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0730" windowHeight="11760"/>
  </bookViews>
  <sheets>
    <sheet name="Inddata" sheetId="1" r:id="rId1"/>
    <sheet name="Anvendte oplysninger" sheetId="2" r:id="rId2"/>
    <sheet name="Beregningsark" sheetId="3" r:id="rId3"/>
    <sheet name="Resultat 2005-2012" sheetId="4" r:id="rId4"/>
    <sheet name="Resultat valgt periode" sheetId="5" r:id="rId5"/>
  </sheets>
  <definedNames>
    <definedName name="year">'Resultat valgt periode'!$U$7:$U$14</definedName>
  </definedNames>
  <calcPr calcId="145621"/>
</workbook>
</file>

<file path=xl/calcChain.xml><?xml version="1.0" encoding="utf-8"?>
<calcChain xmlns="http://schemas.openxmlformats.org/spreadsheetml/2006/main">
  <c r="A7" i="5" l="1"/>
  <c r="B7" i="5"/>
  <c r="C7" i="5"/>
  <c r="D7" i="5"/>
  <c r="E7" i="5"/>
  <c r="F7" i="5"/>
  <c r="G7" i="5"/>
  <c r="H7" i="5"/>
  <c r="I7" i="5"/>
  <c r="J7" i="5"/>
  <c r="K7" i="5"/>
  <c r="L7" i="5"/>
  <c r="N7" i="5"/>
  <c r="O7" i="5"/>
  <c r="P7" i="5"/>
  <c r="A8" i="5"/>
  <c r="B8" i="5"/>
  <c r="C8" i="5"/>
  <c r="D8" i="5"/>
  <c r="E8" i="5"/>
  <c r="F8" i="5"/>
  <c r="G8" i="5"/>
  <c r="H8" i="5"/>
  <c r="I8" i="5"/>
  <c r="J8" i="5"/>
  <c r="K8" i="5"/>
  <c r="L8" i="5"/>
  <c r="N8" i="5"/>
  <c r="O8" i="5"/>
  <c r="P8" i="5"/>
  <c r="A9" i="5"/>
  <c r="B9" i="5"/>
  <c r="C9" i="5"/>
  <c r="D9" i="5"/>
  <c r="E9" i="5"/>
  <c r="F9" i="5"/>
  <c r="G9" i="5"/>
  <c r="H9" i="5"/>
  <c r="I9" i="5"/>
  <c r="J9" i="5"/>
  <c r="K9" i="5"/>
  <c r="L9" i="5"/>
  <c r="N9" i="5"/>
  <c r="O9" i="5"/>
  <c r="P9" i="5"/>
  <c r="A10" i="5"/>
  <c r="B10" i="5"/>
  <c r="C10" i="5"/>
  <c r="D10" i="5"/>
  <c r="E10" i="5"/>
  <c r="F10" i="5"/>
  <c r="G10" i="5"/>
  <c r="H10" i="5"/>
  <c r="I10" i="5"/>
  <c r="J10" i="5"/>
  <c r="K10" i="5"/>
  <c r="L10" i="5"/>
  <c r="N10" i="5"/>
  <c r="O10" i="5"/>
  <c r="Q10" i="5" s="1"/>
  <c r="P10" i="5"/>
  <c r="A11" i="5"/>
  <c r="B11" i="5"/>
  <c r="C11" i="5"/>
  <c r="D11" i="5"/>
  <c r="E11" i="5"/>
  <c r="F11" i="5"/>
  <c r="G11" i="5"/>
  <c r="H11" i="5"/>
  <c r="I11" i="5"/>
  <c r="J11" i="5"/>
  <c r="K11" i="5"/>
  <c r="L11" i="5"/>
  <c r="N11" i="5"/>
  <c r="O11" i="5"/>
  <c r="P11" i="5"/>
  <c r="A12" i="5"/>
  <c r="B12" i="5"/>
  <c r="C12" i="5"/>
  <c r="D12" i="5"/>
  <c r="E12" i="5"/>
  <c r="F12" i="5"/>
  <c r="G12" i="5"/>
  <c r="H12" i="5"/>
  <c r="I12" i="5"/>
  <c r="J12" i="5"/>
  <c r="K12" i="5"/>
  <c r="L12" i="5"/>
  <c r="N12" i="5"/>
  <c r="O12" i="5"/>
  <c r="P12" i="5"/>
  <c r="A13" i="5"/>
  <c r="B13" i="5"/>
  <c r="C13" i="5"/>
  <c r="D13" i="5"/>
  <c r="E13" i="5"/>
  <c r="F13" i="5"/>
  <c r="G13" i="5"/>
  <c r="H13" i="5"/>
  <c r="I13" i="5"/>
  <c r="J13" i="5"/>
  <c r="K13" i="5"/>
  <c r="L13" i="5"/>
  <c r="N13" i="5"/>
  <c r="O13" i="5"/>
  <c r="P13" i="5"/>
  <c r="A14" i="5"/>
  <c r="B14" i="5"/>
  <c r="C14" i="5"/>
  <c r="D14" i="5"/>
  <c r="E14" i="5"/>
  <c r="F14" i="5"/>
  <c r="G14" i="5"/>
  <c r="H14" i="5"/>
  <c r="I14" i="5"/>
  <c r="J14" i="5"/>
  <c r="K14" i="5"/>
  <c r="L14" i="5"/>
  <c r="N14" i="5"/>
  <c r="O14" i="5"/>
  <c r="P14" i="5"/>
  <c r="A15" i="5"/>
  <c r="B15" i="5"/>
  <c r="C15" i="5"/>
  <c r="D15" i="5"/>
  <c r="E15" i="5"/>
  <c r="F15" i="5"/>
  <c r="G15" i="5"/>
  <c r="H15" i="5"/>
  <c r="I15" i="5"/>
  <c r="J15" i="5"/>
  <c r="K15" i="5"/>
  <c r="L15" i="5"/>
  <c r="N15" i="5"/>
  <c r="O15" i="5"/>
  <c r="P15" i="5"/>
  <c r="A16" i="5"/>
  <c r="B16" i="5"/>
  <c r="C16" i="5"/>
  <c r="D16" i="5"/>
  <c r="E16" i="5"/>
  <c r="F16" i="5"/>
  <c r="G16" i="5"/>
  <c r="H16" i="5"/>
  <c r="I16" i="5"/>
  <c r="J16" i="5"/>
  <c r="K16" i="5"/>
  <c r="L16" i="5"/>
  <c r="N16" i="5"/>
  <c r="O16" i="5"/>
  <c r="P16" i="5"/>
  <c r="A17" i="5"/>
  <c r="B17" i="5"/>
  <c r="C17" i="5"/>
  <c r="D17" i="5"/>
  <c r="E17" i="5"/>
  <c r="F17" i="5"/>
  <c r="G17" i="5"/>
  <c r="H17" i="5"/>
  <c r="I17" i="5"/>
  <c r="J17" i="5"/>
  <c r="K17" i="5"/>
  <c r="L17" i="5"/>
  <c r="N17" i="5"/>
  <c r="O17" i="5"/>
  <c r="P17" i="5"/>
  <c r="A18" i="5"/>
  <c r="B18" i="5"/>
  <c r="C18" i="5"/>
  <c r="D18" i="5"/>
  <c r="E18" i="5"/>
  <c r="F18" i="5"/>
  <c r="G18" i="5"/>
  <c r="H18" i="5"/>
  <c r="I18" i="5"/>
  <c r="J18" i="5"/>
  <c r="K18" i="5"/>
  <c r="L18" i="5"/>
  <c r="N18" i="5"/>
  <c r="O18" i="5"/>
  <c r="P18" i="5"/>
  <c r="A19" i="5"/>
  <c r="B19" i="5"/>
  <c r="C19" i="5"/>
  <c r="D19" i="5"/>
  <c r="E19" i="5"/>
  <c r="F19" i="5"/>
  <c r="G19" i="5"/>
  <c r="H19" i="5"/>
  <c r="I19" i="5"/>
  <c r="J19" i="5"/>
  <c r="K19" i="5"/>
  <c r="L19" i="5"/>
  <c r="N19" i="5"/>
  <c r="O19" i="5"/>
  <c r="P19" i="5"/>
  <c r="A20" i="5"/>
  <c r="B20" i="5"/>
  <c r="C20" i="5"/>
  <c r="D20" i="5"/>
  <c r="E20" i="5"/>
  <c r="F20" i="5"/>
  <c r="G20" i="5"/>
  <c r="H20" i="5"/>
  <c r="I20" i="5"/>
  <c r="J20" i="5"/>
  <c r="K20" i="5"/>
  <c r="L20" i="5"/>
  <c r="N20" i="5"/>
  <c r="O20" i="5"/>
  <c r="P20" i="5"/>
  <c r="A21" i="5"/>
  <c r="B21" i="5"/>
  <c r="C21" i="5"/>
  <c r="D21" i="5"/>
  <c r="E21" i="5"/>
  <c r="F21" i="5"/>
  <c r="G21" i="5"/>
  <c r="H21" i="5"/>
  <c r="I21" i="5"/>
  <c r="J21" i="5"/>
  <c r="K21" i="5"/>
  <c r="L21" i="5"/>
  <c r="N21" i="5"/>
  <c r="O21" i="5"/>
  <c r="P21" i="5"/>
  <c r="A22" i="5"/>
  <c r="B22" i="5"/>
  <c r="C22" i="5"/>
  <c r="D22" i="5"/>
  <c r="E22" i="5"/>
  <c r="F22" i="5"/>
  <c r="G22" i="5"/>
  <c r="H22" i="5"/>
  <c r="I22" i="5"/>
  <c r="J22" i="5"/>
  <c r="K22" i="5"/>
  <c r="L22" i="5"/>
  <c r="N22" i="5"/>
  <c r="O22" i="5"/>
  <c r="P22" i="5"/>
  <c r="A23" i="5"/>
  <c r="B23" i="5"/>
  <c r="C23" i="5"/>
  <c r="D23" i="5"/>
  <c r="E23" i="5"/>
  <c r="F23" i="5"/>
  <c r="G23" i="5"/>
  <c r="H23" i="5"/>
  <c r="I23" i="5"/>
  <c r="J23" i="5"/>
  <c r="K23" i="5"/>
  <c r="L23" i="5"/>
  <c r="N23" i="5"/>
  <c r="O23" i="5"/>
  <c r="P23" i="5"/>
  <c r="A24" i="5"/>
  <c r="B24" i="5"/>
  <c r="C24" i="5"/>
  <c r="D24" i="5"/>
  <c r="E24" i="5"/>
  <c r="F24" i="5"/>
  <c r="G24" i="5"/>
  <c r="H24" i="5"/>
  <c r="I24" i="5"/>
  <c r="J24" i="5"/>
  <c r="K24" i="5"/>
  <c r="L24" i="5"/>
  <c r="N24" i="5"/>
  <c r="O24" i="5"/>
  <c r="P24" i="5"/>
  <c r="A25" i="5"/>
  <c r="B25" i="5"/>
  <c r="C25" i="5"/>
  <c r="D25" i="5"/>
  <c r="E25" i="5"/>
  <c r="F25" i="5"/>
  <c r="G25" i="5"/>
  <c r="H25" i="5"/>
  <c r="I25" i="5"/>
  <c r="J25" i="5"/>
  <c r="K25" i="5"/>
  <c r="L25" i="5"/>
  <c r="N25" i="5"/>
  <c r="O25" i="5"/>
  <c r="P25" i="5"/>
  <c r="A26" i="5"/>
  <c r="B26" i="5"/>
  <c r="C26" i="5"/>
  <c r="D26" i="5"/>
  <c r="E26" i="5"/>
  <c r="F26" i="5"/>
  <c r="G26" i="5"/>
  <c r="H26" i="5"/>
  <c r="I26" i="5"/>
  <c r="J26" i="5"/>
  <c r="K26" i="5"/>
  <c r="L26" i="5"/>
  <c r="N26" i="5"/>
  <c r="O26" i="5"/>
  <c r="P26" i="5"/>
  <c r="A27" i="5"/>
  <c r="B27" i="5"/>
  <c r="C27" i="5"/>
  <c r="D27" i="5"/>
  <c r="E27" i="5"/>
  <c r="F27" i="5"/>
  <c r="G27" i="5"/>
  <c r="H27" i="5"/>
  <c r="I27" i="5"/>
  <c r="J27" i="5"/>
  <c r="K27" i="5"/>
  <c r="L27" i="5"/>
  <c r="N27" i="5"/>
  <c r="O27" i="5"/>
  <c r="P27" i="5"/>
  <c r="A28" i="5"/>
  <c r="B28" i="5"/>
  <c r="C28" i="5"/>
  <c r="D28" i="5"/>
  <c r="E28" i="5"/>
  <c r="F28" i="5"/>
  <c r="G28" i="5"/>
  <c r="H28" i="5"/>
  <c r="I28" i="5"/>
  <c r="J28" i="5"/>
  <c r="K28" i="5"/>
  <c r="L28" i="5"/>
  <c r="N28" i="5"/>
  <c r="O28" i="5"/>
  <c r="P28" i="5"/>
  <c r="A29" i="5"/>
  <c r="B29" i="5"/>
  <c r="C29" i="5"/>
  <c r="D29" i="5"/>
  <c r="E29" i="5"/>
  <c r="F29" i="5"/>
  <c r="G29" i="5"/>
  <c r="H29" i="5"/>
  <c r="I29" i="5"/>
  <c r="J29" i="5"/>
  <c r="K29" i="5"/>
  <c r="L29" i="5"/>
  <c r="N29" i="5"/>
  <c r="O29" i="5"/>
  <c r="P29" i="5"/>
  <c r="A30" i="5"/>
  <c r="B30" i="5"/>
  <c r="C30" i="5"/>
  <c r="D30" i="5"/>
  <c r="E30" i="5"/>
  <c r="F30" i="5"/>
  <c r="G30" i="5"/>
  <c r="H30" i="5"/>
  <c r="I30" i="5"/>
  <c r="J30" i="5"/>
  <c r="K30" i="5"/>
  <c r="L30" i="5"/>
  <c r="N30" i="5"/>
  <c r="O30" i="5"/>
  <c r="P30" i="5"/>
  <c r="A31" i="5"/>
  <c r="B31" i="5"/>
  <c r="C31" i="5"/>
  <c r="D31" i="5"/>
  <c r="E31" i="5"/>
  <c r="F31" i="5"/>
  <c r="G31" i="5"/>
  <c r="H31" i="5"/>
  <c r="I31" i="5"/>
  <c r="J31" i="5"/>
  <c r="K31" i="5"/>
  <c r="L31" i="5"/>
  <c r="N31" i="5"/>
  <c r="O31" i="5"/>
  <c r="P31" i="5"/>
  <c r="A32" i="5"/>
  <c r="B32" i="5"/>
  <c r="C32" i="5"/>
  <c r="D32" i="5"/>
  <c r="E32" i="5"/>
  <c r="F32" i="5"/>
  <c r="G32" i="5"/>
  <c r="H32" i="5"/>
  <c r="I32" i="5"/>
  <c r="J32" i="5"/>
  <c r="K32" i="5"/>
  <c r="L32" i="5"/>
  <c r="N32" i="5"/>
  <c r="O32" i="5"/>
  <c r="P32" i="5"/>
  <c r="A33" i="5"/>
  <c r="B33" i="5"/>
  <c r="C33" i="5"/>
  <c r="D33" i="5"/>
  <c r="E33" i="5"/>
  <c r="F33" i="5"/>
  <c r="G33" i="5"/>
  <c r="H33" i="5"/>
  <c r="I33" i="5"/>
  <c r="J33" i="5"/>
  <c r="K33" i="5"/>
  <c r="L33" i="5"/>
  <c r="N33" i="5"/>
  <c r="O33" i="5"/>
  <c r="P33" i="5"/>
  <c r="A34" i="5"/>
  <c r="B34" i="5"/>
  <c r="C34" i="5"/>
  <c r="D34" i="5"/>
  <c r="E34" i="5"/>
  <c r="F34" i="5"/>
  <c r="G34" i="5"/>
  <c r="H34" i="5"/>
  <c r="I34" i="5"/>
  <c r="J34" i="5"/>
  <c r="K34" i="5"/>
  <c r="L34" i="5"/>
  <c r="N34" i="5"/>
  <c r="O34" i="5"/>
  <c r="P34" i="5"/>
  <c r="A35" i="5"/>
  <c r="B35" i="5"/>
  <c r="C35" i="5"/>
  <c r="D35" i="5"/>
  <c r="E35" i="5"/>
  <c r="F35" i="5"/>
  <c r="G35" i="5"/>
  <c r="H35" i="5"/>
  <c r="I35" i="5"/>
  <c r="J35" i="5"/>
  <c r="K35" i="5"/>
  <c r="L35" i="5"/>
  <c r="N35" i="5"/>
  <c r="O35" i="5"/>
  <c r="P35" i="5"/>
  <c r="A36" i="5"/>
  <c r="B36" i="5"/>
  <c r="C36" i="5"/>
  <c r="D36" i="5"/>
  <c r="E36" i="5"/>
  <c r="F36" i="5"/>
  <c r="G36" i="5"/>
  <c r="H36" i="5"/>
  <c r="I36" i="5"/>
  <c r="J36" i="5"/>
  <c r="K36" i="5"/>
  <c r="L36" i="5"/>
  <c r="N36" i="5"/>
  <c r="O36" i="5"/>
  <c r="P36" i="5"/>
  <c r="A37" i="5"/>
  <c r="B37" i="5"/>
  <c r="C37" i="5"/>
  <c r="D37" i="5"/>
  <c r="E37" i="5"/>
  <c r="F37" i="5"/>
  <c r="G37" i="5"/>
  <c r="H37" i="5"/>
  <c r="I37" i="5"/>
  <c r="J37" i="5"/>
  <c r="K37" i="5"/>
  <c r="L37" i="5"/>
  <c r="N37" i="5"/>
  <c r="O37" i="5"/>
  <c r="P37" i="5"/>
  <c r="A38" i="5"/>
  <c r="B38" i="5"/>
  <c r="C38" i="5"/>
  <c r="D38" i="5"/>
  <c r="E38" i="5"/>
  <c r="F38" i="5"/>
  <c r="G38" i="5"/>
  <c r="H38" i="5"/>
  <c r="I38" i="5"/>
  <c r="J38" i="5"/>
  <c r="K38" i="5"/>
  <c r="L38" i="5"/>
  <c r="N38" i="5"/>
  <c r="O38" i="5"/>
  <c r="P38" i="5"/>
  <c r="A39" i="5"/>
  <c r="B39" i="5"/>
  <c r="C39" i="5"/>
  <c r="D39" i="5"/>
  <c r="E39" i="5"/>
  <c r="F39" i="5"/>
  <c r="G39" i="5"/>
  <c r="H39" i="5"/>
  <c r="I39" i="5"/>
  <c r="J39" i="5"/>
  <c r="K39" i="5"/>
  <c r="L39" i="5"/>
  <c r="N39" i="5"/>
  <c r="O39" i="5"/>
  <c r="P39" i="5"/>
  <c r="A40" i="5"/>
  <c r="B40" i="5"/>
  <c r="C40" i="5"/>
  <c r="D40" i="5"/>
  <c r="E40" i="5"/>
  <c r="F40" i="5"/>
  <c r="G40" i="5"/>
  <c r="H40" i="5"/>
  <c r="I40" i="5"/>
  <c r="J40" i="5"/>
  <c r="K40" i="5"/>
  <c r="L40" i="5"/>
  <c r="N40" i="5"/>
  <c r="O40" i="5"/>
  <c r="P40" i="5"/>
  <c r="A41" i="5"/>
  <c r="B41" i="5"/>
  <c r="C41" i="5"/>
  <c r="D41" i="5"/>
  <c r="E41" i="5"/>
  <c r="F41" i="5"/>
  <c r="G41" i="5"/>
  <c r="H41" i="5"/>
  <c r="I41" i="5"/>
  <c r="J41" i="5"/>
  <c r="K41" i="5"/>
  <c r="L41" i="5"/>
  <c r="N41" i="5"/>
  <c r="O41" i="5"/>
  <c r="P41" i="5"/>
  <c r="A42" i="5"/>
  <c r="B42" i="5"/>
  <c r="C42" i="5"/>
  <c r="D42" i="5"/>
  <c r="E42" i="5"/>
  <c r="F42" i="5"/>
  <c r="G42" i="5"/>
  <c r="H42" i="5"/>
  <c r="I42" i="5"/>
  <c r="J42" i="5"/>
  <c r="K42" i="5"/>
  <c r="L42" i="5"/>
  <c r="N42" i="5"/>
  <c r="O42" i="5"/>
  <c r="P42" i="5"/>
  <c r="A43" i="5"/>
  <c r="B43" i="5"/>
  <c r="C43" i="5"/>
  <c r="D43" i="5"/>
  <c r="E43" i="5"/>
  <c r="F43" i="5"/>
  <c r="G43" i="5"/>
  <c r="H43" i="5"/>
  <c r="I43" i="5"/>
  <c r="J43" i="5"/>
  <c r="K43" i="5"/>
  <c r="L43" i="5"/>
  <c r="N43" i="5"/>
  <c r="O43" i="5"/>
  <c r="P43" i="5"/>
  <c r="A44" i="5"/>
  <c r="B44" i="5"/>
  <c r="C44" i="5"/>
  <c r="D44" i="5"/>
  <c r="E44" i="5"/>
  <c r="F44" i="5"/>
  <c r="G44" i="5"/>
  <c r="H44" i="5"/>
  <c r="I44" i="5"/>
  <c r="J44" i="5"/>
  <c r="K44" i="5"/>
  <c r="L44" i="5"/>
  <c r="N44" i="5"/>
  <c r="O44" i="5"/>
  <c r="P44" i="5"/>
  <c r="A45" i="5"/>
  <c r="B45" i="5"/>
  <c r="C45" i="5"/>
  <c r="D45" i="5"/>
  <c r="E45" i="5"/>
  <c r="F45" i="5"/>
  <c r="G45" i="5"/>
  <c r="H45" i="5"/>
  <c r="I45" i="5"/>
  <c r="J45" i="5"/>
  <c r="K45" i="5"/>
  <c r="L45" i="5"/>
  <c r="N45" i="5"/>
  <c r="O45" i="5"/>
  <c r="P45" i="5"/>
  <c r="A46" i="5"/>
  <c r="B46" i="5"/>
  <c r="C46" i="5"/>
  <c r="D46" i="5"/>
  <c r="E46" i="5"/>
  <c r="F46" i="5"/>
  <c r="G46" i="5"/>
  <c r="H46" i="5"/>
  <c r="I46" i="5"/>
  <c r="J46" i="5"/>
  <c r="K46" i="5"/>
  <c r="L46" i="5"/>
  <c r="N46" i="5"/>
  <c r="O46" i="5"/>
  <c r="P46" i="5"/>
  <c r="A47" i="5"/>
  <c r="B47" i="5"/>
  <c r="C47" i="5"/>
  <c r="D47" i="5"/>
  <c r="E47" i="5"/>
  <c r="F47" i="5"/>
  <c r="G47" i="5"/>
  <c r="H47" i="5"/>
  <c r="I47" i="5"/>
  <c r="J47" i="5"/>
  <c r="K47" i="5"/>
  <c r="L47" i="5"/>
  <c r="N47" i="5"/>
  <c r="O47" i="5"/>
  <c r="P47" i="5"/>
  <c r="A48" i="5"/>
  <c r="B48" i="5"/>
  <c r="C48" i="5"/>
  <c r="D48" i="5"/>
  <c r="E48" i="5"/>
  <c r="F48" i="5"/>
  <c r="G48" i="5"/>
  <c r="H48" i="5"/>
  <c r="I48" i="5"/>
  <c r="J48" i="5"/>
  <c r="K48" i="5"/>
  <c r="L48" i="5"/>
  <c r="N48" i="5"/>
  <c r="O48" i="5"/>
  <c r="P48" i="5"/>
  <c r="A49" i="5"/>
  <c r="B49" i="5"/>
  <c r="C49" i="5"/>
  <c r="D49" i="5"/>
  <c r="E49" i="5"/>
  <c r="F49" i="5"/>
  <c r="G49" i="5"/>
  <c r="H49" i="5"/>
  <c r="I49" i="5"/>
  <c r="J49" i="5"/>
  <c r="K49" i="5"/>
  <c r="L49" i="5"/>
  <c r="N49" i="5"/>
  <c r="O49" i="5"/>
  <c r="P49" i="5"/>
  <c r="A50" i="5"/>
  <c r="B50" i="5"/>
  <c r="C50" i="5"/>
  <c r="D50" i="5"/>
  <c r="E50" i="5"/>
  <c r="F50" i="5"/>
  <c r="G50" i="5"/>
  <c r="H50" i="5"/>
  <c r="I50" i="5"/>
  <c r="J50" i="5"/>
  <c r="K50" i="5"/>
  <c r="L50" i="5"/>
  <c r="N50" i="5"/>
  <c r="O50" i="5"/>
  <c r="P50" i="5"/>
  <c r="A51" i="5"/>
  <c r="B51" i="5"/>
  <c r="C51" i="5"/>
  <c r="D51" i="5"/>
  <c r="E51" i="5"/>
  <c r="F51" i="5"/>
  <c r="G51" i="5"/>
  <c r="H51" i="5"/>
  <c r="I51" i="5"/>
  <c r="J51" i="5"/>
  <c r="K51" i="5"/>
  <c r="L51" i="5"/>
  <c r="N51" i="5"/>
  <c r="O51" i="5"/>
  <c r="P51" i="5"/>
  <c r="A52" i="5"/>
  <c r="B52" i="5"/>
  <c r="C52" i="5"/>
  <c r="D52" i="5"/>
  <c r="E52" i="5"/>
  <c r="F52" i="5"/>
  <c r="G52" i="5"/>
  <c r="H52" i="5"/>
  <c r="I52" i="5"/>
  <c r="J52" i="5"/>
  <c r="K52" i="5"/>
  <c r="L52" i="5"/>
  <c r="N52" i="5"/>
  <c r="O52" i="5"/>
  <c r="P52" i="5"/>
  <c r="A53" i="5"/>
  <c r="B53" i="5"/>
  <c r="C53" i="5"/>
  <c r="D53" i="5"/>
  <c r="E53" i="5"/>
  <c r="F53" i="5"/>
  <c r="G53" i="5"/>
  <c r="H53" i="5"/>
  <c r="I53" i="5"/>
  <c r="J53" i="5"/>
  <c r="K53" i="5"/>
  <c r="L53" i="5"/>
  <c r="N53" i="5"/>
  <c r="O53" i="5"/>
  <c r="P53" i="5"/>
  <c r="A54" i="5"/>
  <c r="B54" i="5"/>
  <c r="C54" i="5"/>
  <c r="D54" i="5"/>
  <c r="E54" i="5"/>
  <c r="F54" i="5"/>
  <c r="G54" i="5"/>
  <c r="H54" i="5"/>
  <c r="I54" i="5"/>
  <c r="J54" i="5"/>
  <c r="K54" i="5"/>
  <c r="L54" i="5"/>
  <c r="N54" i="5"/>
  <c r="O54" i="5"/>
  <c r="P54" i="5"/>
  <c r="A55" i="5"/>
  <c r="B55" i="5"/>
  <c r="C55" i="5"/>
  <c r="D55" i="5"/>
  <c r="E55" i="5"/>
  <c r="F55" i="5"/>
  <c r="G55" i="5"/>
  <c r="H55" i="5"/>
  <c r="I55" i="5"/>
  <c r="J55" i="5"/>
  <c r="K55" i="5"/>
  <c r="L55" i="5"/>
  <c r="N55" i="5"/>
  <c r="O55" i="5"/>
  <c r="P55" i="5"/>
  <c r="A56" i="5"/>
  <c r="B56" i="5"/>
  <c r="C56" i="5"/>
  <c r="D56" i="5"/>
  <c r="E56" i="5"/>
  <c r="F56" i="5"/>
  <c r="G56" i="5"/>
  <c r="H56" i="5"/>
  <c r="I56" i="5"/>
  <c r="J56" i="5"/>
  <c r="K56" i="5"/>
  <c r="L56" i="5"/>
  <c r="N56" i="5"/>
  <c r="O56" i="5"/>
  <c r="P56" i="5"/>
  <c r="A57" i="5"/>
  <c r="B57" i="5"/>
  <c r="C57" i="5"/>
  <c r="D57" i="5"/>
  <c r="E57" i="5"/>
  <c r="F57" i="5"/>
  <c r="G57" i="5"/>
  <c r="H57" i="5"/>
  <c r="I57" i="5"/>
  <c r="J57" i="5"/>
  <c r="K57" i="5"/>
  <c r="L57" i="5"/>
  <c r="N57" i="5"/>
  <c r="O57" i="5"/>
  <c r="P57" i="5"/>
  <c r="A58" i="5"/>
  <c r="B58" i="5"/>
  <c r="C58" i="5"/>
  <c r="D58" i="5"/>
  <c r="E58" i="5"/>
  <c r="F58" i="5"/>
  <c r="G58" i="5"/>
  <c r="H58" i="5"/>
  <c r="I58" i="5"/>
  <c r="J58" i="5"/>
  <c r="K58" i="5"/>
  <c r="L58" i="5"/>
  <c r="N58" i="5"/>
  <c r="O58" i="5"/>
  <c r="P58" i="5"/>
  <c r="A59" i="5"/>
  <c r="B59" i="5"/>
  <c r="C59" i="5"/>
  <c r="D59" i="5"/>
  <c r="E59" i="5"/>
  <c r="F59" i="5"/>
  <c r="G59" i="5"/>
  <c r="H59" i="5"/>
  <c r="I59" i="5"/>
  <c r="J59" i="5"/>
  <c r="K59" i="5"/>
  <c r="L59" i="5"/>
  <c r="N59" i="5"/>
  <c r="O59" i="5"/>
  <c r="P59" i="5"/>
  <c r="A60" i="5"/>
  <c r="B60" i="5"/>
  <c r="C60" i="5"/>
  <c r="D60" i="5"/>
  <c r="E60" i="5"/>
  <c r="F60" i="5"/>
  <c r="G60" i="5"/>
  <c r="H60" i="5"/>
  <c r="I60" i="5"/>
  <c r="J60" i="5"/>
  <c r="K60" i="5"/>
  <c r="L60" i="5"/>
  <c r="N60" i="5"/>
  <c r="Q60" i="5" s="1"/>
  <c r="O60" i="5"/>
  <c r="P60" i="5"/>
  <c r="A61" i="5"/>
  <c r="B61" i="5"/>
  <c r="C61" i="5"/>
  <c r="D61" i="5"/>
  <c r="E61" i="5"/>
  <c r="F61" i="5"/>
  <c r="G61" i="5"/>
  <c r="H61" i="5"/>
  <c r="I61" i="5"/>
  <c r="J61" i="5"/>
  <c r="K61" i="5"/>
  <c r="L61" i="5"/>
  <c r="N61" i="5"/>
  <c r="O61" i="5"/>
  <c r="P61" i="5"/>
  <c r="A62" i="5"/>
  <c r="B62" i="5"/>
  <c r="C62" i="5"/>
  <c r="D62" i="5"/>
  <c r="E62" i="5"/>
  <c r="F62" i="5"/>
  <c r="G62" i="5"/>
  <c r="H62" i="5"/>
  <c r="I62" i="5"/>
  <c r="J62" i="5"/>
  <c r="K62" i="5"/>
  <c r="L62" i="5"/>
  <c r="N62" i="5"/>
  <c r="O62" i="5"/>
  <c r="P62" i="5"/>
  <c r="A63" i="5"/>
  <c r="B63" i="5"/>
  <c r="C63" i="5"/>
  <c r="D63" i="5"/>
  <c r="E63" i="5"/>
  <c r="F63" i="5"/>
  <c r="G63" i="5"/>
  <c r="H63" i="5"/>
  <c r="I63" i="5"/>
  <c r="J63" i="5"/>
  <c r="K63" i="5"/>
  <c r="L63" i="5"/>
  <c r="N63" i="5"/>
  <c r="O63" i="5"/>
  <c r="P63" i="5"/>
  <c r="A64" i="5"/>
  <c r="B64" i="5"/>
  <c r="C64" i="5"/>
  <c r="D64" i="5"/>
  <c r="E64" i="5"/>
  <c r="F64" i="5"/>
  <c r="G64" i="5"/>
  <c r="H64" i="5"/>
  <c r="I64" i="5"/>
  <c r="J64" i="5"/>
  <c r="K64" i="5"/>
  <c r="L64" i="5"/>
  <c r="N64" i="5"/>
  <c r="O64" i="5"/>
  <c r="P64" i="5"/>
  <c r="A65" i="5"/>
  <c r="B65" i="5"/>
  <c r="C65" i="5"/>
  <c r="D65" i="5"/>
  <c r="E65" i="5"/>
  <c r="F65" i="5"/>
  <c r="G65" i="5"/>
  <c r="H65" i="5"/>
  <c r="I65" i="5"/>
  <c r="J65" i="5"/>
  <c r="K65" i="5"/>
  <c r="L65" i="5"/>
  <c r="N65" i="5"/>
  <c r="O65" i="5"/>
  <c r="P65" i="5"/>
  <c r="A66" i="5"/>
  <c r="B66" i="5"/>
  <c r="C66" i="5"/>
  <c r="D66" i="5"/>
  <c r="E66" i="5"/>
  <c r="F66" i="5"/>
  <c r="G66" i="5"/>
  <c r="H66" i="5"/>
  <c r="I66" i="5"/>
  <c r="J66" i="5"/>
  <c r="K66" i="5"/>
  <c r="L66" i="5"/>
  <c r="N66" i="5"/>
  <c r="O66" i="5"/>
  <c r="P66" i="5"/>
  <c r="A67" i="5"/>
  <c r="B67" i="5"/>
  <c r="C67" i="5"/>
  <c r="D67" i="5"/>
  <c r="E67" i="5"/>
  <c r="F67" i="5"/>
  <c r="G67" i="5"/>
  <c r="H67" i="5"/>
  <c r="I67" i="5"/>
  <c r="J67" i="5"/>
  <c r="K67" i="5"/>
  <c r="L67" i="5"/>
  <c r="N67" i="5"/>
  <c r="O67" i="5"/>
  <c r="P67" i="5"/>
  <c r="A68" i="5"/>
  <c r="B68" i="5"/>
  <c r="C68" i="5"/>
  <c r="D68" i="5"/>
  <c r="E68" i="5"/>
  <c r="F68" i="5"/>
  <c r="G68" i="5"/>
  <c r="H68" i="5"/>
  <c r="I68" i="5"/>
  <c r="J68" i="5"/>
  <c r="K68" i="5"/>
  <c r="L68" i="5"/>
  <c r="N68" i="5"/>
  <c r="Q68" i="5" s="1"/>
  <c r="O68" i="5"/>
  <c r="P68" i="5"/>
  <c r="A69" i="5"/>
  <c r="B69" i="5"/>
  <c r="C69" i="5"/>
  <c r="D69" i="5"/>
  <c r="E69" i="5"/>
  <c r="F69" i="5"/>
  <c r="G69" i="5"/>
  <c r="H69" i="5"/>
  <c r="I69" i="5"/>
  <c r="J69" i="5"/>
  <c r="K69" i="5"/>
  <c r="L69" i="5"/>
  <c r="N69" i="5"/>
  <c r="O69" i="5"/>
  <c r="P69" i="5"/>
  <c r="A70" i="5"/>
  <c r="B70" i="5"/>
  <c r="C70" i="5"/>
  <c r="D70" i="5"/>
  <c r="E70" i="5"/>
  <c r="F70" i="5"/>
  <c r="G70" i="5"/>
  <c r="H70" i="5"/>
  <c r="I70" i="5"/>
  <c r="J70" i="5"/>
  <c r="K70" i="5"/>
  <c r="L70" i="5"/>
  <c r="N70" i="5"/>
  <c r="O70" i="5"/>
  <c r="P70" i="5"/>
  <c r="A71" i="5"/>
  <c r="B71" i="5"/>
  <c r="C71" i="5"/>
  <c r="D71" i="5"/>
  <c r="E71" i="5"/>
  <c r="F71" i="5"/>
  <c r="G71" i="5"/>
  <c r="H71" i="5"/>
  <c r="I71" i="5"/>
  <c r="J71" i="5"/>
  <c r="K71" i="5"/>
  <c r="L71" i="5"/>
  <c r="N71" i="5"/>
  <c r="O71" i="5"/>
  <c r="P71" i="5"/>
  <c r="A72" i="5"/>
  <c r="B72" i="5"/>
  <c r="C72" i="5"/>
  <c r="D72" i="5"/>
  <c r="E72" i="5"/>
  <c r="F72" i="5"/>
  <c r="G72" i="5"/>
  <c r="H72" i="5"/>
  <c r="I72" i="5"/>
  <c r="J72" i="5"/>
  <c r="K72" i="5"/>
  <c r="L72" i="5"/>
  <c r="N72" i="5"/>
  <c r="O72" i="5"/>
  <c r="P72" i="5"/>
  <c r="A73" i="5"/>
  <c r="B73" i="5"/>
  <c r="C73" i="5"/>
  <c r="D73" i="5"/>
  <c r="E73" i="5"/>
  <c r="F73" i="5"/>
  <c r="G73" i="5"/>
  <c r="H73" i="5"/>
  <c r="I73" i="5"/>
  <c r="J73" i="5"/>
  <c r="K73" i="5"/>
  <c r="L73" i="5"/>
  <c r="N73" i="5"/>
  <c r="O73" i="5"/>
  <c r="P73" i="5"/>
  <c r="A74" i="5"/>
  <c r="B74" i="5"/>
  <c r="C74" i="5"/>
  <c r="D74" i="5"/>
  <c r="E74" i="5"/>
  <c r="F74" i="5"/>
  <c r="G74" i="5"/>
  <c r="H74" i="5"/>
  <c r="I74" i="5"/>
  <c r="J74" i="5"/>
  <c r="K74" i="5"/>
  <c r="L74" i="5"/>
  <c r="N74" i="5"/>
  <c r="O74" i="5"/>
  <c r="Q74" i="5" s="1"/>
  <c r="P74" i="5"/>
  <c r="A75" i="5"/>
  <c r="B75" i="5"/>
  <c r="C75" i="5"/>
  <c r="D75" i="5"/>
  <c r="E75" i="5"/>
  <c r="F75" i="5"/>
  <c r="G75" i="5"/>
  <c r="H75" i="5"/>
  <c r="I75" i="5"/>
  <c r="J75" i="5"/>
  <c r="K75" i="5"/>
  <c r="L75" i="5"/>
  <c r="N75" i="5"/>
  <c r="O75" i="5"/>
  <c r="P75" i="5"/>
  <c r="A76" i="5"/>
  <c r="B76" i="5"/>
  <c r="C76" i="5"/>
  <c r="D76" i="5"/>
  <c r="E76" i="5"/>
  <c r="F76" i="5"/>
  <c r="G76" i="5"/>
  <c r="H76" i="5"/>
  <c r="I76" i="5"/>
  <c r="J76" i="5"/>
  <c r="K76" i="5"/>
  <c r="L76" i="5"/>
  <c r="N76" i="5"/>
  <c r="O76" i="5"/>
  <c r="P76" i="5"/>
  <c r="A77" i="5"/>
  <c r="B77" i="5"/>
  <c r="C77" i="5"/>
  <c r="D77" i="5"/>
  <c r="E77" i="5"/>
  <c r="F77" i="5"/>
  <c r="G77" i="5"/>
  <c r="H77" i="5"/>
  <c r="I77" i="5"/>
  <c r="J77" i="5"/>
  <c r="K77" i="5"/>
  <c r="L77" i="5"/>
  <c r="N77" i="5"/>
  <c r="O77" i="5"/>
  <c r="P77" i="5"/>
  <c r="A78" i="5"/>
  <c r="B78" i="5"/>
  <c r="C78" i="5"/>
  <c r="D78" i="5"/>
  <c r="E78" i="5"/>
  <c r="F78" i="5"/>
  <c r="G78" i="5"/>
  <c r="H78" i="5"/>
  <c r="I78" i="5"/>
  <c r="J78" i="5"/>
  <c r="K78" i="5"/>
  <c r="L78" i="5"/>
  <c r="N78" i="5"/>
  <c r="O78" i="5"/>
  <c r="P78" i="5"/>
  <c r="A79" i="5"/>
  <c r="B79" i="5"/>
  <c r="C79" i="5"/>
  <c r="D79" i="5"/>
  <c r="E79" i="5"/>
  <c r="F79" i="5"/>
  <c r="G79" i="5"/>
  <c r="H79" i="5"/>
  <c r="I79" i="5"/>
  <c r="J79" i="5"/>
  <c r="K79" i="5"/>
  <c r="L79" i="5"/>
  <c r="N79" i="5"/>
  <c r="O79" i="5"/>
  <c r="P79" i="5"/>
  <c r="A80" i="5"/>
  <c r="B80" i="5"/>
  <c r="C80" i="5"/>
  <c r="D80" i="5"/>
  <c r="E80" i="5"/>
  <c r="F80" i="5"/>
  <c r="G80" i="5"/>
  <c r="H80" i="5"/>
  <c r="I80" i="5"/>
  <c r="J80" i="5"/>
  <c r="K80" i="5"/>
  <c r="L80" i="5"/>
  <c r="N80" i="5"/>
  <c r="O80" i="5"/>
  <c r="P80" i="5"/>
  <c r="A81" i="5"/>
  <c r="B81" i="5"/>
  <c r="C81" i="5"/>
  <c r="D81" i="5"/>
  <c r="E81" i="5"/>
  <c r="F81" i="5"/>
  <c r="G81" i="5"/>
  <c r="H81" i="5"/>
  <c r="I81" i="5"/>
  <c r="J81" i="5"/>
  <c r="K81" i="5"/>
  <c r="L81" i="5"/>
  <c r="N81" i="5"/>
  <c r="O81" i="5"/>
  <c r="P81" i="5"/>
  <c r="A82" i="5"/>
  <c r="B82" i="5"/>
  <c r="C82" i="5"/>
  <c r="D82" i="5"/>
  <c r="E82" i="5"/>
  <c r="F82" i="5"/>
  <c r="G82" i="5"/>
  <c r="H82" i="5"/>
  <c r="I82" i="5"/>
  <c r="J82" i="5"/>
  <c r="K82" i="5"/>
  <c r="L82" i="5"/>
  <c r="N82" i="5"/>
  <c r="Q82" i="5" s="1"/>
  <c r="O82" i="5"/>
  <c r="P82" i="5"/>
  <c r="A83" i="5"/>
  <c r="B83" i="5"/>
  <c r="C83" i="5"/>
  <c r="D83" i="5"/>
  <c r="E83" i="5"/>
  <c r="F83" i="5"/>
  <c r="G83" i="5"/>
  <c r="H83" i="5"/>
  <c r="I83" i="5"/>
  <c r="J83" i="5"/>
  <c r="K83" i="5"/>
  <c r="L83" i="5"/>
  <c r="N83" i="5"/>
  <c r="O83" i="5"/>
  <c r="P83" i="5"/>
  <c r="A84" i="5"/>
  <c r="B84" i="5"/>
  <c r="C84" i="5"/>
  <c r="D84" i="5"/>
  <c r="E84" i="5"/>
  <c r="F84" i="5"/>
  <c r="G84" i="5"/>
  <c r="H84" i="5"/>
  <c r="I84" i="5"/>
  <c r="J84" i="5"/>
  <c r="K84" i="5"/>
  <c r="L84" i="5"/>
  <c r="N84" i="5"/>
  <c r="O84" i="5"/>
  <c r="P84" i="5"/>
  <c r="A85" i="5"/>
  <c r="B85" i="5"/>
  <c r="C85" i="5"/>
  <c r="D85" i="5"/>
  <c r="E85" i="5"/>
  <c r="F85" i="5"/>
  <c r="G85" i="5"/>
  <c r="H85" i="5"/>
  <c r="I85" i="5"/>
  <c r="J85" i="5"/>
  <c r="K85" i="5"/>
  <c r="L85" i="5"/>
  <c r="N85" i="5"/>
  <c r="O85" i="5"/>
  <c r="P85" i="5"/>
  <c r="A86" i="5"/>
  <c r="B86" i="5"/>
  <c r="C86" i="5"/>
  <c r="D86" i="5"/>
  <c r="E86" i="5"/>
  <c r="F86" i="5"/>
  <c r="G86" i="5"/>
  <c r="H86" i="5"/>
  <c r="I86" i="5"/>
  <c r="J86" i="5"/>
  <c r="K86" i="5"/>
  <c r="L86" i="5"/>
  <c r="N86" i="5"/>
  <c r="O86" i="5"/>
  <c r="P86" i="5"/>
  <c r="A87" i="5"/>
  <c r="B87" i="5"/>
  <c r="C87" i="5"/>
  <c r="D87" i="5"/>
  <c r="E87" i="5"/>
  <c r="F87" i="5"/>
  <c r="G87" i="5"/>
  <c r="H87" i="5"/>
  <c r="I87" i="5"/>
  <c r="J87" i="5"/>
  <c r="K87" i="5"/>
  <c r="L87" i="5"/>
  <c r="N87" i="5"/>
  <c r="O87" i="5"/>
  <c r="P87" i="5"/>
  <c r="A88" i="5"/>
  <c r="B88" i="5"/>
  <c r="C88" i="5"/>
  <c r="D88" i="5"/>
  <c r="E88" i="5"/>
  <c r="F88" i="5"/>
  <c r="G88" i="5"/>
  <c r="H88" i="5"/>
  <c r="I88" i="5"/>
  <c r="J88" i="5"/>
  <c r="K88" i="5"/>
  <c r="L88" i="5"/>
  <c r="N88" i="5"/>
  <c r="O88" i="5"/>
  <c r="P88" i="5"/>
  <c r="A89" i="5"/>
  <c r="B89" i="5"/>
  <c r="C89" i="5"/>
  <c r="D89" i="5"/>
  <c r="E89" i="5"/>
  <c r="F89" i="5"/>
  <c r="G89" i="5"/>
  <c r="H89" i="5"/>
  <c r="I89" i="5"/>
  <c r="J89" i="5"/>
  <c r="K89" i="5"/>
  <c r="L89" i="5"/>
  <c r="N89" i="5"/>
  <c r="O89" i="5"/>
  <c r="P89" i="5"/>
  <c r="A90" i="5"/>
  <c r="B90" i="5"/>
  <c r="C90" i="5"/>
  <c r="D90" i="5"/>
  <c r="E90" i="5"/>
  <c r="F90" i="5"/>
  <c r="G90" i="5"/>
  <c r="H90" i="5"/>
  <c r="I90" i="5"/>
  <c r="J90" i="5"/>
  <c r="K90" i="5"/>
  <c r="L90" i="5"/>
  <c r="N90" i="5"/>
  <c r="Q90" i="5" s="1"/>
  <c r="O90" i="5"/>
  <c r="P90" i="5"/>
  <c r="A91" i="5"/>
  <c r="B91" i="5"/>
  <c r="C91" i="5"/>
  <c r="D91" i="5"/>
  <c r="E91" i="5"/>
  <c r="F91" i="5"/>
  <c r="G91" i="5"/>
  <c r="H91" i="5"/>
  <c r="I91" i="5"/>
  <c r="J91" i="5"/>
  <c r="K91" i="5"/>
  <c r="L91" i="5"/>
  <c r="N91" i="5"/>
  <c r="O91" i="5"/>
  <c r="P91" i="5"/>
  <c r="A92" i="5"/>
  <c r="B92" i="5"/>
  <c r="C92" i="5"/>
  <c r="D92" i="5"/>
  <c r="E92" i="5"/>
  <c r="F92" i="5"/>
  <c r="G92" i="5"/>
  <c r="H92" i="5"/>
  <c r="I92" i="5"/>
  <c r="J92" i="5"/>
  <c r="K92" i="5"/>
  <c r="L92" i="5"/>
  <c r="N92" i="5"/>
  <c r="O92" i="5"/>
  <c r="P92" i="5"/>
  <c r="A93" i="5"/>
  <c r="B93" i="5"/>
  <c r="C93" i="5"/>
  <c r="D93" i="5"/>
  <c r="E93" i="5"/>
  <c r="F93" i="5"/>
  <c r="G93" i="5"/>
  <c r="H93" i="5"/>
  <c r="I93" i="5"/>
  <c r="J93" i="5"/>
  <c r="K93" i="5"/>
  <c r="L93" i="5"/>
  <c r="N93" i="5"/>
  <c r="O93" i="5"/>
  <c r="P93" i="5"/>
  <c r="A94" i="5"/>
  <c r="B94" i="5"/>
  <c r="C94" i="5"/>
  <c r="D94" i="5"/>
  <c r="E94" i="5"/>
  <c r="F94" i="5"/>
  <c r="G94" i="5"/>
  <c r="H94" i="5"/>
  <c r="I94" i="5"/>
  <c r="J94" i="5"/>
  <c r="K94" i="5"/>
  <c r="L94" i="5"/>
  <c r="N94" i="5"/>
  <c r="O94" i="5"/>
  <c r="P94" i="5"/>
  <c r="A95" i="5"/>
  <c r="B95" i="5"/>
  <c r="C95" i="5"/>
  <c r="D95" i="5"/>
  <c r="E95" i="5"/>
  <c r="F95" i="5"/>
  <c r="G95" i="5"/>
  <c r="H95" i="5"/>
  <c r="I95" i="5"/>
  <c r="J95" i="5"/>
  <c r="K95" i="5"/>
  <c r="L95" i="5"/>
  <c r="N95" i="5"/>
  <c r="O95" i="5"/>
  <c r="P95" i="5"/>
  <c r="A96" i="5"/>
  <c r="B96" i="5"/>
  <c r="C96" i="5"/>
  <c r="D96" i="5"/>
  <c r="E96" i="5"/>
  <c r="F96" i="5"/>
  <c r="G96" i="5"/>
  <c r="H96" i="5"/>
  <c r="I96" i="5"/>
  <c r="J96" i="5"/>
  <c r="K96" i="5"/>
  <c r="L96" i="5"/>
  <c r="N96" i="5"/>
  <c r="O96" i="5"/>
  <c r="P96" i="5"/>
  <c r="A97" i="5"/>
  <c r="B97" i="5"/>
  <c r="C97" i="5"/>
  <c r="D97" i="5"/>
  <c r="E97" i="5"/>
  <c r="F97" i="5"/>
  <c r="G97" i="5"/>
  <c r="H97" i="5"/>
  <c r="I97" i="5"/>
  <c r="J97" i="5"/>
  <c r="K97" i="5"/>
  <c r="L97" i="5"/>
  <c r="N97" i="5"/>
  <c r="O97" i="5"/>
  <c r="P97" i="5"/>
  <c r="A98" i="5"/>
  <c r="B98" i="5"/>
  <c r="C98" i="5"/>
  <c r="D98" i="5"/>
  <c r="E98" i="5"/>
  <c r="F98" i="5"/>
  <c r="G98" i="5"/>
  <c r="H98" i="5"/>
  <c r="I98" i="5"/>
  <c r="J98" i="5"/>
  <c r="K98" i="5"/>
  <c r="L98" i="5"/>
  <c r="N98" i="5"/>
  <c r="O98" i="5"/>
  <c r="P98" i="5"/>
  <c r="A99" i="5"/>
  <c r="B99" i="5"/>
  <c r="C99" i="5"/>
  <c r="D99" i="5"/>
  <c r="E99" i="5"/>
  <c r="F99" i="5"/>
  <c r="G99" i="5"/>
  <c r="H99" i="5"/>
  <c r="I99" i="5"/>
  <c r="J99" i="5"/>
  <c r="K99" i="5"/>
  <c r="L99" i="5"/>
  <c r="N99" i="5"/>
  <c r="O99" i="5"/>
  <c r="P99" i="5"/>
  <c r="A100" i="5"/>
  <c r="B100" i="5"/>
  <c r="C100" i="5"/>
  <c r="D100" i="5"/>
  <c r="E100" i="5"/>
  <c r="F100" i="5"/>
  <c r="G100" i="5"/>
  <c r="H100" i="5"/>
  <c r="I100" i="5"/>
  <c r="J100" i="5"/>
  <c r="K100" i="5"/>
  <c r="L100" i="5"/>
  <c r="N100" i="5"/>
  <c r="O100" i="5"/>
  <c r="P100" i="5"/>
  <c r="A101" i="5"/>
  <c r="B101" i="5"/>
  <c r="C101" i="5"/>
  <c r="D101" i="5"/>
  <c r="E101" i="5"/>
  <c r="F101" i="5"/>
  <c r="G101" i="5"/>
  <c r="H101" i="5"/>
  <c r="I101" i="5"/>
  <c r="J101" i="5"/>
  <c r="K101" i="5"/>
  <c r="L101" i="5"/>
  <c r="N101" i="5"/>
  <c r="O101" i="5"/>
  <c r="P101" i="5"/>
  <c r="A102" i="5"/>
  <c r="B102" i="5"/>
  <c r="C102" i="5"/>
  <c r="D102" i="5"/>
  <c r="E102" i="5"/>
  <c r="F102" i="5"/>
  <c r="G102" i="5"/>
  <c r="H102" i="5"/>
  <c r="I102" i="5"/>
  <c r="J102" i="5"/>
  <c r="K102" i="5"/>
  <c r="L102" i="5"/>
  <c r="N102" i="5"/>
  <c r="O102" i="5"/>
  <c r="P102" i="5"/>
  <c r="A103" i="5"/>
  <c r="B103" i="5"/>
  <c r="C103" i="5"/>
  <c r="D103" i="5"/>
  <c r="E103" i="5"/>
  <c r="F103" i="5"/>
  <c r="G103" i="5"/>
  <c r="H103" i="5"/>
  <c r="I103" i="5"/>
  <c r="J103" i="5"/>
  <c r="M103" i="5" s="1"/>
  <c r="R103" i="5" s="1"/>
  <c r="K103" i="5"/>
  <c r="L103" i="5"/>
  <c r="N103" i="5"/>
  <c r="O103" i="5"/>
  <c r="P103" i="5"/>
  <c r="A104" i="5"/>
  <c r="B104" i="5"/>
  <c r="C104" i="5"/>
  <c r="D104" i="5"/>
  <c r="E104" i="5"/>
  <c r="F104" i="5"/>
  <c r="G104" i="5"/>
  <c r="H104" i="5"/>
  <c r="I104" i="5"/>
  <c r="J104" i="5"/>
  <c r="K104" i="5"/>
  <c r="L104" i="5"/>
  <c r="N104" i="5"/>
  <c r="O104" i="5"/>
  <c r="P104" i="5"/>
  <c r="A105" i="5"/>
  <c r="B105" i="5"/>
  <c r="C105" i="5"/>
  <c r="D105" i="5"/>
  <c r="E105" i="5"/>
  <c r="F105" i="5"/>
  <c r="G105" i="5"/>
  <c r="H105" i="5"/>
  <c r="I105" i="5"/>
  <c r="J105" i="5"/>
  <c r="K105" i="5"/>
  <c r="L105" i="5"/>
  <c r="N105" i="5"/>
  <c r="O105" i="5"/>
  <c r="P105" i="5"/>
  <c r="A106" i="5"/>
  <c r="B106" i="5"/>
  <c r="C106" i="5"/>
  <c r="D106" i="5"/>
  <c r="E106" i="5"/>
  <c r="F106" i="5"/>
  <c r="G106" i="5"/>
  <c r="H106" i="5"/>
  <c r="I106" i="5"/>
  <c r="J106" i="5"/>
  <c r="K106" i="5"/>
  <c r="L106" i="5"/>
  <c r="N106" i="5"/>
  <c r="O106" i="5"/>
  <c r="P106" i="5"/>
  <c r="A107" i="5"/>
  <c r="B107" i="5"/>
  <c r="C107" i="5"/>
  <c r="D107" i="5"/>
  <c r="E107" i="5"/>
  <c r="F107" i="5"/>
  <c r="G107" i="5"/>
  <c r="H107" i="5"/>
  <c r="I107" i="5"/>
  <c r="J107" i="5"/>
  <c r="K107" i="5"/>
  <c r="L107" i="5"/>
  <c r="N107" i="5"/>
  <c r="O107" i="5"/>
  <c r="P107" i="5"/>
  <c r="A108" i="5"/>
  <c r="B108" i="5"/>
  <c r="C108" i="5"/>
  <c r="D108" i="5"/>
  <c r="E108" i="5"/>
  <c r="F108" i="5"/>
  <c r="G108" i="5"/>
  <c r="H108" i="5"/>
  <c r="I108" i="5"/>
  <c r="J108" i="5"/>
  <c r="M108" i="5" s="1"/>
  <c r="R108" i="5" s="1"/>
  <c r="K108" i="5"/>
  <c r="L108" i="5"/>
  <c r="N108" i="5"/>
  <c r="O108" i="5"/>
  <c r="P108" i="5"/>
  <c r="A109" i="5"/>
  <c r="B109" i="5"/>
  <c r="C109" i="5"/>
  <c r="D109" i="5"/>
  <c r="E109" i="5"/>
  <c r="F109" i="5"/>
  <c r="G109" i="5"/>
  <c r="H109" i="5"/>
  <c r="I109" i="5"/>
  <c r="J109" i="5"/>
  <c r="K109" i="5"/>
  <c r="L109" i="5"/>
  <c r="N109" i="5"/>
  <c r="O109" i="5"/>
  <c r="P109" i="5"/>
  <c r="A110" i="5"/>
  <c r="B110" i="5"/>
  <c r="C110" i="5"/>
  <c r="D110" i="5"/>
  <c r="E110" i="5"/>
  <c r="F110" i="5"/>
  <c r="G110" i="5"/>
  <c r="H110" i="5"/>
  <c r="I110" i="5"/>
  <c r="J110" i="5"/>
  <c r="K110" i="5"/>
  <c r="L110" i="5"/>
  <c r="N110" i="5"/>
  <c r="O110" i="5"/>
  <c r="P110" i="5"/>
  <c r="A111" i="5"/>
  <c r="B111" i="5"/>
  <c r="C111" i="5"/>
  <c r="D111" i="5"/>
  <c r="E111" i="5"/>
  <c r="F111" i="5"/>
  <c r="G111" i="5"/>
  <c r="H111" i="5"/>
  <c r="I111" i="5"/>
  <c r="J111" i="5"/>
  <c r="M111" i="5" s="1"/>
  <c r="R111" i="5" s="1"/>
  <c r="K111" i="5"/>
  <c r="L111" i="5"/>
  <c r="N111" i="5"/>
  <c r="O111" i="5"/>
  <c r="P111" i="5"/>
  <c r="A112" i="5"/>
  <c r="B112" i="5"/>
  <c r="C112" i="5"/>
  <c r="D112" i="5"/>
  <c r="E112" i="5"/>
  <c r="F112" i="5"/>
  <c r="G112" i="5"/>
  <c r="H112" i="5"/>
  <c r="I112" i="5"/>
  <c r="J112" i="5"/>
  <c r="K112" i="5"/>
  <c r="L112" i="5"/>
  <c r="N112" i="5"/>
  <c r="O112" i="5"/>
  <c r="P112" i="5"/>
  <c r="A113" i="5"/>
  <c r="B113" i="5"/>
  <c r="C113" i="5"/>
  <c r="D113" i="5"/>
  <c r="E113" i="5"/>
  <c r="F113" i="5"/>
  <c r="G113" i="5"/>
  <c r="H113" i="5"/>
  <c r="I113" i="5"/>
  <c r="J113" i="5"/>
  <c r="K113" i="5"/>
  <c r="L113" i="5"/>
  <c r="N113" i="5"/>
  <c r="O113" i="5"/>
  <c r="P113" i="5"/>
  <c r="A114" i="5"/>
  <c r="B114" i="5"/>
  <c r="C114" i="5"/>
  <c r="D114" i="5"/>
  <c r="E114" i="5"/>
  <c r="F114" i="5"/>
  <c r="G114" i="5"/>
  <c r="H114" i="5"/>
  <c r="I114" i="5"/>
  <c r="J114" i="5"/>
  <c r="K114" i="5"/>
  <c r="L114" i="5"/>
  <c r="N114" i="5"/>
  <c r="Q114" i="5" s="1"/>
  <c r="O114" i="5"/>
  <c r="P114" i="5"/>
  <c r="A115" i="5"/>
  <c r="B115" i="5"/>
  <c r="C115" i="5"/>
  <c r="D115" i="5"/>
  <c r="E115" i="5"/>
  <c r="F115" i="5"/>
  <c r="G115" i="5"/>
  <c r="H115" i="5"/>
  <c r="I115" i="5"/>
  <c r="J115" i="5"/>
  <c r="K115" i="5"/>
  <c r="L115" i="5"/>
  <c r="N115" i="5"/>
  <c r="O115" i="5"/>
  <c r="P115" i="5"/>
  <c r="A116" i="5"/>
  <c r="B116" i="5"/>
  <c r="C116" i="5"/>
  <c r="D116" i="5"/>
  <c r="E116" i="5"/>
  <c r="F116" i="5"/>
  <c r="G116" i="5"/>
  <c r="H116" i="5"/>
  <c r="I116" i="5"/>
  <c r="J116" i="5"/>
  <c r="M116" i="5" s="1"/>
  <c r="R116" i="5" s="1"/>
  <c r="K116" i="5"/>
  <c r="L116" i="5"/>
  <c r="N116" i="5"/>
  <c r="O116" i="5"/>
  <c r="P116" i="5"/>
  <c r="A117" i="5"/>
  <c r="B117" i="5"/>
  <c r="C117" i="5"/>
  <c r="D117" i="5"/>
  <c r="E117" i="5"/>
  <c r="F117" i="5"/>
  <c r="G117" i="5"/>
  <c r="H117" i="5"/>
  <c r="I117" i="5"/>
  <c r="J117" i="5"/>
  <c r="K117" i="5"/>
  <c r="L117" i="5"/>
  <c r="N117" i="5"/>
  <c r="O117" i="5"/>
  <c r="P117" i="5"/>
  <c r="A118" i="5"/>
  <c r="B118" i="5"/>
  <c r="C118" i="5"/>
  <c r="D118" i="5"/>
  <c r="E118" i="5"/>
  <c r="F118" i="5"/>
  <c r="G118" i="5"/>
  <c r="H118" i="5"/>
  <c r="I118" i="5"/>
  <c r="J118" i="5"/>
  <c r="K118" i="5"/>
  <c r="L118" i="5"/>
  <c r="N118" i="5"/>
  <c r="O118" i="5"/>
  <c r="P118" i="5"/>
  <c r="A119" i="5"/>
  <c r="B119" i="5"/>
  <c r="C119" i="5"/>
  <c r="D119" i="5"/>
  <c r="E119" i="5"/>
  <c r="F119" i="5"/>
  <c r="G119" i="5"/>
  <c r="H119" i="5"/>
  <c r="I119" i="5"/>
  <c r="J119" i="5"/>
  <c r="K119" i="5"/>
  <c r="L119" i="5"/>
  <c r="N119" i="5"/>
  <c r="O119" i="5"/>
  <c r="P119" i="5"/>
  <c r="A120" i="5"/>
  <c r="B120" i="5"/>
  <c r="C120" i="5"/>
  <c r="D120" i="5"/>
  <c r="E120" i="5"/>
  <c r="F120" i="5"/>
  <c r="G120" i="5"/>
  <c r="H120" i="5"/>
  <c r="I120" i="5"/>
  <c r="J120" i="5"/>
  <c r="K120" i="5"/>
  <c r="L120" i="5"/>
  <c r="N120" i="5"/>
  <c r="O120" i="5"/>
  <c r="P120" i="5"/>
  <c r="A121" i="5"/>
  <c r="B121" i="5"/>
  <c r="C121" i="5"/>
  <c r="D121" i="5"/>
  <c r="E121" i="5"/>
  <c r="F121" i="5"/>
  <c r="G121" i="5"/>
  <c r="H121" i="5"/>
  <c r="I121" i="5"/>
  <c r="J121" i="5"/>
  <c r="K121" i="5"/>
  <c r="L121" i="5"/>
  <c r="N121" i="5"/>
  <c r="O121" i="5"/>
  <c r="P121" i="5"/>
  <c r="A122" i="5"/>
  <c r="B122" i="5"/>
  <c r="C122" i="5"/>
  <c r="D122" i="5"/>
  <c r="E122" i="5"/>
  <c r="F122" i="5"/>
  <c r="G122" i="5"/>
  <c r="H122" i="5"/>
  <c r="I122" i="5"/>
  <c r="J122" i="5"/>
  <c r="K122" i="5"/>
  <c r="L122" i="5"/>
  <c r="N122" i="5"/>
  <c r="Q122" i="5" s="1"/>
  <c r="O122" i="5"/>
  <c r="P122" i="5"/>
  <c r="A123" i="5"/>
  <c r="B123" i="5"/>
  <c r="C123" i="5"/>
  <c r="D123" i="5"/>
  <c r="E123" i="5"/>
  <c r="F123" i="5"/>
  <c r="G123" i="5"/>
  <c r="H123" i="5"/>
  <c r="I123" i="5"/>
  <c r="J123" i="5"/>
  <c r="K123" i="5"/>
  <c r="L123" i="5"/>
  <c r="N123" i="5"/>
  <c r="O123" i="5"/>
  <c r="P123" i="5"/>
  <c r="A124" i="5"/>
  <c r="B124" i="5"/>
  <c r="C124" i="5"/>
  <c r="D124" i="5"/>
  <c r="E124" i="5"/>
  <c r="F124" i="5"/>
  <c r="G124" i="5"/>
  <c r="H124" i="5"/>
  <c r="I124" i="5"/>
  <c r="J124" i="5"/>
  <c r="K124" i="5"/>
  <c r="L124" i="5"/>
  <c r="N124" i="5"/>
  <c r="O124" i="5"/>
  <c r="P124" i="5"/>
  <c r="A125" i="5"/>
  <c r="B125" i="5"/>
  <c r="C125" i="5"/>
  <c r="D125" i="5"/>
  <c r="E125" i="5"/>
  <c r="F125" i="5"/>
  <c r="G125" i="5"/>
  <c r="H125" i="5"/>
  <c r="I125" i="5"/>
  <c r="J125" i="5"/>
  <c r="K125" i="5"/>
  <c r="L125" i="5"/>
  <c r="N125" i="5"/>
  <c r="O125" i="5"/>
  <c r="P125" i="5"/>
  <c r="A126" i="5"/>
  <c r="B126" i="5"/>
  <c r="C126" i="5"/>
  <c r="D126" i="5"/>
  <c r="E126" i="5"/>
  <c r="F126" i="5"/>
  <c r="G126" i="5"/>
  <c r="H126" i="5"/>
  <c r="I126" i="5"/>
  <c r="J126" i="5"/>
  <c r="K126" i="5"/>
  <c r="L126" i="5"/>
  <c r="N126" i="5"/>
  <c r="O126" i="5"/>
  <c r="P126" i="5"/>
  <c r="A127" i="5"/>
  <c r="B127" i="5"/>
  <c r="C127" i="5"/>
  <c r="D127" i="5"/>
  <c r="E127" i="5"/>
  <c r="F127" i="5"/>
  <c r="G127" i="5"/>
  <c r="H127" i="5"/>
  <c r="I127" i="5"/>
  <c r="J127" i="5"/>
  <c r="K127" i="5"/>
  <c r="L127" i="5"/>
  <c r="N127" i="5"/>
  <c r="O127" i="5"/>
  <c r="P127" i="5"/>
  <c r="A128" i="5"/>
  <c r="B128" i="5"/>
  <c r="C128" i="5"/>
  <c r="D128" i="5"/>
  <c r="E128" i="5"/>
  <c r="F128" i="5"/>
  <c r="G128" i="5"/>
  <c r="H128" i="5"/>
  <c r="I128" i="5"/>
  <c r="J128" i="5"/>
  <c r="K128" i="5"/>
  <c r="L128" i="5"/>
  <c r="N128" i="5"/>
  <c r="O128" i="5"/>
  <c r="P128" i="5"/>
  <c r="A129" i="5"/>
  <c r="B129" i="5"/>
  <c r="C129" i="5"/>
  <c r="D129" i="5"/>
  <c r="E129" i="5"/>
  <c r="F129" i="5"/>
  <c r="G129" i="5"/>
  <c r="H129" i="5"/>
  <c r="I129" i="5"/>
  <c r="J129" i="5"/>
  <c r="K129" i="5"/>
  <c r="L129" i="5"/>
  <c r="N129" i="5"/>
  <c r="O129" i="5"/>
  <c r="P129" i="5"/>
  <c r="A130" i="5"/>
  <c r="B130" i="5"/>
  <c r="C130" i="5"/>
  <c r="D130" i="5"/>
  <c r="E130" i="5"/>
  <c r="F130" i="5"/>
  <c r="G130" i="5"/>
  <c r="H130" i="5"/>
  <c r="I130" i="5"/>
  <c r="J130" i="5"/>
  <c r="K130" i="5"/>
  <c r="L130" i="5"/>
  <c r="N130" i="5"/>
  <c r="O130" i="5"/>
  <c r="P130" i="5"/>
  <c r="A131" i="5"/>
  <c r="B131" i="5"/>
  <c r="C131" i="5"/>
  <c r="D131" i="5"/>
  <c r="E131" i="5"/>
  <c r="F131" i="5"/>
  <c r="G131" i="5"/>
  <c r="H131" i="5"/>
  <c r="I131" i="5"/>
  <c r="J131" i="5"/>
  <c r="K131" i="5"/>
  <c r="L131" i="5"/>
  <c r="N131" i="5"/>
  <c r="O131" i="5"/>
  <c r="P131" i="5"/>
  <c r="A132" i="5"/>
  <c r="B132" i="5"/>
  <c r="C132" i="5"/>
  <c r="D132" i="5"/>
  <c r="E132" i="5"/>
  <c r="F132" i="5"/>
  <c r="G132" i="5"/>
  <c r="H132" i="5"/>
  <c r="I132" i="5"/>
  <c r="J132" i="5"/>
  <c r="K132" i="5"/>
  <c r="L132" i="5"/>
  <c r="N132" i="5"/>
  <c r="O132" i="5"/>
  <c r="P132" i="5"/>
  <c r="A133" i="5"/>
  <c r="B133" i="5"/>
  <c r="C133" i="5"/>
  <c r="D133" i="5"/>
  <c r="E133" i="5"/>
  <c r="F133" i="5"/>
  <c r="G133" i="5"/>
  <c r="H133" i="5"/>
  <c r="I133" i="5"/>
  <c r="J133" i="5"/>
  <c r="K133" i="5"/>
  <c r="L133" i="5"/>
  <c r="N133" i="5"/>
  <c r="O133" i="5"/>
  <c r="P133" i="5"/>
  <c r="A134" i="5"/>
  <c r="B134" i="5"/>
  <c r="C134" i="5"/>
  <c r="D134" i="5"/>
  <c r="E134" i="5"/>
  <c r="F134" i="5"/>
  <c r="G134" i="5"/>
  <c r="H134" i="5"/>
  <c r="I134" i="5"/>
  <c r="J134" i="5"/>
  <c r="K134" i="5"/>
  <c r="L134" i="5"/>
  <c r="N134" i="5"/>
  <c r="O134" i="5"/>
  <c r="P134" i="5"/>
  <c r="A135" i="5"/>
  <c r="B135" i="5"/>
  <c r="C135" i="5"/>
  <c r="D135" i="5"/>
  <c r="E135" i="5"/>
  <c r="F135" i="5"/>
  <c r="G135" i="5"/>
  <c r="H135" i="5"/>
  <c r="I135" i="5"/>
  <c r="J135" i="5"/>
  <c r="K135" i="5"/>
  <c r="L135" i="5"/>
  <c r="N135" i="5"/>
  <c r="O135" i="5"/>
  <c r="P135" i="5"/>
  <c r="A136" i="5"/>
  <c r="B136" i="5"/>
  <c r="C136" i="5"/>
  <c r="D136" i="5"/>
  <c r="E136" i="5"/>
  <c r="F136" i="5"/>
  <c r="G136" i="5"/>
  <c r="H136" i="5"/>
  <c r="I136" i="5"/>
  <c r="J136" i="5"/>
  <c r="K136" i="5"/>
  <c r="M136" i="5" s="1"/>
  <c r="R136" i="5" s="1"/>
  <c r="L136" i="5"/>
  <c r="N136" i="5"/>
  <c r="O136" i="5"/>
  <c r="P136" i="5"/>
  <c r="A137" i="5"/>
  <c r="B137" i="5"/>
  <c r="C137" i="5"/>
  <c r="D137" i="5"/>
  <c r="E137" i="5"/>
  <c r="F137" i="5"/>
  <c r="G137" i="5"/>
  <c r="H137" i="5"/>
  <c r="I137" i="5"/>
  <c r="J137" i="5"/>
  <c r="K137" i="5"/>
  <c r="L137" i="5"/>
  <c r="N137" i="5"/>
  <c r="O137" i="5"/>
  <c r="P137" i="5"/>
  <c r="A138" i="5"/>
  <c r="B138" i="5"/>
  <c r="C138" i="5"/>
  <c r="D138" i="5"/>
  <c r="E138" i="5"/>
  <c r="F138" i="5"/>
  <c r="G138" i="5"/>
  <c r="H138" i="5"/>
  <c r="I138" i="5"/>
  <c r="J138" i="5"/>
  <c r="K138" i="5"/>
  <c r="L138" i="5"/>
  <c r="N138" i="5"/>
  <c r="O138" i="5"/>
  <c r="P138" i="5"/>
  <c r="A139" i="5"/>
  <c r="B139" i="5"/>
  <c r="C139" i="5"/>
  <c r="D139" i="5"/>
  <c r="E139" i="5"/>
  <c r="F139" i="5"/>
  <c r="G139" i="5"/>
  <c r="H139" i="5"/>
  <c r="I139" i="5"/>
  <c r="J139" i="5"/>
  <c r="K139" i="5"/>
  <c r="L139" i="5"/>
  <c r="N139" i="5"/>
  <c r="O139" i="5"/>
  <c r="P139" i="5"/>
  <c r="A140" i="5"/>
  <c r="B140" i="5"/>
  <c r="C140" i="5"/>
  <c r="D140" i="5"/>
  <c r="E140" i="5"/>
  <c r="F140" i="5"/>
  <c r="G140" i="5"/>
  <c r="H140" i="5"/>
  <c r="I140" i="5"/>
  <c r="J140" i="5"/>
  <c r="M140" i="5" s="1"/>
  <c r="R140" i="5" s="1"/>
  <c r="K140" i="5"/>
  <c r="L140" i="5"/>
  <c r="N140" i="5"/>
  <c r="O140" i="5"/>
  <c r="P140" i="5"/>
  <c r="A141" i="5"/>
  <c r="B141" i="5"/>
  <c r="C141" i="5"/>
  <c r="D141" i="5"/>
  <c r="E141" i="5"/>
  <c r="F141" i="5"/>
  <c r="G141" i="5"/>
  <c r="H141" i="5"/>
  <c r="I141" i="5"/>
  <c r="J141" i="5"/>
  <c r="K141" i="5"/>
  <c r="L141" i="5"/>
  <c r="N141" i="5"/>
  <c r="O141" i="5"/>
  <c r="P141" i="5"/>
  <c r="A142" i="5"/>
  <c r="B142" i="5"/>
  <c r="C142" i="5"/>
  <c r="D142" i="5"/>
  <c r="E142" i="5"/>
  <c r="F142" i="5"/>
  <c r="G142" i="5"/>
  <c r="H142" i="5"/>
  <c r="I142" i="5"/>
  <c r="J142" i="5"/>
  <c r="K142" i="5"/>
  <c r="L142" i="5"/>
  <c r="N142" i="5"/>
  <c r="O142" i="5"/>
  <c r="P142" i="5"/>
  <c r="A143" i="5"/>
  <c r="B143" i="5"/>
  <c r="C143" i="5"/>
  <c r="D143" i="5"/>
  <c r="E143" i="5"/>
  <c r="F143" i="5"/>
  <c r="G143" i="5"/>
  <c r="H143" i="5"/>
  <c r="I143" i="5"/>
  <c r="J143" i="5"/>
  <c r="K143" i="5"/>
  <c r="L143" i="5"/>
  <c r="N143" i="5"/>
  <c r="O143" i="5"/>
  <c r="P143" i="5"/>
  <c r="A144" i="5"/>
  <c r="B144" i="5"/>
  <c r="C144" i="5"/>
  <c r="D144" i="5"/>
  <c r="E144" i="5"/>
  <c r="F144" i="5"/>
  <c r="G144" i="5"/>
  <c r="H144" i="5"/>
  <c r="I144" i="5"/>
  <c r="J144" i="5"/>
  <c r="K144" i="5"/>
  <c r="L144" i="5"/>
  <c r="N144" i="5"/>
  <c r="O144" i="5"/>
  <c r="P144" i="5"/>
  <c r="A145" i="5"/>
  <c r="B145" i="5"/>
  <c r="C145" i="5"/>
  <c r="D145" i="5"/>
  <c r="E145" i="5"/>
  <c r="F145" i="5"/>
  <c r="G145" i="5"/>
  <c r="H145" i="5"/>
  <c r="I145" i="5"/>
  <c r="J145" i="5"/>
  <c r="K145" i="5"/>
  <c r="L145" i="5"/>
  <c r="N145" i="5"/>
  <c r="O145" i="5"/>
  <c r="P145" i="5"/>
  <c r="A146" i="5"/>
  <c r="B146" i="5"/>
  <c r="C146" i="5"/>
  <c r="D146" i="5"/>
  <c r="E146" i="5"/>
  <c r="F146" i="5"/>
  <c r="G146" i="5"/>
  <c r="H146" i="5"/>
  <c r="I146" i="5"/>
  <c r="J146" i="5"/>
  <c r="K146" i="5"/>
  <c r="L146" i="5"/>
  <c r="N146" i="5"/>
  <c r="O146" i="5"/>
  <c r="P146" i="5"/>
  <c r="A147" i="5"/>
  <c r="B147" i="5"/>
  <c r="C147" i="5"/>
  <c r="D147" i="5"/>
  <c r="E147" i="5"/>
  <c r="F147" i="5"/>
  <c r="G147" i="5"/>
  <c r="H147" i="5"/>
  <c r="I147" i="5"/>
  <c r="J147" i="5"/>
  <c r="K147" i="5"/>
  <c r="L147" i="5"/>
  <c r="N147" i="5"/>
  <c r="O147" i="5"/>
  <c r="P147" i="5"/>
  <c r="A148" i="5"/>
  <c r="B148" i="5"/>
  <c r="C148" i="5"/>
  <c r="D148" i="5"/>
  <c r="E148" i="5"/>
  <c r="F148" i="5"/>
  <c r="G148" i="5"/>
  <c r="H148" i="5"/>
  <c r="I148" i="5"/>
  <c r="J148" i="5"/>
  <c r="M148" i="5" s="1"/>
  <c r="R148" i="5" s="1"/>
  <c r="K148" i="5"/>
  <c r="L148" i="5"/>
  <c r="N148" i="5"/>
  <c r="O148" i="5"/>
  <c r="P148" i="5"/>
  <c r="A149" i="5"/>
  <c r="B149" i="5"/>
  <c r="C149" i="5"/>
  <c r="D149" i="5"/>
  <c r="E149" i="5"/>
  <c r="F149" i="5"/>
  <c r="G149" i="5"/>
  <c r="H149" i="5"/>
  <c r="I149" i="5"/>
  <c r="J149" i="5"/>
  <c r="K149" i="5"/>
  <c r="L149" i="5"/>
  <c r="N149" i="5"/>
  <c r="O149" i="5"/>
  <c r="P149" i="5"/>
  <c r="A150" i="5"/>
  <c r="B150" i="5"/>
  <c r="C150" i="5"/>
  <c r="D150" i="5"/>
  <c r="E150" i="5"/>
  <c r="F150" i="5"/>
  <c r="G150" i="5"/>
  <c r="H150" i="5"/>
  <c r="I150" i="5"/>
  <c r="J150" i="5"/>
  <c r="K150" i="5"/>
  <c r="L150" i="5"/>
  <c r="N150" i="5"/>
  <c r="O150" i="5"/>
  <c r="P150" i="5"/>
  <c r="A151" i="5"/>
  <c r="B151" i="5"/>
  <c r="C151" i="5"/>
  <c r="D151" i="5"/>
  <c r="E151" i="5"/>
  <c r="F151" i="5"/>
  <c r="G151" i="5"/>
  <c r="H151" i="5"/>
  <c r="I151" i="5"/>
  <c r="J151" i="5"/>
  <c r="K151" i="5"/>
  <c r="L151" i="5"/>
  <c r="N151" i="5"/>
  <c r="O151" i="5"/>
  <c r="P151" i="5"/>
  <c r="A152" i="5"/>
  <c r="B152" i="5"/>
  <c r="C152" i="5"/>
  <c r="D152" i="5"/>
  <c r="E152" i="5"/>
  <c r="F152" i="5"/>
  <c r="G152" i="5"/>
  <c r="H152" i="5"/>
  <c r="I152" i="5"/>
  <c r="J152" i="5"/>
  <c r="K152" i="5"/>
  <c r="L152" i="5"/>
  <c r="N152" i="5"/>
  <c r="O152" i="5"/>
  <c r="P152" i="5"/>
  <c r="A153" i="5"/>
  <c r="B153" i="5"/>
  <c r="C153" i="5"/>
  <c r="D153" i="5"/>
  <c r="E153" i="5"/>
  <c r="F153" i="5"/>
  <c r="G153" i="5"/>
  <c r="H153" i="5"/>
  <c r="I153" i="5"/>
  <c r="J153" i="5"/>
  <c r="K153" i="5"/>
  <c r="L153" i="5"/>
  <c r="N153" i="5"/>
  <c r="O153" i="5"/>
  <c r="P153" i="5"/>
  <c r="A154" i="5"/>
  <c r="B154" i="5"/>
  <c r="C154" i="5"/>
  <c r="D154" i="5"/>
  <c r="E154" i="5"/>
  <c r="F154" i="5"/>
  <c r="G154" i="5"/>
  <c r="H154" i="5"/>
  <c r="I154" i="5"/>
  <c r="J154" i="5"/>
  <c r="K154" i="5"/>
  <c r="L154" i="5"/>
  <c r="N154" i="5"/>
  <c r="Q154" i="5" s="1"/>
  <c r="O154" i="5"/>
  <c r="P154" i="5"/>
  <c r="A155" i="5"/>
  <c r="B155" i="5"/>
  <c r="C155" i="5"/>
  <c r="D155" i="5"/>
  <c r="E155" i="5"/>
  <c r="F155" i="5"/>
  <c r="G155" i="5"/>
  <c r="H155" i="5"/>
  <c r="I155" i="5"/>
  <c r="J155" i="5"/>
  <c r="K155" i="5"/>
  <c r="L155" i="5"/>
  <c r="N155" i="5"/>
  <c r="O155" i="5"/>
  <c r="P155" i="5"/>
  <c r="A156" i="5"/>
  <c r="B156" i="5"/>
  <c r="C156" i="5"/>
  <c r="D156" i="5"/>
  <c r="E156" i="5"/>
  <c r="F156" i="5"/>
  <c r="G156" i="5"/>
  <c r="H156" i="5"/>
  <c r="I156" i="5"/>
  <c r="J156" i="5"/>
  <c r="K156" i="5"/>
  <c r="L156" i="5"/>
  <c r="N156" i="5"/>
  <c r="O156" i="5"/>
  <c r="P156" i="5"/>
  <c r="A157" i="5"/>
  <c r="B157" i="5"/>
  <c r="C157" i="5"/>
  <c r="D157" i="5"/>
  <c r="E157" i="5"/>
  <c r="F157" i="5"/>
  <c r="G157" i="5"/>
  <c r="H157" i="5"/>
  <c r="I157" i="5"/>
  <c r="J157" i="5"/>
  <c r="K157" i="5"/>
  <c r="L157" i="5"/>
  <c r="N157" i="5"/>
  <c r="O157" i="5"/>
  <c r="P157" i="5"/>
  <c r="A158" i="5"/>
  <c r="B158" i="5"/>
  <c r="C158" i="5"/>
  <c r="D158" i="5"/>
  <c r="E158" i="5"/>
  <c r="F158" i="5"/>
  <c r="G158" i="5"/>
  <c r="H158" i="5"/>
  <c r="I158" i="5"/>
  <c r="J158" i="5"/>
  <c r="K158" i="5"/>
  <c r="L158" i="5"/>
  <c r="N158" i="5"/>
  <c r="O158" i="5"/>
  <c r="P158" i="5"/>
  <c r="A159" i="5"/>
  <c r="B159" i="5"/>
  <c r="C159" i="5"/>
  <c r="D159" i="5"/>
  <c r="E159" i="5"/>
  <c r="F159" i="5"/>
  <c r="G159" i="5"/>
  <c r="H159" i="5"/>
  <c r="I159" i="5"/>
  <c r="J159" i="5"/>
  <c r="K159" i="5"/>
  <c r="L159" i="5"/>
  <c r="N159" i="5"/>
  <c r="O159" i="5"/>
  <c r="P159" i="5"/>
  <c r="A160" i="5"/>
  <c r="B160" i="5"/>
  <c r="C160" i="5"/>
  <c r="D160" i="5"/>
  <c r="E160" i="5"/>
  <c r="F160" i="5"/>
  <c r="G160" i="5"/>
  <c r="H160" i="5"/>
  <c r="I160" i="5"/>
  <c r="J160" i="5"/>
  <c r="K160" i="5"/>
  <c r="L160" i="5"/>
  <c r="N160" i="5"/>
  <c r="O160" i="5"/>
  <c r="P160" i="5"/>
  <c r="A161" i="5"/>
  <c r="B161" i="5"/>
  <c r="C161" i="5"/>
  <c r="D161" i="5"/>
  <c r="E161" i="5"/>
  <c r="F161" i="5"/>
  <c r="G161" i="5"/>
  <c r="H161" i="5"/>
  <c r="I161" i="5"/>
  <c r="J161" i="5"/>
  <c r="K161" i="5"/>
  <c r="L161" i="5"/>
  <c r="N161" i="5"/>
  <c r="O161" i="5"/>
  <c r="P161" i="5"/>
  <c r="A162" i="5"/>
  <c r="B162" i="5"/>
  <c r="C162" i="5"/>
  <c r="D162" i="5"/>
  <c r="E162" i="5"/>
  <c r="F162" i="5"/>
  <c r="G162" i="5"/>
  <c r="H162" i="5"/>
  <c r="I162" i="5"/>
  <c r="J162" i="5"/>
  <c r="K162" i="5"/>
  <c r="L162" i="5"/>
  <c r="N162" i="5"/>
  <c r="O162" i="5"/>
  <c r="P162" i="5"/>
  <c r="A163" i="5"/>
  <c r="B163" i="5"/>
  <c r="C163" i="5"/>
  <c r="D163" i="5"/>
  <c r="E163" i="5"/>
  <c r="F163" i="5"/>
  <c r="G163" i="5"/>
  <c r="H163" i="5"/>
  <c r="I163" i="5"/>
  <c r="J163" i="5"/>
  <c r="K163" i="5"/>
  <c r="L163" i="5"/>
  <c r="N163" i="5"/>
  <c r="O163" i="5"/>
  <c r="P163" i="5"/>
  <c r="A164" i="5"/>
  <c r="B164" i="5"/>
  <c r="C164" i="5"/>
  <c r="D164" i="5"/>
  <c r="E164" i="5"/>
  <c r="F164" i="5"/>
  <c r="G164" i="5"/>
  <c r="H164" i="5"/>
  <c r="I164" i="5"/>
  <c r="J164" i="5"/>
  <c r="K164" i="5"/>
  <c r="L164" i="5"/>
  <c r="N164" i="5"/>
  <c r="O164" i="5"/>
  <c r="P164" i="5"/>
  <c r="A165" i="5"/>
  <c r="B165" i="5"/>
  <c r="C165" i="5"/>
  <c r="D165" i="5"/>
  <c r="E165" i="5"/>
  <c r="F165" i="5"/>
  <c r="G165" i="5"/>
  <c r="H165" i="5"/>
  <c r="I165" i="5"/>
  <c r="J165" i="5"/>
  <c r="K165" i="5"/>
  <c r="L165" i="5"/>
  <c r="N165" i="5"/>
  <c r="O165" i="5"/>
  <c r="P165" i="5"/>
  <c r="A166" i="5"/>
  <c r="B166" i="5"/>
  <c r="C166" i="5"/>
  <c r="D166" i="5"/>
  <c r="E166" i="5"/>
  <c r="F166" i="5"/>
  <c r="G166" i="5"/>
  <c r="H166" i="5"/>
  <c r="I166" i="5"/>
  <c r="J166" i="5"/>
  <c r="K166" i="5"/>
  <c r="L166" i="5"/>
  <c r="N166" i="5"/>
  <c r="O166" i="5"/>
  <c r="P166" i="5"/>
  <c r="A167" i="5"/>
  <c r="B167" i="5"/>
  <c r="C167" i="5"/>
  <c r="D167" i="5"/>
  <c r="E167" i="5"/>
  <c r="F167" i="5"/>
  <c r="G167" i="5"/>
  <c r="H167" i="5"/>
  <c r="I167" i="5"/>
  <c r="J167" i="5"/>
  <c r="K167" i="5"/>
  <c r="L167" i="5"/>
  <c r="N167" i="5"/>
  <c r="O167" i="5"/>
  <c r="P167" i="5"/>
  <c r="A168" i="5"/>
  <c r="B168" i="5"/>
  <c r="C168" i="5"/>
  <c r="D168" i="5"/>
  <c r="E168" i="5"/>
  <c r="F168" i="5"/>
  <c r="G168" i="5"/>
  <c r="H168" i="5"/>
  <c r="I168" i="5"/>
  <c r="J168" i="5"/>
  <c r="K168" i="5"/>
  <c r="L168" i="5"/>
  <c r="N168" i="5"/>
  <c r="O168" i="5"/>
  <c r="P168" i="5"/>
  <c r="A169" i="5"/>
  <c r="B169" i="5"/>
  <c r="C169" i="5"/>
  <c r="D169" i="5"/>
  <c r="E169" i="5"/>
  <c r="F169" i="5"/>
  <c r="G169" i="5"/>
  <c r="H169" i="5"/>
  <c r="I169" i="5"/>
  <c r="J169" i="5"/>
  <c r="K169" i="5"/>
  <c r="L169" i="5"/>
  <c r="N169" i="5"/>
  <c r="O169" i="5"/>
  <c r="P169" i="5"/>
  <c r="A170" i="5"/>
  <c r="B170" i="5"/>
  <c r="C170" i="5"/>
  <c r="D170" i="5"/>
  <c r="E170" i="5"/>
  <c r="F170" i="5"/>
  <c r="G170" i="5"/>
  <c r="H170" i="5"/>
  <c r="I170" i="5"/>
  <c r="J170" i="5"/>
  <c r="K170" i="5"/>
  <c r="L170" i="5"/>
  <c r="N170" i="5"/>
  <c r="O170" i="5"/>
  <c r="P170" i="5"/>
  <c r="A171" i="5"/>
  <c r="B171" i="5"/>
  <c r="C171" i="5"/>
  <c r="D171" i="5"/>
  <c r="E171" i="5"/>
  <c r="F171" i="5"/>
  <c r="G171" i="5"/>
  <c r="H171" i="5"/>
  <c r="I171" i="5"/>
  <c r="J171" i="5"/>
  <c r="K171" i="5"/>
  <c r="L171" i="5"/>
  <c r="N171" i="5"/>
  <c r="O171" i="5"/>
  <c r="P171" i="5"/>
  <c r="A172" i="5"/>
  <c r="B172" i="5"/>
  <c r="C172" i="5"/>
  <c r="D172" i="5"/>
  <c r="E172" i="5"/>
  <c r="F172" i="5"/>
  <c r="G172" i="5"/>
  <c r="H172" i="5"/>
  <c r="I172" i="5"/>
  <c r="J172" i="5"/>
  <c r="K172" i="5"/>
  <c r="L172" i="5"/>
  <c r="N172" i="5"/>
  <c r="O172" i="5"/>
  <c r="P172" i="5"/>
  <c r="A173" i="5"/>
  <c r="B173" i="5"/>
  <c r="C173" i="5"/>
  <c r="D173" i="5"/>
  <c r="E173" i="5"/>
  <c r="F173" i="5"/>
  <c r="G173" i="5"/>
  <c r="H173" i="5"/>
  <c r="I173" i="5"/>
  <c r="J173" i="5"/>
  <c r="K173" i="5"/>
  <c r="L173" i="5"/>
  <c r="N173" i="5"/>
  <c r="O173" i="5"/>
  <c r="P173" i="5"/>
  <c r="A174" i="5"/>
  <c r="B174" i="5"/>
  <c r="C174" i="5"/>
  <c r="D174" i="5"/>
  <c r="E174" i="5"/>
  <c r="F174" i="5"/>
  <c r="G174" i="5"/>
  <c r="H174" i="5"/>
  <c r="I174" i="5"/>
  <c r="J174" i="5"/>
  <c r="K174" i="5"/>
  <c r="L174" i="5"/>
  <c r="N174" i="5"/>
  <c r="O174" i="5"/>
  <c r="P174" i="5"/>
  <c r="A175" i="5"/>
  <c r="B175" i="5"/>
  <c r="C175" i="5"/>
  <c r="D175" i="5"/>
  <c r="E175" i="5"/>
  <c r="F175" i="5"/>
  <c r="G175" i="5"/>
  <c r="H175" i="5"/>
  <c r="I175" i="5"/>
  <c r="J175" i="5"/>
  <c r="K175" i="5"/>
  <c r="L175" i="5"/>
  <c r="N175" i="5"/>
  <c r="O175" i="5"/>
  <c r="P175" i="5"/>
  <c r="A176" i="5"/>
  <c r="B176" i="5"/>
  <c r="C176" i="5"/>
  <c r="D176" i="5"/>
  <c r="E176" i="5"/>
  <c r="F176" i="5"/>
  <c r="G176" i="5"/>
  <c r="H176" i="5"/>
  <c r="I176" i="5"/>
  <c r="J176" i="5"/>
  <c r="K176" i="5"/>
  <c r="L176" i="5"/>
  <c r="N176" i="5"/>
  <c r="O176" i="5"/>
  <c r="P176" i="5"/>
  <c r="A177" i="5"/>
  <c r="B177" i="5"/>
  <c r="C177" i="5"/>
  <c r="D177" i="5"/>
  <c r="E177" i="5"/>
  <c r="F177" i="5"/>
  <c r="G177" i="5"/>
  <c r="H177" i="5"/>
  <c r="I177" i="5"/>
  <c r="J177" i="5"/>
  <c r="K177" i="5"/>
  <c r="L177" i="5"/>
  <c r="N177" i="5"/>
  <c r="O177" i="5"/>
  <c r="P177" i="5"/>
  <c r="A178" i="5"/>
  <c r="B178" i="5"/>
  <c r="C178" i="5"/>
  <c r="D178" i="5"/>
  <c r="E178" i="5"/>
  <c r="F178" i="5"/>
  <c r="G178" i="5"/>
  <c r="H178" i="5"/>
  <c r="I178" i="5"/>
  <c r="J178" i="5"/>
  <c r="K178" i="5"/>
  <c r="L178" i="5"/>
  <c r="N178" i="5"/>
  <c r="O178" i="5"/>
  <c r="P178" i="5"/>
  <c r="A179" i="5"/>
  <c r="B179" i="5"/>
  <c r="C179" i="5"/>
  <c r="D179" i="5"/>
  <c r="E179" i="5"/>
  <c r="F179" i="5"/>
  <c r="G179" i="5"/>
  <c r="H179" i="5"/>
  <c r="I179" i="5"/>
  <c r="J179" i="5"/>
  <c r="K179" i="5"/>
  <c r="L179" i="5"/>
  <c r="N179" i="5"/>
  <c r="O179" i="5"/>
  <c r="P179" i="5"/>
  <c r="A180" i="5"/>
  <c r="B180" i="5"/>
  <c r="C180" i="5"/>
  <c r="D180" i="5"/>
  <c r="E180" i="5"/>
  <c r="F180" i="5"/>
  <c r="G180" i="5"/>
  <c r="H180" i="5"/>
  <c r="I180" i="5"/>
  <c r="J180" i="5"/>
  <c r="K180" i="5"/>
  <c r="L180" i="5"/>
  <c r="N180" i="5"/>
  <c r="O180" i="5"/>
  <c r="P180" i="5"/>
  <c r="A181" i="5"/>
  <c r="B181" i="5"/>
  <c r="C181" i="5"/>
  <c r="D181" i="5"/>
  <c r="E181" i="5"/>
  <c r="F181" i="5"/>
  <c r="G181" i="5"/>
  <c r="H181" i="5"/>
  <c r="I181" i="5"/>
  <c r="J181" i="5"/>
  <c r="K181" i="5"/>
  <c r="L181" i="5"/>
  <c r="N181" i="5"/>
  <c r="O181" i="5"/>
  <c r="P181" i="5"/>
  <c r="A182" i="5"/>
  <c r="B182" i="5"/>
  <c r="C182" i="5"/>
  <c r="D182" i="5"/>
  <c r="E182" i="5"/>
  <c r="F182" i="5"/>
  <c r="G182" i="5"/>
  <c r="H182" i="5"/>
  <c r="I182" i="5"/>
  <c r="J182" i="5"/>
  <c r="K182" i="5"/>
  <c r="L182" i="5"/>
  <c r="N182" i="5"/>
  <c r="O182" i="5"/>
  <c r="P182" i="5"/>
  <c r="A183" i="5"/>
  <c r="B183" i="5"/>
  <c r="C183" i="5"/>
  <c r="D183" i="5"/>
  <c r="E183" i="5"/>
  <c r="F183" i="5"/>
  <c r="G183" i="5"/>
  <c r="H183" i="5"/>
  <c r="I183" i="5"/>
  <c r="J183" i="5"/>
  <c r="K183" i="5"/>
  <c r="L183" i="5"/>
  <c r="N183" i="5"/>
  <c r="O183" i="5"/>
  <c r="P183" i="5"/>
  <c r="A184" i="5"/>
  <c r="B184" i="5"/>
  <c r="C184" i="5"/>
  <c r="D184" i="5"/>
  <c r="E184" i="5"/>
  <c r="F184" i="5"/>
  <c r="G184" i="5"/>
  <c r="H184" i="5"/>
  <c r="I184" i="5"/>
  <c r="J184" i="5"/>
  <c r="K184" i="5"/>
  <c r="L184" i="5"/>
  <c r="N184" i="5"/>
  <c r="O184" i="5"/>
  <c r="P184" i="5"/>
  <c r="A185" i="5"/>
  <c r="B185" i="5"/>
  <c r="C185" i="5"/>
  <c r="D185" i="5"/>
  <c r="E185" i="5"/>
  <c r="F185" i="5"/>
  <c r="G185" i="5"/>
  <c r="H185" i="5"/>
  <c r="I185" i="5"/>
  <c r="J185" i="5"/>
  <c r="K185" i="5"/>
  <c r="L185" i="5"/>
  <c r="N185" i="5"/>
  <c r="O185" i="5"/>
  <c r="P185" i="5"/>
  <c r="A186" i="5"/>
  <c r="B186" i="5"/>
  <c r="C186" i="5"/>
  <c r="D186" i="5"/>
  <c r="E186" i="5"/>
  <c r="F186" i="5"/>
  <c r="G186" i="5"/>
  <c r="H186" i="5"/>
  <c r="I186" i="5"/>
  <c r="J186" i="5"/>
  <c r="K186" i="5"/>
  <c r="L186" i="5"/>
  <c r="N186" i="5"/>
  <c r="O186" i="5"/>
  <c r="P186" i="5"/>
  <c r="A187" i="5"/>
  <c r="B187" i="5"/>
  <c r="C187" i="5"/>
  <c r="D187" i="5"/>
  <c r="E187" i="5"/>
  <c r="F187" i="5"/>
  <c r="G187" i="5"/>
  <c r="H187" i="5"/>
  <c r="I187" i="5"/>
  <c r="J187" i="5"/>
  <c r="K187" i="5"/>
  <c r="L187" i="5"/>
  <c r="N187" i="5"/>
  <c r="O187" i="5"/>
  <c r="P187" i="5"/>
  <c r="A188" i="5"/>
  <c r="B188" i="5"/>
  <c r="C188" i="5"/>
  <c r="D188" i="5"/>
  <c r="E188" i="5"/>
  <c r="F188" i="5"/>
  <c r="G188" i="5"/>
  <c r="H188" i="5"/>
  <c r="I188" i="5"/>
  <c r="J188" i="5"/>
  <c r="K188" i="5"/>
  <c r="L188" i="5"/>
  <c r="N188" i="5"/>
  <c r="O188" i="5"/>
  <c r="P188" i="5"/>
  <c r="A189" i="5"/>
  <c r="B189" i="5"/>
  <c r="C189" i="5"/>
  <c r="D189" i="5"/>
  <c r="E189" i="5"/>
  <c r="F189" i="5"/>
  <c r="G189" i="5"/>
  <c r="H189" i="5"/>
  <c r="I189" i="5"/>
  <c r="J189" i="5"/>
  <c r="K189" i="5"/>
  <c r="L189" i="5"/>
  <c r="N189" i="5"/>
  <c r="O189" i="5"/>
  <c r="P189" i="5"/>
  <c r="A190" i="5"/>
  <c r="B190" i="5"/>
  <c r="C190" i="5"/>
  <c r="D190" i="5"/>
  <c r="E190" i="5"/>
  <c r="F190" i="5"/>
  <c r="G190" i="5"/>
  <c r="H190" i="5"/>
  <c r="I190" i="5"/>
  <c r="J190" i="5"/>
  <c r="K190" i="5"/>
  <c r="L190" i="5"/>
  <c r="N190" i="5"/>
  <c r="O190" i="5"/>
  <c r="P190" i="5"/>
  <c r="A191" i="5"/>
  <c r="B191" i="5"/>
  <c r="C191" i="5"/>
  <c r="D191" i="5"/>
  <c r="E191" i="5"/>
  <c r="F191" i="5"/>
  <c r="G191" i="5"/>
  <c r="H191" i="5"/>
  <c r="I191" i="5"/>
  <c r="J191" i="5"/>
  <c r="K191" i="5"/>
  <c r="L191" i="5"/>
  <c r="N191" i="5"/>
  <c r="O191" i="5"/>
  <c r="P191" i="5"/>
  <c r="A192" i="5"/>
  <c r="B192" i="5"/>
  <c r="C192" i="5"/>
  <c r="D192" i="5"/>
  <c r="E192" i="5"/>
  <c r="F192" i="5"/>
  <c r="G192" i="5"/>
  <c r="H192" i="5"/>
  <c r="I192" i="5"/>
  <c r="J192" i="5"/>
  <c r="K192" i="5"/>
  <c r="L192" i="5"/>
  <c r="N192" i="5"/>
  <c r="O192" i="5"/>
  <c r="P192" i="5"/>
  <c r="A193" i="5"/>
  <c r="B193" i="5"/>
  <c r="C193" i="5"/>
  <c r="D193" i="5"/>
  <c r="E193" i="5"/>
  <c r="F193" i="5"/>
  <c r="G193" i="5"/>
  <c r="H193" i="5"/>
  <c r="I193" i="5"/>
  <c r="J193" i="5"/>
  <c r="K193" i="5"/>
  <c r="L193" i="5"/>
  <c r="N193" i="5"/>
  <c r="O193" i="5"/>
  <c r="P193" i="5"/>
  <c r="A194" i="5"/>
  <c r="B194" i="5"/>
  <c r="C194" i="5"/>
  <c r="D194" i="5"/>
  <c r="E194" i="5"/>
  <c r="F194" i="5"/>
  <c r="G194" i="5"/>
  <c r="H194" i="5"/>
  <c r="I194" i="5"/>
  <c r="J194" i="5"/>
  <c r="K194" i="5"/>
  <c r="L194" i="5"/>
  <c r="N194" i="5"/>
  <c r="O194" i="5"/>
  <c r="P194" i="5"/>
  <c r="A195" i="5"/>
  <c r="B195" i="5"/>
  <c r="C195" i="5"/>
  <c r="D195" i="5"/>
  <c r="E195" i="5"/>
  <c r="F195" i="5"/>
  <c r="G195" i="5"/>
  <c r="H195" i="5"/>
  <c r="I195" i="5"/>
  <c r="J195" i="5"/>
  <c r="K195" i="5"/>
  <c r="L195" i="5"/>
  <c r="N195" i="5"/>
  <c r="O195" i="5"/>
  <c r="P195" i="5"/>
  <c r="A196" i="5"/>
  <c r="B196" i="5"/>
  <c r="C196" i="5"/>
  <c r="D196" i="5"/>
  <c r="E196" i="5"/>
  <c r="F196" i="5"/>
  <c r="G196" i="5"/>
  <c r="H196" i="5"/>
  <c r="I196" i="5"/>
  <c r="J196" i="5"/>
  <c r="K196" i="5"/>
  <c r="L196" i="5"/>
  <c r="N196" i="5"/>
  <c r="O196" i="5"/>
  <c r="P196" i="5"/>
  <c r="A197" i="5"/>
  <c r="B197" i="5"/>
  <c r="C197" i="5"/>
  <c r="D197" i="5"/>
  <c r="E197" i="5"/>
  <c r="F197" i="5"/>
  <c r="G197" i="5"/>
  <c r="H197" i="5"/>
  <c r="I197" i="5"/>
  <c r="J197" i="5"/>
  <c r="K197" i="5"/>
  <c r="L197" i="5"/>
  <c r="N197" i="5"/>
  <c r="O197" i="5"/>
  <c r="P197" i="5"/>
  <c r="A198" i="5"/>
  <c r="B198" i="5"/>
  <c r="C198" i="5"/>
  <c r="D198" i="5"/>
  <c r="E198" i="5"/>
  <c r="F198" i="5"/>
  <c r="G198" i="5"/>
  <c r="H198" i="5"/>
  <c r="I198" i="5"/>
  <c r="J198" i="5"/>
  <c r="K198" i="5"/>
  <c r="L198" i="5"/>
  <c r="N198" i="5"/>
  <c r="O198" i="5"/>
  <c r="P198" i="5"/>
  <c r="A199" i="5"/>
  <c r="B199" i="5"/>
  <c r="C199" i="5"/>
  <c r="D199" i="5"/>
  <c r="E199" i="5"/>
  <c r="F199" i="5"/>
  <c r="G199" i="5"/>
  <c r="H199" i="5"/>
  <c r="I199" i="5"/>
  <c r="J199" i="5"/>
  <c r="K199" i="5"/>
  <c r="L199" i="5"/>
  <c r="N199" i="5"/>
  <c r="O199" i="5"/>
  <c r="P199" i="5"/>
  <c r="A200" i="5"/>
  <c r="B200" i="5"/>
  <c r="C200" i="5"/>
  <c r="D200" i="5"/>
  <c r="E200" i="5"/>
  <c r="F200" i="5"/>
  <c r="G200" i="5"/>
  <c r="H200" i="5"/>
  <c r="I200" i="5"/>
  <c r="J200" i="5"/>
  <c r="K200" i="5"/>
  <c r="L200" i="5"/>
  <c r="N200" i="5"/>
  <c r="O200" i="5"/>
  <c r="P200" i="5"/>
  <c r="A201" i="5"/>
  <c r="B201" i="5"/>
  <c r="C201" i="5"/>
  <c r="D201" i="5"/>
  <c r="E201" i="5"/>
  <c r="F201" i="5"/>
  <c r="G201" i="5"/>
  <c r="H201" i="5"/>
  <c r="I201" i="5"/>
  <c r="J201" i="5"/>
  <c r="K201" i="5"/>
  <c r="L201" i="5"/>
  <c r="N201" i="5"/>
  <c r="O201" i="5"/>
  <c r="P201" i="5"/>
  <c r="A202" i="5"/>
  <c r="B202" i="5"/>
  <c r="C202" i="5"/>
  <c r="D202" i="5"/>
  <c r="E202" i="5"/>
  <c r="F202" i="5"/>
  <c r="G202" i="5"/>
  <c r="H202" i="5"/>
  <c r="I202" i="5"/>
  <c r="J202" i="5"/>
  <c r="K202" i="5"/>
  <c r="L202" i="5"/>
  <c r="N202" i="5"/>
  <c r="O202" i="5"/>
  <c r="P202" i="5"/>
  <c r="A203" i="5"/>
  <c r="B203" i="5"/>
  <c r="C203" i="5"/>
  <c r="D203" i="5"/>
  <c r="E203" i="5"/>
  <c r="F203" i="5"/>
  <c r="G203" i="5"/>
  <c r="H203" i="5"/>
  <c r="I203" i="5"/>
  <c r="J203" i="5"/>
  <c r="K203" i="5"/>
  <c r="L203" i="5"/>
  <c r="N203" i="5"/>
  <c r="O203" i="5"/>
  <c r="P203" i="5"/>
  <c r="A204" i="5"/>
  <c r="B204" i="5"/>
  <c r="C204" i="5"/>
  <c r="D204" i="5"/>
  <c r="E204" i="5"/>
  <c r="F204" i="5"/>
  <c r="G204" i="5"/>
  <c r="H204" i="5"/>
  <c r="I204" i="5"/>
  <c r="J204" i="5"/>
  <c r="K204" i="5"/>
  <c r="L204" i="5"/>
  <c r="N204" i="5"/>
  <c r="O204" i="5"/>
  <c r="P204" i="5"/>
  <c r="A205" i="5"/>
  <c r="B205" i="5"/>
  <c r="C205" i="5"/>
  <c r="D205" i="5"/>
  <c r="E205" i="5"/>
  <c r="F205" i="5"/>
  <c r="G205" i="5"/>
  <c r="H205" i="5"/>
  <c r="I205" i="5"/>
  <c r="J205" i="5"/>
  <c r="K205" i="5"/>
  <c r="L205" i="5"/>
  <c r="N205" i="5"/>
  <c r="O205" i="5"/>
  <c r="P205" i="5"/>
  <c r="A206" i="5"/>
  <c r="B206" i="5"/>
  <c r="C206" i="5"/>
  <c r="D206" i="5"/>
  <c r="E206" i="5"/>
  <c r="F206" i="5"/>
  <c r="G206" i="5"/>
  <c r="H206" i="5"/>
  <c r="I206" i="5"/>
  <c r="J206" i="5"/>
  <c r="K206" i="5"/>
  <c r="L206" i="5"/>
  <c r="N206" i="5"/>
  <c r="O206" i="5"/>
  <c r="P206" i="5"/>
  <c r="A207" i="5"/>
  <c r="B207" i="5"/>
  <c r="C207" i="5"/>
  <c r="D207" i="5"/>
  <c r="E207" i="5"/>
  <c r="F207" i="5"/>
  <c r="G207" i="5"/>
  <c r="H207" i="5"/>
  <c r="I207" i="5"/>
  <c r="J207" i="5"/>
  <c r="K207" i="5"/>
  <c r="L207" i="5"/>
  <c r="N207" i="5"/>
  <c r="O207" i="5"/>
  <c r="P207" i="5"/>
  <c r="A208" i="5"/>
  <c r="B208" i="5"/>
  <c r="C208" i="5"/>
  <c r="D208" i="5"/>
  <c r="E208" i="5"/>
  <c r="F208" i="5"/>
  <c r="G208" i="5"/>
  <c r="H208" i="5"/>
  <c r="I208" i="5"/>
  <c r="J208" i="5"/>
  <c r="K208" i="5"/>
  <c r="L208" i="5"/>
  <c r="N208" i="5"/>
  <c r="O208" i="5"/>
  <c r="P208" i="5"/>
  <c r="A209" i="5"/>
  <c r="B209" i="5"/>
  <c r="C209" i="5"/>
  <c r="D209" i="5"/>
  <c r="E209" i="5"/>
  <c r="F209" i="5"/>
  <c r="G209" i="5"/>
  <c r="H209" i="5"/>
  <c r="I209" i="5"/>
  <c r="J209" i="5"/>
  <c r="K209" i="5"/>
  <c r="L209" i="5"/>
  <c r="N209" i="5"/>
  <c r="O209" i="5"/>
  <c r="P209" i="5"/>
  <c r="A210" i="5"/>
  <c r="B210" i="5"/>
  <c r="C210" i="5"/>
  <c r="D210" i="5"/>
  <c r="E210" i="5"/>
  <c r="F210" i="5"/>
  <c r="G210" i="5"/>
  <c r="H210" i="5"/>
  <c r="I210" i="5"/>
  <c r="J210" i="5"/>
  <c r="K210" i="5"/>
  <c r="L210" i="5"/>
  <c r="N210" i="5"/>
  <c r="O210" i="5"/>
  <c r="P210" i="5"/>
  <c r="A211" i="5"/>
  <c r="B211" i="5"/>
  <c r="C211" i="5"/>
  <c r="D211" i="5"/>
  <c r="E211" i="5"/>
  <c r="F211" i="5"/>
  <c r="G211" i="5"/>
  <c r="H211" i="5"/>
  <c r="I211" i="5"/>
  <c r="J211" i="5"/>
  <c r="K211" i="5"/>
  <c r="L211" i="5"/>
  <c r="N211" i="5"/>
  <c r="O211" i="5"/>
  <c r="P211" i="5"/>
  <c r="A212" i="5"/>
  <c r="B212" i="5"/>
  <c r="C212" i="5"/>
  <c r="D212" i="5"/>
  <c r="E212" i="5"/>
  <c r="F212" i="5"/>
  <c r="G212" i="5"/>
  <c r="H212" i="5"/>
  <c r="I212" i="5"/>
  <c r="J212" i="5"/>
  <c r="K212" i="5"/>
  <c r="L212" i="5"/>
  <c r="N212" i="5"/>
  <c r="O212" i="5"/>
  <c r="P212" i="5"/>
  <c r="A213" i="5"/>
  <c r="B213" i="5"/>
  <c r="C213" i="5"/>
  <c r="D213" i="5"/>
  <c r="E213" i="5"/>
  <c r="F213" i="5"/>
  <c r="G213" i="5"/>
  <c r="H213" i="5"/>
  <c r="I213" i="5"/>
  <c r="J213" i="5"/>
  <c r="K213" i="5"/>
  <c r="L213" i="5"/>
  <c r="N213" i="5"/>
  <c r="O213" i="5"/>
  <c r="P213" i="5"/>
  <c r="A214" i="5"/>
  <c r="B214" i="5"/>
  <c r="C214" i="5"/>
  <c r="D214" i="5"/>
  <c r="E214" i="5"/>
  <c r="F214" i="5"/>
  <c r="G214" i="5"/>
  <c r="H214" i="5"/>
  <c r="I214" i="5"/>
  <c r="J214" i="5"/>
  <c r="K214" i="5"/>
  <c r="L214" i="5"/>
  <c r="N214" i="5"/>
  <c r="O214" i="5"/>
  <c r="P214" i="5"/>
  <c r="A215" i="5"/>
  <c r="B215" i="5"/>
  <c r="C215" i="5"/>
  <c r="D215" i="5"/>
  <c r="E215" i="5"/>
  <c r="F215" i="5"/>
  <c r="G215" i="5"/>
  <c r="H215" i="5"/>
  <c r="I215" i="5"/>
  <c r="J215" i="5"/>
  <c r="K215" i="5"/>
  <c r="L215" i="5"/>
  <c r="N215" i="5"/>
  <c r="O215" i="5"/>
  <c r="P215" i="5"/>
  <c r="A216" i="5"/>
  <c r="B216" i="5"/>
  <c r="C216" i="5"/>
  <c r="D216" i="5"/>
  <c r="E216" i="5"/>
  <c r="F216" i="5"/>
  <c r="G216" i="5"/>
  <c r="H216" i="5"/>
  <c r="I216" i="5"/>
  <c r="J216" i="5"/>
  <c r="K216" i="5"/>
  <c r="L216" i="5"/>
  <c r="N216" i="5"/>
  <c r="O216" i="5"/>
  <c r="P216" i="5"/>
  <c r="A217" i="5"/>
  <c r="B217" i="5"/>
  <c r="C217" i="5"/>
  <c r="D217" i="5"/>
  <c r="E217" i="5"/>
  <c r="F217" i="5"/>
  <c r="G217" i="5"/>
  <c r="H217" i="5"/>
  <c r="I217" i="5"/>
  <c r="J217" i="5"/>
  <c r="K217" i="5"/>
  <c r="L217" i="5"/>
  <c r="N217" i="5"/>
  <c r="O217" i="5"/>
  <c r="P217" i="5"/>
  <c r="A218" i="5"/>
  <c r="B218" i="5"/>
  <c r="C218" i="5"/>
  <c r="D218" i="5"/>
  <c r="E218" i="5"/>
  <c r="F218" i="5"/>
  <c r="G218" i="5"/>
  <c r="H218" i="5"/>
  <c r="I218" i="5"/>
  <c r="J218" i="5"/>
  <c r="K218" i="5"/>
  <c r="L218" i="5"/>
  <c r="N218" i="5"/>
  <c r="O218" i="5"/>
  <c r="P218" i="5"/>
  <c r="A219" i="5"/>
  <c r="B219" i="5"/>
  <c r="C219" i="5"/>
  <c r="D219" i="5"/>
  <c r="E219" i="5"/>
  <c r="F219" i="5"/>
  <c r="G219" i="5"/>
  <c r="H219" i="5"/>
  <c r="I219" i="5"/>
  <c r="J219" i="5"/>
  <c r="K219" i="5"/>
  <c r="L219" i="5"/>
  <c r="N219" i="5"/>
  <c r="O219" i="5"/>
  <c r="P219" i="5"/>
  <c r="A220" i="5"/>
  <c r="B220" i="5"/>
  <c r="C220" i="5"/>
  <c r="D220" i="5"/>
  <c r="E220" i="5"/>
  <c r="F220" i="5"/>
  <c r="G220" i="5"/>
  <c r="H220" i="5"/>
  <c r="I220" i="5"/>
  <c r="J220" i="5"/>
  <c r="K220" i="5"/>
  <c r="L220" i="5"/>
  <c r="N220" i="5"/>
  <c r="O220" i="5"/>
  <c r="P220" i="5"/>
  <c r="A221" i="5"/>
  <c r="B221" i="5"/>
  <c r="C221" i="5"/>
  <c r="D221" i="5"/>
  <c r="E221" i="5"/>
  <c r="F221" i="5"/>
  <c r="G221" i="5"/>
  <c r="H221" i="5"/>
  <c r="I221" i="5"/>
  <c r="J221" i="5"/>
  <c r="K221" i="5"/>
  <c r="L221" i="5"/>
  <c r="N221" i="5"/>
  <c r="O221" i="5"/>
  <c r="P221" i="5"/>
  <c r="A222" i="5"/>
  <c r="B222" i="5"/>
  <c r="C222" i="5"/>
  <c r="D222" i="5"/>
  <c r="E222" i="5"/>
  <c r="F222" i="5"/>
  <c r="G222" i="5"/>
  <c r="H222" i="5"/>
  <c r="I222" i="5"/>
  <c r="J222" i="5"/>
  <c r="K222" i="5"/>
  <c r="L222" i="5"/>
  <c r="N222" i="5"/>
  <c r="O222" i="5"/>
  <c r="P222" i="5"/>
  <c r="A223" i="5"/>
  <c r="B223" i="5"/>
  <c r="C223" i="5"/>
  <c r="D223" i="5"/>
  <c r="E223" i="5"/>
  <c r="F223" i="5"/>
  <c r="G223" i="5"/>
  <c r="H223" i="5"/>
  <c r="I223" i="5"/>
  <c r="J223" i="5"/>
  <c r="K223" i="5"/>
  <c r="L223" i="5"/>
  <c r="N223" i="5"/>
  <c r="O223" i="5"/>
  <c r="P223" i="5"/>
  <c r="A224" i="5"/>
  <c r="B224" i="5"/>
  <c r="C224" i="5"/>
  <c r="D224" i="5"/>
  <c r="E224" i="5"/>
  <c r="F224" i="5"/>
  <c r="G224" i="5"/>
  <c r="H224" i="5"/>
  <c r="I224" i="5"/>
  <c r="J224" i="5"/>
  <c r="K224" i="5"/>
  <c r="L224" i="5"/>
  <c r="N224" i="5"/>
  <c r="O224" i="5"/>
  <c r="P224" i="5"/>
  <c r="A225" i="5"/>
  <c r="B225" i="5"/>
  <c r="C225" i="5"/>
  <c r="D225" i="5"/>
  <c r="E225" i="5"/>
  <c r="F225" i="5"/>
  <c r="G225" i="5"/>
  <c r="H225" i="5"/>
  <c r="I225" i="5"/>
  <c r="J225" i="5"/>
  <c r="K225" i="5"/>
  <c r="L225" i="5"/>
  <c r="N225" i="5"/>
  <c r="O225" i="5"/>
  <c r="P225" i="5"/>
  <c r="A226" i="5"/>
  <c r="B226" i="5"/>
  <c r="C226" i="5"/>
  <c r="D226" i="5"/>
  <c r="E226" i="5"/>
  <c r="F226" i="5"/>
  <c r="G226" i="5"/>
  <c r="H226" i="5"/>
  <c r="I226" i="5"/>
  <c r="J226" i="5"/>
  <c r="K226" i="5"/>
  <c r="L226" i="5"/>
  <c r="N226" i="5"/>
  <c r="O226" i="5"/>
  <c r="P226" i="5"/>
  <c r="A227" i="5"/>
  <c r="B227" i="5"/>
  <c r="C227" i="5"/>
  <c r="D227" i="5"/>
  <c r="E227" i="5"/>
  <c r="F227" i="5"/>
  <c r="G227" i="5"/>
  <c r="H227" i="5"/>
  <c r="I227" i="5"/>
  <c r="J227" i="5"/>
  <c r="K227" i="5"/>
  <c r="L227" i="5"/>
  <c r="N227" i="5"/>
  <c r="O227" i="5"/>
  <c r="P227" i="5"/>
  <c r="A228" i="5"/>
  <c r="B228" i="5"/>
  <c r="C228" i="5"/>
  <c r="D228" i="5"/>
  <c r="E228" i="5"/>
  <c r="F228" i="5"/>
  <c r="G228" i="5"/>
  <c r="H228" i="5"/>
  <c r="I228" i="5"/>
  <c r="J228" i="5"/>
  <c r="K228" i="5"/>
  <c r="L228" i="5"/>
  <c r="N228" i="5"/>
  <c r="O228" i="5"/>
  <c r="P228" i="5"/>
  <c r="A229" i="5"/>
  <c r="B229" i="5"/>
  <c r="C229" i="5"/>
  <c r="D229" i="5"/>
  <c r="E229" i="5"/>
  <c r="F229" i="5"/>
  <c r="G229" i="5"/>
  <c r="H229" i="5"/>
  <c r="I229" i="5"/>
  <c r="J229" i="5"/>
  <c r="K229" i="5"/>
  <c r="L229" i="5"/>
  <c r="N229" i="5"/>
  <c r="O229" i="5"/>
  <c r="P229" i="5"/>
  <c r="A230" i="5"/>
  <c r="B230" i="5"/>
  <c r="C230" i="5"/>
  <c r="D230" i="5"/>
  <c r="E230" i="5"/>
  <c r="F230" i="5"/>
  <c r="G230" i="5"/>
  <c r="H230" i="5"/>
  <c r="I230" i="5"/>
  <c r="J230" i="5"/>
  <c r="K230" i="5"/>
  <c r="L230" i="5"/>
  <c r="N230" i="5"/>
  <c r="O230" i="5"/>
  <c r="P230" i="5"/>
  <c r="A231" i="5"/>
  <c r="B231" i="5"/>
  <c r="C231" i="5"/>
  <c r="D231" i="5"/>
  <c r="E231" i="5"/>
  <c r="F231" i="5"/>
  <c r="G231" i="5"/>
  <c r="H231" i="5"/>
  <c r="I231" i="5"/>
  <c r="J231" i="5"/>
  <c r="K231" i="5"/>
  <c r="L231" i="5"/>
  <c r="N231" i="5"/>
  <c r="O231" i="5"/>
  <c r="P231" i="5"/>
  <c r="A232" i="5"/>
  <c r="B232" i="5"/>
  <c r="C232" i="5"/>
  <c r="D232" i="5"/>
  <c r="E232" i="5"/>
  <c r="F232" i="5"/>
  <c r="G232" i="5"/>
  <c r="H232" i="5"/>
  <c r="I232" i="5"/>
  <c r="J232" i="5"/>
  <c r="K232" i="5"/>
  <c r="L232" i="5"/>
  <c r="N232" i="5"/>
  <c r="O232" i="5"/>
  <c r="P232" i="5"/>
  <c r="A233" i="5"/>
  <c r="B233" i="5"/>
  <c r="C233" i="5"/>
  <c r="D233" i="5"/>
  <c r="E233" i="5"/>
  <c r="F233" i="5"/>
  <c r="G233" i="5"/>
  <c r="H233" i="5"/>
  <c r="I233" i="5"/>
  <c r="J233" i="5"/>
  <c r="K233" i="5"/>
  <c r="L233" i="5"/>
  <c r="N233" i="5"/>
  <c r="O233" i="5"/>
  <c r="P233" i="5"/>
  <c r="A234" i="5"/>
  <c r="B234" i="5"/>
  <c r="C234" i="5"/>
  <c r="D234" i="5"/>
  <c r="E234" i="5"/>
  <c r="F234" i="5"/>
  <c r="G234" i="5"/>
  <c r="H234" i="5"/>
  <c r="I234" i="5"/>
  <c r="J234" i="5"/>
  <c r="K234" i="5"/>
  <c r="L234" i="5"/>
  <c r="N234" i="5"/>
  <c r="O234" i="5"/>
  <c r="P234" i="5"/>
  <c r="A235" i="5"/>
  <c r="B235" i="5"/>
  <c r="C235" i="5"/>
  <c r="D235" i="5"/>
  <c r="E235" i="5"/>
  <c r="F235" i="5"/>
  <c r="G235" i="5"/>
  <c r="H235" i="5"/>
  <c r="I235" i="5"/>
  <c r="J235" i="5"/>
  <c r="K235" i="5"/>
  <c r="L235" i="5"/>
  <c r="N235" i="5"/>
  <c r="O235" i="5"/>
  <c r="P235" i="5"/>
  <c r="A236" i="5"/>
  <c r="B236" i="5"/>
  <c r="C236" i="5"/>
  <c r="D236" i="5"/>
  <c r="E236" i="5"/>
  <c r="F236" i="5"/>
  <c r="G236" i="5"/>
  <c r="H236" i="5"/>
  <c r="I236" i="5"/>
  <c r="J236" i="5"/>
  <c r="K236" i="5"/>
  <c r="L236" i="5"/>
  <c r="N236" i="5"/>
  <c r="O236" i="5"/>
  <c r="P236" i="5"/>
  <c r="A237" i="5"/>
  <c r="B237" i="5"/>
  <c r="C237" i="5"/>
  <c r="D237" i="5"/>
  <c r="E237" i="5"/>
  <c r="F237" i="5"/>
  <c r="G237" i="5"/>
  <c r="H237" i="5"/>
  <c r="I237" i="5"/>
  <c r="J237" i="5"/>
  <c r="K237" i="5"/>
  <c r="L237" i="5"/>
  <c r="N237" i="5"/>
  <c r="O237" i="5"/>
  <c r="P237" i="5"/>
  <c r="A238" i="5"/>
  <c r="B238" i="5"/>
  <c r="C238" i="5"/>
  <c r="D238" i="5"/>
  <c r="E238" i="5"/>
  <c r="F238" i="5"/>
  <c r="G238" i="5"/>
  <c r="H238" i="5"/>
  <c r="I238" i="5"/>
  <c r="J238" i="5"/>
  <c r="K238" i="5"/>
  <c r="L238" i="5"/>
  <c r="N238" i="5"/>
  <c r="O238" i="5"/>
  <c r="P238" i="5"/>
  <c r="A239" i="5"/>
  <c r="B239" i="5"/>
  <c r="C239" i="5"/>
  <c r="D239" i="5"/>
  <c r="E239" i="5"/>
  <c r="F239" i="5"/>
  <c r="G239" i="5"/>
  <c r="H239" i="5"/>
  <c r="I239" i="5"/>
  <c r="J239" i="5"/>
  <c r="K239" i="5"/>
  <c r="L239" i="5"/>
  <c r="N239" i="5"/>
  <c r="O239" i="5"/>
  <c r="P239" i="5"/>
  <c r="A240" i="5"/>
  <c r="B240" i="5"/>
  <c r="C240" i="5"/>
  <c r="D240" i="5"/>
  <c r="E240" i="5"/>
  <c r="F240" i="5"/>
  <c r="G240" i="5"/>
  <c r="H240" i="5"/>
  <c r="I240" i="5"/>
  <c r="J240" i="5"/>
  <c r="K240" i="5"/>
  <c r="L240" i="5"/>
  <c r="N240" i="5"/>
  <c r="O240" i="5"/>
  <c r="P240" i="5"/>
  <c r="A241" i="5"/>
  <c r="B241" i="5"/>
  <c r="C241" i="5"/>
  <c r="D241" i="5"/>
  <c r="E241" i="5"/>
  <c r="F241" i="5"/>
  <c r="G241" i="5"/>
  <c r="H241" i="5"/>
  <c r="I241" i="5"/>
  <c r="J241" i="5"/>
  <c r="K241" i="5"/>
  <c r="L241" i="5"/>
  <c r="N241" i="5"/>
  <c r="O241" i="5"/>
  <c r="P241" i="5"/>
  <c r="A242" i="5"/>
  <c r="B242" i="5"/>
  <c r="C242" i="5"/>
  <c r="D242" i="5"/>
  <c r="E242" i="5"/>
  <c r="F242" i="5"/>
  <c r="G242" i="5"/>
  <c r="H242" i="5"/>
  <c r="I242" i="5"/>
  <c r="J242" i="5"/>
  <c r="K242" i="5"/>
  <c r="L242" i="5"/>
  <c r="N242" i="5"/>
  <c r="O242" i="5"/>
  <c r="P242" i="5"/>
  <c r="A243" i="5"/>
  <c r="B243" i="5"/>
  <c r="C243" i="5"/>
  <c r="D243" i="5"/>
  <c r="E243" i="5"/>
  <c r="F243" i="5"/>
  <c r="G243" i="5"/>
  <c r="H243" i="5"/>
  <c r="I243" i="5"/>
  <c r="J243" i="5"/>
  <c r="K243" i="5"/>
  <c r="L243" i="5"/>
  <c r="N243" i="5"/>
  <c r="O243" i="5"/>
  <c r="P243" i="5"/>
  <c r="A244" i="5"/>
  <c r="B244" i="5"/>
  <c r="C244" i="5"/>
  <c r="D244" i="5"/>
  <c r="E244" i="5"/>
  <c r="F244" i="5"/>
  <c r="G244" i="5"/>
  <c r="H244" i="5"/>
  <c r="I244" i="5"/>
  <c r="J244" i="5"/>
  <c r="K244" i="5"/>
  <c r="L244" i="5"/>
  <c r="N244" i="5"/>
  <c r="O244" i="5"/>
  <c r="P244" i="5"/>
  <c r="A245" i="5"/>
  <c r="B245" i="5"/>
  <c r="C245" i="5"/>
  <c r="D245" i="5"/>
  <c r="E245" i="5"/>
  <c r="F245" i="5"/>
  <c r="G245" i="5"/>
  <c r="H245" i="5"/>
  <c r="I245" i="5"/>
  <c r="J245" i="5"/>
  <c r="K245" i="5"/>
  <c r="L245" i="5"/>
  <c r="N245" i="5"/>
  <c r="O245" i="5"/>
  <c r="P245" i="5"/>
  <c r="A246" i="5"/>
  <c r="B246" i="5"/>
  <c r="C246" i="5"/>
  <c r="D246" i="5"/>
  <c r="E246" i="5"/>
  <c r="F246" i="5"/>
  <c r="G246" i="5"/>
  <c r="H246" i="5"/>
  <c r="I246" i="5"/>
  <c r="J246" i="5"/>
  <c r="K246" i="5"/>
  <c r="L246" i="5"/>
  <c r="N246" i="5"/>
  <c r="O246" i="5"/>
  <c r="P246" i="5"/>
  <c r="A247" i="5"/>
  <c r="B247" i="5"/>
  <c r="C247" i="5"/>
  <c r="D247" i="5"/>
  <c r="E247" i="5"/>
  <c r="F247" i="5"/>
  <c r="G247" i="5"/>
  <c r="H247" i="5"/>
  <c r="I247" i="5"/>
  <c r="J247" i="5"/>
  <c r="K247" i="5"/>
  <c r="L247" i="5"/>
  <c r="N247" i="5"/>
  <c r="O247" i="5"/>
  <c r="P247" i="5"/>
  <c r="A248" i="5"/>
  <c r="B248" i="5"/>
  <c r="C248" i="5"/>
  <c r="D248" i="5"/>
  <c r="E248" i="5"/>
  <c r="F248" i="5"/>
  <c r="G248" i="5"/>
  <c r="H248" i="5"/>
  <c r="I248" i="5"/>
  <c r="J248" i="5"/>
  <c r="K248" i="5"/>
  <c r="L248" i="5"/>
  <c r="N248" i="5"/>
  <c r="O248" i="5"/>
  <c r="P248" i="5"/>
  <c r="A249" i="5"/>
  <c r="B249" i="5"/>
  <c r="C249" i="5"/>
  <c r="D249" i="5"/>
  <c r="E249" i="5"/>
  <c r="F249" i="5"/>
  <c r="G249" i="5"/>
  <c r="H249" i="5"/>
  <c r="I249" i="5"/>
  <c r="J249" i="5"/>
  <c r="K249" i="5"/>
  <c r="L249" i="5"/>
  <c r="N249" i="5"/>
  <c r="O249" i="5"/>
  <c r="P249" i="5"/>
  <c r="A250" i="5"/>
  <c r="B250" i="5"/>
  <c r="C250" i="5"/>
  <c r="D250" i="5"/>
  <c r="E250" i="5"/>
  <c r="F250" i="5"/>
  <c r="G250" i="5"/>
  <c r="H250" i="5"/>
  <c r="I250" i="5"/>
  <c r="J250" i="5"/>
  <c r="K250" i="5"/>
  <c r="L250" i="5"/>
  <c r="N250" i="5"/>
  <c r="O250" i="5"/>
  <c r="P250" i="5"/>
  <c r="A251" i="5"/>
  <c r="B251" i="5"/>
  <c r="C251" i="5"/>
  <c r="D251" i="5"/>
  <c r="E251" i="5"/>
  <c r="F251" i="5"/>
  <c r="G251" i="5"/>
  <c r="H251" i="5"/>
  <c r="I251" i="5"/>
  <c r="J251" i="5"/>
  <c r="K251" i="5"/>
  <c r="L251" i="5"/>
  <c r="N251" i="5"/>
  <c r="O251" i="5"/>
  <c r="P251" i="5"/>
  <c r="A252" i="5"/>
  <c r="B252" i="5"/>
  <c r="C252" i="5"/>
  <c r="D252" i="5"/>
  <c r="E252" i="5"/>
  <c r="F252" i="5"/>
  <c r="G252" i="5"/>
  <c r="H252" i="5"/>
  <c r="I252" i="5"/>
  <c r="J252" i="5"/>
  <c r="K252" i="5"/>
  <c r="L252" i="5"/>
  <c r="N252" i="5"/>
  <c r="O252" i="5"/>
  <c r="P252" i="5"/>
  <c r="A253" i="5"/>
  <c r="B253" i="5"/>
  <c r="C253" i="5"/>
  <c r="D253" i="5"/>
  <c r="E253" i="5"/>
  <c r="F253" i="5"/>
  <c r="G253" i="5"/>
  <c r="H253" i="5"/>
  <c r="I253" i="5"/>
  <c r="J253" i="5"/>
  <c r="K253" i="5"/>
  <c r="L253" i="5"/>
  <c r="N253" i="5"/>
  <c r="O253" i="5"/>
  <c r="P253" i="5"/>
  <c r="A254" i="5"/>
  <c r="B254" i="5"/>
  <c r="C254" i="5"/>
  <c r="D254" i="5"/>
  <c r="E254" i="5"/>
  <c r="F254" i="5"/>
  <c r="G254" i="5"/>
  <c r="H254" i="5"/>
  <c r="I254" i="5"/>
  <c r="J254" i="5"/>
  <c r="K254" i="5"/>
  <c r="L254" i="5"/>
  <c r="N254" i="5"/>
  <c r="O254" i="5"/>
  <c r="P254" i="5"/>
  <c r="A255" i="5"/>
  <c r="B255" i="5"/>
  <c r="C255" i="5"/>
  <c r="D255" i="5"/>
  <c r="E255" i="5"/>
  <c r="F255" i="5"/>
  <c r="G255" i="5"/>
  <c r="H255" i="5"/>
  <c r="I255" i="5"/>
  <c r="J255" i="5"/>
  <c r="K255" i="5"/>
  <c r="L255" i="5"/>
  <c r="N255" i="5"/>
  <c r="O255" i="5"/>
  <c r="P255" i="5"/>
  <c r="A256" i="5"/>
  <c r="B256" i="5"/>
  <c r="C256" i="5"/>
  <c r="D256" i="5"/>
  <c r="E256" i="5"/>
  <c r="F256" i="5"/>
  <c r="G256" i="5"/>
  <c r="H256" i="5"/>
  <c r="I256" i="5"/>
  <c r="J256" i="5"/>
  <c r="K256" i="5"/>
  <c r="L256" i="5"/>
  <c r="N256" i="5"/>
  <c r="O256" i="5"/>
  <c r="P256" i="5"/>
  <c r="A257" i="5"/>
  <c r="B257" i="5"/>
  <c r="C257" i="5"/>
  <c r="D257" i="5"/>
  <c r="E257" i="5"/>
  <c r="F257" i="5"/>
  <c r="G257" i="5"/>
  <c r="H257" i="5"/>
  <c r="I257" i="5"/>
  <c r="J257" i="5"/>
  <c r="K257" i="5"/>
  <c r="L257" i="5"/>
  <c r="N257" i="5"/>
  <c r="O257" i="5"/>
  <c r="P257" i="5"/>
  <c r="A258" i="5"/>
  <c r="B258" i="5"/>
  <c r="C258" i="5"/>
  <c r="D258" i="5"/>
  <c r="E258" i="5"/>
  <c r="F258" i="5"/>
  <c r="G258" i="5"/>
  <c r="H258" i="5"/>
  <c r="I258" i="5"/>
  <c r="J258" i="5"/>
  <c r="K258" i="5"/>
  <c r="L258" i="5"/>
  <c r="N258" i="5"/>
  <c r="O258" i="5"/>
  <c r="P258" i="5"/>
  <c r="A259" i="5"/>
  <c r="B259" i="5"/>
  <c r="C259" i="5"/>
  <c r="D259" i="5"/>
  <c r="E259" i="5"/>
  <c r="F259" i="5"/>
  <c r="G259" i="5"/>
  <c r="H259" i="5"/>
  <c r="I259" i="5"/>
  <c r="J259" i="5"/>
  <c r="K259" i="5"/>
  <c r="L259" i="5"/>
  <c r="M259" i="5" s="1"/>
  <c r="R259" i="5" s="1"/>
  <c r="N259" i="5"/>
  <c r="O259" i="5"/>
  <c r="P259" i="5"/>
  <c r="A260" i="5"/>
  <c r="B260" i="5"/>
  <c r="C260" i="5"/>
  <c r="D260" i="5"/>
  <c r="E260" i="5"/>
  <c r="F260" i="5"/>
  <c r="G260" i="5"/>
  <c r="H260" i="5"/>
  <c r="I260" i="5"/>
  <c r="J260" i="5"/>
  <c r="K260" i="5"/>
  <c r="L260" i="5"/>
  <c r="N260" i="5"/>
  <c r="O260" i="5"/>
  <c r="P260" i="5"/>
  <c r="A261" i="5"/>
  <c r="B261" i="5"/>
  <c r="C261" i="5"/>
  <c r="D261" i="5"/>
  <c r="E261" i="5"/>
  <c r="F261" i="5"/>
  <c r="G261" i="5"/>
  <c r="H261" i="5"/>
  <c r="I261" i="5"/>
  <c r="J261" i="5"/>
  <c r="K261" i="5"/>
  <c r="L261" i="5"/>
  <c r="N261" i="5"/>
  <c r="O261" i="5"/>
  <c r="P261" i="5"/>
  <c r="A262" i="5"/>
  <c r="B262" i="5"/>
  <c r="C262" i="5"/>
  <c r="D262" i="5"/>
  <c r="E262" i="5"/>
  <c r="F262" i="5"/>
  <c r="G262" i="5"/>
  <c r="H262" i="5"/>
  <c r="I262" i="5"/>
  <c r="J262" i="5"/>
  <c r="K262" i="5"/>
  <c r="L262" i="5"/>
  <c r="N262" i="5"/>
  <c r="O262" i="5"/>
  <c r="P262" i="5"/>
  <c r="A263" i="5"/>
  <c r="B263" i="5"/>
  <c r="C263" i="5"/>
  <c r="D263" i="5"/>
  <c r="E263" i="5"/>
  <c r="F263" i="5"/>
  <c r="G263" i="5"/>
  <c r="H263" i="5"/>
  <c r="I263" i="5"/>
  <c r="J263" i="5"/>
  <c r="K263" i="5"/>
  <c r="L263" i="5"/>
  <c r="N263" i="5"/>
  <c r="O263" i="5"/>
  <c r="P263" i="5"/>
  <c r="A264" i="5"/>
  <c r="B264" i="5"/>
  <c r="C264" i="5"/>
  <c r="D264" i="5"/>
  <c r="E264" i="5"/>
  <c r="F264" i="5"/>
  <c r="G264" i="5"/>
  <c r="H264" i="5"/>
  <c r="I264" i="5"/>
  <c r="J264" i="5"/>
  <c r="K264" i="5"/>
  <c r="L264" i="5"/>
  <c r="N264" i="5"/>
  <c r="O264" i="5"/>
  <c r="P264" i="5"/>
  <c r="A265" i="5"/>
  <c r="B265" i="5"/>
  <c r="C265" i="5"/>
  <c r="D265" i="5"/>
  <c r="E265" i="5"/>
  <c r="F265" i="5"/>
  <c r="G265" i="5"/>
  <c r="H265" i="5"/>
  <c r="I265" i="5"/>
  <c r="J265" i="5"/>
  <c r="M265" i="5" s="1"/>
  <c r="R265" i="5" s="1"/>
  <c r="K265" i="5"/>
  <c r="L265" i="5"/>
  <c r="N265" i="5"/>
  <c r="O265" i="5"/>
  <c r="P265" i="5"/>
  <c r="A266" i="5"/>
  <c r="B266" i="5"/>
  <c r="C266" i="5"/>
  <c r="D266" i="5"/>
  <c r="E266" i="5"/>
  <c r="F266" i="5"/>
  <c r="G266" i="5"/>
  <c r="H266" i="5"/>
  <c r="I266" i="5"/>
  <c r="J266" i="5"/>
  <c r="K266" i="5"/>
  <c r="L266" i="5"/>
  <c r="N266" i="5"/>
  <c r="O266" i="5"/>
  <c r="P266" i="5"/>
  <c r="A267" i="5"/>
  <c r="B267" i="5"/>
  <c r="C267" i="5"/>
  <c r="D267" i="5"/>
  <c r="E267" i="5"/>
  <c r="F267" i="5"/>
  <c r="G267" i="5"/>
  <c r="H267" i="5"/>
  <c r="I267" i="5"/>
  <c r="J267" i="5"/>
  <c r="K267" i="5"/>
  <c r="L267" i="5"/>
  <c r="N267" i="5"/>
  <c r="O267" i="5"/>
  <c r="P267" i="5"/>
  <c r="A268" i="5"/>
  <c r="B268" i="5"/>
  <c r="C268" i="5"/>
  <c r="D268" i="5"/>
  <c r="E268" i="5"/>
  <c r="F268" i="5"/>
  <c r="G268" i="5"/>
  <c r="H268" i="5"/>
  <c r="I268" i="5"/>
  <c r="J268" i="5"/>
  <c r="K268" i="5"/>
  <c r="L268" i="5"/>
  <c r="N268" i="5"/>
  <c r="O268" i="5"/>
  <c r="P268" i="5"/>
  <c r="A269" i="5"/>
  <c r="B269" i="5"/>
  <c r="C269" i="5"/>
  <c r="D269" i="5"/>
  <c r="E269" i="5"/>
  <c r="F269" i="5"/>
  <c r="G269" i="5"/>
  <c r="H269" i="5"/>
  <c r="I269" i="5"/>
  <c r="J269" i="5"/>
  <c r="K269" i="5"/>
  <c r="L269" i="5"/>
  <c r="N269" i="5"/>
  <c r="O269" i="5"/>
  <c r="P269" i="5"/>
  <c r="A270" i="5"/>
  <c r="B270" i="5"/>
  <c r="C270" i="5"/>
  <c r="D270" i="5"/>
  <c r="E270" i="5"/>
  <c r="F270" i="5"/>
  <c r="G270" i="5"/>
  <c r="H270" i="5"/>
  <c r="I270" i="5"/>
  <c r="J270" i="5"/>
  <c r="K270" i="5"/>
  <c r="L270" i="5"/>
  <c r="N270" i="5"/>
  <c r="O270" i="5"/>
  <c r="P270" i="5"/>
  <c r="A271" i="5"/>
  <c r="B271" i="5"/>
  <c r="C271" i="5"/>
  <c r="D271" i="5"/>
  <c r="E271" i="5"/>
  <c r="F271" i="5"/>
  <c r="G271" i="5"/>
  <c r="H271" i="5"/>
  <c r="I271" i="5"/>
  <c r="J271" i="5"/>
  <c r="K271" i="5"/>
  <c r="L271" i="5"/>
  <c r="N271" i="5"/>
  <c r="O271" i="5"/>
  <c r="P271" i="5"/>
  <c r="A272" i="5"/>
  <c r="B272" i="5"/>
  <c r="C272" i="5"/>
  <c r="D272" i="5"/>
  <c r="E272" i="5"/>
  <c r="F272" i="5"/>
  <c r="G272" i="5"/>
  <c r="H272" i="5"/>
  <c r="I272" i="5"/>
  <c r="J272" i="5"/>
  <c r="K272" i="5"/>
  <c r="L272" i="5"/>
  <c r="N272" i="5"/>
  <c r="O272" i="5"/>
  <c r="P272" i="5"/>
  <c r="A273" i="5"/>
  <c r="B273" i="5"/>
  <c r="C273" i="5"/>
  <c r="D273" i="5"/>
  <c r="E273" i="5"/>
  <c r="F273" i="5"/>
  <c r="G273" i="5"/>
  <c r="H273" i="5"/>
  <c r="I273" i="5"/>
  <c r="J273" i="5"/>
  <c r="K273" i="5"/>
  <c r="L273" i="5"/>
  <c r="N273" i="5"/>
  <c r="O273" i="5"/>
  <c r="P273" i="5"/>
  <c r="A274" i="5"/>
  <c r="B274" i="5"/>
  <c r="C274" i="5"/>
  <c r="D274" i="5"/>
  <c r="E274" i="5"/>
  <c r="F274" i="5"/>
  <c r="G274" i="5"/>
  <c r="H274" i="5"/>
  <c r="I274" i="5"/>
  <c r="J274" i="5"/>
  <c r="K274" i="5"/>
  <c r="L274" i="5"/>
  <c r="N274" i="5"/>
  <c r="O274" i="5"/>
  <c r="P274" i="5"/>
  <c r="A275" i="5"/>
  <c r="B275" i="5"/>
  <c r="C275" i="5"/>
  <c r="D275" i="5"/>
  <c r="E275" i="5"/>
  <c r="F275" i="5"/>
  <c r="G275" i="5"/>
  <c r="H275" i="5"/>
  <c r="I275" i="5"/>
  <c r="J275" i="5"/>
  <c r="K275" i="5"/>
  <c r="L275" i="5"/>
  <c r="N275" i="5"/>
  <c r="O275" i="5"/>
  <c r="P275" i="5"/>
  <c r="A276" i="5"/>
  <c r="B276" i="5"/>
  <c r="C276" i="5"/>
  <c r="D276" i="5"/>
  <c r="E276" i="5"/>
  <c r="F276" i="5"/>
  <c r="G276" i="5"/>
  <c r="H276" i="5"/>
  <c r="I276" i="5"/>
  <c r="J276" i="5"/>
  <c r="K276" i="5"/>
  <c r="L276" i="5"/>
  <c r="N276" i="5"/>
  <c r="O276" i="5"/>
  <c r="P276" i="5"/>
  <c r="A277" i="5"/>
  <c r="B277" i="5"/>
  <c r="C277" i="5"/>
  <c r="D277" i="5"/>
  <c r="E277" i="5"/>
  <c r="F277" i="5"/>
  <c r="G277" i="5"/>
  <c r="H277" i="5"/>
  <c r="I277" i="5"/>
  <c r="J277" i="5"/>
  <c r="K277" i="5"/>
  <c r="L277" i="5"/>
  <c r="N277" i="5"/>
  <c r="O277" i="5"/>
  <c r="P277" i="5"/>
  <c r="A278" i="5"/>
  <c r="B278" i="5"/>
  <c r="C278" i="5"/>
  <c r="D278" i="5"/>
  <c r="E278" i="5"/>
  <c r="F278" i="5"/>
  <c r="G278" i="5"/>
  <c r="H278" i="5"/>
  <c r="I278" i="5"/>
  <c r="J278" i="5"/>
  <c r="K278" i="5"/>
  <c r="L278" i="5"/>
  <c r="N278" i="5"/>
  <c r="O278" i="5"/>
  <c r="P278" i="5"/>
  <c r="A279" i="5"/>
  <c r="B279" i="5"/>
  <c r="C279" i="5"/>
  <c r="D279" i="5"/>
  <c r="E279" i="5"/>
  <c r="F279" i="5"/>
  <c r="G279" i="5"/>
  <c r="H279" i="5"/>
  <c r="I279" i="5"/>
  <c r="J279" i="5"/>
  <c r="K279" i="5"/>
  <c r="L279" i="5"/>
  <c r="N279" i="5"/>
  <c r="O279" i="5"/>
  <c r="P279" i="5"/>
  <c r="A280" i="5"/>
  <c r="B280" i="5"/>
  <c r="C280" i="5"/>
  <c r="D280" i="5"/>
  <c r="E280" i="5"/>
  <c r="F280" i="5"/>
  <c r="G280" i="5"/>
  <c r="H280" i="5"/>
  <c r="I280" i="5"/>
  <c r="J280" i="5"/>
  <c r="K280" i="5"/>
  <c r="L280" i="5"/>
  <c r="N280" i="5"/>
  <c r="O280" i="5"/>
  <c r="P280" i="5"/>
  <c r="A281" i="5"/>
  <c r="B281" i="5"/>
  <c r="C281" i="5"/>
  <c r="D281" i="5"/>
  <c r="E281" i="5"/>
  <c r="F281" i="5"/>
  <c r="G281" i="5"/>
  <c r="H281" i="5"/>
  <c r="I281" i="5"/>
  <c r="J281" i="5"/>
  <c r="K281" i="5"/>
  <c r="L281" i="5"/>
  <c r="N281" i="5"/>
  <c r="O281" i="5"/>
  <c r="P281" i="5"/>
  <c r="A282" i="5"/>
  <c r="B282" i="5"/>
  <c r="C282" i="5"/>
  <c r="D282" i="5"/>
  <c r="E282" i="5"/>
  <c r="F282" i="5"/>
  <c r="G282" i="5"/>
  <c r="H282" i="5"/>
  <c r="I282" i="5"/>
  <c r="J282" i="5"/>
  <c r="K282" i="5"/>
  <c r="L282" i="5"/>
  <c r="N282" i="5"/>
  <c r="O282" i="5"/>
  <c r="P282" i="5"/>
  <c r="A283" i="5"/>
  <c r="B283" i="5"/>
  <c r="C283" i="5"/>
  <c r="D283" i="5"/>
  <c r="E283" i="5"/>
  <c r="F283" i="5"/>
  <c r="G283" i="5"/>
  <c r="H283" i="5"/>
  <c r="I283" i="5"/>
  <c r="J283" i="5"/>
  <c r="K283" i="5"/>
  <c r="L283" i="5"/>
  <c r="N283" i="5"/>
  <c r="O283" i="5"/>
  <c r="P283" i="5"/>
  <c r="A284" i="5"/>
  <c r="B284" i="5"/>
  <c r="C284" i="5"/>
  <c r="D284" i="5"/>
  <c r="E284" i="5"/>
  <c r="F284" i="5"/>
  <c r="G284" i="5"/>
  <c r="H284" i="5"/>
  <c r="I284" i="5"/>
  <c r="J284" i="5"/>
  <c r="K284" i="5"/>
  <c r="L284" i="5"/>
  <c r="N284" i="5"/>
  <c r="O284" i="5"/>
  <c r="P284" i="5"/>
  <c r="A285" i="5"/>
  <c r="B285" i="5"/>
  <c r="C285" i="5"/>
  <c r="D285" i="5"/>
  <c r="E285" i="5"/>
  <c r="F285" i="5"/>
  <c r="G285" i="5"/>
  <c r="H285" i="5"/>
  <c r="I285" i="5"/>
  <c r="J285" i="5"/>
  <c r="K285" i="5"/>
  <c r="L285" i="5"/>
  <c r="N285" i="5"/>
  <c r="O285" i="5"/>
  <c r="P285" i="5"/>
  <c r="A286" i="5"/>
  <c r="B286" i="5"/>
  <c r="C286" i="5"/>
  <c r="D286" i="5"/>
  <c r="E286" i="5"/>
  <c r="F286" i="5"/>
  <c r="G286" i="5"/>
  <c r="H286" i="5"/>
  <c r="I286" i="5"/>
  <c r="J286" i="5"/>
  <c r="K286" i="5"/>
  <c r="L286" i="5"/>
  <c r="N286" i="5"/>
  <c r="O286" i="5"/>
  <c r="P286" i="5"/>
  <c r="A287" i="5"/>
  <c r="B287" i="5"/>
  <c r="C287" i="5"/>
  <c r="D287" i="5"/>
  <c r="E287" i="5"/>
  <c r="F287" i="5"/>
  <c r="G287" i="5"/>
  <c r="H287" i="5"/>
  <c r="I287" i="5"/>
  <c r="J287" i="5"/>
  <c r="K287" i="5"/>
  <c r="L287" i="5"/>
  <c r="N287" i="5"/>
  <c r="O287" i="5"/>
  <c r="P287" i="5"/>
  <c r="A288" i="5"/>
  <c r="B288" i="5"/>
  <c r="C288" i="5"/>
  <c r="D288" i="5"/>
  <c r="E288" i="5"/>
  <c r="F288" i="5"/>
  <c r="G288" i="5"/>
  <c r="H288" i="5"/>
  <c r="I288" i="5"/>
  <c r="J288" i="5"/>
  <c r="K288" i="5"/>
  <c r="L288" i="5"/>
  <c r="N288" i="5"/>
  <c r="O288" i="5"/>
  <c r="P288" i="5"/>
  <c r="A289" i="5"/>
  <c r="B289" i="5"/>
  <c r="C289" i="5"/>
  <c r="D289" i="5"/>
  <c r="E289" i="5"/>
  <c r="F289" i="5"/>
  <c r="G289" i="5"/>
  <c r="H289" i="5"/>
  <c r="I289" i="5"/>
  <c r="J289" i="5"/>
  <c r="K289" i="5"/>
  <c r="L289" i="5"/>
  <c r="N289" i="5"/>
  <c r="O289" i="5"/>
  <c r="P289" i="5"/>
  <c r="A290" i="5"/>
  <c r="B290" i="5"/>
  <c r="C290" i="5"/>
  <c r="D290" i="5"/>
  <c r="E290" i="5"/>
  <c r="F290" i="5"/>
  <c r="G290" i="5"/>
  <c r="H290" i="5"/>
  <c r="I290" i="5"/>
  <c r="J290" i="5"/>
  <c r="K290" i="5"/>
  <c r="L290" i="5"/>
  <c r="N290" i="5"/>
  <c r="O290" i="5"/>
  <c r="P290" i="5"/>
  <c r="A291" i="5"/>
  <c r="B291" i="5"/>
  <c r="C291" i="5"/>
  <c r="D291" i="5"/>
  <c r="E291" i="5"/>
  <c r="F291" i="5"/>
  <c r="G291" i="5"/>
  <c r="H291" i="5"/>
  <c r="I291" i="5"/>
  <c r="J291" i="5"/>
  <c r="K291" i="5"/>
  <c r="L291" i="5"/>
  <c r="N291" i="5"/>
  <c r="O291" i="5"/>
  <c r="P291" i="5"/>
  <c r="A292" i="5"/>
  <c r="B292" i="5"/>
  <c r="C292" i="5"/>
  <c r="D292" i="5"/>
  <c r="E292" i="5"/>
  <c r="F292" i="5"/>
  <c r="G292" i="5"/>
  <c r="H292" i="5"/>
  <c r="I292" i="5"/>
  <c r="J292" i="5"/>
  <c r="K292" i="5"/>
  <c r="L292" i="5"/>
  <c r="N292" i="5"/>
  <c r="O292" i="5"/>
  <c r="P292" i="5"/>
  <c r="A293" i="5"/>
  <c r="B293" i="5"/>
  <c r="C293" i="5"/>
  <c r="D293" i="5"/>
  <c r="E293" i="5"/>
  <c r="F293" i="5"/>
  <c r="G293" i="5"/>
  <c r="H293" i="5"/>
  <c r="I293" i="5"/>
  <c r="J293" i="5"/>
  <c r="K293" i="5"/>
  <c r="L293" i="5"/>
  <c r="N293" i="5"/>
  <c r="O293" i="5"/>
  <c r="P293" i="5"/>
  <c r="A294" i="5"/>
  <c r="B294" i="5"/>
  <c r="C294" i="5"/>
  <c r="D294" i="5"/>
  <c r="E294" i="5"/>
  <c r="F294" i="5"/>
  <c r="G294" i="5"/>
  <c r="H294" i="5"/>
  <c r="I294" i="5"/>
  <c r="J294" i="5"/>
  <c r="K294" i="5"/>
  <c r="L294" i="5"/>
  <c r="N294" i="5"/>
  <c r="O294" i="5"/>
  <c r="P294" i="5"/>
  <c r="A295" i="5"/>
  <c r="B295" i="5"/>
  <c r="C295" i="5"/>
  <c r="D295" i="5"/>
  <c r="E295" i="5"/>
  <c r="F295" i="5"/>
  <c r="G295" i="5"/>
  <c r="H295" i="5"/>
  <c r="I295" i="5"/>
  <c r="J295" i="5"/>
  <c r="K295" i="5"/>
  <c r="L295" i="5"/>
  <c r="N295" i="5"/>
  <c r="O295" i="5"/>
  <c r="P295" i="5"/>
  <c r="A296" i="5"/>
  <c r="B296" i="5"/>
  <c r="C296" i="5"/>
  <c r="D296" i="5"/>
  <c r="E296" i="5"/>
  <c r="F296" i="5"/>
  <c r="G296" i="5"/>
  <c r="H296" i="5"/>
  <c r="I296" i="5"/>
  <c r="J296" i="5"/>
  <c r="K296" i="5"/>
  <c r="L296" i="5"/>
  <c r="N296" i="5"/>
  <c r="O296" i="5"/>
  <c r="P296" i="5"/>
  <c r="A297" i="5"/>
  <c r="B297" i="5"/>
  <c r="C297" i="5"/>
  <c r="D297" i="5"/>
  <c r="E297" i="5"/>
  <c r="F297" i="5"/>
  <c r="G297" i="5"/>
  <c r="H297" i="5"/>
  <c r="I297" i="5"/>
  <c r="J297" i="5"/>
  <c r="K297" i="5"/>
  <c r="L297" i="5"/>
  <c r="N297" i="5"/>
  <c r="O297" i="5"/>
  <c r="P297" i="5"/>
  <c r="A298" i="5"/>
  <c r="B298" i="5"/>
  <c r="C298" i="5"/>
  <c r="D298" i="5"/>
  <c r="E298" i="5"/>
  <c r="F298" i="5"/>
  <c r="G298" i="5"/>
  <c r="H298" i="5"/>
  <c r="I298" i="5"/>
  <c r="J298" i="5"/>
  <c r="K298" i="5"/>
  <c r="L298" i="5"/>
  <c r="N298" i="5"/>
  <c r="O298" i="5"/>
  <c r="P298" i="5"/>
  <c r="A299" i="5"/>
  <c r="B299" i="5"/>
  <c r="C299" i="5"/>
  <c r="D299" i="5"/>
  <c r="E299" i="5"/>
  <c r="F299" i="5"/>
  <c r="G299" i="5"/>
  <c r="H299" i="5"/>
  <c r="I299" i="5"/>
  <c r="J299" i="5"/>
  <c r="K299" i="5"/>
  <c r="L299" i="5"/>
  <c r="N299" i="5"/>
  <c r="O299" i="5"/>
  <c r="P299" i="5"/>
  <c r="A300" i="5"/>
  <c r="B300" i="5"/>
  <c r="C300" i="5"/>
  <c r="D300" i="5"/>
  <c r="E300" i="5"/>
  <c r="F300" i="5"/>
  <c r="G300" i="5"/>
  <c r="H300" i="5"/>
  <c r="I300" i="5"/>
  <c r="J300" i="5"/>
  <c r="K300" i="5"/>
  <c r="L300" i="5"/>
  <c r="N300" i="5"/>
  <c r="O300" i="5"/>
  <c r="P300" i="5"/>
  <c r="A301" i="5"/>
  <c r="B301" i="5"/>
  <c r="C301" i="5"/>
  <c r="D301" i="5"/>
  <c r="E301" i="5"/>
  <c r="F301" i="5"/>
  <c r="G301" i="5"/>
  <c r="H301" i="5"/>
  <c r="I301" i="5"/>
  <c r="J301" i="5"/>
  <c r="K301" i="5"/>
  <c r="L301" i="5"/>
  <c r="N301" i="5"/>
  <c r="O301" i="5"/>
  <c r="P301" i="5"/>
  <c r="A302" i="5"/>
  <c r="B302" i="5"/>
  <c r="C302" i="5"/>
  <c r="D302" i="5"/>
  <c r="E302" i="5"/>
  <c r="F302" i="5"/>
  <c r="G302" i="5"/>
  <c r="H302" i="5"/>
  <c r="I302" i="5"/>
  <c r="J302" i="5"/>
  <c r="K302" i="5"/>
  <c r="L302" i="5"/>
  <c r="N302" i="5"/>
  <c r="O302" i="5"/>
  <c r="P302" i="5"/>
  <c r="A303" i="5"/>
  <c r="B303" i="5"/>
  <c r="C303" i="5"/>
  <c r="D303" i="5"/>
  <c r="E303" i="5"/>
  <c r="F303" i="5"/>
  <c r="G303" i="5"/>
  <c r="H303" i="5"/>
  <c r="I303" i="5"/>
  <c r="J303" i="5"/>
  <c r="K303" i="5"/>
  <c r="L303" i="5"/>
  <c r="N303" i="5"/>
  <c r="O303" i="5"/>
  <c r="P303" i="5"/>
  <c r="A304" i="5"/>
  <c r="B304" i="5"/>
  <c r="C304" i="5"/>
  <c r="D304" i="5"/>
  <c r="E304" i="5"/>
  <c r="F304" i="5"/>
  <c r="G304" i="5"/>
  <c r="H304" i="5"/>
  <c r="I304" i="5"/>
  <c r="J304" i="5"/>
  <c r="K304" i="5"/>
  <c r="L304" i="5"/>
  <c r="N304" i="5"/>
  <c r="O304" i="5"/>
  <c r="P304" i="5"/>
  <c r="A305" i="5"/>
  <c r="B305" i="5"/>
  <c r="C305" i="5"/>
  <c r="D305" i="5"/>
  <c r="E305" i="5"/>
  <c r="F305" i="5"/>
  <c r="G305" i="5"/>
  <c r="H305" i="5"/>
  <c r="I305" i="5"/>
  <c r="J305" i="5"/>
  <c r="K305" i="5"/>
  <c r="L305" i="5"/>
  <c r="N305" i="5"/>
  <c r="O305" i="5"/>
  <c r="P305" i="5"/>
  <c r="A306" i="5"/>
  <c r="B306" i="5"/>
  <c r="C306" i="5"/>
  <c r="D306" i="5"/>
  <c r="E306" i="5"/>
  <c r="F306" i="5"/>
  <c r="G306" i="5"/>
  <c r="H306" i="5"/>
  <c r="I306" i="5"/>
  <c r="J306" i="5"/>
  <c r="K306" i="5"/>
  <c r="L306" i="5"/>
  <c r="N306" i="5"/>
  <c r="O306" i="5"/>
  <c r="P306" i="5"/>
  <c r="A307" i="5"/>
  <c r="B307" i="5"/>
  <c r="C307" i="5"/>
  <c r="D307" i="5"/>
  <c r="E307" i="5"/>
  <c r="F307" i="5"/>
  <c r="G307" i="5"/>
  <c r="H307" i="5"/>
  <c r="I307" i="5"/>
  <c r="J307" i="5"/>
  <c r="K307" i="5"/>
  <c r="L307" i="5"/>
  <c r="N307" i="5"/>
  <c r="O307" i="5"/>
  <c r="P307" i="5"/>
  <c r="A308" i="5"/>
  <c r="B308" i="5"/>
  <c r="C308" i="5"/>
  <c r="D308" i="5"/>
  <c r="E308" i="5"/>
  <c r="F308" i="5"/>
  <c r="G308" i="5"/>
  <c r="H308" i="5"/>
  <c r="I308" i="5"/>
  <c r="J308" i="5"/>
  <c r="K308" i="5"/>
  <c r="L308" i="5"/>
  <c r="N308" i="5"/>
  <c r="O308" i="5"/>
  <c r="P308" i="5"/>
  <c r="A309" i="5"/>
  <c r="B309" i="5"/>
  <c r="C309" i="5"/>
  <c r="D309" i="5"/>
  <c r="E309" i="5"/>
  <c r="F309" i="5"/>
  <c r="G309" i="5"/>
  <c r="H309" i="5"/>
  <c r="I309" i="5"/>
  <c r="J309" i="5"/>
  <c r="K309" i="5"/>
  <c r="L309" i="5"/>
  <c r="N309" i="5"/>
  <c r="O309" i="5"/>
  <c r="P309" i="5"/>
  <c r="A310" i="5"/>
  <c r="B310" i="5"/>
  <c r="C310" i="5"/>
  <c r="D310" i="5"/>
  <c r="E310" i="5"/>
  <c r="F310" i="5"/>
  <c r="G310" i="5"/>
  <c r="H310" i="5"/>
  <c r="I310" i="5"/>
  <c r="J310" i="5"/>
  <c r="K310" i="5"/>
  <c r="L310" i="5"/>
  <c r="N310" i="5"/>
  <c r="O310" i="5"/>
  <c r="P310" i="5"/>
  <c r="A311" i="5"/>
  <c r="B311" i="5"/>
  <c r="C311" i="5"/>
  <c r="D311" i="5"/>
  <c r="E311" i="5"/>
  <c r="F311" i="5"/>
  <c r="G311" i="5"/>
  <c r="H311" i="5"/>
  <c r="I311" i="5"/>
  <c r="J311" i="5"/>
  <c r="K311" i="5"/>
  <c r="L311" i="5"/>
  <c r="N311" i="5"/>
  <c r="O311" i="5"/>
  <c r="P311" i="5"/>
  <c r="A312" i="5"/>
  <c r="B312" i="5"/>
  <c r="C312" i="5"/>
  <c r="D312" i="5"/>
  <c r="E312" i="5"/>
  <c r="F312" i="5"/>
  <c r="G312" i="5"/>
  <c r="H312" i="5"/>
  <c r="I312" i="5"/>
  <c r="J312" i="5"/>
  <c r="K312" i="5"/>
  <c r="L312" i="5"/>
  <c r="N312" i="5"/>
  <c r="O312" i="5"/>
  <c r="P312" i="5"/>
  <c r="A313" i="5"/>
  <c r="B313" i="5"/>
  <c r="C313" i="5"/>
  <c r="D313" i="5"/>
  <c r="E313" i="5"/>
  <c r="F313" i="5"/>
  <c r="G313" i="5"/>
  <c r="H313" i="5"/>
  <c r="I313" i="5"/>
  <c r="J313" i="5"/>
  <c r="K313" i="5"/>
  <c r="L313" i="5"/>
  <c r="N313" i="5"/>
  <c r="O313" i="5"/>
  <c r="P313" i="5"/>
  <c r="A314" i="5"/>
  <c r="B314" i="5"/>
  <c r="C314" i="5"/>
  <c r="D314" i="5"/>
  <c r="E314" i="5"/>
  <c r="F314" i="5"/>
  <c r="G314" i="5"/>
  <c r="H314" i="5"/>
  <c r="I314" i="5"/>
  <c r="J314" i="5"/>
  <c r="K314" i="5"/>
  <c r="L314" i="5"/>
  <c r="N314" i="5"/>
  <c r="O314" i="5"/>
  <c r="P314" i="5"/>
  <c r="A315" i="5"/>
  <c r="B315" i="5"/>
  <c r="C315" i="5"/>
  <c r="D315" i="5"/>
  <c r="E315" i="5"/>
  <c r="F315" i="5"/>
  <c r="G315" i="5"/>
  <c r="H315" i="5"/>
  <c r="I315" i="5"/>
  <c r="J315" i="5"/>
  <c r="K315" i="5"/>
  <c r="L315" i="5"/>
  <c r="N315" i="5"/>
  <c r="O315" i="5"/>
  <c r="P315" i="5"/>
  <c r="A316" i="5"/>
  <c r="B316" i="5"/>
  <c r="C316" i="5"/>
  <c r="D316" i="5"/>
  <c r="E316" i="5"/>
  <c r="F316" i="5"/>
  <c r="G316" i="5"/>
  <c r="H316" i="5"/>
  <c r="I316" i="5"/>
  <c r="J316" i="5"/>
  <c r="K316" i="5"/>
  <c r="L316" i="5"/>
  <c r="N316" i="5"/>
  <c r="O316" i="5"/>
  <c r="P316" i="5"/>
  <c r="A317" i="5"/>
  <c r="B317" i="5"/>
  <c r="C317" i="5"/>
  <c r="D317" i="5"/>
  <c r="E317" i="5"/>
  <c r="F317" i="5"/>
  <c r="G317" i="5"/>
  <c r="H317" i="5"/>
  <c r="I317" i="5"/>
  <c r="J317" i="5"/>
  <c r="K317" i="5"/>
  <c r="L317" i="5"/>
  <c r="N317" i="5"/>
  <c r="O317" i="5"/>
  <c r="P317" i="5"/>
  <c r="A318" i="5"/>
  <c r="B318" i="5"/>
  <c r="C318" i="5"/>
  <c r="D318" i="5"/>
  <c r="E318" i="5"/>
  <c r="F318" i="5"/>
  <c r="G318" i="5"/>
  <c r="H318" i="5"/>
  <c r="I318" i="5"/>
  <c r="J318" i="5"/>
  <c r="K318" i="5"/>
  <c r="L318" i="5"/>
  <c r="N318" i="5"/>
  <c r="O318" i="5"/>
  <c r="P318" i="5"/>
  <c r="A319" i="5"/>
  <c r="B319" i="5"/>
  <c r="C319" i="5"/>
  <c r="D319" i="5"/>
  <c r="E319" i="5"/>
  <c r="F319" i="5"/>
  <c r="G319" i="5"/>
  <c r="H319" i="5"/>
  <c r="I319" i="5"/>
  <c r="J319" i="5"/>
  <c r="K319" i="5"/>
  <c r="L319" i="5"/>
  <c r="N319" i="5"/>
  <c r="O319" i="5"/>
  <c r="P319" i="5"/>
  <c r="A320" i="5"/>
  <c r="B320" i="5"/>
  <c r="C320" i="5"/>
  <c r="D320" i="5"/>
  <c r="E320" i="5"/>
  <c r="F320" i="5"/>
  <c r="G320" i="5"/>
  <c r="H320" i="5"/>
  <c r="I320" i="5"/>
  <c r="J320" i="5"/>
  <c r="K320" i="5"/>
  <c r="L320" i="5"/>
  <c r="N320" i="5"/>
  <c r="O320" i="5"/>
  <c r="P320" i="5"/>
  <c r="A321" i="5"/>
  <c r="B321" i="5"/>
  <c r="C321" i="5"/>
  <c r="D321" i="5"/>
  <c r="E321" i="5"/>
  <c r="F321" i="5"/>
  <c r="G321" i="5"/>
  <c r="H321" i="5"/>
  <c r="I321" i="5"/>
  <c r="J321" i="5"/>
  <c r="K321" i="5"/>
  <c r="L321" i="5"/>
  <c r="N321" i="5"/>
  <c r="O321" i="5"/>
  <c r="P321" i="5"/>
  <c r="A322" i="5"/>
  <c r="B322" i="5"/>
  <c r="C322" i="5"/>
  <c r="D322" i="5"/>
  <c r="E322" i="5"/>
  <c r="F322" i="5"/>
  <c r="G322" i="5"/>
  <c r="H322" i="5"/>
  <c r="I322" i="5"/>
  <c r="J322" i="5"/>
  <c r="K322" i="5"/>
  <c r="L322" i="5"/>
  <c r="N322" i="5"/>
  <c r="O322" i="5"/>
  <c r="P322" i="5"/>
  <c r="A323" i="5"/>
  <c r="B323" i="5"/>
  <c r="C323" i="5"/>
  <c r="D323" i="5"/>
  <c r="E323" i="5"/>
  <c r="F323" i="5"/>
  <c r="G323" i="5"/>
  <c r="H323" i="5"/>
  <c r="I323" i="5"/>
  <c r="J323" i="5"/>
  <c r="K323" i="5"/>
  <c r="L323" i="5"/>
  <c r="N323" i="5"/>
  <c r="O323" i="5"/>
  <c r="P323" i="5"/>
  <c r="A324" i="5"/>
  <c r="B324" i="5"/>
  <c r="C324" i="5"/>
  <c r="D324" i="5"/>
  <c r="E324" i="5"/>
  <c r="F324" i="5"/>
  <c r="G324" i="5"/>
  <c r="H324" i="5"/>
  <c r="I324" i="5"/>
  <c r="J324" i="5"/>
  <c r="K324" i="5"/>
  <c r="L324" i="5"/>
  <c r="N324" i="5"/>
  <c r="O324" i="5"/>
  <c r="P324" i="5"/>
  <c r="A325" i="5"/>
  <c r="B325" i="5"/>
  <c r="C325" i="5"/>
  <c r="D325" i="5"/>
  <c r="E325" i="5"/>
  <c r="F325" i="5"/>
  <c r="G325" i="5"/>
  <c r="H325" i="5"/>
  <c r="I325" i="5"/>
  <c r="J325" i="5"/>
  <c r="K325" i="5"/>
  <c r="L325" i="5"/>
  <c r="N325" i="5"/>
  <c r="O325" i="5"/>
  <c r="P325" i="5"/>
  <c r="A326" i="5"/>
  <c r="B326" i="5"/>
  <c r="C326" i="5"/>
  <c r="D326" i="5"/>
  <c r="E326" i="5"/>
  <c r="F326" i="5"/>
  <c r="G326" i="5"/>
  <c r="H326" i="5"/>
  <c r="I326" i="5"/>
  <c r="J326" i="5"/>
  <c r="K326" i="5"/>
  <c r="L326" i="5"/>
  <c r="N326" i="5"/>
  <c r="O326" i="5"/>
  <c r="P326" i="5"/>
  <c r="A327" i="5"/>
  <c r="B327" i="5"/>
  <c r="C327" i="5"/>
  <c r="D327" i="5"/>
  <c r="E327" i="5"/>
  <c r="F327" i="5"/>
  <c r="G327" i="5"/>
  <c r="H327" i="5"/>
  <c r="I327" i="5"/>
  <c r="J327" i="5"/>
  <c r="K327" i="5"/>
  <c r="L327" i="5"/>
  <c r="N327" i="5"/>
  <c r="O327" i="5"/>
  <c r="P327" i="5"/>
  <c r="A328" i="5"/>
  <c r="B328" i="5"/>
  <c r="C328" i="5"/>
  <c r="D328" i="5"/>
  <c r="E328" i="5"/>
  <c r="F328" i="5"/>
  <c r="G328" i="5"/>
  <c r="H328" i="5"/>
  <c r="I328" i="5"/>
  <c r="J328" i="5"/>
  <c r="K328" i="5"/>
  <c r="L328" i="5"/>
  <c r="N328" i="5"/>
  <c r="O328" i="5"/>
  <c r="P328" i="5"/>
  <c r="A329" i="5"/>
  <c r="B329" i="5"/>
  <c r="C329" i="5"/>
  <c r="D329" i="5"/>
  <c r="E329" i="5"/>
  <c r="F329" i="5"/>
  <c r="G329" i="5"/>
  <c r="H329" i="5"/>
  <c r="I329" i="5"/>
  <c r="J329" i="5"/>
  <c r="K329" i="5"/>
  <c r="L329" i="5"/>
  <c r="N329" i="5"/>
  <c r="O329" i="5"/>
  <c r="P329" i="5"/>
  <c r="A330" i="5"/>
  <c r="B330" i="5"/>
  <c r="C330" i="5"/>
  <c r="D330" i="5"/>
  <c r="E330" i="5"/>
  <c r="F330" i="5"/>
  <c r="G330" i="5"/>
  <c r="H330" i="5"/>
  <c r="I330" i="5"/>
  <c r="J330" i="5"/>
  <c r="K330" i="5"/>
  <c r="L330" i="5"/>
  <c r="N330" i="5"/>
  <c r="O330" i="5"/>
  <c r="P330" i="5"/>
  <c r="A331" i="5"/>
  <c r="B331" i="5"/>
  <c r="C331" i="5"/>
  <c r="D331" i="5"/>
  <c r="E331" i="5"/>
  <c r="F331" i="5"/>
  <c r="G331" i="5"/>
  <c r="H331" i="5"/>
  <c r="I331" i="5"/>
  <c r="J331" i="5"/>
  <c r="K331" i="5"/>
  <c r="L331" i="5"/>
  <c r="N331" i="5"/>
  <c r="O331" i="5"/>
  <c r="P331" i="5"/>
  <c r="A332" i="5"/>
  <c r="B332" i="5"/>
  <c r="C332" i="5"/>
  <c r="D332" i="5"/>
  <c r="E332" i="5"/>
  <c r="F332" i="5"/>
  <c r="G332" i="5"/>
  <c r="H332" i="5"/>
  <c r="I332" i="5"/>
  <c r="J332" i="5"/>
  <c r="K332" i="5"/>
  <c r="L332" i="5"/>
  <c r="N332" i="5"/>
  <c r="O332" i="5"/>
  <c r="P332" i="5"/>
  <c r="A333" i="5"/>
  <c r="B333" i="5"/>
  <c r="C333" i="5"/>
  <c r="D333" i="5"/>
  <c r="E333" i="5"/>
  <c r="F333" i="5"/>
  <c r="G333" i="5"/>
  <c r="H333" i="5"/>
  <c r="I333" i="5"/>
  <c r="J333" i="5"/>
  <c r="K333" i="5"/>
  <c r="L333" i="5"/>
  <c r="N333" i="5"/>
  <c r="O333" i="5"/>
  <c r="P333" i="5"/>
  <c r="A334" i="5"/>
  <c r="B334" i="5"/>
  <c r="C334" i="5"/>
  <c r="D334" i="5"/>
  <c r="E334" i="5"/>
  <c r="F334" i="5"/>
  <c r="G334" i="5"/>
  <c r="H334" i="5"/>
  <c r="I334" i="5"/>
  <c r="J334" i="5"/>
  <c r="K334" i="5"/>
  <c r="L334" i="5"/>
  <c r="N334" i="5"/>
  <c r="O334" i="5"/>
  <c r="P334" i="5"/>
  <c r="A335" i="5"/>
  <c r="B335" i="5"/>
  <c r="C335" i="5"/>
  <c r="D335" i="5"/>
  <c r="E335" i="5"/>
  <c r="F335" i="5"/>
  <c r="G335" i="5"/>
  <c r="H335" i="5"/>
  <c r="I335" i="5"/>
  <c r="J335" i="5"/>
  <c r="K335" i="5"/>
  <c r="L335" i="5"/>
  <c r="N335" i="5"/>
  <c r="O335" i="5"/>
  <c r="P335" i="5"/>
  <c r="A336" i="5"/>
  <c r="B336" i="5"/>
  <c r="C336" i="5"/>
  <c r="D336" i="5"/>
  <c r="E336" i="5"/>
  <c r="F336" i="5"/>
  <c r="G336" i="5"/>
  <c r="H336" i="5"/>
  <c r="I336" i="5"/>
  <c r="J336" i="5"/>
  <c r="K336" i="5"/>
  <c r="L336" i="5"/>
  <c r="N336" i="5"/>
  <c r="O336" i="5"/>
  <c r="P336" i="5"/>
  <c r="A337" i="5"/>
  <c r="B337" i="5"/>
  <c r="C337" i="5"/>
  <c r="D337" i="5"/>
  <c r="E337" i="5"/>
  <c r="F337" i="5"/>
  <c r="G337" i="5"/>
  <c r="H337" i="5"/>
  <c r="I337" i="5"/>
  <c r="J337" i="5"/>
  <c r="K337" i="5"/>
  <c r="L337" i="5"/>
  <c r="N337" i="5"/>
  <c r="O337" i="5"/>
  <c r="P337" i="5"/>
  <c r="A338" i="5"/>
  <c r="B338" i="5"/>
  <c r="C338" i="5"/>
  <c r="D338" i="5"/>
  <c r="E338" i="5"/>
  <c r="F338" i="5"/>
  <c r="G338" i="5"/>
  <c r="H338" i="5"/>
  <c r="I338" i="5"/>
  <c r="J338" i="5"/>
  <c r="K338" i="5"/>
  <c r="L338" i="5"/>
  <c r="N338" i="5"/>
  <c r="O338" i="5"/>
  <c r="P338" i="5"/>
  <c r="A339" i="5"/>
  <c r="B339" i="5"/>
  <c r="C339" i="5"/>
  <c r="D339" i="5"/>
  <c r="E339" i="5"/>
  <c r="F339" i="5"/>
  <c r="G339" i="5"/>
  <c r="H339" i="5"/>
  <c r="I339" i="5"/>
  <c r="J339" i="5"/>
  <c r="K339" i="5"/>
  <c r="L339" i="5"/>
  <c r="N339" i="5"/>
  <c r="O339" i="5"/>
  <c r="P339" i="5"/>
  <c r="A340" i="5"/>
  <c r="B340" i="5"/>
  <c r="C340" i="5"/>
  <c r="D340" i="5"/>
  <c r="E340" i="5"/>
  <c r="F340" i="5"/>
  <c r="G340" i="5"/>
  <c r="H340" i="5"/>
  <c r="I340" i="5"/>
  <c r="J340" i="5"/>
  <c r="K340" i="5"/>
  <c r="L340" i="5"/>
  <c r="N340" i="5"/>
  <c r="O340" i="5"/>
  <c r="P340" i="5"/>
  <c r="A341" i="5"/>
  <c r="B341" i="5"/>
  <c r="C341" i="5"/>
  <c r="D341" i="5"/>
  <c r="E341" i="5"/>
  <c r="F341" i="5"/>
  <c r="G341" i="5"/>
  <c r="H341" i="5"/>
  <c r="I341" i="5"/>
  <c r="J341" i="5"/>
  <c r="K341" i="5"/>
  <c r="L341" i="5"/>
  <c r="N341" i="5"/>
  <c r="O341" i="5"/>
  <c r="P341" i="5"/>
  <c r="A342" i="5"/>
  <c r="B342" i="5"/>
  <c r="C342" i="5"/>
  <c r="D342" i="5"/>
  <c r="E342" i="5"/>
  <c r="F342" i="5"/>
  <c r="G342" i="5"/>
  <c r="H342" i="5"/>
  <c r="I342" i="5"/>
  <c r="J342" i="5"/>
  <c r="K342" i="5"/>
  <c r="L342" i="5"/>
  <c r="N342" i="5"/>
  <c r="O342" i="5"/>
  <c r="P342" i="5"/>
  <c r="A343" i="5"/>
  <c r="B343" i="5"/>
  <c r="C343" i="5"/>
  <c r="D343" i="5"/>
  <c r="E343" i="5"/>
  <c r="F343" i="5"/>
  <c r="G343" i="5"/>
  <c r="H343" i="5"/>
  <c r="I343" i="5"/>
  <c r="J343" i="5"/>
  <c r="K343" i="5"/>
  <c r="L343" i="5"/>
  <c r="N343" i="5"/>
  <c r="O343" i="5"/>
  <c r="P343" i="5"/>
  <c r="A344" i="5"/>
  <c r="B344" i="5"/>
  <c r="C344" i="5"/>
  <c r="D344" i="5"/>
  <c r="E344" i="5"/>
  <c r="F344" i="5"/>
  <c r="G344" i="5"/>
  <c r="H344" i="5"/>
  <c r="I344" i="5"/>
  <c r="J344" i="5"/>
  <c r="K344" i="5"/>
  <c r="L344" i="5"/>
  <c r="N344" i="5"/>
  <c r="O344" i="5"/>
  <c r="P344" i="5"/>
  <c r="A345" i="5"/>
  <c r="B345" i="5"/>
  <c r="C345" i="5"/>
  <c r="D345" i="5"/>
  <c r="E345" i="5"/>
  <c r="F345" i="5"/>
  <c r="G345" i="5"/>
  <c r="H345" i="5"/>
  <c r="I345" i="5"/>
  <c r="J345" i="5"/>
  <c r="K345" i="5"/>
  <c r="L345" i="5"/>
  <c r="N345" i="5"/>
  <c r="O345" i="5"/>
  <c r="P345" i="5"/>
  <c r="A346" i="5"/>
  <c r="B346" i="5"/>
  <c r="C346" i="5"/>
  <c r="D346" i="5"/>
  <c r="E346" i="5"/>
  <c r="F346" i="5"/>
  <c r="G346" i="5"/>
  <c r="H346" i="5"/>
  <c r="I346" i="5"/>
  <c r="J346" i="5"/>
  <c r="K346" i="5"/>
  <c r="L346" i="5"/>
  <c r="N346" i="5"/>
  <c r="O346" i="5"/>
  <c r="P346" i="5"/>
  <c r="A347" i="5"/>
  <c r="B347" i="5"/>
  <c r="C347" i="5"/>
  <c r="D347" i="5"/>
  <c r="E347" i="5"/>
  <c r="F347" i="5"/>
  <c r="G347" i="5"/>
  <c r="H347" i="5"/>
  <c r="I347" i="5"/>
  <c r="J347" i="5"/>
  <c r="K347" i="5"/>
  <c r="L347" i="5"/>
  <c r="N347" i="5"/>
  <c r="O347" i="5"/>
  <c r="P347" i="5"/>
  <c r="A348" i="5"/>
  <c r="B348" i="5"/>
  <c r="C348" i="5"/>
  <c r="D348" i="5"/>
  <c r="E348" i="5"/>
  <c r="F348" i="5"/>
  <c r="G348" i="5"/>
  <c r="H348" i="5"/>
  <c r="I348" i="5"/>
  <c r="J348" i="5"/>
  <c r="K348" i="5"/>
  <c r="L348" i="5"/>
  <c r="N348" i="5"/>
  <c r="O348" i="5"/>
  <c r="P348" i="5"/>
  <c r="A349" i="5"/>
  <c r="B349" i="5"/>
  <c r="C349" i="5"/>
  <c r="D349" i="5"/>
  <c r="E349" i="5"/>
  <c r="F349" i="5"/>
  <c r="G349" i="5"/>
  <c r="H349" i="5"/>
  <c r="I349" i="5"/>
  <c r="J349" i="5"/>
  <c r="K349" i="5"/>
  <c r="L349" i="5"/>
  <c r="N349" i="5"/>
  <c r="O349" i="5"/>
  <c r="P349" i="5"/>
  <c r="A350" i="5"/>
  <c r="B350" i="5"/>
  <c r="C350" i="5"/>
  <c r="D350" i="5"/>
  <c r="E350" i="5"/>
  <c r="F350" i="5"/>
  <c r="G350" i="5"/>
  <c r="H350" i="5"/>
  <c r="I350" i="5"/>
  <c r="J350" i="5"/>
  <c r="K350" i="5"/>
  <c r="L350" i="5"/>
  <c r="N350" i="5"/>
  <c r="O350" i="5"/>
  <c r="P350" i="5"/>
  <c r="A351" i="5"/>
  <c r="B351" i="5"/>
  <c r="C351" i="5"/>
  <c r="D351" i="5"/>
  <c r="E351" i="5"/>
  <c r="F351" i="5"/>
  <c r="G351" i="5"/>
  <c r="H351" i="5"/>
  <c r="I351" i="5"/>
  <c r="J351" i="5"/>
  <c r="K351" i="5"/>
  <c r="L351" i="5"/>
  <c r="N351" i="5"/>
  <c r="O351" i="5"/>
  <c r="P351" i="5"/>
  <c r="A352" i="5"/>
  <c r="B352" i="5"/>
  <c r="C352" i="5"/>
  <c r="D352" i="5"/>
  <c r="E352" i="5"/>
  <c r="F352" i="5"/>
  <c r="G352" i="5"/>
  <c r="H352" i="5"/>
  <c r="I352" i="5"/>
  <c r="J352" i="5"/>
  <c r="K352" i="5"/>
  <c r="L352" i="5"/>
  <c r="N352" i="5"/>
  <c r="O352" i="5"/>
  <c r="P352" i="5"/>
  <c r="A353" i="5"/>
  <c r="B353" i="5"/>
  <c r="C353" i="5"/>
  <c r="D353" i="5"/>
  <c r="E353" i="5"/>
  <c r="F353" i="5"/>
  <c r="G353" i="5"/>
  <c r="H353" i="5"/>
  <c r="I353" i="5"/>
  <c r="J353" i="5"/>
  <c r="K353" i="5"/>
  <c r="L353" i="5"/>
  <c r="N353" i="5"/>
  <c r="O353" i="5"/>
  <c r="P353" i="5"/>
  <c r="A354" i="5"/>
  <c r="B354" i="5"/>
  <c r="C354" i="5"/>
  <c r="D354" i="5"/>
  <c r="E354" i="5"/>
  <c r="F354" i="5"/>
  <c r="G354" i="5"/>
  <c r="H354" i="5"/>
  <c r="I354" i="5"/>
  <c r="J354" i="5"/>
  <c r="K354" i="5"/>
  <c r="L354" i="5"/>
  <c r="N354" i="5"/>
  <c r="O354" i="5"/>
  <c r="P354" i="5"/>
  <c r="A355" i="5"/>
  <c r="B355" i="5"/>
  <c r="C355" i="5"/>
  <c r="D355" i="5"/>
  <c r="E355" i="5"/>
  <c r="F355" i="5"/>
  <c r="G355" i="5"/>
  <c r="H355" i="5"/>
  <c r="I355" i="5"/>
  <c r="J355" i="5"/>
  <c r="K355" i="5"/>
  <c r="L355" i="5"/>
  <c r="N355" i="5"/>
  <c r="O355" i="5"/>
  <c r="P355" i="5"/>
  <c r="A356" i="5"/>
  <c r="B356" i="5"/>
  <c r="C356" i="5"/>
  <c r="D356" i="5"/>
  <c r="E356" i="5"/>
  <c r="F356" i="5"/>
  <c r="G356" i="5"/>
  <c r="H356" i="5"/>
  <c r="I356" i="5"/>
  <c r="J356" i="5"/>
  <c r="K356" i="5"/>
  <c r="L356" i="5"/>
  <c r="N356" i="5"/>
  <c r="O356" i="5"/>
  <c r="P356" i="5"/>
  <c r="A357" i="5"/>
  <c r="B357" i="5"/>
  <c r="C357" i="5"/>
  <c r="D357" i="5"/>
  <c r="E357" i="5"/>
  <c r="F357" i="5"/>
  <c r="G357" i="5"/>
  <c r="H357" i="5"/>
  <c r="I357" i="5"/>
  <c r="J357" i="5"/>
  <c r="K357" i="5"/>
  <c r="L357" i="5"/>
  <c r="N357" i="5"/>
  <c r="O357" i="5"/>
  <c r="P357" i="5"/>
  <c r="A358" i="5"/>
  <c r="B358" i="5"/>
  <c r="C358" i="5"/>
  <c r="D358" i="5"/>
  <c r="E358" i="5"/>
  <c r="F358" i="5"/>
  <c r="G358" i="5"/>
  <c r="H358" i="5"/>
  <c r="I358" i="5"/>
  <c r="J358" i="5"/>
  <c r="K358" i="5"/>
  <c r="L358" i="5"/>
  <c r="N358" i="5"/>
  <c r="O358" i="5"/>
  <c r="P358" i="5"/>
  <c r="A359" i="5"/>
  <c r="B359" i="5"/>
  <c r="C359" i="5"/>
  <c r="D359" i="5"/>
  <c r="E359" i="5"/>
  <c r="F359" i="5"/>
  <c r="G359" i="5"/>
  <c r="H359" i="5"/>
  <c r="I359" i="5"/>
  <c r="J359" i="5"/>
  <c r="K359" i="5"/>
  <c r="L359" i="5"/>
  <c r="N359" i="5"/>
  <c r="O359" i="5"/>
  <c r="P359" i="5"/>
  <c r="A360" i="5"/>
  <c r="B360" i="5"/>
  <c r="C360" i="5"/>
  <c r="D360" i="5"/>
  <c r="E360" i="5"/>
  <c r="F360" i="5"/>
  <c r="G360" i="5"/>
  <c r="H360" i="5"/>
  <c r="I360" i="5"/>
  <c r="J360" i="5"/>
  <c r="K360" i="5"/>
  <c r="L360" i="5"/>
  <c r="N360" i="5"/>
  <c r="O360" i="5"/>
  <c r="P360" i="5"/>
  <c r="A361" i="5"/>
  <c r="B361" i="5"/>
  <c r="C361" i="5"/>
  <c r="D361" i="5"/>
  <c r="E361" i="5"/>
  <c r="F361" i="5"/>
  <c r="G361" i="5"/>
  <c r="H361" i="5"/>
  <c r="I361" i="5"/>
  <c r="J361" i="5"/>
  <c r="K361" i="5"/>
  <c r="L361" i="5"/>
  <c r="N361" i="5"/>
  <c r="O361" i="5"/>
  <c r="P361" i="5"/>
  <c r="A362" i="5"/>
  <c r="B362" i="5"/>
  <c r="C362" i="5"/>
  <c r="D362" i="5"/>
  <c r="E362" i="5"/>
  <c r="F362" i="5"/>
  <c r="G362" i="5"/>
  <c r="H362" i="5"/>
  <c r="I362" i="5"/>
  <c r="J362" i="5"/>
  <c r="K362" i="5"/>
  <c r="L362" i="5"/>
  <c r="N362" i="5"/>
  <c r="O362" i="5"/>
  <c r="P362" i="5"/>
  <c r="Q362" i="5" s="1"/>
  <c r="A363" i="5"/>
  <c r="B363" i="5"/>
  <c r="C363" i="5"/>
  <c r="D363" i="5"/>
  <c r="E363" i="5"/>
  <c r="F363" i="5"/>
  <c r="G363" i="5"/>
  <c r="H363" i="5"/>
  <c r="I363" i="5"/>
  <c r="J363" i="5"/>
  <c r="K363" i="5"/>
  <c r="L363" i="5"/>
  <c r="N363" i="5"/>
  <c r="O363" i="5"/>
  <c r="P363" i="5"/>
  <c r="Q363" i="5" s="1"/>
  <c r="A364" i="5"/>
  <c r="B364" i="5"/>
  <c r="C364" i="5"/>
  <c r="D364" i="5"/>
  <c r="E364" i="5"/>
  <c r="F364" i="5"/>
  <c r="G364" i="5"/>
  <c r="H364" i="5"/>
  <c r="I364" i="5"/>
  <c r="J364" i="5"/>
  <c r="K364" i="5"/>
  <c r="L364" i="5"/>
  <c r="N364" i="5"/>
  <c r="O364" i="5"/>
  <c r="P364" i="5"/>
  <c r="A365" i="5"/>
  <c r="B365" i="5"/>
  <c r="C365" i="5"/>
  <c r="D365" i="5"/>
  <c r="E365" i="5"/>
  <c r="F365" i="5"/>
  <c r="G365" i="5"/>
  <c r="H365" i="5"/>
  <c r="I365" i="5"/>
  <c r="J365" i="5"/>
  <c r="K365" i="5"/>
  <c r="L365" i="5"/>
  <c r="N365" i="5"/>
  <c r="O365" i="5"/>
  <c r="P365" i="5"/>
  <c r="A366" i="5"/>
  <c r="B366" i="5"/>
  <c r="C366" i="5"/>
  <c r="D366" i="5"/>
  <c r="E366" i="5"/>
  <c r="F366" i="5"/>
  <c r="G366" i="5"/>
  <c r="H366" i="5"/>
  <c r="I366" i="5"/>
  <c r="J366" i="5"/>
  <c r="K366" i="5"/>
  <c r="L366" i="5"/>
  <c r="N366" i="5"/>
  <c r="O366" i="5"/>
  <c r="P366" i="5"/>
  <c r="A367" i="5"/>
  <c r="B367" i="5"/>
  <c r="C367" i="5"/>
  <c r="D367" i="5"/>
  <c r="E367" i="5"/>
  <c r="F367" i="5"/>
  <c r="G367" i="5"/>
  <c r="H367" i="5"/>
  <c r="I367" i="5"/>
  <c r="J367" i="5"/>
  <c r="K367" i="5"/>
  <c r="L367" i="5"/>
  <c r="N367" i="5"/>
  <c r="O367" i="5"/>
  <c r="P367" i="5"/>
  <c r="A368" i="5"/>
  <c r="B368" i="5"/>
  <c r="C368" i="5"/>
  <c r="D368" i="5"/>
  <c r="E368" i="5"/>
  <c r="F368" i="5"/>
  <c r="G368" i="5"/>
  <c r="H368" i="5"/>
  <c r="I368" i="5"/>
  <c r="J368" i="5"/>
  <c r="K368" i="5"/>
  <c r="L368" i="5"/>
  <c r="N368" i="5"/>
  <c r="O368" i="5"/>
  <c r="P368" i="5"/>
  <c r="A369" i="5"/>
  <c r="B369" i="5"/>
  <c r="C369" i="5"/>
  <c r="D369" i="5"/>
  <c r="E369" i="5"/>
  <c r="F369" i="5"/>
  <c r="G369" i="5"/>
  <c r="H369" i="5"/>
  <c r="I369" i="5"/>
  <c r="J369" i="5"/>
  <c r="K369" i="5"/>
  <c r="L369" i="5"/>
  <c r="N369" i="5"/>
  <c r="O369" i="5"/>
  <c r="P369" i="5"/>
  <c r="A370" i="5"/>
  <c r="B370" i="5"/>
  <c r="C370" i="5"/>
  <c r="D370" i="5"/>
  <c r="E370" i="5"/>
  <c r="F370" i="5"/>
  <c r="G370" i="5"/>
  <c r="H370" i="5"/>
  <c r="I370" i="5"/>
  <c r="J370" i="5"/>
  <c r="K370" i="5"/>
  <c r="L370" i="5"/>
  <c r="N370" i="5"/>
  <c r="O370" i="5"/>
  <c r="P370" i="5"/>
  <c r="A371" i="5"/>
  <c r="B371" i="5"/>
  <c r="C371" i="5"/>
  <c r="D371" i="5"/>
  <c r="E371" i="5"/>
  <c r="F371" i="5"/>
  <c r="G371" i="5"/>
  <c r="H371" i="5"/>
  <c r="I371" i="5"/>
  <c r="J371" i="5"/>
  <c r="K371" i="5"/>
  <c r="L371" i="5"/>
  <c r="N371" i="5"/>
  <c r="O371" i="5"/>
  <c r="P371" i="5"/>
  <c r="A372" i="5"/>
  <c r="B372" i="5"/>
  <c r="C372" i="5"/>
  <c r="D372" i="5"/>
  <c r="E372" i="5"/>
  <c r="F372" i="5"/>
  <c r="G372" i="5"/>
  <c r="H372" i="5"/>
  <c r="I372" i="5"/>
  <c r="J372" i="5"/>
  <c r="K372" i="5"/>
  <c r="L372" i="5"/>
  <c r="N372" i="5"/>
  <c r="O372" i="5"/>
  <c r="P372" i="5"/>
  <c r="A373" i="5"/>
  <c r="B373" i="5"/>
  <c r="C373" i="5"/>
  <c r="D373" i="5"/>
  <c r="E373" i="5"/>
  <c r="F373" i="5"/>
  <c r="G373" i="5"/>
  <c r="H373" i="5"/>
  <c r="I373" i="5"/>
  <c r="J373" i="5"/>
  <c r="K373" i="5"/>
  <c r="L373" i="5"/>
  <c r="N373" i="5"/>
  <c r="O373" i="5"/>
  <c r="P373" i="5"/>
  <c r="A374" i="5"/>
  <c r="B374" i="5"/>
  <c r="C374" i="5"/>
  <c r="D374" i="5"/>
  <c r="E374" i="5"/>
  <c r="F374" i="5"/>
  <c r="G374" i="5"/>
  <c r="H374" i="5"/>
  <c r="I374" i="5"/>
  <c r="J374" i="5"/>
  <c r="K374" i="5"/>
  <c r="L374" i="5"/>
  <c r="N374" i="5"/>
  <c r="O374" i="5"/>
  <c r="P374" i="5"/>
  <c r="A375" i="5"/>
  <c r="B375" i="5"/>
  <c r="C375" i="5"/>
  <c r="D375" i="5"/>
  <c r="E375" i="5"/>
  <c r="F375" i="5"/>
  <c r="G375" i="5"/>
  <c r="H375" i="5"/>
  <c r="I375" i="5"/>
  <c r="J375" i="5"/>
  <c r="K375" i="5"/>
  <c r="L375" i="5"/>
  <c r="N375" i="5"/>
  <c r="O375" i="5"/>
  <c r="P375" i="5"/>
  <c r="A376" i="5"/>
  <c r="B376" i="5"/>
  <c r="C376" i="5"/>
  <c r="D376" i="5"/>
  <c r="E376" i="5"/>
  <c r="F376" i="5"/>
  <c r="G376" i="5"/>
  <c r="H376" i="5"/>
  <c r="I376" i="5"/>
  <c r="J376" i="5"/>
  <c r="K376" i="5"/>
  <c r="L376" i="5"/>
  <c r="N376" i="5"/>
  <c r="O376" i="5"/>
  <c r="P376" i="5"/>
  <c r="A377" i="5"/>
  <c r="B377" i="5"/>
  <c r="C377" i="5"/>
  <c r="D377" i="5"/>
  <c r="E377" i="5"/>
  <c r="F377" i="5"/>
  <c r="G377" i="5"/>
  <c r="H377" i="5"/>
  <c r="I377" i="5"/>
  <c r="J377" i="5"/>
  <c r="K377" i="5"/>
  <c r="L377" i="5"/>
  <c r="N377" i="5"/>
  <c r="O377" i="5"/>
  <c r="P377" i="5"/>
  <c r="A378" i="5"/>
  <c r="B378" i="5"/>
  <c r="C378" i="5"/>
  <c r="D378" i="5"/>
  <c r="E378" i="5"/>
  <c r="F378" i="5"/>
  <c r="G378" i="5"/>
  <c r="H378" i="5"/>
  <c r="I378" i="5"/>
  <c r="J378" i="5"/>
  <c r="K378" i="5"/>
  <c r="L378" i="5"/>
  <c r="N378" i="5"/>
  <c r="O378" i="5"/>
  <c r="P378" i="5"/>
  <c r="A379" i="5"/>
  <c r="B379" i="5"/>
  <c r="C379" i="5"/>
  <c r="D379" i="5"/>
  <c r="E379" i="5"/>
  <c r="F379" i="5"/>
  <c r="G379" i="5"/>
  <c r="H379" i="5"/>
  <c r="I379" i="5"/>
  <c r="J379" i="5"/>
  <c r="K379" i="5"/>
  <c r="L379" i="5"/>
  <c r="N379" i="5"/>
  <c r="O379" i="5"/>
  <c r="P379" i="5"/>
  <c r="A380" i="5"/>
  <c r="B380" i="5"/>
  <c r="C380" i="5"/>
  <c r="D380" i="5"/>
  <c r="E380" i="5"/>
  <c r="F380" i="5"/>
  <c r="G380" i="5"/>
  <c r="H380" i="5"/>
  <c r="I380" i="5"/>
  <c r="J380" i="5"/>
  <c r="K380" i="5"/>
  <c r="L380" i="5"/>
  <c r="N380" i="5"/>
  <c r="O380" i="5"/>
  <c r="P380" i="5"/>
  <c r="A381" i="5"/>
  <c r="B381" i="5"/>
  <c r="C381" i="5"/>
  <c r="D381" i="5"/>
  <c r="E381" i="5"/>
  <c r="F381" i="5"/>
  <c r="G381" i="5"/>
  <c r="H381" i="5"/>
  <c r="I381" i="5"/>
  <c r="J381" i="5"/>
  <c r="K381" i="5"/>
  <c r="L381" i="5"/>
  <c r="N381" i="5"/>
  <c r="O381" i="5"/>
  <c r="P381" i="5"/>
  <c r="A382" i="5"/>
  <c r="B382" i="5"/>
  <c r="C382" i="5"/>
  <c r="D382" i="5"/>
  <c r="E382" i="5"/>
  <c r="F382" i="5"/>
  <c r="G382" i="5"/>
  <c r="H382" i="5"/>
  <c r="I382" i="5"/>
  <c r="J382" i="5"/>
  <c r="K382" i="5"/>
  <c r="L382" i="5"/>
  <c r="N382" i="5"/>
  <c r="O382" i="5"/>
  <c r="P382" i="5"/>
  <c r="A383" i="5"/>
  <c r="B383" i="5"/>
  <c r="C383" i="5"/>
  <c r="D383" i="5"/>
  <c r="E383" i="5"/>
  <c r="F383" i="5"/>
  <c r="G383" i="5"/>
  <c r="H383" i="5"/>
  <c r="I383" i="5"/>
  <c r="J383" i="5"/>
  <c r="K383" i="5"/>
  <c r="L383" i="5"/>
  <c r="N383" i="5"/>
  <c r="O383" i="5"/>
  <c r="P383" i="5"/>
  <c r="A384" i="5"/>
  <c r="B384" i="5"/>
  <c r="C384" i="5"/>
  <c r="D384" i="5"/>
  <c r="E384" i="5"/>
  <c r="F384" i="5"/>
  <c r="G384" i="5"/>
  <c r="H384" i="5"/>
  <c r="I384" i="5"/>
  <c r="J384" i="5"/>
  <c r="K384" i="5"/>
  <c r="L384" i="5"/>
  <c r="N384" i="5"/>
  <c r="O384" i="5"/>
  <c r="P384" i="5"/>
  <c r="A385" i="5"/>
  <c r="B385" i="5"/>
  <c r="C385" i="5"/>
  <c r="D385" i="5"/>
  <c r="E385" i="5"/>
  <c r="F385" i="5"/>
  <c r="G385" i="5"/>
  <c r="H385" i="5"/>
  <c r="I385" i="5"/>
  <c r="J385" i="5"/>
  <c r="K385" i="5"/>
  <c r="L385" i="5"/>
  <c r="N385" i="5"/>
  <c r="O385" i="5"/>
  <c r="P385" i="5"/>
  <c r="A386" i="5"/>
  <c r="B386" i="5"/>
  <c r="C386" i="5"/>
  <c r="D386" i="5"/>
  <c r="E386" i="5"/>
  <c r="F386" i="5"/>
  <c r="G386" i="5"/>
  <c r="H386" i="5"/>
  <c r="I386" i="5"/>
  <c r="J386" i="5"/>
  <c r="K386" i="5"/>
  <c r="L386" i="5"/>
  <c r="N386" i="5"/>
  <c r="O386" i="5"/>
  <c r="P386" i="5"/>
  <c r="A387" i="5"/>
  <c r="B387" i="5"/>
  <c r="C387" i="5"/>
  <c r="D387" i="5"/>
  <c r="E387" i="5"/>
  <c r="F387" i="5"/>
  <c r="G387" i="5"/>
  <c r="H387" i="5"/>
  <c r="I387" i="5"/>
  <c r="J387" i="5"/>
  <c r="K387" i="5"/>
  <c r="L387" i="5"/>
  <c r="N387" i="5"/>
  <c r="O387" i="5"/>
  <c r="P387" i="5"/>
  <c r="A388" i="5"/>
  <c r="B388" i="5"/>
  <c r="C388" i="5"/>
  <c r="D388" i="5"/>
  <c r="E388" i="5"/>
  <c r="F388" i="5"/>
  <c r="G388" i="5"/>
  <c r="H388" i="5"/>
  <c r="I388" i="5"/>
  <c r="J388" i="5"/>
  <c r="K388" i="5"/>
  <c r="L388" i="5"/>
  <c r="N388" i="5"/>
  <c r="O388" i="5"/>
  <c r="P388" i="5"/>
  <c r="A389" i="5"/>
  <c r="B389" i="5"/>
  <c r="C389" i="5"/>
  <c r="D389" i="5"/>
  <c r="E389" i="5"/>
  <c r="F389" i="5"/>
  <c r="G389" i="5"/>
  <c r="H389" i="5"/>
  <c r="I389" i="5"/>
  <c r="J389" i="5"/>
  <c r="K389" i="5"/>
  <c r="L389" i="5"/>
  <c r="N389" i="5"/>
  <c r="O389" i="5"/>
  <c r="P389" i="5"/>
  <c r="A390" i="5"/>
  <c r="B390" i="5"/>
  <c r="C390" i="5"/>
  <c r="D390" i="5"/>
  <c r="E390" i="5"/>
  <c r="F390" i="5"/>
  <c r="G390" i="5"/>
  <c r="H390" i="5"/>
  <c r="I390" i="5"/>
  <c r="J390" i="5"/>
  <c r="K390" i="5"/>
  <c r="L390" i="5"/>
  <c r="N390" i="5"/>
  <c r="O390" i="5"/>
  <c r="P390" i="5"/>
  <c r="A391" i="5"/>
  <c r="B391" i="5"/>
  <c r="C391" i="5"/>
  <c r="D391" i="5"/>
  <c r="E391" i="5"/>
  <c r="F391" i="5"/>
  <c r="G391" i="5"/>
  <c r="H391" i="5"/>
  <c r="I391" i="5"/>
  <c r="J391" i="5"/>
  <c r="K391" i="5"/>
  <c r="L391" i="5"/>
  <c r="N391" i="5"/>
  <c r="O391" i="5"/>
  <c r="P391" i="5"/>
  <c r="A392" i="5"/>
  <c r="B392" i="5"/>
  <c r="C392" i="5"/>
  <c r="D392" i="5"/>
  <c r="E392" i="5"/>
  <c r="F392" i="5"/>
  <c r="G392" i="5"/>
  <c r="H392" i="5"/>
  <c r="I392" i="5"/>
  <c r="J392" i="5"/>
  <c r="K392" i="5"/>
  <c r="L392" i="5"/>
  <c r="N392" i="5"/>
  <c r="O392" i="5"/>
  <c r="P392" i="5"/>
  <c r="A393" i="5"/>
  <c r="B393" i="5"/>
  <c r="C393" i="5"/>
  <c r="D393" i="5"/>
  <c r="E393" i="5"/>
  <c r="F393" i="5"/>
  <c r="G393" i="5"/>
  <c r="H393" i="5"/>
  <c r="I393" i="5"/>
  <c r="J393" i="5"/>
  <c r="K393" i="5"/>
  <c r="L393" i="5"/>
  <c r="N393" i="5"/>
  <c r="O393" i="5"/>
  <c r="P393" i="5"/>
  <c r="A394" i="5"/>
  <c r="B394" i="5"/>
  <c r="C394" i="5"/>
  <c r="D394" i="5"/>
  <c r="E394" i="5"/>
  <c r="F394" i="5"/>
  <c r="G394" i="5"/>
  <c r="H394" i="5"/>
  <c r="I394" i="5"/>
  <c r="J394" i="5"/>
  <c r="K394" i="5"/>
  <c r="L394" i="5"/>
  <c r="N394" i="5"/>
  <c r="O394" i="5"/>
  <c r="P394" i="5"/>
  <c r="A395" i="5"/>
  <c r="B395" i="5"/>
  <c r="C395" i="5"/>
  <c r="D395" i="5"/>
  <c r="E395" i="5"/>
  <c r="F395" i="5"/>
  <c r="G395" i="5"/>
  <c r="H395" i="5"/>
  <c r="I395" i="5"/>
  <c r="J395" i="5"/>
  <c r="K395" i="5"/>
  <c r="L395" i="5"/>
  <c r="N395" i="5"/>
  <c r="O395" i="5"/>
  <c r="P395" i="5"/>
  <c r="A396" i="5"/>
  <c r="B396" i="5"/>
  <c r="C396" i="5"/>
  <c r="D396" i="5"/>
  <c r="E396" i="5"/>
  <c r="F396" i="5"/>
  <c r="G396" i="5"/>
  <c r="H396" i="5"/>
  <c r="I396" i="5"/>
  <c r="J396" i="5"/>
  <c r="K396" i="5"/>
  <c r="L396" i="5"/>
  <c r="N396" i="5"/>
  <c r="O396" i="5"/>
  <c r="P396" i="5"/>
  <c r="A397" i="5"/>
  <c r="B397" i="5"/>
  <c r="C397" i="5"/>
  <c r="D397" i="5"/>
  <c r="E397" i="5"/>
  <c r="F397" i="5"/>
  <c r="G397" i="5"/>
  <c r="H397" i="5"/>
  <c r="I397" i="5"/>
  <c r="J397" i="5"/>
  <c r="K397" i="5"/>
  <c r="L397" i="5"/>
  <c r="N397" i="5"/>
  <c r="O397" i="5"/>
  <c r="P397" i="5"/>
  <c r="A398" i="5"/>
  <c r="B398" i="5"/>
  <c r="C398" i="5"/>
  <c r="D398" i="5"/>
  <c r="E398" i="5"/>
  <c r="F398" i="5"/>
  <c r="G398" i="5"/>
  <c r="H398" i="5"/>
  <c r="I398" i="5"/>
  <c r="J398" i="5"/>
  <c r="K398" i="5"/>
  <c r="L398" i="5"/>
  <c r="N398" i="5"/>
  <c r="O398" i="5"/>
  <c r="P398" i="5"/>
  <c r="A399" i="5"/>
  <c r="B399" i="5"/>
  <c r="C399" i="5"/>
  <c r="D399" i="5"/>
  <c r="E399" i="5"/>
  <c r="F399" i="5"/>
  <c r="G399" i="5"/>
  <c r="H399" i="5"/>
  <c r="I399" i="5"/>
  <c r="J399" i="5"/>
  <c r="K399" i="5"/>
  <c r="L399" i="5"/>
  <c r="N399" i="5"/>
  <c r="O399" i="5"/>
  <c r="P399" i="5"/>
  <c r="A400" i="5"/>
  <c r="B400" i="5"/>
  <c r="C400" i="5"/>
  <c r="D400" i="5"/>
  <c r="E400" i="5"/>
  <c r="F400" i="5"/>
  <c r="G400" i="5"/>
  <c r="H400" i="5"/>
  <c r="I400" i="5"/>
  <c r="J400" i="5"/>
  <c r="K400" i="5"/>
  <c r="L400" i="5"/>
  <c r="N400" i="5"/>
  <c r="O400" i="5"/>
  <c r="P400" i="5"/>
  <c r="A401" i="5"/>
  <c r="B401" i="5"/>
  <c r="C401" i="5"/>
  <c r="D401" i="5"/>
  <c r="E401" i="5"/>
  <c r="F401" i="5"/>
  <c r="G401" i="5"/>
  <c r="H401" i="5"/>
  <c r="I401" i="5"/>
  <c r="J401" i="5"/>
  <c r="K401" i="5"/>
  <c r="L401" i="5"/>
  <c r="N401" i="5"/>
  <c r="O401" i="5"/>
  <c r="P401" i="5"/>
  <c r="A402" i="5"/>
  <c r="B402" i="5"/>
  <c r="C402" i="5"/>
  <c r="D402" i="5"/>
  <c r="E402" i="5"/>
  <c r="F402" i="5"/>
  <c r="G402" i="5"/>
  <c r="H402" i="5"/>
  <c r="I402" i="5"/>
  <c r="J402" i="5"/>
  <c r="K402" i="5"/>
  <c r="L402" i="5"/>
  <c r="N402" i="5"/>
  <c r="O402" i="5"/>
  <c r="P402" i="5"/>
  <c r="A403" i="5"/>
  <c r="B403" i="5"/>
  <c r="C403" i="5"/>
  <c r="D403" i="5"/>
  <c r="E403" i="5"/>
  <c r="F403" i="5"/>
  <c r="G403" i="5"/>
  <c r="H403" i="5"/>
  <c r="I403" i="5"/>
  <c r="J403" i="5"/>
  <c r="K403" i="5"/>
  <c r="L403" i="5"/>
  <c r="N403" i="5"/>
  <c r="O403" i="5"/>
  <c r="P403" i="5"/>
  <c r="A404" i="5"/>
  <c r="B404" i="5"/>
  <c r="C404" i="5"/>
  <c r="D404" i="5"/>
  <c r="E404" i="5"/>
  <c r="F404" i="5"/>
  <c r="G404" i="5"/>
  <c r="H404" i="5"/>
  <c r="I404" i="5"/>
  <c r="J404" i="5"/>
  <c r="K404" i="5"/>
  <c r="L404" i="5"/>
  <c r="N404" i="5"/>
  <c r="O404" i="5"/>
  <c r="P404" i="5"/>
  <c r="A405" i="5"/>
  <c r="B405" i="5"/>
  <c r="C405" i="5"/>
  <c r="D405" i="5"/>
  <c r="E405" i="5"/>
  <c r="F405" i="5"/>
  <c r="G405" i="5"/>
  <c r="H405" i="5"/>
  <c r="I405" i="5"/>
  <c r="J405" i="5"/>
  <c r="K405" i="5"/>
  <c r="L405" i="5"/>
  <c r="N405" i="5"/>
  <c r="O405" i="5"/>
  <c r="P405" i="5"/>
  <c r="A406" i="5"/>
  <c r="B406" i="5"/>
  <c r="C406" i="5"/>
  <c r="D406" i="5"/>
  <c r="E406" i="5"/>
  <c r="F406" i="5"/>
  <c r="G406" i="5"/>
  <c r="H406" i="5"/>
  <c r="I406" i="5"/>
  <c r="J406" i="5"/>
  <c r="K406" i="5"/>
  <c r="L406" i="5"/>
  <c r="N406" i="5"/>
  <c r="O406" i="5"/>
  <c r="P406" i="5"/>
  <c r="A407" i="5"/>
  <c r="B407" i="5"/>
  <c r="C407" i="5"/>
  <c r="D407" i="5"/>
  <c r="E407" i="5"/>
  <c r="F407" i="5"/>
  <c r="G407" i="5"/>
  <c r="H407" i="5"/>
  <c r="I407" i="5"/>
  <c r="J407" i="5"/>
  <c r="K407" i="5"/>
  <c r="L407" i="5"/>
  <c r="N407" i="5"/>
  <c r="O407" i="5"/>
  <c r="P407" i="5"/>
  <c r="A408" i="5"/>
  <c r="B408" i="5"/>
  <c r="C408" i="5"/>
  <c r="D408" i="5"/>
  <c r="E408" i="5"/>
  <c r="F408" i="5"/>
  <c r="G408" i="5"/>
  <c r="H408" i="5"/>
  <c r="I408" i="5"/>
  <c r="J408" i="5"/>
  <c r="K408" i="5"/>
  <c r="L408" i="5"/>
  <c r="N408" i="5"/>
  <c r="O408" i="5"/>
  <c r="P408" i="5"/>
  <c r="A409" i="5"/>
  <c r="B409" i="5"/>
  <c r="C409" i="5"/>
  <c r="D409" i="5"/>
  <c r="E409" i="5"/>
  <c r="F409" i="5"/>
  <c r="G409" i="5"/>
  <c r="H409" i="5"/>
  <c r="I409" i="5"/>
  <c r="J409" i="5"/>
  <c r="K409" i="5"/>
  <c r="L409" i="5"/>
  <c r="N409" i="5"/>
  <c r="O409" i="5"/>
  <c r="P409" i="5"/>
  <c r="A410" i="5"/>
  <c r="B410" i="5"/>
  <c r="C410" i="5"/>
  <c r="D410" i="5"/>
  <c r="E410" i="5"/>
  <c r="F410" i="5"/>
  <c r="G410" i="5"/>
  <c r="H410" i="5"/>
  <c r="I410" i="5"/>
  <c r="J410" i="5"/>
  <c r="K410" i="5"/>
  <c r="L410" i="5"/>
  <c r="N410" i="5"/>
  <c r="O410" i="5"/>
  <c r="P410" i="5"/>
  <c r="A411" i="5"/>
  <c r="B411" i="5"/>
  <c r="C411" i="5"/>
  <c r="D411" i="5"/>
  <c r="E411" i="5"/>
  <c r="F411" i="5"/>
  <c r="G411" i="5"/>
  <c r="H411" i="5"/>
  <c r="I411" i="5"/>
  <c r="J411" i="5"/>
  <c r="K411" i="5"/>
  <c r="L411" i="5"/>
  <c r="N411" i="5"/>
  <c r="O411" i="5"/>
  <c r="P411" i="5"/>
  <c r="A412" i="5"/>
  <c r="B412" i="5"/>
  <c r="C412" i="5"/>
  <c r="D412" i="5"/>
  <c r="E412" i="5"/>
  <c r="F412" i="5"/>
  <c r="G412" i="5"/>
  <c r="H412" i="5"/>
  <c r="I412" i="5"/>
  <c r="J412" i="5"/>
  <c r="K412" i="5"/>
  <c r="L412" i="5"/>
  <c r="N412" i="5"/>
  <c r="O412" i="5"/>
  <c r="P412" i="5"/>
  <c r="A413" i="5"/>
  <c r="B413" i="5"/>
  <c r="C413" i="5"/>
  <c r="D413" i="5"/>
  <c r="E413" i="5"/>
  <c r="F413" i="5"/>
  <c r="G413" i="5"/>
  <c r="H413" i="5"/>
  <c r="I413" i="5"/>
  <c r="J413" i="5"/>
  <c r="K413" i="5"/>
  <c r="L413" i="5"/>
  <c r="N413" i="5"/>
  <c r="O413" i="5"/>
  <c r="P413" i="5"/>
  <c r="A414" i="5"/>
  <c r="B414" i="5"/>
  <c r="C414" i="5"/>
  <c r="D414" i="5"/>
  <c r="E414" i="5"/>
  <c r="F414" i="5"/>
  <c r="G414" i="5"/>
  <c r="H414" i="5"/>
  <c r="I414" i="5"/>
  <c r="J414" i="5"/>
  <c r="K414" i="5"/>
  <c r="L414" i="5"/>
  <c r="N414" i="5"/>
  <c r="O414" i="5"/>
  <c r="P414" i="5"/>
  <c r="A415" i="5"/>
  <c r="B415" i="5"/>
  <c r="C415" i="5"/>
  <c r="D415" i="5"/>
  <c r="E415" i="5"/>
  <c r="F415" i="5"/>
  <c r="G415" i="5"/>
  <c r="H415" i="5"/>
  <c r="I415" i="5"/>
  <c r="J415" i="5"/>
  <c r="K415" i="5"/>
  <c r="L415" i="5"/>
  <c r="N415" i="5"/>
  <c r="O415" i="5"/>
  <c r="P415" i="5"/>
  <c r="A416" i="5"/>
  <c r="B416" i="5"/>
  <c r="C416" i="5"/>
  <c r="D416" i="5"/>
  <c r="E416" i="5"/>
  <c r="F416" i="5"/>
  <c r="G416" i="5"/>
  <c r="H416" i="5"/>
  <c r="I416" i="5"/>
  <c r="J416" i="5"/>
  <c r="K416" i="5"/>
  <c r="L416" i="5"/>
  <c r="N416" i="5"/>
  <c r="O416" i="5"/>
  <c r="P416" i="5"/>
  <c r="A417" i="5"/>
  <c r="B417" i="5"/>
  <c r="C417" i="5"/>
  <c r="D417" i="5"/>
  <c r="E417" i="5"/>
  <c r="F417" i="5"/>
  <c r="G417" i="5"/>
  <c r="H417" i="5"/>
  <c r="I417" i="5"/>
  <c r="J417" i="5"/>
  <c r="K417" i="5"/>
  <c r="L417" i="5"/>
  <c r="N417" i="5"/>
  <c r="O417" i="5"/>
  <c r="P417" i="5"/>
  <c r="A418" i="5"/>
  <c r="B418" i="5"/>
  <c r="C418" i="5"/>
  <c r="D418" i="5"/>
  <c r="E418" i="5"/>
  <c r="F418" i="5"/>
  <c r="G418" i="5"/>
  <c r="H418" i="5"/>
  <c r="I418" i="5"/>
  <c r="J418" i="5"/>
  <c r="K418" i="5"/>
  <c r="L418" i="5"/>
  <c r="N418" i="5"/>
  <c r="O418" i="5"/>
  <c r="P418" i="5"/>
  <c r="A419" i="5"/>
  <c r="B419" i="5"/>
  <c r="C419" i="5"/>
  <c r="D419" i="5"/>
  <c r="E419" i="5"/>
  <c r="F419" i="5"/>
  <c r="G419" i="5"/>
  <c r="H419" i="5"/>
  <c r="I419" i="5"/>
  <c r="J419" i="5"/>
  <c r="K419" i="5"/>
  <c r="L419" i="5"/>
  <c r="N419" i="5"/>
  <c r="O419" i="5"/>
  <c r="P419" i="5"/>
  <c r="A420" i="5"/>
  <c r="B420" i="5"/>
  <c r="C420" i="5"/>
  <c r="D420" i="5"/>
  <c r="E420" i="5"/>
  <c r="F420" i="5"/>
  <c r="G420" i="5"/>
  <c r="H420" i="5"/>
  <c r="I420" i="5"/>
  <c r="J420" i="5"/>
  <c r="K420" i="5"/>
  <c r="L420" i="5"/>
  <c r="N420" i="5"/>
  <c r="O420" i="5"/>
  <c r="P420" i="5"/>
  <c r="A421" i="5"/>
  <c r="B421" i="5"/>
  <c r="C421" i="5"/>
  <c r="D421" i="5"/>
  <c r="E421" i="5"/>
  <c r="F421" i="5"/>
  <c r="G421" i="5"/>
  <c r="H421" i="5"/>
  <c r="I421" i="5"/>
  <c r="J421" i="5"/>
  <c r="K421" i="5"/>
  <c r="L421" i="5"/>
  <c r="N421" i="5"/>
  <c r="O421" i="5"/>
  <c r="P421" i="5"/>
  <c r="A422" i="5"/>
  <c r="B422" i="5"/>
  <c r="C422" i="5"/>
  <c r="D422" i="5"/>
  <c r="E422" i="5"/>
  <c r="F422" i="5"/>
  <c r="G422" i="5"/>
  <c r="H422" i="5"/>
  <c r="I422" i="5"/>
  <c r="J422" i="5"/>
  <c r="K422" i="5"/>
  <c r="L422" i="5"/>
  <c r="N422" i="5"/>
  <c r="O422" i="5"/>
  <c r="P422" i="5"/>
  <c r="A423" i="5"/>
  <c r="B423" i="5"/>
  <c r="C423" i="5"/>
  <c r="D423" i="5"/>
  <c r="E423" i="5"/>
  <c r="F423" i="5"/>
  <c r="G423" i="5"/>
  <c r="H423" i="5"/>
  <c r="I423" i="5"/>
  <c r="J423" i="5"/>
  <c r="K423" i="5"/>
  <c r="L423" i="5"/>
  <c r="N423" i="5"/>
  <c r="O423" i="5"/>
  <c r="P423" i="5"/>
  <c r="A424" i="5"/>
  <c r="B424" i="5"/>
  <c r="C424" i="5"/>
  <c r="D424" i="5"/>
  <c r="E424" i="5"/>
  <c r="F424" i="5"/>
  <c r="G424" i="5"/>
  <c r="H424" i="5"/>
  <c r="I424" i="5"/>
  <c r="J424" i="5"/>
  <c r="K424" i="5"/>
  <c r="L424" i="5"/>
  <c r="N424" i="5"/>
  <c r="O424" i="5"/>
  <c r="P424" i="5"/>
  <c r="A425" i="5"/>
  <c r="B425" i="5"/>
  <c r="C425" i="5"/>
  <c r="D425" i="5"/>
  <c r="E425" i="5"/>
  <c r="F425" i="5"/>
  <c r="G425" i="5"/>
  <c r="H425" i="5"/>
  <c r="I425" i="5"/>
  <c r="J425" i="5"/>
  <c r="K425" i="5"/>
  <c r="L425" i="5"/>
  <c r="N425" i="5"/>
  <c r="O425" i="5"/>
  <c r="P425" i="5"/>
  <c r="A426" i="5"/>
  <c r="B426" i="5"/>
  <c r="C426" i="5"/>
  <c r="D426" i="5"/>
  <c r="E426" i="5"/>
  <c r="F426" i="5"/>
  <c r="G426" i="5"/>
  <c r="H426" i="5"/>
  <c r="I426" i="5"/>
  <c r="J426" i="5"/>
  <c r="K426" i="5"/>
  <c r="L426" i="5"/>
  <c r="N426" i="5"/>
  <c r="O426" i="5"/>
  <c r="P426" i="5"/>
  <c r="A427" i="5"/>
  <c r="B427" i="5"/>
  <c r="C427" i="5"/>
  <c r="D427" i="5"/>
  <c r="E427" i="5"/>
  <c r="F427" i="5"/>
  <c r="G427" i="5"/>
  <c r="H427" i="5"/>
  <c r="I427" i="5"/>
  <c r="J427" i="5"/>
  <c r="K427" i="5"/>
  <c r="L427" i="5"/>
  <c r="N427" i="5"/>
  <c r="O427" i="5"/>
  <c r="P427" i="5"/>
  <c r="A428" i="5"/>
  <c r="B428" i="5"/>
  <c r="C428" i="5"/>
  <c r="D428" i="5"/>
  <c r="E428" i="5"/>
  <c r="F428" i="5"/>
  <c r="G428" i="5"/>
  <c r="H428" i="5"/>
  <c r="I428" i="5"/>
  <c r="J428" i="5"/>
  <c r="K428" i="5"/>
  <c r="L428" i="5"/>
  <c r="N428" i="5"/>
  <c r="O428" i="5"/>
  <c r="P428" i="5"/>
  <c r="A429" i="5"/>
  <c r="B429" i="5"/>
  <c r="C429" i="5"/>
  <c r="D429" i="5"/>
  <c r="E429" i="5"/>
  <c r="F429" i="5"/>
  <c r="G429" i="5"/>
  <c r="H429" i="5"/>
  <c r="I429" i="5"/>
  <c r="J429" i="5"/>
  <c r="K429" i="5"/>
  <c r="L429" i="5"/>
  <c r="N429" i="5"/>
  <c r="O429" i="5"/>
  <c r="P429" i="5"/>
  <c r="A430" i="5"/>
  <c r="B430" i="5"/>
  <c r="C430" i="5"/>
  <c r="D430" i="5"/>
  <c r="E430" i="5"/>
  <c r="F430" i="5"/>
  <c r="G430" i="5"/>
  <c r="H430" i="5"/>
  <c r="I430" i="5"/>
  <c r="J430" i="5"/>
  <c r="K430" i="5"/>
  <c r="L430" i="5"/>
  <c r="N430" i="5"/>
  <c r="O430" i="5"/>
  <c r="P430" i="5"/>
  <c r="A431" i="5"/>
  <c r="B431" i="5"/>
  <c r="C431" i="5"/>
  <c r="D431" i="5"/>
  <c r="E431" i="5"/>
  <c r="F431" i="5"/>
  <c r="G431" i="5"/>
  <c r="H431" i="5"/>
  <c r="I431" i="5"/>
  <c r="J431" i="5"/>
  <c r="K431" i="5"/>
  <c r="L431" i="5"/>
  <c r="N431" i="5"/>
  <c r="O431" i="5"/>
  <c r="P431" i="5"/>
  <c r="A432" i="5"/>
  <c r="B432" i="5"/>
  <c r="C432" i="5"/>
  <c r="D432" i="5"/>
  <c r="E432" i="5"/>
  <c r="F432" i="5"/>
  <c r="G432" i="5"/>
  <c r="H432" i="5"/>
  <c r="I432" i="5"/>
  <c r="J432" i="5"/>
  <c r="K432" i="5"/>
  <c r="L432" i="5"/>
  <c r="N432" i="5"/>
  <c r="O432" i="5"/>
  <c r="P432" i="5"/>
  <c r="A433" i="5"/>
  <c r="B433" i="5"/>
  <c r="C433" i="5"/>
  <c r="D433" i="5"/>
  <c r="E433" i="5"/>
  <c r="F433" i="5"/>
  <c r="G433" i="5"/>
  <c r="H433" i="5"/>
  <c r="I433" i="5"/>
  <c r="J433" i="5"/>
  <c r="K433" i="5"/>
  <c r="L433" i="5"/>
  <c r="N433" i="5"/>
  <c r="O433" i="5"/>
  <c r="P433" i="5"/>
  <c r="A434" i="5"/>
  <c r="B434" i="5"/>
  <c r="C434" i="5"/>
  <c r="D434" i="5"/>
  <c r="E434" i="5"/>
  <c r="F434" i="5"/>
  <c r="G434" i="5"/>
  <c r="H434" i="5"/>
  <c r="I434" i="5"/>
  <c r="J434" i="5"/>
  <c r="K434" i="5"/>
  <c r="L434" i="5"/>
  <c r="N434" i="5"/>
  <c r="O434" i="5"/>
  <c r="P434" i="5"/>
  <c r="A435" i="5"/>
  <c r="B435" i="5"/>
  <c r="C435" i="5"/>
  <c r="D435" i="5"/>
  <c r="E435" i="5"/>
  <c r="F435" i="5"/>
  <c r="G435" i="5"/>
  <c r="H435" i="5"/>
  <c r="I435" i="5"/>
  <c r="J435" i="5"/>
  <c r="K435" i="5"/>
  <c r="L435" i="5"/>
  <c r="N435" i="5"/>
  <c r="O435" i="5"/>
  <c r="P435" i="5"/>
  <c r="A436" i="5"/>
  <c r="B436" i="5"/>
  <c r="C436" i="5"/>
  <c r="D436" i="5"/>
  <c r="E436" i="5"/>
  <c r="F436" i="5"/>
  <c r="G436" i="5"/>
  <c r="H436" i="5"/>
  <c r="I436" i="5"/>
  <c r="J436" i="5"/>
  <c r="K436" i="5"/>
  <c r="L436" i="5"/>
  <c r="N436" i="5"/>
  <c r="O436" i="5"/>
  <c r="P436" i="5"/>
  <c r="A437" i="5"/>
  <c r="B437" i="5"/>
  <c r="C437" i="5"/>
  <c r="D437" i="5"/>
  <c r="E437" i="5"/>
  <c r="F437" i="5"/>
  <c r="G437" i="5"/>
  <c r="H437" i="5"/>
  <c r="I437" i="5"/>
  <c r="J437" i="5"/>
  <c r="K437" i="5"/>
  <c r="L437" i="5"/>
  <c r="N437" i="5"/>
  <c r="O437" i="5"/>
  <c r="P437" i="5"/>
  <c r="A438" i="5"/>
  <c r="B438" i="5"/>
  <c r="C438" i="5"/>
  <c r="D438" i="5"/>
  <c r="E438" i="5"/>
  <c r="F438" i="5"/>
  <c r="G438" i="5"/>
  <c r="H438" i="5"/>
  <c r="I438" i="5"/>
  <c r="J438" i="5"/>
  <c r="K438" i="5"/>
  <c r="L438" i="5"/>
  <c r="N438" i="5"/>
  <c r="O438" i="5"/>
  <c r="P438" i="5"/>
  <c r="A439" i="5"/>
  <c r="B439" i="5"/>
  <c r="C439" i="5"/>
  <c r="D439" i="5"/>
  <c r="E439" i="5"/>
  <c r="F439" i="5"/>
  <c r="G439" i="5"/>
  <c r="H439" i="5"/>
  <c r="I439" i="5"/>
  <c r="J439" i="5"/>
  <c r="K439" i="5"/>
  <c r="L439" i="5"/>
  <c r="N439" i="5"/>
  <c r="O439" i="5"/>
  <c r="P439" i="5"/>
  <c r="A440" i="5"/>
  <c r="B440" i="5"/>
  <c r="C440" i="5"/>
  <c r="D440" i="5"/>
  <c r="E440" i="5"/>
  <c r="F440" i="5"/>
  <c r="G440" i="5"/>
  <c r="H440" i="5"/>
  <c r="I440" i="5"/>
  <c r="J440" i="5"/>
  <c r="K440" i="5"/>
  <c r="L440" i="5"/>
  <c r="N440" i="5"/>
  <c r="O440" i="5"/>
  <c r="P440" i="5"/>
  <c r="A441" i="5"/>
  <c r="B441" i="5"/>
  <c r="C441" i="5"/>
  <c r="D441" i="5"/>
  <c r="E441" i="5"/>
  <c r="F441" i="5"/>
  <c r="G441" i="5"/>
  <c r="H441" i="5"/>
  <c r="I441" i="5"/>
  <c r="J441" i="5"/>
  <c r="K441" i="5"/>
  <c r="L441" i="5"/>
  <c r="N441" i="5"/>
  <c r="O441" i="5"/>
  <c r="P441" i="5"/>
  <c r="A442" i="5"/>
  <c r="B442" i="5"/>
  <c r="C442" i="5"/>
  <c r="D442" i="5"/>
  <c r="E442" i="5"/>
  <c r="F442" i="5"/>
  <c r="G442" i="5"/>
  <c r="H442" i="5"/>
  <c r="I442" i="5"/>
  <c r="J442" i="5"/>
  <c r="K442" i="5"/>
  <c r="L442" i="5"/>
  <c r="N442" i="5"/>
  <c r="O442" i="5"/>
  <c r="P442" i="5"/>
  <c r="A443" i="5"/>
  <c r="B443" i="5"/>
  <c r="C443" i="5"/>
  <c r="D443" i="5"/>
  <c r="E443" i="5"/>
  <c r="F443" i="5"/>
  <c r="G443" i="5"/>
  <c r="H443" i="5"/>
  <c r="I443" i="5"/>
  <c r="J443" i="5"/>
  <c r="K443" i="5"/>
  <c r="L443" i="5"/>
  <c r="N443" i="5"/>
  <c r="O443" i="5"/>
  <c r="P443" i="5"/>
  <c r="A444" i="5"/>
  <c r="B444" i="5"/>
  <c r="C444" i="5"/>
  <c r="D444" i="5"/>
  <c r="E444" i="5"/>
  <c r="F444" i="5"/>
  <c r="G444" i="5"/>
  <c r="H444" i="5"/>
  <c r="I444" i="5"/>
  <c r="J444" i="5"/>
  <c r="K444" i="5"/>
  <c r="L444" i="5"/>
  <c r="N444" i="5"/>
  <c r="O444" i="5"/>
  <c r="P444" i="5"/>
  <c r="A445" i="5"/>
  <c r="B445" i="5"/>
  <c r="C445" i="5"/>
  <c r="D445" i="5"/>
  <c r="E445" i="5"/>
  <c r="F445" i="5"/>
  <c r="G445" i="5"/>
  <c r="H445" i="5"/>
  <c r="I445" i="5"/>
  <c r="J445" i="5"/>
  <c r="K445" i="5"/>
  <c r="L445" i="5"/>
  <c r="N445" i="5"/>
  <c r="O445" i="5"/>
  <c r="P445" i="5"/>
  <c r="A446" i="5"/>
  <c r="B446" i="5"/>
  <c r="C446" i="5"/>
  <c r="D446" i="5"/>
  <c r="E446" i="5"/>
  <c r="F446" i="5"/>
  <c r="G446" i="5"/>
  <c r="H446" i="5"/>
  <c r="I446" i="5"/>
  <c r="J446" i="5"/>
  <c r="K446" i="5"/>
  <c r="L446" i="5"/>
  <c r="N446" i="5"/>
  <c r="O446" i="5"/>
  <c r="P446" i="5"/>
  <c r="A447" i="5"/>
  <c r="B447" i="5"/>
  <c r="C447" i="5"/>
  <c r="D447" i="5"/>
  <c r="E447" i="5"/>
  <c r="F447" i="5"/>
  <c r="G447" i="5"/>
  <c r="H447" i="5"/>
  <c r="I447" i="5"/>
  <c r="J447" i="5"/>
  <c r="K447" i="5"/>
  <c r="L447" i="5"/>
  <c r="N447" i="5"/>
  <c r="O447" i="5"/>
  <c r="P447" i="5"/>
  <c r="A448" i="5"/>
  <c r="B448" i="5"/>
  <c r="C448" i="5"/>
  <c r="D448" i="5"/>
  <c r="E448" i="5"/>
  <c r="F448" i="5"/>
  <c r="G448" i="5"/>
  <c r="H448" i="5"/>
  <c r="I448" i="5"/>
  <c r="J448" i="5"/>
  <c r="K448" i="5"/>
  <c r="L448" i="5"/>
  <c r="N448" i="5"/>
  <c r="O448" i="5"/>
  <c r="P448" i="5"/>
  <c r="A449" i="5"/>
  <c r="B449" i="5"/>
  <c r="C449" i="5"/>
  <c r="D449" i="5"/>
  <c r="E449" i="5"/>
  <c r="F449" i="5"/>
  <c r="G449" i="5"/>
  <c r="H449" i="5"/>
  <c r="I449" i="5"/>
  <c r="J449" i="5"/>
  <c r="K449" i="5"/>
  <c r="L449" i="5"/>
  <c r="N449" i="5"/>
  <c r="O449" i="5"/>
  <c r="P449" i="5"/>
  <c r="A450" i="5"/>
  <c r="B450" i="5"/>
  <c r="C450" i="5"/>
  <c r="D450" i="5"/>
  <c r="E450" i="5"/>
  <c r="F450" i="5"/>
  <c r="G450" i="5"/>
  <c r="H450" i="5"/>
  <c r="I450" i="5"/>
  <c r="J450" i="5"/>
  <c r="K450" i="5"/>
  <c r="L450" i="5"/>
  <c r="N450" i="5"/>
  <c r="O450" i="5"/>
  <c r="P450" i="5"/>
  <c r="A451" i="5"/>
  <c r="B451" i="5"/>
  <c r="C451" i="5"/>
  <c r="D451" i="5"/>
  <c r="E451" i="5"/>
  <c r="F451" i="5"/>
  <c r="G451" i="5"/>
  <c r="H451" i="5"/>
  <c r="I451" i="5"/>
  <c r="J451" i="5"/>
  <c r="K451" i="5"/>
  <c r="L451" i="5"/>
  <c r="N451" i="5"/>
  <c r="O451" i="5"/>
  <c r="P451" i="5"/>
  <c r="A452" i="5"/>
  <c r="B452" i="5"/>
  <c r="C452" i="5"/>
  <c r="D452" i="5"/>
  <c r="E452" i="5"/>
  <c r="F452" i="5"/>
  <c r="G452" i="5"/>
  <c r="H452" i="5"/>
  <c r="I452" i="5"/>
  <c r="J452" i="5"/>
  <c r="K452" i="5"/>
  <c r="L452" i="5"/>
  <c r="N452" i="5"/>
  <c r="O452" i="5"/>
  <c r="P452" i="5"/>
  <c r="A453" i="5"/>
  <c r="B453" i="5"/>
  <c r="C453" i="5"/>
  <c r="D453" i="5"/>
  <c r="E453" i="5"/>
  <c r="F453" i="5"/>
  <c r="G453" i="5"/>
  <c r="H453" i="5"/>
  <c r="I453" i="5"/>
  <c r="J453" i="5"/>
  <c r="M453" i="5" s="1"/>
  <c r="R453" i="5" s="1"/>
  <c r="K453" i="5"/>
  <c r="L453" i="5"/>
  <c r="N453" i="5"/>
  <c r="O453" i="5"/>
  <c r="P453" i="5"/>
  <c r="A454" i="5"/>
  <c r="B454" i="5"/>
  <c r="C454" i="5"/>
  <c r="D454" i="5"/>
  <c r="E454" i="5"/>
  <c r="F454" i="5"/>
  <c r="G454" i="5"/>
  <c r="H454" i="5"/>
  <c r="I454" i="5"/>
  <c r="J454" i="5"/>
  <c r="K454" i="5"/>
  <c r="L454" i="5"/>
  <c r="N454" i="5"/>
  <c r="O454" i="5"/>
  <c r="P454" i="5"/>
  <c r="A455" i="5"/>
  <c r="B455" i="5"/>
  <c r="C455" i="5"/>
  <c r="D455" i="5"/>
  <c r="E455" i="5"/>
  <c r="F455" i="5"/>
  <c r="G455" i="5"/>
  <c r="H455" i="5"/>
  <c r="I455" i="5"/>
  <c r="J455" i="5"/>
  <c r="K455" i="5"/>
  <c r="L455" i="5"/>
  <c r="N455" i="5"/>
  <c r="O455" i="5"/>
  <c r="P455" i="5"/>
  <c r="A456" i="5"/>
  <c r="B456" i="5"/>
  <c r="C456" i="5"/>
  <c r="D456" i="5"/>
  <c r="E456" i="5"/>
  <c r="F456" i="5"/>
  <c r="G456" i="5"/>
  <c r="H456" i="5"/>
  <c r="I456" i="5"/>
  <c r="J456" i="5"/>
  <c r="K456" i="5"/>
  <c r="L456" i="5"/>
  <c r="N456" i="5"/>
  <c r="O456" i="5"/>
  <c r="P456" i="5"/>
  <c r="A457" i="5"/>
  <c r="B457" i="5"/>
  <c r="C457" i="5"/>
  <c r="D457" i="5"/>
  <c r="E457" i="5"/>
  <c r="F457" i="5"/>
  <c r="G457" i="5"/>
  <c r="H457" i="5"/>
  <c r="I457" i="5"/>
  <c r="J457" i="5"/>
  <c r="K457" i="5"/>
  <c r="L457" i="5"/>
  <c r="N457" i="5"/>
  <c r="O457" i="5"/>
  <c r="P457" i="5"/>
  <c r="A458" i="5"/>
  <c r="B458" i="5"/>
  <c r="C458" i="5"/>
  <c r="D458" i="5"/>
  <c r="E458" i="5"/>
  <c r="F458" i="5"/>
  <c r="G458" i="5"/>
  <c r="H458" i="5"/>
  <c r="I458" i="5"/>
  <c r="J458" i="5"/>
  <c r="K458" i="5"/>
  <c r="L458" i="5"/>
  <c r="N458" i="5"/>
  <c r="O458" i="5"/>
  <c r="P458" i="5"/>
  <c r="A459" i="5"/>
  <c r="B459" i="5"/>
  <c r="C459" i="5"/>
  <c r="D459" i="5"/>
  <c r="E459" i="5"/>
  <c r="F459" i="5"/>
  <c r="G459" i="5"/>
  <c r="H459" i="5"/>
  <c r="I459" i="5"/>
  <c r="J459" i="5"/>
  <c r="K459" i="5"/>
  <c r="L459" i="5"/>
  <c r="N459" i="5"/>
  <c r="O459" i="5"/>
  <c r="P459" i="5"/>
  <c r="A460" i="5"/>
  <c r="B460" i="5"/>
  <c r="C460" i="5"/>
  <c r="D460" i="5"/>
  <c r="E460" i="5"/>
  <c r="F460" i="5"/>
  <c r="G460" i="5"/>
  <c r="H460" i="5"/>
  <c r="I460" i="5"/>
  <c r="J460" i="5"/>
  <c r="K460" i="5"/>
  <c r="L460" i="5"/>
  <c r="N460" i="5"/>
  <c r="O460" i="5"/>
  <c r="P460" i="5"/>
  <c r="A461" i="5"/>
  <c r="B461" i="5"/>
  <c r="C461" i="5"/>
  <c r="D461" i="5"/>
  <c r="E461" i="5"/>
  <c r="F461" i="5"/>
  <c r="G461" i="5"/>
  <c r="H461" i="5"/>
  <c r="I461" i="5"/>
  <c r="J461" i="5"/>
  <c r="K461" i="5"/>
  <c r="L461" i="5"/>
  <c r="N461" i="5"/>
  <c r="O461" i="5"/>
  <c r="P461" i="5"/>
  <c r="A462" i="5"/>
  <c r="B462" i="5"/>
  <c r="C462" i="5"/>
  <c r="D462" i="5"/>
  <c r="E462" i="5"/>
  <c r="F462" i="5"/>
  <c r="G462" i="5"/>
  <c r="H462" i="5"/>
  <c r="I462" i="5"/>
  <c r="J462" i="5"/>
  <c r="K462" i="5"/>
  <c r="L462" i="5"/>
  <c r="N462" i="5"/>
  <c r="O462" i="5"/>
  <c r="P462" i="5"/>
  <c r="A463" i="5"/>
  <c r="B463" i="5"/>
  <c r="C463" i="5"/>
  <c r="D463" i="5"/>
  <c r="E463" i="5"/>
  <c r="F463" i="5"/>
  <c r="G463" i="5"/>
  <c r="H463" i="5"/>
  <c r="I463" i="5"/>
  <c r="J463" i="5"/>
  <c r="K463" i="5"/>
  <c r="L463" i="5"/>
  <c r="N463" i="5"/>
  <c r="O463" i="5"/>
  <c r="P463" i="5"/>
  <c r="A464" i="5"/>
  <c r="B464" i="5"/>
  <c r="C464" i="5"/>
  <c r="D464" i="5"/>
  <c r="E464" i="5"/>
  <c r="F464" i="5"/>
  <c r="G464" i="5"/>
  <c r="H464" i="5"/>
  <c r="I464" i="5"/>
  <c r="J464" i="5"/>
  <c r="K464" i="5"/>
  <c r="L464" i="5"/>
  <c r="N464" i="5"/>
  <c r="O464" i="5"/>
  <c r="P464" i="5"/>
  <c r="A465" i="5"/>
  <c r="B465" i="5"/>
  <c r="C465" i="5"/>
  <c r="D465" i="5"/>
  <c r="E465" i="5"/>
  <c r="F465" i="5"/>
  <c r="G465" i="5"/>
  <c r="H465" i="5"/>
  <c r="I465" i="5"/>
  <c r="J465" i="5"/>
  <c r="K465" i="5"/>
  <c r="L465" i="5"/>
  <c r="N465" i="5"/>
  <c r="O465" i="5"/>
  <c r="P465" i="5"/>
  <c r="A466" i="5"/>
  <c r="B466" i="5"/>
  <c r="C466" i="5"/>
  <c r="D466" i="5"/>
  <c r="E466" i="5"/>
  <c r="F466" i="5"/>
  <c r="G466" i="5"/>
  <c r="H466" i="5"/>
  <c r="I466" i="5"/>
  <c r="J466" i="5"/>
  <c r="K466" i="5"/>
  <c r="L466" i="5"/>
  <c r="N466" i="5"/>
  <c r="O466" i="5"/>
  <c r="P466" i="5"/>
  <c r="A467" i="5"/>
  <c r="B467" i="5"/>
  <c r="C467" i="5"/>
  <c r="D467" i="5"/>
  <c r="E467" i="5"/>
  <c r="F467" i="5"/>
  <c r="G467" i="5"/>
  <c r="H467" i="5"/>
  <c r="I467" i="5"/>
  <c r="J467" i="5"/>
  <c r="K467" i="5"/>
  <c r="L467" i="5"/>
  <c r="N467" i="5"/>
  <c r="O467" i="5"/>
  <c r="P467" i="5"/>
  <c r="A468" i="5"/>
  <c r="B468" i="5"/>
  <c r="C468" i="5"/>
  <c r="D468" i="5"/>
  <c r="E468" i="5"/>
  <c r="F468" i="5"/>
  <c r="G468" i="5"/>
  <c r="H468" i="5"/>
  <c r="I468" i="5"/>
  <c r="J468" i="5"/>
  <c r="K468" i="5"/>
  <c r="L468" i="5"/>
  <c r="N468" i="5"/>
  <c r="O468" i="5"/>
  <c r="P468" i="5"/>
  <c r="A469" i="5"/>
  <c r="B469" i="5"/>
  <c r="C469" i="5"/>
  <c r="D469" i="5"/>
  <c r="E469" i="5"/>
  <c r="F469" i="5"/>
  <c r="G469" i="5"/>
  <c r="H469" i="5"/>
  <c r="I469" i="5"/>
  <c r="J469" i="5"/>
  <c r="K469" i="5"/>
  <c r="L469" i="5"/>
  <c r="N469" i="5"/>
  <c r="O469" i="5"/>
  <c r="P469" i="5"/>
  <c r="A470" i="5"/>
  <c r="B470" i="5"/>
  <c r="C470" i="5"/>
  <c r="D470" i="5"/>
  <c r="E470" i="5"/>
  <c r="F470" i="5"/>
  <c r="G470" i="5"/>
  <c r="H470" i="5"/>
  <c r="I470" i="5"/>
  <c r="J470" i="5"/>
  <c r="K470" i="5"/>
  <c r="L470" i="5"/>
  <c r="N470" i="5"/>
  <c r="O470" i="5"/>
  <c r="P470" i="5"/>
  <c r="A471" i="5"/>
  <c r="B471" i="5"/>
  <c r="C471" i="5"/>
  <c r="D471" i="5"/>
  <c r="E471" i="5"/>
  <c r="F471" i="5"/>
  <c r="G471" i="5"/>
  <c r="H471" i="5"/>
  <c r="I471" i="5"/>
  <c r="J471" i="5"/>
  <c r="K471" i="5"/>
  <c r="L471" i="5"/>
  <c r="N471" i="5"/>
  <c r="O471" i="5"/>
  <c r="P471" i="5"/>
  <c r="A472" i="5"/>
  <c r="B472" i="5"/>
  <c r="C472" i="5"/>
  <c r="D472" i="5"/>
  <c r="E472" i="5"/>
  <c r="F472" i="5"/>
  <c r="G472" i="5"/>
  <c r="H472" i="5"/>
  <c r="I472" i="5"/>
  <c r="J472" i="5"/>
  <c r="K472" i="5"/>
  <c r="L472" i="5"/>
  <c r="N472" i="5"/>
  <c r="O472" i="5"/>
  <c r="P472" i="5"/>
  <c r="A473" i="5"/>
  <c r="B473" i="5"/>
  <c r="C473" i="5"/>
  <c r="D473" i="5"/>
  <c r="E473" i="5"/>
  <c r="F473" i="5"/>
  <c r="G473" i="5"/>
  <c r="H473" i="5"/>
  <c r="I473" i="5"/>
  <c r="J473" i="5"/>
  <c r="K473" i="5"/>
  <c r="L473" i="5"/>
  <c r="N473" i="5"/>
  <c r="O473" i="5"/>
  <c r="P473" i="5"/>
  <c r="A474" i="5"/>
  <c r="B474" i="5"/>
  <c r="C474" i="5"/>
  <c r="D474" i="5"/>
  <c r="E474" i="5"/>
  <c r="F474" i="5"/>
  <c r="G474" i="5"/>
  <c r="H474" i="5"/>
  <c r="I474" i="5"/>
  <c r="J474" i="5"/>
  <c r="K474" i="5"/>
  <c r="L474" i="5"/>
  <c r="N474" i="5"/>
  <c r="O474" i="5"/>
  <c r="P474" i="5"/>
  <c r="A475" i="5"/>
  <c r="B475" i="5"/>
  <c r="C475" i="5"/>
  <c r="D475" i="5"/>
  <c r="E475" i="5"/>
  <c r="F475" i="5"/>
  <c r="G475" i="5"/>
  <c r="H475" i="5"/>
  <c r="I475" i="5"/>
  <c r="J475" i="5"/>
  <c r="K475" i="5"/>
  <c r="L475" i="5"/>
  <c r="N475" i="5"/>
  <c r="O475" i="5"/>
  <c r="P475" i="5"/>
  <c r="A476" i="5"/>
  <c r="B476" i="5"/>
  <c r="C476" i="5"/>
  <c r="D476" i="5"/>
  <c r="E476" i="5"/>
  <c r="F476" i="5"/>
  <c r="G476" i="5"/>
  <c r="H476" i="5"/>
  <c r="I476" i="5"/>
  <c r="J476" i="5"/>
  <c r="K476" i="5"/>
  <c r="L476" i="5"/>
  <c r="N476" i="5"/>
  <c r="O476" i="5"/>
  <c r="P476" i="5"/>
  <c r="A477" i="5"/>
  <c r="B477" i="5"/>
  <c r="C477" i="5"/>
  <c r="D477" i="5"/>
  <c r="E477" i="5"/>
  <c r="F477" i="5"/>
  <c r="G477" i="5"/>
  <c r="H477" i="5"/>
  <c r="I477" i="5"/>
  <c r="J477" i="5"/>
  <c r="K477" i="5"/>
  <c r="L477" i="5"/>
  <c r="N477" i="5"/>
  <c r="O477" i="5"/>
  <c r="P477" i="5"/>
  <c r="A478" i="5"/>
  <c r="B478" i="5"/>
  <c r="C478" i="5"/>
  <c r="D478" i="5"/>
  <c r="E478" i="5"/>
  <c r="F478" i="5"/>
  <c r="G478" i="5"/>
  <c r="H478" i="5"/>
  <c r="I478" i="5"/>
  <c r="J478" i="5"/>
  <c r="K478" i="5"/>
  <c r="L478" i="5"/>
  <c r="N478" i="5"/>
  <c r="O478" i="5"/>
  <c r="P478" i="5"/>
  <c r="A479" i="5"/>
  <c r="B479" i="5"/>
  <c r="C479" i="5"/>
  <c r="D479" i="5"/>
  <c r="E479" i="5"/>
  <c r="F479" i="5"/>
  <c r="G479" i="5"/>
  <c r="H479" i="5"/>
  <c r="I479" i="5"/>
  <c r="J479" i="5"/>
  <c r="K479" i="5"/>
  <c r="L479" i="5"/>
  <c r="N479" i="5"/>
  <c r="O479" i="5"/>
  <c r="P479" i="5"/>
  <c r="A480" i="5"/>
  <c r="B480" i="5"/>
  <c r="C480" i="5"/>
  <c r="D480" i="5"/>
  <c r="E480" i="5"/>
  <c r="F480" i="5"/>
  <c r="G480" i="5"/>
  <c r="H480" i="5"/>
  <c r="I480" i="5"/>
  <c r="J480" i="5"/>
  <c r="K480" i="5"/>
  <c r="L480" i="5"/>
  <c r="N480" i="5"/>
  <c r="O480" i="5"/>
  <c r="P480" i="5"/>
  <c r="A481" i="5"/>
  <c r="B481" i="5"/>
  <c r="C481" i="5"/>
  <c r="D481" i="5"/>
  <c r="E481" i="5"/>
  <c r="F481" i="5"/>
  <c r="G481" i="5"/>
  <c r="H481" i="5"/>
  <c r="I481" i="5"/>
  <c r="J481" i="5"/>
  <c r="K481" i="5"/>
  <c r="L481" i="5"/>
  <c r="N481" i="5"/>
  <c r="O481" i="5"/>
  <c r="P481" i="5"/>
  <c r="A482" i="5"/>
  <c r="B482" i="5"/>
  <c r="C482" i="5"/>
  <c r="D482" i="5"/>
  <c r="E482" i="5"/>
  <c r="F482" i="5"/>
  <c r="G482" i="5"/>
  <c r="H482" i="5"/>
  <c r="I482" i="5"/>
  <c r="J482" i="5"/>
  <c r="K482" i="5"/>
  <c r="L482" i="5"/>
  <c r="N482" i="5"/>
  <c r="O482" i="5"/>
  <c r="P482" i="5"/>
  <c r="A483" i="5"/>
  <c r="B483" i="5"/>
  <c r="C483" i="5"/>
  <c r="D483" i="5"/>
  <c r="E483" i="5"/>
  <c r="F483" i="5"/>
  <c r="G483" i="5"/>
  <c r="H483" i="5"/>
  <c r="I483" i="5"/>
  <c r="J483" i="5"/>
  <c r="K483" i="5"/>
  <c r="L483" i="5"/>
  <c r="N483" i="5"/>
  <c r="O483" i="5"/>
  <c r="P483" i="5"/>
  <c r="A484" i="5"/>
  <c r="B484" i="5"/>
  <c r="C484" i="5"/>
  <c r="D484" i="5"/>
  <c r="E484" i="5"/>
  <c r="F484" i="5"/>
  <c r="G484" i="5"/>
  <c r="H484" i="5"/>
  <c r="I484" i="5"/>
  <c r="J484" i="5"/>
  <c r="K484" i="5"/>
  <c r="L484" i="5"/>
  <c r="N484" i="5"/>
  <c r="O484" i="5"/>
  <c r="P484" i="5"/>
  <c r="A485" i="5"/>
  <c r="B485" i="5"/>
  <c r="C485" i="5"/>
  <c r="D485" i="5"/>
  <c r="E485" i="5"/>
  <c r="F485" i="5"/>
  <c r="G485" i="5"/>
  <c r="H485" i="5"/>
  <c r="I485" i="5"/>
  <c r="J485" i="5"/>
  <c r="K485" i="5"/>
  <c r="L485" i="5"/>
  <c r="N485" i="5"/>
  <c r="O485" i="5"/>
  <c r="P485" i="5"/>
  <c r="A486" i="5"/>
  <c r="B486" i="5"/>
  <c r="C486" i="5"/>
  <c r="D486" i="5"/>
  <c r="E486" i="5"/>
  <c r="F486" i="5"/>
  <c r="G486" i="5"/>
  <c r="H486" i="5"/>
  <c r="I486" i="5"/>
  <c r="J486" i="5"/>
  <c r="K486" i="5"/>
  <c r="L486" i="5"/>
  <c r="N486" i="5"/>
  <c r="O486" i="5"/>
  <c r="P486" i="5"/>
  <c r="A487" i="5"/>
  <c r="B487" i="5"/>
  <c r="C487" i="5"/>
  <c r="D487" i="5"/>
  <c r="E487" i="5"/>
  <c r="F487" i="5"/>
  <c r="G487" i="5"/>
  <c r="H487" i="5"/>
  <c r="I487" i="5"/>
  <c r="J487" i="5"/>
  <c r="K487" i="5"/>
  <c r="L487" i="5"/>
  <c r="N487" i="5"/>
  <c r="O487" i="5"/>
  <c r="P487" i="5"/>
  <c r="A488" i="5"/>
  <c r="B488" i="5"/>
  <c r="C488" i="5"/>
  <c r="D488" i="5"/>
  <c r="E488" i="5"/>
  <c r="F488" i="5"/>
  <c r="G488" i="5"/>
  <c r="H488" i="5"/>
  <c r="I488" i="5"/>
  <c r="J488" i="5"/>
  <c r="K488" i="5"/>
  <c r="L488" i="5"/>
  <c r="N488" i="5"/>
  <c r="O488" i="5"/>
  <c r="P488" i="5"/>
  <c r="A489" i="5"/>
  <c r="B489" i="5"/>
  <c r="C489" i="5"/>
  <c r="D489" i="5"/>
  <c r="E489" i="5"/>
  <c r="F489" i="5"/>
  <c r="G489" i="5"/>
  <c r="H489" i="5"/>
  <c r="I489" i="5"/>
  <c r="J489" i="5"/>
  <c r="K489" i="5"/>
  <c r="L489" i="5"/>
  <c r="N489" i="5"/>
  <c r="O489" i="5"/>
  <c r="P489" i="5"/>
  <c r="A490" i="5"/>
  <c r="B490" i="5"/>
  <c r="C490" i="5"/>
  <c r="D490" i="5"/>
  <c r="E490" i="5"/>
  <c r="F490" i="5"/>
  <c r="G490" i="5"/>
  <c r="H490" i="5"/>
  <c r="I490" i="5"/>
  <c r="J490" i="5"/>
  <c r="K490" i="5"/>
  <c r="L490" i="5"/>
  <c r="N490" i="5"/>
  <c r="O490" i="5"/>
  <c r="P490" i="5"/>
  <c r="A491" i="5"/>
  <c r="B491" i="5"/>
  <c r="C491" i="5"/>
  <c r="D491" i="5"/>
  <c r="E491" i="5"/>
  <c r="F491" i="5"/>
  <c r="G491" i="5"/>
  <c r="H491" i="5"/>
  <c r="I491" i="5"/>
  <c r="J491" i="5"/>
  <c r="K491" i="5"/>
  <c r="L491" i="5"/>
  <c r="N491" i="5"/>
  <c r="O491" i="5"/>
  <c r="P491" i="5"/>
  <c r="A492" i="5"/>
  <c r="B492" i="5"/>
  <c r="C492" i="5"/>
  <c r="D492" i="5"/>
  <c r="E492" i="5"/>
  <c r="F492" i="5"/>
  <c r="G492" i="5"/>
  <c r="H492" i="5"/>
  <c r="I492" i="5"/>
  <c r="J492" i="5"/>
  <c r="K492" i="5"/>
  <c r="L492" i="5"/>
  <c r="N492" i="5"/>
  <c r="O492" i="5"/>
  <c r="P492" i="5"/>
  <c r="A493" i="5"/>
  <c r="B493" i="5"/>
  <c r="C493" i="5"/>
  <c r="D493" i="5"/>
  <c r="E493" i="5"/>
  <c r="F493" i="5"/>
  <c r="G493" i="5"/>
  <c r="H493" i="5"/>
  <c r="I493" i="5"/>
  <c r="J493" i="5"/>
  <c r="K493" i="5"/>
  <c r="L493" i="5"/>
  <c r="N493" i="5"/>
  <c r="O493" i="5"/>
  <c r="P493" i="5"/>
  <c r="A494" i="5"/>
  <c r="B494" i="5"/>
  <c r="C494" i="5"/>
  <c r="D494" i="5"/>
  <c r="E494" i="5"/>
  <c r="F494" i="5"/>
  <c r="G494" i="5"/>
  <c r="H494" i="5"/>
  <c r="I494" i="5"/>
  <c r="J494" i="5"/>
  <c r="K494" i="5"/>
  <c r="L494" i="5"/>
  <c r="N494" i="5"/>
  <c r="O494" i="5"/>
  <c r="P494" i="5"/>
  <c r="A495" i="5"/>
  <c r="B495" i="5"/>
  <c r="C495" i="5"/>
  <c r="D495" i="5"/>
  <c r="E495" i="5"/>
  <c r="F495" i="5"/>
  <c r="G495" i="5"/>
  <c r="H495" i="5"/>
  <c r="I495" i="5"/>
  <c r="J495" i="5"/>
  <c r="K495" i="5"/>
  <c r="L495" i="5"/>
  <c r="N495" i="5"/>
  <c r="O495" i="5"/>
  <c r="P495" i="5"/>
  <c r="A496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R496" i="5" s="1"/>
  <c r="N496" i="5"/>
  <c r="O496" i="5"/>
  <c r="P496" i="5"/>
  <c r="A497" i="5"/>
  <c r="B497" i="5"/>
  <c r="C497" i="5"/>
  <c r="D497" i="5"/>
  <c r="E497" i="5"/>
  <c r="F497" i="5"/>
  <c r="G497" i="5"/>
  <c r="H497" i="5"/>
  <c r="I497" i="5"/>
  <c r="J497" i="5"/>
  <c r="K497" i="5"/>
  <c r="L497" i="5"/>
  <c r="N497" i="5"/>
  <c r="O497" i="5"/>
  <c r="P497" i="5"/>
  <c r="A498" i="5"/>
  <c r="B498" i="5"/>
  <c r="C498" i="5"/>
  <c r="D498" i="5"/>
  <c r="E498" i="5"/>
  <c r="F498" i="5"/>
  <c r="G498" i="5"/>
  <c r="H498" i="5"/>
  <c r="I498" i="5"/>
  <c r="J498" i="5"/>
  <c r="K498" i="5"/>
  <c r="L498" i="5"/>
  <c r="N498" i="5"/>
  <c r="O498" i="5"/>
  <c r="P498" i="5"/>
  <c r="A499" i="5"/>
  <c r="B499" i="5"/>
  <c r="C499" i="5"/>
  <c r="D499" i="5"/>
  <c r="E499" i="5"/>
  <c r="F499" i="5"/>
  <c r="G499" i="5"/>
  <c r="H499" i="5"/>
  <c r="I499" i="5"/>
  <c r="J499" i="5"/>
  <c r="K499" i="5"/>
  <c r="L499" i="5"/>
  <c r="N499" i="5"/>
  <c r="O499" i="5"/>
  <c r="P499" i="5"/>
  <c r="A500" i="5"/>
  <c r="B500" i="5"/>
  <c r="C500" i="5"/>
  <c r="D500" i="5"/>
  <c r="E500" i="5"/>
  <c r="F500" i="5"/>
  <c r="G500" i="5"/>
  <c r="H500" i="5"/>
  <c r="I500" i="5"/>
  <c r="J500" i="5"/>
  <c r="K500" i="5"/>
  <c r="L500" i="5"/>
  <c r="N500" i="5"/>
  <c r="O500" i="5"/>
  <c r="P500" i="5"/>
  <c r="A501" i="5"/>
  <c r="B501" i="5"/>
  <c r="C501" i="5"/>
  <c r="D501" i="5"/>
  <c r="E501" i="5"/>
  <c r="F501" i="5"/>
  <c r="G501" i="5"/>
  <c r="H501" i="5"/>
  <c r="I501" i="5"/>
  <c r="J501" i="5"/>
  <c r="K501" i="5"/>
  <c r="L501" i="5"/>
  <c r="N501" i="5"/>
  <c r="O501" i="5"/>
  <c r="P501" i="5"/>
  <c r="A502" i="5"/>
  <c r="B502" i="5"/>
  <c r="C502" i="5"/>
  <c r="D502" i="5"/>
  <c r="E502" i="5"/>
  <c r="F502" i="5"/>
  <c r="G502" i="5"/>
  <c r="H502" i="5"/>
  <c r="I502" i="5"/>
  <c r="J502" i="5"/>
  <c r="K502" i="5"/>
  <c r="L502" i="5"/>
  <c r="N502" i="5"/>
  <c r="O502" i="5"/>
  <c r="P502" i="5"/>
  <c r="A503" i="5"/>
  <c r="B503" i="5"/>
  <c r="C503" i="5"/>
  <c r="D503" i="5"/>
  <c r="E503" i="5"/>
  <c r="F503" i="5"/>
  <c r="G503" i="5"/>
  <c r="H503" i="5"/>
  <c r="I503" i="5"/>
  <c r="J503" i="5"/>
  <c r="K503" i="5"/>
  <c r="L503" i="5"/>
  <c r="N503" i="5"/>
  <c r="O503" i="5"/>
  <c r="P503" i="5"/>
  <c r="A504" i="5"/>
  <c r="B504" i="5"/>
  <c r="C504" i="5"/>
  <c r="D504" i="5"/>
  <c r="E504" i="5"/>
  <c r="F504" i="5"/>
  <c r="G504" i="5"/>
  <c r="H504" i="5"/>
  <c r="I504" i="5"/>
  <c r="J504" i="5"/>
  <c r="K504" i="5"/>
  <c r="L504" i="5"/>
  <c r="N504" i="5"/>
  <c r="O504" i="5"/>
  <c r="P504" i="5"/>
  <c r="A505" i="5"/>
  <c r="B505" i="5"/>
  <c r="C505" i="5"/>
  <c r="D505" i="5"/>
  <c r="E505" i="5"/>
  <c r="F505" i="5"/>
  <c r="G505" i="5"/>
  <c r="H505" i="5"/>
  <c r="I505" i="5"/>
  <c r="J505" i="5"/>
  <c r="K505" i="5"/>
  <c r="L505" i="5"/>
  <c r="N505" i="5"/>
  <c r="O505" i="5"/>
  <c r="P505" i="5"/>
  <c r="A7" i="4"/>
  <c r="B7" i="4"/>
  <c r="C7" i="4"/>
  <c r="D7" i="4"/>
  <c r="E7" i="4"/>
  <c r="F7" i="4"/>
  <c r="G7" i="4"/>
  <c r="H7" i="4"/>
  <c r="I7" i="4"/>
  <c r="J7" i="4"/>
  <c r="K7" i="4"/>
  <c r="L7" i="4"/>
  <c r="N7" i="4"/>
  <c r="Q7" i="4" s="1"/>
  <c r="O7" i="4"/>
  <c r="P7" i="4"/>
  <c r="A8" i="4"/>
  <c r="B8" i="4"/>
  <c r="C8" i="4"/>
  <c r="D8" i="4"/>
  <c r="E8" i="4"/>
  <c r="F8" i="4"/>
  <c r="G8" i="4"/>
  <c r="H8" i="4"/>
  <c r="I8" i="4"/>
  <c r="J8" i="4"/>
  <c r="K8" i="4"/>
  <c r="L8" i="4"/>
  <c r="N8" i="4"/>
  <c r="O8" i="4"/>
  <c r="Q8" i="4" s="1"/>
  <c r="P8" i="4"/>
  <c r="A9" i="4"/>
  <c r="B9" i="4"/>
  <c r="C9" i="4"/>
  <c r="D9" i="4"/>
  <c r="E9" i="4"/>
  <c r="F9" i="4"/>
  <c r="G9" i="4"/>
  <c r="H9" i="4"/>
  <c r="I9" i="4"/>
  <c r="J9" i="4"/>
  <c r="M9" i="4" s="1"/>
  <c r="R9" i="4" s="1"/>
  <c r="K9" i="4"/>
  <c r="L9" i="4"/>
  <c r="N9" i="4"/>
  <c r="Q9" i="4" s="1"/>
  <c r="O9" i="4"/>
  <c r="P9" i="4"/>
  <c r="A10" i="4"/>
  <c r="B10" i="4"/>
  <c r="C10" i="4"/>
  <c r="D10" i="4"/>
  <c r="E10" i="4"/>
  <c r="F10" i="4"/>
  <c r="G10" i="4"/>
  <c r="H10" i="4"/>
  <c r="I10" i="4"/>
  <c r="J10" i="4"/>
  <c r="K10" i="4"/>
  <c r="M10" i="4" s="1"/>
  <c r="R10" i="4" s="1"/>
  <c r="L10" i="4"/>
  <c r="N10" i="4"/>
  <c r="Q10" i="4" s="1"/>
  <c r="O10" i="4"/>
  <c r="P10" i="4"/>
  <c r="A11" i="4"/>
  <c r="B11" i="4"/>
  <c r="C11" i="4"/>
  <c r="D11" i="4"/>
  <c r="E11" i="4"/>
  <c r="F11" i="4"/>
  <c r="G11" i="4"/>
  <c r="H11" i="4"/>
  <c r="I11" i="4"/>
  <c r="J11" i="4"/>
  <c r="K11" i="4"/>
  <c r="L11" i="4"/>
  <c r="N11" i="4"/>
  <c r="O11" i="4"/>
  <c r="P11" i="4"/>
  <c r="Q11" i="4"/>
  <c r="A12" i="4"/>
  <c r="B12" i="4"/>
  <c r="C12" i="4"/>
  <c r="D12" i="4"/>
  <c r="E12" i="4"/>
  <c r="F12" i="4"/>
  <c r="G12" i="4"/>
  <c r="H12" i="4"/>
  <c r="I12" i="4"/>
  <c r="J12" i="4"/>
  <c r="M12" i="4" s="1"/>
  <c r="R12" i="4" s="1"/>
  <c r="K12" i="4"/>
  <c r="L12" i="4"/>
  <c r="N12" i="4"/>
  <c r="O12" i="4"/>
  <c r="Q12" i="4" s="1"/>
  <c r="P12" i="4"/>
  <c r="A13" i="4"/>
  <c r="B13" i="4"/>
  <c r="C13" i="4"/>
  <c r="D13" i="4"/>
  <c r="E13" i="4"/>
  <c r="F13" i="4"/>
  <c r="G13" i="4"/>
  <c r="H13" i="4"/>
  <c r="I13" i="4"/>
  <c r="J13" i="4"/>
  <c r="K13" i="4"/>
  <c r="L13" i="4"/>
  <c r="M13" i="4"/>
  <c r="R13" i="4" s="1"/>
  <c r="N13" i="4"/>
  <c r="Q13" i="4" s="1"/>
  <c r="O13" i="4"/>
  <c r="P13" i="4"/>
  <c r="A14" i="4"/>
  <c r="B14" i="4"/>
  <c r="C14" i="4"/>
  <c r="D14" i="4"/>
  <c r="E14" i="4"/>
  <c r="F14" i="4"/>
  <c r="G14" i="4"/>
  <c r="H14" i="4"/>
  <c r="I14" i="4"/>
  <c r="J14" i="4"/>
  <c r="K14" i="4"/>
  <c r="L14" i="4"/>
  <c r="N14" i="4"/>
  <c r="Q14" i="4" s="1"/>
  <c r="O14" i="4"/>
  <c r="P14" i="4"/>
  <c r="A15" i="4"/>
  <c r="B15" i="4"/>
  <c r="C15" i="4"/>
  <c r="D15" i="4"/>
  <c r="E15" i="4"/>
  <c r="F15" i="4"/>
  <c r="G15" i="4"/>
  <c r="H15" i="4"/>
  <c r="I15" i="4"/>
  <c r="J15" i="4"/>
  <c r="M15" i="4" s="1"/>
  <c r="R15" i="4" s="1"/>
  <c r="K15" i="4"/>
  <c r="L15" i="4"/>
  <c r="N15" i="4"/>
  <c r="Q15" i="4" s="1"/>
  <c r="O15" i="4"/>
  <c r="P15" i="4"/>
  <c r="A16" i="4"/>
  <c r="B16" i="4"/>
  <c r="C16" i="4"/>
  <c r="D16" i="4"/>
  <c r="E16" i="4"/>
  <c r="F16" i="4"/>
  <c r="G16" i="4"/>
  <c r="H16" i="4"/>
  <c r="I16" i="4"/>
  <c r="J16" i="4"/>
  <c r="K16" i="4"/>
  <c r="L16" i="4"/>
  <c r="N16" i="4"/>
  <c r="O16" i="4"/>
  <c r="Q16" i="4" s="1"/>
  <c r="P16" i="4"/>
  <c r="A17" i="4"/>
  <c r="B17" i="4"/>
  <c r="C17" i="4"/>
  <c r="D17" i="4"/>
  <c r="E17" i="4"/>
  <c r="F17" i="4"/>
  <c r="G17" i="4"/>
  <c r="H17" i="4"/>
  <c r="I17" i="4"/>
  <c r="J17" i="4"/>
  <c r="M17" i="4" s="1"/>
  <c r="R17" i="4" s="1"/>
  <c r="K17" i="4"/>
  <c r="L17" i="4"/>
  <c r="N17" i="4"/>
  <c r="Q17" i="4" s="1"/>
  <c r="O17" i="4"/>
  <c r="P17" i="4"/>
  <c r="A18" i="4"/>
  <c r="B18" i="4"/>
  <c r="C18" i="4"/>
  <c r="D18" i="4"/>
  <c r="E18" i="4"/>
  <c r="F18" i="4"/>
  <c r="G18" i="4"/>
  <c r="H18" i="4"/>
  <c r="I18" i="4"/>
  <c r="J18" i="4"/>
  <c r="K18" i="4"/>
  <c r="M18" i="4" s="1"/>
  <c r="R18" i="4" s="1"/>
  <c r="L18" i="4"/>
  <c r="N18" i="4"/>
  <c r="Q18" i="4" s="1"/>
  <c r="O18" i="4"/>
  <c r="P18" i="4"/>
  <c r="A19" i="4"/>
  <c r="B19" i="4"/>
  <c r="C19" i="4"/>
  <c r="D19" i="4"/>
  <c r="E19" i="4"/>
  <c r="F19" i="4"/>
  <c r="G19" i="4"/>
  <c r="H19" i="4"/>
  <c r="I19" i="4"/>
  <c r="J19" i="4"/>
  <c r="K19" i="4"/>
  <c r="L19" i="4"/>
  <c r="N19" i="4"/>
  <c r="Q19" i="4" s="1"/>
  <c r="O19" i="4"/>
  <c r="P19" i="4"/>
  <c r="A20" i="4"/>
  <c r="B20" i="4"/>
  <c r="C20" i="4"/>
  <c r="D20" i="4"/>
  <c r="E20" i="4"/>
  <c r="F20" i="4"/>
  <c r="G20" i="4"/>
  <c r="H20" i="4"/>
  <c r="I20" i="4"/>
  <c r="J20" i="4"/>
  <c r="K20" i="4"/>
  <c r="L20" i="4"/>
  <c r="N20" i="4"/>
  <c r="O20" i="4"/>
  <c r="P20" i="4"/>
  <c r="A21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R21" i="4"/>
  <c r="A22" i="4"/>
  <c r="B22" i="4"/>
  <c r="C22" i="4"/>
  <c r="D22" i="4"/>
  <c r="E22" i="4"/>
  <c r="F22" i="4"/>
  <c r="G22" i="4"/>
  <c r="H22" i="4"/>
  <c r="I22" i="4"/>
  <c r="J22" i="4"/>
  <c r="K22" i="4"/>
  <c r="M22" i="4" s="1"/>
  <c r="R22" i="4" s="1"/>
  <c r="L22" i="4"/>
  <c r="N22" i="4"/>
  <c r="O22" i="4"/>
  <c r="P22" i="4"/>
  <c r="A23" i="4"/>
  <c r="B23" i="4"/>
  <c r="C23" i="4"/>
  <c r="D23" i="4"/>
  <c r="E23" i="4"/>
  <c r="F23" i="4"/>
  <c r="G23" i="4"/>
  <c r="H23" i="4"/>
  <c r="I23" i="4"/>
  <c r="J23" i="4"/>
  <c r="K23" i="4"/>
  <c r="L23" i="4"/>
  <c r="N23" i="4"/>
  <c r="O23" i="4"/>
  <c r="P23" i="4"/>
  <c r="Q23" i="4"/>
  <c r="A24" i="4"/>
  <c r="B24" i="4"/>
  <c r="C24" i="4"/>
  <c r="D24" i="4"/>
  <c r="E24" i="4"/>
  <c r="F24" i="4"/>
  <c r="G24" i="4"/>
  <c r="H24" i="4"/>
  <c r="I24" i="4"/>
  <c r="J24" i="4"/>
  <c r="M24" i="4" s="1"/>
  <c r="R24" i="4" s="1"/>
  <c r="K24" i="4"/>
  <c r="L24" i="4"/>
  <c r="N24" i="4"/>
  <c r="O24" i="4"/>
  <c r="P24" i="4"/>
  <c r="A25" i="4"/>
  <c r="B25" i="4"/>
  <c r="C25" i="4"/>
  <c r="D25" i="4"/>
  <c r="E25" i="4"/>
  <c r="F25" i="4"/>
  <c r="G25" i="4"/>
  <c r="H25" i="4"/>
  <c r="I25" i="4"/>
  <c r="J25" i="4"/>
  <c r="M25" i="4" s="1"/>
  <c r="R25" i="4" s="1"/>
  <c r="K25" i="4"/>
  <c r="L25" i="4"/>
  <c r="N25" i="4"/>
  <c r="O25" i="4"/>
  <c r="P25" i="4"/>
  <c r="A26" i="4"/>
  <c r="B26" i="4"/>
  <c r="C26" i="4"/>
  <c r="D26" i="4"/>
  <c r="E26" i="4"/>
  <c r="F26" i="4"/>
  <c r="G26" i="4"/>
  <c r="H26" i="4"/>
  <c r="I26" i="4"/>
  <c r="J26" i="4"/>
  <c r="K26" i="4"/>
  <c r="M26" i="4" s="1"/>
  <c r="R26" i="4" s="1"/>
  <c r="L26" i="4"/>
  <c r="N26" i="4"/>
  <c r="O26" i="4"/>
  <c r="P26" i="4"/>
  <c r="A27" i="4"/>
  <c r="B27" i="4"/>
  <c r="C27" i="4"/>
  <c r="D27" i="4"/>
  <c r="E27" i="4"/>
  <c r="F27" i="4"/>
  <c r="G27" i="4"/>
  <c r="H27" i="4"/>
  <c r="I27" i="4"/>
  <c r="J27" i="4"/>
  <c r="M27" i="4" s="1"/>
  <c r="R27" i="4" s="1"/>
  <c r="K27" i="4"/>
  <c r="L27" i="4"/>
  <c r="N27" i="4"/>
  <c r="O27" i="4"/>
  <c r="P27" i="4"/>
  <c r="Q27" i="4"/>
  <c r="A28" i="4"/>
  <c r="B28" i="4"/>
  <c r="C28" i="4"/>
  <c r="D28" i="4"/>
  <c r="E28" i="4"/>
  <c r="F28" i="4"/>
  <c r="G28" i="4"/>
  <c r="H28" i="4"/>
  <c r="I28" i="4"/>
  <c r="J28" i="4"/>
  <c r="M28" i="4" s="1"/>
  <c r="R28" i="4" s="1"/>
  <c r="K28" i="4"/>
  <c r="L28" i="4"/>
  <c r="N28" i="4"/>
  <c r="O28" i="4"/>
  <c r="P28" i="4"/>
  <c r="A29" i="4"/>
  <c r="B29" i="4"/>
  <c r="C29" i="4"/>
  <c r="D29" i="4"/>
  <c r="E29" i="4"/>
  <c r="F29" i="4"/>
  <c r="G29" i="4"/>
  <c r="H29" i="4"/>
  <c r="I29" i="4"/>
  <c r="J29" i="4"/>
  <c r="M29" i="4" s="1"/>
  <c r="R29" i="4" s="1"/>
  <c r="K29" i="4"/>
  <c r="L29" i="4"/>
  <c r="N29" i="4"/>
  <c r="Q29" i="4" s="1"/>
  <c r="O29" i="4"/>
  <c r="P29" i="4"/>
  <c r="A30" i="4"/>
  <c r="B30" i="4"/>
  <c r="C30" i="4"/>
  <c r="D30" i="4"/>
  <c r="E30" i="4"/>
  <c r="F30" i="4"/>
  <c r="G30" i="4"/>
  <c r="H30" i="4"/>
  <c r="I30" i="4"/>
  <c r="J30" i="4"/>
  <c r="K30" i="4"/>
  <c r="L30" i="4"/>
  <c r="N30" i="4"/>
  <c r="Q30" i="4" s="1"/>
  <c r="O30" i="4"/>
  <c r="P30" i="4"/>
  <c r="A31" i="4"/>
  <c r="B31" i="4"/>
  <c r="C31" i="4"/>
  <c r="D31" i="4"/>
  <c r="E31" i="4"/>
  <c r="F31" i="4"/>
  <c r="G31" i="4"/>
  <c r="H31" i="4"/>
  <c r="I31" i="4"/>
  <c r="J31" i="4"/>
  <c r="M31" i="4" s="1"/>
  <c r="K31" i="4"/>
  <c r="L31" i="4"/>
  <c r="N31" i="4"/>
  <c r="Q31" i="4" s="1"/>
  <c r="O31" i="4"/>
  <c r="P31" i="4"/>
  <c r="R31" i="4"/>
  <c r="A32" i="4"/>
  <c r="B32" i="4"/>
  <c r="C32" i="4"/>
  <c r="D32" i="4"/>
  <c r="E32" i="4"/>
  <c r="F32" i="4"/>
  <c r="G32" i="4"/>
  <c r="H32" i="4"/>
  <c r="I32" i="4"/>
  <c r="J32" i="4"/>
  <c r="K32" i="4"/>
  <c r="L32" i="4"/>
  <c r="N32" i="4"/>
  <c r="O32" i="4"/>
  <c r="Q32" i="4" s="1"/>
  <c r="P32" i="4"/>
  <c r="A33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R33" i="4"/>
  <c r="A34" i="4"/>
  <c r="B34" i="4"/>
  <c r="C34" i="4"/>
  <c r="D34" i="4"/>
  <c r="E34" i="4"/>
  <c r="F34" i="4"/>
  <c r="G34" i="4"/>
  <c r="H34" i="4"/>
  <c r="I34" i="4"/>
  <c r="J34" i="4"/>
  <c r="K34" i="4"/>
  <c r="L34" i="4"/>
  <c r="N34" i="4"/>
  <c r="O34" i="4"/>
  <c r="P34" i="4"/>
  <c r="A35" i="4"/>
  <c r="B35" i="4"/>
  <c r="C35" i="4"/>
  <c r="D35" i="4"/>
  <c r="E35" i="4"/>
  <c r="F35" i="4"/>
  <c r="G35" i="4"/>
  <c r="H35" i="4"/>
  <c r="I35" i="4"/>
  <c r="J35" i="4"/>
  <c r="M35" i="4" s="1"/>
  <c r="K35" i="4"/>
  <c r="L35" i="4"/>
  <c r="N35" i="4"/>
  <c r="O35" i="4"/>
  <c r="P35" i="4"/>
  <c r="Q35" i="4"/>
  <c r="R35" i="4"/>
  <c r="A36" i="4"/>
  <c r="B36" i="4"/>
  <c r="C36" i="4"/>
  <c r="D36" i="4"/>
  <c r="E36" i="4"/>
  <c r="F36" i="4"/>
  <c r="G36" i="4"/>
  <c r="H36" i="4"/>
  <c r="I36" i="4"/>
  <c r="J36" i="4"/>
  <c r="K36" i="4"/>
  <c r="L36" i="4"/>
  <c r="N36" i="4"/>
  <c r="O36" i="4"/>
  <c r="P36" i="4"/>
  <c r="A37" i="4"/>
  <c r="B37" i="4"/>
  <c r="C37" i="4"/>
  <c r="D37" i="4"/>
  <c r="E37" i="4"/>
  <c r="F37" i="4"/>
  <c r="G37" i="4"/>
  <c r="H37" i="4"/>
  <c r="I37" i="4"/>
  <c r="J37" i="4"/>
  <c r="K37" i="4"/>
  <c r="L37" i="4"/>
  <c r="M37" i="4"/>
  <c r="R37" i="4" s="1"/>
  <c r="N37" i="4"/>
  <c r="O37" i="4"/>
  <c r="P37" i="4"/>
  <c r="A38" i="4"/>
  <c r="B38" i="4"/>
  <c r="C38" i="4"/>
  <c r="D38" i="4"/>
  <c r="E38" i="4"/>
  <c r="F38" i="4"/>
  <c r="G38" i="4"/>
  <c r="H38" i="4"/>
  <c r="I38" i="4"/>
  <c r="J38" i="4"/>
  <c r="K38" i="4"/>
  <c r="M38" i="4" s="1"/>
  <c r="R38" i="4" s="1"/>
  <c r="L38" i="4"/>
  <c r="N38" i="4"/>
  <c r="O38" i="4"/>
  <c r="P38" i="4"/>
  <c r="A39" i="4"/>
  <c r="B39" i="4"/>
  <c r="C39" i="4"/>
  <c r="D39" i="4"/>
  <c r="E39" i="4"/>
  <c r="F39" i="4"/>
  <c r="G39" i="4"/>
  <c r="H39" i="4"/>
  <c r="I39" i="4"/>
  <c r="J39" i="4"/>
  <c r="K39" i="4"/>
  <c r="L39" i="4"/>
  <c r="N39" i="4"/>
  <c r="O39" i="4"/>
  <c r="P39" i="4"/>
  <c r="Q39" i="4"/>
  <c r="A40" i="4"/>
  <c r="B40" i="4"/>
  <c r="C40" i="4"/>
  <c r="D40" i="4"/>
  <c r="E40" i="4"/>
  <c r="F40" i="4"/>
  <c r="G40" i="4"/>
  <c r="H40" i="4"/>
  <c r="I40" i="4"/>
  <c r="J40" i="4"/>
  <c r="K40" i="4"/>
  <c r="L40" i="4"/>
  <c r="N40" i="4"/>
  <c r="O40" i="4"/>
  <c r="Q40" i="4" s="1"/>
  <c r="P40" i="4"/>
  <c r="A41" i="4"/>
  <c r="B41" i="4"/>
  <c r="C41" i="4"/>
  <c r="D41" i="4"/>
  <c r="E41" i="4"/>
  <c r="F41" i="4"/>
  <c r="G41" i="4"/>
  <c r="H41" i="4"/>
  <c r="I41" i="4"/>
  <c r="J41" i="4"/>
  <c r="M41" i="4" s="1"/>
  <c r="R41" i="4" s="1"/>
  <c r="K41" i="4"/>
  <c r="L41" i="4"/>
  <c r="N41" i="4"/>
  <c r="Q41" i="4" s="1"/>
  <c r="O41" i="4"/>
  <c r="P41" i="4"/>
  <c r="A42" i="4"/>
  <c r="B42" i="4"/>
  <c r="C42" i="4"/>
  <c r="D42" i="4"/>
  <c r="E42" i="4"/>
  <c r="F42" i="4"/>
  <c r="G42" i="4"/>
  <c r="H42" i="4"/>
  <c r="I42" i="4"/>
  <c r="J42" i="4"/>
  <c r="K42" i="4"/>
  <c r="M42" i="4" s="1"/>
  <c r="R42" i="4" s="1"/>
  <c r="L42" i="4"/>
  <c r="N42" i="4"/>
  <c r="Q42" i="4" s="1"/>
  <c r="O42" i="4"/>
  <c r="P42" i="4"/>
  <c r="A43" i="4"/>
  <c r="B43" i="4"/>
  <c r="C43" i="4"/>
  <c r="D43" i="4"/>
  <c r="E43" i="4"/>
  <c r="F43" i="4"/>
  <c r="G43" i="4"/>
  <c r="H43" i="4"/>
  <c r="I43" i="4"/>
  <c r="J43" i="4"/>
  <c r="K43" i="4"/>
  <c r="L43" i="4"/>
  <c r="N43" i="4"/>
  <c r="O43" i="4"/>
  <c r="P43" i="4"/>
  <c r="Q43" i="4"/>
  <c r="A44" i="4"/>
  <c r="B44" i="4"/>
  <c r="C44" i="4"/>
  <c r="D44" i="4"/>
  <c r="E44" i="4"/>
  <c r="F44" i="4"/>
  <c r="G44" i="4"/>
  <c r="H44" i="4"/>
  <c r="I44" i="4"/>
  <c r="J44" i="4"/>
  <c r="M44" i="4" s="1"/>
  <c r="R44" i="4" s="1"/>
  <c r="K44" i="4"/>
  <c r="L44" i="4"/>
  <c r="N44" i="4"/>
  <c r="O44" i="4"/>
  <c r="Q44" i="4" s="1"/>
  <c r="P44" i="4"/>
  <c r="A45" i="4"/>
  <c r="B45" i="4"/>
  <c r="C45" i="4"/>
  <c r="D45" i="4"/>
  <c r="E45" i="4"/>
  <c r="F45" i="4"/>
  <c r="G45" i="4"/>
  <c r="H45" i="4"/>
  <c r="I45" i="4"/>
  <c r="J45" i="4"/>
  <c r="K45" i="4"/>
  <c r="L45" i="4"/>
  <c r="M45" i="4"/>
  <c r="R45" i="4" s="1"/>
  <c r="N45" i="4"/>
  <c r="Q45" i="4" s="1"/>
  <c r="O45" i="4"/>
  <c r="P45" i="4"/>
  <c r="A46" i="4"/>
  <c r="B46" i="4"/>
  <c r="C46" i="4"/>
  <c r="D46" i="4"/>
  <c r="E46" i="4"/>
  <c r="F46" i="4"/>
  <c r="G46" i="4"/>
  <c r="H46" i="4"/>
  <c r="I46" i="4"/>
  <c r="J46" i="4"/>
  <c r="K46" i="4"/>
  <c r="L46" i="4"/>
  <c r="N46" i="4"/>
  <c r="Q46" i="4" s="1"/>
  <c r="O46" i="4"/>
  <c r="P46" i="4"/>
  <c r="A47" i="4"/>
  <c r="B47" i="4"/>
  <c r="C47" i="4"/>
  <c r="D47" i="4"/>
  <c r="E47" i="4"/>
  <c r="F47" i="4"/>
  <c r="G47" i="4"/>
  <c r="H47" i="4"/>
  <c r="I47" i="4"/>
  <c r="J47" i="4"/>
  <c r="M47" i="4" s="1"/>
  <c r="R47" i="4" s="1"/>
  <c r="K47" i="4"/>
  <c r="L47" i="4"/>
  <c r="N47" i="4"/>
  <c r="Q47" i="4" s="1"/>
  <c r="O47" i="4"/>
  <c r="P47" i="4"/>
  <c r="A48" i="4"/>
  <c r="B48" i="4"/>
  <c r="C48" i="4"/>
  <c r="D48" i="4"/>
  <c r="E48" i="4"/>
  <c r="F48" i="4"/>
  <c r="G48" i="4"/>
  <c r="H48" i="4"/>
  <c r="I48" i="4"/>
  <c r="J48" i="4"/>
  <c r="K48" i="4"/>
  <c r="L48" i="4"/>
  <c r="N48" i="4"/>
  <c r="O48" i="4"/>
  <c r="Q48" i="4" s="1"/>
  <c r="P48" i="4"/>
  <c r="A49" i="4"/>
  <c r="B49" i="4"/>
  <c r="C49" i="4"/>
  <c r="D49" i="4"/>
  <c r="E49" i="4"/>
  <c r="F49" i="4"/>
  <c r="G49" i="4"/>
  <c r="H49" i="4"/>
  <c r="I49" i="4"/>
  <c r="J49" i="4"/>
  <c r="K49" i="4"/>
  <c r="L49" i="4"/>
  <c r="M49" i="4"/>
  <c r="R49" i="4" s="1"/>
  <c r="N49" i="4"/>
  <c r="Q49" i="4" s="1"/>
  <c r="O49" i="4"/>
  <c r="P49" i="4"/>
  <c r="A50" i="4"/>
  <c r="B50" i="4"/>
  <c r="C50" i="4"/>
  <c r="D50" i="4"/>
  <c r="E50" i="4"/>
  <c r="F50" i="4"/>
  <c r="G50" i="4"/>
  <c r="H50" i="4"/>
  <c r="I50" i="4"/>
  <c r="J50" i="4"/>
  <c r="K50" i="4"/>
  <c r="M50" i="4" s="1"/>
  <c r="R50" i="4" s="1"/>
  <c r="L50" i="4"/>
  <c r="N50" i="4"/>
  <c r="Q50" i="4" s="1"/>
  <c r="O50" i="4"/>
  <c r="P50" i="4"/>
  <c r="A51" i="4"/>
  <c r="B51" i="4"/>
  <c r="C51" i="4"/>
  <c r="D51" i="4"/>
  <c r="E51" i="4"/>
  <c r="F51" i="4"/>
  <c r="G51" i="4"/>
  <c r="H51" i="4"/>
  <c r="I51" i="4"/>
  <c r="J51" i="4"/>
  <c r="K51" i="4"/>
  <c r="L51" i="4"/>
  <c r="N51" i="4"/>
  <c r="Q51" i="4" s="1"/>
  <c r="O51" i="4"/>
  <c r="P51" i="4"/>
  <c r="A52" i="4"/>
  <c r="B52" i="4"/>
  <c r="C52" i="4"/>
  <c r="D52" i="4"/>
  <c r="E52" i="4"/>
  <c r="F52" i="4"/>
  <c r="G52" i="4"/>
  <c r="H52" i="4"/>
  <c r="I52" i="4"/>
  <c r="J52" i="4"/>
  <c r="K52" i="4"/>
  <c r="L52" i="4"/>
  <c r="N52" i="4"/>
  <c r="O52" i="4"/>
  <c r="P52" i="4"/>
  <c r="A53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R53" i="4"/>
  <c r="A54" i="4"/>
  <c r="B54" i="4"/>
  <c r="C54" i="4"/>
  <c r="D54" i="4"/>
  <c r="E54" i="4"/>
  <c r="F54" i="4"/>
  <c r="G54" i="4"/>
  <c r="H54" i="4"/>
  <c r="I54" i="4"/>
  <c r="J54" i="4"/>
  <c r="K54" i="4"/>
  <c r="M54" i="4" s="1"/>
  <c r="R54" i="4" s="1"/>
  <c r="L54" i="4"/>
  <c r="N54" i="4"/>
  <c r="O54" i="4"/>
  <c r="P54" i="4"/>
  <c r="A55" i="4"/>
  <c r="B55" i="4"/>
  <c r="C55" i="4"/>
  <c r="D55" i="4"/>
  <c r="E55" i="4"/>
  <c r="F55" i="4"/>
  <c r="G55" i="4"/>
  <c r="H55" i="4"/>
  <c r="I55" i="4"/>
  <c r="J55" i="4"/>
  <c r="K55" i="4"/>
  <c r="L55" i="4"/>
  <c r="N55" i="4"/>
  <c r="O55" i="4"/>
  <c r="P55" i="4"/>
  <c r="Q55" i="4"/>
  <c r="A56" i="4"/>
  <c r="B56" i="4"/>
  <c r="C56" i="4"/>
  <c r="D56" i="4"/>
  <c r="E56" i="4"/>
  <c r="F56" i="4"/>
  <c r="G56" i="4"/>
  <c r="H56" i="4"/>
  <c r="I56" i="4"/>
  <c r="J56" i="4"/>
  <c r="M56" i="4" s="1"/>
  <c r="R56" i="4" s="1"/>
  <c r="K56" i="4"/>
  <c r="L56" i="4"/>
  <c r="N56" i="4"/>
  <c r="O56" i="4"/>
  <c r="P56" i="4"/>
  <c r="A57" i="4"/>
  <c r="B57" i="4"/>
  <c r="C57" i="4"/>
  <c r="D57" i="4"/>
  <c r="E57" i="4"/>
  <c r="F57" i="4"/>
  <c r="G57" i="4"/>
  <c r="H57" i="4"/>
  <c r="I57" i="4"/>
  <c r="J57" i="4"/>
  <c r="M57" i="4" s="1"/>
  <c r="R57" i="4" s="1"/>
  <c r="K57" i="4"/>
  <c r="L57" i="4"/>
  <c r="N57" i="4"/>
  <c r="O57" i="4"/>
  <c r="P57" i="4"/>
  <c r="A58" i="4"/>
  <c r="B58" i="4"/>
  <c r="C58" i="4"/>
  <c r="D58" i="4"/>
  <c r="E58" i="4"/>
  <c r="F58" i="4"/>
  <c r="G58" i="4"/>
  <c r="H58" i="4"/>
  <c r="I58" i="4"/>
  <c r="J58" i="4"/>
  <c r="K58" i="4"/>
  <c r="M58" i="4" s="1"/>
  <c r="R58" i="4" s="1"/>
  <c r="L58" i="4"/>
  <c r="N58" i="4"/>
  <c r="O58" i="4"/>
  <c r="P58" i="4"/>
  <c r="A59" i="4"/>
  <c r="B59" i="4"/>
  <c r="C59" i="4"/>
  <c r="D59" i="4"/>
  <c r="E59" i="4"/>
  <c r="F59" i="4"/>
  <c r="G59" i="4"/>
  <c r="H59" i="4"/>
  <c r="I59" i="4"/>
  <c r="J59" i="4"/>
  <c r="M59" i="4" s="1"/>
  <c r="R59" i="4" s="1"/>
  <c r="K59" i="4"/>
  <c r="L59" i="4"/>
  <c r="N59" i="4"/>
  <c r="O59" i="4"/>
  <c r="P59" i="4"/>
  <c r="Q59" i="4"/>
  <c r="A60" i="4"/>
  <c r="B60" i="4"/>
  <c r="C60" i="4"/>
  <c r="D60" i="4"/>
  <c r="E60" i="4"/>
  <c r="F60" i="4"/>
  <c r="G60" i="4"/>
  <c r="H60" i="4"/>
  <c r="I60" i="4"/>
  <c r="J60" i="4"/>
  <c r="M60" i="4" s="1"/>
  <c r="R60" i="4" s="1"/>
  <c r="K60" i="4"/>
  <c r="L60" i="4"/>
  <c r="N60" i="4"/>
  <c r="O60" i="4"/>
  <c r="P60" i="4"/>
  <c r="A61" i="4"/>
  <c r="B61" i="4"/>
  <c r="C61" i="4"/>
  <c r="D61" i="4"/>
  <c r="E61" i="4"/>
  <c r="F61" i="4"/>
  <c r="G61" i="4"/>
  <c r="H61" i="4"/>
  <c r="I61" i="4"/>
  <c r="J61" i="4"/>
  <c r="M61" i="4" s="1"/>
  <c r="R61" i="4" s="1"/>
  <c r="K61" i="4"/>
  <c r="L61" i="4"/>
  <c r="N61" i="4"/>
  <c r="Q61" i="4" s="1"/>
  <c r="O61" i="4"/>
  <c r="P61" i="4"/>
  <c r="A62" i="4"/>
  <c r="B62" i="4"/>
  <c r="C62" i="4"/>
  <c r="D62" i="4"/>
  <c r="E62" i="4"/>
  <c r="F62" i="4"/>
  <c r="G62" i="4"/>
  <c r="H62" i="4"/>
  <c r="I62" i="4"/>
  <c r="J62" i="4"/>
  <c r="K62" i="4"/>
  <c r="L62" i="4"/>
  <c r="N62" i="4"/>
  <c r="Q62" i="4" s="1"/>
  <c r="O62" i="4"/>
  <c r="P62" i="4"/>
  <c r="A63" i="4"/>
  <c r="B63" i="4"/>
  <c r="C63" i="4"/>
  <c r="D63" i="4"/>
  <c r="E63" i="4"/>
  <c r="F63" i="4"/>
  <c r="G63" i="4"/>
  <c r="H63" i="4"/>
  <c r="I63" i="4"/>
  <c r="J63" i="4"/>
  <c r="M63" i="4" s="1"/>
  <c r="R63" i="4" s="1"/>
  <c r="K63" i="4"/>
  <c r="L63" i="4"/>
  <c r="N63" i="4"/>
  <c r="Q63" i="4" s="1"/>
  <c r="O63" i="4"/>
  <c r="P63" i="4"/>
  <c r="A64" i="4"/>
  <c r="B64" i="4"/>
  <c r="C64" i="4"/>
  <c r="D64" i="4"/>
  <c r="E64" i="4"/>
  <c r="F64" i="4"/>
  <c r="G64" i="4"/>
  <c r="H64" i="4"/>
  <c r="I64" i="4"/>
  <c r="J64" i="4"/>
  <c r="M64" i="4" s="1"/>
  <c r="K64" i="4"/>
  <c r="L64" i="4"/>
  <c r="N64" i="4"/>
  <c r="O64" i="4"/>
  <c r="Q64" i="4" s="1"/>
  <c r="P64" i="4"/>
  <c r="R64" i="4"/>
  <c r="A65" i="4"/>
  <c r="B65" i="4"/>
  <c r="C65" i="4"/>
  <c r="D65" i="4"/>
  <c r="E65" i="4"/>
  <c r="F65" i="4"/>
  <c r="G65" i="4"/>
  <c r="H65" i="4"/>
  <c r="I65" i="4"/>
  <c r="J65" i="4"/>
  <c r="K65" i="4"/>
  <c r="L65" i="4"/>
  <c r="M65" i="4"/>
  <c r="R65" i="4" s="1"/>
  <c r="N65" i="4"/>
  <c r="O65" i="4"/>
  <c r="P65" i="4"/>
  <c r="A66" i="4"/>
  <c r="B66" i="4"/>
  <c r="C66" i="4"/>
  <c r="D66" i="4"/>
  <c r="E66" i="4"/>
  <c r="F66" i="4"/>
  <c r="G66" i="4"/>
  <c r="H66" i="4"/>
  <c r="I66" i="4"/>
  <c r="J66" i="4"/>
  <c r="K66" i="4"/>
  <c r="L66" i="4"/>
  <c r="N66" i="4"/>
  <c r="O66" i="4"/>
  <c r="P66" i="4"/>
  <c r="A67" i="4"/>
  <c r="B67" i="4"/>
  <c r="C67" i="4"/>
  <c r="D67" i="4"/>
  <c r="E67" i="4"/>
  <c r="F67" i="4"/>
  <c r="G67" i="4"/>
  <c r="H67" i="4"/>
  <c r="I67" i="4"/>
  <c r="J67" i="4"/>
  <c r="M67" i="4" s="1"/>
  <c r="K67" i="4"/>
  <c r="L67" i="4"/>
  <c r="N67" i="4"/>
  <c r="Q67" i="4" s="1"/>
  <c r="O67" i="4"/>
  <c r="P67" i="4"/>
  <c r="R67" i="4"/>
  <c r="A68" i="4"/>
  <c r="B68" i="4"/>
  <c r="C68" i="4"/>
  <c r="D68" i="4"/>
  <c r="E68" i="4"/>
  <c r="F68" i="4"/>
  <c r="G68" i="4"/>
  <c r="H68" i="4"/>
  <c r="I68" i="4"/>
  <c r="J68" i="4"/>
  <c r="K68" i="4"/>
  <c r="L68" i="4"/>
  <c r="N68" i="4"/>
  <c r="O68" i="4"/>
  <c r="P68" i="4"/>
  <c r="A69" i="4"/>
  <c r="B69" i="4"/>
  <c r="C69" i="4"/>
  <c r="D69" i="4"/>
  <c r="E69" i="4"/>
  <c r="F69" i="4"/>
  <c r="G69" i="4"/>
  <c r="H69" i="4"/>
  <c r="I69" i="4"/>
  <c r="J69" i="4"/>
  <c r="K69" i="4"/>
  <c r="L69" i="4"/>
  <c r="M69" i="4"/>
  <c r="R69" i="4" s="1"/>
  <c r="N69" i="4"/>
  <c r="O69" i="4"/>
  <c r="P69" i="4"/>
  <c r="A70" i="4"/>
  <c r="B70" i="4"/>
  <c r="C70" i="4"/>
  <c r="D70" i="4"/>
  <c r="E70" i="4"/>
  <c r="F70" i="4"/>
  <c r="G70" i="4"/>
  <c r="H70" i="4"/>
  <c r="I70" i="4"/>
  <c r="J70" i="4"/>
  <c r="K70" i="4"/>
  <c r="L70" i="4"/>
  <c r="N70" i="4"/>
  <c r="O70" i="4"/>
  <c r="P70" i="4"/>
  <c r="A71" i="4"/>
  <c r="B71" i="4"/>
  <c r="C71" i="4"/>
  <c r="D71" i="4"/>
  <c r="E71" i="4"/>
  <c r="F71" i="4"/>
  <c r="G71" i="4"/>
  <c r="H71" i="4"/>
  <c r="I71" i="4"/>
  <c r="J71" i="4"/>
  <c r="K71" i="4"/>
  <c r="L71" i="4"/>
  <c r="N71" i="4"/>
  <c r="O71" i="4"/>
  <c r="P71" i="4"/>
  <c r="Q71" i="4"/>
  <c r="A72" i="4"/>
  <c r="B72" i="4"/>
  <c r="C72" i="4"/>
  <c r="D72" i="4"/>
  <c r="E72" i="4"/>
  <c r="F72" i="4"/>
  <c r="G72" i="4"/>
  <c r="H72" i="4"/>
  <c r="I72" i="4"/>
  <c r="J72" i="4"/>
  <c r="K72" i="4"/>
  <c r="L72" i="4"/>
  <c r="N72" i="4"/>
  <c r="O72" i="4"/>
  <c r="P72" i="4"/>
  <c r="A73" i="4"/>
  <c r="B73" i="4"/>
  <c r="C73" i="4"/>
  <c r="D73" i="4"/>
  <c r="E73" i="4"/>
  <c r="F73" i="4"/>
  <c r="G73" i="4"/>
  <c r="H73" i="4"/>
  <c r="I73" i="4"/>
  <c r="J73" i="4"/>
  <c r="M73" i="4" s="1"/>
  <c r="R73" i="4" s="1"/>
  <c r="K73" i="4"/>
  <c r="L73" i="4"/>
  <c r="N73" i="4"/>
  <c r="Q73" i="4" s="1"/>
  <c r="O73" i="4"/>
  <c r="P73" i="4"/>
  <c r="A74" i="4"/>
  <c r="B74" i="4"/>
  <c r="C74" i="4"/>
  <c r="D74" i="4"/>
  <c r="E74" i="4"/>
  <c r="F74" i="4"/>
  <c r="G74" i="4"/>
  <c r="H74" i="4"/>
  <c r="I74" i="4"/>
  <c r="J74" i="4"/>
  <c r="M74" i="4" s="1"/>
  <c r="R74" i="4" s="1"/>
  <c r="K74" i="4"/>
  <c r="L74" i="4"/>
  <c r="N74" i="4"/>
  <c r="Q74" i="4" s="1"/>
  <c r="O74" i="4"/>
  <c r="P74" i="4"/>
  <c r="A75" i="4"/>
  <c r="B75" i="4"/>
  <c r="C75" i="4"/>
  <c r="D75" i="4"/>
  <c r="E75" i="4"/>
  <c r="F75" i="4"/>
  <c r="G75" i="4"/>
  <c r="H75" i="4"/>
  <c r="I75" i="4"/>
  <c r="J75" i="4"/>
  <c r="K75" i="4"/>
  <c r="L75" i="4"/>
  <c r="N75" i="4"/>
  <c r="O75" i="4"/>
  <c r="P75" i="4"/>
  <c r="Q75" i="4"/>
  <c r="A76" i="4"/>
  <c r="B76" i="4"/>
  <c r="C76" i="4"/>
  <c r="D76" i="4"/>
  <c r="E76" i="4"/>
  <c r="F76" i="4"/>
  <c r="G76" i="4"/>
  <c r="H76" i="4"/>
  <c r="I76" i="4"/>
  <c r="J76" i="4"/>
  <c r="M76" i="4" s="1"/>
  <c r="R76" i="4" s="1"/>
  <c r="K76" i="4"/>
  <c r="L76" i="4"/>
  <c r="N76" i="4"/>
  <c r="Q76" i="4" s="1"/>
  <c r="O76" i="4"/>
  <c r="P76" i="4"/>
  <c r="A77" i="4"/>
  <c r="B77" i="4"/>
  <c r="C77" i="4"/>
  <c r="D77" i="4"/>
  <c r="E77" i="4"/>
  <c r="F77" i="4"/>
  <c r="G77" i="4"/>
  <c r="H77" i="4"/>
  <c r="I77" i="4"/>
  <c r="J77" i="4"/>
  <c r="M77" i="4" s="1"/>
  <c r="R77" i="4" s="1"/>
  <c r="K77" i="4"/>
  <c r="L77" i="4"/>
  <c r="N77" i="4"/>
  <c r="Q77" i="4" s="1"/>
  <c r="O77" i="4"/>
  <c r="P77" i="4"/>
  <c r="A78" i="4"/>
  <c r="B78" i="4"/>
  <c r="C78" i="4"/>
  <c r="D78" i="4"/>
  <c r="E78" i="4"/>
  <c r="F78" i="4"/>
  <c r="G78" i="4"/>
  <c r="H78" i="4"/>
  <c r="I78" i="4"/>
  <c r="J78" i="4"/>
  <c r="K78" i="4"/>
  <c r="L78" i="4"/>
  <c r="N78" i="4"/>
  <c r="Q78" i="4" s="1"/>
  <c r="O78" i="4"/>
  <c r="P78" i="4"/>
  <c r="A79" i="4"/>
  <c r="B79" i="4"/>
  <c r="C79" i="4"/>
  <c r="D79" i="4"/>
  <c r="E79" i="4"/>
  <c r="F79" i="4"/>
  <c r="G79" i="4"/>
  <c r="H79" i="4"/>
  <c r="I79" i="4"/>
  <c r="J79" i="4"/>
  <c r="M79" i="4" s="1"/>
  <c r="R79" i="4" s="1"/>
  <c r="K79" i="4"/>
  <c r="L79" i="4"/>
  <c r="N79" i="4"/>
  <c r="Q79" i="4" s="1"/>
  <c r="O79" i="4"/>
  <c r="P79" i="4"/>
  <c r="A80" i="4"/>
  <c r="B80" i="4"/>
  <c r="C80" i="4"/>
  <c r="D80" i="4"/>
  <c r="E80" i="4"/>
  <c r="F80" i="4"/>
  <c r="G80" i="4"/>
  <c r="H80" i="4"/>
  <c r="I80" i="4"/>
  <c r="J80" i="4"/>
  <c r="K80" i="4"/>
  <c r="L80" i="4"/>
  <c r="N80" i="4"/>
  <c r="Q80" i="4" s="1"/>
  <c r="O80" i="4"/>
  <c r="P80" i="4"/>
  <c r="A81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R81" i="4"/>
  <c r="A82" i="4"/>
  <c r="B82" i="4"/>
  <c r="C82" i="4"/>
  <c r="D82" i="4"/>
  <c r="E82" i="4"/>
  <c r="F82" i="4"/>
  <c r="G82" i="4"/>
  <c r="H82" i="4"/>
  <c r="I82" i="4"/>
  <c r="J82" i="4"/>
  <c r="K82" i="4"/>
  <c r="L82" i="4"/>
  <c r="N82" i="4"/>
  <c r="O82" i="4"/>
  <c r="P82" i="4"/>
  <c r="A83" i="4"/>
  <c r="B83" i="4"/>
  <c r="C83" i="4"/>
  <c r="D83" i="4"/>
  <c r="E83" i="4"/>
  <c r="F83" i="4"/>
  <c r="G83" i="4"/>
  <c r="H83" i="4"/>
  <c r="I83" i="4"/>
  <c r="J83" i="4"/>
  <c r="K83" i="4"/>
  <c r="L83" i="4"/>
  <c r="N83" i="4"/>
  <c r="Q83" i="4" s="1"/>
  <c r="O83" i="4"/>
  <c r="P83" i="4"/>
  <c r="A84" i="4"/>
  <c r="B84" i="4"/>
  <c r="C84" i="4"/>
  <c r="D84" i="4"/>
  <c r="E84" i="4"/>
  <c r="F84" i="4"/>
  <c r="G84" i="4"/>
  <c r="H84" i="4"/>
  <c r="I84" i="4"/>
  <c r="J84" i="4"/>
  <c r="K84" i="4"/>
  <c r="L84" i="4"/>
  <c r="N84" i="4"/>
  <c r="O84" i="4"/>
  <c r="P84" i="4"/>
  <c r="A85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R85" i="4"/>
  <c r="A86" i="4"/>
  <c r="B86" i="4"/>
  <c r="C86" i="4"/>
  <c r="D86" i="4"/>
  <c r="E86" i="4"/>
  <c r="F86" i="4"/>
  <c r="G86" i="4"/>
  <c r="H86" i="4"/>
  <c r="I86" i="4"/>
  <c r="J86" i="4"/>
  <c r="M86" i="4" s="1"/>
  <c r="R86" i="4" s="1"/>
  <c r="K86" i="4"/>
  <c r="L86" i="4"/>
  <c r="N86" i="4"/>
  <c r="O86" i="4"/>
  <c r="P86" i="4"/>
  <c r="A87" i="4"/>
  <c r="B87" i="4"/>
  <c r="C87" i="4"/>
  <c r="D87" i="4"/>
  <c r="E87" i="4"/>
  <c r="F87" i="4"/>
  <c r="G87" i="4"/>
  <c r="H87" i="4"/>
  <c r="I87" i="4"/>
  <c r="J87" i="4"/>
  <c r="K87" i="4"/>
  <c r="L87" i="4"/>
  <c r="N87" i="4"/>
  <c r="O87" i="4"/>
  <c r="P87" i="4"/>
  <c r="Q87" i="4"/>
  <c r="A88" i="4"/>
  <c r="B88" i="4"/>
  <c r="C88" i="4"/>
  <c r="D88" i="4"/>
  <c r="E88" i="4"/>
  <c r="F88" i="4"/>
  <c r="G88" i="4"/>
  <c r="H88" i="4"/>
  <c r="I88" i="4"/>
  <c r="J88" i="4"/>
  <c r="M88" i="4" s="1"/>
  <c r="R88" i="4" s="1"/>
  <c r="K88" i="4"/>
  <c r="L88" i="4"/>
  <c r="N88" i="4"/>
  <c r="O88" i="4"/>
  <c r="P88" i="4"/>
  <c r="A89" i="4"/>
  <c r="B89" i="4"/>
  <c r="C89" i="4"/>
  <c r="D89" i="4"/>
  <c r="E89" i="4"/>
  <c r="F89" i="4"/>
  <c r="G89" i="4"/>
  <c r="H89" i="4"/>
  <c r="I89" i="4"/>
  <c r="J89" i="4"/>
  <c r="M89" i="4" s="1"/>
  <c r="R89" i="4" s="1"/>
  <c r="K89" i="4"/>
  <c r="L89" i="4"/>
  <c r="N89" i="4"/>
  <c r="O89" i="4"/>
  <c r="P89" i="4"/>
  <c r="A90" i="4"/>
  <c r="B90" i="4"/>
  <c r="C90" i="4"/>
  <c r="D90" i="4"/>
  <c r="E90" i="4"/>
  <c r="F90" i="4"/>
  <c r="G90" i="4"/>
  <c r="H90" i="4"/>
  <c r="I90" i="4"/>
  <c r="J90" i="4"/>
  <c r="M90" i="4" s="1"/>
  <c r="R90" i="4" s="1"/>
  <c r="K90" i="4"/>
  <c r="L90" i="4"/>
  <c r="N90" i="4"/>
  <c r="O90" i="4"/>
  <c r="P90" i="4"/>
  <c r="A91" i="4"/>
  <c r="B91" i="4"/>
  <c r="C91" i="4"/>
  <c r="D91" i="4"/>
  <c r="E91" i="4"/>
  <c r="F91" i="4"/>
  <c r="G91" i="4"/>
  <c r="H91" i="4"/>
  <c r="I91" i="4"/>
  <c r="J91" i="4"/>
  <c r="M91" i="4" s="1"/>
  <c r="R91" i="4" s="1"/>
  <c r="K91" i="4"/>
  <c r="L91" i="4"/>
  <c r="N91" i="4"/>
  <c r="O91" i="4"/>
  <c r="P91" i="4"/>
  <c r="Q91" i="4"/>
  <c r="A92" i="4"/>
  <c r="B92" i="4"/>
  <c r="C92" i="4"/>
  <c r="D92" i="4"/>
  <c r="E92" i="4"/>
  <c r="F92" i="4"/>
  <c r="G92" i="4"/>
  <c r="H92" i="4"/>
  <c r="I92" i="4"/>
  <c r="J92" i="4"/>
  <c r="M92" i="4" s="1"/>
  <c r="R92" i="4" s="1"/>
  <c r="K92" i="4"/>
  <c r="L92" i="4"/>
  <c r="N92" i="4"/>
  <c r="O92" i="4"/>
  <c r="P92" i="4"/>
  <c r="A93" i="4"/>
  <c r="B93" i="4"/>
  <c r="C93" i="4"/>
  <c r="D93" i="4"/>
  <c r="E93" i="4"/>
  <c r="F93" i="4"/>
  <c r="G93" i="4"/>
  <c r="H93" i="4"/>
  <c r="I93" i="4"/>
  <c r="J93" i="4"/>
  <c r="M93" i="4" s="1"/>
  <c r="R93" i="4" s="1"/>
  <c r="K93" i="4"/>
  <c r="L93" i="4"/>
  <c r="N93" i="4"/>
  <c r="Q93" i="4" s="1"/>
  <c r="O93" i="4"/>
  <c r="P93" i="4"/>
  <c r="A94" i="4"/>
  <c r="B94" i="4"/>
  <c r="C94" i="4"/>
  <c r="D94" i="4"/>
  <c r="E94" i="4"/>
  <c r="F94" i="4"/>
  <c r="G94" i="4"/>
  <c r="H94" i="4"/>
  <c r="I94" i="4"/>
  <c r="J94" i="4"/>
  <c r="K94" i="4"/>
  <c r="L94" i="4"/>
  <c r="N94" i="4"/>
  <c r="Q94" i="4" s="1"/>
  <c r="O94" i="4"/>
  <c r="P94" i="4"/>
  <c r="A95" i="4"/>
  <c r="B95" i="4"/>
  <c r="C95" i="4"/>
  <c r="D95" i="4"/>
  <c r="E95" i="4"/>
  <c r="F95" i="4"/>
  <c r="G95" i="4"/>
  <c r="H95" i="4"/>
  <c r="I95" i="4"/>
  <c r="J95" i="4"/>
  <c r="M95" i="4" s="1"/>
  <c r="K95" i="4"/>
  <c r="L95" i="4"/>
  <c r="N95" i="4"/>
  <c r="Q95" i="4" s="1"/>
  <c r="O95" i="4"/>
  <c r="P95" i="4"/>
  <c r="R95" i="4"/>
  <c r="A96" i="4"/>
  <c r="B96" i="4"/>
  <c r="C96" i="4"/>
  <c r="D96" i="4"/>
  <c r="E96" i="4"/>
  <c r="F96" i="4"/>
  <c r="G96" i="4"/>
  <c r="H96" i="4"/>
  <c r="I96" i="4"/>
  <c r="J96" i="4"/>
  <c r="K96" i="4"/>
  <c r="L96" i="4"/>
  <c r="N96" i="4"/>
  <c r="Q96" i="4" s="1"/>
  <c r="O96" i="4"/>
  <c r="P96" i="4"/>
  <c r="A97" i="4"/>
  <c r="B97" i="4"/>
  <c r="C97" i="4"/>
  <c r="D97" i="4"/>
  <c r="E97" i="4"/>
  <c r="F97" i="4"/>
  <c r="G97" i="4"/>
  <c r="H97" i="4"/>
  <c r="I97" i="4"/>
  <c r="J97" i="4"/>
  <c r="K97" i="4"/>
  <c r="L97" i="4"/>
  <c r="M97" i="4"/>
  <c r="R97" i="4" s="1"/>
  <c r="N97" i="4"/>
  <c r="O97" i="4"/>
  <c r="P97" i="4"/>
  <c r="A98" i="4"/>
  <c r="B98" i="4"/>
  <c r="C98" i="4"/>
  <c r="D98" i="4"/>
  <c r="E98" i="4"/>
  <c r="F98" i="4"/>
  <c r="G98" i="4"/>
  <c r="H98" i="4"/>
  <c r="I98" i="4"/>
  <c r="J98" i="4"/>
  <c r="K98" i="4"/>
  <c r="L98" i="4"/>
  <c r="N98" i="4"/>
  <c r="O98" i="4"/>
  <c r="P98" i="4"/>
  <c r="A99" i="4"/>
  <c r="B99" i="4"/>
  <c r="C99" i="4"/>
  <c r="D99" i="4"/>
  <c r="E99" i="4"/>
  <c r="F99" i="4"/>
  <c r="G99" i="4"/>
  <c r="H99" i="4"/>
  <c r="I99" i="4"/>
  <c r="J99" i="4"/>
  <c r="K99" i="4"/>
  <c r="L99" i="4"/>
  <c r="N99" i="4"/>
  <c r="O99" i="4"/>
  <c r="P99" i="4"/>
  <c r="Q99" i="4"/>
  <c r="A100" i="4"/>
  <c r="B100" i="4"/>
  <c r="C100" i="4"/>
  <c r="D100" i="4"/>
  <c r="E100" i="4"/>
  <c r="F100" i="4"/>
  <c r="G100" i="4"/>
  <c r="H100" i="4"/>
  <c r="I100" i="4"/>
  <c r="J100" i="4"/>
  <c r="K100" i="4"/>
  <c r="L100" i="4"/>
  <c r="N100" i="4"/>
  <c r="O100" i="4"/>
  <c r="P100" i="4"/>
  <c r="A101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R101" i="4" s="1"/>
  <c r="N101" i="4"/>
  <c r="O101" i="4"/>
  <c r="P101" i="4"/>
  <c r="A102" i="4"/>
  <c r="B102" i="4"/>
  <c r="C102" i="4"/>
  <c r="D102" i="4"/>
  <c r="E102" i="4"/>
  <c r="F102" i="4"/>
  <c r="G102" i="4"/>
  <c r="H102" i="4"/>
  <c r="I102" i="4"/>
  <c r="J102" i="4"/>
  <c r="K102" i="4"/>
  <c r="L102" i="4"/>
  <c r="N102" i="4"/>
  <c r="O102" i="4"/>
  <c r="P102" i="4"/>
  <c r="A103" i="4"/>
  <c r="B103" i="4"/>
  <c r="C103" i="4"/>
  <c r="D103" i="4"/>
  <c r="E103" i="4"/>
  <c r="F103" i="4"/>
  <c r="G103" i="4"/>
  <c r="H103" i="4"/>
  <c r="I103" i="4"/>
  <c r="J103" i="4"/>
  <c r="K103" i="4"/>
  <c r="L103" i="4"/>
  <c r="N103" i="4"/>
  <c r="O103" i="4"/>
  <c r="P103" i="4"/>
  <c r="Q103" i="4"/>
  <c r="A104" i="4"/>
  <c r="B104" i="4"/>
  <c r="C104" i="4"/>
  <c r="D104" i="4"/>
  <c r="E104" i="4"/>
  <c r="F104" i="4"/>
  <c r="G104" i="4"/>
  <c r="H104" i="4"/>
  <c r="I104" i="4"/>
  <c r="J104" i="4"/>
  <c r="K104" i="4"/>
  <c r="L104" i="4"/>
  <c r="N104" i="4"/>
  <c r="O104" i="4"/>
  <c r="P104" i="4"/>
  <c r="A105" i="4"/>
  <c r="B105" i="4"/>
  <c r="C105" i="4"/>
  <c r="D105" i="4"/>
  <c r="E105" i="4"/>
  <c r="F105" i="4"/>
  <c r="G105" i="4"/>
  <c r="H105" i="4"/>
  <c r="I105" i="4"/>
  <c r="J105" i="4"/>
  <c r="M105" i="4" s="1"/>
  <c r="R105" i="4" s="1"/>
  <c r="K105" i="4"/>
  <c r="L105" i="4"/>
  <c r="N105" i="4"/>
  <c r="Q105" i="4" s="1"/>
  <c r="O105" i="4"/>
  <c r="P105" i="4"/>
  <c r="A106" i="4"/>
  <c r="B106" i="4"/>
  <c r="C106" i="4"/>
  <c r="D106" i="4"/>
  <c r="E106" i="4"/>
  <c r="F106" i="4"/>
  <c r="G106" i="4"/>
  <c r="H106" i="4"/>
  <c r="I106" i="4"/>
  <c r="J106" i="4"/>
  <c r="M106" i="4" s="1"/>
  <c r="R106" i="4" s="1"/>
  <c r="K106" i="4"/>
  <c r="L106" i="4"/>
  <c r="N106" i="4"/>
  <c r="Q106" i="4" s="1"/>
  <c r="O106" i="4"/>
  <c r="P106" i="4"/>
  <c r="A107" i="4"/>
  <c r="B107" i="4"/>
  <c r="C107" i="4"/>
  <c r="D107" i="4"/>
  <c r="E107" i="4"/>
  <c r="F107" i="4"/>
  <c r="G107" i="4"/>
  <c r="H107" i="4"/>
  <c r="I107" i="4"/>
  <c r="J107" i="4"/>
  <c r="K107" i="4"/>
  <c r="L107" i="4"/>
  <c r="N107" i="4"/>
  <c r="O107" i="4"/>
  <c r="P107" i="4"/>
  <c r="Q107" i="4"/>
  <c r="A108" i="4"/>
  <c r="B108" i="4"/>
  <c r="C108" i="4"/>
  <c r="D108" i="4"/>
  <c r="E108" i="4"/>
  <c r="F108" i="4"/>
  <c r="G108" i="4"/>
  <c r="H108" i="4"/>
  <c r="I108" i="4"/>
  <c r="J108" i="4"/>
  <c r="M108" i="4" s="1"/>
  <c r="R108" i="4" s="1"/>
  <c r="K108" i="4"/>
  <c r="L108" i="4"/>
  <c r="N108" i="4"/>
  <c r="Q108" i="4" s="1"/>
  <c r="O108" i="4"/>
  <c r="P108" i="4"/>
  <c r="A109" i="4"/>
  <c r="B109" i="4"/>
  <c r="C109" i="4"/>
  <c r="D109" i="4"/>
  <c r="E109" i="4"/>
  <c r="F109" i="4"/>
  <c r="G109" i="4"/>
  <c r="H109" i="4"/>
  <c r="I109" i="4"/>
  <c r="J109" i="4"/>
  <c r="M109" i="4" s="1"/>
  <c r="R109" i="4" s="1"/>
  <c r="K109" i="4"/>
  <c r="L109" i="4"/>
  <c r="N109" i="4"/>
  <c r="Q109" i="4" s="1"/>
  <c r="O109" i="4"/>
  <c r="P109" i="4"/>
  <c r="A110" i="4"/>
  <c r="B110" i="4"/>
  <c r="C110" i="4"/>
  <c r="D110" i="4"/>
  <c r="E110" i="4"/>
  <c r="F110" i="4"/>
  <c r="G110" i="4"/>
  <c r="H110" i="4"/>
  <c r="I110" i="4"/>
  <c r="J110" i="4"/>
  <c r="K110" i="4"/>
  <c r="L110" i="4"/>
  <c r="N110" i="4"/>
  <c r="Q110" i="4" s="1"/>
  <c r="O110" i="4"/>
  <c r="P110" i="4"/>
  <c r="A111" i="4"/>
  <c r="B111" i="4"/>
  <c r="C111" i="4"/>
  <c r="D111" i="4"/>
  <c r="E111" i="4"/>
  <c r="F111" i="4"/>
  <c r="G111" i="4"/>
  <c r="H111" i="4"/>
  <c r="I111" i="4"/>
  <c r="J111" i="4"/>
  <c r="M111" i="4" s="1"/>
  <c r="R111" i="4" s="1"/>
  <c r="K111" i="4"/>
  <c r="L111" i="4"/>
  <c r="N111" i="4"/>
  <c r="Q111" i="4" s="1"/>
  <c r="O111" i="4"/>
  <c r="P111" i="4"/>
  <c r="A112" i="4"/>
  <c r="B112" i="4"/>
  <c r="C112" i="4"/>
  <c r="D112" i="4"/>
  <c r="E112" i="4"/>
  <c r="F112" i="4"/>
  <c r="G112" i="4"/>
  <c r="H112" i="4"/>
  <c r="I112" i="4"/>
  <c r="J112" i="4"/>
  <c r="K112" i="4"/>
  <c r="L112" i="4"/>
  <c r="N112" i="4"/>
  <c r="Q112" i="4" s="1"/>
  <c r="O112" i="4"/>
  <c r="P112" i="4"/>
  <c r="A113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R113" i="4"/>
  <c r="A114" i="4"/>
  <c r="B114" i="4"/>
  <c r="C114" i="4"/>
  <c r="D114" i="4"/>
  <c r="E114" i="4"/>
  <c r="F114" i="4"/>
  <c r="G114" i="4"/>
  <c r="H114" i="4"/>
  <c r="I114" i="4"/>
  <c r="J114" i="4"/>
  <c r="K114" i="4"/>
  <c r="L114" i="4"/>
  <c r="N114" i="4"/>
  <c r="O114" i="4"/>
  <c r="P114" i="4"/>
  <c r="A115" i="4"/>
  <c r="B115" i="4"/>
  <c r="C115" i="4"/>
  <c r="D115" i="4"/>
  <c r="E115" i="4"/>
  <c r="F115" i="4"/>
  <c r="G115" i="4"/>
  <c r="H115" i="4"/>
  <c r="I115" i="4"/>
  <c r="J115" i="4"/>
  <c r="K115" i="4"/>
  <c r="L115" i="4"/>
  <c r="N115" i="4"/>
  <c r="Q115" i="4" s="1"/>
  <c r="O115" i="4"/>
  <c r="P115" i="4"/>
  <c r="A116" i="4"/>
  <c r="B116" i="4"/>
  <c r="C116" i="4"/>
  <c r="D116" i="4"/>
  <c r="E116" i="4"/>
  <c r="F116" i="4"/>
  <c r="G116" i="4"/>
  <c r="H116" i="4"/>
  <c r="I116" i="4"/>
  <c r="J116" i="4"/>
  <c r="K116" i="4"/>
  <c r="L116" i="4"/>
  <c r="N116" i="4"/>
  <c r="O116" i="4"/>
  <c r="P116" i="4"/>
  <c r="A117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R117" i="4"/>
  <c r="A118" i="4"/>
  <c r="B118" i="4"/>
  <c r="C118" i="4"/>
  <c r="D118" i="4"/>
  <c r="E118" i="4"/>
  <c r="F118" i="4"/>
  <c r="G118" i="4"/>
  <c r="H118" i="4"/>
  <c r="I118" i="4"/>
  <c r="J118" i="4"/>
  <c r="M118" i="4" s="1"/>
  <c r="R118" i="4" s="1"/>
  <c r="K118" i="4"/>
  <c r="L118" i="4"/>
  <c r="N118" i="4"/>
  <c r="O118" i="4"/>
  <c r="P118" i="4"/>
  <c r="A119" i="4"/>
  <c r="B119" i="4"/>
  <c r="C119" i="4"/>
  <c r="D119" i="4"/>
  <c r="E119" i="4"/>
  <c r="F119" i="4"/>
  <c r="G119" i="4"/>
  <c r="H119" i="4"/>
  <c r="I119" i="4"/>
  <c r="J119" i="4"/>
  <c r="K119" i="4"/>
  <c r="L119" i="4"/>
  <c r="N119" i="4"/>
  <c r="O119" i="4"/>
  <c r="P119" i="4"/>
  <c r="Q119" i="4"/>
  <c r="A120" i="4"/>
  <c r="B120" i="4"/>
  <c r="C120" i="4"/>
  <c r="D120" i="4"/>
  <c r="E120" i="4"/>
  <c r="F120" i="4"/>
  <c r="G120" i="4"/>
  <c r="H120" i="4"/>
  <c r="I120" i="4"/>
  <c r="J120" i="4"/>
  <c r="M120" i="4" s="1"/>
  <c r="R120" i="4" s="1"/>
  <c r="K120" i="4"/>
  <c r="L120" i="4"/>
  <c r="N120" i="4"/>
  <c r="O120" i="4"/>
  <c r="P120" i="4"/>
  <c r="A121" i="4"/>
  <c r="B121" i="4"/>
  <c r="C121" i="4"/>
  <c r="D121" i="4"/>
  <c r="E121" i="4"/>
  <c r="F121" i="4"/>
  <c r="G121" i="4"/>
  <c r="H121" i="4"/>
  <c r="I121" i="4"/>
  <c r="J121" i="4"/>
  <c r="M121" i="4" s="1"/>
  <c r="R121" i="4" s="1"/>
  <c r="K121" i="4"/>
  <c r="L121" i="4"/>
  <c r="N121" i="4"/>
  <c r="O121" i="4"/>
  <c r="P121" i="4"/>
  <c r="A122" i="4"/>
  <c r="B122" i="4"/>
  <c r="C122" i="4"/>
  <c r="D122" i="4"/>
  <c r="E122" i="4"/>
  <c r="F122" i="4"/>
  <c r="G122" i="4"/>
  <c r="H122" i="4"/>
  <c r="I122" i="4"/>
  <c r="J122" i="4"/>
  <c r="M122" i="4" s="1"/>
  <c r="R122" i="4" s="1"/>
  <c r="K122" i="4"/>
  <c r="L122" i="4"/>
  <c r="N122" i="4"/>
  <c r="O122" i="4"/>
  <c r="P122" i="4"/>
  <c r="A123" i="4"/>
  <c r="B123" i="4"/>
  <c r="C123" i="4"/>
  <c r="D123" i="4"/>
  <c r="E123" i="4"/>
  <c r="F123" i="4"/>
  <c r="G123" i="4"/>
  <c r="H123" i="4"/>
  <c r="I123" i="4"/>
  <c r="J123" i="4"/>
  <c r="M123" i="4" s="1"/>
  <c r="R123" i="4" s="1"/>
  <c r="K123" i="4"/>
  <c r="L123" i="4"/>
  <c r="N123" i="4"/>
  <c r="O123" i="4"/>
  <c r="P123" i="4"/>
  <c r="Q123" i="4"/>
  <c r="A124" i="4"/>
  <c r="B124" i="4"/>
  <c r="C124" i="4"/>
  <c r="D124" i="4"/>
  <c r="E124" i="4"/>
  <c r="F124" i="4"/>
  <c r="G124" i="4"/>
  <c r="H124" i="4"/>
  <c r="I124" i="4"/>
  <c r="J124" i="4"/>
  <c r="M124" i="4" s="1"/>
  <c r="R124" i="4" s="1"/>
  <c r="K124" i="4"/>
  <c r="L124" i="4"/>
  <c r="N124" i="4"/>
  <c r="O124" i="4"/>
  <c r="P124" i="4"/>
  <c r="A125" i="4"/>
  <c r="B125" i="4"/>
  <c r="C125" i="4"/>
  <c r="D125" i="4"/>
  <c r="E125" i="4"/>
  <c r="F125" i="4"/>
  <c r="G125" i="4"/>
  <c r="H125" i="4"/>
  <c r="I125" i="4"/>
  <c r="J125" i="4"/>
  <c r="M125" i="4" s="1"/>
  <c r="K125" i="4"/>
  <c r="L125" i="4"/>
  <c r="N125" i="4"/>
  <c r="Q125" i="4" s="1"/>
  <c r="O125" i="4"/>
  <c r="P125" i="4"/>
  <c r="R125" i="4"/>
  <c r="A126" i="4"/>
  <c r="B126" i="4"/>
  <c r="C126" i="4"/>
  <c r="D126" i="4"/>
  <c r="E126" i="4"/>
  <c r="F126" i="4"/>
  <c r="G126" i="4"/>
  <c r="H126" i="4"/>
  <c r="I126" i="4"/>
  <c r="J126" i="4"/>
  <c r="K126" i="4"/>
  <c r="L126" i="4"/>
  <c r="N126" i="4"/>
  <c r="Q126" i="4" s="1"/>
  <c r="O126" i="4"/>
  <c r="P126" i="4"/>
  <c r="A127" i="4"/>
  <c r="B127" i="4"/>
  <c r="C127" i="4"/>
  <c r="D127" i="4"/>
  <c r="E127" i="4"/>
  <c r="F127" i="4"/>
  <c r="G127" i="4"/>
  <c r="H127" i="4"/>
  <c r="I127" i="4"/>
  <c r="J127" i="4"/>
  <c r="M127" i="4" s="1"/>
  <c r="K127" i="4"/>
  <c r="L127" i="4"/>
  <c r="N127" i="4"/>
  <c r="Q127" i="4" s="1"/>
  <c r="O127" i="4"/>
  <c r="P127" i="4"/>
  <c r="R127" i="4"/>
  <c r="A128" i="4"/>
  <c r="B128" i="4"/>
  <c r="C128" i="4"/>
  <c r="D128" i="4"/>
  <c r="E128" i="4"/>
  <c r="F128" i="4"/>
  <c r="G128" i="4"/>
  <c r="H128" i="4"/>
  <c r="I128" i="4"/>
  <c r="J128" i="4"/>
  <c r="K128" i="4"/>
  <c r="L128" i="4"/>
  <c r="N128" i="4"/>
  <c r="O128" i="4"/>
  <c r="P128" i="4"/>
  <c r="A129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R129" i="4" s="1"/>
  <c r="N129" i="4"/>
  <c r="Q129" i="4" s="1"/>
  <c r="O129" i="4"/>
  <c r="P129" i="4"/>
  <c r="A130" i="4"/>
  <c r="B130" i="4"/>
  <c r="C130" i="4"/>
  <c r="D130" i="4"/>
  <c r="E130" i="4"/>
  <c r="F130" i="4"/>
  <c r="G130" i="4"/>
  <c r="H130" i="4"/>
  <c r="I130" i="4"/>
  <c r="J130" i="4"/>
  <c r="K130" i="4"/>
  <c r="L130" i="4"/>
  <c r="N130" i="4"/>
  <c r="O130" i="4"/>
  <c r="P130" i="4"/>
  <c r="A131" i="4"/>
  <c r="B131" i="4"/>
  <c r="C131" i="4"/>
  <c r="D131" i="4"/>
  <c r="E131" i="4"/>
  <c r="F131" i="4"/>
  <c r="G131" i="4"/>
  <c r="H131" i="4"/>
  <c r="I131" i="4"/>
  <c r="J131" i="4"/>
  <c r="M131" i="4" s="1"/>
  <c r="K131" i="4"/>
  <c r="L131" i="4"/>
  <c r="N131" i="4"/>
  <c r="O131" i="4"/>
  <c r="P131" i="4"/>
  <c r="Q131" i="4"/>
  <c r="R131" i="4"/>
  <c r="A132" i="4"/>
  <c r="B132" i="4"/>
  <c r="C132" i="4"/>
  <c r="D132" i="4"/>
  <c r="E132" i="4"/>
  <c r="F132" i="4"/>
  <c r="G132" i="4"/>
  <c r="H132" i="4"/>
  <c r="I132" i="4"/>
  <c r="J132" i="4"/>
  <c r="K132" i="4"/>
  <c r="L132" i="4"/>
  <c r="N132" i="4"/>
  <c r="O132" i="4"/>
  <c r="P132" i="4"/>
  <c r="A133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R133" i="4" s="1"/>
  <c r="N133" i="4"/>
  <c r="O133" i="4"/>
  <c r="P133" i="4"/>
  <c r="A134" i="4"/>
  <c r="B134" i="4"/>
  <c r="C134" i="4"/>
  <c r="D134" i="4"/>
  <c r="E134" i="4"/>
  <c r="F134" i="4"/>
  <c r="G134" i="4"/>
  <c r="H134" i="4"/>
  <c r="I134" i="4"/>
  <c r="J134" i="4"/>
  <c r="K134" i="4"/>
  <c r="L134" i="4"/>
  <c r="N134" i="4"/>
  <c r="O134" i="4"/>
  <c r="P134" i="4"/>
  <c r="A135" i="4"/>
  <c r="B135" i="4"/>
  <c r="C135" i="4"/>
  <c r="D135" i="4"/>
  <c r="E135" i="4"/>
  <c r="F135" i="4"/>
  <c r="G135" i="4"/>
  <c r="H135" i="4"/>
  <c r="I135" i="4"/>
  <c r="J135" i="4"/>
  <c r="K135" i="4"/>
  <c r="L135" i="4"/>
  <c r="N135" i="4"/>
  <c r="Q135" i="4" s="1"/>
  <c r="O135" i="4"/>
  <c r="P135" i="4"/>
  <c r="A136" i="4"/>
  <c r="B136" i="4"/>
  <c r="C136" i="4"/>
  <c r="D136" i="4"/>
  <c r="E136" i="4"/>
  <c r="F136" i="4"/>
  <c r="G136" i="4"/>
  <c r="H136" i="4"/>
  <c r="I136" i="4"/>
  <c r="J136" i="4"/>
  <c r="K136" i="4"/>
  <c r="L136" i="4"/>
  <c r="N136" i="4"/>
  <c r="O136" i="4"/>
  <c r="P136" i="4"/>
  <c r="A137" i="4"/>
  <c r="B137" i="4"/>
  <c r="C137" i="4"/>
  <c r="D137" i="4"/>
  <c r="E137" i="4"/>
  <c r="F137" i="4"/>
  <c r="G137" i="4"/>
  <c r="H137" i="4"/>
  <c r="I137" i="4"/>
  <c r="J137" i="4"/>
  <c r="M137" i="4" s="1"/>
  <c r="R137" i="4" s="1"/>
  <c r="K137" i="4"/>
  <c r="L137" i="4"/>
  <c r="N137" i="4"/>
  <c r="Q137" i="4" s="1"/>
  <c r="O137" i="4"/>
  <c r="P137" i="4"/>
  <c r="A138" i="4"/>
  <c r="B138" i="4"/>
  <c r="C138" i="4"/>
  <c r="D138" i="4"/>
  <c r="E138" i="4"/>
  <c r="F138" i="4"/>
  <c r="G138" i="4"/>
  <c r="H138" i="4"/>
  <c r="I138" i="4"/>
  <c r="J138" i="4"/>
  <c r="K138" i="4"/>
  <c r="L138" i="4"/>
  <c r="N138" i="4"/>
  <c r="Q138" i="4" s="1"/>
  <c r="O138" i="4"/>
  <c r="P138" i="4"/>
  <c r="A139" i="4"/>
  <c r="B139" i="4"/>
  <c r="C139" i="4"/>
  <c r="D139" i="4"/>
  <c r="E139" i="4"/>
  <c r="F139" i="4"/>
  <c r="G139" i="4"/>
  <c r="H139" i="4"/>
  <c r="I139" i="4"/>
  <c r="J139" i="4"/>
  <c r="K139" i="4"/>
  <c r="L139" i="4"/>
  <c r="N139" i="4"/>
  <c r="O139" i="4"/>
  <c r="P139" i="4"/>
  <c r="Q139" i="4"/>
  <c r="A140" i="4"/>
  <c r="B140" i="4"/>
  <c r="C140" i="4"/>
  <c r="D140" i="4"/>
  <c r="E140" i="4"/>
  <c r="F140" i="4"/>
  <c r="G140" i="4"/>
  <c r="H140" i="4"/>
  <c r="I140" i="4"/>
  <c r="J140" i="4"/>
  <c r="M140" i="4" s="1"/>
  <c r="R140" i="4" s="1"/>
  <c r="K140" i="4"/>
  <c r="L140" i="4"/>
  <c r="N140" i="4"/>
  <c r="Q140" i="4" s="1"/>
  <c r="O140" i="4"/>
  <c r="P140" i="4"/>
  <c r="A141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R141" i="4" s="1"/>
  <c r="N141" i="4"/>
  <c r="Q141" i="4" s="1"/>
  <c r="O141" i="4"/>
  <c r="P141" i="4"/>
  <c r="A142" i="4"/>
  <c r="B142" i="4"/>
  <c r="C142" i="4"/>
  <c r="D142" i="4"/>
  <c r="E142" i="4"/>
  <c r="F142" i="4"/>
  <c r="G142" i="4"/>
  <c r="H142" i="4"/>
  <c r="I142" i="4"/>
  <c r="J142" i="4"/>
  <c r="K142" i="4"/>
  <c r="L142" i="4"/>
  <c r="N142" i="4"/>
  <c r="Q142" i="4" s="1"/>
  <c r="O142" i="4"/>
  <c r="P142" i="4"/>
  <c r="A143" i="4"/>
  <c r="B143" i="4"/>
  <c r="C143" i="4"/>
  <c r="D143" i="4"/>
  <c r="E143" i="4"/>
  <c r="F143" i="4"/>
  <c r="G143" i="4"/>
  <c r="H143" i="4"/>
  <c r="I143" i="4"/>
  <c r="J143" i="4"/>
  <c r="M143" i="4" s="1"/>
  <c r="R143" i="4" s="1"/>
  <c r="K143" i="4"/>
  <c r="L143" i="4"/>
  <c r="N143" i="4"/>
  <c r="Q143" i="4" s="1"/>
  <c r="O143" i="4"/>
  <c r="P143" i="4"/>
  <c r="A144" i="4"/>
  <c r="B144" i="4"/>
  <c r="C144" i="4"/>
  <c r="D144" i="4"/>
  <c r="E144" i="4"/>
  <c r="F144" i="4"/>
  <c r="G144" i="4"/>
  <c r="H144" i="4"/>
  <c r="I144" i="4"/>
  <c r="J144" i="4"/>
  <c r="M144" i="4" s="1"/>
  <c r="R144" i="4" s="1"/>
  <c r="K144" i="4"/>
  <c r="L144" i="4"/>
  <c r="N144" i="4"/>
  <c r="Q144" i="4" s="1"/>
  <c r="O144" i="4"/>
  <c r="P144" i="4"/>
  <c r="A145" i="4"/>
  <c r="B145" i="4"/>
  <c r="C145" i="4"/>
  <c r="D145" i="4"/>
  <c r="E145" i="4"/>
  <c r="F145" i="4"/>
  <c r="G145" i="4"/>
  <c r="H145" i="4"/>
  <c r="I145" i="4"/>
  <c r="J145" i="4"/>
  <c r="M145" i="4" s="1"/>
  <c r="K145" i="4"/>
  <c r="L145" i="4"/>
  <c r="N145" i="4"/>
  <c r="Q145" i="4" s="1"/>
  <c r="O145" i="4"/>
  <c r="P145" i="4"/>
  <c r="R145" i="4"/>
  <c r="A146" i="4"/>
  <c r="B146" i="4"/>
  <c r="C146" i="4"/>
  <c r="D146" i="4"/>
  <c r="E146" i="4"/>
  <c r="F146" i="4"/>
  <c r="G146" i="4"/>
  <c r="H146" i="4"/>
  <c r="I146" i="4"/>
  <c r="J146" i="4"/>
  <c r="K146" i="4"/>
  <c r="L146" i="4"/>
  <c r="N146" i="4"/>
  <c r="Q146" i="4" s="1"/>
  <c r="O146" i="4"/>
  <c r="P146" i="4"/>
  <c r="A147" i="4"/>
  <c r="B147" i="4"/>
  <c r="C147" i="4"/>
  <c r="D147" i="4"/>
  <c r="E147" i="4"/>
  <c r="F147" i="4"/>
  <c r="G147" i="4"/>
  <c r="H147" i="4"/>
  <c r="I147" i="4"/>
  <c r="J147" i="4"/>
  <c r="K147" i="4"/>
  <c r="L147" i="4"/>
  <c r="N147" i="4"/>
  <c r="Q147" i="4" s="1"/>
  <c r="O147" i="4"/>
  <c r="P147" i="4"/>
  <c r="A148" i="4"/>
  <c r="B148" i="4"/>
  <c r="C148" i="4"/>
  <c r="D148" i="4"/>
  <c r="E148" i="4"/>
  <c r="F148" i="4"/>
  <c r="G148" i="4"/>
  <c r="H148" i="4"/>
  <c r="I148" i="4"/>
  <c r="J148" i="4"/>
  <c r="K148" i="4"/>
  <c r="L148" i="4"/>
  <c r="N148" i="4"/>
  <c r="Q148" i="4" s="1"/>
  <c r="O148" i="4"/>
  <c r="P148" i="4"/>
  <c r="A149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R149" i="4"/>
  <c r="A150" i="4"/>
  <c r="B150" i="4"/>
  <c r="C150" i="4"/>
  <c r="D150" i="4"/>
  <c r="E150" i="4"/>
  <c r="F150" i="4"/>
  <c r="G150" i="4"/>
  <c r="H150" i="4"/>
  <c r="I150" i="4"/>
  <c r="J150" i="4"/>
  <c r="M150" i="4" s="1"/>
  <c r="R150" i="4" s="1"/>
  <c r="K150" i="4"/>
  <c r="L150" i="4"/>
  <c r="N150" i="4"/>
  <c r="O150" i="4"/>
  <c r="P150" i="4"/>
  <c r="A151" i="4"/>
  <c r="B151" i="4"/>
  <c r="C151" i="4"/>
  <c r="D151" i="4"/>
  <c r="E151" i="4"/>
  <c r="F151" i="4"/>
  <c r="G151" i="4"/>
  <c r="H151" i="4"/>
  <c r="I151" i="4"/>
  <c r="J151" i="4"/>
  <c r="K151" i="4"/>
  <c r="L151" i="4"/>
  <c r="N151" i="4"/>
  <c r="O151" i="4"/>
  <c r="P151" i="4"/>
  <c r="Q151" i="4"/>
  <c r="A152" i="4"/>
  <c r="B152" i="4"/>
  <c r="C152" i="4"/>
  <c r="D152" i="4"/>
  <c r="E152" i="4"/>
  <c r="F152" i="4"/>
  <c r="G152" i="4"/>
  <c r="H152" i="4"/>
  <c r="I152" i="4"/>
  <c r="J152" i="4"/>
  <c r="M152" i="4" s="1"/>
  <c r="K152" i="4"/>
  <c r="L152" i="4"/>
  <c r="N152" i="4"/>
  <c r="O152" i="4"/>
  <c r="P152" i="4"/>
  <c r="R152" i="4"/>
  <c r="A153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R153" i="4" s="1"/>
  <c r="N153" i="4"/>
  <c r="O153" i="4"/>
  <c r="P153" i="4"/>
  <c r="A154" i="4"/>
  <c r="B154" i="4"/>
  <c r="C154" i="4"/>
  <c r="D154" i="4"/>
  <c r="E154" i="4"/>
  <c r="F154" i="4"/>
  <c r="G154" i="4"/>
  <c r="H154" i="4"/>
  <c r="I154" i="4"/>
  <c r="J154" i="4"/>
  <c r="K154" i="4"/>
  <c r="L154" i="4"/>
  <c r="N154" i="4"/>
  <c r="O154" i="4"/>
  <c r="P154" i="4"/>
  <c r="A155" i="4"/>
  <c r="B155" i="4"/>
  <c r="C155" i="4"/>
  <c r="D155" i="4"/>
  <c r="E155" i="4"/>
  <c r="F155" i="4"/>
  <c r="G155" i="4"/>
  <c r="H155" i="4"/>
  <c r="I155" i="4"/>
  <c r="J155" i="4"/>
  <c r="M155" i="4" s="1"/>
  <c r="R155" i="4" s="1"/>
  <c r="K155" i="4"/>
  <c r="L155" i="4"/>
  <c r="N155" i="4"/>
  <c r="Q155" i="4" s="1"/>
  <c r="O155" i="4"/>
  <c r="P155" i="4"/>
  <c r="A156" i="4"/>
  <c r="B156" i="4"/>
  <c r="C156" i="4"/>
  <c r="D156" i="4"/>
  <c r="E156" i="4"/>
  <c r="F156" i="4"/>
  <c r="G156" i="4"/>
  <c r="H156" i="4"/>
  <c r="I156" i="4"/>
  <c r="J156" i="4"/>
  <c r="K156" i="4"/>
  <c r="L156" i="4"/>
  <c r="N156" i="4"/>
  <c r="O156" i="4"/>
  <c r="P156" i="4"/>
  <c r="A157" i="4"/>
  <c r="B157" i="4"/>
  <c r="C157" i="4"/>
  <c r="D157" i="4"/>
  <c r="E157" i="4"/>
  <c r="F157" i="4"/>
  <c r="G157" i="4"/>
  <c r="H157" i="4"/>
  <c r="I157" i="4"/>
  <c r="J157" i="4"/>
  <c r="M157" i="4" s="1"/>
  <c r="R157" i="4" s="1"/>
  <c r="K157" i="4"/>
  <c r="L157" i="4"/>
  <c r="N157" i="4"/>
  <c r="Q157" i="4" s="1"/>
  <c r="O157" i="4"/>
  <c r="P157" i="4"/>
  <c r="A158" i="4"/>
  <c r="B158" i="4"/>
  <c r="C158" i="4"/>
  <c r="D158" i="4"/>
  <c r="E158" i="4"/>
  <c r="F158" i="4"/>
  <c r="G158" i="4"/>
  <c r="H158" i="4"/>
  <c r="I158" i="4"/>
  <c r="J158" i="4"/>
  <c r="K158" i="4"/>
  <c r="L158" i="4"/>
  <c r="N158" i="4"/>
  <c r="Q158" i="4" s="1"/>
  <c r="O158" i="4"/>
  <c r="P158" i="4"/>
  <c r="A159" i="4"/>
  <c r="B159" i="4"/>
  <c r="C159" i="4"/>
  <c r="D159" i="4"/>
  <c r="E159" i="4"/>
  <c r="F159" i="4"/>
  <c r="G159" i="4"/>
  <c r="H159" i="4"/>
  <c r="I159" i="4"/>
  <c r="J159" i="4"/>
  <c r="K159" i="4"/>
  <c r="L159" i="4"/>
  <c r="N159" i="4"/>
  <c r="Q159" i="4" s="1"/>
  <c r="O159" i="4"/>
  <c r="P159" i="4"/>
  <c r="A160" i="4"/>
  <c r="B160" i="4"/>
  <c r="C160" i="4"/>
  <c r="D160" i="4"/>
  <c r="E160" i="4"/>
  <c r="F160" i="4"/>
  <c r="G160" i="4"/>
  <c r="H160" i="4"/>
  <c r="I160" i="4"/>
  <c r="J160" i="4"/>
  <c r="M160" i="4" s="1"/>
  <c r="K160" i="4"/>
  <c r="L160" i="4"/>
  <c r="N160" i="4"/>
  <c r="O160" i="4"/>
  <c r="P160" i="4"/>
  <c r="R160" i="4"/>
  <c r="A161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R161" i="4" s="1"/>
  <c r="N161" i="4"/>
  <c r="Q161" i="4" s="1"/>
  <c r="O161" i="4"/>
  <c r="P161" i="4"/>
  <c r="A162" i="4"/>
  <c r="B162" i="4"/>
  <c r="C162" i="4"/>
  <c r="D162" i="4"/>
  <c r="E162" i="4"/>
  <c r="F162" i="4"/>
  <c r="G162" i="4"/>
  <c r="H162" i="4"/>
  <c r="I162" i="4"/>
  <c r="J162" i="4"/>
  <c r="K162" i="4"/>
  <c r="L162" i="4"/>
  <c r="N162" i="4"/>
  <c r="O162" i="4"/>
  <c r="P162" i="4"/>
  <c r="A163" i="4"/>
  <c r="B163" i="4"/>
  <c r="C163" i="4"/>
  <c r="D163" i="4"/>
  <c r="E163" i="4"/>
  <c r="F163" i="4"/>
  <c r="G163" i="4"/>
  <c r="H163" i="4"/>
  <c r="I163" i="4"/>
  <c r="J163" i="4"/>
  <c r="M163" i="4" s="1"/>
  <c r="K163" i="4"/>
  <c r="L163" i="4"/>
  <c r="N163" i="4"/>
  <c r="Q163" i="4" s="1"/>
  <c r="O163" i="4"/>
  <c r="P163" i="4"/>
  <c r="R163" i="4"/>
  <c r="A164" i="4"/>
  <c r="B164" i="4"/>
  <c r="C164" i="4"/>
  <c r="D164" i="4"/>
  <c r="E164" i="4"/>
  <c r="F164" i="4"/>
  <c r="G164" i="4"/>
  <c r="H164" i="4"/>
  <c r="I164" i="4"/>
  <c r="J164" i="4"/>
  <c r="K164" i="4"/>
  <c r="L164" i="4"/>
  <c r="N164" i="4"/>
  <c r="O164" i="4"/>
  <c r="P164" i="4"/>
  <c r="A165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R165" i="4" s="1"/>
  <c r="N165" i="4"/>
  <c r="O165" i="4"/>
  <c r="P165" i="4"/>
  <c r="A166" i="4"/>
  <c r="B166" i="4"/>
  <c r="C166" i="4"/>
  <c r="D166" i="4"/>
  <c r="E166" i="4"/>
  <c r="F166" i="4"/>
  <c r="G166" i="4"/>
  <c r="H166" i="4"/>
  <c r="I166" i="4"/>
  <c r="J166" i="4"/>
  <c r="K166" i="4"/>
  <c r="L166" i="4"/>
  <c r="N166" i="4"/>
  <c r="O166" i="4"/>
  <c r="P166" i="4"/>
  <c r="A167" i="4"/>
  <c r="B167" i="4"/>
  <c r="C167" i="4"/>
  <c r="D167" i="4"/>
  <c r="E167" i="4"/>
  <c r="F167" i="4"/>
  <c r="G167" i="4"/>
  <c r="H167" i="4"/>
  <c r="I167" i="4"/>
  <c r="J167" i="4"/>
  <c r="K167" i="4"/>
  <c r="L167" i="4"/>
  <c r="N167" i="4"/>
  <c r="Q167" i="4" s="1"/>
  <c r="O167" i="4"/>
  <c r="P167" i="4"/>
  <c r="A168" i="4"/>
  <c r="B168" i="4"/>
  <c r="C168" i="4"/>
  <c r="D168" i="4"/>
  <c r="E168" i="4"/>
  <c r="F168" i="4"/>
  <c r="G168" i="4"/>
  <c r="H168" i="4"/>
  <c r="I168" i="4"/>
  <c r="J168" i="4"/>
  <c r="K168" i="4"/>
  <c r="L168" i="4"/>
  <c r="N168" i="4"/>
  <c r="O168" i="4"/>
  <c r="P168" i="4"/>
  <c r="A169" i="4"/>
  <c r="B169" i="4"/>
  <c r="C169" i="4"/>
  <c r="D169" i="4"/>
  <c r="E169" i="4"/>
  <c r="F169" i="4"/>
  <c r="G169" i="4"/>
  <c r="H169" i="4"/>
  <c r="I169" i="4"/>
  <c r="J169" i="4"/>
  <c r="M169" i="4" s="1"/>
  <c r="R169" i="4" s="1"/>
  <c r="K169" i="4"/>
  <c r="L169" i="4"/>
  <c r="N169" i="4"/>
  <c r="Q169" i="4" s="1"/>
  <c r="O169" i="4"/>
  <c r="P169" i="4"/>
  <c r="A170" i="4"/>
  <c r="B170" i="4"/>
  <c r="C170" i="4"/>
  <c r="D170" i="4"/>
  <c r="E170" i="4"/>
  <c r="F170" i="4"/>
  <c r="G170" i="4"/>
  <c r="H170" i="4"/>
  <c r="I170" i="4"/>
  <c r="J170" i="4"/>
  <c r="M170" i="4" s="1"/>
  <c r="R170" i="4" s="1"/>
  <c r="K170" i="4"/>
  <c r="L170" i="4"/>
  <c r="N170" i="4"/>
  <c r="Q170" i="4" s="1"/>
  <c r="O170" i="4"/>
  <c r="P170" i="4"/>
  <c r="A171" i="4"/>
  <c r="B171" i="4"/>
  <c r="C171" i="4"/>
  <c r="D171" i="4"/>
  <c r="E171" i="4"/>
  <c r="F171" i="4"/>
  <c r="G171" i="4"/>
  <c r="H171" i="4"/>
  <c r="I171" i="4"/>
  <c r="J171" i="4"/>
  <c r="M171" i="4" s="1"/>
  <c r="R171" i="4" s="1"/>
  <c r="K171" i="4"/>
  <c r="L171" i="4"/>
  <c r="N171" i="4"/>
  <c r="O171" i="4"/>
  <c r="P171" i="4"/>
  <c r="Q171" i="4"/>
  <c r="A172" i="4"/>
  <c r="B172" i="4"/>
  <c r="C172" i="4"/>
  <c r="D172" i="4"/>
  <c r="E172" i="4"/>
  <c r="F172" i="4"/>
  <c r="G172" i="4"/>
  <c r="H172" i="4"/>
  <c r="I172" i="4"/>
  <c r="J172" i="4"/>
  <c r="M172" i="4" s="1"/>
  <c r="R172" i="4" s="1"/>
  <c r="K172" i="4"/>
  <c r="L172" i="4"/>
  <c r="N172" i="4"/>
  <c r="O172" i="4"/>
  <c r="P172" i="4"/>
  <c r="A173" i="4"/>
  <c r="B173" i="4"/>
  <c r="C173" i="4"/>
  <c r="D173" i="4"/>
  <c r="E173" i="4"/>
  <c r="F173" i="4"/>
  <c r="G173" i="4"/>
  <c r="H173" i="4"/>
  <c r="I173" i="4"/>
  <c r="J173" i="4"/>
  <c r="K173" i="4"/>
  <c r="L173" i="4"/>
  <c r="N173" i="4"/>
  <c r="Q173" i="4" s="1"/>
  <c r="O173" i="4"/>
  <c r="P173" i="4"/>
  <c r="A174" i="4"/>
  <c r="B174" i="4"/>
  <c r="C174" i="4"/>
  <c r="D174" i="4"/>
  <c r="E174" i="4"/>
  <c r="F174" i="4"/>
  <c r="G174" i="4"/>
  <c r="H174" i="4"/>
  <c r="I174" i="4"/>
  <c r="J174" i="4"/>
  <c r="K174" i="4"/>
  <c r="L174" i="4"/>
  <c r="N174" i="4"/>
  <c r="Q174" i="4" s="1"/>
  <c r="O174" i="4"/>
  <c r="P174" i="4"/>
  <c r="A175" i="4"/>
  <c r="B175" i="4"/>
  <c r="C175" i="4"/>
  <c r="D175" i="4"/>
  <c r="E175" i="4"/>
  <c r="F175" i="4"/>
  <c r="G175" i="4"/>
  <c r="H175" i="4"/>
  <c r="I175" i="4"/>
  <c r="J175" i="4"/>
  <c r="K175" i="4"/>
  <c r="L175" i="4"/>
  <c r="N175" i="4"/>
  <c r="O175" i="4"/>
  <c r="P175" i="4"/>
  <c r="Q175" i="4"/>
  <c r="A176" i="4"/>
  <c r="B176" i="4"/>
  <c r="C176" i="4"/>
  <c r="D176" i="4"/>
  <c r="E176" i="4"/>
  <c r="F176" i="4"/>
  <c r="G176" i="4"/>
  <c r="H176" i="4"/>
  <c r="I176" i="4"/>
  <c r="J176" i="4"/>
  <c r="M176" i="4" s="1"/>
  <c r="R176" i="4" s="1"/>
  <c r="K176" i="4"/>
  <c r="L176" i="4"/>
  <c r="N176" i="4"/>
  <c r="O176" i="4"/>
  <c r="P176" i="4"/>
  <c r="A177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R177" i="4" s="1"/>
  <c r="N177" i="4"/>
  <c r="Q177" i="4" s="1"/>
  <c r="O177" i="4"/>
  <c r="P177" i="4"/>
  <c r="A178" i="4"/>
  <c r="B178" i="4"/>
  <c r="C178" i="4"/>
  <c r="D178" i="4"/>
  <c r="E178" i="4"/>
  <c r="F178" i="4"/>
  <c r="G178" i="4"/>
  <c r="H178" i="4"/>
  <c r="I178" i="4"/>
  <c r="J178" i="4"/>
  <c r="M178" i="4" s="1"/>
  <c r="R178" i="4" s="1"/>
  <c r="K178" i="4"/>
  <c r="L178" i="4"/>
  <c r="N178" i="4"/>
  <c r="Q178" i="4" s="1"/>
  <c r="O178" i="4"/>
  <c r="P178" i="4"/>
  <c r="A179" i="4"/>
  <c r="B179" i="4"/>
  <c r="C179" i="4"/>
  <c r="D179" i="4"/>
  <c r="E179" i="4"/>
  <c r="F179" i="4"/>
  <c r="G179" i="4"/>
  <c r="H179" i="4"/>
  <c r="I179" i="4"/>
  <c r="J179" i="4"/>
  <c r="M179" i="4" s="1"/>
  <c r="K179" i="4"/>
  <c r="L179" i="4"/>
  <c r="N179" i="4"/>
  <c r="O179" i="4"/>
  <c r="Q179" i="4" s="1"/>
  <c r="P179" i="4"/>
  <c r="R179" i="4"/>
  <c r="A180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R180" i="4" s="1"/>
  <c r="N180" i="4"/>
  <c r="O180" i="4"/>
  <c r="P180" i="4"/>
  <c r="A181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R181" i="4" s="1"/>
  <c r="N181" i="4"/>
  <c r="O181" i="4"/>
  <c r="P181" i="4"/>
  <c r="A182" i="4"/>
  <c r="B182" i="4"/>
  <c r="C182" i="4"/>
  <c r="D182" i="4"/>
  <c r="E182" i="4"/>
  <c r="F182" i="4"/>
  <c r="G182" i="4"/>
  <c r="H182" i="4"/>
  <c r="I182" i="4"/>
  <c r="J182" i="4"/>
  <c r="K182" i="4"/>
  <c r="L182" i="4"/>
  <c r="N182" i="4"/>
  <c r="Q182" i="4" s="1"/>
  <c r="O182" i="4"/>
  <c r="P182" i="4"/>
  <c r="A183" i="4"/>
  <c r="B183" i="4"/>
  <c r="C183" i="4"/>
  <c r="D183" i="4"/>
  <c r="E183" i="4"/>
  <c r="F183" i="4"/>
  <c r="G183" i="4"/>
  <c r="H183" i="4"/>
  <c r="I183" i="4"/>
  <c r="J183" i="4"/>
  <c r="K183" i="4"/>
  <c r="L183" i="4"/>
  <c r="N183" i="4"/>
  <c r="O183" i="4"/>
  <c r="P183" i="4"/>
  <c r="Q183" i="4"/>
  <c r="A184" i="4"/>
  <c r="B184" i="4"/>
  <c r="C184" i="4"/>
  <c r="D184" i="4"/>
  <c r="E184" i="4"/>
  <c r="F184" i="4"/>
  <c r="G184" i="4"/>
  <c r="H184" i="4"/>
  <c r="I184" i="4"/>
  <c r="J184" i="4"/>
  <c r="M184" i="4" s="1"/>
  <c r="R184" i="4" s="1"/>
  <c r="K184" i="4"/>
  <c r="L184" i="4"/>
  <c r="N184" i="4"/>
  <c r="Q184" i="4" s="1"/>
  <c r="O184" i="4"/>
  <c r="P184" i="4"/>
  <c r="A185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R185" i="4" s="1"/>
  <c r="N185" i="4"/>
  <c r="O185" i="4"/>
  <c r="P185" i="4"/>
  <c r="A186" i="4"/>
  <c r="B186" i="4"/>
  <c r="C186" i="4"/>
  <c r="D186" i="4"/>
  <c r="E186" i="4"/>
  <c r="F186" i="4"/>
  <c r="G186" i="4"/>
  <c r="H186" i="4"/>
  <c r="I186" i="4"/>
  <c r="J186" i="4"/>
  <c r="M186" i="4" s="1"/>
  <c r="R186" i="4" s="1"/>
  <c r="K186" i="4"/>
  <c r="L186" i="4"/>
  <c r="N186" i="4"/>
  <c r="O186" i="4"/>
  <c r="P186" i="4"/>
  <c r="Q186" i="4"/>
  <c r="A187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R187" i="4" s="1"/>
  <c r="N187" i="4"/>
  <c r="O187" i="4"/>
  <c r="P187" i="4"/>
  <c r="Q187" i="4"/>
  <c r="A188" i="4"/>
  <c r="B188" i="4"/>
  <c r="C188" i="4"/>
  <c r="D188" i="4"/>
  <c r="E188" i="4"/>
  <c r="F188" i="4"/>
  <c r="G188" i="4"/>
  <c r="H188" i="4"/>
  <c r="I188" i="4"/>
  <c r="J188" i="4"/>
  <c r="K188" i="4"/>
  <c r="M188" i="4" s="1"/>
  <c r="R188" i="4" s="1"/>
  <c r="L188" i="4"/>
  <c r="N188" i="4"/>
  <c r="O188" i="4"/>
  <c r="P188" i="4"/>
  <c r="A189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R189" i="4" s="1"/>
  <c r="N189" i="4"/>
  <c r="Q189" i="4" s="1"/>
  <c r="O189" i="4"/>
  <c r="P189" i="4"/>
  <c r="A190" i="4"/>
  <c r="B190" i="4"/>
  <c r="C190" i="4"/>
  <c r="D190" i="4"/>
  <c r="E190" i="4"/>
  <c r="F190" i="4"/>
  <c r="G190" i="4"/>
  <c r="H190" i="4"/>
  <c r="I190" i="4"/>
  <c r="J190" i="4"/>
  <c r="K190" i="4"/>
  <c r="L190" i="4"/>
  <c r="N190" i="4"/>
  <c r="Q190" i="4" s="1"/>
  <c r="O190" i="4"/>
  <c r="P190" i="4"/>
  <c r="A191" i="4"/>
  <c r="B191" i="4"/>
  <c r="C191" i="4"/>
  <c r="D191" i="4"/>
  <c r="E191" i="4"/>
  <c r="F191" i="4"/>
  <c r="G191" i="4"/>
  <c r="H191" i="4"/>
  <c r="I191" i="4"/>
  <c r="J191" i="4"/>
  <c r="K191" i="4"/>
  <c r="L191" i="4"/>
  <c r="M191" i="4" s="1"/>
  <c r="R191" i="4" s="1"/>
  <c r="N191" i="4"/>
  <c r="O191" i="4"/>
  <c r="P191" i="4"/>
  <c r="Q191" i="4"/>
  <c r="A192" i="4"/>
  <c r="B192" i="4"/>
  <c r="C192" i="4"/>
  <c r="D192" i="4"/>
  <c r="E192" i="4"/>
  <c r="F192" i="4"/>
  <c r="G192" i="4"/>
  <c r="H192" i="4"/>
  <c r="I192" i="4"/>
  <c r="J192" i="4"/>
  <c r="M192" i="4" s="1"/>
  <c r="R192" i="4" s="1"/>
  <c r="K192" i="4"/>
  <c r="L192" i="4"/>
  <c r="N192" i="4"/>
  <c r="O192" i="4"/>
  <c r="P192" i="4"/>
  <c r="A193" i="4"/>
  <c r="B193" i="4"/>
  <c r="C193" i="4"/>
  <c r="D193" i="4"/>
  <c r="E193" i="4"/>
  <c r="F193" i="4"/>
  <c r="G193" i="4"/>
  <c r="H193" i="4"/>
  <c r="I193" i="4"/>
  <c r="J193" i="4"/>
  <c r="K193" i="4"/>
  <c r="M193" i="4" s="1"/>
  <c r="R193" i="4" s="1"/>
  <c r="L193" i="4"/>
  <c r="N193" i="4"/>
  <c r="Q193" i="4" s="1"/>
  <c r="O193" i="4"/>
  <c r="P193" i="4"/>
  <c r="A194" i="4"/>
  <c r="B194" i="4"/>
  <c r="C194" i="4"/>
  <c r="D194" i="4"/>
  <c r="E194" i="4"/>
  <c r="F194" i="4"/>
  <c r="G194" i="4"/>
  <c r="H194" i="4"/>
  <c r="I194" i="4"/>
  <c r="J194" i="4"/>
  <c r="M194" i="4" s="1"/>
  <c r="R194" i="4" s="1"/>
  <c r="K194" i="4"/>
  <c r="L194" i="4"/>
  <c r="N194" i="4"/>
  <c r="Q194" i="4" s="1"/>
  <c r="O194" i="4"/>
  <c r="P194" i="4"/>
  <c r="A195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R195" i="4" s="1"/>
  <c r="N195" i="4"/>
  <c r="O195" i="4"/>
  <c r="P195" i="4"/>
  <c r="Q195" i="4"/>
  <c r="A196" i="4"/>
  <c r="B196" i="4"/>
  <c r="C196" i="4"/>
  <c r="D196" i="4"/>
  <c r="E196" i="4"/>
  <c r="F196" i="4"/>
  <c r="G196" i="4"/>
  <c r="H196" i="4"/>
  <c r="I196" i="4"/>
  <c r="J196" i="4"/>
  <c r="K196" i="4"/>
  <c r="M196" i="4" s="1"/>
  <c r="R196" i="4" s="1"/>
  <c r="L196" i="4"/>
  <c r="N196" i="4"/>
  <c r="O196" i="4"/>
  <c r="P196" i="4"/>
  <c r="A197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R197" i="4" s="1"/>
  <c r="N197" i="4"/>
  <c r="Q197" i="4" s="1"/>
  <c r="O197" i="4"/>
  <c r="P197" i="4"/>
  <c r="A198" i="4"/>
  <c r="B198" i="4"/>
  <c r="C198" i="4"/>
  <c r="D198" i="4"/>
  <c r="E198" i="4"/>
  <c r="F198" i="4"/>
  <c r="G198" i="4"/>
  <c r="H198" i="4"/>
  <c r="I198" i="4"/>
  <c r="J198" i="4"/>
  <c r="K198" i="4"/>
  <c r="L198" i="4"/>
  <c r="N198" i="4"/>
  <c r="Q198" i="4" s="1"/>
  <c r="O198" i="4"/>
  <c r="P198" i="4"/>
  <c r="A199" i="4"/>
  <c r="B199" i="4"/>
  <c r="C199" i="4"/>
  <c r="D199" i="4"/>
  <c r="E199" i="4"/>
  <c r="F199" i="4"/>
  <c r="G199" i="4"/>
  <c r="H199" i="4"/>
  <c r="I199" i="4"/>
  <c r="J199" i="4"/>
  <c r="M199" i="4" s="1"/>
  <c r="R199" i="4" s="1"/>
  <c r="K199" i="4"/>
  <c r="L199" i="4"/>
  <c r="N199" i="4"/>
  <c r="O199" i="4"/>
  <c r="P199" i="4"/>
  <c r="Q199" i="4"/>
  <c r="A200" i="4"/>
  <c r="B200" i="4"/>
  <c r="C200" i="4"/>
  <c r="D200" i="4"/>
  <c r="E200" i="4"/>
  <c r="F200" i="4"/>
  <c r="G200" i="4"/>
  <c r="H200" i="4"/>
  <c r="I200" i="4"/>
  <c r="J200" i="4"/>
  <c r="M200" i="4" s="1"/>
  <c r="R200" i="4" s="1"/>
  <c r="K200" i="4"/>
  <c r="L200" i="4"/>
  <c r="N200" i="4"/>
  <c r="O200" i="4"/>
  <c r="P200" i="4"/>
  <c r="A201" i="4"/>
  <c r="B201" i="4"/>
  <c r="C201" i="4"/>
  <c r="D201" i="4"/>
  <c r="E201" i="4"/>
  <c r="F201" i="4"/>
  <c r="G201" i="4"/>
  <c r="H201" i="4"/>
  <c r="I201" i="4"/>
  <c r="J201" i="4"/>
  <c r="K201" i="4"/>
  <c r="M201" i="4" s="1"/>
  <c r="R201" i="4" s="1"/>
  <c r="L201" i="4"/>
  <c r="N201" i="4"/>
  <c r="Q201" i="4" s="1"/>
  <c r="O201" i="4"/>
  <c r="P201" i="4"/>
  <c r="A202" i="4"/>
  <c r="B202" i="4"/>
  <c r="C202" i="4"/>
  <c r="D202" i="4"/>
  <c r="E202" i="4"/>
  <c r="F202" i="4"/>
  <c r="G202" i="4"/>
  <c r="H202" i="4"/>
  <c r="I202" i="4"/>
  <c r="J202" i="4"/>
  <c r="M202" i="4" s="1"/>
  <c r="R202" i="4" s="1"/>
  <c r="K202" i="4"/>
  <c r="L202" i="4"/>
  <c r="N202" i="4"/>
  <c r="Q202" i="4" s="1"/>
  <c r="O202" i="4"/>
  <c r="P202" i="4"/>
  <c r="A203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R203" i="4" s="1"/>
  <c r="N203" i="4"/>
  <c r="O203" i="4"/>
  <c r="P203" i="4"/>
  <c r="Q203" i="4"/>
  <c r="A204" i="4"/>
  <c r="B204" i="4"/>
  <c r="C204" i="4"/>
  <c r="D204" i="4"/>
  <c r="E204" i="4"/>
  <c r="F204" i="4"/>
  <c r="G204" i="4"/>
  <c r="H204" i="4"/>
  <c r="I204" i="4"/>
  <c r="J204" i="4"/>
  <c r="K204" i="4"/>
  <c r="M204" i="4" s="1"/>
  <c r="R204" i="4" s="1"/>
  <c r="L204" i="4"/>
  <c r="N204" i="4"/>
  <c r="O204" i="4"/>
  <c r="P204" i="4"/>
  <c r="A205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R205" i="4" s="1"/>
  <c r="N205" i="4"/>
  <c r="Q205" i="4" s="1"/>
  <c r="O205" i="4"/>
  <c r="P205" i="4"/>
  <c r="A206" i="4"/>
  <c r="B206" i="4"/>
  <c r="C206" i="4"/>
  <c r="D206" i="4"/>
  <c r="E206" i="4"/>
  <c r="F206" i="4"/>
  <c r="G206" i="4"/>
  <c r="H206" i="4"/>
  <c r="I206" i="4"/>
  <c r="J206" i="4"/>
  <c r="K206" i="4"/>
  <c r="L206" i="4"/>
  <c r="N206" i="4"/>
  <c r="Q206" i="4" s="1"/>
  <c r="O206" i="4"/>
  <c r="P206" i="4"/>
  <c r="A207" i="4"/>
  <c r="B207" i="4"/>
  <c r="C207" i="4"/>
  <c r="D207" i="4"/>
  <c r="E207" i="4"/>
  <c r="F207" i="4"/>
  <c r="G207" i="4"/>
  <c r="H207" i="4"/>
  <c r="I207" i="4"/>
  <c r="J207" i="4"/>
  <c r="M207" i="4" s="1"/>
  <c r="R207" i="4" s="1"/>
  <c r="K207" i="4"/>
  <c r="L207" i="4"/>
  <c r="N207" i="4"/>
  <c r="O207" i="4"/>
  <c r="P207" i="4"/>
  <c r="Q207" i="4"/>
  <c r="A208" i="4"/>
  <c r="B208" i="4"/>
  <c r="C208" i="4"/>
  <c r="D208" i="4"/>
  <c r="E208" i="4"/>
  <c r="F208" i="4"/>
  <c r="G208" i="4"/>
  <c r="H208" i="4"/>
  <c r="I208" i="4"/>
  <c r="J208" i="4"/>
  <c r="M208" i="4" s="1"/>
  <c r="R208" i="4" s="1"/>
  <c r="K208" i="4"/>
  <c r="L208" i="4"/>
  <c r="N208" i="4"/>
  <c r="O208" i="4"/>
  <c r="P208" i="4"/>
  <c r="A209" i="4"/>
  <c r="B209" i="4"/>
  <c r="C209" i="4"/>
  <c r="D209" i="4"/>
  <c r="E209" i="4"/>
  <c r="F209" i="4"/>
  <c r="G209" i="4"/>
  <c r="H209" i="4"/>
  <c r="I209" i="4"/>
  <c r="J209" i="4"/>
  <c r="K209" i="4"/>
  <c r="M209" i="4" s="1"/>
  <c r="R209" i="4" s="1"/>
  <c r="L209" i="4"/>
  <c r="N209" i="4"/>
  <c r="Q209" i="4" s="1"/>
  <c r="O209" i="4"/>
  <c r="P209" i="4"/>
  <c r="A210" i="4"/>
  <c r="B210" i="4"/>
  <c r="C210" i="4"/>
  <c r="D210" i="4"/>
  <c r="E210" i="4"/>
  <c r="F210" i="4"/>
  <c r="G210" i="4"/>
  <c r="H210" i="4"/>
  <c r="I210" i="4"/>
  <c r="J210" i="4"/>
  <c r="M210" i="4" s="1"/>
  <c r="R210" i="4" s="1"/>
  <c r="K210" i="4"/>
  <c r="L210" i="4"/>
  <c r="N210" i="4"/>
  <c r="Q210" i="4" s="1"/>
  <c r="O210" i="4"/>
  <c r="P210" i="4"/>
  <c r="A211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R211" i="4" s="1"/>
  <c r="N211" i="4"/>
  <c r="O211" i="4"/>
  <c r="Q211" i="4" s="1"/>
  <c r="P211" i="4"/>
  <c r="A212" i="4"/>
  <c r="B212" i="4"/>
  <c r="C212" i="4"/>
  <c r="D212" i="4"/>
  <c r="E212" i="4"/>
  <c r="F212" i="4"/>
  <c r="G212" i="4"/>
  <c r="H212" i="4"/>
  <c r="I212" i="4"/>
  <c r="J212" i="4"/>
  <c r="K212" i="4"/>
  <c r="M212" i="4" s="1"/>
  <c r="R212" i="4" s="1"/>
  <c r="L212" i="4"/>
  <c r="N212" i="4"/>
  <c r="O212" i="4"/>
  <c r="P212" i="4"/>
  <c r="A213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R213" i="4" s="1"/>
  <c r="N213" i="4"/>
  <c r="Q213" i="4" s="1"/>
  <c r="O213" i="4"/>
  <c r="P213" i="4"/>
  <c r="A214" i="4"/>
  <c r="B214" i="4"/>
  <c r="C214" i="4"/>
  <c r="D214" i="4"/>
  <c r="E214" i="4"/>
  <c r="F214" i="4"/>
  <c r="G214" i="4"/>
  <c r="H214" i="4"/>
  <c r="I214" i="4"/>
  <c r="J214" i="4"/>
  <c r="K214" i="4"/>
  <c r="L214" i="4"/>
  <c r="N214" i="4"/>
  <c r="Q214" i="4" s="1"/>
  <c r="O214" i="4"/>
  <c r="P214" i="4"/>
  <c r="A215" i="4"/>
  <c r="B215" i="4"/>
  <c r="C215" i="4"/>
  <c r="D215" i="4"/>
  <c r="E215" i="4"/>
  <c r="F215" i="4"/>
  <c r="G215" i="4"/>
  <c r="H215" i="4"/>
  <c r="I215" i="4"/>
  <c r="J215" i="4"/>
  <c r="M215" i="4" s="1"/>
  <c r="R215" i="4" s="1"/>
  <c r="K215" i="4"/>
  <c r="L215" i="4"/>
  <c r="N215" i="4"/>
  <c r="O215" i="4"/>
  <c r="P215" i="4"/>
  <c r="Q215" i="4"/>
  <c r="A216" i="4"/>
  <c r="B216" i="4"/>
  <c r="C216" i="4"/>
  <c r="D216" i="4"/>
  <c r="E216" i="4"/>
  <c r="F216" i="4"/>
  <c r="G216" i="4"/>
  <c r="H216" i="4"/>
  <c r="I216" i="4"/>
  <c r="J216" i="4"/>
  <c r="M216" i="4" s="1"/>
  <c r="R216" i="4" s="1"/>
  <c r="K216" i="4"/>
  <c r="L216" i="4"/>
  <c r="N216" i="4"/>
  <c r="O216" i="4"/>
  <c r="P216" i="4"/>
  <c r="A217" i="4"/>
  <c r="B217" i="4"/>
  <c r="C217" i="4"/>
  <c r="D217" i="4"/>
  <c r="E217" i="4"/>
  <c r="F217" i="4"/>
  <c r="G217" i="4"/>
  <c r="H217" i="4"/>
  <c r="I217" i="4"/>
  <c r="J217" i="4"/>
  <c r="K217" i="4"/>
  <c r="M217" i="4" s="1"/>
  <c r="R217" i="4" s="1"/>
  <c r="L217" i="4"/>
  <c r="N217" i="4"/>
  <c r="Q217" i="4" s="1"/>
  <c r="O217" i="4"/>
  <c r="P217" i="4"/>
  <c r="A218" i="4"/>
  <c r="B218" i="4"/>
  <c r="C218" i="4"/>
  <c r="D218" i="4"/>
  <c r="E218" i="4"/>
  <c r="F218" i="4"/>
  <c r="G218" i="4"/>
  <c r="H218" i="4"/>
  <c r="I218" i="4"/>
  <c r="J218" i="4"/>
  <c r="M218" i="4" s="1"/>
  <c r="R218" i="4" s="1"/>
  <c r="K218" i="4"/>
  <c r="L218" i="4"/>
  <c r="N218" i="4"/>
  <c r="Q218" i="4" s="1"/>
  <c r="O218" i="4"/>
  <c r="P218" i="4"/>
  <c r="A219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R219" i="4" s="1"/>
  <c r="N219" i="4"/>
  <c r="O219" i="4"/>
  <c r="Q219" i="4" s="1"/>
  <c r="P219" i="4"/>
  <c r="A220" i="4"/>
  <c r="B220" i="4"/>
  <c r="C220" i="4"/>
  <c r="D220" i="4"/>
  <c r="E220" i="4"/>
  <c r="F220" i="4"/>
  <c r="G220" i="4"/>
  <c r="H220" i="4"/>
  <c r="I220" i="4"/>
  <c r="J220" i="4"/>
  <c r="K220" i="4"/>
  <c r="M220" i="4" s="1"/>
  <c r="R220" i="4" s="1"/>
  <c r="L220" i="4"/>
  <c r="N220" i="4"/>
  <c r="O220" i="4"/>
  <c r="P220" i="4"/>
  <c r="A221" i="4"/>
  <c r="B221" i="4"/>
  <c r="C221" i="4"/>
  <c r="D221" i="4"/>
  <c r="E221" i="4"/>
  <c r="F221" i="4"/>
  <c r="G221" i="4"/>
  <c r="H221" i="4"/>
  <c r="I221" i="4"/>
  <c r="J221" i="4"/>
  <c r="M221" i="4" s="1"/>
  <c r="R221" i="4" s="1"/>
  <c r="K221" i="4"/>
  <c r="L221" i="4"/>
  <c r="N221" i="4"/>
  <c r="Q221" i="4" s="1"/>
  <c r="O221" i="4"/>
  <c r="P221" i="4"/>
  <c r="A222" i="4"/>
  <c r="B222" i="4"/>
  <c r="C222" i="4"/>
  <c r="D222" i="4"/>
  <c r="E222" i="4"/>
  <c r="F222" i="4"/>
  <c r="G222" i="4"/>
  <c r="H222" i="4"/>
  <c r="I222" i="4"/>
  <c r="J222" i="4"/>
  <c r="M222" i="4" s="1"/>
  <c r="R222" i="4" s="1"/>
  <c r="K222" i="4"/>
  <c r="L222" i="4"/>
  <c r="N222" i="4"/>
  <c r="O222" i="4"/>
  <c r="P222" i="4"/>
  <c r="Q222" i="4"/>
  <c r="A223" i="4"/>
  <c r="B223" i="4"/>
  <c r="C223" i="4"/>
  <c r="D223" i="4"/>
  <c r="E223" i="4"/>
  <c r="F223" i="4"/>
  <c r="G223" i="4"/>
  <c r="H223" i="4"/>
  <c r="I223" i="4"/>
  <c r="J223" i="4"/>
  <c r="M223" i="4" s="1"/>
  <c r="R223" i="4" s="1"/>
  <c r="K223" i="4"/>
  <c r="L223" i="4"/>
  <c r="N223" i="4"/>
  <c r="O223" i="4"/>
  <c r="Q223" i="4" s="1"/>
  <c r="P223" i="4"/>
  <c r="A224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R224" i="4" s="1"/>
  <c r="N224" i="4"/>
  <c r="O224" i="4"/>
  <c r="P224" i="4"/>
  <c r="A225" i="4"/>
  <c r="B225" i="4"/>
  <c r="C225" i="4"/>
  <c r="D225" i="4"/>
  <c r="E225" i="4"/>
  <c r="F225" i="4"/>
  <c r="G225" i="4"/>
  <c r="H225" i="4"/>
  <c r="I225" i="4"/>
  <c r="J225" i="4"/>
  <c r="K225" i="4"/>
  <c r="L225" i="4"/>
  <c r="M225" i="4" s="1"/>
  <c r="R225" i="4" s="1"/>
  <c r="N225" i="4"/>
  <c r="Q225" i="4" s="1"/>
  <c r="O225" i="4"/>
  <c r="P225" i="4"/>
  <c r="A226" i="4"/>
  <c r="B226" i="4"/>
  <c r="C226" i="4"/>
  <c r="D226" i="4"/>
  <c r="E226" i="4"/>
  <c r="F226" i="4"/>
  <c r="G226" i="4"/>
  <c r="H226" i="4"/>
  <c r="I226" i="4"/>
  <c r="J226" i="4"/>
  <c r="M226" i="4" s="1"/>
  <c r="R226" i="4" s="1"/>
  <c r="K226" i="4"/>
  <c r="L226" i="4"/>
  <c r="N226" i="4"/>
  <c r="Q226" i="4" s="1"/>
  <c r="O226" i="4"/>
  <c r="P226" i="4"/>
  <c r="A227" i="4"/>
  <c r="B227" i="4"/>
  <c r="C227" i="4"/>
  <c r="D227" i="4"/>
  <c r="E227" i="4"/>
  <c r="F227" i="4"/>
  <c r="G227" i="4"/>
  <c r="H227" i="4"/>
  <c r="I227" i="4"/>
  <c r="J227" i="4"/>
  <c r="M227" i="4" s="1"/>
  <c r="R227" i="4" s="1"/>
  <c r="K227" i="4"/>
  <c r="L227" i="4"/>
  <c r="N227" i="4"/>
  <c r="O227" i="4"/>
  <c r="Q227" i="4" s="1"/>
  <c r="P227" i="4"/>
  <c r="A228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R228" i="4" s="1"/>
  <c r="N228" i="4"/>
  <c r="O228" i="4"/>
  <c r="P228" i="4"/>
  <c r="A229" i="4"/>
  <c r="B229" i="4"/>
  <c r="C229" i="4"/>
  <c r="D229" i="4"/>
  <c r="E229" i="4"/>
  <c r="F229" i="4"/>
  <c r="G229" i="4"/>
  <c r="H229" i="4"/>
  <c r="I229" i="4"/>
  <c r="J229" i="4"/>
  <c r="M229" i="4" s="1"/>
  <c r="R229" i="4" s="1"/>
  <c r="K229" i="4"/>
  <c r="L229" i="4"/>
  <c r="N229" i="4"/>
  <c r="Q229" i="4" s="1"/>
  <c r="O229" i="4"/>
  <c r="P229" i="4"/>
  <c r="A230" i="4"/>
  <c r="B230" i="4"/>
  <c r="C230" i="4"/>
  <c r="D230" i="4"/>
  <c r="E230" i="4"/>
  <c r="F230" i="4"/>
  <c r="G230" i="4"/>
  <c r="H230" i="4"/>
  <c r="I230" i="4"/>
  <c r="J230" i="4"/>
  <c r="M230" i="4" s="1"/>
  <c r="R230" i="4" s="1"/>
  <c r="K230" i="4"/>
  <c r="L230" i="4"/>
  <c r="N230" i="4"/>
  <c r="Q230" i="4" s="1"/>
  <c r="O230" i="4"/>
  <c r="P230" i="4"/>
  <c r="A231" i="4"/>
  <c r="B231" i="4"/>
  <c r="C231" i="4"/>
  <c r="D231" i="4"/>
  <c r="E231" i="4"/>
  <c r="F231" i="4"/>
  <c r="G231" i="4"/>
  <c r="H231" i="4"/>
  <c r="I231" i="4"/>
  <c r="J231" i="4"/>
  <c r="M231" i="4" s="1"/>
  <c r="R231" i="4" s="1"/>
  <c r="K231" i="4"/>
  <c r="L231" i="4"/>
  <c r="N231" i="4"/>
  <c r="Q231" i="4" s="1"/>
  <c r="O231" i="4"/>
  <c r="P231" i="4"/>
  <c r="A232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R232" i="4" s="1"/>
  <c r="N232" i="4"/>
  <c r="Q232" i="4" s="1"/>
  <c r="O232" i="4"/>
  <c r="P232" i="4"/>
  <c r="A233" i="4"/>
  <c r="B233" i="4"/>
  <c r="C233" i="4"/>
  <c r="D233" i="4"/>
  <c r="E233" i="4"/>
  <c r="F233" i="4"/>
  <c r="G233" i="4"/>
  <c r="H233" i="4"/>
  <c r="I233" i="4"/>
  <c r="J233" i="4"/>
  <c r="M233" i="4" s="1"/>
  <c r="R233" i="4" s="1"/>
  <c r="K233" i="4"/>
  <c r="L233" i="4"/>
  <c r="N233" i="4"/>
  <c r="Q233" i="4" s="1"/>
  <c r="O233" i="4"/>
  <c r="P233" i="4"/>
  <c r="A234" i="4"/>
  <c r="B234" i="4"/>
  <c r="C234" i="4"/>
  <c r="D234" i="4"/>
  <c r="E234" i="4"/>
  <c r="F234" i="4"/>
  <c r="G234" i="4"/>
  <c r="H234" i="4"/>
  <c r="I234" i="4"/>
  <c r="J234" i="4"/>
  <c r="M234" i="4" s="1"/>
  <c r="R234" i="4" s="1"/>
  <c r="K234" i="4"/>
  <c r="L234" i="4"/>
  <c r="N234" i="4"/>
  <c r="O234" i="4"/>
  <c r="P234" i="4"/>
  <c r="Q234" i="4"/>
  <c r="A235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R235" i="4" s="1"/>
  <c r="N235" i="4"/>
  <c r="Q235" i="4" s="1"/>
  <c r="O235" i="4"/>
  <c r="P235" i="4"/>
  <c r="A236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R236" i="4" s="1"/>
  <c r="N236" i="4"/>
  <c r="Q236" i="4" s="1"/>
  <c r="O236" i="4"/>
  <c r="P236" i="4"/>
  <c r="A237" i="4"/>
  <c r="B237" i="4"/>
  <c r="C237" i="4"/>
  <c r="D237" i="4"/>
  <c r="E237" i="4"/>
  <c r="F237" i="4"/>
  <c r="G237" i="4"/>
  <c r="H237" i="4"/>
  <c r="I237" i="4"/>
  <c r="J237" i="4"/>
  <c r="M237" i="4" s="1"/>
  <c r="R237" i="4" s="1"/>
  <c r="K237" i="4"/>
  <c r="L237" i="4"/>
  <c r="N237" i="4"/>
  <c r="O237" i="4"/>
  <c r="P237" i="4"/>
  <c r="Q237" i="4"/>
  <c r="A238" i="4"/>
  <c r="B238" i="4"/>
  <c r="C238" i="4"/>
  <c r="D238" i="4"/>
  <c r="E238" i="4"/>
  <c r="F238" i="4"/>
  <c r="G238" i="4"/>
  <c r="H238" i="4"/>
  <c r="I238" i="4"/>
  <c r="J238" i="4"/>
  <c r="M238" i="4" s="1"/>
  <c r="R238" i="4" s="1"/>
  <c r="K238" i="4"/>
  <c r="L238" i="4"/>
  <c r="N238" i="4"/>
  <c r="O238" i="4"/>
  <c r="P238" i="4"/>
  <c r="Q238" i="4"/>
  <c r="A239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R239" i="4" s="1"/>
  <c r="N239" i="4"/>
  <c r="Q239" i="4" s="1"/>
  <c r="O239" i="4"/>
  <c r="P239" i="4"/>
  <c r="A240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R240" i="4" s="1"/>
  <c r="N240" i="4"/>
  <c r="Q240" i="4" s="1"/>
  <c r="O240" i="4"/>
  <c r="P240" i="4"/>
  <c r="A241" i="4"/>
  <c r="B241" i="4"/>
  <c r="C241" i="4"/>
  <c r="D241" i="4"/>
  <c r="E241" i="4"/>
  <c r="F241" i="4"/>
  <c r="G241" i="4"/>
  <c r="H241" i="4"/>
  <c r="I241" i="4"/>
  <c r="J241" i="4"/>
  <c r="M241" i="4" s="1"/>
  <c r="R241" i="4" s="1"/>
  <c r="K241" i="4"/>
  <c r="L241" i="4"/>
  <c r="N241" i="4"/>
  <c r="O241" i="4"/>
  <c r="P241" i="4"/>
  <c r="Q241" i="4"/>
  <c r="A242" i="4"/>
  <c r="B242" i="4"/>
  <c r="C242" i="4"/>
  <c r="D242" i="4"/>
  <c r="E242" i="4"/>
  <c r="F242" i="4"/>
  <c r="G242" i="4"/>
  <c r="H242" i="4"/>
  <c r="I242" i="4"/>
  <c r="J242" i="4"/>
  <c r="M242" i="4" s="1"/>
  <c r="R242" i="4" s="1"/>
  <c r="K242" i="4"/>
  <c r="L242" i="4"/>
  <c r="N242" i="4"/>
  <c r="O242" i="4"/>
  <c r="P242" i="4"/>
  <c r="Q242" i="4"/>
  <c r="A243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R243" i="4" s="1"/>
  <c r="N243" i="4"/>
  <c r="Q243" i="4" s="1"/>
  <c r="O243" i="4"/>
  <c r="P243" i="4"/>
  <c r="A244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R244" i="4" s="1"/>
  <c r="N244" i="4"/>
  <c r="Q244" i="4" s="1"/>
  <c r="O244" i="4"/>
  <c r="P244" i="4"/>
  <c r="A245" i="4"/>
  <c r="B245" i="4"/>
  <c r="C245" i="4"/>
  <c r="D245" i="4"/>
  <c r="E245" i="4"/>
  <c r="F245" i="4"/>
  <c r="G245" i="4"/>
  <c r="H245" i="4"/>
  <c r="I245" i="4"/>
  <c r="J245" i="4"/>
  <c r="M245" i="4" s="1"/>
  <c r="R245" i="4" s="1"/>
  <c r="K245" i="4"/>
  <c r="L245" i="4"/>
  <c r="N245" i="4"/>
  <c r="O245" i="4"/>
  <c r="P245" i="4"/>
  <c r="Q245" i="4"/>
  <c r="A246" i="4"/>
  <c r="B246" i="4"/>
  <c r="C246" i="4"/>
  <c r="D246" i="4"/>
  <c r="E246" i="4"/>
  <c r="F246" i="4"/>
  <c r="G246" i="4"/>
  <c r="H246" i="4"/>
  <c r="I246" i="4"/>
  <c r="J246" i="4"/>
  <c r="M246" i="4" s="1"/>
  <c r="R246" i="4" s="1"/>
  <c r="K246" i="4"/>
  <c r="L246" i="4"/>
  <c r="N246" i="4"/>
  <c r="O246" i="4"/>
  <c r="P246" i="4"/>
  <c r="Q246" i="4"/>
  <c r="A247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R247" i="4" s="1"/>
  <c r="N247" i="4"/>
  <c r="Q247" i="4" s="1"/>
  <c r="O247" i="4"/>
  <c r="P247" i="4"/>
  <c r="A248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R248" i="4" s="1"/>
  <c r="N248" i="4"/>
  <c r="O248" i="4"/>
  <c r="P248" i="4"/>
  <c r="Q248" i="4"/>
  <c r="A249" i="4"/>
  <c r="B249" i="4"/>
  <c r="C249" i="4"/>
  <c r="D249" i="4"/>
  <c r="E249" i="4"/>
  <c r="F249" i="4"/>
  <c r="G249" i="4"/>
  <c r="H249" i="4"/>
  <c r="I249" i="4"/>
  <c r="J249" i="4"/>
  <c r="M249" i="4" s="1"/>
  <c r="R249" i="4" s="1"/>
  <c r="K249" i="4"/>
  <c r="L249" i="4"/>
  <c r="N249" i="4"/>
  <c r="O249" i="4"/>
  <c r="Q249" i="4" s="1"/>
  <c r="P249" i="4"/>
  <c r="A250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R250" i="4" s="1"/>
  <c r="N250" i="4"/>
  <c r="O250" i="4"/>
  <c r="P250" i="4"/>
  <c r="Q250" i="4"/>
  <c r="A251" i="4"/>
  <c r="B251" i="4"/>
  <c r="C251" i="4"/>
  <c r="D251" i="4"/>
  <c r="E251" i="4"/>
  <c r="F251" i="4"/>
  <c r="G251" i="4"/>
  <c r="H251" i="4"/>
  <c r="I251" i="4"/>
  <c r="J251" i="4"/>
  <c r="K251" i="4"/>
  <c r="M251" i="4" s="1"/>
  <c r="R251" i="4" s="1"/>
  <c r="L251" i="4"/>
  <c r="N251" i="4"/>
  <c r="Q251" i="4" s="1"/>
  <c r="O251" i="4"/>
  <c r="P251" i="4"/>
  <c r="A252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R252" i="4" s="1"/>
  <c r="N252" i="4"/>
  <c r="O252" i="4"/>
  <c r="P252" i="4"/>
  <c r="Q252" i="4"/>
  <c r="A253" i="4"/>
  <c r="B253" i="4"/>
  <c r="C253" i="4"/>
  <c r="D253" i="4"/>
  <c r="E253" i="4"/>
  <c r="F253" i="4"/>
  <c r="G253" i="4"/>
  <c r="H253" i="4"/>
  <c r="I253" i="4"/>
  <c r="J253" i="4"/>
  <c r="M253" i="4" s="1"/>
  <c r="R253" i="4" s="1"/>
  <c r="K253" i="4"/>
  <c r="L253" i="4"/>
  <c r="N253" i="4"/>
  <c r="O253" i="4"/>
  <c r="Q253" i="4" s="1"/>
  <c r="P253" i="4"/>
  <c r="A254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R254" i="4" s="1"/>
  <c r="N254" i="4"/>
  <c r="O254" i="4"/>
  <c r="P254" i="4"/>
  <c r="Q254" i="4"/>
  <c r="A255" i="4"/>
  <c r="B255" i="4"/>
  <c r="C255" i="4"/>
  <c r="D255" i="4"/>
  <c r="E255" i="4"/>
  <c r="F255" i="4"/>
  <c r="G255" i="4"/>
  <c r="H255" i="4"/>
  <c r="I255" i="4"/>
  <c r="J255" i="4"/>
  <c r="K255" i="4"/>
  <c r="M255" i="4" s="1"/>
  <c r="R255" i="4" s="1"/>
  <c r="L255" i="4"/>
  <c r="N255" i="4"/>
  <c r="Q255" i="4" s="1"/>
  <c r="O255" i="4"/>
  <c r="P255" i="4"/>
  <c r="A256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R256" i="4" s="1"/>
  <c r="N256" i="4"/>
  <c r="O256" i="4"/>
  <c r="P256" i="4"/>
  <c r="Q256" i="4"/>
  <c r="A257" i="4"/>
  <c r="B257" i="4"/>
  <c r="C257" i="4"/>
  <c r="D257" i="4"/>
  <c r="E257" i="4"/>
  <c r="F257" i="4"/>
  <c r="G257" i="4"/>
  <c r="H257" i="4"/>
  <c r="I257" i="4"/>
  <c r="J257" i="4"/>
  <c r="M257" i="4" s="1"/>
  <c r="R257" i="4" s="1"/>
  <c r="K257" i="4"/>
  <c r="L257" i="4"/>
  <c r="N257" i="4"/>
  <c r="O257" i="4"/>
  <c r="Q257" i="4" s="1"/>
  <c r="P257" i="4"/>
  <c r="A258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R258" i="4" s="1"/>
  <c r="N258" i="4"/>
  <c r="O258" i="4"/>
  <c r="P258" i="4"/>
  <c r="Q258" i="4"/>
  <c r="A259" i="4"/>
  <c r="B259" i="4"/>
  <c r="C259" i="4"/>
  <c r="D259" i="4"/>
  <c r="E259" i="4"/>
  <c r="F259" i="4"/>
  <c r="G259" i="4"/>
  <c r="H259" i="4"/>
  <c r="I259" i="4"/>
  <c r="J259" i="4"/>
  <c r="K259" i="4"/>
  <c r="M259" i="4" s="1"/>
  <c r="R259" i="4" s="1"/>
  <c r="L259" i="4"/>
  <c r="N259" i="4"/>
  <c r="Q259" i="4" s="1"/>
  <c r="O259" i="4"/>
  <c r="P259" i="4"/>
  <c r="A260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R260" i="4" s="1"/>
  <c r="N260" i="4"/>
  <c r="O260" i="4"/>
  <c r="P260" i="4"/>
  <c r="Q260" i="4"/>
  <c r="A261" i="4"/>
  <c r="B261" i="4"/>
  <c r="C261" i="4"/>
  <c r="D261" i="4"/>
  <c r="E261" i="4"/>
  <c r="F261" i="4"/>
  <c r="G261" i="4"/>
  <c r="H261" i="4"/>
  <c r="I261" i="4"/>
  <c r="J261" i="4"/>
  <c r="M261" i="4" s="1"/>
  <c r="R261" i="4" s="1"/>
  <c r="K261" i="4"/>
  <c r="L261" i="4"/>
  <c r="N261" i="4"/>
  <c r="O261" i="4"/>
  <c r="Q261" i="4" s="1"/>
  <c r="P261" i="4"/>
  <c r="A262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R262" i="4" s="1"/>
  <c r="N262" i="4"/>
  <c r="O262" i="4"/>
  <c r="P262" i="4"/>
  <c r="Q262" i="4"/>
  <c r="A263" i="4"/>
  <c r="B263" i="4"/>
  <c r="C263" i="4"/>
  <c r="D263" i="4"/>
  <c r="E263" i="4"/>
  <c r="F263" i="4"/>
  <c r="G263" i="4"/>
  <c r="H263" i="4"/>
  <c r="I263" i="4"/>
  <c r="J263" i="4"/>
  <c r="K263" i="4"/>
  <c r="M263" i="4" s="1"/>
  <c r="R263" i="4" s="1"/>
  <c r="L263" i="4"/>
  <c r="N263" i="4"/>
  <c r="Q263" i="4" s="1"/>
  <c r="O263" i="4"/>
  <c r="P263" i="4"/>
  <c r="A264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R264" i="4" s="1"/>
  <c r="N264" i="4"/>
  <c r="O264" i="4"/>
  <c r="P264" i="4"/>
  <c r="Q264" i="4"/>
  <c r="A265" i="4"/>
  <c r="B265" i="4"/>
  <c r="C265" i="4"/>
  <c r="D265" i="4"/>
  <c r="E265" i="4"/>
  <c r="F265" i="4"/>
  <c r="G265" i="4"/>
  <c r="H265" i="4"/>
  <c r="I265" i="4"/>
  <c r="J265" i="4"/>
  <c r="M265" i="4" s="1"/>
  <c r="R265" i="4" s="1"/>
  <c r="K265" i="4"/>
  <c r="L265" i="4"/>
  <c r="N265" i="4"/>
  <c r="O265" i="4"/>
  <c r="Q265" i="4" s="1"/>
  <c r="P265" i="4"/>
  <c r="A266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R266" i="4" s="1"/>
  <c r="N266" i="4"/>
  <c r="O266" i="4"/>
  <c r="P266" i="4"/>
  <c r="Q266" i="4"/>
  <c r="A267" i="4"/>
  <c r="B267" i="4"/>
  <c r="C267" i="4"/>
  <c r="D267" i="4"/>
  <c r="E267" i="4"/>
  <c r="F267" i="4"/>
  <c r="G267" i="4"/>
  <c r="H267" i="4"/>
  <c r="I267" i="4"/>
  <c r="J267" i="4"/>
  <c r="K267" i="4"/>
  <c r="M267" i="4" s="1"/>
  <c r="R267" i="4" s="1"/>
  <c r="L267" i="4"/>
  <c r="N267" i="4"/>
  <c r="Q267" i="4" s="1"/>
  <c r="O267" i="4"/>
  <c r="P267" i="4"/>
  <c r="A268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R268" i="4" s="1"/>
  <c r="N268" i="4"/>
  <c r="O268" i="4"/>
  <c r="P268" i="4"/>
  <c r="Q268" i="4"/>
  <c r="A269" i="4"/>
  <c r="B269" i="4"/>
  <c r="C269" i="4"/>
  <c r="D269" i="4"/>
  <c r="E269" i="4"/>
  <c r="F269" i="4"/>
  <c r="G269" i="4"/>
  <c r="H269" i="4"/>
  <c r="I269" i="4"/>
  <c r="J269" i="4"/>
  <c r="M269" i="4" s="1"/>
  <c r="R269" i="4" s="1"/>
  <c r="K269" i="4"/>
  <c r="L269" i="4"/>
  <c r="N269" i="4"/>
  <c r="O269" i="4"/>
  <c r="Q269" i="4" s="1"/>
  <c r="P269" i="4"/>
  <c r="A270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R270" i="4" s="1"/>
  <c r="N270" i="4"/>
  <c r="O270" i="4"/>
  <c r="P270" i="4"/>
  <c r="Q270" i="4"/>
  <c r="A271" i="4"/>
  <c r="B271" i="4"/>
  <c r="C271" i="4"/>
  <c r="D271" i="4"/>
  <c r="E271" i="4"/>
  <c r="F271" i="4"/>
  <c r="G271" i="4"/>
  <c r="H271" i="4"/>
  <c r="I271" i="4"/>
  <c r="J271" i="4"/>
  <c r="K271" i="4"/>
  <c r="M271" i="4" s="1"/>
  <c r="R271" i="4" s="1"/>
  <c r="L271" i="4"/>
  <c r="N271" i="4"/>
  <c r="Q271" i="4" s="1"/>
  <c r="O271" i="4"/>
  <c r="P271" i="4"/>
  <c r="A272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R272" i="4" s="1"/>
  <c r="N272" i="4"/>
  <c r="Q272" i="4" s="1"/>
  <c r="O272" i="4"/>
  <c r="P272" i="4"/>
  <c r="A273" i="4"/>
  <c r="B273" i="4"/>
  <c r="C273" i="4"/>
  <c r="D273" i="4"/>
  <c r="E273" i="4"/>
  <c r="F273" i="4"/>
  <c r="G273" i="4"/>
  <c r="H273" i="4"/>
  <c r="I273" i="4"/>
  <c r="J273" i="4"/>
  <c r="M273" i="4" s="1"/>
  <c r="R273" i="4" s="1"/>
  <c r="K273" i="4"/>
  <c r="L273" i="4"/>
  <c r="N273" i="4"/>
  <c r="O273" i="4"/>
  <c r="Q273" i="4" s="1"/>
  <c r="P273" i="4"/>
  <c r="A274" i="4"/>
  <c r="B274" i="4"/>
  <c r="C274" i="4"/>
  <c r="D274" i="4"/>
  <c r="E274" i="4"/>
  <c r="F274" i="4"/>
  <c r="G274" i="4"/>
  <c r="H274" i="4"/>
  <c r="I274" i="4"/>
  <c r="J274" i="4"/>
  <c r="M274" i="4" s="1"/>
  <c r="R274" i="4" s="1"/>
  <c r="K274" i="4"/>
  <c r="L274" i="4"/>
  <c r="N274" i="4"/>
  <c r="O274" i="4"/>
  <c r="P274" i="4"/>
  <c r="Q274" i="4"/>
  <c r="A275" i="4"/>
  <c r="B275" i="4"/>
  <c r="C275" i="4"/>
  <c r="D275" i="4"/>
  <c r="E275" i="4"/>
  <c r="F275" i="4"/>
  <c r="G275" i="4"/>
  <c r="H275" i="4"/>
  <c r="I275" i="4"/>
  <c r="J275" i="4"/>
  <c r="K275" i="4"/>
  <c r="M275" i="4" s="1"/>
  <c r="R275" i="4" s="1"/>
  <c r="L275" i="4"/>
  <c r="N275" i="4"/>
  <c r="Q275" i="4" s="1"/>
  <c r="O275" i="4"/>
  <c r="P275" i="4"/>
  <c r="A276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R276" i="4" s="1"/>
  <c r="N276" i="4"/>
  <c r="Q276" i="4" s="1"/>
  <c r="O276" i="4"/>
  <c r="P276" i="4"/>
  <c r="A277" i="4"/>
  <c r="B277" i="4"/>
  <c r="C277" i="4"/>
  <c r="D277" i="4"/>
  <c r="E277" i="4"/>
  <c r="F277" i="4"/>
  <c r="G277" i="4"/>
  <c r="H277" i="4"/>
  <c r="I277" i="4"/>
  <c r="J277" i="4"/>
  <c r="M277" i="4" s="1"/>
  <c r="R277" i="4" s="1"/>
  <c r="K277" i="4"/>
  <c r="L277" i="4"/>
  <c r="N277" i="4"/>
  <c r="O277" i="4"/>
  <c r="Q277" i="4" s="1"/>
  <c r="P277" i="4"/>
  <c r="A278" i="4"/>
  <c r="B278" i="4"/>
  <c r="C278" i="4"/>
  <c r="D278" i="4"/>
  <c r="E278" i="4"/>
  <c r="F278" i="4"/>
  <c r="G278" i="4"/>
  <c r="H278" i="4"/>
  <c r="I278" i="4"/>
  <c r="J278" i="4"/>
  <c r="M278" i="4" s="1"/>
  <c r="R278" i="4" s="1"/>
  <c r="K278" i="4"/>
  <c r="L278" i="4"/>
  <c r="N278" i="4"/>
  <c r="O278" i="4"/>
  <c r="P278" i="4"/>
  <c r="Q278" i="4"/>
  <c r="A279" i="4"/>
  <c r="B279" i="4"/>
  <c r="C279" i="4"/>
  <c r="D279" i="4"/>
  <c r="E279" i="4"/>
  <c r="F279" i="4"/>
  <c r="G279" i="4"/>
  <c r="H279" i="4"/>
  <c r="I279" i="4"/>
  <c r="J279" i="4"/>
  <c r="K279" i="4"/>
  <c r="M279" i="4" s="1"/>
  <c r="R279" i="4" s="1"/>
  <c r="L279" i="4"/>
  <c r="N279" i="4"/>
  <c r="Q279" i="4" s="1"/>
  <c r="O279" i="4"/>
  <c r="P279" i="4"/>
  <c r="A280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R280" i="4" s="1"/>
  <c r="N280" i="4"/>
  <c r="Q280" i="4" s="1"/>
  <c r="O280" i="4"/>
  <c r="P280" i="4"/>
  <c r="A281" i="4"/>
  <c r="B281" i="4"/>
  <c r="C281" i="4"/>
  <c r="D281" i="4"/>
  <c r="E281" i="4"/>
  <c r="F281" i="4"/>
  <c r="G281" i="4"/>
  <c r="H281" i="4"/>
  <c r="I281" i="4"/>
  <c r="J281" i="4"/>
  <c r="M281" i="4" s="1"/>
  <c r="R281" i="4" s="1"/>
  <c r="K281" i="4"/>
  <c r="L281" i="4"/>
  <c r="N281" i="4"/>
  <c r="O281" i="4"/>
  <c r="Q281" i="4" s="1"/>
  <c r="P281" i="4"/>
  <c r="A282" i="4"/>
  <c r="B282" i="4"/>
  <c r="C282" i="4"/>
  <c r="D282" i="4"/>
  <c r="E282" i="4"/>
  <c r="F282" i="4"/>
  <c r="G282" i="4"/>
  <c r="H282" i="4"/>
  <c r="I282" i="4"/>
  <c r="J282" i="4"/>
  <c r="M282" i="4" s="1"/>
  <c r="R282" i="4" s="1"/>
  <c r="K282" i="4"/>
  <c r="L282" i="4"/>
  <c r="N282" i="4"/>
  <c r="O282" i="4"/>
  <c r="P282" i="4"/>
  <c r="Q282" i="4"/>
  <c r="A283" i="4"/>
  <c r="B283" i="4"/>
  <c r="C283" i="4"/>
  <c r="D283" i="4"/>
  <c r="E283" i="4"/>
  <c r="F283" i="4"/>
  <c r="G283" i="4"/>
  <c r="H283" i="4"/>
  <c r="I283" i="4"/>
  <c r="J283" i="4"/>
  <c r="K283" i="4"/>
  <c r="M283" i="4" s="1"/>
  <c r="R283" i="4" s="1"/>
  <c r="L283" i="4"/>
  <c r="N283" i="4"/>
  <c r="Q283" i="4" s="1"/>
  <c r="O283" i="4"/>
  <c r="P283" i="4"/>
  <c r="A284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R284" i="4" s="1"/>
  <c r="N284" i="4"/>
  <c r="Q284" i="4" s="1"/>
  <c r="O284" i="4"/>
  <c r="P284" i="4"/>
  <c r="A285" i="4"/>
  <c r="B285" i="4"/>
  <c r="C285" i="4"/>
  <c r="D285" i="4"/>
  <c r="E285" i="4"/>
  <c r="F285" i="4"/>
  <c r="G285" i="4"/>
  <c r="H285" i="4"/>
  <c r="I285" i="4"/>
  <c r="J285" i="4"/>
  <c r="M285" i="4" s="1"/>
  <c r="R285" i="4" s="1"/>
  <c r="K285" i="4"/>
  <c r="L285" i="4"/>
  <c r="N285" i="4"/>
  <c r="O285" i="4"/>
  <c r="Q285" i="4" s="1"/>
  <c r="P285" i="4"/>
  <c r="A286" i="4"/>
  <c r="B286" i="4"/>
  <c r="C286" i="4"/>
  <c r="D286" i="4"/>
  <c r="E286" i="4"/>
  <c r="F286" i="4"/>
  <c r="G286" i="4"/>
  <c r="H286" i="4"/>
  <c r="I286" i="4"/>
  <c r="J286" i="4"/>
  <c r="M286" i="4" s="1"/>
  <c r="R286" i="4" s="1"/>
  <c r="K286" i="4"/>
  <c r="L286" i="4"/>
  <c r="N286" i="4"/>
  <c r="O286" i="4"/>
  <c r="P286" i="4"/>
  <c r="Q286" i="4"/>
  <c r="A287" i="4"/>
  <c r="B287" i="4"/>
  <c r="C287" i="4"/>
  <c r="D287" i="4"/>
  <c r="E287" i="4"/>
  <c r="F287" i="4"/>
  <c r="G287" i="4"/>
  <c r="H287" i="4"/>
  <c r="I287" i="4"/>
  <c r="J287" i="4"/>
  <c r="K287" i="4"/>
  <c r="M287" i="4" s="1"/>
  <c r="R287" i="4" s="1"/>
  <c r="L287" i="4"/>
  <c r="N287" i="4"/>
  <c r="Q287" i="4" s="1"/>
  <c r="O287" i="4"/>
  <c r="P287" i="4"/>
  <c r="A288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R288" i="4" s="1"/>
  <c r="N288" i="4"/>
  <c r="Q288" i="4" s="1"/>
  <c r="O288" i="4"/>
  <c r="P288" i="4"/>
  <c r="A289" i="4"/>
  <c r="B289" i="4"/>
  <c r="C289" i="4"/>
  <c r="D289" i="4"/>
  <c r="E289" i="4"/>
  <c r="F289" i="4"/>
  <c r="G289" i="4"/>
  <c r="H289" i="4"/>
  <c r="I289" i="4"/>
  <c r="J289" i="4"/>
  <c r="M289" i="4" s="1"/>
  <c r="R289" i="4" s="1"/>
  <c r="K289" i="4"/>
  <c r="L289" i="4"/>
  <c r="N289" i="4"/>
  <c r="O289" i="4"/>
  <c r="Q289" i="4" s="1"/>
  <c r="P289" i="4"/>
  <c r="A290" i="4"/>
  <c r="B290" i="4"/>
  <c r="C290" i="4"/>
  <c r="D290" i="4"/>
  <c r="E290" i="4"/>
  <c r="F290" i="4"/>
  <c r="G290" i="4"/>
  <c r="H290" i="4"/>
  <c r="I290" i="4"/>
  <c r="J290" i="4"/>
  <c r="M290" i="4" s="1"/>
  <c r="R290" i="4" s="1"/>
  <c r="K290" i="4"/>
  <c r="L290" i="4"/>
  <c r="N290" i="4"/>
  <c r="O290" i="4"/>
  <c r="P290" i="4"/>
  <c r="Q290" i="4"/>
  <c r="A291" i="4"/>
  <c r="B291" i="4"/>
  <c r="C291" i="4"/>
  <c r="D291" i="4"/>
  <c r="E291" i="4"/>
  <c r="F291" i="4"/>
  <c r="G291" i="4"/>
  <c r="H291" i="4"/>
  <c r="I291" i="4"/>
  <c r="J291" i="4"/>
  <c r="K291" i="4"/>
  <c r="M291" i="4" s="1"/>
  <c r="R291" i="4" s="1"/>
  <c r="L291" i="4"/>
  <c r="N291" i="4"/>
  <c r="Q291" i="4" s="1"/>
  <c r="O291" i="4"/>
  <c r="P291" i="4"/>
  <c r="A292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R292" i="4" s="1"/>
  <c r="N292" i="4"/>
  <c r="Q292" i="4" s="1"/>
  <c r="O292" i="4"/>
  <c r="P292" i="4"/>
  <c r="A293" i="4"/>
  <c r="B293" i="4"/>
  <c r="C293" i="4"/>
  <c r="D293" i="4"/>
  <c r="E293" i="4"/>
  <c r="F293" i="4"/>
  <c r="G293" i="4"/>
  <c r="H293" i="4"/>
  <c r="I293" i="4"/>
  <c r="J293" i="4"/>
  <c r="M293" i="4" s="1"/>
  <c r="R293" i="4" s="1"/>
  <c r="K293" i="4"/>
  <c r="L293" i="4"/>
  <c r="N293" i="4"/>
  <c r="O293" i="4"/>
  <c r="Q293" i="4" s="1"/>
  <c r="P293" i="4"/>
  <c r="A294" i="4"/>
  <c r="B294" i="4"/>
  <c r="C294" i="4"/>
  <c r="D294" i="4"/>
  <c r="E294" i="4"/>
  <c r="F294" i="4"/>
  <c r="G294" i="4"/>
  <c r="H294" i="4"/>
  <c r="I294" i="4"/>
  <c r="J294" i="4"/>
  <c r="M294" i="4" s="1"/>
  <c r="R294" i="4" s="1"/>
  <c r="K294" i="4"/>
  <c r="L294" i="4"/>
  <c r="N294" i="4"/>
  <c r="O294" i="4"/>
  <c r="P294" i="4"/>
  <c r="Q294" i="4"/>
  <c r="A295" i="4"/>
  <c r="B295" i="4"/>
  <c r="C295" i="4"/>
  <c r="D295" i="4"/>
  <c r="E295" i="4"/>
  <c r="F295" i="4"/>
  <c r="G295" i="4"/>
  <c r="H295" i="4"/>
  <c r="I295" i="4"/>
  <c r="J295" i="4"/>
  <c r="K295" i="4"/>
  <c r="M295" i="4" s="1"/>
  <c r="R295" i="4" s="1"/>
  <c r="L295" i="4"/>
  <c r="N295" i="4"/>
  <c r="Q295" i="4" s="1"/>
  <c r="O295" i="4"/>
  <c r="P295" i="4"/>
  <c r="A296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R296" i="4" s="1"/>
  <c r="N296" i="4"/>
  <c r="Q296" i="4" s="1"/>
  <c r="O296" i="4"/>
  <c r="P296" i="4"/>
  <c r="A297" i="4"/>
  <c r="B297" i="4"/>
  <c r="C297" i="4"/>
  <c r="D297" i="4"/>
  <c r="E297" i="4"/>
  <c r="F297" i="4"/>
  <c r="G297" i="4"/>
  <c r="H297" i="4"/>
  <c r="I297" i="4"/>
  <c r="J297" i="4"/>
  <c r="M297" i="4" s="1"/>
  <c r="R297" i="4" s="1"/>
  <c r="K297" i="4"/>
  <c r="L297" i="4"/>
  <c r="N297" i="4"/>
  <c r="O297" i="4"/>
  <c r="Q297" i="4" s="1"/>
  <c r="P297" i="4"/>
  <c r="A298" i="4"/>
  <c r="B298" i="4"/>
  <c r="C298" i="4"/>
  <c r="D298" i="4"/>
  <c r="E298" i="4"/>
  <c r="F298" i="4"/>
  <c r="G298" i="4"/>
  <c r="H298" i="4"/>
  <c r="I298" i="4"/>
  <c r="J298" i="4"/>
  <c r="M298" i="4" s="1"/>
  <c r="R298" i="4" s="1"/>
  <c r="K298" i="4"/>
  <c r="L298" i="4"/>
  <c r="N298" i="4"/>
  <c r="O298" i="4"/>
  <c r="P298" i="4"/>
  <c r="Q298" i="4"/>
  <c r="A299" i="4"/>
  <c r="B299" i="4"/>
  <c r="C299" i="4"/>
  <c r="D299" i="4"/>
  <c r="E299" i="4"/>
  <c r="F299" i="4"/>
  <c r="G299" i="4"/>
  <c r="H299" i="4"/>
  <c r="I299" i="4"/>
  <c r="J299" i="4"/>
  <c r="K299" i="4"/>
  <c r="M299" i="4" s="1"/>
  <c r="R299" i="4" s="1"/>
  <c r="L299" i="4"/>
  <c r="N299" i="4"/>
  <c r="Q299" i="4" s="1"/>
  <c r="O299" i="4"/>
  <c r="P299" i="4"/>
  <c r="A300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R300" i="4" s="1"/>
  <c r="N300" i="4"/>
  <c r="O300" i="4"/>
  <c r="P300" i="4"/>
  <c r="Q300" i="4"/>
  <c r="A301" i="4"/>
  <c r="B301" i="4"/>
  <c r="C301" i="4"/>
  <c r="D301" i="4"/>
  <c r="E301" i="4"/>
  <c r="F301" i="4"/>
  <c r="G301" i="4"/>
  <c r="H301" i="4"/>
  <c r="I301" i="4"/>
  <c r="J301" i="4"/>
  <c r="M301" i="4" s="1"/>
  <c r="R301" i="4" s="1"/>
  <c r="K301" i="4"/>
  <c r="L301" i="4"/>
  <c r="N301" i="4"/>
  <c r="O301" i="4"/>
  <c r="Q301" i="4" s="1"/>
  <c r="P301" i="4"/>
  <c r="A302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R302" i="4" s="1"/>
  <c r="N302" i="4"/>
  <c r="O302" i="4"/>
  <c r="P302" i="4"/>
  <c r="Q302" i="4"/>
  <c r="A303" i="4"/>
  <c r="B303" i="4"/>
  <c r="C303" i="4"/>
  <c r="D303" i="4"/>
  <c r="E303" i="4"/>
  <c r="F303" i="4"/>
  <c r="G303" i="4"/>
  <c r="H303" i="4"/>
  <c r="I303" i="4"/>
  <c r="J303" i="4"/>
  <c r="K303" i="4"/>
  <c r="M303" i="4" s="1"/>
  <c r="R303" i="4" s="1"/>
  <c r="L303" i="4"/>
  <c r="N303" i="4"/>
  <c r="O303" i="4"/>
  <c r="P303" i="4"/>
  <c r="A304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R304" i="4" s="1"/>
  <c r="N304" i="4"/>
  <c r="O304" i="4"/>
  <c r="P304" i="4"/>
  <c r="Q304" i="4"/>
  <c r="A305" i="4"/>
  <c r="B305" i="4"/>
  <c r="C305" i="4"/>
  <c r="D305" i="4"/>
  <c r="E305" i="4"/>
  <c r="F305" i="4"/>
  <c r="G305" i="4"/>
  <c r="H305" i="4"/>
  <c r="I305" i="4"/>
  <c r="J305" i="4"/>
  <c r="K305" i="4"/>
  <c r="L305" i="4"/>
  <c r="N305" i="4"/>
  <c r="O305" i="4"/>
  <c r="Q305" i="4" s="1"/>
  <c r="P305" i="4"/>
  <c r="A306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R306" i="4" s="1"/>
  <c r="N306" i="4"/>
  <c r="O306" i="4"/>
  <c r="P306" i="4"/>
  <c r="Q306" i="4"/>
  <c r="A307" i="4"/>
  <c r="B307" i="4"/>
  <c r="C307" i="4"/>
  <c r="D307" i="4"/>
  <c r="E307" i="4"/>
  <c r="F307" i="4"/>
  <c r="G307" i="4"/>
  <c r="H307" i="4"/>
  <c r="I307" i="4"/>
  <c r="J307" i="4"/>
  <c r="K307" i="4"/>
  <c r="M307" i="4" s="1"/>
  <c r="R307" i="4" s="1"/>
  <c r="L307" i="4"/>
  <c r="N307" i="4"/>
  <c r="O307" i="4"/>
  <c r="P307" i="4"/>
  <c r="A308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R308" i="4" s="1"/>
  <c r="N308" i="4"/>
  <c r="Q308" i="4" s="1"/>
  <c r="O308" i="4"/>
  <c r="P308" i="4"/>
  <c r="A309" i="4"/>
  <c r="B309" i="4"/>
  <c r="C309" i="4"/>
  <c r="D309" i="4"/>
  <c r="E309" i="4"/>
  <c r="F309" i="4"/>
  <c r="G309" i="4"/>
  <c r="H309" i="4"/>
  <c r="I309" i="4"/>
  <c r="J309" i="4"/>
  <c r="M309" i="4" s="1"/>
  <c r="R309" i="4" s="1"/>
  <c r="K309" i="4"/>
  <c r="L309" i="4"/>
  <c r="N309" i="4"/>
  <c r="O309" i="4"/>
  <c r="Q309" i="4" s="1"/>
  <c r="P309" i="4"/>
  <c r="A310" i="4"/>
  <c r="B310" i="4"/>
  <c r="C310" i="4"/>
  <c r="D310" i="4"/>
  <c r="E310" i="4"/>
  <c r="F310" i="4"/>
  <c r="G310" i="4"/>
  <c r="H310" i="4"/>
  <c r="I310" i="4"/>
  <c r="J310" i="4"/>
  <c r="M310" i="4" s="1"/>
  <c r="R310" i="4" s="1"/>
  <c r="K310" i="4"/>
  <c r="L310" i="4"/>
  <c r="N310" i="4"/>
  <c r="O310" i="4"/>
  <c r="P310" i="4"/>
  <c r="Q310" i="4"/>
  <c r="A311" i="4"/>
  <c r="B311" i="4"/>
  <c r="C311" i="4"/>
  <c r="D311" i="4"/>
  <c r="E311" i="4"/>
  <c r="F311" i="4"/>
  <c r="G311" i="4"/>
  <c r="H311" i="4"/>
  <c r="I311" i="4"/>
  <c r="J311" i="4"/>
  <c r="K311" i="4"/>
  <c r="M311" i="4" s="1"/>
  <c r="R311" i="4" s="1"/>
  <c r="L311" i="4"/>
  <c r="N311" i="4"/>
  <c r="Q311" i="4" s="1"/>
  <c r="O311" i="4"/>
  <c r="P311" i="4"/>
  <c r="A312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R312" i="4" s="1"/>
  <c r="N312" i="4"/>
  <c r="O312" i="4"/>
  <c r="P312" i="4"/>
  <c r="Q312" i="4"/>
  <c r="A313" i="4"/>
  <c r="B313" i="4"/>
  <c r="C313" i="4"/>
  <c r="D313" i="4"/>
  <c r="E313" i="4"/>
  <c r="F313" i="4"/>
  <c r="G313" i="4"/>
  <c r="H313" i="4"/>
  <c r="I313" i="4"/>
  <c r="J313" i="4"/>
  <c r="M313" i="4" s="1"/>
  <c r="R313" i="4" s="1"/>
  <c r="K313" i="4"/>
  <c r="L313" i="4"/>
  <c r="N313" i="4"/>
  <c r="O313" i="4"/>
  <c r="Q313" i="4" s="1"/>
  <c r="P313" i="4"/>
  <c r="A314" i="4"/>
  <c r="B314" i="4"/>
  <c r="C314" i="4"/>
  <c r="D314" i="4"/>
  <c r="E314" i="4"/>
  <c r="F314" i="4"/>
  <c r="G314" i="4"/>
  <c r="H314" i="4"/>
  <c r="I314" i="4"/>
  <c r="J314" i="4"/>
  <c r="M314" i="4" s="1"/>
  <c r="R314" i="4" s="1"/>
  <c r="K314" i="4"/>
  <c r="L314" i="4"/>
  <c r="N314" i="4"/>
  <c r="O314" i="4"/>
  <c r="P314" i="4"/>
  <c r="Q314" i="4"/>
  <c r="A315" i="4"/>
  <c r="B315" i="4"/>
  <c r="C315" i="4"/>
  <c r="D315" i="4"/>
  <c r="E315" i="4"/>
  <c r="F315" i="4"/>
  <c r="G315" i="4"/>
  <c r="H315" i="4"/>
  <c r="I315" i="4"/>
  <c r="J315" i="4"/>
  <c r="K315" i="4"/>
  <c r="M315" i="4" s="1"/>
  <c r="R315" i="4" s="1"/>
  <c r="L315" i="4"/>
  <c r="N315" i="4"/>
  <c r="O315" i="4"/>
  <c r="P315" i="4"/>
  <c r="A316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R316" i="4" s="1"/>
  <c r="N316" i="4"/>
  <c r="O316" i="4"/>
  <c r="P316" i="4"/>
  <c r="Q316" i="4"/>
  <c r="A317" i="4"/>
  <c r="B317" i="4"/>
  <c r="C317" i="4"/>
  <c r="D317" i="4"/>
  <c r="E317" i="4"/>
  <c r="F317" i="4"/>
  <c r="G317" i="4"/>
  <c r="H317" i="4"/>
  <c r="I317" i="4"/>
  <c r="J317" i="4"/>
  <c r="K317" i="4"/>
  <c r="L317" i="4"/>
  <c r="N317" i="4"/>
  <c r="O317" i="4"/>
  <c r="Q317" i="4" s="1"/>
  <c r="P317" i="4"/>
  <c r="A318" i="4"/>
  <c r="B318" i="4"/>
  <c r="C318" i="4"/>
  <c r="D318" i="4"/>
  <c r="E318" i="4"/>
  <c r="F318" i="4"/>
  <c r="G318" i="4"/>
  <c r="H318" i="4"/>
  <c r="I318" i="4"/>
  <c r="J318" i="4"/>
  <c r="M318" i="4" s="1"/>
  <c r="R318" i="4" s="1"/>
  <c r="K318" i="4"/>
  <c r="L318" i="4"/>
  <c r="N318" i="4"/>
  <c r="O318" i="4"/>
  <c r="P318" i="4"/>
  <c r="Q318" i="4"/>
  <c r="A319" i="4"/>
  <c r="B319" i="4"/>
  <c r="C319" i="4"/>
  <c r="D319" i="4"/>
  <c r="E319" i="4"/>
  <c r="F319" i="4"/>
  <c r="G319" i="4"/>
  <c r="H319" i="4"/>
  <c r="I319" i="4"/>
  <c r="J319" i="4"/>
  <c r="K319" i="4"/>
  <c r="M319" i="4" s="1"/>
  <c r="R319" i="4" s="1"/>
  <c r="L319" i="4"/>
  <c r="N319" i="4"/>
  <c r="O319" i="4"/>
  <c r="P319" i="4"/>
  <c r="A320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R320" i="4" s="1"/>
  <c r="N320" i="4"/>
  <c r="O320" i="4"/>
  <c r="P320" i="4"/>
  <c r="Q320" i="4"/>
  <c r="A321" i="4"/>
  <c r="B321" i="4"/>
  <c r="C321" i="4"/>
  <c r="D321" i="4"/>
  <c r="E321" i="4"/>
  <c r="F321" i="4"/>
  <c r="G321" i="4"/>
  <c r="H321" i="4"/>
  <c r="I321" i="4"/>
  <c r="J321" i="4"/>
  <c r="K321" i="4"/>
  <c r="L321" i="4"/>
  <c r="N321" i="4"/>
  <c r="O321" i="4"/>
  <c r="Q321" i="4" s="1"/>
  <c r="P321" i="4"/>
  <c r="A322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R322" i="4" s="1"/>
  <c r="N322" i="4"/>
  <c r="O322" i="4"/>
  <c r="P322" i="4"/>
  <c r="Q322" i="4"/>
  <c r="A323" i="4"/>
  <c r="B323" i="4"/>
  <c r="C323" i="4"/>
  <c r="D323" i="4"/>
  <c r="E323" i="4"/>
  <c r="F323" i="4"/>
  <c r="G323" i="4"/>
  <c r="H323" i="4"/>
  <c r="I323" i="4"/>
  <c r="J323" i="4"/>
  <c r="K323" i="4"/>
  <c r="M323" i="4" s="1"/>
  <c r="R323" i="4" s="1"/>
  <c r="L323" i="4"/>
  <c r="N323" i="4"/>
  <c r="O323" i="4"/>
  <c r="P323" i="4"/>
  <c r="A324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R324" i="4" s="1"/>
  <c r="N324" i="4"/>
  <c r="Q324" i="4" s="1"/>
  <c r="O324" i="4"/>
  <c r="P324" i="4"/>
  <c r="A325" i="4"/>
  <c r="B325" i="4"/>
  <c r="C325" i="4"/>
  <c r="D325" i="4"/>
  <c r="E325" i="4"/>
  <c r="F325" i="4"/>
  <c r="G325" i="4"/>
  <c r="H325" i="4"/>
  <c r="I325" i="4"/>
  <c r="J325" i="4"/>
  <c r="M325" i="4" s="1"/>
  <c r="R325" i="4" s="1"/>
  <c r="K325" i="4"/>
  <c r="L325" i="4"/>
  <c r="N325" i="4"/>
  <c r="O325" i="4"/>
  <c r="Q325" i="4" s="1"/>
  <c r="P325" i="4"/>
  <c r="A326" i="4"/>
  <c r="B326" i="4"/>
  <c r="C326" i="4"/>
  <c r="D326" i="4"/>
  <c r="E326" i="4"/>
  <c r="F326" i="4"/>
  <c r="G326" i="4"/>
  <c r="H326" i="4"/>
  <c r="I326" i="4"/>
  <c r="J326" i="4"/>
  <c r="M326" i="4" s="1"/>
  <c r="R326" i="4" s="1"/>
  <c r="K326" i="4"/>
  <c r="L326" i="4"/>
  <c r="N326" i="4"/>
  <c r="O326" i="4"/>
  <c r="P326" i="4"/>
  <c r="Q326" i="4"/>
  <c r="A327" i="4"/>
  <c r="B327" i="4"/>
  <c r="C327" i="4"/>
  <c r="D327" i="4"/>
  <c r="E327" i="4"/>
  <c r="F327" i="4"/>
  <c r="G327" i="4"/>
  <c r="H327" i="4"/>
  <c r="I327" i="4"/>
  <c r="J327" i="4"/>
  <c r="K327" i="4"/>
  <c r="M327" i="4" s="1"/>
  <c r="R327" i="4" s="1"/>
  <c r="L327" i="4"/>
  <c r="N327" i="4"/>
  <c r="Q327" i="4" s="1"/>
  <c r="O327" i="4"/>
  <c r="P327" i="4"/>
  <c r="A328" i="4"/>
  <c r="B328" i="4"/>
  <c r="C328" i="4"/>
  <c r="D328" i="4"/>
  <c r="E328" i="4"/>
  <c r="F328" i="4"/>
  <c r="G328" i="4"/>
  <c r="H328" i="4"/>
  <c r="I328" i="4"/>
  <c r="J328" i="4"/>
  <c r="K328" i="4"/>
  <c r="L328" i="4"/>
  <c r="M328" i="4"/>
  <c r="R328" i="4" s="1"/>
  <c r="N328" i="4"/>
  <c r="Q328" i="4" s="1"/>
  <c r="O328" i="4"/>
  <c r="P328" i="4"/>
  <c r="A329" i="4"/>
  <c r="B329" i="4"/>
  <c r="C329" i="4"/>
  <c r="D329" i="4"/>
  <c r="E329" i="4"/>
  <c r="F329" i="4"/>
  <c r="G329" i="4"/>
  <c r="H329" i="4"/>
  <c r="I329" i="4"/>
  <c r="J329" i="4"/>
  <c r="K329" i="4"/>
  <c r="L329" i="4"/>
  <c r="N329" i="4"/>
  <c r="O329" i="4"/>
  <c r="P329" i="4"/>
  <c r="A330" i="4"/>
  <c r="B330" i="4"/>
  <c r="C330" i="4"/>
  <c r="D330" i="4"/>
  <c r="E330" i="4"/>
  <c r="F330" i="4"/>
  <c r="G330" i="4"/>
  <c r="H330" i="4"/>
  <c r="I330" i="4"/>
  <c r="J330" i="4"/>
  <c r="K330" i="4"/>
  <c r="L330" i="4"/>
  <c r="M330" i="4"/>
  <c r="R330" i="4" s="1"/>
  <c r="N330" i="4"/>
  <c r="O330" i="4"/>
  <c r="P330" i="4"/>
  <c r="Q330" i="4"/>
  <c r="A331" i="4"/>
  <c r="B331" i="4"/>
  <c r="C331" i="4"/>
  <c r="D331" i="4"/>
  <c r="E331" i="4"/>
  <c r="F331" i="4"/>
  <c r="G331" i="4"/>
  <c r="H331" i="4"/>
  <c r="I331" i="4"/>
  <c r="J331" i="4"/>
  <c r="K331" i="4"/>
  <c r="L331" i="4"/>
  <c r="N331" i="4"/>
  <c r="Q331" i="4" s="1"/>
  <c r="O331" i="4"/>
  <c r="P331" i="4"/>
  <c r="A332" i="4"/>
  <c r="B332" i="4"/>
  <c r="C332" i="4"/>
  <c r="D332" i="4"/>
  <c r="E332" i="4"/>
  <c r="F332" i="4"/>
  <c r="G332" i="4"/>
  <c r="H332" i="4"/>
  <c r="I332" i="4"/>
  <c r="J332" i="4"/>
  <c r="K332" i="4"/>
  <c r="L332" i="4"/>
  <c r="M332" i="4"/>
  <c r="R332" i="4" s="1"/>
  <c r="N332" i="4"/>
  <c r="O332" i="4"/>
  <c r="P332" i="4"/>
  <c r="Q332" i="4"/>
  <c r="A333" i="4"/>
  <c r="B333" i="4"/>
  <c r="C333" i="4"/>
  <c r="D333" i="4"/>
  <c r="E333" i="4"/>
  <c r="F333" i="4"/>
  <c r="G333" i="4"/>
  <c r="H333" i="4"/>
  <c r="I333" i="4"/>
  <c r="J333" i="4"/>
  <c r="K333" i="4"/>
  <c r="L333" i="4"/>
  <c r="N333" i="4"/>
  <c r="O333" i="4"/>
  <c r="P333" i="4"/>
  <c r="A334" i="4"/>
  <c r="B334" i="4"/>
  <c r="C334" i="4"/>
  <c r="D334" i="4"/>
  <c r="E334" i="4"/>
  <c r="F334" i="4"/>
  <c r="G334" i="4"/>
  <c r="H334" i="4"/>
  <c r="I334" i="4"/>
  <c r="J334" i="4"/>
  <c r="K334" i="4"/>
  <c r="L334" i="4"/>
  <c r="M334" i="4"/>
  <c r="R334" i="4" s="1"/>
  <c r="N334" i="4"/>
  <c r="O334" i="4"/>
  <c r="P334" i="4"/>
  <c r="Q334" i="4"/>
  <c r="A335" i="4"/>
  <c r="B335" i="4"/>
  <c r="C335" i="4"/>
  <c r="D335" i="4"/>
  <c r="E335" i="4"/>
  <c r="F335" i="4"/>
  <c r="G335" i="4"/>
  <c r="H335" i="4"/>
  <c r="I335" i="4"/>
  <c r="J335" i="4"/>
  <c r="K335" i="4"/>
  <c r="L335" i="4"/>
  <c r="N335" i="4"/>
  <c r="O335" i="4"/>
  <c r="P335" i="4"/>
  <c r="A336" i="4"/>
  <c r="B336" i="4"/>
  <c r="C336" i="4"/>
  <c r="D336" i="4"/>
  <c r="E336" i="4"/>
  <c r="F336" i="4"/>
  <c r="G336" i="4"/>
  <c r="H336" i="4"/>
  <c r="I336" i="4"/>
  <c r="J336" i="4"/>
  <c r="K336" i="4"/>
  <c r="L336" i="4"/>
  <c r="M336" i="4"/>
  <c r="R336" i="4" s="1"/>
  <c r="N336" i="4"/>
  <c r="O336" i="4"/>
  <c r="P336" i="4"/>
  <c r="Q336" i="4"/>
  <c r="A337" i="4"/>
  <c r="B337" i="4"/>
  <c r="C337" i="4"/>
  <c r="D337" i="4"/>
  <c r="E337" i="4"/>
  <c r="F337" i="4"/>
  <c r="G337" i="4"/>
  <c r="H337" i="4"/>
  <c r="I337" i="4"/>
  <c r="J337" i="4"/>
  <c r="M337" i="4" s="1"/>
  <c r="R337" i="4" s="1"/>
  <c r="K337" i="4"/>
  <c r="L337" i="4"/>
  <c r="N337" i="4"/>
  <c r="O337" i="4"/>
  <c r="P337" i="4"/>
  <c r="A338" i="4"/>
  <c r="B338" i="4"/>
  <c r="C338" i="4"/>
  <c r="D338" i="4"/>
  <c r="E338" i="4"/>
  <c r="F338" i="4"/>
  <c r="G338" i="4"/>
  <c r="H338" i="4"/>
  <c r="I338" i="4"/>
  <c r="J338" i="4"/>
  <c r="M338" i="4" s="1"/>
  <c r="R338" i="4" s="1"/>
  <c r="K338" i="4"/>
  <c r="L338" i="4"/>
  <c r="N338" i="4"/>
  <c r="O338" i="4"/>
  <c r="P338" i="4"/>
  <c r="Q338" i="4"/>
  <c r="A339" i="4"/>
  <c r="B339" i="4"/>
  <c r="C339" i="4"/>
  <c r="D339" i="4"/>
  <c r="E339" i="4"/>
  <c r="F339" i="4"/>
  <c r="G339" i="4"/>
  <c r="H339" i="4"/>
  <c r="I339" i="4"/>
  <c r="J339" i="4"/>
  <c r="K339" i="4"/>
  <c r="L339" i="4"/>
  <c r="N339" i="4"/>
  <c r="O339" i="4"/>
  <c r="P339" i="4"/>
  <c r="A340" i="4"/>
  <c r="B340" i="4"/>
  <c r="C340" i="4"/>
  <c r="D340" i="4"/>
  <c r="E340" i="4"/>
  <c r="F340" i="4"/>
  <c r="G340" i="4"/>
  <c r="H340" i="4"/>
  <c r="I340" i="4"/>
  <c r="J340" i="4"/>
  <c r="K340" i="4"/>
  <c r="L340" i="4"/>
  <c r="M340" i="4"/>
  <c r="R340" i="4" s="1"/>
  <c r="N340" i="4"/>
  <c r="O340" i="4"/>
  <c r="P340" i="4"/>
  <c r="Q340" i="4"/>
  <c r="A341" i="4"/>
  <c r="B341" i="4"/>
  <c r="C341" i="4"/>
  <c r="D341" i="4"/>
  <c r="E341" i="4"/>
  <c r="F341" i="4"/>
  <c r="G341" i="4"/>
  <c r="H341" i="4"/>
  <c r="I341" i="4"/>
  <c r="J341" i="4"/>
  <c r="K341" i="4"/>
  <c r="L341" i="4"/>
  <c r="N341" i="4"/>
  <c r="O341" i="4"/>
  <c r="P341" i="4"/>
  <c r="A342" i="4"/>
  <c r="B342" i="4"/>
  <c r="C342" i="4"/>
  <c r="D342" i="4"/>
  <c r="E342" i="4"/>
  <c r="F342" i="4"/>
  <c r="G342" i="4"/>
  <c r="H342" i="4"/>
  <c r="I342" i="4"/>
  <c r="J342" i="4"/>
  <c r="K342" i="4"/>
  <c r="L342" i="4"/>
  <c r="M342" i="4"/>
  <c r="R342" i="4" s="1"/>
  <c r="N342" i="4"/>
  <c r="O342" i="4"/>
  <c r="P342" i="4"/>
  <c r="Q342" i="4"/>
  <c r="A343" i="4"/>
  <c r="B343" i="4"/>
  <c r="C343" i="4"/>
  <c r="D343" i="4"/>
  <c r="E343" i="4"/>
  <c r="F343" i="4"/>
  <c r="G343" i="4"/>
  <c r="H343" i="4"/>
  <c r="I343" i="4"/>
  <c r="J343" i="4"/>
  <c r="K343" i="4"/>
  <c r="L343" i="4"/>
  <c r="N343" i="4"/>
  <c r="O343" i="4"/>
  <c r="P343" i="4"/>
  <c r="A344" i="4"/>
  <c r="B344" i="4"/>
  <c r="C344" i="4"/>
  <c r="D344" i="4"/>
  <c r="E344" i="4"/>
  <c r="F344" i="4"/>
  <c r="G344" i="4"/>
  <c r="H344" i="4"/>
  <c r="I344" i="4"/>
  <c r="J344" i="4"/>
  <c r="K344" i="4"/>
  <c r="L344" i="4"/>
  <c r="M344" i="4"/>
  <c r="R344" i="4" s="1"/>
  <c r="N344" i="4"/>
  <c r="Q344" i="4" s="1"/>
  <c r="O344" i="4"/>
  <c r="P344" i="4"/>
  <c r="A345" i="4"/>
  <c r="B345" i="4"/>
  <c r="C345" i="4"/>
  <c r="D345" i="4"/>
  <c r="E345" i="4"/>
  <c r="F345" i="4"/>
  <c r="G345" i="4"/>
  <c r="H345" i="4"/>
  <c r="I345" i="4"/>
  <c r="J345" i="4"/>
  <c r="K345" i="4"/>
  <c r="L345" i="4"/>
  <c r="N345" i="4"/>
  <c r="O345" i="4"/>
  <c r="P345" i="4"/>
  <c r="A346" i="4"/>
  <c r="B346" i="4"/>
  <c r="C346" i="4"/>
  <c r="D346" i="4"/>
  <c r="E346" i="4"/>
  <c r="F346" i="4"/>
  <c r="G346" i="4"/>
  <c r="H346" i="4"/>
  <c r="I346" i="4"/>
  <c r="J346" i="4"/>
  <c r="K346" i="4"/>
  <c r="L346" i="4"/>
  <c r="M346" i="4"/>
  <c r="R346" i="4" s="1"/>
  <c r="N346" i="4"/>
  <c r="O346" i="4"/>
  <c r="P346" i="4"/>
  <c r="Q346" i="4"/>
  <c r="A347" i="4"/>
  <c r="B347" i="4"/>
  <c r="C347" i="4"/>
  <c r="D347" i="4"/>
  <c r="E347" i="4"/>
  <c r="F347" i="4"/>
  <c r="G347" i="4"/>
  <c r="H347" i="4"/>
  <c r="I347" i="4"/>
  <c r="J347" i="4"/>
  <c r="K347" i="4"/>
  <c r="L347" i="4"/>
  <c r="N347" i="4"/>
  <c r="Q347" i="4" s="1"/>
  <c r="O347" i="4"/>
  <c r="P347" i="4"/>
  <c r="A348" i="4"/>
  <c r="B348" i="4"/>
  <c r="C348" i="4"/>
  <c r="D348" i="4"/>
  <c r="E348" i="4"/>
  <c r="F348" i="4"/>
  <c r="G348" i="4"/>
  <c r="H348" i="4"/>
  <c r="I348" i="4"/>
  <c r="J348" i="4"/>
  <c r="K348" i="4"/>
  <c r="L348" i="4"/>
  <c r="M348" i="4"/>
  <c r="R348" i="4" s="1"/>
  <c r="N348" i="4"/>
  <c r="O348" i="4"/>
  <c r="P348" i="4"/>
  <c r="Q348" i="4"/>
  <c r="A349" i="4"/>
  <c r="B349" i="4"/>
  <c r="C349" i="4"/>
  <c r="D349" i="4"/>
  <c r="E349" i="4"/>
  <c r="F349" i="4"/>
  <c r="G349" i="4"/>
  <c r="H349" i="4"/>
  <c r="I349" i="4"/>
  <c r="J349" i="4"/>
  <c r="K349" i="4"/>
  <c r="L349" i="4"/>
  <c r="N349" i="4"/>
  <c r="O349" i="4"/>
  <c r="P349" i="4"/>
  <c r="A350" i="4"/>
  <c r="B350" i="4"/>
  <c r="C350" i="4"/>
  <c r="D350" i="4"/>
  <c r="E350" i="4"/>
  <c r="F350" i="4"/>
  <c r="G350" i="4"/>
  <c r="H350" i="4"/>
  <c r="I350" i="4"/>
  <c r="J350" i="4"/>
  <c r="K350" i="4"/>
  <c r="L350" i="4"/>
  <c r="M350" i="4"/>
  <c r="R350" i="4" s="1"/>
  <c r="N350" i="4"/>
  <c r="O350" i="4"/>
  <c r="P350" i="4"/>
  <c r="Q350" i="4"/>
  <c r="A351" i="4"/>
  <c r="B351" i="4"/>
  <c r="C351" i="4"/>
  <c r="D351" i="4"/>
  <c r="E351" i="4"/>
  <c r="F351" i="4"/>
  <c r="G351" i="4"/>
  <c r="H351" i="4"/>
  <c r="I351" i="4"/>
  <c r="J351" i="4"/>
  <c r="K351" i="4"/>
  <c r="L351" i="4"/>
  <c r="N351" i="4"/>
  <c r="O351" i="4"/>
  <c r="P351" i="4"/>
  <c r="A352" i="4"/>
  <c r="B352" i="4"/>
  <c r="C352" i="4"/>
  <c r="D352" i="4"/>
  <c r="E352" i="4"/>
  <c r="F352" i="4"/>
  <c r="G352" i="4"/>
  <c r="H352" i="4"/>
  <c r="I352" i="4"/>
  <c r="J352" i="4"/>
  <c r="K352" i="4"/>
  <c r="L352" i="4"/>
  <c r="M352" i="4"/>
  <c r="R352" i="4" s="1"/>
  <c r="N352" i="4"/>
  <c r="O352" i="4"/>
  <c r="P352" i="4"/>
  <c r="Q352" i="4"/>
  <c r="A353" i="4"/>
  <c r="B353" i="4"/>
  <c r="C353" i="4"/>
  <c r="D353" i="4"/>
  <c r="E353" i="4"/>
  <c r="F353" i="4"/>
  <c r="G353" i="4"/>
  <c r="H353" i="4"/>
  <c r="I353" i="4"/>
  <c r="J353" i="4"/>
  <c r="M353" i="4" s="1"/>
  <c r="R353" i="4" s="1"/>
  <c r="K353" i="4"/>
  <c r="L353" i="4"/>
  <c r="N353" i="4"/>
  <c r="O353" i="4"/>
  <c r="P353" i="4"/>
  <c r="A354" i="4"/>
  <c r="B354" i="4"/>
  <c r="C354" i="4"/>
  <c r="D354" i="4"/>
  <c r="E354" i="4"/>
  <c r="F354" i="4"/>
  <c r="G354" i="4"/>
  <c r="H354" i="4"/>
  <c r="I354" i="4"/>
  <c r="J354" i="4"/>
  <c r="M354" i="4" s="1"/>
  <c r="R354" i="4" s="1"/>
  <c r="K354" i="4"/>
  <c r="L354" i="4"/>
  <c r="N354" i="4"/>
  <c r="O354" i="4"/>
  <c r="P354" i="4"/>
  <c r="Q354" i="4"/>
  <c r="A355" i="4"/>
  <c r="B355" i="4"/>
  <c r="C355" i="4"/>
  <c r="D355" i="4"/>
  <c r="E355" i="4"/>
  <c r="F355" i="4"/>
  <c r="G355" i="4"/>
  <c r="H355" i="4"/>
  <c r="I355" i="4"/>
  <c r="J355" i="4"/>
  <c r="K355" i="4"/>
  <c r="L355" i="4"/>
  <c r="N355" i="4"/>
  <c r="O355" i="4"/>
  <c r="P355" i="4"/>
  <c r="A356" i="4"/>
  <c r="B356" i="4"/>
  <c r="C356" i="4"/>
  <c r="D356" i="4"/>
  <c r="E356" i="4"/>
  <c r="F356" i="4"/>
  <c r="G356" i="4"/>
  <c r="H356" i="4"/>
  <c r="I356" i="4"/>
  <c r="J356" i="4"/>
  <c r="K356" i="4"/>
  <c r="L356" i="4"/>
  <c r="M356" i="4"/>
  <c r="R356" i="4" s="1"/>
  <c r="N356" i="4"/>
  <c r="O356" i="4"/>
  <c r="P356" i="4"/>
  <c r="Q356" i="4"/>
  <c r="A357" i="4"/>
  <c r="B357" i="4"/>
  <c r="C357" i="4"/>
  <c r="D357" i="4"/>
  <c r="E357" i="4"/>
  <c r="F357" i="4"/>
  <c r="G357" i="4"/>
  <c r="H357" i="4"/>
  <c r="I357" i="4"/>
  <c r="J357" i="4"/>
  <c r="K357" i="4"/>
  <c r="L357" i="4"/>
  <c r="N357" i="4"/>
  <c r="O357" i="4"/>
  <c r="P357" i="4"/>
  <c r="A358" i="4"/>
  <c r="B358" i="4"/>
  <c r="C358" i="4"/>
  <c r="D358" i="4"/>
  <c r="E358" i="4"/>
  <c r="F358" i="4"/>
  <c r="G358" i="4"/>
  <c r="H358" i="4"/>
  <c r="I358" i="4"/>
  <c r="J358" i="4"/>
  <c r="K358" i="4"/>
  <c r="L358" i="4"/>
  <c r="M358" i="4"/>
  <c r="R358" i="4" s="1"/>
  <c r="N358" i="4"/>
  <c r="O358" i="4"/>
  <c r="P358" i="4"/>
  <c r="Q358" i="4"/>
  <c r="A359" i="4"/>
  <c r="B359" i="4"/>
  <c r="C359" i="4"/>
  <c r="D359" i="4"/>
  <c r="E359" i="4"/>
  <c r="F359" i="4"/>
  <c r="G359" i="4"/>
  <c r="H359" i="4"/>
  <c r="I359" i="4"/>
  <c r="J359" i="4"/>
  <c r="K359" i="4"/>
  <c r="L359" i="4"/>
  <c r="N359" i="4"/>
  <c r="O359" i="4"/>
  <c r="P359" i="4"/>
  <c r="A360" i="4"/>
  <c r="B360" i="4"/>
  <c r="C360" i="4"/>
  <c r="D360" i="4"/>
  <c r="E360" i="4"/>
  <c r="F360" i="4"/>
  <c r="G360" i="4"/>
  <c r="H360" i="4"/>
  <c r="I360" i="4"/>
  <c r="J360" i="4"/>
  <c r="K360" i="4"/>
  <c r="L360" i="4"/>
  <c r="M360" i="4"/>
  <c r="R360" i="4" s="1"/>
  <c r="N360" i="4"/>
  <c r="Q360" i="4" s="1"/>
  <c r="O360" i="4"/>
  <c r="P360" i="4"/>
  <c r="A361" i="4"/>
  <c r="B361" i="4"/>
  <c r="C361" i="4"/>
  <c r="D361" i="4"/>
  <c r="E361" i="4"/>
  <c r="F361" i="4"/>
  <c r="G361" i="4"/>
  <c r="H361" i="4"/>
  <c r="I361" i="4"/>
  <c r="J361" i="4"/>
  <c r="K361" i="4"/>
  <c r="L361" i="4"/>
  <c r="N361" i="4"/>
  <c r="O361" i="4"/>
  <c r="P361" i="4"/>
  <c r="A362" i="4"/>
  <c r="B362" i="4"/>
  <c r="C362" i="4"/>
  <c r="D362" i="4"/>
  <c r="E362" i="4"/>
  <c r="F362" i="4"/>
  <c r="G362" i="4"/>
  <c r="H362" i="4"/>
  <c r="I362" i="4"/>
  <c r="J362" i="4"/>
  <c r="K362" i="4"/>
  <c r="L362" i="4"/>
  <c r="M362" i="4"/>
  <c r="R362" i="4" s="1"/>
  <c r="N362" i="4"/>
  <c r="O362" i="4"/>
  <c r="P362" i="4"/>
  <c r="Q362" i="4"/>
  <c r="A363" i="4"/>
  <c r="B363" i="4"/>
  <c r="C363" i="4"/>
  <c r="D363" i="4"/>
  <c r="E363" i="4"/>
  <c r="F363" i="4"/>
  <c r="G363" i="4"/>
  <c r="H363" i="4"/>
  <c r="I363" i="4"/>
  <c r="J363" i="4"/>
  <c r="K363" i="4"/>
  <c r="L363" i="4"/>
  <c r="N363" i="4"/>
  <c r="Q363" i="4" s="1"/>
  <c r="O363" i="4"/>
  <c r="P363" i="4"/>
  <c r="A364" i="4"/>
  <c r="B364" i="4"/>
  <c r="C364" i="4"/>
  <c r="D364" i="4"/>
  <c r="E364" i="4"/>
  <c r="F364" i="4"/>
  <c r="G364" i="4"/>
  <c r="H364" i="4"/>
  <c r="I364" i="4"/>
  <c r="J364" i="4"/>
  <c r="K364" i="4"/>
  <c r="L364" i="4"/>
  <c r="M364" i="4"/>
  <c r="R364" i="4" s="1"/>
  <c r="N364" i="4"/>
  <c r="O364" i="4"/>
  <c r="P364" i="4"/>
  <c r="Q364" i="4"/>
  <c r="A365" i="4"/>
  <c r="B365" i="4"/>
  <c r="C365" i="4"/>
  <c r="D365" i="4"/>
  <c r="E365" i="4"/>
  <c r="F365" i="4"/>
  <c r="G365" i="4"/>
  <c r="H365" i="4"/>
  <c r="I365" i="4"/>
  <c r="J365" i="4"/>
  <c r="K365" i="4"/>
  <c r="L365" i="4"/>
  <c r="N365" i="4"/>
  <c r="O365" i="4"/>
  <c r="P365" i="4"/>
  <c r="Q365" i="4"/>
  <c r="A366" i="4"/>
  <c r="B366" i="4"/>
  <c r="C366" i="4"/>
  <c r="D366" i="4"/>
  <c r="E366" i="4"/>
  <c r="F366" i="4"/>
  <c r="G366" i="4"/>
  <c r="H366" i="4"/>
  <c r="I366" i="4"/>
  <c r="J366" i="4"/>
  <c r="M366" i="4" s="1"/>
  <c r="R366" i="4" s="1"/>
  <c r="K366" i="4"/>
  <c r="L366" i="4"/>
  <c r="N366" i="4"/>
  <c r="O366" i="4"/>
  <c r="Q366" i="4" s="1"/>
  <c r="P366" i="4"/>
  <c r="A367" i="4"/>
  <c r="B367" i="4"/>
  <c r="C367" i="4"/>
  <c r="D367" i="4"/>
  <c r="E367" i="4"/>
  <c r="F367" i="4"/>
  <c r="G367" i="4"/>
  <c r="H367" i="4"/>
  <c r="I367" i="4"/>
  <c r="J367" i="4"/>
  <c r="M367" i="4" s="1"/>
  <c r="R367" i="4" s="1"/>
  <c r="K367" i="4"/>
  <c r="L367" i="4"/>
  <c r="N367" i="4"/>
  <c r="O367" i="4"/>
  <c r="P367" i="4"/>
  <c r="A368" i="4"/>
  <c r="B368" i="4"/>
  <c r="C368" i="4"/>
  <c r="D368" i="4"/>
  <c r="E368" i="4"/>
  <c r="F368" i="4"/>
  <c r="G368" i="4"/>
  <c r="H368" i="4"/>
  <c r="I368" i="4"/>
  <c r="J368" i="4"/>
  <c r="K368" i="4"/>
  <c r="L368" i="4"/>
  <c r="M368" i="4"/>
  <c r="R368" i="4" s="1"/>
  <c r="N368" i="4"/>
  <c r="O368" i="4"/>
  <c r="P368" i="4"/>
  <c r="Q368" i="4"/>
  <c r="A369" i="4"/>
  <c r="B369" i="4"/>
  <c r="C369" i="4"/>
  <c r="D369" i="4"/>
  <c r="E369" i="4"/>
  <c r="F369" i="4"/>
  <c r="G369" i="4"/>
  <c r="H369" i="4"/>
  <c r="I369" i="4"/>
  <c r="J369" i="4"/>
  <c r="K369" i="4"/>
  <c r="L369" i="4"/>
  <c r="N369" i="4"/>
  <c r="O369" i="4"/>
  <c r="P369" i="4"/>
  <c r="Q369" i="4"/>
  <c r="A370" i="4"/>
  <c r="B370" i="4"/>
  <c r="C370" i="4"/>
  <c r="D370" i="4"/>
  <c r="E370" i="4"/>
  <c r="F370" i="4"/>
  <c r="G370" i="4"/>
  <c r="H370" i="4"/>
  <c r="I370" i="4"/>
  <c r="J370" i="4"/>
  <c r="M370" i="4" s="1"/>
  <c r="R370" i="4" s="1"/>
  <c r="K370" i="4"/>
  <c r="L370" i="4"/>
  <c r="N370" i="4"/>
  <c r="O370" i="4"/>
  <c r="Q370" i="4" s="1"/>
  <c r="P370" i="4"/>
  <c r="A371" i="4"/>
  <c r="B371" i="4"/>
  <c r="C371" i="4"/>
  <c r="D371" i="4"/>
  <c r="E371" i="4"/>
  <c r="F371" i="4"/>
  <c r="G371" i="4"/>
  <c r="H371" i="4"/>
  <c r="I371" i="4"/>
  <c r="J371" i="4"/>
  <c r="K371" i="4"/>
  <c r="L371" i="4"/>
  <c r="M371" i="4"/>
  <c r="R371" i="4" s="1"/>
  <c r="N371" i="4"/>
  <c r="Q371" i="4" s="1"/>
  <c r="O371" i="4"/>
  <c r="P371" i="4"/>
  <c r="A372" i="4"/>
  <c r="B372" i="4"/>
  <c r="C372" i="4"/>
  <c r="D372" i="4"/>
  <c r="E372" i="4"/>
  <c r="F372" i="4"/>
  <c r="G372" i="4"/>
  <c r="H372" i="4"/>
  <c r="I372" i="4"/>
  <c r="J372" i="4"/>
  <c r="K372" i="4"/>
  <c r="L372" i="4"/>
  <c r="M372" i="4"/>
  <c r="R372" i="4" s="1"/>
  <c r="N372" i="4"/>
  <c r="O372" i="4"/>
  <c r="P372" i="4"/>
  <c r="Q372" i="4"/>
  <c r="A373" i="4"/>
  <c r="B373" i="4"/>
  <c r="C373" i="4"/>
  <c r="D373" i="4"/>
  <c r="E373" i="4"/>
  <c r="F373" i="4"/>
  <c r="G373" i="4"/>
  <c r="H373" i="4"/>
  <c r="I373" i="4"/>
  <c r="J373" i="4"/>
  <c r="K373" i="4"/>
  <c r="L373" i="4"/>
  <c r="N373" i="4"/>
  <c r="O373" i="4"/>
  <c r="P373" i="4"/>
  <c r="Q373" i="4"/>
  <c r="A374" i="4"/>
  <c r="B374" i="4"/>
  <c r="C374" i="4"/>
  <c r="D374" i="4"/>
  <c r="E374" i="4"/>
  <c r="F374" i="4"/>
  <c r="G374" i="4"/>
  <c r="H374" i="4"/>
  <c r="I374" i="4"/>
  <c r="J374" i="4"/>
  <c r="M374" i="4" s="1"/>
  <c r="R374" i="4" s="1"/>
  <c r="K374" i="4"/>
  <c r="L374" i="4"/>
  <c r="N374" i="4"/>
  <c r="O374" i="4"/>
  <c r="Q374" i="4" s="1"/>
  <c r="P374" i="4"/>
  <c r="A375" i="4"/>
  <c r="B375" i="4"/>
  <c r="C375" i="4"/>
  <c r="D375" i="4"/>
  <c r="E375" i="4"/>
  <c r="F375" i="4"/>
  <c r="G375" i="4"/>
  <c r="H375" i="4"/>
  <c r="I375" i="4"/>
  <c r="J375" i="4"/>
  <c r="M375" i="4" s="1"/>
  <c r="R375" i="4" s="1"/>
  <c r="K375" i="4"/>
  <c r="L375" i="4"/>
  <c r="N375" i="4"/>
  <c r="O375" i="4"/>
  <c r="P375" i="4"/>
  <c r="A376" i="4"/>
  <c r="B376" i="4"/>
  <c r="C376" i="4"/>
  <c r="D376" i="4"/>
  <c r="E376" i="4"/>
  <c r="F376" i="4"/>
  <c r="G376" i="4"/>
  <c r="H376" i="4"/>
  <c r="I376" i="4"/>
  <c r="J376" i="4"/>
  <c r="K376" i="4"/>
  <c r="L376" i="4"/>
  <c r="M376" i="4"/>
  <c r="R376" i="4" s="1"/>
  <c r="N376" i="4"/>
  <c r="O376" i="4"/>
  <c r="P376" i="4"/>
  <c r="Q376" i="4"/>
  <c r="A377" i="4"/>
  <c r="B377" i="4"/>
  <c r="C377" i="4"/>
  <c r="D377" i="4"/>
  <c r="E377" i="4"/>
  <c r="F377" i="4"/>
  <c r="G377" i="4"/>
  <c r="H377" i="4"/>
  <c r="I377" i="4"/>
  <c r="J377" i="4"/>
  <c r="K377" i="4"/>
  <c r="L377" i="4"/>
  <c r="N377" i="4"/>
  <c r="O377" i="4"/>
  <c r="P377" i="4"/>
  <c r="Q377" i="4"/>
  <c r="A378" i="4"/>
  <c r="B378" i="4"/>
  <c r="C378" i="4"/>
  <c r="D378" i="4"/>
  <c r="E378" i="4"/>
  <c r="F378" i="4"/>
  <c r="G378" i="4"/>
  <c r="H378" i="4"/>
  <c r="I378" i="4"/>
  <c r="J378" i="4"/>
  <c r="M378" i="4" s="1"/>
  <c r="R378" i="4" s="1"/>
  <c r="K378" i="4"/>
  <c r="L378" i="4"/>
  <c r="N378" i="4"/>
  <c r="O378" i="4"/>
  <c r="Q378" i="4" s="1"/>
  <c r="P378" i="4"/>
  <c r="A379" i="4"/>
  <c r="B379" i="4"/>
  <c r="C379" i="4"/>
  <c r="D379" i="4"/>
  <c r="E379" i="4"/>
  <c r="F379" i="4"/>
  <c r="G379" i="4"/>
  <c r="H379" i="4"/>
  <c r="I379" i="4"/>
  <c r="J379" i="4"/>
  <c r="K379" i="4"/>
  <c r="L379" i="4"/>
  <c r="M379" i="4"/>
  <c r="R379" i="4" s="1"/>
  <c r="N379" i="4"/>
  <c r="Q379" i="4" s="1"/>
  <c r="O379" i="4"/>
  <c r="P379" i="4"/>
  <c r="A380" i="4"/>
  <c r="B380" i="4"/>
  <c r="C380" i="4"/>
  <c r="D380" i="4"/>
  <c r="E380" i="4"/>
  <c r="F380" i="4"/>
  <c r="G380" i="4"/>
  <c r="H380" i="4"/>
  <c r="I380" i="4"/>
  <c r="J380" i="4"/>
  <c r="K380" i="4"/>
  <c r="L380" i="4"/>
  <c r="M380" i="4"/>
  <c r="R380" i="4" s="1"/>
  <c r="N380" i="4"/>
  <c r="O380" i="4"/>
  <c r="P380" i="4"/>
  <c r="Q380" i="4"/>
  <c r="A381" i="4"/>
  <c r="B381" i="4"/>
  <c r="C381" i="4"/>
  <c r="D381" i="4"/>
  <c r="E381" i="4"/>
  <c r="F381" i="4"/>
  <c r="G381" i="4"/>
  <c r="H381" i="4"/>
  <c r="I381" i="4"/>
  <c r="J381" i="4"/>
  <c r="K381" i="4"/>
  <c r="L381" i="4"/>
  <c r="N381" i="4"/>
  <c r="O381" i="4"/>
  <c r="P381" i="4"/>
  <c r="Q381" i="4"/>
  <c r="A382" i="4"/>
  <c r="B382" i="4"/>
  <c r="C382" i="4"/>
  <c r="D382" i="4"/>
  <c r="E382" i="4"/>
  <c r="F382" i="4"/>
  <c r="G382" i="4"/>
  <c r="H382" i="4"/>
  <c r="I382" i="4"/>
  <c r="J382" i="4"/>
  <c r="M382" i="4" s="1"/>
  <c r="R382" i="4" s="1"/>
  <c r="K382" i="4"/>
  <c r="L382" i="4"/>
  <c r="N382" i="4"/>
  <c r="O382" i="4"/>
  <c r="Q382" i="4" s="1"/>
  <c r="P382" i="4"/>
  <c r="A383" i="4"/>
  <c r="B383" i="4"/>
  <c r="C383" i="4"/>
  <c r="D383" i="4"/>
  <c r="E383" i="4"/>
  <c r="F383" i="4"/>
  <c r="G383" i="4"/>
  <c r="H383" i="4"/>
  <c r="I383" i="4"/>
  <c r="J383" i="4"/>
  <c r="M383" i="4" s="1"/>
  <c r="R383" i="4" s="1"/>
  <c r="K383" i="4"/>
  <c r="L383" i="4"/>
  <c r="N383" i="4"/>
  <c r="O383" i="4"/>
  <c r="P383" i="4"/>
  <c r="A384" i="4"/>
  <c r="B384" i="4"/>
  <c r="C384" i="4"/>
  <c r="D384" i="4"/>
  <c r="E384" i="4"/>
  <c r="F384" i="4"/>
  <c r="G384" i="4"/>
  <c r="H384" i="4"/>
  <c r="I384" i="4"/>
  <c r="J384" i="4"/>
  <c r="K384" i="4"/>
  <c r="L384" i="4"/>
  <c r="M384" i="4"/>
  <c r="R384" i="4" s="1"/>
  <c r="N384" i="4"/>
  <c r="O384" i="4"/>
  <c r="P384" i="4"/>
  <c r="Q384" i="4"/>
  <c r="A385" i="4"/>
  <c r="B385" i="4"/>
  <c r="C385" i="4"/>
  <c r="D385" i="4"/>
  <c r="E385" i="4"/>
  <c r="F385" i="4"/>
  <c r="G385" i="4"/>
  <c r="H385" i="4"/>
  <c r="I385" i="4"/>
  <c r="J385" i="4"/>
  <c r="K385" i="4"/>
  <c r="L385" i="4"/>
  <c r="N385" i="4"/>
  <c r="O385" i="4"/>
  <c r="P385" i="4"/>
  <c r="Q385" i="4"/>
  <c r="A386" i="4"/>
  <c r="B386" i="4"/>
  <c r="C386" i="4"/>
  <c r="D386" i="4"/>
  <c r="E386" i="4"/>
  <c r="F386" i="4"/>
  <c r="G386" i="4"/>
  <c r="H386" i="4"/>
  <c r="I386" i="4"/>
  <c r="J386" i="4"/>
  <c r="M386" i="4" s="1"/>
  <c r="R386" i="4" s="1"/>
  <c r="K386" i="4"/>
  <c r="L386" i="4"/>
  <c r="N386" i="4"/>
  <c r="O386" i="4"/>
  <c r="Q386" i="4" s="1"/>
  <c r="P386" i="4"/>
  <c r="A387" i="4"/>
  <c r="B387" i="4"/>
  <c r="C387" i="4"/>
  <c r="D387" i="4"/>
  <c r="E387" i="4"/>
  <c r="F387" i="4"/>
  <c r="G387" i="4"/>
  <c r="H387" i="4"/>
  <c r="I387" i="4"/>
  <c r="J387" i="4"/>
  <c r="K387" i="4"/>
  <c r="L387" i="4"/>
  <c r="M387" i="4"/>
  <c r="R387" i="4" s="1"/>
  <c r="N387" i="4"/>
  <c r="Q387" i="4" s="1"/>
  <c r="O387" i="4"/>
  <c r="P387" i="4"/>
  <c r="A388" i="4"/>
  <c r="B388" i="4"/>
  <c r="C388" i="4"/>
  <c r="D388" i="4"/>
  <c r="E388" i="4"/>
  <c r="F388" i="4"/>
  <c r="G388" i="4"/>
  <c r="H388" i="4"/>
  <c r="I388" i="4"/>
  <c r="J388" i="4"/>
  <c r="K388" i="4"/>
  <c r="L388" i="4"/>
  <c r="M388" i="4"/>
  <c r="R388" i="4" s="1"/>
  <c r="N388" i="4"/>
  <c r="O388" i="4"/>
  <c r="P388" i="4"/>
  <c r="Q388" i="4"/>
  <c r="A389" i="4"/>
  <c r="B389" i="4"/>
  <c r="C389" i="4"/>
  <c r="D389" i="4"/>
  <c r="E389" i="4"/>
  <c r="F389" i="4"/>
  <c r="G389" i="4"/>
  <c r="H389" i="4"/>
  <c r="I389" i="4"/>
  <c r="J389" i="4"/>
  <c r="K389" i="4"/>
  <c r="L389" i="4"/>
  <c r="N389" i="4"/>
  <c r="O389" i="4"/>
  <c r="P389" i="4"/>
  <c r="Q389" i="4"/>
  <c r="A390" i="4"/>
  <c r="B390" i="4"/>
  <c r="C390" i="4"/>
  <c r="D390" i="4"/>
  <c r="E390" i="4"/>
  <c r="F390" i="4"/>
  <c r="G390" i="4"/>
  <c r="H390" i="4"/>
  <c r="I390" i="4"/>
  <c r="J390" i="4"/>
  <c r="M390" i="4" s="1"/>
  <c r="R390" i="4" s="1"/>
  <c r="K390" i="4"/>
  <c r="L390" i="4"/>
  <c r="N390" i="4"/>
  <c r="O390" i="4"/>
  <c r="Q390" i="4" s="1"/>
  <c r="P390" i="4"/>
  <c r="A391" i="4"/>
  <c r="B391" i="4"/>
  <c r="C391" i="4"/>
  <c r="D391" i="4"/>
  <c r="E391" i="4"/>
  <c r="F391" i="4"/>
  <c r="G391" i="4"/>
  <c r="H391" i="4"/>
  <c r="I391" i="4"/>
  <c r="J391" i="4"/>
  <c r="M391" i="4" s="1"/>
  <c r="R391" i="4" s="1"/>
  <c r="K391" i="4"/>
  <c r="L391" i="4"/>
  <c r="N391" i="4"/>
  <c r="O391" i="4"/>
  <c r="P391" i="4"/>
  <c r="A392" i="4"/>
  <c r="B392" i="4"/>
  <c r="C392" i="4"/>
  <c r="D392" i="4"/>
  <c r="E392" i="4"/>
  <c r="F392" i="4"/>
  <c r="G392" i="4"/>
  <c r="H392" i="4"/>
  <c r="I392" i="4"/>
  <c r="J392" i="4"/>
  <c r="K392" i="4"/>
  <c r="L392" i="4"/>
  <c r="M392" i="4"/>
  <c r="R392" i="4" s="1"/>
  <c r="N392" i="4"/>
  <c r="O392" i="4"/>
  <c r="P392" i="4"/>
  <c r="Q392" i="4"/>
  <c r="A393" i="4"/>
  <c r="B393" i="4"/>
  <c r="C393" i="4"/>
  <c r="D393" i="4"/>
  <c r="E393" i="4"/>
  <c r="F393" i="4"/>
  <c r="G393" i="4"/>
  <c r="H393" i="4"/>
  <c r="I393" i="4"/>
  <c r="J393" i="4"/>
  <c r="K393" i="4"/>
  <c r="L393" i="4"/>
  <c r="N393" i="4"/>
  <c r="O393" i="4"/>
  <c r="P393" i="4"/>
  <c r="Q393" i="4"/>
  <c r="A394" i="4"/>
  <c r="B394" i="4"/>
  <c r="C394" i="4"/>
  <c r="D394" i="4"/>
  <c r="E394" i="4"/>
  <c r="F394" i="4"/>
  <c r="G394" i="4"/>
  <c r="H394" i="4"/>
  <c r="I394" i="4"/>
  <c r="J394" i="4"/>
  <c r="M394" i="4" s="1"/>
  <c r="R394" i="4" s="1"/>
  <c r="K394" i="4"/>
  <c r="L394" i="4"/>
  <c r="N394" i="4"/>
  <c r="O394" i="4"/>
  <c r="Q394" i="4" s="1"/>
  <c r="P394" i="4"/>
  <c r="A395" i="4"/>
  <c r="B395" i="4"/>
  <c r="C395" i="4"/>
  <c r="D395" i="4"/>
  <c r="E395" i="4"/>
  <c r="F395" i="4"/>
  <c r="G395" i="4"/>
  <c r="H395" i="4"/>
  <c r="I395" i="4"/>
  <c r="J395" i="4"/>
  <c r="K395" i="4"/>
  <c r="L395" i="4"/>
  <c r="M395" i="4"/>
  <c r="R395" i="4" s="1"/>
  <c r="N395" i="4"/>
  <c r="Q395" i="4" s="1"/>
  <c r="O395" i="4"/>
  <c r="P395" i="4"/>
  <c r="A396" i="4"/>
  <c r="B396" i="4"/>
  <c r="C396" i="4"/>
  <c r="D396" i="4"/>
  <c r="E396" i="4"/>
  <c r="F396" i="4"/>
  <c r="G396" i="4"/>
  <c r="H396" i="4"/>
  <c r="I396" i="4"/>
  <c r="J396" i="4"/>
  <c r="K396" i="4"/>
  <c r="L396" i="4"/>
  <c r="M396" i="4"/>
  <c r="R396" i="4" s="1"/>
  <c r="N396" i="4"/>
  <c r="O396" i="4"/>
  <c r="P396" i="4"/>
  <c r="Q396" i="4"/>
  <c r="A397" i="4"/>
  <c r="B397" i="4"/>
  <c r="C397" i="4"/>
  <c r="D397" i="4"/>
  <c r="E397" i="4"/>
  <c r="F397" i="4"/>
  <c r="G397" i="4"/>
  <c r="H397" i="4"/>
  <c r="I397" i="4"/>
  <c r="J397" i="4"/>
  <c r="K397" i="4"/>
  <c r="L397" i="4"/>
  <c r="N397" i="4"/>
  <c r="O397" i="4"/>
  <c r="P397" i="4"/>
  <c r="Q397" i="4"/>
  <c r="A398" i="4"/>
  <c r="B398" i="4"/>
  <c r="C398" i="4"/>
  <c r="D398" i="4"/>
  <c r="E398" i="4"/>
  <c r="F398" i="4"/>
  <c r="G398" i="4"/>
  <c r="H398" i="4"/>
  <c r="I398" i="4"/>
  <c r="J398" i="4"/>
  <c r="M398" i="4" s="1"/>
  <c r="R398" i="4" s="1"/>
  <c r="K398" i="4"/>
  <c r="L398" i="4"/>
  <c r="N398" i="4"/>
  <c r="O398" i="4"/>
  <c r="Q398" i="4" s="1"/>
  <c r="P398" i="4"/>
  <c r="A399" i="4"/>
  <c r="B399" i="4"/>
  <c r="C399" i="4"/>
  <c r="D399" i="4"/>
  <c r="E399" i="4"/>
  <c r="F399" i="4"/>
  <c r="G399" i="4"/>
  <c r="H399" i="4"/>
  <c r="I399" i="4"/>
  <c r="J399" i="4"/>
  <c r="M399" i="4" s="1"/>
  <c r="R399" i="4" s="1"/>
  <c r="K399" i="4"/>
  <c r="L399" i="4"/>
  <c r="N399" i="4"/>
  <c r="O399" i="4"/>
  <c r="P399" i="4"/>
  <c r="A400" i="4"/>
  <c r="B400" i="4"/>
  <c r="C400" i="4"/>
  <c r="D400" i="4"/>
  <c r="E400" i="4"/>
  <c r="F400" i="4"/>
  <c r="G400" i="4"/>
  <c r="H400" i="4"/>
  <c r="I400" i="4"/>
  <c r="J400" i="4"/>
  <c r="K400" i="4"/>
  <c r="L400" i="4"/>
  <c r="M400" i="4"/>
  <c r="R400" i="4" s="1"/>
  <c r="N400" i="4"/>
  <c r="O400" i="4"/>
  <c r="P400" i="4"/>
  <c r="Q400" i="4"/>
  <c r="A401" i="4"/>
  <c r="B401" i="4"/>
  <c r="C401" i="4"/>
  <c r="D401" i="4"/>
  <c r="E401" i="4"/>
  <c r="F401" i="4"/>
  <c r="G401" i="4"/>
  <c r="H401" i="4"/>
  <c r="I401" i="4"/>
  <c r="J401" i="4"/>
  <c r="K401" i="4"/>
  <c r="L401" i="4"/>
  <c r="N401" i="4"/>
  <c r="O401" i="4"/>
  <c r="P401" i="4"/>
  <c r="Q401" i="4"/>
  <c r="A402" i="4"/>
  <c r="B402" i="4"/>
  <c r="C402" i="4"/>
  <c r="D402" i="4"/>
  <c r="E402" i="4"/>
  <c r="F402" i="4"/>
  <c r="G402" i="4"/>
  <c r="H402" i="4"/>
  <c r="I402" i="4"/>
  <c r="J402" i="4"/>
  <c r="M402" i="4" s="1"/>
  <c r="R402" i="4" s="1"/>
  <c r="K402" i="4"/>
  <c r="L402" i="4"/>
  <c r="N402" i="4"/>
  <c r="O402" i="4"/>
  <c r="Q402" i="4" s="1"/>
  <c r="P402" i="4"/>
  <c r="A403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R403" i="4" s="1"/>
  <c r="N403" i="4"/>
  <c r="Q403" i="4" s="1"/>
  <c r="O403" i="4"/>
  <c r="P403" i="4"/>
  <c r="A404" i="4"/>
  <c r="B404" i="4"/>
  <c r="C404" i="4"/>
  <c r="D404" i="4"/>
  <c r="E404" i="4"/>
  <c r="F404" i="4"/>
  <c r="G404" i="4"/>
  <c r="H404" i="4"/>
  <c r="I404" i="4"/>
  <c r="J404" i="4"/>
  <c r="K404" i="4"/>
  <c r="L404" i="4"/>
  <c r="M404" i="4"/>
  <c r="R404" i="4" s="1"/>
  <c r="N404" i="4"/>
  <c r="O404" i="4"/>
  <c r="P404" i="4"/>
  <c r="Q404" i="4"/>
  <c r="A405" i="4"/>
  <c r="B405" i="4"/>
  <c r="C405" i="4"/>
  <c r="D405" i="4"/>
  <c r="E405" i="4"/>
  <c r="F405" i="4"/>
  <c r="G405" i="4"/>
  <c r="H405" i="4"/>
  <c r="I405" i="4"/>
  <c r="J405" i="4"/>
  <c r="K405" i="4"/>
  <c r="L405" i="4"/>
  <c r="N405" i="4"/>
  <c r="O405" i="4"/>
  <c r="P405" i="4"/>
  <c r="Q405" i="4"/>
  <c r="A406" i="4"/>
  <c r="B406" i="4"/>
  <c r="C406" i="4"/>
  <c r="D406" i="4"/>
  <c r="E406" i="4"/>
  <c r="F406" i="4"/>
  <c r="G406" i="4"/>
  <c r="H406" i="4"/>
  <c r="I406" i="4"/>
  <c r="J406" i="4"/>
  <c r="M406" i="4" s="1"/>
  <c r="R406" i="4" s="1"/>
  <c r="K406" i="4"/>
  <c r="L406" i="4"/>
  <c r="N406" i="4"/>
  <c r="O406" i="4"/>
  <c r="Q406" i="4" s="1"/>
  <c r="P406" i="4"/>
  <c r="A407" i="4"/>
  <c r="B407" i="4"/>
  <c r="C407" i="4"/>
  <c r="D407" i="4"/>
  <c r="E407" i="4"/>
  <c r="F407" i="4"/>
  <c r="G407" i="4"/>
  <c r="H407" i="4"/>
  <c r="I407" i="4"/>
  <c r="J407" i="4"/>
  <c r="M407" i="4" s="1"/>
  <c r="R407" i="4" s="1"/>
  <c r="K407" i="4"/>
  <c r="L407" i="4"/>
  <c r="N407" i="4"/>
  <c r="O407" i="4"/>
  <c r="P407" i="4"/>
  <c r="A408" i="4"/>
  <c r="B408" i="4"/>
  <c r="C408" i="4"/>
  <c r="D408" i="4"/>
  <c r="E408" i="4"/>
  <c r="F408" i="4"/>
  <c r="G408" i="4"/>
  <c r="H408" i="4"/>
  <c r="I408" i="4"/>
  <c r="J408" i="4"/>
  <c r="K408" i="4"/>
  <c r="L408" i="4"/>
  <c r="M408" i="4"/>
  <c r="R408" i="4" s="1"/>
  <c r="N408" i="4"/>
  <c r="O408" i="4"/>
  <c r="P408" i="4"/>
  <c r="Q408" i="4"/>
  <c r="A409" i="4"/>
  <c r="B409" i="4"/>
  <c r="C409" i="4"/>
  <c r="D409" i="4"/>
  <c r="E409" i="4"/>
  <c r="F409" i="4"/>
  <c r="G409" i="4"/>
  <c r="H409" i="4"/>
  <c r="I409" i="4"/>
  <c r="J409" i="4"/>
  <c r="K409" i="4"/>
  <c r="L409" i="4"/>
  <c r="N409" i="4"/>
  <c r="O409" i="4"/>
  <c r="P409" i="4"/>
  <c r="Q409" i="4"/>
  <c r="A410" i="4"/>
  <c r="B410" i="4"/>
  <c r="C410" i="4"/>
  <c r="D410" i="4"/>
  <c r="E410" i="4"/>
  <c r="F410" i="4"/>
  <c r="G410" i="4"/>
  <c r="H410" i="4"/>
  <c r="I410" i="4"/>
  <c r="J410" i="4"/>
  <c r="M410" i="4" s="1"/>
  <c r="R410" i="4" s="1"/>
  <c r="K410" i="4"/>
  <c r="L410" i="4"/>
  <c r="N410" i="4"/>
  <c r="O410" i="4"/>
  <c r="Q410" i="4" s="1"/>
  <c r="P410" i="4"/>
  <c r="A411" i="4"/>
  <c r="B411" i="4"/>
  <c r="C411" i="4"/>
  <c r="D411" i="4"/>
  <c r="E411" i="4"/>
  <c r="F411" i="4"/>
  <c r="G411" i="4"/>
  <c r="H411" i="4"/>
  <c r="I411" i="4"/>
  <c r="J411" i="4"/>
  <c r="K411" i="4"/>
  <c r="L411" i="4"/>
  <c r="M411" i="4"/>
  <c r="R411" i="4" s="1"/>
  <c r="N411" i="4"/>
  <c r="Q411" i="4" s="1"/>
  <c r="O411" i="4"/>
  <c r="P411" i="4"/>
  <c r="A412" i="4"/>
  <c r="B412" i="4"/>
  <c r="C412" i="4"/>
  <c r="D412" i="4"/>
  <c r="E412" i="4"/>
  <c r="F412" i="4"/>
  <c r="G412" i="4"/>
  <c r="H412" i="4"/>
  <c r="I412" i="4"/>
  <c r="J412" i="4"/>
  <c r="K412" i="4"/>
  <c r="L412" i="4"/>
  <c r="M412" i="4"/>
  <c r="R412" i="4" s="1"/>
  <c r="N412" i="4"/>
  <c r="O412" i="4"/>
  <c r="P412" i="4"/>
  <c r="Q412" i="4"/>
  <c r="A413" i="4"/>
  <c r="B413" i="4"/>
  <c r="C413" i="4"/>
  <c r="D413" i="4"/>
  <c r="E413" i="4"/>
  <c r="F413" i="4"/>
  <c r="G413" i="4"/>
  <c r="H413" i="4"/>
  <c r="I413" i="4"/>
  <c r="J413" i="4"/>
  <c r="K413" i="4"/>
  <c r="L413" i="4"/>
  <c r="N413" i="4"/>
  <c r="O413" i="4"/>
  <c r="P413" i="4"/>
  <c r="Q413" i="4"/>
  <c r="A414" i="4"/>
  <c r="B414" i="4"/>
  <c r="C414" i="4"/>
  <c r="D414" i="4"/>
  <c r="E414" i="4"/>
  <c r="F414" i="4"/>
  <c r="G414" i="4"/>
  <c r="H414" i="4"/>
  <c r="I414" i="4"/>
  <c r="J414" i="4"/>
  <c r="M414" i="4" s="1"/>
  <c r="R414" i="4" s="1"/>
  <c r="K414" i="4"/>
  <c r="L414" i="4"/>
  <c r="N414" i="4"/>
  <c r="O414" i="4"/>
  <c r="Q414" i="4" s="1"/>
  <c r="P414" i="4"/>
  <c r="A415" i="4"/>
  <c r="B415" i="4"/>
  <c r="C415" i="4"/>
  <c r="D415" i="4"/>
  <c r="E415" i="4"/>
  <c r="F415" i="4"/>
  <c r="G415" i="4"/>
  <c r="H415" i="4"/>
  <c r="I415" i="4"/>
  <c r="J415" i="4"/>
  <c r="M415" i="4" s="1"/>
  <c r="R415" i="4" s="1"/>
  <c r="K415" i="4"/>
  <c r="L415" i="4"/>
  <c r="N415" i="4"/>
  <c r="O415" i="4"/>
  <c r="P415" i="4"/>
  <c r="A416" i="4"/>
  <c r="B416" i="4"/>
  <c r="C416" i="4"/>
  <c r="D416" i="4"/>
  <c r="E416" i="4"/>
  <c r="F416" i="4"/>
  <c r="G416" i="4"/>
  <c r="H416" i="4"/>
  <c r="I416" i="4"/>
  <c r="J416" i="4"/>
  <c r="K416" i="4"/>
  <c r="L416" i="4"/>
  <c r="M416" i="4"/>
  <c r="R416" i="4" s="1"/>
  <c r="N416" i="4"/>
  <c r="O416" i="4"/>
  <c r="P416" i="4"/>
  <c r="Q416" i="4"/>
  <c r="A417" i="4"/>
  <c r="B417" i="4"/>
  <c r="C417" i="4"/>
  <c r="D417" i="4"/>
  <c r="E417" i="4"/>
  <c r="F417" i="4"/>
  <c r="G417" i="4"/>
  <c r="H417" i="4"/>
  <c r="I417" i="4"/>
  <c r="J417" i="4"/>
  <c r="K417" i="4"/>
  <c r="L417" i="4"/>
  <c r="N417" i="4"/>
  <c r="O417" i="4"/>
  <c r="P417" i="4"/>
  <c r="Q417" i="4"/>
  <c r="A418" i="4"/>
  <c r="B418" i="4"/>
  <c r="C418" i="4"/>
  <c r="D418" i="4"/>
  <c r="E418" i="4"/>
  <c r="F418" i="4"/>
  <c r="G418" i="4"/>
  <c r="H418" i="4"/>
  <c r="I418" i="4"/>
  <c r="J418" i="4"/>
  <c r="M418" i="4" s="1"/>
  <c r="R418" i="4" s="1"/>
  <c r="K418" i="4"/>
  <c r="L418" i="4"/>
  <c r="N418" i="4"/>
  <c r="O418" i="4"/>
  <c r="Q418" i="4" s="1"/>
  <c r="P418" i="4"/>
  <c r="A419" i="4"/>
  <c r="B419" i="4"/>
  <c r="C419" i="4"/>
  <c r="D419" i="4"/>
  <c r="E419" i="4"/>
  <c r="F419" i="4"/>
  <c r="G419" i="4"/>
  <c r="H419" i="4"/>
  <c r="I419" i="4"/>
  <c r="J419" i="4"/>
  <c r="K419" i="4"/>
  <c r="L419" i="4"/>
  <c r="M419" i="4"/>
  <c r="R419" i="4" s="1"/>
  <c r="N419" i="4"/>
  <c r="Q419" i="4" s="1"/>
  <c r="O419" i="4"/>
  <c r="P419" i="4"/>
  <c r="A420" i="4"/>
  <c r="B420" i="4"/>
  <c r="C420" i="4"/>
  <c r="D420" i="4"/>
  <c r="E420" i="4"/>
  <c r="F420" i="4"/>
  <c r="G420" i="4"/>
  <c r="H420" i="4"/>
  <c r="I420" i="4"/>
  <c r="J420" i="4"/>
  <c r="K420" i="4"/>
  <c r="L420" i="4"/>
  <c r="M420" i="4"/>
  <c r="R420" i="4" s="1"/>
  <c r="N420" i="4"/>
  <c r="O420" i="4"/>
  <c r="P420" i="4"/>
  <c r="Q420" i="4"/>
  <c r="A421" i="4"/>
  <c r="B421" i="4"/>
  <c r="C421" i="4"/>
  <c r="D421" i="4"/>
  <c r="E421" i="4"/>
  <c r="F421" i="4"/>
  <c r="G421" i="4"/>
  <c r="H421" i="4"/>
  <c r="I421" i="4"/>
  <c r="J421" i="4"/>
  <c r="K421" i="4"/>
  <c r="L421" i="4"/>
  <c r="N421" i="4"/>
  <c r="O421" i="4"/>
  <c r="P421" i="4"/>
  <c r="Q421" i="4"/>
  <c r="A422" i="4"/>
  <c r="B422" i="4"/>
  <c r="C422" i="4"/>
  <c r="D422" i="4"/>
  <c r="E422" i="4"/>
  <c r="F422" i="4"/>
  <c r="G422" i="4"/>
  <c r="H422" i="4"/>
  <c r="I422" i="4"/>
  <c r="J422" i="4"/>
  <c r="M422" i="4" s="1"/>
  <c r="R422" i="4" s="1"/>
  <c r="K422" i="4"/>
  <c r="L422" i="4"/>
  <c r="N422" i="4"/>
  <c r="O422" i="4"/>
  <c r="Q422" i="4" s="1"/>
  <c r="P422" i="4"/>
  <c r="A423" i="4"/>
  <c r="B423" i="4"/>
  <c r="C423" i="4"/>
  <c r="D423" i="4"/>
  <c r="E423" i="4"/>
  <c r="F423" i="4"/>
  <c r="G423" i="4"/>
  <c r="H423" i="4"/>
  <c r="I423" i="4"/>
  <c r="J423" i="4"/>
  <c r="M423" i="4" s="1"/>
  <c r="R423" i="4" s="1"/>
  <c r="K423" i="4"/>
  <c r="L423" i="4"/>
  <c r="N423" i="4"/>
  <c r="O423" i="4"/>
  <c r="P423" i="4"/>
  <c r="A424" i="4"/>
  <c r="B424" i="4"/>
  <c r="C424" i="4"/>
  <c r="D424" i="4"/>
  <c r="E424" i="4"/>
  <c r="F424" i="4"/>
  <c r="G424" i="4"/>
  <c r="H424" i="4"/>
  <c r="I424" i="4"/>
  <c r="J424" i="4"/>
  <c r="K424" i="4"/>
  <c r="L424" i="4"/>
  <c r="M424" i="4"/>
  <c r="R424" i="4" s="1"/>
  <c r="N424" i="4"/>
  <c r="O424" i="4"/>
  <c r="P424" i="4"/>
  <c r="Q424" i="4"/>
  <c r="A425" i="4"/>
  <c r="B425" i="4"/>
  <c r="C425" i="4"/>
  <c r="D425" i="4"/>
  <c r="E425" i="4"/>
  <c r="F425" i="4"/>
  <c r="G425" i="4"/>
  <c r="H425" i="4"/>
  <c r="I425" i="4"/>
  <c r="J425" i="4"/>
  <c r="K425" i="4"/>
  <c r="L425" i="4"/>
  <c r="N425" i="4"/>
  <c r="O425" i="4"/>
  <c r="P425" i="4"/>
  <c r="Q425" i="4"/>
  <c r="A426" i="4"/>
  <c r="B426" i="4"/>
  <c r="C426" i="4"/>
  <c r="D426" i="4"/>
  <c r="E426" i="4"/>
  <c r="F426" i="4"/>
  <c r="G426" i="4"/>
  <c r="H426" i="4"/>
  <c r="I426" i="4"/>
  <c r="J426" i="4"/>
  <c r="M426" i="4" s="1"/>
  <c r="R426" i="4" s="1"/>
  <c r="K426" i="4"/>
  <c r="L426" i="4"/>
  <c r="N426" i="4"/>
  <c r="O426" i="4"/>
  <c r="Q426" i="4" s="1"/>
  <c r="P426" i="4"/>
  <c r="A427" i="4"/>
  <c r="B427" i="4"/>
  <c r="C427" i="4"/>
  <c r="D427" i="4"/>
  <c r="E427" i="4"/>
  <c r="F427" i="4"/>
  <c r="G427" i="4"/>
  <c r="H427" i="4"/>
  <c r="I427" i="4"/>
  <c r="J427" i="4"/>
  <c r="K427" i="4"/>
  <c r="L427" i="4"/>
  <c r="M427" i="4"/>
  <c r="R427" i="4" s="1"/>
  <c r="N427" i="4"/>
  <c r="Q427" i="4" s="1"/>
  <c r="O427" i="4"/>
  <c r="P427" i="4"/>
  <c r="A428" i="4"/>
  <c r="B428" i="4"/>
  <c r="C428" i="4"/>
  <c r="D428" i="4"/>
  <c r="E428" i="4"/>
  <c r="F428" i="4"/>
  <c r="G428" i="4"/>
  <c r="H428" i="4"/>
  <c r="I428" i="4"/>
  <c r="J428" i="4"/>
  <c r="K428" i="4"/>
  <c r="L428" i="4"/>
  <c r="M428" i="4"/>
  <c r="R428" i="4" s="1"/>
  <c r="N428" i="4"/>
  <c r="O428" i="4"/>
  <c r="P428" i="4"/>
  <c r="Q428" i="4"/>
  <c r="A429" i="4"/>
  <c r="B429" i="4"/>
  <c r="C429" i="4"/>
  <c r="D429" i="4"/>
  <c r="E429" i="4"/>
  <c r="F429" i="4"/>
  <c r="G429" i="4"/>
  <c r="H429" i="4"/>
  <c r="I429" i="4"/>
  <c r="J429" i="4"/>
  <c r="K429" i="4"/>
  <c r="L429" i="4"/>
  <c r="N429" i="4"/>
  <c r="O429" i="4"/>
  <c r="P429" i="4"/>
  <c r="Q429" i="4"/>
  <c r="A430" i="4"/>
  <c r="B430" i="4"/>
  <c r="C430" i="4"/>
  <c r="D430" i="4"/>
  <c r="E430" i="4"/>
  <c r="F430" i="4"/>
  <c r="G430" i="4"/>
  <c r="H430" i="4"/>
  <c r="I430" i="4"/>
  <c r="J430" i="4"/>
  <c r="M430" i="4" s="1"/>
  <c r="R430" i="4" s="1"/>
  <c r="K430" i="4"/>
  <c r="L430" i="4"/>
  <c r="N430" i="4"/>
  <c r="O430" i="4"/>
  <c r="Q430" i="4" s="1"/>
  <c r="P430" i="4"/>
  <c r="A431" i="4"/>
  <c r="B431" i="4"/>
  <c r="C431" i="4"/>
  <c r="D431" i="4"/>
  <c r="E431" i="4"/>
  <c r="F431" i="4"/>
  <c r="G431" i="4"/>
  <c r="H431" i="4"/>
  <c r="I431" i="4"/>
  <c r="J431" i="4"/>
  <c r="M431" i="4" s="1"/>
  <c r="R431" i="4" s="1"/>
  <c r="K431" i="4"/>
  <c r="L431" i="4"/>
  <c r="N431" i="4"/>
  <c r="O431" i="4"/>
  <c r="P431" i="4"/>
  <c r="A432" i="4"/>
  <c r="B432" i="4"/>
  <c r="C432" i="4"/>
  <c r="D432" i="4"/>
  <c r="E432" i="4"/>
  <c r="F432" i="4"/>
  <c r="G432" i="4"/>
  <c r="H432" i="4"/>
  <c r="I432" i="4"/>
  <c r="J432" i="4"/>
  <c r="K432" i="4"/>
  <c r="L432" i="4"/>
  <c r="M432" i="4"/>
  <c r="R432" i="4" s="1"/>
  <c r="N432" i="4"/>
  <c r="O432" i="4"/>
  <c r="P432" i="4"/>
  <c r="Q432" i="4"/>
  <c r="A433" i="4"/>
  <c r="B433" i="4"/>
  <c r="C433" i="4"/>
  <c r="D433" i="4"/>
  <c r="E433" i="4"/>
  <c r="F433" i="4"/>
  <c r="G433" i="4"/>
  <c r="H433" i="4"/>
  <c r="I433" i="4"/>
  <c r="J433" i="4"/>
  <c r="K433" i="4"/>
  <c r="L433" i="4"/>
  <c r="N433" i="4"/>
  <c r="O433" i="4"/>
  <c r="P433" i="4"/>
  <c r="Q433" i="4"/>
  <c r="A434" i="4"/>
  <c r="B434" i="4"/>
  <c r="C434" i="4"/>
  <c r="D434" i="4"/>
  <c r="E434" i="4"/>
  <c r="F434" i="4"/>
  <c r="G434" i="4"/>
  <c r="H434" i="4"/>
  <c r="I434" i="4"/>
  <c r="J434" i="4"/>
  <c r="K434" i="4"/>
  <c r="L434" i="4"/>
  <c r="M434" i="4"/>
  <c r="R434" i="4" s="1"/>
  <c r="N434" i="4"/>
  <c r="O434" i="4"/>
  <c r="Q434" i="4" s="1"/>
  <c r="P434" i="4"/>
  <c r="A435" i="4"/>
  <c r="B435" i="4"/>
  <c r="C435" i="4"/>
  <c r="D435" i="4"/>
  <c r="E435" i="4"/>
  <c r="F435" i="4"/>
  <c r="G435" i="4"/>
  <c r="H435" i="4"/>
  <c r="I435" i="4"/>
  <c r="J435" i="4"/>
  <c r="K435" i="4"/>
  <c r="L435" i="4"/>
  <c r="M435" i="4"/>
  <c r="R435" i="4" s="1"/>
  <c r="N435" i="4"/>
  <c r="O435" i="4"/>
  <c r="P435" i="4"/>
  <c r="A436" i="4"/>
  <c r="B436" i="4"/>
  <c r="C436" i="4"/>
  <c r="D436" i="4"/>
  <c r="E436" i="4"/>
  <c r="F436" i="4"/>
  <c r="G436" i="4"/>
  <c r="H436" i="4"/>
  <c r="I436" i="4"/>
  <c r="J436" i="4"/>
  <c r="K436" i="4"/>
  <c r="M436" i="4" s="1"/>
  <c r="R436" i="4" s="1"/>
  <c r="L436" i="4"/>
  <c r="N436" i="4"/>
  <c r="Q436" i="4" s="1"/>
  <c r="O436" i="4"/>
  <c r="P436" i="4"/>
  <c r="A437" i="4"/>
  <c r="B437" i="4"/>
  <c r="C437" i="4"/>
  <c r="D437" i="4"/>
  <c r="E437" i="4"/>
  <c r="F437" i="4"/>
  <c r="G437" i="4"/>
  <c r="H437" i="4"/>
  <c r="I437" i="4"/>
  <c r="J437" i="4"/>
  <c r="K437" i="4"/>
  <c r="L437" i="4"/>
  <c r="N437" i="4"/>
  <c r="Q437" i="4" s="1"/>
  <c r="O437" i="4"/>
  <c r="P437" i="4"/>
  <c r="A438" i="4"/>
  <c r="B438" i="4"/>
  <c r="C438" i="4"/>
  <c r="D438" i="4"/>
  <c r="E438" i="4"/>
  <c r="F438" i="4"/>
  <c r="G438" i="4"/>
  <c r="H438" i="4"/>
  <c r="I438" i="4"/>
  <c r="J438" i="4"/>
  <c r="M438" i="4" s="1"/>
  <c r="R438" i="4" s="1"/>
  <c r="K438" i="4"/>
  <c r="L438" i="4"/>
  <c r="N438" i="4"/>
  <c r="O438" i="4"/>
  <c r="P438" i="4"/>
  <c r="Q438" i="4"/>
  <c r="A439" i="4"/>
  <c r="B439" i="4"/>
  <c r="C439" i="4"/>
  <c r="D439" i="4"/>
  <c r="E439" i="4"/>
  <c r="F439" i="4"/>
  <c r="G439" i="4"/>
  <c r="H439" i="4"/>
  <c r="I439" i="4"/>
  <c r="J439" i="4"/>
  <c r="M439" i="4" s="1"/>
  <c r="R439" i="4" s="1"/>
  <c r="K439" i="4"/>
  <c r="L439" i="4"/>
  <c r="N439" i="4"/>
  <c r="O439" i="4"/>
  <c r="P439" i="4"/>
  <c r="A440" i="4"/>
  <c r="B440" i="4"/>
  <c r="C440" i="4"/>
  <c r="D440" i="4"/>
  <c r="E440" i="4"/>
  <c r="F440" i="4"/>
  <c r="G440" i="4"/>
  <c r="H440" i="4"/>
  <c r="I440" i="4"/>
  <c r="J440" i="4"/>
  <c r="K440" i="4"/>
  <c r="L440" i="4"/>
  <c r="M440" i="4"/>
  <c r="R440" i="4" s="1"/>
  <c r="N440" i="4"/>
  <c r="Q440" i="4" s="1"/>
  <c r="O440" i="4"/>
  <c r="P440" i="4"/>
  <c r="A441" i="4"/>
  <c r="B441" i="4"/>
  <c r="C441" i="4"/>
  <c r="D441" i="4"/>
  <c r="E441" i="4"/>
  <c r="F441" i="4"/>
  <c r="G441" i="4"/>
  <c r="H441" i="4"/>
  <c r="I441" i="4"/>
  <c r="J441" i="4"/>
  <c r="K441" i="4"/>
  <c r="L441" i="4"/>
  <c r="N441" i="4"/>
  <c r="Q441" i="4" s="1"/>
  <c r="O441" i="4"/>
  <c r="P441" i="4"/>
  <c r="A442" i="4"/>
  <c r="B442" i="4"/>
  <c r="C442" i="4"/>
  <c r="D442" i="4"/>
  <c r="E442" i="4"/>
  <c r="F442" i="4"/>
  <c r="G442" i="4"/>
  <c r="H442" i="4"/>
  <c r="I442" i="4"/>
  <c r="J442" i="4"/>
  <c r="K442" i="4"/>
  <c r="L442" i="4"/>
  <c r="M442" i="4"/>
  <c r="R442" i="4" s="1"/>
  <c r="N442" i="4"/>
  <c r="O442" i="4"/>
  <c r="P442" i="4"/>
  <c r="Q442" i="4"/>
  <c r="A443" i="4"/>
  <c r="B443" i="4"/>
  <c r="C443" i="4"/>
  <c r="D443" i="4"/>
  <c r="E443" i="4"/>
  <c r="F443" i="4"/>
  <c r="G443" i="4"/>
  <c r="H443" i="4"/>
  <c r="I443" i="4"/>
  <c r="J443" i="4"/>
  <c r="M443" i="4" s="1"/>
  <c r="R443" i="4" s="1"/>
  <c r="K443" i="4"/>
  <c r="L443" i="4"/>
  <c r="N443" i="4"/>
  <c r="O443" i="4"/>
  <c r="P443" i="4"/>
  <c r="A444" i="4"/>
  <c r="B444" i="4"/>
  <c r="C444" i="4"/>
  <c r="D444" i="4"/>
  <c r="E444" i="4"/>
  <c r="F444" i="4"/>
  <c r="G444" i="4"/>
  <c r="H444" i="4"/>
  <c r="I444" i="4"/>
  <c r="J444" i="4"/>
  <c r="K444" i="4"/>
  <c r="L444" i="4"/>
  <c r="M444" i="4" s="1"/>
  <c r="R444" i="4" s="1"/>
  <c r="N444" i="4"/>
  <c r="O444" i="4"/>
  <c r="P444" i="4"/>
  <c r="Q444" i="4"/>
  <c r="A445" i="4"/>
  <c r="B445" i="4"/>
  <c r="C445" i="4"/>
  <c r="D445" i="4"/>
  <c r="E445" i="4"/>
  <c r="F445" i="4"/>
  <c r="G445" i="4"/>
  <c r="H445" i="4"/>
  <c r="I445" i="4"/>
  <c r="J445" i="4"/>
  <c r="K445" i="4"/>
  <c r="L445" i="4"/>
  <c r="N445" i="4"/>
  <c r="O445" i="4"/>
  <c r="P445" i="4"/>
  <c r="Q445" i="4"/>
  <c r="A446" i="4"/>
  <c r="B446" i="4"/>
  <c r="C446" i="4"/>
  <c r="D446" i="4"/>
  <c r="E446" i="4"/>
  <c r="F446" i="4"/>
  <c r="G446" i="4"/>
  <c r="H446" i="4"/>
  <c r="I446" i="4"/>
  <c r="J446" i="4"/>
  <c r="M446" i="4" s="1"/>
  <c r="R446" i="4" s="1"/>
  <c r="K446" i="4"/>
  <c r="L446" i="4"/>
  <c r="N446" i="4"/>
  <c r="O446" i="4"/>
  <c r="Q446" i="4" s="1"/>
  <c r="P446" i="4"/>
  <c r="A447" i="4"/>
  <c r="B447" i="4"/>
  <c r="C447" i="4"/>
  <c r="D447" i="4"/>
  <c r="E447" i="4"/>
  <c r="F447" i="4"/>
  <c r="G447" i="4"/>
  <c r="H447" i="4"/>
  <c r="I447" i="4"/>
  <c r="J447" i="4"/>
  <c r="K447" i="4"/>
  <c r="L447" i="4"/>
  <c r="M447" i="4"/>
  <c r="R447" i="4" s="1"/>
  <c r="N447" i="4"/>
  <c r="Q447" i="4" s="1"/>
  <c r="O447" i="4"/>
  <c r="P447" i="4"/>
  <c r="A448" i="4"/>
  <c r="B448" i="4"/>
  <c r="C448" i="4"/>
  <c r="D448" i="4"/>
  <c r="E448" i="4"/>
  <c r="F448" i="4"/>
  <c r="G448" i="4"/>
  <c r="H448" i="4"/>
  <c r="I448" i="4"/>
  <c r="J448" i="4"/>
  <c r="K448" i="4"/>
  <c r="L448" i="4"/>
  <c r="M448" i="4"/>
  <c r="R448" i="4" s="1"/>
  <c r="N448" i="4"/>
  <c r="O448" i="4"/>
  <c r="P448" i="4"/>
  <c r="Q448" i="4"/>
  <c r="A449" i="4"/>
  <c r="B449" i="4"/>
  <c r="C449" i="4"/>
  <c r="D449" i="4"/>
  <c r="E449" i="4"/>
  <c r="F449" i="4"/>
  <c r="G449" i="4"/>
  <c r="H449" i="4"/>
  <c r="I449" i="4"/>
  <c r="J449" i="4"/>
  <c r="K449" i="4"/>
  <c r="L449" i="4"/>
  <c r="N449" i="4"/>
  <c r="Q449" i="4" s="1"/>
  <c r="O449" i="4"/>
  <c r="P449" i="4"/>
  <c r="A450" i="4"/>
  <c r="B450" i="4"/>
  <c r="C450" i="4"/>
  <c r="D450" i="4"/>
  <c r="E450" i="4"/>
  <c r="F450" i="4"/>
  <c r="G450" i="4"/>
  <c r="H450" i="4"/>
  <c r="I450" i="4"/>
  <c r="J450" i="4"/>
  <c r="M450" i="4" s="1"/>
  <c r="R450" i="4" s="1"/>
  <c r="K450" i="4"/>
  <c r="L450" i="4"/>
  <c r="N450" i="4"/>
  <c r="O450" i="4"/>
  <c r="P450" i="4"/>
  <c r="Q450" i="4"/>
  <c r="A451" i="4"/>
  <c r="B451" i="4"/>
  <c r="C451" i="4"/>
  <c r="D451" i="4"/>
  <c r="E451" i="4"/>
  <c r="F451" i="4"/>
  <c r="G451" i="4"/>
  <c r="H451" i="4"/>
  <c r="I451" i="4"/>
  <c r="J451" i="4"/>
  <c r="M451" i="4" s="1"/>
  <c r="R451" i="4" s="1"/>
  <c r="K451" i="4"/>
  <c r="L451" i="4"/>
  <c r="N451" i="4"/>
  <c r="O451" i="4"/>
  <c r="P451" i="4"/>
  <c r="A452" i="4"/>
  <c r="B452" i="4"/>
  <c r="C452" i="4"/>
  <c r="D452" i="4"/>
  <c r="E452" i="4"/>
  <c r="F452" i="4"/>
  <c r="G452" i="4"/>
  <c r="H452" i="4"/>
  <c r="I452" i="4"/>
  <c r="J452" i="4"/>
  <c r="K452" i="4"/>
  <c r="L452" i="4"/>
  <c r="M452" i="4"/>
  <c r="R452" i="4" s="1"/>
  <c r="N452" i="4"/>
  <c r="Q452" i="4" s="1"/>
  <c r="O452" i="4"/>
  <c r="P452" i="4"/>
  <c r="A453" i="4"/>
  <c r="B453" i="4"/>
  <c r="C453" i="4"/>
  <c r="D453" i="4"/>
  <c r="E453" i="4"/>
  <c r="F453" i="4"/>
  <c r="G453" i="4"/>
  <c r="H453" i="4"/>
  <c r="I453" i="4"/>
  <c r="J453" i="4"/>
  <c r="K453" i="4"/>
  <c r="L453" i="4"/>
  <c r="N453" i="4"/>
  <c r="Q453" i="4" s="1"/>
  <c r="O453" i="4"/>
  <c r="P453" i="4"/>
  <c r="A454" i="4"/>
  <c r="B454" i="4"/>
  <c r="C454" i="4"/>
  <c r="D454" i="4"/>
  <c r="E454" i="4"/>
  <c r="F454" i="4"/>
  <c r="G454" i="4"/>
  <c r="H454" i="4"/>
  <c r="I454" i="4"/>
  <c r="J454" i="4"/>
  <c r="M454" i="4" s="1"/>
  <c r="R454" i="4" s="1"/>
  <c r="K454" i="4"/>
  <c r="L454" i="4"/>
  <c r="N454" i="4"/>
  <c r="Q454" i="4" s="1"/>
  <c r="O454" i="4"/>
  <c r="P454" i="4"/>
  <c r="A455" i="4"/>
  <c r="B455" i="4"/>
  <c r="C455" i="4"/>
  <c r="D455" i="4"/>
  <c r="E455" i="4"/>
  <c r="F455" i="4"/>
  <c r="G455" i="4"/>
  <c r="H455" i="4"/>
  <c r="I455" i="4"/>
  <c r="J455" i="4"/>
  <c r="M455" i="4" s="1"/>
  <c r="R455" i="4" s="1"/>
  <c r="K455" i="4"/>
  <c r="L455" i="4"/>
  <c r="N455" i="4"/>
  <c r="O455" i="4"/>
  <c r="P455" i="4"/>
  <c r="A456" i="4"/>
  <c r="B456" i="4"/>
  <c r="C456" i="4"/>
  <c r="D456" i="4"/>
  <c r="E456" i="4"/>
  <c r="F456" i="4"/>
  <c r="G456" i="4"/>
  <c r="H456" i="4"/>
  <c r="I456" i="4"/>
  <c r="J456" i="4"/>
  <c r="K456" i="4"/>
  <c r="L456" i="4"/>
  <c r="M456" i="4"/>
  <c r="R456" i="4" s="1"/>
  <c r="N456" i="4"/>
  <c r="O456" i="4"/>
  <c r="P456" i="4"/>
  <c r="Q456" i="4"/>
  <c r="A457" i="4"/>
  <c r="B457" i="4"/>
  <c r="C457" i="4"/>
  <c r="D457" i="4"/>
  <c r="E457" i="4"/>
  <c r="F457" i="4"/>
  <c r="G457" i="4"/>
  <c r="H457" i="4"/>
  <c r="I457" i="4"/>
  <c r="J457" i="4"/>
  <c r="K457" i="4"/>
  <c r="L457" i="4"/>
  <c r="N457" i="4"/>
  <c r="Q457" i="4" s="1"/>
  <c r="O457" i="4"/>
  <c r="P457" i="4"/>
  <c r="A458" i="4"/>
  <c r="B458" i="4"/>
  <c r="C458" i="4"/>
  <c r="D458" i="4"/>
  <c r="E458" i="4"/>
  <c r="F458" i="4"/>
  <c r="G458" i="4"/>
  <c r="H458" i="4"/>
  <c r="I458" i="4"/>
  <c r="J458" i="4"/>
  <c r="K458" i="4"/>
  <c r="L458" i="4"/>
  <c r="M458" i="4"/>
  <c r="R458" i="4" s="1"/>
  <c r="N458" i="4"/>
  <c r="Q458" i="4" s="1"/>
  <c r="O458" i="4"/>
  <c r="P458" i="4"/>
  <c r="A459" i="4"/>
  <c r="B459" i="4"/>
  <c r="C459" i="4"/>
  <c r="D459" i="4"/>
  <c r="E459" i="4"/>
  <c r="F459" i="4"/>
  <c r="G459" i="4"/>
  <c r="H459" i="4"/>
  <c r="I459" i="4"/>
  <c r="J459" i="4"/>
  <c r="M459" i="4" s="1"/>
  <c r="R459" i="4" s="1"/>
  <c r="K459" i="4"/>
  <c r="L459" i="4"/>
  <c r="N459" i="4"/>
  <c r="O459" i="4"/>
  <c r="P459" i="4"/>
  <c r="A460" i="4"/>
  <c r="B460" i="4"/>
  <c r="C460" i="4"/>
  <c r="D460" i="4"/>
  <c r="E460" i="4"/>
  <c r="F460" i="4"/>
  <c r="G460" i="4"/>
  <c r="H460" i="4"/>
  <c r="I460" i="4"/>
  <c r="J460" i="4"/>
  <c r="M460" i="4" s="1"/>
  <c r="R460" i="4" s="1"/>
  <c r="K460" i="4"/>
  <c r="L460" i="4"/>
  <c r="N460" i="4"/>
  <c r="O460" i="4"/>
  <c r="P460" i="4"/>
  <c r="Q460" i="4"/>
  <c r="A461" i="4"/>
  <c r="B461" i="4"/>
  <c r="C461" i="4"/>
  <c r="D461" i="4"/>
  <c r="E461" i="4"/>
  <c r="F461" i="4"/>
  <c r="G461" i="4"/>
  <c r="H461" i="4"/>
  <c r="I461" i="4"/>
  <c r="J461" i="4"/>
  <c r="K461" i="4"/>
  <c r="L461" i="4"/>
  <c r="N461" i="4"/>
  <c r="O461" i="4"/>
  <c r="P461" i="4"/>
  <c r="Q461" i="4"/>
  <c r="A462" i="4"/>
  <c r="B462" i="4"/>
  <c r="C462" i="4"/>
  <c r="D462" i="4"/>
  <c r="E462" i="4"/>
  <c r="F462" i="4"/>
  <c r="G462" i="4"/>
  <c r="H462" i="4"/>
  <c r="I462" i="4"/>
  <c r="J462" i="4"/>
  <c r="M462" i="4" s="1"/>
  <c r="R462" i="4" s="1"/>
  <c r="K462" i="4"/>
  <c r="L462" i="4"/>
  <c r="N462" i="4"/>
  <c r="Q462" i="4" s="1"/>
  <c r="O462" i="4"/>
  <c r="P462" i="4"/>
  <c r="A463" i="4"/>
  <c r="B463" i="4"/>
  <c r="C463" i="4"/>
  <c r="D463" i="4"/>
  <c r="E463" i="4"/>
  <c r="F463" i="4"/>
  <c r="G463" i="4"/>
  <c r="H463" i="4"/>
  <c r="I463" i="4"/>
  <c r="J463" i="4"/>
  <c r="K463" i="4"/>
  <c r="L463" i="4"/>
  <c r="M463" i="4"/>
  <c r="R463" i="4" s="1"/>
  <c r="N463" i="4"/>
  <c r="Q463" i="4" s="1"/>
  <c r="O463" i="4"/>
  <c r="P463" i="4"/>
  <c r="A464" i="4"/>
  <c r="B464" i="4"/>
  <c r="C464" i="4"/>
  <c r="D464" i="4"/>
  <c r="E464" i="4"/>
  <c r="F464" i="4"/>
  <c r="G464" i="4"/>
  <c r="H464" i="4"/>
  <c r="I464" i="4"/>
  <c r="J464" i="4"/>
  <c r="K464" i="4"/>
  <c r="L464" i="4"/>
  <c r="M464" i="4"/>
  <c r="R464" i="4" s="1"/>
  <c r="N464" i="4"/>
  <c r="O464" i="4"/>
  <c r="P464" i="4"/>
  <c r="Q464" i="4"/>
  <c r="A465" i="4"/>
  <c r="B465" i="4"/>
  <c r="C465" i="4"/>
  <c r="D465" i="4"/>
  <c r="E465" i="4"/>
  <c r="F465" i="4"/>
  <c r="G465" i="4"/>
  <c r="H465" i="4"/>
  <c r="I465" i="4"/>
  <c r="J465" i="4"/>
  <c r="K465" i="4"/>
  <c r="L465" i="4"/>
  <c r="N465" i="4"/>
  <c r="Q465" i="4" s="1"/>
  <c r="O465" i="4"/>
  <c r="P465" i="4"/>
  <c r="A466" i="4"/>
  <c r="B466" i="4"/>
  <c r="C466" i="4"/>
  <c r="D466" i="4"/>
  <c r="E466" i="4"/>
  <c r="F466" i="4"/>
  <c r="G466" i="4"/>
  <c r="H466" i="4"/>
  <c r="I466" i="4"/>
  <c r="J466" i="4"/>
  <c r="M466" i="4" s="1"/>
  <c r="R466" i="4" s="1"/>
  <c r="K466" i="4"/>
  <c r="L466" i="4"/>
  <c r="N466" i="4"/>
  <c r="O466" i="4"/>
  <c r="P466" i="4"/>
  <c r="Q466" i="4"/>
  <c r="A467" i="4"/>
  <c r="B467" i="4"/>
  <c r="C467" i="4"/>
  <c r="D467" i="4"/>
  <c r="E467" i="4"/>
  <c r="F467" i="4"/>
  <c r="G467" i="4"/>
  <c r="H467" i="4"/>
  <c r="I467" i="4"/>
  <c r="J467" i="4"/>
  <c r="M467" i="4" s="1"/>
  <c r="R467" i="4" s="1"/>
  <c r="K467" i="4"/>
  <c r="L467" i="4"/>
  <c r="N467" i="4"/>
  <c r="O467" i="4"/>
  <c r="P467" i="4"/>
  <c r="A468" i="4"/>
  <c r="B468" i="4"/>
  <c r="C468" i="4"/>
  <c r="D468" i="4"/>
  <c r="E468" i="4"/>
  <c r="F468" i="4"/>
  <c r="G468" i="4"/>
  <c r="H468" i="4"/>
  <c r="I468" i="4"/>
  <c r="J468" i="4"/>
  <c r="K468" i="4"/>
  <c r="L468" i="4"/>
  <c r="M468" i="4"/>
  <c r="R468" i="4" s="1"/>
  <c r="N468" i="4"/>
  <c r="Q468" i="4" s="1"/>
  <c r="O468" i="4"/>
  <c r="P468" i="4"/>
  <c r="A469" i="4"/>
  <c r="B469" i="4"/>
  <c r="C469" i="4"/>
  <c r="D469" i="4"/>
  <c r="E469" i="4"/>
  <c r="F469" i="4"/>
  <c r="G469" i="4"/>
  <c r="H469" i="4"/>
  <c r="I469" i="4"/>
  <c r="J469" i="4"/>
  <c r="K469" i="4"/>
  <c r="L469" i="4"/>
  <c r="N469" i="4"/>
  <c r="Q469" i="4" s="1"/>
  <c r="O469" i="4"/>
  <c r="P469" i="4"/>
  <c r="A470" i="4"/>
  <c r="B470" i="4"/>
  <c r="C470" i="4"/>
  <c r="D470" i="4"/>
  <c r="E470" i="4"/>
  <c r="F470" i="4"/>
  <c r="G470" i="4"/>
  <c r="H470" i="4"/>
  <c r="I470" i="4"/>
  <c r="J470" i="4"/>
  <c r="M470" i="4" s="1"/>
  <c r="R470" i="4" s="1"/>
  <c r="K470" i="4"/>
  <c r="L470" i="4"/>
  <c r="N470" i="4"/>
  <c r="Q470" i="4" s="1"/>
  <c r="O470" i="4"/>
  <c r="P470" i="4"/>
  <c r="A471" i="4"/>
  <c r="B471" i="4"/>
  <c r="C471" i="4"/>
  <c r="D471" i="4"/>
  <c r="E471" i="4"/>
  <c r="F471" i="4"/>
  <c r="G471" i="4"/>
  <c r="H471" i="4"/>
  <c r="I471" i="4"/>
  <c r="J471" i="4"/>
  <c r="M471" i="4" s="1"/>
  <c r="R471" i="4" s="1"/>
  <c r="K471" i="4"/>
  <c r="L471" i="4"/>
  <c r="N471" i="4"/>
  <c r="O471" i="4"/>
  <c r="P471" i="4"/>
  <c r="A472" i="4"/>
  <c r="B472" i="4"/>
  <c r="C472" i="4"/>
  <c r="D472" i="4"/>
  <c r="E472" i="4"/>
  <c r="F472" i="4"/>
  <c r="G472" i="4"/>
  <c r="H472" i="4"/>
  <c r="I472" i="4"/>
  <c r="J472" i="4"/>
  <c r="K472" i="4"/>
  <c r="L472" i="4"/>
  <c r="M472" i="4"/>
  <c r="R472" i="4" s="1"/>
  <c r="N472" i="4"/>
  <c r="O472" i="4"/>
  <c r="P472" i="4"/>
  <c r="Q472" i="4"/>
  <c r="A473" i="4"/>
  <c r="B473" i="4"/>
  <c r="C473" i="4"/>
  <c r="D473" i="4"/>
  <c r="E473" i="4"/>
  <c r="F473" i="4"/>
  <c r="G473" i="4"/>
  <c r="H473" i="4"/>
  <c r="I473" i="4"/>
  <c r="J473" i="4"/>
  <c r="K473" i="4"/>
  <c r="L473" i="4"/>
  <c r="N473" i="4"/>
  <c r="Q473" i="4" s="1"/>
  <c r="O473" i="4"/>
  <c r="P473" i="4"/>
  <c r="A474" i="4"/>
  <c r="B474" i="4"/>
  <c r="C474" i="4"/>
  <c r="D474" i="4"/>
  <c r="E474" i="4"/>
  <c r="F474" i="4"/>
  <c r="G474" i="4"/>
  <c r="H474" i="4"/>
  <c r="I474" i="4"/>
  <c r="J474" i="4"/>
  <c r="K474" i="4"/>
  <c r="L474" i="4"/>
  <c r="M474" i="4"/>
  <c r="R474" i="4" s="1"/>
  <c r="N474" i="4"/>
  <c r="Q474" i="4" s="1"/>
  <c r="O474" i="4"/>
  <c r="P474" i="4"/>
  <c r="A475" i="4"/>
  <c r="B475" i="4"/>
  <c r="C475" i="4"/>
  <c r="D475" i="4"/>
  <c r="E475" i="4"/>
  <c r="F475" i="4"/>
  <c r="G475" i="4"/>
  <c r="H475" i="4"/>
  <c r="I475" i="4"/>
  <c r="J475" i="4"/>
  <c r="M475" i="4" s="1"/>
  <c r="R475" i="4" s="1"/>
  <c r="K475" i="4"/>
  <c r="L475" i="4"/>
  <c r="N475" i="4"/>
  <c r="O475" i="4"/>
  <c r="P475" i="4"/>
  <c r="A476" i="4"/>
  <c r="B476" i="4"/>
  <c r="C476" i="4"/>
  <c r="D476" i="4"/>
  <c r="E476" i="4"/>
  <c r="F476" i="4"/>
  <c r="G476" i="4"/>
  <c r="H476" i="4"/>
  <c r="I476" i="4"/>
  <c r="J476" i="4"/>
  <c r="M476" i="4" s="1"/>
  <c r="R476" i="4" s="1"/>
  <c r="K476" i="4"/>
  <c r="L476" i="4"/>
  <c r="N476" i="4"/>
  <c r="O476" i="4"/>
  <c r="P476" i="4"/>
  <c r="Q476" i="4"/>
  <c r="A477" i="4"/>
  <c r="B477" i="4"/>
  <c r="C477" i="4"/>
  <c r="D477" i="4"/>
  <c r="E477" i="4"/>
  <c r="F477" i="4"/>
  <c r="G477" i="4"/>
  <c r="H477" i="4"/>
  <c r="I477" i="4"/>
  <c r="J477" i="4"/>
  <c r="K477" i="4"/>
  <c r="L477" i="4"/>
  <c r="N477" i="4"/>
  <c r="O477" i="4"/>
  <c r="P477" i="4"/>
  <c r="Q477" i="4"/>
  <c r="A478" i="4"/>
  <c r="B478" i="4"/>
  <c r="C478" i="4"/>
  <c r="D478" i="4"/>
  <c r="E478" i="4"/>
  <c r="F478" i="4"/>
  <c r="G478" i="4"/>
  <c r="H478" i="4"/>
  <c r="I478" i="4"/>
  <c r="J478" i="4"/>
  <c r="M478" i="4" s="1"/>
  <c r="R478" i="4" s="1"/>
  <c r="K478" i="4"/>
  <c r="L478" i="4"/>
  <c r="N478" i="4"/>
  <c r="Q478" i="4" s="1"/>
  <c r="O478" i="4"/>
  <c r="P478" i="4"/>
  <c r="A479" i="4"/>
  <c r="B479" i="4"/>
  <c r="C479" i="4"/>
  <c r="D479" i="4"/>
  <c r="E479" i="4"/>
  <c r="F479" i="4"/>
  <c r="G479" i="4"/>
  <c r="H479" i="4"/>
  <c r="I479" i="4"/>
  <c r="J479" i="4"/>
  <c r="K479" i="4"/>
  <c r="L479" i="4"/>
  <c r="M479" i="4"/>
  <c r="R479" i="4" s="1"/>
  <c r="N479" i="4"/>
  <c r="Q479" i="4" s="1"/>
  <c r="O479" i="4"/>
  <c r="P479" i="4"/>
  <c r="A480" i="4"/>
  <c r="B480" i="4"/>
  <c r="C480" i="4"/>
  <c r="D480" i="4"/>
  <c r="E480" i="4"/>
  <c r="F480" i="4"/>
  <c r="G480" i="4"/>
  <c r="H480" i="4"/>
  <c r="I480" i="4"/>
  <c r="J480" i="4"/>
  <c r="K480" i="4"/>
  <c r="L480" i="4"/>
  <c r="M480" i="4"/>
  <c r="R480" i="4" s="1"/>
  <c r="N480" i="4"/>
  <c r="O480" i="4"/>
  <c r="P480" i="4"/>
  <c r="Q480" i="4"/>
  <c r="A481" i="4"/>
  <c r="B481" i="4"/>
  <c r="C481" i="4"/>
  <c r="D481" i="4"/>
  <c r="E481" i="4"/>
  <c r="F481" i="4"/>
  <c r="G481" i="4"/>
  <c r="H481" i="4"/>
  <c r="I481" i="4"/>
  <c r="J481" i="4"/>
  <c r="K481" i="4"/>
  <c r="L481" i="4"/>
  <c r="N481" i="4"/>
  <c r="Q481" i="4" s="1"/>
  <c r="O481" i="4"/>
  <c r="P481" i="4"/>
  <c r="A482" i="4"/>
  <c r="B482" i="4"/>
  <c r="C482" i="4"/>
  <c r="D482" i="4"/>
  <c r="E482" i="4"/>
  <c r="F482" i="4"/>
  <c r="G482" i="4"/>
  <c r="H482" i="4"/>
  <c r="I482" i="4"/>
  <c r="J482" i="4"/>
  <c r="M482" i="4" s="1"/>
  <c r="R482" i="4" s="1"/>
  <c r="K482" i="4"/>
  <c r="L482" i="4"/>
  <c r="N482" i="4"/>
  <c r="O482" i="4"/>
  <c r="P482" i="4"/>
  <c r="Q482" i="4"/>
  <c r="A483" i="4"/>
  <c r="B483" i="4"/>
  <c r="C483" i="4"/>
  <c r="D483" i="4"/>
  <c r="E483" i="4"/>
  <c r="F483" i="4"/>
  <c r="G483" i="4"/>
  <c r="H483" i="4"/>
  <c r="I483" i="4"/>
  <c r="J483" i="4"/>
  <c r="M483" i="4" s="1"/>
  <c r="R483" i="4" s="1"/>
  <c r="K483" i="4"/>
  <c r="L483" i="4"/>
  <c r="N483" i="4"/>
  <c r="O483" i="4"/>
  <c r="P483" i="4"/>
  <c r="A484" i="4"/>
  <c r="B484" i="4"/>
  <c r="C484" i="4"/>
  <c r="D484" i="4"/>
  <c r="E484" i="4"/>
  <c r="F484" i="4"/>
  <c r="G484" i="4"/>
  <c r="H484" i="4"/>
  <c r="I484" i="4"/>
  <c r="J484" i="4"/>
  <c r="K484" i="4"/>
  <c r="L484" i="4"/>
  <c r="M484" i="4"/>
  <c r="R484" i="4" s="1"/>
  <c r="N484" i="4"/>
  <c r="Q484" i="4" s="1"/>
  <c r="O484" i="4"/>
  <c r="P484" i="4"/>
  <c r="A485" i="4"/>
  <c r="B485" i="4"/>
  <c r="C485" i="4"/>
  <c r="D485" i="4"/>
  <c r="E485" i="4"/>
  <c r="F485" i="4"/>
  <c r="G485" i="4"/>
  <c r="H485" i="4"/>
  <c r="I485" i="4"/>
  <c r="J485" i="4"/>
  <c r="K485" i="4"/>
  <c r="L485" i="4"/>
  <c r="N485" i="4"/>
  <c r="Q485" i="4" s="1"/>
  <c r="O485" i="4"/>
  <c r="P485" i="4"/>
  <c r="A486" i="4"/>
  <c r="B486" i="4"/>
  <c r="C486" i="4"/>
  <c r="D486" i="4"/>
  <c r="E486" i="4"/>
  <c r="F486" i="4"/>
  <c r="G486" i="4"/>
  <c r="H486" i="4"/>
  <c r="I486" i="4"/>
  <c r="J486" i="4"/>
  <c r="M486" i="4" s="1"/>
  <c r="R486" i="4" s="1"/>
  <c r="K486" i="4"/>
  <c r="L486" i="4"/>
  <c r="N486" i="4"/>
  <c r="Q486" i="4" s="1"/>
  <c r="O486" i="4"/>
  <c r="P486" i="4"/>
  <c r="A487" i="4"/>
  <c r="B487" i="4"/>
  <c r="C487" i="4"/>
  <c r="D487" i="4"/>
  <c r="E487" i="4"/>
  <c r="F487" i="4"/>
  <c r="G487" i="4"/>
  <c r="H487" i="4"/>
  <c r="I487" i="4"/>
  <c r="J487" i="4"/>
  <c r="M487" i="4" s="1"/>
  <c r="R487" i="4" s="1"/>
  <c r="K487" i="4"/>
  <c r="L487" i="4"/>
  <c r="N487" i="4"/>
  <c r="O487" i="4"/>
  <c r="P487" i="4"/>
  <c r="A488" i="4"/>
  <c r="B488" i="4"/>
  <c r="C488" i="4"/>
  <c r="D488" i="4"/>
  <c r="E488" i="4"/>
  <c r="F488" i="4"/>
  <c r="G488" i="4"/>
  <c r="H488" i="4"/>
  <c r="I488" i="4"/>
  <c r="J488" i="4"/>
  <c r="K488" i="4"/>
  <c r="L488" i="4"/>
  <c r="M488" i="4"/>
  <c r="R488" i="4" s="1"/>
  <c r="N488" i="4"/>
  <c r="O488" i="4"/>
  <c r="P488" i="4"/>
  <c r="Q488" i="4"/>
  <c r="A489" i="4"/>
  <c r="B489" i="4"/>
  <c r="C489" i="4"/>
  <c r="D489" i="4"/>
  <c r="E489" i="4"/>
  <c r="F489" i="4"/>
  <c r="G489" i="4"/>
  <c r="H489" i="4"/>
  <c r="I489" i="4"/>
  <c r="J489" i="4"/>
  <c r="K489" i="4"/>
  <c r="L489" i="4"/>
  <c r="N489" i="4"/>
  <c r="Q489" i="4" s="1"/>
  <c r="O489" i="4"/>
  <c r="P489" i="4"/>
  <c r="A490" i="4"/>
  <c r="B490" i="4"/>
  <c r="C490" i="4"/>
  <c r="D490" i="4"/>
  <c r="E490" i="4"/>
  <c r="F490" i="4"/>
  <c r="G490" i="4"/>
  <c r="H490" i="4"/>
  <c r="I490" i="4"/>
  <c r="J490" i="4"/>
  <c r="K490" i="4"/>
  <c r="L490" i="4"/>
  <c r="M490" i="4"/>
  <c r="R490" i="4" s="1"/>
  <c r="N490" i="4"/>
  <c r="Q490" i="4" s="1"/>
  <c r="O490" i="4"/>
  <c r="P490" i="4"/>
  <c r="A491" i="4"/>
  <c r="B491" i="4"/>
  <c r="C491" i="4"/>
  <c r="D491" i="4"/>
  <c r="E491" i="4"/>
  <c r="F491" i="4"/>
  <c r="G491" i="4"/>
  <c r="H491" i="4"/>
  <c r="I491" i="4"/>
  <c r="J491" i="4"/>
  <c r="M491" i="4" s="1"/>
  <c r="R491" i="4" s="1"/>
  <c r="K491" i="4"/>
  <c r="L491" i="4"/>
  <c r="N491" i="4"/>
  <c r="O491" i="4"/>
  <c r="P491" i="4"/>
  <c r="A492" i="4"/>
  <c r="B492" i="4"/>
  <c r="C492" i="4"/>
  <c r="D492" i="4"/>
  <c r="E492" i="4"/>
  <c r="F492" i="4"/>
  <c r="G492" i="4"/>
  <c r="H492" i="4"/>
  <c r="I492" i="4"/>
  <c r="J492" i="4"/>
  <c r="M492" i="4" s="1"/>
  <c r="R492" i="4" s="1"/>
  <c r="K492" i="4"/>
  <c r="L492" i="4"/>
  <c r="N492" i="4"/>
  <c r="O492" i="4"/>
  <c r="P492" i="4"/>
  <c r="Q492" i="4"/>
  <c r="A493" i="4"/>
  <c r="B493" i="4"/>
  <c r="C493" i="4"/>
  <c r="D493" i="4"/>
  <c r="E493" i="4"/>
  <c r="F493" i="4"/>
  <c r="G493" i="4"/>
  <c r="H493" i="4"/>
  <c r="I493" i="4"/>
  <c r="J493" i="4"/>
  <c r="K493" i="4"/>
  <c r="L493" i="4"/>
  <c r="N493" i="4"/>
  <c r="O493" i="4"/>
  <c r="P493" i="4"/>
  <c r="Q493" i="4"/>
  <c r="A494" i="4"/>
  <c r="B494" i="4"/>
  <c r="C494" i="4"/>
  <c r="D494" i="4"/>
  <c r="E494" i="4"/>
  <c r="F494" i="4"/>
  <c r="G494" i="4"/>
  <c r="H494" i="4"/>
  <c r="I494" i="4"/>
  <c r="J494" i="4"/>
  <c r="M494" i="4" s="1"/>
  <c r="R494" i="4" s="1"/>
  <c r="K494" i="4"/>
  <c r="L494" i="4"/>
  <c r="N494" i="4"/>
  <c r="Q494" i="4" s="1"/>
  <c r="O494" i="4"/>
  <c r="P494" i="4"/>
  <c r="A495" i="4"/>
  <c r="B495" i="4"/>
  <c r="C495" i="4"/>
  <c r="D495" i="4"/>
  <c r="E495" i="4"/>
  <c r="F495" i="4"/>
  <c r="G495" i="4"/>
  <c r="H495" i="4"/>
  <c r="I495" i="4"/>
  <c r="J495" i="4"/>
  <c r="K495" i="4"/>
  <c r="L495" i="4"/>
  <c r="M495" i="4"/>
  <c r="R495" i="4" s="1"/>
  <c r="N495" i="4"/>
  <c r="Q495" i="4" s="1"/>
  <c r="O495" i="4"/>
  <c r="P495" i="4"/>
  <c r="A496" i="4"/>
  <c r="B496" i="4"/>
  <c r="C496" i="4"/>
  <c r="D496" i="4"/>
  <c r="E496" i="4"/>
  <c r="F496" i="4"/>
  <c r="G496" i="4"/>
  <c r="H496" i="4"/>
  <c r="I496" i="4"/>
  <c r="J496" i="4"/>
  <c r="K496" i="4"/>
  <c r="L496" i="4"/>
  <c r="M496" i="4"/>
  <c r="R496" i="4" s="1"/>
  <c r="N496" i="4"/>
  <c r="O496" i="4"/>
  <c r="P496" i="4"/>
  <c r="Q496" i="4"/>
  <c r="A497" i="4"/>
  <c r="B497" i="4"/>
  <c r="C497" i="4"/>
  <c r="D497" i="4"/>
  <c r="E497" i="4"/>
  <c r="F497" i="4"/>
  <c r="G497" i="4"/>
  <c r="H497" i="4"/>
  <c r="I497" i="4"/>
  <c r="J497" i="4"/>
  <c r="K497" i="4"/>
  <c r="L497" i="4"/>
  <c r="N497" i="4"/>
  <c r="Q497" i="4" s="1"/>
  <c r="O497" i="4"/>
  <c r="P497" i="4"/>
  <c r="A498" i="4"/>
  <c r="B498" i="4"/>
  <c r="C498" i="4"/>
  <c r="D498" i="4"/>
  <c r="E498" i="4"/>
  <c r="F498" i="4"/>
  <c r="G498" i="4"/>
  <c r="H498" i="4"/>
  <c r="I498" i="4"/>
  <c r="J498" i="4"/>
  <c r="M498" i="4" s="1"/>
  <c r="R498" i="4" s="1"/>
  <c r="K498" i="4"/>
  <c r="L498" i="4"/>
  <c r="N498" i="4"/>
  <c r="O498" i="4"/>
  <c r="P498" i="4"/>
  <c r="Q498" i="4"/>
  <c r="A499" i="4"/>
  <c r="B499" i="4"/>
  <c r="C499" i="4"/>
  <c r="D499" i="4"/>
  <c r="E499" i="4"/>
  <c r="F499" i="4"/>
  <c r="G499" i="4"/>
  <c r="H499" i="4"/>
  <c r="I499" i="4"/>
  <c r="J499" i="4"/>
  <c r="M499" i="4" s="1"/>
  <c r="R499" i="4" s="1"/>
  <c r="K499" i="4"/>
  <c r="L499" i="4"/>
  <c r="N499" i="4"/>
  <c r="O499" i="4"/>
  <c r="P499" i="4"/>
  <c r="A500" i="4"/>
  <c r="B500" i="4"/>
  <c r="C500" i="4"/>
  <c r="D500" i="4"/>
  <c r="E500" i="4"/>
  <c r="F500" i="4"/>
  <c r="G500" i="4"/>
  <c r="H500" i="4"/>
  <c r="I500" i="4"/>
  <c r="J500" i="4"/>
  <c r="K500" i="4"/>
  <c r="L500" i="4"/>
  <c r="M500" i="4"/>
  <c r="R500" i="4" s="1"/>
  <c r="N500" i="4"/>
  <c r="Q500" i="4" s="1"/>
  <c r="O500" i="4"/>
  <c r="P500" i="4"/>
  <c r="A501" i="4"/>
  <c r="B501" i="4"/>
  <c r="C501" i="4"/>
  <c r="D501" i="4"/>
  <c r="E501" i="4"/>
  <c r="F501" i="4"/>
  <c r="G501" i="4"/>
  <c r="H501" i="4"/>
  <c r="I501" i="4"/>
  <c r="J501" i="4"/>
  <c r="K501" i="4"/>
  <c r="L501" i="4"/>
  <c r="N501" i="4"/>
  <c r="Q501" i="4" s="1"/>
  <c r="O501" i="4"/>
  <c r="P501" i="4"/>
  <c r="A502" i="4"/>
  <c r="B502" i="4"/>
  <c r="C502" i="4"/>
  <c r="D502" i="4"/>
  <c r="E502" i="4"/>
  <c r="F502" i="4"/>
  <c r="G502" i="4"/>
  <c r="H502" i="4"/>
  <c r="I502" i="4"/>
  <c r="J502" i="4"/>
  <c r="M502" i="4" s="1"/>
  <c r="R502" i="4" s="1"/>
  <c r="K502" i="4"/>
  <c r="L502" i="4"/>
  <c r="N502" i="4"/>
  <c r="Q502" i="4" s="1"/>
  <c r="O502" i="4"/>
  <c r="P502" i="4"/>
  <c r="A503" i="4"/>
  <c r="B503" i="4"/>
  <c r="C503" i="4"/>
  <c r="D503" i="4"/>
  <c r="E503" i="4"/>
  <c r="F503" i="4"/>
  <c r="G503" i="4"/>
  <c r="H503" i="4"/>
  <c r="I503" i="4"/>
  <c r="J503" i="4"/>
  <c r="M503" i="4" s="1"/>
  <c r="R503" i="4" s="1"/>
  <c r="K503" i="4"/>
  <c r="L503" i="4"/>
  <c r="N503" i="4"/>
  <c r="O503" i="4"/>
  <c r="P503" i="4"/>
  <c r="A504" i="4"/>
  <c r="B504" i="4"/>
  <c r="C504" i="4"/>
  <c r="D504" i="4"/>
  <c r="E504" i="4"/>
  <c r="F504" i="4"/>
  <c r="G504" i="4"/>
  <c r="H504" i="4"/>
  <c r="I504" i="4"/>
  <c r="J504" i="4"/>
  <c r="K504" i="4"/>
  <c r="L504" i="4"/>
  <c r="M504" i="4"/>
  <c r="R504" i="4" s="1"/>
  <c r="N504" i="4"/>
  <c r="O504" i="4"/>
  <c r="P504" i="4"/>
  <c r="Q504" i="4"/>
  <c r="A505" i="4"/>
  <c r="B505" i="4"/>
  <c r="C505" i="4"/>
  <c r="D505" i="4"/>
  <c r="E505" i="4"/>
  <c r="F505" i="4"/>
  <c r="G505" i="4"/>
  <c r="H505" i="4"/>
  <c r="I505" i="4"/>
  <c r="J505" i="4"/>
  <c r="K505" i="4"/>
  <c r="L505" i="4"/>
  <c r="N505" i="4"/>
  <c r="Q505" i="4" s="1"/>
  <c r="O505" i="4"/>
  <c r="P505" i="4"/>
  <c r="A7" i="3"/>
  <c r="B7" i="3"/>
  <c r="C7" i="3"/>
  <c r="D7" i="3"/>
  <c r="E7" i="3"/>
  <c r="F7" i="3"/>
  <c r="G7" i="3"/>
  <c r="H7" i="3"/>
  <c r="I7" i="3"/>
  <c r="AJ7" i="3" s="1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K7" i="3"/>
  <c r="AP7" i="3"/>
  <c r="AQ7" i="3"/>
  <c r="A8" i="3"/>
  <c r="B8" i="3"/>
  <c r="C8" i="3"/>
  <c r="D8" i="3"/>
  <c r="E8" i="3"/>
  <c r="F8" i="3"/>
  <c r="G8" i="3"/>
  <c r="AQ8" i="3" s="1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N8" i="3"/>
  <c r="AP8" i="3"/>
  <c r="A9" i="3"/>
  <c r="B9" i="3"/>
  <c r="C9" i="3"/>
  <c r="D9" i="3"/>
  <c r="E9" i="3"/>
  <c r="F9" i="3"/>
  <c r="G9" i="3"/>
  <c r="AQ9" i="3" s="1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10" i="3"/>
  <c r="B10" i="3"/>
  <c r="C10" i="3"/>
  <c r="D10" i="3"/>
  <c r="E10" i="3"/>
  <c r="F10" i="3"/>
  <c r="G10" i="3"/>
  <c r="H10" i="3"/>
  <c r="I10" i="3"/>
  <c r="AJ10" i="3" s="1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11" i="3"/>
  <c r="B11" i="3"/>
  <c r="C11" i="3"/>
  <c r="D11" i="3"/>
  <c r="E11" i="3"/>
  <c r="F11" i="3"/>
  <c r="G11" i="3"/>
  <c r="H11" i="3"/>
  <c r="I11" i="3"/>
  <c r="AJ11" i="3" s="1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12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P12" i="3"/>
  <c r="AQ12" i="3"/>
  <c r="A13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14" i="3"/>
  <c r="B14" i="3"/>
  <c r="C14" i="3"/>
  <c r="D14" i="3"/>
  <c r="E14" i="3"/>
  <c r="F14" i="3"/>
  <c r="G14" i="3"/>
  <c r="H14" i="3"/>
  <c r="AQ14" i="3" s="1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15" i="3"/>
  <c r="B15" i="3"/>
  <c r="C15" i="3"/>
  <c r="D15" i="3"/>
  <c r="E15" i="3"/>
  <c r="F15" i="3"/>
  <c r="G15" i="3"/>
  <c r="H15" i="3"/>
  <c r="I15" i="3"/>
  <c r="AJ15" i="3" s="1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O15" i="3"/>
  <c r="AQ15" i="3"/>
  <c r="A16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17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Q17" i="3"/>
  <c r="A18" i="3"/>
  <c r="B18" i="3"/>
  <c r="C18" i="3"/>
  <c r="D18" i="3"/>
  <c r="E18" i="3"/>
  <c r="F18" i="3"/>
  <c r="G18" i="3"/>
  <c r="H18" i="3"/>
  <c r="I18" i="3"/>
  <c r="AJ18" i="3" s="1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19" i="3"/>
  <c r="B19" i="3"/>
  <c r="C19" i="3"/>
  <c r="D19" i="3"/>
  <c r="E19" i="3"/>
  <c r="F19" i="3"/>
  <c r="G19" i="3"/>
  <c r="H19" i="3"/>
  <c r="I19" i="3"/>
  <c r="AJ19" i="3" s="1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Z19" i="3"/>
  <c r="AA19" i="3"/>
  <c r="AB19" i="3"/>
  <c r="AC19" i="3"/>
  <c r="AD19" i="3"/>
  <c r="AE19" i="3"/>
  <c r="AF19" i="3"/>
  <c r="AG19" i="3"/>
  <c r="AH19" i="3"/>
  <c r="AI19" i="3"/>
  <c r="A20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Q20" i="3"/>
  <c r="A21" i="3"/>
  <c r="B21" i="3"/>
  <c r="C21" i="3"/>
  <c r="D21" i="3"/>
  <c r="E21" i="3"/>
  <c r="F21" i="3"/>
  <c r="G21" i="3"/>
  <c r="H21" i="3"/>
  <c r="AQ21" i="3" s="1"/>
  <c r="I21" i="3"/>
  <c r="AJ21" i="3" s="1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22" i="3"/>
  <c r="B22" i="3"/>
  <c r="C22" i="3"/>
  <c r="D22" i="3"/>
  <c r="E22" i="3"/>
  <c r="F22" i="3"/>
  <c r="G22" i="3"/>
  <c r="H22" i="3"/>
  <c r="AQ22" i="3" s="1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23" i="3"/>
  <c r="B23" i="3"/>
  <c r="C23" i="3"/>
  <c r="D23" i="3"/>
  <c r="E23" i="3"/>
  <c r="F23" i="3"/>
  <c r="G23" i="3"/>
  <c r="H23" i="3"/>
  <c r="I23" i="3"/>
  <c r="AJ23" i="3" s="1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24" i="3"/>
  <c r="B24" i="3"/>
  <c r="C24" i="3"/>
  <c r="D24" i="3"/>
  <c r="E24" i="3"/>
  <c r="F24" i="3"/>
  <c r="G24" i="3"/>
  <c r="AQ24" i="3" s="1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M24" i="3"/>
  <c r="AN24" i="3"/>
  <c r="A25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Q25" i="3"/>
  <c r="A26" i="3"/>
  <c r="B26" i="3"/>
  <c r="C26" i="3"/>
  <c r="D26" i="3"/>
  <c r="E26" i="3"/>
  <c r="F26" i="3"/>
  <c r="G26" i="3"/>
  <c r="H26" i="3"/>
  <c r="AQ26" i="3" s="1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O26" i="3"/>
  <c r="AP26" i="3"/>
  <c r="A27" i="3"/>
  <c r="B27" i="3"/>
  <c r="C27" i="3"/>
  <c r="D27" i="3"/>
  <c r="E27" i="3"/>
  <c r="F27" i="3"/>
  <c r="G27" i="3"/>
  <c r="AQ27" i="3" s="1"/>
  <c r="H27" i="3"/>
  <c r="I27" i="3"/>
  <c r="AJ27" i="3" s="1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L27" i="3"/>
  <c r="AO27" i="3"/>
  <c r="A28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L28" i="3"/>
  <c r="AP28" i="3"/>
  <c r="AQ28" i="3"/>
  <c r="A29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30" i="3"/>
  <c r="B30" i="3"/>
  <c r="C30" i="3"/>
  <c r="D30" i="3"/>
  <c r="E30" i="3"/>
  <c r="F30" i="3"/>
  <c r="G30" i="3"/>
  <c r="H30" i="3"/>
  <c r="AQ30" i="3" s="1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31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32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33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M33" i="3"/>
  <c r="AQ33" i="3"/>
  <c r="A34" i="3"/>
  <c r="B34" i="3"/>
  <c r="C34" i="3"/>
  <c r="D34" i="3"/>
  <c r="E34" i="3"/>
  <c r="F34" i="3"/>
  <c r="G34" i="3"/>
  <c r="H34" i="3"/>
  <c r="I34" i="3"/>
  <c r="AJ34" i="3" s="1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35" i="3"/>
  <c r="B35" i="3"/>
  <c r="C35" i="3"/>
  <c r="D35" i="3"/>
  <c r="E35" i="3"/>
  <c r="F35" i="3"/>
  <c r="G35" i="3"/>
  <c r="AQ35" i="3" s="1"/>
  <c r="H35" i="3"/>
  <c r="I35" i="3"/>
  <c r="AJ35" i="3" s="1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K35" i="3"/>
  <c r="AO35" i="3"/>
  <c r="A36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L36" i="3"/>
  <c r="AQ36" i="3"/>
  <c r="A37" i="3"/>
  <c r="B37" i="3"/>
  <c r="C37" i="3"/>
  <c r="D37" i="3"/>
  <c r="E37" i="3"/>
  <c r="F37" i="3"/>
  <c r="G37" i="3"/>
  <c r="H37" i="3"/>
  <c r="AQ37" i="3" s="1"/>
  <c r="I37" i="3"/>
  <c r="AJ37" i="3" s="1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O37" i="3"/>
  <c r="A38" i="3"/>
  <c r="B38" i="3"/>
  <c r="C38" i="3"/>
  <c r="D38" i="3"/>
  <c r="E38" i="3"/>
  <c r="F38" i="3"/>
  <c r="G38" i="3"/>
  <c r="H38" i="3"/>
  <c r="AQ38" i="3" s="1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N38" i="3"/>
  <c r="A39" i="3"/>
  <c r="B39" i="3"/>
  <c r="C39" i="3"/>
  <c r="D39" i="3"/>
  <c r="E39" i="3"/>
  <c r="F39" i="3"/>
  <c r="G39" i="3"/>
  <c r="H39" i="3"/>
  <c r="I39" i="3"/>
  <c r="AJ39" i="3" s="1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K39" i="3"/>
  <c r="AP39" i="3"/>
  <c r="AQ39" i="3"/>
  <c r="A40" i="3"/>
  <c r="B40" i="3"/>
  <c r="C40" i="3"/>
  <c r="D40" i="3"/>
  <c r="E40" i="3"/>
  <c r="F40" i="3"/>
  <c r="G40" i="3"/>
  <c r="AQ40" i="3" s="1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L40" i="3"/>
  <c r="AN40" i="3"/>
  <c r="AP40" i="3"/>
  <c r="A41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Q41" i="3"/>
  <c r="A42" i="3"/>
  <c r="B42" i="3"/>
  <c r="C42" i="3"/>
  <c r="D42" i="3"/>
  <c r="E42" i="3"/>
  <c r="F42" i="3"/>
  <c r="G42" i="3"/>
  <c r="H42" i="3"/>
  <c r="AQ42" i="3" s="1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N42" i="3"/>
  <c r="AO42" i="3"/>
  <c r="A43" i="3"/>
  <c r="B43" i="3"/>
  <c r="C43" i="3"/>
  <c r="D43" i="3"/>
  <c r="E43" i="3"/>
  <c r="F43" i="3"/>
  <c r="G43" i="3"/>
  <c r="AQ43" i="3" s="1"/>
  <c r="H43" i="3"/>
  <c r="I43" i="3"/>
  <c r="AJ43" i="3" s="1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L43" i="3"/>
  <c r="AO43" i="3"/>
  <c r="A44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Q44" i="3"/>
  <c r="A45" i="3"/>
  <c r="B45" i="3"/>
  <c r="C45" i="3"/>
  <c r="D45" i="3"/>
  <c r="E45" i="3"/>
  <c r="F45" i="3"/>
  <c r="G45" i="3"/>
  <c r="H45" i="3"/>
  <c r="AQ45" i="3" s="1"/>
  <c r="I45" i="3"/>
  <c r="AJ45" i="3" s="1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N45" i="3"/>
  <c r="A46" i="3"/>
  <c r="B46" i="3"/>
  <c r="C46" i="3"/>
  <c r="D46" i="3"/>
  <c r="E46" i="3"/>
  <c r="F46" i="3"/>
  <c r="G46" i="3"/>
  <c r="H46" i="3"/>
  <c r="AQ46" i="3" s="1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47" i="3"/>
  <c r="B47" i="3"/>
  <c r="C47" i="3"/>
  <c r="D47" i="3"/>
  <c r="E47" i="3"/>
  <c r="F47" i="3"/>
  <c r="G47" i="3"/>
  <c r="H47" i="3"/>
  <c r="I47" i="3"/>
  <c r="AJ47" i="3" s="1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48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49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M49" i="3"/>
  <c r="AQ49" i="3"/>
  <c r="A50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51" i="3"/>
  <c r="B51" i="3"/>
  <c r="C51" i="3"/>
  <c r="D51" i="3"/>
  <c r="E51" i="3"/>
  <c r="F51" i="3"/>
  <c r="G51" i="3"/>
  <c r="H51" i="3"/>
  <c r="I51" i="3"/>
  <c r="AJ51" i="3" s="1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52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Q52" i="3"/>
  <c r="A53" i="3"/>
  <c r="B53" i="3"/>
  <c r="C53" i="3"/>
  <c r="D53" i="3"/>
  <c r="E53" i="3"/>
  <c r="F53" i="3"/>
  <c r="G53" i="3"/>
  <c r="AQ53" i="3" s="1"/>
  <c r="H53" i="3"/>
  <c r="I53" i="3"/>
  <c r="AJ53" i="3" s="1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O53" i="3"/>
  <c r="A54" i="3"/>
  <c r="B54" i="3"/>
  <c r="C54" i="3"/>
  <c r="D54" i="3"/>
  <c r="E54" i="3"/>
  <c r="F54" i="3"/>
  <c r="G54" i="3"/>
  <c r="H54" i="3"/>
  <c r="AQ54" i="3" s="1"/>
  <c r="AK54" i="3" s="1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N54" i="3"/>
  <c r="A55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56" i="3"/>
  <c r="B56" i="3"/>
  <c r="C56" i="3"/>
  <c r="D56" i="3"/>
  <c r="E56" i="3"/>
  <c r="F56" i="3"/>
  <c r="G56" i="3"/>
  <c r="AQ56" i="3" s="1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N56" i="3"/>
  <c r="A57" i="3"/>
  <c r="B57" i="3"/>
  <c r="C57" i="3"/>
  <c r="D57" i="3"/>
  <c r="E57" i="3"/>
  <c r="F57" i="3"/>
  <c r="G57" i="3"/>
  <c r="AQ57" i="3" s="1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58" i="3"/>
  <c r="B58" i="3"/>
  <c r="C58" i="3"/>
  <c r="D58" i="3"/>
  <c r="E58" i="3"/>
  <c r="F58" i="3"/>
  <c r="G58" i="3"/>
  <c r="H58" i="3"/>
  <c r="AQ58" i="3" s="1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59" i="3"/>
  <c r="B59" i="3"/>
  <c r="C59" i="3"/>
  <c r="D59" i="3"/>
  <c r="E59" i="3"/>
  <c r="F59" i="3"/>
  <c r="G59" i="3"/>
  <c r="H59" i="3"/>
  <c r="I59" i="3"/>
  <c r="AJ59" i="3" s="1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60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L60" i="3"/>
  <c r="AP60" i="3"/>
  <c r="AQ60" i="3"/>
  <c r="A61" i="3"/>
  <c r="B61" i="3"/>
  <c r="C61" i="3"/>
  <c r="D61" i="3"/>
  <c r="E61" i="3"/>
  <c r="F61" i="3"/>
  <c r="G61" i="3"/>
  <c r="AQ61" i="3" s="1"/>
  <c r="H61" i="3"/>
  <c r="I61" i="3"/>
  <c r="AJ61" i="3" s="1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62" i="3"/>
  <c r="B62" i="3"/>
  <c r="C62" i="3"/>
  <c r="D62" i="3"/>
  <c r="E62" i="3"/>
  <c r="F62" i="3"/>
  <c r="G62" i="3"/>
  <c r="H62" i="3"/>
  <c r="AQ62" i="3" s="1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L62" i="3"/>
  <c r="A63" i="3"/>
  <c r="B63" i="3"/>
  <c r="C63" i="3"/>
  <c r="D63" i="3"/>
  <c r="E63" i="3"/>
  <c r="F63" i="3"/>
  <c r="G63" i="3"/>
  <c r="H63" i="3"/>
  <c r="I63" i="3"/>
  <c r="AJ63" i="3" s="1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64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65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M65" i="3"/>
  <c r="AQ65" i="3"/>
  <c r="A66" i="3"/>
  <c r="B66" i="3"/>
  <c r="C66" i="3"/>
  <c r="D66" i="3"/>
  <c r="E66" i="3"/>
  <c r="F66" i="3"/>
  <c r="G66" i="3"/>
  <c r="H66" i="3"/>
  <c r="I66" i="3"/>
  <c r="AJ66" i="3" s="1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67" i="3"/>
  <c r="B67" i="3"/>
  <c r="C67" i="3"/>
  <c r="D67" i="3"/>
  <c r="E67" i="3"/>
  <c r="F67" i="3"/>
  <c r="G67" i="3"/>
  <c r="AQ67" i="3" s="1"/>
  <c r="H67" i="3"/>
  <c r="I67" i="3"/>
  <c r="AJ67" i="3" s="1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K67" i="3"/>
  <c r="AM67" i="3"/>
  <c r="AO67" i="3"/>
  <c r="A68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L68" i="3"/>
  <c r="AQ68" i="3"/>
  <c r="A69" i="3"/>
  <c r="B69" i="3"/>
  <c r="C69" i="3"/>
  <c r="D69" i="3"/>
  <c r="E69" i="3"/>
  <c r="F69" i="3"/>
  <c r="G69" i="3"/>
  <c r="H69" i="3"/>
  <c r="AQ69" i="3" s="1"/>
  <c r="I69" i="3"/>
  <c r="AJ69" i="3" s="1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M69" i="3"/>
  <c r="AN69" i="3"/>
  <c r="A70" i="3"/>
  <c r="B70" i="3"/>
  <c r="C70" i="3"/>
  <c r="D70" i="3"/>
  <c r="E70" i="3"/>
  <c r="F70" i="3"/>
  <c r="G70" i="3"/>
  <c r="H70" i="3"/>
  <c r="AQ70" i="3" s="1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N70" i="3"/>
  <c r="A71" i="3"/>
  <c r="B71" i="3"/>
  <c r="C71" i="3"/>
  <c r="D71" i="3"/>
  <c r="E71" i="3"/>
  <c r="F71" i="3"/>
  <c r="G71" i="3"/>
  <c r="H71" i="3"/>
  <c r="I71" i="3"/>
  <c r="AJ71" i="3" s="1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K71" i="3"/>
  <c r="AP71" i="3"/>
  <c r="AQ71" i="3"/>
  <c r="A72" i="3"/>
  <c r="B72" i="3"/>
  <c r="C72" i="3"/>
  <c r="D72" i="3"/>
  <c r="E72" i="3"/>
  <c r="F72" i="3"/>
  <c r="G72" i="3"/>
  <c r="AQ72" i="3" s="1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N72" i="3"/>
  <c r="A73" i="3"/>
  <c r="B73" i="3"/>
  <c r="C73" i="3"/>
  <c r="D73" i="3"/>
  <c r="E73" i="3"/>
  <c r="F73" i="3"/>
  <c r="G73" i="3"/>
  <c r="AQ73" i="3" s="1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74" i="3"/>
  <c r="B74" i="3"/>
  <c r="C74" i="3"/>
  <c r="D74" i="3"/>
  <c r="E74" i="3"/>
  <c r="F74" i="3"/>
  <c r="G74" i="3"/>
  <c r="H74" i="3"/>
  <c r="I74" i="3"/>
  <c r="AJ74" i="3" s="1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75" i="3"/>
  <c r="B75" i="3"/>
  <c r="C75" i="3"/>
  <c r="D75" i="3"/>
  <c r="E75" i="3"/>
  <c r="F75" i="3"/>
  <c r="G75" i="3"/>
  <c r="H75" i="3"/>
  <c r="I75" i="3"/>
  <c r="AJ75" i="3" s="1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76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P76" i="3"/>
  <c r="AQ76" i="3"/>
  <c r="A77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78" i="3"/>
  <c r="B78" i="3"/>
  <c r="C78" i="3"/>
  <c r="D78" i="3"/>
  <c r="E78" i="3"/>
  <c r="F78" i="3"/>
  <c r="G78" i="3"/>
  <c r="H78" i="3"/>
  <c r="AQ78" i="3" s="1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79" i="3"/>
  <c r="B79" i="3"/>
  <c r="C79" i="3"/>
  <c r="D79" i="3"/>
  <c r="E79" i="3"/>
  <c r="F79" i="3"/>
  <c r="G79" i="3"/>
  <c r="H79" i="3"/>
  <c r="I79" i="3"/>
  <c r="AJ79" i="3" s="1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O79" i="3"/>
  <c r="AQ79" i="3"/>
  <c r="A80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81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Q81" i="3"/>
  <c r="A82" i="3"/>
  <c r="B82" i="3"/>
  <c r="C82" i="3"/>
  <c r="D82" i="3"/>
  <c r="E82" i="3"/>
  <c r="F82" i="3"/>
  <c r="G82" i="3"/>
  <c r="H82" i="3"/>
  <c r="AQ82" i="3" s="1"/>
  <c r="I82" i="3"/>
  <c r="AJ82" i="3" s="1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83" i="3"/>
  <c r="B83" i="3"/>
  <c r="C83" i="3"/>
  <c r="D83" i="3"/>
  <c r="E83" i="3"/>
  <c r="F83" i="3"/>
  <c r="G83" i="3"/>
  <c r="H83" i="3"/>
  <c r="I83" i="3"/>
  <c r="AJ83" i="3" s="1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84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Q84" i="3"/>
  <c r="A85" i="3"/>
  <c r="B85" i="3"/>
  <c r="C85" i="3"/>
  <c r="D85" i="3"/>
  <c r="E85" i="3"/>
  <c r="F85" i="3"/>
  <c r="G85" i="3"/>
  <c r="H85" i="3"/>
  <c r="AQ85" i="3" s="1"/>
  <c r="I85" i="3"/>
  <c r="AJ85" i="3" s="1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86" i="3"/>
  <c r="B86" i="3"/>
  <c r="C86" i="3"/>
  <c r="D86" i="3"/>
  <c r="E86" i="3"/>
  <c r="F86" i="3"/>
  <c r="G86" i="3"/>
  <c r="H86" i="3"/>
  <c r="AQ86" i="3" s="1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87" i="3"/>
  <c r="B87" i="3"/>
  <c r="C87" i="3"/>
  <c r="D87" i="3"/>
  <c r="E87" i="3"/>
  <c r="F87" i="3"/>
  <c r="G87" i="3"/>
  <c r="H87" i="3"/>
  <c r="I87" i="3"/>
  <c r="AJ87" i="3" s="1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88" i="3"/>
  <c r="B88" i="3"/>
  <c r="C88" i="3"/>
  <c r="D88" i="3"/>
  <c r="E88" i="3"/>
  <c r="F88" i="3"/>
  <c r="G88" i="3"/>
  <c r="AQ88" i="3" s="1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M88" i="3"/>
  <c r="AN88" i="3"/>
  <c r="A89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Q89" i="3"/>
  <c r="A90" i="3"/>
  <c r="B90" i="3"/>
  <c r="C90" i="3"/>
  <c r="D90" i="3"/>
  <c r="E90" i="3"/>
  <c r="F90" i="3"/>
  <c r="G90" i="3"/>
  <c r="H90" i="3"/>
  <c r="AQ90" i="3" s="1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O90" i="3"/>
  <c r="AP90" i="3"/>
  <c r="A91" i="3"/>
  <c r="B91" i="3"/>
  <c r="C91" i="3"/>
  <c r="D91" i="3"/>
  <c r="E91" i="3"/>
  <c r="F91" i="3"/>
  <c r="G91" i="3"/>
  <c r="AQ91" i="3" s="1"/>
  <c r="H91" i="3"/>
  <c r="I91" i="3"/>
  <c r="AJ91" i="3" s="1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L91" i="3"/>
  <c r="AN91" i="3"/>
  <c r="A92" i="3"/>
  <c r="B92" i="3"/>
  <c r="C92" i="3"/>
  <c r="D92" i="3"/>
  <c r="E92" i="3"/>
  <c r="F92" i="3"/>
  <c r="G92" i="3"/>
  <c r="H92" i="3"/>
  <c r="I92" i="3"/>
  <c r="AJ92" i="3" s="1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K92" i="3"/>
  <c r="AL92" i="3"/>
  <c r="AM92" i="3"/>
  <c r="AQ92" i="3"/>
  <c r="A93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Q93" i="3"/>
  <c r="A94" i="3"/>
  <c r="B94" i="3"/>
  <c r="C94" i="3"/>
  <c r="D94" i="3"/>
  <c r="E94" i="3"/>
  <c r="F94" i="3"/>
  <c r="G94" i="3"/>
  <c r="H94" i="3"/>
  <c r="I94" i="3"/>
  <c r="AJ94" i="3" s="1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95" i="3"/>
  <c r="B95" i="3"/>
  <c r="C95" i="3"/>
  <c r="D95" i="3"/>
  <c r="E95" i="3"/>
  <c r="F95" i="3"/>
  <c r="G95" i="3"/>
  <c r="AQ95" i="3" s="1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L95" i="3"/>
  <c r="AP95" i="3"/>
  <c r="A96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97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98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O98" i="3"/>
  <c r="AQ98" i="3"/>
  <c r="A99" i="3"/>
  <c r="B99" i="3"/>
  <c r="C99" i="3"/>
  <c r="D99" i="3"/>
  <c r="E99" i="3"/>
  <c r="F99" i="3"/>
  <c r="G99" i="3"/>
  <c r="H99" i="3"/>
  <c r="AQ99" i="3" s="1"/>
  <c r="AL99" i="3" s="1"/>
  <c r="I99" i="3"/>
  <c r="AJ99" i="3" s="1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N99" i="3"/>
  <c r="AP99" i="3"/>
  <c r="A100" i="3"/>
  <c r="B100" i="3"/>
  <c r="C100" i="3"/>
  <c r="D100" i="3"/>
  <c r="E100" i="3"/>
  <c r="F100" i="3"/>
  <c r="G100" i="3"/>
  <c r="H100" i="3"/>
  <c r="I100" i="3"/>
  <c r="AJ100" i="3" s="1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K100" i="3"/>
  <c r="AL100" i="3"/>
  <c r="AM100" i="3"/>
  <c r="AQ100" i="3"/>
  <c r="A101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Q101" i="3"/>
  <c r="A102" i="3"/>
  <c r="B102" i="3"/>
  <c r="C102" i="3"/>
  <c r="D102" i="3"/>
  <c r="E102" i="3"/>
  <c r="F102" i="3"/>
  <c r="G102" i="3"/>
  <c r="H102" i="3"/>
  <c r="I102" i="3"/>
  <c r="AJ102" i="3" s="1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103" i="3"/>
  <c r="B103" i="3"/>
  <c r="C103" i="3"/>
  <c r="D103" i="3"/>
  <c r="E103" i="3"/>
  <c r="F103" i="3"/>
  <c r="G103" i="3"/>
  <c r="AQ103" i="3" s="1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P103" i="3"/>
  <c r="A104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105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106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Q106" i="3"/>
  <c r="A107" i="3"/>
  <c r="B107" i="3"/>
  <c r="C107" i="3"/>
  <c r="D107" i="3"/>
  <c r="E107" i="3"/>
  <c r="F107" i="3"/>
  <c r="G107" i="3"/>
  <c r="H107" i="3"/>
  <c r="AQ107" i="3" s="1"/>
  <c r="I107" i="3"/>
  <c r="AJ107" i="3" s="1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L107" i="3"/>
  <c r="AP107" i="3"/>
  <c r="A108" i="3"/>
  <c r="B108" i="3"/>
  <c r="C108" i="3"/>
  <c r="D108" i="3"/>
  <c r="E108" i="3"/>
  <c r="F108" i="3"/>
  <c r="G108" i="3"/>
  <c r="H108" i="3"/>
  <c r="I108" i="3"/>
  <c r="AJ108" i="3" s="1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L108" i="3"/>
  <c r="AM108" i="3"/>
  <c r="AQ108" i="3"/>
  <c r="A109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Q109" i="3"/>
  <c r="A110" i="3"/>
  <c r="B110" i="3"/>
  <c r="C110" i="3"/>
  <c r="D110" i="3"/>
  <c r="E110" i="3"/>
  <c r="F110" i="3"/>
  <c r="G110" i="3"/>
  <c r="H110" i="3"/>
  <c r="I110" i="3"/>
  <c r="AJ110" i="3" s="1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111" i="3"/>
  <c r="B111" i="3"/>
  <c r="C111" i="3"/>
  <c r="D111" i="3"/>
  <c r="E111" i="3"/>
  <c r="F111" i="3"/>
  <c r="G111" i="3"/>
  <c r="AQ111" i="3" s="1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P111" i="3"/>
  <c r="A112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113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114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Q114" i="3"/>
  <c r="A115" i="3"/>
  <c r="B115" i="3"/>
  <c r="C115" i="3"/>
  <c r="D115" i="3"/>
  <c r="E115" i="3"/>
  <c r="F115" i="3"/>
  <c r="G115" i="3"/>
  <c r="H115" i="3"/>
  <c r="AQ115" i="3" s="1"/>
  <c r="I115" i="3"/>
  <c r="AJ115" i="3" s="1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P115" i="3"/>
  <c r="A116" i="3"/>
  <c r="B116" i="3"/>
  <c r="C116" i="3"/>
  <c r="D116" i="3"/>
  <c r="E116" i="3"/>
  <c r="F116" i="3"/>
  <c r="G116" i="3"/>
  <c r="H116" i="3"/>
  <c r="I116" i="3"/>
  <c r="AJ116" i="3" s="1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L116" i="3"/>
  <c r="AM116" i="3"/>
  <c r="AQ116" i="3"/>
  <c r="A117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P117" i="3"/>
  <c r="AQ117" i="3"/>
  <c r="A118" i="3"/>
  <c r="B118" i="3"/>
  <c r="C118" i="3"/>
  <c r="D118" i="3"/>
  <c r="E118" i="3"/>
  <c r="F118" i="3"/>
  <c r="G118" i="3"/>
  <c r="AQ118" i="3" s="1"/>
  <c r="H118" i="3"/>
  <c r="I118" i="3"/>
  <c r="AJ118" i="3" s="1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O118" i="3"/>
  <c r="A119" i="3"/>
  <c r="B119" i="3"/>
  <c r="C119" i="3"/>
  <c r="D119" i="3"/>
  <c r="E119" i="3"/>
  <c r="F119" i="3"/>
  <c r="G119" i="3"/>
  <c r="AQ119" i="3" s="1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P119" i="3"/>
  <c r="A120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121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122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Q122" i="3"/>
  <c r="A123" i="3"/>
  <c r="B123" i="3"/>
  <c r="C123" i="3"/>
  <c r="D123" i="3"/>
  <c r="E123" i="3"/>
  <c r="F123" i="3"/>
  <c r="G123" i="3"/>
  <c r="H123" i="3"/>
  <c r="AQ123" i="3" s="1"/>
  <c r="I123" i="3"/>
  <c r="AJ123" i="3" s="1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124" i="3"/>
  <c r="B124" i="3"/>
  <c r="C124" i="3"/>
  <c r="D124" i="3"/>
  <c r="E124" i="3"/>
  <c r="F124" i="3"/>
  <c r="G124" i="3"/>
  <c r="H124" i="3"/>
  <c r="I124" i="3"/>
  <c r="AJ124" i="3" s="1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L124" i="3"/>
  <c r="AM124" i="3"/>
  <c r="AQ124" i="3"/>
  <c r="A125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Q125" i="3"/>
  <c r="A126" i="3"/>
  <c r="B126" i="3"/>
  <c r="C126" i="3"/>
  <c r="D126" i="3"/>
  <c r="E126" i="3"/>
  <c r="F126" i="3"/>
  <c r="G126" i="3"/>
  <c r="H126" i="3"/>
  <c r="I126" i="3"/>
  <c r="AJ126" i="3" s="1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127" i="3"/>
  <c r="B127" i="3"/>
  <c r="C127" i="3"/>
  <c r="D127" i="3"/>
  <c r="E127" i="3"/>
  <c r="F127" i="3"/>
  <c r="G127" i="3"/>
  <c r="AQ127" i="3" s="1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O127" i="3"/>
  <c r="AP127" i="3"/>
  <c r="A128" i="3"/>
  <c r="B128" i="3"/>
  <c r="C128" i="3"/>
  <c r="D128" i="3"/>
  <c r="E128" i="3"/>
  <c r="F128" i="3"/>
  <c r="G128" i="3"/>
  <c r="H128" i="3"/>
  <c r="I128" i="3"/>
  <c r="AJ128" i="3" s="1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L128" i="3"/>
  <c r="AQ128" i="3"/>
  <c r="A129" i="3"/>
  <c r="B129" i="3"/>
  <c r="C129" i="3"/>
  <c r="D129" i="3"/>
  <c r="E129" i="3"/>
  <c r="F129" i="3"/>
  <c r="G129" i="3"/>
  <c r="H129" i="3"/>
  <c r="AQ129" i="3" s="1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P129" i="3"/>
  <c r="A130" i="3"/>
  <c r="B130" i="3"/>
  <c r="C130" i="3"/>
  <c r="D130" i="3"/>
  <c r="E130" i="3"/>
  <c r="F130" i="3"/>
  <c r="G130" i="3"/>
  <c r="AQ130" i="3" s="1"/>
  <c r="H130" i="3"/>
  <c r="I130" i="3"/>
  <c r="AJ130" i="3" s="1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131" i="3"/>
  <c r="B131" i="3"/>
  <c r="C131" i="3"/>
  <c r="D131" i="3"/>
  <c r="E131" i="3"/>
  <c r="F131" i="3"/>
  <c r="G131" i="3"/>
  <c r="H131" i="3"/>
  <c r="I131" i="3"/>
  <c r="AJ131" i="3" s="1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132" i="3"/>
  <c r="B132" i="3"/>
  <c r="C132" i="3"/>
  <c r="D132" i="3"/>
  <c r="E132" i="3"/>
  <c r="F132" i="3"/>
  <c r="G132" i="3"/>
  <c r="H132" i="3"/>
  <c r="I132" i="3"/>
  <c r="AJ132" i="3" s="1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L132" i="3"/>
  <c r="AQ132" i="3"/>
  <c r="A133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134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L134" i="3"/>
  <c r="AQ134" i="3"/>
  <c r="A135" i="3"/>
  <c r="B135" i="3"/>
  <c r="C135" i="3"/>
  <c r="D135" i="3"/>
  <c r="E135" i="3"/>
  <c r="F135" i="3"/>
  <c r="G135" i="3"/>
  <c r="H135" i="3"/>
  <c r="AQ135" i="3" s="1"/>
  <c r="I135" i="3"/>
  <c r="AJ135" i="3" s="1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P135" i="3"/>
  <c r="A136" i="3"/>
  <c r="B136" i="3"/>
  <c r="C136" i="3"/>
  <c r="D136" i="3"/>
  <c r="E136" i="3"/>
  <c r="F136" i="3"/>
  <c r="G136" i="3"/>
  <c r="AQ136" i="3" s="1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N136" i="3"/>
  <c r="A137" i="3"/>
  <c r="B137" i="3"/>
  <c r="C137" i="3"/>
  <c r="D137" i="3"/>
  <c r="E137" i="3"/>
  <c r="F137" i="3"/>
  <c r="G137" i="3"/>
  <c r="AQ137" i="3" s="1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O137" i="3"/>
  <c r="AP137" i="3"/>
  <c r="A138" i="3"/>
  <c r="B138" i="3"/>
  <c r="C138" i="3"/>
  <c r="D138" i="3"/>
  <c r="E138" i="3"/>
  <c r="F138" i="3"/>
  <c r="G138" i="3"/>
  <c r="H138" i="3"/>
  <c r="I138" i="3"/>
  <c r="AJ138" i="3" s="1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139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L139" i="3"/>
  <c r="AM139" i="3"/>
  <c r="AQ139" i="3"/>
  <c r="A140" i="3"/>
  <c r="B140" i="3"/>
  <c r="C140" i="3"/>
  <c r="D140" i="3"/>
  <c r="E140" i="3"/>
  <c r="F140" i="3"/>
  <c r="G140" i="3"/>
  <c r="H140" i="3"/>
  <c r="I140" i="3"/>
  <c r="AJ140" i="3" s="1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O140" i="3"/>
  <c r="AQ140" i="3"/>
  <c r="A141" i="3"/>
  <c r="B141" i="3"/>
  <c r="C141" i="3"/>
  <c r="D141" i="3"/>
  <c r="E141" i="3"/>
  <c r="F141" i="3"/>
  <c r="G141" i="3"/>
  <c r="H141" i="3"/>
  <c r="AQ141" i="3" s="1"/>
  <c r="I141" i="3"/>
  <c r="AJ141" i="3" s="1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142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Q142" i="3"/>
  <c r="A143" i="3"/>
  <c r="B143" i="3"/>
  <c r="C143" i="3"/>
  <c r="D143" i="3"/>
  <c r="E143" i="3"/>
  <c r="F143" i="3"/>
  <c r="G143" i="3"/>
  <c r="H143" i="3"/>
  <c r="I143" i="3"/>
  <c r="AJ143" i="3" s="1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N143" i="3"/>
  <c r="AQ143" i="3"/>
  <c r="A144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145" i="3"/>
  <c r="B145" i="3"/>
  <c r="C145" i="3"/>
  <c r="D145" i="3"/>
  <c r="E145" i="3"/>
  <c r="F145" i="3"/>
  <c r="G145" i="3"/>
  <c r="H145" i="3"/>
  <c r="I145" i="3"/>
  <c r="AJ145" i="3" s="1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146" i="3"/>
  <c r="B146" i="3"/>
  <c r="C146" i="3"/>
  <c r="D146" i="3"/>
  <c r="E146" i="3"/>
  <c r="F146" i="3"/>
  <c r="G146" i="3"/>
  <c r="AQ146" i="3" s="1"/>
  <c r="H146" i="3"/>
  <c r="I146" i="3"/>
  <c r="AJ146" i="3" s="1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O146" i="3"/>
  <c r="A147" i="3"/>
  <c r="B147" i="3"/>
  <c r="C147" i="3"/>
  <c r="D147" i="3"/>
  <c r="E147" i="3"/>
  <c r="F147" i="3"/>
  <c r="G147" i="3"/>
  <c r="H147" i="3"/>
  <c r="I147" i="3"/>
  <c r="AJ147" i="3" s="1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148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149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150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Q150" i="3"/>
  <c r="A151" i="3"/>
  <c r="B151" i="3"/>
  <c r="C151" i="3"/>
  <c r="D151" i="3"/>
  <c r="E151" i="3"/>
  <c r="F151" i="3"/>
  <c r="G151" i="3"/>
  <c r="H151" i="3"/>
  <c r="AQ151" i="3" s="1"/>
  <c r="I151" i="3"/>
  <c r="AJ151" i="3" s="1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152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153" i="3"/>
  <c r="B153" i="3"/>
  <c r="C153" i="3"/>
  <c r="D153" i="3"/>
  <c r="E153" i="3"/>
  <c r="F153" i="3"/>
  <c r="G153" i="3"/>
  <c r="H153" i="3"/>
  <c r="I153" i="3"/>
  <c r="AJ153" i="3" s="1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154" i="3"/>
  <c r="B154" i="3"/>
  <c r="C154" i="3"/>
  <c r="D154" i="3"/>
  <c r="E154" i="3"/>
  <c r="F154" i="3"/>
  <c r="G154" i="3"/>
  <c r="H154" i="3"/>
  <c r="I154" i="3"/>
  <c r="AJ154" i="3" s="1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155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156" i="3"/>
  <c r="B156" i="3"/>
  <c r="C156" i="3"/>
  <c r="D156" i="3"/>
  <c r="E156" i="3"/>
  <c r="F156" i="3"/>
  <c r="G156" i="3"/>
  <c r="H156" i="3"/>
  <c r="I156" i="3"/>
  <c r="AJ156" i="3" s="1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Q156" i="3"/>
  <c r="A157" i="3"/>
  <c r="B157" i="3"/>
  <c r="C157" i="3"/>
  <c r="D157" i="3"/>
  <c r="E157" i="3"/>
  <c r="F157" i="3"/>
  <c r="G157" i="3"/>
  <c r="H157" i="3"/>
  <c r="AQ157" i="3" s="1"/>
  <c r="I157" i="3"/>
  <c r="AJ157" i="3" s="1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158" i="3"/>
  <c r="B158" i="3"/>
  <c r="C158" i="3"/>
  <c r="D158" i="3"/>
  <c r="E158" i="3"/>
  <c r="F158" i="3"/>
  <c r="G158" i="3"/>
  <c r="H158" i="3"/>
  <c r="AQ158" i="3" s="1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L158" i="3"/>
  <c r="A159" i="3"/>
  <c r="B159" i="3"/>
  <c r="C159" i="3"/>
  <c r="D159" i="3"/>
  <c r="E159" i="3"/>
  <c r="F159" i="3"/>
  <c r="G159" i="3"/>
  <c r="H159" i="3"/>
  <c r="AQ159" i="3" s="1"/>
  <c r="I159" i="3"/>
  <c r="AJ159" i="3" s="1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160" i="3"/>
  <c r="B160" i="3"/>
  <c r="C160" i="3"/>
  <c r="D160" i="3"/>
  <c r="E160" i="3"/>
  <c r="F160" i="3"/>
  <c r="G160" i="3"/>
  <c r="AQ160" i="3" s="1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N160" i="3"/>
  <c r="A161" i="3"/>
  <c r="B161" i="3"/>
  <c r="C161" i="3"/>
  <c r="D161" i="3"/>
  <c r="E161" i="3"/>
  <c r="F161" i="3"/>
  <c r="G161" i="3"/>
  <c r="AQ161" i="3" s="1"/>
  <c r="H161" i="3"/>
  <c r="I161" i="3"/>
  <c r="AJ161" i="3" s="1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M161" i="3"/>
  <c r="AO161" i="3"/>
  <c r="A162" i="3"/>
  <c r="B162" i="3"/>
  <c r="C162" i="3"/>
  <c r="D162" i="3"/>
  <c r="E162" i="3"/>
  <c r="F162" i="3"/>
  <c r="G162" i="3"/>
  <c r="AQ162" i="3" s="1"/>
  <c r="AK162" i="3" s="1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L162" i="3"/>
  <c r="AM162" i="3"/>
  <c r="AN162" i="3"/>
  <c r="AO162" i="3"/>
  <c r="A163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164" i="3"/>
  <c r="B164" i="3"/>
  <c r="C164" i="3"/>
  <c r="D164" i="3"/>
  <c r="E164" i="3"/>
  <c r="F164" i="3"/>
  <c r="G164" i="3"/>
  <c r="H164" i="3"/>
  <c r="AQ164" i="3" s="1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P164" i="3"/>
  <c r="A165" i="3"/>
  <c r="B165" i="3"/>
  <c r="C165" i="3"/>
  <c r="D165" i="3"/>
  <c r="E165" i="3"/>
  <c r="F165" i="3"/>
  <c r="G165" i="3"/>
  <c r="AQ165" i="3" s="1"/>
  <c r="H165" i="3"/>
  <c r="I165" i="3"/>
  <c r="AJ165" i="3" s="1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N165" i="3"/>
  <c r="A166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Q166" i="3"/>
  <c r="A167" i="3"/>
  <c r="B167" i="3"/>
  <c r="C167" i="3"/>
  <c r="D167" i="3"/>
  <c r="E167" i="3"/>
  <c r="F167" i="3"/>
  <c r="G167" i="3"/>
  <c r="H167" i="3"/>
  <c r="I167" i="3"/>
  <c r="AJ167" i="3" s="1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168" i="3"/>
  <c r="B168" i="3"/>
  <c r="C168" i="3"/>
  <c r="D168" i="3"/>
  <c r="E168" i="3"/>
  <c r="F168" i="3"/>
  <c r="G168" i="3"/>
  <c r="AQ168" i="3" s="1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M168" i="3"/>
  <c r="AN168" i="3"/>
  <c r="A169" i="3"/>
  <c r="B169" i="3"/>
  <c r="C169" i="3"/>
  <c r="D169" i="3"/>
  <c r="E169" i="3"/>
  <c r="F169" i="3"/>
  <c r="G169" i="3"/>
  <c r="AQ169" i="3" s="1"/>
  <c r="H169" i="3"/>
  <c r="I169" i="3"/>
  <c r="AJ169" i="3" s="1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K169" i="3"/>
  <c r="AM169" i="3"/>
  <c r="A170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M170" i="3"/>
  <c r="AQ170" i="3"/>
  <c r="A171" i="3"/>
  <c r="B171" i="3"/>
  <c r="C171" i="3"/>
  <c r="D171" i="3"/>
  <c r="E171" i="3"/>
  <c r="F171" i="3"/>
  <c r="G171" i="3"/>
  <c r="H171" i="3"/>
  <c r="AQ171" i="3" s="1"/>
  <c r="AN171" i="3" s="1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172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173" i="3"/>
  <c r="B173" i="3"/>
  <c r="C173" i="3"/>
  <c r="D173" i="3"/>
  <c r="E173" i="3"/>
  <c r="F173" i="3"/>
  <c r="G173" i="3"/>
  <c r="H173" i="3"/>
  <c r="I173" i="3"/>
  <c r="AJ173" i="3" s="1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174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Q174" i="3"/>
  <c r="A175" i="3"/>
  <c r="B175" i="3"/>
  <c r="C175" i="3"/>
  <c r="D175" i="3"/>
  <c r="E175" i="3"/>
  <c r="F175" i="3"/>
  <c r="G175" i="3"/>
  <c r="H175" i="3"/>
  <c r="AQ175" i="3" s="1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O175" i="3"/>
  <c r="A176" i="3"/>
  <c r="B176" i="3"/>
  <c r="C176" i="3"/>
  <c r="D176" i="3"/>
  <c r="E176" i="3"/>
  <c r="F176" i="3"/>
  <c r="G176" i="3"/>
  <c r="H176" i="3"/>
  <c r="I176" i="3"/>
  <c r="AJ176" i="3" s="1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177" i="3"/>
  <c r="B177" i="3"/>
  <c r="C177" i="3"/>
  <c r="D177" i="3"/>
  <c r="E177" i="3"/>
  <c r="F177" i="3"/>
  <c r="G177" i="3"/>
  <c r="AQ177" i="3" s="1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M177" i="3"/>
  <c r="A178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M178" i="3"/>
  <c r="AQ178" i="3"/>
  <c r="A179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Q179" i="3"/>
  <c r="A180" i="3"/>
  <c r="B180" i="3"/>
  <c r="C180" i="3"/>
  <c r="D180" i="3"/>
  <c r="E180" i="3"/>
  <c r="F180" i="3"/>
  <c r="G180" i="3"/>
  <c r="H180" i="3"/>
  <c r="I180" i="3"/>
  <c r="AJ180" i="3" s="1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181" i="3"/>
  <c r="B181" i="3"/>
  <c r="C181" i="3"/>
  <c r="D181" i="3"/>
  <c r="E181" i="3"/>
  <c r="F181" i="3"/>
  <c r="G181" i="3"/>
  <c r="AQ181" i="3" s="1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P181" i="3"/>
  <c r="A182" i="3"/>
  <c r="B182" i="3"/>
  <c r="C182" i="3"/>
  <c r="D182" i="3"/>
  <c r="E182" i="3"/>
  <c r="F182" i="3"/>
  <c r="G182" i="3"/>
  <c r="H182" i="3"/>
  <c r="I182" i="3"/>
  <c r="AJ182" i="3" s="1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M182" i="3"/>
  <c r="AO182" i="3"/>
  <c r="AQ182" i="3"/>
  <c r="A183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184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O184" i="3"/>
  <c r="AQ184" i="3"/>
  <c r="A185" i="3"/>
  <c r="B185" i="3"/>
  <c r="C185" i="3"/>
  <c r="D185" i="3"/>
  <c r="E185" i="3"/>
  <c r="F185" i="3"/>
  <c r="G185" i="3"/>
  <c r="H185" i="3"/>
  <c r="AQ185" i="3" s="1"/>
  <c r="I185" i="3"/>
  <c r="AJ185" i="3" s="1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N185" i="3"/>
  <c r="AO185" i="3"/>
  <c r="AP185" i="3"/>
  <c r="A186" i="3"/>
  <c r="B186" i="3"/>
  <c r="C186" i="3"/>
  <c r="D186" i="3"/>
  <c r="E186" i="3"/>
  <c r="F186" i="3"/>
  <c r="G186" i="3"/>
  <c r="AQ186" i="3" s="1"/>
  <c r="H186" i="3"/>
  <c r="I186" i="3"/>
  <c r="AJ186" i="3" s="1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M186" i="3"/>
  <c r="A187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Q187" i="3"/>
  <c r="A188" i="3"/>
  <c r="B188" i="3"/>
  <c r="C188" i="3"/>
  <c r="D188" i="3"/>
  <c r="E188" i="3"/>
  <c r="F188" i="3"/>
  <c r="G188" i="3"/>
  <c r="H188" i="3"/>
  <c r="I188" i="3"/>
  <c r="AJ188" i="3" s="1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189" i="3"/>
  <c r="B189" i="3"/>
  <c r="C189" i="3"/>
  <c r="D189" i="3"/>
  <c r="E189" i="3"/>
  <c r="F189" i="3"/>
  <c r="G189" i="3"/>
  <c r="AQ189" i="3" s="1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L189" i="3"/>
  <c r="AP189" i="3"/>
  <c r="A190" i="3"/>
  <c r="B190" i="3"/>
  <c r="C190" i="3"/>
  <c r="D190" i="3"/>
  <c r="E190" i="3"/>
  <c r="F190" i="3"/>
  <c r="G190" i="3"/>
  <c r="H190" i="3"/>
  <c r="I190" i="3"/>
  <c r="AJ190" i="3" s="1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M190" i="3"/>
  <c r="AO190" i="3"/>
  <c r="AQ190" i="3"/>
  <c r="A191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192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Q192" i="3"/>
  <c r="A193" i="3"/>
  <c r="B193" i="3"/>
  <c r="C193" i="3"/>
  <c r="D193" i="3"/>
  <c r="E193" i="3"/>
  <c r="F193" i="3"/>
  <c r="G193" i="3"/>
  <c r="H193" i="3"/>
  <c r="AQ193" i="3" s="1"/>
  <c r="AP193" i="3" s="1"/>
  <c r="I193" i="3"/>
  <c r="AJ193" i="3" s="1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O193" i="3"/>
  <c r="A194" i="3"/>
  <c r="B194" i="3"/>
  <c r="C194" i="3"/>
  <c r="D194" i="3"/>
  <c r="E194" i="3"/>
  <c r="F194" i="3"/>
  <c r="G194" i="3"/>
  <c r="AQ194" i="3" s="1"/>
  <c r="H194" i="3"/>
  <c r="I194" i="3"/>
  <c r="AJ194" i="3" s="1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195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Q195" i="3"/>
  <c r="A196" i="3"/>
  <c r="B196" i="3"/>
  <c r="C196" i="3"/>
  <c r="D196" i="3"/>
  <c r="E196" i="3"/>
  <c r="F196" i="3"/>
  <c r="G196" i="3"/>
  <c r="H196" i="3"/>
  <c r="I196" i="3"/>
  <c r="AJ196" i="3" s="1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197" i="3"/>
  <c r="B197" i="3"/>
  <c r="C197" i="3"/>
  <c r="D197" i="3"/>
  <c r="E197" i="3"/>
  <c r="F197" i="3"/>
  <c r="G197" i="3"/>
  <c r="AQ197" i="3" s="1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P197" i="3"/>
  <c r="A198" i="3"/>
  <c r="B198" i="3"/>
  <c r="C198" i="3"/>
  <c r="D198" i="3"/>
  <c r="E198" i="3"/>
  <c r="F198" i="3"/>
  <c r="G198" i="3"/>
  <c r="H198" i="3"/>
  <c r="I198" i="3"/>
  <c r="AJ198" i="3" s="1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M198" i="3"/>
  <c r="AO198" i="3"/>
  <c r="AQ198" i="3"/>
  <c r="A199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200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Q200" i="3"/>
  <c r="A201" i="3"/>
  <c r="B201" i="3"/>
  <c r="C201" i="3"/>
  <c r="D201" i="3"/>
  <c r="E201" i="3"/>
  <c r="F201" i="3"/>
  <c r="G201" i="3"/>
  <c r="H201" i="3"/>
  <c r="AQ201" i="3" s="1"/>
  <c r="I201" i="3"/>
  <c r="AJ201" i="3" s="1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202" i="3"/>
  <c r="B202" i="3"/>
  <c r="C202" i="3"/>
  <c r="D202" i="3"/>
  <c r="E202" i="3"/>
  <c r="F202" i="3"/>
  <c r="G202" i="3"/>
  <c r="H202" i="3"/>
  <c r="I202" i="3"/>
  <c r="AJ202" i="3" s="1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Q202" i="3"/>
  <c r="A203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Q203" i="3"/>
  <c r="A204" i="3"/>
  <c r="B204" i="3"/>
  <c r="C204" i="3"/>
  <c r="D204" i="3"/>
  <c r="E204" i="3"/>
  <c r="F204" i="3"/>
  <c r="G204" i="3"/>
  <c r="H204" i="3"/>
  <c r="I204" i="3"/>
  <c r="AJ204" i="3" s="1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205" i="3"/>
  <c r="B205" i="3"/>
  <c r="C205" i="3"/>
  <c r="D205" i="3"/>
  <c r="E205" i="3"/>
  <c r="F205" i="3"/>
  <c r="G205" i="3"/>
  <c r="AQ205" i="3" s="1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P205" i="3"/>
  <c r="A206" i="3"/>
  <c r="B206" i="3"/>
  <c r="C206" i="3"/>
  <c r="D206" i="3"/>
  <c r="E206" i="3"/>
  <c r="F206" i="3"/>
  <c r="G206" i="3"/>
  <c r="H206" i="3"/>
  <c r="I206" i="3"/>
  <c r="AJ206" i="3" s="1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M206" i="3"/>
  <c r="AO206" i="3"/>
  <c r="AQ206" i="3"/>
  <c r="A207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208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O208" i="3"/>
  <c r="AQ208" i="3"/>
  <c r="A209" i="3"/>
  <c r="B209" i="3"/>
  <c r="C209" i="3"/>
  <c r="D209" i="3"/>
  <c r="E209" i="3"/>
  <c r="F209" i="3"/>
  <c r="G209" i="3"/>
  <c r="H209" i="3"/>
  <c r="AQ209" i="3" s="1"/>
  <c r="AO209" i="3" s="1"/>
  <c r="I209" i="3"/>
  <c r="AJ209" i="3" s="1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N209" i="3"/>
  <c r="AP209" i="3"/>
  <c r="A210" i="3"/>
  <c r="B210" i="3"/>
  <c r="C210" i="3"/>
  <c r="D210" i="3"/>
  <c r="E210" i="3"/>
  <c r="F210" i="3"/>
  <c r="G210" i="3"/>
  <c r="H210" i="3"/>
  <c r="I210" i="3"/>
  <c r="AJ210" i="3" s="1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Q210" i="3"/>
  <c r="A211" i="3"/>
  <c r="B211" i="3"/>
  <c r="C211" i="3"/>
  <c r="D211" i="3"/>
  <c r="E211" i="3"/>
  <c r="F211" i="3"/>
  <c r="G211" i="3"/>
  <c r="H211" i="3"/>
  <c r="AQ211" i="3" s="1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212" i="3"/>
  <c r="B212" i="3"/>
  <c r="C212" i="3"/>
  <c r="D212" i="3"/>
  <c r="E212" i="3"/>
  <c r="F212" i="3"/>
  <c r="G212" i="3"/>
  <c r="H212" i="3"/>
  <c r="I212" i="3"/>
  <c r="AJ212" i="3" s="1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213" i="3"/>
  <c r="B213" i="3"/>
  <c r="C213" i="3"/>
  <c r="D213" i="3"/>
  <c r="E213" i="3"/>
  <c r="F213" i="3"/>
  <c r="G213" i="3"/>
  <c r="AQ213" i="3" s="1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P213" i="3"/>
  <c r="A214" i="3"/>
  <c r="B214" i="3"/>
  <c r="C214" i="3"/>
  <c r="D214" i="3"/>
  <c r="E214" i="3"/>
  <c r="F214" i="3"/>
  <c r="G214" i="3"/>
  <c r="H214" i="3"/>
  <c r="I214" i="3"/>
  <c r="AJ214" i="3" s="1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M214" i="3"/>
  <c r="AO214" i="3"/>
  <c r="AQ214" i="3"/>
  <c r="A215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216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O216" i="3"/>
  <c r="AQ216" i="3"/>
  <c r="A217" i="3"/>
  <c r="B217" i="3"/>
  <c r="C217" i="3"/>
  <c r="D217" i="3"/>
  <c r="E217" i="3"/>
  <c r="F217" i="3"/>
  <c r="G217" i="3"/>
  <c r="H217" i="3"/>
  <c r="I217" i="3"/>
  <c r="AJ217" i="3" s="1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P217" i="3"/>
  <c r="AQ217" i="3"/>
  <c r="A218" i="3"/>
  <c r="B218" i="3"/>
  <c r="C218" i="3"/>
  <c r="D218" i="3"/>
  <c r="E218" i="3"/>
  <c r="F218" i="3"/>
  <c r="G218" i="3"/>
  <c r="AQ218" i="3" s="1"/>
  <c r="H218" i="3"/>
  <c r="I218" i="3"/>
  <c r="AJ218" i="3" s="1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219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N219" i="3"/>
  <c r="AQ219" i="3"/>
  <c r="A220" i="3"/>
  <c r="B220" i="3"/>
  <c r="C220" i="3"/>
  <c r="D220" i="3"/>
  <c r="E220" i="3"/>
  <c r="F220" i="3"/>
  <c r="G220" i="3"/>
  <c r="AQ220" i="3" s="1"/>
  <c r="H220" i="3"/>
  <c r="I220" i="3"/>
  <c r="AJ220" i="3" s="1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K220" i="3"/>
  <c r="AM220" i="3"/>
  <c r="AN220" i="3"/>
  <c r="A221" i="3"/>
  <c r="B221" i="3"/>
  <c r="C221" i="3"/>
  <c r="D221" i="3"/>
  <c r="E221" i="3"/>
  <c r="F221" i="3"/>
  <c r="G221" i="3"/>
  <c r="AQ221" i="3" s="1"/>
  <c r="AO221" i="3" s="1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M221" i="3"/>
  <c r="A222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Q222" i="3"/>
  <c r="A223" i="3"/>
  <c r="B223" i="3"/>
  <c r="C223" i="3"/>
  <c r="D223" i="3"/>
  <c r="E223" i="3"/>
  <c r="F223" i="3"/>
  <c r="G223" i="3"/>
  <c r="H223" i="3"/>
  <c r="I223" i="3"/>
  <c r="AJ223" i="3" s="1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224" i="3"/>
  <c r="B224" i="3"/>
  <c r="C224" i="3"/>
  <c r="D224" i="3"/>
  <c r="E224" i="3"/>
  <c r="F224" i="3"/>
  <c r="G224" i="3"/>
  <c r="H224" i="3"/>
  <c r="I224" i="3"/>
  <c r="AJ224" i="3" s="1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O224" i="3"/>
  <c r="AQ224" i="3"/>
  <c r="A225" i="3"/>
  <c r="B225" i="3"/>
  <c r="C225" i="3"/>
  <c r="D225" i="3"/>
  <c r="E225" i="3"/>
  <c r="F225" i="3"/>
  <c r="G225" i="3"/>
  <c r="H225" i="3"/>
  <c r="AQ225" i="3" s="1"/>
  <c r="I225" i="3"/>
  <c r="AJ225" i="3" s="1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N225" i="3"/>
  <c r="A226" i="3"/>
  <c r="B226" i="3"/>
  <c r="C226" i="3"/>
  <c r="D226" i="3"/>
  <c r="E226" i="3"/>
  <c r="F226" i="3"/>
  <c r="G226" i="3"/>
  <c r="H226" i="3"/>
  <c r="I226" i="3"/>
  <c r="AJ226" i="3" s="1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227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N227" i="3"/>
  <c r="AQ227" i="3"/>
  <c r="A228" i="3"/>
  <c r="B228" i="3"/>
  <c r="C228" i="3"/>
  <c r="D228" i="3"/>
  <c r="E228" i="3"/>
  <c r="F228" i="3"/>
  <c r="G228" i="3"/>
  <c r="AQ228" i="3" s="1"/>
  <c r="H228" i="3"/>
  <c r="I228" i="3"/>
  <c r="AJ228" i="3" s="1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229" i="3"/>
  <c r="B229" i="3"/>
  <c r="C229" i="3"/>
  <c r="D229" i="3"/>
  <c r="E229" i="3"/>
  <c r="F229" i="3"/>
  <c r="G229" i="3"/>
  <c r="AQ229" i="3" s="1"/>
  <c r="AL229" i="3" s="1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M229" i="3"/>
  <c r="AP229" i="3"/>
  <c r="A230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231" i="3"/>
  <c r="B231" i="3"/>
  <c r="C231" i="3"/>
  <c r="D231" i="3"/>
  <c r="E231" i="3"/>
  <c r="F231" i="3"/>
  <c r="G231" i="3"/>
  <c r="AQ231" i="3" s="1"/>
  <c r="H231" i="3"/>
  <c r="I231" i="3"/>
  <c r="AJ231" i="3" s="1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P231" i="3"/>
  <c r="A232" i="3"/>
  <c r="B232" i="3"/>
  <c r="C232" i="3"/>
  <c r="D232" i="3"/>
  <c r="E232" i="3"/>
  <c r="F232" i="3"/>
  <c r="G232" i="3"/>
  <c r="AQ232" i="3" s="1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M232" i="3"/>
  <c r="A233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234" i="3"/>
  <c r="B234" i="3"/>
  <c r="C234" i="3"/>
  <c r="D234" i="3"/>
  <c r="E234" i="3"/>
  <c r="F234" i="3"/>
  <c r="G234" i="3"/>
  <c r="H234" i="3"/>
  <c r="I234" i="3"/>
  <c r="AJ234" i="3" s="1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235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L235" i="3"/>
  <c r="AN235" i="3"/>
  <c r="AQ235" i="3"/>
  <c r="A236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237" i="3"/>
  <c r="B237" i="3"/>
  <c r="C237" i="3"/>
  <c r="D237" i="3"/>
  <c r="E237" i="3"/>
  <c r="F237" i="3"/>
  <c r="G237" i="3"/>
  <c r="AQ237" i="3" s="1"/>
  <c r="H237" i="3"/>
  <c r="I237" i="3"/>
  <c r="AJ237" i="3" s="1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M237" i="3"/>
  <c r="A238" i="3"/>
  <c r="B238" i="3"/>
  <c r="C238" i="3"/>
  <c r="D238" i="3"/>
  <c r="E238" i="3"/>
  <c r="F238" i="3"/>
  <c r="G238" i="3"/>
  <c r="AQ238" i="3" s="1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239" i="3"/>
  <c r="B239" i="3"/>
  <c r="C239" i="3"/>
  <c r="D239" i="3"/>
  <c r="E239" i="3"/>
  <c r="F239" i="3"/>
  <c r="G239" i="3"/>
  <c r="H239" i="3"/>
  <c r="I239" i="3"/>
  <c r="AJ239" i="3" s="1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240" i="3"/>
  <c r="B240" i="3"/>
  <c r="C240" i="3"/>
  <c r="D240" i="3"/>
  <c r="E240" i="3"/>
  <c r="F240" i="3"/>
  <c r="G240" i="3"/>
  <c r="AQ240" i="3" s="1"/>
  <c r="AL240" i="3" s="1"/>
  <c r="H240" i="3"/>
  <c r="I240" i="3"/>
  <c r="AJ240" i="3" s="1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M240" i="3"/>
  <c r="A241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AF241" i="3"/>
  <c r="AG241" i="3"/>
  <c r="AH241" i="3"/>
  <c r="AI241" i="3"/>
  <c r="A242" i="3"/>
  <c r="B242" i="3"/>
  <c r="C242" i="3"/>
  <c r="D242" i="3"/>
  <c r="E242" i="3"/>
  <c r="F242" i="3"/>
  <c r="G242" i="3"/>
  <c r="H242" i="3"/>
  <c r="I242" i="3"/>
  <c r="AJ242" i="3" s="1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AI242" i="3"/>
  <c r="A243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AG243" i="3"/>
  <c r="AH243" i="3"/>
  <c r="AI243" i="3"/>
  <c r="AJ243" i="3"/>
  <c r="AK243" i="3"/>
  <c r="AL243" i="3"/>
  <c r="AN243" i="3"/>
  <c r="AQ243" i="3"/>
  <c r="A244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AF244" i="3"/>
  <c r="AG244" i="3"/>
  <c r="AH244" i="3"/>
  <c r="AI244" i="3"/>
  <c r="A245" i="3"/>
  <c r="B245" i="3"/>
  <c r="C245" i="3"/>
  <c r="D245" i="3"/>
  <c r="E245" i="3"/>
  <c r="F245" i="3"/>
  <c r="G245" i="3"/>
  <c r="AQ245" i="3" s="1"/>
  <c r="H245" i="3"/>
  <c r="I245" i="3"/>
  <c r="AJ245" i="3" s="1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AF245" i="3"/>
  <c r="AG245" i="3"/>
  <c r="AH245" i="3"/>
  <c r="AI245" i="3"/>
  <c r="AM245" i="3"/>
  <c r="A246" i="3"/>
  <c r="B246" i="3"/>
  <c r="C246" i="3"/>
  <c r="D246" i="3"/>
  <c r="E246" i="3"/>
  <c r="F246" i="3"/>
  <c r="G246" i="3"/>
  <c r="AQ246" i="3" s="1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AF246" i="3"/>
  <c r="AG246" i="3"/>
  <c r="AH246" i="3"/>
  <c r="AI246" i="3"/>
  <c r="AJ246" i="3"/>
  <c r="A247" i="3"/>
  <c r="B247" i="3"/>
  <c r="C247" i="3"/>
  <c r="D247" i="3"/>
  <c r="E247" i="3"/>
  <c r="F247" i="3"/>
  <c r="G247" i="3"/>
  <c r="H247" i="3"/>
  <c r="I247" i="3"/>
  <c r="AJ247" i="3" s="1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AF247" i="3"/>
  <c r="AG247" i="3"/>
  <c r="AH247" i="3"/>
  <c r="AI247" i="3"/>
  <c r="A248" i="3"/>
  <c r="B248" i="3"/>
  <c r="C248" i="3"/>
  <c r="D248" i="3"/>
  <c r="E248" i="3"/>
  <c r="F248" i="3"/>
  <c r="G248" i="3"/>
  <c r="H248" i="3"/>
  <c r="I248" i="3"/>
  <c r="AJ248" i="3" s="1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AF248" i="3"/>
  <c r="AG248" i="3"/>
  <c r="AH248" i="3"/>
  <c r="AI248" i="3"/>
  <c r="A249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Z249" i="3"/>
  <c r="AA249" i="3"/>
  <c r="AB249" i="3"/>
  <c r="AC249" i="3"/>
  <c r="AD249" i="3"/>
  <c r="AE249" i="3"/>
  <c r="AF249" i="3"/>
  <c r="AG249" i="3"/>
  <c r="AH249" i="3"/>
  <c r="AI249" i="3"/>
  <c r="A250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Z250" i="3"/>
  <c r="AA250" i="3"/>
  <c r="AB250" i="3"/>
  <c r="AC250" i="3"/>
  <c r="AD250" i="3"/>
  <c r="AE250" i="3"/>
  <c r="AF250" i="3"/>
  <c r="AG250" i="3"/>
  <c r="AH250" i="3"/>
  <c r="AI250" i="3"/>
  <c r="A251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Y251" i="3"/>
  <c r="Z251" i="3"/>
  <c r="AA251" i="3"/>
  <c r="AB251" i="3"/>
  <c r="AC251" i="3"/>
  <c r="AD251" i="3"/>
  <c r="AE251" i="3"/>
  <c r="AF251" i="3"/>
  <c r="AG251" i="3"/>
  <c r="AH251" i="3"/>
  <c r="AI251" i="3"/>
  <c r="AJ251" i="3"/>
  <c r="AQ251" i="3"/>
  <c r="A252" i="3"/>
  <c r="B252" i="3"/>
  <c r="C252" i="3"/>
  <c r="D252" i="3"/>
  <c r="E252" i="3"/>
  <c r="F252" i="3"/>
  <c r="G252" i="3"/>
  <c r="H252" i="3"/>
  <c r="AQ252" i="3" s="1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Z252" i="3"/>
  <c r="AA252" i="3"/>
  <c r="AB252" i="3"/>
  <c r="AC252" i="3"/>
  <c r="AD252" i="3"/>
  <c r="AE252" i="3"/>
  <c r="AF252" i="3"/>
  <c r="AG252" i="3"/>
  <c r="AH252" i="3"/>
  <c r="AI252" i="3"/>
  <c r="AJ252" i="3"/>
  <c r="A253" i="3"/>
  <c r="B253" i="3"/>
  <c r="C253" i="3"/>
  <c r="D253" i="3"/>
  <c r="E253" i="3"/>
  <c r="F253" i="3"/>
  <c r="G253" i="3"/>
  <c r="AQ253" i="3" s="1"/>
  <c r="H253" i="3"/>
  <c r="I253" i="3"/>
  <c r="AJ253" i="3" s="1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Z253" i="3"/>
  <c r="AA253" i="3"/>
  <c r="AB253" i="3"/>
  <c r="AC253" i="3"/>
  <c r="AD253" i="3"/>
  <c r="AE253" i="3"/>
  <c r="AF253" i="3"/>
  <c r="AG253" i="3"/>
  <c r="AH253" i="3"/>
  <c r="AI253" i="3"/>
  <c r="AK253" i="3"/>
  <c r="AM253" i="3"/>
  <c r="A254" i="3"/>
  <c r="B254" i="3"/>
  <c r="C254" i="3"/>
  <c r="D254" i="3"/>
  <c r="E254" i="3"/>
  <c r="F254" i="3"/>
  <c r="G254" i="3"/>
  <c r="AQ254" i="3" s="1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AF254" i="3"/>
  <c r="AG254" i="3"/>
  <c r="AH254" i="3"/>
  <c r="AI254" i="3"/>
  <c r="AJ254" i="3"/>
  <c r="A255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Z255" i="3"/>
  <c r="AA255" i="3"/>
  <c r="AB255" i="3"/>
  <c r="AC255" i="3"/>
  <c r="AD255" i="3"/>
  <c r="AE255" i="3"/>
  <c r="AF255" i="3"/>
  <c r="AG255" i="3"/>
  <c r="AH255" i="3"/>
  <c r="AI255" i="3"/>
  <c r="A256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Z256" i="3"/>
  <c r="AA256" i="3"/>
  <c r="AB256" i="3"/>
  <c r="AC256" i="3"/>
  <c r="AD256" i="3"/>
  <c r="AE256" i="3"/>
  <c r="AF256" i="3"/>
  <c r="AG256" i="3"/>
  <c r="AH256" i="3"/>
  <c r="AI256" i="3"/>
  <c r="AJ256" i="3"/>
  <c r="A257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Z257" i="3"/>
  <c r="AA257" i="3"/>
  <c r="AB257" i="3"/>
  <c r="AC257" i="3"/>
  <c r="AD257" i="3"/>
  <c r="AE257" i="3"/>
  <c r="AF257" i="3"/>
  <c r="AG257" i="3"/>
  <c r="AH257" i="3"/>
  <c r="AI257" i="3"/>
  <c r="AJ257" i="3"/>
  <c r="AK257" i="3"/>
  <c r="AL257" i="3"/>
  <c r="AO257" i="3"/>
  <c r="AP257" i="3"/>
  <c r="AQ257" i="3"/>
  <c r="A258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AF258" i="3"/>
  <c r="AG258" i="3"/>
  <c r="AH258" i="3"/>
  <c r="AI258" i="3"/>
  <c r="A259" i="3"/>
  <c r="B259" i="3"/>
  <c r="C259" i="3"/>
  <c r="D259" i="3"/>
  <c r="E259" i="3"/>
  <c r="F259" i="3"/>
  <c r="G259" i="3"/>
  <c r="H259" i="3"/>
  <c r="AQ259" i="3" s="1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Z259" i="3"/>
  <c r="AA259" i="3"/>
  <c r="AB259" i="3"/>
  <c r="AC259" i="3"/>
  <c r="AD259" i="3"/>
  <c r="AE259" i="3"/>
  <c r="AF259" i="3"/>
  <c r="AG259" i="3"/>
  <c r="AH259" i="3"/>
  <c r="AI259" i="3"/>
  <c r="AJ259" i="3"/>
  <c r="AK259" i="3"/>
  <c r="AL259" i="3"/>
  <c r="AO259" i="3"/>
  <c r="A260" i="3"/>
  <c r="B260" i="3"/>
  <c r="C260" i="3"/>
  <c r="D260" i="3"/>
  <c r="E260" i="3"/>
  <c r="F260" i="3"/>
  <c r="G260" i="3"/>
  <c r="H260" i="3"/>
  <c r="AQ260" i="3" s="1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Z260" i="3"/>
  <c r="AA260" i="3"/>
  <c r="AB260" i="3"/>
  <c r="AC260" i="3"/>
  <c r="AD260" i="3"/>
  <c r="AE260" i="3"/>
  <c r="AF260" i="3"/>
  <c r="AG260" i="3"/>
  <c r="AH260" i="3"/>
  <c r="AI260" i="3"/>
  <c r="AJ260" i="3"/>
  <c r="AL260" i="3"/>
  <c r="AN260" i="3"/>
  <c r="A261" i="3"/>
  <c r="B261" i="3"/>
  <c r="C261" i="3"/>
  <c r="D261" i="3"/>
  <c r="E261" i="3"/>
  <c r="F261" i="3"/>
  <c r="G261" i="3"/>
  <c r="H261" i="3"/>
  <c r="I261" i="3"/>
  <c r="AJ261" i="3" s="1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Y261" i="3"/>
  <c r="Z261" i="3"/>
  <c r="AA261" i="3"/>
  <c r="AB261" i="3"/>
  <c r="AC261" i="3"/>
  <c r="AD261" i="3"/>
  <c r="AE261" i="3"/>
  <c r="AF261" i="3"/>
  <c r="AG261" i="3"/>
  <c r="AH261" i="3"/>
  <c r="AI261" i="3"/>
  <c r="AQ261" i="3"/>
  <c r="A262" i="3"/>
  <c r="B262" i="3"/>
  <c r="C262" i="3"/>
  <c r="D262" i="3"/>
  <c r="E262" i="3"/>
  <c r="F262" i="3"/>
  <c r="G262" i="3"/>
  <c r="H262" i="3"/>
  <c r="AQ262" i="3" s="1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Y262" i="3"/>
  <c r="Z262" i="3"/>
  <c r="AA262" i="3"/>
  <c r="AB262" i="3"/>
  <c r="AC262" i="3"/>
  <c r="AD262" i="3"/>
  <c r="AE262" i="3"/>
  <c r="AF262" i="3"/>
  <c r="AG262" i="3"/>
  <c r="AH262" i="3"/>
  <c r="AI262" i="3"/>
  <c r="AJ262" i="3"/>
  <c r="A263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Y263" i="3"/>
  <c r="Z263" i="3"/>
  <c r="AA263" i="3"/>
  <c r="AB263" i="3"/>
  <c r="AC263" i="3"/>
  <c r="AD263" i="3"/>
  <c r="AE263" i="3"/>
  <c r="AF263" i="3"/>
  <c r="AG263" i="3"/>
  <c r="AH263" i="3"/>
  <c r="AI263" i="3"/>
  <c r="AJ263" i="3"/>
  <c r="A264" i="3"/>
  <c r="B264" i="3"/>
  <c r="C264" i="3"/>
  <c r="D264" i="3"/>
  <c r="E264" i="3"/>
  <c r="F264" i="3"/>
  <c r="G264" i="3"/>
  <c r="H264" i="3"/>
  <c r="I264" i="3"/>
  <c r="AJ264" i="3" s="1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Z264" i="3"/>
  <c r="AA264" i="3"/>
  <c r="AB264" i="3"/>
  <c r="AC264" i="3"/>
  <c r="AD264" i="3"/>
  <c r="AE264" i="3"/>
  <c r="AF264" i="3"/>
  <c r="AG264" i="3"/>
  <c r="AH264" i="3"/>
  <c r="AI264" i="3"/>
  <c r="A265" i="3"/>
  <c r="B265" i="3"/>
  <c r="C265" i="3"/>
  <c r="D265" i="3"/>
  <c r="E265" i="3"/>
  <c r="F265" i="3"/>
  <c r="G265" i="3"/>
  <c r="AQ265" i="3" s="1"/>
  <c r="H265" i="3"/>
  <c r="I265" i="3"/>
  <c r="AJ265" i="3" s="1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AF265" i="3"/>
  <c r="AG265" i="3"/>
  <c r="AH265" i="3"/>
  <c r="AI265" i="3"/>
  <c r="A266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Z266" i="3"/>
  <c r="AA266" i="3"/>
  <c r="AB266" i="3"/>
  <c r="AC266" i="3"/>
  <c r="AD266" i="3"/>
  <c r="AE266" i="3"/>
  <c r="AF266" i="3"/>
  <c r="AG266" i="3"/>
  <c r="AH266" i="3"/>
  <c r="AI266" i="3"/>
  <c r="AJ266" i="3"/>
  <c r="AM266" i="3"/>
  <c r="AQ266" i="3"/>
  <c r="A267" i="3"/>
  <c r="B267" i="3"/>
  <c r="C267" i="3"/>
  <c r="D267" i="3"/>
  <c r="E267" i="3"/>
  <c r="F267" i="3"/>
  <c r="G267" i="3"/>
  <c r="H267" i="3"/>
  <c r="I267" i="3"/>
  <c r="AQ267" i="3" s="1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Z267" i="3"/>
  <c r="AA267" i="3"/>
  <c r="AB267" i="3"/>
  <c r="AC267" i="3"/>
  <c r="AD267" i="3"/>
  <c r="AE267" i="3"/>
  <c r="AF267" i="3"/>
  <c r="AG267" i="3"/>
  <c r="AH267" i="3"/>
  <c r="AI267" i="3"/>
  <c r="AN267" i="3"/>
  <c r="A268" i="3"/>
  <c r="B268" i="3"/>
  <c r="C268" i="3"/>
  <c r="D268" i="3"/>
  <c r="E268" i="3"/>
  <c r="F268" i="3"/>
  <c r="G268" i="3"/>
  <c r="H268" i="3"/>
  <c r="AQ268" i="3" s="1"/>
  <c r="AK268" i="3" s="1"/>
  <c r="I268" i="3"/>
  <c r="AJ268" i="3" s="1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AF268" i="3"/>
  <c r="AG268" i="3"/>
  <c r="AH268" i="3"/>
  <c r="AI268" i="3"/>
  <c r="AL268" i="3"/>
  <c r="AN268" i="3"/>
  <c r="A269" i="3"/>
  <c r="B269" i="3"/>
  <c r="C269" i="3"/>
  <c r="D269" i="3"/>
  <c r="E269" i="3"/>
  <c r="F269" i="3"/>
  <c r="G269" i="3"/>
  <c r="H269" i="3"/>
  <c r="I269" i="3"/>
  <c r="AJ269" i="3" s="1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AF269" i="3"/>
  <c r="AG269" i="3"/>
  <c r="AH269" i="3"/>
  <c r="AI269" i="3"/>
  <c r="AK269" i="3"/>
  <c r="AQ269" i="3"/>
  <c r="A270" i="3"/>
  <c r="B270" i="3"/>
  <c r="C270" i="3"/>
  <c r="D270" i="3"/>
  <c r="E270" i="3"/>
  <c r="F270" i="3"/>
  <c r="G270" i="3"/>
  <c r="H270" i="3"/>
  <c r="AQ270" i="3" s="1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AF270" i="3"/>
  <c r="AG270" i="3"/>
  <c r="AH270" i="3"/>
  <c r="AI270" i="3"/>
  <c r="AJ270" i="3"/>
  <c r="A271" i="3"/>
  <c r="B271" i="3"/>
  <c r="C271" i="3"/>
  <c r="D271" i="3"/>
  <c r="E271" i="3"/>
  <c r="F271" i="3"/>
  <c r="G271" i="3"/>
  <c r="AQ271" i="3" s="1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Z271" i="3"/>
  <c r="AA271" i="3"/>
  <c r="AB271" i="3"/>
  <c r="AC271" i="3"/>
  <c r="AD271" i="3"/>
  <c r="AE271" i="3"/>
  <c r="AF271" i="3"/>
  <c r="AG271" i="3"/>
  <c r="AH271" i="3"/>
  <c r="AI271" i="3"/>
  <c r="AJ271" i="3"/>
  <c r="AK271" i="3"/>
  <c r="AN271" i="3"/>
  <c r="A272" i="3"/>
  <c r="B272" i="3"/>
  <c r="C272" i="3"/>
  <c r="D272" i="3"/>
  <c r="E272" i="3"/>
  <c r="F272" i="3"/>
  <c r="G272" i="3"/>
  <c r="H272" i="3"/>
  <c r="I272" i="3"/>
  <c r="AJ272" i="3" s="1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AF272" i="3"/>
  <c r="AG272" i="3"/>
  <c r="AH272" i="3"/>
  <c r="AI272" i="3"/>
  <c r="A273" i="3"/>
  <c r="B273" i="3"/>
  <c r="C273" i="3"/>
  <c r="D273" i="3"/>
  <c r="E273" i="3"/>
  <c r="F273" i="3"/>
  <c r="G273" i="3"/>
  <c r="AQ273" i="3" s="1"/>
  <c r="H273" i="3"/>
  <c r="I273" i="3"/>
  <c r="AJ273" i="3" s="1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AF273" i="3"/>
  <c r="AG273" i="3"/>
  <c r="AH273" i="3"/>
  <c r="AI273" i="3"/>
  <c r="A274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Z274" i="3"/>
  <c r="AA274" i="3"/>
  <c r="AB274" i="3"/>
  <c r="AC274" i="3"/>
  <c r="AD274" i="3"/>
  <c r="AE274" i="3"/>
  <c r="AF274" i="3"/>
  <c r="AG274" i="3"/>
  <c r="AH274" i="3"/>
  <c r="AI274" i="3"/>
  <c r="AJ274" i="3"/>
  <c r="AQ274" i="3"/>
  <c r="A275" i="3"/>
  <c r="B275" i="3"/>
  <c r="C275" i="3"/>
  <c r="D275" i="3"/>
  <c r="E275" i="3"/>
  <c r="F275" i="3"/>
  <c r="G275" i="3"/>
  <c r="H275" i="3"/>
  <c r="I275" i="3"/>
  <c r="AJ275" i="3" s="1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Z275" i="3"/>
  <c r="AA275" i="3"/>
  <c r="AB275" i="3"/>
  <c r="AC275" i="3"/>
  <c r="AD275" i="3"/>
  <c r="AE275" i="3"/>
  <c r="AF275" i="3"/>
  <c r="AG275" i="3"/>
  <c r="AH275" i="3"/>
  <c r="AI275" i="3"/>
  <c r="A276" i="3"/>
  <c r="B276" i="3"/>
  <c r="C276" i="3"/>
  <c r="D276" i="3"/>
  <c r="E276" i="3"/>
  <c r="F276" i="3"/>
  <c r="G276" i="3"/>
  <c r="H276" i="3"/>
  <c r="I276" i="3"/>
  <c r="AJ276" i="3" s="1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Z276" i="3"/>
  <c r="AA276" i="3"/>
  <c r="AB276" i="3"/>
  <c r="AC276" i="3"/>
  <c r="AD276" i="3"/>
  <c r="AE276" i="3"/>
  <c r="AF276" i="3"/>
  <c r="AG276" i="3"/>
  <c r="AH276" i="3"/>
  <c r="AI276" i="3"/>
  <c r="A277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Z277" i="3"/>
  <c r="AA277" i="3"/>
  <c r="AB277" i="3"/>
  <c r="AC277" i="3"/>
  <c r="AD277" i="3"/>
  <c r="AE277" i="3"/>
  <c r="AF277" i="3"/>
  <c r="AG277" i="3"/>
  <c r="AH277" i="3"/>
  <c r="AI277" i="3"/>
  <c r="AJ277" i="3"/>
  <c r="AK277" i="3"/>
  <c r="AL277" i="3"/>
  <c r="AQ277" i="3"/>
  <c r="A278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Z278" i="3"/>
  <c r="AA278" i="3"/>
  <c r="AB278" i="3"/>
  <c r="AC278" i="3"/>
  <c r="AD278" i="3"/>
  <c r="AE278" i="3"/>
  <c r="AF278" i="3"/>
  <c r="AG278" i="3"/>
  <c r="AH278" i="3"/>
  <c r="AI278" i="3"/>
  <c r="AJ278" i="3"/>
  <c r="AM278" i="3"/>
  <c r="AN278" i="3"/>
  <c r="AQ278" i="3"/>
  <c r="A279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Z279" i="3"/>
  <c r="AA279" i="3"/>
  <c r="AB279" i="3"/>
  <c r="AC279" i="3"/>
  <c r="AD279" i="3"/>
  <c r="AE279" i="3"/>
  <c r="AF279" i="3"/>
  <c r="AG279" i="3"/>
  <c r="AH279" i="3"/>
  <c r="AI279" i="3"/>
  <c r="AJ279" i="3"/>
  <c r="A280" i="3"/>
  <c r="B280" i="3"/>
  <c r="C280" i="3"/>
  <c r="D280" i="3"/>
  <c r="E280" i="3"/>
  <c r="F280" i="3"/>
  <c r="G280" i="3"/>
  <c r="AQ280" i="3" s="1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W280" i="3"/>
  <c r="X280" i="3"/>
  <c r="Y280" i="3"/>
  <c r="Z280" i="3"/>
  <c r="AA280" i="3"/>
  <c r="AB280" i="3"/>
  <c r="AC280" i="3"/>
  <c r="AD280" i="3"/>
  <c r="AE280" i="3"/>
  <c r="AF280" i="3"/>
  <c r="AG280" i="3"/>
  <c r="AH280" i="3"/>
  <c r="AI280" i="3"/>
  <c r="AJ280" i="3"/>
  <c r="AO280" i="3"/>
  <c r="A281" i="3"/>
  <c r="B281" i="3"/>
  <c r="C281" i="3"/>
  <c r="D281" i="3"/>
  <c r="E281" i="3"/>
  <c r="F281" i="3"/>
  <c r="G281" i="3"/>
  <c r="AQ281" i="3" s="1"/>
  <c r="AL281" i="3" s="1"/>
  <c r="H281" i="3"/>
  <c r="I281" i="3"/>
  <c r="AJ281" i="3" s="1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W281" i="3"/>
  <c r="X281" i="3"/>
  <c r="Y281" i="3"/>
  <c r="Z281" i="3"/>
  <c r="AA281" i="3"/>
  <c r="AB281" i="3"/>
  <c r="AC281" i="3"/>
  <c r="AD281" i="3"/>
  <c r="AE281" i="3"/>
  <c r="AF281" i="3"/>
  <c r="AG281" i="3"/>
  <c r="AH281" i="3"/>
  <c r="AI281" i="3"/>
  <c r="AM281" i="3"/>
  <c r="AP281" i="3"/>
  <c r="A282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W282" i="3"/>
  <c r="X282" i="3"/>
  <c r="Y282" i="3"/>
  <c r="Z282" i="3"/>
  <c r="AA282" i="3"/>
  <c r="AB282" i="3"/>
  <c r="AC282" i="3"/>
  <c r="AD282" i="3"/>
  <c r="AE282" i="3"/>
  <c r="AF282" i="3"/>
  <c r="AG282" i="3"/>
  <c r="AH282" i="3"/>
  <c r="AI282" i="3"/>
  <c r="AJ282" i="3"/>
  <c r="AL282" i="3"/>
  <c r="AM282" i="3"/>
  <c r="AQ282" i="3"/>
  <c r="A283" i="3"/>
  <c r="B283" i="3"/>
  <c r="C283" i="3"/>
  <c r="D283" i="3"/>
  <c r="E283" i="3"/>
  <c r="F283" i="3"/>
  <c r="G283" i="3"/>
  <c r="H283" i="3"/>
  <c r="I283" i="3"/>
  <c r="AJ283" i="3" s="1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AF283" i="3"/>
  <c r="AG283" i="3"/>
  <c r="AH283" i="3"/>
  <c r="AI283" i="3"/>
  <c r="A284" i="3"/>
  <c r="B284" i="3"/>
  <c r="C284" i="3"/>
  <c r="D284" i="3"/>
  <c r="E284" i="3"/>
  <c r="F284" i="3"/>
  <c r="G284" i="3"/>
  <c r="H284" i="3"/>
  <c r="AQ284" i="3" s="1"/>
  <c r="I284" i="3"/>
  <c r="AJ284" i="3" s="1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AF284" i="3"/>
  <c r="AG284" i="3"/>
  <c r="AH284" i="3"/>
  <c r="AI284" i="3"/>
  <c r="AO284" i="3"/>
  <c r="A285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W285" i="3"/>
  <c r="X285" i="3"/>
  <c r="Y285" i="3"/>
  <c r="Z285" i="3"/>
  <c r="AA285" i="3"/>
  <c r="AB285" i="3"/>
  <c r="AC285" i="3"/>
  <c r="AD285" i="3"/>
  <c r="AE285" i="3"/>
  <c r="AF285" i="3"/>
  <c r="AG285" i="3"/>
  <c r="AH285" i="3"/>
  <c r="AI285" i="3"/>
  <c r="AJ285" i="3"/>
  <c r="AQ285" i="3"/>
  <c r="A286" i="3"/>
  <c r="B286" i="3"/>
  <c r="C286" i="3"/>
  <c r="D286" i="3"/>
  <c r="E286" i="3"/>
  <c r="F286" i="3"/>
  <c r="G286" i="3"/>
  <c r="H286" i="3"/>
  <c r="AQ286" i="3" s="1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W286" i="3"/>
  <c r="X286" i="3"/>
  <c r="Y286" i="3"/>
  <c r="Z286" i="3"/>
  <c r="AA286" i="3"/>
  <c r="AB286" i="3"/>
  <c r="AC286" i="3"/>
  <c r="AD286" i="3"/>
  <c r="AE286" i="3"/>
  <c r="AF286" i="3"/>
  <c r="AG286" i="3"/>
  <c r="AH286" i="3"/>
  <c r="AI286" i="3"/>
  <c r="AJ286" i="3"/>
  <c r="A287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W287" i="3"/>
  <c r="X287" i="3"/>
  <c r="Y287" i="3"/>
  <c r="Z287" i="3"/>
  <c r="AA287" i="3"/>
  <c r="AB287" i="3"/>
  <c r="AC287" i="3"/>
  <c r="AD287" i="3"/>
  <c r="AE287" i="3"/>
  <c r="AF287" i="3"/>
  <c r="AG287" i="3"/>
  <c r="AH287" i="3"/>
  <c r="AI287" i="3"/>
  <c r="AJ287" i="3"/>
  <c r="A288" i="3"/>
  <c r="B288" i="3"/>
  <c r="C288" i="3"/>
  <c r="D288" i="3"/>
  <c r="E288" i="3"/>
  <c r="F288" i="3"/>
  <c r="G288" i="3"/>
  <c r="H288" i="3"/>
  <c r="I288" i="3"/>
  <c r="AJ288" i="3" s="1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W288" i="3"/>
  <c r="X288" i="3"/>
  <c r="Y288" i="3"/>
  <c r="Z288" i="3"/>
  <c r="AA288" i="3"/>
  <c r="AB288" i="3"/>
  <c r="AC288" i="3"/>
  <c r="AD288" i="3"/>
  <c r="AE288" i="3"/>
  <c r="AF288" i="3"/>
  <c r="AG288" i="3"/>
  <c r="AH288" i="3"/>
  <c r="AI288" i="3"/>
  <c r="A289" i="3"/>
  <c r="B289" i="3"/>
  <c r="C289" i="3"/>
  <c r="D289" i="3"/>
  <c r="E289" i="3"/>
  <c r="F289" i="3"/>
  <c r="G289" i="3"/>
  <c r="H289" i="3"/>
  <c r="I289" i="3"/>
  <c r="AJ289" i="3" s="1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Y289" i="3"/>
  <c r="Z289" i="3"/>
  <c r="AA289" i="3"/>
  <c r="AB289" i="3"/>
  <c r="AC289" i="3"/>
  <c r="AD289" i="3"/>
  <c r="AE289" i="3"/>
  <c r="AF289" i="3"/>
  <c r="AG289" i="3"/>
  <c r="AH289" i="3"/>
  <c r="AI289" i="3"/>
  <c r="A290" i="3"/>
  <c r="B290" i="3"/>
  <c r="C290" i="3"/>
  <c r="D290" i="3"/>
  <c r="E290" i="3"/>
  <c r="F290" i="3"/>
  <c r="G290" i="3"/>
  <c r="AQ290" i="3" s="1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Y290" i="3"/>
  <c r="Z290" i="3"/>
  <c r="AA290" i="3"/>
  <c r="AB290" i="3"/>
  <c r="AC290" i="3"/>
  <c r="AD290" i="3"/>
  <c r="AE290" i="3"/>
  <c r="AF290" i="3"/>
  <c r="AG290" i="3"/>
  <c r="AH290" i="3"/>
  <c r="AI290" i="3"/>
  <c r="AJ290" i="3"/>
  <c r="A291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Z291" i="3"/>
  <c r="AA291" i="3"/>
  <c r="AB291" i="3"/>
  <c r="AC291" i="3"/>
  <c r="AD291" i="3"/>
  <c r="AE291" i="3"/>
  <c r="AF291" i="3"/>
  <c r="AG291" i="3"/>
  <c r="AH291" i="3"/>
  <c r="AI291" i="3"/>
  <c r="AJ291" i="3"/>
  <c r="AQ291" i="3"/>
  <c r="A292" i="3"/>
  <c r="B292" i="3"/>
  <c r="C292" i="3"/>
  <c r="D292" i="3"/>
  <c r="E292" i="3"/>
  <c r="F292" i="3"/>
  <c r="G292" i="3"/>
  <c r="H292" i="3"/>
  <c r="AQ292" i="3" s="1"/>
  <c r="I292" i="3"/>
  <c r="AJ292" i="3" s="1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Y292" i="3"/>
  <c r="Z292" i="3"/>
  <c r="AA292" i="3"/>
  <c r="AB292" i="3"/>
  <c r="AC292" i="3"/>
  <c r="AD292" i="3"/>
  <c r="AE292" i="3"/>
  <c r="AF292" i="3"/>
  <c r="AG292" i="3"/>
  <c r="AH292" i="3"/>
  <c r="AI292" i="3"/>
  <c r="A293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AF293" i="3"/>
  <c r="AG293" i="3"/>
  <c r="AH293" i="3"/>
  <c r="AI293" i="3"/>
  <c r="AJ293" i="3"/>
  <c r="AK293" i="3"/>
  <c r="AL293" i="3"/>
  <c r="AP293" i="3"/>
  <c r="AQ293" i="3"/>
  <c r="A294" i="3"/>
  <c r="B294" i="3"/>
  <c r="C294" i="3"/>
  <c r="D294" i="3"/>
  <c r="E294" i="3"/>
  <c r="F294" i="3"/>
  <c r="G294" i="3"/>
  <c r="AQ294" i="3" s="1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AF294" i="3"/>
  <c r="AG294" i="3"/>
  <c r="AH294" i="3"/>
  <c r="AI294" i="3"/>
  <c r="AJ294" i="3"/>
  <c r="AP294" i="3"/>
  <c r="A295" i="3"/>
  <c r="B295" i="3"/>
  <c r="C295" i="3"/>
  <c r="D295" i="3"/>
  <c r="E295" i="3"/>
  <c r="F295" i="3"/>
  <c r="G295" i="3"/>
  <c r="AQ295" i="3" s="1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M295" i="3"/>
  <c r="AN295" i="3"/>
  <c r="A296" i="3"/>
  <c r="B296" i="3"/>
  <c r="C296" i="3"/>
  <c r="D296" i="3"/>
  <c r="E296" i="3"/>
  <c r="F296" i="3"/>
  <c r="G296" i="3"/>
  <c r="AQ296" i="3" s="1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297" i="3"/>
  <c r="B297" i="3"/>
  <c r="C297" i="3"/>
  <c r="D297" i="3"/>
  <c r="E297" i="3"/>
  <c r="F297" i="3"/>
  <c r="G297" i="3"/>
  <c r="H297" i="3"/>
  <c r="I297" i="3"/>
  <c r="AJ297" i="3" s="1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298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L298" i="3"/>
  <c r="AQ298" i="3"/>
  <c r="A299" i="3"/>
  <c r="B299" i="3"/>
  <c r="C299" i="3"/>
  <c r="D299" i="3"/>
  <c r="E299" i="3"/>
  <c r="F299" i="3"/>
  <c r="G299" i="3"/>
  <c r="H299" i="3"/>
  <c r="I299" i="3"/>
  <c r="AQ299" i="3" s="1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300" i="3"/>
  <c r="B300" i="3"/>
  <c r="C300" i="3"/>
  <c r="D300" i="3"/>
  <c r="E300" i="3"/>
  <c r="F300" i="3"/>
  <c r="G300" i="3"/>
  <c r="H300" i="3"/>
  <c r="I300" i="3"/>
  <c r="AJ300" i="3" s="1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Q300" i="3"/>
  <c r="A301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302" i="3"/>
  <c r="B302" i="3"/>
  <c r="C302" i="3"/>
  <c r="D302" i="3"/>
  <c r="E302" i="3"/>
  <c r="F302" i="3"/>
  <c r="G302" i="3"/>
  <c r="AQ302" i="3" s="1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AI302" i="3"/>
  <c r="AJ302" i="3"/>
  <c r="A303" i="3"/>
  <c r="B303" i="3"/>
  <c r="C303" i="3"/>
  <c r="D303" i="3"/>
  <c r="E303" i="3"/>
  <c r="F303" i="3"/>
  <c r="G303" i="3"/>
  <c r="H303" i="3"/>
  <c r="I303" i="3"/>
  <c r="AJ303" i="3" s="1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304" i="3"/>
  <c r="B304" i="3"/>
  <c r="C304" i="3"/>
  <c r="D304" i="3"/>
  <c r="E304" i="3"/>
  <c r="F304" i="3"/>
  <c r="G304" i="3"/>
  <c r="AQ304" i="3" s="1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AI304" i="3"/>
  <c r="AJ304" i="3"/>
  <c r="AK304" i="3"/>
  <c r="AM304" i="3"/>
  <c r="AO304" i="3"/>
  <c r="A305" i="3"/>
  <c r="B305" i="3"/>
  <c r="C305" i="3"/>
  <c r="D305" i="3"/>
  <c r="E305" i="3"/>
  <c r="F305" i="3"/>
  <c r="G305" i="3"/>
  <c r="AQ305" i="3" s="1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L305" i="3"/>
  <c r="AM305" i="3"/>
  <c r="A306" i="3"/>
  <c r="B306" i="3"/>
  <c r="C306" i="3"/>
  <c r="D306" i="3"/>
  <c r="E306" i="3"/>
  <c r="F306" i="3"/>
  <c r="G306" i="3"/>
  <c r="AQ306" i="3" s="1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P306" i="3"/>
  <c r="A307" i="3"/>
  <c r="B307" i="3"/>
  <c r="C307" i="3"/>
  <c r="D307" i="3"/>
  <c r="E307" i="3"/>
  <c r="F307" i="3"/>
  <c r="G307" i="3"/>
  <c r="H307" i="3"/>
  <c r="I307" i="3"/>
  <c r="AJ307" i="3" s="1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AI307" i="3"/>
  <c r="A308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AF308" i="3"/>
  <c r="AG308" i="3"/>
  <c r="AH308" i="3"/>
  <c r="AI308" i="3"/>
  <c r="AJ308" i="3"/>
  <c r="AM308" i="3"/>
  <c r="AQ308" i="3"/>
  <c r="A309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W309" i="3"/>
  <c r="X309" i="3"/>
  <c r="Y309" i="3"/>
  <c r="Z309" i="3"/>
  <c r="AA309" i="3"/>
  <c r="AB309" i="3"/>
  <c r="AC309" i="3"/>
  <c r="AD309" i="3"/>
  <c r="AE309" i="3"/>
  <c r="AF309" i="3"/>
  <c r="AG309" i="3"/>
  <c r="AH309" i="3"/>
  <c r="AI309" i="3"/>
  <c r="AJ309" i="3"/>
  <c r="AQ309" i="3"/>
  <c r="A310" i="3"/>
  <c r="B310" i="3"/>
  <c r="C310" i="3"/>
  <c r="D310" i="3"/>
  <c r="E310" i="3"/>
  <c r="F310" i="3"/>
  <c r="G310" i="3"/>
  <c r="H310" i="3"/>
  <c r="AQ310" i="3" s="1"/>
  <c r="I310" i="3"/>
  <c r="AJ310" i="3" s="1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AF310" i="3"/>
  <c r="AG310" i="3"/>
  <c r="AH310" i="3"/>
  <c r="AI310" i="3"/>
  <c r="AK310" i="3"/>
  <c r="A311" i="3"/>
  <c r="B311" i="3"/>
  <c r="C311" i="3"/>
  <c r="D311" i="3"/>
  <c r="E311" i="3"/>
  <c r="F311" i="3"/>
  <c r="G311" i="3"/>
  <c r="H311" i="3"/>
  <c r="I311" i="3"/>
  <c r="AJ311" i="3" s="1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AF311" i="3"/>
  <c r="AG311" i="3"/>
  <c r="AH311" i="3"/>
  <c r="AI311" i="3"/>
  <c r="AK311" i="3"/>
  <c r="AL311" i="3"/>
  <c r="AP311" i="3"/>
  <c r="AQ311" i="3"/>
  <c r="A312" i="3"/>
  <c r="B312" i="3"/>
  <c r="C312" i="3"/>
  <c r="D312" i="3"/>
  <c r="E312" i="3"/>
  <c r="F312" i="3"/>
  <c r="G312" i="3"/>
  <c r="AQ312" i="3" s="1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W312" i="3"/>
  <c r="X312" i="3"/>
  <c r="Y312" i="3"/>
  <c r="Z312" i="3"/>
  <c r="AA312" i="3"/>
  <c r="AB312" i="3"/>
  <c r="AC312" i="3"/>
  <c r="AD312" i="3"/>
  <c r="AE312" i="3"/>
  <c r="AF312" i="3"/>
  <c r="AG312" i="3"/>
  <c r="AH312" i="3"/>
  <c r="AI312" i="3"/>
  <c r="AJ312" i="3"/>
  <c r="A313" i="3"/>
  <c r="B313" i="3"/>
  <c r="C313" i="3"/>
  <c r="D313" i="3"/>
  <c r="E313" i="3"/>
  <c r="F313" i="3"/>
  <c r="G313" i="3"/>
  <c r="AQ313" i="3" s="1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AF313" i="3"/>
  <c r="AG313" i="3"/>
  <c r="AH313" i="3"/>
  <c r="AI313" i="3"/>
  <c r="AJ313" i="3"/>
  <c r="AK313" i="3"/>
  <c r="AM313" i="3"/>
  <c r="AN313" i="3"/>
  <c r="A314" i="3"/>
  <c r="B314" i="3"/>
  <c r="C314" i="3"/>
  <c r="D314" i="3"/>
  <c r="E314" i="3"/>
  <c r="F314" i="3"/>
  <c r="G314" i="3"/>
  <c r="AQ314" i="3" s="1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W314" i="3"/>
  <c r="X314" i="3"/>
  <c r="Y314" i="3"/>
  <c r="Z314" i="3"/>
  <c r="AA314" i="3"/>
  <c r="AB314" i="3"/>
  <c r="AC314" i="3"/>
  <c r="AD314" i="3"/>
  <c r="AE314" i="3"/>
  <c r="AF314" i="3"/>
  <c r="AG314" i="3"/>
  <c r="AH314" i="3"/>
  <c r="AI314" i="3"/>
  <c r="AJ314" i="3"/>
  <c r="AO314" i="3"/>
  <c r="AP314" i="3"/>
  <c r="A315" i="3"/>
  <c r="B315" i="3"/>
  <c r="C315" i="3"/>
  <c r="D315" i="3"/>
  <c r="E315" i="3"/>
  <c r="F315" i="3"/>
  <c r="G315" i="3"/>
  <c r="AQ315" i="3" s="1"/>
  <c r="H315" i="3"/>
  <c r="I315" i="3"/>
  <c r="AJ315" i="3" s="1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AF315" i="3"/>
  <c r="AG315" i="3"/>
  <c r="AH315" i="3"/>
  <c r="AI315" i="3"/>
  <c r="A316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W316" i="3"/>
  <c r="X316" i="3"/>
  <c r="Y316" i="3"/>
  <c r="Z316" i="3"/>
  <c r="AA316" i="3"/>
  <c r="AB316" i="3"/>
  <c r="AC316" i="3"/>
  <c r="AD316" i="3"/>
  <c r="AE316" i="3"/>
  <c r="AF316" i="3"/>
  <c r="AG316" i="3"/>
  <c r="AH316" i="3"/>
  <c r="AI316" i="3"/>
  <c r="AJ316" i="3"/>
  <c r="AL316" i="3"/>
  <c r="AM316" i="3"/>
  <c r="AQ316" i="3"/>
  <c r="A317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W317" i="3"/>
  <c r="X317" i="3"/>
  <c r="Y317" i="3"/>
  <c r="Z317" i="3"/>
  <c r="AA317" i="3"/>
  <c r="AB317" i="3"/>
  <c r="AC317" i="3"/>
  <c r="AD317" i="3"/>
  <c r="AE317" i="3"/>
  <c r="AF317" i="3"/>
  <c r="AG317" i="3"/>
  <c r="AH317" i="3"/>
  <c r="AI317" i="3"/>
  <c r="A318" i="3"/>
  <c r="B318" i="3"/>
  <c r="C318" i="3"/>
  <c r="D318" i="3"/>
  <c r="E318" i="3"/>
  <c r="F318" i="3"/>
  <c r="G318" i="3"/>
  <c r="H318" i="3"/>
  <c r="AQ318" i="3" s="1"/>
  <c r="I318" i="3"/>
  <c r="AJ318" i="3" s="1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AF318" i="3"/>
  <c r="AG318" i="3"/>
  <c r="AH318" i="3"/>
  <c r="AI318" i="3"/>
  <c r="AO318" i="3"/>
  <c r="A319" i="3"/>
  <c r="B319" i="3"/>
  <c r="C319" i="3"/>
  <c r="D319" i="3"/>
  <c r="E319" i="3"/>
  <c r="F319" i="3"/>
  <c r="G319" i="3"/>
  <c r="H319" i="3"/>
  <c r="I319" i="3"/>
  <c r="AJ319" i="3" s="1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W319" i="3"/>
  <c r="X319" i="3"/>
  <c r="Y319" i="3"/>
  <c r="Z319" i="3"/>
  <c r="AA319" i="3"/>
  <c r="AB319" i="3"/>
  <c r="AC319" i="3"/>
  <c r="AD319" i="3"/>
  <c r="AE319" i="3"/>
  <c r="AF319" i="3"/>
  <c r="AG319" i="3"/>
  <c r="AH319" i="3"/>
  <c r="AI319" i="3"/>
  <c r="AK319" i="3"/>
  <c r="AL319" i="3"/>
  <c r="AP319" i="3"/>
  <c r="AQ319" i="3"/>
  <c r="A320" i="3"/>
  <c r="B320" i="3"/>
  <c r="C320" i="3"/>
  <c r="D320" i="3"/>
  <c r="E320" i="3"/>
  <c r="F320" i="3"/>
  <c r="G320" i="3"/>
  <c r="AQ320" i="3" s="1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W320" i="3"/>
  <c r="X320" i="3"/>
  <c r="Y320" i="3"/>
  <c r="Z320" i="3"/>
  <c r="AA320" i="3"/>
  <c r="AB320" i="3"/>
  <c r="AC320" i="3"/>
  <c r="AD320" i="3"/>
  <c r="AE320" i="3"/>
  <c r="AF320" i="3"/>
  <c r="AG320" i="3"/>
  <c r="AH320" i="3"/>
  <c r="AI320" i="3"/>
  <c r="AJ320" i="3"/>
  <c r="AM320" i="3"/>
  <c r="A321" i="3"/>
  <c r="B321" i="3"/>
  <c r="C321" i="3"/>
  <c r="D321" i="3"/>
  <c r="E321" i="3"/>
  <c r="F321" i="3"/>
  <c r="G321" i="3"/>
  <c r="AQ321" i="3" s="1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W321" i="3"/>
  <c r="X321" i="3"/>
  <c r="Y321" i="3"/>
  <c r="Z321" i="3"/>
  <c r="AA321" i="3"/>
  <c r="AB321" i="3"/>
  <c r="AC321" i="3"/>
  <c r="AD321" i="3"/>
  <c r="AE321" i="3"/>
  <c r="AF321" i="3"/>
  <c r="AG321" i="3"/>
  <c r="AH321" i="3"/>
  <c r="AI321" i="3"/>
  <c r="AJ321" i="3"/>
  <c r="AK321" i="3"/>
  <c r="AM321" i="3"/>
  <c r="AN321" i="3"/>
  <c r="A322" i="3"/>
  <c r="B322" i="3"/>
  <c r="C322" i="3"/>
  <c r="D322" i="3"/>
  <c r="E322" i="3"/>
  <c r="F322" i="3"/>
  <c r="G322" i="3"/>
  <c r="AQ322" i="3" s="1"/>
  <c r="H322" i="3"/>
  <c r="I322" i="3"/>
  <c r="AJ322" i="3" s="1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W322" i="3"/>
  <c r="X322" i="3"/>
  <c r="Y322" i="3"/>
  <c r="Z322" i="3"/>
  <c r="AA322" i="3"/>
  <c r="AB322" i="3"/>
  <c r="AC322" i="3"/>
  <c r="AD322" i="3"/>
  <c r="AE322" i="3"/>
  <c r="AF322" i="3"/>
  <c r="AG322" i="3"/>
  <c r="AH322" i="3"/>
  <c r="AI322" i="3"/>
  <c r="AK322" i="3"/>
  <c r="AO322" i="3"/>
  <c r="AP322" i="3"/>
  <c r="A323" i="3"/>
  <c r="B323" i="3"/>
  <c r="C323" i="3"/>
  <c r="D323" i="3"/>
  <c r="E323" i="3"/>
  <c r="F323" i="3"/>
  <c r="G323" i="3"/>
  <c r="AQ323" i="3" s="1"/>
  <c r="H323" i="3"/>
  <c r="I323" i="3"/>
  <c r="AJ323" i="3" s="1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AF323" i="3"/>
  <c r="AG323" i="3"/>
  <c r="AH323" i="3"/>
  <c r="AI323" i="3"/>
  <c r="A324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AF324" i="3"/>
  <c r="AG324" i="3"/>
  <c r="AH324" i="3"/>
  <c r="AI324" i="3"/>
  <c r="AJ324" i="3"/>
  <c r="AQ324" i="3"/>
  <c r="A325" i="3"/>
  <c r="B325" i="3"/>
  <c r="C325" i="3"/>
  <c r="D325" i="3"/>
  <c r="E325" i="3"/>
  <c r="F325" i="3"/>
  <c r="G325" i="3"/>
  <c r="H325" i="3"/>
  <c r="AQ325" i="3" s="1"/>
  <c r="I325" i="3"/>
  <c r="AJ325" i="3" s="1"/>
  <c r="J325" i="3"/>
  <c r="K325" i="3"/>
  <c r="L325" i="3"/>
  <c r="M325" i="3"/>
  <c r="N325" i="3"/>
  <c r="O325" i="3"/>
  <c r="P325" i="3"/>
  <c r="Q325" i="3"/>
  <c r="R325" i="3"/>
  <c r="S325" i="3"/>
  <c r="T325" i="3"/>
  <c r="U325" i="3"/>
  <c r="V325" i="3"/>
  <c r="W325" i="3"/>
  <c r="X325" i="3"/>
  <c r="Y325" i="3"/>
  <c r="Z325" i="3"/>
  <c r="AA325" i="3"/>
  <c r="AB325" i="3"/>
  <c r="AC325" i="3"/>
  <c r="AD325" i="3"/>
  <c r="AE325" i="3"/>
  <c r="AF325" i="3"/>
  <c r="AG325" i="3"/>
  <c r="AH325" i="3"/>
  <c r="AI325" i="3"/>
  <c r="A326" i="3"/>
  <c r="B326" i="3"/>
  <c r="C326" i="3"/>
  <c r="D326" i="3"/>
  <c r="E326" i="3"/>
  <c r="F326" i="3"/>
  <c r="G326" i="3"/>
  <c r="H326" i="3"/>
  <c r="I326" i="3"/>
  <c r="AJ326" i="3" s="1"/>
  <c r="J326" i="3"/>
  <c r="K326" i="3"/>
  <c r="L326" i="3"/>
  <c r="M326" i="3"/>
  <c r="N326" i="3"/>
  <c r="O326" i="3"/>
  <c r="P326" i="3"/>
  <c r="Q326" i="3"/>
  <c r="R326" i="3"/>
  <c r="S326" i="3"/>
  <c r="T326" i="3"/>
  <c r="U326" i="3"/>
  <c r="V326" i="3"/>
  <c r="W326" i="3"/>
  <c r="X326" i="3"/>
  <c r="Y326" i="3"/>
  <c r="Z326" i="3"/>
  <c r="AA326" i="3"/>
  <c r="AB326" i="3"/>
  <c r="AC326" i="3"/>
  <c r="AD326" i="3"/>
  <c r="AE326" i="3"/>
  <c r="AF326" i="3"/>
  <c r="AG326" i="3"/>
  <c r="AH326" i="3"/>
  <c r="AI326" i="3"/>
  <c r="A327" i="3"/>
  <c r="B327" i="3"/>
  <c r="C327" i="3"/>
  <c r="D327" i="3"/>
  <c r="E327" i="3"/>
  <c r="F327" i="3"/>
  <c r="G327" i="3"/>
  <c r="H327" i="3"/>
  <c r="I327" i="3"/>
  <c r="AJ327" i="3" s="1"/>
  <c r="J327" i="3"/>
  <c r="K327" i="3"/>
  <c r="L327" i="3"/>
  <c r="M327" i="3"/>
  <c r="N327" i="3"/>
  <c r="O327" i="3"/>
  <c r="P327" i="3"/>
  <c r="Q327" i="3"/>
  <c r="R327" i="3"/>
  <c r="S327" i="3"/>
  <c r="T327" i="3"/>
  <c r="U327" i="3"/>
  <c r="V327" i="3"/>
  <c r="W327" i="3"/>
  <c r="X327" i="3"/>
  <c r="Y327" i="3"/>
  <c r="Z327" i="3"/>
  <c r="AA327" i="3"/>
  <c r="AB327" i="3"/>
  <c r="AC327" i="3"/>
  <c r="AD327" i="3"/>
  <c r="AE327" i="3"/>
  <c r="AF327" i="3"/>
  <c r="AG327" i="3"/>
  <c r="AH327" i="3"/>
  <c r="AI327" i="3"/>
  <c r="AQ327" i="3"/>
  <c r="A328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W328" i="3"/>
  <c r="X328" i="3"/>
  <c r="Y328" i="3"/>
  <c r="Z328" i="3"/>
  <c r="AA328" i="3"/>
  <c r="AB328" i="3"/>
  <c r="AC328" i="3"/>
  <c r="AD328" i="3"/>
  <c r="AE328" i="3"/>
  <c r="AF328" i="3"/>
  <c r="AG328" i="3"/>
  <c r="AH328" i="3"/>
  <c r="AI328" i="3"/>
  <c r="AJ328" i="3"/>
  <c r="AQ328" i="3"/>
  <c r="A329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V329" i="3"/>
  <c r="W329" i="3"/>
  <c r="X329" i="3"/>
  <c r="Y329" i="3"/>
  <c r="Z329" i="3"/>
  <c r="AA329" i="3"/>
  <c r="AB329" i="3"/>
  <c r="AC329" i="3"/>
  <c r="AD329" i="3"/>
  <c r="AE329" i="3"/>
  <c r="AF329" i="3"/>
  <c r="AG329" i="3"/>
  <c r="AH329" i="3"/>
  <c r="AI329" i="3"/>
  <c r="AJ329" i="3"/>
  <c r="A330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W330" i="3"/>
  <c r="X330" i="3"/>
  <c r="Y330" i="3"/>
  <c r="Z330" i="3"/>
  <c r="AA330" i="3"/>
  <c r="AB330" i="3"/>
  <c r="AC330" i="3"/>
  <c r="AD330" i="3"/>
  <c r="AE330" i="3"/>
  <c r="AF330" i="3"/>
  <c r="AG330" i="3"/>
  <c r="AH330" i="3"/>
  <c r="AI330" i="3"/>
  <c r="AJ330" i="3"/>
  <c r="A331" i="3"/>
  <c r="B331" i="3"/>
  <c r="C331" i="3"/>
  <c r="D331" i="3"/>
  <c r="E331" i="3"/>
  <c r="F331" i="3"/>
  <c r="G331" i="3"/>
  <c r="H331" i="3"/>
  <c r="I331" i="3"/>
  <c r="AJ331" i="3" s="1"/>
  <c r="J331" i="3"/>
  <c r="K331" i="3"/>
  <c r="L331" i="3"/>
  <c r="M331" i="3"/>
  <c r="N331" i="3"/>
  <c r="O331" i="3"/>
  <c r="P331" i="3"/>
  <c r="Q331" i="3"/>
  <c r="R331" i="3"/>
  <c r="S331" i="3"/>
  <c r="T331" i="3"/>
  <c r="U331" i="3"/>
  <c r="V331" i="3"/>
  <c r="W331" i="3"/>
  <c r="X331" i="3"/>
  <c r="Y331" i="3"/>
  <c r="Z331" i="3"/>
  <c r="AA331" i="3"/>
  <c r="AB331" i="3"/>
  <c r="AC331" i="3"/>
  <c r="AD331" i="3"/>
  <c r="AE331" i="3"/>
  <c r="AF331" i="3"/>
  <c r="AG331" i="3"/>
  <c r="AH331" i="3"/>
  <c r="AI331" i="3"/>
  <c r="A332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V332" i="3"/>
  <c r="W332" i="3"/>
  <c r="X332" i="3"/>
  <c r="Y332" i="3"/>
  <c r="Z332" i="3"/>
  <c r="AA332" i="3"/>
  <c r="AB332" i="3"/>
  <c r="AC332" i="3"/>
  <c r="AD332" i="3"/>
  <c r="AE332" i="3"/>
  <c r="AF332" i="3"/>
  <c r="AG332" i="3"/>
  <c r="AH332" i="3"/>
  <c r="AI332" i="3"/>
  <c r="AJ332" i="3"/>
  <c r="AQ332" i="3"/>
  <c r="A333" i="3"/>
  <c r="B333" i="3"/>
  <c r="C333" i="3"/>
  <c r="D333" i="3"/>
  <c r="E333" i="3"/>
  <c r="F333" i="3"/>
  <c r="G333" i="3"/>
  <c r="H333" i="3"/>
  <c r="AQ333" i="3" s="1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V333" i="3"/>
  <c r="W333" i="3"/>
  <c r="X333" i="3"/>
  <c r="Y333" i="3"/>
  <c r="Z333" i="3"/>
  <c r="AA333" i="3"/>
  <c r="AB333" i="3"/>
  <c r="AC333" i="3"/>
  <c r="AD333" i="3"/>
  <c r="AE333" i="3"/>
  <c r="AF333" i="3"/>
  <c r="AG333" i="3"/>
  <c r="AH333" i="3"/>
  <c r="AI333" i="3"/>
  <c r="AJ333" i="3"/>
  <c r="A334" i="3"/>
  <c r="B334" i="3"/>
  <c r="C334" i="3"/>
  <c r="D334" i="3"/>
  <c r="E334" i="3"/>
  <c r="F334" i="3"/>
  <c r="G334" i="3"/>
  <c r="H334" i="3"/>
  <c r="AQ334" i="3" s="1"/>
  <c r="AL334" i="3" s="1"/>
  <c r="I334" i="3"/>
  <c r="AJ334" i="3" s="1"/>
  <c r="J334" i="3"/>
  <c r="K334" i="3"/>
  <c r="L334" i="3"/>
  <c r="M334" i="3"/>
  <c r="N334" i="3"/>
  <c r="O334" i="3"/>
  <c r="P334" i="3"/>
  <c r="Q334" i="3"/>
  <c r="R334" i="3"/>
  <c r="S334" i="3"/>
  <c r="T334" i="3"/>
  <c r="U334" i="3"/>
  <c r="V334" i="3"/>
  <c r="W334" i="3"/>
  <c r="X334" i="3"/>
  <c r="Y334" i="3"/>
  <c r="Z334" i="3"/>
  <c r="AA334" i="3"/>
  <c r="AB334" i="3"/>
  <c r="AC334" i="3"/>
  <c r="AD334" i="3"/>
  <c r="AE334" i="3"/>
  <c r="AF334" i="3"/>
  <c r="AG334" i="3"/>
  <c r="AH334" i="3"/>
  <c r="AI334" i="3"/>
  <c r="A335" i="3"/>
  <c r="B335" i="3"/>
  <c r="C335" i="3"/>
  <c r="D335" i="3"/>
  <c r="E335" i="3"/>
  <c r="F335" i="3"/>
  <c r="G335" i="3"/>
  <c r="H335" i="3"/>
  <c r="I335" i="3"/>
  <c r="AJ335" i="3" s="1"/>
  <c r="J335" i="3"/>
  <c r="K335" i="3"/>
  <c r="L335" i="3"/>
  <c r="M335" i="3"/>
  <c r="N335" i="3"/>
  <c r="O335" i="3"/>
  <c r="P335" i="3"/>
  <c r="Q335" i="3"/>
  <c r="R335" i="3"/>
  <c r="S335" i="3"/>
  <c r="T335" i="3"/>
  <c r="U335" i="3"/>
  <c r="V335" i="3"/>
  <c r="W335" i="3"/>
  <c r="X335" i="3"/>
  <c r="Y335" i="3"/>
  <c r="Z335" i="3"/>
  <c r="AA335" i="3"/>
  <c r="AB335" i="3"/>
  <c r="AC335" i="3"/>
  <c r="AD335" i="3"/>
  <c r="AE335" i="3"/>
  <c r="AF335" i="3"/>
  <c r="AG335" i="3"/>
  <c r="AH335" i="3"/>
  <c r="AI335" i="3"/>
  <c r="AP335" i="3"/>
  <c r="AQ335" i="3"/>
  <c r="A336" i="3"/>
  <c r="B336" i="3"/>
  <c r="C336" i="3"/>
  <c r="D336" i="3"/>
  <c r="E336" i="3"/>
  <c r="F336" i="3"/>
  <c r="G336" i="3"/>
  <c r="AQ336" i="3" s="1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V336" i="3"/>
  <c r="W336" i="3"/>
  <c r="X336" i="3"/>
  <c r="Y336" i="3"/>
  <c r="Z336" i="3"/>
  <c r="AA336" i="3"/>
  <c r="AB336" i="3"/>
  <c r="AC336" i="3"/>
  <c r="AD336" i="3"/>
  <c r="AE336" i="3"/>
  <c r="AF336" i="3"/>
  <c r="AG336" i="3"/>
  <c r="AH336" i="3"/>
  <c r="AI336" i="3"/>
  <c r="AJ336" i="3"/>
  <c r="AP336" i="3"/>
  <c r="A337" i="3"/>
  <c r="B337" i="3"/>
  <c r="C337" i="3"/>
  <c r="D337" i="3"/>
  <c r="E337" i="3"/>
  <c r="F337" i="3"/>
  <c r="G337" i="3"/>
  <c r="AQ337" i="3" s="1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V337" i="3"/>
  <c r="W337" i="3"/>
  <c r="X337" i="3"/>
  <c r="Y337" i="3"/>
  <c r="Z337" i="3"/>
  <c r="AA337" i="3"/>
  <c r="AB337" i="3"/>
  <c r="AC337" i="3"/>
  <c r="AD337" i="3"/>
  <c r="AE337" i="3"/>
  <c r="AF337" i="3"/>
  <c r="AG337" i="3"/>
  <c r="AH337" i="3"/>
  <c r="AI337" i="3"/>
  <c r="AJ337" i="3"/>
  <c r="AN337" i="3"/>
  <c r="A338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V338" i="3"/>
  <c r="W338" i="3"/>
  <c r="X338" i="3"/>
  <c r="Y338" i="3"/>
  <c r="Z338" i="3"/>
  <c r="AA338" i="3"/>
  <c r="AB338" i="3"/>
  <c r="AC338" i="3"/>
  <c r="AD338" i="3"/>
  <c r="AE338" i="3"/>
  <c r="AF338" i="3"/>
  <c r="AG338" i="3"/>
  <c r="AH338" i="3"/>
  <c r="AI338" i="3"/>
  <c r="AJ338" i="3"/>
  <c r="A339" i="3"/>
  <c r="B339" i="3"/>
  <c r="C339" i="3"/>
  <c r="D339" i="3"/>
  <c r="E339" i="3"/>
  <c r="F339" i="3"/>
  <c r="G339" i="3"/>
  <c r="H339" i="3"/>
  <c r="I339" i="3"/>
  <c r="AJ339" i="3" s="1"/>
  <c r="J339" i="3"/>
  <c r="K339" i="3"/>
  <c r="L339" i="3"/>
  <c r="M339" i="3"/>
  <c r="N339" i="3"/>
  <c r="O339" i="3"/>
  <c r="P339" i="3"/>
  <c r="Q339" i="3"/>
  <c r="R339" i="3"/>
  <c r="S339" i="3"/>
  <c r="T339" i="3"/>
  <c r="U339" i="3"/>
  <c r="V339" i="3"/>
  <c r="W339" i="3"/>
  <c r="X339" i="3"/>
  <c r="Y339" i="3"/>
  <c r="Z339" i="3"/>
  <c r="AA339" i="3"/>
  <c r="AB339" i="3"/>
  <c r="AC339" i="3"/>
  <c r="AD339" i="3"/>
  <c r="AE339" i="3"/>
  <c r="AF339" i="3"/>
  <c r="AG339" i="3"/>
  <c r="AH339" i="3"/>
  <c r="AI339" i="3"/>
  <c r="A340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V340" i="3"/>
  <c r="W340" i="3"/>
  <c r="X340" i="3"/>
  <c r="Y340" i="3"/>
  <c r="Z340" i="3"/>
  <c r="AA340" i="3"/>
  <c r="AB340" i="3"/>
  <c r="AC340" i="3"/>
  <c r="AD340" i="3"/>
  <c r="AE340" i="3"/>
  <c r="AF340" i="3"/>
  <c r="AG340" i="3"/>
  <c r="AH340" i="3"/>
  <c r="AI340" i="3"/>
  <c r="AJ340" i="3"/>
  <c r="AL340" i="3"/>
  <c r="AM340" i="3"/>
  <c r="AQ340" i="3"/>
  <c r="A341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V341" i="3"/>
  <c r="W341" i="3"/>
  <c r="X341" i="3"/>
  <c r="Y341" i="3"/>
  <c r="Z341" i="3"/>
  <c r="AA341" i="3"/>
  <c r="AB341" i="3"/>
  <c r="AC341" i="3"/>
  <c r="AD341" i="3"/>
  <c r="AE341" i="3"/>
  <c r="AF341" i="3"/>
  <c r="AG341" i="3"/>
  <c r="AH341" i="3"/>
  <c r="AI341" i="3"/>
  <c r="AJ341" i="3"/>
  <c r="AO341" i="3"/>
  <c r="AQ341" i="3"/>
  <c r="A342" i="3"/>
  <c r="B342" i="3"/>
  <c r="C342" i="3"/>
  <c r="D342" i="3"/>
  <c r="E342" i="3"/>
  <c r="F342" i="3"/>
  <c r="G342" i="3"/>
  <c r="H342" i="3"/>
  <c r="AQ342" i="3" s="1"/>
  <c r="I342" i="3"/>
  <c r="AJ342" i="3" s="1"/>
  <c r="J342" i="3"/>
  <c r="K342" i="3"/>
  <c r="L342" i="3"/>
  <c r="M342" i="3"/>
  <c r="N342" i="3"/>
  <c r="O342" i="3"/>
  <c r="P342" i="3"/>
  <c r="Q342" i="3"/>
  <c r="R342" i="3"/>
  <c r="S342" i="3"/>
  <c r="T342" i="3"/>
  <c r="U342" i="3"/>
  <c r="V342" i="3"/>
  <c r="W342" i="3"/>
  <c r="X342" i="3"/>
  <c r="Y342" i="3"/>
  <c r="Z342" i="3"/>
  <c r="AA342" i="3"/>
  <c r="AB342" i="3"/>
  <c r="AC342" i="3"/>
  <c r="AD342" i="3"/>
  <c r="AE342" i="3"/>
  <c r="AF342" i="3"/>
  <c r="AG342" i="3"/>
  <c r="AH342" i="3"/>
  <c r="AI342" i="3"/>
  <c r="AK342" i="3"/>
  <c r="AO342" i="3"/>
  <c r="A343" i="3"/>
  <c r="B343" i="3"/>
  <c r="C343" i="3"/>
  <c r="D343" i="3"/>
  <c r="E343" i="3"/>
  <c r="F343" i="3"/>
  <c r="G343" i="3"/>
  <c r="H343" i="3"/>
  <c r="I343" i="3"/>
  <c r="AJ343" i="3" s="1"/>
  <c r="J343" i="3"/>
  <c r="K343" i="3"/>
  <c r="L343" i="3"/>
  <c r="M343" i="3"/>
  <c r="N343" i="3"/>
  <c r="O343" i="3"/>
  <c r="P343" i="3"/>
  <c r="Q343" i="3"/>
  <c r="R343" i="3"/>
  <c r="S343" i="3"/>
  <c r="T343" i="3"/>
  <c r="U343" i="3"/>
  <c r="V343" i="3"/>
  <c r="W343" i="3"/>
  <c r="X343" i="3"/>
  <c r="Y343" i="3"/>
  <c r="Z343" i="3"/>
  <c r="AA343" i="3"/>
  <c r="AB343" i="3"/>
  <c r="AC343" i="3"/>
  <c r="AD343" i="3"/>
  <c r="AE343" i="3"/>
  <c r="AF343" i="3"/>
  <c r="AG343" i="3"/>
  <c r="AH343" i="3"/>
  <c r="AI343" i="3"/>
  <c r="AK343" i="3"/>
  <c r="AL343" i="3"/>
  <c r="AP343" i="3"/>
  <c r="AQ343" i="3"/>
  <c r="A344" i="3"/>
  <c r="B344" i="3"/>
  <c r="C344" i="3"/>
  <c r="D344" i="3"/>
  <c r="E344" i="3"/>
  <c r="F344" i="3"/>
  <c r="G344" i="3"/>
  <c r="AQ344" i="3" s="1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V344" i="3"/>
  <c r="W344" i="3"/>
  <c r="X344" i="3"/>
  <c r="Y344" i="3"/>
  <c r="Z344" i="3"/>
  <c r="AA344" i="3"/>
  <c r="AB344" i="3"/>
  <c r="AC344" i="3"/>
  <c r="AD344" i="3"/>
  <c r="AE344" i="3"/>
  <c r="AF344" i="3"/>
  <c r="AG344" i="3"/>
  <c r="AH344" i="3"/>
  <c r="AI344" i="3"/>
  <c r="AJ344" i="3"/>
  <c r="A345" i="3"/>
  <c r="B345" i="3"/>
  <c r="C345" i="3"/>
  <c r="D345" i="3"/>
  <c r="E345" i="3"/>
  <c r="F345" i="3"/>
  <c r="G345" i="3"/>
  <c r="AQ345" i="3" s="1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V345" i="3"/>
  <c r="W345" i="3"/>
  <c r="X345" i="3"/>
  <c r="Y345" i="3"/>
  <c r="Z345" i="3"/>
  <c r="AA345" i="3"/>
  <c r="AB345" i="3"/>
  <c r="AC345" i="3"/>
  <c r="AD345" i="3"/>
  <c r="AE345" i="3"/>
  <c r="AF345" i="3"/>
  <c r="AG345" i="3"/>
  <c r="AH345" i="3"/>
  <c r="AI345" i="3"/>
  <c r="AJ345" i="3"/>
  <c r="AM345" i="3"/>
  <c r="AN345" i="3"/>
  <c r="A346" i="3"/>
  <c r="B346" i="3"/>
  <c r="C346" i="3"/>
  <c r="D346" i="3"/>
  <c r="E346" i="3"/>
  <c r="F346" i="3"/>
  <c r="G346" i="3"/>
  <c r="AQ346" i="3" s="1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V346" i="3"/>
  <c r="W346" i="3"/>
  <c r="X346" i="3"/>
  <c r="Y346" i="3"/>
  <c r="Z346" i="3"/>
  <c r="AA346" i="3"/>
  <c r="AB346" i="3"/>
  <c r="AC346" i="3"/>
  <c r="AD346" i="3"/>
  <c r="AE346" i="3"/>
  <c r="AF346" i="3"/>
  <c r="AG346" i="3"/>
  <c r="AH346" i="3"/>
  <c r="AI346" i="3"/>
  <c r="AJ346" i="3"/>
  <c r="A347" i="3"/>
  <c r="B347" i="3"/>
  <c r="C347" i="3"/>
  <c r="D347" i="3"/>
  <c r="E347" i="3"/>
  <c r="F347" i="3"/>
  <c r="G347" i="3"/>
  <c r="H347" i="3"/>
  <c r="I347" i="3"/>
  <c r="AJ347" i="3" s="1"/>
  <c r="J347" i="3"/>
  <c r="K347" i="3"/>
  <c r="L347" i="3"/>
  <c r="M347" i="3"/>
  <c r="N347" i="3"/>
  <c r="O347" i="3"/>
  <c r="P347" i="3"/>
  <c r="Q347" i="3"/>
  <c r="R347" i="3"/>
  <c r="S347" i="3"/>
  <c r="T347" i="3"/>
  <c r="U347" i="3"/>
  <c r="V347" i="3"/>
  <c r="W347" i="3"/>
  <c r="X347" i="3"/>
  <c r="Y347" i="3"/>
  <c r="Z347" i="3"/>
  <c r="AA347" i="3"/>
  <c r="AB347" i="3"/>
  <c r="AC347" i="3"/>
  <c r="AD347" i="3"/>
  <c r="AE347" i="3"/>
  <c r="AF347" i="3"/>
  <c r="AG347" i="3"/>
  <c r="AH347" i="3"/>
  <c r="AI347" i="3"/>
  <c r="A348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V348" i="3"/>
  <c r="W348" i="3"/>
  <c r="X348" i="3"/>
  <c r="Y348" i="3"/>
  <c r="Z348" i="3"/>
  <c r="AA348" i="3"/>
  <c r="AB348" i="3"/>
  <c r="AC348" i="3"/>
  <c r="AD348" i="3"/>
  <c r="AE348" i="3"/>
  <c r="AF348" i="3"/>
  <c r="AG348" i="3"/>
  <c r="AH348" i="3"/>
  <c r="AI348" i="3"/>
  <c r="AJ348" i="3"/>
  <c r="AL348" i="3"/>
  <c r="AM348" i="3"/>
  <c r="AQ348" i="3"/>
  <c r="A349" i="3"/>
  <c r="B349" i="3"/>
  <c r="C349" i="3"/>
  <c r="D349" i="3"/>
  <c r="E349" i="3"/>
  <c r="F349" i="3"/>
  <c r="G349" i="3"/>
  <c r="H349" i="3"/>
  <c r="I349" i="3"/>
  <c r="AJ349" i="3" s="1"/>
  <c r="J349" i="3"/>
  <c r="K349" i="3"/>
  <c r="L349" i="3"/>
  <c r="M349" i="3"/>
  <c r="N349" i="3"/>
  <c r="O349" i="3"/>
  <c r="P349" i="3"/>
  <c r="Q349" i="3"/>
  <c r="R349" i="3"/>
  <c r="S349" i="3"/>
  <c r="T349" i="3"/>
  <c r="U349" i="3"/>
  <c r="V349" i="3"/>
  <c r="W349" i="3"/>
  <c r="X349" i="3"/>
  <c r="Y349" i="3"/>
  <c r="Z349" i="3"/>
  <c r="AA349" i="3"/>
  <c r="AB349" i="3"/>
  <c r="AC349" i="3"/>
  <c r="AD349" i="3"/>
  <c r="AE349" i="3"/>
  <c r="AF349" i="3"/>
  <c r="AG349" i="3"/>
  <c r="AH349" i="3"/>
  <c r="AI349" i="3"/>
  <c r="AN349" i="3"/>
  <c r="AO349" i="3"/>
  <c r="AQ349" i="3"/>
  <c r="A350" i="3"/>
  <c r="B350" i="3"/>
  <c r="C350" i="3"/>
  <c r="D350" i="3"/>
  <c r="E350" i="3"/>
  <c r="F350" i="3"/>
  <c r="G350" i="3"/>
  <c r="H350" i="3"/>
  <c r="AQ350" i="3" s="1"/>
  <c r="AL350" i="3" s="1"/>
  <c r="I350" i="3"/>
  <c r="AJ350" i="3" s="1"/>
  <c r="J350" i="3"/>
  <c r="K350" i="3"/>
  <c r="L350" i="3"/>
  <c r="M350" i="3"/>
  <c r="N350" i="3"/>
  <c r="O350" i="3"/>
  <c r="P350" i="3"/>
  <c r="Q350" i="3"/>
  <c r="R350" i="3"/>
  <c r="S350" i="3"/>
  <c r="T350" i="3"/>
  <c r="U350" i="3"/>
  <c r="V350" i="3"/>
  <c r="W350" i="3"/>
  <c r="X350" i="3"/>
  <c r="Y350" i="3"/>
  <c r="Z350" i="3"/>
  <c r="AA350" i="3"/>
  <c r="AB350" i="3"/>
  <c r="AC350" i="3"/>
  <c r="AD350" i="3"/>
  <c r="AE350" i="3"/>
  <c r="AF350" i="3"/>
  <c r="AG350" i="3"/>
  <c r="AH350" i="3"/>
  <c r="AI350" i="3"/>
  <c r="AK350" i="3"/>
  <c r="AN350" i="3"/>
  <c r="AO350" i="3"/>
  <c r="A351" i="3"/>
  <c r="B351" i="3"/>
  <c r="C351" i="3"/>
  <c r="D351" i="3"/>
  <c r="E351" i="3"/>
  <c r="F351" i="3"/>
  <c r="G351" i="3"/>
  <c r="H351" i="3"/>
  <c r="I351" i="3"/>
  <c r="AJ351" i="3" s="1"/>
  <c r="J351" i="3"/>
  <c r="K351" i="3"/>
  <c r="L351" i="3"/>
  <c r="M351" i="3"/>
  <c r="N351" i="3"/>
  <c r="O351" i="3"/>
  <c r="P351" i="3"/>
  <c r="Q351" i="3"/>
  <c r="R351" i="3"/>
  <c r="S351" i="3"/>
  <c r="T351" i="3"/>
  <c r="U351" i="3"/>
  <c r="V351" i="3"/>
  <c r="W351" i="3"/>
  <c r="X351" i="3"/>
  <c r="Y351" i="3"/>
  <c r="Z351" i="3"/>
  <c r="AA351" i="3"/>
  <c r="AB351" i="3"/>
  <c r="AC351" i="3"/>
  <c r="AD351" i="3"/>
  <c r="AE351" i="3"/>
  <c r="AF351" i="3"/>
  <c r="AG351" i="3"/>
  <c r="AH351" i="3"/>
  <c r="AI351" i="3"/>
  <c r="AK351" i="3"/>
  <c r="AQ351" i="3"/>
  <c r="A352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V352" i="3"/>
  <c r="W352" i="3"/>
  <c r="X352" i="3"/>
  <c r="Y352" i="3"/>
  <c r="Z352" i="3"/>
  <c r="AA352" i="3"/>
  <c r="AB352" i="3"/>
  <c r="AC352" i="3"/>
  <c r="AD352" i="3"/>
  <c r="AE352" i="3"/>
  <c r="AF352" i="3"/>
  <c r="AG352" i="3"/>
  <c r="AH352" i="3"/>
  <c r="AI352" i="3"/>
  <c r="AJ352" i="3"/>
  <c r="AM352" i="3"/>
  <c r="AQ352" i="3"/>
  <c r="A353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V353" i="3"/>
  <c r="W353" i="3"/>
  <c r="X353" i="3"/>
  <c r="Y353" i="3"/>
  <c r="Z353" i="3"/>
  <c r="AA353" i="3"/>
  <c r="AB353" i="3"/>
  <c r="AC353" i="3"/>
  <c r="AD353" i="3"/>
  <c r="AE353" i="3"/>
  <c r="AF353" i="3"/>
  <c r="AG353" i="3"/>
  <c r="AH353" i="3"/>
  <c r="AI353" i="3"/>
  <c r="AJ353" i="3"/>
  <c r="A354" i="3"/>
  <c r="B354" i="3"/>
  <c r="C354" i="3"/>
  <c r="D354" i="3"/>
  <c r="E354" i="3"/>
  <c r="F354" i="3"/>
  <c r="G354" i="3"/>
  <c r="H354" i="3"/>
  <c r="I354" i="3"/>
  <c r="AJ354" i="3" s="1"/>
  <c r="J354" i="3"/>
  <c r="K354" i="3"/>
  <c r="L354" i="3"/>
  <c r="M354" i="3"/>
  <c r="N354" i="3"/>
  <c r="O354" i="3"/>
  <c r="P354" i="3"/>
  <c r="Q354" i="3"/>
  <c r="R354" i="3"/>
  <c r="S354" i="3"/>
  <c r="T354" i="3"/>
  <c r="U354" i="3"/>
  <c r="V354" i="3"/>
  <c r="W354" i="3"/>
  <c r="X354" i="3"/>
  <c r="Y354" i="3"/>
  <c r="Z354" i="3"/>
  <c r="AA354" i="3"/>
  <c r="AB354" i="3"/>
  <c r="AC354" i="3"/>
  <c r="AD354" i="3"/>
  <c r="AE354" i="3"/>
  <c r="AF354" i="3"/>
  <c r="AG354" i="3"/>
  <c r="AH354" i="3"/>
  <c r="AI354" i="3"/>
  <c r="A355" i="3"/>
  <c r="B355" i="3"/>
  <c r="C355" i="3"/>
  <c r="D355" i="3"/>
  <c r="E355" i="3"/>
  <c r="F355" i="3"/>
  <c r="G355" i="3"/>
  <c r="AQ355" i="3" s="1"/>
  <c r="H355" i="3"/>
  <c r="I355" i="3"/>
  <c r="AJ355" i="3" s="1"/>
  <c r="J355" i="3"/>
  <c r="K355" i="3"/>
  <c r="L355" i="3"/>
  <c r="M355" i="3"/>
  <c r="N355" i="3"/>
  <c r="O355" i="3"/>
  <c r="P355" i="3"/>
  <c r="Q355" i="3"/>
  <c r="R355" i="3"/>
  <c r="S355" i="3"/>
  <c r="T355" i="3"/>
  <c r="U355" i="3"/>
  <c r="V355" i="3"/>
  <c r="W355" i="3"/>
  <c r="X355" i="3"/>
  <c r="Y355" i="3"/>
  <c r="Z355" i="3"/>
  <c r="AA355" i="3"/>
  <c r="AB355" i="3"/>
  <c r="AC355" i="3"/>
  <c r="AD355" i="3"/>
  <c r="AE355" i="3"/>
  <c r="AF355" i="3"/>
  <c r="AG355" i="3"/>
  <c r="AH355" i="3"/>
  <c r="AI355" i="3"/>
  <c r="A356" i="3"/>
  <c r="B356" i="3"/>
  <c r="C356" i="3"/>
  <c r="D356" i="3"/>
  <c r="E356" i="3"/>
  <c r="F356" i="3"/>
  <c r="G356" i="3"/>
  <c r="AQ356" i="3" s="1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V356" i="3"/>
  <c r="W356" i="3"/>
  <c r="X356" i="3"/>
  <c r="Y356" i="3"/>
  <c r="Z356" i="3"/>
  <c r="AA356" i="3"/>
  <c r="AB356" i="3"/>
  <c r="AC356" i="3"/>
  <c r="AD356" i="3"/>
  <c r="AE356" i="3"/>
  <c r="AF356" i="3"/>
  <c r="AG356" i="3"/>
  <c r="AH356" i="3"/>
  <c r="AI356" i="3"/>
  <c r="AJ356" i="3"/>
  <c r="A357" i="3"/>
  <c r="B357" i="3"/>
  <c r="C357" i="3"/>
  <c r="D357" i="3"/>
  <c r="E357" i="3"/>
  <c r="F357" i="3"/>
  <c r="G357" i="3"/>
  <c r="H357" i="3"/>
  <c r="I357" i="3"/>
  <c r="AJ357" i="3" s="1"/>
  <c r="J357" i="3"/>
  <c r="K357" i="3"/>
  <c r="L357" i="3"/>
  <c r="M357" i="3"/>
  <c r="N357" i="3"/>
  <c r="O357" i="3"/>
  <c r="P357" i="3"/>
  <c r="Q357" i="3"/>
  <c r="R357" i="3"/>
  <c r="S357" i="3"/>
  <c r="T357" i="3"/>
  <c r="U357" i="3"/>
  <c r="V357" i="3"/>
  <c r="W357" i="3"/>
  <c r="X357" i="3"/>
  <c r="Y357" i="3"/>
  <c r="Z357" i="3"/>
  <c r="AA357" i="3"/>
  <c r="AB357" i="3"/>
  <c r="AC357" i="3"/>
  <c r="AD357" i="3"/>
  <c r="AE357" i="3"/>
  <c r="AF357" i="3"/>
  <c r="AG357" i="3"/>
  <c r="AH357" i="3"/>
  <c r="AI357" i="3"/>
  <c r="AO357" i="3"/>
  <c r="AQ357" i="3"/>
  <c r="A358" i="3"/>
  <c r="B358" i="3"/>
  <c r="C358" i="3"/>
  <c r="D358" i="3"/>
  <c r="E358" i="3"/>
  <c r="F358" i="3"/>
  <c r="G358" i="3"/>
  <c r="H358" i="3"/>
  <c r="AQ358" i="3" s="1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V358" i="3"/>
  <c r="W358" i="3"/>
  <c r="X358" i="3"/>
  <c r="Y358" i="3"/>
  <c r="Z358" i="3"/>
  <c r="AA358" i="3"/>
  <c r="AB358" i="3"/>
  <c r="AC358" i="3"/>
  <c r="AD358" i="3"/>
  <c r="AE358" i="3"/>
  <c r="AF358" i="3"/>
  <c r="AG358" i="3"/>
  <c r="AH358" i="3"/>
  <c r="AI358" i="3"/>
  <c r="AJ358" i="3"/>
  <c r="A359" i="3"/>
  <c r="B359" i="3"/>
  <c r="C359" i="3"/>
  <c r="D359" i="3"/>
  <c r="E359" i="3"/>
  <c r="F359" i="3"/>
  <c r="G359" i="3"/>
  <c r="H359" i="3"/>
  <c r="I359" i="3"/>
  <c r="AJ359" i="3" s="1"/>
  <c r="J359" i="3"/>
  <c r="K359" i="3"/>
  <c r="L359" i="3"/>
  <c r="M359" i="3"/>
  <c r="N359" i="3"/>
  <c r="O359" i="3"/>
  <c r="P359" i="3"/>
  <c r="Q359" i="3"/>
  <c r="R359" i="3"/>
  <c r="S359" i="3"/>
  <c r="T359" i="3"/>
  <c r="U359" i="3"/>
  <c r="V359" i="3"/>
  <c r="W359" i="3"/>
  <c r="X359" i="3"/>
  <c r="Y359" i="3"/>
  <c r="Z359" i="3"/>
  <c r="AA359" i="3"/>
  <c r="AB359" i="3"/>
  <c r="AC359" i="3"/>
  <c r="AD359" i="3"/>
  <c r="AE359" i="3"/>
  <c r="AF359" i="3"/>
  <c r="AG359" i="3"/>
  <c r="AH359" i="3"/>
  <c r="AI359" i="3"/>
  <c r="AK359" i="3"/>
  <c r="AL359" i="3"/>
  <c r="AP359" i="3"/>
  <c r="AQ359" i="3"/>
  <c r="AM359" i="3" s="1"/>
  <c r="A360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V360" i="3"/>
  <c r="W360" i="3"/>
  <c r="X360" i="3"/>
  <c r="Y360" i="3"/>
  <c r="Z360" i="3"/>
  <c r="AA360" i="3"/>
  <c r="AB360" i="3"/>
  <c r="AC360" i="3"/>
  <c r="AD360" i="3"/>
  <c r="AE360" i="3"/>
  <c r="AF360" i="3"/>
  <c r="AG360" i="3"/>
  <c r="AH360" i="3"/>
  <c r="AI360" i="3"/>
  <c r="AJ360" i="3"/>
  <c r="AQ360" i="3"/>
  <c r="A361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V361" i="3"/>
  <c r="W361" i="3"/>
  <c r="X361" i="3"/>
  <c r="Y361" i="3"/>
  <c r="Z361" i="3"/>
  <c r="AA361" i="3"/>
  <c r="AB361" i="3"/>
  <c r="AC361" i="3"/>
  <c r="AD361" i="3"/>
  <c r="AE361" i="3"/>
  <c r="AF361" i="3"/>
  <c r="AG361" i="3"/>
  <c r="AH361" i="3"/>
  <c r="AI361" i="3"/>
  <c r="AJ361" i="3"/>
  <c r="A362" i="3"/>
  <c r="B362" i="3"/>
  <c r="C362" i="3"/>
  <c r="D362" i="3"/>
  <c r="E362" i="3"/>
  <c r="F362" i="3"/>
  <c r="G362" i="3"/>
  <c r="AQ362" i="3" s="1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V362" i="3"/>
  <c r="W362" i="3"/>
  <c r="X362" i="3"/>
  <c r="Y362" i="3"/>
  <c r="Z362" i="3"/>
  <c r="AA362" i="3"/>
  <c r="AB362" i="3"/>
  <c r="AC362" i="3"/>
  <c r="AD362" i="3"/>
  <c r="AE362" i="3"/>
  <c r="AF362" i="3"/>
  <c r="AG362" i="3"/>
  <c r="AH362" i="3"/>
  <c r="AI362" i="3"/>
  <c r="AJ362" i="3"/>
  <c r="AK362" i="3"/>
  <c r="AO362" i="3"/>
  <c r="A363" i="3"/>
  <c r="B363" i="3"/>
  <c r="C363" i="3"/>
  <c r="D363" i="3"/>
  <c r="E363" i="3"/>
  <c r="F363" i="3"/>
  <c r="G363" i="3"/>
  <c r="AQ363" i="3" s="1"/>
  <c r="H363" i="3"/>
  <c r="I363" i="3"/>
  <c r="AJ363" i="3" s="1"/>
  <c r="J363" i="3"/>
  <c r="K363" i="3"/>
  <c r="L363" i="3"/>
  <c r="M363" i="3"/>
  <c r="N363" i="3"/>
  <c r="O363" i="3"/>
  <c r="P363" i="3"/>
  <c r="Q363" i="3"/>
  <c r="R363" i="3"/>
  <c r="S363" i="3"/>
  <c r="T363" i="3"/>
  <c r="U363" i="3"/>
  <c r="V363" i="3"/>
  <c r="W363" i="3"/>
  <c r="X363" i="3"/>
  <c r="Y363" i="3"/>
  <c r="Z363" i="3"/>
  <c r="AA363" i="3"/>
  <c r="AB363" i="3"/>
  <c r="AC363" i="3"/>
  <c r="AD363" i="3"/>
  <c r="AE363" i="3"/>
  <c r="AF363" i="3"/>
  <c r="AG363" i="3"/>
  <c r="AH363" i="3"/>
  <c r="AI363" i="3"/>
  <c r="A364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V364" i="3"/>
  <c r="W364" i="3"/>
  <c r="X364" i="3"/>
  <c r="Y364" i="3"/>
  <c r="Z364" i="3"/>
  <c r="AA364" i="3"/>
  <c r="AB364" i="3"/>
  <c r="AC364" i="3"/>
  <c r="AD364" i="3"/>
  <c r="AE364" i="3"/>
  <c r="AF364" i="3"/>
  <c r="AG364" i="3"/>
  <c r="AH364" i="3"/>
  <c r="AI364" i="3"/>
  <c r="AJ364" i="3"/>
  <c r="AL364" i="3"/>
  <c r="AM364" i="3"/>
  <c r="AQ364" i="3"/>
  <c r="A365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V365" i="3"/>
  <c r="W365" i="3"/>
  <c r="X365" i="3"/>
  <c r="Y365" i="3"/>
  <c r="Z365" i="3"/>
  <c r="AA365" i="3"/>
  <c r="AB365" i="3"/>
  <c r="AC365" i="3"/>
  <c r="AD365" i="3"/>
  <c r="AE365" i="3"/>
  <c r="AF365" i="3"/>
  <c r="AG365" i="3"/>
  <c r="AH365" i="3"/>
  <c r="AI365" i="3"/>
  <c r="AJ365" i="3"/>
  <c r="AN365" i="3"/>
  <c r="AQ365" i="3"/>
  <c r="A366" i="3"/>
  <c r="B366" i="3"/>
  <c r="C366" i="3"/>
  <c r="D366" i="3"/>
  <c r="E366" i="3"/>
  <c r="F366" i="3"/>
  <c r="G366" i="3"/>
  <c r="H366" i="3"/>
  <c r="I366" i="3"/>
  <c r="AJ366" i="3" s="1"/>
  <c r="J366" i="3"/>
  <c r="K366" i="3"/>
  <c r="L366" i="3"/>
  <c r="M366" i="3"/>
  <c r="N366" i="3"/>
  <c r="O366" i="3"/>
  <c r="P366" i="3"/>
  <c r="Q366" i="3"/>
  <c r="R366" i="3"/>
  <c r="S366" i="3"/>
  <c r="T366" i="3"/>
  <c r="U366" i="3"/>
  <c r="V366" i="3"/>
  <c r="W366" i="3"/>
  <c r="X366" i="3"/>
  <c r="Y366" i="3"/>
  <c r="Z366" i="3"/>
  <c r="AA366" i="3"/>
  <c r="AB366" i="3"/>
  <c r="AC366" i="3"/>
  <c r="AD366" i="3"/>
  <c r="AE366" i="3"/>
  <c r="AF366" i="3"/>
  <c r="AG366" i="3"/>
  <c r="AH366" i="3"/>
  <c r="AI366" i="3"/>
  <c r="A367" i="3"/>
  <c r="B367" i="3"/>
  <c r="C367" i="3"/>
  <c r="D367" i="3"/>
  <c r="E367" i="3"/>
  <c r="F367" i="3"/>
  <c r="G367" i="3"/>
  <c r="H367" i="3"/>
  <c r="I367" i="3"/>
  <c r="AJ367" i="3" s="1"/>
  <c r="J367" i="3"/>
  <c r="K367" i="3"/>
  <c r="L367" i="3"/>
  <c r="M367" i="3"/>
  <c r="N367" i="3"/>
  <c r="O367" i="3"/>
  <c r="P367" i="3"/>
  <c r="Q367" i="3"/>
  <c r="R367" i="3"/>
  <c r="S367" i="3"/>
  <c r="T367" i="3"/>
  <c r="U367" i="3"/>
  <c r="V367" i="3"/>
  <c r="W367" i="3"/>
  <c r="X367" i="3"/>
  <c r="Y367" i="3"/>
  <c r="Z367" i="3"/>
  <c r="AA367" i="3"/>
  <c r="AB367" i="3"/>
  <c r="AC367" i="3"/>
  <c r="AD367" i="3"/>
  <c r="AE367" i="3"/>
  <c r="AF367" i="3"/>
  <c r="AG367" i="3"/>
  <c r="AH367" i="3"/>
  <c r="AI367" i="3"/>
  <c r="AK367" i="3"/>
  <c r="AL367" i="3"/>
  <c r="AP367" i="3"/>
  <c r="AQ367" i="3"/>
  <c r="AM367" i="3" s="1"/>
  <c r="A368" i="3"/>
  <c r="B368" i="3"/>
  <c r="C368" i="3"/>
  <c r="D368" i="3"/>
  <c r="E368" i="3"/>
  <c r="F368" i="3"/>
  <c r="G368" i="3"/>
  <c r="AQ368" i="3" s="1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V368" i="3"/>
  <c r="W368" i="3"/>
  <c r="X368" i="3"/>
  <c r="Y368" i="3"/>
  <c r="Z368" i="3"/>
  <c r="AA368" i="3"/>
  <c r="AB368" i="3"/>
  <c r="AC368" i="3"/>
  <c r="AD368" i="3"/>
  <c r="AE368" i="3"/>
  <c r="AF368" i="3"/>
  <c r="AG368" i="3"/>
  <c r="AH368" i="3"/>
  <c r="AI368" i="3"/>
  <c r="AJ368" i="3"/>
  <c r="A369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V369" i="3"/>
  <c r="W369" i="3"/>
  <c r="X369" i="3"/>
  <c r="Y369" i="3"/>
  <c r="Z369" i="3"/>
  <c r="AA369" i="3"/>
  <c r="AB369" i="3"/>
  <c r="AC369" i="3"/>
  <c r="AD369" i="3"/>
  <c r="AE369" i="3"/>
  <c r="AF369" i="3"/>
  <c r="AG369" i="3"/>
  <c r="AH369" i="3"/>
  <c r="AI369" i="3"/>
  <c r="AJ369" i="3"/>
  <c r="A370" i="3"/>
  <c r="B370" i="3"/>
  <c r="C370" i="3"/>
  <c r="D370" i="3"/>
  <c r="E370" i="3"/>
  <c r="F370" i="3"/>
  <c r="G370" i="3"/>
  <c r="AQ370" i="3" s="1"/>
  <c r="H370" i="3"/>
  <c r="I370" i="3"/>
  <c r="AJ370" i="3" s="1"/>
  <c r="J370" i="3"/>
  <c r="K370" i="3"/>
  <c r="L370" i="3"/>
  <c r="M370" i="3"/>
  <c r="N370" i="3"/>
  <c r="O370" i="3"/>
  <c r="P370" i="3"/>
  <c r="Q370" i="3"/>
  <c r="R370" i="3"/>
  <c r="S370" i="3"/>
  <c r="T370" i="3"/>
  <c r="U370" i="3"/>
  <c r="V370" i="3"/>
  <c r="W370" i="3"/>
  <c r="X370" i="3"/>
  <c r="Y370" i="3"/>
  <c r="Z370" i="3"/>
  <c r="AA370" i="3"/>
  <c r="AB370" i="3"/>
  <c r="AC370" i="3"/>
  <c r="AD370" i="3"/>
  <c r="AE370" i="3"/>
  <c r="AF370" i="3"/>
  <c r="AG370" i="3"/>
  <c r="AH370" i="3"/>
  <c r="AI370" i="3"/>
  <c r="A371" i="3"/>
  <c r="B371" i="3"/>
  <c r="C371" i="3"/>
  <c r="D371" i="3"/>
  <c r="E371" i="3"/>
  <c r="F371" i="3"/>
  <c r="G371" i="3"/>
  <c r="H371" i="3"/>
  <c r="I371" i="3"/>
  <c r="AJ371" i="3" s="1"/>
  <c r="J371" i="3"/>
  <c r="K371" i="3"/>
  <c r="L371" i="3"/>
  <c r="M371" i="3"/>
  <c r="N371" i="3"/>
  <c r="O371" i="3"/>
  <c r="P371" i="3"/>
  <c r="Q371" i="3"/>
  <c r="R371" i="3"/>
  <c r="S371" i="3"/>
  <c r="T371" i="3"/>
  <c r="U371" i="3"/>
  <c r="V371" i="3"/>
  <c r="W371" i="3"/>
  <c r="X371" i="3"/>
  <c r="Y371" i="3"/>
  <c r="Z371" i="3"/>
  <c r="AA371" i="3"/>
  <c r="AB371" i="3"/>
  <c r="AC371" i="3"/>
  <c r="AD371" i="3"/>
  <c r="AE371" i="3"/>
  <c r="AF371" i="3"/>
  <c r="AG371" i="3"/>
  <c r="AH371" i="3"/>
  <c r="AI371" i="3"/>
  <c r="A372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V372" i="3"/>
  <c r="W372" i="3"/>
  <c r="X372" i="3"/>
  <c r="Y372" i="3"/>
  <c r="Z372" i="3"/>
  <c r="AA372" i="3"/>
  <c r="AB372" i="3"/>
  <c r="AC372" i="3"/>
  <c r="AD372" i="3"/>
  <c r="AE372" i="3"/>
  <c r="AF372" i="3"/>
  <c r="AG372" i="3"/>
  <c r="AH372" i="3"/>
  <c r="AI372" i="3"/>
  <c r="AJ372" i="3"/>
  <c r="AM372" i="3"/>
  <c r="AQ372" i="3"/>
  <c r="A373" i="3"/>
  <c r="B373" i="3"/>
  <c r="C373" i="3"/>
  <c r="D373" i="3"/>
  <c r="E373" i="3"/>
  <c r="F373" i="3"/>
  <c r="G373" i="3"/>
  <c r="H373" i="3"/>
  <c r="AQ373" i="3" s="1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V373" i="3"/>
  <c r="W373" i="3"/>
  <c r="X373" i="3"/>
  <c r="Y373" i="3"/>
  <c r="Z373" i="3"/>
  <c r="AA373" i="3"/>
  <c r="AB373" i="3"/>
  <c r="AC373" i="3"/>
  <c r="AD373" i="3"/>
  <c r="AE373" i="3"/>
  <c r="AF373" i="3"/>
  <c r="AG373" i="3"/>
  <c r="AH373" i="3"/>
  <c r="AI373" i="3"/>
  <c r="AJ373" i="3"/>
  <c r="A374" i="3"/>
  <c r="B374" i="3"/>
  <c r="C374" i="3"/>
  <c r="D374" i="3"/>
  <c r="E374" i="3"/>
  <c r="F374" i="3"/>
  <c r="G374" i="3"/>
  <c r="H374" i="3"/>
  <c r="I374" i="3"/>
  <c r="AJ374" i="3" s="1"/>
  <c r="J374" i="3"/>
  <c r="K374" i="3"/>
  <c r="L374" i="3"/>
  <c r="M374" i="3"/>
  <c r="N374" i="3"/>
  <c r="O374" i="3"/>
  <c r="P374" i="3"/>
  <c r="Q374" i="3"/>
  <c r="R374" i="3"/>
  <c r="S374" i="3"/>
  <c r="T374" i="3"/>
  <c r="U374" i="3"/>
  <c r="V374" i="3"/>
  <c r="W374" i="3"/>
  <c r="X374" i="3"/>
  <c r="Z374" i="3"/>
  <c r="AA374" i="3"/>
  <c r="AB374" i="3"/>
  <c r="AC374" i="3"/>
  <c r="AD374" i="3"/>
  <c r="AE374" i="3"/>
  <c r="AF374" i="3"/>
  <c r="AG374" i="3"/>
  <c r="AH374" i="3"/>
  <c r="AI374" i="3"/>
  <c r="A375" i="3"/>
  <c r="B375" i="3"/>
  <c r="C375" i="3"/>
  <c r="D375" i="3"/>
  <c r="E375" i="3"/>
  <c r="F375" i="3"/>
  <c r="G375" i="3"/>
  <c r="H375" i="3"/>
  <c r="I375" i="3"/>
  <c r="AJ375" i="3" s="1"/>
  <c r="J375" i="3"/>
  <c r="K375" i="3"/>
  <c r="L375" i="3"/>
  <c r="M375" i="3"/>
  <c r="N375" i="3"/>
  <c r="O375" i="3"/>
  <c r="P375" i="3"/>
  <c r="Q375" i="3"/>
  <c r="R375" i="3"/>
  <c r="S375" i="3"/>
  <c r="T375" i="3"/>
  <c r="U375" i="3"/>
  <c r="V375" i="3"/>
  <c r="W375" i="3"/>
  <c r="X375" i="3"/>
  <c r="Y375" i="3"/>
  <c r="Z375" i="3"/>
  <c r="AA375" i="3"/>
  <c r="AB375" i="3"/>
  <c r="AC375" i="3"/>
  <c r="AD375" i="3"/>
  <c r="AE375" i="3"/>
  <c r="AF375" i="3"/>
  <c r="AG375" i="3"/>
  <c r="AH375" i="3"/>
  <c r="AI375" i="3"/>
  <c r="AK375" i="3"/>
  <c r="AL375" i="3"/>
  <c r="AP375" i="3"/>
  <c r="AQ375" i="3"/>
  <c r="AM375" i="3" s="1"/>
  <c r="A376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V376" i="3"/>
  <c r="W376" i="3"/>
  <c r="X376" i="3"/>
  <c r="Y376" i="3"/>
  <c r="Z376" i="3"/>
  <c r="AA376" i="3"/>
  <c r="AB376" i="3"/>
  <c r="AC376" i="3"/>
  <c r="AD376" i="3"/>
  <c r="AE376" i="3"/>
  <c r="AF376" i="3"/>
  <c r="AG376" i="3"/>
  <c r="AH376" i="3"/>
  <c r="AI376" i="3"/>
  <c r="AJ376" i="3"/>
  <c r="AM376" i="3"/>
  <c r="AP376" i="3"/>
  <c r="AQ376" i="3"/>
  <c r="A377" i="3"/>
  <c r="B377" i="3"/>
  <c r="C377" i="3"/>
  <c r="D377" i="3"/>
  <c r="E377" i="3"/>
  <c r="F377" i="3"/>
  <c r="G377" i="3"/>
  <c r="AQ377" i="3" s="1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V377" i="3"/>
  <c r="W377" i="3"/>
  <c r="X377" i="3"/>
  <c r="Y377" i="3"/>
  <c r="Z377" i="3"/>
  <c r="AA377" i="3"/>
  <c r="AB377" i="3"/>
  <c r="AC377" i="3"/>
  <c r="AD377" i="3"/>
  <c r="AE377" i="3"/>
  <c r="AF377" i="3"/>
  <c r="AG377" i="3"/>
  <c r="AH377" i="3"/>
  <c r="AI377" i="3"/>
  <c r="AJ377" i="3"/>
  <c r="AK377" i="3"/>
  <c r="AM377" i="3"/>
  <c r="AN377" i="3"/>
  <c r="A378" i="3"/>
  <c r="B378" i="3"/>
  <c r="C378" i="3"/>
  <c r="D378" i="3"/>
  <c r="E378" i="3"/>
  <c r="F378" i="3"/>
  <c r="G378" i="3"/>
  <c r="AQ378" i="3" s="1"/>
  <c r="H378" i="3"/>
  <c r="I378" i="3"/>
  <c r="AJ378" i="3" s="1"/>
  <c r="J378" i="3"/>
  <c r="K378" i="3"/>
  <c r="L378" i="3"/>
  <c r="M378" i="3"/>
  <c r="N378" i="3"/>
  <c r="O378" i="3"/>
  <c r="P378" i="3"/>
  <c r="Q378" i="3"/>
  <c r="R378" i="3"/>
  <c r="S378" i="3"/>
  <c r="T378" i="3"/>
  <c r="U378" i="3"/>
  <c r="V378" i="3"/>
  <c r="W378" i="3"/>
  <c r="X378" i="3"/>
  <c r="Y378" i="3"/>
  <c r="Z378" i="3"/>
  <c r="AA378" i="3"/>
  <c r="AB378" i="3"/>
  <c r="AC378" i="3"/>
  <c r="AD378" i="3"/>
  <c r="AE378" i="3"/>
  <c r="AF378" i="3"/>
  <c r="AG378" i="3"/>
  <c r="AH378" i="3"/>
  <c r="AI378" i="3"/>
  <c r="AO378" i="3"/>
  <c r="AP378" i="3"/>
  <c r="A379" i="3"/>
  <c r="B379" i="3"/>
  <c r="C379" i="3"/>
  <c r="D379" i="3"/>
  <c r="E379" i="3"/>
  <c r="F379" i="3"/>
  <c r="G379" i="3"/>
  <c r="AQ379" i="3" s="1"/>
  <c r="H379" i="3"/>
  <c r="I379" i="3"/>
  <c r="AJ379" i="3" s="1"/>
  <c r="J379" i="3"/>
  <c r="K379" i="3"/>
  <c r="L379" i="3"/>
  <c r="M379" i="3"/>
  <c r="N379" i="3"/>
  <c r="O379" i="3"/>
  <c r="P379" i="3"/>
  <c r="Q379" i="3"/>
  <c r="R379" i="3"/>
  <c r="S379" i="3"/>
  <c r="T379" i="3"/>
  <c r="U379" i="3"/>
  <c r="V379" i="3"/>
  <c r="W379" i="3"/>
  <c r="X379" i="3"/>
  <c r="Y379" i="3"/>
  <c r="Z379" i="3"/>
  <c r="AA379" i="3"/>
  <c r="AB379" i="3"/>
  <c r="AC379" i="3"/>
  <c r="AD379" i="3"/>
  <c r="AE379" i="3"/>
  <c r="AF379" i="3"/>
  <c r="AG379" i="3"/>
  <c r="AH379" i="3"/>
  <c r="AI379" i="3"/>
  <c r="A380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W380" i="3"/>
  <c r="X380" i="3"/>
  <c r="Y380" i="3"/>
  <c r="Z380" i="3"/>
  <c r="AA380" i="3"/>
  <c r="AB380" i="3"/>
  <c r="AC380" i="3"/>
  <c r="AD380" i="3"/>
  <c r="AE380" i="3"/>
  <c r="AF380" i="3"/>
  <c r="AG380" i="3"/>
  <c r="AH380" i="3"/>
  <c r="AI380" i="3"/>
  <c r="AJ380" i="3"/>
  <c r="AL380" i="3"/>
  <c r="AQ380" i="3"/>
  <c r="A381" i="3"/>
  <c r="B381" i="3"/>
  <c r="C381" i="3"/>
  <c r="D381" i="3"/>
  <c r="E381" i="3"/>
  <c r="F381" i="3"/>
  <c r="G381" i="3"/>
  <c r="H381" i="3"/>
  <c r="I381" i="3"/>
  <c r="AJ381" i="3" s="1"/>
  <c r="J381" i="3"/>
  <c r="K381" i="3"/>
  <c r="L381" i="3"/>
  <c r="M381" i="3"/>
  <c r="N381" i="3"/>
  <c r="O381" i="3"/>
  <c r="P381" i="3"/>
  <c r="Q381" i="3"/>
  <c r="R381" i="3"/>
  <c r="S381" i="3"/>
  <c r="T381" i="3"/>
  <c r="U381" i="3"/>
  <c r="V381" i="3"/>
  <c r="W381" i="3"/>
  <c r="X381" i="3"/>
  <c r="Y381" i="3"/>
  <c r="Z381" i="3"/>
  <c r="AA381" i="3"/>
  <c r="AB381" i="3"/>
  <c r="AC381" i="3"/>
  <c r="AD381" i="3"/>
  <c r="AE381" i="3"/>
  <c r="AF381" i="3"/>
  <c r="AG381" i="3"/>
  <c r="AH381" i="3"/>
  <c r="AI381" i="3"/>
  <c r="A382" i="3"/>
  <c r="B382" i="3"/>
  <c r="C382" i="3"/>
  <c r="D382" i="3"/>
  <c r="E382" i="3"/>
  <c r="F382" i="3"/>
  <c r="G382" i="3"/>
  <c r="H382" i="3"/>
  <c r="I382" i="3"/>
  <c r="AJ382" i="3" s="1"/>
  <c r="J382" i="3"/>
  <c r="K382" i="3"/>
  <c r="L382" i="3"/>
  <c r="M382" i="3"/>
  <c r="N382" i="3"/>
  <c r="O382" i="3"/>
  <c r="P382" i="3"/>
  <c r="Q382" i="3"/>
  <c r="R382" i="3"/>
  <c r="S382" i="3"/>
  <c r="T382" i="3"/>
  <c r="U382" i="3"/>
  <c r="V382" i="3"/>
  <c r="W382" i="3"/>
  <c r="X382" i="3"/>
  <c r="Y382" i="3"/>
  <c r="Z382" i="3"/>
  <c r="AA382" i="3"/>
  <c r="AB382" i="3"/>
  <c r="AC382" i="3"/>
  <c r="AD382" i="3"/>
  <c r="AE382" i="3"/>
  <c r="AF382" i="3"/>
  <c r="AG382" i="3"/>
  <c r="AH382" i="3"/>
  <c r="AI382" i="3"/>
  <c r="A383" i="3"/>
  <c r="B383" i="3"/>
  <c r="C383" i="3"/>
  <c r="D383" i="3"/>
  <c r="E383" i="3"/>
  <c r="F383" i="3"/>
  <c r="G383" i="3"/>
  <c r="H383" i="3"/>
  <c r="I383" i="3"/>
  <c r="AJ383" i="3" s="1"/>
  <c r="J383" i="3"/>
  <c r="K383" i="3"/>
  <c r="L383" i="3"/>
  <c r="M383" i="3"/>
  <c r="N383" i="3"/>
  <c r="O383" i="3"/>
  <c r="P383" i="3"/>
  <c r="Q383" i="3"/>
  <c r="R383" i="3"/>
  <c r="S383" i="3"/>
  <c r="T383" i="3"/>
  <c r="U383" i="3"/>
  <c r="V383" i="3"/>
  <c r="W383" i="3"/>
  <c r="X383" i="3"/>
  <c r="Y383" i="3"/>
  <c r="Z383" i="3"/>
  <c r="AA383" i="3"/>
  <c r="AB383" i="3"/>
  <c r="AC383" i="3"/>
  <c r="AD383" i="3"/>
  <c r="AE383" i="3"/>
  <c r="AF383" i="3"/>
  <c r="AG383" i="3"/>
  <c r="AH383" i="3"/>
  <c r="AI383" i="3"/>
  <c r="AK383" i="3"/>
  <c r="AL383" i="3"/>
  <c r="AP383" i="3"/>
  <c r="AQ383" i="3"/>
  <c r="A384" i="3"/>
  <c r="B384" i="3"/>
  <c r="C384" i="3"/>
  <c r="D384" i="3"/>
  <c r="E384" i="3"/>
  <c r="F384" i="3"/>
  <c r="G384" i="3"/>
  <c r="AQ384" i="3" s="1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V384" i="3"/>
  <c r="W384" i="3"/>
  <c r="X384" i="3"/>
  <c r="Y384" i="3"/>
  <c r="Z384" i="3"/>
  <c r="AA384" i="3"/>
  <c r="AB384" i="3"/>
  <c r="AC384" i="3"/>
  <c r="AD384" i="3"/>
  <c r="AE384" i="3"/>
  <c r="AF384" i="3"/>
  <c r="AG384" i="3"/>
  <c r="AH384" i="3"/>
  <c r="AI384" i="3"/>
  <c r="AJ384" i="3"/>
  <c r="A385" i="3"/>
  <c r="B385" i="3"/>
  <c r="C385" i="3"/>
  <c r="D385" i="3"/>
  <c r="E385" i="3"/>
  <c r="F385" i="3"/>
  <c r="G385" i="3"/>
  <c r="AQ385" i="3" s="1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V385" i="3"/>
  <c r="W385" i="3"/>
  <c r="X385" i="3"/>
  <c r="Y385" i="3"/>
  <c r="Z385" i="3"/>
  <c r="AA385" i="3"/>
  <c r="AB385" i="3"/>
  <c r="AC385" i="3"/>
  <c r="AD385" i="3"/>
  <c r="AE385" i="3"/>
  <c r="AF385" i="3"/>
  <c r="AG385" i="3"/>
  <c r="AH385" i="3"/>
  <c r="AI385" i="3"/>
  <c r="AJ385" i="3"/>
  <c r="AK385" i="3"/>
  <c r="AN385" i="3"/>
  <c r="A386" i="3"/>
  <c r="B386" i="3"/>
  <c r="C386" i="3"/>
  <c r="D386" i="3"/>
  <c r="E386" i="3"/>
  <c r="F386" i="3"/>
  <c r="G386" i="3"/>
  <c r="AQ386" i="3" s="1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V386" i="3"/>
  <c r="W386" i="3"/>
  <c r="X386" i="3"/>
  <c r="Y386" i="3"/>
  <c r="Z386" i="3"/>
  <c r="AA386" i="3"/>
  <c r="AB386" i="3"/>
  <c r="AC386" i="3"/>
  <c r="AD386" i="3"/>
  <c r="AE386" i="3"/>
  <c r="AF386" i="3"/>
  <c r="AG386" i="3"/>
  <c r="AH386" i="3"/>
  <c r="AI386" i="3"/>
  <c r="AJ386" i="3"/>
  <c r="AK386" i="3"/>
  <c r="AO386" i="3"/>
  <c r="AP386" i="3"/>
  <c r="A387" i="3"/>
  <c r="B387" i="3"/>
  <c r="C387" i="3"/>
  <c r="D387" i="3"/>
  <c r="E387" i="3"/>
  <c r="F387" i="3"/>
  <c r="G387" i="3"/>
  <c r="AQ387" i="3" s="1"/>
  <c r="H387" i="3"/>
  <c r="I387" i="3"/>
  <c r="AJ387" i="3" s="1"/>
  <c r="J387" i="3"/>
  <c r="K387" i="3"/>
  <c r="L387" i="3"/>
  <c r="M387" i="3"/>
  <c r="N387" i="3"/>
  <c r="O387" i="3"/>
  <c r="P387" i="3"/>
  <c r="Q387" i="3"/>
  <c r="R387" i="3"/>
  <c r="S387" i="3"/>
  <c r="T387" i="3"/>
  <c r="U387" i="3"/>
  <c r="V387" i="3"/>
  <c r="W387" i="3"/>
  <c r="X387" i="3"/>
  <c r="Y387" i="3"/>
  <c r="Z387" i="3"/>
  <c r="AA387" i="3"/>
  <c r="AB387" i="3"/>
  <c r="AC387" i="3"/>
  <c r="AD387" i="3"/>
  <c r="AE387" i="3"/>
  <c r="AF387" i="3"/>
  <c r="AG387" i="3"/>
  <c r="AH387" i="3"/>
  <c r="AI387" i="3"/>
  <c r="AO387" i="3"/>
  <c r="AP387" i="3"/>
  <c r="A388" i="3"/>
  <c r="B388" i="3"/>
  <c r="C388" i="3"/>
  <c r="D388" i="3"/>
  <c r="E388" i="3"/>
  <c r="F388" i="3"/>
  <c r="G388" i="3"/>
  <c r="AQ388" i="3" s="1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W388" i="3"/>
  <c r="X388" i="3"/>
  <c r="Y388" i="3"/>
  <c r="Z388" i="3"/>
  <c r="AA388" i="3"/>
  <c r="AB388" i="3"/>
  <c r="AC388" i="3"/>
  <c r="AD388" i="3"/>
  <c r="AE388" i="3"/>
  <c r="AF388" i="3"/>
  <c r="AG388" i="3"/>
  <c r="AH388" i="3"/>
  <c r="AI388" i="3"/>
  <c r="AJ388" i="3"/>
  <c r="A389" i="3"/>
  <c r="B389" i="3"/>
  <c r="C389" i="3"/>
  <c r="D389" i="3"/>
  <c r="E389" i="3"/>
  <c r="F389" i="3"/>
  <c r="G389" i="3"/>
  <c r="H389" i="3"/>
  <c r="AQ389" i="3" s="1"/>
  <c r="I389" i="3"/>
  <c r="AJ389" i="3" s="1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W389" i="3"/>
  <c r="X389" i="3"/>
  <c r="Y389" i="3"/>
  <c r="Z389" i="3"/>
  <c r="AA389" i="3"/>
  <c r="AB389" i="3"/>
  <c r="AC389" i="3"/>
  <c r="AD389" i="3"/>
  <c r="AE389" i="3"/>
  <c r="AF389" i="3"/>
  <c r="AG389" i="3"/>
  <c r="AH389" i="3"/>
  <c r="AI389" i="3"/>
  <c r="A390" i="3"/>
  <c r="B390" i="3"/>
  <c r="C390" i="3"/>
  <c r="D390" i="3"/>
  <c r="E390" i="3"/>
  <c r="F390" i="3"/>
  <c r="G390" i="3"/>
  <c r="H390" i="3"/>
  <c r="I390" i="3"/>
  <c r="AJ390" i="3" s="1"/>
  <c r="J390" i="3"/>
  <c r="K390" i="3"/>
  <c r="L390" i="3"/>
  <c r="M390" i="3"/>
  <c r="N390" i="3"/>
  <c r="O390" i="3"/>
  <c r="P390" i="3"/>
  <c r="Q390" i="3"/>
  <c r="R390" i="3"/>
  <c r="S390" i="3"/>
  <c r="T390" i="3"/>
  <c r="U390" i="3"/>
  <c r="V390" i="3"/>
  <c r="W390" i="3"/>
  <c r="X390" i="3"/>
  <c r="Y390" i="3"/>
  <c r="Z390" i="3"/>
  <c r="AA390" i="3"/>
  <c r="AB390" i="3"/>
  <c r="AC390" i="3"/>
  <c r="AD390" i="3"/>
  <c r="AE390" i="3"/>
  <c r="AF390" i="3"/>
  <c r="AG390" i="3"/>
  <c r="AH390" i="3"/>
  <c r="AI390" i="3"/>
  <c r="A391" i="3"/>
  <c r="B391" i="3"/>
  <c r="C391" i="3"/>
  <c r="D391" i="3"/>
  <c r="E391" i="3"/>
  <c r="F391" i="3"/>
  <c r="G391" i="3"/>
  <c r="H391" i="3"/>
  <c r="I391" i="3"/>
  <c r="AJ391" i="3" s="1"/>
  <c r="J391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W391" i="3"/>
  <c r="X391" i="3"/>
  <c r="Y391" i="3"/>
  <c r="Z391" i="3"/>
  <c r="AA391" i="3"/>
  <c r="AB391" i="3"/>
  <c r="AC391" i="3"/>
  <c r="AD391" i="3"/>
  <c r="AE391" i="3"/>
  <c r="AF391" i="3"/>
  <c r="AG391" i="3"/>
  <c r="AH391" i="3"/>
  <c r="AI391" i="3"/>
  <c r="AQ391" i="3"/>
  <c r="A392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W392" i="3"/>
  <c r="X392" i="3"/>
  <c r="Y392" i="3"/>
  <c r="Z392" i="3"/>
  <c r="AA392" i="3"/>
  <c r="AB392" i="3"/>
  <c r="AC392" i="3"/>
  <c r="AD392" i="3"/>
  <c r="AE392" i="3"/>
  <c r="AF392" i="3"/>
  <c r="AG392" i="3"/>
  <c r="AH392" i="3"/>
  <c r="AI392" i="3"/>
  <c r="AJ392" i="3"/>
  <c r="AQ392" i="3"/>
  <c r="A393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W393" i="3"/>
  <c r="X393" i="3"/>
  <c r="Y393" i="3"/>
  <c r="Z393" i="3"/>
  <c r="AA393" i="3"/>
  <c r="AB393" i="3"/>
  <c r="AC393" i="3"/>
  <c r="AD393" i="3"/>
  <c r="AE393" i="3"/>
  <c r="AF393" i="3"/>
  <c r="AG393" i="3"/>
  <c r="AH393" i="3"/>
  <c r="AI393" i="3"/>
  <c r="AJ393" i="3"/>
  <c r="A394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V394" i="3"/>
  <c r="W394" i="3"/>
  <c r="X394" i="3"/>
  <c r="Y394" i="3"/>
  <c r="Z394" i="3"/>
  <c r="AA394" i="3"/>
  <c r="AB394" i="3"/>
  <c r="AC394" i="3"/>
  <c r="AD394" i="3"/>
  <c r="AE394" i="3"/>
  <c r="AF394" i="3"/>
  <c r="AG394" i="3"/>
  <c r="AH394" i="3"/>
  <c r="AI394" i="3"/>
  <c r="AJ394" i="3"/>
  <c r="A395" i="3"/>
  <c r="B395" i="3"/>
  <c r="C395" i="3"/>
  <c r="D395" i="3"/>
  <c r="E395" i="3"/>
  <c r="F395" i="3"/>
  <c r="G395" i="3"/>
  <c r="H395" i="3"/>
  <c r="I395" i="3"/>
  <c r="AJ395" i="3" s="1"/>
  <c r="J395" i="3"/>
  <c r="K395" i="3"/>
  <c r="L395" i="3"/>
  <c r="M395" i="3"/>
  <c r="N395" i="3"/>
  <c r="O395" i="3"/>
  <c r="P395" i="3"/>
  <c r="Q395" i="3"/>
  <c r="R395" i="3"/>
  <c r="S395" i="3"/>
  <c r="T395" i="3"/>
  <c r="U395" i="3"/>
  <c r="V395" i="3"/>
  <c r="W395" i="3"/>
  <c r="X395" i="3"/>
  <c r="Y395" i="3"/>
  <c r="Z395" i="3"/>
  <c r="AA395" i="3"/>
  <c r="AB395" i="3"/>
  <c r="AC395" i="3"/>
  <c r="AD395" i="3"/>
  <c r="AE395" i="3"/>
  <c r="AF395" i="3"/>
  <c r="AG395" i="3"/>
  <c r="AH395" i="3"/>
  <c r="AI395" i="3"/>
  <c r="A396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V396" i="3"/>
  <c r="W396" i="3"/>
  <c r="X396" i="3"/>
  <c r="Y396" i="3"/>
  <c r="Z396" i="3"/>
  <c r="AA396" i="3"/>
  <c r="AB396" i="3"/>
  <c r="AC396" i="3"/>
  <c r="AD396" i="3"/>
  <c r="AE396" i="3"/>
  <c r="AF396" i="3"/>
  <c r="AG396" i="3"/>
  <c r="AH396" i="3"/>
  <c r="AI396" i="3"/>
  <c r="AJ396" i="3"/>
  <c r="AM396" i="3"/>
  <c r="AQ396" i="3"/>
  <c r="A397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V397" i="3"/>
  <c r="W397" i="3"/>
  <c r="X397" i="3"/>
  <c r="Y397" i="3"/>
  <c r="Z397" i="3"/>
  <c r="AA397" i="3"/>
  <c r="AB397" i="3"/>
  <c r="AC397" i="3"/>
  <c r="AD397" i="3"/>
  <c r="AE397" i="3"/>
  <c r="AF397" i="3"/>
  <c r="AG397" i="3"/>
  <c r="AH397" i="3"/>
  <c r="AI397" i="3"/>
  <c r="AJ397" i="3"/>
  <c r="AQ397" i="3"/>
  <c r="A398" i="3"/>
  <c r="B398" i="3"/>
  <c r="C398" i="3"/>
  <c r="D398" i="3"/>
  <c r="E398" i="3"/>
  <c r="F398" i="3"/>
  <c r="G398" i="3"/>
  <c r="H398" i="3"/>
  <c r="AQ398" i="3" s="1"/>
  <c r="I398" i="3"/>
  <c r="AJ398" i="3" s="1"/>
  <c r="J398" i="3"/>
  <c r="K398" i="3"/>
  <c r="L398" i="3"/>
  <c r="M398" i="3"/>
  <c r="N398" i="3"/>
  <c r="O398" i="3"/>
  <c r="P398" i="3"/>
  <c r="Q398" i="3"/>
  <c r="R398" i="3"/>
  <c r="S398" i="3"/>
  <c r="T398" i="3"/>
  <c r="U398" i="3"/>
  <c r="V398" i="3"/>
  <c r="W398" i="3"/>
  <c r="X398" i="3"/>
  <c r="Y398" i="3"/>
  <c r="Z398" i="3"/>
  <c r="AA398" i="3"/>
  <c r="AB398" i="3"/>
  <c r="AC398" i="3"/>
  <c r="AD398" i="3"/>
  <c r="AE398" i="3"/>
  <c r="AF398" i="3"/>
  <c r="AG398" i="3"/>
  <c r="AH398" i="3"/>
  <c r="AI398" i="3"/>
  <c r="A399" i="3"/>
  <c r="B399" i="3"/>
  <c r="C399" i="3"/>
  <c r="D399" i="3"/>
  <c r="E399" i="3"/>
  <c r="F399" i="3"/>
  <c r="G399" i="3"/>
  <c r="H399" i="3"/>
  <c r="I399" i="3"/>
  <c r="AJ399" i="3" s="1"/>
  <c r="J399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W399" i="3"/>
  <c r="X399" i="3"/>
  <c r="Y399" i="3"/>
  <c r="Z399" i="3"/>
  <c r="AA399" i="3"/>
  <c r="AB399" i="3"/>
  <c r="AC399" i="3"/>
  <c r="AD399" i="3"/>
  <c r="AE399" i="3"/>
  <c r="AF399" i="3"/>
  <c r="AG399" i="3"/>
  <c r="AH399" i="3"/>
  <c r="AI399" i="3"/>
  <c r="AK399" i="3"/>
  <c r="AL399" i="3"/>
  <c r="AP399" i="3"/>
  <c r="AQ399" i="3"/>
  <c r="A400" i="3"/>
  <c r="B400" i="3"/>
  <c r="C400" i="3"/>
  <c r="D400" i="3"/>
  <c r="E400" i="3"/>
  <c r="F400" i="3"/>
  <c r="G400" i="3"/>
  <c r="AQ400" i="3" s="1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V400" i="3"/>
  <c r="W400" i="3"/>
  <c r="X400" i="3"/>
  <c r="Y400" i="3"/>
  <c r="Z400" i="3"/>
  <c r="AA400" i="3"/>
  <c r="AB400" i="3"/>
  <c r="AC400" i="3"/>
  <c r="AD400" i="3"/>
  <c r="AE400" i="3"/>
  <c r="AF400" i="3"/>
  <c r="AG400" i="3"/>
  <c r="AH400" i="3"/>
  <c r="AI400" i="3"/>
  <c r="AJ400" i="3"/>
  <c r="A401" i="3"/>
  <c r="B401" i="3"/>
  <c r="C401" i="3"/>
  <c r="D401" i="3"/>
  <c r="E401" i="3"/>
  <c r="F401" i="3"/>
  <c r="G401" i="3"/>
  <c r="AQ401" i="3" s="1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W401" i="3"/>
  <c r="X401" i="3"/>
  <c r="Y401" i="3"/>
  <c r="Z401" i="3"/>
  <c r="AA401" i="3"/>
  <c r="AB401" i="3"/>
  <c r="AC401" i="3"/>
  <c r="AD401" i="3"/>
  <c r="AE401" i="3"/>
  <c r="AF401" i="3"/>
  <c r="AG401" i="3"/>
  <c r="AH401" i="3"/>
  <c r="AI401" i="3"/>
  <c r="AJ401" i="3"/>
  <c r="AN401" i="3"/>
  <c r="A402" i="3"/>
  <c r="B402" i="3"/>
  <c r="C402" i="3"/>
  <c r="D402" i="3"/>
  <c r="E402" i="3"/>
  <c r="F402" i="3"/>
  <c r="G402" i="3"/>
  <c r="AQ402" i="3" s="1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W402" i="3"/>
  <c r="X402" i="3"/>
  <c r="Y402" i="3"/>
  <c r="Z402" i="3"/>
  <c r="AA402" i="3"/>
  <c r="AB402" i="3"/>
  <c r="AC402" i="3"/>
  <c r="AD402" i="3"/>
  <c r="AE402" i="3"/>
  <c r="AF402" i="3"/>
  <c r="AG402" i="3"/>
  <c r="AH402" i="3"/>
  <c r="AI402" i="3"/>
  <c r="AJ402" i="3"/>
  <c r="AK402" i="3"/>
  <c r="AP402" i="3"/>
  <c r="A403" i="3"/>
  <c r="B403" i="3"/>
  <c r="C403" i="3"/>
  <c r="D403" i="3"/>
  <c r="E403" i="3"/>
  <c r="F403" i="3"/>
  <c r="G403" i="3"/>
  <c r="H403" i="3"/>
  <c r="I403" i="3"/>
  <c r="AJ403" i="3" s="1"/>
  <c r="J403" i="3"/>
  <c r="K403" i="3"/>
  <c r="L403" i="3"/>
  <c r="M403" i="3"/>
  <c r="N403" i="3"/>
  <c r="O403" i="3"/>
  <c r="P403" i="3"/>
  <c r="Q403" i="3"/>
  <c r="R403" i="3"/>
  <c r="S403" i="3"/>
  <c r="T403" i="3"/>
  <c r="U403" i="3"/>
  <c r="V403" i="3"/>
  <c r="W403" i="3"/>
  <c r="X403" i="3"/>
  <c r="Y403" i="3"/>
  <c r="Z403" i="3"/>
  <c r="AA403" i="3"/>
  <c r="AB403" i="3"/>
  <c r="AC403" i="3"/>
  <c r="AD403" i="3"/>
  <c r="AE403" i="3"/>
  <c r="AF403" i="3"/>
  <c r="AG403" i="3"/>
  <c r="AH403" i="3"/>
  <c r="AI403" i="3"/>
  <c r="A404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W404" i="3"/>
  <c r="X404" i="3"/>
  <c r="Y404" i="3"/>
  <c r="Z404" i="3"/>
  <c r="AA404" i="3"/>
  <c r="AB404" i="3"/>
  <c r="AC404" i="3"/>
  <c r="AD404" i="3"/>
  <c r="AE404" i="3"/>
  <c r="AF404" i="3"/>
  <c r="AG404" i="3"/>
  <c r="AH404" i="3"/>
  <c r="AI404" i="3"/>
  <c r="AJ404" i="3"/>
  <c r="AL404" i="3"/>
  <c r="AQ404" i="3"/>
  <c r="AM404" i="3" s="1"/>
  <c r="A405" i="3"/>
  <c r="B405" i="3"/>
  <c r="C405" i="3"/>
  <c r="D405" i="3"/>
  <c r="E405" i="3"/>
  <c r="F405" i="3"/>
  <c r="G405" i="3"/>
  <c r="H405" i="3"/>
  <c r="AQ405" i="3" s="1"/>
  <c r="I405" i="3"/>
  <c r="AJ405" i="3" s="1"/>
  <c r="J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W405" i="3"/>
  <c r="X405" i="3"/>
  <c r="Y405" i="3"/>
  <c r="Z405" i="3"/>
  <c r="AA405" i="3"/>
  <c r="AB405" i="3"/>
  <c r="AC405" i="3"/>
  <c r="AD405" i="3"/>
  <c r="AE405" i="3"/>
  <c r="AF405" i="3"/>
  <c r="AG405" i="3"/>
  <c r="AH405" i="3"/>
  <c r="AI405" i="3"/>
  <c r="AO405" i="3"/>
  <c r="A406" i="3"/>
  <c r="B406" i="3"/>
  <c r="C406" i="3"/>
  <c r="D406" i="3"/>
  <c r="E406" i="3"/>
  <c r="F406" i="3"/>
  <c r="G406" i="3"/>
  <c r="H406" i="3"/>
  <c r="I406" i="3"/>
  <c r="AJ406" i="3" s="1"/>
  <c r="J406" i="3"/>
  <c r="K406" i="3"/>
  <c r="L406" i="3"/>
  <c r="M406" i="3"/>
  <c r="N406" i="3"/>
  <c r="O406" i="3"/>
  <c r="P406" i="3"/>
  <c r="Q406" i="3"/>
  <c r="R406" i="3"/>
  <c r="S406" i="3"/>
  <c r="T406" i="3"/>
  <c r="U406" i="3"/>
  <c r="V406" i="3"/>
  <c r="W406" i="3"/>
  <c r="X406" i="3"/>
  <c r="Y406" i="3"/>
  <c r="Z406" i="3"/>
  <c r="AA406" i="3"/>
  <c r="AB406" i="3"/>
  <c r="AC406" i="3"/>
  <c r="AD406" i="3"/>
  <c r="AE406" i="3"/>
  <c r="AF406" i="3"/>
  <c r="AG406" i="3"/>
  <c r="AH406" i="3"/>
  <c r="AI406" i="3"/>
  <c r="A407" i="3"/>
  <c r="B407" i="3"/>
  <c r="C407" i="3"/>
  <c r="D407" i="3"/>
  <c r="E407" i="3"/>
  <c r="F407" i="3"/>
  <c r="G407" i="3"/>
  <c r="H407" i="3"/>
  <c r="I407" i="3"/>
  <c r="AJ407" i="3" s="1"/>
  <c r="J407" i="3"/>
  <c r="K407" i="3"/>
  <c r="L407" i="3"/>
  <c r="M407" i="3"/>
  <c r="N407" i="3"/>
  <c r="O407" i="3"/>
  <c r="P407" i="3"/>
  <c r="Q407" i="3"/>
  <c r="R407" i="3"/>
  <c r="S407" i="3"/>
  <c r="T407" i="3"/>
  <c r="U407" i="3"/>
  <c r="V407" i="3"/>
  <c r="W407" i="3"/>
  <c r="X407" i="3"/>
  <c r="Y407" i="3"/>
  <c r="Z407" i="3"/>
  <c r="AA407" i="3"/>
  <c r="AB407" i="3"/>
  <c r="AC407" i="3"/>
  <c r="AD407" i="3"/>
  <c r="AE407" i="3"/>
  <c r="AF407" i="3"/>
  <c r="AG407" i="3"/>
  <c r="AH407" i="3"/>
  <c r="AI407" i="3"/>
  <c r="AK407" i="3"/>
  <c r="AL407" i="3"/>
  <c r="AQ407" i="3"/>
  <c r="A408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V408" i="3"/>
  <c r="W408" i="3"/>
  <c r="X408" i="3"/>
  <c r="Y408" i="3"/>
  <c r="Z408" i="3"/>
  <c r="AA408" i="3"/>
  <c r="AB408" i="3"/>
  <c r="AC408" i="3"/>
  <c r="AD408" i="3"/>
  <c r="AE408" i="3"/>
  <c r="AF408" i="3"/>
  <c r="AG408" i="3"/>
  <c r="AH408" i="3"/>
  <c r="AI408" i="3"/>
  <c r="AJ408" i="3"/>
  <c r="AM408" i="3"/>
  <c r="AN408" i="3"/>
  <c r="AQ408" i="3"/>
  <c r="A409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V409" i="3"/>
  <c r="W409" i="3"/>
  <c r="X409" i="3"/>
  <c r="Y409" i="3"/>
  <c r="Z409" i="3"/>
  <c r="AA409" i="3"/>
  <c r="AB409" i="3"/>
  <c r="AC409" i="3"/>
  <c r="AD409" i="3"/>
  <c r="AE409" i="3"/>
  <c r="AF409" i="3"/>
  <c r="AG409" i="3"/>
  <c r="AH409" i="3"/>
  <c r="AI409" i="3"/>
  <c r="AJ409" i="3"/>
  <c r="A410" i="3"/>
  <c r="B410" i="3"/>
  <c r="C410" i="3"/>
  <c r="D410" i="3"/>
  <c r="E410" i="3"/>
  <c r="F410" i="3"/>
  <c r="G410" i="3"/>
  <c r="AQ410" i="3" s="1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V410" i="3"/>
  <c r="W410" i="3"/>
  <c r="X410" i="3"/>
  <c r="Y410" i="3"/>
  <c r="Z410" i="3"/>
  <c r="AA410" i="3"/>
  <c r="AB410" i="3"/>
  <c r="AC410" i="3"/>
  <c r="AD410" i="3"/>
  <c r="AE410" i="3"/>
  <c r="AF410" i="3"/>
  <c r="AG410" i="3"/>
  <c r="AH410" i="3"/>
  <c r="AI410" i="3"/>
  <c r="AJ410" i="3"/>
  <c r="AP410" i="3"/>
  <c r="A411" i="3"/>
  <c r="B411" i="3"/>
  <c r="C411" i="3"/>
  <c r="D411" i="3"/>
  <c r="E411" i="3"/>
  <c r="F411" i="3"/>
  <c r="G411" i="3"/>
  <c r="AQ411" i="3" s="1"/>
  <c r="H411" i="3"/>
  <c r="I411" i="3"/>
  <c r="AJ411" i="3" s="1"/>
  <c r="J411" i="3"/>
  <c r="K411" i="3"/>
  <c r="L411" i="3"/>
  <c r="M411" i="3"/>
  <c r="N411" i="3"/>
  <c r="O411" i="3"/>
  <c r="P411" i="3"/>
  <c r="Q411" i="3"/>
  <c r="R411" i="3"/>
  <c r="S411" i="3"/>
  <c r="T411" i="3"/>
  <c r="U411" i="3"/>
  <c r="V411" i="3"/>
  <c r="W411" i="3"/>
  <c r="X411" i="3"/>
  <c r="Y411" i="3"/>
  <c r="Z411" i="3"/>
  <c r="AA411" i="3"/>
  <c r="AB411" i="3"/>
  <c r="AC411" i="3"/>
  <c r="AD411" i="3"/>
  <c r="AE411" i="3"/>
  <c r="AF411" i="3"/>
  <c r="AG411" i="3"/>
  <c r="AH411" i="3"/>
  <c r="AI411" i="3"/>
  <c r="AL411" i="3"/>
  <c r="AM411" i="3"/>
  <c r="AP411" i="3"/>
  <c r="A412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V412" i="3"/>
  <c r="W412" i="3"/>
  <c r="X412" i="3"/>
  <c r="Y412" i="3"/>
  <c r="Z412" i="3"/>
  <c r="AA412" i="3"/>
  <c r="AB412" i="3"/>
  <c r="AC412" i="3"/>
  <c r="AD412" i="3"/>
  <c r="AE412" i="3"/>
  <c r="AF412" i="3"/>
  <c r="AG412" i="3"/>
  <c r="AH412" i="3"/>
  <c r="AI412" i="3"/>
  <c r="AJ412" i="3"/>
  <c r="AL412" i="3"/>
  <c r="AM412" i="3"/>
  <c r="AQ412" i="3"/>
  <c r="A413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V413" i="3"/>
  <c r="W413" i="3"/>
  <c r="X413" i="3"/>
  <c r="Y413" i="3"/>
  <c r="Z413" i="3"/>
  <c r="AA413" i="3"/>
  <c r="AB413" i="3"/>
  <c r="AC413" i="3"/>
  <c r="AD413" i="3"/>
  <c r="AE413" i="3"/>
  <c r="AF413" i="3"/>
  <c r="AG413" i="3"/>
  <c r="AH413" i="3"/>
  <c r="AI413" i="3"/>
  <c r="AJ413" i="3"/>
  <c r="AN413" i="3"/>
  <c r="AQ413" i="3"/>
  <c r="AO413" i="3" s="1"/>
  <c r="A414" i="3"/>
  <c r="B414" i="3"/>
  <c r="C414" i="3"/>
  <c r="D414" i="3"/>
  <c r="E414" i="3"/>
  <c r="F414" i="3"/>
  <c r="G414" i="3"/>
  <c r="H414" i="3"/>
  <c r="AQ414" i="3" s="1"/>
  <c r="AK414" i="3" s="1"/>
  <c r="I414" i="3"/>
  <c r="AJ414" i="3" s="1"/>
  <c r="J414" i="3"/>
  <c r="K414" i="3"/>
  <c r="L414" i="3"/>
  <c r="M414" i="3"/>
  <c r="N414" i="3"/>
  <c r="O414" i="3"/>
  <c r="P414" i="3"/>
  <c r="Q414" i="3"/>
  <c r="R414" i="3"/>
  <c r="S414" i="3"/>
  <c r="T414" i="3"/>
  <c r="U414" i="3"/>
  <c r="V414" i="3"/>
  <c r="W414" i="3"/>
  <c r="X414" i="3"/>
  <c r="Y414" i="3"/>
  <c r="Z414" i="3"/>
  <c r="AA414" i="3"/>
  <c r="AB414" i="3"/>
  <c r="AC414" i="3"/>
  <c r="AD414" i="3"/>
  <c r="AE414" i="3"/>
  <c r="AF414" i="3"/>
  <c r="AG414" i="3"/>
  <c r="AH414" i="3"/>
  <c r="AI414" i="3"/>
  <c r="AL414" i="3"/>
  <c r="AN414" i="3"/>
  <c r="A415" i="3"/>
  <c r="B415" i="3"/>
  <c r="C415" i="3"/>
  <c r="D415" i="3"/>
  <c r="E415" i="3"/>
  <c r="F415" i="3"/>
  <c r="G415" i="3"/>
  <c r="H415" i="3"/>
  <c r="I415" i="3"/>
  <c r="AJ415" i="3" s="1"/>
  <c r="J415" i="3"/>
  <c r="K415" i="3"/>
  <c r="L415" i="3"/>
  <c r="M415" i="3"/>
  <c r="N415" i="3"/>
  <c r="O415" i="3"/>
  <c r="P415" i="3"/>
  <c r="Q415" i="3"/>
  <c r="R415" i="3"/>
  <c r="S415" i="3"/>
  <c r="T415" i="3"/>
  <c r="U415" i="3"/>
  <c r="V415" i="3"/>
  <c r="W415" i="3"/>
  <c r="X415" i="3"/>
  <c r="Y415" i="3"/>
  <c r="Z415" i="3"/>
  <c r="AA415" i="3"/>
  <c r="AB415" i="3"/>
  <c r="AC415" i="3"/>
  <c r="AD415" i="3"/>
  <c r="AE415" i="3"/>
  <c r="AF415" i="3"/>
  <c r="AG415" i="3"/>
  <c r="AH415" i="3"/>
  <c r="AI415" i="3"/>
  <c r="AQ415" i="3"/>
  <c r="A416" i="3"/>
  <c r="B416" i="3"/>
  <c r="C416" i="3"/>
  <c r="D416" i="3"/>
  <c r="E416" i="3"/>
  <c r="F416" i="3"/>
  <c r="G416" i="3"/>
  <c r="AQ416" i="3" s="1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V416" i="3"/>
  <c r="W416" i="3"/>
  <c r="X416" i="3"/>
  <c r="Y416" i="3"/>
  <c r="Z416" i="3"/>
  <c r="AA416" i="3"/>
  <c r="AB416" i="3"/>
  <c r="AC416" i="3"/>
  <c r="AD416" i="3"/>
  <c r="AE416" i="3"/>
  <c r="AF416" i="3"/>
  <c r="AG416" i="3"/>
  <c r="AH416" i="3"/>
  <c r="AI416" i="3"/>
  <c r="AJ416" i="3"/>
  <c r="A417" i="3"/>
  <c r="B417" i="3"/>
  <c r="C417" i="3"/>
  <c r="D417" i="3"/>
  <c r="E417" i="3"/>
  <c r="F417" i="3"/>
  <c r="G417" i="3"/>
  <c r="AQ417" i="3" s="1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V417" i="3"/>
  <c r="W417" i="3"/>
  <c r="X417" i="3"/>
  <c r="Y417" i="3"/>
  <c r="Z417" i="3"/>
  <c r="AA417" i="3"/>
  <c r="AB417" i="3"/>
  <c r="AC417" i="3"/>
  <c r="AD417" i="3"/>
  <c r="AE417" i="3"/>
  <c r="AF417" i="3"/>
  <c r="AG417" i="3"/>
  <c r="AH417" i="3"/>
  <c r="AI417" i="3"/>
  <c r="AJ417" i="3"/>
  <c r="AM417" i="3"/>
  <c r="A418" i="3"/>
  <c r="B418" i="3"/>
  <c r="C418" i="3"/>
  <c r="D418" i="3"/>
  <c r="E418" i="3"/>
  <c r="F418" i="3"/>
  <c r="G418" i="3"/>
  <c r="H418" i="3"/>
  <c r="I418" i="3"/>
  <c r="AJ418" i="3" s="1"/>
  <c r="J418" i="3"/>
  <c r="K418" i="3"/>
  <c r="L418" i="3"/>
  <c r="M418" i="3"/>
  <c r="N418" i="3"/>
  <c r="O418" i="3"/>
  <c r="P418" i="3"/>
  <c r="Q418" i="3"/>
  <c r="R418" i="3"/>
  <c r="S418" i="3"/>
  <c r="T418" i="3"/>
  <c r="U418" i="3"/>
  <c r="V418" i="3"/>
  <c r="W418" i="3"/>
  <c r="X418" i="3"/>
  <c r="Y418" i="3"/>
  <c r="Z418" i="3"/>
  <c r="AA418" i="3"/>
  <c r="AB418" i="3"/>
  <c r="AC418" i="3"/>
  <c r="AD418" i="3"/>
  <c r="AE418" i="3"/>
  <c r="AF418" i="3"/>
  <c r="AG418" i="3"/>
  <c r="AH418" i="3"/>
  <c r="AI418" i="3"/>
  <c r="A419" i="3"/>
  <c r="B419" i="3"/>
  <c r="C419" i="3"/>
  <c r="D419" i="3"/>
  <c r="E419" i="3"/>
  <c r="F419" i="3"/>
  <c r="G419" i="3"/>
  <c r="AQ419" i="3" s="1"/>
  <c r="H419" i="3"/>
  <c r="I419" i="3"/>
  <c r="AJ419" i="3" s="1"/>
  <c r="J419" i="3"/>
  <c r="K419" i="3"/>
  <c r="L419" i="3"/>
  <c r="M419" i="3"/>
  <c r="N419" i="3"/>
  <c r="O419" i="3"/>
  <c r="P419" i="3"/>
  <c r="Q419" i="3"/>
  <c r="R419" i="3"/>
  <c r="S419" i="3"/>
  <c r="T419" i="3"/>
  <c r="U419" i="3"/>
  <c r="V419" i="3"/>
  <c r="W419" i="3"/>
  <c r="X419" i="3"/>
  <c r="Y419" i="3"/>
  <c r="Z419" i="3"/>
  <c r="AA419" i="3"/>
  <c r="AB419" i="3"/>
  <c r="AC419" i="3"/>
  <c r="AD419" i="3"/>
  <c r="AE419" i="3"/>
  <c r="AF419" i="3"/>
  <c r="AG419" i="3"/>
  <c r="AH419" i="3"/>
  <c r="AI419" i="3"/>
  <c r="AO419" i="3"/>
  <c r="A420" i="3"/>
  <c r="B420" i="3"/>
  <c r="C420" i="3"/>
  <c r="D420" i="3"/>
  <c r="E420" i="3"/>
  <c r="F420" i="3"/>
  <c r="G420" i="3"/>
  <c r="AQ420" i="3" s="1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V420" i="3"/>
  <c r="W420" i="3"/>
  <c r="X420" i="3"/>
  <c r="Y420" i="3"/>
  <c r="Z420" i="3"/>
  <c r="AA420" i="3"/>
  <c r="AB420" i="3"/>
  <c r="AC420" i="3"/>
  <c r="AD420" i="3"/>
  <c r="AE420" i="3"/>
  <c r="AF420" i="3"/>
  <c r="AG420" i="3"/>
  <c r="AH420" i="3"/>
  <c r="AI420" i="3"/>
  <c r="AJ420" i="3"/>
  <c r="AM420" i="3"/>
  <c r="A421" i="3"/>
  <c r="B421" i="3"/>
  <c r="C421" i="3"/>
  <c r="D421" i="3"/>
  <c r="E421" i="3"/>
  <c r="F421" i="3"/>
  <c r="G421" i="3"/>
  <c r="H421" i="3"/>
  <c r="I421" i="3"/>
  <c r="AJ421" i="3" s="1"/>
  <c r="J421" i="3"/>
  <c r="K421" i="3"/>
  <c r="L421" i="3"/>
  <c r="M421" i="3"/>
  <c r="N421" i="3"/>
  <c r="O421" i="3"/>
  <c r="P421" i="3"/>
  <c r="Q421" i="3"/>
  <c r="R421" i="3"/>
  <c r="S421" i="3"/>
  <c r="T421" i="3"/>
  <c r="U421" i="3"/>
  <c r="V421" i="3"/>
  <c r="W421" i="3"/>
  <c r="X421" i="3"/>
  <c r="Y421" i="3"/>
  <c r="Z421" i="3"/>
  <c r="AA421" i="3"/>
  <c r="AB421" i="3"/>
  <c r="AC421" i="3"/>
  <c r="AD421" i="3"/>
  <c r="AE421" i="3"/>
  <c r="AF421" i="3"/>
  <c r="AG421" i="3"/>
  <c r="AH421" i="3"/>
  <c r="AI421" i="3"/>
  <c r="A422" i="3"/>
  <c r="B422" i="3"/>
  <c r="C422" i="3"/>
  <c r="D422" i="3"/>
  <c r="E422" i="3"/>
  <c r="F422" i="3"/>
  <c r="G422" i="3"/>
  <c r="AQ422" i="3" s="1"/>
  <c r="H422" i="3"/>
  <c r="I422" i="3"/>
  <c r="AJ422" i="3" s="1"/>
  <c r="J422" i="3"/>
  <c r="K422" i="3"/>
  <c r="L422" i="3"/>
  <c r="M422" i="3"/>
  <c r="N422" i="3"/>
  <c r="O422" i="3"/>
  <c r="P422" i="3"/>
  <c r="Q422" i="3"/>
  <c r="R422" i="3"/>
  <c r="S422" i="3"/>
  <c r="T422" i="3"/>
  <c r="U422" i="3"/>
  <c r="V422" i="3"/>
  <c r="W422" i="3"/>
  <c r="X422" i="3"/>
  <c r="Y422" i="3"/>
  <c r="Z422" i="3"/>
  <c r="AA422" i="3"/>
  <c r="AB422" i="3"/>
  <c r="AC422" i="3"/>
  <c r="AD422" i="3"/>
  <c r="AE422" i="3"/>
  <c r="AF422" i="3"/>
  <c r="AG422" i="3"/>
  <c r="AH422" i="3"/>
  <c r="AI422" i="3"/>
  <c r="A423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V423" i="3"/>
  <c r="W423" i="3"/>
  <c r="X423" i="3"/>
  <c r="Y423" i="3"/>
  <c r="Z423" i="3"/>
  <c r="AA423" i="3"/>
  <c r="AB423" i="3"/>
  <c r="AC423" i="3"/>
  <c r="AD423" i="3"/>
  <c r="AE423" i="3"/>
  <c r="AF423" i="3"/>
  <c r="AG423" i="3"/>
  <c r="AH423" i="3"/>
  <c r="AI423" i="3"/>
  <c r="AJ423" i="3"/>
  <c r="AK423" i="3"/>
  <c r="AL423" i="3"/>
  <c r="AP423" i="3"/>
  <c r="AQ423" i="3"/>
  <c r="A424" i="3"/>
  <c r="B424" i="3"/>
  <c r="C424" i="3"/>
  <c r="D424" i="3"/>
  <c r="E424" i="3"/>
  <c r="F424" i="3"/>
  <c r="G424" i="3"/>
  <c r="AQ424" i="3" s="1"/>
  <c r="H424" i="3"/>
  <c r="I424" i="3"/>
  <c r="AJ424" i="3" s="1"/>
  <c r="J424" i="3"/>
  <c r="K424" i="3"/>
  <c r="L424" i="3"/>
  <c r="M424" i="3"/>
  <c r="N424" i="3"/>
  <c r="O424" i="3"/>
  <c r="P424" i="3"/>
  <c r="Q424" i="3"/>
  <c r="R424" i="3"/>
  <c r="S424" i="3"/>
  <c r="T424" i="3"/>
  <c r="U424" i="3"/>
  <c r="V424" i="3"/>
  <c r="W424" i="3"/>
  <c r="X424" i="3"/>
  <c r="Y424" i="3"/>
  <c r="Z424" i="3"/>
  <c r="AA424" i="3"/>
  <c r="AB424" i="3"/>
  <c r="AC424" i="3"/>
  <c r="AD424" i="3"/>
  <c r="AE424" i="3"/>
  <c r="AF424" i="3"/>
  <c r="AG424" i="3"/>
  <c r="AH424" i="3"/>
  <c r="AI424" i="3"/>
  <c r="AP424" i="3"/>
  <c r="A425" i="3"/>
  <c r="B425" i="3"/>
  <c r="C425" i="3"/>
  <c r="D425" i="3"/>
  <c r="E425" i="3"/>
  <c r="F425" i="3"/>
  <c r="G425" i="3"/>
  <c r="AQ425" i="3" s="1"/>
  <c r="AM425" i="3" s="1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V425" i="3"/>
  <c r="W425" i="3"/>
  <c r="X425" i="3"/>
  <c r="Y425" i="3"/>
  <c r="Z425" i="3"/>
  <c r="AA425" i="3"/>
  <c r="AB425" i="3"/>
  <c r="AC425" i="3"/>
  <c r="AD425" i="3"/>
  <c r="AE425" i="3"/>
  <c r="AF425" i="3"/>
  <c r="AG425" i="3"/>
  <c r="AH425" i="3"/>
  <c r="AI425" i="3"/>
  <c r="AJ425" i="3"/>
  <c r="A426" i="3"/>
  <c r="B426" i="3"/>
  <c r="C426" i="3"/>
  <c r="D426" i="3"/>
  <c r="E426" i="3"/>
  <c r="F426" i="3"/>
  <c r="G426" i="3"/>
  <c r="H426" i="3"/>
  <c r="I426" i="3"/>
  <c r="AJ426" i="3" s="1"/>
  <c r="J426" i="3"/>
  <c r="K426" i="3"/>
  <c r="L426" i="3"/>
  <c r="M426" i="3"/>
  <c r="N426" i="3"/>
  <c r="O426" i="3"/>
  <c r="P426" i="3"/>
  <c r="Q426" i="3"/>
  <c r="R426" i="3"/>
  <c r="S426" i="3"/>
  <c r="T426" i="3"/>
  <c r="U426" i="3"/>
  <c r="V426" i="3"/>
  <c r="W426" i="3"/>
  <c r="X426" i="3"/>
  <c r="Y426" i="3"/>
  <c r="Z426" i="3"/>
  <c r="AA426" i="3"/>
  <c r="AB426" i="3"/>
  <c r="AC426" i="3"/>
  <c r="AD426" i="3"/>
  <c r="AE426" i="3"/>
  <c r="AF426" i="3"/>
  <c r="AG426" i="3"/>
  <c r="AH426" i="3"/>
  <c r="AI426" i="3"/>
  <c r="A427" i="3"/>
  <c r="B427" i="3"/>
  <c r="C427" i="3"/>
  <c r="D427" i="3"/>
  <c r="E427" i="3"/>
  <c r="F427" i="3"/>
  <c r="G427" i="3"/>
  <c r="AQ427" i="3" s="1"/>
  <c r="H427" i="3"/>
  <c r="I427" i="3"/>
  <c r="AJ427" i="3" s="1"/>
  <c r="J427" i="3"/>
  <c r="K427" i="3"/>
  <c r="L427" i="3"/>
  <c r="M427" i="3"/>
  <c r="N427" i="3"/>
  <c r="O427" i="3"/>
  <c r="P427" i="3"/>
  <c r="Q427" i="3"/>
  <c r="R427" i="3"/>
  <c r="S427" i="3"/>
  <c r="T427" i="3"/>
  <c r="U427" i="3"/>
  <c r="V427" i="3"/>
  <c r="W427" i="3"/>
  <c r="X427" i="3"/>
  <c r="Y427" i="3"/>
  <c r="Z427" i="3"/>
  <c r="AA427" i="3"/>
  <c r="AB427" i="3"/>
  <c r="AC427" i="3"/>
  <c r="AD427" i="3"/>
  <c r="AE427" i="3"/>
  <c r="AF427" i="3"/>
  <c r="AG427" i="3"/>
  <c r="AH427" i="3"/>
  <c r="AI427" i="3"/>
  <c r="A428" i="3"/>
  <c r="B428" i="3"/>
  <c r="C428" i="3"/>
  <c r="D428" i="3"/>
  <c r="E428" i="3"/>
  <c r="F428" i="3"/>
  <c r="G428" i="3"/>
  <c r="AQ428" i="3" s="1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V428" i="3"/>
  <c r="W428" i="3"/>
  <c r="X428" i="3"/>
  <c r="Y428" i="3"/>
  <c r="Z428" i="3"/>
  <c r="AA428" i="3"/>
  <c r="AB428" i="3"/>
  <c r="AC428" i="3"/>
  <c r="AD428" i="3"/>
  <c r="AE428" i="3"/>
  <c r="AF428" i="3"/>
  <c r="AG428" i="3"/>
  <c r="AH428" i="3"/>
  <c r="AI428" i="3"/>
  <c r="AJ428" i="3"/>
  <c r="A429" i="3"/>
  <c r="B429" i="3"/>
  <c r="C429" i="3"/>
  <c r="D429" i="3"/>
  <c r="E429" i="3"/>
  <c r="F429" i="3"/>
  <c r="G429" i="3"/>
  <c r="H429" i="3"/>
  <c r="I429" i="3"/>
  <c r="AJ429" i="3" s="1"/>
  <c r="J429" i="3"/>
  <c r="K429" i="3"/>
  <c r="L429" i="3"/>
  <c r="M429" i="3"/>
  <c r="N429" i="3"/>
  <c r="O429" i="3"/>
  <c r="P429" i="3"/>
  <c r="Q429" i="3"/>
  <c r="R429" i="3"/>
  <c r="S429" i="3"/>
  <c r="T429" i="3"/>
  <c r="U429" i="3"/>
  <c r="V429" i="3"/>
  <c r="W429" i="3"/>
  <c r="X429" i="3"/>
  <c r="Y429" i="3"/>
  <c r="Z429" i="3"/>
  <c r="AA429" i="3"/>
  <c r="AB429" i="3"/>
  <c r="AC429" i="3"/>
  <c r="AD429" i="3"/>
  <c r="AE429" i="3"/>
  <c r="AF429" i="3"/>
  <c r="AG429" i="3"/>
  <c r="AH429" i="3"/>
  <c r="AI429" i="3"/>
  <c r="A430" i="3"/>
  <c r="B430" i="3"/>
  <c r="C430" i="3"/>
  <c r="D430" i="3"/>
  <c r="E430" i="3"/>
  <c r="F430" i="3"/>
  <c r="G430" i="3"/>
  <c r="AQ430" i="3" s="1"/>
  <c r="H430" i="3"/>
  <c r="I430" i="3"/>
  <c r="AJ430" i="3" s="1"/>
  <c r="J430" i="3"/>
  <c r="K430" i="3"/>
  <c r="L430" i="3"/>
  <c r="M430" i="3"/>
  <c r="N430" i="3"/>
  <c r="O430" i="3"/>
  <c r="P430" i="3"/>
  <c r="Q430" i="3"/>
  <c r="R430" i="3"/>
  <c r="S430" i="3"/>
  <c r="T430" i="3"/>
  <c r="U430" i="3"/>
  <c r="V430" i="3"/>
  <c r="W430" i="3"/>
  <c r="X430" i="3"/>
  <c r="Y430" i="3"/>
  <c r="Z430" i="3"/>
  <c r="AA430" i="3"/>
  <c r="AB430" i="3"/>
  <c r="AC430" i="3"/>
  <c r="AD430" i="3"/>
  <c r="AE430" i="3"/>
  <c r="AF430" i="3"/>
  <c r="AG430" i="3"/>
  <c r="AH430" i="3"/>
  <c r="AI430" i="3"/>
  <c r="AN430" i="3"/>
  <c r="A431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V431" i="3"/>
  <c r="W431" i="3"/>
  <c r="X431" i="3"/>
  <c r="Y431" i="3"/>
  <c r="Z431" i="3"/>
  <c r="AA431" i="3"/>
  <c r="AB431" i="3"/>
  <c r="AC431" i="3"/>
  <c r="AD431" i="3"/>
  <c r="AE431" i="3"/>
  <c r="AF431" i="3"/>
  <c r="AG431" i="3"/>
  <c r="AH431" i="3"/>
  <c r="AI431" i="3"/>
  <c r="AJ431" i="3"/>
  <c r="AK431" i="3"/>
  <c r="AL431" i="3"/>
  <c r="AP431" i="3"/>
  <c r="AQ431" i="3"/>
  <c r="A432" i="3"/>
  <c r="B432" i="3"/>
  <c r="C432" i="3"/>
  <c r="D432" i="3"/>
  <c r="E432" i="3"/>
  <c r="F432" i="3"/>
  <c r="G432" i="3"/>
  <c r="AQ432" i="3" s="1"/>
  <c r="H432" i="3"/>
  <c r="I432" i="3"/>
  <c r="AJ432" i="3" s="1"/>
  <c r="J432" i="3"/>
  <c r="K432" i="3"/>
  <c r="L432" i="3"/>
  <c r="M432" i="3"/>
  <c r="N432" i="3"/>
  <c r="O432" i="3"/>
  <c r="P432" i="3"/>
  <c r="Q432" i="3"/>
  <c r="R432" i="3"/>
  <c r="S432" i="3"/>
  <c r="T432" i="3"/>
  <c r="U432" i="3"/>
  <c r="V432" i="3"/>
  <c r="W432" i="3"/>
  <c r="X432" i="3"/>
  <c r="Y432" i="3"/>
  <c r="Z432" i="3"/>
  <c r="AA432" i="3"/>
  <c r="AB432" i="3"/>
  <c r="AC432" i="3"/>
  <c r="AD432" i="3"/>
  <c r="AE432" i="3"/>
  <c r="AF432" i="3"/>
  <c r="AG432" i="3"/>
  <c r="AH432" i="3"/>
  <c r="AI432" i="3"/>
  <c r="AP432" i="3"/>
  <c r="A433" i="3"/>
  <c r="B433" i="3"/>
  <c r="C433" i="3"/>
  <c r="D433" i="3"/>
  <c r="E433" i="3"/>
  <c r="F433" i="3"/>
  <c r="G433" i="3"/>
  <c r="AQ433" i="3" s="1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W433" i="3"/>
  <c r="X433" i="3"/>
  <c r="Y433" i="3"/>
  <c r="Z433" i="3"/>
  <c r="AA433" i="3"/>
  <c r="AB433" i="3"/>
  <c r="AC433" i="3"/>
  <c r="AD433" i="3"/>
  <c r="AE433" i="3"/>
  <c r="AF433" i="3"/>
  <c r="AG433" i="3"/>
  <c r="AH433" i="3"/>
  <c r="AI433" i="3"/>
  <c r="AJ433" i="3"/>
  <c r="AM433" i="3"/>
  <c r="A434" i="3"/>
  <c r="B434" i="3"/>
  <c r="C434" i="3"/>
  <c r="D434" i="3"/>
  <c r="E434" i="3"/>
  <c r="F434" i="3"/>
  <c r="G434" i="3"/>
  <c r="H434" i="3"/>
  <c r="I434" i="3"/>
  <c r="AJ434" i="3" s="1"/>
  <c r="J434" i="3"/>
  <c r="K434" i="3"/>
  <c r="L434" i="3"/>
  <c r="M434" i="3"/>
  <c r="N434" i="3"/>
  <c r="O434" i="3"/>
  <c r="P434" i="3"/>
  <c r="Q434" i="3"/>
  <c r="R434" i="3"/>
  <c r="S434" i="3"/>
  <c r="T434" i="3"/>
  <c r="U434" i="3"/>
  <c r="V434" i="3"/>
  <c r="W434" i="3"/>
  <c r="X434" i="3"/>
  <c r="Y434" i="3"/>
  <c r="Z434" i="3"/>
  <c r="AA434" i="3"/>
  <c r="AB434" i="3"/>
  <c r="AC434" i="3"/>
  <c r="AD434" i="3"/>
  <c r="AE434" i="3"/>
  <c r="AF434" i="3"/>
  <c r="AG434" i="3"/>
  <c r="AH434" i="3"/>
  <c r="AI434" i="3"/>
  <c r="A435" i="3"/>
  <c r="B435" i="3"/>
  <c r="C435" i="3"/>
  <c r="D435" i="3"/>
  <c r="E435" i="3"/>
  <c r="F435" i="3"/>
  <c r="G435" i="3"/>
  <c r="AQ435" i="3" s="1"/>
  <c r="H435" i="3"/>
  <c r="I435" i="3"/>
  <c r="AJ435" i="3" s="1"/>
  <c r="J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W435" i="3"/>
  <c r="X435" i="3"/>
  <c r="Y435" i="3"/>
  <c r="Z435" i="3"/>
  <c r="AA435" i="3"/>
  <c r="AB435" i="3"/>
  <c r="AC435" i="3"/>
  <c r="AD435" i="3"/>
  <c r="AE435" i="3"/>
  <c r="AF435" i="3"/>
  <c r="AG435" i="3"/>
  <c r="AH435" i="3"/>
  <c r="AI435" i="3"/>
  <c r="A436" i="3"/>
  <c r="B436" i="3"/>
  <c r="C436" i="3"/>
  <c r="D436" i="3"/>
  <c r="E436" i="3"/>
  <c r="F436" i="3"/>
  <c r="G436" i="3"/>
  <c r="AQ436" i="3" s="1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W436" i="3"/>
  <c r="X436" i="3"/>
  <c r="Y436" i="3"/>
  <c r="Z436" i="3"/>
  <c r="AA436" i="3"/>
  <c r="AB436" i="3"/>
  <c r="AC436" i="3"/>
  <c r="AD436" i="3"/>
  <c r="AE436" i="3"/>
  <c r="AF436" i="3"/>
  <c r="AG436" i="3"/>
  <c r="AH436" i="3"/>
  <c r="AI436" i="3"/>
  <c r="AJ436" i="3"/>
  <c r="AM436" i="3"/>
  <c r="A437" i="3"/>
  <c r="B437" i="3"/>
  <c r="C437" i="3"/>
  <c r="D437" i="3"/>
  <c r="E437" i="3"/>
  <c r="F437" i="3"/>
  <c r="G437" i="3"/>
  <c r="H437" i="3"/>
  <c r="I437" i="3"/>
  <c r="AJ437" i="3" s="1"/>
  <c r="J437" i="3"/>
  <c r="K437" i="3"/>
  <c r="L437" i="3"/>
  <c r="M437" i="3"/>
  <c r="N437" i="3"/>
  <c r="O437" i="3"/>
  <c r="P437" i="3"/>
  <c r="Q437" i="3"/>
  <c r="R437" i="3"/>
  <c r="S437" i="3"/>
  <c r="T437" i="3"/>
  <c r="U437" i="3"/>
  <c r="V437" i="3"/>
  <c r="W437" i="3"/>
  <c r="X437" i="3"/>
  <c r="Y437" i="3"/>
  <c r="Z437" i="3"/>
  <c r="AA437" i="3"/>
  <c r="AB437" i="3"/>
  <c r="AC437" i="3"/>
  <c r="AD437" i="3"/>
  <c r="AE437" i="3"/>
  <c r="AF437" i="3"/>
  <c r="AG437" i="3"/>
  <c r="AH437" i="3"/>
  <c r="AI437" i="3"/>
  <c r="A438" i="3"/>
  <c r="B438" i="3"/>
  <c r="C438" i="3"/>
  <c r="D438" i="3"/>
  <c r="E438" i="3"/>
  <c r="F438" i="3"/>
  <c r="G438" i="3"/>
  <c r="AQ438" i="3" s="1"/>
  <c r="H438" i="3"/>
  <c r="I438" i="3"/>
  <c r="AJ438" i="3" s="1"/>
  <c r="J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W438" i="3"/>
  <c r="X438" i="3"/>
  <c r="Y438" i="3"/>
  <c r="Z438" i="3"/>
  <c r="AA438" i="3"/>
  <c r="AB438" i="3"/>
  <c r="AC438" i="3"/>
  <c r="AD438" i="3"/>
  <c r="AE438" i="3"/>
  <c r="AF438" i="3"/>
  <c r="AG438" i="3"/>
  <c r="AH438" i="3"/>
  <c r="AI438" i="3"/>
  <c r="AN438" i="3"/>
  <c r="A439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V439" i="3"/>
  <c r="W439" i="3"/>
  <c r="X439" i="3"/>
  <c r="Y439" i="3"/>
  <c r="Z439" i="3"/>
  <c r="AA439" i="3"/>
  <c r="AB439" i="3"/>
  <c r="AC439" i="3"/>
  <c r="AD439" i="3"/>
  <c r="AE439" i="3"/>
  <c r="AF439" i="3"/>
  <c r="AG439" i="3"/>
  <c r="AH439" i="3"/>
  <c r="AI439" i="3"/>
  <c r="AJ439" i="3"/>
  <c r="AK439" i="3"/>
  <c r="AL439" i="3"/>
  <c r="AP439" i="3"/>
  <c r="AQ439" i="3"/>
  <c r="A440" i="3"/>
  <c r="B440" i="3"/>
  <c r="C440" i="3"/>
  <c r="D440" i="3"/>
  <c r="E440" i="3"/>
  <c r="F440" i="3"/>
  <c r="G440" i="3"/>
  <c r="AQ440" i="3" s="1"/>
  <c r="H440" i="3"/>
  <c r="I440" i="3"/>
  <c r="AJ440" i="3" s="1"/>
  <c r="J440" i="3"/>
  <c r="K440" i="3"/>
  <c r="L440" i="3"/>
  <c r="M440" i="3"/>
  <c r="N440" i="3"/>
  <c r="O440" i="3"/>
  <c r="P440" i="3"/>
  <c r="Q440" i="3"/>
  <c r="R440" i="3"/>
  <c r="S440" i="3"/>
  <c r="T440" i="3"/>
  <c r="U440" i="3"/>
  <c r="V440" i="3"/>
  <c r="W440" i="3"/>
  <c r="X440" i="3"/>
  <c r="Y440" i="3"/>
  <c r="Z440" i="3"/>
  <c r="AA440" i="3"/>
  <c r="AB440" i="3"/>
  <c r="AC440" i="3"/>
  <c r="AD440" i="3"/>
  <c r="AE440" i="3"/>
  <c r="AF440" i="3"/>
  <c r="AG440" i="3"/>
  <c r="AH440" i="3"/>
  <c r="AI440" i="3"/>
  <c r="A441" i="3"/>
  <c r="B441" i="3"/>
  <c r="C441" i="3"/>
  <c r="D441" i="3"/>
  <c r="E441" i="3"/>
  <c r="F441" i="3"/>
  <c r="G441" i="3"/>
  <c r="AQ441" i="3" s="1"/>
  <c r="H441" i="3"/>
  <c r="I441" i="3"/>
  <c r="J441" i="3"/>
  <c r="K441" i="3"/>
  <c r="L441" i="3"/>
  <c r="M441" i="3"/>
  <c r="N441" i="3"/>
  <c r="O441" i="3"/>
  <c r="P441" i="3"/>
  <c r="Q441" i="3"/>
  <c r="R441" i="3"/>
  <c r="S441" i="3"/>
  <c r="T441" i="3"/>
  <c r="U441" i="3"/>
  <c r="V441" i="3"/>
  <c r="W441" i="3"/>
  <c r="X441" i="3"/>
  <c r="Y441" i="3"/>
  <c r="Z441" i="3"/>
  <c r="AA441" i="3"/>
  <c r="AB441" i="3"/>
  <c r="AC441" i="3"/>
  <c r="AD441" i="3"/>
  <c r="AE441" i="3"/>
  <c r="AF441" i="3"/>
  <c r="AG441" i="3"/>
  <c r="AH441" i="3"/>
  <c r="AI441" i="3"/>
  <c r="AJ441" i="3"/>
  <c r="A442" i="3"/>
  <c r="B442" i="3"/>
  <c r="C442" i="3"/>
  <c r="D442" i="3"/>
  <c r="E442" i="3"/>
  <c r="F442" i="3"/>
  <c r="G442" i="3"/>
  <c r="H442" i="3"/>
  <c r="I442" i="3"/>
  <c r="AJ442" i="3" s="1"/>
  <c r="J442" i="3"/>
  <c r="K442" i="3"/>
  <c r="L442" i="3"/>
  <c r="M442" i="3"/>
  <c r="N442" i="3"/>
  <c r="O442" i="3"/>
  <c r="P442" i="3"/>
  <c r="Q442" i="3"/>
  <c r="R442" i="3"/>
  <c r="S442" i="3"/>
  <c r="T442" i="3"/>
  <c r="U442" i="3"/>
  <c r="V442" i="3"/>
  <c r="W442" i="3"/>
  <c r="X442" i="3"/>
  <c r="Y442" i="3"/>
  <c r="Z442" i="3"/>
  <c r="AA442" i="3"/>
  <c r="AB442" i="3"/>
  <c r="AC442" i="3"/>
  <c r="AD442" i="3"/>
  <c r="AE442" i="3"/>
  <c r="AF442" i="3"/>
  <c r="AG442" i="3"/>
  <c r="AH442" i="3"/>
  <c r="AI442" i="3"/>
  <c r="A443" i="3"/>
  <c r="B443" i="3"/>
  <c r="C443" i="3"/>
  <c r="D443" i="3"/>
  <c r="E443" i="3"/>
  <c r="F443" i="3"/>
  <c r="G443" i="3"/>
  <c r="AQ443" i="3" s="1"/>
  <c r="H443" i="3"/>
  <c r="I443" i="3"/>
  <c r="AJ443" i="3" s="1"/>
  <c r="J443" i="3"/>
  <c r="K443" i="3"/>
  <c r="L443" i="3"/>
  <c r="M443" i="3"/>
  <c r="N443" i="3"/>
  <c r="O443" i="3"/>
  <c r="P443" i="3"/>
  <c r="Q443" i="3"/>
  <c r="R443" i="3"/>
  <c r="S443" i="3"/>
  <c r="T443" i="3"/>
  <c r="U443" i="3"/>
  <c r="V443" i="3"/>
  <c r="W443" i="3"/>
  <c r="X443" i="3"/>
  <c r="Y443" i="3"/>
  <c r="Z443" i="3"/>
  <c r="AA443" i="3"/>
  <c r="AB443" i="3"/>
  <c r="AC443" i="3"/>
  <c r="AD443" i="3"/>
  <c r="AE443" i="3"/>
  <c r="AF443" i="3"/>
  <c r="AG443" i="3"/>
  <c r="AH443" i="3"/>
  <c r="AI443" i="3"/>
  <c r="A444" i="3"/>
  <c r="B444" i="3"/>
  <c r="C444" i="3"/>
  <c r="D444" i="3"/>
  <c r="E444" i="3"/>
  <c r="F444" i="3"/>
  <c r="G444" i="3"/>
  <c r="AQ444" i="3" s="1"/>
  <c r="H444" i="3"/>
  <c r="I444" i="3"/>
  <c r="J444" i="3"/>
  <c r="K444" i="3"/>
  <c r="L444" i="3"/>
  <c r="M444" i="3"/>
  <c r="N444" i="3"/>
  <c r="O444" i="3"/>
  <c r="P444" i="3"/>
  <c r="Q444" i="3"/>
  <c r="R444" i="3"/>
  <c r="S444" i="3"/>
  <c r="T444" i="3"/>
  <c r="U444" i="3"/>
  <c r="V444" i="3"/>
  <c r="W444" i="3"/>
  <c r="X444" i="3"/>
  <c r="Y444" i="3"/>
  <c r="Z444" i="3"/>
  <c r="AA444" i="3"/>
  <c r="AB444" i="3"/>
  <c r="AC444" i="3"/>
  <c r="AD444" i="3"/>
  <c r="AE444" i="3"/>
  <c r="AF444" i="3"/>
  <c r="AG444" i="3"/>
  <c r="AH444" i="3"/>
  <c r="AI444" i="3"/>
  <c r="AJ444" i="3"/>
  <c r="A445" i="3"/>
  <c r="B445" i="3"/>
  <c r="C445" i="3"/>
  <c r="D445" i="3"/>
  <c r="E445" i="3"/>
  <c r="F445" i="3"/>
  <c r="G445" i="3"/>
  <c r="H445" i="3"/>
  <c r="I445" i="3"/>
  <c r="AJ445" i="3" s="1"/>
  <c r="J445" i="3"/>
  <c r="K445" i="3"/>
  <c r="L445" i="3"/>
  <c r="M445" i="3"/>
  <c r="N445" i="3"/>
  <c r="O445" i="3"/>
  <c r="P445" i="3"/>
  <c r="Q445" i="3"/>
  <c r="R445" i="3"/>
  <c r="S445" i="3"/>
  <c r="T445" i="3"/>
  <c r="U445" i="3"/>
  <c r="V445" i="3"/>
  <c r="W445" i="3"/>
  <c r="X445" i="3"/>
  <c r="Y445" i="3"/>
  <c r="Z445" i="3"/>
  <c r="AA445" i="3"/>
  <c r="AB445" i="3"/>
  <c r="AC445" i="3"/>
  <c r="AD445" i="3"/>
  <c r="AE445" i="3"/>
  <c r="AF445" i="3"/>
  <c r="AG445" i="3"/>
  <c r="AH445" i="3"/>
  <c r="AI445" i="3"/>
  <c r="A446" i="3"/>
  <c r="B446" i="3"/>
  <c r="C446" i="3"/>
  <c r="D446" i="3"/>
  <c r="E446" i="3"/>
  <c r="F446" i="3"/>
  <c r="G446" i="3"/>
  <c r="AQ446" i="3" s="1"/>
  <c r="H446" i="3"/>
  <c r="I446" i="3"/>
  <c r="AJ446" i="3" s="1"/>
  <c r="J446" i="3"/>
  <c r="K446" i="3"/>
  <c r="L446" i="3"/>
  <c r="M446" i="3"/>
  <c r="N446" i="3"/>
  <c r="O446" i="3"/>
  <c r="P446" i="3"/>
  <c r="Q446" i="3"/>
  <c r="R446" i="3"/>
  <c r="S446" i="3"/>
  <c r="T446" i="3"/>
  <c r="U446" i="3"/>
  <c r="V446" i="3"/>
  <c r="W446" i="3"/>
  <c r="X446" i="3"/>
  <c r="Y446" i="3"/>
  <c r="Z446" i="3"/>
  <c r="AA446" i="3"/>
  <c r="AB446" i="3"/>
  <c r="AC446" i="3"/>
  <c r="AD446" i="3"/>
  <c r="AE446" i="3"/>
  <c r="AF446" i="3"/>
  <c r="AG446" i="3"/>
  <c r="AH446" i="3"/>
  <c r="AI446" i="3"/>
  <c r="AN446" i="3"/>
  <c r="A447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O447" i="3"/>
  <c r="P447" i="3"/>
  <c r="Q447" i="3"/>
  <c r="R447" i="3"/>
  <c r="S447" i="3"/>
  <c r="T447" i="3"/>
  <c r="U447" i="3"/>
  <c r="V447" i="3"/>
  <c r="W447" i="3"/>
  <c r="X447" i="3"/>
  <c r="Y447" i="3"/>
  <c r="Z447" i="3"/>
  <c r="AA447" i="3"/>
  <c r="AB447" i="3"/>
  <c r="AC447" i="3"/>
  <c r="AD447" i="3"/>
  <c r="AE447" i="3"/>
  <c r="AF447" i="3"/>
  <c r="AG447" i="3"/>
  <c r="AH447" i="3"/>
  <c r="AI447" i="3"/>
  <c r="AJ447" i="3"/>
  <c r="AK447" i="3"/>
  <c r="AL447" i="3"/>
  <c r="AP447" i="3"/>
  <c r="AQ447" i="3"/>
  <c r="A448" i="3"/>
  <c r="B448" i="3"/>
  <c r="C448" i="3"/>
  <c r="D448" i="3"/>
  <c r="E448" i="3"/>
  <c r="F448" i="3"/>
  <c r="G448" i="3"/>
  <c r="AQ448" i="3" s="1"/>
  <c r="H448" i="3"/>
  <c r="I448" i="3"/>
  <c r="AJ448" i="3" s="1"/>
  <c r="J448" i="3"/>
  <c r="K448" i="3"/>
  <c r="L448" i="3"/>
  <c r="M448" i="3"/>
  <c r="N448" i="3"/>
  <c r="O448" i="3"/>
  <c r="P448" i="3"/>
  <c r="Q448" i="3"/>
  <c r="R448" i="3"/>
  <c r="S448" i="3"/>
  <c r="T448" i="3"/>
  <c r="U448" i="3"/>
  <c r="V448" i="3"/>
  <c r="W448" i="3"/>
  <c r="X448" i="3"/>
  <c r="Y448" i="3"/>
  <c r="Z448" i="3"/>
  <c r="AA448" i="3"/>
  <c r="AB448" i="3"/>
  <c r="AC448" i="3"/>
  <c r="AD448" i="3"/>
  <c r="AE448" i="3"/>
  <c r="AF448" i="3"/>
  <c r="AG448" i="3"/>
  <c r="AH448" i="3"/>
  <c r="AI448" i="3"/>
  <c r="AP448" i="3"/>
  <c r="A449" i="3"/>
  <c r="B449" i="3"/>
  <c r="C449" i="3"/>
  <c r="D449" i="3"/>
  <c r="E449" i="3"/>
  <c r="F449" i="3"/>
  <c r="G449" i="3"/>
  <c r="AQ449" i="3" s="1"/>
  <c r="H449" i="3"/>
  <c r="I449" i="3"/>
  <c r="J449" i="3"/>
  <c r="K449" i="3"/>
  <c r="L449" i="3"/>
  <c r="M449" i="3"/>
  <c r="N449" i="3"/>
  <c r="O449" i="3"/>
  <c r="P449" i="3"/>
  <c r="Q449" i="3"/>
  <c r="R449" i="3"/>
  <c r="S449" i="3"/>
  <c r="T449" i="3"/>
  <c r="U449" i="3"/>
  <c r="V449" i="3"/>
  <c r="W449" i="3"/>
  <c r="X449" i="3"/>
  <c r="Y449" i="3"/>
  <c r="Z449" i="3"/>
  <c r="AA449" i="3"/>
  <c r="AB449" i="3"/>
  <c r="AC449" i="3"/>
  <c r="AD449" i="3"/>
  <c r="AE449" i="3"/>
  <c r="AF449" i="3"/>
  <c r="AG449" i="3"/>
  <c r="AH449" i="3"/>
  <c r="AI449" i="3"/>
  <c r="AJ449" i="3"/>
  <c r="AM449" i="3"/>
  <c r="A450" i="3"/>
  <c r="B450" i="3"/>
  <c r="C450" i="3"/>
  <c r="D450" i="3"/>
  <c r="E450" i="3"/>
  <c r="F450" i="3"/>
  <c r="G450" i="3"/>
  <c r="H450" i="3"/>
  <c r="I450" i="3"/>
  <c r="AQ450" i="3" s="1"/>
  <c r="J450" i="3"/>
  <c r="K450" i="3"/>
  <c r="L450" i="3"/>
  <c r="M450" i="3"/>
  <c r="N450" i="3"/>
  <c r="O450" i="3"/>
  <c r="P450" i="3"/>
  <c r="Q450" i="3"/>
  <c r="R450" i="3"/>
  <c r="S450" i="3"/>
  <c r="T450" i="3"/>
  <c r="U450" i="3"/>
  <c r="V450" i="3"/>
  <c r="W450" i="3"/>
  <c r="X450" i="3"/>
  <c r="Y450" i="3"/>
  <c r="Z450" i="3"/>
  <c r="AA450" i="3"/>
  <c r="AB450" i="3"/>
  <c r="AC450" i="3"/>
  <c r="AD450" i="3"/>
  <c r="AE450" i="3"/>
  <c r="AF450" i="3"/>
  <c r="AG450" i="3"/>
  <c r="AH450" i="3"/>
  <c r="AI450" i="3"/>
  <c r="AJ450" i="3"/>
  <c r="A451" i="3"/>
  <c r="B451" i="3"/>
  <c r="C451" i="3"/>
  <c r="D451" i="3"/>
  <c r="E451" i="3"/>
  <c r="F451" i="3"/>
  <c r="G451" i="3"/>
  <c r="AQ451" i="3" s="1"/>
  <c r="H451" i="3"/>
  <c r="I451" i="3"/>
  <c r="AJ451" i="3" s="1"/>
  <c r="J451" i="3"/>
  <c r="K451" i="3"/>
  <c r="L451" i="3"/>
  <c r="M451" i="3"/>
  <c r="N451" i="3"/>
  <c r="O451" i="3"/>
  <c r="P451" i="3"/>
  <c r="Q451" i="3"/>
  <c r="R451" i="3"/>
  <c r="S451" i="3"/>
  <c r="T451" i="3"/>
  <c r="U451" i="3"/>
  <c r="V451" i="3"/>
  <c r="W451" i="3"/>
  <c r="X451" i="3"/>
  <c r="Y451" i="3"/>
  <c r="Z451" i="3"/>
  <c r="AA451" i="3"/>
  <c r="AB451" i="3"/>
  <c r="AC451" i="3"/>
  <c r="AD451" i="3"/>
  <c r="AE451" i="3"/>
  <c r="AF451" i="3"/>
  <c r="AG451" i="3"/>
  <c r="AH451" i="3"/>
  <c r="AI451" i="3"/>
  <c r="AO451" i="3"/>
  <c r="A452" i="3"/>
  <c r="B452" i="3"/>
  <c r="C452" i="3"/>
  <c r="D452" i="3"/>
  <c r="E452" i="3"/>
  <c r="F452" i="3"/>
  <c r="G452" i="3"/>
  <c r="AQ452" i="3" s="1"/>
  <c r="AM452" i="3" s="1"/>
  <c r="H452" i="3"/>
  <c r="I452" i="3"/>
  <c r="J452" i="3"/>
  <c r="K452" i="3"/>
  <c r="L452" i="3"/>
  <c r="M452" i="3"/>
  <c r="N452" i="3"/>
  <c r="O452" i="3"/>
  <c r="P452" i="3"/>
  <c r="Q452" i="3"/>
  <c r="R452" i="3"/>
  <c r="S452" i="3"/>
  <c r="T452" i="3"/>
  <c r="U452" i="3"/>
  <c r="V452" i="3"/>
  <c r="W452" i="3"/>
  <c r="X452" i="3"/>
  <c r="Y452" i="3"/>
  <c r="Z452" i="3"/>
  <c r="AA452" i="3"/>
  <c r="AB452" i="3"/>
  <c r="AC452" i="3"/>
  <c r="AD452" i="3"/>
  <c r="AE452" i="3"/>
  <c r="AF452" i="3"/>
  <c r="AG452" i="3"/>
  <c r="AH452" i="3"/>
  <c r="AI452" i="3"/>
  <c r="AJ452" i="3"/>
  <c r="A453" i="3"/>
  <c r="B453" i="3"/>
  <c r="C453" i="3"/>
  <c r="D453" i="3"/>
  <c r="E453" i="3"/>
  <c r="F453" i="3"/>
  <c r="G453" i="3"/>
  <c r="H453" i="3"/>
  <c r="I453" i="3"/>
  <c r="AQ453" i="3" s="1"/>
  <c r="J453" i="3"/>
  <c r="K453" i="3"/>
  <c r="L453" i="3"/>
  <c r="M453" i="3"/>
  <c r="N453" i="3"/>
  <c r="O453" i="3"/>
  <c r="P453" i="3"/>
  <c r="Q453" i="3"/>
  <c r="R453" i="3"/>
  <c r="S453" i="3"/>
  <c r="T453" i="3"/>
  <c r="U453" i="3"/>
  <c r="V453" i="3"/>
  <c r="W453" i="3"/>
  <c r="X453" i="3"/>
  <c r="Y453" i="3"/>
  <c r="Z453" i="3"/>
  <c r="AA453" i="3"/>
  <c r="AB453" i="3"/>
  <c r="AC453" i="3"/>
  <c r="AD453" i="3"/>
  <c r="AE453" i="3"/>
  <c r="AF453" i="3"/>
  <c r="AG453" i="3"/>
  <c r="AH453" i="3"/>
  <c r="AI453" i="3"/>
  <c r="AJ453" i="3"/>
  <c r="A454" i="3"/>
  <c r="B454" i="3"/>
  <c r="C454" i="3"/>
  <c r="D454" i="3"/>
  <c r="E454" i="3"/>
  <c r="F454" i="3"/>
  <c r="G454" i="3"/>
  <c r="AQ454" i="3" s="1"/>
  <c r="H454" i="3"/>
  <c r="I454" i="3"/>
  <c r="AJ454" i="3" s="1"/>
  <c r="J454" i="3"/>
  <c r="K454" i="3"/>
  <c r="L454" i="3"/>
  <c r="M454" i="3"/>
  <c r="N454" i="3"/>
  <c r="O454" i="3"/>
  <c r="P454" i="3"/>
  <c r="Q454" i="3"/>
  <c r="R454" i="3"/>
  <c r="S454" i="3"/>
  <c r="T454" i="3"/>
  <c r="U454" i="3"/>
  <c r="V454" i="3"/>
  <c r="W454" i="3"/>
  <c r="X454" i="3"/>
  <c r="Y454" i="3"/>
  <c r="Z454" i="3"/>
  <c r="AA454" i="3"/>
  <c r="AB454" i="3"/>
  <c r="AC454" i="3"/>
  <c r="AD454" i="3"/>
  <c r="AE454" i="3"/>
  <c r="AF454" i="3"/>
  <c r="AG454" i="3"/>
  <c r="AH454" i="3"/>
  <c r="AI454" i="3"/>
  <c r="AN454" i="3"/>
  <c r="A455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O455" i="3"/>
  <c r="P455" i="3"/>
  <c r="Q455" i="3"/>
  <c r="R455" i="3"/>
  <c r="S455" i="3"/>
  <c r="T455" i="3"/>
  <c r="U455" i="3"/>
  <c r="V455" i="3"/>
  <c r="W455" i="3"/>
  <c r="X455" i="3"/>
  <c r="Y455" i="3"/>
  <c r="Z455" i="3"/>
  <c r="AA455" i="3"/>
  <c r="AB455" i="3"/>
  <c r="AC455" i="3"/>
  <c r="AD455" i="3"/>
  <c r="AE455" i="3"/>
  <c r="AF455" i="3"/>
  <c r="AG455" i="3"/>
  <c r="AH455" i="3"/>
  <c r="AI455" i="3"/>
  <c r="AJ455" i="3"/>
  <c r="AK455" i="3"/>
  <c r="AL455" i="3"/>
  <c r="AP455" i="3"/>
  <c r="AQ455" i="3"/>
  <c r="A456" i="3"/>
  <c r="B456" i="3"/>
  <c r="C456" i="3"/>
  <c r="D456" i="3"/>
  <c r="E456" i="3"/>
  <c r="F456" i="3"/>
  <c r="G456" i="3"/>
  <c r="AQ456" i="3" s="1"/>
  <c r="H456" i="3"/>
  <c r="I456" i="3"/>
  <c r="AJ456" i="3" s="1"/>
  <c r="J456" i="3"/>
  <c r="K456" i="3"/>
  <c r="L456" i="3"/>
  <c r="M456" i="3"/>
  <c r="N456" i="3"/>
  <c r="O456" i="3"/>
  <c r="P456" i="3"/>
  <c r="Q456" i="3"/>
  <c r="R456" i="3"/>
  <c r="S456" i="3"/>
  <c r="T456" i="3"/>
  <c r="U456" i="3"/>
  <c r="V456" i="3"/>
  <c r="W456" i="3"/>
  <c r="X456" i="3"/>
  <c r="Y456" i="3"/>
  <c r="Z456" i="3"/>
  <c r="AA456" i="3"/>
  <c r="AB456" i="3"/>
  <c r="AC456" i="3"/>
  <c r="AD456" i="3"/>
  <c r="AE456" i="3"/>
  <c r="AF456" i="3"/>
  <c r="AG456" i="3"/>
  <c r="AH456" i="3"/>
  <c r="AI456" i="3"/>
  <c r="AP456" i="3"/>
  <c r="A457" i="3"/>
  <c r="B457" i="3"/>
  <c r="C457" i="3"/>
  <c r="D457" i="3"/>
  <c r="E457" i="3"/>
  <c r="F457" i="3"/>
  <c r="G457" i="3"/>
  <c r="AQ457" i="3" s="1"/>
  <c r="H457" i="3"/>
  <c r="I457" i="3"/>
  <c r="J457" i="3"/>
  <c r="K457" i="3"/>
  <c r="L457" i="3"/>
  <c r="M457" i="3"/>
  <c r="N457" i="3"/>
  <c r="O457" i="3"/>
  <c r="P457" i="3"/>
  <c r="Q457" i="3"/>
  <c r="R457" i="3"/>
  <c r="S457" i="3"/>
  <c r="T457" i="3"/>
  <c r="U457" i="3"/>
  <c r="V457" i="3"/>
  <c r="W457" i="3"/>
  <c r="X457" i="3"/>
  <c r="Y457" i="3"/>
  <c r="Z457" i="3"/>
  <c r="AA457" i="3"/>
  <c r="AB457" i="3"/>
  <c r="AC457" i="3"/>
  <c r="AD457" i="3"/>
  <c r="AE457" i="3"/>
  <c r="AF457" i="3"/>
  <c r="AG457" i="3"/>
  <c r="AH457" i="3"/>
  <c r="AI457" i="3"/>
  <c r="AJ457" i="3"/>
  <c r="AM457" i="3"/>
  <c r="A458" i="3"/>
  <c r="B458" i="3"/>
  <c r="C458" i="3"/>
  <c r="D458" i="3"/>
  <c r="E458" i="3"/>
  <c r="F458" i="3"/>
  <c r="G458" i="3"/>
  <c r="H458" i="3"/>
  <c r="I458" i="3"/>
  <c r="AQ458" i="3" s="1"/>
  <c r="J458" i="3"/>
  <c r="K458" i="3"/>
  <c r="L458" i="3"/>
  <c r="M458" i="3"/>
  <c r="N458" i="3"/>
  <c r="O458" i="3"/>
  <c r="P458" i="3"/>
  <c r="Q458" i="3"/>
  <c r="R458" i="3"/>
  <c r="S458" i="3"/>
  <c r="T458" i="3"/>
  <c r="U458" i="3"/>
  <c r="V458" i="3"/>
  <c r="W458" i="3"/>
  <c r="X458" i="3"/>
  <c r="Y458" i="3"/>
  <c r="Z458" i="3"/>
  <c r="AA458" i="3"/>
  <c r="AB458" i="3"/>
  <c r="AC458" i="3"/>
  <c r="AD458" i="3"/>
  <c r="AE458" i="3"/>
  <c r="AF458" i="3"/>
  <c r="AG458" i="3"/>
  <c r="AH458" i="3"/>
  <c r="AI458" i="3"/>
  <c r="AJ458" i="3"/>
  <c r="A459" i="3"/>
  <c r="B459" i="3"/>
  <c r="C459" i="3"/>
  <c r="D459" i="3"/>
  <c r="E459" i="3"/>
  <c r="F459" i="3"/>
  <c r="G459" i="3"/>
  <c r="AQ459" i="3" s="1"/>
  <c r="H459" i="3"/>
  <c r="I459" i="3"/>
  <c r="AJ459" i="3" s="1"/>
  <c r="J459" i="3"/>
  <c r="K459" i="3"/>
  <c r="L459" i="3"/>
  <c r="M459" i="3"/>
  <c r="N459" i="3"/>
  <c r="O459" i="3"/>
  <c r="P459" i="3"/>
  <c r="Q459" i="3"/>
  <c r="R459" i="3"/>
  <c r="S459" i="3"/>
  <c r="T459" i="3"/>
  <c r="U459" i="3"/>
  <c r="V459" i="3"/>
  <c r="W459" i="3"/>
  <c r="X459" i="3"/>
  <c r="Y459" i="3"/>
  <c r="Z459" i="3"/>
  <c r="AA459" i="3"/>
  <c r="AB459" i="3"/>
  <c r="AC459" i="3"/>
  <c r="AD459" i="3"/>
  <c r="AE459" i="3"/>
  <c r="AF459" i="3"/>
  <c r="AG459" i="3"/>
  <c r="AH459" i="3"/>
  <c r="AI459" i="3"/>
  <c r="AO459" i="3"/>
  <c r="A460" i="3"/>
  <c r="B460" i="3"/>
  <c r="C460" i="3"/>
  <c r="D460" i="3"/>
  <c r="E460" i="3"/>
  <c r="F460" i="3"/>
  <c r="G460" i="3"/>
  <c r="AQ460" i="3" s="1"/>
  <c r="AM460" i="3" s="1"/>
  <c r="H460" i="3"/>
  <c r="I460" i="3"/>
  <c r="J460" i="3"/>
  <c r="K460" i="3"/>
  <c r="L460" i="3"/>
  <c r="M460" i="3"/>
  <c r="N460" i="3"/>
  <c r="O460" i="3"/>
  <c r="P460" i="3"/>
  <c r="Q460" i="3"/>
  <c r="R460" i="3"/>
  <c r="S460" i="3"/>
  <c r="T460" i="3"/>
  <c r="U460" i="3"/>
  <c r="V460" i="3"/>
  <c r="W460" i="3"/>
  <c r="X460" i="3"/>
  <c r="Y460" i="3"/>
  <c r="Z460" i="3"/>
  <c r="AA460" i="3"/>
  <c r="AB460" i="3"/>
  <c r="AC460" i="3"/>
  <c r="AD460" i="3"/>
  <c r="AE460" i="3"/>
  <c r="AF460" i="3"/>
  <c r="AG460" i="3"/>
  <c r="AH460" i="3"/>
  <c r="AI460" i="3"/>
  <c r="AJ460" i="3"/>
  <c r="A461" i="3"/>
  <c r="B461" i="3"/>
  <c r="C461" i="3"/>
  <c r="D461" i="3"/>
  <c r="E461" i="3"/>
  <c r="F461" i="3"/>
  <c r="G461" i="3"/>
  <c r="H461" i="3"/>
  <c r="I461" i="3"/>
  <c r="AQ461" i="3" s="1"/>
  <c r="J461" i="3"/>
  <c r="K461" i="3"/>
  <c r="L461" i="3"/>
  <c r="M461" i="3"/>
  <c r="N461" i="3"/>
  <c r="O461" i="3"/>
  <c r="P461" i="3"/>
  <c r="Q461" i="3"/>
  <c r="R461" i="3"/>
  <c r="S461" i="3"/>
  <c r="T461" i="3"/>
  <c r="U461" i="3"/>
  <c r="V461" i="3"/>
  <c r="W461" i="3"/>
  <c r="X461" i="3"/>
  <c r="Y461" i="3"/>
  <c r="Z461" i="3"/>
  <c r="AA461" i="3"/>
  <c r="AB461" i="3"/>
  <c r="AC461" i="3"/>
  <c r="AD461" i="3"/>
  <c r="AE461" i="3"/>
  <c r="AF461" i="3"/>
  <c r="AG461" i="3"/>
  <c r="AH461" i="3"/>
  <c r="AI461" i="3"/>
  <c r="AJ461" i="3"/>
  <c r="A462" i="3"/>
  <c r="B462" i="3"/>
  <c r="C462" i="3"/>
  <c r="D462" i="3"/>
  <c r="E462" i="3"/>
  <c r="F462" i="3"/>
  <c r="G462" i="3"/>
  <c r="AQ462" i="3" s="1"/>
  <c r="H462" i="3"/>
  <c r="I462" i="3"/>
  <c r="AJ462" i="3" s="1"/>
  <c r="J462" i="3"/>
  <c r="K462" i="3"/>
  <c r="L462" i="3"/>
  <c r="M462" i="3"/>
  <c r="N462" i="3"/>
  <c r="O462" i="3"/>
  <c r="P462" i="3"/>
  <c r="Q462" i="3"/>
  <c r="R462" i="3"/>
  <c r="S462" i="3"/>
  <c r="T462" i="3"/>
  <c r="U462" i="3"/>
  <c r="V462" i="3"/>
  <c r="W462" i="3"/>
  <c r="X462" i="3"/>
  <c r="Y462" i="3"/>
  <c r="Z462" i="3"/>
  <c r="AA462" i="3"/>
  <c r="AB462" i="3"/>
  <c r="AC462" i="3"/>
  <c r="AD462" i="3"/>
  <c r="AE462" i="3"/>
  <c r="AF462" i="3"/>
  <c r="AG462" i="3"/>
  <c r="AH462" i="3"/>
  <c r="AI462" i="3"/>
  <c r="AN462" i="3"/>
  <c r="A463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O463" i="3"/>
  <c r="P463" i="3"/>
  <c r="Q463" i="3"/>
  <c r="R463" i="3"/>
  <c r="S463" i="3"/>
  <c r="T463" i="3"/>
  <c r="U463" i="3"/>
  <c r="V463" i="3"/>
  <c r="W463" i="3"/>
  <c r="X463" i="3"/>
  <c r="Y463" i="3"/>
  <c r="Z463" i="3"/>
  <c r="AA463" i="3"/>
  <c r="AB463" i="3"/>
  <c r="AC463" i="3"/>
  <c r="AD463" i="3"/>
  <c r="AE463" i="3"/>
  <c r="AF463" i="3"/>
  <c r="AG463" i="3"/>
  <c r="AH463" i="3"/>
  <c r="AI463" i="3"/>
  <c r="AJ463" i="3"/>
  <c r="AK463" i="3"/>
  <c r="AL463" i="3"/>
  <c r="AP463" i="3"/>
  <c r="AQ463" i="3"/>
  <c r="A464" i="3"/>
  <c r="B464" i="3"/>
  <c r="C464" i="3"/>
  <c r="D464" i="3"/>
  <c r="E464" i="3"/>
  <c r="F464" i="3"/>
  <c r="G464" i="3"/>
  <c r="AQ464" i="3" s="1"/>
  <c r="H464" i="3"/>
  <c r="I464" i="3"/>
  <c r="AJ464" i="3" s="1"/>
  <c r="J464" i="3"/>
  <c r="K464" i="3"/>
  <c r="L464" i="3"/>
  <c r="M464" i="3"/>
  <c r="N464" i="3"/>
  <c r="O464" i="3"/>
  <c r="P464" i="3"/>
  <c r="Q464" i="3"/>
  <c r="R464" i="3"/>
  <c r="S464" i="3"/>
  <c r="T464" i="3"/>
  <c r="U464" i="3"/>
  <c r="V464" i="3"/>
  <c r="W464" i="3"/>
  <c r="X464" i="3"/>
  <c r="Y464" i="3"/>
  <c r="Z464" i="3"/>
  <c r="AA464" i="3"/>
  <c r="AB464" i="3"/>
  <c r="AC464" i="3"/>
  <c r="AD464" i="3"/>
  <c r="AE464" i="3"/>
  <c r="AF464" i="3"/>
  <c r="AG464" i="3"/>
  <c r="AH464" i="3"/>
  <c r="AI464" i="3"/>
  <c r="AP464" i="3"/>
  <c r="A465" i="3"/>
  <c r="B465" i="3"/>
  <c r="C465" i="3"/>
  <c r="D465" i="3"/>
  <c r="E465" i="3"/>
  <c r="F465" i="3"/>
  <c r="G465" i="3"/>
  <c r="AQ465" i="3" s="1"/>
  <c r="H465" i="3"/>
  <c r="I465" i="3"/>
  <c r="J465" i="3"/>
  <c r="K465" i="3"/>
  <c r="L465" i="3"/>
  <c r="M465" i="3"/>
  <c r="N465" i="3"/>
  <c r="O465" i="3"/>
  <c r="P465" i="3"/>
  <c r="Q465" i="3"/>
  <c r="R465" i="3"/>
  <c r="S465" i="3"/>
  <c r="T465" i="3"/>
  <c r="U465" i="3"/>
  <c r="V465" i="3"/>
  <c r="W465" i="3"/>
  <c r="X465" i="3"/>
  <c r="Y465" i="3"/>
  <c r="Z465" i="3"/>
  <c r="AA465" i="3"/>
  <c r="AB465" i="3"/>
  <c r="AC465" i="3"/>
  <c r="AD465" i="3"/>
  <c r="AE465" i="3"/>
  <c r="AF465" i="3"/>
  <c r="AG465" i="3"/>
  <c r="AH465" i="3"/>
  <c r="AI465" i="3"/>
  <c r="AJ465" i="3"/>
  <c r="AM465" i="3"/>
  <c r="A466" i="3"/>
  <c r="B466" i="3"/>
  <c r="C466" i="3"/>
  <c r="D466" i="3"/>
  <c r="E466" i="3"/>
  <c r="F466" i="3"/>
  <c r="G466" i="3"/>
  <c r="H466" i="3"/>
  <c r="I466" i="3"/>
  <c r="AQ466" i="3" s="1"/>
  <c r="J466" i="3"/>
  <c r="K466" i="3"/>
  <c r="L466" i="3"/>
  <c r="M466" i="3"/>
  <c r="N466" i="3"/>
  <c r="O466" i="3"/>
  <c r="P466" i="3"/>
  <c r="Q466" i="3"/>
  <c r="R466" i="3"/>
  <c r="S466" i="3"/>
  <c r="T466" i="3"/>
  <c r="U466" i="3"/>
  <c r="V466" i="3"/>
  <c r="W466" i="3"/>
  <c r="X466" i="3"/>
  <c r="Y466" i="3"/>
  <c r="Z466" i="3"/>
  <c r="AA466" i="3"/>
  <c r="AB466" i="3"/>
  <c r="AC466" i="3"/>
  <c r="AD466" i="3"/>
  <c r="AE466" i="3"/>
  <c r="AF466" i="3"/>
  <c r="AG466" i="3"/>
  <c r="AH466" i="3"/>
  <c r="AI466" i="3"/>
  <c r="AJ466" i="3"/>
  <c r="A467" i="3"/>
  <c r="B467" i="3"/>
  <c r="C467" i="3"/>
  <c r="D467" i="3"/>
  <c r="E467" i="3"/>
  <c r="F467" i="3"/>
  <c r="G467" i="3"/>
  <c r="AQ467" i="3" s="1"/>
  <c r="H467" i="3"/>
  <c r="I467" i="3"/>
  <c r="AJ467" i="3" s="1"/>
  <c r="J467" i="3"/>
  <c r="K467" i="3"/>
  <c r="L467" i="3"/>
  <c r="M467" i="3"/>
  <c r="N467" i="3"/>
  <c r="O467" i="3"/>
  <c r="P467" i="3"/>
  <c r="Q467" i="3"/>
  <c r="R467" i="3"/>
  <c r="S467" i="3"/>
  <c r="T467" i="3"/>
  <c r="U467" i="3"/>
  <c r="V467" i="3"/>
  <c r="W467" i="3"/>
  <c r="X467" i="3"/>
  <c r="Y467" i="3"/>
  <c r="Z467" i="3"/>
  <c r="AA467" i="3"/>
  <c r="AB467" i="3"/>
  <c r="AC467" i="3"/>
  <c r="AD467" i="3"/>
  <c r="AE467" i="3"/>
  <c r="AF467" i="3"/>
  <c r="AG467" i="3"/>
  <c r="AH467" i="3"/>
  <c r="AI467" i="3"/>
  <c r="AO467" i="3"/>
  <c r="A468" i="3"/>
  <c r="B468" i="3"/>
  <c r="C468" i="3"/>
  <c r="D468" i="3"/>
  <c r="E468" i="3"/>
  <c r="F468" i="3"/>
  <c r="G468" i="3"/>
  <c r="AQ468" i="3" s="1"/>
  <c r="H468" i="3"/>
  <c r="I468" i="3"/>
  <c r="J468" i="3"/>
  <c r="K468" i="3"/>
  <c r="L468" i="3"/>
  <c r="M468" i="3"/>
  <c r="N468" i="3"/>
  <c r="O468" i="3"/>
  <c r="P468" i="3"/>
  <c r="Q468" i="3"/>
  <c r="R468" i="3"/>
  <c r="S468" i="3"/>
  <c r="T468" i="3"/>
  <c r="U468" i="3"/>
  <c r="V468" i="3"/>
  <c r="W468" i="3"/>
  <c r="X468" i="3"/>
  <c r="Y468" i="3"/>
  <c r="Z468" i="3"/>
  <c r="AA468" i="3"/>
  <c r="AB468" i="3"/>
  <c r="AC468" i="3"/>
  <c r="AD468" i="3"/>
  <c r="AE468" i="3"/>
  <c r="AF468" i="3"/>
  <c r="AG468" i="3"/>
  <c r="AH468" i="3"/>
  <c r="AI468" i="3"/>
  <c r="AJ468" i="3"/>
  <c r="A469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O469" i="3"/>
  <c r="P469" i="3"/>
  <c r="Q469" i="3"/>
  <c r="R469" i="3"/>
  <c r="S469" i="3"/>
  <c r="T469" i="3"/>
  <c r="U469" i="3"/>
  <c r="V469" i="3"/>
  <c r="W469" i="3"/>
  <c r="X469" i="3"/>
  <c r="Y469" i="3"/>
  <c r="Z469" i="3"/>
  <c r="AA469" i="3"/>
  <c r="AB469" i="3"/>
  <c r="AC469" i="3"/>
  <c r="AD469" i="3"/>
  <c r="AE469" i="3"/>
  <c r="AF469" i="3"/>
  <c r="AG469" i="3"/>
  <c r="AH469" i="3"/>
  <c r="AI469" i="3"/>
  <c r="AJ469" i="3"/>
  <c r="AQ469" i="3"/>
  <c r="A470" i="3"/>
  <c r="B470" i="3"/>
  <c r="C470" i="3"/>
  <c r="D470" i="3"/>
  <c r="E470" i="3"/>
  <c r="F470" i="3"/>
  <c r="G470" i="3"/>
  <c r="H470" i="3"/>
  <c r="I470" i="3"/>
  <c r="AJ470" i="3" s="1"/>
  <c r="J470" i="3"/>
  <c r="K470" i="3"/>
  <c r="L470" i="3"/>
  <c r="M470" i="3"/>
  <c r="N470" i="3"/>
  <c r="O470" i="3"/>
  <c r="P470" i="3"/>
  <c r="Q470" i="3"/>
  <c r="R470" i="3"/>
  <c r="S470" i="3"/>
  <c r="T470" i="3"/>
  <c r="U470" i="3"/>
  <c r="V470" i="3"/>
  <c r="W470" i="3"/>
  <c r="X470" i="3"/>
  <c r="Y470" i="3"/>
  <c r="Z470" i="3"/>
  <c r="AA470" i="3"/>
  <c r="AB470" i="3"/>
  <c r="AC470" i="3"/>
  <c r="AD470" i="3"/>
  <c r="AE470" i="3"/>
  <c r="AF470" i="3"/>
  <c r="AG470" i="3"/>
  <c r="AH470" i="3"/>
  <c r="AI470" i="3"/>
  <c r="A471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O471" i="3"/>
  <c r="P471" i="3"/>
  <c r="Q471" i="3"/>
  <c r="R471" i="3"/>
  <c r="S471" i="3"/>
  <c r="T471" i="3"/>
  <c r="U471" i="3"/>
  <c r="V471" i="3"/>
  <c r="W471" i="3"/>
  <c r="X471" i="3"/>
  <c r="Y471" i="3"/>
  <c r="Z471" i="3"/>
  <c r="AA471" i="3"/>
  <c r="AB471" i="3"/>
  <c r="AC471" i="3"/>
  <c r="AD471" i="3"/>
  <c r="AE471" i="3"/>
  <c r="AF471" i="3"/>
  <c r="AG471" i="3"/>
  <c r="AH471" i="3"/>
  <c r="AI471" i="3"/>
  <c r="AJ471" i="3"/>
  <c r="AQ471" i="3"/>
  <c r="A472" i="3"/>
  <c r="B472" i="3"/>
  <c r="C472" i="3"/>
  <c r="D472" i="3"/>
  <c r="E472" i="3"/>
  <c r="F472" i="3"/>
  <c r="G472" i="3"/>
  <c r="H472" i="3"/>
  <c r="AQ472" i="3" s="1"/>
  <c r="I472" i="3"/>
  <c r="AJ472" i="3" s="1"/>
  <c r="J472" i="3"/>
  <c r="K472" i="3"/>
  <c r="L472" i="3"/>
  <c r="M472" i="3"/>
  <c r="N472" i="3"/>
  <c r="O472" i="3"/>
  <c r="P472" i="3"/>
  <c r="Q472" i="3"/>
  <c r="R472" i="3"/>
  <c r="S472" i="3"/>
  <c r="T472" i="3"/>
  <c r="U472" i="3"/>
  <c r="V472" i="3"/>
  <c r="W472" i="3"/>
  <c r="X472" i="3"/>
  <c r="Y472" i="3"/>
  <c r="Z472" i="3"/>
  <c r="AA472" i="3"/>
  <c r="AB472" i="3"/>
  <c r="AC472" i="3"/>
  <c r="AD472" i="3"/>
  <c r="AE472" i="3"/>
  <c r="AF472" i="3"/>
  <c r="AG472" i="3"/>
  <c r="AH472" i="3"/>
  <c r="AI472" i="3"/>
  <c r="A473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O473" i="3"/>
  <c r="P473" i="3"/>
  <c r="Q473" i="3"/>
  <c r="R473" i="3"/>
  <c r="S473" i="3"/>
  <c r="T473" i="3"/>
  <c r="U473" i="3"/>
  <c r="V473" i="3"/>
  <c r="W473" i="3"/>
  <c r="X473" i="3"/>
  <c r="Y473" i="3"/>
  <c r="Z473" i="3"/>
  <c r="AA473" i="3"/>
  <c r="AB473" i="3"/>
  <c r="AC473" i="3"/>
  <c r="AD473" i="3"/>
  <c r="AE473" i="3"/>
  <c r="AF473" i="3"/>
  <c r="AG473" i="3"/>
  <c r="AH473" i="3"/>
  <c r="AI473" i="3"/>
  <c r="AJ473" i="3"/>
  <c r="A474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O474" i="3"/>
  <c r="P474" i="3"/>
  <c r="Q474" i="3"/>
  <c r="R474" i="3"/>
  <c r="S474" i="3"/>
  <c r="T474" i="3"/>
  <c r="U474" i="3"/>
  <c r="V474" i="3"/>
  <c r="W474" i="3"/>
  <c r="X474" i="3"/>
  <c r="Y474" i="3"/>
  <c r="Z474" i="3"/>
  <c r="AA474" i="3"/>
  <c r="AB474" i="3"/>
  <c r="AC474" i="3"/>
  <c r="AD474" i="3"/>
  <c r="AE474" i="3"/>
  <c r="AF474" i="3"/>
  <c r="AG474" i="3"/>
  <c r="AH474" i="3"/>
  <c r="AI474" i="3"/>
  <c r="AJ474" i="3"/>
  <c r="AQ474" i="3"/>
  <c r="AP474" i="3" s="1"/>
  <c r="A475" i="3"/>
  <c r="B475" i="3"/>
  <c r="C475" i="3"/>
  <c r="D475" i="3"/>
  <c r="E475" i="3"/>
  <c r="F475" i="3"/>
  <c r="G475" i="3"/>
  <c r="H475" i="3"/>
  <c r="I475" i="3"/>
  <c r="AJ475" i="3" s="1"/>
  <c r="J475" i="3"/>
  <c r="K475" i="3"/>
  <c r="L475" i="3"/>
  <c r="M475" i="3"/>
  <c r="N475" i="3"/>
  <c r="O475" i="3"/>
  <c r="P475" i="3"/>
  <c r="Q475" i="3"/>
  <c r="R475" i="3"/>
  <c r="S475" i="3"/>
  <c r="T475" i="3"/>
  <c r="U475" i="3"/>
  <c r="V475" i="3"/>
  <c r="W475" i="3"/>
  <c r="X475" i="3"/>
  <c r="Y475" i="3"/>
  <c r="Z475" i="3"/>
  <c r="AA475" i="3"/>
  <c r="AB475" i="3"/>
  <c r="AC475" i="3"/>
  <c r="AD475" i="3"/>
  <c r="AE475" i="3"/>
  <c r="AF475" i="3"/>
  <c r="AG475" i="3"/>
  <c r="AH475" i="3"/>
  <c r="AI475" i="3"/>
  <c r="A476" i="3"/>
  <c r="B476" i="3"/>
  <c r="C476" i="3"/>
  <c r="D476" i="3"/>
  <c r="E476" i="3"/>
  <c r="F476" i="3"/>
  <c r="G476" i="3"/>
  <c r="AQ476" i="3" s="1"/>
  <c r="H476" i="3"/>
  <c r="I476" i="3"/>
  <c r="J476" i="3"/>
  <c r="K476" i="3"/>
  <c r="L476" i="3"/>
  <c r="M476" i="3"/>
  <c r="N476" i="3"/>
  <c r="O476" i="3"/>
  <c r="P476" i="3"/>
  <c r="Q476" i="3"/>
  <c r="R476" i="3"/>
  <c r="S476" i="3"/>
  <c r="T476" i="3"/>
  <c r="U476" i="3"/>
  <c r="V476" i="3"/>
  <c r="W476" i="3"/>
  <c r="X476" i="3"/>
  <c r="Y476" i="3"/>
  <c r="Z476" i="3"/>
  <c r="AA476" i="3"/>
  <c r="AB476" i="3"/>
  <c r="AC476" i="3"/>
  <c r="AD476" i="3"/>
  <c r="AE476" i="3"/>
  <c r="AF476" i="3"/>
  <c r="AG476" i="3"/>
  <c r="AH476" i="3"/>
  <c r="AI476" i="3"/>
  <c r="AJ476" i="3"/>
  <c r="A477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O477" i="3"/>
  <c r="P477" i="3"/>
  <c r="Q477" i="3"/>
  <c r="R477" i="3"/>
  <c r="S477" i="3"/>
  <c r="T477" i="3"/>
  <c r="U477" i="3"/>
  <c r="V477" i="3"/>
  <c r="W477" i="3"/>
  <c r="X477" i="3"/>
  <c r="Y477" i="3"/>
  <c r="Z477" i="3"/>
  <c r="AA477" i="3"/>
  <c r="AB477" i="3"/>
  <c r="AC477" i="3"/>
  <c r="AD477" i="3"/>
  <c r="AE477" i="3"/>
  <c r="AF477" i="3"/>
  <c r="AG477" i="3"/>
  <c r="AH477" i="3"/>
  <c r="AI477" i="3"/>
  <c r="AJ477" i="3"/>
  <c r="AQ477" i="3"/>
  <c r="A478" i="3"/>
  <c r="B478" i="3"/>
  <c r="C478" i="3"/>
  <c r="D478" i="3"/>
  <c r="E478" i="3"/>
  <c r="F478" i="3"/>
  <c r="G478" i="3"/>
  <c r="H478" i="3"/>
  <c r="I478" i="3"/>
  <c r="AJ478" i="3" s="1"/>
  <c r="J478" i="3"/>
  <c r="K478" i="3"/>
  <c r="L478" i="3"/>
  <c r="M478" i="3"/>
  <c r="N478" i="3"/>
  <c r="O478" i="3"/>
  <c r="P478" i="3"/>
  <c r="Q478" i="3"/>
  <c r="R478" i="3"/>
  <c r="S478" i="3"/>
  <c r="T478" i="3"/>
  <c r="U478" i="3"/>
  <c r="V478" i="3"/>
  <c r="W478" i="3"/>
  <c r="X478" i="3"/>
  <c r="Y478" i="3"/>
  <c r="Z478" i="3"/>
  <c r="AA478" i="3"/>
  <c r="AB478" i="3"/>
  <c r="AC478" i="3"/>
  <c r="AD478" i="3"/>
  <c r="AE478" i="3"/>
  <c r="AF478" i="3"/>
  <c r="AG478" i="3"/>
  <c r="AH478" i="3"/>
  <c r="AI478" i="3"/>
  <c r="A479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O479" i="3"/>
  <c r="P479" i="3"/>
  <c r="Q479" i="3"/>
  <c r="R479" i="3"/>
  <c r="S479" i="3"/>
  <c r="T479" i="3"/>
  <c r="U479" i="3"/>
  <c r="V479" i="3"/>
  <c r="W479" i="3"/>
  <c r="X479" i="3"/>
  <c r="Y479" i="3"/>
  <c r="Z479" i="3"/>
  <c r="AA479" i="3"/>
  <c r="AB479" i="3"/>
  <c r="AC479" i="3"/>
  <c r="AD479" i="3"/>
  <c r="AE479" i="3"/>
  <c r="AF479" i="3"/>
  <c r="AG479" i="3"/>
  <c r="AH479" i="3"/>
  <c r="AI479" i="3"/>
  <c r="AJ479" i="3"/>
  <c r="AQ479" i="3"/>
  <c r="A480" i="3"/>
  <c r="B480" i="3"/>
  <c r="C480" i="3"/>
  <c r="D480" i="3"/>
  <c r="E480" i="3"/>
  <c r="F480" i="3"/>
  <c r="G480" i="3"/>
  <c r="H480" i="3"/>
  <c r="I480" i="3"/>
  <c r="AJ480" i="3" s="1"/>
  <c r="J480" i="3"/>
  <c r="K480" i="3"/>
  <c r="L480" i="3"/>
  <c r="M480" i="3"/>
  <c r="N480" i="3"/>
  <c r="O480" i="3"/>
  <c r="P480" i="3"/>
  <c r="Q480" i="3"/>
  <c r="R480" i="3"/>
  <c r="S480" i="3"/>
  <c r="T480" i="3"/>
  <c r="U480" i="3"/>
  <c r="V480" i="3"/>
  <c r="W480" i="3"/>
  <c r="X480" i="3"/>
  <c r="Y480" i="3"/>
  <c r="Z480" i="3"/>
  <c r="AA480" i="3"/>
  <c r="AB480" i="3"/>
  <c r="AC480" i="3"/>
  <c r="AD480" i="3"/>
  <c r="AE480" i="3"/>
  <c r="AF480" i="3"/>
  <c r="AG480" i="3"/>
  <c r="AH480" i="3"/>
  <c r="AI480" i="3"/>
  <c r="AQ480" i="3"/>
  <c r="A481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O481" i="3"/>
  <c r="P481" i="3"/>
  <c r="Q481" i="3"/>
  <c r="R481" i="3"/>
  <c r="S481" i="3"/>
  <c r="T481" i="3"/>
  <c r="U481" i="3"/>
  <c r="V481" i="3"/>
  <c r="W481" i="3"/>
  <c r="X481" i="3"/>
  <c r="Y481" i="3"/>
  <c r="Z481" i="3"/>
  <c r="AA481" i="3"/>
  <c r="AB481" i="3"/>
  <c r="AC481" i="3"/>
  <c r="AD481" i="3"/>
  <c r="AE481" i="3"/>
  <c r="AF481" i="3"/>
  <c r="AG481" i="3"/>
  <c r="AH481" i="3"/>
  <c r="AI481" i="3"/>
  <c r="AJ481" i="3"/>
  <c r="A482" i="3"/>
  <c r="B482" i="3"/>
  <c r="C482" i="3"/>
  <c r="D482" i="3"/>
  <c r="E482" i="3"/>
  <c r="F482" i="3"/>
  <c r="G482" i="3"/>
  <c r="H482" i="3"/>
  <c r="I482" i="3"/>
  <c r="AJ482" i="3" s="1"/>
  <c r="J482" i="3"/>
  <c r="K482" i="3"/>
  <c r="L482" i="3"/>
  <c r="M482" i="3"/>
  <c r="N482" i="3"/>
  <c r="O482" i="3"/>
  <c r="P482" i="3"/>
  <c r="Q482" i="3"/>
  <c r="R482" i="3"/>
  <c r="S482" i="3"/>
  <c r="T482" i="3"/>
  <c r="U482" i="3"/>
  <c r="V482" i="3"/>
  <c r="W482" i="3"/>
  <c r="X482" i="3"/>
  <c r="Y482" i="3"/>
  <c r="Z482" i="3"/>
  <c r="AA482" i="3"/>
  <c r="AB482" i="3"/>
  <c r="AC482" i="3"/>
  <c r="AD482" i="3"/>
  <c r="AE482" i="3"/>
  <c r="AF482" i="3"/>
  <c r="AG482" i="3"/>
  <c r="AH482" i="3"/>
  <c r="AI482" i="3"/>
  <c r="AQ482" i="3"/>
  <c r="A483" i="3"/>
  <c r="B483" i="3"/>
  <c r="C483" i="3"/>
  <c r="D483" i="3"/>
  <c r="E483" i="3"/>
  <c r="F483" i="3"/>
  <c r="G483" i="3"/>
  <c r="H483" i="3"/>
  <c r="I483" i="3"/>
  <c r="AJ483" i="3" s="1"/>
  <c r="J483" i="3"/>
  <c r="K483" i="3"/>
  <c r="L483" i="3"/>
  <c r="M483" i="3"/>
  <c r="N483" i="3"/>
  <c r="O483" i="3"/>
  <c r="P483" i="3"/>
  <c r="Q483" i="3"/>
  <c r="R483" i="3"/>
  <c r="S483" i="3"/>
  <c r="T483" i="3"/>
  <c r="U483" i="3"/>
  <c r="V483" i="3"/>
  <c r="W483" i="3"/>
  <c r="X483" i="3"/>
  <c r="Y483" i="3"/>
  <c r="Z483" i="3"/>
  <c r="AA483" i="3"/>
  <c r="AB483" i="3"/>
  <c r="AC483" i="3"/>
  <c r="AD483" i="3"/>
  <c r="AE483" i="3"/>
  <c r="AF483" i="3"/>
  <c r="AG483" i="3"/>
  <c r="AH483" i="3"/>
  <c r="AI483" i="3"/>
  <c r="A484" i="3"/>
  <c r="B484" i="3"/>
  <c r="C484" i="3"/>
  <c r="D484" i="3"/>
  <c r="E484" i="3"/>
  <c r="F484" i="3"/>
  <c r="G484" i="3"/>
  <c r="AQ484" i="3" s="1"/>
  <c r="AM484" i="3" s="1"/>
  <c r="H484" i="3"/>
  <c r="I484" i="3"/>
  <c r="J484" i="3"/>
  <c r="K484" i="3"/>
  <c r="L484" i="3"/>
  <c r="M484" i="3"/>
  <c r="N484" i="3"/>
  <c r="O484" i="3"/>
  <c r="P484" i="3"/>
  <c r="Q484" i="3"/>
  <c r="R484" i="3"/>
  <c r="S484" i="3"/>
  <c r="T484" i="3"/>
  <c r="U484" i="3"/>
  <c r="V484" i="3"/>
  <c r="W484" i="3"/>
  <c r="X484" i="3"/>
  <c r="Y484" i="3"/>
  <c r="Z484" i="3"/>
  <c r="AA484" i="3"/>
  <c r="AB484" i="3"/>
  <c r="AC484" i="3"/>
  <c r="AD484" i="3"/>
  <c r="AE484" i="3"/>
  <c r="AF484" i="3"/>
  <c r="AG484" i="3"/>
  <c r="AH484" i="3"/>
  <c r="AI484" i="3"/>
  <c r="AJ484" i="3"/>
  <c r="A485" i="3"/>
  <c r="B485" i="3"/>
  <c r="C485" i="3"/>
  <c r="D485" i="3"/>
  <c r="E485" i="3"/>
  <c r="F485" i="3"/>
  <c r="G485" i="3"/>
  <c r="AQ485" i="3" s="1"/>
  <c r="H485" i="3"/>
  <c r="I485" i="3"/>
  <c r="J485" i="3"/>
  <c r="K485" i="3"/>
  <c r="L485" i="3"/>
  <c r="M485" i="3"/>
  <c r="N485" i="3"/>
  <c r="O485" i="3"/>
  <c r="P485" i="3"/>
  <c r="Q485" i="3"/>
  <c r="R485" i="3"/>
  <c r="S485" i="3"/>
  <c r="T485" i="3"/>
  <c r="U485" i="3"/>
  <c r="V485" i="3"/>
  <c r="W485" i="3"/>
  <c r="X485" i="3"/>
  <c r="Y485" i="3"/>
  <c r="Z485" i="3"/>
  <c r="AA485" i="3"/>
  <c r="AB485" i="3"/>
  <c r="AC485" i="3"/>
  <c r="AD485" i="3"/>
  <c r="AE485" i="3"/>
  <c r="AF485" i="3"/>
  <c r="AG485" i="3"/>
  <c r="AH485" i="3"/>
  <c r="AI485" i="3"/>
  <c r="AJ485" i="3"/>
  <c r="AL485" i="3"/>
  <c r="AM485" i="3"/>
  <c r="A486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O486" i="3"/>
  <c r="P486" i="3"/>
  <c r="Q486" i="3"/>
  <c r="R486" i="3"/>
  <c r="S486" i="3"/>
  <c r="T486" i="3"/>
  <c r="U486" i="3"/>
  <c r="V486" i="3"/>
  <c r="W486" i="3"/>
  <c r="X486" i="3"/>
  <c r="Y486" i="3"/>
  <c r="Z486" i="3"/>
  <c r="AA486" i="3"/>
  <c r="AB486" i="3"/>
  <c r="AC486" i="3"/>
  <c r="AD486" i="3"/>
  <c r="AE486" i="3"/>
  <c r="AF486" i="3"/>
  <c r="AG486" i="3"/>
  <c r="AH486" i="3"/>
  <c r="AI486" i="3"/>
  <c r="AJ486" i="3"/>
  <c r="AQ486" i="3"/>
  <c r="A487" i="3"/>
  <c r="B487" i="3"/>
  <c r="C487" i="3"/>
  <c r="D487" i="3"/>
  <c r="E487" i="3"/>
  <c r="F487" i="3"/>
  <c r="G487" i="3"/>
  <c r="AQ487" i="3" s="1"/>
  <c r="H487" i="3"/>
  <c r="I487" i="3"/>
  <c r="AJ487" i="3" s="1"/>
  <c r="J487" i="3"/>
  <c r="K487" i="3"/>
  <c r="L487" i="3"/>
  <c r="M487" i="3"/>
  <c r="N487" i="3"/>
  <c r="O487" i="3"/>
  <c r="P487" i="3"/>
  <c r="Q487" i="3"/>
  <c r="R487" i="3"/>
  <c r="S487" i="3"/>
  <c r="T487" i="3"/>
  <c r="U487" i="3"/>
  <c r="V487" i="3"/>
  <c r="W487" i="3"/>
  <c r="X487" i="3"/>
  <c r="Y487" i="3"/>
  <c r="Z487" i="3"/>
  <c r="AA487" i="3"/>
  <c r="AB487" i="3"/>
  <c r="AC487" i="3"/>
  <c r="AD487" i="3"/>
  <c r="AE487" i="3"/>
  <c r="AF487" i="3"/>
  <c r="AG487" i="3"/>
  <c r="AH487" i="3"/>
  <c r="AI487" i="3"/>
  <c r="A488" i="3"/>
  <c r="B488" i="3"/>
  <c r="C488" i="3"/>
  <c r="D488" i="3"/>
  <c r="E488" i="3"/>
  <c r="F488" i="3"/>
  <c r="G488" i="3"/>
  <c r="AQ488" i="3" s="1"/>
  <c r="H488" i="3"/>
  <c r="I488" i="3"/>
  <c r="J488" i="3"/>
  <c r="K488" i="3"/>
  <c r="L488" i="3"/>
  <c r="M488" i="3"/>
  <c r="N488" i="3"/>
  <c r="O488" i="3"/>
  <c r="P488" i="3"/>
  <c r="Q488" i="3"/>
  <c r="R488" i="3"/>
  <c r="S488" i="3"/>
  <c r="T488" i="3"/>
  <c r="U488" i="3"/>
  <c r="V488" i="3"/>
  <c r="W488" i="3"/>
  <c r="X488" i="3"/>
  <c r="Y488" i="3"/>
  <c r="Z488" i="3"/>
  <c r="AA488" i="3"/>
  <c r="AB488" i="3"/>
  <c r="AC488" i="3"/>
  <c r="AD488" i="3"/>
  <c r="AE488" i="3"/>
  <c r="AF488" i="3"/>
  <c r="AG488" i="3"/>
  <c r="AH488" i="3"/>
  <c r="AI488" i="3"/>
  <c r="AJ488" i="3"/>
  <c r="AK488" i="3"/>
  <c r="AL488" i="3"/>
  <c r="A489" i="3"/>
  <c r="B489" i="3"/>
  <c r="C489" i="3"/>
  <c r="D489" i="3"/>
  <c r="E489" i="3"/>
  <c r="F489" i="3"/>
  <c r="G489" i="3"/>
  <c r="H489" i="3"/>
  <c r="I489" i="3"/>
  <c r="AJ489" i="3" s="1"/>
  <c r="J489" i="3"/>
  <c r="K489" i="3"/>
  <c r="L489" i="3"/>
  <c r="M489" i="3"/>
  <c r="N489" i="3"/>
  <c r="O489" i="3"/>
  <c r="P489" i="3"/>
  <c r="Q489" i="3"/>
  <c r="R489" i="3"/>
  <c r="S489" i="3"/>
  <c r="T489" i="3"/>
  <c r="U489" i="3"/>
  <c r="V489" i="3"/>
  <c r="W489" i="3"/>
  <c r="X489" i="3"/>
  <c r="Y489" i="3"/>
  <c r="Z489" i="3"/>
  <c r="AA489" i="3"/>
  <c r="AB489" i="3"/>
  <c r="AC489" i="3"/>
  <c r="AD489" i="3"/>
  <c r="AE489" i="3"/>
  <c r="AF489" i="3"/>
  <c r="AG489" i="3"/>
  <c r="AH489" i="3"/>
  <c r="AI489" i="3"/>
  <c r="AP489" i="3"/>
  <c r="AQ489" i="3"/>
  <c r="A490" i="3"/>
  <c r="B490" i="3"/>
  <c r="C490" i="3"/>
  <c r="D490" i="3"/>
  <c r="E490" i="3"/>
  <c r="F490" i="3"/>
  <c r="G490" i="3"/>
  <c r="AQ490" i="3" s="1"/>
  <c r="H490" i="3"/>
  <c r="I490" i="3"/>
  <c r="AJ490" i="3" s="1"/>
  <c r="J490" i="3"/>
  <c r="K490" i="3"/>
  <c r="L490" i="3"/>
  <c r="M490" i="3"/>
  <c r="N490" i="3"/>
  <c r="O490" i="3"/>
  <c r="P490" i="3"/>
  <c r="Q490" i="3"/>
  <c r="R490" i="3"/>
  <c r="S490" i="3"/>
  <c r="T490" i="3"/>
  <c r="U490" i="3"/>
  <c r="V490" i="3"/>
  <c r="W490" i="3"/>
  <c r="X490" i="3"/>
  <c r="Y490" i="3"/>
  <c r="Z490" i="3"/>
  <c r="AA490" i="3"/>
  <c r="AB490" i="3"/>
  <c r="AC490" i="3"/>
  <c r="AD490" i="3"/>
  <c r="AE490" i="3"/>
  <c r="AF490" i="3"/>
  <c r="AG490" i="3"/>
  <c r="AH490" i="3"/>
  <c r="AI490" i="3"/>
  <c r="A491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O491" i="3"/>
  <c r="P491" i="3"/>
  <c r="Q491" i="3"/>
  <c r="R491" i="3"/>
  <c r="S491" i="3"/>
  <c r="T491" i="3"/>
  <c r="U491" i="3"/>
  <c r="V491" i="3"/>
  <c r="W491" i="3"/>
  <c r="X491" i="3"/>
  <c r="Y491" i="3"/>
  <c r="Z491" i="3"/>
  <c r="AA491" i="3"/>
  <c r="AB491" i="3"/>
  <c r="AC491" i="3"/>
  <c r="AD491" i="3"/>
  <c r="AE491" i="3"/>
  <c r="AF491" i="3"/>
  <c r="AG491" i="3"/>
  <c r="AH491" i="3"/>
  <c r="AI491" i="3"/>
  <c r="AJ491" i="3"/>
  <c r="AK491" i="3"/>
  <c r="AQ491" i="3"/>
  <c r="AL491" i="3" s="1"/>
  <c r="A492" i="3"/>
  <c r="B492" i="3"/>
  <c r="C492" i="3"/>
  <c r="D492" i="3"/>
  <c r="E492" i="3"/>
  <c r="F492" i="3"/>
  <c r="G492" i="3"/>
  <c r="H492" i="3"/>
  <c r="AQ492" i="3" s="1"/>
  <c r="I492" i="3"/>
  <c r="AJ492" i="3" s="1"/>
  <c r="J492" i="3"/>
  <c r="K492" i="3"/>
  <c r="L492" i="3"/>
  <c r="M492" i="3"/>
  <c r="N492" i="3"/>
  <c r="O492" i="3"/>
  <c r="P492" i="3"/>
  <c r="Q492" i="3"/>
  <c r="R492" i="3"/>
  <c r="S492" i="3"/>
  <c r="T492" i="3"/>
  <c r="U492" i="3"/>
  <c r="V492" i="3"/>
  <c r="W492" i="3"/>
  <c r="X492" i="3"/>
  <c r="Y492" i="3"/>
  <c r="Z492" i="3"/>
  <c r="AA492" i="3"/>
  <c r="AB492" i="3"/>
  <c r="AC492" i="3"/>
  <c r="AD492" i="3"/>
  <c r="AE492" i="3"/>
  <c r="AF492" i="3"/>
  <c r="AG492" i="3"/>
  <c r="AH492" i="3"/>
  <c r="AI492" i="3"/>
  <c r="AO492" i="3"/>
  <c r="A493" i="3"/>
  <c r="B493" i="3"/>
  <c r="C493" i="3"/>
  <c r="D493" i="3"/>
  <c r="E493" i="3"/>
  <c r="F493" i="3"/>
  <c r="G493" i="3"/>
  <c r="AQ493" i="3" s="1"/>
  <c r="H493" i="3"/>
  <c r="I493" i="3"/>
  <c r="J493" i="3"/>
  <c r="K493" i="3"/>
  <c r="L493" i="3"/>
  <c r="M493" i="3"/>
  <c r="N493" i="3"/>
  <c r="O493" i="3"/>
  <c r="P493" i="3"/>
  <c r="Q493" i="3"/>
  <c r="R493" i="3"/>
  <c r="S493" i="3"/>
  <c r="T493" i="3"/>
  <c r="U493" i="3"/>
  <c r="V493" i="3"/>
  <c r="W493" i="3"/>
  <c r="X493" i="3"/>
  <c r="Y493" i="3"/>
  <c r="Z493" i="3"/>
  <c r="AA493" i="3"/>
  <c r="AB493" i="3"/>
  <c r="AC493" i="3"/>
  <c r="AD493" i="3"/>
  <c r="AE493" i="3"/>
  <c r="AF493" i="3"/>
  <c r="AG493" i="3"/>
  <c r="AH493" i="3"/>
  <c r="AI493" i="3"/>
  <c r="AJ493" i="3"/>
  <c r="AM493" i="3"/>
  <c r="A494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O494" i="3"/>
  <c r="P494" i="3"/>
  <c r="Q494" i="3"/>
  <c r="R494" i="3"/>
  <c r="S494" i="3"/>
  <c r="T494" i="3"/>
  <c r="U494" i="3"/>
  <c r="V494" i="3"/>
  <c r="W494" i="3"/>
  <c r="X494" i="3"/>
  <c r="Y494" i="3"/>
  <c r="Z494" i="3"/>
  <c r="AA494" i="3"/>
  <c r="AB494" i="3"/>
  <c r="AC494" i="3"/>
  <c r="AD494" i="3"/>
  <c r="AE494" i="3"/>
  <c r="AF494" i="3"/>
  <c r="AG494" i="3"/>
  <c r="AH494" i="3"/>
  <c r="AI494" i="3"/>
  <c r="AJ494" i="3"/>
  <c r="AQ494" i="3"/>
  <c r="A495" i="3"/>
  <c r="B495" i="3"/>
  <c r="C495" i="3"/>
  <c r="D495" i="3"/>
  <c r="E495" i="3"/>
  <c r="F495" i="3"/>
  <c r="G495" i="3"/>
  <c r="H495" i="3"/>
  <c r="I495" i="3"/>
  <c r="AJ495" i="3" s="1"/>
  <c r="J495" i="3"/>
  <c r="K495" i="3"/>
  <c r="L495" i="3"/>
  <c r="M495" i="3"/>
  <c r="N495" i="3"/>
  <c r="O495" i="3"/>
  <c r="P495" i="3"/>
  <c r="Q495" i="3"/>
  <c r="R495" i="3"/>
  <c r="S495" i="3"/>
  <c r="T495" i="3"/>
  <c r="U495" i="3"/>
  <c r="V495" i="3"/>
  <c r="W495" i="3"/>
  <c r="X495" i="3"/>
  <c r="Z495" i="3"/>
  <c r="AA495" i="3"/>
  <c r="AB495" i="3"/>
  <c r="AC495" i="3"/>
  <c r="AD495" i="3"/>
  <c r="AE495" i="3"/>
  <c r="AF495" i="3"/>
  <c r="AG495" i="3"/>
  <c r="AH495" i="3"/>
  <c r="AI495" i="3"/>
  <c r="A496" i="3"/>
  <c r="B496" i="3"/>
  <c r="C496" i="3"/>
  <c r="D496" i="3"/>
  <c r="E496" i="3"/>
  <c r="F496" i="3"/>
  <c r="G496" i="3"/>
  <c r="AQ496" i="3" s="1"/>
  <c r="H496" i="3"/>
  <c r="I496" i="3"/>
  <c r="J496" i="3"/>
  <c r="K496" i="3"/>
  <c r="L496" i="3"/>
  <c r="M496" i="3"/>
  <c r="N496" i="3"/>
  <c r="O496" i="3"/>
  <c r="P496" i="3"/>
  <c r="Q496" i="3"/>
  <c r="R496" i="3"/>
  <c r="S496" i="3"/>
  <c r="T496" i="3"/>
  <c r="U496" i="3"/>
  <c r="V496" i="3"/>
  <c r="W496" i="3"/>
  <c r="X496" i="3"/>
  <c r="Y496" i="3"/>
  <c r="Z496" i="3"/>
  <c r="AA496" i="3"/>
  <c r="AB496" i="3"/>
  <c r="AC496" i="3"/>
  <c r="AD496" i="3"/>
  <c r="AE496" i="3"/>
  <c r="AF496" i="3"/>
  <c r="AG496" i="3"/>
  <c r="AH496" i="3"/>
  <c r="AI496" i="3"/>
  <c r="AJ496" i="3"/>
  <c r="A497" i="3"/>
  <c r="B497" i="3"/>
  <c r="C497" i="3"/>
  <c r="D497" i="3"/>
  <c r="E497" i="3"/>
  <c r="F497" i="3"/>
  <c r="G497" i="3"/>
  <c r="H497" i="3"/>
  <c r="I497" i="3"/>
  <c r="AJ497" i="3" s="1"/>
  <c r="J497" i="3"/>
  <c r="K497" i="3"/>
  <c r="L497" i="3"/>
  <c r="M497" i="3"/>
  <c r="N497" i="3"/>
  <c r="O497" i="3"/>
  <c r="P497" i="3"/>
  <c r="Q497" i="3"/>
  <c r="R497" i="3"/>
  <c r="S497" i="3"/>
  <c r="T497" i="3"/>
  <c r="U497" i="3"/>
  <c r="V497" i="3"/>
  <c r="W497" i="3"/>
  <c r="X497" i="3"/>
  <c r="Y497" i="3"/>
  <c r="Z497" i="3"/>
  <c r="AA497" i="3"/>
  <c r="AB497" i="3"/>
  <c r="AC497" i="3"/>
  <c r="AD497" i="3"/>
  <c r="AE497" i="3"/>
  <c r="AF497" i="3"/>
  <c r="AG497" i="3"/>
  <c r="AH497" i="3"/>
  <c r="AI497" i="3"/>
  <c r="AQ497" i="3"/>
  <c r="A498" i="3"/>
  <c r="B498" i="3"/>
  <c r="C498" i="3"/>
  <c r="D498" i="3"/>
  <c r="E498" i="3"/>
  <c r="F498" i="3"/>
  <c r="G498" i="3"/>
  <c r="H498" i="3"/>
  <c r="I498" i="3"/>
  <c r="AJ498" i="3" s="1"/>
  <c r="J498" i="3"/>
  <c r="K498" i="3"/>
  <c r="L498" i="3"/>
  <c r="M498" i="3"/>
  <c r="N498" i="3"/>
  <c r="O498" i="3"/>
  <c r="P498" i="3"/>
  <c r="Q498" i="3"/>
  <c r="R498" i="3"/>
  <c r="S498" i="3"/>
  <c r="T498" i="3"/>
  <c r="U498" i="3"/>
  <c r="V498" i="3"/>
  <c r="W498" i="3"/>
  <c r="X498" i="3"/>
  <c r="Y498" i="3"/>
  <c r="Z498" i="3"/>
  <c r="AA498" i="3"/>
  <c r="AB498" i="3"/>
  <c r="AC498" i="3"/>
  <c r="AD498" i="3"/>
  <c r="AE498" i="3"/>
  <c r="AF498" i="3"/>
  <c r="AG498" i="3"/>
  <c r="AH498" i="3"/>
  <c r="AI498" i="3"/>
  <c r="A499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O499" i="3"/>
  <c r="P499" i="3"/>
  <c r="Q499" i="3"/>
  <c r="R499" i="3"/>
  <c r="S499" i="3"/>
  <c r="T499" i="3"/>
  <c r="U499" i="3"/>
  <c r="V499" i="3"/>
  <c r="W499" i="3"/>
  <c r="X499" i="3"/>
  <c r="Y499" i="3"/>
  <c r="Z499" i="3"/>
  <c r="AA499" i="3"/>
  <c r="AB499" i="3"/>
  <c r="AC499" i="3"/>
  <c r="AD499" i="3"/>
  <c r="AE499" i="3"/>
  <c r="AF499" i="3"/>
  <c r="AG499" i="3"/>
  <c r="AH499" i="3"/>
  <c r="AI499" i="3"/>
  <c r="AJ499" i="3"/>
  <c r="AQ499" i="3"/>
  <c r="AK499" i="3" s="1"/>
  <c r="A500" i="3"/>
  <c r="B500" i="3"/>
  <c r="C500" i="3"/>
  <c r="D500" i="3"/>
  <c r="E500" i="3"/>
  <c r="F500" i="3"/>
  <c r="G500" i="3"/>
  <c r="H500" i="3"/>
  <c r="AQ500" i="3" s="1"/>
  <c r="I500" i="3"/>
  <c r="AJ500" i="3" s="1"/>
  <c r="J500" i="3"/>
  <c r="K500" i="3"/>
  <c r="L500" i="3"/>
  <c r="M500" i="3"/>
  <c r="N500" i="3"/>
  <c r="O500" i="3"/>
  <c r="P500" i="3"/>
  <c r="Q500" i="3"/>
  <c r="R500" i="3"/>
  <c r="S500" i="3"/>
  <c r="T500" i="3"/>
  <c r="U500" i="3"/>
  <c r="V500" i="3"/>
  <c r="W500" i="3"/>
  <c r="X500" i="3"/>
  <c r="Y500" i="3"/>
  <c r="Z500" i="3"/>
  <c r="AA500" i="3"/>
  <c r="AB500" i="3"/>
  <c r="AC500" i="3"/>
  <c r="AD500" i="3"/>
  <c r="AE500" i="3"/>
  <c r="AF500" i="3"/>
  <c r="AG500" i="3"/>
  <c r="AH500" i="3"/>
  <c r="AI500" i="3"/>
  <c r="AN500" i="3"/>
  <c r="A501" i="3"/>
  <c r="B501" i="3"/>
  <c r="C501" i="3"/>
  <c r="D501" i="3"/>
  <c r="E501" i="3"/>
  <c r="F501" i="3"/>
  <c r="G501" i="3"/>
  <c r="AQ501" i="3" s="1"/>
  <c r="H501" i="3"/>
  <c r="I501" i="3"/>
  <c r="J501" i="3"/>
  <c r="K501" i="3"/>
  <c r="L501" i="3"/>
  <c r="M501" i="3"/>
  <c r="N501" i="3"/>
  <c r="O501" i="3"/>
  <c r="P501" i="3"/>
  <c r="Q501" i="3"/>
  <c r="R501" i="3"/>
  <c r="S501" i="3"/>
  <c r="T501" i="3"/>
  <c r="U501" i="3"/>
  <c r="V501" i="3"/>
  <c r="W501" i="3"/>
  <c r="X501" i="3"/>
  <c r="Y501" i="3"/>
  <c r="Z501" i="3"/>
  <c r="AA501" i="3"/>
  <c r="AB501" i="3"/>
  <c r="AC501" i="3"/>
  <c r="AD501" i="3"/>
  <c r="AE501" i="3"/>
  <c r="AF501" i="3"/>
  <c r="AG501" i="3"/>
  <c r="AH501" i="3"/>
  <c r="AI501" i="3"/>
  <c r="AJ501" i="3"/>
  <c r="AK501" i="3"/>
  <c r="AL501" i="3"/>
  <c r="AM501" i="3"/>
  <c r="A502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O502" i="3"/>
  <c r="P502" i="3"/>
  <c r="Q502" i="3"/>
  <c r="R502" i="3"/>
  <c r="S502" i="3"/>
  <c r="T502" i="3"/>
  <c r="U502" i="3"/>
  <c r="V502" i="3"/>
  <c r="W502" i="3"/>
  <c r="X502" i="3"/>
  <c r="Y502" i="3"/>
  <c r="Z502" i="3"/>
  <c r="AA502" i="3"/>
  <c r="AB502" i="3"/>
  <c r="AC502" i="3"/>
  <c r="AD502" i="3"/>
  <c r="AE502" i="3"/>
  <c r="AF502" i="3"/>
  <c r="AG502" i="3"/>
  <c r="AH502" i="3"/>
  <c r="AI502" i="3"/>
  <c r="AJ502" i="3"/>
  <c r="AQ502" i="3"/>
  <c r="AP502" i="3" s="1"/>
  <c r="A503" i="3"/>
  <c r="B503" i="3"/>
  <c r="C503" i="3"/>
  <c r="D503" i="3"/>
  <c r="E503" i="3"/>
  <c r="F503" i="3"/>
  <c r="G503" i="3"/>
  <c r="H503" i="3"/>
  <c r="I503" i="3"/>
  <c r="AJ503" i="3" s="1"/>
  <c r="J503" i="3"/>
  <c r="K503" i="3"/>
  <c r="L503" i="3"/>
  <c r="M503" i="3"/>
  <c r="N503" i="3"/>
  <c r="O503" i="3"/>
  <c r="P503" i="3"/>
  <c r="Q503" i="3"/>
  <c r="R503" i="3"/>
  <c r="S503" i="3"/>
  <c r="T503" i="3"/>
  <c r="U503" i="3"/>
  <c r="V503" i="3"/>
  <c r="W503" i="3"/>
  <c r="X503" i="3"/>
  <c r="Y503" i="3"/>
  <c r="Z503" i="3"/>
  <c r="AA503" i="3"/>
  <c r="AB503" i="3"/>
  <c r="AC503" i="3"/>
  <c r="AD503" i="3"/>
  <c r="AE503" i="3"/>
  <c r="AF503" i="3"/>
  <c r="AG503" i="3"/>
  <c r="AH503" i="3"/>
  <c r="AI503" i="3"/>
  <c r="A504" i="3"/>
  <c r="B504" i="3"/>
  <c r="C504" i="3"/>
  <c r="D504" i="3"/>
  <c r="E504" i="3"/>
  <c r="F504" i="3"/>
  <c r="G504" i="3"/>
  <c r="AQ504" i="3" s="1"/>
  <c r="AK504" i="3" s="1"/>
  <c r="H504" i="3"/>
  <c r="I504" i="3"/>
  <c r="J504" i="3"/>
  <c r="K504" i="3"/>
  <c r="L504" i="3"/>
  <c r="M504" i="3"/>
  <c r="N504" i="3"/>
  <c r="O504" i="3"/>
  <c r="P504" i="3"/>
  <c r="Q504" i="3"/>
  <c r="R504" i="3"/>
  <c r="S504" i="3"/>
  <c r="T504" i="3"/>
  <c r="U504" i="3"/>
  <c r="V504" i="3"/>
  <c r="W504" i="3"/>
  <c r="X504" i="3"/>
  <c r="Y504" i="3"/>
  <c r="Z504" i="3"/>
  <c r="AA504" i="3"/>
  <c r="AB504" i="3"/>
  <c r="AC504" i="3"/>
  <c r="AD504" i="3"/>
  <c r="AE504" i="3"/>
  <c r="AF504" i="3"/>
  <c r="AG504" i="3"/>
  <c r="AH504" i="3"/>
  <c r="AI504" i="3"/>
  <c r="AJ504" i="3"/>
  <c r="A505" i="3"/>
  <c r="B505" i="3"/>
  <c r="C505" i="3"/>
  <c r="D505" i="3"/>
  <c r="E505" i="3"/>
  <c r="F505" i="3"/>
  <c r="G505" i="3"/>
  <c r="H505" i="3"/>
  <c r="I505" i="3"/>
  <c r="AJ505" i="3" s="1"/>
  <c r="J505" i="3"/>
  <c r="K505" i="3"/>
  <c r="L505" i="3"/>
  <c r="M505" i="3"/>
  <c r="N505" i="3"/>
  <c r="O505" i="3"/>
  <c r="P505" i="3"/>
  <c r="Q505" i="3"/>
  <c r="R505" i="3"/>
  <c r="S505" i="3"/>
  <c r="T505" i="3"/>
  <c r="U505" i="3"/>
  <c r="V505" i="3"/>
  <c r="W505" i="3"/>
  <c r="X505" i="3"/>
  <c r="Z505" i="3"/>
  <c r="AA505" i="3"/>
  <c r="AB505" i="3"/>
  <c r="AC505" i="3"/>
  <c r="AD505" i="3"/>
  <c r="AE505" i="3"/>
  <c r="AF505" i="3"/>
  <c r="AG505" i="3"/>
  <c r="AH505" i="3"/>
  <c r="AI505" i="3"/>
  <c r="A7" i="2"/>
  <c r="B7" i="2"/>
  <c r="C7" i="2"/>
  <c r="D7" i="2"/>
  <c r="E7" i="2"/>
  <c r="F7" i="2"/>
  <c r="G7" i="2"/>
  <c r="X7" i="2" s="1"/>
  <c r="AA7" i="2" s="1"/>
  <c r="H7" i="2"/>
  <c r="I7" i="2"/>
  <c r="J7" i="2" s="1"/>
  <c r="L7" i="2"/>
  <c r="M7" i="2" s="1"/>
  <c r="O7" i="2"/>
  <c r="P7" i="2"/>
  <c r="Q7" i="2"/>
  <c r="U7" i="2"/>
  <c r="W7" i="2"/>
  <c r="V7" i="2" s="1"/>
  <c r="Y7" i="2"/>
  <c r="AB7" i="2"/>
  <c r="AC7" i="2"/>
  <c r="AE7" i="2"/>
  <c r="AF7" i="2"/>
  <c r="A8" i="2"/>
  <c r="B8" i="2"/>
  <c r="C8" i="2"/>
  <c r="D8" i="2"/>
  <c r="E8" i="2"/>
  <c r="F8" i="2"/>
  <c r="G8" i="2"/>
  <c r="H8" i="2"/>
  <c r="I8" i="2"/>
  <c r="J8" i="2" s="1"/>
  <c r="L8" i="2"/>
  <c r="M8" i="2" s="1"/>
  <c r="O8" i="2"/>
  <c r="P8" i="2"/>
  <c r="Q8" i="2"/>
  <c r="R8" i="2" s="1"/>
  <c r="U8" i="2"/>
  <c r="W8" i="2"/>
  <c r="V8" i="2" s="1"/>
  <c r="X8" i="2"/>
  <c r="AA8" i="2" s="1"/>
  <c r="Y8" i="2"/>
  <c r="AB8" i="2"/>
  <c r="AC8" i="2"/>
  <c r="AE8" i="2"/>
  <c r="AF8" i="2" s="1"/>
  <c r="A9" i="2"/>
  <c r="B9" i="2"/>
  <c r="C9" i="2"/>
  <c r="D9" i="2"/>
  <c r="E9" i="2"/>
  <c r="F9" i="2"/>
  <c r="G9" i="2"/>
  <c r="X9" i="2" s="1"/>
  <c r="AA9" i="2" s="1"/>
  <c r="H9" i="2"/>
  <c r="I9" i="2"/>
  <c r="L9" i="2" s="1"/>
  <c r="M9" i="2" s="1"/>
  <c r="Q9" i="2"/>
  <c r="AE9" i="2"/>
  <c r="AF9" i="2" s="1"/>
  <c r="A10" i="2"/>
  <c r="B10" i="2"/>
  <c r="C10" i="2"/>
  <c r="D10" i="2"/>
  <c r="E10" i="2"/>
  <c r="F10" i="2"/>
  <c r="G10" i="2"/>
  <c r="X10" i="2" s="1"/>
  <c r="AA10" i="2" s="1"/>
  <c r="H10" i="2"/>
  <c r="I10" i="2"/>
  <c r="L10" i="2"/>
  <c r="M10" i="2"/>
  <c r="O10" i="2"/>
  <c r="P10" i="2"/>
  <c r="Q10" i="2"/>
  <c r="U10" i="2"/>
  <c r="W10" i="2"/>
  <c r="V10" i="2" s="1"/>
  <c r="Y10" i="2"/>
  <c r="AB10" i="2"/>
  <c r="AC10" i="2"/>
  <c r="AE10" i="2"/>
  <c r="AF10" i="2"/>
  <c r="A11" i="2"/>
  <c r="B11" i="2"/>
  <c r="C11" i="2"/>
  <c r="D11" i="2"/>
  <c r="E11" i="2"/>
  <c r="F11" i="2"/>
  <c r="G11" i="2"/>
  <c r="H11" i="2"/>
  <c r="I11" i="2"/>
  <c r="O11" i="2" s="1"/>
  <c r="U11" i="2"/>
  <c r="W11" i="2"/>
  <c r="V11" i="2" s="1"/>
  <c r="AB11" i="2"/>
  <c r="A12" i="2"/>
  <c r="B12" i="2"/>
  <c r="C12" i="2"/>
  <c r="D12" i="2"/>
  <c r="E12" i="2"/>
  <c r="F12" i="2"/>
  <c r="G12" i="2"/>
  <c r="H12" i="2"/>
  <c r="I12" i="2"/>
  <c r="A13" i="2"/>
  <c r="B13" i="2"/>
  <c r="C13" i="2"/>
  <c r="D13" i="2"/>
  <c r="E13" i="2"/>
  <c r="F13" i="2"/>
  <c r="G13" i="2"/>
  <c r="H13" i="2"/>
  <c r="I13" i="2"/>
  <c r="O13" i="2" s="1"/>
  <c r="L13" i="2"/>
  <c r="M13" i="2" s="1"/>
  <c r="P13" i="2"/>
  <c r="Q13" i="2"/>
  <c r="R13" i="2" s="1"/>
  <c r="W13" i="2"/>
  <c r="V13" i="2" s="1"/>
  <c r="X13" i="2"/>
  <c r="AA13" i="2" s="1"/>
  <c r="Y13" i="2"/>
  <c r="AC13" i="2"/>
  <c r="AE13" i="2"/>
  <c r="AF13" i="2" s="1"/>
  <c r="A14" i="2"/>
  <c r="B14" i="2"/>
  <c r="C14" i="2"/>
  <c r="D14" i="2"/>
  <c r="E14" i="2"/>
  <c r="F14" i="2"/>
  <c r="G14" i="2"/>
  <c r="X14" i="2" s="1"/>
  <c r="AA14" i="2" s="1"/>
  <c r="H14" i="2"/>
  <c r="I14" i="2"/>
  <c r="P14" i="2" s="1"/>
  <c r="L14" i="2"/>
  <c r="M14" i="2"/>
  <c r="O14" i="2"/>
  <c r="Q14" i="2"/>
  <c r="U14" i="2"/>
  <c r="W14" i="2"/>
  <c r="V14" i="2" s="1"/>
  <c r="Y14" i="2"/>
  <c r="AB14" i="2"/>
  <c r="AE14" i="2"/>
  <c r="AF14" i="2"/>
  <c r="A15" i="2"/>
  <c r="B15" i="2"/>
  <c r="C15" i="2"/>
  <c r="D15" i="2"/>
  <c r="E15" i="2"/>
  <c r="F15" i="2"/>
  <c r="G15" i="2"/>
  <c r="H15" i="2"/>
  <c r="I15" i="2"/>
  <c r="J15" i="2" s="1"/>
  <c r="L15" i="2"/>
  <c r="M15" i="2"/>
  <c r="P15" i="2"/>
  <c r="Q15" i="2"/>
  <c r="U15" i="2"/>
  <c r="W15" i="2"/>
  <c r="V15" i="2" s="1"/>
  <c r="Y15" i="2"/>
  <c r="Z15" i="2"/>
  <c r="AE15" i="2"/>
  <c r="AF15" i="2"/>
  <c r="A16" i="2"/>
  <c r="B16" i="2"/>
  <c r="C16" i="2"/>
  <c r="D16" i="2"/>
  <c r="E16" i="2"/>
  <c r="F16" i="2"/>
  <c r="G16" i="2"/>
  <c r="X16" i="2" s="1"/>
  <c r="AA16" i="2" s="1"/>
  <c r="H16" i="2"/>
  <c r="I16" i="2"/>
  <c r="J16" i="2"/>
  <c r="K16" i="2"/>
  <c r="L16" i="2"/>
  <c r="M16" i="2" s="1"/>
  <c r="O16" i="2"/>
  <c r="P16" i="2"/>
  <c r="Q16" i="2"/>
  <c r="R16" i="2" s="1"/>
  <c r="S16" i="2"/>
  <c r="T16" i="2" s="1"/>
  <c r="U16" i="2"/>
  <c r="W16" i="2"/>
  <c r="V16" i="2" s="1"/>
  <c r="Y16" i="2"/>
  <c r="Z16" i="2"/>
  <c r="AB16" i="2"/>
  <c r="AC16" i="2"/>
  <c r="AE16" i="2"/>
  <c r="AF16" i="2" s="1"/>
  <c r="A17" i="2"/>
  <c r="B17" i="2"/>
  <c r="C17" i="2"/>
  <c r="D17" i="2"/>
  <c r="E17" i="2"/>
  <c r="F17" i="2"/>
  <c r="G17" i="2"/>
  <c r="H17" i="2"/>
  <c r="I17" i="2"/>
  <c r="L17" i="2" s="1"/>
  <c r="J17" i="2"/>
  <c r="K17" i="2"/>
  <c r="M17" i="2"/>
  <c r="O17" i="2"/>
  <c r="P17" i="2"/>
  <c r="S17" i="2"/>
  <c r="W17" i="2"/>
  <c r="V17" i="2" s="1"/>
  <c r="X17" i="2"/>
  <c r="AA17" i="2" s="1"/>
  <c r="Y17" i="2"/>
  <c r="AB17" i="2"/>
  <c r="AC17" i="2"/>
  <c r="A18" i="2"/>
  <c r="B18" i="2"/>
  <c r="C18" i="2"/>
  <c r="D18" i="2"/>
  <c r="E18" i="2"/>
  <c r="F18" i="2"/>
  <c r="G18" i="2"/>
  <c r="H18" i="2"/>
  <c r="I18" i="2"/>
  <c r="A19" i="2"/>
  <c r="B19" i="2"/>
  <c r="C19" i="2"/>
  <c r="D19" i="2"/>
  <c r="E19" i="2"/>
  <c r="F19" i="2"/>
  <c r="G19" i="2"/>
  <c r="H19" i="2"/>
  <c r="I19" i="2"/>
  <c r="L19" i="2" s="1"/>
  <c r="M19" i="2" s="1"/>
  <c r="K19" i="2"/>
  <c r="Q19" i="2"/>
  <c r="R19" i="2" s="1"/>
  <c r="U19" i="2"/>
  <c r="Z19" i="2"/>
  <c r="AC19" i="2"/>
  <c r="A20" i="2"/>
  <c r="B20" i="2"/>
  <c r="C20" i="2"/>
  <c r="D20" i="2"/>
  <c r="E20" i="2"/>
  <c r="F20" i="2"/>
  <c r="G20" i="2"/>
  <c r="X20" i="2" s="1"/>
  <c r="AA20" i="2" s="1"/>
  <c r="H20" i="2"/>
  <c r="I20" i="2"/>
  <c r="W20" i="2" s="1"/>
  <c r="V20" i="2" s="1"/>
  <c r="J20" i="2"/>
  <c r="K20" i="2"/>
  <c r="L20" i="2"/>
  <c r="M20" i="2" s="1"/>
  <c r="O20" i="2"/>
  <c r="P20" i="2"/>
  <c r="Q20" i="2"/>
  <c r="R20" i="2" s="1"/>
  <c r="S20" i="2"/>
  <c r="T20" i="2"/>
  <c r="U20" i="2"/>
  <c r="Y20" i="2"/>
  <c r="Z20" i="2"/>
  <c r="AB20" i="2"/>
  <c r="AC20" i="2"/>
  <c r="AE20" i="2"/>
  <c r="AF20" i="2" s="1"/>
  <c r="A21" i="2"/>
  <c r="B21" i="2"/>
  <c r="C21" i="2"/>
  <c r="D21" i="2"/>
  <c r="E21" i="2"/>
  <c r="F21" i="2"/>
  <c r="G21" i="2"/>
  <c r="H21" i="2"/>
  <c r="I21" i="2"/>
  <c r="J21" i="2"/>
  <c r="P21" i="2"/>
  <c r="X21" i="2"/>
  <c r="AA21" i="2" s="1"/>
  <c r="A22" i="2"/>
  <c r="B22" i="2"/>
  <c r="C22" i="2"/>
  <c r="D22" i="2"/>
  <c r="E22" i="2"/>
  <c r="F22" i="2"/>
  <c r="G22" i="2"/>
  <c r="H22" i="2"/>
  <c r="I22" i="2"/>
  <c r="J22" i="2"/>
  <c r="L22" i="2"/>
  <c r="M22" i="2"/>
  <c r="O22" i="2"/>
  <c r="S22" i="2"/>
  <c r="U22" i="2"/>
  <c r="W22" i="2"/>
  <c r="V22" i="2" s="1"/>
  <c r="X22" i="2"/>
  <c r="AA22" i="2" s="1"/>
  <c r="AB22" i="2"/>
  <c r="AE22" i="2"/>
  <c r="AF22" i="2" s="1"/>
  <c r="A23" i="2"/>
  <c r="B23" i="2"/>
  <c r="C23" i="2"/>
  <c r="D23" i="2"/>
  <c r="E23" i="2"/>
  <c r="F23" i="2"/>
  <c r="G23" i="2"/>
  <c r="H23" i="2"/>
  <c r="I23" i="2"/>
  <c r="L23" i="2"/>
  <c r="M23" i="2" s="1"/>
  <c r="Z23" i="2"/>
  <c r="A24" i="2"/>
  <c r="B24" i="2"/>
  <c r="C24" i="2"/>
  <c r="D24" i="2"/>
  <c r="E24" i="2"/>
  <c r="F24" i="2"/>
  <c r="G24" i="2"/>
  <c r="H24" i="2"/>
  <c r="I24" i="2"/>
  <c r="J24" i="2"/>
  <c r="K24" i="2"/>
  <c r="L24" i="2"/>
  <c r="M24" i="2" s="1"/>
  <c r="O24" i="2"/>
  <c r="P24" i="2"/>
  <c r="Q24" i="2"/>
  <c r="R24" i="2" s="1"/>
  <c r="S24" i="2"/>
  <c r="T24" i="2"/>
  <c r="U24" i="2"/>
  <c r="W24" i="2"/>
  <c r="V24" i="2" s="1"/>
  <c r="X24" i="2"/>
  <c r="AA24" i="2" s="1"/>
  <c r="Y24" i="2"/>
  <c r="Z24" i="2"/>
  <c r="AB24" i="2"/>
  <c r="AC24" i="2"/>
  <c r="AE24" i="2"/>
  <c r="AF24" i="2" s="1"/>
  <c r="A25" i="2"/>
  <c r="B25" i="2"/>
  <c r="C25" i="2"/>
  <c r="D25" i="2"/>
  <c r="E25" i="2"/>
  <c r="F25" i="2"/>
  <c r="G25" i="2"/>
  <c r="H25" i="2"/>
  <c r="I25" i="2"/>
  <c r="K25" i="2"/>
  <c r="S25" i="2"/>
  <c r="X25" i="2"/>
  <c r="AA25" i="2" s="1"/>
  <c r="Y25" i="2"/>
  <c r="A26" i="2"/>
  <c r="B26" i="2"/>
  <c r="C26" i="2"/>
  <c r="D26" i="2"/>
  <c r="E26" i="2"/>
  <c r="F26" i="2"/>
  <c r="G26" i="2"/>
  <c r="H26" i="2"/>
  <c r="I26" i="2"/>
  <c r="L26" i="2"/>
  <c r="M26" i="2" s="1"/>
  <c r="S26" i="2"/>
  <c r="U26" i="2"/>
  <c r="X26" i="2"/>
  <c r="AA26" i="2" s="1"/>
  <c r="Z26" i="2"/>
  <c r="A27" i="2"/>
  <c r="B27" i="2"/>
  <c r="C27" i="2"/>
  <c r="D27" i="2"/>
  <c r="E27" i="2"/>
  <c r="F27" i="2"/>
  <c r="G27" i="2"/>
  <c r="H27" i="2"/>
  <c r="I27" i="2"/>
  <c r="L27" i="2"/>
  <c r="M27" i="2" s="1"/>
  <c r="U27" i="2"/>
  <c r="Y27" i="2"/>
  <c r="Z27" i="2"/>
  <c r="A28" i="2"/>
  <c r="B28" i="2"/>
  <c r="C28" i="2"/>
  <c r="D28" i="2"/>
  <c r="E28" i="2"/>
  <c r="F28" i="2"/>
  <c r="G28" i="2"/>
  <c r="H28" i="2"/>
  <c r="I28" i="2"/>
  <c r="W28" i="2" s="1"/>
  <c r="V28" i="2" s="1"/>
  <c r="J28" i="2"/>
  <c r="K28" i="2"/>
  <c r="L28" i="2"/>
  <c r="M28" i="2" s="1"/>
  <c r="O28" i="2"/>
  <c r="P28" i="2"/>
  <c r="Q28" i="2"/>
  <c r="R28" i="2" s="1"/>
  <c r="S28" i="2"/>
  <c r="T28" i="2" s="1"/>
  <c r="U28" i="2"/>
  <c r="X28" i="2"/>
  <c r="AA28" i="2" s="1"/>
  <c r="Y28" i="2"/>
  <c r="Z28" i="2"/>
  <c r="AB28" i="2"/>
  <c r="AC28" i="2"/>
  <c r="AE28" i="2"/>
  <c r="AF28" i="2" s="1"/>
  <c r="A29" i="2"/>
  <c r="B29" i="2"/>
  <c r="C29" i="2"/>
  <c r="D29" i="2"/>
  <c r="E29" i="2"/>
  <c r="F29" i="2"/>
  <c r="G29" i="2"/>
  <c r="X29" i="2" s="1"/>
  <c r="AA29" i="2" s="1"/>
  <c r="H29" i="2"/>
  <c r="I29" i="2"/>
  <c r="J29" i="2"/>
  <c r="K29" i="2"/>
  <c r="L29" i="2"/>
  <c r="M29" i="2"/>
  <c r="O29" i="2"/>
  <c r="P29" i="2"/>
  <c r="S29" i="2"/>
  <c r="U29" i="2"/>
  <c r="W29" i="2"/>
  <c r="V29" i="2" s="1"/>
  <c r="Y29" i="2"/>
  <c r="AB29" i="2"/>
  <c r="AC29" i="2"/>
  <c r="AE29" i="2"/>
  <c r="AF29" i="2"/>
  <c r="A30" i="2"/>
  <c r="B30" i="2"/>
  <c r="C30" i="2"/>
  <c r="D30" i="2"/>
  <c r="E30" i="2"/>
  <c r="F30" i="2"/>
  <c r="G30" i="2"/>
  <c r="H30" i="2"/>
  <c r="I30" i="2"/>
  <c r="P30" i="2" s="1"/>
  <c r="J30" i="2"/>
  <c r="L30" i="2"/>
  <c r="M30" i="2"/>
  <c r="O30" i="2"/>
  <c r="Q30" i="2"/>
  <c r="R30" i="2" s="1"/>
  <c r="S30" i="2"/>
  <c r="U30" i="2"/>
  <c r="W30" i="2"/>
  <c r="V30" i="2" s="1"/>
  <c r="X30" i="2"/>
  <c r="Y30" i="2"/>
  <c r="AA30" i="2"/>
  <c r="AB30" i="2"/>
  <c r="AE30" i="2"/>
  <c r="AF30" i="2"/>
  <c r="A31" i="2"/>
  <c r="B31" i="2"/>
  <c r="C31" i="2"/>
  <c r="D31" i="2"/>
  <c r="E31" i="2"/>
  <c r="F31" i="2"/>
  <c r="G31" i="2"/>
  <c r="H31" i="2"/>
  <c r="I31" i="2"/>
  <c r="L31" i="2" s="1"/>
  <c r="M31" i="2" s="1"/>
  <c r="J31" i="2"/>
  <c r="K31" i="2"/>
  <c r="P31" i="2"/>
  <c r="S31" i="2"/>
  <c r="U31" i="2"/>
  <c r="Y31" i="2"/>
  <c r="Z31" i="2"/>
  <c r="AB31" i="2"/>
  <c r="AC31" i="2"/>
  <c r="AE31" i="2"/>
  <c r="AF31" i="2" s="1"/>
  <c r="A32" i="2"/>
  <c r="B32" i="2"/>
  <c r="C32" i="2"/>
  <c r="D32" i="2"/>
  <c r="E32" i="2"/>
  <c r="F32" i="2"/>
  <c r="G32" i="2"/>
  <c r="X32" i="2" s="1"/>
  <c r="AA32" i="2" s="1"/>
  <c r="H32" i="2"/>
  <c r="I32" i="2"/>
  <c r="J32" i="2"/>
  <c r="K32" i="2"/>
  <c r="L32" i="2"/>
  <c r="M32" i="2"/>
  <c r="O32" i="2"/>
  <c r="P32" i="2"/>
  <c r="Q32" i="2"/>
  <c r="S32" i="2"/>
  <c r="U32" i="2"/>
  <c r="W32" i="2"/>
  <c r="V32" i="2" s="1"/>
  <c r="Y32" i="2"/>
  <c r="Z32" i="2"/>
  <c r="AB32" i="2"/>
  <c r="AC32" i="2"/>
  <c r="AE32" i="2"/>
  <c r="AF32" i="2"/>
  <c r="A33" i="2"/>
  <c r="B33" i="2"/>
  <c r="C33" i="2"/>
  <c r="D33" i="2"/>
  <c r="E33" i="2"/>
  <c r="F33" i="2"/>
  <c r="G33" i="2"/>
  <c r="H33" i="2"/>
  <c r="I33" i="2"/>
  <c r="P33" i="2" s="1"/>
  <c r="J33" i="2"/>
  <c r="K33" i="2"/>
  <c r="O33" i="2"/>
  <c r="Q33" i="2"/>
  <c r="R33" i="2" s="1"/>
  <c r="T33" i="2" s="1"/>
  <c r="S33" i="2"/>
  <c r="W33" i="2"/>
  <c r="V33" i="2" s="1"/>
  <c r="X33" i="2"/>
  <c r="Y33" i="2"/>
  <c r="AA33" i="2"/>
  <c r="AB33" i="2"/>
  <c r="AC33" i="2"/>
  <c r="A34" i="2"/>
  <c r="B34" i="2"/>
  <c r="C34" i="2"/>
  <c r="D34" i="2"/>
  <c r="E34" i="2"/>
  <c r="F34" i="2"/>
  <c r="G34" i="2"/>
  <c r="H34" i="2"/>
  <c r="I34" i="2"/>
  <c r="L34" i="2" s="1"/>
  <c r="J34" i="2"/>
  <c r="K34" i="2"/>
  <c r="M34" i="2"/>
  <c r="O34" i="2"/>
  <c r="S34" i="2"/>
  <c r="U34" i="2"/>
  <c r="X34" i="2"/>
  <c r="AA34" i="2" s="1"/>
  <c r="Z34" i="2"/>
  <c r="AB34" i="2"/>
  <c r="AC34" i="2"/>
  <c r="AE34" i="2"/>
  <c r="AF34" i="2"/>
  <c r="A35" i="2"/>
  <c r="B35" i="2"/>
  <c r="C35" i="2"/>
  <c r="D35" i="2"/>
  <c r="E35" i="2"/>
  <c r="F35" i="2"/>
  <c r="G35" i="2"/>
  <c r="X35" i="2" s="1"/>
  <c r="AA35" i="2" s="1"/>
  <c r="H35" i="2"/>
  <c r="I35" i="2"/>
  <c r="K35" i="2"/>
  <c r="L35" i="2"/>
  <c r="M35" i="2" s="1"/>
  <c r="O35" i="2"/>
  <c r="P35" i="2"/>
  <c r="Q35" i="2"/>
  <c r="R35" i="2"/>
  <c r="U35" i="2"/>
  <c r="V35" i="2"/>
  <c r="W35" i="2"/>
  <c r="Y35" i="2"/>
  <c r="Z35" i="2"/>
  <c r="AB35" i="2"/>
  <c r="AC35" i="2"/>
  <c r="AD35" i="2"/>
  <c r="AE35" i="2"/>
  <c r="AF35" i="2" s="1"/>
  <c r="A36" i="2"/>
  <c r="B36" i="2"/>
  <c r="C36" i="2"/>
  <c r="D36" i="2"/>
  <c r="E36" i="2"/>
  <c r="F36" i="2"/>
  <c r="G36" i="2"/>
  <c r="X36" i="2" s="1"/>
  <c r="AA36" i="2" s="1"/>
  <c r="H36" i="2"/>
  <c r="I36" i="2"/>
  <c r="J36" i="2" s="1"/>
  <c r="L36" i="2"/>
  <c r="M36" i="2" s="1"/>
  <c r="O36" i="2"/>
  <c r="P36" i="2"/>
  <c r="U36" i="2"/>
  <c r="Y36" i="2"/>
  <c r="AB36" i="2"/>
  <c r="AD36" i="2"/>
  <c r="AE36" i="2"/>
  <c r="AF36" i="2" s="1"/>
  <c r="A37" i="2"/>
  <c r="B37" i="2"/>
  <c r="C37" i="2"/>
  <c r="D37" i="2"/>
  <c r="E37" i="2"/>
  <c r="F37" i="2"/>
  <c r="G37" i="2"/>
  <c r="H37" i="2"/>
  <c r="I37" i="2"/>
  <c r="Y37" i="2" s="1"/>
  <c r="AB37" i="2"/>
  <c r="A38" i="2"/>
  <c r="B38" i="2"/>
  <c r="C38" i="2"/>
  <c r="D38" i="2"/>
  <c r="E38" i="2"/>
  <c r="F38" i="2"/>
  <c r="G38" i="2"/>
  <c r="H38" i="2"/>
  <c r="I38" i="2"/>
  <c r="J38" i="2" s="1"/>
  <c r="N38" i="2"/>
  <c r="AB38" i="2"/>
  <c r="AE38" i="2"/>
  <c r="AF38" i="2"/>
  <c r="A39" i="2"/>
  <c r="B39" i="2"/>
  <c r="C39" i="2"/>
  <c r="D39" i="2"/>
  <c r="E39" i="2"/>
  <c r="F39" i="2"/>
  <c r="G39" i="2"/>
  <c r="H39" i="2"/>
  <c r="I39" i="2"/>
  <c r="O39" i="2" s="1"/>
  <c r="J39" i="2"/>
  <c r="L39" i="2"/>
  <c r="M39" i="2"/>
  <c r="N39" i="2"/>
  <c r="P39" i="2"/>
  <c r="Q39" i="2"/>
  <c r="R39" i="2" s="1"/>
  <c r="U39" i="2"/>
  <c r="W39" i="2"/>
  <c r="V39" i="2" s="1"/>
  <c r="Y39" i="2"/>
  <c r="Z39" i="2"/>
  <c r="AB39" i="2"/>
  <c r="AC39" i="2"/>
  <c r="AD39" i="2"/>
  <c r="AE39" i="2"/>
  <c r="AF39" i="2" s="1"/>
  <c r="A40" i="2"/>
  <c r="B40" i="2"/>
  <c r="C40" i="2"/>
  <c r="D40" i="2"/>
  <c r="E40" i="2"/>
  <c r="F40" i="2"/>
  <c r="G40" i="2"/>
  <c r="X40" i="2" s="1"/>
  <c r="AA40" i="2" s="1"/>
  <c r="H40" i="2"/>
  <c r="I40" i="2"/>
  <c r="J40" i="2"/>
  <c r="L40" i="2"/>
  <c r="M40" i="2" s="1"/>
  <c r="N40" i="2"/>
  <c r="O40" i="2"/>
  <c r="P40" i="2"/>
  <c r="Q40" i="2"/>
  <c r="R40" i="2" s="1"/>
  <c r="U40" i="2"/>
  <c r="W40" i="2"/>
  <c r="V40" i="2" s="1"/>
  <c r="Y40" i="2"/>
  <c r="Z40" i="2"/>
  <c r="AB40" i="2"/>
  <c r="AC40" i="2"/>
  <c r="AD40" i="2"/>
  <c r="AE40" i="2"/>
  <c r="AF40" i="2"/>
  <c r="A41" i="2"/>
  <c r="B41" i="2"/>
  <c r="C41" i="2"/>
  <c r="D41" i="2"/>
  <c r="E41" i="2"/>
  <c r="F41" i="2"/>
  <c r="G41" i="2"/>
  <c r="H41" i="2"/>
  <c r="I41" i="2"/>
  <c r="AE41" i="2" s="1"/>
  <c r="AF41" i="2" s="1"/>
  <c r="J41" i="2"/>
  <c r="L41" i="2"/>
  <c r="M41" i="2" s="1"/>
  <c r="N41" i="2"/>
  <c r="O41" i="2"/>
  <c r="Q41" i="2"/>
  <c r="R41" i="2" s="1"/>
  <c r="U41" i="2"/>
  <c r="W41" i="2"/>
  <c r="V41" i="2" s="1"/>
  <c r="X41" i="2"/>
  <c r="AA41" i="2" s="1"/>
  <c r="Z41" i="2"/>
  <c r="AB41" i="2"/>
  <c r="AC41" i="2"/>
  <c r="AD41" i="2"/>
  <c r="A42" i="2"/>
  <c r="B42" i="2"/>
  <c r="C42" i="2"/>
  <c r="D42" i="2"/>
  <c r="E42" i="2"/>
  <c r="F42" i="2"/>
  <c r="G42" i="2"/>
  <c r="H42" i="2"/>
  <c r="I42" i="2"/>
  <c r="N42" i="2"/>
  <c r="X42" i="2"/>
  <c r="AA42" i="2" s="1"/>
  <c r="AB42" i="2"/>
  <c r="A43" i="2"/>
  <c r="B43" i="2"/>
  <c r="C43" i="2"/>
  <c r="D43" i="2"/>
  <c r="E43" i="2"/>
  <c r="F43" i="2"/>
  <c r="G43" i="2"/>
  <c r="H43" i="2"/>
  <c r="I43" i="2"/>
  <c r="AE43" i="2" s="1"/>
  <c r="AF43" i="2" s="1"/>
  <c r="L43" i="2"/>
  <c r="M43" i="2" s="1"/>
  <c r="Q43" i="2"/>
  <c r="R43" i="2" s="1"/>
  <c r="Z43" i="2"/>
  <c r="AB43" i="2"/>
  <c r="AD43" i="2"/>
  <c r="A44" i="2"/>
  <c r="B44" i="2"/>
  <c r="C44" i="2"/>
  <c r="D44" i="2"/>
  <c r="E44" i="2"/>
  <c r="F44" i="2"/>
  <c r="G44" i="2"/>
  <c r="H44" i="2"/>
  <c r="I44" i="2"/>
  <c r="X44" i="2" s="1"/>
  <c r="AA44" i="2" s="1"/>
  <c r="L44" i="2"/>
  <c r="M44" i="2" s="1"/>
  <c r="O44" i="2"/>
  <c r="P44" i="2"/>
  <c r="Y44" i="2"/>
  <c r="AD44" i="2"/>
  <c r="A45" i="2"/>
  <c r="B45" i="2"/>
  <c r="C45" i="2"/>
  <c r="D45" i="2"/>
  <c r="E45" i="2"/>
  <c r="F45" i="2"/>
  <c r="G45" i="2"/>
  <c r="X45" i="2" s="1"/>
  <c r="AA45" i="2" s="1"/>
  <c r="H45" i="2"/>
  <c r="I45" i="2"/>
  <c r="AB45" i="2" s="1"/>
  <c r="J45" i="2"/>
  <c r="O45" i="2"/>
  <c r="P45" i="2"/>
  <c r="Y45" i="2"/>
  <c r="AC45" i="2"/>
  <c r="AE45" i="2"/>
  <c r="AF45" i="2" s="1"/>
  <c r="A46" i="2"/>
  <c r="B46" i="2"/>
  <c r="C46" i="2"/>
  <c r="D46" i="2"/>
  <c r="E46" i="2"/>
  <c r="F46" i="2"/>
  <c r="G46" i="2"/>
  <c r="H46" i="2"/>
  <c r="I46" i="2"/>
  <c r="J46" i="2"/>
  <c r="N46" i="2"/>
  <c r="P46" i="2"/>
  <c r="V46" i="2"/>
  <c r="W46" i="2"/>
  <c r="Y46" i="2"/>
  <c r="AB46" i="2"/>
  <c r="AC46" i="2"/>
  <c r="AE46" i="2"/>
  <c r="AF46" i="2" s="1"/>
  <c r="A47" i="2"/>
  <c r="B47" i="2"/>
  <c r="C47" i="2"/>
  <c r="D47" i="2"/>
  <c r="E47" i="2"/>
  <c r="F47" i="2"/>
  <c r="G47" i="2"/>
  <c r="H47" i="2"/>
  <c r="I47" i="2"/>
  <c r="O47" i="2" s="1"/>
  <c r="J47" i="2"/>
  <c r="L47" i="2"/>
  <c r="M47" i="2"/>
  <c r="N47" i="2"/>
  <c r="P47" i="2"/>
  <c r="Q47" i="2"/>
  <c r="R47" i="2" s="1"/>
  <c r="U47" i="2"/>
  <c r="V47" i="2"/>
  <c r="W47" i="2"/>
  <c r="Y47" i="2"/>
  <c r="Z47" i="2"/>
  <c r="AB47" i="2"/>
  <c r="AC47" i="2"/>
  <c r="AD47" i="2"/>
  <c r="AE47" i="2"/>
  <c r="AF47" i="2"/>
  <c r="A48" i="2"/>
  <c r="B48" i="2"/>
  <c r="C48" i="2"/>
  <c r="D48" i="2"/>
  <c r="E48" i="2"/>
  <c r="F48" i="2"/>
  <c r="G48" i="2"/>
  <c r="H48" i="2"/>
  <c r="I48" i="2"/>
  <c r="J48" i="2"/>
  <c r="L48" i="2"/>
  <c r="M48" i="2" s="1"/>
  <c r="N48" i="2"/>
  <c r="O48" i="2"/>
  <c r="P48" i="2"/>
  <c r="Q48" i="2"/>
  <c r="R48" i="2" s="1"/>
  <c r="U48" i="2"/>
  <c r="W48" i="2"/>
  <c r="V48" i="2" s="1"/>
  <c r="X48" i="2"/>
  <c r="AA48" i="2" s="1"/>
  <c r="Y48" i="2"/>
  <c r="Z48" i="2"/>
  <c r="AB48" i="2"/>
  <c r="AC48" i="2"/>
  <c r="AD48" i="2"/>
  <c r="AE48" i="2"/>
  <c r="AF48" i="2"/>
  <c r="A49" i="2"/>
  <c r="B49" i="2"/>
  <c r="C49" i="2"/>
  <c r="D49" i="2"/>
  <c r="E49" i="2"/>
  <c r="F49" i="2"/>
  <c r="G49" i="2"/>
  <c r="H49" i="2"/>
  <c r="I49" i="2"/>
  <c r="O49" i="2" s="1"/>
  <c r="Q49" i="2"/>
  <c r="R49" i="2" s="1"/>
  <c r="AB49" i="2"/>
  <c r="AC49" i="2"/>
  <c r="A50" i="2"/>
  <c r="B50" i="2"/>
  <c r="C50" i="2"/>
  <c r="D50" i="2"/>
  <c r="E50" i="2"/>
  <c r="F50" i="2"/>
  <c r="G50" i="2"/>
  <c r="H50" i="2"/>
  <c r="I50" i="2"/>
  <c r="O50" i="2" s="1"/>
  <c r="Q50" i="2"/>
  <c r="R50" i="2" s="1"/>
  <c r="U50" i="2"/>
  <c r="AB50" i="2"/>
  <c r="AD50" i="2"/>
  <c r="A51" i="2"/>
  <c r="B51" i="2"/>
  <c r="C51" i="2"/>
  <c r="D51" i="2"/>
  <c r="E51" i="2"/>
  <c r="F51" i="2"/>
  <c r="G51" i="2"/>
  <c r="H51" i="2"/>
  <c r="I51" i="2"/>
  <c r="P51" i="2" s="1"/>
  <c r="Q51" i="2"/>
  <c r="R51" i="2" s="1"/>
  <c r="U51" i="2"/>
  <c r="AB51" i="2"/>
  <c r="AD51" i="2"/>
  <c r="A52" i="2"/>
  <c r="B52" i="2"/>
  <c r="C52" i="2"/>
  <c r="D52" i="2"/>
  <c r="E52" i="2"/>
  <c r="F52" i="2"/>
  <c r="G52" i="2"/>
  <c r="H52" i="2"/>
  <c r="I52" i="2"/>
  <c r="J52" i="2"/>
  <c r="P52" i="2"/>
  <c r="U52" i="2"/>
  <c r="AC52" i="2"/>
  <c r="AD52" i="2"/>
  <c r="A53" i="2"/>
  <c r="B53" i="2"/>
  <c r="C53" i="2"/>
  <c r="D53" i="2"/>
  <c r="E53" i="2"/>
  <c r="F53" i="2"/>
  <c r="G53" i="2"/>
  <c r="H53" i="2"/>
  <c r="I53" i="2"/>
  <c r="W53" i="2" s="1"/>
  <c r="V53" i="2" s="1"/>
  <c r="J53" i="2"/>
  <c r="P53" i="2"/>
  <c r="AC53" i="2"/>
  <c r="AE53" i="2"/>
  <c r="AF53" i="2" s="1"/>
  <c r="A54" i="2"/>
  <c r="B54" i="2"/>
  <c r="C54" i="2"/>
  <c r="D54" i="2"/>
  <c r="E54" i="2"/>
  <c r="F54" i="2"/>
  <c r="G54" i="2"/>
  <c r="R54" i="2" s="1"/>
  <c r="H54" i="2"/>
  <c r="I54" i="2"/>
  <c r="W54" i="2" s="1"/>
  <c r="J54" i="2"/>
  <c r="Q54" i="2"/>
  <c r="V54" i="2"/>
  <c r="AC54" i="2"/>
  <c r="AE54" i="2"/>
  <c r="AF54" i="2" s="1"/>
  <c r="A55" i="2"/>
  <c r="B55" i="2"/>
  <c r="C55" i="2"/>
  <c r="D55" i="2"/>
  <c r="E55" i="2"/>
  <c r="F55" i="2"/>
  <c r="G55" i="2"/>
  <c r="H55" i="2"/>
  <c r="I55" i="2"/>
  <c r="O55" i="2" s="1"/>
  <c r="J55" i="2"/>
  <c r="L55" i="2"/>
  <c r="M55" i="2"/>
  <c r="N55" i="2"/>
  <c r="P55" i="2"/>
  <c r="Q55" i="2"/>
  <c r="R55" i="2" s="1"/>
  <c r="U55" i="2"/>
  <c r="V55" i="2"/>
  <c r="W55" i="2"/>
  <c r="Y55" i="2"/>
  <c r="Z55" i="2"/>
  <c r="AB55" i="2"/>
  <c r="AC55" i="2"/>
  <c r="AD55" i="2"/>
  <c r="AE55" i="2"/>
  <c r="AF55" i="2" s="1"/>
  <c r="A56" i="2"/>
  <c r="B56" i="2"/>
  <c r="C56" i="2"/>
  <c r="D56" i="2"/>
  <c r="E56" i="2"/>
  <c r="F56" i="2"/>
  <c r="G56" i="2"/>
  <c r="X56" i="2" s="1"/>
  <c r="AA56" i="2" s="1"/>
  <c r="H56" i="2"/>
  <c r="I56" i="2"/>
  <c r="J56" i="2"/>
  <c r="L56" i="2"/>
  <c r="M56" i="2" s="1"/>
  <c r="N56" i="2"/>
  <c r="O56" i="2"/>
  <c r="P56" i="2"/>
  <c r="Q56" i="2"/>
  <c r="R56" i="2" s="1"/>
  <c r="U56" i="2"/>
  <c r="W56" i="2"/>
  <c r="V56" i="2" s="1"/>
  <c r="Y56" i="2"/>
  <c r="Z56" i="2"/>
  <c r="AB56" i="2"/>
  <c r="AC56" i="2"/>
  <c r="AD56" i="2"/>
  <c r="AE56" i="2"/>
  <c r="AF56" i="2"/>
  <c r="A57" i="2"/>
  <c r="B57" i="2"/>
  <c r="C57" i="2"/>
  <c r="D57" i="2"/>
  <c r="E57" i="2"/>
  <c r="F57" i="2"/>
  <c r="G57" i="2"/>
  <c r="H57" i="2"/>
  <c r="I57" i="2"/>
  <c r="N57" i="2" s="1"/>
  <c r="J57" i="2"/>
  <c r="L57" i="2"/>
  <c r="M57" i="2" s="1"/>
  <c r="O57" i="2"/>
  <c r="Q57" i="2"/>
  <c r="R57" i="2" s="1"/>
  <c r="U57" i="2"/>
  <c r="W57" i="2"/>
  <c r="V57" i="2" s="1"/>
  <c r="X57" i="2"/>
  <c r="AA57" i="2" s="1"/>
  <c r="AB57" i="2"/>
  <c r="AC57" i="2"/>
  <c r="AD57" i="2"/>
  <c r="A58" i="2"/>
  <c r="B58" i="2"/>
  <c r="C58" i="2"/>
  <c r="D58" i="2"/>
  <c r="E58" i="2"/>
  <c r="F58" i="2"/>
  <c r="G58" i="2"/>
  <c r="H58" i="2"/>
  <c r="I58" i="2"/>
  <c r="N58" i="2" s="1"/>
  <c r="L58" i="2"/>
  <c r="M58" i="2"/>
  <c r="O58" i="2"/>
  <c r="Q58" i="2"/>
  <c r="R58" i="2" s="1"/>
  <c r="U58" i="2"/>
  <c r="W58" i="2"/>
  <c r="V58" i="2" s="1"/>
  <c r="X58" i="2"/>
  <c r="AA58" i="2" s="1"/>
  <c r="AB58" i="2"/>
  <c r="AD58" i="2"/>
  <c r="AE58" i="2"/>
  <c r="AF58" i="2"/>
  <c r="A59" i="2"/>
  <c r="B59" i="2"/>
  <c r="C59" i="2"/>
  <c r="D59" i="2"/>
  <c r="E59" i="2"/>
  <c r="F59" i="2"/>
  <c r="G59" i="2"/>
  <c r="H59" i="2"/>
  <c r="I59" i="2"/>
  <c r="O59" i="2" s="1"/>
  <c r="L59" i="2"/>
  <c r="M59" i="2"/>
  <c r="P59" i="2"/>
  <c r="Q59" i="2"/>
  <c r="R59" i="2" s="1"/>
  <c r="U59" i="2"/>
  <c r="X59" i="2"/>
  <c r="AA59" i="2" s="1"/>
  <c r="Y59" i="2"/>
  <c r="AB59" i="2"/>
  <c r="AD59" i="2"/>
  <c r="AE59" i="2"/>
  <c r="AF59" i="2" s="1"/>
  <c r="A60" i="2"/>
  <c r="B60" i="2"/>
  <c r="C60" i="2"/>
  <c r="D60" i="2"/>
  <c r="E60" i="2"/>
  <c r="F60" i="2"/>
  <c r="G60" i="2"/>
  <c r="H60" i="2"/>
  <c r="I60" i="2"/>
  <c r="J60" i="2" s="1"/>
  <c r="L60" i="2"/>
  <c r="M60" i="2"/>
  <c r="P60" i="2"/>
  <c r="U60" i="2"/>
  <c r="X60" i="2"/>
  <c r="AA60" i="2" s="1"/>
  <c r="Y60" i="2"/>
  <c r="AC60" i="2"/>
  <c r="AD60" i="2"/>
  <c r="A61" i="2"/>
  <c r="B61" i="2"/>
  <c r="C61" i="2"/>
  <c r="D61" i="2"/>
  <c r="E61" i="2"/>
  <c r="F61" i="2"/>
  <c r="G61" i="2"/>
  <c r="H61" i="2"/>
  <c r="I61" i="2"/>
  <c r="J61" i="2" s="1"/>
  <c r="N61" i="2"/>
  <c r="P61" i="2"/>
  <c r="X61" i="2"/>
  <c r="AA61" i="2" s="1"/>
  <c r="Y61" i="2"/>
  <c r="AC61" i="2"/>
  <c r="AE61" i="2"/>
  <c r="AF61" i="2" s="1"/>
  <c r="A62" i="2"/>
  <c r="B62" i="2"/>
  <c r="C62" i="2"/>
  <c r="D62" i="2"/>
  <c r="E62" i="2"/>
  <c r="F62" i="2"/>
  <c r="G62" i="2"/>
  <c r="H62" i="2"/>
  <c r="I62" i="2"/>
  <c r="J62" i="2" s="1"/>
  <c r="N62" i="2"/>
  <c r="Q62" i="2"/>
  <c r="R62" i="2"/>
  <c r="Y62" i="2"/>
  <c r="Z62" i="2"/>
  <c r="AC62" i="2"/>
  <c r="AE62" i="2"/>
  <c r="AF62" i="2" s="1"/>
  <c r="A63" i="2"/>
  <c r="B63" i="2"/>
  <c r="C63" i="2"/>
  <c r="D63" i="2"/>
  <c r="E63" i="2"/>
  <c r="F63" i="2"/>
  <c r="G63" i="2"/>
  <c r="H63" i="2"/>
  <c r="I63" i="2"/>
  <c r="J63" i="2" s="1"/>
  <c r="L63" i="2"/>
  <c r="M63" i="2" s="1"/>
  <c r="P63" i="2"/>
  <c r="Q63" i="2"/>
  <c r="R63" i="2" s="1"/>
  <c r="W63" i="2"/>
  <c r="V63" i="2" s="1"/>
  <c r="Z63" i="2"/>
  <c r="AB63" i="2"/>
  <c r="AD63" i="2"/>
  <c r="A64" i="2"/>
  <c r="B64" i="2"/>
  <c r="C64" i="2"/>
  <c r="D64" i="2"/>
  <c r="E64" i="2"/>
  <c r="F64" i="2"/>
  <c r="G64" i="2"/>
  <c r="H64" i="2"/>
  <c r="I64" i="2"/>
  <c r="J64" i="2"/>
  <c r="L64" i="2"/>
  <c r="M64" i="2"/>
  <c r="N64" i="2"/>
  <c r="O64" i="2"/>
  <c r="P64" i="2"/>
  <c r="Q64" i="2"/>
  <c r="R64" i="2" s="1"/>
  <c r="U64" i="2"/>
  <c r="W64" i="2"/>
  <c r="V64" i="2" s="1"/>
  <c r="X64" i="2"/>
  <c r="AA64" i="2" s="1"/>
  <c r="Y64" i="2"/>
  <c r="Z64" i="2"/>
  <c r="AB64" i="2"/>
  <c r="AC64" i="2"/>
  <c r="AD64" i="2"/>
  <c r="AE64" i="2"/>
  <c r="AF64" i="2"/>
  <c r="A65" i="2"/>
  <c r="B65" i="2"/>
  <c r="C65" i="2"/>
  <c r="D65" i="2"/>
  <c r="E65" i="2"/>
  <c r="F65" i="2"/>
  <c r="G65" i="2"/>
  <c r="H65" i="2"/>
  <c r="I65" i="2"/>
  <c r="L65" i="2" s="1"/>
  <c r="M65" i="2" s="1"/>
  <c r="J65" i="2"/>
  <c r="N65" i="2"/>
  <c r="O65" i="2"/>
  <c r="Q65" i="2"/>
  <c r="R65" i="2"/>
  <c r="U65" i="2"/>
  <c r="X65" i="2"/>
  <c r="AA65" i="2" s="1"/>
  <c r="Y65" i="2"/>
  <c r="AB65" i="2"/>
  <c r="AC65" i="2"/>
  <c r="AD65" i="2"/>
  <c r="A66" i="2"/>
  <c r="B66" i="2"/>
  <c r="C66" i="2"/>
  <c r="D66" i="2"/>
  <c r="E66" i="2"/>
  <c r="F66" i="2"/>
  <c r="G66" i="2"/>
  <c r="H66" i="2"/>
  <c r="I66" i="2"/>
  <c r="W66" i="2" s="1"/>
  <c r="J66" i="2"/>
  <c r="L66" i="2"/>
  <c r="M66" i="2" s="1"/>
  <c r="N66" i="2"/>
  <c r="O66" i="2"/>
  <c r="Q66" i="2"/>
  <c r="R66" i="2"/>
  <c r="U66" i="2"/>
  <c r="V66" i="2"/>
  <c r="X66" i="2"/>
  <c r="AA66" i="2" s="1"/>
  <c r="Z66" i="2"/>
  <c r="AB66" i="2"/>
  <c r="AC66" i="2"/>
  <c r="AD66" i="2"/>
  <c r="AE66" i="2"/>
  <c r="AF66" i="2"/>
  <c r="A67" i="2"/>
  <c r="B67" i="2"/>
  <c r="C67" i="2"/>
  <c r="D67" i="2"/>
  <c r="E67" i="2"/>
  <c r="F67" i="2"/>
  <c r="G67" i="2"/>
  <c r="X67" i="2" s="1"/>
  <c r="AA67" i="2" s="1"/>
  <c r="H67" i="2"/>
  <c r="I67" i="2"/>
  <c r="L67" i="2"/>
  <c r="M67" i="2"/>
  <c r="N67" i="2"/>
  <c r="O67" i="2"/>
  <c r="P67" i="2"/>
  <c r="Q67" i="2"/>
  <c r="R67" i="2"/>
  <c r="U67" i="2"/>
  <c r="W67" i="2"/>
  <c r="V67" i="2" s="1"/>
  <c r="Y67" i="2"/>
  <c r="Z67" i="2"/>
  <c r="AB67" i="2"/>
  <c r="AD67" i="2"/>
  <c r="AE67" i="2"/>
  <c r="AF67" i="2"/>
  <c r="A68" i="2"/>
  <c r="B68" i="2"/>
  <c r="C68" i="2"/>
  <c r="D68" i="2"/>
  <c r="E68" i="2"/>
  <c r="F68" i="2"/>
  <c r="G68" i="2"/>
  <c r="H68" i="2"/>
  <c r="I68" i="2"/>
  <c r="L68" i="2"/>
  <c r="M68" i="2" s="1"/>
  <c r="O68" i="2"/>
  <c r="P68" i="2"/>
  <c r="Y68" i="2"/>
  <c r="Z68" i="2"/>
  <c r="AC68" i="2"/>
  <c r="AD68" i="2"/>
  <c r="A69" i="2"/>
  <c r="B69" i="2"/>
  <c r="C69" i="2"/>
  <c r="D69" i="2"/>
  <c r="E69" i="2"/>
  <c r="F69" i="2"/>
  <c r="G69" i="2"/>
  <c r="H69" i="2"/>
  <c r="I69" i="2"/>
  <c r="L69" i="2"/>
  <c r="M69" i="2"/>
  <c r="O69" i="2"/>
  <c r="P69" i="2"/>
  <c r="W69" i="2"/>
  <c r="V69" i="2" s="1"/>
  <c r="Y69" i="2"/>
  <c r="AB69" i="2"/>
  <c r="AD69" i="2"/>
  <c r="A70" i="2"/>
  <c r="B70" i="2"/>
  <c r="C70" i="2"/>
  <c r="D70" i="2"/>
  <c r="E70" i="2"/>
  <c r="F70" i="2"/>
  <c r="G70" i="2"/>
  <c r="H70" i="2"/>
  <c r="I70" i="2"/>
  <c r="P70" i="2" s="1"/>
  <c r="N70" i="2"/>
  <c r="X70" i="2"/>
  <c r="AA70" i="2" s="1"/>
  <c r="Z70" i="2"/>
  <c r="A71" i="2"/>
  <c r="B71" i="2"/>
  <c r="C71" i="2"/>
  <c r="D71" i="2"/>
  <c r="E71" i="2"/>
  <c r="F71" i="2"/>
  <c r="G71" i="2"/>
  <c r="H71" i="2"/>
  <c r="I71" i="2"/>
  <c r="P71" i="2"/>
  <c r="AE71" i="2"/>
  <c r="AF71" i="2" s="1"/>
  <c r="A72" i="2"/>
  <c r="B72" i="2"/>
  <c r="C72" i="2"/>
  <c r="D72" i="2"/>
  <c r="E72" i="2"/>
  <c r="F72" i="2"/>
  <c r="G72" i="2"/>
  <c r="H72" i="2"/>
  <c r="I72" i="2"/>
  <c r="A73" i="2"/>
  <c r="B73" i="2"/>
  <c r="C73" i="2"/>
  <c r="D73" i="2"/>
  <c r="E73" i="2"/>
  <c r="F73" i="2"/>
  <c r="G73" i="2"/>
  <c r="H73" i="2"/>
  <c r="I73" i="2"/>
  <c r="K73" i="2" s="1"/>
  <c r="J73" i="2"/>
  <c r="L73" i="2"/>
  <c r="M73" i="2" s="1"/>
  <c r="P73" i="2"/>
  <c r="Q73" i="2"/>
  <c r="R73" i="2" s="1"/>
  <c r="S73" i="2"/>
  <c r="U73" i="2"/>
  <c r="W73" i="2"/>
  <c r="V73" i="2" s="1"/>
  <c r="Y73" i="2"/>
  <c r="Z73" i="2"/>
  <c r="AB73" i="2"/>
  <c r="AE73" i="2"/>
  <c r="AF73" i="2"/>
  <c r="A74" i="2"/>
  <c r="B74" i="2"/>
  <c r="C74" i="2"/>
  <c r="D74" i="2"/>
  <c r="E74" i="2"/>
  <c r="F74" i="2"/>
  <c r="G74" i="2"/>
  <c r="X74" i="2" s="1"/>
  <c r="AA74" i="2" s="1"/>
  <c r="H74" i="2"/>
  <c r="I74" i="2"/>
  <c r="J74" i="2"/>
  <c r="K74" i="2"/>
  <c r="L74" i="2"/>
  <c r="M74" i="2"/>
  <c r="O74" i="2"/>
  <c r="P74" i="2"/>
  <c r="Q74" i="2"/>
  <c r="R74" i="2" s="1"/>
  <c r="T74" i="2" s="1"/>
  <c r="S74" i="2"/>
  <c r="U74" i="2"/>
  <c r="W74" i="2"/>
  <c r="V74" i="2" s="1"/>
  <c r="Y74" i="2"/>
  <c r="Z74" i="2"/>
  <c r="AB74" i="2"/>
  <c r="AC74" i="2"/>
  <c r="AE74" i="2"/>
  <c r="AF74" i="2"/>
  <c r="A75" i="2"/>
  <c r="B75" i="2"/>
  <c r="C75" i="2"/>
  <c r="D75" i="2"/>
  <c r="E75" i="2"/>
  <c r="F75" i="2"/>
  <c r="G75" i="2"/>
  <c r="H75" i="2"/>
  <c r="I75" i="2"/>
  <c r="L75" i="2" s="1"/>
  <c r="M75" i="2" s="1"/>
  <c r="J75" i="2"/>
  <c r="K75" i="2"/>
  <c r="O75" i="2"/>
  <c r="P75" i="2"/>
  <c r="Q75" i="2"/>
  <c r="R75" i="2" s="1"/>
  <c r="S75" i="2"/>
  <c r="T75" i="2"/>
  <c r="W75" i="2"/>
  <c r="V75" i="2" s="1"/>
  <c r="X75" i="2"/>
  <c r="AA75" i="2" s="1"/>
  <c r="Y75" i="2"/>
  <c r="Z75" i="2"/>
  <c r="AB75" i="2"/>
  <c r="AC75" i="2"/>
  <c r="A76" i="2"/>
  <c r="B76" i="2"/>
  <c r="C76" i="2"/>
  <c r="D76" i="2"/>
  <c r="E76" i="2"/>
  <c r="F76" i="2"/>
  <c r="G76" i="2"/>
  <c r="H76" i="2"/>
  <c r="I76" i="2"/>
  <c r="Z76" i="2" s="1"/>
  <c r="J76" i="2"/>
  <c r="K76" i="2"/>
  <c r="O76" i="2"/>
  <c r="Q76" i="2"/>
  <c r="R76" i="2" s="1"/>
  <c r="W76" i="2"/>
  <c r="V76" i="2" s="1"/>
  <c r="X76" i="2"/>
  <c r="AA76" i="2"/>
  <c r="AB76" i="2"/>
  <c r="A77" i="2"/>
  <c r="B77" i="2"/>
  <c r="C77" i="2"/>
  <c r="D77" i="2"/>
  <c r="E77" i="2"/>
  <c r="F77" i="2"/>
  <c r="G77" i="2"/>
  <c r="H77" i="2"/>
  <c r="I77" i="2"/>
  <c r="Z77" i="2" s="1"/>
  <c r="K77" i="2"/>
  <c r="L77" i="2"/>
  <c r="M77" i="2" s="1"/>
  <c r="O77" i="2"/>
  <c r="Q77" i="2"/>
  <c r="R77" i="2" s="1"/>
  <c r="U77" i="2"/>
  <c r="W77" i="2"/>
  <c r="V77" i="2" s="1"/>
  <c r="X77" i="2"/>
  <c r="AA77" i="2" s="1"/>
  <c r="AC77" i="2"/>
  <c r="A78" i="2"/>
  <c r="B78" i="2"/>
  <c r="C78" i="2"/>
  <c r="D78" i="2"/>
  <c r="E78" i="2"/>
  <c r="F78" i="2"/>
  <c r="G78" i="2"/>
  <c r="H78" i="2"/>
  <c r="I78" i="2"/>
  <c r="O78" i="2" s="1"/>
  <c r="K78" i="2"/>
  <c r="L78" i="2"/>
  <c r="M78" i="2" s="1"/>
  <c r="P78" i="2"/>
  <c r="Q78" i="2"/>
  <c r="R78" i="2" s="1"/>
  <c r="U78" i="2"/>
  <c r="X78" i="2"/>
  <c r="Y78" i="2"/>
  <c r="AA78" i="2"/>
  <c r="AC78" i="2"/>
  <c r="A79" i="2"/>
  <c r="B79" i="2"/>
  <c r="C79" i="2"/>
  <c r="D79" i="2"/>
  <c r="E79" i="2"/>
  <c r="F79" i="2"/>
  <c r="G79" i="2"/>
  <c r="H79" i="2"/>
  <c r="I79" i="2"/>
  <c r="O79" i="2" s="1"/>
  <c r="J79" i="2"/>
  <c r="K79" i="2"/>
  <c r="L79" i="2"/>
  <c r="M79" i="2" s="1"/>
  <c r="P79" i="2"/>
  <c r="U79" i="2"/>
  <c r="X79" i="2"/>
  <c r="AA79" i="2" s="1"/>
  <c r="Y79" i="2"/>
  <c r="AB79" i="2"/>
  <c r="AC79" i="2"/>
  <c r="A80" i="2"/>
  <c r="B80" i="2"/>
  <c r="C80" i="2"/>
  <c r="D80" i="2"/>
  <c r="E80" i="2"/>
  <c r="F80" i="2"/>
  <c r="G80" i="2"/>
  <c r="H80" i="2"/>
  <c r="I80" i="2"/>
  <c r="O80" i="2" s="1"/>
  <c r="J80" i="2"/>
  <c r="L80" i="2"/>
  <c r="M80" i="2" s="1"/>
  <c r="P80" i="2"/>
  <c r="U80" i="2"/>
  <c r="W80" i="2"/>
  <c r="V80" i="2" s="1"/>
  <c r="X80" i="2"/>
  <c r="AA80" i="2" s="1"/>
  <c r="Y80" i="2"/>
  <c r="AB80" i="2"/>
  <c r="AE80" i="2"/>
  <c r="AF80" i="2" s="1"/>
  <c r="A81" i="2"/>
  <c r="B81" i="2"/>
  <c r="C81" i="2"/>
  <c r="D81" i="2"/>
  <c r="E81" i="2"/>
  <c r="F81" i="2"/>
  <c r="G81" i="2"/>
  <c r="H81" i="2"/>
  <c r="I81" i="2"/>
  <c r="P81" i="2" s="1"/>
  <c r="J81" i="2"/>
  <c r="L81" i="2"/>
  <c r="M81" i="2"/>
  <c r="Q81" i="2"/>
  <c r="R81" i="2" s="1"/>
  <c r="U81" i="2"/>
  <c r="W81" i="2"/>
  <c r="V81" i="2" s="1"/>
  <c r="Y81" i="2"/>
  <c r="Z81" i="2"/>
  <c r="AB81" i="2"/>
  <c r="AE81" i="2"/>
  <c r="AF81" i="2" s="1"/>
  <c r="A82" i="2"/>
  <c r="B82" i="2"/>
  <c r="C82" i="2"/>
  <c r="D82" i="2"/>
  <c r="E82" i="2"/>
  <c r="F82" i="2"/>
  <c r="G82" i="2"/>
  <c r="X82" i="2" s="1"/>
  <c r="AA82" i="2" s="1"/>
  <c r="H82" i="2"/>
  <c r="I82" i="2"/>
  <c r="J82" i="2"/>
  <c r="K82" i="2"/>
  <c r="L82" i="2"/>
  <c r="M82" i="2" s="1"/>
  <c r="O82" i="2"/>
  <c r="P82" i="2"/>
  <c r="Q82" i="2"/>
  <c r="S82" i="2"/>
  <c r="U82" i="2"/>
  <c r="W82" i="2"/>
  <c r="V82" i="2" s="1"/>
  <c r="Y82" i="2"/>
  <c r="Z82" i="2"/>
  <c r="AB82" i="2"/>
  <c r="AC82" i="2"/>
  <c r="AE82" i="2"/>
  <c r="AF82" i="2"/>
  <c r="A83" i="2"/>
  <c r="B83" i="2"/>
  <c r="C83" i="2"/>
  <c r="D83" i="2"/>
  <c r="E83" i="2"/>
  <c r="F83" i="2"/>
  <c r="G83" i="2"/>
  <c r="H83" i="2"/>
  <c r="I83" i="2"/>
  <c r="S83" i="2"/>
  <c r="A84" i="2"/>
  <c r="B84" i="2"/>
  <c r="C84" i="2"/>
  <c r="D84" i="2"/>
  <c r="E84" i="2"/>
  <c r="F84" i="2"/>
  <c r="G84" i="2"/>
  <c r="H84" i="2"/>
  <c r="I84" i="2"/>
  <c r="J84" i="2"/>
  <c r="K84" i="2"/>
  <c r="L84" i="2"/>
  <c r="M84" i="2"/>
  <c r="O84" i="2"/>
  <c r="Q84" i="2"/>
  <c r="R84" i="2" s="1"/>
  <c r="T84" i="2" s="1"/>
  <c r="S84" i="2"/>
  <c r="U84" i="2"/>
  <c r="W84" i="2"/>
  <c r="V84" i="2" s="1"/>
  <c r="X84" i="2"/>
  <c r="Z84" i="2"/>
  <c r="AA84" i="2"/>
  <c r="AB84" i="2"/>
  <c r="AC84" i="2"/>
  <c r="AE84" i="2"/>
  <c r="AF84" i="2"/>
  <c r="A85" i="2"/>
  <c r="B85" i="2"/>
  <c r="C85" i="2"/>
  <c r="D85" i="2"/>
  <c r="E85" i="2"/>
  <c r="F85" i="2"/>
  <c r="G85" i="2"/>
  <c r="X85" i="2" s="1"/>
  <c r="AA85" i="2" s="1"/>
  <c r="H85" i="2"/>
  <c r="I85" i="2"/>
  <c r="P85" i="2" s="1"/>
  <c r="K85" i="2"/>
  <c r="L85" i="2"/>
  <c r="M85" i="2"/>
  <c r="O85" i="2"/>
  <c r="Q85" i="2"/>
  <c r="R85" i="2" s="1"/>
  <c r="U85" i="2"/>
  <c r="W85" i="2"/>
  <c r="V85" i="2" s="1"/>
  <c r="Y85" i="2"/>
  <c r="AC85" i="2"/>
  <c r="AE85" i="2"/>
  <c r="AF85" i="2"/>
  <c r="A86" i="2"/>
  <c r="B86" i="2"/>
  <c r="C86" i="2"/>
  <c r="D86" i="2"/>
  <c r="E86" i="2"/>
  <c r="F86" i="2"/>
  <c r="G86" i="2"/>
  <c r="H86" i="2"/>
  <c r="I86" i="2"/>
  <c r="L86" i="2" s="1"/>
  <c r="M86" i="2" s="1"/>
  <c r="J86" i="2"/>
  <c r="K86" i="2"/>
  <c r="O86" i="2"/>
  <c r="P86" i="2"/>
  <c r="S86" i="2"/>
  <c r="U86" i="2"/>
  <c r="Y86" i="2"/>
  <c r="Z86" i="2"/>
  <c r="AC86" i="2"/>
  <c r="AE86" i="2"/>
  <c r="AF86" i="2" s="1"/>
  <c r="A87" i="2"/>
  <c r="B87" i="2"/>
  <c r="C87" i="2"/>
  <c r="D87" i="2"/>
  <c r="E87" i="2"/>
  <c r="F87" i="2"/>
  <c r="G87" i="2"/>
  <c r="H87" i="2"/>
  <c r="I87" i="2"/>
  <c r="U87" i="2"/>
  <c r="A88" i="2"/>
  <c r="B88" i="2"/>
  <c r="C88" i="2"/>
  <c r="D88" i="2"/>
  <c r="E88" i="2"/>
  <c r="F88" i="2"/>
  <c r="G88" i="2"/>
  <c r="H88" i="2"/>
  <c r="I88" i="2"/>
  <c r="O88" i="2" s="1"/>
  <c r="P88" i="2"/>
  <c r="Y88" i="2"/>
  <c r="Z88" i="2"/>
  <c r="AE88" i="2"/>
  <c r="AF88" i="2" s="1"/>
  <c r="A89" i="2"/>
  <c r="B89" i="2"/>
  <c r="C89" i="2"/>
  <c r="D89" i="2"/>
  <c r="E89" i="2"/>
  <c r="F89" i="2"/>
  <c r="G89" i="2"/>
  <c r="H89" i="2"/>
  <c r="I89" i="2"/>
  <c r="Y89" i="2" s="1"/>
  <c r="J89" i="2"/>
  <c r="K89" i="2"/>
  <c r="L89" i="2"/>
  <c r="M89" i="2" s="1"/>
  <c r="P89" i="2"/>
  <c r="Q89" i="2"/>
  <c r="R89" i="2" s="1"/>
  <c r="T89" i="2" s="1"/>
  <c r="S89" i="2"/>
  <c r="U89" i="2"/>
  <c r="W89" i="2"/>
  <c r="V89" i="2" s="1"/>
  <c r="Z89" i="2"/>
  <c r="AC89" i="2"/>
  <c r="AE89" i="2"/>
  <c r="AF89" i="2"/>
  <c r="A90" i="2"/>
  <c r="B90" i="2"/>
  <c r="C90" i="2"/>
  <c r="D90" i="2"/>
  <c r="E90" i="2"/>
  <c r="F90" i="2"/>
  <c r="G90" i="2"/>
  <c r="X90" i="2" s="1"/>
  <c r="AA90" i="2" s="1"/>
  <c r="H90" i="2"/>
  <c r="I90" i="2"/>
  <c r="J90" i="2"/>
  <c r="K90" i="2"/>
  <c r="L90" i="2"/>
  <c r="M90" i="2" s="1"/>
  <c r="O90" i="2"/>
  <c r="P90" i="2"/>
  <c r="Q90" i="2"/>
  <c r="R90" i="2" s="1"/>
  <c r="S90" i="2"/>
  <c r="U90" i="2"/>
  <c r="W90" i="2"/>
  <c r="V90" i="2" s="1"/>
  <c r="Y90" i="2"/>
  <c r="Z90" i="2"/>
  <c r="AB90" i="2"/>
  <c r="AC90" i="2"/>
  <c r="AE90" i="2"/>
  <c r="AF90" i="2"/>
  <c r="A91" i="2"/>
  <c r="B91" i="2"/>
  <c r="C91" i="2"/>
  <c r="D91" i="2"/>
  <c r="E91" i="2"/>
  <c r="F91" i="2"/>
  <c r="G91" i="2"/>
  <c r="H91" i="2"/>
  <c r="I91" i="2"/>
  <c r="Y91" i="2" s="1"/>
  <c r="O91" i="2"/>
  <c r="P91" i="2"/>
  <c r="S91" i="2"/>
  <c r="Z91" i="2"/>
  <c r="AB91" i="2"/>
  <c r="AC91" i="2"/>
  <c r="A92" i="2"/>
  <c r="B92" i="2"/>
  <c r="C92" i="2"/>
  <c r="D92" i="2"/>
  <c r="E92" i="2"/>
  <c r="F92" i="2"/>
  <c r="G92" i="2"/>
  <c r="H92" i="2"/>
  <c r="I92" i="2"/>
  <c r="X92" i="2" s="1"/>
  <c r="J92" i="2"/>
  <c r="K92" i="2"/>
  <c r="L92" i="2"/>
  <c r="M92" i="2" s="1"/>
  <c r="O92" i="2"/>
  <c r="Q92" i="2"/>
  <c r="R92" i="2" s="1"/>
  <c r="T92" i="2" s="1"/>
  <c r="S92" i="2"/>
  <c r="U92" i="2"/>
  <c r="W92" i="2"/>
  <c r="V92" i="2" s="1"/>
  <c r="Z92" i="2"/>
  <c r="AA92" i="2"/>
  <c r="AC92" i="2"/>
  <c r="AE92" i="2"/>
  <c r="AF92" i="2"/>
  <c r="A93" i="2"/>
  <c r="B93" i="2"/>
  <c r="C93" i="2"/>
  <c r="D93" i="2"/>
  <c r="E93" i="2"/>
  <c r="F93" i="2"/>
  <c r="G93" i="2"/>
  <c r="H93" i="2"/>
  <c r="I93" i="2"/>
  <c r="A94" i="2"/>
  <c r="B94" i="2"/>
  <c r="C94" i="2"/>
  <c r="D94" i="2"/>
  <c r="E94" i="2"/>
  <c r="F94" i="2"/>
  <c r="G94" i="2"/>
  <c r="H94" i="2"/>
  <c r="I94" i="2"/>
  <c r="J94" i="2"/>
  <c r="P94" i="2"/>
  <c r="Q94" i="2"/>
  <c r="S94" i="2"/>
  <c r="Z94" i="2"/>
  <c r="AC94" i="2"/>
  <c r="AE94" i="2"/>
  <c r="AF94" i="2" s="1"/>
  <c r="A95" i="2"/>
  <c r="B95" i="2"/>
  <c r="C95" i="2"/>
  <c r="D95" i="2"/>
  <c r="E95" i="2"/>
  <c r="F95" i="2"/>
  <c r="G95" i="2"/>
  <c r="H95" i="2"/>
  <c r="I95" i="2"/>
  <c r="O95" i="2" s="1"/>
  <c r="J95" i="2"/>
  <c r="K95" i="2"/>
  <c r="L95" i="2"/>
  <c r="M95" i="2"/>
  <c r="P95" i="2"/>
  <c r="S95" i="2"/>
  <c r="U95" i="2"/>
  <c r="W95" i="2"/>
  <c r="V95" i="2" s="1"/>
  <c r="X95" i="2"/>
  <c r="AA95" i="2" s="1"/>
  <c r="AB95" i="2"/>
  <c r="AC95" i="2"/>
  <c r="AE95" i="2"/>
  <c r="AF95" i="2"/>
  <c r="A96" i="2"/>
  <c r="B96" i="2"/>
  <c r="C96" i="2"/>
  <c r="D96" i="2"/>
  <c r="E96" i="2"/>
  <c r="F96" i="2"/>
  <c r="G96" i="2"/>
  <c r="H96" i="2"/>
  <c r="I96" i="2"/>
  <c r="O96" i="2" s="1"/>
  <c r="J96" i="2"/>
  <c r="S96" i="2"/>
  <c r="U96" i="2"/>
  <c r="Y96" i="2"/>
  <c r="AE96" i="2"/>
  <c r="AF96" i="2"/>
  <c r="A97" i="2"/>
  <c r="B97" i="2"/>
  <c r="C97" i="2"/>
  <c r="D97" i="2"/>
  <c r="E97" i="2"/>
  <c r="F97" i="2"/>
  <c r="G97" i="2"/>
  <c r="H97" i="2"/>
  <c r="I97" i="2"/>
  <c r="J97" i="2"/>
  <c r="K97" i="2"/>
  <c r="L97" i="2"/>
  <c r="M97" i="2"/>
  <c r="P97" i="2"/>
  <c r="Q97" i="2"/>
  <c r="R97" i="2"/>
  <c r="T97" i="2" s="1"/>
  <c r="S97" i="2"/>
  <c r="U97" i="2"/>
  <c r="W97" i="2"/>
  <c r="V97" i="2" s="1"/>
  <c r="Y97" i="2"/>
  <c r="Z97" i="2"/>
  <c r="AB97" i="2"/>
  <c r="AC97" i="2"/>
  <c r="AE97" i="2"/>
  <c r="AF97" i="2"/>
  <c r="A98" i="2"/>
  <c r="B98" i="2"/>
  <c r="C98" i="2"/>
  <c r="D98" i="2"/>
  <c r="E98" i="2"/>
  <c r="F98" i="2"/>
  <c r="G98" i="2"/>
  <c r="H98" i="2"/>
  <c r="I98" i="2"/>
  <c r="J98" i="2"/>
  <c r="K98" i="2"/>
  <c r="L98" i="2"/>
  <c r="M98" i="2"/>
  <c r="O98" i="2"/>
  <c r="P98" i="2"/>
  <c r="Q98" i="2"/>
  <c r="R98" i="2" s="1"/>
  <c r="T98" i="2" s="1"/>
  <c r="S98" i="2"/>
  <c r="U98" i="2"/>
  <c r="W98" i="2"/>
  <c r="V98" i="2" s="1"/>
  <c r="X98" i="2"/>
  <c r="AA98" i="2" s="1"/>
  <c r="Y98" i="2"/>
  <c r="Z98" i="2"/>
  <c r="AB98" i="2"/>
  <c r="AC98" i="2"/>
  <c r="AE98" i="2"/>
  <c r="AF98" i="2"/>
  <c r="A99" i="2"/>
  <c r="B99" i="2"/>
  <c r="C99" i="2"/>
  <c r="D99" i="2"/>
  <c r="E99" i="2"/>
  <c r="F99" i="2"/>
  <c r="G99" i="2"/>
  <c r="H99" i="2"/>
  <c r="I99" i="2"/>
  <c r="S99" i="2" s="1"/>
  <c r="J99" i="2"/>
  <c r="O99" i="2"/>
  <c r="X99" i="2"/>
  <c r="AA99" i="2" s="1"/>
  <c r="AC99" i="2"/>
  <c r="A100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O100" i="2"/>
  <c r="Q100" i="2"/>
  <c r="R100" i="2"/>
  <c r="S100" i="2"/>
  <c r="T100" i="2"/>
  <c r="U100" i="2"/>
  <c r="W100" i="2"/>
  <c r="V100" i="2" s="1"/>
  <c r="X100" i="2"/>
  <c r="Z100" i="2"/>
  <c r="AA100" i="2"/>
  <c r="AB100" i="2"/>
  <c r="AC100" i="2"/>
  <c r="AE100" i="2"/>
  <c r="AF100" i="2" s="1"/>
  <c r="A101" i="2"/>
  <c r="B101" i="2"/>
  <c r="C101" i="2"/>
  <c r="D101" i="2"/>
  <c r="E101" i="2"/>
  <c r="F101" i="2"/>
  <c r="G101" i="2"/>
  <c r="H101" i="2"/>
  <c r="I101" i="2"/>
  <c r="P101" i="2" s="1"/>
  <c r="K101" i="2"/>
  <c r="L101" i="2"/>
  <c r="M101" i="2"/>
  <c r="O101" i="2"/>
  <c r="Q101" i="2"/>
  <c r="R101" i="2"/>
  <c r="U101" i="2"/>
  <c r="W101" i="2"/>
  <c r="V101" i="2" s="1"/>
  <c r="X101" i="2"/>
  <c r="AA101" i="2" s="1"/>
  <c r="Y101" i="2"/>
  <c r="AC101" i="2"/>
  <c r="AE101" i="2"/>
  <c r="AF101" i="2"/>
  <c r="A102" i="2"/>
  <c r="B102" i="2"/>
  <c r="C102" i="2"/>
  <c r="D102" i="2"/>
  <c r="E102" i="2"/>
  <c r="F102" i="2"/>
  <c r="G102" i="2"/>
  <c r="H102" i="2"/>
  <c r="I102" i="2"/>
  <c r="L102" i="2" s="1"/>
  <c r="M102" i="2" s="1"/>
  <c r="J102" i="2"/>
  <c r="K102" i="2"/>
  <c r="O102" i="2"/>
  <c r="P102" i="2"/>
  <c r="S102" i="2"/>
  <c r="U102" i="2"/>
  <c r="Y102" i="2"/>
  <c r="Z102" i="2"/>
  <c r="AC102" i="2"/>
  <c r="AE102" i="2"/>
  <c r="AF102" i="2" s="1"/>
  <c r="A103" i="2"/>
  <c r="B103" i="2"/>
  <c r="C103" i="2"/>
  <c r="D103" i="2"/>
  <c r="E103" i="2"/>
  <c r="F103" i="2"/>
  <c r="G103" i="2"/>
  <c r="H103" i="2"/>
  <c r="I103" i="2"/>
  <c r="K103" i="2"/>
  <c r="L103" i="2"/>
  <c r="M103" i="2" s="1"/>
  <c r="P103" i="2"/>
  <c r="S103" i="2"/>
  <c r="U103" i="2"/>
  <c r="AB103" i="2"/>
  <c r="AC103" i="2"/>
  <c r="A104" i="2"/>
  <c r="B104" i="2"/>
  <c r="C104" i="2"/>
  <c r="D104" i="2"/>
  <c r="E104" i="2"/>
  <c r="F104" i="2"/>
  <c r="G104" i="2"/>
  <c r="H104" i="2"/>
  <c r="I104" i="2"/>
  <c r="O104" i="2"/>
  <c r="P104" i="2"/>
  <c r="S104" i="2"/>
  <c r="X104" i="2"/>
  <c r="AA104" i="2" s="1"/>
  <c r="Y104" i="2"/>
  <c r="Z104" i="2"/>
  <c r="AB104" i="2"/>
  <c r="AE104" i="2"/>
  <c r="AF104" i="2" s="1"/>
  <c r="A105" i="2"/>
  <c r="B105" i="2"/>
  <c r="C105" i="2"/>
  <c r="D105" i="2"/>
  <c r="E105" i="2"/>
  <c r="F105" i="2"/>
  <c r="G105" i="2"/>
  <c r="H105" i="2"/>
  <c r="I105" i="2"/>
  <c r="Y105" i="2" s="1"/>
  <c r="J105" i="2"/>
  <c r="K105" i="2"/>
  <c r="L105" i="2"/>
  <c r="M105" i="2" s="1"/>
  <c r="P105" i="2"/>
  <c r="Q105" i="2"/>
  <c r="S105" i="2"/>
  <c r="U105" i="2"/>
  <c r="W105" i="2"/>
  <c r="V105" i="2" s="1"/>
  <c r="Z105" i="2"/>
  <c r="AC105" i="2"/>
  <c r="AE105" i="2"/>
  <c r="AF105" i="2"/>
  <c r="A106" i="2"/>
  <c r="B106" i="2"/>
  <c r="C106" i="2"/>
  <c r="D106" i="2"/>
  <c r="E106" i="2"/>
  <c r="F106" i="2"/>
  <c r="G106" i="2"/>
  <c r="X106" i="2" s="1"/>
  <c r="AA106" i="2" s="1"/>
  <c r="H106" i="2"/>
  <c r="I106" i="2"/>
  <c r="J106" i="2"/>
  <c r="K106" i="2"/>
  <c r="L106" i="2"/>
  <c r="M106" i="2" s="1"/>
  <c r="O106" i="2"/>
  <c r="P106" i="2"/>
  <c r="Q106" i="2"/>
  <c r="R106" i="2" s="1"/>
  <c r="S106" i="2"/>
  <c r="T106" i="2" s="1"/>
  <c r="U106" i="2"/>
  <c r="W106" i="2"/>
  <c r="V106" i="2" s="1"/>
  <c r="Y106" i="2"/>
  <c r="Z106" i="2"/>
  <c r="AB106" i="2"/>
  <c r="AC106" i="2"/>
  <c r="AE106" i="2"/>
  <c r="AF106" i="2"/>
  <c r="A107" i="2"/>
  <c r="B107" i="2"/>
  <c r="C107" i="2"/>
  <c r="D107" i="2"/>
  <c r="E107" i="2"/>
  <c r="F107" i="2"/>
  <c r="G107" i="2"/>
  <c r="H107" i="2"/>
  <c r="I107" i="2"/>
  <c r="A108" i="2"/>
  <c r="B108" i="2"/>
  <c r="C108" i="2"/>
  <c r="D108" i="2"/>
  <c r="E108" i="2"/>
  <c r="F108" i="2"/>
  <c r="G108" i="2"/>
  <c r="H108" i="2"/>
  <c r="I108" i="2"/>
  <c r="X108" i="2" s="1"/>
  <c r="AA108" i="2" s="1"/>
  <c r="J108" i="2"/>
  <c r="K108" i="2"/>
  <c r="L108" i="2"/>
  <c r="M108" i="2" s="1"/>
  <c r="O108" i="2"/>
  <c r="Q108" i="2"/>
  <c r="R108" i="2" s="1"/>
  <c r="T108" i="2" s="1"/>
  <c r="S108" i="2"/>
  <c r="U108" i="2"/>
  <c r="W108" i="2"/>
  <c r="V108" i="2" s="1"/>
  <c r="Z108" i="2"/>
  <c r="AC108" i="2"/>
  <c r="AE108" i="2"/>
  <c r="AF108" i="2" s="1"/>
  <c r="A109" i="2"/>
  <c r="B109" i="2"/>
  <c r="C109" i="2"/>
  <c r="D109" i="2"/>
  <c r="E109" i="2"/>
  <c r="F109" i="2"/>
  <c r="G109" i="2"/>
  <c r="H109" i="2"/>
  <c r="I109" i="2"/>
  <c r="L109" i="2"/>
  <c r="M109" i="2"/>
  <c r="Q109" i="2"/>
  <c r="W109" i="2"/>
  <c r="V109" i="2" s="1"/>
  <c r="AC109" i="2"/>
  <c r="AE109" i="2"/>
  <c r="AF109" i="2" s="1"/>
  <c r="A110" i="2"/>
  <c r="B110" i="2"/>
  <c r="C110" i="2"/>
  <c r="D110" i="2"/>
  <c r="E110" i="2"/>
  <c r="F110" i="2"/>
  <c r="G110" i="2"/>
  <c r="H110" i="2"/>
  <c r="I110" i="2"/>
  <c r="AC110" i="2" s="1"/>
  <c r="O110" i="2"/>
  <c r="P110" i="2"/>
  <c r="Y110" i="2"/>
  <c r="Z110" i="2"/>
  <c r="AE110" i="2"/>
  <c r="AF110" i="2" s="1"/>
  <c r="A111" i="2"/>
  <c r="B111" i="2"/>
  <c r="C111" i="2"/>
  <c r="D111" i="2"/>
  <c r="E111" i="2"/>
  <c r="F111" i="2"/>
  <c r="G111" i="2"/>
  <c r="X111" i="2" s="1"/>
  <c r="H111" i="2"/>
  <c r="I111" i="2"/>
  <c r="O111" i="2" s="1"/>
  <c r="J111" i="2"/>
  <c r="K111" i="2"/>
  <c r="L111" i="2"/>
  <c r="M111" i="2"/>
  <c r="P111" i="2"/>
  <c r="S111" i="2"/>
  <c r="U111" i="2"/>
  <c r="W111" i="2"/>
  <c r="V111" i="2" s="1"/>
  <c r="AA111" i="2"/>
  <c r="AB111" i="2"/>
  <c r="AC111" i="2"/>
  <c r="AE111" i="2"/>
  <c r="AF111" i="2"/>
  <c r="A112" i="2"/>
  <c r="B112" i="2"/>
  <c r="C112" i="2"/>
  <c r="D112" i="2"/>
  <c r="E112" i="2"/>
  <c r="F112" i="2"/>
  <c r="G112" i="2"/>
  <c r="X112" i="2" s="1"/>
  <c r="AA112" i="2" s="1"/>
  <c r="H112" i="2"/>
  <c r="I112" i="2"/>
  <c r="J112" i="2"/>
  <c r="O112" i="2"/>
  <c r="Q112" i="2"/>
  <c r="S112" i="2"/>
  <c r="U112" i="2"/>
  <c r="Y112" i="2"/>
  <c r="AB112" i="2"/>
  <c r="AE112" i="2"/>
  <c r="AF112" i="2" s="1"/>
  <c r="A113" i="2"/>
  <c r="B113" i="2"/>
  <c r="C113" i="2"/>
  <c r="D113" i="2"/>
  <c r="E113" i="2"/>
  <c r="F113" i="2"/>
  <c r="G113" i="2"/>
  <c r="X113" i="2" s="1"/>
  <c r="AA113" i="2" s="1"/>
  <c r="H113" i="2"/>
  <c r="I113" i="2"/>
  <c r="J113" i="2"/>
  <c r="K113" i="2"/>
  <c r="L113" i="2"/>
  <c r="M113" i="2"/>
  <c r="O113" i="2"/>
  <c r="P113" i="2"/>
  <c r="Q113" i="2"/>
  <c r="S113" i="2"/>
  <c r="U113" i="2"/>
  <c r="W113" i="2"/>
  <c r="V113" i="2" s="1"/>
  <c r="Y113" i="2"/>
  <c r="Z113" i="2"/>
  <c r="AB113" i="2"/>
  <c r="AC113" i="2"/>
  <c r="AE113" i="2"/>
  <c r="AF113" i="2"/>
  <c r="A114" i="2"/>
  <c r="B114" i="2"/>
  <c r="C114" i="2"/>
  <c r="D114" i="2"/>
  <c r="E114" i="2"/>
  <c r="F114" i="2"/>
  <c r="G114" i="2"/>
  <c r="H114" i="2"/>
  <c r="I114" i="2"/>
  <c r="O114" i="2" s="1"/>
  <c r="J114" i="2"/>
  <c r="K114" i="2"/>
  <c r="Q114" i="2"/>
  <c r="R114" i="2"/>
  <c r="W114" i="2"/>
  <c r="V114" i="2" s="1"/>
  <c r="X114" i="2"/>
  <c r="AA114" i="2" s="1"/>
  <c r="Z114" i="2"/>
  <c r="AB114" i="2"/>
  <c r="AC114" i="2"/>
  <c r="A115" i="2"/>
  <c r="B115" i="2"/>
  <c r="C115" i="2"/>
  <c r="D115" i="2"/>
  <c r="E115" i="2"/>
  <c r="F115" i="2"/>
  <c r="G115" i="2"/>
  <c r="H115" i="2"/>
  <c r="I115" i="2"/>
  <c r="O115" i="2" s="1"/>
  <c r="K115" i="2"/>
  <c r="L115" i="2"/>
  <c r="M115" i="2"/>
  <c r="Q115" i="2"/>
  <c r="R115" i="2"/>
  <c r="U115" i="2"/>
  <c r="W115" i="2"/>
  <c r="V115" i="2" s="1"/>
  <c r="X115" i="2"/>
  <c r="AA115" i="2" s="1"/>
  <c r="Z115" i="2"/>
  <c r="AC115" i="2"/>
  <c r="AE115" i="2"/>
  <c r="AF115" i="2" s="1"/>
  <c r="A116" i="2"/>
  <c r="B116" i="2"/>
  <c r="C116" i="2"/>
  <c r="D116" i="2"/>
  <c r="E116" i="2"/>
  <c r="F116" i="2"/>
  <c r="G116" i="2"/>
  <c r="X116" i="2" s="1"/>
  <c r="AA116" i="2" s="1"/>
  <c r="H116" i="2"/>
  <c r="I116" i="2"/>
  <c r="P116" i="2" s="1"/>
  <c r="K116" i="2"/>
  <c r="L116" i="2"/>
  <c r="M116" i="2" s="1"/>
  <c r="O116" i="2"/>
  <c r="Q116" i="2"/>
  <c r="R116" i="2" s="1"/>
  <c r="U116" i="2"/>
  <c r="Y116" i="2"/>
  <c r="Z116" i="2"/>
  <c r="AC116" i="2"/>
  <c r="AE116" i="2"/>
  <c r="AF116" i="2" s="1"/>
  <c r="A117" i="2"/>
  <c r="B117" i="2"/>
  <c r="C117" i="2"/>
  <c r="D117" i="2"/>
  <c r="E117" i="2"/>
  <c r="F117" i="2"/>
  <c r="G117" i="2"/>
  <c r="X117" i="2" s="1"/>
  <c r="H117" i="2"/>
  <c r="I117" i="2"/>
  <c r="P117" i="2" s="1"/>
  <c r="J117" i="2"/>
  <c r="K117" i="2"/>
  <c r="L117" i="2"/>
  <c r="M117" i="2" s="1"/>
  <c r="O117" i="2"/>
  <c r="S117" i="2"/>
  <c r="U117" i="2"/>
  <c r="Y117" i="2"/>
  <c r="AA117" i="2"/>
  <c r="AC117" i="2"/>
  <c r="AE117" i="2"/>
  <c r="AF117" i="2" s="1"/>
  <c r="A118" i="2"/>
  <c r="B118" i="2"/>
  <c r="C118" i="2"/>
  <c r="D118" i="2"/>
  <c r="E118" i="2"/>
  <c r="F118" i="2"/>
  <c r="G118" i="2"/>
  <c r="X118" i="2" s="1"/>
  <c r="H118" i="2"/>
  <c r="I118" i="2"/>
  <c r="P118" i="2" s="1"/>
  <c r="J118" i="2"/>
  <c r="L118" i="2"/>
  <c r="M118" i="2"/>
  <c r="O118" i="2"/>
  <c r="S118" i="2"/>
  <c r="U118" i="2"/>
  <c r="W118" i="2"/>
  <c r="V118" i="2" s="1"/>
  <c r="Y118" i="2"/>
  <c r="AA118" i="2"/>
  <c r="AE118" i="2"/>
  <c r="AF118" i="2"/>
  <c r="A119" i="2"/>
  <c r="B119" i="2"/>
  <c r="C119" i="2"/>
  <c r="D119" i="2"/>
  <c r="E119" i="2"/>
  <c r="F119" i="2"/>
  <c r="G119" i="2"/>
  <c r="H119" i="2"/>
  <c r="I119" i="2"/>
  <c r="Q119" i="2" s="1"/>
  <c r="R119" i="2" s="1"/>
  <c r="J119" i="2"/>
  <c r="L119" i="2"/>
  <c r="M119" i="2"/>
  <c r="P119" i="2"/>
  <c r="S119" i="2"/>
  <c r="U119" i="2"/>
  <c r="W119" i="2"/>
  <c r="V119" i="2" s="1"/>
  <c r="Y119" i="2"/>
  <c r="Z119" i="2"/>
  <c r="AE119" i="2"/>
  <c r="AF119" i="2"/>
  <c r="A120" i="2"/>
  <c r="B120" i="2"/>
  <c r="C120" i="2"/>
  <c r="D120" i="2"/>
  <c r="E120" i="2"/>
  <c r="F120" i="2"/>
  <c r="G120" i="2"/>
  <c r="H120" i="2"/>
  <c r="I120" i="2"/>
  <c r="O120" i="2" s="1"/>
  <c r="J120" i="2"/>
  <c r="K120" i="2"/>
  <c r="L120" i="2"/>
  <c r="M120" i="2"/>
  <c r="P120" i="2"/>
  <c r="Q120" i="2"/>
  <c r="R120" i="2" s="1"/>
  <c r="S120" i="2"/>
  <c r="T120" i="2" s="1"/>
  <c r="U120" i="2"/>
  <c r="W120" i="2"/>
  <c r="V120" i="2" s="1"/>
  <c r="Y120" i="2"/>
  <c r="Z120" i="2"/>
  <c r="AB120" i="2"/>
  <c r="AC120" i="2"/>
  <c r="AE120" i="2"/>
  <c r="AF120" i="2" s="1"/>
  <c r="A121" i="2"/>
  <c r="B121" i="2"/>
  <c r="C121" i="2"/>
  <c r="D121" i="2"/>
  <c r="E121" i="2"/>
  <c r="F121" i="2"/>
  <c r="G121" i="2"/>
  <c r="X121" i="2" s="1"/>
  <c r="AA121" i="2" s="1"/>
  <c r="H121" i="2"/>
  <c r="I121" i="2"/>
  <c r="J121" i="2"/>
  <c r="K121" i="2"/>
  <c r="L121" i="2"/>
  <c r="M121" i="2"/>
  <c r="O121" i="2"/>
  <c r="P121" i="2"/>
  <c r="Q121" i="2"/>
  <c r="S121" i="2"/>
  <c r="U121" i="2"/>
  <c r="W121" i="2"/>
  <c r="V121" i="2" s="1"/>
  <c r="Y121" i="2"/>
  <c r="Z121" i="2"/>
  <c r="AB121" i="2"/>
  <c r="AC121" i="2"/>
  <c r="AE121" i="2"/>
  <c r="AF121" i="2"/>
  <c r="A122" i="2"/>
  <c r="B122" i="2"/>
  <c r="C122" i="2"/>
  <c r="D122" i="2"/>
  <c r="E122" i="2"/>
  <c r="F122" i="2"/>
  <c r="G122" i="2"/>
  <c r="H122" i="2"/>
  <c r="I122" i="2"/>
  <c r="S122" i="2" s="1"/>
  <c r="K122" i="2"/>
  <c r="X122" i="2"/>
  <c r="AA122" i="2" s="1"/>
  <c r="A123" i="2"/>
  <c r="B123" i="2"/>
  <c r="C123" i="2"/>
  <c r="D123" i="2"/>
  <c r="E123" i="2"/>
  <c r="F123" i="2"/>
  <c r="G123" i="2"/>
  <c r="H123" i="2"/>
  <c r="I123" i="2"/>
  <c r="L123" i="2"/>
  <c r="M123" i="2" s="1"/>
  <c r="U123" i="2"/>
  <c r="X123" i="2"/>
  <c r="AA123" i="2" s="1"/>
  <c r="A124" i="2"/>
  <c r="B124" i="2"/>
  <c r="C124" i="2"/>
  <c r="D124" i="2"/>
  <c r="E124" i="2"/>
  <c r="F124" i="2"/>
  <c r="G124" i="2"/>
  <c r="H124" i="2"/>
  <c r="I124" i="2"/>
  <c r="L124" i="2"/>
  <c r="M124" i="2" s="1"/>
  <c r="O124" i="2"/>
  <c r="U124" i="2"/>
  <c r="Y124" i="2"/>
  <c r="A125" i="2"/>
  <c r="B125" i="2"/>
  <c r="C125" i="2"/>
  <c r="D125" i="2"/>
  <c r="E125" i="2"/>
  <c r="F125" i="2"/>
  <c r="G125" i="2"/>
  <c r="H125" i="2"/>
  <c r="I125" i="2"/>
  <c r="J125" i="2"/>
  <c r="L125" i="2"/>
  <c r="M125" i="2" s="1"/>
  <c r="O125" i="2"/>
  <c r="U125" i="2"/>
  <c r="Y125" i="2"/>
  <c r="A126" i="2"/>
  <c r="B126" i="2"/>
  <c r="C126" i="2"/>
  <c r="D126" i="2"/>
  <c r="E126" i="2"/>
  <c r="F126" i="2"/>
  <c r="G126" i="2"/>
  <c r="H126" i="2"/>
  <c r="I126" i="2"/>
  <c r="U126" i="2" s="1"/>
  <c r="J126" i="2"/>
  <c r="O126" i="2"/>
  <c r="W126" i="2"/>
  <c r="V126" i="2" s="1"/>
  <c r="Y126" i="2"/>
  <c r="A127" i="2"/>
  <c r="B127" i="2"/>
  <c r="C127" i="2"/>
  <c r="D127" i="2"/>
  <c r="E127" i="2"/>
  <c r="F127" i="2"/>
  <c r="G127" i="2"/>
  <c r="H127" i="2"/>
  <c r="I127" i="2"/>
  <c r="U127" i="2" s="1"/>
  <c r="J127" i="2"/>
  <c r="P127" i="2"/>
  <c r="W127" i="2"/>
  <c r="V127" i="2" s="1"/>
  <c r="Z127" i="2"/>
  <c r="A128" i="2"/>
  <c r="B128" i="2"/>
  <c r="C128" i="2"/>
  <c r="D128" i="2"/>
  <c r="E128" i="2"/>
  <c r="F128" i="2"/>
  <c r="G128" i="2"/>
  <c r="H128" i="2"/>
  <c r="I128" i="2"/>
  <c r="O128" i="2" s="1"/>
  <c r="J128" i="2"/>
  <c r="K128" i="2"/>
  <c r="L128" i="2"/>
  <c r="M128" i="2" s="1"/>
  <c r="P128" i="2"/>
  <c r="Q128" i="2"/>
  <c r="R128" i="2" s="1"/>
  <c r="S128" i="2"/>
  <c r="T128" i="2"/>
  <c r="U128" i="2"/>
  <c r="W128" i="2"/>
  <c r="V128" i="2" s="1"/>
  <c r="Y128" i="2"/>
  <c r="Z128" i="2"/>
  <c r="AB128" i="2"/>
  <c r="AC128" i="2"/>
  <c r="AE128" i="2"/>
  <c r="AF128" i="2"/>
  <c r="A129" i="2"/>
  <c r="B129" i="2"/>
  <c r="C129" i="2"/>
  <c r="D129" i="2"/>
  <c r="E129" i="2"/>
  <c r="F129" i="2"/>
  <c r="G129" i="2"/>
  <c r="X129" i="2" s="1"/>
  <c r="AA129" i="2" s="1"/>
  <c r="H129" i="2"/>
  <c r="I129" i="2"/>
  <c r="J129" i="2"/>
  <c r="K129" i="2"/>
  <c r="L129" i="2"/>
  <c r="M129" i="2"/>
  <c r="O129" i="2"/>
  <c r="P129" i="2"/>
  <c r="Q129" i="2"/>
  <c r="R129" i="2" s="1"/>
  <c r="S129" i="2"/>
  <c r="T129" i="2" s="1"/>
  <c r="U129" i="2"/>
  <c r="W129" i="2"/>
  <c r="V129" i="2" s="1"/>
  <c r="Y129" i="2"/>
  <c r="Z129" i="2"/>
  <c r="AB129" i="2"/>
  <c r="AC129" i="2"/>
  <c r="AE129" i="2"/>
  <c r="AF129" i="2"/>
  <c r="A130" i="2"/>
  <c r="B130" i="2"/>
  <c r="C130" i="2"/>
  <c r="D130" i="2"/>
  <c r="E130" i="2"/>
  <c r="F130" i="2"/>
  <c r="G130" i="2"/>
  <c r="H130" i="2"/>
  <c r="I130" i="2"/>
  <c r="O130" i="2"/>
  <c r="A131" i="2"/>
  <c r="B131" i="2"/>
  <c r="C131" i="2"/>
  <c r="D131" i="2"/>
  <c r="E131" i="2"/>
  <c r="F131" i="2"/>
  <c r="G131" i="2"/>
  <c r="H131" i="2"/>
  <c r="I131" i="2"/>
  <c r="A132" i="2"/>
  <c r="B132" i="2"/>
  <c r="C132" i="2"/>
  <c r="D132" i="2"/>
  <c r="E132" i="2"/>
  <c r="F132" i="2"/>
  <c r="G132" i="2"/>
  <c r="H132" i="2"/>
  <c r="I132" i="2"/>
  <c r="P132" i="2"/>
  <c r="A133" i="2"/>
  <c r="B133" i="2"/>
  <c r="C133" i="2"/>
  <c r="D133" i="2"/>
  <c r="E133" i="2"/>
  <c r="F133" i="2"/>
  <c r="G133" i="2"/>
  <c r="H133" i="2"/>
  <c r="I133" i="2"/>
  <c r="J133" i="2"/>
  <c r="P133" i="2"/>
  <c r="U133" i="2"/>
  <c r="A134" i="2"/>
  <c r="B134" i="2"/>
  <c r="C134" i="2"/>
  <c r="D134" i="2"/>
  <c r="E134" i="2"/>
  <c r="F134" i="2"/>
  <c r="G134" i="2"/>
  <c r="H134" i="2"/>
  <c r="I134" i="2"/>
  <c r="J134" i="2"/>
  <c r="P134" i="2"/>
  <c r="U134" i="2"/>
  <c r="W134" i="2"/>
  <c r="V134" i="2" s="1"/>
  <c r="A135" i="2"/>
  <c r="B135" i="2"/>
  <c r="C135" i="2"/>
  <c r="D135" i="2"/>
  <c r="E135" i="2"/>
  <c r="F135" i="2"/>
  <c r="G135" i="2"/>
  <c r="H135" i="2"/>
  <c r="I135" i="2"/>
  <c r="J135" i="2"/>
  <c r="Q135" i="2"/>
  <c r="R135" i="2" s="1"/>
  <c r="U135" i="2"/>
  <c r="W135" i="2"/>
  <c r="V135" i="2" s="1"/>
  <c r="A136" i="2"/>
  <c r="B136" i="2"/>
  <c r="C136" i="2"/>
  <c r="D136" i="2"/>
  <c r="E136" i="2"/>
  <c r="F136" i="2"/>
  <c r="G136" i="2"/>
  <c r="H136" i="2"/>
  <c r="I136" i="2"/>
  <c r="O136" i="2" s="1"/>
  <c r="J136" i="2"/>
  <c r="K136" i="2"/>
  <c r="L136" i="2"/>
  <c r="M136" i="2"/>
  <c r="P136" i="2"/>
  <c r="Q136" i="2"/>
  <c r="R136" i="2" s="1"/>
  <c r="S136" i="2"/>
  <c r="T136" i="2"/>
  <c r="U136" i="2"/>
  <c r="W136" i="2"/>
  <c r="V136" i="2" s="1"/>
  <c r="Y136" i="2"/>
  <c r="Z136" i="2"/>
  <c r="AB136" i="2"/>
  <c r="AC136" i="2"/>
  <c r="AE136" i="2"/>
  <c r="AF136" i="2"/>
  <c r="A137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O137" i="2"/>
  <c r="P137" i="2"/>
  <c r="Q137" i="2"/>
  <c r="R137" i="2" s="1"/>
  <c r="S137" i="2"/>
  <c r="T137" i="2" s="1"/>
  <c r="U137" i="2"/>
  <c r="W137" i="2"/>
  <c r="V137" i="2" s="1"/>
  <c r="X137" i="2"/>
  <c r="AA137" i="2" s="1"/>
  <c r="Y137" i="2"/>
  <c r="Z137" i="2"/>
  <c r="AB137" i="2"/>
  <c r="AC137" i="2"/>
  <c r="AE137" i="2"/>
  <c r="AF137" i="2"/>
  <c r="A138" i="2"/>
  <c r="B138" i="2"/>
  <c r="C138" i="2"/>
  <c r="D138" i="2"/>
  <c r="E138" i="2"/>
  <c r="F138" i="2"/>
  <c r="G138" i="2"/>
  <c r="H138" i="2"/>
  <c r="I138" i="2"/>
  <c r="Z138" i="2" s="1"/>
  <c r="J138" i="2"/>
  <c r="K138" i="2"/>
  <c r="O138" i="2"/>
  <c r="Q138" i="2"/>
  <c r="R138" i="2" s="1"/>
  <c r="W138" i="2"/>
  <c r="V138" i="2" s="1"/>
  <c r="X138" i="2"/>
  <c r="AA138" i="2" s="1"/>
  <c r="AB138" i="2"/>
  <c r="A139" i="2"/>
  <c r="B139" i="2"/>
  <c r="C139" i="2"/>
  <c r="D139" i="2"/>
  <c r="E139" i="2"/>
  <c r="F139" i="2"/>
  <c r="G139" i="2"/>
  <c r="H139" i="2"/>
  <c r="I139" i="2"/>
  <c r="Y139" i="2" s="1"/>
  <c r="K139" i="2"/>
  <c r="L139" i="2"/>
  <c r="M139" i="2" s="1"/>
  <c r="O139" i="2"/>
  <c r="Q139" i="2"/>
  <c r="R139" i="2" s="1"/>
  <c r="U139" i="2"/>
  <c r="V139" i="2"/>
  <c r="W139" i="2"/>
  <c r="Z139" i="2"/>
  <c r="AB139" i="2"/>
  <c r="AE139" i="2"/>
  <c r="AF139" i="2" s="1"/>
  <c r="A140" i="2"/>
  <c r="B140" i="2"/>
  <c r="C140" i="2"/>
  <c r="D140" i="2"/>
  <c r="E140" i="2"/>
  <c r="F140" i="2"/>
  <c r="G140" i="2"/>
  <c r="H140" i="2"/>
  <c r="I140" i="2"/>
  <c r="J140" i="2"/>
  <c r="N140" i="2"/>
  <c r="U140" i="2"/>
  <c r="W140" i="2"/>
  <c r="V140" i="2" s="1"/>
  <c r="AD140" i="2"/>
  <c r="AE140" i="2"/>
  <c r="AF140" i="2" s="1"/>
  <c r="A141" i="2"/>
  <c r="B141" i="2"/>
  <c r="C141" i="2"/>
  <c r="D141" i="2"/>
  <c r="E141" i="2"/>
  <c r="F141" i="2"/>
  <c r="G141" i="2"/>
  <c r="H141" i="2"/>
  <c r="I141" i="2"/>
  <c r="J141" i="2"/>
  <c r="L141" i="2"/>
  <c r="M141" i="2" s="1"/>
  <c r="N141" i="2"/>
  <c r="O141" i="2"/>
  <c r="Q141" i="2"/>
  <c r="R141" i="2"/>
  <c r="U141" i="2"/>
  <c r="V141" i="2"/>
  <c r="W141" i="2"/>
  <c r="Y141" i="2"/>
  <c r="Z141" i="2"/>
  <c r="AB141" i="2"/>
  <c r="AC141" i="2"/>
  <c r="AD141" i="2"/>
  <c r="AE141" i="2"/>
  <c r="AF141" i="2" s="1"/>
  <c r="A142" i="2"/>
  <c r="B142" i="2"/>
  <c r="C142" i="2"/>
  <c r="D142" i="2"/>
  <c r="E142" i="2"/>
  <c r="F142" i="2"/>
  <c r="G142" i="2"/>
  <c r="H142" i="2"/>
  <c r="I142" i="2"/>
  <c r="N142" i="2"/>
  <c r="AD142" i="2"/>
  <c r="A143" i="2"/>
  <c r="B143" i="2"/>
  <c r="C143" i="2"/>
  <c r="D143" i="2"/>
  <c r="E143" i="2"/>
  <c r="F143" i="2"/>
  <c r="G143" i="2"/>
  <c r="H143" i="2"/>
  <c r="I143" i="2"/>
  <c r="N143" i="2" s="1"/>
  <c r="J143" i="2"/>
  <c r="L143" i="2"/>
  <c r="M143" i="2" s="1"/>
  <c r="O143" i="2"/>
  <c r="Q143" i="2"/>
  <c r="U143" i="2"/>
  <c r="W143" i="2"/>
  <c r="V143" i="2" s="1"/>
  <c r="Z143" i="2"/>
  <c r="AB143" i="2"/>
  <c r="AD143" i="2"/>
  <c r="AE143" i="2"/>
  <c r="AF143" i="2" s="1"/>
  <c r="A144" i="2"/>
  <c r="B144" i="2"/>
  <c r="C144" i="2"/>
  <c r="D144" i="2"/>
  <c r="E144" i="2"/>
  <c r="F144" i="2"/>
  <c r="G144" i="2"/>
  <c r="H144" i="2"/>
  <c r="I144" i="2"/>
  <c r="J144" i="2"/>
  <c r="N144" i="2"/>
  <c r="U144" i="2"/>
  <c r="W144" i="2"/>
  <c r="V144" i="2" s="1"/>
  <c r="AD144" i="2"/>
  <c r="AE144" i="2"/>
  <c r="AF144" i="2" s="1"/>
  <c r="A145" i="2"/>
  <c r="B145" i="2"/>
  <c r="C145" i="2"/>
  <c r="D145" i="2"/>
  <c r="E145" i="2"/>
  <c r="F145" i="2"/>
  <c r="G145" i="2"/>
  <c r="H145" i="2"/>
  <c r="I145" i="2"/>
  <c r="J145" i="2"/>
  <c r="L145" i="2"/>
  <c r="M145" i="2" s="1"/>
  <c r="N145" i="2"/>
  <c r="O145" i="2"/>
  <c r="Q145" i="2"/>
  <c r="R145" i="2"/>
  <c r="U145" i="2"/>
  <c r="V145" i="2"/>
  <c r="W145" i="2"/>
  <c r="Y145" i="2"/>
  <c r="Z145" i="2"/>
  <c r="AB145" i="2"/>
  <c r="AC145" i="2"/>
  <c r="AD145" i="2"/>
  <c r="AE145" i="2"/>
  <c r="AF145" i="2" s="1"/>
  <c r="A146" i="2"/>
  <c r="B146" i="2"/>
  <c r="C146" i="2"/>
  <c r="D146" i="2"/>
  <c r="E146" i="2"/>
  <c r="F146" i="2"/>
  <c r="G146" i="2"/>
  <c r="H146" i="2"/>
  <c r="I146" i="2"/>
  <c r="A147" i="2"/>
  <c r="B147" i="2"/>
  <c r="C147" i="2"/>
  <c r="D147" i="2"/>
  <c r="E147" i="2"/>
  <c r="F147" i="2"/>
  <c r="G147" i="2"/>
  <c r="H147" i="2"/>
  <c r="I147" i="2"/>
  <c r="K147" i="2"/>
  <c r="L147" i="2"/>
  <c r="M147" i="2" s="1"/>
  <c r="Q147" i="2"/>
  <c r="R147" i="2"/>
  <c r="U147" i="2"/>
  <c r="Z147" i="2"/>
  <c r="AC147" i="2"/>
  <c r="AD147" i="2"/>
  <c r="A148" i="2"/>
  <c r="B148" i="2"/>
  <c r="C148" i="2"/>
  <c r="D148" i="2"/>
  <c r="E148" i="2"/>
  <c r="F148" i="2"/>
  <c r="G148" i="2"/>
  <c r="H148" i="2"/>
  <c r="I148" i="2"/>
  <c r="AE148" i="2" s="1"/>
  <c r="AF148" i="2" s="1"/>
  <c r="J148" i="2"/>
  <c r="K148" i="2"/>
  <c r="L148" i="2"/>
  <c r="M148" i="2" s="1"/>
  <c r="N148" i="2"/>
  <c r="O148" i="2"/>
  <c r="S148" i="2"/>
  <c r="U148" i="2"/>
  <c r="W148" i="2"/>
  <c r="V148" i="2" s="1"/>
  <c r="Y148" i="2"/>
  <c r="AB148" i="2"/>
  <c r="AC148" i="2"/>
  <c r="AD148" i="2"/>
  <c r="A149" i="2"/>
  <c r="B149" i="2"/>
  <c r="C149" i="2"/>
  <c r="D149" i="2"/>
  <c r="E149" i="2"/>
  <c r="F149" i="2"/>
  <c r="G149" i="2"/>
  <c r="H149" i="2"/>
  <c r="I149" i="2"/>
  <c r="W149" i="2"/>
  <c r="V149" i="2" s="1"/>
  <c r="A150" i="2"/>
  <c r="B150" i="2"/>
  <c r="C150" i="2"/>
  <c r="D150" i="2"/>
  <c r="E150" i="2"/>
  <c r="F150" i="2"/>
  <c r="G150" i="2"/>
  <c r="H150" i="2"/>
  <c r="I150" i="2"/>
  <c r="S150" i="2" s="1"/>
  <c r="J150" i="2"/>
  <c r="L150" i="2"/>
  <c r="M150" i="2"/>
  <c r="U150" i="2"/>
  <c r="AB150" i="2"/>
  <c r="AD150" i="2"/>
  <c r="AE150" i="2"/>
  <c r="AF150" i="2" s="1"/>
  <c r="A151" i="2"/>
  <c r="B151" i="2"/>
  <c r="C151" i="2"/>
  <c r="D151" i="2"/>
  <c r="E151" i="2"/>
  <c r="F151" i="2"/>
  <c r="G151" i="2"/>
  <c r="H151" i="2"/>
  <c r="I151" i="2"/>
  <c r="N151" i="2" s="1"/>
  <c r="J151" i="2"/>
  <c r="K151" i="2"/>
  <c r="L151" i="2"/>
  <c r="M151" i="2" s="1"/>
  <c r="O151" i="2"/>
  <c r="Q151" i="2"/>
  <c r="R151" i="2" s="1"/>
  <c r="T151" i="2" s="1"/>
  <c r="S151" i="2"/>
  <c r="U151" i="2"/>
  <c r="Y151" i="2"/>
  <c r="Z151" i="2"/>
  <c r="AB151" i="2"/>
  <c r="AC151" i="2"/>
  <c r="AD151" i="2"/>
  <c r="AE151" i="2"/>
  <c r="AF151" i="2" s="1"/>
  <c r="A152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Q152" i="2"/>
  <c r="R152" i="2" s="1"/>
  <c r="S152" i="2"/>
  <c r="T152" i="2" s="1"/>
  <c r="U152" i="2"/>
  <c r="W152" i="2"/>
  <c r="V152" i="2" s="1"/>
  <c r="Y152" i="2"/>
  <c r="Z152" i="2"/>
  <c r="AB152" i="2"/>
  <c r="AC152" i="2"/>
  <c r="AD152" i="2"/>
  <c r="AE152" i="2"/>
  <c r="AF152" i="2" s="1"/>
  <c r="A153" i="2"/>
  <c r="B153" i="2"/>
  <c r="C153" i="2"/>
  <c r="D153" i="2"/>
  <c r="E153" i="2"/>
  <c r="F153" i="2"/>
  <c r="G153" i="2"/>
  <c r="H153" i="2"/>
  <c r="I153" i="2"/>
  <c r="A154" i="2"/>
  <c r="B154" i="2"/>
  <c r="C154" i="2"/>
  <c r="D154" i="2"/>
  <c r="E154" i="2"/>
  <c r="F154" i="2"/>
  <c r="G154" i="2"/>
  <c r="H154" i="2"/>
  <c r="I154" i="2"/>
  <c r="N154" i="2"/>
  <c r="W154" i="2"/>
  <c r="V154" i="2" s="1"/>
  <c r="A155" i="2"/>
  <c r="B155" i="2"/>
  <c r="C155" i="2"/>
  <c r="D155" i="2"/>
  <c r="E155" i="2"/>
  <c r="F155" i="2"/>
  <c r="G155" i="2"/>
  <c r="H155" i="2"/>
  <c r="I155" i="2"/>
  <c r="Q155" i="2" s="1"/>
  <c r="K155" i="2"/>
  <c r="L155" i="2"/>
  <c r="M155" i="2" s="1"/>
  <c r="O155" i="2"/>
  <c r="Y155" i="2"/>
  <c r="Z155" i="2"/>
  <c r="AC155" i="2"/>
  <c r="A156" i="2"/>
  <c r="B156" i="2"/>
  <c r="C156" i="2"/>
  <c r="D156" i="2"/>
  <c r="E156" i="2"/>
  <c r="F156" i="2"/>
  <c r="G156" i="2"/>
  <c r="H156" i="2"/>
  <c r="I156" i="2"/>
  <c r="AE156" i="2" s="1"/>
  <c r="AF156" i="2" s="1"/>
  <c r="J156" i="2"/>
  <c r="K156" i="2"/>
  <c r="L156" i="2"/>
  <c r="M156" i="2" s="1"/>
  <c r="N156" i="2"/>
  <c r="O156" i="2"/>
  <c r="S156" i="2"/>
  <c r="U156" i="2"/>
  <c r="W156" i="2"/>
  <c r="V156" i="2" s="1"/>
  <c r="Y156" i="2"/>
  <c r="AB156" i="2"/>
  <c r="AC156" i="2"/>
  <c r="AD156" i="2"/>
  <c r="A157" i="2"/>
  <c r="B157" i="2"/>
  <c r="C157" i="2"/>
  <c r="D157" i="2"/>
  <c r="E157" i="2"/>
  <c r="F157" i="2"/>
  <c r="G157" i="2"/>
  <c r="H157" i="2"/>
  <c r="I157" i="2"/>
  <c r="N157" i="2"/>
  <c r="V157" i="2"/>
  <c r="W157" i="2"/>
  <c r="AB157" i="2"/>
  <c r="A158" i="2"/>
  <c r="B158" i="2"/>
  <c r="C158" i="2"/>
  <c r="D158" i="2"/>
  <c r="E158" i="2"/>
  <c r="F158" i="2"/>
  <c r="G158" i="2"/>
  <c r="H158" i="2"/>
  <c r="I158" i="2"/>
  <c r="Q158" i="2" s="1"/>
  <c r="J158" i="2"/>
  <c r="L158" i="2"/>
  <c r="M158" i="2"/>
  <c r="R158" i="2"/>
  <c r="S158" i="2"/>
  <c r="T158" i="2" s="1"/>
  <c r="Z158" i="2"/>
  <c r="AB158" i="2"/>
  <c r="AE158" i="2"/>
  <c r="AF158" i="2" s="1"/>
  <c r="A159" i="2"/>
  <c r="B159" i="2"/>
  <c r="C159" i="2"/>
  <c r="D159" i="2"/>
  <c r="E159" i="2"/>
  <c r="F159" i="2"/>
  <c r="G159" i="2"/>
  <c r="H159" i="2"/>
  <c r="I159" i="2"/>
  <c r="N159" i="2" s="1"/>
  <c r="J159" i="2"/>
  <c r="K159" i="2"/>
  <c r="L159" i="2"/>
  <c r="M159" i="2"/>
  <c r="O159" i="2"/>
  <c r="Q159" i="2"/>
  <c r="R159" i="2" s="1"/>
  <c r="S159" i="2"/>
  <c r="T159" i="2"/>
  <c r="U159" i="2"/>
  <c r="Y159" i="2"/>
  <c r="Z159" i="2"/>
  <c r="AB159" i="2"/>
  <c r="AC159" i="2"/>
  <c r="AD159" i="2"/>
  <c r="AE159" i="2"/>
  <c r="AF159" i="2" s="1"/>
  <c r="A160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Q160" i="2"/>
  <c r="S160" i="2"/>
  <c r="U160" i="2"/>
  <c r="V160" i="2"/>
  <c r="W160" i="2"/>
  <c r="Y160" i="2"/>
  <c r="Z160" i="2"/>
  <c r="AB160" i="2"/>
  <c r="AC160" i="2"/>
  <c r="AD160" i="2"/>
  <c r="AE160" i="2"/>
  <c r="AF160" i="2" s="1"/>
  <c r="A161" i="2"/>
  <c r="B161" i="2"/>
  <c r="C161" i="2"/>
  <c r="D161" i="2"/>
  <c r="E161" i="2"/>
  <c r="F161" i="2"/>
  <c r="G161" i="2"/>
  <c r="H161" i="2"/>
  <c r="I161" i="2"/>
  <c r="A162" i="2"/>
  <c r="B162" i="2"/>
  <c r="C162" i="2"/>
  <c r="D162" i="2"/>
  <c r="E162" i="2"/>
  <c r="F162" i="2"/>
  <c r="G162" i="2"/>
  <c r="H162" i="2"/>
  <c r="I162" i="2"/>
  <c r="U162" i="2" s="1"/>
  <c r="K162" i="2"/>
  <c r="N162" i="2"/>
  <c r="A163" i="2"/>
  <c r="B163" i="2"/>
  <c r="C163" i="2"/>
  <c r="D163" i="2"/>
  <c r="E163" i="2"/>
  <c r="F163" i="2"/>
  <c r="G163" i="2"/>
  <c r="H163" i="2"/>
  <c r="I163" i="2"/>
  <c r="K163" i="2"/>
  <c r="A164" i="2"/>
  <c r="B164" i="2"/>
  <c r="C164" i="2"/>
  <c r="D164" i="2"/>
  <c r="E164" i="2"/>
  <c r="F164" i="2"/>
  <c r="G164" i="2"/>
  <c r="H164" i="2"/>
  <c r="I164" i="2"/>
  <c r="L164" i="2" s="1"/>
  <c r="M164" i="2" s="1"/>
  <c r="J164" i="2"/>
  <c r="K164" i="2"/>
  <c r="N164" i="2"/>
  <c r="O164" i="2"/>
  <c r="U164" i="2"/>
  <c r="W164" i="2"/>
  <c r="V164" i="2" s="1"/>
  <c r="AB164" i="2"/>
  <c r="A165" i="2"/>
  <c r="B165" i="2"/>
  <c r="C165" i="2"/>
  <c r="D165" i="2"/>
  <c r="E165" i="2"/>
  <c r="F165" i="2"/>
  <c r="G165" i="2"/>
  <c r="H165" i="2"/>
  <c r="I165" i="2"/>
  <c r="Y165" i="2" s="1"/>
  <c r="J165" i="2"/>
  <c r="L165" i="2"/>
  <c r="M165" i="2" s="1"/>
  <c r="N165" i="2"/>
  <c r="O165" i="2"/>
  <c r="U165" i="2"/>
  <c r="W165" i="2"/>
  <c r="V165" i="2" s="1"/>
  <c r="AB165" i="2"/>
  <c r="A166" i="2"/>
  <c r="B166" i="2"/>
  <c r="C166" i="2"/>
  <c r="D166" i="2"/>
  <c r="E166" i="2"/>
  <c r="F166" i="2"/>
  <c r="G166" i="2"/>
  <c r="H166" i="2"/>
  <c r="I166" i="2"/>
  <c r="Z166" i="2" s="1"/>
  <c r="J166" i="2"/>
  <c r="L166" i="2"/>
  <c r="M166" i="2" s="1"/>
  <c r="O166" i="2"/>
  <c r="Q166" i="2"/>
  <c r="R166" i="2" s="1"/>
  <c r="U166" i="2"/>
  <c r="Y166" i="2"/>
  <c r="AB166" i="2"/>
  <c r="A167" i="2"/>
  <c r="B167" i="2"/>
  <c r="C167" i="2"/>
  <c r="D167" i="2"/>
  <c r="E167" i="2"/>
  <c r="F167" i="2"/>
  <c r="G167" i="2"/>
  <c r="H167" i="2"/>
  <c r="I167" i="2"/>
  <c r="N167" i="2" s="1"/>
  <c r="J167" i="2"/>
  <c r="K167" i="2"/>
  <c r="L167" i="2"/>
  <c r="M167" i="2"/>
  <c r="O167" i="2"/>
  <c r="Q167" i="2"/>
  <c r="R167" i="2" s="1"/>
  <c r="S167" i="2"/>
  <c r="T167" i="2"/>
  <c r="U167" i="2"/>
  <c r="Y167" i="2"/>
  <c r="Z167" i="2"/>
  <c r="AB167" i="2"/>
  <c r="AC167" i="2"/>
  <c r="AD167" i="2"/>
  <c r="AE167" i="2"/>
  <c r="AF167" i="2" s="1"/>
  <c r="A168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Q168" i="2"/>
  <c r="R168" i="2" s="1"/>
  <c r="S168" i="2"/>
  <c r="T168" i="2"/>
  <c r="U168" i="2"/>
  <c r="V168" i="2"/>
  <c r="W168" i="2"/>
  <c r="Y168" i="2"/>
  <c r="Z168" i="2"/>
  <c r="AB168" i="2"/>
  <c r="AC168" i="2"/>
  <c r="AD168" i="2"/>
  <c r="AE168" i="2"/>
  <c r="AF168" i="2" s="1"/>
  <c r="A169" i="2"/>
  <c r="B169" i="2"/>
  <c r="C169" i="2"/>
  <c r="D169" i="2"/>
  <c r="E169" i="2"/>
  <c r="F169" i="2"/>
  <c r="G169" i="2"/>
  <c r="H169" i="2"/>
  <c r="I169" i="2"/>
  <c r="Q169" i="2" s="1"/>
  <c r="R169" i="2" s="1"/>
  <c r="AC169" i="2"/>
  <c r="A170" i="2"/>
  <c r="B170" i="2"/>
  <c r="C170" i="2"/>
  <c r="D170" i="2"/>
  <c r="E170" i="2"/>
  <c r="F170" i="2"/>
  <c r="G170" i="2"/>
  <c r="H170" i="2"/>
  <c r="I170" i="2"/>
  <c r="AD170" i="2"/>
  <c r="A171" i="2"/>
  <c r="B171" i="2"/>
  <c r="C171" i="2"/>
  <c r="D171" i="2"/>
  <c r="E171" i="2"/>
  <c r="F171" i="2"/>
  <c r="G171" i="2"/>
  <c r="H171" i="2"/>
  <c r="I171" i="2"/>
  <c r="Q171" i="2" s="1"/>
  <c r="R171" i="2" s="1"/>
  <c r="AD171" i="2"/>
  <c r="A172" i="2"/>
  <c r="B172" i="2"/>
  <c r="C172" i="2"/>
  <c r="D172" i="2"/>
  <c r="E172" i="2"/>
  <c r="F172" i="2"/>
  <c r="G172" i="2"/>
  <c r="H172" i="2"/>
  <c r="I172" i="2"/>
  <c r="J172" i="2"/>
  <c r="K172" i="2"/>
  <c r="L172" i="2"/>
  <c r="M172" i="2" s="1"/>
  <c r="N172" i="2"/>
  <c r="O172" i="2"/>
  <c r="S172" i="2"/>
  <c r="U172" i="2"/>
  <c r="W172" i="2"/>
  <c r="V172" i="2" s="1"/>
  <c r="Y172" i="2"/>
  <c r="AB172" i="2"/>
  <c r="AC172" i="2"/>
  <c r="AD172" i="2"/>
  <c r="A173" i="2"/>
  <c r="B173" i="2"/>
  <c r="C173" i="2"/>
  <c r="D173" i="2"/>
  <c r="E173" i="2"/>
  <c r="F173" i="2"/>
  <c r="G173" i="2"/>
  <c r="H173" i="2"/>
  <c r="I173" i="2"/>
  <c r="J173" i="2"/>
  <c r="L173" i="2"/>
  <c r="M173" i="2" s="1"/>
  <c r="N173" i="2"/>
  <c r="O173" i="2"/>
  <c r="S173" i="2"/>
  <c r="U173" i="2"/>
  <c r="W173" i="2"/>
  <c r="V173" i="2" s="1"/>
  <c r="Y173" i="2"/>
  <c r="AB173" i="2"/>
  <c r="AD173" i="2"/>
  <c r="AE173" i="2"/>
  <c r="AF173" i="2" s="1"/>
  <c r="A174" i="2"/>
  <c r="B174" i="2"/>
  <c r="C174" i="2"/>
  <c r="D174" i="2"/>
  <c r="E174" i="2"/>
  <c r="F174" i="2"/>
  <c r="G174" i="2"/>
  <c r="R174" i="2" s="1"/>
  <c r="H174" i="2"/>
  <c r="I174" i="2"/>
  <c r="J174" i="2"/>
  <c r="L174" i="2"/>
  <c r="M174" i="2" s="1"/>
  <c r="O174" i="2"/>
  <c r="Q174" i="2"/>
  <c r="S174" i="2"/>
  <c r="T174" i="2" s="1"/>
  <c r="U174" i="2"/>
  <c r="Y174" i="2"/>
  <c r="Z174" i="2"/>
  <c r="AB174" i="2"/>
  <c r="AD174" i="2"/>
  <c r="AE174" i="2"/>
  <c r="AF174" i="2" s="1"/>
  <c r="A175" i="2"/>
  <c r="B175" i="2"/>
  <c r="C175" i="2"/>
  <c r="D175" i="2"/>
  <c r="E175" i="2"/>
  <c r="F175" i="2"/>
  <c r="G175" i="2"/>
  <c r="H175" i="2"/>
  <c r="I175" i="2"/>
  <c r="N175" i="2" s="1"/>
  <c r="J175" i="2"/>
  <c r="K175" i="2"/>
  <c r="L175" i="2"/>
  <c r="M175" i="2"/>
  <c r="O175" i="2"/>
  <c r="Q175" i="2"/>
  <c r="R175" i="2" s="1"/>
  <c r="S175" i="2"/>
  <c r="U175" i="2"/>
  <c r="Y175" i="2"/>
  <c r="Z175" i="2"/>
  <c r="AB175" i="2"/>
  <c r="AC175" i="2"/>
  <c r="AD175" i="2"/>
  <c r="AE175" i="2"/>
  <c r="AF175" i="2" s="1"/>
  <c r="A176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Q176" i="2"/>
  <c r="S176" i="2"/>
  <c r="U176" i="2"/>
  <c r="W176" i="2"/>
  <c r="V176" i="2" s="1"/>
  <c r="Y176" i="2"/>
  <c r="Z176" i="2"/>
  <c r="AB176" i="2"/>
  <c r="AC176" i="2"/>
  <c r="AD176" i="2"/>
  <c r="AE176" i="2"/>
  <c r="AF176" i="2" s="1"/>
  <c r="A177" i="2"/>
  <c r="B177" i="2"/>
  <c r="C177" i="2"/>
  <c r="D177" i="2"/>
  <c r="E177" i="2"/>
  <c r="F177" i="2"/>
  <c r="G177" i="2"/>
  <c r="H177" i="2"/>
  <c r="I177" i="2"/>
  <c r="N177" i="2" s="1"/>
  <c r="J177" i="2"/>
  <c r="K177" i="2"/>
  <c r="Q177" i="2"/>
  <c r="R177" i="2" s="1"/>
  <c r="W177" i="2"/>
  <c r="V177" i="2" s="1"/>
  <c r="Z177" i="2"/>
  <c r="AB177" i="2"/>
  <c r="AC177" i="2"/>
  <c r="A178" i="2"/>
  <c r="B178" i="2"/>
  <c r="C178" i="2"/>
  <c r="D178" i="2"/>
  <c r="E178" i="2"/>
  <c r="F178" i="2"/>
  <c r="G178" i="2"/>
  <c r="H178" i="2"/>
  <c r="I178" i="2"/>
  <c r="N178" i="2" s="1"/>
  <c r="K178" i="2"/>
  <c r="L178" i="2"/>
  <c r="M178" i="2" s="1"/>
  <c r="Q178" i="2"/>
  <c r="R178" i="2" s="1"/>
  <c r="U178" i="2"/>
  <c r="W178" i="2"/>
  <c r="V178" i="2" s="1"/>
  <c r="Z178" i="2"/>
  <c r="AC178" i="2"/>
  <c r="AD178" i="2"/>
  <c r="A179" i="2"/>
  <c r="B179" i="2"/>
  <c r="C179" i="2"/>
  <c r="D179" i="2"/>
  <c r="E179" i="2"/>
  <c r="F179" i="2"/>
  <c r="G179" i="2"/>
  <c r="R179" i="2" s="1"/>
  <c r="H179" i="2"/>
  <c r="I179" i="2"/>
  <c r="O179" i="2" s="1"/>
  <c r="K179" i="2"/>
  <c r="L179" i="2"/>
  <c r="M179" i="2" s="1"/>
  <c r="N179" i="2"/>
  <c r="Q179" i="2"/>
  <c r="U179" i="2"/>
  <c r="W179" i="2"/>
  <c r="V179" i="2" s="1"/>
  <c r="Y179" i="2"/>
  <c r="Z179" i="2"/>
  <c r="AC179" i="2"/>
  <c r="AD179" i="2"/>
  <c r="A180" i="2"/>
  <c r="B180" i="2"/>
  <c r="C180" i="2"/>
  <c r="D180" i="2"/>
  <c r="E180" i="2"/>
  <c r="F180" i="2"/>
  <c r="G180" i="2"/>
  <c r="H180" i="2"/>
  <c r="I180" i="2"/>
  <c r="O180" i="2" s="1"/>
  <c r="J180" i="2"/>
  <c r="K180" i="2"/>
  <c r="L180" i="2"/>
  <c r="M180" i="2" s="1"/>
  <c r="N180" i="2"/>
  <c r="S180" i="2"/>
  <c r="U180" i="2"/>
  <c r="W180" i="2"/>
  <c r="V180" i="2" s="1"/>
  <c r="Y180" i="2"/>
  <c r="AC180" i="2"/>
  <c r="AD180" i="2"/>
  <c r="A181" i="2"/>
  <c r="B181" i="2"/>
  <c r="C181" i="2"/>
  <c r="D181" i="2"/>
  <c r="E181" i="2"/>
  <c r="F181" i="2"/>
  <c r="G181" i="2"/>
  <c r="H181" i="2"/>
  <c r="I181" i="2"/>
  <c r="O181" i="2" s="1"/>
  <c r="J181" i="2"/>
  <c r="L181" i="2"/>
  <c r="M181" i="2"/>
  <c r="N181" i="2"/>
  <c r="S181" i="2"/>
  <c r="U181" i="2"/>
  <c r="W181" i="2"/>
  <c r="V181" i="2" s="1"/>
  <c r="Y181" i="2"/>
  <c r="AD181" i="2"/>
  <c r="AE181" i="2"/>
  <c r="AF181" i="2" s="1"/>
  <c r="A182" i="2"/>
  <c r="B182" i="2"/>
  <c r="C182" i="2"/>
  <c r="D182" i="2"/>
  <c r="E182" i="2"/>
  <c r="F182" i="2"/>
  <c r="G182" i="2"/>
  <c r="H182" i="2"/>
  <c r="I182" i="2"/>
  <c r="Q182" i="2" s="1"/>
  <c r="R182" i="2" s="1"/>
  <c r="J182" i="2"/>
  <c r="L182" i="2"/>
  <c r="M182" i="2"/>
  <c r="O182" i="2"/>
  <c r="S182" i="2"/>
  <c r="U182" i="2"/>
  <c r="Y182" i="2"/>
  <c r="Z182" i="2"/>
  <c r="AD182" i="2"/>
  <c r="AE182" i="2"/>
  <c r="AF182" i="2" s="1"/>
  <c r="A183" i="2"/>
  <c r="B183" i="2"/>
  <c r="C183" i="2"/>
  <c r="D183" i="2"/>
  <c r="E183" i="2"/>
  <c r="F183" i="2"/>
  <c r="G183" i="2"/>
  <c r="H183" i="2"/>
  <c r="I183" i="2"/>
  <c r="N183" i="2" s="1"/>
  <c r="J183" i="2"/>
  <c r="K183" i="2"/>
  <c r="L183" i="2"/>
  <c r="M183" i="2"/>
  <c r="O183" i="2"/>
  <c r="Q183" i="2"/>
  <c r="R183" i="2" s="1"/>
  <c r="S183" i="2"/>
  <c r="U183" i="2"/>
  <c r="Y183" i="2"/>
  <c r="Z183" i="2"/>
  <c r="AB183" i="2"/>
  <c r="AC183" i="2"/>
  <c r="AD183" i="2"/>
  <c r="AE183" i="2"/>
  <c r="AF183" i="2" s="1"/>
  <c r="A184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Q184" i="2"/>
  <c r="S184" i="2"/>
  <c r="U184" i="2"/>
  <c r="V184" i="2"/>
  <c r="W184" i="2"/>
  <c r="Y184" i="2"/>
  <c r="Z184" i="2"/>
  <c r="AB184" i="2"/>
  <c r="AC184" i="2"/>
  <c r="AD184" i="2"/>
  <c r="AE184" i="2"/>
  <c r="AF184" i="2" s="1"/>
  <c r="A185" i="2"/>
  <c r="B185" i="2"/>
  <c r="C185" i="2"/>
  <c r="D185" i="2"/>
  <c r="E185" i="2"/>
  <c r="F185" i="2"/>
  <c r="G185" i="2"/>
  <c r="H185" i="2"/>
  <c r="I185" i="2"/>
  <c r="AE185" i="2"/>
  <c r="AF185" i="2" s="1"/>
  <c r="A186" i="2"/>
  <c r="B186" i="2"/>
  <c r="C186" i="2"/>
  <c r="D186" i="2"/>
  <c r="E186" i="2"/>
  <c r="F186" i="2"/>
  <c r="G186" i="2"/>
  <c r="H186" i="2"/>
  <c r="I186" i="2"/>
  <c r="L186" i="2"/>
  <c r="M186" i="2" s="1"/>
  <c r="U186" i="2"/>
  <c r="W186" i="2"/>
  <c r="V186" i="2" s="1"/>
  <c r="Z186" i="2"/>
  <c r="AD186" i="2"/>
  <c r="AE186" i="2"/>
  <c r="AF186" i="2" s="1"/>
  <c r="A187" i="2"/>
  <c r="B187" i="2"/>
  <c r="C187" i="2"/>
  <c r="D187" i="2"/>
  <c r="E187" i="2"/>
  <c r="F187" i="2"/>
  <c r="G187" i="2"/>
  <c r="H187" i="2"/>
  <c r="I187" i="2"/>
  <c r="U187" i="2"/>
  <c r="Z187" i="2"/>
  <c r="AD187" i="2"/>
  <c r="A188" i="2"/>
  <c r="B188" i="2"/>
  <c r="C188" i="2"/>
  <c r="D188" i="2"/>
  <c r="E188" i="2"/>
  <c r="F188" i="2"/>
  <c r="G188" i="2"/>
  <c r="H188" i="2"/>
  <c r="I188" i="2"/>
  <c r="S188" i="2" s="1"/>
  <c r="J188" i="2"/>
  <c r="L188" i="2"/>
  <c r="M188" i="2" s="1"/>
  <c r="N188" i="2"/>
  <c r="W188" i="2"/>
  <c r="V188" i="2" s="1"/>
  <c r="Y188" i="2"/>
  <c r="AB188" i="2"/>
  <c r="AC188" i="2"/>
  <c r="AD188" i="2"/>
  <c r="A189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S189" i="2"/>
  <c r="U189" i="2"/>
  <c r="W189" i="2"/>
  <c r="V189" i="2" s="1"/>
  <c r="Y189" i="2"/>
  <c r="AB189" i="2"/>
  <c r="AC189" i="2"/>
  <c r="AD189" i="2"/>
  <c r="AE189" i="2"/>
  <c r="AF189" i="2" s="1"/>
  <c r="A190" i="2"/>
  <c r="B190" i="2"/>
  <c r="C190" i="2"/>
  <c r="D190" i="2"/>
  <c r="E190" i="2"/>
  <c r="F190" i="2"/>
  <c r="G190" i="2"/>
  <c r="H190" i="2"/>
  <c r="I190" i="2"/>
  <c r="O190" i="2" s="1"/>
  <c r="J190" i="2"/>
  <c r="L190" i="2"/>
  <c r="M190" i="2"/>
  <c r="N190" i="2"/>
  <c r="Q190" i="2"/>
  <c r="R190" i="2"/>
  <c r="S190" i="2"/>
  <c r="U190" i="2"/>
  <c r="V190" i="2"/>
  <c r="W190" i="2"/>
  <c r="Y190" i="2"/>
  <c r="AB190" i="2"/>
  <c r="AD190" i="2"/>
  <c r="AE190" i="2"/>
  <c r="AF190" i="2" s="1"/>
  <c r="A191" i="2"/>
  <c r="B191" i="2"/>
  <c r="C191" i="2"/>
  <c r="D191" i="2"/>
  <c r="E191" i="2"/>
  <c r="F191" i="2"/>
  <c r="G191" i="2"/>
  <c r="H191" i="2"/>
  <c r="I191" i="2"/>
  <c r="S191" i="2"/>
  <c r="A192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Q192" i="2"/>
  <c r="R192" i="2" s="1"/>
  <c r="S192" i="2"/>
  <c r="T192" i="2"/>
  <c r="U192" i="2"/>
  <c r="W192" i="2"/>
  <c r="V192" i="2" s="1"/>
  <c r="Y192" i="2"/>
  <c r="Z192" i="2"/>
  <c r="AB192" i="2"/>
  <c r="AC192" i="2"/>
  <c r="AD192" i="2"/>
  <c r="AE192" i="2"/>
  <c r="AF192" i="2" s="1"/>
  <c r="A193" i="2"/>
  <c r="B193" i="2"/>
  <c r="C193" i="2"/>
  <c r="D193" i="2"/>
  <c r="E193" i="2"/>
  <c r="F193" i="2"/>
  <c r="G193" i="2"/>
  <c r="R193" i="2" s="1"/>
  <c r="T193" i="2" s="1"/>
  <c r="H193" i="2"/>
  <c r="I193" i="2"/>
  <c r="O193" i="2" s="1"/>
  <c r="J193" i="2"/>
  <c r="K193" i="2"/>
  <c r="N193" i="2"/>
  <c r="Q193" i="2"/>
  <c r="S193" i="2"/>
  <c r="W193" i="2"/>
  <c r="V193" i="2" s="1"/>
  <c r="Y193" i="2"/>
  <c r="AB193" i="2"/>
  <c r="AC193" i="2"/>
  <c r="AE193" i="2"/>
  <c r="AF193" i="2" s="1"/>
  <c r="A194" i="2"/>
  <c r="B194" i="2"/>
  <c r="C194" i="2"/>
  <c r="D194" i="2"/>
  <c r="E194" i="2"/>
  <c r="F194" i="2"/>
  <c r="G194" i="2"/>
  <c r="H194" i="2"/>
  <c r="I194" i="2"/>
  <c r="K194" i="2" s="1"/>
  <c r="U194" i="2"/>
  <c r="W194" i="2"/>
  <c r="V194" i="2" s="1"/>
  <c r="AD194" i="2"/>
  <c r="A195" i="2"/>
  <c r="B195" i="2"/>
  <c r="C195" i="2"/>
  <c r="D195" i="2"/>
  <c r="E195" i="2"/>
  <c r="F195" i="2"/>
  <c r="G195" i="2"/>
  <c r="H195" i="2"/>
  <c r="I195" i="2"/>
  <c r="K195" i="2"/>
  <c r="L195" i="2"/>
  <c r="M195" i="2" s="1"/>
  <c r="N195" i="2"/>
  <c r="O195" i="2"/>
  <c r="Q195" i="2"/>
  <c r="R195" i="2" s="1"/>
  <c r="U195" i="2"/>
  <c r="V195" i="2"/>
  <c r="W195" i="2"/>
  <c r="Y195" i="2"/>
  <c r="Z195" i="2"/>
  <c r="AC195" i="2"/>
  <c r="AD195" i="2"/>
  <c r="AE195" i="2"/>
  <c r="AF195" i="2" s="1"/>
  <c r="A196" i="2"/>
  <c r="B196" i="2"/>
  <c r="C196" i="2"/>
  <c r="D196" i="2"/>
  <c r="E196" i="2"/>
  <c r="F196" i="2"/>
  <c r="G196" i="2"/>
  <c r="H196" i="2"/>
  <c r="I196" i="2"/>
  <c r="L196" i="2"/>
  <c r="M196" i="2" s="1"/>
  <c r="N196" i="2"/>
  <c r="O196" i="2"/>
  <c r="S196" i="2"/>
  <c r="W196" i="2"/>
  <c r="V196" i="2" s="1"/>
  <c r="Z196" i="2"/>
  <c r="AB196" i="2"/>
  <c r="AC196" i="2"/>
  <c r="A197" i="2"/>
  <c r="B197" i="2"/>
  <c r="C197" i="2"/>
  <c r="D197" i="2"/>
  <c r="E197" i="2"/>
  <c r="F197" i="2"/>
  <c r="G197" i="2"/>
  <c r="H197" i="2"/>
  <c r="I197" i="2"/>
  <c r="W197" i="2" s="1"/>
  <c r="V197" i="2" s="1"/>
  <c r="J197" i="2"/>
  <c r="K197" i="2"/>
  <c r="L197" i="2"/>
  <c r="M197" i="2" s="1"/>
  <c r="N197" i="2"/>
  <c r="O197" i="2"/>
  <c r="S197" i="2"/>
  <c r="U197" i="2"/>
  <c r="Y197" i="2"/>
  <c r="AC197" i="2"/>
  <c r="AD197" i="2"/>
  <c r="AE197" i="2"/>
  <c r="AF197" i="2" s="1"/>
  <c r="A198" i="2"/>
  <c r="B198" i="2"/>
  <c r="C198" i="2"/>
  <c r="D198" i="2"/>
  <c r="E198" i="2"/>
  <c r="F198" i="2"/>
  <c r="G198" i="2"/>
  <c r="H198" i="2"/>
  <c r="I198" i="2"/>
  <c r="L198" i="2"/>
  <c r="M198" i="2" s="1"/>
  <c r="Q198" i="2"/>
  <c r="R198" i="2" s="1"/>
  <c r="AB198" i="2"/>
  <c r="A199" i="2"/>
  <c r="B199" i="2"/>
  <c r="C199" i="2"/>
  <c r="D199" i="2"/>
  <c r="E199" i="2"/>
  <c r="F199" i="2"/>
  <c r="G199" i="2"/>
  <c r="H199" i="2"/>
  <c r="I199" i="2"/>
  <c r="Z199" i="2" s="1"/>
  <c r="J199" i="2"/>
  <c r="A200" i="2"/>
  <c r="B200" i="2"/>
  <c r="C200" i="2"/>
  <c r="D200" i="2"/>
  <c r="E200" i="2"/>
  <c r="F200" i="2"/>
  <c r="G200" i="2"/>
  <c r="H200" i="2"/>
  <c r="I200" i="2"/>
  <c r="AE200" i="2" s="1"/>
  <c r="AF200" i="2" s="1"/>
  <c r="J200" i="2"/>
  <c r="K200" i="2"/>
  <c r="L200" i="2"/>
  <c r="M200" i="2" s="1"/>
  <c r="N200" i="2"/>
  <c r="O200" i="2"/>
  <c r="S200" i="2"/>
  <c r="U200" i="2"/>
  <c r="W200" i="2"/>
  <c r="V200" i="2" s="1"/>
  <c r="Y200" i="2"/>
  <c r="AB200" i="2"/>
  <c r="AC200" i="2"/>
  <c r="AD200" i="2"/>
  <c r="A201" i="2"/>
  <c r="B201" i="2"/>
  <c r="C201" i="2"/>
  <c r="D201" i="2"/>
  <c r="E201" i="2"/>
  <c r="F201" i="2"/>
  <c r="G201" i="2"/>
  <c r="H201" i="2"/>
  <c r="I201" i="2"/>
  <c r="J201" i="2"/>
  <c r="N201" i="2"/>
  <c r="O201" i="2"/>
  <c r="S201" i="2"/>
  <c r="V201" i="2"/>
  <c r="W201" i="2"/>
  <c r="Y201" i="2"/>
  <c r="AB201" i="2"/>
  <c r="AE201" i="2"/>
  <c r="AF201" i="2" s="1"/>
  <c r="A202" i="2"/>
  <c r="B202" i="2"/>
  <c r="C202" i="2"/>
  <c r="D202" i="2"/>
  <c r="E202" i="2"/>
  <c r="F202" i="2"/>
  <c r="G202" i="2"/>
  <c r="H202" i="2"/>
  <c r="I202" i="2"/>
  <c r="J202" i="2"/>
  <c r="L202" i="2"/>
  <c r="M202" i="2" s="1"/>
  <c r="Q202" i="2"/>
  <c r="R202" i="2"/>
  <c r="S202" i="2"/>
  <c r="T202" i="2" s="1"/>
  <c r="U202" i="2"/>
  <c r="Z202" i="2"/>
  <c r="AB202" i="2"/>
  <c r="AD202" i="2"/>
  <c r="AE202" i="2"/>
  <c r="AF202" i="2" s="1"/>
  <c r="A203" i="2"/>
  <c r="B203" i="2"/>
  <c r="C203" i="2"/>
  <c r="D203" i="2"/>
  <c r="E203" i="2"/>
  <c r="F203" i="2"/>
  <c r="G203" i="2"/>
  <c r="H203" i="2"/>
  <c r="I203" i="2"/>
  <c r="N203" i="2" s="1"/>
  <c r="J203" i="2"/>
  <c r="K203" i="2"/>
  <c r="L203" i="2"/>
  <c r="M203" i="2" s="1"/>
  <c r="O203" i="2"/>
  <c r="Q203" i="2"/>
  <c r="R203" i="2" s="1"/>
  <c r="S203" i="2"/>
  <c r="T203" i="2"/>
  <c r="U203" i="2"/>
  <c r="Y203" i="2"/>
  <c r="Z203" i="2"/>
  <c r="AB203" i="2"/>
  <c r="AC203" i="2"/>
  <c r="AD203" i="2"/>
  <c r="AE203" i="2"/>
  <c r="AF203" i="2" s="1"/>
  <c r="A204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Q204" i="2"/>
  <c r="R204" i="2" s="1"/>
  <c r="S204" i="2"/>
  <c r="U204" i="2"/>
  <c r="W204" i="2"/>
  <c r="V204" i="2" s="1"/>
  <c r="Y204" i="2"/>
  <c r="Z204" i="2"/>
  <c r="AB204" i="2"/>
  <c r="AC204" i="2"/>
  <c r="AD204" i="2"/>
  <c r="AE204" i="2"/>
  <c r="AF204" i="2" s="1"/>
  <c r="A205" i="2"/>
  <c r="B205" i="2"/>
  <c r="C205" i="2"/>
  <c r="D205" i="2"/>
  <c r="E205" i="2"/>
  <c r="F205" i="2"/>
  <c r="G205" i="2"/>
  <c r="H205" i="2"/>
  <c r="I205" i="2"/>
  <c r="J205" i="2"/>
  <c r="Q205" i="2"/>
  <c r="R205" i="2" s="1"/>
  <c r="AB205" i="2"/>
  <c r="AC205" i="2"/>
  <c r="A206" i="2"/>
  <c r="B206" i="2"/>
  <c r="C206" i="2"/>
  <c r="D206" i="2"/>
  <c r="E206" i="2"/>
  <c r="F206" i="2"/>
  <c r="G206" i="2"/>
  <c r="H206" i="2"/>
  <c r="I206" i="2"/>
  <c r="K206" i="2"/>
  <c r="Q206" i="2"/>
  <c r="R206" i="2" s="1"/>
  <c r="U206" i="2"/>
  <c r="AC206" i="2"/>
  <c r="AD206" i="2"/>
  <c r="A207" i="2"/>
  <c r="B207" i="2"/>
  <c r="C207" i="2"/>
  <c r="D207" i="2"/>
  <c r="E207" i="2"/>
  <c r="F207" i="2"/>
  <c r="G207" i="2"/>
  <c r="H207" i="2"/>
  <c r="I207" i="2"/>
  <c r="K207" i="2"/>
  <c r="Q207" i="2"/>
  <c r="U207" i="2"/>
  <c r="W207" i="2"/>
  <c r="V207" i="2" s="1"/>
  <c r="AC207" i="2"/>
  <c r="AD207" i="2"/>
  <c r="A208" i="2"/>
  <c r="B208" i="2"/>
  <c r="C208" i="2"/>
  <c r="D208" i="2"/>
  <c r="E208" i="2"/>
  <c r="F208" i="2"/>
  <c r="G208" i="2"/>
  <c r="H208" i="2"/>
  <c r="I208" i="2"/>
  <c r="J208" i="2"/>
  <c r="K208" i="2"/>
  <c r="L208" i="2"/>
  <c r="M208" i="2" s="1"/>
  <c r="N208" i="2"/>
  <c r="O208" i="2"/>
  <c r="S208" i="2"/>
  <c r="U208" i="2"/>
  <c r="W208" i="2"/>
  <c r="V208" i="2" s="1"/>
  <c r="Y208" i="2"/>
  <c r="AB208" i="2"/>
  <c r="AC208" i="2"/>
  <c r="AD208" i="2"/>
  <c r="A209" i="2"/>
  <c r="B209" i="2"/>
  <c r="C209" i="2"/>
  <c r="D209" i="2"/>
  <c r="E209" i="2"/>
  <c r="F209" i="2"/>
  <c r="G209" i="2"/>
  <c r="H209" i="2"/>
  <c r="I209" i="2"/>
  <c r="J209" i="2"/>
  <c r="L209" i="2"/>
  <c r="M209" i="2" s="1"/>
  <c r="N209" i="2"/>
  <c r="O209" i="2"/>
  <c r="S209" i="2"/>
  <c r="U209" i="2"/>
  <c r="W209" i="2"/>
  <c r="V209" i="2" s="1"/>
  <c r="Y209" i="2"/>
  <c r="AB209" i="2"/>
  <c r="AD209" i="2"/>
  <c r="AE209" i="2"/>
  <c r="AF209" i="2" s="1"/>
  <c r="A210" i="2"/>
  <c r="B210" i="2"/>
  <c r="C210" i="2"/>
  <c r="D210" i="2"/>
  <c r="E210" i="2"/>
  <c r="F210" i="2"/>
  <c r="G210" i="2"/>
  <c r="R210" i="2" s="1"/>
  <c r="H210" i="2"/>
  <c r="I210" i="2"/>
  <c r="J210" i="2"/>
  <c r="L210" i="2"/>
  <c r="M210" i="2" s="1"/>
  <c r="O210" i="2"/>
  <c r="Q210" i="2"/>
  <c r="S210" i="2"/>
  <c r="U210" i="2"/>
  <c r="Y210" i="2"/>
  <c r="Z210" i="2"/>
  <c r="AB210" i="2"/>
  <c r="AD210" i="2"/>
  <c r="AE210" i="2"/>
  <c r="AF210" i="2" s="1"/>
  <c r="A211" i="2"/>
  <c r="B211" i="2"/>
  <c r="C211" i="2"/>
  <c r="D211" i="2"/>
  <c r="E211" i="2"/>
  <c r="F211" i="2"/>
  <c r="G211" i="2"/>
  <c r="H211" i="2"/>
  <c r="I211" i="2"/>
  <c r="N211" i="2" s="1"/>
  <c r="J211" i="2"/>
  <c r="K211" i="2"/>
  <c r="L211" i="2"/>
  <c r="M211" i="2"/>
  <c r="O211" i="2"/>
  <c r="Q211" i="2"/>
  <c r="R211" i="2" s="1"/>
  <c r="S211" i="2"/>
  <c r="T211" i="2" s="1"/>
  <c r="U211" i="2"/>
  <c r="Y211" i="2"/>
  <c r="Z211" i="2"/>
  <c r="AB211" i="2"/>
  <c r="AC211" i="2"/>
  <c r="AD211" i="2"/>
  <c r="AE211" i="2"/>
  <c r="AF211" i="2" s="1"/>
  <c r="A212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Q212" i="2"/>
  <c r="S212" i="2"/>
  <c r="U212" i="2"/>
  <c r="W212" i="2"/>
  <c r="V212" i="2" s="1"/>
  <c r="Y212" i="2"/>
  <c r="Z212" i="2"/>
  <c r="AB212" i="2"/>
  <c r="AC212" i="2"/>
  <c r="AD212" i="2"/>
  <c r="AE212" i="2"/>
  <c r="AF212" i="2" s="1"/>
  <c r="A213" i="2"/>
  <c r="B213" i="2"/>
  <c r="C213" i="2"/>
  <c r="D213" i="2"/>
  <c r="E213" i="2"/>
  <c r="F213" i="2"/>
  <c r="G213" i="2"/>
  <c r="H213" i="2"/>
  <c r="I213" i="2"/>
  <c r="N213" i="2" s="1"/>
  <c r="J213" i="2"/>
  <c r="K213" i="2"/>
  <c r="Q213" i="2"/>
  <c r="R213" i="2"/>
  <c r="W213" i="2"/>
  <c r="V213" i="2" s="1"/>
  <c r="Z213" i="2"/>
  <c r="AB213" i="2"/>
  <c r="AC213" i="2"/>
  <c r="A214" i="2"/>
  <c r="B214" i="2"/>
  <c r="C214" i="2"/>
  <c r="D214" i="2"/>
  <c r="E214" i="2"/>
  <c r="F214" i="2"/>
  <c r="G214" i="2"/>
  <c r="H214" i="2"/>
  <c r="I214" i="2"/>
  <c r="N214" i="2" s="1"/>
  <c r="K214" i="2"/>
  <c r="L214" i="2"/>
  <c r="M214" i="2"/>
  <c r="Q214" i="2"/>
  <c r="R214" i="2" s="1"/>
  <c r="U214" i="2"/>
  <c r="W214" i="2"/>
  <c r="V214" i="2" s="1"/>
  <c r="Z214" i="2"/>
  <c r="AC214" i="2"/>
  <c r="AD214" i="2"/>
  <c r="A215" i="2"/>
  <c r="B215" i="2"/>
  <c r="C215" i="2"/>
  <c r="D215" i="2"/>
  <c r="E215" i="2"/>
  <c r="F215" i="2"/>
  <c r="G215" i="2"/>
  <c r="R215" i="2" s="1"/>
  <c r="H215" i="2"/>
  <c r="I215" i="2"/>
  <c r="O215" i="2" s="1"/>
  <c r="K215" i="2"/>
  <c r="L215" i="2"/>
  <c r="M215" i="2" s="1"/>
  <c r="N215" i="2"/>
  <c r="Q215" i="2"/>
  <c r="U215" i="2"/>
  <c r="W215" i="2"/>
  <c r="V215" i="2" s="1"/>
  <c r="Y215" i="2"/>
  <c r="Z215" i="2"/>
  <c r="AC215" i="2"/>
  <c r="AD215" i="2"/>
  <c r="A216" i="2"/>
  <c r="B216" i="2"/>
  <c r="C216" i="2"/>
  <c r="D216" i="2"/>
  <c r="E216" i="2"/>
  <c r="F216" i="2"/>
  <c r="G216" i="2"/>
  <c r="H216" i="2"/>
  <c r="I216" i="2"/>
  <c r="O216" i="2" s="1"/>
  <c r="J216" i="2"/>
  <c r="K216" i="2"/>
  <c r="L216" i="2"/>
  <c r="M216" i="2" s="1"/>
  <c r="N216" i="2"/>
  <c r="S216" i="2"/>
  <c r="U216" i="2"/>
  <c r="W216" i="2"/>
  <c r="V216" i="2" s="1"/>
  <c r="Y216" i="2"/>
  <c r="AC216" i="2"/>
  <c r="AD216" i="2"/>
  <c r="A217" i="2"/>
  <c r="B217" i="2"/>
  <c r="C217" i="2"/>
  <c r="D217" i="2"/>
  <c r="E217" i="2"/>
  <c r="F217" i="2"/>
  <c r="G217" i="2"/>
  <c r="H217" i="2"/>
  <c r="I217" i="2"/>
  <c r="O217" i="2" s="1"/>
  <c r="J217" i="2"/>
  <c r="L217" i="2"/>
  <c r="M217" i="2"/>
  <c r="N217" i="2"/>
  <c r="S217" i="2"/>
  <c r="U217" i="2"/>
  <c r="W217" i="2"/>
  <c r="V217" i="2" s="1"/>
  <c r="Y217" i="2"/>
  <c r="AD217" i="2"/>
  <c r="AE217" i="2"/>
  <c r="AF217" i="2" s="1"/>
  <c r="A218" i="2"/>
  <c r="B218" i="2"/>
  <c r="C218" i="2"/>
  <c r="D218" i="2"/>
  <c r="E218" i="2"/>
  <c r="F218" i="2"/>
  <c r="G218" i="2"/>
  <c r="H218" i="2"/>
  <c r="I218" i="2"/>
  <c r="Q218" i="2" s="1"/>
  <c r="R218" i="2" s="1"/>
  <c r="J218" i="2"/>
  <c r="L218" i="2"/>
  <c r="M218" i="2"/>
  <c r="O218" i="2"/>
  <c r="S218" i="2"/>
  <c r="U218" i="2"/>
  <c r="Y218" i="2"/>
  <c r="Z218" i="2"/>
  <c r="AD218" i="2"/>
  <c r="AE218" i="2"/>
  <c r="AF218" i="2" s="1"/>
  <c r="A219" i="2"/>
  <c r="B219" i="2"/>
  <c r="C219" i="2"/>
  <c r="D219" i="2"/>
  <c r="E219" i="2"/>
  <c r="F219" i="2"/>
  <c r="G219" i="2"/>
  <c r="H219" i="2"/>
  <c r="I219" i="2"/>
  <c r="N219" i="2" s="1"/>
  <c r="J219" i="2"/>
  <c r="K219" i="2"/>
  <c r="L219" i="2"/>
  <c r="M219" i="2" s="1"/>
  <c r="O219" i="2"/>
  <c r="Q219" i="2"/>
  <c r="R219" i="2" s="1"/>
  <c r="S219" i="2"/>
  <c r="U219" i="2"/>
  <c r="Y219" i="2"/>
  <c r="Z219" i="2"/>
  <c r="AB219" i="2"/>
  <c r="AC219" i="2"/>
  <c r="AD219" i="2"/>
  <c r="AE219" i="2"/>
  <c r="AF219" i="2" s="1"/>
  <c r="A220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Q220" i="2"/>
  <c r="S220" i="2"/>
  <c r="U220" i="2"/>
  <c r="V220" i="2"/>
  <c r="W220" i="2"/>
  <c r="Y220" i="2"/>
  <c r="Z220" i="2"/>
  <c r="AB220" i="2"/>
  <c r="AC220" i="2"/>
  <c r="AD220" i="2"/>
  <c r="AE220" i="2"/>
  <c r="AF220" i="2" s="1"/>
  <c r="A221" i="2"/>
  <c r="B221" i="2"/>
  <c r="C221" i="2"/>
  <c r="D221" i="2"/>
  <c r="E221" i="2"/>
  <c r="F221" i="2"/>
  <c r="G221" i="2"/>
  <c r="H221" i="2"/>
  <c r="I221" i="2"/>
  <c r="S221" i="2" s="1"/>
  <c r="K221" i="2"/>
  <c r="W221" i="2"/>
  <c r="V221" i="2" s="1"/>
  <c r="Z221" i="2"/>
  <c r="A222" i="2"/>
  <c r="B222" i="2"/>
  <c r="C222" i="2"/>
  <c r="D222" i="2"/>
  <c r="E222" i="2"/>
  <c r="F222" i="2"/>
  <c r="G222" i="2"/>
  <c r="H222" i="2"/>
  <c r="I222" i="2"/>
  <c r="L222" i="2"/>
  <c r="M222" i="2" s="1"/>
  <c r="U222" i="2"/>
  <c r="W222" i="2"/>
  <c r="V222" i="2" s="1"/>
  <c r="Z222" i="2"/>
  <c r="A223" i="2"/>
  <c r="B223" i="2"/>
  <c r="C223" i="2"/>
  <c r="D223" i="2"/>
  <c r="E223" i="2"/>
  <c r="F223" i="2"/>
  <c r="G223" i="2"/>
  <c r="H223" i="2"/>
  <c r="I223" i="2"/>
  <c r="L223" i="2"/>
  <c r="M223" i="2" s="1"/>
  <c r="N223" i="2"/>
  <c r="U223" i="2"/>
  <c r="Y223" i="2"/>
  <c r="Z223" i="2"/>
  <c r="A224" i="2"/>
  <c r="B224" i="2"/>
  <c r="C224" i="2"/>
  <c r="D224" i="2"/>
  <c r="E224" i="2"/>
  <c r="F224" i="2"/>
  <c r="G224" i="2"/>
  <c r="H224" i="2"/>
  <c r="I224" i="2"/>
  <c r="J224" i="2"/>
  <c r="L224" i="2"/>
  <c r="M224" i="2" s="1"/>
  <c r="N224" i="2"/>
  <c r="U224" i="2"/>
  <c r="Y224" i="2"/>
  <c r="A225" i="2"/>
  <c r="B225" i="2"/>
  <c r="C225" i="2"/>
  <c r="D225" i="2"/>
  <c r="E225" i="2"/>
  <c r="F225" i="2"/>
  <c r="G225" i="2"/>
  <c r="H225" i="2"/>
  <c r="I225" i="2"/>
  <c r="U225" i="2" s="1"/>
  <c r="J225" i="2"/>
  <c r="N225" i="2"/>
  <c r="Y225" i="2"/>
  <c r="A226" i="2"/>
  <c r="B226" i="2"/>
  <c r="C226" i="2"/>
  <c r="D226" i="2"/>
  <c r="E226" i="2"/>
  <c r="F226" i="2"/>
  <c r="G226" i="2"/>
  <c r="H226" i="2"/>
  <c r="I226" i="2"/>
  <c r="U226" i="2" s="1"/>
  <c r="J226" i="2"/>
  <c r="O226" i="2"/>
  <c r="Z226" i="2"/>
  <c r="A227" i="2"/>
  <c r="B227" i="2"/>
  <c r="C227" i="2"/>
  <c r="D227" i="2"/>
  <c r="E227" i="2"/>
  <c r="F227" i="2"/>
  <c r="G227" i="2"/>
  <c r="H227" i="2"/>
  <c r="I227" i="2"/>
  <c r="N227" i="2" s="1"/>
  <c r="J227" i="2"/>
  <c r="K227" i="2"/>
  <c r="L227" i="2"/>
  <c r="M227" i="2" s="1"/>
  <c r="O227" i="2"/>
  <c r="Q227" i="2"/>
  <c r="R227" i="2" s="1"/>
  <c r="S227" i="2"/>
  <c r="T227" i="2"/>
  <c r="U227" i="2"/>
  <c r="Y227" i="2"/>
  <c r="Z227" i="2"/>
  <c r="AB227" i="2"/>
  <c r="AC227" i="2"/>
  <c r="AD227" i="2"/>
  <c r="AE227" i="2"/>
  <c r="AF227" i="2" s="1"/>
  <c r="A228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Q228" i="2"/>
  <c r="R228" i="2" s="1"/>
  <c r="S228" i="2"/>
  <c r="U228" i="2"/>
  <c r="V228" i="2"/>
  <c r="W228" i="2"/>
  <c r="Y228" i="2"/>
  <c r="Z228" i="2"/>
  <c r="AB228" i="2"/>
  <c r="AC228" i="2"/>
  <c r="AD228" i="2"/>
  <c r="AE228" i="2"/>
  <c r="AF228" i="2" s="1"/>
  <c r="A229" i="2"/>
  <c r="B229" i="2"/>
  <c r="C229" i="2"/>
  <c r="D229" i="2"/>
  <c r="E229" i="2"/>
  <c r="F229" i="2"/>
  <c r="G229" i="2"/>
  <c r="H229" i="2"/>
  <c r="I229" i="2"/>
  <c r="S229" i="2" s="1"/>
  <c r="A230" i="2"/>
  <c r="B230" i="2"/>
  <c r="C230" i="2"/>
  <c r="D230" i="2"/>
  <c r="E230" i="2"/>
  <c r="F230" i="2"/>
  <c r="G230" i="2"/>
  <c r="H230" i="2"/>
  <c r="I230" i="2"/>
  <c r="A231" i="2"/>
  <c r="B231" i="2"/>
  <c r="C231" i="2"/>
  <c r="D231" i="2"/>
  <c r="E231" i="2"/>
  <c r="F231" i="2"/>
  <c r="G231" i="2"/>
  <c r="H231" i="2"/>
  <c r="I231" i="2"/>
  <c r="A232" i="2"/>
  <c r="B232" i="2"/>
  <c r="C232" i="2"/>
  <c r="D232" i="2"/>
  <c r="E232" i="2"/>
  <c r="F232" i="2"/>
  <c r="G232" i="2"/>
  <c r="H232" i="2"/>
  <c r="I232" i="2"/>
  <c r="J232" i="2"/>
  <c r="O232" i="2"/>
  <c r="U232" i="2"/>
  <c r="AB232" i="2"/>
  <c r="A233" i="2"/>
  <c r="B233" i="2"/>
  <c r="C233" i="2"/>
  <c r="D233" i="2"/>
  <c r="E233" i="2"/>
  <c r="F233" i="2"/>
  <c r="G233" i="2"/>
  <c r="H233" i="2"/>
  <c r="I233" i="2"/>
  <c r="J233" i="2"/>
  <c r="O233" i="2"/>
  <c r="U233" i="2"/>
  <c r="AB233" i="2"/>
  <c r="A234" i="2"/>
  <c r="B234" i="2"/>
  <c r="C234" i="2"/>
  <c r="D234" i="2"/>
  <c r="E234" i="2"/>
  <c r="F234" i="2"/>
  <c r="G234" i="2"/>
  <c r="H234" i="2"/>
  <c r="I234" i="2"/>
  <c r="J234" i="2"/>
  <c r="Q234" i="2"/>
  <c r="R234" i="2" s="1"/>
  <c r="U234" i="2"/>
  <c r="AB234" i="2"/>
  <c r="A235" i="2"/>
  <c r="B235" i="2"/>
  <c r="C235" i="2"/>
  <c r="D235" i="2"/>
  <c r="E235" i="2"/>
  <c r="F235" i="2"/>
  <c r="G235" i="2"/>
  <c r="H235" i="2"/>
  <c r="I235" i="2"/>
  <c r="N235" i="2" s="1"/>
  <c r="J235" i="2"/>
  <c r="K235" i="2"/>
  <c r="L235" i="2"/>
  <c r="M235" i="2"/>
  <c r="O235" i="2"/>
  <c r="Q235" i="2"/>
  <c r="R235" i="2" s="1"/>
  <c r="T235" i="2" s="1"/>
  <c r="S235" i="2"/>
  <c r="U235" i="2"/>
  <c r="Y235" i="2"/>
  <c r="Z235" i="2"/>
  <c r="AB235" i="2"/>
  <c r="AC235" i="2"/>
  <c r="AD235" i="2"/>
  <c r="AE235" i="2"/>
  <c r="AF235" i="2" s="1"/>
  <c r="A236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Q236" i="2"/>
  <c r="R236" i="2" s="1"/>
  <c r="S236" i="2"/>
  <c r="T236" i="2" s="1"/>
  <c r="U236" i="2"/>
  <c r="W236" i="2"/>
  <c r="V236" i="2" s="1"/>
  <c r="Y236" i="2"/>
  <c r="Z236" i="2"/>
  <c r="AB236" i="2"/>
  <c r="AC236" i="2"/>
  <c r="AD236" i="2"/>
  <c r="AE236" i="2"/>
  <c r="AF236" i="2" s="1"/>
  <c r="A237" i="2"/>
  <c r="B237" i="2"/>
  <c r="C237" i="2"/>
  <c r="D237" i="2"/>
  <c r="E237" i="2"/>
  <c r="F237" i="2"/>
  <c r="G237" i="2"/>
  <c r="H237" i="2"/>
  <c r="I237" i="2"/>
  <c r="Z237" i="2" s="1"/>
  <c r="J237" i="2"/>
  <c r="K237" i="2"/>
  <c r="N237" i="2"/>
  <c r="Q237" i="2"/>
  <c r="R237" i="2" s="1"/>
  <c r="V237" i="2"/>
  <c r="W237" i="2"/>
  <c r="AB237" i="2"/>
  <c r="A238" i="2"/>
  <c r="B238" i="2"/>
  <c r="C238" i="2"/>
  <c r="D238" i="2"/>
  <c r="E238" i="2"/>
  <c r="F238" i="2"/>
  <c r="G238" i="2"/>
  <c r="H238" i="2"/>
  <c r="I238" i="2"/>
  <c r="Z238" i="2" s="1"/>
  <c r="K238" i="2"/>
  <c r="L238" i="2"/>
  <c r="M238" i="2" s="1"/>
  <c r="N238" i="2"/>
  <c r="Q238" i="2"/>
  <c r="R238" i="2" s="1"/>
  <c r="U238" i="2"/>
  <c r="W238" i="2"/>
  <c r="V238" i="2" s="1"/>
  <c r="AC238" i="2"/>
  <c r="A239" i="2"/>
  <c r="B239" i="2"/>
  <c r="C239" i="2"/>
  <c r="D239" i="2"/>
  <c r="E239" i="2"/>
  <c r="F239" i="2"/>
  <c r="G239" i="2"/>
  <c r="H239" i="2"/>
  <c r="I239" i="2"/>
  <c r="N239" i="2" s="1"/>
  <c r="K239" i="2"/>
  <c r="L239" i="2"/>
  <c r="M239" i="2" s="1"/>
  <c r="O239" i="2"/>
  <c r="Q239" i="2"/>
  <c r="R239" i="2" s="1"/>
  <c r="U239" i="2"/>
  <c r="W239" i="2"/>
  <c r="V239" i="2" s="1"/>
  <c r="Y239" i="2"/>
  <c r="AC239" i="2"/>
  <c r="A240" i="2"/>
  <c r="B240" i="2"/>
  <c r="C240" i="2"/>
  <c r="D240" i="2"/>
  <c r="E240" i="2"/>
  <c r="F240" i="2"/>
  <c r="G240" i="2"/>
  <c r="H240" i="2"/>
  <c r="I240" i="2"/>
  <c r="N240" i="2" s="1"/>
  <c r="J240" i="2"/>
  <c r="K240" i="2"/>
  <c r="L240" i="2"/>
  <c r="M240" i="2" s="1"/>
  <c r="O240" i="2"/>
  <c r="U240" i="2"/>
  <c r="W240" i="2"/>
  <c r="V240" i="2" s="1"/>
  <c r="Y240" i="2"/>
  <c r="AB240" i="2"/>
  <c r="AC240" i="2"/>
  <c r="A241" i="2"/>
  <c r="B241" i="2"/>
  <c r="C241" i="2"/>
  <c r="D241" i="2"/>
  <c r="E241" i="2"/>
  <c r="F241" i="2"/>
  <c r="G241" i="2"/>
  <c r="H241" i="2"/>
  <c r="I241" i="2"/>
  <c r="N241" i="2" s="1"/>
  <c r="J241" i="2"/>
  <c r="L241" i="2"/>
  <c r="M241" i="2"/>
  <c r="O241" i="2"/>
  <c r="U241" i="2"/>
  <c r="W241" i="2"/>
  <c r="V241" i="2" s="1"/>
  <c r="Y241" i="2"/>
  <c r="AB241" i="2"/>
  <c r="AD241" i="2"/>
  <c r="A242" i="2"/>
  <c r="B242" i="2"/>
  <c r="C242" i="2"/>
  <c r="D242" i="2"/>
  <c r="E242" i="2"/>
  <c r="F242" i="2"/>
  <c r="G242" i="2"/>
  <c r="R242" i="2" s="1"/>
  <c r="H242" i="2"/>
  <c r="I242" i="2"/>
  <c r="O242" i="2" s="1"/>
  <c r="J242" i="2"/>
  <c r="L242" i="2"/>
  <c r="M242" i="2" s="1"/>
  <c r="Q242" i="2"/>
  <c r="U242" i="2"/>
  <c r="Y242" i="2"/>
  <c r="Z242" i="2"/>
  <c r="AB242" i="2"/>
  <c r="AD242" i="2"/>
  <c r="A243" i="2"/>
  <c r="B243" i="2"/>
  <c r="C243" i="2"/>
  <c r="D243" i="2"/>
  <c r="E243" i="2"/>
  <c r="F243" i="2"/>
  <c r="G243" i="2"/>
  <c r="H243" i="2"/>
  <c r="I243" i="2"/>
  <c r="N243" i="2" s="1"/>
  <c r="J243" i="2"/>
  <c r="K243" i="2"/>
  <c r="L243" i="2"/>
  <c r="M243" i="2" s="1"/>
  <c r="O243" i="2"/>
  <c r="Q243" i="2"/>
  <c r="R243" i="2" s="1"/>
  <c r="T243" i="2" s="1"/>
  <c r="S243" i="2"/>
  <c r="U243" i="2"/>
  <c r="Y243" i="2"/>
  <c r="Z243" i="2"/>
  <c r="AB243" i="2"/>
  <c r="AC243" i="2"/>
  <c r="AD243" i="2"/>
  <c r="AE243" i="2"/>
  <c r="AF243" i="2" s="1"/>
  <c r="A244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Q244" i="2"/>
  <c r="R244" i="2" s="1"/>
  <c r="S244" i="2"/>
  <c r="T244" i="2"/>
  <c r="U244" i="2"/>
  <c r="W244" i="2"/>
  <c r="V244" i="2" s="1"/>
  <c r="Y244" i="2"/>
  <c r="Z244" i="2"/>
  <c r="AB244" i="2"/>
  <c r="AC244" i="2"/>
  <c r="AD244" i="2"/>
  <c r="AE244" i="2"/>
  <c r="AF244" i="2" s="1"/>
  <c r="A245" i="2"/>
  <c r="B245" i="2"/>
  <c r="C245" i="2"/>
  <c r="D245" i="2"/>
  <c r="E245" i="2"/>
  <c r="F245" i="2"/>
  <c r="G245" i="2"/>
  <c r="H245" i="2"/>
  <c r="I245" i="2"/>
  <c r="J245" i="2"/>
  <c r="K245" i="2"/>
  <c r="N245" i="2"/>
  <c r="Q245" i="2"/>
  <c r="R245" i="2"/>
  <c r="S245" i="2"/>
  <c r="W245" i="2"/>
  <c r="V245" i="2" s="1"/>
  <c r="Z245" i="2"/>
  <c r="AB245" i="2"/>
  <c r="AC245" i="2"/>
  <c r="AE245" i="2"/>
  <c r="AF245" i="2" s="1"/>
  <c r="A246" i="2"/>
  <c r="B246" i="2"/>
  <c r="C246" i="2"/>
  <c r="D246" i="2"/>
  <c r="E246" i="2"/>
  <c r="F246" i="2"/>
  <c r="G246" i="2"/>
  <c r="H246" i="2"/>
  <c r="I246" i="2"/>
  <c r="K246" i="2"/>
  <c r="L246" i="2"/>
  <c r="M246" i="2" s="1"/>
  <c r="N246" i="2"/>
  <c r="Q246" i="2"/>
  <c r="R246" i="2"/>
  <c r="U246" i="2"/>
  <c r="V246" i="2"/>
  <c r="W246" i="2"/>
  <c r="Z246" i="2"/>
  <c r="AC246" i="2"/>
  <c r="AD246" i="2"/>
  <c r="AE246" i="2"/>
  <c r="AF246" i="2" s="1"/>
  <c r="A247" i="2"/>
  <c r="B247" i="2"/>
  <c r="C247" i="2"/>
  <c r="D247" i="2"/>
  <c r="E247" i="2"/>
  <c r="F247" i="2"/>
  <c r="G247" i="2"/>
  <c r="H247" i="2"/>
  <c r="I247" i="2"/>
  <c r="K247" i="2"/>
  <c r="L247" i="2"/>
  <c r="M247" i="2" s="1"/>
  <c r="N247" i="2"/>
  <c r="O247" i="2"/>
  <c r="Q247" i="2"/>
  <c r="R247" i="2"/>
  <c r="U247" i="2"/>
  <c r="V247" i="2"/>
  <c r="W247" i="2"/>
  <c r="Y247" i="2"/>
  <c r="Z247" i="2"/>
  <c r="AC247" i="2"/>
  <c r="AD247" i="2"/>
  <c r="AE247" i="2"/>
  <c r="AF247" i="2" s="1"/>
  <c r="A248" i="2"/>
  <c r="B248" i="2"/>
  <c r="C248" i="2"/>
  <c r="D248" i="2"/>
  <c r="E248" i="2"/>
  <c r="F248" i="2"/>
  <c r="G248" i="2"/>
  <c r="H248" i="2"/>
  <c r="I248" i="2"/>
  <c r="N248" i="2"/>
  <c r="O248" i="2"/>
  <c r="S248" i="2"/>
  <c r="Y248" i="2"/>
  <c r="Z248" i="2"/>
  <c r="AB248" i="2"/>
  <c r="AC248" i="2"/>
  <c r="A249" i="2"/>
  <c r="B249" i="2"/>
  <c r="C249" i="2"/>
  <c r="D249" i="2"/>
  <c r="E249" i="2"/>
  <c r="F249" i="2"/>
  <c r="G249" i="2"/>
  <c r="H249" i="2"/>
  <c r="I249" i="2"/>
  <c r="W249" i="2" s="1"/>
  <c r="J249" i="2"/>
  <c r="K249" i="2"/>
  <c r="L249" i="2"/>
  <c r="M249" i="2" s="1"/>
  <c r="N249" i="2"/>
  <c r="O249" i="2"/>
  <c r="S249" i="2"/>
  <c r="U249" i="2"/>
  <c r="V249" i="2"/>
  <c r="Y249" i="2"/>
  <c r="AC249" i="2"/>
  <c r="AD249" i="2"/>
  <c r="AE249" i="2"/>
  <c r="AF249" i="2" s="1"/>
  <c r="A250" i="2"/>
  <c r="B250" i="2"/>
  <c r="C250" i="2"/>
  <c r="D250" i="2"/>
  <c r="E250" i="2"/>
  <c r="F250" i="2"/>
  <c r="G250" i="2"/>
  <c r="H250" i="2"/>
  <c r="I250" i="2"/>
  <c r="AD250" i="2" s="1"/>
  <c r="A251" i="2"/>
  <c r="B251" i="2"/>
  <c r="C251" i="2"/>
  <c r="D251" i="2"/>
  <c r="E251" i="2"/>
  <c r="F251" i="2"/>
  <c r="G251" i="2"/>
  <c r="X251" i="2" s="1"/>
  <c r="AA251" i="2" s="1"/>
  <c r="H251" i="2"/>
  <c r="I251" i="2"/>
  <c r="J251" i="2"/>
  <c r="O251" i="2"/>
  <c r="P251" i="2"/>
  <c r="S251" i="2"/>
  <c r="Y251" i="2"/>
  <c r="AB251" i="2"/>
  <c r="A252" i="2"/>
  <c r="B252" i="2"/>
  <c r="C252" i="2"/>
  <c r="D252" i="2"/>
  <c r="E252" i="2"/>
  <c r="F252" i="2"/>
  <c r="G252" i="2"/>
  <c r="H252" i="2"/>
  <c r="I252" i="2"/>
  <c r="S252" i="2"/>
  <c r="W252" i="2"/>
  <c r="V252" i="2" s="1"/>
  <c r="A253" i="2"/>
  <c r="B253" i="2"/>
  <c r="C253" i="2"/>
  <c r="D253" i="2"/>
  <c r="E253" i="2"/>
  <c r="F253" i="2"/>
  <c r="G253" i="2"/>
  <c r="H253" i="2"/>
  <c r="I253" i="2"/>
  <c r="O253" i="2" s="1"/>
  <c r="J253" i="2"/>
  <c r="K253" i="2"/>
  <c r="L253" i="2"/>
  <c r="M253" i="2"/>
  <c r="P253" i="2"/>
  <c r="Q253" i="2"/>
  <c r="R253" i="2" s="1"/>
  <c r="T253" i="2" s="1"/>
  <c r="S253" i="2"/>
  <c r="U253" i="2"/>
  <c r="W253" i="2"/>
  <c r="V253" i="2" s="1"/>
  <c r="Y253" i="2"/>
  <c r="Z253" i="2"/>
  <c r="AB253" i="2"/>
  <c r="AC253" i="2"/>
  <c r="AE253" i="2"/>
  <c r="AF253" i="2"/>
  <c r="A254" i="2"/>
  <c r="B254" i="2"/>
  <c r="C254" i="2"/>
  <c r="D254" i="2"/>
  <c r="E254" i="2"/>
  <c r="F254" i="2"/>
  <c r="G254" i="2"/>
  <c r="X254" i="2" s="1"/>
  <c r="AA254" i="2" s="1"/>
  <c r="H254" i="2"/>
  <c r="I254" i="2"/>
  <c r="J254" i="2"/>
  <c r="K254" i="2"/>
  <c r="L254" i="2"/>
  <c r="M254" i="2"/>
  <c r="O254" i="2"/>
  <c r="P254" i="2"/>
  <c r="Q254" i="2"/>
  <c r="R254" i="2" s="1"/>
  <c r="S254" i="2"/>
  <c r="T254" i="2"/>
  <c r="U254" i="2"/>
  <c r="W254" i="2"/>
  <c r="V254" i="2" s="1"/>
  <c r="Y254" i="2"/>
  <c r="Z254" i="2"/>
  <c r="AB254" i="2"/>
  <c r="AC254" i="2"/>
  <c r="AE254" i="2"/>
  <c r="AF254" i="2"/>
  <c r="A255" i="2"/>
  <c r="B255" i="2"/>
  <c r="C255" i="2"/>
  <c r="D255" i="2"/>
  <c r="E255" i="2"/>
  <c r="F255" i="2"/>
  <c r="G255" i="2"/>
  <c r="H255" i="2"/>
  <c r="I255" i="2"/>
  <c r="L255" i="2" s="1"/>
  <c r="J255" i="2"/>
  <c r="K255" i="2"/>
  <c r="M255" i="2"/>
  <c r="O255" i="2"/>
  <c r="S255" i="2"/>
  <c r="W255" i="2"/>
  <c r="V255" i="2" s="1"/>
  <c r="X255" i="2"/>
  <c r="AA255" i="2" s="1"/>
  <c r="AB255" i="2"/>
  <c r="AC255" i="2"/>
  <c r="A256" i="2"/>
  <c r="B256" i="2"/>
  <c r="C256" i="2"/>
  <c r="D256" i="2"/>
  <c r="E256" i="2"/>
  <c r="F256" i="2"/>
  <c r="G256" i="2"/>
  <c r="H256" i="2"/>
  <c r="I256" i="2"/>
  <c r="O256" i="2"/>
  <c r="Q256" i="2"/>
  <c r="R256" i="2" s="1"/>
  <c r="W256" i="2"/>
  <c r="V256" i="2" s="1"/>
  <c r="X256" i="2"/>
  <c r="AA256" i="2" s="1"/>
  <c r="Z256" i="2"/>
  <c r="A257" i="2"/>
  <c r="B257" i="2"/>
  <c r="C257" i="2"/>
  <c r="D257" i="2"/>
  <c r="E257" i="2"/>
  <c r="F257" i="2"/>
  <c r="G257" i="2"/>
  <c r="H257" i="2"/>
  <c r="I257" i="2"/>
  <c r="K257" i="2"/>
  <c r="Q257" i="2"/>
  <c r="R257" i="2"/>
  <c r="AC257" i="2"/>
  <c r="A258" i="2"/>
  <c r="B258" i="2"/>
  <c r="C258" i="2"/>
  <c r="D258" i="2"/>
  <c r="E258" i="2"/>
  <c r="F258" i="2"/>
  <c r="G258" i="2"/>
  <c r="H258" i="2"/>
  <c r="I258" i="2"/>
  <c r="W258" i="2" s="1"/>
  <c r="V258" i="2" s="1"/>
  <c r="J258" i="2"/>
  <c r="K258" i="2"/>
  <c r="L258" i="2"/>
  <c r="M258" i="2" s="1"/>
  <c r="O258" i="2"/>
  <c r="P258" i="2"/>
  <c r="S258" i="2"/>
  <c r="U258" i="2"/>
  <c r="X258" i="2"/>
  <c r="AA258" i="2" s="1"/>
  <c r="Y258" i="2"/>
  <c r="AB258" i="2"/>
  <c r="AC258" i="2"/>
  <c r="AE258" i="2"/>
  <c r="AF258" i="2" s="1"/>
  <c r="A259" i="2"/>
  <c r="B259" i="2"/>
  <c r="C259" i="2"/>
  <c r="D259" i="2"/>
  <c r="E259" i="2"/>
  <c r="F259" i="2"/>
  <c r="G259" i="2"/>
  <c r="H259" i="2"/>
  <c r="I259" i="2"/>
  <c r="A260" i="2"/>
  <c r="B260" i="2"/>
  <c r="C260" i="2"/>
  <c r="D260" i="2"/>
  <c r="E260" i="2"/>
  <c r="F260" i="2"/>
  <c r="G260" i="2"/>
  <c r="H260" i="2"/>
  <c r="I260" i="2"/>
  <c r="J260" i="2"/>
  <c r="S260" i="2"/>
  <c r="U260" i="2"/>
  <c r="AB260" i="2"/>
  <c r="A261" i="2"/>
  <c r="B261" i="2"/>
  <c r="C261" i="2"/>
  <c r="D261" i="2"/>
  <c r="E261" i="2"/>
  <c r="F261" i="2"/>
  <c r="G261" i="2"/>
  <c r="H261" i="2"/>
  <c r="I261" i="2"/>
  <c r="O261" i="2" s="1"/>
  <c r="J261" i="2"/>
  <c r="K261" i="2"/>
  <c r="L261" i="2"/>
  <c r="M261" i="2"/>
  <c r="P261" i="2"/>
  <c r="Q261" i="2"/>
  <c r="R261" i="2" s="1"/>
  <c r="T261" i="2" s="1"/>
  <c r="S261" i="2"/>
  <c r="U261" i="2"/>
  <c r="W261" i="2"/>
  <c r="V261" i="2" s="1"/>
  <c r="Y261" i="2"/>
  <c r="Z261" i="2"/>
  <c r="AB261" i="2"/>
  <c r="AC261" i="2"/>
  <c r="AE261" i="2"/>
  <c r="AF261" i="2" s="1"/>
  <c r="A262" i="2"/>
  <c r="B262" i="2"/>
  <c r="C262" i="2"/>
  <c r="D262" i="2"/>
  <c r="E262" i="2"/>
  <c r="F262" i="2"/>
  <c r="G262" i="2"/>
  <c r="X262" i="2" s="1"/>
  <c r="AA262" i="2" s="1"/>
  <c r="H262" i="2"/>
  <c r="I262" i="2"/>
  <c r="J262" i="2"/>
  <c r="K262" i="2"/>
  <c r="L262" i="2"/>
  <c r="M262" i="2"/>
  <c r="O262" i="2"/>
  <c r="P262" i="2"/>
  <c r="Q262" i="2"/>
  <c r="S262" i="2"/>
  <c r="U262" i="2"/>
  <c r="W262" i="2"/>
  <c r="V262" i="2" s="1"/>
  <c r="Y262" i="2"/>
  <c r="Z262" i="2"/>
  <c r="AB262" i="2"/>
  <c r="AC262" i="2"/>
  <c r="AE262" i="2"/>
  <c r="AF262" i="2"/>
  <c r="A263" i="2"/>
  <c r="B263" i="2"/>
  <c r="C263" i="2"/>
  <c r="D263" i="2"/>
  <c r="E263" i="2"/>
  <c r="F263" i="2"/>
  <c r="G263" i="2"/>
  <c r="H263" i="2"/>
  <c r="I263" i="2"/>
  <c r="L263" i="2" s="1"/>
  <c r="J263" i="2"/>
  <c r="K263" i="2"/>
  <c r="M263" i="2"/>
  <c r="O263" i="2"/>
  <c r="S263" i="2"/>
  <c r="W263" i="2"/>
  <c r="V263" i="2" s="1"/>
  <c r="X263" i="2"/>
  <c r="AA263" i="2" s="1"/>
  <c r="AB263" i="2"/>
  <c r="AC263" i="2"/>
  <c r="A264" i="2"/>
  <c r="B264" i="2"/>
  <c r="C264" i="2"/>
  <c r="D264" i="2"/>
  <c r="E264" i="2"/>
  <c r="F264" i="2"/>
  <c r="G264" i="2"/>
  <c r="H264" i="2"/>
  <c r="I264" i="2"/>
  <c r="O264" i="2" s="1"/>
  <c r="Q264" i="2"/>
  <c r="R264" i="2" s="1"/>
  <c r="X264" i="2"/>
  <c r="AA264" i="2" s="1"/>
  <c r="Z264" i="2"/>
  <c r="A265" i="2"/>
  <c r="B265" i="2"/>
  <c r="C265" i="2"/>
  <c r="D265" i="2"/>
  <c r="E265" i="2"/>
  <c r="F265" i="2"/>
  <c r="G265" i="2"/>
  <c r="H265" i="2"/>
  <c r="I265" i="2"/>
  <c r="Q265" i="2" s="1"/>
  <c r="K265" i="2"/>
  <c r="L265" i="2"/>
  <c r="M265" i="2" s="1"/>
  <c r="R265" i="2"/>
  <c r="U265" i="2"/>
  <c r="AC265" i="2"/>
  <c r="AE265" i="2"/>
  <c r="AF265" i="2" s="1"/>
  <c r="A266" i="2"/>
  <c r="B266" i="2"/>
  <c r="C266" i="2"/>
  <c r="D266" i="2"/>
  <c r="E266" i="2"/>
  <c r="F266" i="2"/>
  <c r="G266" i="2"/>
  <c r="X266" i="2" s="1"/>
  <c r="AA266" i="2" s="1"/>
  <c r="H266" i="2"/>
  <c r="I266" i="2"/>
  <c r="W266" i="2" s="1"/>
  <c r="V266" i="2" s="1"/>
  <c r="J266" i="2"/>
  <c r="K266" i="2"/>
  <c r="L266" i="2"/>
  <c r="M266" i="2" s="1"/>
  <c r="O266" i="2"/>
  <c r="P266" i="2"/>
  <c r="S266" i="2"/>
  <c r="U266" i="2"/>
  <c r="Y266" i="2"/>
  <c r="AB266" i="2"/>
  <c r="AC266" i="2"/>
  <c r="AE266" i="2"/>
  <c r="AF266" i="2" s="1"/>
  <c r="A267" i="2"/>
  <c r="B267" i="2"/>
  <c r="C267" i="2"/>
  <c r="D267" i="2"/>
  <c r="E267" i="2"/>
  <c r="F267" i="2"/>
  <c r="G267" i="2"/>
  <c r="H267" i="2"/>
  <c r="I267" i="2"/>
  <c r="J267" i="2"/>
  <c r="P267" i="2"/>
  <c r="AB267" i="2"/>
  <c r="A268" i="2"/>
  <c r="B268" i="2"/>
  <c r="C268" i="2"/>
  <c r="D268" i="2"/>
  <c r="E268" i="2"/>
  <c r="F268" i="2"/>
  <c r="G268" i="2"/>
  <c r="H268" i="2"/>
  <c r="I268" i="2"/>
  <c r="J268" i="2"/>
  <c r="L268" i="2"/>
  <c r="M268" i="2" s="1"/>
  <c r="S268" i="2"/>
  <c r="U268" i="2"/>
  <c r="W268" i="2"/>
  <c r="V268" i="2" s="1"/>
  <c r="AB268" i="2"/>
  <c r="AE268" i="2"/>
  <c r="AF268" i="2" s="1"/>
  <c r="A269" i="2"/>
  <c r="B269" i="2"/>
  <c r="C269" i="2"/>
  <c r="D269" i="2"/>
  <c r="E269" i="2"/>
  <c r="F269" i="2"/>
  <c r="G269" i="2"/>
  <c r="H269" i="2"/>
  <c r="I269" i="2"/>
  <c r="O269" i="2" s="1"/>
  <c r="J269" i="2"/>
  <c r="K269" i="2"/>
  <c r="L269" i="2"/>
  <c r="M269" i="2" s="1"/>
  <c r="P269" i="2"/>
  <c r="Q269" i="2"/>
  <c r="S269" i="2"/>
  <c r="U269" i="2"/>
  <c r="W269" i="2"/>
  <c r="V269" i="2" s="1"/>
  <c r="Y269" i="2"/>
  <c r="Z269" i="2"/>
  <c r="AB269" i="2"/>
  <c r="AC269" i="2"/>
  <c r="AE269" i="2"/>
  <c r="AF269" i="2" s="1"/>
  <c r="A270" i="2"/>
  <c r="B270" i="2"/>
  <c r="C270" i="2"/>
  <c r="D270" i="2"/>
  <c r="E270" i="2"/>
  <c r="F270" i="2"/>
  <c r="G270" i="2"/>
  <c r="X270" i="2" s="1"/>
  <c r="AA270" i="2" s="1"/>
  <c r="H270" i="2"/>
  <c r="I270" i="2"/>
  <c r="J270" i="2"/>
  <c r="K270" i="2"/>
  <c r="L270" i="2"/>
  <c r="M270" i="2"/>
  <c r="O270" i="2"/>
  <c r="P270" i="2"/>
  <c r="Q270" i="2"/>
  <c r="S270" i="2"/>
  <c r="U270" i="2"/>
  <c r="W270" i="2"/>
  <c r="V270" i="2" s="1"/>
  <c r="Y270" i="2"/>
  <c r="Z270" i="2"/>
  <c r="AB270" i="2"/>
  <c r="AC270" i="2"/>
  <c r="AE270" i="2"/>
  <c r="AF270" i="2"/>
  <c r="A271" i="2"/>
  <c r="B271" i="2"/>
  <c r="C271" i="2"/>
  <c r="D271" i="2"/>
  <c r="E271" i="2"/>
  <c r="F271" i="2"/>
  <c r="G271" i="2"/>
  <c r="H271" i="2"/>
  <c r="I271" i="2"/>
  <c r="L271" i="2" s="1"/>
  <c r="M271" i="2" s="1"/>
  <c r="J271" i="2"/>
  <c r="K271" i="2"/>
  <c r="O271" i="2"/>
  <c r="S271" i="2"/>
  <c r="W271" i="2"/>
  <c r="V271" i="2" s="1"/>
  <c r="X271" i="2"/>
  <c r="AA271" i="2" s="1"/>
  <c r="AB271" i="2"/>
  <c r="AC271" i="2"/>
  <c r="A272" i="2"/>
  <c r="B272" i="2"/>
  <c r="C272" i="2"/>
  <c r="D272" i="2"/>
  <c r="E272" i="2"/>
  <c r="F272" i="2"/>
  <c r="G272" i="2"/>
  <c r="H272" i="2"/>
  <c r="I272" i="2"/>
  <c r="Z272" i="2" s="1"/>
  <c r="W272" i="2"/>
  <c r="V272" i="2" s="1"/>
  <c r="A273" i="2"/>
  <c r="B273" i="2"/>
  <c r="C273" i="2"/>
  <c r="D273" i="2"/>
  <c r="E273" i="2"/>
  <c r="F273" i="2"/>
  <c r="G273" i="2"/>
  <c r="H273" i="2"/>
  <c r="I273" i="2"/>
  <c r="K273" i="2"/>
  <c r="L273" i="2"/>
  <c r="M273" i="2" s="1"/>
  <c r="Q273" i="2"/>
  <c r="R273" i="2" s="1"/>
  <c r="U273" i="2"/>
  <c r="Z273" i="2"/>
  <c r="AC273" i="2"/>
  <c r="AE273" i="2"/>
  <c r="AF273" i="2" s="1"/>
  <c r="A274" i="2"/>
  <c r="B274" i="2"/>
  <c r="C274" i="2"/>
  <c r="D274" i="2"/>
  <c r="E274" i="2"/>
  <c r="F274" i="2"/>
  <c r="G274" i="2"/>
  <c r="X274" i="2" s="1"/>
  <c r="AA274" i="2" s="1"/>
  <c r="H274" i="2"/>
  <c r="I274" i="2"/>
  <c r="W274" i="2" s="1"/>
  <c r="V274" i="2" s="1"/>
  <c r="J274" i="2"/>
  <c r="K274" i="2"/>
  <c r="L274" i="2"/>
  <c r="M274" i="2" s="1"/>
  <c r="O274" i="2"/>
  <c r="P274" i="2"/>
  <c r="S274" i="2"/>
  <c r="U274" i="2"/>
  <c r="Y274" i="2"/>
  <c r="AB274" i="2"/>
  <c r="AC274" i="2"/>
  <c r="AE274" i="2"/>
  <c r="AF274" i="2" s="1"/>
  <c r="A275" i="2"/>
  <c r="B275" i="2"/>
  <c r="C275" i="2"/>
  <c r="D275" i="2"/>
  <c r="E275" i="2"/>
  <c r="F275" i="2"/>
  <c r="G275" i="2"/>
  <c r="X275" i="2" s="1"/>
  <c r="H275" i="2"/>
  <c r="I275" i="2"/>
  <c r="O275" i="2" s="1"/>
  <c r="J275" i="2"/>
  <c r="P275" i="2"/>
  <c r="S275" i="2"/>
  <c r="Y275" i="2"/>
  <c r="AA275" i="2"/>
  <c r="A276" i="2"/>
  <c r="B276" i="2"/>
  <c r="C276" i="2"/>
  <c r="D276" i="2"/>
  <c r="E276" i="2"/>
  <c r="F276" i="2"/>
  <c r="G276" i="2"/>
  <c r="H276" i="2"/>
  <c r="I276" i="2"/>
  <c r="Q276" i="2"/>
  <c r="R276" i="2" s="1"/>
  <c r="A277" i="2"/>
  <c r="B277" i="2"/>
  <c r="C277" i="2"/>
  <c r="D277" i="2"/>
  <c r="E277" i="2"/>
  <c r="F277" i="2"/>
  <c r="G277" i="2"/>
  <c r="H277" i="2"/>
  <c r="I277" i="2"/>
  <c r="O277" i="2" s="1"/>
  <c r="J277" i="2"/>
  <c r="K277" i="2"/>
  <c r="L277" i="2"/>
  <c r="M277" i="2" s="1"/>
  <c r="P277" i="2"/>
  <c r="Q277" i="2"/>
  <c r="S277" i="2"/>
  <c r="U277" i="2"/>
  <c r="W277" i="2"/>
  <c r="V277" i="2" s="1"/>
  <c r="Y277" i="2"/>
  <c r="Z277" i="2"/>
  <c r="AB277" i="2"/>
  <c r="AC277" i="2"/>
  <c r="AE277" i="2"/>
  <c r="AF277" i="2" s="1"/>
  <c r="A278" i="2"/>
  <c r="B278" i="2"/>
  <c r="C278" i="2"/>
  <c r="D278" i="2"/>
  <c r="E278" i="2"/>
  <c r="F278" i="2"/>
  <c r="G278" i="2"/>
  <c r="X278" i="2" s="1"/>
  <c r="AA278" i="2" s="1"/>
  <c r="H278" i="2"/>
  <c r="I278" i="2"/>
  <c r="J278" i="2"/>
  <c r="K278" i="2"/>
  <c r="L278" i="2"/>
  <c r="M278" i="2"/>
  <c r="O278" i="2"/>
  <c r="P278" i="2"/>
  <c r="Q278" i="2"/>
  <c r="S278" i="2"/>
  <c r="U278" i="2"/>
  <c r="W278" i="2"/>
  <c r="V278" i="2" s="1"/>
  <c r="Y278" i="2"/>
  <c r="Z278" i="2"/>
  <c r="AB278" i="2"/>
  <c r="AC278" i="2"/>
  <c r="AE278" i="2"/>
  <c r="AF278" i="2"/>
  <c r="A279" i="2"/>
  <c r="B279" i="2"/>
  <c r="C279" i="2"/>
  <c r="D279" i="2"/>
  <c r="E279" i="2"/>
  <c r="F279" i="2"/>
  <c r="G279" i="2"/>
  <c r="H279" i="2"/>
  <c r="I279" i="2"/>
  <c r="O279" i="2" s="1"/>
  <c r="J279" i="2"/>
  <c r="K279" i="2"/>
  <c r="S279" i="2"/>
  <c r="W279" i="2"/>
  <c r="V279" i="2" s="1"/>
  <c r="X279" i="2"/>
  <c r="AA279" i="2"/>
  <c r="AB279" i="2"/>
  <c r="A280" i="2"/>
  <c r="B280" i="2"/>
  <c r="C280" i="2"/>
  <c r="D280" i="2"/>
  <c r="E280" i="2"/>
  <c r="F280" i="2"/>
  <c r="G280" i="2"/>
  <c r="H280" i="2"/>
  <c r="I280" i="2"/>
  <c r="X280" i="2"/>
  <c r="AA280" i="2" s="1"/>
  <c r="A281" i="2"/>
  <c r="B281" i="2"/>
  <c r="C281" i="2"/>
  <c r="D281" i="2"/>
  <c r="E281" i="2"/>
  <c r="F281" i="2"/>
  <c r="G281" i="2"/>
  <c r="H281" i="2"/>
  <c r="I281" i="2"/>
  <c r="P281" i="2" s="1"/>
  <c r="L281" i="2"/>
  <c r="M281" i="2" s="1"/>
  <c r="AC281" i="2"/>
  <c r="A282" i="2"/>
  <c r="B282" i="2"/>
  <c r="C282" i="2"/>
  <c r="D282" i="2"/>
  <c r="E282" i="2"/>
  <c r="F282" i="2"/>
  <c r="G282" i="2"/>
  <c r="X282" i="2" s="1"/>
  <c r="AA282" i="2" s="1"/>
  <c r="H282" i="2"/>
  <c r="I282" i="2"/>
  <c r="W282" i="2" s="1"/>
  <c r="V282" i="2" s="1"/>
  <c r="J282" i="2"/>
  <c r="K282" i="2"/>
  <c r="L282" i="2"/>
  <c r="M282" i="2" s="1"/>
  <c r="O282" i="2"/>
  <c r="P282" i="2"/>
  <c r="S282" i="2"/>
  <c r="U282" i="2"/>
  <c r="Y282" i="2"/>
  <c r="AB282" i="2"/>
  <c r="AC282" i="2"/>
  <c r="AE282" i="2"/>
  <c r="AF282" i="2" s="1"/>
  <c r="A283" i="2"/>
  <c r="B283" i="2"/>
  <c r="C283" i="2"/>
  <c r="D283" i="2"/>
  <c r="E283" i="2"/>
  <c r="F283" i="2"/>
  <c r="G283" i="2"/>
  <c r="H283" i="2"/>
  <c r="I283" i="2"/>
  <c r="P283" i="2" s="1"/>
  <c r="W283" i="2"/>
  <c r="V283" i="2" s="1"/>
  <c r="A284" i="2"/>
  <c r="B284" i="2"/>
  <c r="C284" i="2"/>
  <c r="D284" i="2"/>
  <c r="E284" i="2"/>
  <c r="F284" i="2"/>
  <c r="G284" i="2"/>
  <c r="H284" i="2"/>
  <c r="I284" i="2"/>
  <c r="L284" i="2"/>
  <c r="M284" i="2" s="1"/>
  <c r="A285" i="2"/>
  <c r="B285" i="2"/>
  <c r="C285" i="2"/>
  <c r="D285" i="2"/>
  <c r="E285" i="2"/>
  <c r="F285" i="2"/>
  <c r="G285" i="2"/>
  <c r="H285" i="2"/>
  <c r="I285" i="2"/>
  <c r="O285" i="2" s="1"/>
  <c r="J285" i="2"/>
  <c r="K285" i="2"/>
  <c r="L285" i="2"/>
  <c r="M285" i="2"/>
  <c r="P285" i="2"/>
  <c r="Q285" i="2"/>
  <c r="R285" i="2" s="1"/>
  <c r="T285" i="2" s="1"/>
  <c r="S285" i="2"/>
  <c r="U285" i="2"/>
  <c r="W285" i="2"/>
  <c r="V285" i="2" s="1"/>
  <c r="Y285" i="2"/>
  <c r="Z285" i="2"/>
  <c r="AB285" i="2"/>
  <c r="AC285" i="2"/>
  <c r="AE285" i="2"/>
  <c r="AF285" i="2"/>
  <c r="A286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O286" i="2"/>
  <c r="P286" i="2"/>
  <c r="Q286" i="2"/>
  <c r="R286" i="2" s="1"/>
  <c r="S286" i="2"/>
  <c r="T286" i="2"/>
  <c r="U286" i="2"/>
  <c r="W286" i="2"/>
  <c r="V286" i="2" s="1"/>
  <c r="X286" i="2"/>
  <c r="AA286" i="2" s="1"/>
  <c r="Y286" i="2"/>
  <c r="Z286" i="2"/>
  <c r="AB286" i="2"/>
  <c r="AC286" i="2"/>
  <c r="AE286" i="2"/>
  <c r="AF286" i="2"/>
  <c r="A287" i="2"/>
  <c r="B287" i="2"/>
  <c r="C287" i="2"/>
  <c r="D287" i="2"/>
  <c r="E287" i="2"/>
  <c r="F287" i="2"/>
  <c r="G287" i="2"/>
  <c r="H287" i="2"/>
  <c r="I287" i="2"/>
  <c r="J287" i="2" s="1"/>
  <c r="Q287" i="2"/>
  <c r="R287" i="2"/>
  <c r="W287" i="2"/>
  <c r="V287" i="2" s="1"/>
  <c r="AB287" i="2"/>
  <c r="AC287" i="2"/>
  <c r="A288" i="2"/>
  <c r="B288" i="2"/>
  <c r="C288" i="2"/>
  <c r="D288" i="2"/>
  <c r="E288" i="2"/>
  <c r="F288" i="2"/>
  <c r="G288" i="2"/>
  <c r="H288" i="2"/>
  <c r="I288" i="2"/>
  <c r="K288" i="2" s="1"/>
  <c r="Q288" i="2"/>
  <c r="R288" i="2"/>
  <c r="W288" i="2"/>
  <c r="V288" i="2" s="1"/>
  <c r="AC288" i="2"/>
  <c r="AE288" i="2"/>
  <c r="AF288" i="2" s="1"/>
  <c r="A289" i="2"/>
  <c r="B289" i="2"/>
  <c r="C289" i="2"/>
  <c r="D289" i="2"/>
  <c r="E289" i="2"/>
  <c r="F289" i="2"/>
  <c r="G289" i="2"/>
  <c r="H289" i="2"/>
  <c r="I289" i="2"/>
  <c r="K289" i="2" s="1"/>
  <c r="Q289" i="2"/>
  <c r="AC289" i="2"/>
  <c r="AE289" i="2"/>
  <c r="AF289" i="2" s="1"/>
  <c r="A290" i="2"/>
  <c r="B290" i="2"/>
  <c r="C290" i="2"/>
  <c r="D290" i="2"/>
  <c r="E290" i="2"/>
  <c r="F290" i="2"/>
  <c r="G290" i="2"/>
  <c r="X290" i="2" s="1"/>
  <c r="AA290" i="2" s="1"/>
  <c r="H290" i="2"/>
  <c r="I290" i="2"/>
  <c r="J290" i="2"/>
  <c r="K290" i="2"/>
  <c r="L290" i="2"/>
  <c r="M290" i="2" s="1"/>
  <c r="O290" i="2"/>
  <c r="P290" i="2"/>
  <c r="S290" i="2"/>
  <c r="U290" i="2"/>
  <c r="Y290" i="2"/>
  <c r="AB290" i="2"/>
  <c r="AC290" i="2"/>
  <c r="AE290" i="2"/>
  <c r="AF290" i="2" s="1"/>
  <c r="A291" i="2"/>
  <c r="B291" i="2"/>
  <c r="C291" i="2"/>
  <c r="D291" i="2"/>
  <c r="E291" i="2"/>
  <c r="F291" i="2"/>
  <c r="G291" i="2"/>
  <c r="H291" i="2"/>
  <c r="I291" i="2"/>
  <c r="J291" i="2"/>
  <c r="L291" i="2"/>
  <c r="M291" i="2" s="1"/>
  <c r="O291" i="2"/>
  <c r="P291" i="2"/>
  <c r="S291" i="2"/>
  <c r="U291" i="2"/>
  <c r="W291" i="2"/>
  <c r="V291" i="2" s="1"/>
  <c r="X291" i="2"/>
  <c r="AA291" i="2" s="1"/>
  <c r="Y291" i="2"/>
  <c r="AB291" i="2"/>
  <c r="AE291" i="2"/>
  <c r="AF291" i="2"/>
  <c r="A292" i="2"/>
  <c r="B292" i="2"/>
  <c r="C292" i="2"/>
  <c r="D292" i="2"/>
  <c r="E292" i="2"/>
  <c r="F292" i="2"/>
  <c r="G292" i="2"/>
  <c r="R292" i="2" s="1"/>
  <c r="H292" i="2"/>
  <c r="I292" i="2"/>
  <c r="J292" i="2"/>
  <c r="L292" i="2"/>
  <c r="M292" i="2" s="1"/>
  <c r="P292" i="2"/>
  <c r="Q292" i="2"/>
  <c r="S292" i="2"/>
  <c r="U292" i="2"/>
  <c r="W292" i="2"/>
  <c r="V292" i="2" s="1"/>
  <c r="Y292" i="2"/>
  <c r="Z292" i="2"/>
  <c r="AB292" i="2"/>
  <c r="AE292" i="2"/>
  <c r="AF292" i="2" s="1"/>
  <c r="A293" i="2"/>
  <c r="B293" i="2"/>
  <c r="C293" i="2"/>
  <c r="D293" i="2"/>
  <c r="E293" i="2"/>
  <c r="F293" i="2"/>
  <c r="G293" i="2"/>
  <c r="H293" i="2"/>
  <c r="I293" i="2"/>
  <c r="O293" i="2" s="1"/>
  <c r="J293" i="2"/>
  <c r="K293" i="2"/>
  <c r="L293" i="2"/>
  <c r="M293" i="2" s="1"/>
  <c r="P293" i="2"/>
  <c r="Q293" i="2"/>
  <c r="R293" i="2" s="1"/>
  <c r="S293" i="2"/>
  <c r="U293" i="2"/>
  <c r="W293" i="2"/>
  <c r="V293" i="2" s="1"/>
  <c r="Y293" i="2"/>
  <c r="Z293" i="2"/>
  <c r="AB293" i="2"/>
  <c r="AC293" i="2"/>
  <c r="AE293" i="2"/>
  <c r="AF293" i="2" s="1"/>
  <c r="A294" i="2"/>
  <c r="B294" i="2"/>
  <c r="C294" i="2"/>
  <c r="D294" i="2"/>
  <c r="E294" i="2"/>
  <c r="F294" i="2"/>
  <c r="G294" i="2"/>
  <c r="X294" i="2" s="1"/>
  <c r="AA294" i="2" s="1"/>
  <c r="H294" i="2"/>
  <c r="I294" i="2"/>
  <c r="J294" i="2"/>
  <c r="K294" i="2"/>
  <c r="L294" i="2"/>
  <c r="M294" i="2"/>
  <c r="O294" i="2"/>
  <c r="P294" i="2"/>
  <c r="Q294" i="2"/>
  <c r="S294" i="2"/>
  <c r="U294" i="2"/>
  <c r="W294" i="2"/>
  <c r="V294" i="2" s="1"/>
  <c r="Y294" i="2"/>
  <c r="Z294" i="2"/>
  <c r="AB294" i="2"/>
  <c r="AC294" i="2"/>
  <c r="AE294" i="2"/>
  <c r="AF294" i="2"/>
  <c r="A295" i="2"/>
  <c r="B295" i="2"/>
  <c r="C295" i="2"/>
  <c r="D295" i="2"/>
  <c r="E295" i="2"/>
  <c r="F295" i="2"/>
  <c r="G295" i="2"/>
  <c r="H295" i="2"/>
  <c r="I295" i="2"/>
  <c r="O295" i="2" s="1"/>
  <c r="J295" i="2"/>
  <c r="K295" i="2"/>
  <c r="Q295" i="2"/>
  <c r="R295" i="2" s="1"/>
  <c r="S295" i="2"/>
  <c r="W295" i="2"/>
  <c r="V295" i="2" s="1"/>
  <c r="X295" i="2"/>
  <c r="AA295" i="2" s="1"/>
  <c r="Z295" i="2"/>
  <c r="AB295" i="2"/>
  <c r="AC295" i="2"/>
  <c r="A296" i="2"/>
  <c r="B296" i="2"/>
  <c r="C296" i="2"/>
  <c r="D296" i="2"/>
  <c r="E296" i="2"/>
  <c r="F296" i="2"/>
  <c r="G296" i="2"/>
  <c r="H296" i="2"/>
  <c r="I296" i="2"/>
  <c r="O296" i="2" s="1"/>
  <c r="K296" i="2"/>
  <c r="L296" i="2"/>
  <c r="M296" i="2" s="1"/>
  <c r="Q296" i="2"/>
  <c r="R296" i="2"/>
  <c r="U296" i="2"/>
  <c r="W296" i="2"/>
  <c r="V296" i="2" s="1"/>
  <c r="X296" i="2"/>
  <c r="AA296" i="2" s="1"/>
  <c r="Z296" i="2"/>
  <c r="AC296" i="2"/>
  <c r="AE296" i="2"/>
  <c r="AF296" i="2" s="1"/>
  <c r="A297" i="2"/>
  <c r="B297" i="2"/>
  <c r="C297" i="2"/>
  <c r="D297" i="2"/>
  <c r="E297" i="2"/>
  <c r="F297" i="2"/>
  <c r="G297" i="2"/>
  <c r="X297" i="2" s="1"/>
  <c r="AA297" i="2" s="1"/>
  <c r="H297" i="2"/>
  <c r="I297" i="2"/>
  <c r="P297" i="2" s="1"/>
  <c r="K297" i="2"/>
  <c r="L297" i="2"/>
  <c r="M297" i="2" s="1"/>
  <c r="O297" i="2"/>
  <c r="Q297" i="2"/>
  <c r="R297" i="2" s="1"/>
  <c r="U297" i="2"/>
  <c r="Y297" i="2"/>
  <c r="Z297" i="2"/>
  <c r="AC297" i="2"/>
  <c r="AE297" i="2"/>
  <c r="AF297" i="2" s="1"/>
  <c r="A298" i="2"/>
  <c r="B298" i="2"/>
  <c r="C298" i="2"/>
  <c r="D298" i="2"/>
  <c r="E298" i="2"/>
  <c r="F298" i="2"/>
  <c r="G298" i="2"/>
  <c r="H298" i="2"/>
  <c r="I298" i="2"/>
  <c r="J298" i="2" s="1"/>
  <c r="L298" i="2"/>
  <c r="M298" i="2" s="1"/>
  <c r="O298" i="2"/>
  <c r="S298" i="2"/>
  <c r="Y298" i="2"/>
  <c r="AC298" i="2"/>
  <c r="AE298" i="2"/>
  <c r="AF298" i="2" s="1"/>
  <c r="A299" i="2"/>
  <c r="B299" i="2"/>
  <c r="C299" i="2"/>
  <c r="D299" i="2"/>
  <c r="E299" i="2"/>
  <c r="F299" i="2"/>
  <c r="G299" i="2"/>
  <c r="H299" i="2"/>
  <c r="I299" i="2"/>
  <c r="J299" i="2" s="1"/>
  <c r="O299" i="2"/>
  <c r="S299" i="2"/>
  <c r="U299" i="2"/>
  <c r="Y299" i="2"/>
  <c r="AE299" i="2"/>
  <c r="AF299" i="2"/>
  <c r="A300" i="2"/>
  <c r="B300" i="2"/>
  <c r="C300" i="2"/>
  <c r="D300" i="2"/>
  <c r="E300" i="2"/>
  <c r="F300" i="2"/>
  <c r="G300" i="2"/>
  <c r="H300" i="2"/>
  <c r="I300" i="2"/>
  <c r="J300" i="2" s="1"/>
  <c r="P300" i="2"/>
  <c r="S300" i="2"/>
  <c r="U300" i="2"/>
  <c r="Z300" i="2"/>
  <c r="AE300" i="2"/>
  <c r="AF300" i="2" s="1"/>
  <c r="A301" i="2"/>
  <c r="B301" i="2"/>
  <c r="C301" i="2"/>
  <c r="D301" i="2"/>
  <c r="E301" i="2"/>
  <c r="F301" i="2"/>
  <c r="G301" i="2"/>
  <c r="H301" i="2"/>
  <c r="I301" i="2"/>
  <c r="O301" i="2" s="1"/>
  <c r="J301" i="2"/>
  <c r="K301" i="2"/>
  <c r="L301" i="2"/>
  <c r="M301" i="2" s="1"/>
  <c r="P301" i="2"/>
  <c r="Q301" i="2"/>
  <c r="R301" i="2" s="1"/>
  <c r="S301" i="2"/>
  <c r="U301" i="2"/>
  <c r="W301" i="2"/>
  <c r="V301" i="2" s="1"/>
  <c r="Y301" i="2"/>
  <c r="Z301" i="2"/>
  <c r="AB301" i="2"/>
  <c r="AC301" i="2"/>
  <c r="AE301" i="2"/>
  <c r="AF301" i="2" s="1"/>
  <c r="A302" i="2"/>
  <c r="B302" i="2"/>
  <c r="C302" i="2"/>
  <c r="D302" i="2"/>
  <c r="E302" i="2"/>
  <c r="F302" i="2"/>
  <c r="G302" i="2"/>
  <c r="X302" i="2" s="1"/>
  <c r="AA302" i="2" s="1"/>
  <c r="H302" i="2"/>
  <c r="I302" i="2"/>
  <c r="J302" i="2"/>
  <c r="K302" i="2"/>
  <c r="L302" i="2"/>
  <c r="M302" i="2"/>
  <c r="O302" i="2"/>
  <c r="P302" i="2"/>
  <c r="Q302" i="2"/>
  <c r="S302" i="2"/>
  <c r="U302" i="2"/>
  <c r="W302" i="2"/>
  <c r="V302" i="2" s="1"/>
  <c r="Y302" i="2"/>
  <c r="Z302" i="2"/>
  <c r="AB302" i="2"/>
  <c r="AC302" i="2"/>
  <c r="AE302" i="2"/>
  <c r="AF302" i="2"/>
  <c r="A303" i="2"/>
  <c r="B303" i="2"/>
  <c r="C303" i="2"/>
  <c r="D303" i="2"/>
  <c r="E303" i="2"/>
  <c r="F303" i="2"/>
  <c r="G303" i="2"/>
  <c r="H303" i="2"/>
  <c r="I303" i="2"/>
  <c r="K303" i="2"/>
  <c r="S303" i="2"/>
  <c r="X303" i="2"/>
  <c r="AA303" i="2" s="1"/>
  <c r="A304" i="2"/>
  <c r="B304" i="2"/>
  <c r="C304" i="2"/>
  <c r="D304" i="2"/>
  <c r="E304" i="2"/>
  <c r="F304" i="2"/>
  <c r="G304" i="2"/>
  <c r="H304" i="2"/>
  <c r="I304" i="2"/>
  <c r="L304" i="2"/>
  <c r="M304" i="2" s="1"/>
  <c r="U304" i="2"/>
  <c r="X304" i="2"/>
  <c r="AA304" i="2" s="1"/>
  <c r="A305" i="2"/>
  <c r="B305" i="2"/>
  <c r="C305" i="2"/>
  <c r="D305" i="2"/>
  <c r="E305" i="2"/>
  <c r="F305" i="2"/>
  <c r="G305" i="2"/>
  <c r="H305" i="2"/>
  <c r="I305" i="2"/>
  <c r="O305" i="2" s="1"/>
  <c r="L305" i="2"/>
  <c r="M305" i="2" s="1"/>
  <c r="U305" i="2"/>
  <c r="Y305" i="2"/>
  <c r="A306" i="2"/>
  <c r="B306" i="2"/>
  <c r="C306" i="2"/>
  <c r="D306" i="2"/>
  <c r="E306" i="2"/>
  <c r="F306" i="2"/>
  <c r="G306" i="2"/>
  <c r="H306" i="2"/>
  <c r="I306" i="2"/>
  <c r="O306" i="2" s="1"/>
  <c r="J306" i="2"/>
  <c r="L306" i="2"/>
  <c r="M306" i="2" s="1"/>
  <c r="U306" i="2"/>
  <c r="Y306" i="2"/>
  <c r="A307" i="2"/>
  <c r="B307" i="2"/>
  <c r="C307" i="2"/>
  <c r="D307" i="2"/>
  <c r="E307" i="2"/>
  <c r="F307" i="2"/>
  <c r="G307" i="2"/>
  <c r="H307" i="2"/>
  <c r="I307" i="2"/>
  <c r="O307" i="2" s="1"/>
  <c r="J307" i="2"/>
  <c r="U307" i="2"/>
  <c r="W307" i="2"/>
  <c r="V307" i="2" s="1"/>
  <c r="Y307" i="2"/>
  <c r="A308" i="2"/>
  <c r="B308" i="2"/>
  <c r="C308" i="2"/>
  <c r="D308" i="2"/>
  <c r="E308" i="2"/>
  <c r="F308" i="2"/>
  <c r="G308" i="2"/>
  <c r="H308" i="2"/>
  <c r="I308" i="2"/>
  <c r="P308" i="2" s="1"/>
  <c r="J308" i="2"/>
  <c r="U308" i="2"/>
  <c r="W308" i="2"/>
  <c r="V308" i="2" s="1"/>
  <c r="Z308" i="2"/>
  <c r="A309" i="2"/>
  <c r="B309" i="2"/>
  <c r="C309" i="2"/>
  <c r="D309" i="2"/>
  <c r="E309" i="2"/>
  <c r="F309" i="2"/>
  <c r="G309" i="2"/>
  <c r="H309" i="2"/>
  <c r="I309" i="2"/>
  <c r="O309" i="2" s="1"/>
  <c r="J309" i="2"/>
  <c r="K309" i="2"/>
  <c r="L309" i="2"/>
  <c r="M309" i="2"/>
  <c r="P309" i="2"/>
  <c r="Q309" i="2"/>
  <c r="R309" i="2" s="1"/>
  <c r="S309" i="2"/>
  <c r="T309" i="2"/>
  <c r="U309" i="2"/>
  <c r="W309" i="2"/>
  <c r="V309" i="2" s="1"/>
  <c r="Y309" i="2"/>
  <c r="Z309" i="2"/>
  <c r="AB309" i="2"/>
  <c r="AC309" i="2"/>
  <c r="AE309" i="2"/>
  <c r="AF309" i="2"/>
  <c r="A310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O310" i="2"/>
  <c r="P310" i="2"/>
  <c r="Q310" i="2"/>
  <c r="R310" i="2" s="1"/>
  <c r="S310" i="2"/>
  <c r="T310" i="2" s="1"/>
  <c r="U310" i="2"/>
  <c r="W310" i="2"/>
  <c r="V310" i="2" s="1"/>
  <c r="X310" i="2"/>
  <c r="AA310" i="2" s="1"/>
  <c r="Y310" i="2"/>
  <c r="Z310" i="2"/>
  <c r="AB310" i="2"/>
  <c r="AC310" i="2"/>
  <c r="AE310" i="2"/>
  <c r="AF310" i="2"/>
  <c r="A311" i="2"/>
  <c r="B311" i="2"/>
  <c r="C311" i="2"/>
  <c r="D311" i="2"/>
  <c r="E311" i="2"/>
  <c r="F311" i="2"/>
  <c r="G311" i="2"/>
  <c r="H311" i="2"/>
  <c r="I311" i="2"/>
  <c r="O311" i="2"/>
  <c r="Q311" i="2"/>
  <c r="R311" i="2" s="1"/>
  <c r="S311" i="2"/>
  <c r="T311" i="2" s="1"/>
  <c r="AB311" i="2"/>
  <c r="A312" i="2"/>
  <c r="B312" i="2"/>
  <c r="C312" i="2"/>
  <c r="D312" i="2"/>
  <c r="E312" i="2"/>
  <c r="F312" i="2"/>
  <c r="G312" i="2"/>
  <c r="H312" i="2"/>
  <c r="I312" i="2"/>
  <c r="O312" i="2"/>
  <c r="Q312" i="2"/>
  <c r="R312" i="2" s="1"/>
  <c r="U312" i="2"/>
  <c r="AC312" i="2"/>
  <c r="A313" i="2"/>
  <c r="B313" i="2"/>
  <c r="C313" i="2"/>
  <c r="D313" i="2"/>
  <c r="E313" i="2"/>
  <c r="F313" i="2"/>
  <c r="G313" i="2"/>
  <c r="H313" i="2"/>
  <c r="I313" i="2"/>
  <c r="P313" i="2"/>
  <c r="Q313" i="2"/>
  <c r="R313" i="2" s="1"/>
  <c r="U313" i="2"/>
  <c r="AC313" i="2"/>
  <c r="A314" i="2"/>
  <c r="B314" i="2"/>
  <c r="C314" i="2"/>
  <c r="D314" i="2"/>
  <c r="E314" i="2"/>
  <c r="F314" i="2"/>
  <c r="G314" i="2"/>
  <c r="H314" i="2"/>
  <c r="I314" i="2"/>
  <c r="P314" i="2"/>
  <c r="A315" i="2"/>
  <c r="B315" i="2"/>
  <c r="C315" i="2"/>
  <c r="D315" i="2"/>
  <c r="E315" i="2"/>
  <c r="F315" i="2"/>
  <c r="G315" i="2"/>
  <c r="H315" i="2"/>
  <c r="I315" i="2"/>
  <c r="P315" i="2"/>
  <c r="U315" i="2"/>
  <c r="AE315" i="2"/>
  <c r="AF315" i="2" s="1"/>
  <c r="A316" i="2"/>
  <c r="B316" i="2"/>
  <c r="C316" i="2"/>
  <c r="D316" i="2"/>
  <c r="E316" i="2"/>
  <c r="F316" i="2"/>
  <c r="G316" i="2"/>
  <c r="H316" i="2"/>
  <c r="I316" i="2"/>
  <c r="AE316" i="2"/>
  <c r="AF316" i="2" s="1"/>
  <c r="A317" i="2"/>
  <c r="B317" i="2"/>
  <c r="C317" i="2"/>
  <c r="D317" i="2"/>
  <c r="E317" i="2"/>
  <c r="F317" i="2"/>
  <c r="G317" i="2"/>
  <c r="H317" i="2"/>
  <c r="I317" i="2"/>
  <c r="O317" i="2" s="1"/>
  <c r="J317" i="2"/>
  <c r="K317" i="2"/>
  <c r="L317" i="2"/>
  <c r="M317" i="2"/>
  <c r="P317" i="2"/>
  <c r="Q317" i="2"/>
  <c r="R317" i="2" s="1"/>
  <c r="S317" i="2"/>
  <c r="T317" i="2"/>
  <c r="U317" i="2"/>
  <c r="W317" i="2"/>
  <c r="V317" i="2" s="1"/>
  <c r="Y317" i="2"/>
  <c r="Z317" i="2"/>
  <c r="AB317" i="2"/>
  <c r="AC317" i="2"/>
  <c r="AE317" i="2"/>
  <c r="AF317" i="2"/>
  <c r="A318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O318" i="2"/>
  <c r="P318" i="2"/>
  <c r="Q318" i="2"/>
  <c r="R318" i="2" s="1"/>
  <c r="S318" i="2"/>
  <c r="U318" i="2"/>
  <c r="W318" i="2"/>
  <c r="V318" i="2" s="1"/>
  <c r="X318" i="2"/>
  <c r="AA318" i="2" s="1"/>
  <c r="Y318" i="2"/>
  <c r="Z318" i="2"/>
  <c r="AB318" i="2"/>
  <c r="AC318" i="2"/>
  <c r="AE318" i="2"/>
  <c r="AF318" i="2"/>
  <c r="A319" i="2"/>
  <c r="B319" i="2"/>
  <c r="C319" i="2"/>
  <c r="D319" i="2"/>
  <c r="E319" i="2"/>
  <c r="F319" i="2"/>
  <c r="G319" i="2"/>
  <c r="H319" i="2"/>
  <c r="I319" i="2"/>
  <c r="Z319" i="2" s="1"/>
  <c r="J319" i="2"/>
  <c r="K319" i="2"/>
  <c r="O319" i="2"/>
  <c r="Q319" i="2"/>
  <c r="R319" i="2" s="1"/>
  <c r="W319" i="2"/>
  <c r="V319" i="2" s="1"/>
  <c r="X319" i="2"/>
  <c r="AA319" i="2"/>
  <c r="AB319" i="2"/>
  <c r="AC319" i="2"/>
  <c r="A320" i="2"/>
  <c r="B320" i="2"/>
  <c r="C320" i="2"/>
  <c r="D320" i="2"/>
  <c r="E320" i="2"/>
  <c r="F320" i="2"/>
  <c r="G320" i="2"/>
  <c r="H320" i="2"/>
  <c r="I320" i="2"/>
  <c r="Z320" i="2" s="1"/>
  <c r="K320" i="2"/>
  <c r="L320" i="2"/>
  <c r="M320" i="2" s="1"/>
  <c r="O320" i="2"/>
  <c r="Q320" i="2"/>
  <c r="R320" i="2" s="1"/>
  <c r="U320" i="2"/>
  <c r="W320" i="2"/>
  <c r="V320" i="2" s="1"/>
  <c r="X320" i="2"/>
  <c r="AA320" i="2" s="1"/>
  <c r="AC320" i="2"/>
  <c r="AE320" i="2"/>
  <c r="AF320" i="2" s="1"/>
  <c r="A321" i="2"/>
  <c r="B321" i="2"/>
  <c r="C321" i="2"/>
  <c r="D321" i="2"/>
  <c r="E321" i="2"/>
  <c r="F321" i="2"/>
  <c r="G321" i="2"/>
  <c r="H321" i="2"/>
  <c r="I321" i="2"/>
  <c r="O321" i="2" s="1"/>
  <c r="K321" i="2"/>
  <c r="L321" i="2"/>
  <c r="M321" i="2" s="1"/>
  <c r="P321" i="2"/>
  <c r="Q321" i="2"/>
  <c r="R321" i="2" s="1"/>
  <c r="U321" i="2"/>
  <c r="X321" i="2"/>
  <c r="Y321" i="2"/>
  <c r="AA321" i="2"/>
  <c r="AC321" i="2"/>
  <c r="AE321" i="2"/>
  <c r="AF321" i="2" s="1"/>
  <c r="A322" i="2"/>
  <c r="B322" i="2"/>
  <c r="C322" i="2"/>
  <c r="D322" i="2"/>
  <c r="E322" i="2"/>
  <c r="F322" i="2"/>
  <c r="G322" i="2"/>
  <c r="H322" i="2"/>
  <c r="I322" i="2"/>
  <c r="O322" i="2" s="1"/>
  <c r="J322" i="2"/>
  <c r="K322" i="2"/>
  <c r="L322" i="2"/>
  <c r="M322" i="2" s="1"/>
  <c r="P322" i="2"/>
  <c r="S322" i="2"/>
  <c r="U322" i="2"/>
  <c r="X322" i="2"/>
  <c r="AA322" i="2" s="1"/>
  <c r="Y322" i="2"/>
  <c r="AB322" i="2"/>
  <c r="AC322" i="2"/>
  <c r="AE322" i="2"/>
  <c r="AF322" i="2" s="1"/>
  <c r="A323" i="2"/>
  <c r="B323" i="2"/>
  <c r="C323" i="2"/>
  <c r="D323" i="2"/>
  <c r="E323" i="2"/>
  <c r="F323" i="2"/>
  <c r="G323" i="2"/>
  <c r="X323" i="2" s="1"/>
  <c r="AA323" i="2" s="1"/>
  <c r="H323" i="2"/>
  <c r="I323" i="2"/>
  <c r="O323" i="2" s="1"/>
  <c r="J323" i="2"/>
  <c r="L323" i="2"/>
  <c r="M323" i="2"/>
  <c r="P323" i="2"/>
  <c r="S323" i="2"/>
  <c r="U323" i="2"/>
  <c r="W323" i="2"/>
  <c r="V323" i="2" s="1"/>
  <c r="Y323" i="2"/>
  <c r="AB323" i="2"/>
  <c r="AE323" i="2"/>
  <c r="AF323" i="2" s="1"/>
  <c r="A324" i="2"/>
  <c r="B324" i="2"/>
  <c r="C324" i="2"/>
  <c r="D324" i="2"/>
  <c r="E324" i="2"/>
  <c r="F324" i="2"/>
  <c r="G324" i="2"/>
  <c r="H324" i="2"/>
  <c r="I324" i="2"/>
  <c r="P324" i="2" s="1"/>
  <c r="J324" i="2"/>
  <c r="L324" i="2"/>
  <c r="M324" i="2"/>
  <c r="Q324" i="2"/>
  <c r="R324" i="2"/>
  <c r="S324" i="2"/>
  <c r="U324" i="2"/>
  <c r="W324" i="2"/>
  <c r="V324" i="2" s="1"/>
  <c r="Y324" i="2"/>
  <c r="Z324" i="2"/>
  <c r="AB324" i="2"/>
  <c r="AE324" i="2"/>
  <c r="AF324" i="2" s="1"/>
  <c r="A325" i="2"/>
  <c r="B325" i="2"/>
  <c r="C325" i="2"/>
  <c r="D325" i="2"/>
  <c r="E325" i="2"/>
  <c r="F325" i="2"/>
  <c r="G325" i="2"/>
  <c r="H325" i="2"/>
  <c r="I325" i="2"/>
  <c r="O325" i="2" s="1"/>
  <c r="J325" i="2"/>
  <c r="K325" i="2"/>
  <c r="L325" i="2"/>
  <c r="M325" i="2" s="1"/>
  <c r="P325" i="2"/>
  <c r="Q325" i="2"/>
  <c r="S325" i="2"/>
  <c r="U325" i="2"/>
  <c r="W325" i="2"/>
  <c r="V325" i="2" s="1"/>
  <c r="Y325" i="2"/>
  <c r="Z325" i="2"/>
  <c r="AB325" i="2"/>
  <c r="AC325" i="2"/>
  <c r="AE325" i="2"/>
  <c r="AF325" i="2" s="1"/>
  <c r="A326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O326" i="2"/>
  <c r="P326" i="2"/>
  <c r="Q326" i="2"/>
  <c r="S326" i="2"/>
  <c r="U326" i="2"/>
  <c r="W326" i="2"/>
  <c r="V326" i="2" s="1"/>
  <c r="X326" i="2"/>
  <c r="AA326" i="2" s="1"/>
  <c r="Y326" i="2"/>
  <c r="Z326" i="2"/>
  <c r="AB326" i="2"/>
  <c r="AC326" i="2"/>
  <c r="AE326" i="2"/>
  <c r="AF326" i="2"/>
  <c r="A327" i="2"/>
  <c r="B327" i="2"/>
  <c r="C327" i="2"/>
  <c r="D327" i="2"/>
  <c r="E327" i="2"/>
  <c r="F327" i="2"/>
  <c r="G327" i="2"/>
  <c r="H327" i="2"/>
  <c r="I327" i="2"/>
  <c r="J327" i="2"/>
  <c r="K327" i="2"/>
  <c r="O327" i="2"/>
  <c r="Q327" i="2"/>
  <c r="R327" i="2"/>
  <c r="S327" i="2"/>
  <c r="T327" i="2" s="1"/>
  <c r="W327" i="2"/>
  <c r="V327" i="2" s="1"/>
  <c r="X327" i="2"/>
  <c r="AA327" i="2" s="1"/>
  <c r="Z327" i="2"/>
  <c r="AB327" i="2"/>
  <c r="AC327" i="2"/>
  <c r="A328" i="2"/>
  <c r="B328" i="2"/>
  <c r="C328" i="2"/>
  <c r="D328" i="2"/>
  <c r="E328" i="2"/>
  <c r="F328" i="2"/>
  <c r="G328" i="2"/>
  <c r="H328" i="2"/>
  <c r="I328" i="2"/>
  <c r="K328" i="2"/>
  <c r="L328" i="2"/>
  <c r="M328" i="2"/>
  <c r="O328" i="2"/>
  <c r="Q328" i="2"/>
  <c r="R328" i="2"/>
  <c r="U328" i="2"/>
  <c r="W328" i="2"/>
  <c r="V328" i="2" s="1"/>
  <c r="X328" i="2"/>
  <c r="AA328" i="2" s="1"/>
  <c r="Z328" i="2"/>
  <c r="AC328" i="2"/>
  <c r="AE328" i="2"/>
  <c r="AF328" i="2"/>
  <c r="A329" i="2"/>
  <c r="B329" i="2"/>
  <c r="C329" i="2"/>
  <c r="D329" i="2"/>
  <c r="E329" i="2"/>
  <c r="F329" i="2"/>
  <c r="G329" i="2"/>
  <c r="X329" i="2" s="1"/>
  <c r="AA329" i="2" s="1"/>
  <c r="H329" i="2"/>
  <c r="I329" i="2"/>
  <c r="K329" i="2"/>
  <c r="L329" i="2"/>
  <c r="M329" i="2" s="1"/>
  <c r="O329" i="2"/>
  <c r="P329" i="2"/>
  <c r="Q329" i="2"/>
  <c r="R329" i="2"/>
  <c r="U329" i="2"/>
  <c r="Y329" i="2"/>
  <c r="Z329" i="2"/>
  <c r="AC329" i="2"/>
  <c r="AE329" i="2"/>
  <c r="AF329" i="2" s="1"/>
  <c r="A330" i="2"/>
  <c r="B330" i="2"/>
  <c r="C330" i="2"/>
  <c r="D330" i="2"/>
  <c r="E330" i="2"/>
  <c r="F330" i="2"/>
  <c r="G330" i="2"/>
  <c r="H330" i="2"/>
  <c r="I330" i="2"/>
  <c r="O330" i="2" s="1"/>
  <c r="K330" i="2"/>
  <c r="L330" i="2"/>
  <c r="M330" i="2" s="1"/>
  <c r="S330" i="2"/>
  <c r="X330" i="2"/>
  <c r="AA330" i="2" s="1"/>
  <c r="Y330" i="2"/>
  <c r="AC330" i="2"/>
  <c r="A331" i="2"/>
  <c r="B331" i="2"/>
  <c r="C331" i="2"/>
  <c r="D331" i="2"/>
  <c r="E331" i="2"/>
  <c r="F331" i="2"/>
  <c r="G331" i="2"/>
  <c r="H331" i="2"/>
  <c r="I331" i="2"/>
  <c r="Y331" i="2"/>
  <c r="A332" i="2"/>
  <c r="B332" i="2"/>
  <c r="C332" i="2"/>
  <c r="D332" i="2"/>
  <c r="E332" i="2"/>
  <c r="F332" i="2"/>
  <c r="G332" i="2"/>
  <c r="H332" i="2"/>
  <c r="I332" i="2"/>
  <c r="L332" i="2" s="1"/>
  <c r="M332" i="2" s="1"/>
  <c r="S332" i="2"/>
  <c r="U332" i="2"/>
  <c r="Y332" i="2"/>
  <c r="A333" i="2"/>
  <c r="B333" i="2"/>
  <c r="C333" i="2"/>
  <c r="D333" i="2"/>
  <c r="E333" i="2"/>
  <c r="F333" i="2"/>
  <c r="G333" i="2"/>
  <c r="H333" i="2"/>
  <c r="I333" i="2"/>
  <c r="O333" i="2" s="1"/>
  <c r="J333" i="2"/>
  <c r="K333" i="2"/>
  <c r="L333" i="2"/>
  <c r="M333" i="2" s="1"/>
  <c r="P333" i="2"/>
  <c r="Q333" i="2"/>
  <c r="R333" i="2" s="1"/>
  <c r="S333" i="2"/>
  <c r="T333" i="2"/>
  <c r="U333" i="2"/>
  <c r="W333" i="2"/>
  <c r="V333" i="2" s="1"/>
  <c r="Y333" i="2"/>
  <c r="Z333" i="2"/>
  <c r="AB333" i="2"/>
  <c r="AC333" i="2"/>
  <c r="AE333" i="2"/>
  <c r="AF333" i="2"/>
  <c r="A334" i="2"/>
  <c r="B334" i="2"/>
  <c r="C334" i="2"/>
  <c r="D334" i="2"/>
  <c r="E334" i="2"/>
  <c r="F334" i="2"/>
  <c r="G334" i="2"/>
  <c r="X334" i="2" s="1"/>
  <c r="AA334" i="2" s="1"/>
  <c r="H334" i="2"/>
  <c r="I334" i="2"/>
  <c r="J334" i="2"/>
  <c r="K334" i="2"/>
  <c r="L334" i="2"/>
  <c r="M334" i="2"/>
  <c r="O334" i="2"/>
  <c r="P334" i="2"/>
  <c r="Q334" i="2"/>
  <c r="R334" i="2" s="1"/>
  <c r="S334" i="2"/>
  <c r="T334" i="2"/>
  <c r="U334" i="2"/>
  <c r="W334" i="2"/>
  <c r="V334" i="2" s="1"/>
  <c r="Y334" i="2"/>
  <c r="Z334" i="2"/>
  <c r="AB334" i="2"/>
  <c r="AC334" i="2"/>
  <c r="AE334" i="2"/>
  <c r="AF334" i="2"/>
  <c r="A335" i="2"/>
  <c r="B335" i="2"/>
  <c r="C335" i="2"/>
  <c r="D335" i="2"/>
  <c r="E335" i="2"/>
  <c r="F335" i="2"/>
  <c r="G335" i="2"/>
  <c r="H335" i="2"/>
  <c r="I335" i="2"/>
  <c r="Z335" i="2" s="1"/>
  <c r="A336" i="2"/>
  <c r="B336" i="2"/>
  <c r="C336" i="2"/>
  <c r="D336" i="2"/>
  <c r="E336" i="2"/>
  <c r="F336" i="2"/>
  <c r="G336" i="2"/>
  <c r="H336" i="2"/>
  <c r="I336" i="2"/>
  <c r="L336" i="2"/>
  <c r="M336" i="2"/>
  <c r="O336" i="2"/>
  <c r="U336" i="2"/>
  <c r="X336" i="2"/>
  <c r="AA336" i="2" s="1"/>
  <c r="Z336" i="2"/>
  <c r="AE336" i="2"/>
  <c r="AF336" i="2" s="1"/>
  <c r="A337" i="2"/>
  <c r="B337" i="2"/>
  <c r="C337" i="2"/>
  <c r="D337" i="2"/>
  <c r="E337" i="2"/>
  <c r="F337" i="2"/>
  <c r="G337" i="2"/>
  <c r="H337" i="2"/>
  <c r="I337" i="2"/>
  <c r="L337" i="2"/>
  <c r="M337" i="2" s="1"/>
  <c r="AE337" i="2"/>
  <c r="AF337" i="2" s="1"/>
  <c r="A338" i="2"/>
  <c r="B338" i="2"/>
  <c r="C338" i="2"/>
  <c r="D338" i="2"/>
  <c r="E338" i="2"/>
  <c r="F338" i="2"/>
  <c r="G338" i="2"/>
  <c r="H338" i="2"/>
  <c r="I338" i="2"/>
  <c r="S338" i="2"/>
  <c r="U338" i="2"/>
  <c r="Y338" i="2"/>
  <c r="AB338" i="2"/>
  <c r="A339" i="2"/>
  <c r="B339" i="2"/>
  <c r="C339" i="2"/>
  <c r="D339" i="2"/>
  <c r="E339" i="2"/>
  <c r="F339" i="2"/>
  <c r="G339" i="2"/>
  <c r="H339" i="2"/>
  <c r="I339" i="2"/>
  <c r="J339" i="2" s="1"/>
  <c r="P339" i="2"/>
  <c r="U339" i="2"/>
  <c r="W339" i="2"/>
  <c r="V339" i="2" s="1"/>
  <c r="A340" i="2"/>
  <c r="B340" i="2"/>
  <c r="C340" i="2"/>
  <c r="D340" i="2"/>
  <c r="E340" i="2"/>
  <c r="F340" i="2"/>
  <c r="G340" i="2"/>
  <c r="H340" i="2"/>
  <c r="I340" i="2"/>
  <c r="P340" i="2"/>
  <c r="Q340" i="2"/>
  <c r="R340" i="2" s="1"/>
  <c r="S340" i="2"/>
  <c r="U340" i="2"/>
  <c r="W340" i="2"/>
  <c r="V340" i="2" s="1"/>
  <c r="Z340" i="2"/>
  <c r="AB340" i="2"/>
  <c r="A341" i="2"/>
  <c r="B341" i="2"/>
  <c r="C341" i="2"/>
  <c r="D341" i="2"/>
  <c r="E341" i="2"/>
  <c r="F341" i="2"/>
  <c r="G341" i="2"/>
  <c r="H341" i="2"/>
  <c r="I341" i="2"/>
  <c r="O341" i="2" s="1"/>
  <c r="J341" i="2"/>
  <c r="K341" i="2"/>
  <c r="L341" i="2"/>
  <c r="M341" i="2" s="1"/>
  <c r="P341" i="2"/>
  <c r="Q341" i="2"/>
  <c r="R341" i="2" s="1"/>
  <c r="S341" i="2"/>
  <c r="T341" i="2"/>
  <c r="U341" i="2"/>
  <c r="W341" i="2"/>
  <c r="V341" i="2" s="1"/>
  <c r="Y341" i="2"/>
  <c r="Z341" i="2"/>
  <c r="AB341" i="2"/>
  <c r="AC341" i="2"/>
  <c r="AE341" i="2"/>
  <c r="AF341" i="2"/>
  <c r="A342" i="2"/>
  <c r="B342" i="2"/>
  <c r="C342" i="2"/>
  <c r="D342" i="2"/>
  <c r="E342" i="2"/>
  <c r="F342" i="2"/>
  <c r="G342" i="2"/>
  <c r="X342" i="2" s="1"/>
  <c r="AA342" i="2" s="1"/>
  <c r="H342" i="2"/>
  <c r="I342" i="2"/>
  <c r="J342" i="2"/>
  <c r="K342" i="2"/>
  <c r="L342" i="2"/>
  <c r="M342" i="2"/>
  <c r="O342" i="2"/>
  <c r="P342" i="2"/>
  <c r="Q342" i="2"/>
  <c r="R342" i="2" s="1"/>
  <c r="S342" i="2"/>
  <c r="U342" i="2"/>
  <c r="W342" i="2"/>
  <c r="V342" i="2" s="1"/>
  <c r="Y342" i="2"/>
  <c r="Z342" i="2"/>
  <c r="AB342" i="2"/>
  <c r="AC342" i="2"/>
  <c r="AE342" i="2"/>
  <c r="AF342" i="2"/>
  <c r="A343" i="2"/>
  <c r="B343" i="2"/>
  <c r="C343" i="2"/>
  <c r="D343" i="2"/>
  <c r="E343" i="2"/>
  <c r="F343" i="2"/>
  <c r="G343" i="2"/>
  <c r="H343" i="2"/>
  <c r="I343" i="2"/>
  <c r="J343" i="2" s="1"/>
  <c r="N343" i="2"/>
  <c r="S343" i="2"/>
  <c r="U343" i="2"/>
  <c r="Y343" i="2"/>
  <c r="AD343" i="2"/>
  <c r="A344" i="2"/>
  <c r="B344" i="2"/>
  <c r="C344" i="2"/>
  <c r="D344" i="2"/>
  <c r="E344" i="2"/>
  <c r="F344" i="2"/>
  <c r="G344" i="2"/>
  <c r="H344" i="2"/>
  <c r="I344" i="2"/>
  <c r="J344" i="2"/>
  <c r="K344" i="2"/>
  <c r="N344" i="2"/>
  <c r="P344" i="2"/>
  <c r="Q344" i="2"/>
  <c r="R344" i="2" s="1"/>
  <c r="S344" i="2"/>
  <c r="U344" i="2"/>
  <c r="X344" i="2"/>
  <c r="Y344" i="2"/>
  <c r="Z344" i="2"/>
  <c r="AA344" i="2"/>
  <c r="AC344" i="2"/>
  <c r="AD344" i="2"/>
  <c r="A345" i="2"/>
  <c r="B345" i="2"/>
  <c r="C345" i="2"/>
  <c r="D345" i="2"/>
  <c r="E345" i="2"/>
  <c r="F345" i="2"/>
  <c r="G345" i="2"/>
  <c r="H345" i="2"/>
  <c r="I345" i="2"/>
  <c r="U345" i="2"/>
  <c r="X345" i="2"/>
  <c r="AA345" i="2" s="1"/>
  <c r="Y345" i="2"/>
  <c r="A346" i="2"/>
  <c r="B346" i="2"/>
  <c r="C346" i="2"/>
  <c r="D346" i="2"/>
  <c r="E346" i="2"/>
  <c r="F346" i="2"/>
  <c r="G346" i="2"/>
  <c r="H346" i="2"/>
  <c r="I346" i="2"/>
  <c r="N346" i="2" s="1"/>
  <c r="J346" i="2"/>
  <c r="K346" i="2"/>
  <c r="P346" i="2"/>
  <c r="Q346" i="2"/>
  <c r="R346" i="2"/>
  <c r="S346" i="2"/>
  <c r="U346" i="2"/>
  <c r="X346" i="2"/>
  <c r="AA346" i="2" s="1"/>
  <c r="Z346" i="2"/>
  <c r="AC346" i="2"/>
  <c r="AD346" i="2"/>
  <c r="A347" i="2"/>
  <c r="B347" i="2"/>
  <c r="C347" i="2"/>
  <c r="D347" i="2"/>
  <c r="E347" i="2"/>
  <c r="F347" i="2"/>
  <c r="G347" i="2"/>
  <c r="H347" i="2"/>
  <c r="I347" i="2"/>
  <c r="AC347" i="2" s="1"/>
  <c r="J347" i="2"/>
  <c r="N347" i="2"/>
  <c r="S347" i="2"/>
  <c r="U347" i="2"/>
  <c r="X347" i="2"/>
  <c r="AA347" i="2" s="1"/>
  <c r="Y347" i="2"/>
  <c r="Z347" i="2"/>
  <c r="A348" i="2"/>
  <c r="B348" i="2"/>
  <c r="C348" i="2"/>
  <c r="D348" i="2"/>
  <c r="E348" i="2"/>
  <c r="F348" i="2"/>
  <c r="G348" i="2"/>
  <c r="H348" i="2"/>
  <c r="I348" i="2"/>
  <c r="J348" i="2"/>
  <c r="K348" i="2"/>
  <c r="N348" i="2"/>
  <c r="P348" i="2"/>
  <c r="Q348" i="2"/>
  <c r="R348" i="2"/>
  <c r="S348" i="2"/>
  <c r="U348" i="2"/>
  <c r="X348" i="2"/>
  <c r="AA348" i="2" s="1"/>
  <c r="Y348" i="2"/>
  <c r="Z348" i="2"/>
  <c r="AC348" i="2"/>
  <c r="AD348" i="2"/>
  <c r="A349" i="2"/>
  <c r="B349" i="2"/>
  <c r="C349" i="2"/>
  <c r="D349" i="2"/>
  <c r="E349" i="2"/>
  <c r="F349" i="2"/>
  <c r="G349" i="2"/>
  <c r="H349" i="2"/>
  <c r="I349" i="2"/>
  <c r="U349" i="2"/>
  <c r="X349" i="2"/>
  <c r="AA349" i="2" s="1"/>
  <c r="Y349" i="2"/>
  <c r="A350" i="2"/>
  <c r="B350" i="2"/>
  <c r="C350" i="2"/>
  <c r="D350" i="2"/>
  <c r="E350" i="2"/>
  <c r="F350" i="2"/>
  <c r="G350" i="2"/>
  <c r="H350" i="2"/>
  <c r="I350" i="2"/>
  <c r="N350" i="2" s="1"/>
  <c r="J350" i="2"/>
  <c r="K350" i="2"/>
  <c r="P350" i="2"/>
  <c r="Q350" i="2"/>
  <c r="R350" i="2" s="1"/>
  <c r="S350" i="2"/>
  <c r="U350" i="2"/>
  <c r="X350" i="2"/>
  <c r="Z350" i="2"/>
  <c r="AA350" i="2"/>
  <c r="AC350" i="2"/>
  <c r="AD350" i="2"/>
  <c r="A351" i="2"/>
  <c r="B351" i="2"/>
  <c r="C351" i="2"/>
  <c r="D351" i="2"/>
  <c r="E351" i="2"/>
  <c r="F351" i="2"/>
  <c r="G351" i="2"/>
  <c r="H351" i="2"/>
  <c r="I351" i="2"/>
  <c r="AC351" i="2" s="1"/>
  <c r="J351" i="2"/>
  <c r="N351" i="2"/>
  <c r="P351" i="2"/>
  <c r="U351" i="2"/>
  <c r="X351" i="2"/>
  <c r="AA351" i="2" s="1"/>
  <c r="Y351" i="2"/>
  <c r="Z351" i="2"/>
  <c r="AD351" i="2"/>
  <c r="A352" i="2"/>
  <c r="B352" i="2"/>
  <c r="C352" i="2"/>
  <c r="D352" i="2"/>
  <c r="E352" i="2"/>
  <c r="F352" i="2"/>
  <c r="G352" i="2"/>
  <c r="H352" i="2"/>
  <c r="I352" i="2"/>
  <c r="J352" i="2"/>
  <c r="K352" i="2"/>
  <c r="N352" i="2"/>
  <c r="P352" i="2"/>
  <c r="Q352" i="2"/>
  <c r="R352" i="2"/>
  <c r="S352" i="2"/>
  <c r="U352" i="2"/>
  <c r="X352" i="2"/>
  <c r="Y352" i="2"/>
  <c r="Z352" i="2"/>
  <c r="AA352" i="2"/>
  <c r="AC352" i="2"/>
  <c r="AD352" i="2"/>
  <c r="A353" i="2"/>
  <c r="B353" i="2"/>
  <c r="C353" i="2"/>
  <c r="D353" i="2"/>
  <c r="E353" i="2"/>
  <c r="F353" i="2"/>
  <c r="G353" i="2"/>
  <c r="H353" i="2"/>
  <c r="I353" i="2"/>
  <c r="J353" i="2" s="1"/>
  <c r="P353" i="2"/>
  <c r="U353" i="2"/>
  <c r="X353" i="2"/>
  <c r="AA353" i="2" s="1"/>
  <c r="Y353" i="2"/>
  <c r="AC353" i="2"/>
  <c r="A354" i="2"/>
  <c r="B354" i="2"/>
  <c r="C354" i="2"/>
  <c r="D354" i="2"/>
  <c r="E354" i="2"/>
  <c r="F354" i="2"/>
  <c r="G354" i="2"/>
  <c r="H354" i="2"/>
  <c r="I354" i="2"/>
  <c r="N354" i="2" s="1"/>
  <c r="J354" i="2"/>
  <c r="K354" i="2"/>
  <c r="P354" i="2"/>
  <c r="Q354" i="2"/>
  <c r="R354" i="2" s="1"/>
  <c r="S354" i="2"/>
  <c r="U354" i="2"/>
  <c r="W354" i="2"/>
  <c r="V354" i="2" s="1"/>
  <c r="Y354" i="2"/>
  <c r="Z354" i="2"/>
  <c r="AC354" i="2"/>
  <c r="AD354" i="2"/>
  <c r="AE354" i="2"/>
  <c r="AF354" i="2"/>
  <c r="A355" i="2"/>
  <c r="B355" i="2"/>
  <c r="C355" i="2"/>
  <c r="D355" i="2"/>
  <c r="E355" i="2"/>
  <c r="F355" i="2"/>
  <c r="G355" i="2"/>
  <c r="H355" i="2"/>
  <c r="I355" i="2"/>
  <c r="J355" i="2"/>
  <c r="K355" i="2"/>
  <c r="N355" i="2"/>
  <c r="O355" i="2"/>
  <c r="P355" i="2"/>
  <c r="Q355" i="2"/>
  <c r="R355" i="2" s="1"/>
  <c r="S355" i="2"/>
  <c r="T355" i="2" s="1"/>
  <c r="U355" i="2"/>
  <c r="V355" i="2"/>
  <c r="W355" i="2"/>
  <c r="X355" i="2"/>
  <c r="AA355" i="2" s="1"/>
  <c r="Y355" i="2"/>
  <c r="Z355" i="2"/>
  <c r="AC355" i="2"/>
  <c r="AD355" i="2"/>
  <c r="AE355" i="2"/>
  <c r="AF355" i="2" s="1"/>
  <c r="A356" i="2"/>
  <c r="B356" i="2"/>
  <c r="C356" i="2"/>
  <c r="D356" i="2"/>
  <c r="E356" i="2"/>
  <c r="F356" i="2"/>
  <c r="G356" i="2"/>
  <c r="X356" i="2" s="1"/>
  <c r="AA356" i="2" s="1"/>
  <c r="H356" i="2"/>
  <c r="I356" i="2"/>
  <c r="K356" i="2" s="1"/>
  <c r="J356" i="2"/>
  <c r="N356" i="2"/>
  <c r="P356" i="2"/>
  <c r="S356" i="2"/>
  <c r="U356" i="2"/>
  <c r="W356" i="2"/>
  <c r="V356" i="2" s="1"/>
  <c r="AC356" i="2"/>
  <c r="AD356" i="2"/>
  <c r="A357" i="2"/>
  <c r="B357" i="2"/>
  <c r="C357" i="2"/>
  <c r="D357" i="2"/>
  <c r="E357" i="2"/>
  <c r="F357" i="2"/>
  <c r="G357" i="2"/>
  <c r="H357" i="2"/>
  <c r="I357" i="2"/>
  <c r="A358" i="2"/>
  <c r="B358" i="2"/>
  <c r="C358" i="2"/>
  <c r="D358" i="2"/>
  <c r="E358" i="2"/>
  <c r="F358" i="2"/>
  <c r="G358" i="2"/>
  <c r="H358" i="2"/>
  <c r="I358" i="2"/>
  <c r="W358" i="2"/>
  <c r="V358" i="2" s="1"/>
  <c r="Z358" i="2"/>
  <c r="A359" i="2"/>
  <c r="B359" i="2"/>
  <c r="C359" i="2"/>
  <c r="D359" i="2"/>
  <c r="E359" i="2"/>
  <c r="F359" i="2"/>
  <c r="G359" i="2"/>
  <c r="H359" i="2"/>
  <c r="I359" i="2"/>
  <c r="N359" i="2" s="1"/>
  <c r="J359" i="2"/>
  <c r="K359" i="2"/>
  <c r="O359" i="2"/>
  <c r="P359" i="2"/>
  <c r="Q359" i="2"/>
  <c r="R359" i="2" s="1"/>
  <c r="S359" i="2"/>
  <c r="T359" i="2" s="1"/>
  <c r="U359" i="2"/>
  <c r="X359" i="2"/>
  <c r="AA359" i="2" s="1"/>
  <c r="Y359" i="2"/>
  <c r="Z359" i="2"/>
  <c r="AC359" i="2"/>
  <c r="AD359" i="2"/>
  <c r="AE359" i="2"/>
  <c r="AF359" i="2" s="1"/>
  <c r="A360" i="2"/>
  <c r="B360" i="2"/>
  <c r="C360" i="2"/>
  <c r="D360" i="2"/>
  <c r="E360" i="2"/>
  <c r="F360" i="2"/>
  <c r="G360" i="2"/>
  <c r="X360" i="2" s="1"/>
  <c r="AA360" i="2" s="1"/>
  <c r="H360" i="2"/>
  <c r="I360" i="2"/>
  <c r="J360" i="2"/>
  <c r="K360" i="2"/>
  <c r="N360" i="2"/>
  <c r="P360" i="2"/>
  <c r="S360" i="2"/>
  <c r="U360" i="2"/>
  <c r="W360" i="2"/>
  <c r="V360" i="2" s="1"/>
  <c r="Y360" i="2"/>
  <c r="AC360" i="2"/>
  <c r="AD360" i="2"/>
  <c r="AE360" i="2"/>
  <c r="AF360" i="2"/>
  <c r="A361" i="2"/>
  <c r="B361" i="2"/>
  <c r="C361" i="2"/>
  <c r="D361" i="2"/>
  <c r="E361" i="2"/>
  <c r="F361" i="2"/>
  <c r="G361" i="2"/>
  <c r="H361" i="2"/>
  <c r="I361" i="2"/>
  <c r="J361" i="2" s="1"/>
  <c r="O361" i="2"/>
  <c r="Q361" i="2"/>
  <c r="R361" i="2" s="1"/>
  <c r="S361" i="2"/>
  <c r="Y361" i="2"/>
  <c r="Z361" i="2"/>
  <c r="AC361" i="2"/>
  <c r="A362" i="2"/>
  <c r="B362" i="2"/>
  <c r="C362" i="2"/>
  <c r="D362" i="2"/>
  <c r="E362" i="2"/>
  <c r="F362" i="2"/>
  <c r="G362" i="2"/>
  <c r="H362" i="2"/>
  <c r="I362" i="2"/>
  <c r="K362" i="2" s="1"/>
  <c r="N362" i="2"/>
  <c r="Q362" i="2"/>
  <c r="R362" i="2" s="1"/>
  <c r="S362" i="2"/>
  <c r="T362" i="2" s="1"/>
  <c r="Y362" i="2"/>
  <c r="Z362" i="2"/>
  <c r="AC362" i="2"/>
  <c r="A363" i="2"/>
  <c r="B363" i="2"/>
  <c r="C363" i="2"/>
  <c r="D363" i="2"/>
  <c r="E363" i="2"/>
  <c r="F363" i="2"/>
  <c r="G363" i="2"/>
  <c r="H363" i="2"/>
  <c r="I363" i="2"/>
  <c r="J363" i="2"/>
  <c r="K363" i="2"/>
  <c r="N363" i="2"/>
  <c r="O363" i="2"/>
  <c r="P363" i="2"/>
  <c r="Q363" i="2"/>
  <c r="R363" i="2" s="1"/>
  <c r="S363" i="2"/>
  <c r="U363" i="2"/>
  <c r="W363" i="2"/>
  <c r="V363" i="2" s="1"/>
  <c r="X363" i="2"/>
  <c r="AA363" i="2" s="1"/>
  <c r="Y363" i="2"/>
  <c r="Z363" i="2"/>
  <c r="AC363" i="2"/>
  <c r="AD363" i="2"/>
  <c r="AE363" i="2"/>
  <c r="AF363" i="2"/>
  <c r="A364" i="2"/>
  <c r="B364" i="2"/>
  <c r="C364" i="2"/>
  <c r="D364" i="2"/>
  <c r="E364" i="2"/>
  <c r="F364" i="2"/>
  <c r="G364" i="2"/>
  <c r="H364" i="2"/>
  <c r="I364" i="2"/>
  <c r="K364" i="2" s="1"/>
  <c r="P364" i="2"/>
  <c r="S364" i="2"/>
  <c r="U364" i="2"/>
  <c r="Y364" i="2"/>
  <c r="A365" i="2"/>
  <c r="B365" i="2"/>
  <c r="C365" i="2"/>
  <c r="D365" i="2"/>
  <c r="E365" i="2"/>
  <c r="F365" i="2"/>
  <c r="G365" i="2"/>
  <c r="H365" i="2"/>
  <c r="I365" i="2"/>
  <c r="O365" i="2"/>
  <c r="S365" i="2"/>
  <c r="X365" i="2"/>
  <c r="AA365" i="2" s="1"/>
  <c r="A366" i="2"/>
  <c r="B366" i="2"/>
  <c r="C366" i="2"/>
  <c r="D366" i="2"/>
  <c r="E366" i="2"/>
  <c r="F366" i="2"/>
  <c r="G366" i="2"/>
  <c r="H366" i="2"/>
  <c r="I366" i="2"/>
  <c r="O366" i="2"/>
  <c r="U366" i="2"/>
  <c r="X366" i="2"/>
  <c r="AA366" i="2" s="1"/>
  <c r="A367" i="2"/>
  <c r="B367" i="2"/>
  <c r="C367" i="2"/>
  <c r="D367" i="2"/>
  <c r="E367" i="2"/>
  <c r="F367" i="2"/>
  <c r="G367" i="2"/>
  <c r="X367" i="2" s="1"/>
  <c r="AA367" i="2" s="1"/>
  <c r="H367" i="2"/>
  <c r="I367" i="2"/>
  <c r="J367" i="2"/>
  <c r="O367" i="2"/>
  <c r="Q367" i="2"/>
  <c r="R367" i="2" s="1"/>
  <c r="S367" i="2"/>
  <c r="U367" i="2"/>
  <c r="Y367" i="2"/>
  <c r="AC367" i="2"/>
  <c r="AD367" i="2"/>
  <c r="AE367" i="2"/>
  <c r="AF367" i="2" s="1"/>
  <c r="A368" i="2"/>
  <c r="B368" i="2"/>
  <c r="C368" i="2"/>
  <c r="D368" i="2"/>
  <c r="E368" i="2"/>
  <c r="F368" i="2"/>
  <c r="G368" i="2"/>
  <c r="H368" i="2"/>
  <c r="I368" i="2"/>
  <c r="W368" i="2" s="1"/>
  <c r="J368" i="2"/>
  <c r="K368" i="2"/>
  <c r="N368" i="2"/>
  <c r="O368" i="2"/>
  <c r="P368" i="2"/>
  <c r="S368" i="2"/>
  <c r="U368" i="2"/>
  <c r="V368" i="2"/>
  <c r="X368" i="2"/>
  <c r="AA368" i="2" s="1"/>
  <c r="Y368" i="2"/>
  <c r="AC368" i="2"/>
  <c r="AD368" i="2"/>
  <c r="AE368" i="2"/>
  <c r="AF368" i="2" s="1"/>
  <c r="A369" i="2"/>
  <c r="B369" i="2"/>
  <c r="C369" i="2"/>
  <c r="D369" i="2"/>
  <c r="E369" i="2"/>
  <c r="F369" i="2"/>
  <c r="G369" i="2"/>
  <c r="X369" i="2" s="1"/>
  <c r="AA369" i="2" s="1"/>
  <c r="H369" i="2"/>
  <c r="I369" i="2"/>
  <c r="J369" i="2"/>
  <c r="N369" i="2"/>
  <c r="O369" i="2"/>
  <c r="P369" i="2"/>
  <c r="Q369" i="2"/>
  <c r="S369" i="2"/>
  <c r="V369" i="2"/>
  <c r="W369" i="2"/>
  <c r="Y369" i="2"/>
  <c r="Z369" i="2"/>
  <c r="AC369" i="2"/>
  <c r="AE369" i="2"/>
  <c r="AF369" i="2"/>
  <c r="A370" i="2"/>
  <c r="B370" i="2"/>
  <c r="C370" i="2"/>
  <c r="D370" i="2"/>
  <c r="E370" i="2"/>
  <c r="F370" i="2"/>
  <c r="G370" i="2"/>
  <c r="H370" i="2"/>
  <c r="I370" i="2"/>
  <c r="K370" i="2" s="1"/>
  <c r="N370" i="2"/>
  <c r="P370" i="2"/>
  <c r="S370" i="2"/>
  <c r="Z370" i="2"/>
  <c r="AD370" i="2"/>
  <c r="A371" i="2"/>
  <c r="B371" i="2"/>
  <c r="C371" i="2"/>
  <c r="D371" i="2"/>
  <c r="E371" i="2"/>
  <c r="F371" i="2"/>
  <c r="G371" i="2"/>
  <c r="H371" i="2"/>
  <c r="I371" i="2"/>
  <c r="J371" i="2"/>
  <c r="K371" i="2"/>
  <c r="N371" i="2"/>
  <c r="O371" i="2"/>
  <c r="P371" i="2"/>
  <c r="Q371" i="2"/>
  <c r="R371" i="2" s="1"/>
  <c r="S371" i="2"/>
  <c r="U371" i="2"/>
  <c r="V371" i="2"/>
  <c r="W371" i="2"/>
  <c r="X371" i="2"/>
  <c r="AA371" i="2" s="1"/>
  <c r="Y371" i="2"/>
  <c r="Z371" i="2"/>
  <c r="AC371" i="2"/>
  <c r="AD371" i="2"/>
  <c r="AE371" i="2"/>
  <c r="AF371" i="2" s="1"/>
  <c r="A372" i="2"/>
  <c r="B372" i="2"/>
  <c r="C372" i="2"/>
  <c r="D372" i="2"/>
  <c r="E372" i="2"/>
  <c r="F372" i="2"/>
  <c r="G372" i="2"/>
  <c r="X372" i="2" s="1"/>
  <c r="H372" i="2"/>
  <c r="I372" i="2"/>
  <c r="J372" i="2"/>
  <c r="K372" i="2"/>
  <c r="N372" i="2"/>
  <c r="O372" i="2"/>
  <c r="P372" i="2"/>
  <c r="Q372" i="2"/>
  <c r="R372" i="2" s="1"/>
  <c r="S372" i="2"/>
  <c r="U372" i="2"/>
  <c r="W372" i="2"/>
  <c r="V372" i="2" s="1"/>
  <c r="Y372" i="2"/>
  <c r="Z372" i="2"/>
  <c r="AA372" i="2"/>
  <c r="AC372" i="2"/>
  <c r="AD372" i="2"/>
  <c r="A373" i="2"/>
  <c r="B373" i="2"/>
  <c r="C373" i="2"/>
  <c r="D373" i="2"/>
  <c r="E373" i="2"/>
  <c r="F373" i="2"/>
  <c r="G373" i="2"/>
  <c r="H373" i="2"/>
  <c r="I373" i="2"/>
  <c r="N373" i="2" s="1"/>
  <c r="K373" i="2"/>
  <c r="O373" i="2"/>
  <c r="S373" i="2"/>
  <c r="Z373" i="2"/>
  <c r="AC373" i="2"/>
  <c r="A374" i="2"/>
  <c r="B374" i="2"/>
  <c r="C374" i="2"/>
  <c r="D374" i="2"/>
  <c r="E374" i="2"/>
  <c r="F374" i="2"/>
  <c r="G374" i="2"/>
  <c r="H374" i="2"/>
  <c r="I374" i="2"/>
  <c r="N374" i="2" s="1"/>
  <c r="K374" i="2"/>
  <c r="O374" i="2"/>
  <c r="P374" i="2"/>
  <c r="Q374" i="2"/>
  <c r="R374" i="2"/>
  <c r="U374" i="2"/>
  <c r="W374" i="2"/>
  <c r="V374" i="2" s="1"/>
  <c r="Y374" i="2"/>
  <c r="Z374" i="2"/>
  <c r="AD374" i="2"/>
  <c r="AE374" i="2"/>
  <c r="AF374" i="2"/>
  <c r="A375" i="2"/>
  <c r="B375" i="2"/>
  <c r="C375" i="2"/>
  <c r="D375" i="2"/>
  <c r="E375" i="2"/>
  <c r="F375" i="2"/>
  <c r="G375" i="2"/>
  <c r="H375" i="2"/>
  <c r="I375" i="2"/>
  <c r="K375" i="2" s="1"/>
  <c r="P375" i="2"/>
  <c r="Z375" i="2"/>
  <c r="A376" i="2"/>
  <c r="B376" i="2"/>
  <c r="C376" i="2"/>
  <c r="D376" i="2"/>
  <c r="E376" i="2"/>
  <c r="F376" i="2"/>
  <c r="G376" i="2"/>
  <c r="H376" i="2"/>
  <c r="I376" i="2"/>
  <c r="O376" i="2" s="1"/>
  <c r="S376" i="2"/>
  <c r="U376" i="2"/>
  <c r="W376" i="2"/>
  <c r="V376" i="2" s="1"/>
  <c r="Y376" i="2"/>
  <c r="A377" i="2"/>
  <c r="B377" i="2"/>
  <c r="C377" i="2"/>
  <c r="D377" i="2"/>
  <c r="E377" i="2"/>
  <c r="F377" i="2"/>
  <c r="G377" i="2"/>
  <c r="H377" i="2"/>
  <c r="I377" i="2"/>
  <c r="N377" i="2"/>
  <c r="P377" i="2"/>
  <c r="Q377" i="2"/>
  <c r="R377" i="2" s="1"/>
  <c r="S377" i="2"/>
  <c r="W377" i="2"/>
  <c r="V377" i="2" s="1"/>
  <c r="X377" i="2"/>
  <c r="Z377" i="2"/>
  <c r="AA377" i="2"/>
  <c r="AE377" i="2"/>
  <c r="AF377" i="2" s="1"/>
  <c r="A378" i="2"/>
  <c r="B378" i="2"/>
  <c r="C378" i="2"/>
  <c r="D378" i="2"/>
  <c r="E378" i="2"/>
  <c r="F378" i="2"/>
  <c r="G378" i="2"/>
  <c r="H378" i="2"/>
  <c r="I378" i="2"/>
  <c r="J378" i="2" s="1"/>
  <c r="U378" i="2"/>
  <c r="A379" i="2"/>
  <c r="B379" i="2"/>
  <c r="C379" i="2"/>
  <c r="D379" i="2"/>
  <c r="E379" i="2"/>
  <c r="F379" i="2"/>
  <c r="G379" i="2"/>
  <c r="X379" i="2" s="1"/>
  <c r="AA379" i="2" s="1"/>
  <c r="H379" i="2"/>
  <c r="I379" i="2"/>
  <c r="J379" i="2"/>
  <c r="K379" i="2"/>
  <c r="N379" i="2"/>
  <c r="O379" i="2"/>
  <c r="P379" i="2"/>
  <c r="Q379" i="2"/>
  <c r="S379" i="2"/>
  <c r="U379" i="2"/>
  <c r="W379" i="2"/>
  <c r="V379" i="2" s="1"/>
  <c r="Y379" i="2"/>
  <c r="Z379" i="2"/>
  <c r="AC379" i="2"/>
  <c r="AD379" i="2"/>
  <c r="AE379" i="2"/>
  <c r="AF379" i="2" s="1"/>
  <c r="A380" i="2"/>
  <c r="B380" i="2"/>
  <c r="C380" i="2"/>
  <c r="D380" i="2"/>
  <c r="E380" i="2"/>
  <c r="F380" i="2"/>
  <c r="G380" i="2"/>
  <c r="H380" i="2"/>
  <c r="I380" i="2"/>
  <c r="N380" i="2"/>
  <c r="P380" i="2"/>
  <c r="Q380" i="2"/>
  <c r="R380" i="2" s="1"/>
  <c r="S380" i="2"/>
  <c r="T380" i="2" s="1"/>
  <c r="Z380" i="2"/>
  <c r="AD380" i="2"/>
  <c r="A381" i="2"/>
  <c r="B381" i="2"/>
  <c r="C381" i="2"/>
  <c r="D381" i="2"/>
  <c r="E381" i="2"/>
  <c r="F381" i="2"/>
  <c r="G381" i="2"/>
  <c r="H381" i="2"/>
  <c r="I381" i="2"/>
  <c r="J381" i="2" s="1"/>
  <c r="S381" i="2"/>
  <c r="W381" i="2"/>
  <c r="V381" i="2" s="1"/>
  <c r="X381" i="2"/>
  <c r="AA381" i="2" s="1"/>
  <c r="A382" i="2"/>
  <c r="B382" i="2"/>
  <c r="C382" i="2"/>
  <c r="D382" i="2"/>
  <c r="E382" i="2"/>
  <c r="F382" i="2"/>
  <c r="G382" i="2"/>
  <c r="H382" i="2"/>
  <c r="I382" i="2"/>
  <c r="N382" i="2" s="1"/>
  <c r="K382" i="2"/>
  <c r="P382" i="2"/>
  <c r="Q382" i="2"/>
  <c r="R382" i="2" s="1"/>
  <c r="U382" i="2"/>
  <c r="Z382" i="2"/>
  <c r="A383" i="2"/>
  <c r="B383" i="2"/>
  <c r="C383" i="2"/>
  <c r="D383" i="2"/>
  <c r="E383" i="2"/>
  <c r="F383" i="2"/>
  <c r="G383" i="2"/>
  <c r="H383" i="2"/>
  <c r="I383" i="2"/>
  <c r="J383" i="2"/>
  <c r="O383" i="2"/>
  <c r="Q383" i="2"/>
  <c r="R383" i="2"/>
  <c r="S383" i="2"/>
  <c r="U383" i="2"/>
  <c r="X383" i="2"/>
  <c r="Y383" i="2"/>
  <c r="AA383" i="2"/>
  <c r="AC383" i="2"/>
  <c r="AD383" i="2"/>
  <c r="AE383" i="2"/>
  <c r="AF383" i="2" s="1"/>
  <c r="A384" i="2"/>
  <c r="B384" i="2"/>
  <c r="C384" i="2"/>
  <c r="D384" i="2"/>
  <c r="E384" i="2"/>
  <c r="F384" i="2"/>
  <c r="G384" i="2"/>
  <c r="H384" i="2"/>
  <c r="I384" i="2"/>
  <c r="W384" i="2" s="1"/>
  <c r="J384" i="2"/>
  <c r="K384" i="2"/>
  <c r="N384" i="2"/>
  <c r="O384" i="2"/>
  <c r="P384" i="2"/>
  <c r="S384" i="2"/>
  <c r="U384" i="2"/>
  <c r="V384" i="2"/>
  <c r="X384" i="2"/>
  <c r="AA384" i="2" s="1"/>
  <c r="Y384" i="2"/>
  <c r="AC384" i="2"/>
  <c r="AD384" i="2"/>
  <c r="AE384" i="2"/>
  <c r="AF384" i="2" s="1"/>
  <c r="A385" i="2"/>
  <c r="B385" i="2"/>
  <c r="C385" i="2"/>
  <c r="D385" i="2"/>
  <c r="E385" i="2"/>
  <c r="F385" i="2"/>
  <c r="G385" i="2"/>
  <c r="X385" i="2" s="1"/>
  <c r="AA385" i="2" s="1"/>
  <c r="H385" i="2"/>
  <c r="I385" i="2"/>
  <c r="J385" i="2"/>
  <c r="N385" i="2"/>
  <c r="O385" i="2"/>
  <c r="P385" i="2"/>
  <c r="Q385" i="2"/>
  <c r="S385" i="2"/>
  <c r="V385" i="2"/>
  <c r="W385" i="2"/>
  <c r="Y385" i="2"/>
  <c r="Z385" i="2"/>
  <c r="AC385" i="2"/>
  <c r="AE385" i="2"/>
  <c r="AF385" i="2"/>
  <c r="A386" i="2"/>
  <c r="B386" i="2"/>
  <c r="C386" i="2"/>
  <c r="D386" i="2"/>
  <c r="E386" i="2"/>
  <c r="F386" i="2"/>
  <c r="G386" i="2"/>
  <c r="H386" i="2"/>
  <c r="I386" i="2"/>
  <c r="N386" i="2" s="1"/>
  <c r="K386" i="2"/>
  <c r="P386" i="2"/>
  <c r="S386" i="2"/>
  <c r="Z386" i="2"/>
  <c r="AC386" i="2"/>
  <c r="AD386" i="2"/>
  <c r="A387" i="2"/>
  <c r="B387" i="2"/>
  <c r="C387" i="2"/>
  <c r="D387" i="2"/>
  <c r="E387" i="2"/>
  <c r="F387" i="2"/>
  <c r="G387" i="2"/>
  <c r="H387" i="2"/>
  <c r="I387" i="2"/>
  <c r="J387" i="2"/>
  <c r="K387" i="2"/>
  <c r="N387" i="2"/>
  <c r="O387" i="2"/>
  <c r="P387" i="2"/>
  <c r="Q387" i="2"/>
  <c r="R387" i="2" s="1"/>
  <c r="S387" i="2"/>
  <c r="U387" i="2"/>
  <c r="V387" i="2"/>
  <c r="W387" i="2"/>
  <c r="X387" i="2"/>
  <c r="AA387" i="2" s="1"/>
  <c r="Y387" i="2"/>
  <c r="Z387" i="2"/>
  <c r="AC387" i="2"/>
  <c r="AD387" i="2"/>
  <c r="AE387" i="2"/>
  <c r="AF387" i="2"/>
  <c r="A388" i="2"/>
  <c r="B388" i="2"/>
  <c r="C388" i="2"/>
  <c r="D388" i="2"/>
  <c r="E388" i="2"/>
  <c r="F388" i="2"/>
  <c r="G388" i="2"/>
  <c r="X388" i="2" s="1"/>
  <c r="H388" i="2"/>
  <c r="I388" i="2"/>
  <c r="J388" i="2"/>
  <c r="K388" i="2"/>
  <c r="N388" i="2"/>
  <c r="O388" i="2"/>
  <c r="P388" i="2"/>
  <c r="Q388" i="2"/>
  <c r="R388" i="2"/>
  <c r="S388" i="2"/>
  <c r="U388" i="2"/>
  <c r="W388" i="2"/>
  <c r="V388" i="2" s="1"/>
  <c r="Y388" i="2"/>
  <c r="Z388" i="2"/>
  <c r="AA388" i="2"/>
  <c r="AC388" i="2"/>
  <c r="AD388" i="2"/>
  <c r="A389" i="2"/>
  <c r="B389" i="2"/>
  <c r="C389" i="2"/>
  <c r="D389" i="2"/>
  <c r="E389" i="2"/>
  <c r="F389" i="2"/>
  <c r="G389" i="2"/>
  <c r="H389" i="2"/>
  <c r="I389" i="2"/>
  <c r="K389" i="2"/>
  <c r="N389" i="2"/>
  <c r="O389" i="2"/>
  <c r="S389" i="2"/>
  <c r="X389" i="2"/>
  <c r="AA389" i="2" s="1"/>
  <c r="Z389" i="2"/>
  <c r="AC389" i="2"/>
  <c r="AD389" i="2"/>
  <c r="A390" i="2"/>
  <c r="B390" i="2"/>
  <c r="C390" i="2"/>
  <c r="D390" i="2"/>
  <c r="E390" i="2"/>
  <c r="F390" i="2"/>
  <c r="G390" i="2"/>
  <c r="H390" i="2"/>
  <c r="I390" i="2"/>
  <c r="N390" i="2" s="1"/>
  <c r="K390" i="2"/>
  <c r="O390" i="2"/>
  <c r="P390" i="2"/>
  <c r="Q390" i="2"/>
  <c r="R390" i="2"/>
  <c r="U390" i="2"/>
  <c r="V390" i="2"/>
  <c r="W390" i="2"/>
  <c r="Y390" i="2"/>
  <c r="Z390" i="2"/>
  <c r="AD390" i="2"/>
  <c r="AE390" i="2"/>
  <c r="AF390" i="2"/>
  <c r="A391" i="2"/>
  <c r="B391" i="2"/>
  <c r="C391" i="2"/>
  <c r="D391" i="2"/>
  <c r="E391" i="2"/>
  <c r="F391" i="2"/>
  <c r="G391" i="2"/>
  <c r="H391" i="2"/>
  <c r="I391" i="2"/>
  <c r="K391" i="2"/>
  <c r="P391" i="2"/>
  <c r="X391" i="2"/>
  <c r="AA391" i="2" s="1"/>
  <c r="Z391" i="2"/>
  <c r="AC391" i="2"/>
  <c r="AD391" i="2"/>
  <c r="A392" i="2"/>
  <c r="B392" i="2"/>
  <c r="C392" i="2"/>
  <c r="D392" i="2"/>
  <c r="E392" i="2"/>
  <c r="F392" i="2"/>
  <c r="G392" i="2"/>
  <c r="H392" i="2"/>
  <c r="I392" i="2"/>
  <c r="J392" i="2"/>
  <c r="O392" i="2"/>
  <c r="P392" i="2"/>
  <c r="S392" i="2"/>
  <c r="U392" i="2"/>
  <c r="V392" i="2"/>
  <c r="W392" i="2"/>
  <c r="AD392" i="2"/>
  <c r="AE392" i="2"/>
  <c r="AF392" i="2"/>
  <c r="A393" i="2"/>
  <c r="B393" i="2"/>
  <c r="C393" i="2"/>
  <c r="D393" i="2"/>
  <c r="E393" i="2"/>
  <c r="F393" i="2"/>
  <c r="G393" i="2"/>
  <c r="H393" i="2"/>
  <c r="I393" i="2"/>
  <c r="N393" i="2" s="1"/>
  <c r="S393" i="2"/>
  <c r="W393" i="2"/>
  <c r="V393" i="2" s="1"/>
  <c r="X393" i="2"/>
  <c r="AA393" i="2" s="1"/>
  <c r="Z393" i="2"/>
  <c r="A394" i="2"/>
  <c r="B394" i="2"/>
  <c r="C394" i="2"/>
  <c r="D394" i="2"/>
  <c r="E394" i="2"/>
  <c r="F394" i="2"/>
  <c r="G394" i="2"/>
  <c r="H394" i="2"/>
  <c r="I394" i="2"/>
  <c r="J394" i="2"/>
  <c r="N394" i="2"/>
  <c r="P394" i="2"/>
  <c r="Q394" i="2"/>
  <c r="R394" i="2" s="1"/>
  <c r="U394" i="2"/>
  <c r="W394" i="2"/>
  <c r="V394" i="2" s="1"/>
  <c r="Y394" i="2"/>
  <c r="Z394" i="2"/>
  <c r="AD394" i="2"/>
  <c r="AE394" i="2"/>
  <c r="AF394" i="2" s="1"/>
  <c r="A395" i="2"/>
  <c r="B395" i="2"/>
  <c r="C395" i="2"/>
  <c r="D395" i="2"/>
  <c r="E395" i="2"/>
  <c r="F395" i="2"/>
  <c r="G395" i="2"/>
  <c r="X395" i="2" s="1"/>
  <c r="AA395" i="2" s="1"/>
  <c r="H395" i="2"/>
  <c r="I395" i="2"/>
  <c r="J395" i="2"/>
  <c r="K395" i="2"/>
  <c r="N395" i="2"/>
  <c r="O395" i="2"/>
  <c r="P395" i="2"/>
  <c r="Q395" i="2"/>
  <c r="R395" i="2" s="1"/>
  <c r="S395" i="2"/>
  <c r="U395" i="2"/>
  <c r="V395" i="2"/>
  <c r="W395" i="2"/>
  <c r="Y395" i="2"/>
  <c r="Z395" i="2"/>
  <c r="AC395" i="2"/>
  <c r="AD395" i="2"/>
  <c r="AE395" i="2"/>
  <c r="AF395" i="2"/>
  <c r="A396" i="2"/>
  <c r="B396" i="2"/>
  <c r="C396" i="2"/>
  <c r="D396" i="2"/>
  <c r="E396" i="2"/>
  <c r="F396" i="2"/>
  <c r="G396" i="2"/>
  <c r="H396" i="2"/>
  <c r="I396" i="2"/>
  <c r="K396" i="2" s="1"/>
  <c r="N396" i="2"/>
  <c r="O396" i="2"/>
  <c r="P396" i="2"/>
  <c r="Q396" i="2"/>
  <c r="R396" i="2" s="1"/>
  <c r="S396" i="2"/>
  <c r="X396" i="2"/>
  <c r="Z396" i="2"/>
  <c r="AA396" i="2"/>
  <c r="AC396" i="2"/>
  <c r="A397" i="2"/>
  <c r="B397" i="2"/>
  <c r="C397" i="2"/>
  <c r="D397" i="2"/>
  <c r="E397" i="2"/>
  <c r="F397" i="2"/>
  <c r="G397" i="2"/>
  <c r="H397" i="2"/>
  <c r="I397" i="2"/>
  <c r="A398" i="2"/>
  <c r="B398" i="2"/>
  <c r="C398" i="2"/>
  <c r="D398" i="2"/>
  <c r="E398" i="2"/>
  <c r="F398" i="2"/>
  <c r="G398" i="2"/>
  <c r="H398" i="2"/>
  <c r="I398" i="2"/>
  <c r="K398" i="2"/>
  <c r="U398" i="2"/>
  <c r="W398" i="2"/>
  <c r="V398" i="2" s="1"/>
  <c r="X398" i="2"/>
  <c r="AA398" i="2" s="1"/>
  <c r="A399" i="2"/>
  <c r="B399" i="2"/>
  <c r="C399" i="2"/>
  <c r="D399" i="2"/>
  <c r="E399" i="2"/>
  <c r="F399" i="2"/>
  <c r="G399" i="2"/>
  <c r="H399" i="2"/>
  <c r="I399" i="2"/>
  <c r="J399" i="2" s="1"/>
  <c r="O399" i="2"/>
  <c r="X399" i="2"/>
  <c r="AA399" i="2"/>
  <c r="A400" i="2"/>
  <c r="B400" i="2"/>
  <c r="C400" i="2"/>
  <c r="D400" i="2"/>
  <c r="E400" i="2"/>
  <c r="F400" i="2"/>
  <c r="G400" i="2"/>
  <c r="H400" i="2"/>
  <c r="I400" i="2"/>
  <c r="J400" i="2"/>
  <c r="K400" i="2"/>
  <c r="N400" i="2"/>
  <c r="O400" i="2"/>
  <c r="P400" i="2"/>
  <c r="S400" i="2"/>
  <c r="U400" i="2"/>
  <c r="V400" i="2"/>
  <c r="W400" i="2"/>
  <c r="X400" i="2"/>
  <c r="AA400" i="2" s="1"/>
  <c r="Y400" i="2"/>
  <c r="AC400" i="2"/>
  <c r="AD400" i="2"/>
  <c r="AE400" i="2"/>
  <c r="AF400" i="2" s="1"/>
  <c r="A401" i="2"/>
  <c r="B401" i="2"/>
  <c r="C401" i="2"/>
  <c r="D401" i="2"/>
  <c r="E401" i="2"/>
  <c r="F401" i="2"/>
  <c r="G401" i="2"/>
  <c r="H401" i="2"/>
  <c r="I401" i="2"/>
  <c r="J401" i="2" s="1"/>
  <c r="O401" i="2"/>
  <c r="W401" i="2"/>
  <c r="V401" i="2" s="1"/>
  <c r="AC401" i="2"/>
  <c r="A402" i="2"/>
  <c r="B402" i="2"/>
  <c r="C402" i="2"/>
  <c r="D402" i="2"/>
  <c r="E402" i="2"/>
  <c r="F402" i="2"/>
  <c r="G402" i="2"/>
  <c r="H402" i="2"/>
  <c r="I402" i="2"/>
  <c r="J402" i="2" s="1"/>
  <c r="K402" i="2"/>
  <c r="P402" i="2"/>
  <c r="Q402" i="2"/>
  <c r="R402" i="2"/>
  <c r="S402" i="2"/>
  <c r="AC402" i="2"/>
  <c r="AD402" i="2"/>
  <c r="AE402" i="2"/>
  <c r="AF402" i="2" s="1"/>
  <c r="A403" i="2"/>
  <c r="B403" i="2"/>
  <c r="C403" i="2"/>
  <c r="D403" i="2"/>
  <c r="E403" i="2"/>
  <c r="F403" i="2"/>
  <c r="G403" i="2"/>
  <c r="H403" i="2"/>
  <c r="I403" i="2"/>
  <c r="J403" i="2"/>
  <c r="K403" i="2"/>
  <c r="N403" i="2"/>
  <c r="O403" i="2"/>
  <c r="P403" i="2"/>
  <c r="Q403" i="2"/>
  <c r="S403" i="2"/>
  <c r="U403" i="2"/>
  <c r="W403" i="2"/>
  <c r="V403" i="2" s="1"/>
  <c r="X403" i="2"/>
  <c r="AA403" i="2" s="1"/>
  <c r="Y403" i="2"/>
  <c r="Z403" i="2"/>
  <c r="AC403" i="2"/>
  <c r="AD403" i="2"/>
  <c r="AE403" i="2"/>
  <c r="AF403" i="2" s="1"/>
  <c r="A404" i="2"/>
  <c r="B404" i="2"/>
  <c r="C404" i="2"/>
  <c r="D404" i="2"/>
  <c r="E404" i="2"/>
  <c r="F404" i="2"/>
  <c r="G404" i="2"/>
  <c r="H404" i="2"/>
  <c r="I404" i="2"/>
  <c r="J404" i="2" s="1"/>
  <c r="K404" i="2"/>
  <c r="N404" i="2"/>
  <c r="O404" i="2"/>
  <c r="Q404" i="2"/>
  <c r="R404" i="2" s="1"/>
  <c r="W404" i="2"/>
  <c r="V404" i="2" s="1"/>
  <c r="Y404" i="2"/>
  <c r="AC404" i="2"/>
  <c r="AD404" i="2"/>
  <c r="A405" i="2"/>
  <c r="B405" i="2"/>
  <c r="C405" i="2"/>
  <c r="D405" i="2"/>
  <c r="E405" i="2"/>
  <c r="F405" i="2"/>
  <c r="G405" i="2"/>
  <c r="H405" i="2"/>
  <c r="I405" i="2"/>
  <c r="J405" i="2" s="1"/>
  <c r="O405" i="2"/>
  <c r="Q405" i="2"/>
  <c r="R405" i="2"/>
  <c r="U405" i="2"/>
  <c r="AC405" i="2"/>
  <c r="AD405" i="2"/>
  <c r="A406" i="2"/>
  <c r="B406" i="2"/>
  <c r="C406" i="2"/>
  <c r="D406" i="2"/>
  <c r="E406" i="2"/>
  <c r="F406" i="2"/>
  <c r="G406" i="2"/>
  <c r="H406" i="2"/>
  <c r="I406" i="2"/>
  <c r="K406" i="2"/>
  <c r="N406" i="2"/>
  <c r="O406" i="2"/>
  <c r="P406" i="2"/>
  <c r="Q406" i="2"/>
  <c r="R406" i="2"/>
  <c r="U406" i="2"/>
  <c r="V406" i="2"/>
  <c r="W406" i="2"/>
  <c r="X406" i="2"/>
  <c r="AA406" i="2" s="1"/>
  <c r="Y406" i="2"/>
  <c r="Z406" i="2"/>
  <c r="AD406" i="2"/>
  <c r="AE406" i="2"/>
  <c r="AF406" i="2"/>
  <c r="A407" i="2"/>
  <c r="B407" i="2"/>
  <c r="C407" i="2"/>
  <c r="D407" i="2"/>
  <c r="E407" i="2"/>
  <c r="F407" i="2"/>
  <c r="G407" i="2"/>
  <c r="H407" i="2"/>
  <c r="I407" i="2"/>
  <c r="J407" i="2" s="1"/>
  <c r="P407" i="2"/>
  <c r="U407" i="2"/>
  <c r="AD407" i="2"/>
  <c r="A408" i="2"/>
  <c r="B408" i="2"/>
  <c r="C408" i="2"/>
  <c r="D408" i="2"/>
  <c r="E408" i="2"/>
  <c r="F408" i="2"/>
  <c r="G408" i="2"/>
  <c r="H408" i="2"/>
  <c r="I408" i="2"/>
  <c r="J408" i="2"/>
  <c r="K408" i="2"/>
  <c r="S408" i="2"/>
  <c r="W408" i="2"/>
  <c r="V408" i="2" s="1"/>
  <c r="Y408" i="2"/>
  <c r="A409" i="2"/>
  <c r="B409" i="2"/>
  <c r="C409" i="2"/>
  <c r="D409" i="2"/>
  <c r="E409" i="2"/>
  <c r="F409" i="2"/>
  <c r="G409" i="2"/>
  <c r="H409" i="2"/>
  <c r="I409" i="2"/>
  <c r="N409" i="2"/>
  <c r="P409" i="2"/>
  <c r="W409" i="2"/>
  <c r="V409" i="2" s="1"/>
  <c r="X409" i="2"/>
  <c r="Y409" i="2"/>
  <c r="AA409" i="2"/>
  <c r="AC409" i="2"/>
  <c r="A410" i="2"/>
  <c r="B410" i="2"/>
  <c r="C410" i="2"/>
  <c r="D410" i="2"/>
  <c r="E410" i="2"/>
  <c r="F410" i="2"/>
  <c r="G410" i="2"/>
  <c r="H410" i="2"/>
  <c r="I410" i="2"/>
  <c r="J410" i="2" s="1"/>
  <c r="K410" i="2"/>
  <c r="P410" i="2"/>
  <c r="Q410" i="2"/>
  <c r="S410" i="2"/>
  <c r="Y410" i="2"/>
  <c r="AD410" i="2"/>
  <c r="AE410" i="2"/>
  <c r="AF410" i="2" s="1"/>
  <c r="A411" i="2"/>
  <c r="B411" i="2"/>
  <c r="C411" i="2"/>
  <c r="D411" i="2"/>
  <c r="E411" i="2"/>
  <c r="F411" i="2"/>
  <c r="G411" i="2"/>
  <c r="X411" i="2" s="1"/>
  <c r="AA411" i="2" s="1"/>
  <c r="H411" i="2"/>
  <c r="I411" i="2"/>
  <c r="J411" i="2"/>
  <c r="K411" i="2"/>
  <c r="N411" i="2"/>
  <c r="O411" i="2"/>
  <c r="P411" i="2"/>
  <c r="Q411" i="2"/>
  <c r="R411" i="2" s="1"/>
  <c r="S411" i="2"/>
  <c r="U411" i="2"/>
  <c r="V411" i="2"/>
  <c r="W411" i="2"/>
  <c r="Y411" i="2"/>
  <c r="Z411" i="2"/>
  <c r="AC411" i="2"/>
  <c r="AD411" i="2"/>
  <c r="AE411" i="2"/>
  <c r="AF411" i="2" s="1"/>
  <c r="A412" i="2"/>
  <c r="B412" i="2"/>
  <c r="C412" i="2"/>
  <c r="D412" i="2"/>
  <c r="E412" i="2"/>
  <c r="F412" i="2"/>
  <c r="G412" i="2"/>
  <c r="R412" i="2" s="1"/>
  <c r="H412" i="2"/>
  <c r="I412" i="2"/>
  <c r="N412" i="2" s="1"/>
  <c r="O412" i="2"/>
  <c r="P412" i="2"/>
  <c r="Q412" i="2"/>
  <c r="S412" i="2"/>
  <c r="T412" i="2" s="1"/>
  <c r="Y412" i="2"/>
  <c r="AC412" i="2"/>
  <c r="AD412" i="2"/>
  <c r="A413" i="2"/>
  <c r="B413" i="2"/>
  <c r="C413" i="2"/>
  <c r="D413" i="2"/>
  <c r="E413" i="2"/>
  <c r="F413" i="2"/>
  <c r="G413" i="2"/>
  <c r="H413" i="2"/>
  <c r="I413" i="2"/>
  <c r="J413" i="2" s="1"/>
  <c r="Q413" i="2"/>
  <c r="R413" i="2" s="1"/>
  <c r="U413" i="2"/>
  <c r="X413" i="2"/>
  <c r="AA413" i="2" s="1"/>
  <c r="AE413" i="2"/>
  <c r="AF413" i="2" s="1"/>
  <c r="A414" i="2"/>
  <c r="B414" i="2"/>
  <c r="C414" i="2"/>
  <c r="D414" i="2"/>
  <c r="E414" i="2"/>
  <c r="F414" i="2"/>
  <c r="G414" i="2"/>
  <c r="H414" i="2"/>
  <c r="I414" i="2"/>
  <c r="N414" i="2" s="1"/>
  <c r="U414" i="2"/>
  <c r="X414" i="2"/>
  <c r="AA414" i="2" s="1"/>
  <c r="Z414" i="2"/>
  <c r="A415" i="2"/>
  <c r="B415" i="2"/>
  <c r="C415" i="2"/>
  <c r="D415" i="2"/>
  <c r="E415" i="2"/>
  <c r="F415" i="2"/>
  <c r="G415" i="2"/>
  <c r="H415" i="2"/>
  <c r="I415" i="2"/>
  <c r="O415" i="2" s="1"/>
  <c r="Y415" i="2"/>
  <c r="AC415" i="2"/>
  <c r="AD415" i="2"/>
  <c r="A416" i="2"/>
  <c r="B416" i="2"/>
  <c r="C416" i="2"/>
  <c r="D416" i="2"/>
  <c r="E416" i="2"/>
  <c r="F416" i="2"/>
  <c r="G416" i="2"/>
  <c r="X416" i="2" s="1"/>
  <c r="AA416" i="2" s="1"/>
  <c r="H416" i="2"/>
  <c r="I416" i="2"/>
  <c r="J416" i="2"/>
  <c r="K416" i="2"/>
  <c r="N416" i="2"/>
  <c r="O416" i="2"/>
  <c r="P416" i="2"/>
  <c r="S416" i="2"/>
  <c r="U416" i="2"/>
  <c r="V416" i="2"/>
  <c r="W416" i="2"/>
  <c r="Y416" i="2"/>
  <c r="AC416" i="2"/>
  <c r="AD416" i="2"/>
  <c r="AE416" i="2"/>
  <c r="AF416" i="2"/>
  <c r="A417" i="2"/>
  <c r="B417" i="2"/>
  <c r="C417" i="2"/>
  <c r="D417" i="2"/>
  <c r="E417" i="2"/>
  <c r="F417" i="2"/>
  <c r="G417" i="2"/>
  <c r="H417" i="2"/>
  <c r="I417" i="2"/>
  <c r="J417" i="2"/>
  <c r="N417" i="2"/>
  <c r="V417" i="2"/>
  <c r="W417" i="2"/>
  <c r="X417" i="2"/>
  <c r="AA417" i="2" s="1"/>
  <c r="Y417" i="2"/>
  <c r="A418" i="2"/>
  <c r="B418" i="2"/>
  <c r="C418" i="2"/>
  <c r="D418" i="2"/>
  <c r="E418" i="2"/>
  <c r="F418" i="2"/>
  <c r="G418" i="2"/>
  <c r="H418" i="2"/>
  <c r="I418" i="2"/>
  <c r="J418" i="2"/>
  <c r="K418" i="2"/>
  <c r="N418" i="2"/>
  <c r="P418" i="2"/>
  <c r="Q418" i="2"/>
  <c r="R418" i="2" s="1"/>
  <c r="S418" i="2"/>
  <c r="U418" i="2"/>
  <c r="Y418" i="2"/>
  <c r="Z418" i="2"/>
  <c r="AC418" i="2"/>
  <c r="AE418" i="2"/>
  <c r="AF418" i="2" s="1"/>
  <c r="A419" i="2"/>
  <c r="B419" i="2"/>
  <c r="C419" i="2"/>
  <c r="D419" i="2"/>
  <c r="E419" i="2"/>
  <c r="F419" i="2"/>
  <c r="G419" i="2"/>
  <c r="X419" i="2" s="1"/>
  <c r="AA419" i="2" s="1"/>
  <c r="H419" i="2"/>
  <c r="I419" i="2"/>
  <c r="J419" i="2"/>
  <c r="K419" i="2"/>
  <c r="N419" i="2"/>
  <c r="O419" i="2"/>
  <c r="P419" i="2"/>
  <c r="Q419" i="2"/>
  <c r="S419" i="2"/>
  <c r="U419" i="2"/>
  <c r="V419" i="2"/>
  <c r="W419" i="2"/>
  <c r="Y419" i="2"/>
  <c r="Z419" i="2"/>
  <c r="AC419" i="2"/>
  <c r="AD419" i="2"/>
  <c r="AE419" i="2"/>
  <c r="AF419" i="2"/>
  <c r="A420" i="2"/>
  <c r="B420" i="2"/>
  <c r="C420" i="2"/>
  <c r="D420" i="2"/>
  <c r="E420" i="2"/>
  <c r="F420" i="2"/>
  <c r="G420" i="2"/>
  <c r="H420" i="2"/>
  <c r="I420" i="2"/>
  <c r="J420" i="2" s="1"/>
  <c r="N420" i="2"/>
  <c r="O420" i="2"/>
  <c r="U420" i="2"/>
  <c r="W420" i="2"/>
  <c r="V420" i="2" s="1"/>
  <c r="Y420" i="2"/>
  <c r="AC420" i="2"/>
  <c r="A421" i="2"/>
  <c r="B421" i="2"/>
  <c r="C421" i="2"/>
  <c r="D421" i="2"/>
  <c r="E421" i="2"/>
  <c r="F421" i="2"/>
  <c r="G421" i="2"/>
  <c r="H421" i="2"/>
  <c r="I421" i="2"/>
  <c r="J421" i="2"/>
  <c r="N421" i="2"/>
  <c r="O421" i="2"/>
  <c r="Q421" i="2"/>
  <c r="R421" i="2" s="1"/>
  <c r="S421" i="2"/>
  <c r="U421" i="2"/>
  <c r="Z421" i="2"/>
  <c r="AC421" i="2"/>
  <c r="AD421" i="2"/>
  <c r="AE421" i="2"/>
  <c r="AF421" i="2" s="1"/>
  <c r="A422" i="2"/>
  <c r="B422" i="2"/>
  <c r="C422" i="2"/>
  <c r="D422" i="2"/>
  <c r="E422" i="2"/>
  <c r="F422" i="2"/>
  <c r="G422" i="2"/>
  <c r="X422" i="2" s="1"/>
  <c r="AA422" i="2" s="1"/>
  <c r="H422" i="2"/>
  <c r="I422" i="2"/>
  <c r="K422" i="2"/>
  <c r="N422" i="2"/>
  <c r="O422" i="2"/>
  <c r="P422" i="2"/>
  <c r="Q422" i="2"/>
  <c r="U422" i="2"/>
  <c r="W422" i="2"/>
  <c r="V422" i="2" s="1"/>
  <c r="Y422" i="2"/>
  <c r="Z422" i="2"/>
  <c r="AD422" i="2"/>
  <c r="AE422" i="2"/>
  <c r="AF422" i="2"/>
  <c r="A423" i="2"/>
  <c r="B423" i="2"/>
  <c r="C423" i="2"/>
  <c r="D423" i="2"/>
  <c r="E423" i="2"/>
  <c r="F423" i="2"/>
  <c r="G423" i="2"/>
  <c r="H423" i="2"/>
  <c r="I423" i="2"/>
  <c r="J423" i="2"/>
  <c r="K423" i="2"/>
  <c r="O423" i="2"/>
  <c r="P423" i="2"/>
  <c r="U423" i="2"/>
  <c r="X423" i="2"/>
  <c r="AA423" i="2" s="1"/>
  <c r="Y423" i="2"/>
  <c r="Z423" i="2"/>
  <c r="AC423" i="2"/>
  <c r="AD423" i="2"/>
  <c r="A424" i="2"/>
  <c r="B424" i="2"/>
  <c r="C424" i="2"/>
  <c r="D424" i="2"/>
  <c r="E424" i="2"/>
  <c r="F424" i="2"/>
  <c r="G424" i="2"/>
  <c r="H424" i="2"/>
  <c r="I424" i="2"/>
  <c r="K424" i="2" s="1"/>
  <c r="J424" i="2"/>
  <c r="O424" i="2"/>
  <c r="P424" i="2"/>
  <c r="U424" i="2"/>
  <c r="W424" i="2"/>
  <c r="V424" i="2" s="1"/>
  <c r="AC424" i="2"/>
  <c r="AD424" i="2"/>
  <c r="A425" i="2"/>
  <c r="B425" i="2"/>
  <c r="C425" i="2"/>
  <c r="D425" i="2"/>
  <c r="E425" i="2"/>
  <c r="F425" i="2"/>
  <c r="G425" i="2"/>
  <c r="H425" i="2"/>
  <c r="I425" i="2"/>
  <c r="P425" i="2" s="1"/>
  <c r="W425" i="2"/>
  <c r="V425" i="2" s="1"/>
  <c r="X425" i="2"/>
  <c r="AA425" i="2" s="1"/>
  <c r="AC425" i="2"/>
  <c r="A426" i="2"/>
  <c r="B426" i="2"/>
  <c r="C426" i="2"/>
  <c r="D426" i="2"/>
  <c r="E426" i="2"/>
  <c r="F426" i="2"/>
  <c r="G426" i="2"/>
  <c r="H426" i="2"/>
  <c r="I426" i="2"/>
  <c r="U426" i="2"/>
  <c r="V426" i="2"/>
  <c r="W426" i="2"/>
  <c r="A427" i="2"/>
  <c r="B427" i="2"/>
  <c r="C427" i="2"/>
  <c r="D427" i="2"/>
  <c r="E427" i="2"/>
  <c r="F427" i="2"/>
  <c r="G427" i="2"/>
  <c r="H427" i="2"/>
  <c r="I427" i="2"/>
  <c r="Z427" i="2" s="1"/>
  <c r="O427" i="2"/>
  <c r="P427" i="2"/>
  <c r="Q427" i="2"/>
  <c r="R427" i="2" s="1"/>
  <c r="AC427" i="2"/>
  <c r="AE427" i="2"/>
  <c r="AF427" i="2" s="1"/>
  <c r="A428" i="2"/>
  <c r="B428" i="2"/>
  <c r="C428" i="2"/>
  <c r="D428" i="2"/>
  <c r="E428" i="2"/>
  <c r="F428" i="2"/>
  <c r="G428" i="2"/>
  <c r="H428" i="2"/>
  <c r="I428" i="2"/>
  <c r="J428" i="2" s="1"/>
  <c r="K428" i="2"/>
  <c r="N428" i="2"/>
  <c r="P428" i="2"/>
  <c r="Q428" i="2"/>
  <c r="S428" i="2"/>
  <c r="V428" i="2"/>
  <c r="W428" i="2"/>
  <c r="Y428" i="2"/>
  <c r="Z428" i="2"/>
  <c r="AD428" i="2"/>
  <c r="A429" i="2"/>
  <c r="B429" i="2"/>
  <c r="C429" i="2"/>
  <c r="D429" i="2"/>
  <c r="E429" i="2"/>
  <c r="F429" i="2"/>
  <c r="G429" i="2"/>
  <c r="H429" i="2"/>
  <c r="I429" i="2"/>
  <c r="J429" i="2"/>
  <c r="K429" i="2"/>
  <c r="N429" i="2"/>
  <c r="O429" i="2"/>
  <c r="P429" i="2"/>
  <c r="Q429" i="2"/>
  <c r="R429" i="2" s="1"/>
  <c r="S429" i="2"/>
  <c r="T429" i="2" s="1"/>
  <c r="U429" i="2"/>
  <c r="V429" i="2"/>
  <c r="W429" i="2"/>
  <c r="X429" i="2"/>
  <c r="AA429" i="2" s="1"/>
  <c r="Y429" i="2"/>
  <c r="Z429" i="2"/>
  <c r="AC429" i="2"/>
  <c r="AD429" i="2"/>
  <c r="AE429" i="2"/>
  <c r="AF429" i="2" s="1"/>
  <c r="A430" i="2"/>
  <c r="B430" i="2"/>
  <c r="C430" i="2"/>
  <c r="D430" i="2"/>
  <c r="E430" i="2"/>
  <c r="F430" i="2"/>
  <c r="G430" i="2"/>
  <c r="H430" i="2"/>
  <c r="I430" i="2"/>
  <c r="O430" i="2" s="1"/>
  <c r="S430" i="2"/>
  <c r="Y430" i="2"/>
  <c r="Z430" i="2"/>
  <c r="A431" i="2"/>
  <c r="B431" i="2"/>
  <c r="C431" i="2"/>
  <c r="D431" i="2"/>
  <c r="E431" i="2"/>
  <c r="F431" i="2"/>
  <c r="G431" i="2"/>
  <c r="H431" i="2"/>
  <c r="I431" i="2"/>
  <c r="J431" i="2" s="1"/>
  <c r="K431" i="2"/>
  <c r="N431" i="2"/>
  <c r="O431" i="2"/>
  <c r="Q431" i="2"/>
  <c r="R431" i="2" s="1"/>
  <c r="V431" i="2"/>
  <c r="W431" i="2"/>
  <c r="X431" i="2"/>
  <c r="Z431" i="2"/>
  <c r="AA431" i="2"/>
  <c r="A432" i="2"/>
  <c r="B432" i="2"/>
  <c r="C432" i="2"/>
  <c r="D432" i="2"/>
  <c r="E432" i="2"/>
  <c r="F432" i="2"/>
  <c r="G432" i="2"/>
  <c r="H432" i="2"/>
  <c r="I432" i="2"/>
  <c r="W432" i="2"/>
  <c r="V432" i="2" s="1"/>
  <c r="X432" i="2"/>
  <c r="AA432" i="2" s="1"/>
  <c r="A433" i="2"/>
  <c r="B433" i="2"/>
  <c r="C433" i="2"/>
  <c r="D433" i="2"/>
  <c r="E433" i="2"/>
  <c r="F433" i="2"/>
  <c r="G433" i="2"/>
  <c r="H433" i="2"/>
  <c r="I433" i="2"/>
  <c r="J433" i="2"/>
  <c r="P433" i="2"/>
  <c r="Q433" i="2"/>
  <c r="R433" i="2" s="1"/>
  <c r="S433" i="2"/>
  <c r="U433" i="2"/>
  <c r="Z433" i="2"/>
  <c r="AC433" i="2"/>
  <c r="AD433" i="2"/>
  <c r="AE433" i="2"/>
  <c r="AF433" i="2" s="1"/>
  <c r="A434" i="2"/>
  <c r="B434" i="2"/>
  <c r="C434" i="2"/>
  <c r="D434" i="2"/>
  <c r="E434" i="2"/>
  <c r="F434" i="2"/>
  <c r="G434" i="2"/>
  <c r="X434" i="2" s="1"/>
  <c r="AA434" i="2" s="1"/>
  <c r="H434" i="2"/>
  <c r="I434" i="2"/>
  <c r="K434" i="2" s="1"/>
  <c r="J434" i="2"/>
  <c r="N434" i="2"/>
  <c r="O434" i="2"/>
  <c r="P434" i="2"/>
  <c r="S434" i="2"/>
  <c r="U434" i="2"/>
  <c r="W434" i="2"/>
  <c r="V434" i="2" s="1"/>
  <c r="Y434" i="2"/>
  <c r="AC434" i="2"/>
  <c r="AD434" i="2"/>
  <c r="AE434" i="2"/>
  <c r="AF434" i="2" s="1"/>
  <c r="A435" i="2"/>
  <c r="B435" i="2"/>
  <c r="C435" i="2"/>
  <c r="D435" i="2"/>
  <c r="E435" i="2"/>
  <c r="F435" i="2"/>
  <c r="G435" i="2"/>
  <c r="H435" i="2"/>
  <c r="I435" i="2"/>
  <c r="A436" i="2"/>
  <c r="B436" i="2"/>
  <c r="C436" i="2"/>
  <c r="D436" i="2"/>
  <c r="E436" i="2"/>
  <c r="F436" i="2"/>
  <c r="G436" i="2"/>
  <c r="H436" i="2"/>
  <c r="I436" i="2"/>
  <c r="J436" i="2"/>
  <c r="K436" i="2"/>
  <c r="Q436" i="2"/>
  <c r="R436" i="2"/>
  <c r="S436" i="2"/>
  <c r="U436" i="2"/>
  <c r="AC436" i="2"/>
  <c r="AD436" i="2"/>
  <c r="AE436" i="2"/>
  <c r="AF436" i="2"/>
  <c r="A437" i="2"/>
  <c r="B437" i="2"/>
  <c r="C437" i="2"/>
  <c r="D437" i="2"/>
  <c r="E437" i="2"/>
  <c r="F437" i="2"/>
  <c r="G437" i="2"/>
  <c r="X437" i="2" s="1"/>
  <c r="AA437" i="2" s="1"/>
  <c r="H437" i="2"/>
  <c r="I437" i="2"/>
  <c r="J437" i="2"/>
  <c r="K437" i="2"/>
  <c r="N437" i="2"/>
  <c r="O437" i="2"/>
  <c r="P437" i="2"/>
  <c r="Q437" i="2"/>
  <c r="R437" i="2" s="1"/>
  <c r="S437" i="2"/>
  <c r="U437" i="2"/>
  <c r="W437" i="2"/>
  <c r="V437" i="2" s="1"/>
  <c r="Y437" i="2"/>
  <c r="Z437" i="2"/>
  <c r="AC437" i="2"/>
  <c r="AD437" i="2"/>
  <c r="AE437" i="2"/>
  <c r="AF437" i="2" s="1"/>
  <c r="A438" i="2"/>
  <c r="B438" i="2"/>
  <c r="C438" i="2"/>
  <c r="D438" i="2"/>
  <c r="E438" i="2"/>
  <c r="F438" i="2"/>
  <c r="G438" i="2"/>
  <c r="H438" i="2"/>
  <c r="I438" i="2"/>
  <c r="J438" i="2" s="1"/>
  <c r="N438" i="2"/>
  <c r="O438" i="2"/>
  <c r="S438" i="2"/>
  <c r="U438" i="2"/>
  <c r="W438" i="2"/>
  <c r="V438" i="2" s="1"/>
  <c r="X438" i="2"/>
  <c r="AA438" i="2" s="1"/>
  <c r="A439" i="2"/>
  <c r="B439" i="2"/>
  <c r="C439" i="2"/>
  <c r="D439" i="2"/>
  <c r="E439" i="2"/>
  <c r="F439" i="2"/>
  <c r="G439" i="2"/>
  <c r="H439" i="2"/>
  <c r="I439" i="2"/>
  <c r="J439" i="2"/>
  <c r="K439" i="2"/>
  <c r="AC439" i="2"/>
  <c r="AD439" i="2"/>
  <c r="A440" i="2"/>
  <c r="B440" i="2"/>
  <c r="C440" i="2"/>
  <c r="D440" i="2"/>
  <c r="E440" i="2"/>
  <c r="F440" i="2"/>
  <c r="G440" i="2"/>
  <c r="X440" i="2" s="1"/>
  <c r="AA440" i="2" s="1"/>
  <c r="H440" i="2"/>
  <c r="I440" i="2"/>
  <c r="W440" i="2" s="1"/>
  <c r="V440" i="2" s="1"/>
  <c r="K440" i="2"/>
  <c r="N440" i="2"/>
  <c r="O440" i="2"/>
  <c r="P440" i="2"/>
  <c r="Q440" i="2"/>
  <c r="R440" i="2" s="1"/>
  <c r="U440" i="2"/>
  <c r="Y440" i="2"/>
  <c r="Z440" i="2"/>
  <c r="AD440" i="2"/>
  <c r="AE440" i="2"/>
  <c r="AF440" i="2"/>
  <c r="A441" i="2"/>
  <c r="B441" i="2"/>
  <c r="C441" i="2"/>
  <c r="D441" i="2"/>
  <c r="E441" i="2"/>
  <c r="F441" i="2"/>
  <c r="G441" i="2"/>
  <c r="H441" i="2"/>
  <c r="I441" i="2"/>
  <c r="J441" i="2"/>
  <c r="K441" i="2"/>
  <c r="O441" i="2"/>
  <c r="P441" i="2"/>
  <c r="Q441" i="2"/>
  <c r="R441" i="2"/>
  <c r="S441" i="2"/>
  <c r="U441" i="2"/>
  <c r="X441" i="2"/>
  <c r="AA441" i="2" s="1"/>
  <c r="Y441" i="2"/>
  <c r="Z441" i="2"/>
  <c r="AC441" i="2"/>
  <c r="AD441" i="2"/>
  <c r="AE441" i="2"/>
  <c r="AF441" i="2" s="1"/>
  <c r="A442" i="2"/>
  <c r="B442" i="2"/>
  <c r="C442" i="2"/>
  <c r="D442" i="2"/>
  <c r="E442" i="2"/>
  <c r="F442" i="2"/>
  <c r="G442" i="2"/>
  <c r="H442" i="2"/>
  <c r="I442" i="2"/>
  <c r="J442" i="2" s="1"/>
  <c r="K442" i="2"/>
  <c r="S442" i="2"/>
  <c r="U442" i="2"/>
  <c r="W442" i="2"/>
  <c r="V442" i="2" s="1"/>
  <c r="AD442" i="2"/>
  <c r="AE442" i="2"/>
  <c r="AF442" i="2"/>
  <c r="A443" i="2"/>
  <c r="B443" i="2"/>
  <c r="C443" i="2"/>
  <c r="D443" i="2"/>
  <c r="E443" i="2"/>
  <c r="F443" i="2"/>
  <c r="G443" i="2"/>
  <c r="H443" i="2"/>
  <c r="I443" i="2"/>
  <c r="A444" i="2"/>
  <c r="B444" i="2"/>
  <c r="C444" i="2"/>
  <c r="D444" i="2"/>
  <c r="E444" i="2"/>
  <c r="F444" i="2"/>
  <c r="G444" i="2"/>
  <c r="H444" i="2"/>
  <c r="I444" i="2"/>
  <c r="J444" i="2" s="1"/>
  <c r="K444" i="2"/>
  <c r="N444" i="2"/>
  <c r="P444" i="2"/>
  <c r="Q444" i="2"/>
  <c r="R444" i="2" s="1"/>
  <c r="S444" i="2"/>
  <c r="W444" i="2"/>
  <c r="V444" i="2" s="1"/>
  <c r="Y444" i="2"/>
  <c r="Z444" i="2"/>
  <c r="AD444" i="2"/>
  <c r="A445" i="2"/>
  <c r="B445" i="2"/>
  <c r="C445" i="2"/>
  <c r="D445" i="2"/>
  <c r="E445" i="2"/>
  <c r="F445" i="2"/>
  <c r="G445" i="2"/>
  <c r="H445" i="2"/>
  <c r="I445" i="2"/>
  <c r="J445" i="2"/>
  <c r="K445" i="2"/>
  <c r="N445" i="2"/>
  <c r="O445" i="2"/>
  <c r="P445" i="2"/>
  <c r="Q445" i="2"/>
  <c r="R445" i="2" s="1"/>
  <c r="S445" i="2"/>
  <c r="U445" i="2"/>
  <c r="V445" i="2"/>
  <c r="W445" i="2"/>
  <c r="X445" i="2"/>
  <c r="AA445" i="2" s="1"/>
  <c r="Y445" i="2"/>
  <c r="Z445" i="2"/>
  <c r="AC445" i="2"/>
  <c r="AD445" i="2"/>
  <c r="AE445" i="2"/>
  <c r="AF445" i="2"/>
  <c r="A446" i="2"/>
  <c r="B446" i="2"/>
  <c r="C446" i="2"/>
  <c r="D446" i="2"/>
  <c r="E446" i="2"/>
  <c r="F446" i="2"/>
  <c r="G446" i="2"/>
  <c r="H446" i="2"/>
  <c r="I446" i="2"/>
  <c r="O446" i="2"/>
  <c r="P446" i="2"/>
  <c r="Q446" i="2"/>
  <c r="R446" i="2"/>
  <c r="S446" i="2"/>
  <c r="Y446" i="2"/>
  <c r="Z446" i="2"/>
  <c r="AC446" i="2"/>
  <c r="AD446" i="2"/>
  <c r="A447" i="2"/>
  <c r="B447" i="2"/>
  <c r="C447" i="2"/>
  <c r="D447" i="2"/>
  <c r="E447" i="2"/>
  <c r="F447" i="2"/>
  <c r="G447" i="2"/>
  <c r="H447" i="2"/>
  <c r="I447" i="2"/>
  <c r="J447" i="2" s="1"/>
  <c r="K447" i="2"/>
  <c r="N447" i="2"/>
  <c r="O447" i="2"/>
  <c r="Q447" i="2"/>
  <c r="R447" i="2" s="1"/>
  <c r="S447" i="2"/>
  <c r="V447" i="2"/>
  <c r="W447" i="2"/>
  <c r="X447" i="2"/>
  <c r="AA447" i="2" s="1"/>
  <c r="Z447" i="2"/>
  <c r="AD447" i="2"/>
  <c r="A448" i="2"/>
  <c r="B448" i="2"/>
  <c r="C448" i="2"/>
  <c r="D448" i="2"/>
  <c r="E448" i="2"/>
  <c r="F448" i="2"/>
  <c r="G448" i="2"/>
  <c r="H448" i="2"/>
  <c r="I448" i="2"/>
  <c r="K448" i="2"/>
  <c r="N448" i="2"/>
  <c r="AD448" i="2"/>
  <c r="AE448" i="2"/>
  <c r="AF448" i="2"/>
  <c r="A449" i="2"/>
  <c r="B449" i="2"/>
  <c r="C449" i="2"/>
  <c r="D449" i="2"/>
  <c r="E449" i="2"/>
  <c r="F449" i="2"/>
  <c r="G449" i="2"/>
  <c r="H449" i="2"/>
  <c r="I449" i="2"/>
  <c r="J449" i="2" s="1"/>
  <c r="S449" i="2"/>
  <c r="U449" i="2"/>
  <c r="Z449" i="2"/>
  <c r="A450" i="2"/>
  <c r="B450" i="2"/>
  <c r="C450" i="2"/>
  <c r="D450" i="2"/>
  <c r="E450" i="2"/>
  <c r="F450" i="2"/>
  <c r="G450" i="2"/>
  <c r="H450" i="2"/>
  <c r="I450" i="2"/>
  <c r="K450" i="2" s="1"/>
  <c r="J450" i="2"/>
  <c r="N450" i="2"/>
  <c r="O450" i="2"/>
  <c r="P450" i="2"/>
  <c r="S450" i="2"/>
  <c r="U450" i="2"/>
  <c r="W450" i="2"/>
  <c r="V450" i="2" s="1"/>
  <c r="X450" i="2"/>
  <c r="AA450" i="2" s="1"/>
  <c r="Y450" i="2"/>
  <c r="AC450" i="2"/>
  <c r="AD450" i="2"/>
  <c r="AE450" i="2"/>
  <c r="AF450" i="2" s="1"/>
  <c r="A451" i="2"/>
  <c r="B451" i="2"/>
  <c r="C451" i="2"/>
  <c r="D451" i="2"/>
  <c r="E451" i="2"/>
  <c r="F451" i="2"/>
  <c r="G451" i="2"/>
  <c r="H451" i="2"/>
  <c r="I451" i="2"/>
  <c r="J451" i="2"/>
  <c r="N451" i="2"/>
  <c r="X451" i="2"/>
  <c r="AA451" i="2" s="1"/>
  <c r="Y451" i="2"/>
  <c r="AE451" i="2"/>
  <c r="AF451" i="2"/>
  <c r="A452" i="2"/>
  <c r="B452" i="2"/>
  <c r="C452" i="2"/>
  <c r="D452" i="2"/>
  <c r="E452" i="2"/>
  <c r="F452" i="2"/>
  <c r="G452" i="2"/>
  <c r="H452" i="2"/>
  <c r="I452" i="2"/>
  <c r="J452" i="2" s="1"/>
  <c r="S452" i="2"/>
  <c r="U452" i="2"/>
  <c r="A453" i="2"/>
  <c r="B453" i="2"/>
  <c r="C453" i="2"/>
  <c r="D453" i="2"/>
  <c r="E453" i="2"/>
  <c r="F453" i="2"/>
  <c r="G453" i="2"/>
  <c r="H453" i="2"/>
  <c r="I453" i="2"/>
  <c r="L453" i="2" s="1"/>
  <c r="J453" i="2"/>
  <c r="K453" i="2"/>
  <c r="M453" i="2"/>
  <c r="N453" i="2"/>
  <c r="O453" i="2"/>
  <c r="P453" i="2"/>
  <c r="Q453" i="2"/>
  <c r="R453" i="2" s="1"/>
  <c r="S453" i="2"/>
  <c r="U453" i="2"/>
  <c r="W453" i="2"/>
  <c r="V453" i="2" s="1"/>
  <c r="X453" i="2"/>
  <c r="AA453" i="2" s="1"/>
  <c r="Y453" i="2"/>
  <c r="Z453" i="2"/>
  <c r="AB453" i="2"/>
  <c r="AC453" i="2"/>
  <c r="AD453" i="2"/>
  <c r="AE453" i="2"/>
  <c r="AF453" i="2"/>
  <c r="A454" i="2"/>
  <c r="B454" i="2"/>
  <c r="C454" i="2"/>
  <c r="D454" i="2"/>
  <c r="E454" i="2"/>
  <c r="F454" i="2"/>
  <c r="G454" i="2"/>
  <c r="H454" i="2"/>
  <c r="I454" i="2"/>
  <c r="J454" i="2" s="1"/>
  <c r="Q454" i="2"/>
  <c r="R454" i="2"/>
  <c r="U454" i="2"/>
  <c r="AD454" i="2"/>
  <c r="AE454" i="2"/>
  <c r="AF454" i="2" s="1"/>
  <c r="A455" i="2"/>
  <c r="B455" i="2"/>
  <c r="C455" i="2"/>
  <c r="D455" i="2"/>
  <c r="E455" i="2"/>
  <c r="F455" i="2"/>
  <c r="G455" i="2"/>
  <c r="H455" i="2"/>
  <c r="I455" i="2"/>
  <c r="J455" i="2" s="1"/>
  <c r="L455" i="2"/>
  <c r="M455" i="2" s="1"/>
  <c r="N455" i="2"/>
  <c r="O455" i="2"/>
  <c r="P455" i="2"/>
  <c r="U455" i="2"/>
  <c r="W455" i="2"/>
  <c r="V455" i="2" s="1"/>
  <c r="X455" i="2"/>
  <c r="AA455" i="2" s="1"/>
  <c r="Y455" i="2"/>
  <c r="AB455" i="2"/>
  <c r="AD455" i="2"/>
  <c r="AE455" i="2"/>
  <c r="AF455" i="2"/>
  <c r="A456" i="2"/>
  <c r="B456" i="2"/>
  <c r="C456" i="2"/>
  <c r="D456" i="2"/>
  <c r="E456" i="2"/>
  <c r="F456" i="2"/>
  <c r="G456" i="2"/>
  <c r="H456" i="2"/>
  <c r="I456" i="2"/>
  <c r="J456" i="2"/>
  <c r="O456" i="2"/>
  <c r="Y456" i="2"/>
  <c r="Z456" i="2"/>
  <c r="AB456" i="2"/>
  <c r="A457" i="2"/>
  <c r="B457" i="2"/>
  <c r="C457" i="2"/>
  <c r="D457" i="2"/>
  <c r="E457" i="2"/>
  <c r="F457" i="2"/>
  <c r="G457" i="2"/>
  <c r="H457" i="2"/>
  <c r="I457" i="2"/>
  <c r="L457" i="2" s="1"/>
  <c r="M457" i="2" s="1"/>
  <c r="J457" i="2"/>
  <c r="N457" i="2"/>
  <c r="U457" i="2"/>
  <c r="W457" i="2"/>
  <c r="V457" i="2" s="1"/>
  <c r="AC457" i="2"/>
  <c r="AD457" i="2"/>
  <c r="AE457" i="2"/>
  <c r="AF457" i="2" s="1"/>
  <c r="A458" i="2"/>
  <c r="B458" i="2"/>
  <c r="C458" i="2"/>
  <c r="D458" i="2"/>
  <c r="E458" i="2"/>
  <c r="F458" i="2"/>
  <c r="G458" i="2"/>
  <c r="X458" i="2" s="1"/>
  <c r="AA458" i="2" s="1"/>
  <c r="H458" i="2"/>
  <c r="I458" i="2"/>
  <c r="L458" i="2" s="1"/>
  <c r="M458" i="2" s="1"/>
  <c r="J458" i="2"/>
  <c r="N458" i="2"/>
  <c r="O458" i="2"/>
  <c r="P458" i="2"/>
  <c r="Q458" i="2"/>
  <c r="R458" i="2" s="1"/>
  <c r="V458" i="2"/>
  <c r="W458" i="2"/>
  <c r="Y458" i="2"/>
  <c r="Z458" i="2"/>
  <c r="AB458" i="2"/>
  <c r="AC458" i="2"/>
  <c r="AE458" i="2"/>
  <c r="AF458" i="2"/>
  <c r="A459" i="2"/>
  <c r="B459" i="2"/>
  <c r="C459" i="2"/>
  <c r="D459" i="2"/>
  <c r="E459" i="2"/>
  <c r="F459" i="2"/>
  <c r="G459" i="2"/>
  <c r="H459" i="2"/>
  <c r="I459" i="2"/>
  <c r="J459" i="2" s="1"/>
  <c r="Q459" i="2"/>
  <c r="R459" i="2"/>
  <c r="U459" i="2"/>
  <c r="Y459" i="2"/>
  <c r="AD459" i="2"/>
  <c r="A460" i="2"/>
  <c r="B460" i="2"/>
  <c r="C460" i="2"/>
  <c r="D460" i="2"/>
  <c r="E460" i="2"/>
  <c r="F460" i="2"/>
  <c r="G460" i="2"/>
  <c r="H460" i="2"/>
  <c r="I460" i="2"/>
  <c r="J460" i="2"/>
  <c r="L460" i="2"/>
  <c r="M460" i="2" s="1"/>
  <c r="N460" i="2"/>
  <c r="O460" i="2"/>
  <c r="P460" i="2"/>
  <c r="Q460" i="2"/>
  <c r="R460" i="2" s="1"/>
  <c r="U460" i="2"/>
  <c r="V460" i="2"/>
  <c r="W460" i="2"/>
  <c r="X460" i="2"/>
  <c r="AA460" i="2" s="1"/>
  <c r="Y460" i="2"/>
  <c r="Z460" i="2"/>
  <c r="AB460" i="2"/>
  <c r="AC460" i="2"/>
  <c r="AD460" i="2"/>
  <c r="AE460" i="2"/>
  <c r="AF460" i="2" s="1"/>
  <c r="A461" i="2"/>
  <c r="B461" i="2"/>
  <c r="C461" i="2"/>
  <c r="D461" i="2"/>
  <c r="E461" i="2"/>
  <c r="F461" i="2"/>
  <c r="G461" i="2"/>
  <c r="H461" i="2"/>
  <c r="I461" i="2"/>
  <c r="O461" i="2" s="1"/>
  <c r="N461" i="2"/>
  <c r="P461" i="2"/>
  <c r="Q461" i="2"/>
  <c r="R461" i="2"/>
  <c r="W461" i="2"/>
  <c r="V461" i="2" s="1"/>
  <c r="X461" i="2"/>
  <c r="AA461" i="2" s="1"/>
  <c r="Y461" i="2"/>
  <c r="Z461" i="2"/>
  <c r="A462" i="2"/>
  <c r="B462" i="2"/>
  <c r="C462" i="2"/>
  <c r="D462" i="2"/>
  <c r="E462" i="2"/>
  <c r="F462" i="2"/>
  <c r="G462" i="2"/>
  <c r="H462" i="2"/>
  <c r="I462" i="2"/>
  <c r="J462" i="2"/>
  <c r="L462" i="2"/>
  <c r="M462" i="2"/>
  <c r="A463" i="2"/>
  <c r="B463" i="2"/>
  <c r="C463" i="2"/>
  <c r="D463" i="2"/>
  <c r="E463" i="2"/>
  <c r="F463" i="2"/>
  <c r="G463" i="2"/>
  <c r="H463" i="2"/>
  <c r="I463" i="2"/>
  <c r="J463" i="2" s="1"/>
  <c r="L463" i="2"/>
  <c r="M463" i="2"/>
  <c r="N463" i="2"/>
  <c r="O463" i="2"/>
  <c r="P463" i="2"/>
  <c r="U463" i="2"/>
  <c r="V463" i="2"/>
  <c r="W463" i="2"/>
  <c r="X463" i="2"/>
  <c r="AA463" i="2" s="1"/>
  <c r="Y463" i="2"/>
  <c r="AC463" i="2"/>
  <c r="AD463" i="2"/>
  <c r="AE463" i="2"/>
  <c r="AF463" i="2" s="1"/>
  <c r="A464" i="2"/>
  <c r="B464" i="2"/>
  <c r="C464" i="2"/>
  <c r="D464" i="2"/>
  <c r="E464" i="2"/>
  <c r="F464" i="2"/>
  <c r="G464" i="2"/>
  <c r="H464" i="2"/>
  <c r="I464" i="2"/>
  <c r="X464" i="2" s="1"/>
  <c r="AA464" i="2" s="1"/>
  <c r="N464" i="2"/>
  <c r="O464" i="2"/>
  <c r="P464" i="2"/>
  <c r="Q464" i="2"/>
  <c r="R464" i="2" s="1"/>
  <c r="U464" i="2"/>
  <c r="W464" i="2"/>
  <c r="V464" i="2" s="1"/>
  <c r="Y464" i="2"/>
  <c r="AC464" i="2"/>
  <c r="AD464" i="2"/>
  <c r="AE464" i="2"/>
  <c r="AF464" i="2"/>
  <c r="A465" i="2"/>
  <c r="B465" i="2"/>
  <c r="C465" i="2"/>
  <c r="D465" i="2"/>
  <c r="E465" i="2"/>
  <c r="F465" i="2"/>
  <c r="G465" i="2"/>
  <c r="X465" i="2" s="1"/>
  <c r="AA465" i="2" s="1"/>
  <c r="H465" i="2"/>
  <c r="I465" i="2"/>
  <c r="N465" i="2" s="1"/>
  <c r="O465" i="2"/>
  <c r="P465" i="2"/>
  <c r="Q465" i="2"/>
  <c r="U465" i="2"/>
  <c r="V465" i="2"/>
  <c r="W465" i="2"/>
  <c r="AC465" i="2"/>
  <c r="AD465" i="2"/>
  <c r="AE465" i="2"/>
  <c r="AF465" i="2" s="1"/>
  <c r="A466" i="2"/>
  <c r="B466" i="2"/>
  <c r="C466" i="2"/>
  <c r="D466" i="2"/>
  <c r="E466" i="2"/>
  <c r="F466" i="2"/>
  <c r="G466" i="2"/>
  <c r="H466" i="2"/>
  <c r="I466" i="2"/>
  <c r="P466" i="2" s="1"/>
  <c r="U466" i="2"/>
  <c r="AB466" i="2"/>
  <c r="AC466" i="2"/>
  <c r="AE466" i="2"/>
  <c r="AF466" i="2" s="1"/>
  <c r="A467" i="2"/>
  <c r="B467" i="2"/>
  <c r="C467" i="2"/>
  <c r="D467" i="2"/>
  <c r="E467" i="2"/>
  <c r="F467" i="2"/>
  <c r="G467" i="2"/>
  <c r="H467" i="2"/>
  <c r="I467" i="2"/>
  <c r="L467" i="2" s="1"/>
  <c r="M467" i="2" s="1"/>
  <c r="N467" i="2"/>
  <c r="O467" i="2"/>
  <c r="P467" i="2"/>
  <c r="Q467" i="2"/>
  <c r="R467" i="2" s="1"/>
  <c r="U467" i="2"/>
  <c r="W467" i="2"/>
  <c r="V467" i="2" s="1"/>
  <c r="X467" i="2"/>
  <c r="AA467" i="2" s="1"/>
  <c r="Y467" i="2"/>
  <c r="AB467" i="2"/>
  <c r="AC467" i="2"/>
  <c r="AE467" i="2"/>
  <c r="AF467" i="2" s="1"/>
  <c r="A468" i="2"/>
  <c r="B468" i="2"/>
  <c r="C468" i="2"/>
  <c r="D468" i="2"/>
  <c r="E468" i="2"/>
  <c r="F468" i="2"/>
  <c r="G468" i="2"/>
  <c r="H468" i="2"/>
  <c r="I468" i="2"/>
  <c r="U468" i="2" s="1"/>
  <c r="L468" i="2"/>
  <c r="M468" i="2" s="1"/>
  <c r="N468" i="2"/>
  <c r="O468" i="2"/>
  <c r="W468" i="2"/>
  <c r="V468" i="2" s="1"/>
  <c r="X468" i="2"/>
  <c r="AA468" i="2" s="1"/>
  <c r="Y468" i="2"/>
  <c r="A469" i="2"/>
  <c r="B469" i="2"/>
  <c r="C469" i="2"/>
  <c r="D469" i="2"/>
  <c r="E469" i="2"/>
  <c r="F469" i="2"/>
  <c r="G469" i="2"/>
  <c r="H469" i="2"/>
  <c r="I469" i="2"/>
  <c r="L469" i="2"/>
  <c r="M469" i="2" s="1"/>
  <c r="U469" i="2"/>
  <c r="W469" i="2"/>
  <c r="V469" i="2" s="1"/>
  <c r="AD469" i="2"/>
  <c r="AE469" i="2"/>
  <c r="AF469" i="2"/>
  <c r="A470" i="2"/>
  <c r="B470" i="2"/>
  <c r="C470" i="2"/>
  <c r="D470" i="2"/>
  <c r="E470" i="2"/>
  <c r="F470" i="2"/>
  <c r="G470" i="2"/>
  <c r="H470" i="2"/>
  <c r="I470" i="2"/>
  <c r="P470" i="2" s="1"/>
  <c r="Q470" i="2"/>
  <c r="R470" i="2" s="1"/>
  <c r="U470" i="2"/>
  <c r="AB470" i="2"/>
  <c r="AD470" i="2"/>
  <c r="AE470" i="2"/>
  <c r="AF470" i="2" s="1"/>
  <c r="A471" i="2"/>
  <c r="B471" i="2"/>
  <c r="C471" i="2"/>
  <c r="D471" i="2"/>
  <c r="E471" i="2"/>
  <c r="F471" i="2"/>
  <c r="G471" i="2"/>
  <c r="X471" i="2" s="1"/>
  <c r="AA471" i="2" s="1"/>
  <c r="H471" i="2"/>
  <c r="I471" i="2"/>
  <c r="L471" i="2" s="1"/>
  <c r="M471" i="2" s="1"/>
  <c r="N471" i="2"/>
  <c r="O471" i="2"/>
  <c r="P471" i="2"/>
  <c r="Q471" i="2"/>
  <c r="R471" i="2" s="1"/>
  <c r="U471" i="2"/>
  <c r="W471" i="2"/>
  <c r="V471" i="2" s="1"/>
  <c r="Y471" i="2"/>
  <c r="AB471" i="2"/>
  <c r="AC471" i="2"/>
  <c r="AE471" i="2"/>
  <c r="AF471" i="2" s="1"/>
  <c r="A472" i="2"/>
  <c r="B472" i="2"/>
  <c r="C472" i="2"/>
  <c r="D472" i="2"/>
  <c r="E472" i="2"/>
  <c r="F472" i="2"/>
  <c r="G472" i="2"/>
  <c r="H472" i="2"/>
  <c r="I472" i="2"/>
  <c r="L472" i="2"/>
  <c r="M472" i="2"/>
  <c r="N472" i="2"/>
  <c r="O472" i="2"/>
  <c r="U472" i="2"/>
  <c r="W472" i="2"/>
  <c r="V472" i="2" s="1"/>
  <c r="X472" i="2"/>
  <c r="AA472" i="2" s="1"/>
  <c r="Y472" i="2"/>
  <c r="AE472" i="2"/>
  <c r="AF472" i="2"/>
  <c r="A473" i="2"/>
  <c r="B473" i="2"/>
  <c r="C473" i="2"/>
  <c r="D473" i="2"/>
  <c r="E473" i="2"/>
  <c r="F473" i="2"/>
  <c r="G473" i="2"/>
  <c r="H473" i="2"/>
  <c r="I473" i="2"/>
  <c r="L473" i="2"/>
  <c r="M473" i="2"/>
  <c r="U473" i="2"/>
  <c r="W473" i="2"/>
  <c r="V473" i="2" s="1"/>
  <c r="AD473" i="2"/>
  <c r="AE473" i="2"/>
  <c r="AF473" i="2"/>
  <c r="A474" i="2"/>
  <c r="B474" i="2"/>
  <c r="C474" i="2"/>
  <c r="D474" i="2"/>
  <c r="E474" i="2"/>
  <c r="F474" i="2"/>
  <c r="G474" i="2"/>
  <c r="H474" i="2"/>
  <c r="I474" i="2"/>
  <c r="AD474" i="2" s="1"/>
  <c r="P474" i="2"/>
  <c r="Q474" i="2"/>
  <c r="R474" i="2" s="1"/>
  <c r="A475" i="2"/>
  <c r="B475" i="2"/>
  <c r="C475" i="2"/>
  <c r="D475" i="2"/>
  <c r="E475" i="2"/>
  <c r="F475" i="2"/>
  <c r="G475" i="2"/>
  <c r="H475" i="2"/>
  <c r="I475" i="2"/>
  <c r="K475" i="2"/>
  <c r="L475" i="2"/>
  <c r="M475" i="2"/>
  <c r="N475" i="2"/>
  <c r="O475" i="2"/>
  <c r="P475" i="2"/>
  <c r="Q475" i="2"/>
  <c r="R475" i="2" s="1"/>
  <c r="S475" i="2"/>
  <c r="T475" i="2"/>
  <c r="U475" i="2"/>
  <c r="V475" i="2"/>
  <c r="W475" i="2"/>
  <c r="X475" i="2"/>
  <c r="AA475" i="2" s="1"/>
  <c r="Y475" i="2"/>
  <c r="AB475" i="2"/>
  <c r="AC475" i="2"/>
  <c r="AD475" i="2"/>
  <c r="AE475" i="2"/>
  <c r="AF475" i="2"/>
  <c r="A476" i="2"/>
  <c r="B476" i="2"/>
  <c r="C476" i="2"/>
  <c r="D476" i="2"/>
  <c r="E476" i="2"/>
  <c r="F476" i="2"/>
  <c r="G476" i="2"/>
  <c r="H476" i="2"/>
  <c r="I476" i="2"/>
  <c r="O476" i="2" s="1"/>
  <c r="P476" i="2"/>
  <c r="Q476" i="2"/>
  <c r="R476" i="2" s="1"/>
  <c r="S476" i="2"/>
  <c r="T476" i="2" s="1"/>
  <c r="X476" i="2"/>
  <c r="AA476" i="2" s="1"/>
  <c r="AB476" i="2"/>
  <c r="A477" i="2"/>
  <c r="B477" i="2"/>
  <c r="C477" i="2"/>
  <c r="D477" i="2"/>
  <c r="E477" i="2"/>
  <c r="F477" i="2"/>
  <c r="G477" i="2"/>
  <c r="H477" i="2"/>
  <c r="I477" i="2"/>
  <c r="K477" i="2"/>
  <c r="L477" i="2"/>
  <c r="M477" i="2"/>
  <c r="S477" i="2"/>
  <c r="U477" i="2"/>
  <c r="AB477" i="2"/>
  <c r="AC477" i="2"/>
  <c r="AD477" i="2"/>
  <c r="AE477" i="2"/>
  <c r="AF477" i="2" s="1"/>
  <c r="A478" i="2"/>
  <c r="B478" i="2"/>
  <c r="C478" i="2"/>
  <c r="D478" i="2"/>
  <c r="E478" i="2"/>
  <c r="F478" i="2"/>
  <c r="G478" i="2"/>
  <c r="X478" i="2" s="1"/>
  <c r="AA478" i="2" s="1"/>
  <c r="H478" i="2"/>
  <c r="I478" i="2"/>
  <c r="K478" i="2" s="1"/>
  <c r="L478" i="2"/>
  <c r="M478" i="2"/>
  <c r="N478" i="2"/>
  <c r="O478" i="2"/>
  <c r="P478" i="2"/>
  <c r="S478" i="2"/>
  <c r="U478" i="2"/>
  <c r="V478" i="2"/>
  <c r="W478" i="2"/>
  <c r="Y478" i="2"/>
  <c r="AB478" i="2"/>
  <c r="AD478" i="2"/>
  <c r="AE478" i="2"/>
  <c r="AF478" i="2"/>
  <c r="A479" i="2"/>
  <c r="B479" i="2"/>
  <c r="C479" i="2"/>
  <c r="D479" i="2"/>
  <c r="E479" i="2"/>
  <c r="F479" i="2"/>
  <c r="G479" i="2"/>
  <c r="H479" i="2"/>
  <c r="I479" i="2"/>
  <c r="S479" i="2" s="1"/>
  <c r="A480" i="2"/>
  <c r="B480" i="2"/>
  <c r="C480" i="2"/>
  <c r="D480" i="2"/>
  <c r="E480" i="2"/>
  <c r="F480" i="2"/>
  <c r="G480" i="2"/>
  <c r="H480" i="2"/>
  <c r="I480" i="2"/>
  <c r="Q480" i="2" s="1"/>
  <c r="R480" i="2" s="1"/>
  <c r="K480" i="2"/>
  <c r="L480" i="2"/>
  <c r="M480" i="2"/>
  <c r="N480" i="2"/>
  <c r="S480" i="2"/>
  <c r="T480" i="2"/>
  <c r="U480" i="2"/>
  <c r="V480" i="2"/>
  <c r="W480" i="2"/>
  <c r="AB480" i="2"/>
  <c r="AC480" i="2"/>
  <c r="AD480" i="2"/>
  <c r="AE480" i="2"/>
  <c r="AF480" i="2"/>
  <c r="A481" i="2"/>
  <c r="B481" i="2"/>
  <c r="C481" i="2"/>
  <c r="D481" i="2"/>
  <c r="E481" i="2"/>
  <c r="F481" i="2"/>
  <c r="G481" i="2"/>
  <c r="X481" i="2" s="1"/>
  <c r="AA481" i="2" s="1"/>
  <c r="H481" i="2"/>
  <c r="I481" i="2"/>
  <c r="L481" i="2" s="1"/>
  <c r="M481" i="2" s="1"/>
  <c r="K481" i="2"/>
  <c r="N481" i="2"/>
  <c r="O481" i="2"/>
  <c r="P481" i="2"/>
  <c r="Q481" i="2"/>
  <c r="S481" i="2"/>
  <c r="W481" i="2"/>
  <c r="V481" i="2" s="1"/>
  <c r="Y481" i="2"/>
  <c r="AB481" i="2"/>
  <c r="AC481" i="2"/>
  <c r="AE481" i="2"/>
  <c r="AF481" i="2"/>
  <c r="A482" i="2"/>
  <c r="B482" i="2"/>
  <c r="C482" i="2"/>
  <c r="D482" i="2"/>
  <c r="E482" i="2"/>
  <c r="F482" i="2"/>
  <c r="G482" i="2"/>
  <c r="H482" i="2"/>
  <c r="I482" i="2"/>
  <c r="S482" i="2" s="1"/>
  <c r="AB482" i="2"/>
  <c r="A483" i="2"/>
  <c r="B483" i="2"/>
  <c r="C483" i="2"/>
  <c r="D483" i="2"/>
  <c r="E483" i="2"/>
  <c r="F483" i="2"/>
  <c r="G483" i="2"/>
  <c r="H483" i="2"/>
  <c r="I483" i="2"/>
  <c r="K483" i="2"/>
  <c r="L483" i="2"/>
  <c r="M483" i="2"/>
  <c r="N483" i="2"/>
  <c r="O483" i="2"/>
  <c r="P483" i="2"/>
  <c r="Q483" i="2"/>
  <c r="R483" i="2" s="1"/>
  <c r="S483" i="2"/>
  <c r="T483" i="2"/>
  <c r="U483" i="2"/>
  <c r="W483" i="2"/>
  <c r="V483" i="2" s="1"/>
  <c r="X483" i="2"/>
  <c r="AA483" i="2" s="1"/>
  <c r="Y483" i="2"/>
  <c r="AB483" i="2"/>
  <c r="AC483" i="2"/>
  <c r="AD483" i="2"/>
  <c r="AE483" i="2"/>
  <c r="AF483" i="2"/>
  <c r="A484" i="2"/>
  <c r="B484" i="2"/>
  <c r="C484" i="2"/>
  <c r="D484" i="2"/>
  <c r="E484" i="2"/>
  <c r="F484" i="2"/>
  <c r="G484" i="2"/>
  <c r="H484" i="2"/>
  <c r="I484" i="2"/>
  <c r="Q484" i="2" s="1"/>
  <c r="R484" i="2" s="1"/>
  <c r="O484" i="2"/>
  <c r="AB484" i="2"/>
  <c r="A485" i="2"/>
  <c r="B485" i="2"/>
  <c r="C485" i="2"/>
  <c r="D485" i="2"/>
  <c r="E485" i="2"/>
  <c r="F485" i="2"/>
  <c r="G485" i="2"/>
  <c r="H485" i="2"/>
  <c r="I485" i="2"/>
  <c r="L485" i="2" s="1"/>
  <c r="M485" i="2" s="1"/>
  <c r="A486" i="2"/>
  <c r="B486" i="2"/>
  <c r="C486" i="2"/>
  <c r="D486" i="2"/>
  <c r="E486" i="2"/>
  <c r="F486" i="2"/>
  <c r="G486" i="2"/>
  <c r="H486" i="2"/>
  <c r="I486" i="2"/>
  <c r="K486" i="2" s="1"/>
  <c r="L486" i="2"/>
  <c r="M486" i="2"/>
  <c r="N486" i="2"/>
  <c r="O486" i="2"/>
  <c r="P486" i="2"/>
  <c r="S486" i="2"/>
  <c r="U486" i="2"/>
  <c r="W486" i="2"/>
  <c r="V486" i="2" s="1"/>
  <c r="X486" i="2"/>
  <c r="AA486" i="2" s="1"/>
  <c r="Y486" i="2"/>
  <c r="AB486" i="2"/>
  <c r="AD486" i="2"/>
  <c r="AE486" i="2"/>
  <c r="AF486" i="2" s="1"/>
  <c r="A487" i="2"/>
  <c r="B487" i="2"/>
  <c r="C487" i="2"/>
  <c r="D487" i="2"/>
  <c r="E487" i="2"/>
  <c r="F487" i="2"/>
  <c r="G487" i="2"/>
  <c r="H487" i="2"/>
  <c r="I487" i="2"/>
  <c r="K487" i="2"/>
  <c r="P487" i="2"/>
  <c r="Q487" i="2"/>
  <c r="R487" i="2" s="1"/>
  <c r="S487" i="2"/>
  <c r="T487" i="2" s="1"/>
  <c r="Y487" i="2"/>
  <c r="AB487" i="2"/>
  <c r="AC487" i="2"/>
  <c r="A488" i="2"/>
  <c r="B488" i="2"/>
  <c r="C488" i="2"/>
  <c r="D488" i="2"/>
  <c r="E488" i="2"/>
  <c r="F488" i="2"/>
  <c r="G488" i="2"/>
  <c r="H488" i="2"/>
  <c r="I488" i="2"/>
  <c r="Q488" i="2" s="1"/>
  <c r="R488" i="2" s="1"/>
  <c r="K488" i="2"/>
  <c r="L488" i="2"/>
  <c r="M488" i="2" s="1"/>
  <c r="N488" i="2"/>
  <c r="U488" i="2"/>
  <c r="W488" i="2"/>
  <c r="V488" i="2" s="1"/>
  <c r="AC488" i="2"/>
  <c r="AD488" i="2"/>
  <c r="AE488" i="2"/>
  <c r="AF488" i="2"/>
  <c r="A489" i="2"/>
  <c r="B489" i="2"/>
  <c r="C489" i="2"/>
  <c r="D489" i="2"/>
  <c r="E489" i="2"/>
  <c r="F489" i="2"/>
  <c r="G489" i="2"/>
  <c r="H489" i="2"/>
  <c r="I489" i="2"/>
  <c r="L489" i="2" s="1"/>
  <c r="M489" i="2" s="1"/>
  <c r="K489" i="2"/>
  <c r="N489" i="2"/>
  <c r="O489" i="2"/>
  <c r="P489" i="2"/>
  <c r="Q489" i="2"/>
  <c r="R489" i="2" s="1"/>
  <c r="T489" i="2" s="1"/>
  <c r="S489" i="2"/>
  <c r="W489" i="2"/>
  <c r="V489" i="2" s="1"/>
  <c r="X489" i="2"/>
  <c r="Y489" i="2"/>
  <c r="AA489" i="2"/>
  <c r="AB489" i="2"/>
  <c r="AC489" i="2"/>
  <c r="AE489" i="2"/>
  <c r="AF489" i="2"/>
  <c r="A490" i="2"/>
  <c r="B490" i="2"/>
  <c r="C490" i="2"/>
  <c r="D490" i="2"/>
  <c r="E490" i="2"/>
  <c r="F490" i="2"/>
  <c r="G490" i="2"/>
  <c r="H490" i="2"/>
  <c r="I490" i="2"/>
  <c r="K490" i="2" s="1"/>
  <c r="Q490" i="2"/>
  <c r="R490" i="2" s="1"/>
  <c r="S490" i="2"/>
  <c r="T490" i="2"/>
  <c r="U490" i="2"/>
  <c r="AB490" i="2"/>
  <c r="A491" i="2"/>
  <c r="B491" i="2"/>
  <c r="C491" i="2"/>
  <c r="D491" i="2"/>
  <c r="E491" i="2"/>
  <c r="F491" i="2"/>
  <c r="G491" i="2"/>
  <c r="H491" i="2"/>
  <c r="I491" i="2"/>
  <c r="K491" i="2"/>
  <c r="L491" i="2"/>
  <c r="M491" i="2"/>
  <c r="N491" i="2"/>
  <c r="O491" i="2"/>
  <c r="P491" i="2"/>
  <c r="Q491" i="2"/>
  <c r="R491" i="2" s="1"/>
  <c r="S491" i="2"/>
  <c r="T491" i="2"/>
  <c r="U491" i="2"/>
  <c r="V491" i="2"/>
  <c r="W491" i="2"/>
  <c r="X491" i="2"/>
  <c r="AA491" i="2" s="1"/>
  <c r="Y491" i="2"/>
  <c r="AB491" i="2"/>
  <c r="AC491" i="2"/>
  <c r="AD491" i="2"/>
  <c r="AE491" i="2"/>
  <c r="AF491" i="2"/>
  <c r="A492" i="2"/>
  <c r="B492" i="2"/>
  <c r="C492" i="2"/>
  <c r="D492" i="2"/>
  <c r="E492" i="2"/>
  <c r="F492" i="2"/>
  <c r="G492" i="2"/>
  <c r="X492" i="2" s="1"/>
  <c r="AA492" i="2" s="1"/>
  <c r="H492" i="2"/>
  <c r="I492" i="2"/>
  <c r="Q492" i="2" s="1"/>
  <c r="R492" i="2" s="1"/>
  <c r="O492" i="2"/>
  <c r="P492" i="2"/>
  <c r="S492" i="2"/>
  <c r="Y492" i="2"/>
  <c r="AB492" i="2"/>
  <c r="A493" i="2"/>
  <c r="B493" i="2"/>
  <c r="C493" i="2"/>
  <c r="D493" i="2"/>
  <c r="E493" i="2"/>
  <c r="F493" i="2"/>
  <c r="G493" i="2"/>
  <c r="H493" i="2"/>
  <c r="I493" i="2"/>
  <c r="K493" i="2" s="1"/>
  <c r="N493" i="2"/>
  <c r="Q493" i="2"/>
  <c r="R493" i="2" s="1"/>
  <c r="S493" i="2"/>
  <c r="T493" i="2" s="1"/>
  <c r="U493" i="2"/>
  <c r="AB493" i="2"/>
  <c r="AC493" i="2"/>
  <c r="AD493" i="2"/>
  <c r="A494" i="2"/>
  <c r="B494" i="2"/>
  <c r="C494" i="2"/>
  <c r="D494" i="2"/>
  <c r="E494" i="2"/>
  <c r="F494" i="2"/>
  <c r="G494" i="2"/>
  <c r="H494" i="2"/>
  <c r="I494" i="2"/>
  <c r="K494" i="2" s="1"/>
  <c r="L494" i="2"/>
  <c r="M494" i="2"/>
  <c r="N494" i="2"/>
  <c r="O494" i="2"/>
  <c r="P494" i="2"/>
  <c r="Q494" i="2"/>
  <c r="R494" i="2" s="1"/>
  <c r="S494" i="2"/>
  <c r="T494" i="2" s="1"/>
  <c r="U494" i="2"/>
  <c r="W494" i="2"/>
  <c r="V494" i="2" s="1"/>
  <c r="X494" i="2"/>
  <c r="Y494" i="2"/>
  <c r="AA494" i="2"/>
  <c r="AB494" i="2"/>
  <c r="AD494" i="2"/>
  <c r="AE494" i="2"/>
  <c r="AF494" i="2" s="1"/>
  <c r="A495" i="2"/>
  <c r="B495" i="2"/>
  <c r="C495" i="2"/>
  <c r="D495" i="2"/>
  <c r="E495" i="2"/>
  <c r="F495" i="2"/>
  <c r="G495" i="2"/>
  <c r="H495" i="2"/>
  <c r="I495" i="2"/>
  <c r="K495" i="2"/>
  <c r="L495" i="2"/>
  <c r="M495" i="2" s="1"/>
  <c r="O495" i="2"/>
  <c r="X495" i="2"/>
  <c r="Y495" i="2"/>
  <c r="AA495" i="2"/>
  <c r="A496" i="2"/>
  <c r="B496" i="2"/>
  <c r="C496" i="2"/>
  <c r="D496" i="2"/>
  <c r="E496" i="2"/>
  <c r="F496" i="2"/>
  <c r="G496" i="2"/>
  <c r="H496" i="2"/>
  <c r="I496" i="2"/>
  <c r="K496" i="2"/>
  <c r="L496" i="2"/>
  <c r="M496" i="2"/>
  <c r="N496" i="2"/>
  <c r="O496" i="2"/>
  <c r="S496" i="2"/>
  <c r="U496" i="2"/>
  <c r="W496" i="2"/>
  <c r="V496" i="2" s="1"/>
  <c r="X496" i="2"/>
  <c r="AA496" i="2" s="1"/>
  <c r="AB496" i="2"/>
  <c r="AC496" i="2"/>
  <c r="AD496" i="2"/>
  <c r="AE496" i="2"/>
  <c r="AF496" i="2" s="1"/>
  <c r="A497" i="2"/>
  <c r="B497" i="2"/>
  <c r="C497" i="2"/>
  <c r="D497" i="2"/>
  <c r="E497" i="2"/>
  <c r="F497" i="2"/>
  <c r="G497" i="2"/>
  <c r="H497" i="2"/>
  <c r="I497" i="2"/>
  <c r="AE497" i="2" s="1"/>
  <c r="AF497" i="2" s="1"/>
  <c r="N497" i="2"/>
  <c r="O497" i="2"/>
  <c r="X497" i="2"/>
  <c r="Y497" i="2"/>
  <c r="AA497" i="2"/>
  <c r="A498" i="2"/>
  <c r="B498" i="2"/>
  <c r="C498" i="2"/>
  <c r="D498" i="2"/>
  <c r="E498" i="2"/>
  <c r="F498" i="2"/>
  <c r="G498" i="2"/>
  <c r="H498" i="2"/>
  <c r="I498" i="2"/>
  <c r="K498" i="2"/>
  <c r="L498" i="2"/>
  <c r="M498" i="2"/>
  <c r="P498" i="2"/>
  <c r="Q498" i="2"/>
  <c r="S498" i="2"/>
  <c r="U498" i="2"/>
  <c r="Y498" i="2"/>
  <c r="AB498" i="2"/>
  <c r="AC498" i="2"/>
  <c r="AD498" i="2"/>
  <c r="AE498" i="2"/>
  <c r="AF498" i="2" s="1"/>
  <c r="A499" i="2"/>
  <c r="B499" i="2"/>
  <c r="C499" i="2"/>
  <c r="D499" i="2"/>
  <c r="E499" i="2"/>
  <c r="F499" i="2"/>
  <c r="G499" i="2"/>
  <c r="X499" i="2" s="1"/>
  <c r="AA499" i="2" s="1"/>
  <c r="H499" i="2"/>
  <c r="I499" i="2"/>
  <c r="K499" i="2"/>
  <c r="L499" i="2"/>
  <c r="M499" i="2"/>
  <c r="N499" i="2"/>
  <c r="O499" i="2"/>
  <c r="P499" i="2"/>
  <c r="Q499" i="2"/>
  <c r="S499" i="2"/>
  <c r="U499" i="2"/>
  <c r="W499" i="2"/>
  <c r="V499" i="2" s="1"/>
  <c r="Y499" i="2"/>
  <c r="AB499" i="2"/>
  <c r="AC499" i="2"/>
  <c r="AD499" i="2"/>
  <c r="AE499" i="2"/>
  <c r="AF499" i="2"/>
  <c r="A500" i="2"/>
  <c r="B500" i="2"/>
  <c r="C500" i="2"/>
  <c r="D500" i="2"/>
  <c r="E500" i="2"/>
  <c r="F500" i="2"/>
  <c r="G500" i="2"/>
  <c r="H500" i="2"/>
  <c r="I500" i="2"/>
  <c r="Y500" i="2" s="1"/>
  <c r="A501" i="2"/>
  <c r="B501" i="2"/>
  <c r="C501" i="2"/>
  <c r="D501" i="2"/>
  <c r="E501" i="2"/>
  <c r="F501" i="2"/>
  <c r="G501" i="2"/>
  <c r="H501" i="2"/>
  <c r="I501" i="2"/>
  <c r="N501" i="2" s="1"/>
  <c r="K501" i="2"/>
  <c r="U501" i="2"/>
  <c r="A502" i="2"/>
  <c r="B502" i="2"/>
  <c r="C502" i="2"/>
  <c r="D502" i="2"/>
  <c r="E502" i="2"/>
  <c r="F502" i="2"/>
  <c r="G502" i="2"/>
  <c r="X502" i="2" s="1"/>
  <c r="AA502" i="2" s="1"/>
  <c r="H502" i="2"/>
  <c r="I502" i="2"/>
  <c r="K502" i="2" s="1"/>
  <c r="L502" i="2"/>
  <c r="M502" i="2"/>
  <c r="N502" i="2"/>
  <c r="O502" i="2"/>
  <c r="P502" i="2"/>
  <c r="Q502" i="2"/>
  <c r="R502" i="2" s="1"/>
  <c r="S502" i="2"/>
  <c r="T502" i="2" s="1"/>
  <c r="U502" i="2"/>
  <c r="W502" i="2"/>
  <c r="V502" i="2" s="1"/>
  <c r="Y502" i="2"/>
  <c r="AB502" i="2"/>
  <c r="AD502" i="2"/>
  <c r="AE502" i="2"/>
  <c r="AF502" i="2" s="1"/>
  <c r="A503" i="2"/>
  <c r="B503" i="2"/>
  <c r="C503" i="2"/>
  <c r="D503" i="2"/>
  <c r="E503" i="2"/>
  <c r="F503" i="2"/>
  <c r="G503" i="2"/>
  <c r="H503" i="2"/>
  <c r="I503" i="2"/>
  <c r="K503" i="2" s="1"/>
  <c r="O503" i="2"/>
  <c r="P503" i="2"/>
  <c r="Q503" i="2"/>
  <c r="S503" i="2"/>
  <c r="AB503" i="2"/>
  <c r="AC503" i="2"/>
  <c r="AD503" i="2"/>
  <c r="A504" i="2"/>
  <c r="B504" i="2"/>
  <c r="C504" i="2"/>
  <c r="D504" i="2"/>
  <c r="E504" i="2"/>
  <c r="F504" i="2"/>
  <c r="G504" i="2"/>
  <c r="H504" i="2"/>
  <c r="I504" i="2"/>
  <c r="X504" i="2" s="1"/>
  <c r="AA504" i="2" s="1"/>
  <c r="K504" i="2"/>
  <c r="L504" i="2"/>
  <c r="M504" i="2" s="1"/>
  <c r="N504" i="2"/>
  <c r="O504" i="2"/>
  <c r="S504" i="2"/>
  <c r="U504" i="2"/>
  <c r="V504" i="2"/>
  <c r="W504" i="2"/>
  <c r="AB504" i="2"/>
  <c r="AC504" i="2"/>
  <c r="AD504" i="2"/>
  <c r="AE504" i="2"/>
  <c r="AF504" i="2" s="1"/>
  <c r="A505" i="2"/>
  <c r="B505" i="2"/>
  <c r="C505" i="2"/>
  <c r="D505" i="2"/>
  <c r="E505" i="2"/>
  <c r="F505" i="2"/>
  <c r="G505" i="2"/>
  <c r="H505" i="2"/>
  <c r="I505" i="2"/>
  <c r="X505" i="2" s="1"/>
  <c r="AA505" i="2" s="1"/>
  <c r="O505" i="2"/>
  <c r="P505" i="2"/>
  <c r="Q505" i="2"/>
  <c r="S505" i="2"/>
  <c r="W505" i="2"/>
  <c r="V505" i="2" s="1"/>
  <c r="AB505" i="2"/>
  <c r="AE505" i="2"/>
  <c r="AF505" i="2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H6" i="4"/>
  <c r="Q503" i="5" l="1"/>
  <c r="Q504" i="5"/>
  <c r="Q471" i="5"/>
  <c r="Q190" i="5"/>
  <c r="Q182" i="5"/>
  <c r="Q133" i="5"/>
  <c r="Q125" i="5"/>
  <c r="M122" i="5"/>
  <c r="R122" i="5" s="1"/>
  <c r="Q101" i="5"/>
  <c r="M98" i="5"/>
  <c r="R98" i="5" s="1"/>
  <c r="Q93" i="5"/>
  <c r="M74" i="5"/>
  <c r="R74" i="5" s="1"/>
  <c r="M42" i="5"/>
  <c r="R42" i="5" s="1"/>
  <c r="Q37" i="5"/>
  <c r="M34" i="5"/>
  <c r="R34" i="5" s="1"/>
  <c r="Q29" i="5"/>
  <c r="Q22" i="5"/>
  <c r="Q78" i="5"/>
  <c r="M75" i="5"/>
  <c r="R75" i="5" s="1"/>
  <c r="Q46" i="5"/>
  <c r="Q14" i="5"/>
  <c r="M286" i="5"/>
  <c r="R286" i="5" s="1"/>
  <c r="Q256" i="5"/>
  <c r="Q232" i="5"/>
  <c r="Q224" i="5"/>
  <c r="M213" i="5"/>
  <c r="R213" i="5" s="1"/>
  <c r="Q208" i="5"/>
  <c r="Q41" i="5"/>
  <c r="Q40" i="5"/>
  <c r="Q32" i="5"/>
  <c r="Q16" i="5"/>
  <c r="Q322" i="5"/>
  <c r="M158" i="5"/>
  <c r="R158" i="5" s="1"/>
  <c r="M54" i="5"/>
  <c r="R54" i="5" s="1"/>
  <c r="M498" i="5"/>
  <c r="R498" i="5" s="1"/>
  <c r="M465" i="5"/>
  <c r="R465" i="5" s="1"/>
  <c r="M457" i="5"/>
  <c r="R457" i="5" s="1"/>
  <c r="Q451" i="5"/>
  <c r="M448" i="5"/>
  <c r="R448" i="5" s="1"/>
  <c r="Q443" i="5"/>
  <c r="Q427" i="5"/>
  <c r="Q411" i="5"/>
  <c r="M352" i="5"/>
  <c r="R352" i="5" s="1"/>
  <c r="Q339" i="5"/>
  <c r="Q323" i="5"/>
  <c r="Q253" i="5"/>
  <c r="Q251" i="5"/>
  <c r="Q245" i="5"/>
  <c r="M240" i="5"/>
  <c r="R240" i="5" s="1"/>
  <c r="Q219" i="5"/>
  <c r="Q195" i="5"/>
  <c r="M168" i="5"/>
  <c r="R168" i="5" s="1"/>
  <c r="M238" i="5"/>
  <c r="R238" i="5" s="1"/>
  <c r="M230" i="5"/>
  <c r="R230" i="5" s="1"/>
  <c r="Q217" i="5"/>
  <c r="M207" i="5"/>
  <c r="R207" i="5" s="1"/>
  <c r="Q152" i="5"/>
  <c r="Q144" i="5"/>
  <c r="Q120" i="5"/>
  <c r="Q96" i="5"/>
  <c r="Q80" i="5"/>
  <c r="M76" i="5"/>
  <c r="R76" i="5" s="1"/>
  <c r="M43" i="5"/>
  <c r="R43" i="5" s="1"/>
  <c r="M10" i="5"/>
  <c r="R10" i="5" s="1"/>
  <c r="Q325" i="5"/>
  <c r="M320" i="5"/>
  <c r="R320" i="5" s="1"/>
  <c r="M304" i="5"/>
  <c r="R304" i="5" s="1"/>
  <c r="Q291" i="5"/>
  <c r="M288" i="5"/>
  <c r="R288" i="5" s="1"/>
  <c r="M216" i="5"/>
  <c r="R216" i="5" s="1"/>
  <c r="M215" i="5"/>
  <c r="R215" i="5" s="1"/>
  <c r="M199" i="5"/>
  <c r="R199" i="5" s="1"/>
  <c r="Q153" i="5"/>
  <c r="M151" i="5"/>
  <c r="R151" i="5" s="1"/>
  <c r="M150" i="5"/>
  <c r="R150" i="5" s="1"/>
  <c r="Q146" i="5"/>
  <c r="M135" i="5"/>
  <c r="R135" i="5" s="1"/>
  <c r="Q129" i="5"/>
  <c r="M127" i="5"/>
  <c r="R127" i="5" s="1"/>
  <c r="M126" i="5"/>
  <c r="R126" i="5" s="1"/>
  <c r="Q121" i="5"/>
  <c r="M86" i="5"/>
  <c r="R86" i="5" s="1"/>
  <c r="Q73" i="5"/>
  <c r="Q72" i="5"/>
  <c r="Q64" i="5"/>
  <c r="Q48" i="5"/>
  <c r="M44" i="5"/>
  <c r="R44" i="5" s="1"/>
  <c r="M11" i="5"/>
  <c r="R11" i="5" s="1"/>
  <c r="M395" i="5"/>
  <c r="R395" i="5" s="1"/>
  <c r="Q274" i="5"/>
  <c r="M502" i="5"/>
  <c r="R502" i="5" s="1"/>
  <c r="M505" i="5"/>
  <c r="R505" i="5" s="1"/>
  <c r="Q358" i="5"/>
  <c r="M355" i="5"/>
  <c r="R355" i="5" s="1"/>
  <c r="M12" i="5"/>
  <c r="R12" i="5" s="1"/>
  <c r="M501" i="5"/>
  <c r="R501" i="5" s="1"/>
  <c r="Q487" i="5"/>
  <c r="M484" i="5"/>
  <c r="R484" i="5" s="1"/>
  <c r="Q479" i="5"/>
  <c r="M476" i="5"/>
  <c r="R476" i="5" s="1"/>
  <c r="Q416" i="5"/>
  <c r="Q341" i="5"/>
  <c r="Q490" i="5"/>
  <c r="M406" i="5"/>
  <c r="R406" i="5" s="1"/>
  <c r="M398" i="5"/>
  <c r="R398" i="5" s="1"/>
  <c r="M390" i="5"/>
  <c r="R390" i="5" s="1"/>
  <c r="M366" i="5"/>
  <c r="R366" i="5" s="1"/>
  <c r="M357" i="5"/>
  <c r="R357" i="5" s="1"/>
  <c r="Q335" i="5"/>
  <c r="M333" i="5"/>
  <c r="R333" i="5" s="1"/>
  <c r="M290" i="5"/>
  <c r="R290" i="5" s="1"/>
  <c r="Q285" i="5"/>
  <c r="Q196" i="5"/>
  <c r="Q164" i="5"/>
  <c r="M144" i="5"/>
  <c r="R144" i="5" s="1"/>
  <c r="M112" i="5"/>
  <c r="R112" i="5" s="1"/>
  <c r="M104" i="5"/>
  <c r="R104" i="5" s="1"/>
  <c r="Q58" i="5"/>
  <c r="Q50" i="5"/>
  <c r="Q42" i="5"/>
  <c r="M22" i="5"/>
  <c r="R22" i="5" s="1"/>
  <c r="Q9" i="5"/>
  <c r="Q406" i="5"/>
  <c r="Q298" i="5"/>
  <c r="M485" i="5"/>
  <c r="R485" i="5" s="1"/>
  <c r="M421" i="5"/>
  <c r="R421" i="5" s="1"/>
  <c r="Q502" i="5"/>
  <c r="Q491" i="5"/>
  <c r="Q459" i="5"/>
  <c r="Q426" i="5"/>
  <c r="M210" i="5"/>
  <c r="R210" i="5" s="1"/>
  <c r="Q205" i="5"/>
  <c r="M202" i="5"/>
  <c r="R202" i="5" s="1"/>
  <c r="Q181" i="5"/>
  <c r="Q165" i="5"/>
  <c r="Q156" i="5"/>
  <c r="Q100" i="5"/>
  <c r="Q92" i="5"/>
  <c r="Q26" i="5"/>
  <c r="Q18" i="5"/>
  <c r="M344" i="5"/>
  <c r="R344" i="5" s="1"/>
  <c r="M301" i="5"/>
  <c r="R301" i="5" s="1"/>
  <c r="M293" i="5"/>
  <c r="R293" i="5" s="1"/>
  <c r="M211" i="5"/>
  <c r="R211" i="5" s="1"/>
  <c r="Q86" i="5"/>
  <c r="M403" i="5"/>
  <c r="R403" i="5" s="1"/>
  <c r="M319" i="5"/>
  <c r="R319" i="5" s="1"/>
  <c r="Q461" i="5"/>
  <c r="M269" i="5"/>
  <c r="R269" i="5" s="1"/>
  <c r="Q264" i="5"/>
  <c r="M261" i="5"/>
  <c r="R261" i="5" s="1"/>
  <c r="Q255" i="5"/>
  <c r="M205" i="5"/>
  <c r="R205" i="5" s="1"/>
  <c r="Q161" i="5"/>
  <c r="Q159" i="5"/>
  <c r="M115" i="5"/>
  <c r="R115" i="5" s="1"/>
  <c r="Q110" i="5"/>
  <c r="M107" i="5"/>
  <c r="R107" i="5" s="1"/>
  <c r="Q69" i="5"/>
  <c r="M66" i="5"/>
  <c r="R66" i="5" s="1"/>
  <c r="Q61" i="5"/>
  <c r="Q54" i="5"/>
  <c r="Q36" i="5"/>
  <c r="Q28" i="5"/>
  <c r="M477" i="5"/>
  <c r="R477" i="5" s="1"/>
  <c r="M460" i="5"/>
  <c r="R460" i="5" s="1"/>
  <c r="M425" i="5"/>
  <c r="R425" i="5" s="1"/>
  <c r="M417" i="5"/>
  <c r="R417" i="5" s="1"/>
  <c r="M407" i="5"/>
  <c r="R407" i="5" s="1"/>
  <c r="M400" i="5"/>
  <c r="R400" i="5" s="1"/>
  <c r="Q387" i="5"/>
  <c r="Q499" i="5"/>
  <c r="M371" i="5"/>
  <c r="R371" i="5" s="1"/>
  <c r="Q347" i="5"/>
  <c r="M336" i="5"/>
  <c r="R336" i="5" s="1"/>
  <c r="Q331" i="5"/>
  <c r="M318" i="5"/>
  <c r="R318" i="5" s="1"/>
  <c r="Q275" i="5"/>
  <c r="M263" i="5"/>
  <c r="R263" i="5" s="1"/>
  <c r="Q249" i="5"/>
  <c r="Q173" i="5"/>
  <c r="Q134" i="5"/>
  <c r="M131" i="5"/>
  <c r="R131" i="5" s="1"/>
  <c r="Q126" i="5"/>
  <c r="Q113" i="5"/>
  <c r="M88" i="5"/>
  <c r="R88" i="5" s="1"/>
  <c r="M56" i="5"/>
  <c r="R56" i="5" s="1"/>
  <c r="M24" i="5"/>
  <c r="R24" i="5" s="1"/>
  <c r="M433" i="5"/>
  <c r="R433" i="5" s="1"/>
  <c r="M413" i="5"/>
  <c r="R413" i="5" s="1"/>
  <c r="Q408" i="5"/>
  <c r="Q375" i="5"/>
  <c r="M373" i="5"/>
  <c r="R373" i="5" s="1"/>
  <c r="M329" i="5"/>
  <c r="R329" i="5" s="1"/>
  <c r="M255" i="5"/>
  <c r="R255" i="5" s="1"/>
  <c r="Q240" i="5"/>
  <c r="Q174" i="5"/>
  <c r="M124" i="5"/>
  <c r="R124" i="5" s="1"/>
  <c r="M478" i="5"/>
  <c r="R478" i="5" s="1"/>
  <c r="Q463" i="5"/>
  <c r="M426" i="5"/>
  <c r="R426" i="5" s="1"/>
  <c r="Q419" i="5"/>
  <c r="Q498" i="5"/>
  <c r="Q475" i="5"/>
  <c r="M458" i="5"/>
  <c r="R458" i="5" s="1"/>
  <c r="Q444" i="5"/>
  <c r="Q378" i="5"/>
  <c r="M340" i="5"/>
  <c r="R340" i="5" s="1"/>
  <c r="M324" i="5"/>
  <c r="R324" i="5" s="1"/>
  <c r="M282" i="5"/>
  <c r="R282" i="5" s="1"/>
  <c r="Q235" i="5"/>
  <c r="M100" i="5"/>
  <c r="R100" i="5" s="1"/>
  <c r="M79" i="5"/>
  <c r="R79" i="5" s="1"/>
  <c r="M78" i="5"/>
  <c r="R78" i="5" s="1"/>
  <c r="M68" i="5"/>
  <c r="R68" i="5" s="1"/>
  <c r="M47" i="5"/>
  <c r="R47" i="5" s="1"/>
  <c r="M46" i="5"/>
  <c r="R46" i="5" s="1"/>
  <c r="M36" i="5"/>
  <c r="R36" i="5" s="1"/>
  <c r="M15" i="5"/>
  <c r="R15" i="5" s="1"/>
  <c r="M14" i="5"/>
  <c r="R14" i="5" s="1"/>
  <c r="M347" i="5"/>
  <c r="R347" i="5" s="1"/>
  <c r="Q334" i="5"/>
  <c r="M305" i="5"/>
  <c r="R305" i="5" s="1"/>
  <c r="Q294" i="5"/>
  <c r="Q292" i="5"/>
  <c r="M289" i="5"/>
  <c r="R289" i="5" s="1"/>
  <c r="Q284" i="5"/>
  <c r="M283" i="5"/>
  <c r="R283" i="5" s="1"/>
  <c r="M273" i="5"/>
  <c r="R273" i="5" s="1"/>
  <c r="Q259" i="5"/>
  <c r="M195" i="5"/>
  <c r="R195" i="5" s="1"/>
  <c r="M187" i="5"/>
  <c r="R187" i="5" s="1"/>
  <c r="M179" i="5"/>
  <c r="R179" i="5" s="1"/>
  <c r="M143" i="5"/>
  <c r="R143" i="5" s="1"/>
  <c r="M91" i="5"/>
  <c r="R91" i="5" s="1"/>
  <c r="Q85" i="5"/>
  <c r="M80" i="5"/>
  <c r="R80" i="5" s="1"/>
  <c r="Q63" i="5"/>
  <c r="M59" i="5"/>
  <c r="R59" i="5" s="1"/>
  <c r="Q53" i="5"/>
  <c r="M48" i="5"/>
  <c r="R48" i="5" s="1"/>
  <c r="Q31" i="5"/>
  <c r="M27" i="5"/>
  <c r="R27" i="5" s="1"/>
  <c r="Q21" i="5"/>
  <c r="M16" i="5"/>
  <c r="R16" i="5" s="1"/>
  <c r="Q8" i="5"/>
  <c r="M408" i="5"/>
  <c r="R408" i="5" s="1"/>
  <c r="Q404" i="5"/>
  <c r="Q403" i="5"/>
  <c r="Q395" i="5"/>
  <c r="M392" i="5"/>
  <c r="R392" i="5" s="1"/>
  <c r="M384" i="5"/>
  <c r="R384" i="5" s="1"/>
  <c r="Q379" i="5"/>
  <c r="M376" i="5"/>
  <c r="R376" i="5" s="1"/>
  <c r="Q371" i="5"/>
  <c r="M368" i="5"/>
  <c r="R368" i="5" s="1"/>
  <c r="Q318" i="5"/>
  <c r="Q280" i="5"/>
  <c r="Q278" i="5"/>
  <c r="M266" i="5"/>
  <c r="R266" i="5" s="1"/>
  <c r="M251" i="5"/>
  <c r="R251" i="5" s="1"/>
  <c r="M241" i="5"/>
  <c r="R241" i="5" s="1"/>
  <c r="M233" i="5"/>
  <c r="R233" i="5" s="1"/>
  <c r="Q228" i="5"/>
  <c r="M219" i="5"/>
  <c r="R219" i="5" s="1"/>
  <c r="M197" i="5"/>
  <c r="R197" i="5" s="1"/>
  <c r="Q169" i="5"/>
  <c r="Q168" i="5"/>
  <c r="Q141" i="5"/>
  <c r="Q140" i="5"/>
  <c r="Q97" i="5"/>
  <c r="M94" i="5"/>
  <c r="R94" i="5" s="1"/>
  <c r="M83" i="5"/>
  <c r="R83" i="5" s="1"/>
  <c r="M82" i="5"/>
  <c r="R82" i="5" s="1"/>
  <c r="Q65" i="5"/>
  <c r="M62" i="5"/>
  <c r="R62" i="5" s="1"/>
  <c r="M51" i="5"/>
  <c r="R51" i="5" s="1"/>
  <c r="M50" i="5"/>
  <c r="R50" i="5" s="1"/>
  <c r="Q33" i="5"/>
  <c r="M30" i="5"/>
  <c r="R30" i="5" s="1"/>
  <c r="M19" i="5"/>
  <c r="R19" i="5" s="1"/>
  <c r="M18" i="5"/>
  <c r="R18" i="5" s="1"/>
  <c r="M488" i="5"/>
  <c r="R488" i="5" s="1"/>
  <c r="M469" i="5"/>
  <c r="R469" i="5" s="1"/>
  <c r="Q464" i="5"/>
  <c r="M504" i="5"/>
  <c r="R504" i="5" s="1"/>
  <c r="Q455" i="5"/>
  <c r="Q495" i="5"/>
  <c r="M492" i="5"/>
  <c r="R492" i="5" s="1"/>
  <c r="Q486" i="5"/>
  <c r="Q484" i="5"/>
  <c r="Q482" i="5"/>
  <c r="M479" i="5"/>
  <c r="R479" i="5" s="1"/>
  <c r="Q439" i="5"/>
  <c r="Q430" i="5"/>
  <c r="Q423" i="5"/>
  <c r="M410" i="5"/>
  <c r="R410" i="5" s="1"/>
  <c r="M342" i="5"/>
  <c r="R342" i="5" s="1"/>
  <c r="M326" i="5"/>
  <c r="R326" i="5" s="1"/>
  <c r="M300" i="5"/>
  <c r="R300" i="5" s="1"/>
  <c r="M292" i="5"/>
  <c r="R292" i="5" s="1"/>
  <c r="Q287" i="5"/>
  <c r="Q281" i="5"/>
  <c r="M258" i="5"/>
  <c r="R258" i="5" s="1"/>
  <c r="M234" i="5"/>
  <c r="R234" i="5" s="1"/>
  <c r="Q212" i="5"/>
  <c r="Q202" i="5"/>
  <c r="M198" i="5"/>
  <c r="R198" i="5" s="1"/>
  <c r="Q193" i="5"/>
  <c r="M190" i="5"/>
  <c r="R190" i="5" s="1"/>
  <c r="Q185" i="5"/>
  <c r="M182" i="5"/>
  <c r="R182" i="5" s="1"/>
  <c r="Q177" i="5"/>
  <c r="M147" i="5"/>
  <c r="R147" i="5" s="1"/>
  <c r="M146" i="5"/>
  <c r="R146" i="5" s="1"/>
  <c r="M138" i="5"/>
  <c r="R138" i="5" s="1"/>
  <c r="Q109" i="5"/>
  <c r="Q108" i="5"/>
  <c r="M96" i="5"/>
  <c r="R96" i="5" s="1"/>
  <c r="Q88" i="5"/>
  <c r="M84" i="5"/>
  <c r="R84" i="5" s="1"/>
  <c r="M71" i="5"/>
  <c r="R71" i="5" s="1"/>
  <c r="M64" i="5"/>
  <c r="R64" i="5" s="1"/>
  <c r="Q56" i="5"/>
  <c r="M52" i="5"/>
  <c r="R52" i="5" s="1"/>
  <c r="M39" i="5"/>
  <c r="R39" i="5" s="1"/>
  <c r="M32" i="5"/>
  <c r="R32" i="5" s="1"/>
  <c r="Q24" i="5"/>
  <c r="M20" i="5"/>
  <c r="R20" i="5" s="1"/>
  <c r="M7" i="5"/>
  <c r="R7" i="5" s="1"/>
  <c r="Q493" i="5"/>
  <c r="M445" i="5"/>
  <c r="R445" i="5" s="1"/>
  <c r="M437" i="5"/>
  <c r="R437" i="5" s="1"/>
  <c r="Q415" i="5"/>
  <c r="M396" i="5"/>
  <c r="R396" i="5" s="1"/>
  <c r="M388" i="5"/>
  <c r="R388" i="5" s="1"/>
  <c r="M364" i="5"/>
  <c r="R364" i="5" s="1"/>
  <c r="M360" i="5"/>
  <c r="R360" i="5" s="1"/>
  <c r="Q355" i="5"/>
  <c r="Q346" i="5"/>
  <c r="Q338" i="5"/>
  <c r="Q312" i="5"/>
  <c r="Q304" i="5"/>
  <c r="M285" i="5"/>
  <c r="R285" i="5" s="1"/>
  <c r="M277" i="5"/>
  <c r="R277" i="5" s="1"/>
  <c r="Q273" i="5"/>
  <c r="Q172" i="5"/>
  <c r="M167" i="5"/>
  <c r="R167" i="5" s="1"/>
  <c r="M160" i="5"/>
  <c r="R160" i="5" s="1"/>
  <c r="Q150" i="5"/>
  <c r="Q142" i="5"/>
  <c r="M139" i="5"/>
  <c r="R139" i="5" s="1"/>
  <c r="Q132" i="5"/>
  <c r="M130" i="5"/>
  <c r="R130" i="5" s="1"/>
  <c r="Q124" i="5"/>
  <c r="M118" i="5"/>
  <c r="R118" i="5" s="1"/>
  <c r="Q112" i="5"/>
  <c r="M106" i="5"/>
  <c r="R106" i="5" s="1"/>
  <c r="Q89" i="5"/>
  <c r="M72" i="5"/>
  <c r="R72" i="5" s="1"/>
  <c r="Q57" i="5"/>
  <c r="M40" i="5"/>
  <c r="R40" i="5" s="1"/>
  <c r="Q25" i="5"/>
  <c r="M8" i="5"/>
  <c r="R8" i="5" s="1"/>
  <c r="Q476" i="5"/>
  <c r="M461" i="5"/>
  <c r="R461" i="5" s="1"/>
  <c r="Q432" i="5"/>
  <c r="Q424" i="5"/>
  <c r="M481" i="5"/>
  <c r="R481" i="5" s="1"/>
  <c r="M500" i="5"/>
  <c r="R500" i="5" s="1"/>
  <c r="M497" i="5"/>
  <c r="R497" i="5" s="1"/>
  <c r="M483" i="5"/>
  <c r="R483" i="5" s="1"/>
  <c r="M431" i="5"/>
  <c r="R431" i="5" s="1"/>
  <c r="Q386" i="5"/>
  <c r="M381" i="5"/>
  <c r="R381" i="5" s="1"/>
  <c r="M493" i="5"/>
  <c r="R493" i="5" s="1"/>
  <c r="Q465" i="5"/>
  <c r="M440" i="5"/>
  <c r="R440" i="5" s="1"/>
  <c r="M428" i="5"/>
  <c r="R428" i="5" s="1"/>
  <c r="Q488" i="5"/>
  <c r="Q466" i="5"/>
  <c r="Q445" i="5"/>
  <c r="M442" i="5"/>
  <c r="R442" i="5" s="1"/>
  <c r="M429" i="5"/>
  <c r="R429" i="5" s="1"/>
  <c r="M446" i="5"/>
  <c r="R446" i="5" s="1"/>
  <c r="M434" i="5"/>
  <c r="R434" i="5" s="1"/>
  <c r="Q428" i="5"/>
  <c r="Q330" i="5"/>
  <c r="Q243" i="5"/>
  <c r="M231" i="5"/>
  <c r="R231" i="5" s="1"/>
  <c r="M223" i="5"/>
  <c r="R223" i="5" s="1"/>
  <c r="M221" i="5"/>
  <c r="R221" i="5" s="1"/>
  <c r="M201" i="5"/>
  <c r="R201" i="5" s="1"/>
  <c r="M163" i="5"/>
  <c r="R163" i="5" s="1"/>
  <c r="M162" i="5"/>
  <c r="R162" i="5" s="1"/>
  <c r="Q500" i="5"/>
  <c r="Q501" i="5"/>
  <c r="Q431" i="5"/>
  <c r="M418" i="5"/>
  <c r="R418" i="5" s="1"/>
  <c r="M482" i="5"/>
  <c r="R482" i="5" s="1"/>
  <c r="M441" i="5"/>
  <c r="R441" i="5" s="1"/>
  <c r="Q496" i="5"/>
  <c r="Q494" i="5"/>
  <c r="M489" i="5"/>
  <c r="R489" i="5" s="1"/>
  <c r="M480" i="5"/>
  <c r="R480" i="5" s="1"/>
  <c r="Q462" i="5"/>
  <c r="M447" i="5"/>
  <c r="R447" i="5" s="1"/>
  <c r="M438" i="5"/>
  <c r="R438" i="5" s="1"/>
  <c r="Q429" i="5"/>
  <c r="M414" i="5"/>
  <c r="R414" i="5" s="1"/>
  <c r="M393" i="5"/>
  <c r="R393" i="5" s="1"/>
  <c r="Q313" i="5"/>
  <c r="M310" i="5"/>
  <c r="R310" i="5" s="1"/>
  <c r="Q305" i="5"/>
  <c r="M268" i="5"/>
  <c r="R268" i="5" s="1"/>
  <c r="Q252" i="5"/>
  <c r="M249" i="5"/>
  <c r="R249" i="5" s="1"/>
  <c r="M214" i="5"/>
  <c r="R214" i="5" s="1"/>
  <c r="Q210" i="5"/>
  <c r="Q209" i="5"/>
  <c r="M203" i="5"/>
  <c r="R203" i="5" s="1"/>
  <c r="Q197" i="5"/>
  <c r="M192" i="5"/>
  <c r="R192" i="5" s="1"/>
  <c r="M191" i="5"/>
  <c r="R191" i="5" s="1"/>
  <c r="M181" i="5"/>
  <c r="R181" i="5" s="1"/>
  <c r="M155" i="5"/>
  <c r="R155" i="5" s="1"/>
  <c r="M152" i="5"/>
  <c r="R152" i="5" s="1"/>
  <c r="Q118" i="5"/>
  <c r="Q407" i="5"/>
  <c r="M404" i="5"/>
  <c r="R404" i="5" s="1"/>
  <c r="Q398" i="5"/>
  <c r="Q390" i="5"/>
  <c r="Q354" i="5"/>
  <c r="M350" i="5"/>
  <c r="R350" i="5" s="1"/>
  <c r="M331" i="5"/>
  <c r="R331" i="5" s="1"/>
  <c r="Q299" i="5"/>
  <c r="Q289" i="5"/>
  <c r="Q288" i="5"/>
  <c r="M275" i="5"/>
  <c r="R275" i="5" s="1"/>
  <c r="M271" i="5"/>
  <c r="R271" i="5" s="1"/>
  <c r="Q265" i="5"/>
  <c r="M242" i="5"/>
  <c r="R242" i="5" s="1"/>
  <c r="M235" i="5"/>
  <c r="R235" i="5" s="1"/>
  <c r="M227" i="5"/>
  <c r="R227" i="5" s="1"/>
  <c r="Q220" i="5"/>
  <c r="Q211" i="5"/>
  <c r="Q188" i="5"/>
  <c r="M184" i="5"/>
  <c r="R184" i="5" s="1"/>
  <c r="M183" i="5"/>
  <c r="R183" i="5" s="1"/>
  <c r="M171" i="5"/>
  <c r="R171" i="5" s="1"/>
  <c r="M170" i="5"/>
  <c r="R170" i="5" s="1"/>
  <c r="Q162" i="5"/>
  <c r="M296" i="5"/>
  <c r="R296" i="5" s="1"/>
  <c r="M272" i="5"/>
  <c r="R272" i="5" s="1"/>
  <c r="Q201" i="5"/>
  <c r="Q189" i="5"/>
  <c r="Q497" i="5"/>
  <c r="Q483" i="5"/>
  <c r="M449" i="5"/>
  <c r="R449" i="5" s="1"/>
  <c r="Q477" i="5"/>
  <c r="M474" i="5"/>
  <c r="R474" i="5" s="1"/>
  <c r="M473" i="5"/>
  <c r="R473" i="5" s="1"/>
  <c r="Q468" i="5"/>
  <c r="Q467" i="5"/>
  <c r="M463" i="5"/>
  <c r="R463" i="5" s="1"/>
  <c r="M454" i="5"/>
  <c r="R454" i="5" s="1"/>
  <c r="M451" i="5"/>
  <c r="R451" i="5" s="1"/>
  <c r="Q446" i="5"/>
  <c r="Q434" i="5"/>
  <c r="Q433" i="5"/>
  <c r="Q425" i="5"/>
  <c r="M422" i="5"/>
  <c r="R422" i="5" s="1"/>
  <c r="Q412" i="5"/>
  <c r="Q300" i="5"/>
  <c r="Q290" i="5"/>
  <c r="M287" i="5"/>
  <c r="R287" i="5" s="1"/>
  <c r="Q269" i="5"/>
  <c r="Q239" i="5"/>
  <c r="Q213" i="5"/>
  <c r="Q180" i="5"/>
  <c r="M176" i="5"/>
  <c r="R176" i="5" s="1"/>
  <c r="M175" i="5"/>
  <c r="R175" i="5" s="1"/>
  <c r="Q394" i="5"/>
  <c r="M389" i="5"/>
  <c r="R389" i="5" s="1"/>
  <c r="M387" i="5"/>
  <c r="R387" i="5" s="1"/>
  <c r="Q381" i="5"/>
  <c r="M380" i="5"/>
  <c r="R380" i="5" s="1"/>
  <c r="M369" i="5"/>
  <c r="R369" i="5" s="1"/>
  <c r="Q350" i="5"/>
  <c r="M348" i="5"/>
  <c r="R348" i="5" s="1"/>
  <c r="Q326" i="5"/>
  <c r="Q314" i="5"/>
  <c r="Q306" i="5"/>
  <c r="M281" i="5"/>
  <c r="R281" i="5" s="1"/>
  <c r="M280" i="5"/>
  <c r="R280" i="5" s="1"/>
  <c r="Q277" i="5"/>
  <c r="Q272" i="5"/>
  <c r="Q271" i="5"/>
  <c r="M267" i="5"/>
  <c r="R267" i="5" s="1"/>
  <c r="Q257" i="5"/>
  <c r="M239" i="5"/>
  <c r="R239" i="5" s="1"/>
  <c r="M236" i="5"/>
  <c r="R236" i="5" s="1"/>
  <c r="M229" i="5"/>
  <c r="R229" i="5" s="1"/>
  <c r="Q222" i="5"/>
  <c r="M218" i="5"/>
  <c r="R218" i="5" s="1"/>
  <c r="M217" i="5"/>
  <c r="R217" i="5" s="1"/>
  <c r="Q206" i="5"/>
  <c r="Q203" i="5"/>
  <c r="M196" i="5"/>
  <c r="R196" i="5" s="1"/>
  <c r="M174" i="5"/>
  <c r="R174" i="5" s="1"/>
  <c r="M173" i="5"/>
  <c r="R173" i="5" s="1"/>
  <c r="M172" i="5"/>
  <c r="R172" i="5" s="1"/>
  <c r="Q160" i="5"/>
  <c r="M156" i="5"/>
  <c r="R156" i="5" s="1"/>
  <c r="M154" i="5"/>
  <c r="R154" i="5" s="1"/>
  <c r="Q382" i="5"/>
  <c r="M379" i="5"/>
  <c r="R379" i="5" s="1"/>
  <c r="M372" i="5"/>
  <c r="R372" i="5" s="1"/>
  <c r="M358" i="5"/>
  <c r="R358" i="5" s="1"/>
  <c r="Q351" i="5"/>
  <c r="M349" i="5"/>
  <c r="R349" i="5" s="1"/>
  <c r="M345" i="5"/>
  <c r="R345" i="5" s="1"/>
  <c r="M334" i="5"/>
  <c r="R334" i="5" s="1"/>
  <c r="Q327" i="5"/>
  <c r="M325" i="5"/>
  <c r="R325" i="5" s="1"/>
  <c r="M323" i="5"/>
  <c r="R323" i="5" s="1"/>
  <c r="Q315" i="5"/>
  <c r="M312" i="5"/>
  <c r="R312" i="5" s="1"/>
  <c r="Q307" i="5"/>
  <c r="M291" i="5"/>
  <c r="R291" i="5" s="1"/>
  <c r="Q270" i="5"/>
  <c r="M264" i="5"/>
  <c r="R264" i="5" s="1"/>
  <c r="Q261" i="5"/>
  <c r="Q254" i="5"/>
  <c r="M253" i="5"/>
  <c r="R253" i="5" s="1"/>
  <c r="Q247" i="5"/>
  <c r="M243" i="5"/>
  <c r="R243" i="5" s="1"/>
  <c r="M237" i="5"/>
  <c r="R237" i="5" s="1"/>
  <c r="Q233" i="5"/>
  <c r="Q231" i="5"/>
  <c r="Q225" i="5"/>
  <c r="Q223" i="5"/>
  <c r="Q215" i="5"/>
  <c r="Q207" i="5"/>
  <c r="Q204" i="5"/>
  <c r="M200" i="5"/>
  <c r="R200" i="5" s="1"/>
  <c r="M194" i="5"/>
  <c r="R194" i="5" s="1"/>
  <c r="Q186" i="5"/>
  <c r="Q184" i="5"/>
  <c r="M180" i="5"/>
  <c r="R180" i="5" s="1"/>
  <c r="M178" i="5"/>
  <c r="R178" i="5" s="1"/>
  <c r="M177" i="5"/>
  <c r="R177" i="5" s="1"/>
  <c r="Q166" i="5"/>
  <c r="M159" i="5"/>
  <c r="R159" i="5" s="1"/>
  <c r="Q145" i="5"/>
  <c r="Q138" i="5"/>
  <c r="Q137" i="5"/>
  <c r="Q136" i="5"/>
  <c r="Q135" i="5"/>
  <c r="M128" i="5"/>
  <c r="R128" i="5" s="1"/>
  <c r="Q106" i="5"/>
  <c r="Q105" i="5"/>
  <c r="Q104" i="5"/>
  <c r="Q102" i="5"/>
  <c r="M95" i="5"/>
  <c r="R95" i="5" s="1"/>
  <c r="M92" i="5"/>
  <c r="R92" i="5" s="1"/>
  <c r="M90" i="5"/>
  <c r="R90" i="5" s="1"/>
  <c r="Q70" i="5"/>
  <c r="M63" i="5"/>
  <c r="R63" i="5" s="1"/>
  <c r="M60" i="5"/>
  <c r="R60" i="5" s="1"/>
  <c r="M58" i="5"/>
  <c r="R58" i="5" s="1"/>
  <c r="Q38" i="5"/>
  <c r="M31" i="5"/>
  <c r="R31" i="5" s="1"/>
  <c r="M28" i="5"/>
  <c r="R28" i="5" s="1"/>
  <c r="M26" i="5"/>
  <c r="R26" i="5" s="1"/>
  <c r="Q149" i="5"/>
  <c r="Q148" i="5"/>
  <c r="M132" i="5"/>
  <c r="R132" i="5" s="1"/>
  <c r="Q117" i="5"/>
  <c r="Q116" i="5"/>
  <c r="M99" i="5"/>
  <c r="R99" i="5" s="1"/>
  <c r="Q81" i="5"/>
  <c r="Q77" i="5"/>
  <c r="Q76" i="5"/>
  <c r="M67" i="5"/>
  <c r="R67" i="5" s="1"/>
  <c r="Q49" i="5"/>
  <c r="Q45" i="5"/>
  <c r="Q44" i="5"/>
  <c r="M35" i="5"/>
  <c r="R35" i="5" s="1"/>
  <c r="Q17" i="5"/>
  <c r="Q13" i="5"/>
  <c r="Q12" i="5"/>
  <c r="M382" i="5"/>
  <c r="R382" i="5" s="1"/>
  <c r="Q370" i="5"/>
  <c r="Q367" i="5"/>
  <c r="M365" i="5"/>
  <c r="R365" i="5" s="1"/>
  <c r="M363" i="5"/>
  <c r="R363" i="5" s="1"/>
  <c r="Q342" i="5"/>
  <c r="M337" i="5"/>
  <c r="R337" i="5" s="1"/>
  <c r="M316" i="5"/>
  <c r="R316" i="5" s="1"/>
  <c r="M315" i="5"/>
  <c r="R315" i="5" s="1"/>
  <c r="Q310" i="5"/>
  <c r="M307" i="5"/>
  <c r="R307" i="5" s="1"/>
  <c r="Q301" i="5"/>
  <c r="M295" i="5"/>
  <c r="R295" i="5" s="1"/>
  <c r="Q279" i="5"/>
  <c r="M270" i="5"/>
  <c r="R270" i="5" s="1"/>
  <c r="Q262" i="5"/>
  <c r="M254" i="5"/>
  <c r="R254" i="5" s="1"/>
  <c r="M247" i="5"/>
  <c r="R247" i="5" s="1"/>
  <c r="M245" i="5"/>
  <c r="R245" i="5" s="1"/>
  <c r="M244" i="5"/>
  <c r="R244" i="5" s="1"/>
  <c r="Q237" i="5"/>
  <c r="Q234" i="5"/>
  <c r="Q226" i="5"/>
  <c r="M225" i="5"/>
  <c r="R225" i="5" s="1"/>
  <c r="Q218" i="5"/>
  <c r="M209" i="5"/>
  <c r="R209" i="5" s="1"/>
  <c r="M208" i="5"/>
  <c r="R208" i="5" s="1"/>
  <c r="Q199" i="5"/>
  <c r="M164" i="5"/>
  <c r="R164" i="5" s="1"/>
  <c r="M134" i="5"/>
  <c r="R134" i="5" s="1"/>
  <c r="M133" i="5"/>
  <c r="R133" i="5" s="1"/>
  <c r="M97" i="5"/>
  <c r="R97" i="5" s="1"/>
  <c r="Q84" i="5"/>
  <c r="Q52" i="5"/>
  <c r="Q20" i="5"/>
  <c r="Q478" i="5"/>
  <c r="Q448" i="5"/>
  <c r="Q447" i="5"/>
  <c r="M444" i="5"/>
  <c r="R444" i="5" s="1"/>
  <c r="M443" i="5"/>
  <c r="R443" i="5" s="1"/>
  <c r="Q436" i="5"/>
  <c r="Q435" i="5"/>
  <c r="M405" i="5"/>
  <c r="R405" i="5" s="1"/>
  <c r="Q402" i="5"/>
  <c r="Q399" i="5"/>
  <c r="M397" i="5"/>
  <c r="R397" i="5" s="1"/>
  <c r="M374" i="5"/>
  <c r="R374" i="5" s="1"/>
  <c r="Q357" i="5"/>
  <c r="M356" i="5"/>
  <c r="R356" i="5" s="1"/>
  <c r="Q343" i="5"/>
  <c r="M341" i="5"/>
  <c r="R341" i="5" s="1"/>
  <c r="M339" i="5"/>
  <c r="R339" i="5" s="1"/>
  <c r="Q333" i="5"/>
  <c r="M332" i="5"/>
  <c r="R332" i="5" s="1"/>
  <c r="M328" i="5"/>
  <c r="R328" i="5" s="1"/>
  <c r="M317" i="5"/>
  <c r="R317" i="5" s="1"/>
  <c r="M308" i="5"/>
  <c r="R308" i="5" s="1"/>
  <c r="Q303" i="5"/>
  <c r="Q302" i="5"/>
  <c r="M298" i="5"/>
  <c r="R298" i="5" s="1"/>
  <c r="Q283" i="5"/>
  <c r="M279" i="5"/>
  <c r="R279" i="5" s="1"/>
  <c r="M276" i="5"/>
  <c r="R276" i="5" s="1"/>
  <c r="M274" i="5"/>
  <c r="R274" i="5" s="1"/>
  <c r="Q267" i="5"/>
  <c r="Q263" i="5"/>
  <c r="M257" i="5"/>
  <c r="R257" i="5" s="1"/>
  <c r="M256" i="5"/>
  <c r="R256" i="5" s="1"/>
  <c r="Q250" i="5"/>
  <c r="Q241" i="5"/>
  <c r="M232" i="5"/>
  <c r="R232" i="5" s="1"/>
  <c r="Q229" i="5"/>
  <c r="Q227" i="5"/>
  <c r="Q221" i="5"/>
  <c r="M212" i="5"/>
  <c r="R212" i="5" s="1"/>
  <c r="Q194" i="5"/>
  <c r="Q192" i="5"/>
  <c r="M188" i="5"/>
  <c r="R188" i="5" s="1"/>
  <c r="M186" i="5"/>
  <c r="R186" i="5" s="1"/>
  <c r="M185" i="5"/>
  <c r="R185" i="5" s="1"/>
  <c r="Q178" i="5"/>
  <c r="Q176" i="5"/>
  <c r="M166" i="5"/>
  <c r="R166" i="5" s="1"/>
  <c r="M165" i="5"/>
  <c r="R165" i="5" s="1"/>
  <c r="Q158" i="5"/>
  <c r="Q157" i="5"/>
  <c r="M102" i="5"/>
  <c r="R102" i="5" s="1"/>
  <c r="M101" i="5"/>
  <c r="R101" i="5" s="1"/>
  <c r="Q94" i="5"/>
  <c r="M70" i="5"/>
  <c r="R70" i="5" s="1"/>
  <c r="M69" i="5"/>
  <c r="R69" i="5" s="1"/>
  <c r="Q62" i="5"/>
  <c r="M38" i="5"/>
  <c r="R38" i="5" s="1"/>
  <c r="M37" i="5"/>
  <c r="R37" i="5" s="1"/>
  <c r="Q30" i="5"/>
  <c r="Q130" i="5"/>
  <c r="Q127" i="5"/>
  <c r="M119" i="5"/>
  <c r="R119" i="5" s="1"/>
  <c r="Q91" i="5"/>
  <c r="M142" i="5"/>
  <c r="R142" i="5" s="1"/>
  <c r="Q128" i="5"/>
  <c r="M123" i="5"/>
  <c r="R123" i="5" s="1"/>
  <c r="M120" i="5"/>
  <c r="R120" i="5" s="1"/>
  <c r="M114" i="5"/>
  <c r="R114" i="5" s="1"/>
  <c r="M110" i="5"/>
  <c r="R110" i="5" s="1"/>
  <c r="Q98" i="5"/>
  <c r="Q95" i="5"/>
  <c r="M87" i="5"/>
  <c r="R87" i="5" s="1"/>
  <c r="Q66" i="5"/>
  <c r="M55" i="5"/>
  <c r="R55" i="5" s="1"/>
  <c r="Q34" i="5"/>
  <c r="M23" i="5"/>
  <c r="R23" i="5" s="1"/>
  <c r="M486" i="5"/>
  <c r="R486" i="5" s="1"/>
  <c r="M470" i="5"/>
  <c r="R470" i="5" s="1"/>
  <c r="Q460" i="5"/>
  <c r="M503" i="5"/>
  <c r="R503" i="5" s="1"/>
  <c r="M487" i="5"/>
  <c r="R487" i="5" s="1"/>
  <c r="Q481" i="5"/>
  <c r="Q480" i="5"/>
  <c r="M472" i="5"/>
  <c r="R472" i="5" s="1"/>
  <c r="Q458" i="5"/>
  <c r="Q457" i="5"/>
  <c r="Q456" i="5"/>
  <c r="Q505" i="5"/>
  <c r="M494" i="5"/>
  <c r="R494" i="5" s="1"/>
  <c r="M471" i="5"/>
  <c r="R471" i="5" s="1"/>
  <c r="M468" i="5"/>
  <c r="R468" i="5" s="1"/>
  <c r="M462" i="5"/>
  <c r="R462" i="5" s="1"/>
  <c r="Q454" i="5"/>
  <c r="Q453" i="5"/>
  <c r="Q452" i="5"/>
  <c r="M439" i="5"/>
  <c r="R439" i="5" s="1"/>
  <c r="M436" i="5"/>
  <c r="R436" i="5" s="1"/>
  <c r="M430" i="5"/>
  <c r="R430" i="5" s="1"/>
  <c r="Q422" i="5"/>
  <c r="Q421" i="5"/>
  <c r="Q420" i="5"/>
  <c r="Q418" i="5"/>
  <c r="Q417" i="5"/>
  <c r="Q414" i="5"/>
  <c r="Q413" i="5"/>
  <c r="Q410" i="5"/>
  <c r="Q383" i="5"/>
  <c r="M377" i="5"/>
  <c r="R377" i="5" s="1"/>
  <c r="Q365" i="5"/>
  <c r="Q359" i="5"/>
  <c r="Q492" i="5"/>
  <c r="M475" i="5"/>
  <c r="R475" i="5" s="1"/>
  <c r="M466" i="5"/>
  <c r="R466" i="5" s="1"/>
  <c r="M495" i="5"/>
  <c r="R495" i="5" s="1"/>
  <c r="Q489" i="5"/>
  <c r="M467" i="5"/>
  <c r="R467" i="5" s="1"/>
  <c r="M464" i="5"/>
  <c r="R464" i="5" s="1"/>
  <c r="Q450" i="5"/>
  <c r="Q449" i="5"/>
  <c r="M435" i="5"/>
  <c r="R435" i="5" s="1"/>
  <c r="M432" i="5"/>
  <c r="R432" i="5" s="1"/>
  <c r="M401" i="5"/>
  <c r="R401" i="5" s="1"/>
  <c r="Q389" i="5"/>
  <c r="Q366" i="5"/>
  <c r="M353" i="5"/>
  <c r="R353" i="5" s="1"/>
  <c r="M490" i="5"/>
  <c r="R490" i="5" s="1"/>
  <c r="Q474" i="5"/>
  <c r="Q473" i="5"/>
  <c r="Q472" i="5"/>
  <c r="M459" i="5"/>
  <c r="R459" i="5" s="1"/>
  <c r="M456" i="5"/>
  <c r="R456" i="5" s="1"/>
  <c r="M450" i="5"/>
  <c r="R450" i="5" s="1"/>
  <c r="Q442" i="5"/>
  <c r="Q441" i="5"/>
  <c r="Q440" i="5"/>
  <c r="M427" i="5"/>
  <c r="R427" i="5" s="1"/>
  <c r="M424" i="5"/>
  <c r="R424" i="5" s="1"/>
  <c r="M409" i="5"/>
  <c r="R409" i="5" s="1"/>
  <c r="Q391" i="5"/>
  <c r="M385" i="5"/>
  <c r="R385" i="5" s="1"/>
  <c r="Q373" i="5"/>
  <c r="M361" i="5"/>
  <c r="R361" i="5" s="1"/>
  <c r="M499" i="5"/>
  <c r="R499" i="5" s="1"/>
  <c r="M491" i="5"/>
  <c r="R491" i="5" s="1"/>
  <c r="Q485" i="5"/>
  <c r="Q470" i="5"/>
  <c r="Q469" i="5"/>
  <c r="M455" i="5"/>
  <c r="R455" i="5" s="1"/>
  <c r="M452" i="5"/>
  <c r="R452" i="5" s="1"/>
  <c r="Q438" i="5"/>
  <c r="Q437" i="5"/>
  <c r="M423" i="5"/>
  <c r="R423" i="5" s="1"/>
  <c r="M420" i="5"/>
  <c r="R420" i="5" s="1"/>
  <c r="M419" i="5"/>
  <c r="R419" i="5" s="1"/>
  <c r="M416" i="5"/>
  <c r="R416" i="5" s="1"/>
  <c r="M415" i="5"/>
  <c r="R415" i="5" s="1"/>
  <c r="M412" i="5"/>
  <c r="R412" i="5" s="1"/>
  <c r="M411" i="5"/>
  <c r="R411" i="5" s="1"/>
  <c r="Q397" i="5"/>
  <c r="Q374" i="5"/>
  <c r="Q349" i="5"/>
  <c r="Q409" i="5"/>
  <c r="Q396" i="5"/>
  <c r="Q388" i="5"/>
  <c r="Q380" i="5"/>
  <c r="Q372" i="5"/>
  <c r="Q364" i="5"/>
  <c r="Q356" i="5"/>
  <c r="Q348" i="5"/>
  <c r="Q340" i="5"/>
  <c r="Q332" i="5"/>
  <c r="Q324" i="5"/>
  <c r="M313" i="5"/>
  <c r="R313" i="5" s="1"/>
  <c r="M399" i="5"/>
  <c r="R399" i="5" s="1"/>
  <c r="M391" i="5"/>
  <c r="R391" i="5" s="1"/>
  <c r="M383" i="5"/>
  <c r="R383" i="5" s="1"/>
  <c r="M375" i="5"/>
  <c r="R375" i="5" s="1"/>
  <c r="M367" i="5"/>
  <c r="R367" i="5" s="1"/>
  <c r="M359" i="5"/>
  <c r="R359" i="5" s="1"/>
  <c r="M351" i="5"/>
  <c r="R351" i="5" s="1"/>
  <c r="M343" i="5"/>
  <c r="R343" i="5" s="1"/>
  <c r="M335" i="5"/>
  <c r="R335" i="5" s="1"/>
  <c r="M327" i="5"/>
  <c r="R327" i="5" s="1"/>
  <c r="M314" i="5"/>
  <c r="R314" i="5" s="1"/>
  <c r="M311" i="5"/>
  <c r="R311" i="5" s="1"/>
  <c r="M309" i="5"/>
  <c r="R309" i="5" s="1"/>
  <c r="Q297" i="5"/>
  <c r="Q296" i="5"/>
  <c r="Q295" i="5"/>
  <c r="Q293" i="5"/>
  <c r="Q401" i="5"/>
  <c r="Q393" i="5"/>
  <c r="Q385" i="5"/>
  <c r="Q377" i="5"/>
  <c r="Q369" i="5"/>
  <c r="Q361" i="5"/>
  <c r="Q353" i="5"/>
  <c r="Q345" i="5"/>
  <c r="Q337" i="5"/>
  <c r="Q329" i="5"/>
  <c r="Q321" i="5"/>
  <c r="Q320" i="5"/>
  <c r="M306" i="5"/>
  <c r="R306" i="5" s="1"/>
  <c r="M303" i="5"/>
  <c r="R303" i="5" s="1"/>
  <c r="M297" i="5"/>
  <c r="R297" i="5" s="1"/>
  <c r="Q286" i="5"/>
  <c r="Q282" i="5"/>
  <c r="Q400" i="5"/>
  <c r="Q392" i="5"/>
  <c r="Q384" i="5"/>
  <c r="Q376" i="5"/>
  <c r="Q368" i="5"/>
  <c r="Q360" i="5"/>
  <c r="Q352" i="5"/>
  <c r="Q344" i="5"/>
  <c r="Q336" i="5"/>
  <c r="Q328" i="5"/>
  <c r="Q319" i="5"/>
  <c r="Q317" i="5"/>
  <c r="Q316" i="5"/>
  <c r="M302" i="5"/>
  <c r="R302" i="5" s="1"/>
  <c r="M299" i="5"/>
  <c r="R299" i="5" s="1"/>
  <c r="Q405" i="5"/>
  <c r="M402" i="5"/>
  <c r="R402" i="5" s="1"/>
  <c r="M394" i="5"/>
  <c r="R394" i="5" s="1"/>
  <c r="M386" i="5"/>
  <c r="R386" i="5" s="1"/>
  <c r="M378" i="5"/>
  <c r="R378" i="5" s="1"/>
  <c r="M370" i="5"/>
  <c r="R370" i="5" s="1"/>
  <c r="M362" i="5"/>
  <c r="R362" i="5" s="1"/>
  <c r="M354" i="5"/>
  <c r="R354" i="5" s="1"/>
  <c r="M346" i="5"/>
  <c r="R346" i="5" s="1"/>
  <c r="M338" i="5"/>
  <c r="R338" i="5" s="1"/>
  <c r="M330" i="5"/>
  <c r="R330" i="5" s="1"/>
  <c r="M322" i="5"/>
  <c r="R322" i="5" s="1"/>
  <c r="M321" i="5"/>
  <c r="R321" i="5" s="1"/>
  <c r="Q311" i="5"/>
  <c r="Q309" i="5"/>
  <c r="Q308" i="5"/>
  <c r="M294" i="5"/>
  <c r="R294" i="5" s="1"/>
  <c r="M284" i="5"/>
  <c r="R284" i="5" s="1"/>
  <c r="Q260" i="5"/>
  <c r="M193" i="5"/>
  <c r="R193" i="5" s="1"/>
  <c r="M189" i="5"/>
  <c r="R189" i="5" s="1"/>
  <c r="Q276" i="5"/>
  <c r="M262" i="5"/>
  <c r="R262" i="5" s="1"/>
  <c r="Q258" i="5"/>
  <c r="M252" i="5"/>
  <c r="R252" i="5" s="1"/>
  <c r="Q248" i="5"/>
  <c r="Q246" i="5"/>
  <c r="M228" i="5"/>
  <c r="R228" i="5" s="1"/>
  <c r="M226" i="5"/>
  <c r="R226" i="5" s="1"/>
  <c r="Q216" i="5"/>
  <c r="Q214" i="5"/>
  <c r="M206" i="5"/>
  <c r="R206" i="5" s="1"/>
  <c r="M204" i="5"/>
  <c r="R204" i="5" s="1"/>
  <c r="Q200" i="5"/>
  <c r="Q198" i="5"/>
  <c r="M278" i="5"/>
  <c r="R278" i="5" s="1"/>
  <c r="Q268" i="5"/>
  <c r="M250" i="5"/>
  <c r="R250" i="5" s="1"/>
  <c r="Q244" i="5"/>
  <c r="Q242" i="5"/>
  <c r="M224" i="5"/>
  <c r="R224" i="5" s="1"/>
  <c r="M222" i="5"/>
  <c r="R222" i="5" s="1"/>
  <c r="M141" i="5"/>
  <c r="R141" i="5" s="1"/>
  <c r="Q266" i="5"/>
  <c r="M260" i="5"/>
  <c r="R260" i="5" s="1"/>
  <c r="Q238" i="5"/>
  <c r="M220" i="5"/>
  <c r="R220" i="5" s="1"/>
  <c r="Q191" i="5"/>
  <c r="Q187" i="5"/>
  <c r="Q183" i="5"/>
  <c r="Q179" i="5"/>
  <c r="Q167" i="5"/>
  <c r="M248" i="5"/>
  <c r="R248" i="5" s="1"/>
  <c r="M246" i="5"/>
  <c r="R246" i="5" s="1"/>
  <c r="Q236" i="5"/>
  <c r="Q170" i="5"/>
  <c r="Q230" i="5"/>
  <c r="Q175" i="5"/>
  <c r="M153" i="5"/>
  <c r="R153" i="5" s="1"/>
  <c r="Q147" i="5"/>
  <c r="M121" i="5"/>
  <c r="R121" i="5" s="1"/>
  <c r="Q115" i="5"/>
  <c r="M89" i="5"/>
  <c r="R89" i="5" s="1"/>
  <c r="Q83" i="5"/>
  <c r="M57" i="5"/>
  <c r="R57" i="5" s="1"/>
  <c r="Q51" i="5"/>
  <c r="M25" i="5"/>
  <c r="R25" i="5" s="1"/>
  <c r="Q19" i="5"/>
  <c r="M109" i="5"/>
  <c r="R109" i="5" s="1"/>
  <c r="Q103" i="5"/>
  <c r="M77" i="5"/>
  <c r="R77" i="5" s="1"/>
  <c r="Q71" i="5"/>
  <c r="M45" i="5"/>
  <c r="R45" i="5" s="1"/>
  <c r="Q39" i="5"/>
  <c r="M13" i="5"/>
  <c r="R13" i="5" s="1"/>
  <c r="Q7" i="5"/>
  <c r="M161" i="5"/>
  <c r="R161" i="5" s="1"/>
  <c r="Q155" i="5"/>
  <c r="M129" i="5"/>
  <c r="R129" i="5" s="1"/>
  <c r="Q123" i="5"/>
  <c r="M65" i="5"/>
  <c r="R65" i="5" s="1"/>
  <c r="Q59" i="5"/>
  <c r="M33" i="5"/>
  <c r="R33" i="5" s="1"/>
  <c r="Q27" i="5"/>
  <c r="M149" i="5"/>
  <c r="R149" i="5" s="1"/>
  <c r="Q143" i="5"/>
  <c r="M117" i="5"/>
  <c r="R117" i="5" s="1"/>
  <c r="Q111" i="5"/>
  <c r="M85" i="5"/>
  <c r="R85" i="5" s="1"/>
  <c r="Q79" i="5"/>
  <c r="M53" i="5"/>
  <c r="R53" i="5" s="1"/>
  <c r="Q47" i="5"/>
  <c r="M21" i="5"/>
  <c r="R21" i="5" s="1"/>
  <c r="Q15" i="5"/>
  <c r="M169" i="5"/>
  <c r="R169" i="5" s="1"/>
  <c r="Q163" i="5"/>
  <c r="M137" i="5"/>
  <c r="R137" i="5" s="1"/>
  <c r="Q131" i="5"/>
  <c r="M105" i="5"/>
  <c r="R105" i="5" s="1"/>
  <c r="Q99" i="5"/>
  <c r="M73" i="5"/>
  <c r="R73" i="5" s="1"/>
  <c r="Q67" i="5"/>
  <c r="M41" i="5"/>
  <c r="R41" i="5" s="1"/>
  <c r="Q35" i="5"/>
  <c r="M9" i="5"/>
  <c r="R9" i="5" s="1"/>
  <c r="M157" i="5"/>
  <c r="R157" i="5" s="1"/>
  <c r="Q151" i="5"/>
  <c r="M125" i="5"/>
  <c r="R125" i="5" s="1"/>
  <c r="Q119" i="5"/>
  <c r="M93" i="5"/>
  <c r="R93" i="5" s="1"/>
  <c r="Q87" i="5"/>
  <c r="M61" i="5"/>
  <c r="R61" i="5" s="1"/>
  <c r="Q55" i="5"/>
  <c r="M29" i="5"/>
  <c r="R29" i="5" s="1"/>
  <c r="Q23" i="5"/>
  <c r="Q171" i="5"/>
  <c r="M145" i="5"/>
  <c r="R145" i="5" s="1"/>
  <c r="Q139" i="5"/>
  <c r="M113" i="5"/>
  <c r="R113" i="5" s="1"/>
  <c r="Q107" i="5"/>
  <c r="M81" i="5"/>
  <c r="R81" i="5" s="1"/>
  <c r="Q75" i="5"/>
  <c r="M49" i="5"/>
  <c r="R49" i="5" s="1"/>
  <c r="Q43" i="5"/>
  <c r="M17" i="5"/>
  <c r="R17" i="5" s="1"/>
  <c r="Q11" i="5"/>
  <c r="M437" i="4"/>
  <c r="R437" i="4" s="1"/>
  <c r="Q329" i="4"/>
  <c r="Q499" i="4"/>
  <c r="Q483" i="4"/>
  <c r="Q467" i="4"/>
  <c r="Q451" i="4"/>
  <c r="Q439" i="4"/>
  <c r="M429" i="4"/>
  <c r="R429" i="4" s="1"/>
  <c r="M421" i="4"/>
  <c r="R421" i="4" s="1"/>
  <c r="M413" i="4"/>
  <c r="R413" i="4" s="1"/>
  <c r="M405" i="4"/>
  <c r="R405" i="4" s="1"/>
  <c r="M397" i="4"/>
  <c r="R397" i="4" s="1"/>
  <c r="M389" i="4"/>
  <c r="R389" i="4" s="1"/>
  <c r="M381" i="4"/>
  <c r="R381" i="4" s="1"/>
  <c r="M373" i="4"/>
  <c r="R373" i="4" s="1"/>
  <c r="M365" i="4"/>
  <c r="R365" i="4" s="1"/>
  <c r="Q359" i="4"/>
  <c r="M349" i="4"/>
  <c r="R349" i="4" s="1"/>
  <c r="Q343" i="4"/>
  <c r="M333" i="4"/>
  <c r="R333" i="4" s="1"/>
  <c r="Q323" i="4"/>
  <c r="M305" i="4"/>
  <c r="R305" i="4" s="1"/>
  <c r="M501" i="4"/>
  <c r="R501" i="4" s="1"/>
  <c r="M485" i="4"/>
  <c r="R485" i="4" s="1"/>
  <c r="M469" i="4"/>
  <c r="R469" i="4" s="1"/>
  <c r="M453" i="4"/>
  <c r="R453" i="4" s="1"/>
  <c r="M363" i="4"/>
  <c r="R363" i="4" s="1"/>
  <c r="Q357" i="4"/>
  <c r="M347" i="4"/>
  <c r="R347" i="4" s="1"/>
  <c r="Q341" i="4"/>
  <c r="M331" i="4"/>
  <c r="R331" i="4" s="1"/>
  <c r="Q319" i="4"/>
  <c r="M497" i="4"/>
  <c r="R497" i="4" s="1"/>
  <c r="M481" i="4"/>
  <c r="R481" i="4" s="1"/>
  <c r="M449" i="4"/>
  <c r="R449" i="4" s="1"/>
  <c r="M335" i="4"/>
  <c r="R335" i="4" s="1"/>
  <c r="M441" i="4"/>
  <c r="R441" i="4" s="1"/>
  <c r="Q391" i="4"/>
  <c r="Q383" i="4"/>
  <c r="Q375" i="4"/>
  <c r="M329" i="4"/>
  <c r="R329" i="4" s="1"/>
  <c r="M505" i="4"/>
  <c r="R505" i="4" s="1"/>
  <c r="M489" i="4"/>
  <c r="R489" i="4" s="1"/>
  <c r="M473" i="4"/>
  <c r="R473" i="4" s="1"/>
  <c r="M457" i="4"/>
  <c r="R457" i="4" s="1"/>
  <c r="Q443" i="4"/>
  <c r="M359" i="4"/>
  <c r="R359" i="4" s="1"/>
  <c r="Q353" i="4"/>
  <c r="M343" i="4"/>
  <c r="R343" i="4" s="1"/>
  <c r="Q337" i="4"/>
  <c r="M465" i="4"/>
  <c r="R465" i="4" s="1"/>
  <c r="Q361" i="4"/>
  <c r="Q503" i="4"/>
  <c r="Q487" i="4"/>
  <c r="Q455" i="4"/>
  <c r="Q431" i="4"/>
  <c r="Q415" i="4"/>
  <c r="Q399" i="4"/>
  <c r="Q367" i="4"/>
  <c r="M361" i="4"/>
  <c r="R361" i="4" s="1"/>
  <c r="Q355" i="4"/>
  <c r="M345" i="4"/>
  <c r="R345" i="4" s="1"/>
  <c r="Q339" i="4"/>
  <c r="Q315" i="4"/>
  <c r="Q491" i="4"/>
  <c r="Q475" i="4"/>
  <c r="Q459" i="4"/>
  <c r="M433" i="4"/>
  <c r="R433" i="4" s="1"/>
  <c r="M425" i="4"/>
  <c r="R425" i="4" s="1"/>
  <c r="M417" i="4"/>
  <c r="R417" i="4" s="1"/>
  <c r="M409" i="4"/>
  <c r="R409" i="4" s="1"/>
  <c r="M401" i="4"/>
  <c r="R401" i="4" s="1"/>
  <c r="M393" i="4"/>
  <c r="R393" i="4" s="1"/>
  <c r="M385" i="4"/>
  <c r="R385" i="4" s="1"/>
  <c r="M377" i="4"/>
  <c r="R377" i="4" s="1"/>
  <c r="M369" i="4"/>
  <c r="R369" i="4" s="1"/>
  <c r="M357" i="4"/>
  <c r="R357" i="4" s="1"/>
  <c r="Q351" i="4"/>
  <c r="M341" i="4"/>
  <c r="R341" i="4" s="1"/>
  <c r="Q335" i="4"/>
  <c r="M321" i="4"/>
  <c r="R321" i="4" s="1"/>
  <c r="Q307" i="4"/>
  <c r="M351" i="4"/>
  <c r="R351" i="4" s="1"/>
  <c r="Q345" i="4"/>
  <c r="Q471" i="4"/>
  <c r="Q423" i="4"/>
  <c r="Q407" i="4"/>
  <c r="M493" i="4"/>
  <c r="R493" i="4" s="1"/>
  <c r="M477" i="4"/>
  <c r="R477" i="4" s="1"/>
  <c r="M461" i="4"/>
  <c r="R461" i="4" s="1"/>
  <c r="M445" i="4"/>
  <c r="R445" i="4" s="1"/>
  <c r="Q435" i="4"/>
  <c r="M355" i="4"/>
  <c r="R355" i="4" s="1"/>
  <c r="Q349" i="4"/>
  <c r="M339" i="4"/>
  <c r="R339" i="4" s="1"/>
  <c r="Q333" i="4"/>
  <c r="M317" i="4"/>
  <c r="R317" i="4" s="1"/>
  <c r="Q303" i="4"/>
  <c r="Q224" i="4"/>
  <c r="M214" i="4"/>
  <c r="R214" i="4" s="1"/>
  <c r="M206" i="4"/>
  <c r="R206" i="4" s="1"/>
  <c r="M198" i="4"/>
  <c r="R198" i="4" s="1"/>
  <c r="M190" i="4"/>
  <c r="R190" i="4" s="1"/>
  <c r="Q185" i="4"/>
  <c r="Q228" i="4"/>
  <c r="Q216" i="4"/>
  <c r="Q208" i="4"/>
  <c r="Q200" i="4"/>
  <c r="Q192" i="4"/>
  <c r="Q181" i="4"/>
  <c r="M173" i="4"/>
  <c r="R173" i="4" s="1"/>
  <c r="Q164" i="4"/>
  <c r="Q162" i="4"/>
  <c r="Q160" i="4"/>
  <c r="Q180" i="4"/>
  <c r="M147" i="4"/>
  <c r="R147" i="4" s="1"/>
  <c r="Q176" i="4"/>
  <c r="M164" i="4"/>
  <c r="R164" i="4" s="1"/>
  <c r="M162" i="4"/>
  <c r="R162" i="4" s="1"/>
  <c r="M138" i="4"/>
  <c r="R138" i="4" s="1"/>
  <c r="Q132" i="4"/>
  <c r="Q130" i="4"/>
  <c r="Q128" i="4"/>
  <c r="Q220" i="4"/>
  <c r="Q212" i="4"/>
  <c r="Q204" i="4"/>
  <c r="Q196" i="4"/>
  <c r="Q188" i="4"/>
  <c r="M183" i="4"/>
  <c r="R183" i="4" s="1"/>
  <c r="M182" i="4"/>
  <c r="R182" i="4" s="1"/>
  <c r="M167" i="4"/>
  <c r="R167" i="4" s="1"/>
  <c r="Q152" i="4"/>
  <c r="Q150" i="4"/>
  <c r="M142" i="4"/>
  <c r="R142" i="4" s="1"/>
  <c r="Q172" i="4"/>
  <c r="M159" i="4"/>
  <c r="R159" i="4" s="1"/>
  <c r="M156" i="4"/>
  <c r="R156" i="4" s="1"/>
  <c r="M154" i="4"/>
  <c r="R154" i="4" s="1"/>
  <c r="M175" i="4"/>
  <c r="R175" i="4" s="1"/>
  <c r="M174" i="4"/>
  <c r="R174" i="4" s="1"/>
  <c r="Q168" i="4"/>
  <c r="Q166" i="4"/>
  <c r="Q165" i="4"/>
  <c r="M151" i="4"/>
  <c r="R151" i="4" s="1"/>
  <c r="M148" i="4"/>
  <c r="R148" i="4" s="1"/>
  <c r="M146" i="4"/>
  <c r="R146" i="4" s="1"/>
  <c r="Q136" i="4"/>
  <c r="Q134" i="4"/>
  <c r="Q133" i="4"/>
  <c r="M119" i="4"/>
  <c r="R119" i="4" s="1"/>
  <c r="M116" i="4"/>
  <c r="R116" i="4" s="1"/>
  <c r="M114" i="4"/>
  <c r="R114" i="4" s="1"/>
  <c r="Q104" i="4"/>
  <c r="Q102" i="4"/>
  <c r="Q101" i="4"/>
  <c r="M87" i="4"/>
  <c r="R87" i="4" s="1"/>
  <c r="M84" i="4"/>
  <c r="R84" i="4" s="1"/>
  <c r="M82" i="4"/>
  <c r="R82" i="4" s="1"/>
  <c r="Q72" i="4"/>
  <c r="Q70" i="4"/>
  <c r="Q69" i="4"/>
  <c r="M55" i="4"/>
  <c r="R55" i="4" s="1"/>
  <c r="M52" i="4"/>
  <c r="R52" i="4" s="1"/>
  <c r="M46" i="4"/>
  <c r="R46" i="4" s="1"/>
  <c r="Q38" i="4"/>
  <c r="Q37" i="4"/>
  <c r="Q36" i="4"/>
  <c r="M23" i="4"/>
  <c r="R23" i="4" s="1"/>
  <c r="M20" i="4"/>
  <c r="R20" i="4" s="1"/>
  <c r="M14" i="4"/>
  <c r="R14" i="4" s="1"/>
  <c r="M115" i="4"/>
  <c r="R115" i="4" s="1"/>
  <c r="M112" i="4"/>
  <c r="R112" i="4" s="1"/>
  <c r="M110" i="4"/>
  <c r="R110" i="4" s="1"/>
  <c r="Q100" i="4"/>
  <c r="Q98" i="4"/>
  <c r="Q97" i="4"/>
  <c r="M83" i="4"/>
  <c r="R83" i="4" s="1"/>
  <c r="M80" i="4"/>
  <c r="R80" i="4" s="1"/>
  <c r="M78" i="4"/>
  <c r="R78" i="4" s="1"/>
  <c r="Q68" i="4"/>
  <c r="Q66" i="4"/>
  <c r="Q65" i="4"/>
  <c r="M51" i="4"/>
  <c r="R51" i="4" s="1"/>
  <c r="M48" i="4"/>
  <c r="R48" i="4" s="1"/>
  <c r="Q34" i="4"/>
  <c r="Q33" i="4"/>
  <c r="M19" i="4"/>
  <c r="R19" i="4" s="1"/>
  <c r="M16" i="4"/>
  <c r="R16" i="4" s="1"/>
  <c r="Q60" i="4"/>
  <c r="Q28" i="4"/>
  <c r="M168" i="4"/>
  <c r="R168" i="4" s="1"/>
  <c r="M166" i="4"/>
  <c r="R166" i="4" s="1"/>
  <c r="Q156" i="4"/>
  <c r="Q154" i="4"/>
  <c r="Q153" i="4"/>
  <c r="M139" i="4"/>
  <c r="R139" i="4" s="1"/>
  <c r="M136" i="4"/>
  <c r="R136" i="4" s="1"/>
  <c r="M134" i="4"/>
  <c r="R134" i="4" s="1"/>
  <c r="Q124" i="4"/>
  <c r="Q122" i="4"/>
  <c r="Q121" i="4"/>
  <c r="M107" i="4"/>
  <c r="R107" i="4" s="1"/>
  <c r="M104" i="4"/>
  <c r="R104" i="4" s="1"/>
  <c r="M102" i="4"/>
  <c r="R102" i="4" s="1"/>
  <c r="Q92" i="4"/>
  <c r="Q90" i="4"/>
  <c r="Q89" i="4"/>
  <c r="M75" i="4"/>
  <c r="R75" i="4" s="1"/>
  <c r="M72" i="4"/>
  <c r="R72" i="4" s="1"/>
  <c r="M70" i="4"/>
  <c r="R70" i="4" s="1"/>
  <c r="M66" i="4"/>
  <c r="R66" i="4" s="1"/>
  <c r="Q58" i="4"/>
  <c r="Q57" i="4"/>
  <c r="Q56" i="4"/>
  <c r="M43" i="4"/>
  <c r="R43" i="4" s="1"/>
  <c r="M40" i="4"/>
  <c r="R40" i="4" s="1"/>
  <c r="M34" i="4"/>
  <c r="R34" i="4" s="1"/>
  <c r="Q26" i="4"/>
  <c r="Q25" i="4"/>
  <c r="Q24" i="4"/>
  <c r="M11" i="4"/>
  <c r="R11" i="4" s="1"/>
  <c r="M8" i="4"/>
  <c r="R8" i="4" s="1"/>
  <c r="Q149" i="4"/>
  <c r="M135" i="4"/>
  <c r="R135" i="4" s="1"/>
  <c r="M132" i="4"/>
  <c r="R132" i="4" s="1"/>
  <c r="M130" i="4"/>
  <c r="R130" i="4" s="1"/>
  <c r="Q120" i="4"/>
  <c r="Q118" i="4"/>
  <c r="Q117" i="4"/>
  <c r="M103" i="4"/>
  <c r="R103" i="4" s="1"/>
  <c r="M100" i="4"/>
  <c r="R100" i="4" s="1"/>
  <c r="M98" i="4"/>
  <c r="R98" i="4" s="1"/>
  <c r="Q88" i="4"/>
  <c r="Q86" i="4"/>
  <c r="Q85" i="4"/>
  <c r="M71" i="4"/>
  <c r="R71" i="4" s="1"/>
  <c r="M68" i="4"/>
  <c r="R68" i="4" s="1"/>
  <c r="M62" i="4"/>
  <c r="R62" i="4" s="1"/>
  <c r="Q54" i="4"/>
  <c r="Q53" i="4"/>
  <c r="Q52" i="4"/>
  <c r="M39" i="4"/>
  <c r="R39" i="4" s="1"/>
  <c r="M36" i="4"/>
  <c r="R36" i="4" s="1"/>
  <c r="M30" i="4"/>
  <c r="R30" i="4" s="1"/>
  <c r="Q22" i="4"/>
  <c r="Q21" i="4"/>
  <c r="Q20" i="4"/>
  <c r="M7" i="4"/>
  <c r="R7" i="4" s="1"/>
  <c r="M158" i="4"/>
  <c r="R158" i="4" s="1"/>
  <c r="M128" i="4"/>
  <c r="R128" i="4" s="1"/>
  <c r="M126" i="4"/>
  <c r="R126" i="4" s="1"/>
  <c r="Q116" i="4"/>
  <c r="Q114" i="4"/>
  <c r="Q113" i="4"/>
  <c r="M99" i="4"/>
  <c r="R99" i="4" s="1"/>
  <c r="M96" i="4"/>
  <c r="R96" i="4" s="1"/>
  <c r="M94" i="4"/>
  <c r="R94" i="4" s="1"/>
  <c r="Q84" i="4"/>
  <c r="Q82" i="4"/>
  <c r="Q81" i="4"/>
  <c r="M32" i="4"/>
  <c r="R32" i="4" s="1"/>
  <c r="AN476" i="3"/>
  <c r="AO476" i="3"/>
  <c r="AP476" i="3"/>
  <c r="AL476" i="3"/>
  <c r="AK476" i="3"/>
  <c r="AM476" i="3"/>
  <c r="AK472" i="3"/>
  <c r="AL472" i="3"/>
  <c r="AM472" i="3"/>
  <c r="AO472" i="3"/>
  <c r="AN472" i="3"/>
  <c r="AP472" i="3"/>
  <c r="AN388" i="3"/>
  <c r="AO388" i="3"/>
  <c r="AP388" i="3"/>
  <c r="AK388" i="3"/>
  <c r="AL388" i="3"/>
  <c r="AM388" i="3"/>
  <c r="AK368" i="3"/>
  <c r="AL368" i="3"/>
  <c r="AN368" i="3"/>
  <c r="AO368" i="3"/>
  <c r="AM368" i="3"/>
  <c r="AP368" i="3"/>
  <c r="AK497" i="3"/>
  <c r="AM497" i="3"/>
  <c r="AL497" i="3"/>
  <c r="AN497" i="3"/>
  <c r="AN493" i="3"/>
  <c r="AO493" i="3"/>
  <c r="AP493" i="3"/>
  <c r="AO490" i="3"/>
  <c r="AP490" i="3"/>
  <c r="AL490" i="3"/>
  <c r="AK490" i="3"/>
  <c r="AP487" i="3"/>
  <c r="AM487" i="3"/>
  <c r="AK487" i="3"/>
  <c r="AL487" i="3"/>
  <c r="AK480" i="3"/>
  <c r="AL480" i="3"/>
  <c r="AM480" i="3"/>
  <c r="AO480" i="3"/>
  <c r="AN480" i="3"/>
  <c r="AK477" i="3"/>
  <c r="AL477" i="3"/>
  <c r="AM477" i="3"/>
  <c r="AO477" i="3"/>
  <c r="AN477" i="3"/>
  <c r="AL466" i="3"/>
  <c r="AM466" i="3"/>
  <c r="AN466" i="3"/>
  <c r="AO466" i="3"/>
  <c r="AK466" i="3"/>
  <c r="AL458" i="3"/>
  <c r="AM458" i="3"/>
  <c r="AN458" i="3"/>
  <c r="AK458" i="3"/>
  <c r="AO458" i="3"/>
  <c r="AL450" i="3"/>
  <c r="AM450" i="3"/>
  <c r="AN450" i="3"/>
  <c r="AK450" i="3"/>
  <c r="AO450" i="3"/>
  <c r="AN444" i="3"/>
  <c r="AO444" i="3"/>
  <c r="AP444" i="3"/>
  <c r="AK444" i="3"/>
  <c r="AL444" i="3"/>
  <c r="AK427" i="3"/>
  <c r="AL427" i="3"/>
  <c r="AM427" i="3"/>
  <c r="AN427" i="3"/>
  <c r="AP427" i="3"/>
  <c r="AP398" i="3"/>
  <c r="AM398" i="3"/>
  <c r="AK398" i="3"/>
  <c r="AL398" i="3"/>
  <c r="AN398" i="3"/>
  <c r="AO398" i="3"/>
  <c r="AK397" i="3"/>
  <c r="AL397" i="3"/>
  <c r="AM397" i="3"/>
  <c r="AP397" i="3"/>
  <c r="AN397" i="3"/>
  <c r="AO397" i="3"/>
  <c r="AL493" i="3"/>
  <c r="AQ481" i="3"/>
  <c r="AQ478" i="3"/>
  <c r="AN468" i="3"/>
  <c r="AO468" i="3"/>
  <c r="AP468" i="3"/>
  <c r="AK468" i="3"/>
  <c r="AL468" i="3"/>
  <c r="AP422" i="3"/>
  <c r="AK422" i="3"/>
  <c r="AL422" i="3"/>
  <c r="AM422" i="3"/>
  <c r="AO422" i="3"/>
  <c r="AK379" i="3"/>
  <c r="AN379" i="3"/>
  <c r="AL379" i="3"/>
  <c r="AM379" i="3"/>
  <c r="AO379" i="3"/>
  <c r="AK291" i="3"/>
  <c r="AL291" i="3"/>
  <c r="AM291" i="3"/>
  <c r="AP291" i="3"/>
  <c r="AO291" i="3"/>
  <c r="AN291" i="3"/>
  <c r="AQ503" i="3"/>
  <c r="AO497" i="3"/>
  <c r="AK494" i="3"/>
  <c r="AL494" i="3"/>
  <c r="AN494" i="3"/>
  <c r="AM494" i="3"/>
  <c r="AO494" i="3"/>
  <c r="AK493" i="3"/>
  <c r="AN490" i="3"/>
  <c r="AO487" i="3"/>
  <c r="AO484" i="3"/>
  <c r="AQ475" i="3"/>
  <c r="AM471" i="3"/>
  <c r="AN471" i="3"/>
  <c r="AO471" i="3"/>
  <c r="AL471" i="3"/>
  <c r="AK471" i="3"/>
  <c r="AK461" i="3"/>
  <c r="AL461" i="3"/>
  <c r="AM461" i="3"/>
  <c r="AN461" i="3"/>
  <c r="AO461" i="3"/>
  <c r="AK453" i="3"/>
  <c r="AL453" i="3"/>
  <c r="AM453" i="3"/>
  <c r="AN453" i="3"/>
  <c r="AO453" i="3"/>
  <c r="AM444" i="3"/>
  <c r="AK435" i="3"/>
  <c r="AL435" i="3"/>
  <c r="AM435" i="3"/>
  <c r="AN435" i="3"/>
  <c r="AP435" i="3"/>
  <c r="AN420" i="3"/>
  <c r="AO420" i="3"/>
  <c r="AP420" i="3"/>
  <c r="AK420" i="3"/>
  <c r="AL420" i="3"/>
  <c r="AK384" i="3"/>
  <c r="AL384" i="3"/>
  <c r="AO384" i="3"/>
  <c r="AN384" i="3"/>
  <c r="AP384" i="3"/>
  <c r="AM384" i="3"/>
  <c r="AQ495" i="3"/>
  <c r="AP494" i="3"/>
  <c r="AM490" i="3"/>
  <c r="AM488" i="3"/>
  <c r="AN488" i="3"/>
  <c r="AO488" i="3"/>
  <c r="AP488" i="3"/>
  <c r="AN487" i="3"/>
  <c r="AN485" i="3"/>
  <c r="AO485" i="3"/>
  <c r="AK485" i="3"/>
  <c r="AP485" i="3"/>
  <c r="AP471" i="3"/>
  <c r="AM468" i="3"/>
  <c r="AK464" i="3"/>
  <c r="AL464" i="3"/>
  <c r="AM464" i="3"/>
  <c r="AN464" i="3"/>
  <c r="AO464" i="3"/>
  <c r="AK456" i="3"/>
  <c r="AL456" i="3"/>
  <c r="AM456" i="3"/>
  <c r="AN456" i="3"/>
  <c r="AO456" i="3"/>
  <c r="AK448" i="3"/>
  <c r="AL448" i="3"/>
  <c r="AM448" i="3"/>
  <c r="AN448" i="3"/>
  <c r="AO448" i="3"/>
  <c r="AO433" i="3"/>
  <c r="AP433" i="3"/>
  <c r="AK433" i="3"/>
  <c r="AL433" i="3"/>
  <c r="AN433" i="3"/>
  <c r="AP430" i="3"/>
  <c r="AK430" i="3"/>
  <c r="AL430" i="3"/>
  <c r="AM430" i="3"/>
  <c r="AO430" i="3"/>
  <c r="AO427" i="3"/>
  <c r="AM415" i="3"/>
  <c r="AN415" i="3"/>
  <c r="AO415" i="3"/>
  <c r="AK415" i="3"/>
  <c r="AL415" i="3"/>
  <c r="AP415" i="3"/>
  <c r="AK363" i="3"/>
  <c r="AM363" i="3"/>
  <c r="AN363" i="3"/>
  <c r="AL363" i="3"/>
  <c r="AO363" i="3"/>
  <c r="AP363" i="3"/>
  <c r="AL302" i="3"/>
  <c r="AO302" i="3"/>
  <c r="AK302" i="3"/>
  <c r="AP302" i="3"/>
  <c r="AM302" i="3"/>
  <c r="AN302" i="3"/>
  <c r="AP497" i="3"/>
  <c r="AO425" i="3"/>
  <c r="AP425" i="3"/>
  <c r="AK425" i="3"/>
  <c r="AL425" i="3"/>
  <c r="AN425" i="3"/>
  <c r="AK373" i="3"/>
  <c r="AL373" i="3"/>
  <c r="AM373" i="3"/>
  <c r="AO373" i="3"/>
  <c r="AP373" i="3"/>
  <c r="AN373" i="3"/>
  <c r="AL81" i="3"/>
  <c r="AN81" i="3"/>
  <c r="AO81" i="3"/>
  <c r="AP81" i="3"/>
  <c r="AK81" i="3"/>
  <c r="AM81" i="3"/>
  <c r="Y505" i="3"/>
  <c r="AK500" i="3"/>
  <c r="AL500" i="3"/>
  <c r="AM500" i="3"/>
  <c r="AP450" i="3"/>
  <c r="AN428" i="3"/>
  <c r="AO428" i="3"/>
  <c r="AP428" i="3"/>
  <c r="AK428" i="3"/>
  <c r="AL428" i="3"/>
  <c r="AP379" i="3"/>
  <c r="Y374" i="3"/>
  <c r="AK333" i="3"/>
  <c r="AL333" i="3"/>
  <c r="AM333" i="3"/>
  <c r="AP333" i="3"/>
  <c r="AN333" i="3"/>
  <c r="AO333" i="3"/>
  <c r="AK325" i="3"/>
  <c r="AL325" i="3"/>
  <c r="AM325" i="3"/>
  <c r="AP325" i="3"/>
  <c r="AO325" i="3"/>
  <c r="AN325" i="3"/>
  <c r="AN324" i="3"/>
  <c r="AO324" i="3"/>
  <c r="AP324" i="3"/>
  <c r="AK324" i="3"/>
  <c r="AL324" i="3"/>
  <c r="AM324" i="3"/>
  <c r="AL504" i="3"/>
  <c r="AM496" i="3"/>
  <c r="AN496" i="3"/>
  <c r="AP496" i="3"/>
  <c r="AO496" i="3"/>
  <c r="AL482" i="3"/>
  <c r="AM482" i="3"/>
  <c r="AN482" i="3"/>
  <c r="AO482" i="3"/>
  <c r="AK482" i="3"/>
  <c r="AM479" i="3"/>
  <c r="AN479" i="3"/>
  <c r="AO479" i="3"/>
  <c r="AL479" i="3"/>
  <c r="AK479" i="3"/>
  <c r="AK469" i="3"/>
  <c r="AL469" i="3"/>
  <c r="AM469" i="3"/>
  <c r="AO469" i="3"/>
  <c r="AN469" i="3"/>
  <c r="AK467" i="3"/>
  <c r="AL467" i="3"/>
  <c r="AN467" i="3"/>
  <c r="AM467" i="3"/>
  <c r="AP467" i="3"/>
  <c r="AK459" i="3"/>
  <c r="AL459" i="3"/>
  <c r="AM459" i="3"/>
  <c r="AN459" i="3"/>
  <c r="AP459" i="3"/>
  <c r="AK451" i="3"/>
  <c r="AL451" i="3"/>
  <c r="AM451" i="3"/>
  <c r="AN451" i="3"/>
  <c r="AP451" i="3"/>
  <c r="AO441" i="3"/>
  <c r="AP441" i="3"/>
  <c r="AL441" i="3"/>
  <c r="AK441" i="3"/>
  <c r="AN441" i="3"/>
  <c r="AP438" i="3"/>
  <c r="AK438" i="3"/>
  <c r="AL438" i="3"/>
  <c r="AM438" i="3"/>
  <c r="AO438" i="3"/>
  <c r="AO435" i="3"/>
  <c r="AK424" i="3"/>
  <c r="AL424" i="3"/>
  <c r="AM424" i="3"/>
  <c r="AN424" i="3"/>
  <c r="AO424" i="3"/>
  <c r="AK405" i="3"/>
  <c r="AL405" i="3"/>
  <c r="AM405" i="3"/>
  <c r="AP405" i="3"/>
  <c r="AN405" i="3"/>
  <c r="AJ250" i="3"/>
  <c r="AQ250" i="3"/>
  <c r="AN484" i="3"/>
  <c r="AP484" i="3"/>
  <c r="AK484" i="3"/>
  <c r="AL484" i="3"/>
  <c r="AP480" i="3"/>
  <c r="AP477" i="3"/>
  <c r="AN460" i="3"/>
  <c r="AO460" i="3"/>
  <c r="AP460" i="3"/>
  <c r="AK460" i="3"/>
  <c r="AL460" i="3"/>
  <c r="AN452" i="3"/>
  <c r="AO452" i="3"/>
  <c r="AP452" i="3"/>
  <c r="AK452" i="3"/>
  <c r="AL452" i="3"/>
  <c r="AK440" i="3"/>
  <c r="AL440" i="3"/>
  <c r="AM440" i="3"/>
  <c r="AN440" i="3"/>
  <c r="AO440" i="3"/>
  <c r="AP292" i="3"/>
  <c r="AM292" i="3"/>
  <c r="AK292" i="3"/>
  <c r="AO292" i="3"/>
  <c r="AN292" i="3"/>
  <c r="AL292" i="3"/>
  <c r="AL73" i="3"/>
  <c r="AN73" i="3"/>
  <c r="AO73" i="3"/>
  <c r="AP73" i="3"/>
  <c r="AM73" i="3"/>
  <c r="AK73" i="3"/>
  <c r="Y19" i="3"/>
  <c r="AL499" i="3"/>
  <c r="AM499" i="3"/>
  <c r="AN499" i="3"/>
  <c r="AO499" i="3"/>
  <c r="AP499" i="3"/>
  <c r="AL492" i="3"/>
  <c r="AK492" i="3"/>
  <c r="AM492" i="3"/>
  <c r="AN492" i="3"/>
  <c r="AP458" i="3"/>
  <c r="AK443" i="3"/>
  <c r="AL443" i="3"/>
  <c r="AM443" i="3"/>
  <c r="AN443" i="3"/>
  <c r="AP443" i="3"/>
  <c r="AK416" i="3"/>
  <c r="AL416" i="3"/>
  <c r="AM416" i="3"/>
  <c r="AN416" i="3"/>
  <c r="AO416" i="3"/>
  <c r="AP500" i="3"/>
  <c r="AL496" i="3"/>
  <c r="AQ483" i="3"/>
  <c r="AP482" i="3"/>
  <c r="AP479" i="3"/>
  <c r="AQ473" i="3"/>
  <c r="AQ470" i="3"/>
  <c r="AP469" i="3"/>
  <c r="AP461" i="3"/>
  <c r="AP453" i="3"/>
  <c r="AN436" i="3"/>
  <c r="AO436" i="3"/>
  <c r="AP436" i="3"/>
  <c r="AK436" i="3"/>
  <c r="AL436" i="3"/>
  <c r="AM428" i="3"/>
  <c r="AK419" i="3"/>
  <c r="AL419" i="3"/>
  <c r="AM419" i="3"/>
  <c r="AN419" i="3"/>
  <c r="AP419" i="3"/>
  <c r="AP416" i="3"/>
  <c r="AK389" i="3"/>
  <c r="AL389" i="3"/>
  <c r="AM389" i="3"/>
  <c r="AP389" i="3"/>
  <c r="AN389" i="3"/>
  <c r="AO389" i="3"/>
  <c r="AQ381" i="3"/>
  <c r="AK502" i="3"/>
  <c r="AL502" i="3"/>
  <c r="AN502" i="3"/>
  <c r="AM502" i="3"/>
  <c r="AO502" i="3"/>
  <c r="AQ498" i="3"/>
  <c r="Y495" i="3"/>
  <c r="AL474" i="3"/>
  <c r="AM474" i="3"/>
  <c r="AN474" i="3"/>
  <c r="AO474" i="3"/>
  <c r="AK474" i="3"/>
  <c r="AK82" i="3"/>
  <c r="AL82" i="3"/>
  <c r="AM82" i="3"/>
  <c r="AO82" i="3"/>
  <c r="AN82" i="3"/>
  <c r="AP82" i="3"/>
  <c r="AM504" i="3"/>
  <c r="AN504" i="3"/>
  <c r="AO504" i="3"/>
  <c r="AP504" i="3"/>
  <c r="AP466" i="3"/>
  <c r="AP440" i="3"/>
  <c r="AN422" i="3"/>
  <c r="AQ505" i="3"/>
  <c r="AN501" i="3"/>
  <c r="AO501" i="3"/>
  <c r="AP501" i="3"/>
  <c r="AO500" i="3"/>
  <c r="AK496" i="3"/>
  <c r="AP492" i="3"/>
  <c r="AK489" i="3"/>
  <c r="AL489" i="3"/>
  <c r="AM489" i="3"/>
  <c r="AN489" i="3"/>
  <c r="AO489" i="3"/>
  <c r="AK486" i="3"/>
  <c r="AL486" i="3"/>
  <c r="AM486" i="3"/>
  <c r="AN486" i="3"/>
  <c r="AO486" i="3"/>
  <c r="AP486" i="3"/>
  <c r="AO465" i="3"/>
  <c r="AP465" i="3"/>
  <c r="AL465" i="3"/>
  <c r="AK465" i="3"/>
  <c r="AN465" i="3"/>
  <c r="AP462" i="3"/>
  <c r="AK462" i="3"/>
  <c r="AM462" i="3"/>
  <c r="AL462" i="3"/>
  <c r="AO462" i="3"/>
  <c r="AO457" i="3"/>
  <c r="AP457" i="3"/>
  <c r="AK457" i="3"/>
  <c r="AL457" i="3"/>
  <c r="AN457" i="3"/>
  <c r="AP454" i="3"/>
  <c r="AK454" i="3"/>
  <c r="AL454" i="3"/>
  <c r="AM454" i="3"/>
  <c r="AO454" i="3"/>
  <c r="AO449" i="3"/>
  <c r="AP449" i="3"/>
  <c r="AK449" i="3"/>
  <c r="AL449" i="3"/>
  <c r="AN449" i="3"/>
  <c r="AP446" i="3"/>
  <c r="AK446" i="3"/>
  <c r="AL446" i="3"/>
  <c r="AM446" i="3"/>
  <c r="AO446" i="3"/>
  <c r="AO443" i="3"/>
  <c r="AM441" i="3"/>
  <c r="AK432" i="3"/>
  <c r="AL432" i="3"/>
  <c r="AM432" i="3"/>
  <c r="AN432" i="3"/>
  <c r="AO432" i="3"/>
  <c r="AO417" i="3"/>
  <c r="AP417" i="3"/>
  <c r="AK417" i="3"/>
  <c r="AL417" i="3"/>
  <c r="AN417" i="3"/>
  <c r="AK400" i="3"/>
  <c r="AL400" i="3"/>
  <c r="AO400" i="3"/>
  <c r="AM400" i="3"/>
  <c r="AN400" i="3"/>
  <c r="AP400" i="3"/>
  <c r="AK315" i="3"/>
  <c r="AN315" i="3"/>
  <c r="AM315" i="3"/>
  <c r="AO315" i="3"/>
  <c r="AL315" i="3"/>
  <c r="AP315" i="3"/>
  <c r="AM463" i="3"/>
  <c r="AN463" i="3"/>
  <c r="AO463" i="3"/>
  <c r="AM455" i="3"/>
  <c r="AN455" i="3"/>
  <c r="AO455" i="3"/>
  <c r="AM447" i="3"/>
  <c r="AN447" i="3"/>
  <c r="AO447" i="3"/>
  <c r="AQ445" i="3"/>
  <c r="AQ442" i="3"/>
  <c r="AM439" i="3"/>
  <c r="AN439" i="3"/>
  <c r="AO439" i="3"/>
  <c r="AQ437" i="3"/>
  <c r="AQ434" i="3"/>
  <c r="AM431" i="3"/>
  <c r="AN431" i="3"/>
  <c r="AO431" i="3"/>
  <c r="AQ429" i="3"/>
  <c r="AQ426" i="3"/>
  <c r="AM423" i="3"/>
  <c r="AN423" i="3"/>
  <c r="AO423" i="3"/>
  <c r="AQ421" i="3"/>
  <c r="AQ418" i="3"/>
  <c r="AO414" i="3"/>
  <c r="AQ406" i="3"/>
  <c r="AN396" i="3"/>
  <c r="AO396" i="3"/>
  <c r="AP396" i="3"/>
  <c r="AK396" i="3"/>
  <c r="AK387" i="3"/>
  <c r="AN387" i="3"/>
  <c r="AL378" i="3"/>
  <c r="AM378" i="3"/>
  <c r="AN378" i="3"/>
  <c r="AN372" i="3"/>
  <c r="AO372" i="3"/>
  <c r="AP372" i="3"/>
  <c r="AK372" i="3"/>
  <c r="AM358" i="3"/>
  <c r="AP358" i="3"/>
  <c r="AK358" i="3"/>
  <c r="AL358" i="3"/>
  <c r="AP357" i="3"/>
  <c r="AK357" i="3"/>
  <c r="AM357" i="3"/>
  <c r="AN357" i="3"/>
  <c r="AN355" i="3"/>
  <c r="AK355" i="3"/>
  <c r="AL355" i="3"/>
  <c r="AM355" i="3"/>
  <c r="AP355" i="3"/>
  <c r="AK352" i="3"/>
  <c r="AL352" i="3"/>
  <c r="AO352" i="3"/>
  <c r="AN352" i="3"/>
  <c r="AP352" i="3"/>
  <c r="AL346" i="3"/>
  <c r="AM346" i="3"/>
  <c r="AN346" i="3"/>
  <c r="AK346" i="3"/>
  <c r="AO346" i="3"/>
  <c r="AK328" i="3"/>
  <c r="AL328" i="3"/>
  <c r="AO328" i="3"/>
  <c r="AM328" i="3"/>
  <c r="AN328" i="3"/>
  <c r="AP328" i="3"/>
  <c r="AK267" i="3"/>
  <c r="AL267" i="3"/>
  <c r="AM267" i="3"/>
  <c r="AP267" i="3"/>
  <c r="AO267" i="3"/>
  <c r="AK262" i="3"/>
  <c r="AL262" i="3"/>
  <c r="AO262" i="3"/>
  <c r="AP262" i="3"/>
  <c r="AN262" i="3"/>
  <c r="AM261" i="3"/>
  <c r="AN261" i="3"/>
  <c r="AO261" i="3"/>
  <c r="AP261" i="3"/>
  <c r="AK261" i="3"/>
  <c r="AL261" i="3"/>
  <c r="AJ236" i="3"/>
  <c r="AQ236" i="3"/>
  <c r="AL228" i="3"/>
  <c r="AO228" i="3"/>
  <c r="AP228" i="3"/>
  <c r="AK228" i="3"/>
  <c r="AM228" i="3"/>
  <c r="AN228" i="3"/>
  <c r="AK408" i="3"/>
  <c r="AL408" i="3"/>
  <c r="AO408" i="3"/>
  <c r="AM407" i="3"/>
  <c r="AN407" i="3"/>
  <c r="AO407" i="3"/>
  <c r="AL396" i="3"/>
  <c r="AQ390" i="3"/>
  <c r="AM387" i="3"/>
  <c r="AN380" i="3"/>
  <c r="AO380" i="3"/>
  <c r="AP380" i="3"/>
  <c r="AK380" i="3"/>
  <c r="AK378" i="3"/>
  <c r="AQ374" i="3"/>
  <c r="AL372" i="3"/>
  <c r="AQ369" i="3"/>
  <c r="AO358" i="3"/>
  <c r="AL357" i="3"/>
  <c r="AP346" i="3"/>
  <c r="AO337" i="3"/>
  <c r="AP337" i="3"/>
  <c r="AL337" i="3"/>
  <c r="AK337" i="3"/>
  <c r="AM337" i="3"/>
  <c r="AK286" i="3"/>
  <c r="AL286" i="3"/>
  <c r="AO286" i="3"/>
  <c r="AM286" i="3"/>
  <c r="AN286" i="3"/>
  <c r="AP286" i="3"/>
  <c r="AK270" i="3"/>
  <c r="AL270" i="3"/>
  <c r="AO270" i="3"/>
  <c r="AN270" i="3"/>
  <c r="AP270" i="3"/>
  <c r="AN254" i="3"/>
  <c r="AO254" i="3"/>
  <c r="AM254" i="3"/>
  <c r="AP254" i="3"/>
  <c r="AK254" i="3"/>
  <c r="AL254" i="3"/>
  <c r="AL252" i="3"/>
  <c r="AM252" i="3"/>
  <c r="AN252" i="3"/>
  <c r="AK252" i="3"/>
  <c r="AO252" i="3"/>
  <c r="AP252" i="3"/>
  <c r="AO251" i="3"/>
  <c r="AP251" i="3"/>
  <c r="AM251" i="3"/>
  <c r="AK251" i="3"/>
  <c r="AL251" i="3"/>
  <c r="AN251" i="3"/>
  <c r="AL238" i="3"/>
  <c r="AN238" i="3"/>
  <c r="AO238" i="3"/>
  <c r="AK238" i="3"/>
  <c r="AM238" i="3"/>
  <c r="AP238" i="3"/>
  <c r="AK203" i="3"/>
  <c r="AL203" i="3"/>
  <c r="AM203" i="3"/>
  <c r="AO203" i="3"/>
  <c r="AN203" i="3"/>
  <c r="AP203" i="3"/>
  <c r="AP491" i="3"/>
  <c r="AQ409" i="3"/>
  <c r="AP408" i="3"/>
  <c r="AP407" i="3"/>
  <c r="AM399" i="3"/>
  <c r="AN399" i="3"/>
  <c r="AO399" i="3"/>
  <c r="AL387" i="3"/>
  <c r="AQ382" i="3"/>
  <c r="AM380" i="3"/>
  <c r="AN364" i="3"/>
  <c r="AO364" i="3"/>
  <c r="AP364" i="3"/>
  <c r="AK364" i="3"/>
  <c r="AN358" i="3"/>
  <c r="AO355" i="3"/>
  <c r="AK344" i="3"/>
  <c r="AL344" i="3"/>
  <c r="AO344" i="3"/>
  <c r="AM344" i="3"/>
  <c r="AP344" i="3"/>
  <c r="AJ317" i="3"/>
  <c r="AQ317" i="3"/>
  <c r="AL306" i="3"/>
  <c r="AM306" i="3"/>
  <c r="AN306" i="3"/>
  <c r="AK306" i="3"/>
  <c r="AO306" i="3"/>
  <c r="AL296" i="3"/>
  <c r="AM296" i="3"/>
  <c r="AN296" i="3"/>
  <c r="AK296" i="3"/>
  <c r="AO296" i="3"/>
  <c r="AP296" i="3"/>
  <c r="AN290" i="3"/>
  <c r="AO290" i="3"/>
  <c r="AP290" i="3"/>
  <c r="AK290" i="3"/>
  <c r="AL290" i="3"/>
  <c r="AM290" i="3"/>
  <c r="AP284" i="3"/>
  <c r="AM284" i="3"/>
  <c r="AK284" i="3"/>
  <c r="AL284" i="3"/>
  <c r="AN284" i="3"/>
  <c r="AQ283" i="3"/>
  <c r="AQ275" i="3"/>
  <c r="AN274" i="3"/>
  <c r="AO274" i="3"/>
  <c r="AP274" i="3"/>
  <c r="AK274" i="3"/>
  <c r="AL274" i="3"/>
  <c r="AM274" i="3"/>
  <c r="AK265" i="3"/>
  <c r="AN265" i="3"/>
  <c r="AL265" i="3"/>
  <c r="AM265" i="3"/>
  <c r="AO265" i="3"/>
  <c r="AP265" i="3"/>
  <c r="AM262" i="3"/>
  <c r="AJ155" i="3"/>
  <c r="AQ155" i="3"/>
  <c r="AL410" i="3"/>
  <c r="AM410" i="3"/>
  <c r="AN410" i="3"/>
  <c r="AO401" i="3"/>
  <c r="AP401" i="3"/>
  <c r="AL401" i="3"/>
  <c r="AK392" i="3"/>
  <c r="AL392" i="3"/>
  <c r="AO392" i="3"/>
  <c r="AM391" i="3"/>
  <c r="AN391" i="3"/>
  <c r="AO391" i="3"/>
  <c r="AL370" i="3"/>
  <c r="AM370" i="3"/>
  <c r="AN370" i="3"/>
  <c r="AP370" i="3"/>
  <c r="AK360" i="3"/>
  <c r="AL360" i="3"/>
  <c r="AN360" i="3"/>
  <c r="AO360" i="3"/>
  <c r="AN356" i="3"/>
  <c r="AK356" i="3"/>
  <c r="AL356" i="3"/>
  <c r="AM356" i="3"/>
  <c r="AP356" i="3"/>
  <c r="AN332" i="3"/>
  <c r="AO332" i="3"/>
  <c r="AP332" i="3"/>
  <c r="AK332" i="3"/>
  <c r="AL332" i="3"/>
  <c r="AK323" i="3"/>
  <c r="AN323" i="3"/>
  <c r="AL323" i="3"/>
  <c r="AM323" i="3"/>
  <c r="AK312" i="3"/>
  <c r="AL312" i="3"/>
  <c r="AO312" i="3"/>
  <c r="AP312" i="3"/>
  <c r="AK273" i="3"/>
  <c r="AN273" i="3"/>
  <c r="AL273" i="3"/>
  <c r="AM273" i="3"/>
  <c r="AO273" i="3"/>
  <c r="AP273" i="3"/>
  <c r="AJ255" i="3"/>
  <c r="AQ255" i="3"/>
  <c r="AK179" i="3"/>
  <c r="AL179" i="3"/>
  <c r="AM179" i="3"/>
  <c r="AO179" i="3"/>
  <c r="AN179" i="3"/>
  <c r="AP179" i="3"/>
  <c r="AK411" i="3"/>
  <c r="AN411" i="3"/>
  <c r="AO410" i="3"/>
  <c r="AL402" i="3"/>
  <c r="AM402" i="3"/>
  <c r="AN402" i="3"/>
  <c r="AM401" i="3"/>
  <c r="AQ393" i="3"/>
  <c r="AP392" i="3"/>
  <c r="AP391" i="3"/>
  <c r="AM383" i="3"/>
  <c r="AN383" i="3"/>
  <c r="AO383" i="3"/>
  <c r="AO370" i="3"/>
  <c r="AQ366" i="3"/>
  <c r="AK365" i="3"/>
  <c r="AL365" i="3"/>
  <c r="AM365" i="3"/>
  <c r="AO365" i="3"/>
  <c r="AP365" i="3"/>
  <c r="AQ361" i="3"/>
  <c r="AP360" i="3"/>
  <c r="AN344" i="3"/>
  <c r="AM332" i="3"/>
  <c r="AM327" i="3"/>
  <c r="AN327" i="3"/>
  <c r="AO327" i="3"/>
  <c r="AK327" i="3"/>
  <c r="AL327" i="3"/>
  <c r="AP327" i="3"/>
  <c r="AN312" i="3"/>
  <c r="AM300" i="3"/>
  <c r="AN300" i="3"/>
  <c r="AO300" i="3"/>
  <c r="AP300" i="3"/>
  <c r="AK300" i="3"/>
  <c r="AL300" i="3"/>
  <c r="AM270" i="3"/>
  <c r="AJ267" i="3"/>
  <c r="AO491" i="3"/>
  <c r="AN491" i="3"/>
  <c r="AM491" i="3"/>
  <c r="AN412" i="3"/>
  <c r="AO412" i="3"/>
  <c r="AP412" i="3"/>
  <c r="AK412" i="3"/>
  <c r="AO411" i="3"/>
  <c r="AK410" i="3"/>
  <c r="AQ403" i="3"/>
  <c r="AO402" i="3"/>
  <c r="AK401" i="3"/>
  <c r="AQ394" i="3"/>
  <c r="AN392" i="3"/>
  <c r="AL391" i="3"/>
  <c r="AO385" i="3"/>
  <c r="AP385" i="3"/>
  <c r="AL385" i="3"/>
  <c r="AK376" i="3"/>
  <c r="AL376" i="3"/>
  <c r="AN376" i="3"/>
  <c r="AO376" i="3"/>
  <c r="AQ371" i="3"/>
  <c r="AK370" i="3"/>
  <c r="AM360" i="3"/>
  <c r="AO356" i="3"/>
  <c r="AM351" i="3"/>
  <c r="AN351" i="3"/>
  <c r="AO351" i="3"/>
  <c r="AL351" i="3"/>
  <c r="AP351" i="3"/>
  <c r="AP342" i="3"/>
  <c r="AM342" i="3"/>
  <c r="AL342" i="3"/>
  <c r="AN342" i="3"/>
  <c r="AK341" i="3"/>
  <c r="AL341" i="3"/>
  <c r="AM341" i="3"/>
  <c r="AP341" i="3"/>
  <c r="AN341" i="3"/>
  <c r="AP323" i="3"/>
  <c r="AK320" i="3"/>
  <c r="AL320" i="3"/>
  <c r="AO320" i="3"/>
  <c r="AN320" i="3"/>
  <c r="AP320" i="3"/>
  <c r="AM312" i="3"/>
  <c r="AP310" i="3"/>
  <c r="AM310" i="3"/>
  <c r="AL310" i="3"/>
  <c r="AN310" i="3"/>
  <c r="AO310" i="3"/>
  <c r="AK309" i="3"/>
  <c r="AL309" i="3"/>
  <c r="AM309" i="3"/>
  <c r="AP309" i="3"/>
  <c r="AN309" i="3"/>
  <c r="AO309" i="3"/>
  <c r="AK294" i="3"/>
  <c r="AL294" i="3"/>
  <c r="AO294" i="3"/>
  <c r="AM294" i="3"/>
  <c r="AN294" i="3"/>
  <c r="AK225" i="3"/>
  <c r="AM225" i="3"/>
  <c r="AL225" i="3"/>
  <c r="AP225" i="3"/>
  <c r="AO225" i="3"/>
  <c r="AK201" i="3"/>
  <c r="AM201" i="3"/>
  <c r="AL201" i="3"/>
  <c r="AO201" i="3"/>
  <c r="AP201" i="3"/>
  <c r="AN201" i="3"/>
  <c r="AL200" i="3"/>
  <c r="AM200" i="3"/>
  <c r="AN200" i="3"/>
  <c r="AP200" i="3"/>
  <c r="AK200" i="3"/>
  <c r="AO200" i="3"/>
  <c r="AP414" i="3"/>
  <c r="AM414" i="3"/>
  <c r="AK413" i="3"/>
  <c r="AL413" i="3"/>
  <c r="AM413" i="3"/>
  <c r="AP413" i="3"/>
  <c r="AN404" i="3"/>
  <c r="AO404" i="3"/>
  <c r="AP404" i="3"/>
  <c r="AK404" i="3"/>
  <c r="AQ395" i="3"/>
  <c r="AM392" i="3"/>
  <c r="AK391" i="3"/>
  <c r="AL386" i="3"/>
  <c r="AM386" i="3"/>
  <c r="AN386" i="3"/>
  <c r="AM385" i="3"/>
  <c r="AO377" i="3"/>
  <c r="AP377" i="3"/>
  <c r="AL377" i="3"/>
  <c r="AL362" i="3"/>
  <c r="AM362" i="3"/>
  <c r="AN362" i="3"/>
  <c r="AP362" i="3"/>
  <c r="AK336" i="3"/>
  <c r="AL336" i="3"/>
  <c r="AO336" i="3"/>
  <c r="AM336" i="3"/>
  <c r="AN336" i="3"/>
  <c r="AP334" i="3"/>
  <c r="AM334" i="3"/>
  <c r="AK334" i="3"/>
  <c r="AN334" i="3"/>
  <c r="AO334" i="3"/>
  <c r="AO323" i="3"/>
  <c r="AL314" i="3"/>
  <c r="AM314" i="3"/>
  <c r="AN314" i="3"/>
  <c r="AK314" i="3"/>
  <c r="AJ244" i="3"/>
  <c r="AQ244" i="3"/>
  <c r="AN202" i="3"/>
  <c r="AO202" i="3"/>
  <c r="AP202" i="3"/>
  <c r="AK202" i="3"/>
  <c r="AL202" i="3"/>
  <c r="AM202" i="3"/>
  <c r="AQ353" i="3"/>
  <c r="AM343" i="3"/>
  <c r="AN343" i="3"/>
  <c r="AO343" i="3"/>
  <c r="AQ326" i="3"/>
  <c r="AN316" i="3"/>
  <c r="AO316" i="3"/>
  <c r="AP316" i="3"/>
  <c r="AK316" i="3"/>
  <c r="AQ307" i="3"/>
  <c r="AQ301" i="3"/>
  <c r="AO295" i="3"/>
  <c r="AP295" i="3"/>
  <c r="AL295" i="3"/>
  <c r="AK295" i="3"/>
  <c r="AK231" i="3"/>
  <c r="AL231" i="3"/>
  <c r="AN231" i="3"/>
  <c r="AM231" i="3"/>
  <c r="AO231" i="3"/>
  <c r="AK195" i="3"/>
  <c r="AL195" i="3"/>
  <c r="AM195" i="3"/>
  <c r="AO195" i="3"/>
  <c r="AN195" i="3"/>
  <c r="AP195" i="3"/>
  <c r="AL159" i="3"/>
  <c r="AK159" i="3"/>
  <c r="AN159" i="3"/>
  <c r="AM159" i="3"/>
  <c r="AO159" i="3"/>
  <c r="AP159" i="3"/>
  <c r="AP157" i="3"/>
  <c r="AM157" i="3"/>
  <c r="AK157" i="3"/>
  <c r="AL157" i="3"/>
  <c r="AO157" i="3"/>
  <c r="AN157" i="3"/>
  <c r="AK156" i="3"/>
  <c r="AM156" i="3"/>
  <c r="AP156" i="3"/>
  <c r="AL156" i="3"/>
  <c r="AO156" i="3"/>
  <c r="AN156" i="3"/>
  <c r="AQ354" i="3"/>
  <c r="AO345" i="3"/>
  <c r="AP345" i="3"/>
  <c r="AL345" i="3"/>
  <c r="AM335" i="3"/>
  <c r="AN335" i="3"/>
  <c r="AO335" i="3"/>
  <c r="AP318" i="3"/>
  <c r="AM318" i="3"/>
  <c r="AN308" i="3"/>
  <c r="AO308" i="3"/>
  <c r="AP308" i="3"/>
  <c r="AK308" i="3"/>
  <c r="AL299" i="3"/>
  <c r="AM299" i="3"/>
  <c r="AP299" i="3"/>
  <c r="AN299" i="3"/>
  <c r="AO299" i="3"/>
  <c r="AM285" i="3"/>
  <c r="AN285" i="3"/>
  <c r="AO285" i="3"/>
  <c r="AK285" i="3"/>
  <c r="AL285" i="3"/>
  <c r="AP285" i="3"/>
  <c r="AL246" i="3"/>
  <c r="AN246" i="3"/>
  <c r="AO246" i="3"/>
  <c r="AK246" i="3"/>
  <c r="AM246" i="3"/>
  <c r="AN194" i="3"/>
  <c r="AO194" i="3"/>
  <c r="AP194" i="3"/>
  <c r="AK194" i="3"/>
  <c r="AL194" i="3"/>
  <c r="AM194" i="3"/>
  <c r="AJ172" i="3"/>
  <c r="AQ172" i="3"/>
  <c r="AO375" i="3"/>
  <c r="AO367" i="3"/>
  <c r="AO359" i="3"/>
  <c r="AQ347" i="3"/>
  <c r="AK345" i="3"/>
  <c r="AQ338" i="3"/>
  <c r="AL335" i="3"/>
  <c r="AQ329" i="3"/>
  <c r="AM319" i="3"/>
  <c r="AN319" i="3"/>
  <c r="AO319" i="3"/>
  <c r="AN318" i="3"/>
  <c r="AL308" i="3"/>
  <c r="AL280" i="3"/>
  <c r="AM280" i="3"/>
  <c r="AN280" i="3"/>
  <c r="AK280" i="3"/>
  <c r="AM269" i="3"/>
  <c r="AN269" i="3"/>
  <c r="AO269" i="3"/>
  <c r="AL269" i="3"/>
  <c r="AQ264" i="3"/>
  <c r="AP246" i="3"/>
  <c r="AO237" i="3"/>
  <c r="AK237" i="3"/>
  <c r="AL237" i="3"/>
  <c r="AP237" i="3"/>
  <c r="AP218" i="3"/>
  <c r="AK218" i="3"/>
  <c r="AL218" i="3"/>
  <c r="AM218" i="3"/>
  <c r="AN218" i="3"/>
  <c r="AO218" i="3"/>
  <c r="AN375" i="3"/>
  <c r="AN367" i="3"/>
  <c r="AN359" i="3"/>
  <c r="AN348" i="3"/>
  <c r="AO348" i="3"/>
  <c r="AP348" i="3"/>
  <c r="AK348" i="3"/>
  <c r="AQ339" i="3"/>
  <c r="AK335" i="3"/>
  <c r="AQ330" i="3"/>
  <c r="AO321" i="3"/>
  <c r="AP321" i="3"/>
  <c r="AL321" i="3"/>
  <c r="AL318" i="3"/>
  <c r="AM311" i="3"/>
  <c r="AN311" i="3"/>
  <c r="AO311" i="3"/>
  <c r="AN304" i="3"/>
  <c r="AP304" i="3"/>
  <c r="AL304" i="3"/>
  <c r="AP280" i="3"/>
  <c r="AP269" i="3"/>
  <c r="AP350" i="3"/>
  <c r="AM350" i="3"/>
  <c r="AK349" i="3"/>
  <c r="AL349" i="3"/>
  <c r="AM349" i="3"/>
  <c r="AP349" i="3"/>
  <c r="AN340" i="3"/>
  <c r="AO340" i="3"/>
  <c r="AP340" i="3"/>
  <c r="AK340" i="3"/>
  <c r="AQ331" i="3"/>
  <c r="AL322" i="3"/>
  <c r="AM322" i="3"/>
  <c r="AN322" i="3"/>
  <c r="AK318" i="3"/>
  <c r="AO313" i="3"/>
  <c r="AP313" i="3"/>
  <c r="AL313" i="3"/>
  <c r="AN305" i="3"/>
  <c r="AO305" i="3"/>
  <c r="AP305" i="3"/>
  <c r="AK305" i="3"/>
  <c r="AK299" i="3"/>
  <c r="AK281" i="3"/>
  <c r="AN281" i="3"/>
  <c r="AO281" i="3"/>
  <c r="AO271" i="3"/>
  <c r="AP271" i="3"/>
  <c r="AL271" i="3"/>
  <c r="AM271" i="3"/>
  <c r="AJ258" i="3"/>
  <c r="AQ258" i="3"/>
  <c r="AN240" i="3"/>
  <c r="AP240" i="3"/>
  <c r="AK240" i="3"/>
  <c r="AO240" i="3"/>
  <c r="AN237" i="3"/>
  <c r="AK193" i="3"/>
  <c r="AM193" i="3"/>
  <c r="AL193" i="3"/>
  <c r="AN193" i="3"/>
  <c r="AL192" i="3"/>
  <c r="AM192" i="3"/>
  <c r="AN192" i="3"/>
  <c r="AP192" i="3"/>
  <c r="AO192" i="3"/>
  <c r="AQ303" i="3"/>
  <c r="AM293" i="3"/>
  <c r="AN293" i="3"/>
  <c r="AO293" i="3"/>
  <c r="AN282" i="3"/>
  <c r="AO282" i="3"/>
  <c r="AP282" i="3"/>
  <c r="AK282" i="3"/>
  <c r="AQ272" i="3"/>
  <c r="AQ263" i="3"/>
  <c r="AQ247" i="3"/>
  <c r="AJ241" i="3"/>
  <c r="AQ241" i="3"/>
  <c r="AQ234" i="3"/>
  <c r="AK217" i="3"/>
  <c r="AM217" i="3"/>
  <c r="AL217" i="3"/>
  <c r="AN217" i="3"/>
  <c r="AO217" i="3"/>
  <c r="AO298" i="3"/>
  <c r="AP298" i="3"/>
  <c r="AK298" i="3"/>
  <c r="AQ297" i="3"/>
  <c r="AQ287" i="3"/>
  <c r="AQ276" i="3"/>
  <c r="AN266" i="3"/>
  <c r="AO266" i="3"/>
  <c r="AP266" i="3"/>
  <c r="AK266" i="3"/>
  <c r="AQ248" i="3"/>
  <c r="AO245" i="3"/>
  <c r="AK245" i="3"/>
  <c r="AL245" i="3"/>
  <c r="AP245" i="3"/>
  <c r="AJ233" i="3"/>
  <c r="AQ233" i="3"/>
  <c r="AN232" i="3"/>
  <c r="AO232" i="3"/>
  <c r="AP232" i="3"/>
  <c r="AL232" i="3"/>
  <c r="AN224" i="3"/>
  <c r="AP224" i="3"/>
  <c r="AK224" i="3"/>
  <c r="AL224" i="3"/>
  <c r="AM224" i="3"/>
  <c r="AL222" i="3"/>
  <c r="AN222" i="3"/>
  <c r="AK222" i="3"/>
  <c r="AM222" i="3"/>
  <c r="AO222" i="3"/>
  <c r="AP222" i="3"/>
  <c r="AN186" i="3"/>
  <c r="AO186" i="3"/>
  <c r="AP186" i="3"/>
  <c r="AK186" i="3"/>
  <c r="AL186" i="3"/>
  <c r="AP165" i="3"/>
  <c r="AK165" i="3"/>
  <c r="AL165" i="3"/>
  <c r="AM165" i="3"/>
  <c r="AO165" i="3"/>
  <c r="AJ112" i="3"/>
  <c r="AQ112" i="3"/>
  <c r="AJ104" i="3"/>
  <c r="AQ104" i="3"/>
  <c r="AN298" i="3"/>
  <c r="AQ288" i="3"/>
  <c r="AK278" i="3"/>
  <c r="AL278" i="3"/>
  <c r="AO278" i="3"/>
  <c r="AM277" i="3"/>
  <c r="AN277" i="3"/>
  <c r="AO277" i="3"/>
  <c r="AP268" i="3"/>
  <c r="AM268" i="3"/>
  <c r="AM260" i="3"/>
  <c r="AO260" i="3"/>
  <c r="AP260" i="3"/>
  <c r="AK260" i="3"/>
  <c r="AP259" i="3"/>
  <c r="AM259" i="3"/>
  <c r="AO253" i="3"/>
  <c r="AP253" i="3"/>
  <c r="AL253" i="3"/>
  <c r="AJ249" i="3"/>
  <c r="AQ249" i="3"/>
  <c r="AQ239" i="3"/>
  <c r="AJ230" i="3"/>
  <c r="AQ230" i="3"/>
  <c r="AN177" i="3"/>
  <c r="AP177" i="3"/>
  <c r="AK177" i="3"/>
  <c r="AL177" i="3"/>
  <c r="AJ149" i="3"/>
  <c r="AQ149" i="3"/>
  <c r="AL130" i="3"/>
  <c r="AP130" i="3"/>
  <c r="AK130" i="3"/>
  <c r="AM130" i="3"/>
  <c r="AN130" i="3"/>
  <c r="AO130" i="3"/>
  <c r="AM298" i="3"/>
  <c r="AQ289" i="3"/>
  <c r="AQ279" i="3"/>
  <c r="AP278" i="3"/>
  <c r="AP277" i="3"/>
  <c r="AO268" i="3"/>
  <c r="AL266" i="3"/>
  <c r="AN259" i="3"/>
  <c r="AN253" i="3"/>
  <c r="AN245" i="3"/>
  <c r="AQ242" i="3"/>
  <c r="AK232" i="3"/>
  <c r="AK211" i="3"/>
  <c r="AL211" i="3"/>
  <c r="AM211" i="3"/>
  <c r="AO211" i="3"/>
  <c r="AN211" i="3"/>
  <c r="AP211" i="3"/>
  <c r="AN210" i="3"/>
  <c r="AO210" i="3"/>
  <c r="AP210" i="3"/>
  <c r="AK210" i="3"/>
  <c r="AL210" i="3"/>
  <c r="AM210" i="3"/>
  <c r="AO177" i="3"/>
  <c r="AP171" i="3"/>
  <c r="AK171" i="3"/>
  <c r="AL171" i="3"/>
  <c r="AM171" i="3"/>
  <c r="AO171" i="3"/>
  <c r="AK170" i="3"/>
  <c r="AN170" i="3"/>
  <c r="AO170" i="3"/>
  <c r="AP170" i="3"/>
  <c r="AL170" i="3"/>
  <c r="AO160" i="3"/>
  <c r="AP160" i="3"/>
  <c r="AK160" i="3"/>
  <c r="AL160" i="3"/>
  <c r="AM160" i="3"/>
  <c r="AL151" i="3"/>
  <c r="AO151" i="3"/>
  <c r="AK151" i="3"/>
  <c r="AM151" i="3"/>
  <c r="AP151" i="3"/>
  <c r="AN151" i="3"/>
  <c r="AM150" i="3"/>
  <c r="AO150" i="3"/>
  <c r="AK150" i="3"/>
  <c r="AL150" i="3"/>
  <c r="AP150" i="3"/>
  <c r="AN150" i="3"/>
  <c r="AM257" i="3"/>
  <c r="AN257" i="3"/>
  <c r="AM243" i="3"/>
  <c r="AO243" i="3"/>
  <c r="AP243" i="3"/>
  <c r="AM235" i="3"/>
  <c r="AO235" i="3"/>
  <c r="AP235" i="3"/>
  <c r="AQ226" i="3"/>
  <c r="AL216" i="3"/>
  <c r="AM216" i="3"/>
  <c r="AN216" i="3"/>
  <c r="AP216" i="3"/>
  <c r="AP141" i="3"/>
  <c r="AM141" i="3"/>
  <c r="AL141" i="3"/>
  <c r="AK141" i="3"/>
  <c r="AN141" i="3"/>
  <c r="AO141" i="3"/>
  <c r="AK140" i="3"/>
  <c r="AL140" i="3"/>
  <c r="AM140" i="3"/>
  <c r="AP140" i="3"/>
  <c r="AN140" i="3"/>
  <c r="AJ120" i="3"/>
  <c r="AQ120" i="3"/>
  <c r="AP21" i="3"/>
  <c r="AK21" i="3"/>
  <c r="AL21" i="3"/>
  <c r="AN21" i="3"/>
  <c r="AO21" i="3"/>
  <c r="AM21" i="3"/>
  <c r="AK20" i="3"/>
  <c r="AM20" i="3"/>
  <c r="AN20" i="3"/>
  <c r="AO20" i="3"/>
  <c r="AL20" i="3"/>
  <c r="AP20" i="3"/>
  <c r="AQ256" i="3"/>
  <c r="AK235" i="3"/>
  <c r="AL220" i="3"/>
  <c r="AO220" i="3"/>
  <c r="AP220" i="3"/>
  <c r="AK187" i="3"/>
  <c r="AL187" i="3"/>
  <c r="AM187" i="3"/>
  <c r="AO187" i="3"/>
  <c r="AN187" i="3"/>
  <c r="AP187" i="3"/>
  <c r="AK185" i="3"/>
  <c r="AM185" i="3"/>
  <c r="AL185" i="3"/>
  <c r="AL184" i="3"/>
  <c r="AM184" i="3"/>
  <c r="AN184" i="3"/>
  <c r="AP184" i="3"/>
  <c r="AK178" i="3"/>
  <c r="AN178" i="3"/>
  <c r="AO178" i="3"/>
  <c r="AP178" i="3"/>
  <c r="AL178" i="3"/>
  <c r="AQ167" i="3"/>
  <c r="AM166" i="3"/>
  <c r="AO166" i="3"/>
  <c r="AK166" i="3"/>
  <c r="AN166" i="3"/>
  <c r="AL166" i="3"/>
  <c r="AP166" i="3"/>
  <c r="AL161" i="3"/>
  <c r="AN161" i="3"/>
  <c r="AP161" i="3"/>
  <c r="AK161" i="3"/>
  <c r="AK143" i="3"/>
  <c r="AL143" i="3"/>
  <c r="AO143" i="3"/>
  <c r="AM143" i="3"/>
  <c r="AP143" i="3"/>
  <c r="AL175" i="3"/>
  <c r="AK175" i="3"/>
  <c r="AM175" i="3"/>
  <c r="AN175" i="3"/>
  <c r="AP175" i="3"/>
  <c r="AJ163" i="3"/>
  <c r="AQ163" i="3"/>
  <c r="AM158" i="3"/>
  <c r="AO158" i="3"/>
  <c r="AK158" i="3"/>
  <c r="AN158" i="3"/>
  <c r="AP158" i="3"/>
  <c r="AK146" i="3"/>
  <c r="AN146" i="3"/>
  <c r="AL146" i="3"/>
  <c r="AM146" i="3"/>
  <c r="AP146" i="3"/>
  <c r="AN132" i="3"/>
  <c r="AK132" i="3"/>
  <c r="AO132" i="3"/>
  <c r="AM132" i="3"/>
  <c r="AK123" i="3"/>
  <c r="AM123" i="3"/>
  <c r="AO123" i="3"/>
  <c r="AN123" i="3"/>
  <c r="AP123" i="3"/>
  <c r="AL123" i="3"/>
  <c r="AL122" i="3"/>
  <c r="AM122" i="3"/>
  <c r="AN122" i="3"/>
  <c r="AP122" i="3"/>
  <c r="AK122" i="3"/>
  <c r="AO122" i="3"/>
  <c r="AK209" i="3"/>
  <c r="AM209" i="3"/>
  <c r="AL209" i="3"/>
  <c r="AL208" i="3"/>
  <c r="AM208" i="3"/>
  <c r="AN208" i="3"/>
  <c r="AP208" i="3"/>
  <c r="AO136" i="3"/>
  <c r="AP136" i="3"/>
  <c r="AL136" i="3"/>
  <c r="AK136" i="3"/>
  <c r="AM136" i="3"/>
  <c r="AQ133" i="3"/>
  <c r="AP132" i="3"/>
  <c r="AL57" i="3"/>
  <c r="AN57" i="3"/>
  <c r="AO57" i="3"/>
  <c r="AP57" i="3"/>
  <c r="AK57" i="3"/>
  <c r="AM57" i="3"/>
  <c r="AO229" i="3"/>
  <c r="AQ223" i="3"/>
  <c r="AP221" i="3"/>
  <c r="AQ212" i="3"/>
  <c r="AQ204" i="3"/>
  <c r="AQ196" i="3"/>
  <c r="AQ188" i="3"/>
  <c r="AQ180" i="3"/>
  <c r="AQ173" i="3"/>
  <c r="AK164" i="3"/>
  <c r="AM164" i="3"/>
  <c r="AL164" i="3"/>
  <c r="AN164" i="3"/>
  <c r="AO164" i="3"/>
  <c r="AQ147" i="3"/>
  <c r="AQ145" i="3"/>
  <c r="AK135" i="3"/>
  <c r="AL135" i="3"/>
  <c r="AO135" i="3"/>
  <c r="AM135" i="3"/>
  <c r="AN135" i="3"/>
  <c r="AM134" i="3"/>
  <c r="AN134" i="3"/>
  <c r="AO134" i="3"/>
  <c r="AK134" i="3"/>
  <c r="AP134" i="3"/>
  <c r="AO129" i="3"/>
  <c r="AK129" i="3"/>
  <c r="AL129" i="3"/>
  <c r="AM129" i="3"/>
  <c r="AN129" i="3"/>
  <c r="AK128" i="3"/>
  <c r="AN128" i="3"/>
  <c r="AM128" i="3"/>
  <c r="AO128" i="3"/>
  <c r="AP128" i="3"/>
  <c r="AK125" i="3"/>
  <c r="AL125" i="3"/>
  <c r="AM125" i="3"/>
  <c r="AO125" i="3"/>
  <c r="AN125" i="3"/>
  <c r="AP125" i="3"/>
  <c r="AP53" i="3"/>
  <c r="AK53" i="3"/>
  <c r="AL53" i="3"/>
  <c r="AN53" i="3"/>
  <c r="AM53" i="3"/>
  <c r="AP45" i="3"/>
  <c r="AK45" i="3"/>
  <c r="AL45" i="3"/>
  <c r="AM45" i="3"/>
  <c r="AO45" i="3"/>
  <c r="AK44" i="3"/>
  <c r="AM44" i="3"/>
  <c r="AN44" i="3"/>
  <c r="AO44" i="3"/>
  <c r="AL44" i="3"/>
  <c r="AP44" i="3"/>
  <c r="AQ18" i="3"/>
  <c r="AL17" i="3"/>
  <c r="AN17" i="3"/>
  <c r="AO17" i="3"/>
  <c r="AP17" i="3"/>
  <c r="AK17" i="3"/>
  <c r="AM17" i="3"/>
  <c r="AN229" i="3"/>
  <c r="AN221" i="3"/>
  <c r="AM213" i="3"/>
  <c r="AN213" i="3"/>
  <c r="AO213" i="3"/>
  <c r="AM205" i="3"/>
  <c r="AN205" i="3"/>
  <c r="AO205" i="3"/>
  <c r="AM197" i="3"/>
  <c r="AN197" i="3"/>
  <c r="AO197" i="3"/>
  <c r="AM189" i="3"/>
  <c r="AN189" i="3"/>
  <c r="AO189" i="3"/>
  <c r="AM181" i="3"/>
  <c r="AN181" i="3"/>
  <c r="AO181" i="3"/>
  <c r="AO174" i="3"/>
  <c r="AM174" i="3"/>
  <c r="AN174" i="3"/>
  <c r="AP174" i="3"/>
  <c r="AO168" i="3"/>
  <c r="AP168" i="3"/>
  <c r="AK168" i="3"/>
  <c r="AM142" i="3"/>
  <c r="AN142" i="3"/>
  <c r="AO142" i="3"/>
  <c r="AL142" i="3"/>
  <c r="AK117" i="3"/>
  <c r="AL117" i="3"/>
  <c r="AM117" i="3"/>
  <c r="AO117" i="3"/>
  <c r="AN117" i="3"/>
  <c r="AK115" i="3"/>
  <c r="AM115" i="3"/>
  <c r="AO115" i="3"/>
  <c r="AL115" i="3"/>
  <c r="AN115" i="3"/>
  <c r="AL114" i="3"/>
  <c r="AM114" i="3"/>
  <c r="AN114" i="3"/>
  <c r="AP114" i="3"/>
  <c r="AK114" i="3"/>
  <c r="AO114" i="3"/>
  <c r="AK58" i="3"/>
  <c r="AL58" i="3"/>
  <c r="AM58" i="3"/>
  <c r="AN58" i="3"/>
  <c r="AO58" i="3"/>
  <c r="AP58" i="3"/>
  <c r="AJ29" i="3"/>
  <c r="AQ29" i="3"/>
  <c r="AM227" i="3"/>
  <c r="AO227" i="3"/>
  <c r="AM219" i="3"/>
  <c r="AO219" i="3"/>
  <c r="AK214" i="3"/>
  <c r="AL214" i="3"/>
  <c r="AN214" i="3"/>
  <c r="AK206" i="3"/>
  <c r="AL206" i="3"/>
  <c r="AN206" i="3"/>
  <c r="AK198" i="3"/>
  <c r="AL198" i="3"/>
  <c r="AN198" i="3"/>
  <c r="AK190" i="3"/>
  <c r="AL190" i="3"/>
  <c r="AN190" i="3"/>
  <c r="AK182" i="3"/>
  <c r="AL182" i="3"/>
  <c r="AN182" i="3"/>
  <c r="AL181" i="3"/>
  <c r="AL174" i="3"/>
  <c r="AL169" i="3"/>
  <c r="AN169" i="3"/>
  <c r="AP169" i="3"/>
  <c r="AJ148" i="3"/>
  <c r="AQ148" i="3"/>
  <c r="AP142" i="3"/>
  <c r="AP118" i="3"/>
  <c r="AL118" i="3"/>
  <c r="AK118" i="3"/>
  <c r="AM118" i="3"/>
  <c r="AN118" i="3"/>
  <c r="AK107" i="3"/>
  <c r="AM107" i="3"/>
  <c r="AO107" i="3"/>
  <c r="AN107" i="3"/>
  <c r="AL106" i="3"/>
  <c r="AM106" i="3"/>
  <c r="AN106" i="3"/>
  <c r="AP106" i="3"/>
  <c r="AK106" i="3"/>
  <c r="AJ31" i="3"/>
  <c r="AQ31" i="3"/>
  <c r="AP227" i="3"/>
  <c r="AL221" i="3"/>
  <c r="AP219" i="3"/>
  <c r="AQ215" i="3"/>
  <c r="AP214" i="3"/>
  <c r="AQ207" i="3"/>
  <c r="AP206" i="3"/>
  <c r="AQ199" i="3"/>
  <c r="AP198" i="3"/>
  <c r="AQ191" i="3"/>
  <c r="AP190" i="3"/>
  <c r="AK189" i="3"/>
  <c r="AQ183" i="3"/>
  <c r="AP182" i="3"/>
  <c r="AK181" i="3"/>
  <c r="AK174" i="3"/>
  <c r="AO169" i="3"/>
  <c r="AL168" i="3"/>
  <c r="AK142" i="3"/>
  <c r="AO106" i="3"/>
  <c r="AK101" i="3"/>
  <c r="AL101" i="3"/>
  <c r="AM101" i="3"/>
  <c r="AO101" i="3"/>
  <c r="AN101" i="3"/>
  <c r="AP101" i="3"/>
  <c r="AK93" i="3"/>
  <c r="AL93" i="3"/>
  <c r="AM93" i="3"/>
  <c r="AO93" i="3"/>
  <c r="AN93" i="3"/>
  <c r="AP93" i="3"/>
  <c r="AO72" i="3"/>
  <c r="AK72" i="3"/>
  <c r="AM72" i="3"/>
  <c r="AL72" i="3"/>
  <c r="AP72" i="3"/>
  <c r="AP61" i="3"/>
  <c r="AK61" i="3"/>
  <c r="AL61" i="3"/>
  <c r="AM61" i="3"/>
  <c r="AN61" i="3"/>
  <c r="AO61" i="3"/>
  <c r="AQ176" i="3"/>
  <c r="AQ154" i="3"/>
  <c r="AQ153" i="3"/>
  <c r="AQ152" i="3"/>
  <c r="AQ144" i="3"/>
  <c r="AQ126" i="3"/>
  <c r="AQ94" i="3"/>
  <c r="AP85" i="3"/>
  <c r="AK85" i="3"/>
  <c r="AL85" i="3"/>
  <c r="AN85" i="3"/>
  <c r="AO85" i="3"/>
  <c r="AM85" i="3"/>
  <c r="AK84" i="3"/>
  <c r="AM84" i="3"/>
  <c r="AN84" i="3"/>
  <c r="AO84" i="3"/>
  <c r="AL84" i="3"/>
  <c r="AP84" i="3"/>
  <c r="AP37" i="3"/>
  <c r="AK37" i="3"/>
  <c r="AL37" i="3"/>
  <c r="AM37" i="3"/>
  <c r="AN37" i="3"/>
  <c r="AK36" i="3"/>
  <c r="AM36" i="3"/>
  <c r="AN36" i="3"/>
  <c r="AO36" i="3"/>
  <c r="AP36" i="3"/>
  <c r="AO8" i="3"/>
  <c r="AK8" i="3"/>
  <c r="AM8" i="3"/>
  <c r="AL8" i="3"/>
  <c r="AP162" i="3"/>
  <c r="AL137" i="3"/>
  <c r="AM137" i="3"/>
  <c r="AN137" i="3"/>
  <c r="AQ102" i="3"/>
  <c r="AL9" i="3"/>
  <c r="AN9" i="3"/>
  <c r="AO9" i="3"/>
  <c r="AP9" i="3"/>
  <c r="AM9" i="3"/>
  <c r="AK9" i="3"/>
  <c r="AQ138" i="3"/>
  <c r="AK109" i="3"/>
  <c r="AL109" i="3"/>
  <c r="AM109" i="3"/>
  <c r="AO109" i="3"/>
  <c r="AN109" i="3"/>
  <c r="AK91" i="3"/>
  <c r="AM91" i="3"/>
  <c r="AO91" i="3"/>
  <c r="AJ55" i="3"/>
  <c r="AQ55" i="3"/>
  <c r="AM30" i="3"/>
  <c r="AO30" i="3"/>
  <c r="AP30" i="3"/>
  <c r="AK30" i="3"/>
  <c r="AL30" i="3"/>
  <c r="AN30" i="3"/>
  <c r="AN139" i="3"/>
  <c r="AO139" i="3"/>
  <c r="AP139" i="3"/>
  <c r="AK139" i="3"/>
  <c r="AQ110" i="3"/>
  <c r="AP109" i="3"/>
  <c r="AK99" i="3"/>
  <c r="AM99" i="3"/>
  <c r="AO99" i="3"/>
  <c r="AL98" i="3"/>
  <c r="AM98" i="3"/>
  <c r="AN98" i="3"/>
  <c r="AP98" i="3"/>
  <c r="AK98" i="3"/>
  <c r="AJ96" i="3"/>
  <c r="AQ96" i="3"/>
  <c r="AP91" i="3"/>
  <c r="AM46" i="3"/>
  <c r="AO46" i="3"/>
  <c r="AP46" i="3"/>
  <c r="AK46" i="3"/>
  <c r="AN46" i="3"/>
  <c r="AL46" i="3"/>
  <c r="AN27" i="3"/>
  <c r="AP27" i="3"/>
  <c r="AK27" i="3"/>
  <c r="AM27" i="3"/>
  <c r="AQ131" i="3"/>
  <c r="AN124" i="3"/>
  <c r="AO124" i="3"/>
  <c r="AP124" i="3"/>
  <c r="AN116" i="3"/>
  <c r="AO116" i="3"/>
  <c r="AP116" i="3"/>
  <c r="AN108" i="3"/>
  <c r="AO108" i="3"/>
  <c r="AP108" i="3"/>
  <c r="AN100" i="3"/>
  <c r="AO100" i="3"/>
  <c r="AP100" i="3"/>
  <c r="AN92" i="3"/>
  <c r="AO92" i="3"/>
  <c r="AP92" i="3"/>
  <c r="AQ75" i="3"/>
  <c r="AL71" i="3"/>
  <c r="AM71" i="3"/>
  <c r="AN71" i="3"/>
  <c r="AO71" i="3"/>
  <c r="AQ63" i="3"/>
  <c r="AQ47" i="3"/>
  <c r="AQ11" i="3"/>
  <c r="AL7" i="3"/>
  <c r="AM7" i="3"/>
  <c r="AN7" i="3"/>
  <c r="AO7" i="3"/>
  <c r="AM127" i="3"/>
  <c r="AN127" i="3"/>
  <c r="AK124" i="3"/>
  <c r="AM119" i="3"/>
  <c r="AN119" i="3"/>
  <c r="AO119" i="3"/>
  <c r="AK116" i="3"/>
  <c r="AM111" i="3"/>
  <c r="AN111" i="3"/>
  <c r="AO111" i="3"/>
  <c r="AK108" i="3"/>
  <c r="AM103" i="3"/>
  <c r="AN103" i="3"/>
  <c r="AO103" i="3"/>
  <c r="AM95" i="3"/>
  <c r="AN95" i="3"/>
  <c r="AO95" i="3"/>
  <c r="AO88" i="3"/>
  <c r="AK88" i="3"/>
  <c r="AP88" i="3"/>
  <c r="AQ74" i="3"/>
  <c r="AP69" i="3"/>
  <c r="AK69" i="3"/>
  <c r="AL69" i="3"/>
  <c r="AM62" i="3"/>
  <c r="AO62" i="3"/>
  <c r="AP62" i="3"/>
  <c r="AK62" i="3"/>
  <c r="AK52" i="3"/>
  <c r="AM52" i="3"/>
  <c r="AN52" i="3"/>
  <c r="AO52" i="3"/>
  <c r="AN43" i="3"/>
  <c r="AP43" i="3"/>
  <c r="AK43" i="3"/>
  <c r="AN35" i="3"/>
  <c r="AP35" i="3"/>
  <c r="AL35" i="3"/>
  <c r="AO24" i="3"/>
  <c r="AK24" i="3"/>
  <c r="AP24" i="3"/>
  <c r="AQ10" i="3"/>
  <c r="AK90" i="3"/>
  <c r="AL90" i="3"/>
  <c r="AM90" i="3"/>
  <c r="AN90" i="3"/>
  <c r="AL89" i="3"/>
  <c r="AN89" i="3"/>
  <c r="AO89" i="3"/>
  <c r="AP89" i="3"/>
  <c r="AL79" i="3"/>
  <c r="AM79" i="3"/>
  <c r="AN79" i="3"/>
  <c r="AK79" i="3"/>
  <c r="AJ77" i="3"/>
  <c r="AQ77" i="3"/>
  <c r="AO56" i="3"/>
  <c r="AK56" i="3"/>
  <c r="AL56" i="3"/>
  <c r="AM56" i="3"/>
  <c r="AP56" i="3"/>
  <c r="AP52" i="3"/>
  <c r="AK26" i="3"/>
  <c r="AL26" i="3"/>
  <c r="AM26" i="3"/>
  <c r="AN26" i="3"/>
  <c r="AL25" i="3"/>
  <c r="AN25" i="3"/>
  <c r="AO25" i="3"/>
  <c r="AP25" i="3"/>
  <c r="AL15" i="3"/>
  <c r="AM15" i="3"/>
  <c r="AN15" i="3"/>
  <c r="AK15" i="3"/>
  <c r="AJ13" i="3"/>
  <c r="AQ13" i="3"/>
  <c r="AQ121" i="3"/>
  <c r="AQ113" i="3"/>
  <c r="AQ105" i="3"/>
  <c r="AQ97" i="3"/>
  <c r="AK95" i="3"/>
  <c r="AM89" i="3"/>
  <c r="AL88" i="3"/>
  <c r="AQ80" i="3"/>
  <c r="AP79" i="3"/>
  <c r="AO69" i="3"/>
  <c r="AN62" i="3"/>
  <c r="AM54" i="3"/>
  <c r="AO54" i="3"/>
  <c r="AP54" i="3"/>
  <c r="AL54" i="3"/>
  <c r="AL52" i="3"/>
  <c r="AM43" i="3"/>
  <c r="AM35" i="3"/>
  <c r="AM25" i="3"/>
  <c r="AL24" i="3"/>
  <c r="AQ16" i="3"/>
  <c r="AP15" i="3"/>
  <c r="AQ83" i="3"/>
  <c r="AQ66" i="3"/>
  <c r="AL65" i="3"/>
  <c r="AN65" i="3"/>
  <c r="AO65" i="3"/>
  <c r="AP65" i="3"/>
  <c r="AQ64" i="3"/>
  <c r="AM38" i="3"/>
  <c r="AO38" i="3"/>
  <c r="AP38" i="3"/>
  <c r="AK28" i="3"/>
  <c r="AM28" i="3"/>
  <c r="AN28" i="3"/>
  <c r="AO28" i="3"/>
  <c r="AQ19" i="3"/>
  <c r="AM86" i="3"/>
  <c r="AO86" i="3"/>
  <c r="AP86" i="3"/>
  <c r="AK76" i="3"/>
  <c r="AM76" i="3"/>
  <c r="AN76" i="3"/>
  <c r="AO76" i="3"/>
  <c r="AN67" i="3"/>
  <c r="AP67" i="3"/>
  <c r="AQ50" i="3"/>
  <c r="AL49" i="3"/>
  <c r="AN49" i="3"/>
  <c r="AO49" i="3"/>
  <c r="AP49" i="3"/>
  <c r="AQ48" i="3"/>
  <c r="AL39" i="3"/>
  <c r="AM39" i="3"/>
  <c r="AN39" i="3"/>
  <c r="AM22" i="3"/>
  <c r="AO22" i="3"/>
  <c r="AP22" i="3"/>
  <c r="AK12" i="3"/>
  <c r="AM12" i="3"/>
  <c r="AN12" i="3"/>
  <c r="AO12" i="3"/>
  <c r="AN86" i="3"/>
  <c r="AM78" i="3"/>
  <c r="AO78" i="3"/>
  <c r="AP78" i="3"/>
  <c r="AK68" i="3"/>
  <c r="AM68" i="3"/>
  <c r="AN68" i="3"/>
  <c r="AO68" i="3"/>
  <c r="AQ59" i="3"/>
  <c r="AK42" i="3"/>
  <c r="AL42" i="3"/>
  <c r="AM42" i="3"/>
  <c r="AL41" i="3"/>
  <c r="AN41" i="3"/>
  <c r="AO41" i="3"/>
  <c r="AP41" i="3"/>
  <c r="AO40" i="3"/>
  <c r="AK40" i="3"/>
  <c r="AN22" i="3"/>
  <c r="AM14" i="3"/>
  <c r="AO14" i="3"/>
  <c r="AP14" i="3"/>
  <c r="AQ87" i="3"/>
  <c r="AL86" i="3"/>
  <c r="AN78" i="3"/>
  <c r="AL76" i="3"/>
  <c r="AM70" i="3"/>
  <c r="AO70" i="3"/>
  <c r="AP70" i="3"/>
  <c r="AP68" i="3"/>
  <c r="AL67" i="3"/>
  <c r="AK60" i="3"/>
  <c r="AM60" i="3"/>
  <c r="AN60" i="3"/>
  <c r="AO60" i="3"/>
  <c r="AQ51" i="3"/>
  <c r="AK49" i="3"/>
  <c r="AP42" i="3"/>
  <c r="AM41" i="3"/>
  <c r="AM40" i="3"/>
  <c r="AO39" i="3"/>
  <c r="AQ34" i="3"/>
  <c r="AL33" i="3"/>
  <c r="AN33" i="3"/>
  <c r="AO33" i="3"/>
  <c r="AP33" i="3"/>
  <c r="AQ32" i="3"/>
  <c r="AQ23" i="3"/>
  <c r="AL22" i="3"/>
  <c r="AN14" i="3"/>
  <c r="AL12" i="3"/>
  <c r="T496" i="2"/>
  <c r="T505" i="2"/>
  <c r="AE501" i="2"/>
  <c r="AF501" i="2" s="1"/>
  <c r="S500" i="2"/>
  <c r="Y479" i="2"/>
  <c r="W497" i="2"/>
  <c r="V497" i="2" s="1"/>
  <c r="J495" i="2"/>
  <c r="Z495" i="2"/>
  <c r="AE495" i="2"/>
  <c r="AF495" i="2" s="1"/>
  <c r="N495" i="2"/>
  <c r="W495" i="2"/>
  <c r="V495" i="2" s="1"/>
  <c r="T492" i="2"/>
  <c r="Y484" i="2"/>
  <c r="K462" i="2"/>
  <c r="S462" i="2"/>
  <c r="T462" i="2" s="1"/>
  <c r="N462" i="2"/>
  <c r="W462" i="2"/>
  <c r="V462" i="2" s="1"/>
  <c r="O462" i="2"/>
  <c r="X462" i="2"/>
  <c r="AA462" i="2" s="1"/>
  <c r="P462" i="2"/>
  <c r="Y462" i="2"/>
  <c r="Q462" i="2"/>
  <c r="R462" i="2" s="1"/>
  <c r="AD462" i="2"/>
  <c r="AE462" i="2"/>
  <c r="AF462" i="2" s="1"/>
  <c r="U462" i="2"/>
  <c r="R422" i="2"/>
  <c r="Y505" i="2"/>
  <c r="N505" i="2"/>
  <c r="Y503" i="2"/>
  <c r="L503" i="2"/>
  <c r="M503" i="2" s="1"/>
  <c r="AC501" i="2"/>
  <c r="Q501" i="2"/>
  <c r="R501" i="2" s="1"/>
  <c r="AB500" i="2"/>
  <c r="P500" i="2"/>
  <c r="J498" i="2"/>
  <c r="Z498" i="2"/>
  <c r="N498" i="2"/>
  <c r="W498" i="2"/>
  <c r="V498" i="2" s="1"/>
  <c r="O498" i="2"/>
  <c r="X498" i="2"/>
  <c r="AA498" i="2" s="1"/>
  <c r="J496" i="2"/>
  <c r="Z496" i="2"/>
  <c r="P496" i="2"/>
  <c r="Y496" i="2"/>
  <c r="Q496" i="2"/>
  <c r="R496" i="2" s="1"/>
  <c r="W493" i="2"/>
  <c r="V493" i="2" s="1"/>
  <c r="L493" i="2"/>
  <c r="M493" i="2" s="1"/>
  <c r="AD490" i="2"/>
  <c r="L490" i="2"/>
  <c r="M490" i="2" s="1"/>
  <c r="J487" i="2"/>
  <c r="Z487" i="2"/>
  <c r="L487" i="2"/>
  <c r="M487" i="2" s="1"/>
  <c r="U487" i="2"/>
  <c r="AD487" i="2"/>
  <c r="AE487" i="2"/>
  <c r="AF487" i="2" s="1"/>
  <c r="N487" i="2"/>
  <c r="W487" i="2"/>
  <c r="V487" i="2" s="1"/>
  <c r="O487" i="2"/>
  <c r="X487" i="2"/>
  <c r="AA487" i="2" s="1"/>
  <c r="S485" i="2"/>
  <c r="X484" i="2"/>
  <c r="AA484" i="2" s="1"/>
  <c r="J477" i="2"/>
  <c r="Z477" i="2"/>
  <c r="N477" i="2"/>
  <c r="W477" i="2"/>
  <c r="V477" i="2" s="1"/>
  <c r="O477" i="2"/>
  <c r="X477" i="2"/>
  <c r="AA477" i="2" s="1"/>
  <c r="P477" i="2"/>
  <c r="Y477" i="2"/>
  <c r="Q477" i="2"/>
  <c r="R477" i="2" s="1"/>
  <c r="T477" i="2" s="1"/>
  <c r="AB474" i="2"/>
  <c r="J473" i="2"/>
  <c r="Z473" i="2"/>
  <c r="K473" i="2"/>
  <c r="S473" i="2"/>
  <c r="N473" i="2"/>
  <c r="X473" i="2"/>
  <c r="AA473" i="2" s="1"/>
  <c r="O473" i="2"/>
  <c r="Y473" i="2"/>
  <c r="P473" i="2"/>
  <c r="AB473" i="2"/>
  <c r="Q473" i="2"/>
  <c r="R473" i="2" s="1"/>
  <c r="AC473" i="2"/>
  <c r="Q466" i="2"/>
  <c r="R466" i="2" s="1"/>
  <c r="AC462" i="2"/>
  <c r="K456" i="2"/>
  <c r="S456" i="2"/>
  <c r="L456" i="2"/>
  <c r="M456" i="2" s="1"/>
  <c r="U456" i="2"/>
  <c r="AD456" i="2"/>
  <c r="AE456" i="2"/>
  <c r="AF456" i="2" s="1"/>
  <c r="N456" i="2"/>
  <c r="W456" i="2"/>
  <c r="V456" i="2" s="1"/>
  <c r="P456" i="2"/>
  <c r="AC456" i="2"/>
  <c r="Q456" i="2"/>
  <c r="R456" i="2" s="1"/>
  <c r="X456" i="2"/>
  <c r="AA456" i="2" s="1"/>
  <c r="L439" i="2"/>
  <c r="M439" i="2" s="1"/>
  <c r="AB439" i="2"/>
  <c r="P439" i="2"/>
  <c r="Y439" i="2"/>
  <c r="W439" i="2"/>
  <c r="V439" i="2" s="1"/>
  <c r="N439" i="2"/>
  <c r="X439" i="2"/>
  <c r="AA439" i="2" s="1"/>
  <c r="O439" i="2"/>
  <c r="Z439" i="2"/>
  <c r="Q439" i="2"/>
  <c r="R439" i="2" s="1"/>
  <c r="AE439" i="2"/>
  <c r="AF439" i="2" s="1"/>
  <c r="S439" i="2"/>
  <c r="U439" i="2"/>
  <c r="J482" i="2"/>
  <c r="Z482" i="2"/>
  <c r="AE482" i="2"/>
  <c r="AF482" i="2" s="1"/>
  <c r="N482" i="2"/>
  <c r="W482" i="2"/>
  <c r="V482" i="2" s="1"/>
  <c r="Y482" i="2"/>
  <c r="O482" i="2"/>
  <c r="X482" i="2"/>
  <c r="AA482" i="2" s="1"/>
  <c r="P482" i="2"/>
  <c r="J479" i="2"/>
  <c r="Z479" i="2"/>
  <c r="L479" i="2"/>
  <c r="M479" i="2" s="1"/>
  <c r="U479" i="2"/>
  <c r="AD479" i="2"/>
  <c r="AE479" i="2"/>
  <c r="AF479" i="2" s="1"/>
  <c r="N479" i="2"/>
  <c r="W479" i="2"/>
  <c r="V479" i="2" s="1"/>
  <c r="O479" i="2"/>
  <c r="X479" i="2"/>
  <c r="AA479" i="2" s="1"/>
  <c r="L443" i="2"/>
  <c r="M443" i="2" s="1"/>
  <c r="AB443" i="2"/>
  <c r="K443" i="2"/>
  <c r="U443" i="2"/>
  <c r="AD443" i="2"/>
  <c r="J443" i="2"/>
  <c r="W443" i="2"/>
  <c r="V443" i="2" s="1"/>
  <c r="N443" i="2"/>
  <c r="X443" i="2"/>
  <c r="AA443" i="2" s="1"/>
  <c r="O443" i="2"/>
  <c r="AC443" i="2"/>
  <c r="P443" i="2"/>
  <c r="AE443" i="2"/>
  <c r="AF443" i="2" s="1"/>
  <c r="Q443" i="2"/>
  <c r="R443" i="2" s="1"/>
  <c r="S443" i="2"/>
  <c r="T438" i="2"/>
  <c r="L435" i="2"/>
  <c r="M435" i="2" s="1"/>
  <c r="AB435" i="2"/>
  <c r="K435" i="2"/>
  <c r="U435" i="2"/>
  <c r="AD435" i="2"/>
  <c r="P435" i="2"/>
  <c r="Z435" i="2"/>
  <c r="Q435" i="2"/>
  <c r="R435" i="2" s="1"/>
  <c r="AC435" i="2"/>
  <c r="J435" i="2"/>
  <c r="Y435" i="2"/>
  <c r="AE435" i="2"/>
  <c r="AF435" i="2" s="1"/>
  <c r="N435" i="2"/>
  <c r="O435" i="2"/>
  <c r="S435" i="2"/>
  <c r="U482" i="2"/>
  <c r="S501" i="2"/>
  <c r="U495" i="2"/>
  <c r="X503" i="2"/>
  <c r="AA503" i="2" s="1"/>
  <c r="AB501" i="2"/>
  <c r="O500" i="2"/>
  <c r="S497" i="2"/>
  <c r="T497" i="2" s="1"/>
  <c r="AD495" i="2"/>
  <c r="S495" i="2"/>
  <c r="T495" i="2" s="1"/>
  <c r="AC490" i="2"/>
  <c r="AE485" i="2"/>
  <c r="AF485" i="2" s="1"/>
  <c r="S484" i="2"/>
  <c r="T484" i="2" s="1"/>
  <c r="Q482" i="2"/>
  <c r="R482" i="2" s="1"/>
  <c r="T482" i="2" s="1"/>
  <c r="Q479" i="2"/>
  <c r="R479" i="2" s="1"/>
  <c r="T479" i="2" s="1"/>
  <c r="J476" i="2"/>
  <c r="Z476" i="2"/>
  <c r="K476" i="2"/>
  <c r="AC476" i="2"/>
  <c r="L476" i="2"/>
  <c r="M476" i="2" s="1"/>
  <c r="U476" i="2"/>
  <c r="AD476" i="2"/>
  <c r="AE476" i="2"/>
  <c r="AF476" i="2" s="1"/>
  <c r="N476" i="2"/>
  <c r="W476" i="2"/>
  <c r="V476" i="2" s="1"/>
  <c r="J470" i="2"/>
  <c r="Z470" i="2"/>
  <c r="K470" i="2"/>
  <c r="S470" i="2"/>
  <c r="T470" i="2" s="1"/>
  <c r="L470" i="2"/>
  <c r="M470" i="2" s="1"/>
  <c r="W470" i="2"/>
  <c r="V470" i="2" s="1"/>
  <c r="Y470" i="2"/>
  <c r="N470" i="2"/>
  <c r="X470" i="2"/>
  <c r="AA470" i="2" s="1"/>
  <c r="O470" i="2"/>
  <c r="AB462" i="2"/>
  <c r="W500" i="2"/>
  <c r="V500" i="2" s="1"/>
  <c r="AB485" i="2"/>
  <c r="R503" i="2"/>
  <c r="T503" i="2" s="1"/>
  <c r="J501" i="2"/>
  <c r="Z501" i="2"/>
  <c r="O501" i="2"/>
  <c r="X501" i="2"/>
  <c r="AA501" i="2" s="1"/>
  <c r="P501" i="2"/>
  <c r="Y501" i="2"/>
  <c r="U485" i="2"/>
  <c r="J474" i="2"/>
  <c r="Z474" i="2"/>
  <c r="K474" i="2"/>
  <c r="S474" i="2"/>
  <c r="T474" i="2" s="1"/>
  <c r="L474" i="2"/>
  <c r="M474" i="2" s="1"/>
  <c r="AE474" i="2"/>
  <c r="AF474" i="2" s="1"/>
  <c r="W474" i="2"/>
  <c r="V474" i="2" s="1"/>
  <c r="Y474" i="2"/>
  <c r="N474" i="2"/>
  <c r="X474" i="2"/>
  <c r="AA474" i="2" s="1"/>
  <c r="O474" i="2"/>
  <c r="AC500" i="2"/>
  <c r="Q500" i="2"/>
  <c r="R500" i="2" s="1"/>
  <c r="AC474" i="2"/>
  <c r="J505" i="2"/>
  <c r="Z505" i="2"/>
  <c r="K505" i="2"/>
  <c r="AC505" i="2"/>
  <c r="L505" i="2"/>
  <c r="M505" i="2" s="1"/>
  <c r="U505" i="2"/>
  <c r="AD505" i="2"/>
  <c r="J503" i="2"/>
  <c r="Z503" i="2"/>
  <c r="AE503" i="2"/>
  <c r="AF503" i="2" s="1"/>
  <c r="N503" i="2"/>
  <c r="W503" i="2"/>
  <c r="V503" i="2" s="1"/>
  <c r="J493" i="2"/>
  <c r="Z493" i="2"/>
  <c r="O493" i="2"/>
  <c r="X493" i="2"/>
  <c r="AA493" i="2" s="1"/>
  <c r="P493" i="2"/>
  <c r="Y493" i="2"/>
  <c r="J490" i="2"/>
  <c r="Z490" i="2"/>
  <c r="AE490" i="2"/>
  <c r="AF490" i="2" s="1"/>
  <c r="N490" i="2"/>
  <c r="W490" i="2"/>
  <c r="V490" i="2" s="1"/>
  <c r="P490" i="2"/>
  <c r="Y490" i="2"/>
  <c r="O490" i="2"/>
  <c r="X490" i="2"/>
  <c r="AA490" i="2" s="1"/>
  <c r="AD485" i="2"/>
  <c r="AD482" i="2"/>
  <c r="L482" i="2"/>
  <c r="M482" i="2" s="1"/>
  <c r="P479" i="2"/>
  <c r="U474" i="2"/>
  <c r="J466" i="2"/>
  <c r="Z466" i="2"/>
  <c r="K466" i="2"/>
  <c r="S466" i="2"/>
  <c r="T466" i="2" s="1"/>
  <c r="L466" i="2"/>
  <c r="M466" i="2" s="1"/>
  <c r="W466" i="2"/>
  <c r="V466" i="2" s="1"/>
  <c r="N466" i="2"/>
  <c r="X466" i="2"/>
  <c r="AA466" i="2" s="1"/>
  <c r="O466" i="2"/>
  <c r="Y466" i="2"/>
  <c r="R465" i="2"/>
  <c r="Z462" i="2"/>
  <c r="Z443" i="2"/>
  <c r="X435" i="2"/>
  <c r="AA435" i="2" s="1"/>
  <c r="J500" i="2"/>
  <c r="Z500" i="2"/>
  <c r="L500" i="2"/>
  <c r="M500" i="2" s="1"/>
  <c r="U500" i="2"/>
  <c r="AD500" i="2"/>
  <c r="AE500" i="2"/>
  <c r="AF500" i="2" s="1"/>
  <c r="J485" i="2"/>
  <c r="Z485" i="2"/>
  <c r="N485" i="2"/>
  <c r="W485" i="2"/>
  <c r="V485" i="2" s="1"/>
  <c r="O485" i="2"/>
  <c r="X485" i="2"/>
  <c r="AA485" i="2" s="1"/>
  <c r="P485" i="2"/>
  <c r="Y485" i="2"/>
  <c r="Q485" i="2"/>
  <c r="R485" i="2" s="1"/>
  <c r="AB479" i="2"/>
  <c r="R505" i="2"/>
  <c r="J484" i="2"/>
  <c r="Z484" i="2"/>
  <c r="K484" i="2"/>
  <c r="AC484" i="2"/>
  <c r="L484" i="2"/>
  <c r="M484" i="2" s="1"/>
  <c r="U484" i="2"/>
  <c r="AD484" i="2"/>
  <c r="W484" i="2"/>
  <c r="V484" i="2" s="1"/>
  <c r="AE484" i="2"/>
  <c r="AF484" i="2" s="1"/>
  <c r="N484" i="2"/>
  <c r="R481" i="2"/>
  <c r="T481" i="2" s="1"/>
  <c r="AD501" i="2"/>
  <c r="J497" i="2"/>
  <c r="Z497" i="2"/>
  <c r="K497" i="2"/>
  <c r="AC497" i="2"/>
  <c r="L497" i="2"/>
  <c r="M497" i="2" s="1"/>
  <c r="U497" i="2"/>
  <c r="AD497" i="2"/>
  <c r="U503" i="2"/>
  <c r="N500" i="2"/>
  <c r="Q497" i="2"/>
  <c r="R497" i="2" s="1"/>
  <c r="AC495" i="2"/>
  <c r="Q495" i="2"/>
  <c r="R495" i="2" s="1"/>
  <c r="J504" i="2"/>
  <c r="Z504" i="2"/>
  <c r="P504" i="2"/>
  <c r="Y504" i="2"/>
  <c r="Q504" i="2"/>
  <c r="R504" i="2" s="1"/>
  <c r="T504" i="2" s="1"/>
  <c r="W501" i="2"/>
  <c r="V501" i="2" s="1"/>
  <c r="L501" i="2"/>
  <c r="M501" i="2" s="1"/>
  <c r="X500" i="2"/>
  <c r="AA500" i="2" s="1"/>
  <c r="K500" i="2"/>
  <c r="R498" i="2"/>
  <c r="T498" i="2" s="1"/>
  <c r="AB497" i="2"/>
  <c r="P497" i="2"/>
  <c r="AB495" i="2"/>
  <c r="P495" i="2"/>
  <c r="AE493" i="2"/>
  <c r="AF493" i="2" s="1"/>
  <c r="J492" i="2"/>
  <c r="Z492" i="2"/>
  <c r="K492" i="2"/>
  <c r="AC492" i="2"/>
  <c r="L492" i="2"/>
  <c r="M492" i="2" s="1"/>
  <c r="U492" i="2"/>
  <c r="AD492" i="2"/>
  <c r="AE492" i="2"/>
  <c r="AF492" i="2" s="1"/>
  <c r="N492" i="2"/>
  <c r="W492" i="2"/>
  <c r="V492" i="2" s="1"/>
  <c r="AC485" i="2"/>
  <c r="K485" i="2"/>
  <c r="P484" i="2"/>
  <c r="AC482" i="2"/>
  <c r="K482" i="2"/>
  <c r="AC479" i="2"/>
  <c r="K479" i="2"/>
  <c r="Y476" i="2"/>
  <c r="AC470" i="2"/>
  <c r="J469" i="2"/>
  <c r="Z469" i="2"/>
  <c r="K469" i="2"/>
  <c r="S469" i="2"/>
  <c r="N469" i="2"/>
  <c r="X469" i="2"/>
  <c r="AA469" i="2" s="1"/>
  <c r="O469" i="2"/>
  <c r="Y469" i="2"/>
  <c r="AC469" i="2"/>
  <c r="P469" i="2"/>
  <c r="AB469" i="2"/>
  <c r="Q469" i="2"/>
  <c r="R469" i="2" s="1"/>
  <c r="AD466" i="2"/>
  <c r="Y443" i="2"/>
  <c r="W435" i="2"/>
  <c r="V435" i="2" s="1"/>
  <c r="L432" i="2"/>
  <c r="M432" i="2" s="1"/>
  <c r="AB432" i="2"/>
  <c r="J432" i="2"/>
  <c r="S432" i="2"/>
  <c r="AC432" i="2"/>
  <c r="O432" i="2"/>
  <c r="Y432" i="2"/>
  <c r="P432" i="2"/>
  <c r="Z432" i="2"/>
  <c r="Q432" i="2"/>
  <c r="R432" i="2" s="1"/>
  <c r="L426" i="2"/>
  <c r="M426" i="2" s="1"/>
  <c r="AB426" i="2"/>
  <c r="Q426" i="2"/>
  <c r="R426" i="2" s="1"/>
  <c r="Z426" i="2"/>
  <c r="N426" i="2"/>
  <c r="X426" i="2"/>
  <c r="AA426" i="2" s="1"/>
  <c r="O426" i="2"/>
  <c r="Y426" i="2"/>
  <c r="P426" i="2"/>
  <c r="T411" i="2"/>
  <c r="J472" i="2"/>
  <c r="Z472" i="2"/>
  <c r="K472" i="2"/>
  <c r="S472" i="2"/>
  <c r="T472" i="2" s="1"/>
  <c r="AE468" i="2"/>
  <c r="AF468" i="2" s="1"/>
  <c r="L451" i="2"/>
  <c r="M451" i="2" s="1"/>
  <c r="AB451" i="2"/>
  <c r="K451" i="2"/>
  <c r="U451" i="2"/>
  <c r="AD451" i="2"/>
  <c r="P451" i="2"/>
  <c r="Z451" i="2"/>
  <c r="Q451" i="2"/>
  <c r="R451" i="2" s="1"/>
  <c r="AC451" i="2"/>
  <c r="U432" i="2"/>
  <c r="AB488" i="2"/>
  <c r="S488" i="2"/>
  <c r="T488" i="2" s="1"/>
  <c r="J468" i="2"/>
  <c r="Z468" i="2"/>
  <c r="K468" i="2"/>
  <c r="S468" i="2"/>
  <c r="L448" i="2"/>
  <c r="M448" i="2" s="1"/>
  <c r="AB448" i="2"/>
  <c r="J448" i="2"/>
  <c r="S448" i="2"/>
  <c r="AC448" i="2"/>
  <c r="O448" i="2"/>
  <c r="Y448" i="2"/>
  <c r="P448" i="2"/>
  <c r="Z448" i="2"/>
  <c r="Q448" i="2"/>
  <c r="R448" i="2" s="1"/>
  <c r="S426" i="2"/>
  <c r="T426" i="2" s="1"/>
  <c r="R385" i="2"/>
  <c r="AC502" i="2"/>
  <c r="J499" i="2"/>
  <c r="Z499" i="2"/>
  <c r="AC494" i="2"/>
  <c r="J491" i="2"/>
  <c r="Z491" i="2"/>
  <c r="AD489" i="2"/>
  <c r="U489" i="2"/>
  <c r="AC486" i="2"/>
  <c r="J483" i="2"/>
  <c r="Z483" i="2"/>
  <c r="AD481" i="2"/>
  <c r="U481" i="2"/>
  <c r="AC478" i="2"/>
  <c r="J475" i="2"/>
  <c r="Z475" i="2"/>
  <c r="AD472" i="2"/>
  <c r="AD468" i="2"/>
  <c r="Y465" i="2"/>
  <c r="AB461" i="2"/>
  <c r="AC459" i="2"/>
  <c r="P459" i="2"/>
  <c r="AB457" i="2"/>
  <c r="AC454" i="2"/>
  <c r="AE452" i="2"/>
  <c r="AF452" i="2" s="1"/>
  <c r="Q452" i="2"/>
  <c r="R452" i="2" s="1"/>
  <c r="T452" i="2" s="1"/>
  <c r="W451" i="2"/>
  <c r="V451" i="2" s="1"/>
  <c r="AE449" i="2"/>
  <c r="AF449" i="2" s="1"/>
  <c r="Q449" i="2"/>
  <c r="R449" i="2" s="1"/>
  <c r="T449" i="2" s="1"/>
  <c r="W448" i="2"/>
  <c r="V448" i="2" s="1"/>
  <c r="L446" i="2"/>
  <c r="M446" i="2" s="1"/>
  <c r="AB446" i="2"/>
  <c r="AE446" i="2"/>
  <c r="AF446" i="2" s="1"/>
  <c r="J446" i="2"/>
  <c r="U446" i="2"/>
  <c r="K446" i="2"/>
  <c r="W446" i="2"/>
  <c r="V446" i="2" s="1"/>
  <c r="N446" i="2"/>
  <c r="X446" i="2"/>
  <c r="AA446" i="2" s="1"/>
  <c r="AC442" i="2"/>
  <c r="AD438" i="2"/>
  <c r="K438" i="2"/>
  <c r="L436" i="2"/>
  <c r="M436" i="2" s="1"/>
  <c r="AB436" i="2"/>
  <c r="O436" i="2"/>
  <c r="X436" i="2"/>
  <c r="AA436" i="2" s="1"/>
  <c r="W436" i="2"/>
  <c r="V436" i="2" s="1"/>
  <c r="N436" i="2"/>
  <c r="Y436" i="2"/>
  <c r="P436" i="2"/>
  <c r="Z436" i="2"/>
  <c r="L433" i="2"/>
  <c r="M433" i="2" s="1"/>
  <c r="AB433" i="2"/>
  <c r="N433" i="2"/>
  <c r="W433" i="2"/>
  <c r="V433" i="2" s="1"/>
  <c r="K433" i="2"/>
  <c r="X433" i="2"/>
  <c r="AA433" i="2" s="1"/>
  <c r="O433" i="2"/>
  <c r="Y433" i="2"/>
  <c r="Q430" i="2"/>
  <c r="R430" i="2" s="1"/>
  <c r="T430" i="2" s="1"/>
  <c r="S425" i="2"/>
  <c r="T425" i="2" s="1"/>
  <c r="Q415" i="2"/>
  <c r="R415" i="2" s="1"/>
  <c r="J488" i="2"/>
  <c r="Z488" i="2"/>
  <c r="J480" i="2"/>
  <c r="Z480" i="2"/>
  <c r="X448" i="2"/>
  <c r="AA448" i="2" s="1"/>
  <c r="R428" i="2"/>
  <c r="L427" i="2"/>
  <c r="M427" i="2" s="1"/>
  <c r="AB427" i="2"/>
  <c r="K427" i="2"/>
  <c r="U427" i="2"/>
  <c r="AD427" i="2"/>
  <c r="J427" i="2"/>
  <c r="W427" i="2"/>
  <c r="V427" i="2" s="1"/>
  <c r="N427" i="2"/>
  <c r="X427" i="2"/>
  <c r="AA427" i="2" s="1"/>
  <c r="J502" i="2"/>
  <c r="Z502" i="2"/>
  <c r="R499" i="2"/>
  <c r="T499" i="2" s="1"/>
  <c r="J494" i="2"/>
  <c r="Z494" i="2"/>
  <c r="Y488" i="2"/>
  <c r="P488" i="2"/>
  <c r="J486" i="2"/>
  <c r="Z486" i="2"/>
  <c r="Y480" i="2"/>
  <c r="P480" i="2"/>
  <c r="J478" i="2"/>
  <c r="Z478" i="2"/>
  <c r="AC472" i="2"/>
  <c r="Q472" i="2"/>
  <c r="R472" i="2" s="1"/>
  <c r="J471" i="2"/>
  <c r="Z471" i="2"/>
  <c r="K471" i="2"/>
  <c r="S471" i="2"/>
  <c r="T471" i="2" s="1"/>
  <c r="AC468" i="2"/>
  <c r="Q468" i="2"/>
  <c r="R468" i="2" s="1"/>
  <c r="J467" i="2"/>
  <c r="Z467" i="2"/>
  <c r="K467" i="2"/>
  <c r="S467" i="2"/>
  <c r="T467" i="2" s="1"/>
  <c r="J464" i="2"/>
  <c r="Z464" i="2"/>
  <c r="K464" i="2"/>
  <c r="S464" i="2"/>
  <c r="T464" i="2" s="1"/>
  <c r="L464" i="2"/>
  <c r="M464" i="2" s="1"/>
  <c r="AB464" i="2"/>
  <c r="AB459" i="2"/>
  <c r="L459" i="2"/>
  <c r="M459" i="2" s="1"/>
  <c r="AB454" i="2"/>
  <c r="L454" i="2"/>
  <c r="M454" i="2" s="1"/>
  <c r="AD452" i="2"/>
  <c r="K452" i="2"/>
  <c r="AD449" i="2"/>
  <c r="P449" i="2"/>
  <c r="L442" i="2"/>
  <c r="M442" i="2" s="1"/>
  <c r="AB442" i="2"/>
  <c r="Q442" i="2"/>
  <c r="R442" i="2" s="1"/>
  <c r="T442" i="2" s="1"/>
  <c r="Z442" i="2"/>
  <c r="N442" i="2"/>
  <c r="X442" i="2"/>
  <c r="AA442" i="2" s="1"/>
  <c r="O442" i="2"/>
  <c r="Y442" i="2"/>
  <c r="P442" i="2"/>
  <c r="Y438" i="2"/>
  <c r="N432" i="2"/>
  <c r="AD430" i="2"/>
  <c r="P430" i="2"/>
  <c r="Y427" i="2"/>
  <c r="AE426" i="2"/>
  <c r="AF426" i="2" s="1"/>
  <c r="Q425" i="2"/>
  <c r="R425" i="2" s="1"/>
  <c r="L420" i="2"/>
  <c r="M420" i="2" s="1"/>
  <c r="AB420" i="2"/>
  <c r="AE420" i="2"/>
  <c r="AF420" i="2" s="1"/>
  <c r="P420" i="2"/>
  <c r="Z420" i="2"/>
  <c r="K420" i="2"/>
  <c r="X420" i="2"/>
  <c r="AA420" i="2" s="1"/>
  <c r="Q420" i="2"/>
  <c r="R420" i="2" s="1"/>
  <c r="AD420" i="2"/>
  <c r="S420" i="2"/>
  <c r="P415" i="2"/>
  <c r="L413" i="2"/>
  <c r="M413" i="2" s="1"/>
  <c r="AB413" i="2"/>
  <c r="P413" i="2"/>
  <c r="Y413" i="2"/>
  <c r="AC413" i="2"/>
  <c r="K413" i="2"/>
  <c r="W413" i="2"/>
  <c r="V413" i="2" s="1"/>
  <c r="Z413" i="2"/>
  <c r="N413" i="2"/>
  <c r="O413" i="2"/>
  <c r="AD413" i="2"/>
  <c r="S413" i="2"/>
  <c r="T413" i="2" s="1"/>
  <c r="R410" i="2"/>
  <c r="T410" i="2" s="1"/>
  <c r="L397" i="2"/>
  <c r="M397" i="2" s="1"/>
  <c r="AB397" i="2"/>
  <c r="P397" i="2"/>
  <c r="Y397" i="2"/>
  <c r="AC397" i="2"/>
  <c r="S397" i="2"/>
  <c r="T397" i="2" s="1"/>
  <c r="AE397" i="2"/>
  <c r="AF397" i="2" s="1"/>
  <c r="J397" i="2"/>
  <c r="W397" i="2"/>
  <c r="V397" i="2" s="1"/>
  <c r="K397" i="2"/>
  <c r="X397" i="2"/>
  <c r="AA397" i="2" s="1"/>
  <c r="Z397" i="2"/>
  <c r="N397" i="2"/>
  <c r="O397" i="2"/>
  <c r="AD397" i="2"/>
  <c r="Q397" i="2"/>
  <c r="R397" i="2" s="1"/>
  <c r="U397" i="2"/>
  <c r="J489" i="2"/>
  <c r="Z489" i="2"/>
  <c r="X488" i="2"/>
  <c r="AA488" i="2" s="1"/>
  <c r="O488" i="2"/>
  <c r="Q486" i="2"/>
  <c r="R486" i="2" s="1"/>
  <c r="T486" i="2" s="1"/>
  <c r="J481" i="2"/>
  <c r="Z481" i="2"/>
  <c r="X480" i="2"/>
  <c r="AA480" i="2" s="1"/>
  <c r="O480" i="2"/>
  <c r="Q478" i="2"/>
  <c r="R478" i="2" s="1"/>
  <c r="T478" i="2" s="1"/>
  <c r="AB472" i="2"/>
  <c r="P472" i="2"/>
  <c r="AD471" i="2"/>
  <c r="AB468" i="2"/>
  <c r="P468" i="2"/>
  <c r="AD467" i="2"/>
  <c r="J465" i="2"/>
  <c r="Z465" i="2"/>
  <c r="K465" i="2"/>
  <c r="S465" i="2"/>
  <c r="T465" i="2" s="1"/>
  <c r="L465" i="2"/>
  <c r="M465" i="2" s="1"/>
  <c r="AB465" i="2"/>
  <c r="K461" i="2"/>
  <c r="S461" i="2"/>
  <c r="T461" i="2" s="1"/>
  <c r="J461" i="2"/>
  <c r="AC461" i="2"/>
  <c r="L461" i="2"/>
  <c r="M461" i="2" s="1"/>
  <c r="U461" i="2"/>
  <c r="AD461" i="2"/>
  <c r="AE461" i="2"/>
  <c r="AF461" i="2" s="1"/>
  <c r="Z459" i="2"/>
  <c r="K457" i="2"/>
  <c r="S457" i="2"/>
  <c r="O457" i="2"/>
  <c r="X457" i="2"/>
  <c r="AA457" i="2" s="1"/>
  <c r="P457" i="2"/>
  <c r="Y457" i="2"/>
  <c r="Q457" i="2"/>
  <c r="R457" i="2" s="1"/>
  <c r="Z457" i="2"/>
  <c r="Z454" i="2"/>
  <c r="AC452" i="2"/>
  <c r="S451" i="2"/>
  <c r="AC449" i="2"/>
  <c r="U448" i="2"/>
  <c r="L438" i="2"/>
  <c r="M438" i="2" s="1"/>
  <c r="AB438" i="2"/>
  <c r="AE438" i="2"/>
  <c r="AF438" i="2" s="1"/>
  <c r="P438" i="2"/>
  <c r="Z438" i="2"/>
  <c r="Q438" i="2"/>
  <c r="R438" i="2" s="1"/>
  <c r="AC438" i="2"/>
  <c r="AE432" i="2"/>
  <c r="AF432" i="2" s="1"/>
  <c r="AC430" i="2"/>
  <c r="S427" i="2"/>
  <c r="T427" i="2" s="1"/>
  <c r="AD426" i="2"/>
  <c r="K426" i="2"/>
  <c r="L414" i="2"/>
  <c r="M414" i="2" s="1"/>
  <c r="AB414" i="2"/>
  <c r="J414" i="2"/>
  <c r="S414" i="2"/>
  <c r="AC414" i="2"/>
  <c r="O414" i="2"/>
  <c r="Y414" i="2"/>
  <c r="K414" i="2"/>
  <c r="W414" i="2"/>
  <c r="V414" i="2" s="1"/>
  <c r="P414" i="2"/>
  <c r="AD414" i="2"/>
  <c r="Q414" i="2"/>
  <c r="R414" i="2" s="1"/>
  <c r="AE414" i="2"/>
  <c r="AF414" i="2" s="1"/>
  <c r="K459" i="2"/>
  <c r="S459" i="2"/>
  <c r="T459" i="2" s="1"/>
  <c r="AE459" i="2"/>
  <c r="AF459" i="2" s="1"/>
  <c r="N459" i="2"/>
  <c r="W459" i="2"/>
  <c r="V459" i="2" s="1"/>
  <c r="O459" i="2"/>
  <c r="X459" i="2"/>
  <c r="AA459" i="2" s="1"/>
  <c r="K454" i="2"/>
  <c r="S454" i="2"/>
  <c r="T454" i="2" s="1"/>
  <c r="N454" i="2"/>
  <c r="W454" i="2"/>
  <c r="V454" i="2" s="1"/>
  <c r="O454" i="2"/>
  <c r="X454" i="2"/>
  <c r="AA454" i="2" s="1"/>
  <c r="P454" i="2"/>
  <c r="Y454" i="2"/>
  <c r="L452" i="2"/>
  <c r="M452" i="2" s="1"/>
  <c r="AB452" i="2"/>
  <c r="O452" i="2"/>
  <c r="X452" i="2"/>
  <c r="AA452" i="2" s="1"/>
  <c r="W452" i="2"/>
  <c r="V452" i="2" s="1"/>
  <c r="N452" i="2"/>
  <c r="Y452" i="2"/>
  <c r="P452" i="2"/>
  <c r="Z452" i="2"/>
  <c r="O451" i="2"/>
  <c r="L449" i="2"/>
  <c r="M449" i="2" s="1"/>
  <c r="AB449" i="2"/>
  <c r="N449" i="2"/>
  <c r="W449" i="2"/>
  <c r="V449" i="2" s="1"/>
  <c r="K449" i="2"/>
  <c r="X449" i="2"/>
  <c r="AA449" i="2" s="1"/>
  <c r="O449" i="2"/>
  <c r="Y449" i="2"/>
  <c r="T446" i="2"/>
  <c r="T445" i="2"/>
  <c r="T436" i="2"/>
  <c r="T433" i="2"/>
  <c r="AD432" i="2"/>
  <c r="K432" i="2"/>
  <c r="L430" i="2"/>
  <c r="M430" i="2" s="1"/>
  <c r="AB430" i="2"/>
  <c r="AE430" i="2"/>
  <c r="AF430" i="2" s="1"/>
  <c r="J430" i="2"/>
  <c r="U430" i="2"/>
  <c r="K430" i="2"/>
  <c r="W430" i="2"/>
  <c r="V430" i="2" s="1"/>
  <c r="N430" i="2"/>
  <c r="X430" i="2"/>
  <c r="AA430" i="2" s="1"/>
  <c r="AC426" i="2"/>
  <c r="J426" i="2"/>
  <c r="L425" i="2"/>
  <c r="M425" i="2" s="1"/>
  <c r="AB425" i="2"/>
  <c r="K425" i="2"/>
  <c r="U425" i="2"/>
  <c r="AD425" i="2"/>
  <c r="J425" i="2"/>
  <c r="AE425" i="2"/>
  <c r="AF425" i="2" s="1"/>
  <c r="Y425" i="2"/>
  <c r="N425" i="2"/>
  <c r="Z425" i="2"/>
  <c r="O425" i="2"/>
  <c r="L415" i="2"/>
  <c r="M415" i="2" s="1"/>
  <c r="AB415" i="2"/>
  <c r="N415" i="2"/>
  <c r="W415" i="2"/>
  <c r="V415" i="2" s="1"/>
  <c r="K415" i="2"/>
  <c r="J415" i="2"/>
  <c r="X415" i="2"/>
  <c r="AA415" i="2" s="1"/>
  <c r="AE415" i="2"/>
  <c r="AF415" i="2" s="1"/>
  <c r="S415" i="2"/>
  <c r="T415" i="2" s="1"/>
  <c r="U415" i="2"/>
  <c r="Z415" i="2"/>
  <c r="L408" i="2"/>
  <c r="M408" i="2" s="1"/>
  <c r="AB408" i="2"/>
  <c r="Q408" i="2"/>
  <c r="R408" i="2" s="1"/>
  <c r="T408" i="2" s="1"/>
  <c r="Z408" i="2"/>
  <c r="N408" i="2"/>
  <c r="X408" i="2"/>
  <c r="AA408" i="2" s="1"/>
  <c r="O408" i="2"/>
  <c r="S407" i="2"/>
  <c r="T407" i="2" s="1"/>
  <c r="Z399" i="2"/>
  <c r="L398" i="2"/>
  <c r="M398" i="2" s="1"/>
  <c r="AB398" i="2"/>
  <c r="J398" i="2"/>
  <c r="S398" i="2"/>
  <c r="AC398" i="2"/>
  <c r="O398" i="2"/>
  <c r="Y398" i="2"/>
  <c r="AE398" i="2"/>
  <c r="AF398" i="2" s="1"/>
  <c r="Q378" i="2"/>
  <c r="R378" i="2" s="1"/>
  <c r="R369" i="2"/>
  <c r="L417" i="2"/>
  <c r="M417" i="2" s="1"/>
  <c r="AB417" i="2"/>
  <c r="K417" i="2"/>
  <c r="U417" i="2"/>
  <c r="AD417" i="2"/>
  <c r="P417" i="2"/>
  <c r="Z417" i="2"/>
  <c r="AE417" i="2"/>
  <c r="AF417" i="2" s="1"/>
  <c r="L409" i="2"/>
  <c r="M409" i="2" s="1"/>
  <c r="AB409" i="2"/>
  <c r="K409" i="2"/>
  <c r="U409" i="2"/>
  <c r="AD409" i="2"/>
  <c r="J409" i="2"/>
  <c r="O409" i="2"/>
  <c r="Z409" i="2"/>
  <c r="U408" i="2"/>
  <c r="AE407" i="2"/>
  <c r="AF407" i="2" s="1"/>
  <c r="X401" i="2"/>
  <c r="AA401" i="2" s="1"/>
  <c r="Y399" i="2"/>
  <c r="L401" i="2"/>
  <c r="M401" i="2" s="1"/>
  <c r="AB401" i="2"/>
  <c r="K401" i="2"/>
  <c r="U401" i="2"/>
  <c r="AD401" i="2"/>
  <c r="P401" i="2"/>
  <c r="Z401" i="2"/>
  <c r="N401" i="2"/>
  <c r="Y401" i="2"/>
  <c r="L399" i="2"/>
  <c r="M399" i="2" s="1"/>
  <c r="AB399" i="2"/>
  <c r="N399" i="2"/>
  <c r="W399" i="2"/>
  <c r="V399" i="2" s="1"/>
  <c r="K399" i="2"/>
  <c r="AD399" i="2"/>
  <c r="L378" i="2"/>
  <c r="M378" i="2" s="1"/>
  <c r="AB378" i="2"/>
  <c r="O378" i="2"/>
  <c r="X378" i="2"/>
  <c r="AA378" i="2" s="1"/>
  <c r="AC378" i="2"/>
  <c r="K378" i="2"/>
  <c r="P378" i="2"/>
  <c r="Z378" i="2"/>
  <c r="AD378" i="2"/>
  <c r="N378" i="2"/>
  <c r="AE378" i="2"/>
  <c r="AF378" i="2" s="1"/>
  <c r="S378" i="2"/>
  <c r="T378" i="2" s="1"/>
  <c r="T376" i="2"/>
  <c r="P231" i="2"/>
  <c r="X231" i="2"/>
  <c r="AA231" i="2" s="1"/>
  <c r="AE231" i="2"/>
  <c r="AF231" i="2" s="1"/>
  <c r="J231" i="2"/>
  <c r="S231" i="2"/>
  <c r="AB231" i="2"/>
  <c r="K231" i="2"/>
  <c r="W231" i="2"/>
  <c r="V231" i="2" s="1"/>
  <c r="L231" i="2"/>
  <c r="M231" i="2" s="1"/>
  <c r="Y231" i="2"/>
  <c r="N231" i="2"/>
  <c r="Z231" i="2"/>
  <c r="AD231" i="2"/>
  <c r="AC231" i="2"/>
  <c r="Q231" i="2"/>
  <c r="R231" i="2" s="1"/>
  <c r="O231" i="2"/>
  <c r="U231" i="2"/>
  <c r="AB463" i="2"/>
  <c r="K460" i="2"/>
  <c r="S460" i="2"/>
  <c r="T460" i="2" s="1"/>
  <c r="AD458" i="2"/>
  <c r="U458" i="2"/>
  <c r="AC455" i="2"/>
  <c r="AE447" i="2"/>
  <c r="AF447" i="2" s="1"/>
  <c r="U447" i="2"/>
  <c r="AE444" i="2"/>
  <c r="AF444" i="2" s="1"/>
  <c r="U444" i="2"/>
  <c r="T441" i="2"/>
  <c r="L441" i="2"/>
  <c r="M441" i="2" s="1"/>
  <c r="AB441" i="2"/>
  <c r="N441" i="2"/>
  <c r="W441" i="2"/>
  <c r="V441" i="2" s="1"/>
  <c r="AE431" i="2"/>
  <c r="AF431" i="2" s="1"/>
  <c r="U431" i="2"/>
  <c r="AE428" i="2"/>
  <c r="AF428" i="2" s="1"/>
  <c r="U428" i="2"/>
  <c r="Y424" i="2"/>
  <c r="L423" i="2"/>
  <c r="M423" i="2" s="1"/>
  <c r="AB423" i="2"/>
  <c r="N423" i="2"/>
  <c r="W423" i="2"/>
  <c r="V423" i="2" s="1"/>
  <c r="Q423" i="2"/>
  <c r="R423" i="2" s="1"/>
  <c r="S423" i="2"/>
  <c r="AE423" i="2"/>
  <c r="AF423" i="2" s="1"/>
  <c r="L421" i="2"/>
  <c r="M421" i="2" s="1"/>
  <c r="AB421" i="2"/>
  <c r="P421" i="2"/>
  <c r="Y421" i="2"/>
  <c r="W421" i="2"/>
  <c r="V421" i="2" s="1"/>
  <c r="K421" i="2"/>
  <c r="X421" i="2"/>
  <c r="AA421" i="2" s="1"/>
  <c r="L418" i="2"/>
  <c r="M418" i="2" s="1"/>
  <c r="AB418" i="2"/>
  <c r="O418" i="2"/>
  <c r="X418" i="2"/>
  <c r="AA418" i="2" s="1"/>
  <c r="W418" i="2"/>
  <c r="V418" i="2" s="1"/>
  <c r="AD418" i="2"/>
  <c r="S417" i="2"/>
  <c r="Z412" i="2"/>
  <c r="W410" i="2"/>
  <c r="V410" i="2" s="1"/>
  <c r="S409" i="2"/>
  <c r="T409" i="2" s="1"/>
  <c r="AE408" i="2"/>
  <c r="AF408" i="2" s="1"/>
  <c r="AC407" i="2"/>
  <c r="N405" i="2"/>
  <c r="X404" i="2"/>
  <c r="AA404" i="2" s="1"/>
  <c r="Y402" i="2"/>
  <c r="U399" i="2"/>
  <c r="Q398" i="2"/>
  <c r="R398" i="2" s="1"/>
  <c r="Y396" i="2"/>
  <c r="L394" i="2"/>
  <c r="M394" i="2" s="1"/>
  <c r="AB394" i="2"/>
  <c r="O394" i="2"/>
  <c r="X394" i="2"/>
  <c r="AA394" i="2" s="1"/>
  <c r="AC394" i="2"/>
  <c r="K394" i="2"/>
  <c r="S394" i="2"/>
  <c r="T394" i="2" s="1"/>
  <c r="Q393" i="2"/>
  <c r="R393" i="2" s="1"/>
  <c r="T393" i="2" s="1"/>
  <c r="L392" i="2"/>
  <c r="M392" i="2" s="1"/>
  <c r="AB392" i="2"/>
  <c r="Q392" i="2"/>
  <c r="R392" i="2" s="1"/>
  <c r="Z392" i="2"/>
  <c r="N392" i="2"/>
  <c r="X392" i="2"/>
  <c r="AA392" i="2" s="1"/>
  <c r="AC392" i="2"/>
  <c r="K392" i="2"/>
  <c r="Y392" i="2"/>
  <c r="T389" i="2"/>
  <c r="L380" i="2"/>
  <c r="M380" i="2" s="1"/>
  <c r="AB380" i="2"/>
  <c r="AE380" i="2"/>
  <c r="AF380" i="2" s="1"/>
  <c r="J380" i="2"/>
  <c r="U380" i="2"/>
  <c r="O380" i="2"/>
  <c r="Y380" i="2"/>
  <c r="AC380" i="2"/>
  <c r="W380" i="2"/>
  <c r="V380" i="2" s="1"/>
  <c r="X380" i="2"/>
  <c r="AA380" i="2" s="1"/>
  <c r="K380" i="2"/>
  <c r="N284" i="2"/>
  <c r="AD284" i="2"/>
  <c r="O284" i="2"/>
  <c r="X284" i="2"/>
  <c r="AA284" i="2" s="1"/>
  <c r="P284" i="2"/>
  <c r="Y284" i="2"/>
  <c r="K284" i="2"/>
  <c r="AC284" i="2"/>
  <c r="Q284" i="2"/>
  <c r="R284" i="2" s="1"/>
  <c r="AE284" i="2"/>
  <c r="AF284" i="2" s="1"/>
  <c r="S284" i="2"/>
  <c r="T284" i="2" s="1"/>
  <c r="J284" i="2"/>
  <c r="Z284" i="2"/>
  <c r="U284" i="2"/>
  <c r="W284" i="2"/>
  <c r="V284" i="2" s="1"/>
  <c r="AB284" i="2"/>
  <c r="P185" i="2"/>
  <c r="X185" i="2"/>
  <c r="AA185" i="2" s="1"/>
  <c r="O185" i="2"/>
  <c r="Y185" i="2"/>
  <c r="L185" i="2"/>
  <c r="M185" i="2" s="1"/>
  <c r="U185" i="2"/>
  <c r="AD185" i="2"/>
  <c r="N185" i="2"/>
  <c r="Q185" i="2"/>
  <c r="R185" i="2" s="1"/>
  <c r="AB185" i="2"/>
  <c r="J185" i="2"/>
  <c r="W185" i="2"/>
  <c r="V185" i="2" s="1"/>
  <c r="Z185" i="2"/>
  <c r="K185" i="2"/>
  <c r="S185" i="2"/>
  <c r="AC185" i="2"/>
  <c r="L431" i="2"/>
  <c r="M431" i="2" s="1"/>
  <c r="AB431" i="2"/>
  <c r="P431" i="2"/>
  <c r="Y431" i="2"/>
  <c r="T428" i="2"/>
  <c r="L428" i="2"/>
  <c r="M428" i="2" s="1"/>
  <c r="AB428" i="2"/>
  <c r="O428" i="2"/>
  <c r="X428" i="2"/>
  <c r="AA428" i="2" s="1"/>
  <c r="Q417" i="2"/>
  <c r="R417" i="2" s="1"/>
  <c r="L412" i="2"/>
  <c r="M412" i="2" s="1"/>
  <c r="AB412" i="2"/>
  <c r="AE412" i="2"/>
  <c r="AF412" i="2" s="1"/>
  <c r="J412" i="2"/>
  <c r="U412" i="2"/>
  <c r="K412" i="2"/>
  <c r="X412" i="2"/>
  <c r="AA412" i="2" s="1"/>
  <c r="L410" i="2"/>
  <c r="M410" i="2" s="1"/>
  <c r="AB410" i="2"/>
  <c r="O410" i="2"/>
  <c r="X410" i="2"/>
  <c r="AA410" i="2" s="1"/>
  <c r="AC410" i="2"/>
  <c r="N410" i="2"/>
  <c r="Z410" i="2"/>
  <c r="AD408" i="2"/>
  <c r="P408" i="2"/>
  <c r="Y407" i="2"/>
  <c r="K407" i="2"/>
  <c r="Z405" i="2"/>
  <c r="K405" i="2"/>
  <c r="L404" i="2"/>
  <c r="M404" i="2" s="1"/>
  <c r="AB404" i="2"/>
  <c r="AE404" i="2"/>
  <c r="AF404" i="2" s="1"/>
  <c r="P404" i="2"/>
  <c r="Z404" i="2"/>
  <c r="S404" i="2"/>
  <c r="T404" i="2" s="1"/>
  <c r="L402" i="2"/>
  <c r="M402" i="2" s="1"/>
  <c r="AB402" i="2"/>
  <c r="O402" i="2"/>
  <c r="X402" i="2"/>
  <c r="AA402" i="2" s="1"/>
  <c r="W402" i="2"/>
  <c r="V402" i="2" s="1"/>
  <c r="N402" i="2"/>
  <c r="Z402" i="2"/>
  <c r="S401" i="2"/>
  <c r="S399" i="2"/>
  <c r="AD398" i="2"/>
  <c r="P398" i="2"/>
  <c r="L396" i="2"/>
  <c r="M396" i="2" s="1"/>
  <c r="AB396" i="2"/>
  <c r="AE396" i="2"/>
  <c r="AF396" i="2" s="1"/>
  <c r="J396" i="2"/>
  <c r="U396" i="2"/>
  <c r="AD396" i="2"/>
  <c r="AE393" i="2"/>
  <c r="AF393" i="2" s="1"/>
  <c r="L381" i="2"/>
  <c r="M381" i="2" s="1"/>
  <c r="AB381" i="2"/>
  <c r="P381" i="2"/>
  <c r="Y381" i="2"/>
  <c r="AC381" i="2"/>
  <c r="K381" i="2"/>
  <c r="O381" i="2"/>
  <c r="Z381" i="2"/>
  <c r="N381" i="2"/>
  <c r="AE381" i="2"/>
  <c r="AF381" i="2" s="1"/>
  <c r="Q381" i="2"/>
  <c r="R381" i="2" s="1"/>
  <c r="T381" i="2" s="1"/>
  <c r="U381" i="2"/>
  <c r="L376" i="2"/>
  <c r="M376" i="2" s="1"/>
  <c r="AB376" i="2"/>
  <c r="Q376" i="2"/>
  <c r="R376" i="2" s="1"/>
  <c r="Z376" i="2"/>
  <c r="N376" i="2"/>
  <c r="X376" i="2"/>
  <c r="AA376" i="2" s="1"/>
  <c r="AC376" i="2"/>
  <c r="K376" i="2"/>
  <c r="J376" i="2"/>
  <c r="AD376" i="2"/>
  <c r="P376" i="2"/>
  <c r="L375" i="2"/>
  <c r="M375" i="2" s="1"/>
  <c r="AB375" i="2"/>
  <c r="N375" i="2"/>
  <c r="W375" i="2"/>
  <c r="V375" i="2" s="1"/>
  <c r="Q375" i="2"/>
  <c r="R375" i="2" s="1"/>
  <c r="J375" i="2"/>
  <c r="U375" i="2"/>
  <c r="AE375" i="2"/>
  <c r="AF375" i="2" s="1"/>
  <c r="O375" i="2"/>
  <c r="Y375" i="2"/>
  <c r="S375" i="2"/>
  <c r="X375" i="2"/>
  <c r="AA375" i="2" s="1"/>
  <c r="N335" i="2"/>
  <c r="AD335" i="2"/>
  <c r="P335" i="2"/>
  <c r="Y335" i="2"/>
  <c r="L335" i="2"/>
  <c r="M335" i="2" s="1"/>
  <c r="U335" i="2"/>
  <c r="AE335" i="2"/>
  <c r="AF335" i="2" s="1"/>
  <c r="J335" i="2"/>
  <c r="W335" i="2"/>
  <c r="V335" i="2" s="1"/>
  <c r="Q335" i="2"/>
  <c r="R335" i="2" s="1"/>
  <c r="AB335" i="2"/>
  <c r="O335" i="2"/>
  <c r="S335" i="2"/>
  <c r="X335" i="2"/>
  <c r="AA335" i="2" s="1"/>
  <c r="K335" i="2"/>
  <c r="AC335" i="2"/>
  <c r="K463" i="2"/>
  <c r="S463" i="2"/>
  <c r="K455" i="2"/>
  <c r="S455" i="2"/>
  <c r="T455" i="2" s="1"/>
  <c r="T447" i="2"/>
  <c r="L447" i="2"/>
  <c r="M447" i="2" s="1"/>
  <c r="AB447" i="2"/>
  <c r="P447" i="2"/>
  <c r="Y447" i="2"/>
  <c r="T444" i="2"/>
  <c r="L444" i="2"/>
  <c r="M444" i="2" s="1"/>
  <c r="AB444" i="2"/>
  <c r="O444" i="2"/>
  <c r="X444" i="2"/>
  <c r="AA444" i="2" s="1"/>
  <c r="AD431" i="2"/>
  <c r="S431" i="2"/>
  <c r="T431" i="2" s="1"/>
  <c r="Z463" i="2"/>
  <c r="Q463" i="2"/>
  <c r="R463" i="2" s="1"/>
  <c r="K458" i="2"/>
  <c r="S458" i="2"/>
  <c r="T458" i="2" s="1"/>
  <c r="Z455" i="2"/>
  <c r="Q455" i="2"/>
  <c r="R455" i="2" s="1"/>
  <c r="T453" i="2"/>
  <c r="T450" i="2"/>
  <c r="L450" i="2"/>
  <c r="M450" i="2" s="1"/>
  <c r="AB450" i="2"/>
  <c r="Q450" i="2"/>
  <c r="R450" i="2" s="1"/>
  <c r="Z450" i="2"/>
  <c r="AC447" i="2"/>
  <c r="AC444" i="2"/>
  <c r="L440" i="2"/>
  <c r="M440" i="2" s="1"/>
  <c r="AB440" i="2"/>
  <c r="J440" i="2"/>
  <c r="S440" i="2"/>
  <c r="T440" i="2" s="1"/>
  <c r="AC440" i="2"/>
  <c r="T437" i="2"/>
  <c r="L434" i="2"/>
  <c r="M434" i="2" s="1"/>
  <c r="AB434" i="2"/>
  <c r="Q434" i="2"/>
  <c r="R434" i="2" s="1"/>
  <c r="T434" i="2" s="1"/>
  <c r="Z434" i="2"/>
  <c r="AC431" i="2"/>
  <c r="AC428" i="2"/>
  <c r="L424" i="2"/>
  <c r="M424" i="2" s="1"/>
  <c r="AB424" i="2"/>
  <c r="Q424" i="2"/>
  <c r="R424" i="2" s="1"/>
  <c r="Z424" i="2"/>
  <c r="N424" i="2"/>
  <c r="X424" i="2"/>
  <c r="AA424" i="2" s="1"/>
  <c r="S424" i="2"/>
  <c r="T424" i="2" s="1"/>
  <c r="AE424" i="2"/>
  <c r="AF424" i="2" s="1"/>
  <c r="T421" i="2"/>
  <c r="R419" i="2"/>
  <c r="T418" i="2"/>
  <c r="AC417" i="2"/>
  <c r="O417" i="2"/>
  <c r="W412" i="2"/>
  <c r="V412" i="2" s="1"/>
  <c r="U410" i="2"/>
  <c r="AE409" i="2"/>
  <c r="AF409" i="2" s="1"/>
  <c r="Q409" i="2"/>
  <c r="R409" i="2" s="1"/>
  <c r="AC408" i="2"/>
  <c r="X407" i="2"/>
  <c r="AA407" i="2" s="1"/>
  <c r="X405" i="2"/>
  <c r="AA405" i="2" s="1"/>
  <c r="U404" i="2"/>
  <c r="U402" i="2"/>
  <c r="AE399" i="2"/>
  <c r="AF399" i="2" s="1"/>
  <c r="Q399" i="2"/>
  <c r="R399" i="2" s="1"/>
  <c r="N398" i="2"/>
  <c r="W396" i="2"/>
  <c r="V396" i="2" s="1"/>
  <c r="L391" i="2"/>
  <c r="M391" i="2" s="1"/>
  <c r="AB391" i="2"/>
  <c r="N391" i="2"/>
  <c r="W391" i="2"/>
  <c r="V391" i="2" s="1"/>
  <c r="Q391" i="2"/>
  <c r="R391" i="2" s="1"/>
  <c r="J391" i="2"/>
  <c r="U391" i="2"/>
  <c r="AE391" i="2"/>
  <c r="AF391" i="2" s="1"/>
  <c r="O391" i="2"/>
  <c r="Y391" i="2"/>
  <c r="S391" i="2"/>
  <c r="L386" i="2"/>
  <c r="M386" i="2" s="1"/>
  <c r="AB386" i="2"/>
  <c r="O386" i="2"/>
  <c r="X386" i="2"/>
  <c r="AA386" i="2" s="1"/>
  <c r="W386" i="2"/>
  <c r="V386" i="2" s="1"/>
  <c r="Q386" i="2"/>
  <c r="R386" i="2" s="1"/>
  <c r="T386" i="2" s="1"/>
  <c r="J386" i="2"/>
  <c r="U386" i="2"/>
  <c r="AE386" i="2"/>
  <c r="AF386" i="2" s="1"/>
  <c r="Y386" i="2"/>
  <c r="AD381" i="2"/>
  <c r="Y378" i="2"/>
  <c r="AD375" i="2"/>
  <c r="L357" i="2"/>
  <c r="M357" i="2" s="1"/>
  <c r="AB357" i="2"/>
  <c r="K357" i="2"/>
  <c r="U357" i="2"/>
  <c r="AD357" i="2"/>
  <c r="P357" i="2"/>
  <c r="Y357" i="2"/>
  <c r="O357" i="2"/>
  <c r="J357" i="2"/>
  <c r="X357" i="2"/>
  <c r="AA357" i="2" s="1"/>
  <c r="Z357" i="2"/>
  <c r="N357" i="2"/>
  <c r="AC357" i="2"/>
  <c r="Q357" i="2"/>
  <c r="R357" i="2" s="1"/>
  <c r="AE357" i="2"/>
  <c r="AF357" i="2" s="1"/>
  <c r="S357" i="2"/>
  <c r="W357" i="2"/>
  <c r="V357" i="2" s="1"/>
  <c r="N331" i="2"/>
  <c r="AD331" i="2"/>
  <c r="K331" i="2"/>
  <c r="AC331" i="2"/>
  <c r="Q331" i="2"/>
  <c r="R331" i="2" s="1"/>
  <c r="Z331" i="2"/>
  <c r="P331" i="2"/>
  <c r="AB331" i="2"/>
  <c r="J331" i="2"/>
  <c r="W331" i="2"/>
  <c r="V331" i="2" s="1"/>
  <c r="X331" i="2"/>
  <c r="AA331" i="2" s="1"/>
  <c r="O331" i="2"/>
  <c r="S331" i="2"/>
  <c r="T331" i="2" s="1"/>
  <c r="U331" i="2"/>
  <c r="L331" i="2"/>
  <c r="M331" i="2" s="1"/>
  <c r="AE331" i="2"/>
  <c r="AF331" i="2" s="1"/>
  <c r="L407" i="2"/>
  <c r="M407" i="2" s="1"/>
  <c r="AB407" i="2"/>
  <c r="N407" i="2"/>
  <c r="W407" i="2"/>
  <c r="V407" i="2" s="1"/>
  <c r="Q407" i="2"/>
  <c r="R407" i="2" s="1"/>
  <c r="O407" i="2"/>
  <c r="Z407" i="2"/>
  <c r="L405" i="2"/>
  <c r="M405" i="2" s="1"/>
  <c r="AB405" i="2"/>
  <c r="P405" i="2"/>
  <c r="Y405" i="2"/>
  <c r="W405" i="2"/>
  <c r="V405" i="2" s="1"/>
  <c r="S405" i="2"/>
  <c r="T405" i="2" s="1"/>
  <c r="AE405" i="2"/>
  <c r="AF405" i="2" s="1"/>
  <c r="R403" i="2"/>
  <c r="T402" i="2"/>
  <c r="AE401" i="2"/>
  <c r="AF401" i="2" s="1"/>
  <c r="Q401" i="2"/>
  <c r="R401" i="2" s="1"/>
  <c r="AC399" i="2"/>
  <c r="P399" i="2"/>
  <c r="Z398" i="2"/>
  <c r="T396" i="2"/>
  <c r="L393" i="2"/>
  <c r="M393" i="2" s="1"/>
  <c r="AB393" i="2"/>
  <c r="K393" i="2"/>
  <c r="U393" i="2"/>
  <c r="AD393" i="2"/>
  <c r="J393" i="2"/>
  <c r="O393" i="2"/>
  <c r="Y393" i="2"/>
  <c r="P393" i="2"/>
  <c r="AC393" i="2"/>
  <c r="T392" i="2"/>
  <c r="W378" i="2"/>
  <c r="V378" i="2" s="1"/>
  <c r="AE376" i="2"/>
  <c r="AF376" i="2" s="1"/>
  <c r="AC375" i="2"/>
  <c r="T395" i="2"/>
  <c r="L389" i="2"/>
  <c r="M389" i="2" s="1"/>
  <c r="AB389" i="2"/>
  <c r="P389" i="2"/>
  <c r="Y389" i="2"/>
  <c r="W389" i="2"/>
  <c r="V389" i="2" s="1"/>
  <c r="Q389" i="2"/>
  <c r="R389" i="2" s="1"/>
  <c r="J389" i="2"/>
  <c r="U389" i="2"/>
  <c r="AE389" i="2"/>
  <c r="AF389" i="2" s="1"/>
  <c r="AE382" i="2"/>
  <c r="AF382" i="2" s="1"/>
  <c r="L377" i="2"/>
  <c r="M377" i="2" s="1"/>
  <c r="AB377" i="2"/>
  <c r="K377" i="2"/>
  <c r="U377" i="2"/>
  <c r="AD377" i="2"/>
  <c r="J377" i="2"/>
  <c r="O377" i="2"/>
  <c r="Y377" i="2"/>
  <c r="AC377" i="2"/>
  <c r="AD373" i="2"/>
  <c r="AC370" i="2"/>
  <c r="L358" i="2"/>
  <c r="M358" i="2" s="1"/>
  <c r="AB358" i="2"/>
  <c r="O358" i="2"/>
  <c r="X358" i="2"/>
  <c r="AA358" i="2" s="1"/>
  <c r="J358" i="2"/>
  <c r="S358" i="2"/>
  <c r="T358" i="2" s="1"/>
  <c r="AC358" i="2"/>
  <c r="P358" i="2"/>
  <c r="N358" i="2"/>
  <c r="AD358" i="2"/>
  <c r="Q358" i="2"/>
  <c r="R358" i="2" s="1"/>
  <c r="AE358" i="2"/>
  <c r="AF358" i="2" s="1"/>
  <c r="U358" i="2"/>
  <c r="K358" i="2"/>
  <c r="Y358" i="2"/>
  <c r="N337" i="2"/>
  <c r="AD337" i="2"/>
  <c r="W337" i="2"/>
  <c r="V337" i="2" s="1"/>
  <c r="J337" i="2"/>
  <c r="S337" i="2"/>
  <c r="AB337" i="2"/>
  <c r="K337" i="2"/>
  <c r="X337" i="2"/>
  <c r="AA337" i="2" s="1"/>
  <c r="Q337" i="2"/>
  <c r="R337" i="2" s="1"/>
  <c r="AC337" i="2"/>
  <c r="P337" i="2"/>
  <c r="U337" i="2"/>
  <c r="Y337" i="2"/>
  <c r="Z337" i="2"/>
  <c r="O337" i="2"/>
  <c r="R289" i="2"/>
  <c r="X289" i="2"/>
  <c r="AA289" i="2" s="1"/>
  <c r="L370" i="2"/>
  <c r="M370" i="2" s="1"/>
  <c r="AB370" i="2"/>
  <c r="O370" i="2"/>
  <c r="X370" i="2"/>
  <c r="AA370" i="2" s="1"/>
  <c r="W370" i="2"/>
  <c r="V370" i="2" s="1"/>
  <c r="Q370" i="2"/>
  <c r="R370" i="2" s="1"/>
  <c r="T370" i="2" s="1"/>
  <c r="J370" i="2"/>
  <c r="U370" i="2"/>
  <c r="AE370" i="2"/>
  <c r="AF370" i="2" s="1"/>
  <c r="L366" i="2"/>
  <c r="M366" i="2" s="1"/>
  <c r="AB366" i="2"/>
  <c r="J366" i="2"/>
  <c r="S366" i="2"/>
  <c r="AC366" i="2"/>
  <c r="Q366" i="2"/>
  <c r="R366" i="2" s="1"/>
  <c r="N366" i="2"/>
  <c r="Y366" i="2"/>
  <c r="P366" i="2"/>
  <c r="AD366" i="2"/>
  <c r="K366" i="2"/>
  <c r="W366" i="2"/>
  <c r="V366" i="2" s="1"/>
  <c r="L365" i="2"/>
  <c r="M365" i="2" s="1"/>
  <c r="AB365" i="2"/>
  <c r="P365" i="2"/>
  <c r="Y365" i="2"/>
  <c r="J365" i="2"/>
  <c r="U365" i="2"/>
  <c r="AE365" i="2"/>
  <c r="AF365" i="2" s="1"/>
  <c r="N365" i="2"/>
  <c r="Z365" i="2"/>
  <c r="Q365" i="2"/>
  <c r="R365" i="2" s="1"/>
  <c r="T365" i="2" s="1"/>
  <c r="AC365" i="2"/>
  <c r="AD365" i="2"/>
  <c r="K365" i="2"/>
  <c r="W365" i="2"/>
  <c r="V365" i="2" s="1"/>
  <c r="L364" i="2"/>
  <c r="M364" i="2" s="1"/>
  <c r="AB364" i="2"/>
  <c r="AE364" i="2"/>
  <c r="AF364" i="2" s="1"/>
  <c r="N364" i="2"/>
  <c r="X364" i="2"/>
  <c r="AA364" i="2" s="1"/>
  <c r="O364" i="2"/>
  <c r="Z364" i="2"/>
  <c r="Q364" i="2"/>
  <c r="R364" i="2" s="1"/>
  <c r="T364" i="2" s="1"/>
  <c r="AC364" i="2"/>
  <c r="AD364" i="2"/>
  <c r="J364" i="2"/>
  <c r="W364" i="2"/>
  <c r="V364" i="2" s="1"/>
  <c r="L382" i="2"/>
  <c r="M382" i="2" s="1"/>
  <c r="AB382" i="2"/>
  <c r="J382" i="2"/>
  <c r="S382" i="2"/>
  <c r="T382" i="2" s="1"/>
  <c r="AC382" i="2"/>
  <c r="O382" i="2"/>
  <c r="Y382" i="2"/>
  <c r="AD382" i="2"/>
  <c r="W382" i="2"/>
  <c r="V382" i="2" s="1"/>
  <c r="L373" i="2"/>
  <c r="M373" i="2" s="1"/>
  <c r="AB373" i="2"/>
  <c r="P373" i="2"/>
  <c r="Y373" i="2"/>
  <c r="W373" i="2"/>
  <c r="V373" i="2" s="1"/>
  <c r="Q373" i="2"/>
  <c r="R373" i="2" s="1"/>
  <c r="T373" i="2" s="1"/>
  <c r="J373" i="2"/>
  <c r="U373" i="2"/>
  <c r="AE373" i="2"/>
  <c r="AF373" i="2" s="1"/>
  <c r="Y370" i="2"/>
  <c r="AE366" i="2"/>
  <c r="AF366" i="2" s="1"/>
  <c r="T361" i="2"/>
  <c r="T356" i="2"/>
  <c r="N314" i="2"/>
  <c r="AD314" i="2"/>
  <c r="Q314" i="2"/>
  <c r="R314" i="2" s="1"/>
  <c r="Z314" i="2"/>
  <c r="W314" i="2"/>
  <c r="V314" i="2" s="1"/>
  <c r="K314" i="2"/>
  <c r="X314" i="2"/>
  <c r="AA314" i="2" s="1"/>
  <c r="L314" i="2"/>
  <c r="M314" i="2" s="1"/>
  <c r="Y314" i="2"/>
  <c r="O314" i="2"/>
  <c r="S314" i="2"/>
  <c r="T314" i="2" s="1"/>
  <c r="AE314" i="2"/>
  <c r="AF314" i="2" s="1"/>
  <c r="U314" i="2"/>
  <c r="AB314" i="2"/>
  <c r="J314" i="2"/>
  <c r="AC314" i="2"/>
  <c r="X382" i="2"/>
  <c r="AA382" i="2" s="1"/>
  <c r="T377" i="2"/>
  <c r="X373" i="2"/>
  <c r="AA373" i="2" s="1"/>
  <c r="Z366" i="2"/>
  <c r="T383" i="2"/>
  <c r="L383" i="2"/>
  <c r="M383" i="2" s="1"/>
  <c r="AB383" i="2"/>
  <c r="N383" i="2"/>
  <c r="W383" i="2"/>
  <c r="V383" i="2" s="1"/>
  <c r="T367" i="2"/>
  <c r="L367" i="2"/>
  <c r="M367" i="2" s="1"/>
  <c r="AB367" i="2"/>
  <c r="N367" i="2"/>
  <c r="W367" i="2"/>
  <c r="V367" i="2" s="1"/>
  <c r="P362" i="2"/>
  <c r="P361" i="2"/>
  <c r="O349" i="2"/>
  <c r="W349" i="2"/>
  <c r="V349" i="2" s="1"/>
  <c r="AE349" i="2"/>
  <c r="AF349" i="2" s="1"/>
  <c r="L349" i="2"/>
  <c r="M349" i="2" s="1"/>
  <c r="AB349" i="2"/>
  <c r="K349" i="2"/>
  <c r="Q349" i="2"/>
  <c r="R349" i="2" s="1"/>
  <c r="P349" i="2"/>
  <c r="AD349" i="2"/>
  <c r="O345" i="2"/>
  <c r="W345" i="2"/>
  <c r="V345" i="2" s="1"/>
  <c r="AE345" i="2"/>
  <c r="AF345" i="2" s="1"/>
  <c r="L345" i="2"/>
  <c r="M345" i="2" s="1"/>
  <c r="AB345" i="2"/>
  <c r="K345" i="2"/>
  <c r="Q345" i="2"/>
  <c r="R345" i="2" s="1"/>
  <c r="Z345" i="2"/>
  <c r="T342" i="2"/>
  <c r="N338" i="2"/>
  <c r="AD338" i="2"/>
  <c r="Q338" i="2"/>
  <c r="R338" i="2" s="1"/>
  <c r="T338" i="2" s="1"/>
  <c r="Z338" i="2"/>
  <c r="W338" i="2"/>
  <c r="V338" i="2" s="1"/>
  <c r="K338" i="2"/>
  <c r="X338" i="2"/>
  <c r="AA338" i="2" s="1"/>
  <c r="AC338" i="2"/>
  <c r="J338" i="2"/>
  <c r="N316" i="2"/>
  <c r="AD316" i="2"/>
  <c r="O316" i="2"/>
  <c r="X316" i="2"/>
  <c r="AA316" i="2" s="1"/>
  <c r="K316" i="2"/>
  <c r="AC316" i="2"/>
  <c r="L316" i="2"/>
  <c r="M316" i="2" s="1"/>
  <c r="Y316" i="2"/>
  <c r="Z316" i="2"/>
  <c r="P316" i="2"/>
  <c r="S316" i="2"/>
  <c r="W316" i="2"/>
  <c r="V316" i="2" s="1"/>
  <c r="AB316" i="2"/>
  <c r="J316" i="2"/>
  <c r="P161" i="2"/>
  <c r="X161" i="2"/>
  <c r="AA161" i="2" s="1"/>
  <c r="O161" i="2"/>
  <c r="Y161" i="2"/>
  <c r="L161" i="2"/>
  <c r="M161" i="2" s="1"/>
  <c r="U161" i="2"/>
  <c r="AD161" i="2"/>
  <c r="Q161" i="2"/>
  <c r="R161" i="2" s="1"/>
  <c r="AB161" i="2"/>
  <c r="AC161" i="2"/>
  <c r="S161" i="2"/>
  <c r="T161" i="2" s="1"/>
  <c r="AE161" i="2"/>
  <c r="AF161" i="2" s="1"/>
  <c r="K161" i="2"/>
  <c r="W161" i="2"/>
  <c r="V161" i="2" s="1"/>
  <c r="Z161" i="2"/>
  <c r="N161" i="2"/>
  <c r="J161" i="2"/>
  <c r="X390" i="2"/>
  <c r="AA390" i="2" s="1"/>
  <c r="T388" i="2"/>
  <c r="L388" i="2"/>
  <c r="M388" i="2" s="1"/>
  <c r="AB388" i="2"/>
  <c r="AE388" i="2"/>
  <c r="AF388" i="2" s="1"/>
  <c r="T385" i="2"/>
  <c r="L385" i="2"/>
  <c r="M385" i="2" s="1"/>
  <c r="AB385" i="2"/>
  <c r="K385" i="2"/>
  <c r="U385" i="2"/>
  <c r="AD385" i="2"/>
  <c r="Z383" i="2"/>
  <c r="P383" i="2"/>
  <c r="R379" i="2"/>
  <c r="T379" i="2" s="1"/>
  <c r="X374" i="2"/>
  <c r="AA374" i="2" s="1"/>
  <c r="T372" i="2"/>
  <c r="L372" i="2"/>
  <c r="M372" i="2" s="1"/>
  <c r="AB372" i="2"/>
  <c r="AE372" i="2"/>
  <c r="AF372" i="2" s="1"/>
  <c r="T369" i="2"/>
  <c r="L369" i="2"/>
  <c r="M369" i="2" s="1"/>
  <c r="AB369" i="2"/>
  <c r="K369" i="2"/>
  <c r="U369" i="2"/>
  <c r="AD369" i="2"/>
  <c r="Z367" i="2"/>
  <c r="P367" i="2"/>
  <c r="W362" i="2"/>
  <c r="V362" i="2" s="1"/>
  <c r="W361" i="2"/>
  <c r="V361" i="2" s="1"/>
  <c r="L360" i="2"/>
  <c r="M360" i="2" s="1"/>
  <c r="AB360" i="2"/>
  <c r="Q360" i="2"/>
  <c r="R360" i="2" s="1"/>
  <c r="T360" i="2" s="1"/>
  <c r="Z360" i="2"/>
  <c r="O360" i="2"/>
  <c r="Y356" i="2"/>
  <c r="AD353" i="2"/>
  <c r="N353" i="2"/>
  <c r="S349" i="2"/>
  <c r="T349" i="2" s="1"/>
  <c r="S345" i="2"/>
  <c r="P343" i="2"/>
  <c r="N340" i="2"/>
  <c r="AD340" i="2"/>
  <c r="O340" i="2"/>
  <c r="X340" i="2"/>
  <c r="AA340" i="2" s="1"/>
  <c r="K340" i="2"/>
  <c r="AC340" i="2"/>
  <c r="L340" i="2"/>
  <c r="M340" i="2" s="1"/>
  <c r="Y340" i="2"/>
  <c r="AE340" i="2"/>
  <c r="AF340" i="2" s="1"/>
  <c r="J340" i="2"/>
  <c r="O339" i="2"/>
  <c r="N259" i="2"/>
  <c r="AD259" i="2"/>
  <c r="K259" i="2"/>
  <c r="AC259" i="2"/>
  <c r="L259" i="2"/>
  <c r="M259" i="2" s="1"/>
  <c r="U259" i="2"/>
  <c r="AE259" i="2"/>
  <c r="AF259" i="2" s="1"/>
  <c r="W259" i="2"/>
  <c r="V259" i="2" s="1"/>
  <c r="Q259" i="2"/>
  <c r="R259" i="2" s="1"/>
  <c r="Z259" i="2"/>
  <c r="S259" i="2"/>
  <c r="X259" i="2"/>
  <c r="AA259" i="2" s="1"/>
  <c r="J259" i="2"/>
  <c r="AB259" i="2"/>
  <c r="O259" i="2"/>
  <c r="P259" i="2"/>
  <c r="Y259" i="2"/>
  <c r="P230" i="2"/>
  <c r="X230" i="2"/>
  <c r="AA230" i="2" s="1"/>
  <c r="J230" i="2"/>
  <c r="S230" i="2"/>
  <c r="T230" i="2" s="1"/>
  <c r="AB230" i="2"/>
  <c r="O230" i="2"/>
  <c r="Y230" i="2"/>
  <c r="K230" i="2"/>
  <c r="L230" i="2"/>
  <c r="M230" i="2" s="1"/>
  <c r="W230" i="2"/>
  <c r="V230" i="2" s="1"/>
  <c r="Z230" i="2"/>
  <c r="AD230" i="2"/>
  <c r="AC230" i="2"/>
  <c r="AE230" i="2"/>
  <c r="AF230" i="2" s="1"/>
  <c r="Q230" i="2"/>
  <c r="R230" i="2" s="1"/>
  <c r="N230" i="2"/>
  <c r="U230" i="2"/>
  <c r="T204" i="2"/>
  <c r="P191" i="2"/>
  <c r="X191" i="2"/>
  <c r="AA191" i="2" s="1"/>
  <c r="N191" i="2"/>
  <c r="W191" i="2"/>
  <c r="V191" i="2" s="1"/>
  <c r="Q191" i="2"/>
  <c r="R191" i="2" s="1"/>
  <c r="T191" i="2" s="1"/>
  <c r="AB191" i="2"/>
  <c r="L191" i="2"/>
  <c r="M191" i="2" s="1"/>
  <c r="K191" i="2"/>
  <c r="AC191" i="2"/>
  <c r="AD191" i="2"/>
  <c r="O191" i="2"/>
  <c r="AE191" i="2"/>
  <c r="AF191" i="2" s="1"/>
  <c r="U191" i="2"/>
  <c r="Y191" i="2"/>
  <c r="Z191" i="2"/>
  <c r="J191" i="2"/>
  <c r="T363" i="2"/>
  <c r="L362" i="2"/>
  <c r="M362" i="2" s="1"/>
  <c r="AB362" i="2"/>
  <c r="O362" i="2"/>
  <c r="X362" i="2"/>
  <c r="AA362" i="2" s="1"/>
  <c r="J362" i="2"/>
  <c r="U362" i="2"/>
  <c r="AE362" i="2"/>
  <c r="AF362" i="2" s="1"/>
  <c r="L361" i="2"/>
  <c r="M361" i="2" s="1"/>
  <c r="AB361" i="2"/>
  <c r="K361" i="2"/>
  <c r="U361" i="2"/>
  <c r="AD361" i="2"/>
  <c r="N361" i="2"/>
  <c r="X361" i="2"/>
  <c r="AA361" i="2" s="1"/>
  <c r="P250" i="2"/>
  <c r="X250" i="2"/>
  <c r="AA250" i="2" s="1"/>
  <c r="K250" i="2"/>
  <c r="AC250" i="2"/>
  <c r="N250" i="2"/>
  <c r="Y250" i="2"/>
  <c r="O250" i="2"/>
  <c r="Z250" i="2"/>
  <c r="Q250" i="2"/>
  <c r="R250" i="2" s="1"/>
  <c r="J250" i="2"/>
  <c r="U250" i="2"/>
  <c r="AE250" i="2"/>
  <c r="AF250" i="2" s="1"/>
  <c r="S250" i="2"/>
  <c r="T250" i="2" s="1"/>
  <c r="W250" i="2"/>
  <c r="V250" i="2" s="1"/>
  <c r="L250" i="2"/>
  <c r="M250" i="2" s="1"/>
  <c r="AB250" i="2"/>
  <c r="N93" i="2"/>
  <c r="AD93" i="2"/>
  <c r="J93" i="2"/>
  <c r="S93" i="2"/>
  <c r="T93" i="2" s="1"/>
  <c r="AB93" i="2"/>
  <c r="O93" i="2"/>
  <c r="Y93" i="2"/>
  <c r="P93" i="2"/>
  <c r="Z93" i="2"/>
  <c r="Q93" i="2"/>
  <c r="R93" i="2" s="1"/>
  <c r="K93" i="2"/>
  <c r="U93" i="2"/>
  <c r="L93" i="2"/>
  <c r="M93" i="2" s="1"/>
  <c r="X93" i="2"/>
  <c r="AA93" i="2" s="1"/>
  <c r="W93" i="2"/>
  <c r="V93" i="2" s="1"/>
  <c r="AC93" i="2"/>
  <c r="AE93" i="2"/>
  <c r="AF93" i="2" s="1"/>
  <c r="L356" i="2"/>
  <c r="M356" i="2" s="1"/>
  <c r="AB356" i="2"/>
  <c r="Q356" i="2"/>
  <c r="R356" i="2" s="1"/>
  <c r="Z356" i="2"/>
  <c r="AE356" i="2"/>
  <c r="AF356" i="2" s="1"/>
  <c r="O356" i="2"/>
  <c r="Z353" i="2"/>
  <c r="O351" i="2"/>
  <c r="W351" i="2"/>
  <c r="V351" i="2" s="1"/>
  <c r="AE351" i="2"/>
  <c r="AF351" i="2" s="1"/>
  <c r="L351" i="2"/>
  <c r="M351" i="2" s="1"/>
  <c r="AB351" i="2"/>
  <c r="Q351" i="2"/>
  <c r="R351" i="2" s="1"/>
  <c r="K351" i="2"/>
  <c r="S351" i="2"/>
  <c r="N349" i="2"/>
  <c r="O347" i="2"/>
  <c r="W347" i="2"/>
  <c r="V347" i="2" s="1"/>
  <c r="AE347" i="2"/>
  <c r="AF347" i="2" s="1"/>
  <c r="L347" i="2"/>
  <c r="M347" i="2" s="1"/>
  <c r="AB347" i="2"/>
  <c r="Q347" i="2"/>
  <c r="R347" i="2" s="1"/>
  <c r="T347" i="2" s="1"/>
  <c r="K347" i="2"/>
  <c r="P347" i="2"/>
  <c r="AD347" i="2"/>
  <c r="P345" i="2"/>
  <c r="AC343" i="2"/>
  <c r="AB339" i="2"/>
  <c r="P338" i="2"/>
  <c r="AE332" i="2"/>
  <c r="AF332" i="2" s="1"/>
  <c r="U316" i="2"/>
  <c r="N315" i="2"/>
  <c r="AD315" i="2"/>
  <c r="K315" i="2"/>
  <c r="AC315" i="2"/>
  <c r="Q315" i="2"/>
  <c r="R315" i="2" s="1"/>
  <c r="Z315" i="2"/>
  <c r="L315" i="2"/>
  <c r="M315" i="2" s="1"/>
  <c r="X315" i="2"/>
  <c r="AA315" i="2" s="1"/>
  <c r="Y315" i="2"/>
  <c r="O315" i="2"/>
  <c r="S315" i="2"/>
  <c r="W315" i="2"/>
  <c r="V315" i="2" s="1"/>
  <c r="AB315" i="2"/>
  <c r="J315" i="2"/>
  <c r="N281" i="2"/>
  <c r="AD281" i="2"/>
  <c r="W281" i="2"/>
  <c r="V281" i="2" s="1"/>
  <c r="O281" i="2"/>
  <c r="X281" i="2"/>
  <c r="AA281" i="2" s="1"/>
  <c r="J281" i="2"/>
  <c r="S281" i="2"/>
  <c r="T281" i="2" s="1"/>
  <c r="AB281" i="2"/>
  <c r="Q281" i="2"/>
  <c r="R281" i="2" s="1"/>
  <c r="AE281" i="2"/>
  <c r="AF281" i="2" s="1"/>
  <c r="K281" i="2"/>
  <c r="Z281" i="2"/>
  <c r="U281" i="2"/>
  <c r="Y281" i="2"/>
  <c r="N276" i="2"/>
  <c r="AD276" i="2"/>
  <c r="O276" i="2"/>
  <c r="X276" i="2"/>
  <c r="AA276" i="2" s="1"/>
  <c r="P276" i="2"/>
  <c r="Y276" i="2"/>
  <c r="K276" i="2"/>
  <c r="AC276" i="2"/>
  <c r="J276" i="2"/>
  <c r="Z276" i="2"/>
  <c r="L276" i="2"/>
  <c r="M276" i="2" s="1"/>
  <c r="AB276" i="2"/>
  <c r="S276" i="2"/>
  <c r="T276" i="2" s="1"/>
  <c r="U276" i="2"/>
  <c r="W276" i="2"/>
  <c r="V276" i="2" s="1"/>
  <c r="AE276" i="2"/>
  <c r="AF276" i="2" s="1"/>
  <c r="L445" i="2"/>
  <c r="M445" i="2" s="1"/>
  <c r="AB445" i="2"/>
  <c r="L437" i="2"/>
  <c r="M437" i="2" s="1"/>
  <c r="AB437" i="2"/>
  <c r="L429" i="2"/>
  <c r="M429" i="2" s="1"/>
  <c r="AB429" i="2"/>
  <c r="L422" i="2"/>
  <c r="M422" i="2" s="1"/>
  <c r="AB422" i="2"/>
  <c r="J422" i="2"/>
  <c r="S422" i="2"/>
  <c r="AC422" i="2"/>
  <c r="T419" i="2"/>
  <c r="L416" i="2"/>
  <c r="M416" i="2" s="1"/>
  <c r="AB416" i="2"/>
  <c r="Q416" i="2"/>
  <c r="R416" i="2" s="1"/>
  <c r="T416" i="2" s="1"/>
  <c r="Z416" i="2"/>
  <c r="L406" i="2"/>
  <c r="M406" i="2" s="1"/>
  <c r="AB406" i="2"/>
  <c r="J406" i="2"/>
  <c r="S406" i="2"/>
  <c r="T406" i="2" s="1"/>
  <c r="AC406" i="2"/>
  <c r="T403" i="2"/>
  <c r="T400" i="2"/>
  <c r="L400" i="2"/>
  <c r="M400" i="2" s="1"/>
  <c r="AB400" i="2"/>
  <c r="Q400" i="2"/>
  <c r="R400" i="2" s="1"/>
  <c r="Z400" i="2"/>
  <c r="L390" i="2"/>
  <c r="M390" i="2" s="1"/>
  <c r="AB390" i="2"/>
  <c r="J390" i="2"/>
  <c r="S390" i="2"/>
  <c r="T390" i="2" s="1"/>
  <c r="AC390" i="2"/>
  <c r="T387" i="2"/>
  <c r="L384" i="2"/>
  <c r="M384" i="2" s="1"/>
  <c r="AB384" i="2"/>
  <c r="Q384" i="2"/>
  <c r="R384" i="2" s="1"/>
  <c r="T384" i="2" s="1"/>
  <c r="Z384" i="2"/>
  <c r="K383" i="2"/>
  <c r="L374" i="2"/>
  <c r="M374" i="2" s="1"/>
  <c r="AB374" i="2"/>
  <c r="J374" i="2"/>
  <c r="S374" i="2"/>
  <c r="T374" i="2" s="1"/>
  <c r="AC374" i="2"/>
  <c r="T371" i="2"/>
  <c r="T368" i="2"/>
  <c r="L368" i="2"/>
  <c r="M368" i="2" s="1"/>
  <c r="AB368" i="2"/>
  <c r="Q368" i="2"/>
  <c r="R368" i="2" s="1"/>
  <c r="Z368" i="2"/>
  <c r="K367" i="2"/>
  <c r="AD362" i="2"/>
  <c r="AE361" i="2"/>
  <c r="AF361" i="2" s="1"/>
  <c r="O353" i="2"/>
  <c r="W353" i="2"/>
  <c r="V353" i="2" s="1"/>
  <c r="AE353" i="2"/>
  <c r="AF353" i="2" s="1"/>
  <c r="L353" i="2"/>
  <c r="M353" i="2" s="1"/>
  <c r="AB353" i="2"/>
  <c r="K353" i="2"/>
  <c r="Q353" i="2"/>
  <c r="R353" i="2" s="1"/>
  <c r="S353" i="2"/>
  <c r="T353" i="2" s="1"/>
  <c r="AC349" i="2"/>
  <c r="AD345" i="2"/>
  <c r="N345" i="2"/>
  <c r="O343" i="2"/>
  <c r="W343" i="2"/>
  <c r="V343" i="2" s="1"/>
  <c r="AE343" i="2"/>
  <c r="AF343" i="2" s="1"/>
  <c r="L343" i="2"/>
  <c r="M343" i="2" s="1"/>
  <c r="AB343" i="2"/>
  <c r="Q343" i="2"/>
  <c r="R343" i="2" s="1"/>
  <c r="T343" i="2" s="1"/>
  <c r="K343" i="2"/>
  <c r="Z343" i="2"/>
  <c r="N339" i="2"/>
  <c r="AD339" i="2"/>
  <c r="K339" i="2"/>
  <c r="AC339" i="2"/>
  <c r="Q339" i="2"/>
  <c r="R339" i="2" s="1"/>
  <c r="Z339" i="2"/>
  <c r="L339" i="2"/>
  <c r="M339" i="2" s="1"/>
  <c r="X339" i="2"/>
  <c r="AA339" i="2" s="1"/>
  <c r="AE339" i="2"/>
  <c r="AF339" i="2" s="1"/>
  <c r="S339" i="2"/>
  <c r="O338" i="2"/>
  <c r="N332" i="2"/>
  <c r="AD332" i="2"/>
  <c r="O332" i="2"/>
  <c r="X332" i="2"/>
  <c r="AA332" i="2" s="1"/>
  <c r="K332" i="2"/>
  <c r="AC332" i="2"/>
  <c r="Q332" i="2"/>
  <c r="R332" i="2" s="1"/>
  <c r="T332" i="2" s="1"/>
  <c r="AB332" i="2"/>
  <c r="J332" i="2"/>
  <c r="W332" i="2"/>
  <c r="V332" i="2" s="1"/>
  <c r="P332" i="2"/>
  <c r="T325" i="2"/>
  <c r="P229" i="2"/>
  <c r="X229" i="2"/>
  <c r="AA229" i="2" s="1"/>
  <c r="O229" i="2"/>
  <c r="Y229" i="2"/>
  <c r="L229" i="2"/>
  <c r="M229" i="2" s="1"/>
  <c r="U229" i="2"/>
  <c r="AD229" i="2"/>
  <c r="J229" i="2"/>
  <c r="K229" i="2"/>
  <c r="W229" i="2"/>
  <c r="V229" i="2" s="1"/>
  <c r="Z229" i="2"/>
  <c r="AC229" i="2"/>
  <c r="AB229" i="2"/>
  <c r="AE229" i="2"/>
  <c r="AF229" i="2" s="1"/>
  <c r="Q229" i="2"/>
  <c r="R229" i="2" s="1"/>
  <c r="T229" i="2" s="1"/>
  <c r="N229" i="2"/>
  <c r="Z349" i="2"/>
  <c r="J349" i="2"/>
  <c r="AC345" i="2"/>
  <c r="J345" i="2"/>
  <c r="X343" i="2"/>
  <c r="AA343" i="2" s="1"/>
  <c r="T340" i="2"/>
  <c r="Y339" i="2"/>
  <c r="AE338" i="2"/>
  <c r="AF338" i="2" s="1"/>
  <c r="L338" i="2"/>
  <c r="M338" i="2" s="1"/>
  <c r="Z332" i="2"/>
  <c r="R325" i="2"/>
  <c r="Q316" i="2"/>
  <c r="R316" i="2" s="1"/>
  <c r="N280" i="2"/>
  <c r="AD280" i="2"/>
  <c r="J280" i="2"/>
  <c r="S280" i="2"/>
  <c r="T280" i="2" s="1"/>
  <c r="AB280" i="2"/>
  <c r="K280" i="2"/>
  <c r="AC280" i="2"/>
  <c r="P280" i="2"/>
  <c r="Y280" i="2"/>
  <c r="L280" i="2"/>
  <c r="M280" i="2" s="1"/>
  <c r="Z280" i="2"/>
  <c r="O280" i="2"/>
  <c r="AE280" i="2"/>
  <c r="AF280" i="2" s="1"/>
  <c r="U280" i="2"/>
  <c r="Q280" i="2"/>
  <c r="R280" i="2" s="1"/>
  <c r="W280" i="2"/>
  <c r="V280" i="2" s="1"/>
  <c r="N132" i="2"/>
  <c r="AD132" i="2"/>
  <c r="W132" i="2"/>
  <c r="V132" i="2" s="1"/>
  <c r="J132" i="2"/>
  <c r="S132" i="2"/>
  <c r="AB132" i="2"/>
  <c r="K132" i="2"/>
  <c r="X132" i="2"/>
  <c r="AA132" i="2" s="1"/>
  <c r="L132" i="2"/>
  <c r="M132" i="2" s="1"/>
  <c r="Y132" i="2"/>
  <c r="O132" i="2"/>
  <c r="Z132" i="2"/>
  <c r="AE132" i="2"/>
  <c r="AF132" i="2" s="1"/>
  <c r="AC132" i="2"/>
  <c r="Q132" i="2"/>
  <c r="R132" i="2" s="1"/>
  <c r="U132" i="2"/>
  <c r="N336" i="2"/>
  <c r="AD336" i="2"/>
  <c r="J336" i="2"/>
  <c r="S336" i="2"/>
  <c r="AB336" i="2"/>
  <c r="P336" i="2"/>
  <c r="Y336" i="2"/>
  <c r="K336" i="2"/>
  <c r="W336" i="2"/>
  <c r="V336" i="2" s="1"/>
  <c r="Q336" i="2"/>
  <c r="R336" i="2" s="1"/>
  <c r="AC336" i="2"/>
  <c r="AE330" i="2"/>
  <c r="AF330" i="2" s="1"/>
  <c r="T318" i="2"/>
  <c r="N313" i="2"/>
  <c r="AD313" i="2"/>
  <c r="W313" i="2"/>
  <c r="V313" i="2" s="1"/>
  <c r="J313" i="2"/>
  <c r="S313" i="2"/>
  <c r="T313" i="2" s="1"/>
  <c r="AB313" i="2"/>
  <c r="K313" i="2"/>
  <c r="X313" i="2"/>
  <c r="AA313" i="2" s="1"/>
  <c r="L313" i="2"/>
  <c r="M313" i="2" s="1"/>
  <c r="Y313" i="2"/>
  <c r="O313" i="2"/>
  <c r="Z313" i="2"/>
  <c r="AE313" i="2"/>
  <c r="AF313" i="2" s="1"/>
  <c r="N312" i="2"/>
  <c r="AD312" i="2"/>
  <c r="J312" i="2"/>
  <c r="S312" i="2"/>
  <c r="T312" i="2" s="1"/>
  <c r="AB312" i="2"/>
  <c r="P312" i="2"/>
  <c r="Y312" i="2"/>
  <c r="K312" i="2"/>
  <c r="W312" i="2"/>
  <c r="V312" i="2" s="1"/>
  <c r="L312" i="2"/>
  <c r="M312" i="2" s="1"/>
  <c r="X312" i="2"/>
  <c r="AA312" i="2" s="1"/>
  <c r="Z312" i="2"/>
  <c r="AE312" i="2"/>
  <c r="AF312" i="2" s="1"/>
  <c r="N311" i="2"/>
  <c r="AD311" i="2"/>
  <c r="P311" i="2"/>
  <c r="Y311" i="2"/>
  <c r="L311" i="2"/>
  <c r="M311" i="2" s="1"/>
  <c r="U311" i="2"/>
  <c r="AE311" i="2"/>
  <c r="AF311" i="2" s="1"/>
  <c r="J311" i="2"/>
  <c r="W311" i="2"/>
  <c r="V311" i="2" s="1"/>
  <c r="K311" i="2"/>
  <c r="X311" i="2"/>
  <c r="AA311" i="2" s="1"/>
  <c r="Z311" i="2"/>
  <c r="AC311" i="2"/>
  <c r="U289" i="2"/>
  <c r="U288" i="2"/>
  <c r="X283" i="2"/>
  <c r="AA283" i="2" s="1"/>
  <c r="R269" i="2"/>
  <c r="T269" i="2" s="1"/>
  <c r="N260" i="2"/>
  <c r="AD260" i="2"/>
  <c r="O260" i="2"/>
  <c r="X260" i="2"/>
  <c r="AA260" i="2" s="1"/>
  <c r="P260" i="2"/>
  <c r="Y260" i="2"/>
  <c r="Q260" i="2"/>
  <c r="R260" i="2" s="1"/>
  <c r="T260" i="2" s="1"/>
  <c r="Z260" i="2"/>
  <c r="K260" i="2"/>
  <c r="AC260" i="2"/>
  <c r="L260" i="2"/>
  <c r="M260" i="2" s="1"/>
  <c r="AE260" i="2"/>
  <c r="AF260" i="2" s="1"/>
  <c r="W260" i="2"/>
  <c r="V260" i="2" s="1"/>
  <c r="N257" i="2"/>
  <c r="AD257" i="2"/>
  <c r="W257" i="2"/>
  <c r="V257" i="2" s="1"/>
  <c r="O257" i="2"/>
  <c r="X257" i="2"/>
  <c r="AA257" i="2" s="1"/>
  <c r="P257" i="2"/>
  <c r="Y257" i="2"/>
  <c r="J257" i="2"/>
  <c r="S257" i="2"/>
  <c r="T257" i="2" s="1"/>
  <c r="AB257" i="2"/>
  <c r="U257" i="2"/>
  <c r="Z257" i="2"/>
  <c r="L257" i="2"/>
  <c r="M257" i="2" s="1"/>
  <c r="AE257" i="2"/>
  <c r="AF257" i="2" s="1"/>
  <c r="N252" i="2"/>
  <c r="AD252" i="2"/>
  <c r="O252" i="2"/>
  <c r="X252" i="2"/>
  <c r="AA252" i="2" s="1"/>
  <c r="P252" i="2"/>
  <c r="Y252" i="2"/>
  <c r="Q252" i="2"/>
  <c r="R252" i="2" s="1"/>
  <c r="T252" i="2" s="1"/>
  <c r="Z252" i="2"/>
  <c r="K252" i="2"/>
  <c r="AC252" i="2"/>
  <c r="J252" i="2"/>
  <c r="AB252" i="2"/>
  <c r="L252" i="2"/>
  <c r="M252" i="2" s="1"/>
  <c r="AE252" i="2"/>
  <c r="AF252" i="2" s="1"/>
  <c r="U252" i="2"/>
  <c r="R207" i="2"/>
  <c r="P170" i="2"/>
  <c r="X170" i="2"/>
  <c r="AA170" i="2" s="1"/>
  <c r="J170" i="2"/>
  <c r="S170" i="2"/>
  <c r="T170" i="2" s="1"/>
  <c r="AB170" i="2"/>
  <c r="O170" i="2"/>
  <c r="Y170" i="2"/>
  <c r="L170" i="2"/>
  <c r="M170" i="2" s="1"/>
  <c r="W170" i="2"/>
  <c r="V170" i="2" s="1"/>
  <c r="Z170" i="2"/>
  <c r="N170" i="2"/>
  <c r="AE170" i="2"/>
  <c r="AF170" i="2" s="1"/>
  <c r="U170" i="2"/>
  <c r="AC170" i="2"/>
  <c r="K170" i="2"/>
  <c r="Q170" i="2"/>
  <c r="R170" i="2" s="1"/>
  <c r="P163" i="2"/>
  <c r="X163" i="2"/>
  <c r="AA163" i="2" s="1"/>
  <c r="AE163" i="2"/>
  <c r="AF163" i="2" s="1"/>
  <c r="J163" i="2"/>
  <c r="S163" i="2"/>
  <c r="T163" i="2" s="1"/>
  <c r="AB163" i="2"/>
  <c r="Q163" i="2"/>
  <c r="R163" i="2" s="1"/>
  <c r="AC163" i="2"/>
  <c r="AD163" i="2"/>
  <c r="L163" i="2"/>
  <c r="M163" i="2" s="1"/>
  <c r="Y163" i="2"/>
  <c r="W163" i="2"/>
  <c r="V163" i="2" s="1"/>
  <c r="Z163" i="2"/>
  <c r="N163" i="2"/>
  <c r="O163" i="2"/>
  <c r="U163" i="2"/>
  <c r="P153" i="2"/>
  <c r="X153" i="2"/>
  <c r="AA153" i="2" s="1"/>
  <c r="O153" i="2"/>
  <c r="Y153" i="2"/>
  <c r="Q153" i="2"/>
  <c r="R153" i="2" s="1"/>
  <c r="Z153" i="2"/>
  <c r="L153" i="2"/>
  <c r="M153" i="2" s="1"/>
  <c r="U153" i="2"/>
  <c r="AD153" i="2"/>
  <c r="K153" i="2"/>
  <c r="AB153" i="2"/>
  <c r="N153" i="2"/>
  <c r="AC153" i="2"/>
  <c r="W153" i="2"/>
  <c r="V153" i="2" s="1"/>
  <c r="AE153" i="2"/>
  <c r="AF153" i="2" s="1"/>
  <c r="J153" i="2"/>
  <c r="S153" i="2"/>
  <c r="T153" i="2" s="1"/>
  <c r="J12" i="2"/>
  <c r="Z12" i="2"/>
  <c r="K12" i="2"/>
  <c r="S12" i="2"/>
  <c r="T12" i="2" s="1"/>
  <c r="N12" i="2"/>
  <c r="AD12" i="2"/>
  <c r="Q12" i="2"/>
  <c r="R12" i="2" s="1"/>
  <c r="AE12" i="2"/>
  <c r="AF12" i="2" s="1"/>
  <c r="U12" i="2"/>
  <c r="Y12" i="2"/>
  <c r="L12" i="2"/>
  <c r="M12" i="2" s="1"/>
  <c r="O12" i="2"/>
  <c r="P12" i="2"/>
  <c r="AB12" i="2"/>
  <c r="W12" i="2"/>
  <c r="V12" i="2" s="1"/>
  <c r="X12" i="2"/>
  <c r="AA12" i="2" s="1"/>
  <c r="AC12" i="2"/>
  <c r="N305" i="2"/>
  <c r="AD305" i="2"/>
  <c r="W305" i="2"/>
  <c r="V305" i="2" s="1"/>
  <c r="J305" i="2"/>
  <c r="S305" i="2"/>
  <c r="AB305" i="2"/>
  <c r="P305" i="2"/>
  <c r="Q305" i="2"/>
  <c r="R305" i="2" s="1"/>
  <c r="AC305" i="2"/>
  <c r="AE305" i="2"/>
  <c r="AF305" i="2" s="1"/>
  <c r="K305" i="2"/>
  <c r="X305" i="2"/>
  <c r="AA305" i="2" s="1"/>
  <c r="N304" i="2"/>
  <c r="AD304" i="2"/>
  <c r="J304" i="2"/>
  <c r="S304" i="2"/>
  <c r="T304" i="2" s="1"/>
  <c r="AB304" i="2"/>
  <c r="P304" i="2"/>
  <c r="Y304" i="2"/>
  <c r="O304" i="2"/>
  <c r="Q304" i="2"/>
  <c r="R304" i="2" s="1"/>
  <c r="AC304" i="2"/>
  <c r="AE304" i="2"/>
  <c r="AF304" i="2" s="1"/>
  <c r="K304" i="2"/>
  <c r="W304" i="2"/>
  <c r="V304" i="2" s="1"/>
  <c r="N303" i="2"/>
  <c r="AD303" i="2"/>
  <c r="P303" i="2"/>
  <c r="Y303" i="2"/>
  <c r="L303" i="2"/>
  <c r="M303" i="2" s="1"/>
  <c r="U303" i="2"/>
  <c r="AE303" i="2"/>
  <c r="AF303" i="2" s="1"/>
  <c r="O303" i="2"/>
  <c r="Q303" i="2"/>
  <c r="R303" i="2" s="1"/>
  <c r="T303" i="2" s="1"/>
  <c r="AB303" i="2"/>
  <c r="AC303" i="2"/>
  <c r="J303" i="2"/>
  <c r="W303" i="2"/>
  <c r="V303" i="2" s="1"/>
  <c r="T292" i="2"/>
  <c r="T282" i="2"/>
  <c r="T210" i="2"/>
  <c r="P149" i="2"/>
  <c r="X149" i="2"/>
  <c r="AA149" i="2" s="1"/>
  <c r="K149" i="2"/>
  <c r="AC149" i="2"/>
  <c r="L149" i="2"/>
  <c r="M149" i="2" s="1"/>
  <c r="U149" i="2"/>
  <c r="AD149" i="2"/>
  <c r="AE149" i="2"/>
  <c r="AF149" i="2" s="1"/>
  <c r="Q149" i="2"/>
  <c r="R149" i="2" s="1"/>
  <c r="Z149" i="2"/>
  <c r="N149" i="2"/>
  <c r="O149" i="2"/>
  <c r="Y149" i="2"/>
  <c r="AB149" i="2"/>
  <c r="J149" i="2"/>
  <c r="S149" i="2"/>
  <c r="T149" i="2" s="1"/>
  <c r="P146" i="2"/>
  <c r="X146" i="2"/>
  <c r="AA146" i="2" s="1"/>
  <c r="J146" i="2"/>
  <c r="S146" i="2"/>
  <c r="AB146" i="2"/>
  <c r="K146" i="2"/>
  <c r="AC146" i="2"/>
  <c r="L146" i="2"/>
  <c r="M146" i="2" s="1"/>
  <c r="U146" i="2"/>
  <c r="AD146" i="2"/>
  <c r="O146" i="2"/>
  <c r="Y146" i="2"/>
  <c r="W146" i="2"/>
  <c r="V146" i="2" s="1"/>
  <c r="Z146" i="2"/>
  <c r="N146" i="2"/>
  <c r="Q146" i="2"/>
  <c r="R146" i="2" s="1"/>
  <c r="AE146" i="2"/>
  <c r="AF146" i="2" s="1"/>
  <c r="N330" i="2"/>
  <c r="AD330" i="2"/>
  <c r="Q330" i="2"/>
  <c r="R330" i="2" s="1"/>
  <c r="T330" i="2" s="1"/>
  <c r="Z330" i="2"/>
  <c r="W330" i="2"/>
  <c r="V330" i="2" s="1"/>
  <c r="P330" i="2"/>
  <c r="AB330" i="2"/>
  <c r="J330" i="2"/>
  <c r="U330" i="2"/>
  <c r="N308" i="2"/>
  <c r="AD308" i="2"/>
  <c r="O308" i="2"/>
  <c r="X308" i="2"/>
  <c r="AA308" i="2" s="1"/>
  <c r="K308" i="2"/>
  <c r="AC308" i="2"/>
  <c r="Q308" i="2"/>
  <c r="R308" i="2" s="1"/>
  <c r="AB308" i="2"/>
  <c r="AE308" i="2"/>
  <c r="AF308" i="2" s="1"/>
  <c r="S308" i="2"/>
  <c r="L308" i="2"/>
  <c r="M308" i="2" s="1"/>
  <c r="Y308" i="2"/>
  <c r="N307" i="2"/>
  <c r="AD307" i="2"/>
  <c r="K307" i="2"/>
  <c r="AC307" i="2"/>
  <c r="Q307" i="2"/>
  <c r="R307" i="2" s="1"/>
  <c r="Z307" i="2"/>
  <c r="P307" i="2"/>
  <c r="AB307" i="2"/>
  <c r="AE307" i="2"/>
  <c r="AF307" i="2" s="1"/>
  <c r="S307" i="2"/>
  <c r="T307" i="2" s="1"/>
  <c r="L307" i="2"/>
  <c r="M307" i="2" s="1"/>
  <c r="X307" i="2"/>
  <c r="AA307" i="2" s="1"/>
  <c r="N306" i="2"/>
  <c r="AD306" i="2"/>
  <c r="Q306" i="2"/>
  <c r="R306" i="2" s="1"/>
  <c r="Z306" i="2"/>
  <c r="W306" i="2"/>
  <c r="V306" i="2" s="1"/>
  <c r="P306" i="2"/>
  <c r="AB306" i="2"/>
  <c r="AC306" i="2"/>
  <c r="S306" i="2"/>
  <c r="AE306" i="2"/>
  <c r="AF306" i="2" s="1"/>
  <c r="K306" i="2"/>
  <c r="X306" i="2"/>
  <c r="AA306" i="2" s="1"/>
  <c r="T301" i="2"/>
  <c r="T298" i="2"/>
  <c r="R277" i="2"/>
  <c r="T277" i="2" s="1"/>
  <c r="N272" i="2"/>
  <c r="AD272" i="2"/>
  <c r="J272" i="2"/>
  <c r="S272" i="2"/>
  <c r="AB272" i="2"/>
  <c r="K272" i="2"/>
  <c r="AC272" i="2"/>
  <c r="L272" i="2"/>
  <c r="M272" i="2" s="1"/>
  <c r="U272" i="2"/>
  <c r="AE272" i="2"/>
  <c r="AF272" i="2" s="1"/>
  <c r="P272" i="2"/>
  <c r="Y272" i="2"/>
  <c r="O272" i="2"/>
  <c r="Q272" i="2"/>
  <c r="R272" i="2" s="1"/>
  <c r="X272" i="2"/>
  <c r="AA272" i="2" s="1"/>
  <c r="N267" i="2"/>
  <c r="AD267" i="2"/>
  <c r="K267" i="2"/>
  <c r="AC267" i="2"/>
  <c r="L267" i="2"/>
  <c r="M267" i="2" s="1"/>
  <c r="U267" i="2"/>
  <c r="AE267" i="2"/>
  <c r="AF267" i="2" s="1"/>
  <c r="W267" i="2"/>
  <c r="V267" i="2" s="1"/>
  <c r="Q267" i="2"/>
  <c r="R267" i="2" s="1"/>
  <c r="Z267" i="2"/>
  <c r="S267" i="2"/>
  <c r="X267" i="2"/>
  <c r="AA267" i="2" s="1"/>
  <c r="Y267" i="2"/>
  <c r="O267" i="2"/>
  <c r="P199" i="2"/>
  <c r="X199" i="2"/>
  <c r="AA199" i="2" s="1"/>
  <c r="N199" i="2"/>
  <c r="W199" i="2"/>
  <c r="V199" i="2" s="1"/>
  <c r="K199" i="2"/>
  <c r="U199" i="2"/>
  <c r="AE199" i="2"/>
  <c r="AF199" i="2" s="1"/>
  <c r="L199" i="2"/>
  <c r="M199" i="2" s="1"/>
  <c r="AB199" i="2"/>
  <c r="AC199" i="2"/>
  <c r="O199" i="2"/>
  <c r="AD199" i="2"/>
  <c r="Q199" i="2"/>
  <c r="R199" i="2" s="1"/>
  <c r="Y199" i="2"/>
  <c r="S199" i="2"/>
  <c r="T199" i="2" s="1"/>
  <c r="T94" i="2"/>
  <c r="Z305" i="2"/>
  <c r="Z304" i="2"/>
  <c r="Z303" i="2"/>
  <c r="T295" i="2"/>
  <c r="T293" i="2"/>
  <c r="N289" i="2"/>
  <c r="AD289" i="2"/>
  <c r="W289" i="2"/>
  <c r="V289" i="2" s="1"/>
  <c r="J289" i="2"/>
  <c r="S289" i="2"/>
  <c r="AB289" i="2"/>
  <c r="L289" i="2"/>
  <c r="M289" i="2" s="1"/>
  <c r="Y289" i="2"/>
  <c r="O289" i="2"/>
  <c r="Z289" i="2"/>
  <c r="P289" i="2"/>
  <c r="N288" i="2"/>
  <c r="AD288" i="2"/>
  <c r="J288" i="2"/>
  <c r="S288" i="2"/>
  <c r="T288" i="2" s="1"/>
  <c r="AB288" i="2"/>
  <c r="P288" i="2"/>
  <c r="Y288" i="2"/>
  <c r="L288" i="2"/>
  <c r="M288" i="2" s="1"/>
  <c r="X288" i="2"/>
  <c r="AA288" i="2" s="1"/>
  <c r="Z288" i="2"/>
  <c r="O288" i="2"/>
  <c r="N287" i="2"/>
  <c r="AD287" i="2"/>
  <c r="P287" i="2"/>
  <c r="Y287" i="2"/>
  <c r="L287" i="2"/>
  <c r="M287" i="2" s="1"/>
  <c r="U287" i="2"/>
  <c r="AE287" i="2"/>
  <c r="AF287" i="2" s="1"/>
  <c r="K287" i="2"/>
  <c r="X287" i="2"/>
  <c r="AA287" i="2" s="1"/>
  <c r="Z287" i="2"/>
  <c r="O287" i="2"/>
  <c r="S287" i="2"/>
  <c r="T287" i="2" s="1"/>
  <c r="N283" i="2"/>
  <c r="AD283" i="2"/>
  <c r="K283" i="2"/>
  <c r="AC283" i="2"/>
  <c r="L283" i="2"/>
  <c r="M283" i="2" s="1"/>
  <c r="U283" i="2"/>
  <c r="AE283" i="2"/>
  <c r="AF283" i="2" s="1"/>
  <c r="Q283" i="2"/>
  <c r="R283" i="2" s="1"/>
  <c r="Z283" i="2"/>
  <c r="J283" i="2"/>
  <c r="Y283" i="2"/>
  <c r="O283" i="2"/>
  <c r="AB283" i="2"/>
  <c r="S283" i="2"/>
  <c r="T212" i="2"/>
  <c r="T208" i="2"/>
  <c r="L419" i="2"/>
  <c r="M419" i="2" s="1"/>
  <c r="AB419" i="2"/>
  <c r="L411" i="2"/>
  <c r="M411" i="2" s="1"/>
  <c r="AB411" i="2"/>
  <c r="L403" i="2"/>
  <c r="M403" i="2" s="1"/>
  <c r="AB403" i="2"/>
  <c r="L395" i="2"/>
  <c r="M395" i="2" s="1"/>
  <c r="AB395" i="2"/>
  <c r="L387" i="2"/>
  <c r="M387" i="2" s="1"/>
  <c r="AB387" i="2"/>
  <c r="L379" i="2"/>
  <c r="M379" i="2" s="1"/>
  <c r="AB379" i="2"/>
  <c r="L371" i="2"/>
  <c r="M371" i="2" s="1"/>
  <c r="AB371" i="2"/>
  <c r="L363" i="2"/>
  <c r="M363" i="2" s="1"/>
  <c r="AB363" i="2"/>
  <c r="W359" i="2"/>
  <c r="V359" i="2" s="1"/>
  <c r="L355" i="2"/>
  <c r="M355" i="2" s="1"/>
  <c r="AB355" i="2"/>
  <c r="X354" i="2"/>
  <c r="AA354" i="2" s="1"/>
  <c r="T352" i="2"/>
  <c r="O352" i="2"/>
  <c r="W352" i="2"/>
  <c r="V352" i="2" s="1"/>
  <c r="AE352" i="2"/>
  <c r="AF352" i="2" s="1"/>
  <c r="L352" i="2"/>
  <c r="M352" i="2" s="1"/>
  <c r="AB352" i="2"/>
  <c r="Y350" i="2"/>
  <c r="T348" i="2"/>
  <c r="O348" i="2"/>
  <c r="W348" i="2"/>
  <c r="V348" i="2" s="1"/>
  <c r="AE348" i="2"/>
  <c r="AF348" i="2" s="1"/>
  <c r="L348" i="2"/>
  <c r="M348" i="2" s="1"/>
  <c r="AB348" i="2"/>
  <c r="Y346" i="2"/>
  <c r="T344" i="2"/>
  <c r="O344" i="2"/>
  <c r="W344" i="2"/>
  <c r="V344" i="2" s="1"/>
  <c r="AE344" i="2"/>
  <c r="AF344" i="2" s="1"/>
  <c r="L344" i="2"/>
  <c r="M344" i="2" s="1"/>
  <c r="AB344" i="2"/>
  <c r="N329" i="2"/>
  <c r="AD329" i="2"/>
  <c r="W329" i="2"/>
  <c r="V329" i="2" s="1"/>
  <c r="J329" i="2"/>
  <c r="S329" i="2"/>
  <c r="T329" i="2" s="1"/>
  <c r="AB329" i="2"/>
  <c r="N328" i="2"/>
  <c r="AD328" i="2"/>
  <c r="J328" i="2"/>
  <c r="S328" i="2"/>
  <c r="T328" i="2" s="1"/>
  <c r="AB328" i="2"/>
  <c r="P328" i="2"/>
  <c r="Y328" i="2"/>
  <c r="N327" i="2"/>
  <c r="AD327" i="2"/>
  <c r="P327" i="2"/>
  <c r="Y327" i="2"/>
  <c r="L327" i="2"/>
  <c r="M327" i="2" s="1"/>
  <c r="U327" i="2"/>
  <c r="AE327" i="2"/>
  <c r="AF327" i="2" s="1"/>
  <c r="Z321" i="2"/>
  <c r="AB300" i="2"/>
  <c r="Q300" i="2"/>
  <c r="R300" i="2" s="1"/>
  <c r="T300" i="2" s="1"/>
  <c r="AB299" i="2"/>
  <c r="P299" i="2"/>
  <c r="AB298" i="2"/>
  <c r="P298" i="2"/>
  <c r="R294" i="2"/>
  <c r="T294" i="2" s="1"/>
  <c r="N292" i="2"/>
  <c r="AD292" i="2"/>
  <c r="O292" i="2"/>
  <c r="X292" i="2"/>
  <c r="AA292" i="2" s="1"/>
  <c r="K292" i="2"/>
  <c r="AC292" i="2"/>
  <c r="N291" i="2"/>
  <c r="AD291" i="2"/>
  <c r="K291" i="2"/>
  <c r="AC291" i="2"/>
  <c r="Q291" i="2"/>
  <c r="R291" i="2" s="1"/>
  <c r="T291" i="2" s="1"/>
  <c r="Z291" i="2"/>
  <c r="N290" i="2"/>
  <c r="AD290" i="2"/>
  <c r="Q290" i="2"/>
  <c r="R290" i="2" s="1"/>
  <c r="T290" i="2" s="1"/>
  <c r="Z290" i="2"/>
  <c r="W290" i="2"/>
  <c r="V290" i="2" s="1"/>
  <c r="AC279" i="2"/>
  <c r="R278" i="2"/>
  <c r="T278" i="2" s="1"/>
  <c r="AB275" i="2"/>
  <c r="N268" i="2"/>
  <c r="AD268" i="2"/>
  <c r="O268" i="2"/>
  <c r="X268" i="2"/>
  <c r="AA268" i="2" s="1"/>
  <c r="P268" i="2"/>
  <c r="Y268" i="2"/>
  <c r="Q268" i="2"/>
  <c r="R268" i="2" s="1"/>
  <c r="Z268" i="2"/>
  <c r="K268" i="2"/>
  <c r="AC268" i="2"/>
  <c r="W264" i="2"/>
  <c r="V264" i="2" s="1"/>
  <c r="N251" i="2"/>
  <c r="AD251" i="2"/>
  <c r="K251" i="2"/>
  <c r="AC251" i="2"/>
  <c r="L251" i="2"/>
  <c r="M251" i="2" s="1"/>
  <c r="U251" i="2"/>
  <c r="AE251" i="2"/>
  <c r="AF251" i="2" s="1"/>
  <c r="W251" i="2"/>
  <c r="V251" i="2" s="1"/>
  <c r="Q251" i="2"/>
  <c r="R251" i="2" s="1"/>
  <c r="Z251" i="2"/>
  <c r="P248" i="2"/>
  <c r="X248" i="2"/>
  <c r="AA248" i="2" s="1"/>
  <c r="AE248" i="2"/>
  <c r="AF248" i="2" s="1"/>
  <c r="J248" i="2"/>
  <c r="AD248" i="2"/>
  <c r="K248" i="2"/>
  <c r="U248" i="2"/>
  <c r="L248" i="2"/>
  <c r="M248" i="2" s="1"/>
  <c r="W248" i="2"/>
  <c r="V248" i="2" s="1"/>
  <c r="Q248" i="2"/>
  <c r="R248" i="2" s="1"/>
  <c r="T248" i="2" s="1"/>
  <c r="T217" i="2"/>
  <c r="P207" i="2"/>
  <c r="X207" i="2"/>
  <c r="AA207" i="2" s="1"/>
  <c r="AE207" i="2"/>
  <c r="AF207" i="2" s="1"/>
  <c r="J207" i="2"/>
  <c r="S207" i="2"/>
  <c r="T207" i="2" s="1"/>
  <c r="AB207" i="2"/>
  <c r="L207" i="2"/>
  <c r="M207" i="2" s="1"/>
  <c r="Y207" i="2"/>
  <c r="N207" i="2"/>
  <c r="Z207" i="2"/>
  <c r="O207" i="2"/>
  <c r="P206" i="2"/>
  <c r="X206" i="2"/>
  <c r="AA206" i="2" s="1"/>
  <c r="J206" i="2"/>
  <c r="S206" i="2"/>
  <c r="T206" i="2" s="1"/>
  <c r="AB206" i="2"/>
  <c r="O206" i="2"/>
  <c r="Y206" i="2"/>
  <c r="L206" i="2"/>
  <c r="M206" i="2" s="1"/>
  <c r="W206" i="2"/>
  <c r="V206" i="2" s="1"/>
  <c r="Z206" i="2"/>
  <c r="N206" i="2"/>
  <c r="AE206" i="2"/>
  <c r="AF206" i="2" s="1"/>
  <c r="P205" i="2"/>
  <c r="X205" i="2"/>
  <c r="AA205" i="2" s="1"/>
  <c r="O205" i="2"/>
  <c r="Y205" i="2"/>
  <c r="L205" i="2"/>
  <c r="M205" i="2" s="1"/>
  <c r="U205" i="2"/>
  <c r="AD205" i="2"/>
  <c r="K205" i="2"/>
  <c r="W205" i="2"/>
  <c r="V205" i="2" s="1"/>
  <c r="Z205" i="2"/>
  <c r="N205" i="2"/>
  <c r="S205" i="2"/>
  <c r="T205" i="2" s="1"/>
  <c r="AE205" i="2"/>
  <c r="AF205" i="2" s="1"/>
  <c r="P198" i="2"/>
  <c r="X198" i="2"/>
  <c r="AA198" i="2" s="1"/>
  <c r="K198" i="2"/>
  <c r="AC198" i="2"/>
  <c r="N198" i="2"/>
  <c r="Y198" i="2"/>
  <c r="O198" i="2"/>
  <c r="Z198" i="2"/>
  <c r="J198" i="2"/>
  <c r="U198" i="2"/>
  <c r="AE198" i="2"/>
  <c r="AF198" i="2" s="1"/>
  <c r="S198" i="2"/>
  <c r="T198" i="2" s="1"/>
  <c r="W198" i="2"/>
  <c r="V198" i="2" s="1"/>
  <c r="AD198" i="2"/>
  <c r="AC194" i="2"/>
  <c r="P187" i="2"/>
  <c r="X187" i="2"/>
  <c r="AA187" i="2" s="1"/>
  <c r="AE187" i="2"/>
  <c r="AF187" i="2" s="1"/>
  <c r="J187" i="2"/>
  <c r="S187" i="2"/>
  <c r="T187" i="2" s="1"/>
  <c r="AB187" i="2"/>
  <c r="O187" i="2"/>
  <c r="Q187" i="2"/>
  <c r="R187" i="2" s="1"/>
  <c r="AC187" i="2"/>
  <c r="K187" i="2"/>
  <c r="W187" i="2"/>
  <c r="V187" i="2" s="1"/>
  <c r="L187" i="2"/>
  <c r="M187" i="2" s="1"/>
  <c r="N187" i="2"/>
  <c r="Y187" i="2"/>
  <c r="T183" i="2"/>
  <c r="N131" i="2"/>
  <c r="AD131" i="2"/>
  <c r="J131" i="2"/>
  <c r="S131" i="2"/>
  <c r="AB131" i="2"/>
  <c r="P131" i="2"/>
  <c r="Y131" i="2"/>
  <c r="K131" i="2"/>
  <c r="W131" i="2"/>
  <c r="V131" i="2" s="1"/>
  <c r="L131" i="2"/>
  <c r="M131" i="2" s="1"/>
  <c r="X131" i="2"/>
  <c r="AA131" i="2" s="1"/>
  <c r="Z131" i="2"/>
  <c r="AE131" i="2"/>
  <c r="AF131" i="2" s="1"/>
  <c r="AC131" i="2"/>
  <c r="Q131" i="2"/>
  <c r="R131" i="2" s="1"/>
  <c r="O131" i="2"/>
  <c r="U131" i="2"/>
  <c r="N87" i="2"/>
  <c r="AD87" i="2"/>
  <c r="Q87" i="2"/>
  <c r="R87" i="2" s="1"/>
  <c r="Z87" i="2"/>
  <c r="X87" i="2"/>
  <c r="AA87" i="2" s="1"/>
  <c r="O87" i="2"/>
  <c r="Y87" i="2"/>
  <c r="P87" i="2"/>
  <c r="J87" i="2"/>
  <c r="AE87" i="2"/>
  <c r="AF87" i="2" s="1"/>
  <c r="K87" i="2"/>
  <c r="L87" i="2"/>
  <c r="M87" i="2" s="1"/>
  <c r="W87" i="2"/>
  <c r="V87" i="2" s="1"/>
  <c r="AC87" i="2"/>
  <c r="S87" i="2"/>
  <c r="AB87" i="2"/>
  <c r="N321" i="2"/>
  <c r="AD321" i="2"/>
  <c r="W321" i="2"/>
  <c r="V321" i="2" s="1"/>
  <c r="J321" i="2"/>
  <c r="S321" i="2"/>
  <c r="T321" i="2" s="1"/>
  <c r="AB321" i="2"/>
  <c r="N320" i="2"/>
  <c r="AD320" i="2"/>
  <c r="J320" i="2"/>
  <c r="S320" i="2"/>
  <c r="T320" i="2" s="1"/>
  <c r="AB320" i="2"/>
  <c r="P320" i="2"/>
  <c r="Y320" i="2"/>
  <c r="N319" i="2"/>
  <c r="AD319" i="2"/>
  <c r="P319" i="2"/>
  <c r="Y319" i="2"/>
  <c r="L319" i="2"/>
  <c r="M319" i="2" s="1"/>
  <c r="U319" i="2"/>
  <c r="AE319" i="2"/>
  <c r="AF319" i="2" s="1"/>
  <c r="Y300" i="2"/>
  <c r="L300" i="2"/>
  <c r="M300" i="2" s="1"/>
  <c r="X299" i="2"/>
  <c r="AA299" i="2" s="1"/>
  <c r="L299" i="2"/>
  <c r="M299" i="2" s="1"/>
  <c r="X298" i="2"/>
  <c r="AA298" i="2" s="1"/>
  <c r="K298" i="2"/>
  <c r="N275" i="2"/>
  <c r="AD275" i="2"/>
  <c r="K275" i="2"/>
  <c r="AC275" i="2"/>
  <c r="L275" i="2"/>
  <c r="M275" i="2" s="1"/>
  <c r="U275" i="2"/>
  <c r="AE275" i="2"/>
  <c r="AF275" i="2" s="1"/>
  <c r="Q275" i="2"/>
  <c r="R275" i="2" s="1"/>
  <c r="Z275" i="2"/>
  <c r="T268" i="2"/>
  <c r="N265" i="2"/>
  <c r="AD265" i="2"/>
  <c r="W265" i="2"/>
  <c r="V265" i="2" s="1"/>
  <c r="O265" i="2"/>
  <c r="X265" i="2"/>
  <c r="AA265" i="2" s="1"/>
  <c r="P265" i="2"/>
  <c r="Y265" i="2"/>
  <c r="J265" i="2"/>
  <c r="S265" i="2"/>
  <c r="T265" i="2" s="1"/>
  <c r="AB265" i="2"/>
  <c r="T251" i="2"/>
  <c r="P234" i="2"/>
  <c r="X234" i="2"/>
  <c r="AA234" i="2" s="1"/>
  <c r="N234" i="2"/>
  <c r="W234" i="2"/>
  <c r="V234" i="2" s="1"/>
  <c r="K234" i="2"/>
  <c r="AC234" i="2"/>
  <c r="L234" i="2"/>
  <c r="M234" i="2" s="1"/>
  <c r="Y234" i="2"/>
  <c r="Z234" i="2"/>
  <c r="O234" i="2"/>
  <c r="S234" i="2"/>
  <c r="T234" i="2" s="1"/>
  <c r="AE234" i="2"/>
  <c r="AF234" i="2" s="1"/>
  <c r="P233" i="2"/>
  <c r="X233" i="2"/>
  <c r="AA233" i="2" s="1"/>
  <c r="K233" i="2"/>
  <c r="AC233" i="2"/>
  <c r="Q233" i="2"/>
  <c r="R233" i="2" s="1"/>
  <c r="Z233" i="2"/>
  <c r="L233" i="2"/>
  <c r="M233" i="2" s="1"/>
  <c r="W233" i="2"/>
  <c r="V233" i="2" s="1"/>
  <c r="Y233" i="2"/>
  <c r="N233" i="2"/>
  <c r="S233" i="2"/>
  <c r="T233" i="2" s="1"/>
  <c r="AE233" i="2"/>
  <c r="AF233" i="2" s="1"/>
  <c r="P232" i="2"/>
  <c r="X232" i="2"/>
  <c r="AA232" i="2" s="1"/>
  <c r="Q232" i="2"/>
  <c r="R232" i="2" s="1"/>
  <c r="Z232" i="2"/>
  <c r="AE232" i="2"/>
  <c r="AF232" i="2" s="1"/>
  <c r="K232" i="2"/>
  <c r="W232" i="2"/>
  <c r="V232" i="2" s="1"/>
  <c r="L232" i="2"/>
  <c r="M232" i="2" s="1"/>
  <c r="Y232" i="2"/>
  <c r="N232" i="2"/>
  <c r="S232" i="2"/>
  <c r="T232" i="2" s="1"/>
  <c r="AD232" i="2"/>
  <c r="P223" i="2"/>
  <c r="X223" i="2"/>
  <c r="AA223" i="2" s="1"/>
  <c r="AE223" i="2"/>
  <c r="AF223" i="2" s="1"/>
  <c r="J223" i="2"/>
  <c r="S223" i="2"/>
  <c r="AB223" i="2"/>
  <c r="O223" i="2"/>
  <c r="Q223" i="2"/>
  <c r="R223" i="2" s="1"/>
  <c r="AC223" i="2"/>
  <c r="AD223" i="2"/>
  <c r="K223" i="2"/>
  <c r="W223" i="2"/>
  <c r="V223" i="2" s="1"/>
  <c r="P222" i="2"/>
  <c r="X222" i="2"/>
  <c r="AA222" i="2" s="1"/>
  <c r="J222" i="2"/>
  <c r="S222" i="2"/>
  <c r="T222" i="2" s="1"/>
  <c r="AB222" i="2"/>
  <c r="O222" i="2"/>
  <c r="Y222" i="2"/>
  <c r="N222" i="2"/>
  <c r="Q222" i="2"/>
  <c r="R222" i="2" s="1"/>
  <c r="AC222" i="2"/>
  <c r="AD222" i="2"/>
  <c r="K222" i="2"/>
  <c r="P221" i="2"/>
  <c r="X221" i="2"/>
  <c r="AA221" i="2" s="1"/>
  <c r="O221" i="2"/>
  <c r="Y221" i="2"/>
  <c r="L221" i="2"/>
  <c r="M221" i="2" s="1"/>
  <c r="U221" i="2"/>
  <c r="AD221" i="2"/>
  <c r="N221" i="2"/>
  <c r="Q221" i="2"/>
  <c r="R221" i="2" s="1"/>
  <c r="T221" i="2" s="1"/>
  <c r="AB221" i="2"/>
  <c r="AC221" i="2"/>
  <c r="J221" i="2"/>
  <c r="T218" i="2"/>
  <c r="T172" i="2"/>
  <c r="P162" i="2"/>
  <c r="X162" i="2"/>
  <c r="AA162" i="2" s="1"/>
  <c r="J162" i="2"/>
  <c r="S162" i="2"/>
  <c r="AB162" i="2"/>
  <c r="O162" i="2"/>
  <c r="Y162" i="2"/>
  <c r="Q162" i="2"/>
  <c r="R162" i="2" s="1"/>
  <c r="AC162" i="2"/>
  <c r="AD162" i="2"/>
  <c r="AE162" i="2"/>
  <c r="AF162" i="2" s="1"/>
  <c r="L162" i="2"/>
  <c r="M162" i="2" s="1"/>
  <c r="W162" i="2"/>
  <c r="V162" i="2" s="1"/>
  <c r="Z162" i="2"/>
  <c r="N130" i="2"/>
  <c r="AD130" i="2"/>
  <c r="P130" i="2"/>
  <c r="Y130" i="2"/>
  <c r="L130" i="2"/>
  <c r="M130" i="2" s="1"/>
  <c r="U130" i="2"/>
  <c r="AE130" i="2"/>
  <c r="AF130" i="2" s="1"/>
  <c r="J130" i="2"/>
  <c r="W130" i="2"/>
  <c r="V130" i="2" s="1"/>
  <c r="K130" i="2"/>
  <c r="X130" i="2"/>
  <c r="AA130" i="2" s="1"/>
  <c r="Z130" i="2"/>
  <c r="AC130" i="2"/>
  <c r="AB130" i="2"/>
  <c r="Q130" i="2"/>
  <c r="R130" i="2" s="1"/>
  <c r="S130" i="2"/>
  <c r="T130" i="2" s="1"/>
  <c r="N107" i="2"/>
  <c r="AD107" i="2"/>
  <c r="L107" i="2"/>
  <c r="M107" i="2" s="1"/>
  <c r="U107" i="2"/>
  <c r="AE107" i="2"/>
  <c r="AF107" i="2" s="1"/>
  <c r="J107" i="2"/>
  <c r="K107" i="2"/>
  <c r="W107" i="2"/>
  <c r="V107" i="2" s="1"/>
  <c r="Q107" i="2"/>
  <c r="R107" i="2" s="1"/>
  <c r="AB107" i="2"/>
  <c r="O107" i="2"/>
  <c r="AC107" i="2"/>
  <c r="P107" i="2"/>
  <c r="X107" i="2"/>
  <c r="AA107" i="2" s="1"/>
  <c r="S107" i="2"/>
  <c r="T107" i="2" s="1"/>
  <c r="Y107" i="2"/>
  <c r="Z107" i="2"/>
  <c r="N72" i="2"/>
  <c r="AD72" i="2"/>
  <c r="O72" i="2"/>
  <c r="X72" i="2"/>
  <c r="AA72" i="2" s="1"/>
  <c r="Q72" i="2"/>
  <c r="R72" i="2" s="1"/>
  <c r="Z72" i="2"/>
  <c r="K72" i="2"/>
  <c r="AC72" i="2"/>
  <c r="P72" i="2"/>
  <c r="AE72" i="2"/>
  <c r="AF72" i="2" s="1"/>
  <c r="S72" i="2"/>
  <c r="T72" i="2" s="1"/>
  <c r="J72" i="2"/>
  <c r="Y72" i="2"/>
  <c r="W72" i="2"/>
  <c r="V72" i="2" s="1"/>
  <c r="AB72" i="2"/>
  <c r="L72" i="2"/>
  <c r="M72" i="2" s="1"/>
  <c r="U72" i="2"/>
  <c r="L359" i="2"/>
  <c r="M359" i="2" s="1"/>
  <c r="AB359" i="2"/>
  <c r="T354" i="2"/>
  <c r="O354" i="2"/>
  <c r="L354" i="2"/>
  <c r="M354" i="2" s="1"/>
  <c r="AB354" i="2"/>
  <c r="T350" i="2"/>
  <c r="O350" i="2"/>
  <c r="W350" i="2"/>
  <c r="V350" i="2" s="1"/>
  <c r="AE350" i="2"/>
  <c r="AF350" i="2" s="1"/>
  <c r="L350" i="2"/>
  <c r="M350" i="2" s="1"/>
  <c r="AB350" i="2"/>
  <c r="T346" i="2"/>
  <c r="O346" i="2"/>
  <c r="W346" i="2"/>
  <c r="V346" i="2" s="1"/>
  <c r="AE346" i="2"/>
  <c r="AF346" i="2" s="1"/>
  <c r="L346" i="2"/>
  <c r="M346" i="2" s="1"/>
  <c r="AB346" i="2"/>
  <c r="R326" i="2"/>
  <c r="T326" i="2" s="1"/>
  <c r="N324" i="2"/>
  <c r="AD324" i="2"/>
  <c r="O324" i="2"/>
  <c r="X324" i="2"/>
  <c r="AA324" i="2" s="1"/>
  <c r="K324" i="2"/>
  <c r="AC324" i="2"/>
  <c r="N323" i="2"/>
  <c r="AD323" i="2"/>
  <c r="K323" i="2"/>
  <c r="AC323" i="2"/>
  <c r="Q323" i="2"/>
  <c r="R323" i="2" s="1"/>
  <c r="Z323" i="2"/>
  <c r="N322" i="2"/>
  <c r="AD322" i="2"/>
  <c r="Q322" i="2"/>
  <c r="R322" i="2" s="1"/>
  <c r="T322" i="2" s="1"/>
  <c r="Z322" i="2"/>
  <c r="W322" i="2"/>
  <c r="V322" i="2" s="1"/>
  <c r="S319" i="2"/>
  <c r="T319" i="2" s="1"/>
  <c r="W300" i="2"/>
  <c r="V300" i="2" s="1"/>
  <c r="W299" i="2"/>
  <c r="V299" i="2" s="1"/>
  <c r="U298" i="2"/>
  <c r="N297" i="2"/>
  <c r="AD297" i="2"/>
  <c r="W297" i="2"/>
  <c r="V297" i="2" s="1"/>
  <c r="J297" i="2"/>
  <c r="S297" i="2"/>
  <c r="T297" i="2" s="1"/>
  <c r="AB297" i="2"/>
  <c r="N296" i="2"/>
  <c r="AD296" i="2"/>
  <c r="J296" i="2"/>
  <c r="S296" i="2"/>
  <c r="T296" i="2" s="1"/>
  <c r="AB296" i="2"/>
  <c r="P296" i="2"/>
  <c r="Y296" i="2"/>
  <c r="N295" i="2"/>
  <c r="AD295" i="2"/>
  <c r="P295" i="2"/>
  <c r="Y295" i="2"/>
  <c r="L295" i="2"/>
  <c r="M295" i="2" s="1"/>
  <c r="U295" i="2"/>
  <c r="AE295" i="2"/>
  <c r="AF295" i="2" s="1"/>
  <c r="N279" i="2"/>
  <c r="AD279" i="2"/>
  <c r="P279" i="2"/>
  <c r="Y279" i="2"/>
  <c r="Q279" i="2"/>
  <c r="R279" i="2" s="1"/>
  <c r="T279" i="2" s="1"/>
  <c r="Z279" i="2"/>
  <c r="L279" i="2"/>
  <c r="M279" i="2" s="1"/>
  <c r="U279" i="2"/>
  <c r="AE279" i="2"/>
  <c r="AF279" i="2" s="1"/>
  <c r="W275" i="2"/>
  <c r="V275" i="2" s="1"/>
  <c r="N273" i="2"/>
  <c r="AD273" i="2"/>
  <c r="W273" i="2"/>
  <c r="V273" i="2" s="1"/>
  <c r="O273" i="2"/>
  <c r="X273" i="2"/>
  <c r="AA273" i="2" s="1"/>
  <c r="P273" i="2"/>
  <c r="Y273" i="2"/>
  <c r="J273" i="2"/>
  <c r="S273" i="2"/>
  <c r="T273" i="2" s="1"/>
  <c r="AB273" i="2"/>
  <c r="Z265" i="2"/>
  <c r="R262" i="2"/>
  <c r="T262" i="2" s="1"/>
  <c r="N256" i="2"/>
  <c r="AD256" i="2"/>
  <c r="J256" i="2"/>
  <c r="S256" i="2"/>
  <c r="T256" i="2" s="1"/>
  <c r="AB256" i="2"/>
  <c r="K256" i="2"/>
  <c r="AC256" i="2"/>
  <c r="L256" i="2"/>
  <c r="M256" i="2" s="1"/>
  <c r="U256" i="2"/>
  <c r="AE256" i="2"/>
  <c r="AF256" i="2" s="1"/>
  <c r="P256" i="2"/>
  <c r="Y256" i="2"/>
  <c r="AD234" i="2"/>
  <c r="AD233" i="2"/>
  <c r="AC232" i="2"/>
  <c r="T228" i="2"/>
  <c r="P226" i="2"/>
  <c r="X226" i="2"/>
  <c r="AA226" i="2" s="1"/>
  <c r="N226" i="2"/>
  <c r="W226" i="2"/>
  <c r="V226" i="2" s="1"/>
  <c r="K226" i="2"/>
  <c r="AC226" i="2"/>
  <c r="Q226" i="2"/>
  <c r="R226" i="2" s="1"/>
  <c r="AB226" i="2"/>
  <c r="AD226" i="2"/>
  <c r="S226" i="2"/>
  <c r="AE226" i="2"/>
  <c r="AF226" i="2" s="1"/>
  <c r="L226" i="2"/>
  <c r="M226" i="2" s="1"/>
  <c r="Y226" i="2"/>
  <c r="P225" i="2"/>
  <c r="X225" i="2"/>
  <c r="AA225" i="2" s="1"/>
  <c r="K225" i="2"/>
  <c r="AC225" i="2"/>
  <c r="Q225" i="2"/>
  <c r="R225" i="2" s="1"/>
  <c r="Z225" i="2"/>
  <c r="O225" i="2"/>
  <c r="AB225" i="2"/>
  <c r="AD225" i="2"/>
  <c r="S225" i="2"/>
  <c r="T225" i="2" s="1"/>
  <c r="AE225" i="2"/>
  <c r="AF225" i="2" s="1"/>
  <c r="L225" i="2"/>
  <c r="M225" i="2" s="1"/>
  <c r="W225" i="2"/>
  <c r="V225" i="2" s="1"/>
  <c r="P224" i="2"/>
  <c r="X224" i="2"/>
  <c r="AA224" i="2" s="1"/>
  <c r="Q224" i="2"/>
  <c r="R224" i="2" s="1"/>
  <c r="Z224" i="2"/>
  <c r="AE224" i="2"/>
  <c r="AF224" i="2" s="1"/>
  <c r="O224" i="2"/>
  <c r="AB224" i="2"/>
  <c r="AC224" i="2"/>
  <c r="S224" i="2"/>
  <c r="AD224" i="2"/>
  <c r="K224" i="2"/>
  <c r="W224" i="2"/>
  <c r="V224" i="2" s="1"/>
  <c r="AE222" i="2"/>
  <c r="AF222" i="2" s="1"/>
  <c r="AE221" i="2"/>
  <c r="AF221" i="2" s="1"/>
  <c r="T324" i="2"/>
  <c r="T323" i="2"/>
  <c r="R302" i="2"/>
  <c r="T302" i="2" s="1"/>
  <c r="N300" i="2"/>
  <c r="AD300" i="2"/>
  <c r="O300" i="2"/>
  <c r="X300" i="2"/>
  <c r="AA300" i="2" s="1"/>
  <c r="K300" i="2"/>
  <c r="AC300" i="2"/>
  <c r="N299" i="2"/>
  <c r="AD299" i="2"/>
  <c r="K299" i="2"/>
  <c r="AC299" i="2"/>
  <c r="Q299" i="2"/>
  <c r="R299" i="2" s="1"/>
  <c r="T299" i="2" s="1"/>
  <c r="Z299" i="2"/>
  <c r="N298" i="2"/>
  <c r="AD298" i="2"/>
  <c r="Q298" i="2"/>
  <c r="R298" i="2" s="1"/>
  <c r="Z298" i="2"/>
  <c r="W298" i="2"/>
  <c r="V298" i="2" s="1"/>
  <c r="T275" i="2"/>
  <c r="R270" i="2"/>
  <c r="T270" i="2" s="1"/>
  <c r="N264" i="2"/>
  <c r="AD264" i="2"/>
  <c r="J264" i="2"/>
  <c r="S264" i="2"/>
  <c r="T264" i="2" s="1"/>
  <c r="AB264" i="2"/>
  <c r="K264" i="2"/>
  <c r="AC264" i="2"/>
  <c r="L264" i="2"/>
  <c r="M264" i="2" s="1"/>
  <c r="U264" i="2"/>
  <c r="AE264" i="2"/>
  <c r="AF264" i="2" s="1"/>
  <c r="P264" i="2"/>
  <c r="Y264" i="2"/>
  <c r="T245" i="2"/>
  <c r="T219" i="2"/>
  <c r="P194" i="2"/>
  <c r="X194" i="2"/>
  <c r="AA194" i="2" s="1"/>
  <c r="O194" i="2"/>
  <c r="Y194" i="2"/>
  <c r="Q194" i="2"/>
  <c r="R194" i="2" s="1"/>
  <c r="AB194" i="2"/>
  <c r="L194" i="2"/>
  <c r="M194" i="2" s="1"/>
  <c r="N194" i="2"/>
  <c r="AE194" i="2"/>
  <c r="AF194" i="2" s="1"/>
  <c r="S194" i="2"/>
  <c r="T194" i="2" s="1"/>
  <c r="J194" i="2"/>
  <c r="Z194" i="2"/>
  <c r="P171" i="2"/>
  <c r="X171" i="2"/>
  <c r="AA171" i="2" s="1"/>
  <c r="AE171" i="2"/>
  <c r="AF171" i="2" s="1"/>
  <c r="J171" i="2"/>
  <c r="S171" i="2"/>
  <c r="T171" i="2" s="1"/>
  <c r="AB171" i="2"/>
  <c r="L171" i="2"/>
  <c r="M171" i="2" s="1"/>
  <c r="Y171" i="2"/>
  <c r="N171" i="2"/>
  <c r="Z171" i="2"/>
  <c r="O171" i="2"/>
  <c r="U171" i="2"/>
  <c r="W171" i="2"/>
  <c r="V171" i="2" s="1"/>
  <c r="AC171" i="2"/>
  <c r="K171" i="2"/>
  <c r="P169" i="2"/>
  <c r="X169" i="2"/>
  <c r="AA169" i="2" s="1"/>
  <c r="O169" i="2"/>
  <c r="Y169" i="2"/>
  <c r="L169" i="2"/>
  <c r="M169" i="2" s="1"/>
  <c r="U169" i="2"/>
  <c r="AD169" i="2"/>
  <c r="K169" i="2"/>
  <c r="W169" i="2"/>
  <c r="V169" i="2" s="1"/>
  <c r="Z169" i="2"/>
  <c r="N169" i="2"/>
  <c r="S169" i="2"/>
  <c r="T169" i="2" s="1"/>
  <c r="AE169" i="2"/>
  <c r="AF169" i="2" s="1"/>
  <c r="AB169" i="2"/>
  <c r="J169" i="2"/>
  <c r="R155" i="2"/>
  <c r="N342" i="2"/>
  <c r="AD342" i="2"/>
  <c r="X341" i="2"/>
  <c r="AA341" i="2" s="1"/>
  <c r="N334" i="2"/>
  <c r="AD334" i="2"/>
  <c r="X333" i="2"/>
  <c r="AA333" i="2" s="1"/>
  <c r="N326" i="2"/>
  <c r="AD326" i="2"/>
  <c r="X325" i="2"/>
  <c r="AA325" i="2" s="1"/>
  <c r="N318" i="2"/>
  <c r="AD318" i="2"/>
  <c r="X317" i="2"/>
  <c r="AA317" i="2" s="1"/>
  <c r="N310" i="2"/>
  <c r="AD310" i="2"/>
  <c r="X309" i="2"/>
  <c r="AA309" i="2" s="1"/>
  <c r="N302" i="2"/>
  <c r="AD302" i="2"/>
  <c r="X301" i="2"/>
  <c r="AA301" i="2" s="1"/>
  <c r="N294" i="2"/>
  <c r="AD294" i="2"/>
  <c r="X293" i="2"/>
  <c r="AA293" i="2" s="1"/>
  <c r="N286" i="2"/>
  <c r="AD286" i="2"/>
  <c r="X285" i="2"/>
  <c r="AA285" i="2" s="1"/>
  <c r="N278" i="2"/>
  <c r="AD278" i="2"/>
  <c r="X277" i="2"/>
  <c r="AA277" i="2" s="1"/>
  <c r="AE271" i="2"/>
  <c r="AF271" i="2" s="1"/>
  <c r="U271" i="2"/>
  <c r="N270" i="2"/>
  <c r="AD270" i="2"/>
  <c r="X269" i="2"/>
  <c r="AA269" i="2" s="1"/>
  <c r="AE263" i="2"/>
  <c r="AF263" i="2" s="1"/>
  <c r="U263" i="2"/>
  <c r="N262" i="2"/>
  <c r="AD262" i="2"/>
  <c r="X261" i="2"/>
  <c r="AA261" i="2" s="1"/>
  <c r="AE255" i="2"/>
  <c r="AF255" i="2" s="1"/>
  <c r="U255" i="2"/>
  <c r="N254" i="2"/>
  <c r="AD254" i="2"/>
  <c r="X253" i="2"/>
  <c r="AA253" i="2" s="1"/>
  <c r="P247" i="2"/>
  <c r="X247" i="2"/>
  <c r="AA247" i="2" s="1"/>
  <c r="J247" i="2"/>
  <c r="S247" i="2"/>
  <c r="T247" i="2" s="1"/>
  <c r="AB247" i="2"/>
  <c r="P246" i="2"/>
  <c r="X246" i="2"/>
  <c r="AA246" i="2" s="1"/>
  <c r="J246" i="2"/>
  <c r="S246" i="2"/>
  <c r="T246" i="2" s="1"/>
  <c r="AB246" i="2"/>
  <c r="O246" i="2"/>
  <c r="Y246" i="2"/>
  <c r="P245" i="2"/>
  <c r="X245" i="2"/>
  <c r="AA245" i="2" s="1"/>
  <c r="O245" i="2"/>
  <c r="Y245" i="2"/>
  <c r="L245" i="2"/>
  <c r="M245" i="2" s="1"/>
  <c r="U245" i="2"/>
  <c r="AD245" i="2"/>
  <c r="Z239" i="2"/>
  <c r="AB218" i="2"/>
  <c r="AB217" i="2"/>
  <c r="AB216" i="2"/>
  <c r="R212" i="2"/>
  <c r="P210" i="2"/>
  <c r="X210" i="2"/>
  <c r="AA210" i="2" s="1"/>
  <c r="N210" i="2"/>
  <c r="W210" i="2"/>
  <c r="V210" i="2" s="1"/>
  <c r="K210" i="2"/>
  <c r="AC210" i="2"/>
  <c r="P209" i="2"/>
  <c r="X209" i="2"/>
  <c r="AA209" i="2" s="1"/>
  <c r="K209" i="2"/>
  <c r="AC209" i="2"/>
  <c r="Q209" i="2"/>
  <c r="R209" i="2" s="1"/>
  <c r="T209" i="2" s="1"/>
  <c r="Z209" i="2"/>
  <c r="P208" i="2"/>
  <c r="X208" i="2"/>
  <c r="AA208" i="2" s="1"/>
  <c r="Q208" i="2"/>
  <c r="R208" i="2" s="1"/>
  <c r="Z208" i="2"/>
  <c r="AE208" i="2"/>
  <c r="AF208" i="2" s="1"/>
  <c r="P202" i="2"/>
  <c r="X202" i="2"/>
  <c r="AA202" i="2" s="1"/>
  <c r="N202" i="2"/>
  <c r="W202" i="2"/>
  <c r="V202" i="2" s="1"/>
  <c r="O202" i="2"/>
  <c r="Y202" i="2"/>
  <c r="K202" i="2"/>
  <c r="AC202" i="2"/>
  <c r="P186" i="2"/>
  <c r="X186" i="2"/>
  <c r="AA186" i="2" s="1"/>
  <c r="J186" i="2"/>
  <c r="S186" i="2"/>
  <c r="AB186" i="2"/>
  <c r="O186" i="2"/>
  <c r="Y186" i="2"/>
  <c r="N186" i="2"/>
  <c r="Q186" i="2"/>
  <c r="R186" i="2" s="1"/>
  <c r="AC186" i="2"/>
  <c r="K186" i="2"/>
  <c r="T175" i="2"/>
  <c r="K142" i="2"/>
  <c r="S142" i="2"/>
  <c r="P142" i="2"/>
  <c r="X142" i="2"/>
  <c r="AA142" i="2" s="1"/>
  <c r="J142" i="2"/>
  <c r="U142" i="2"/>
  <c r="AE142" i="2"/>
  <c r="AF142" i="2" s="1"/>
  <c r="L142" i="2"/>
  <c r="M142" i="2" s="1"/>
  <c r="W142" i="2"/>
  <c r="V142" i="2" s="1"/>
  <c r="Q142" i="2"/>
  <c r="R142" i="2" s="1"/>
  <c r="AB142" i="2"/>
  <c r="Y142" i="2"/>
  <c r="Z142" i="2"/>
  <c r="AC142" i="2"/>
  <c r="O142" i="2"/>
  <c r="R94" i="2"/>
  <c r="N271" i="2"/>
  <c r="AD271" i="2"/>
  <c r="N263" i="2"/>
  <c r="AD263" i="2"/>
  <c r="N255" i="2"/>
  <c r="AD255" i="2"/>
  <c r="P239" i="2"/>
  <c r="X239" i="2"/>
  <c r="AA239" i="2" s="1"/>
  <c r="AE239" i="2"/>
  <c r="AF239" i="2" s="1"/>
  <c r="J239" i="2"/>
  <c r="S239" i="2"/>
  <c r="T239" i="2" s="1"/>
  <c r="AB239" i="2"/>
  <c r="P238" i="2"/>
  <c r="X238" i="2"/>
  <c r="AA238" i="2" s="1"/>
  <c r="J238" i="2"/>
  <c r="S238" i="2"/>
  <c r="T238" i="2" s="1"/>
  <c r="AB238" i="2"/>
  <c r="O238" i="2"/>
  <c r="Y238" i="2"/>
  <c r="P237" i="2"/>
  <c r="X237" i="2"/>
  <c r="AA237" i="2" s="1"/>
  <c r="O237" i="2"/>
  <c r="Y237" i="2"/>
  <c r="L237" i="2"/>
  <c r="M237" i="2" s="1"/>
  <c r="U237" i="2"/>
  <c r="AD237" i="2"/>
  <c r="P154" i="2"/>
  <c r="X154" i="2"/>
  <c r="AA154" i="2" s="1"/>
  <c r="J154" i="2"/>
  <c r="S154" i="2"/>
  <c r="T154" i="2" s="1"/>
  <c r="AB154" i="2"/>
  <c r="K154" i="2"/>
  <c r="AC154" i="2"/>
  <c r="O154" i="2"/>
  <c r="Y154" i="2"/>
  <c r="Q154" i="2"/>
  <c r="R154" i="2" s="1"/>
  <c r="AE154" i="2"/>
  <c r="AF154" i="2" s="1"/>
  <c r="U154" i="2"/>
  <c r="L154" i="2"/>
  <c r="M154" i="2" s="1"/>
  <c r="Z154" i="2"/>
  <c r="N282" i="2"/>
  <c r="AD282" i="2"/>
  <c r="N274" i="2"/>
  <c r="AD274" i="2"/>
  <c r="Z271" i="2"/>
  <c r="Q271" i="2"/>
  <c r="R271" i="2" s="1"/>
  <c r="T271" i="2" s="1"/>
  <c r="N266" i="2"/>
  <c r="AD266" i="2"/>
  <c r="Z263" i="2"/>
  <c r="Q263" i="2"/>
  <c r="R263" i="2" s="1"/>
  <c r="T263" i="2" s="1"/>
  <c r="N258" i="2"/>
  <c r="AD258" i="2"/>
  <c r="Z255" i="2"/>
  <c r="Q255" i="2"/>
  <c r="R255" i="2" s="1"/>
  <c r="T255" i="2" s="1"/>
  <c r="P249" i="2"/>
  <c r="X249" i="2"/>
  <c r="AA249" i="2" s="1"/>
  <c r="Q249" i="2"/>
  <c r="R249" i="2" s="1"/>
  <c r="T249" i="2" s="1"/>
  <c r="Z249" i="2"/>
  <c r="P242" i="2"/>
  <c r="X242" i="2"/>
  <c r="AA242" i="2" s="1"/>
  <c r="N242" i="2"/>
  <c r="W242" i="2"/>
  <c r="V242" i="2" s="1"/>
  <c r="K242" i="2"/>
  <c r="AC242" i="2"/>
  <c r="P241" i="2"/>
  <c r="X241" i="2"/>
  <c r="AA241" i="2" s="1"/>
  <c r="K241" i="2"/>
  <c r="AC241" i="2"/>
  <c r="Q241" i="2"/>
  <c r="R241" i="2" s="1"/>
  <c r="Z241" i="2"/>
  <c r="P240" i="2"/>
  <c r="X240" i="2"/>
  <c r="AA240" i="2" s="1"/>
  <c r="Q240" i="2"/>
  <c r="R240" i="2" s="1"/>
  <c r="Z240" i="2"/>
  <c r="AE240" i="2"/>
  <c r="AF240" i="2" s="1"/>
  <c r="AE238" i="2"/>
  <c r="AF238" i="2" s="1"/>
  <c r="AE237" i="2"/>
  <c r="AF237" i="2" s="1"/>
  <c r="S237" i="2"/>
  <c r="T237" i="2" s="1"/>
  <c r="P215" i="2"/>
  <c r="X215" i="2"/>
  <c r="AA215" i="2" s="1"/>
  <c r="AE215" i="2"/>
  <c r="AF215" i="2" s="1"/>
  <c r="J215" i="2"/>
  <c r="S215" i="2"/>
  <c r="T215" i="2" s="1"/>
  <c r="AB215" i="2"/>
  <c r="P214" i="2"/>
  <c r="X214" i="2"/>
  <c r="AA214" i="2" s="1"/>
  <c r="J214" i="2"/>
  <c r="S214" i="2"/>
  <c r="T214" i="2" s="1"/>
  <c r="AB214" i="2"/>
  <c r="O214" i="2"/>
  <c r="Y214" i="2"/>
  <c r="P213" i="2"/>
  <c r="X213" i="2"/>
  <c r="AA213" i="2" s="1"/>
  <c r="O213" i="2"/>
  <c r="Y213" i="2"/>
  <c r="L213" i="2"/>
  <c r="M213" i="2" s="1"/>
  <c r="U213" i="2"/>
  <c r="AD213" i="2"/>
  <c r="P196" i="2"/>
  <c r="X196" i="2"/>
  <c r="AA196" i="2" s="1"/>
  <c r="AE196" i="2"/>
  <c r="AF196" i="2" s="1"/>
  <c r="J196" i="2"/>
  <c r="AD196" i="2"/>
  <c r="K196" i="2"/>
  <c r="U196" i="2"/>
  <c r="Q196" i="2"/>
  <c r="R196" i="2" s="1"/>
  <c r="T196" i="2" s="1"/>
  <c r="T182" i="2"/>
  <c r="T156" i="2"/>
  <c r="N83" i="2"/>
  <c r="AD83" i="2"/>
  <c r="L83" i="2"/>
  <c r="M83" i="2" s="1"/>
  <c r="U83" i="2"/>
  <c r="AE83" i="2"/>
  <c r="AF83" i="2" s="1"/>
  <c r="P83" i="2"/>
  <c r="Z83" i="2"/>
  <c r="Q83" i="2"/>
  <c r="R83" i="2" s="1"/>
  <c r="T83" i="2" s="1"/>
  <c r="AB83" i="2"/>
  <c r="K83" i="2"/>
  <c r="W83" i="2"/>
  <c r="V83" i="2" s="1"/>
  <c r="J83" i="2"/>
  <c r="O83" i="2"/>
  <c r="X83" i="2"/>
  <c r="AA83" i="2" s="1"/>
  <c r="Y83" i="2"/>
  <c r="AC83" i="2"/>
  <c r="N341" i="2"/>
  <c r="AD341" i="2"/>
  <c r="N333" i="2"/>
  <c r="AD333" i="2"/>
  <c r="N325" i="2"/>
  <c r="AD325" i="2"/>
  <c r="N317" i="2"/>
  <c r="AD317" i="2"/>
  <c r="N309" i="2"/>
  <c r="AD309" i="2"/>
  <c r="N301" i="2"/>
  <c r="AD301" i="2"/>
  <c r="N293" i="2"/>
  <c r="AD293" i="2"/>
  <c r="N285" i="2"/>
  <c r="AD285" i="2"/>
  <c r="Z282" i="2"/>
  <c r="Q282" i="2"/>
  <c r="R282" i="2" s="1"/>
  <c r="N277" i="2"/>
  <c r="AD277" i="2"/>
  <c r="Z274" i="2"/>
  <c r="Q274" i="2"/>
  <c r="R274" i="2" s="1"/>
  <c r="T274" i="2" s="1"/>
  <c r="Y271" i="2"/>
  <c r="P271" i="2"/>
  <c r="N269" i="2"/>
  <c r="AD269" i="2"/>
  <c r="Z266" i="2"/>
  <c r="Q266" i="2"/>
  <c r="R266" i="2" s="1"/>
  <c r="T266" i="2" s="1"/>
  <c r="Y263" i="2"/>
  <c r="P263" i="2"/>
  <c r="N261" i="2"/>
  <c r="AD261" i="2"/>
  <c r="Z258" i="2"/>
  <c r="Q258" i="2"/>
  <c r="R258" i="2" s="1"/>
  <c r="T258" i="2" s="1"/>
  <c r="Y255" i="2"/>
  <c r="P255" i="2"/>
  <c r="N253" i="2"/>
  <c r="AD253" i="2"/>
  <c r="AB249" i="2"/>
  <c r="AE242" i="2"/>
  <c r="AF242" i="2" s="1"/>
  <c r="S242" i="2"/>
  <c r="T242" i="2" s="1"/>
  <c r="AE241" i="2"/>
  <c r="AF241" i="2" s="1"/>
  <c r="S241" i="2"/>
  <c r="T241" i="2" s="1"/>
  <c r="AD240" i="2"/>
  <c r="S240" i="2"/>
  <c r="T240" i="2" s="1"/>
  <c r="AD239" i="2"/>
  <c r="AD238" i="2"/>
  <c r="AC237" i="2"/>
  <c r="R220" i="2"/>
  <c r="T220" i="2" s="1"/>
  <c r="P218" i="2"/>
  <c r="X218" i="2"/>
  <c r="AA218" i="2" s="1"/>
  <c r="N218" i="2"/>
  <c r="W218" i="2"/>
  <c r="V218" i="2" s="1"/>
  <c r="K218" i="2"/>
  <c r="AC218" i="2"/>
  <c r="P217" i="2"/>
  <c r="X217" i="2"/>
  <c r="AA217" i="2" s="1"/>
  <c r="K217" i="2"/>
  <c r="AC217" i="2"/>
  <c r="Q217" i="2"/>
  <c r="R217" i="2" s="1"/>
  <c r="Z217" i="2"/>
  <c r="P216" i="2"/>
  <c r="X216" i="2"/>
  <c r="AA216" i="2" s="1"/>
  <c r="Q216" i="2"/>
  <c r="R216" i="2" s="1"/>
  <c r="T216" i="2" s="1"/>
  <c r="Z216" i="2"/>
  <c r="AE216" i="2"/>
  <c r="AF216" i="2" s="1"/>
  <c r="AE214" i="2"/>
  <c r="AF214" i="2" s="1"/>
  <c r="AE213" i="2"/>
  <c r="AF213" i="2" s="1"/>
  <c r="S213" i="2"/>
  <c r="T213" i="2" s="1"/>
  <c r="P201" i="2"/>
  <c r="X201" i="2"/>
  <c r="AA201" i="2" s="1"/>
  <c r="K201" i="2"/>
  <c r="AC201" i="2"/>
  <c r="L201" i="2"/>
  <c r="M201" i="2" s="1"/>
  <c r="U201" i="2"/>
  <c r="AD201" i="2"/>
  <c r="Q201" i="2"/>
  <c r="R201" i="2" s="1"/>
  <c r="T201" i="2" s="1"/>
  <c r="Z201" i="2"/>
  <c r="Y196" i="2"/>
  <c r="P188" i="2"/>
  <c r="X188" i="2"/>
  <c r="AA188" i="2" s="1"/>
  <c r="AE188" i="2"/>
  <c r="AF188" i="2" s="1"/>
  <c r="O188" i="2"/>
  <c r="Z188" i="2"/>
  <c r="Q188" i="2"/>
  <c r="R188" i="2" s="1"/>
  <c r="T188" i="2" s="1"/>
  <c r="K188" i="2"/>
  <c r="U188" i="2"/>
  <c r="T173" i="2"/>
  <c r="R160" i="2"/>
  <c r="T160" i="2" s="1"/>
  <c r="P157" i="2"/>
  <c r="X157" i="2"/>
  <c r="AA157" i="2" s="1"/>
  <c r="K157" i="2"/>
  <c r="AC157" i="2"/>
  <c r="L157" i="2"/>
  <c r="M157" i="2" s="1"/>
  <c r="U157" i="2"/>
  <c r="AD157" i="2"/>
  <c r="Q157" i="2"/>
  <c r="R157" i="2" s="1"/>
  <c r="Z157" i="2"/>
  <c r="O157" i="2"/>
  <c r="AE157" i="2"/>
  <c r="AF157" i="2" s="1"/>
  <c r="S157" i="2"/>
  <c r="T157" i="2" s="1"/>
  <c r="J157" i="2"/>
  <c r="Y157" i="2"/>
  <c r="AD154" i="2"/>
  <c r="R109" i="2"/>
  <c r="T90" i="2"/>
  <c r="P244" i="2"/>
  <c r="X244" i="2"/>
  <c r="AA244" i="2" s="1"/>
  <c r="W243" i="2"/>
  <c r="V243" i="2" s="1"/>
  <c r="P236" i="2"/>
  <c r="X236" i="2"/>
  <c r="AA236" i="2" s="1"/>
  <c r="W235" i="2"/>
  <c r="V235" i="2" s="1"/>
  <c r="P228" i="2"/>
  <c r="X228" i="2"/>
  <c r="AA228" i="2" s="1"/>
  <c r="W227" i="2"/>
  <c r="V227" i="2" s="1"/>
  <c r="P220" i="2"/>
  <c r="X220" i="2"/>
  <c r="AA220" i="2" s="1"/>
  <c r="W219" i="2"/>
  <c r="V219" i="2" s="1"/>
  <c r="P212" i="2"/>
  <c r="X212" i="2"/>
  <c r="AA212" i="2" s="1"/>
  <c r="W211" i="2"/>
  <c r="V211" i="2" s="1"/>
  <c r="P204" i="2"/>
  <c r="X204" i="2"/>
  <c r="AA204" i="2" s="1"/>
  <c r="W203" i="2"/>
  <c r="V203" i="2" s="1"/>
  <c r="P195" i="2"/>
  <c r="X195" i="2"/>
  <c r="AA195" i="2" s="1"/>
  <c r="J195" i="2"/>
  <c r="S195" i="2"/>
  <c r="T195" i="2" s="1"/>
  <c r="AB195" i="2"/>
  <c r="Z193" i="2"/>
  <c r="Z190" i="2"/>
  <c r="P189" i="2"/>
  <c r="X189" i="2"/>
  <c r="AA189" i="2" s="1"/>
  <c r="Q189" i="2"/>
  <c r="R189" i="2" s="1"/>
  <c r="T189" i="2" s="1"/>
  <c r="Z189" i="2"/>
  <c r="AB182" i="2"/>
  <c r="AB181" i="2"/>
  <c r="AB180" i="2"/>
  <c r="R176" i="2"/>
  <c r="T176" i="2" s="1"/>
  <c r="P174" i="2"/>
  <c r="X174" i="2"/>
  <c r="AA174" i="2" s="1"/>
  <c r="N174" i="2"/>
  <c r="W174" i="2"/>
  <c r="V174" i="2" s="1"/>
  <c r="K174" i="2"/>
  <c r="AC174" i="2"/>
  <c r="P173" i="2"/>
  <c r="X173" i="2"/>
  <c r="AA173" i="2" s="1"/>
  <c r="K173" i="2"/>
  <c r="AC173" i="2"/>
  <c r="Q173" i="2"/>
  <c r="R173" i="2" s="1"/>
  <c r="Z173" i="2"/>
  <c r="P172" i="2"/>
  <c r="X172" i="2"/>
  <c r="AA172" i="2" s="1"/>
  <c r="Q172" i="2"/>
  <c r="R172" i="2" s="1"/>
  <c r="Z172" i="2"/>
  <c r="AE172" i="2"/>
  <c r="AF172" i="2" s="1"/>
  <c r="Y164" i="2"/>
  <c r="AD158" i="2"/>
  <c r="AD155" i="2"/>
  <c r="P147" i="2"/>
  <c r="X147" i="2"/>
  <c r="AA147" i="2" s="1"/>
  <c r="AE147" i="2"/>
  <c r="AF147" i="2" s="1"/>
  <c r="N147" i="2"/>
  <c r="W147" i="2"/>
  <c r="V147" i="2" s="1"/>
  <c r="O147" i="2"/>
  <c r="Y147" i="2"/>
  <c r="J147" i="2"/>
  <c r="S147" i="2"/>
  <c r="T147" i="2" s="1"/>
  <c r="AB147" i="2"/>
  <c r="P166" i="2"/>
  <c r="X166" i="2"/>
  <c r="AA166" i="2" s="1"/>
  <c r="N166" i="2"/>
  <c r="W166" i="2"/>
  <c r="V166" i="2" s="1"/>
  <c r="K166" i="2"/>
  <c r="AC166" i="2"/>
  <c r="P165" i="2"/>
  <c r="X165" i="2"/>
  <c r="AA165" i="2" s="1"/>
  <c r="K165" i="2"/>
  <c r="AC165" i="2"/>
  <c r="Q165" i="2"/>
  <c r="R165" i="2" s="1"/>
  <c r="Z165" i="2"/>
  <c r="P164" i="2"/>
  <c r="X164" i="2"/>
  <c r="AA164" i="2" s="1"/>
  <c r="Q164" i="2"/>
  <c r="R164" i="2" s="1"/>
  <c r="Z164" i="2"/>
  <c r="AE164" i="2"/>
  <c r="AF164" i="2" s="1"/>
  <c r="N135" i="2"/>
  <c r="AD135" i="2"/>
  <c r="O135" i="2"/>
  <c r="X135" i="2"/>
  <c r="AA135" i="2" s="1"/>
  <c r="K135" i="2"/>
  <c r="AC135" i="2"/>
  <c r="L135" i="2"/>
  <c r="M135" i="2" s="1"/>
  <c r="Y135" i="2"/>
  <c r="Z135" i="2"/>
  <c r="P135" i="2"/>
  <c r="S135" i="2"/>
  <c r="T135" i="2" s="1"/>
  <c r="N134" i="2"/>
  <c r="AD134" i="2"/>
  <c r="K134" i="2"/>
  <c r="AC134" i="2"/>
  <c r="Q134" i="2"/>
  <c r="R134" i="2" s="1"/>
  <c r="Z134" i="2"/>
  <c r="L134" i="2"/>
  <c r="M134" i="2" s="1"/>
  <c r="X134" i="2"/>
  <c r="AA134" i="2" s="1"/>
  <c r="Y134" i="2"/>
  <c r="O134" i="2"/>
  <c r="S134" i="2"/>
  <c r="T134" i="2" s="1"/>
  <c r="N133" i="2"/>
  <c r="AD133" i="2"/>
  <c r="Q133" i="2"/>
  <c r="R133" i="2" s="1"/>
  <c r="Z133" i="2"/>
  <c r="W133" i="2"/>
  <c r="V133" i="2" s="1"/>
  <c r="K133" i="2"/>
  <c r="X133" i="2"/>
  <c r="AA133" i="2" s="1"/>
  <c r="L133" i="2"/>
  <c r="M133" i="2" s="1"/>
  <c r="Y133" i="2"/>
  <c r="O133" i="2"/>
  <c r="S133" i="2"/>
  <c r="T133" i="2" s="1"/>
  <c r="AE133" i="2"/>
  <c r="AF133" i="2" s="1"/>
  <c r="N124" i="2"/>
  <c r="AD124" i="2"/>
  <c r="W124" i="2"/>
  <c r="V124" i="2" s="1"/>
  <c r="J124" i="2"/>
  <c r="S124" i="2"/>
  <c r="AB124" i="2"/>
  <c r="P124" i="2"/>
  <c r="Q124" i="2"/>
  <c r="R124" i="2" s="1"/>
  <c r="AC124" i="2"/>
  <c r="AE124" i="2"/>
  <c r="AF124" i="2" s="1"/>
  <c r="K124" i="2"/>
  <c r="X124" i="2"/>
  <c r="AA124" i="2" s="1"/>
  <c r="N123" i="2"/>
  <c r="AD123" i="2"/>
  <c r="J123" i="2"/>
  <c r="S123" i="2"/>
  <c r="T123" i="2" s="1"/>
  <c r="AB123" i="2"/>
  <c r="P123" i="2"/>
  <c r="Y123" i="2"/>
  <c r="O123" i="2"/>
  <c r="Q123" i="2"/>
  <c r="R123" i="2" s="1"/>
  <c r="AC123" i="2"/>
  <c r="AE123" i="2"/>
  <c r="AF123" i="2" s="1"/>
  <c r="K123" i="2"/>
  <c r="W123" i="2"/>
  <c r="V123" i="2" s="1"/>
  <c r="N122" i="2"/>
  <c r="AD122" i="2"/>
  <c r="P122" i="2"/>
  <c r="Y122" i="2"/>
  <c r="L122" i="2"/>
  <c r="M122" i="2" s="1"/>
  <c r="U122" i="2"/>
  <c r="AE122" i="2"/>
  <c r="AF122" i="2" s="1"/>
  <c r="O122" i="2"/>
  <c r="Q122" i="2"/>
  <c r="R122" i="2" s="1"/>
  <c r="T122" i="2" s="1"/>
  <c r="AB122" i="2"/>
  <c r="AC122" i="2"/>
  <c r="J122" i="2"/>
  <c r="W122" i="2"/>
  <c r="V122" i="2" s="1"/>
  <c r="T119" i="2"/>
  <c r="T112" i="2"/>
  <c r="T96" i="2"/>
  <c r="P200" i="2"/>
  <c r="X200" i="2"/>
  <c r="AA200" i="2" s="1"/>
  <c r="P197" i="2"/>
  <c r="X197" i="2"/>
  <c r="AA197" i="2" s="1"/>
  <c r="Q197" i="2"/>
  <c r="R197" i="2" s="1"/>
  <c r="T197" i="2" s="1"/>
  <c r="Z197" i="2"/>
  <c r="P179" i="2"/>
  <c r="X179" i="2"/>
  <c r="AA179" i="2" s="1"/>
  <c r="AE179" i="2"/>
  <c r="AF179" i="2" s="1"/>
  <c r="J179" i="2"/>
  <c r="S179" i="2"/>
  <c r="T179" i="2" s="1"/>
  <c r="AB179" i="2"/>
  <c r="P178" i="2"/>
  <c r="X178" i="2"/>
  <c r="AA178" i="2" s="1"/>
  <c r="J178" i="2"/>
  <c r="S178" i="2"/>
  <c r="T178" i="2" s="1"/>
  <c r="AB178" i="2"/>
  <c r="O178" i="2"/>
  <c r="Y178" i="2"/>
  <c r="P177" i="2"/>
  <c r="X177" i="2"/>
  <c r="AA177" i="2" s="1"/>
  <c r="O177" i="2"/>
  <c r="Y177" i="2"/>
  <c r="L177" i="2"/>
  <c r="M177" i="2" s="1"/>
  <c r="U177" i="2"/>
  <c r="AD177" i="2"/>
  <c r="AE166" i="2"/>
  <c r="AF166" i="2" s="1"/>
  <c r="S166" i="2"/>
  <c r="T166" i="2" s="1"/>
  <c r="AE165" i="2"/>
  <c r="AF165" i="2" s="1"/>
  <c r="S165" i="2"/>
  <c r="AD164" i="2"/>
  <c r="S164" i="2"/>
  <c r="T164" i="2" s="1"/>
  <c r="P158" i="2"/>
  <c r="X158" i="2"/>
  <c r="AA158" i="2" s="1"/>
  <c r="N158" i="2"/>
  <c r="W158" i="2"/>
  <c r="V158" i="2" s="1"/>
  <c r="O158" i="2"/>
  <c r="Y158" i="2"/>
  <c r="K158" i="2"/>
  <c r="AC158" i="2"/>
  <c r="P155" i="2"/>
  <c r="X155" i="2"/>
  <c r="AA155" i="2" s="1"/>
  <c r="AE155" i="2"/>
  <c r="AF155" i="2" s="1"/>
  <c r="N155" i="2"/>
  <c r="W155" i="2"/>
  <c r="V155" i="2" s="1"/>
  <c r="J155" i="2"/>
  <c r="S155" i="2"/>
  <c r="T155" i="2" s="1"/>
  <c r="AB155" i="2"/>
  <c r="K144" i="2"/>
  <c r="S144" i="2"/>
  <c r="T144" i="2" s="1"/>
  <c r="P144" i="2"/>
  <c r="X144" i="2"/>
  <c r="AA144" i="2" s="1"/>
  <c r="O144" i="2"/>
  <c r="Z144" i="2"/>
  <c r="Q144" i="2"/>
  <c r="R144" i="2" s="1"/>
  <c r="AB144" i="2"/>
  <c r="AC144" i="2"/>
  <c r="L144" i="2"/>
  <c r="M144" i="2" s="1"/>
  <c r="R143" i="2"/>
  <c r="K140" i="2"/>
  <c r="S140" i="2"/>
  <c r="P140" i="2"/>
  <c r="X140" i="2"/>
  <c r="AA140" i="2" s="1"/>
  <c r="O140" i="2"/>
  <c r="Z140" i="2"/>
  <c r="Q140" i="2"/>
  <c r="R140" i="2" s="1"/>
  <c r="AB140" i="2"/>
  <c r="AC140" i="2"/>
  <c r="L140" i="2"/>
  <c r="M140" i="2" s="1"/>
  <c r="AE135" i="2"/>
  <c r="AF135" i="2" s="1"/>
  <c r="AE134" i="2"/>
  <c r="AF134" i="2" s="1"/>
  <c r="AC133" i="2"/>
  <c r="N127" i="2"/>
  <c r="AD127" i="2"/>
  <c r="O127" i="2"/>
  <c r="X127" i="2"/>
  <c r="AA127" i="2" s="1"/>
  <c r="K127" i="2"/>
  <c r="AC127" i="2"/>
  <c r="Q127" i="2"/>
  <c r="R127" i="2" s="1"/>
  <c r="AB127" i="2"/>
  <c r="AE127" i="2"/>
  <c r="AF127" i="2" s="1"/>
  <c r="S127" i="2"/>
  <c r="T127" i="2" s="1"/>
  <c r="L127" i="2"/>
  <c r="M127" i="2" s="1"/>
  <c r="Y127" i="2"/>
  <c r="N126" i="2"/>
  <c r="AD126" i="2"/>
  <c r="K126" i="2"/>
  <c r="AC126" i="2"/>
  <c r="Q126" i="2"/>
  <c r="R126" i="2" s="1"/>
  <c r="Z126" i="2"/>
  <c r="P126" i="2"/>
  <c r="AB126" i="2"/>
  <c r="AE126" i="2"/>
  <c r="AF126" i="2" s="1"/>
  <c r="S126" i="2"/>
  <c r="L126" i="2"/>
  <c r="M126" i="2" s="1"/>
  <c r="X126" i="2"/>
  <c r="AA126" i="2" s="1"/>
  <c r="N125" i="2"/>
  <c r="AD125" i="2"/>
  <c r="Q125" i="2"/>
  <c r="R125" i="2" s="1"/>
  <c r="Z125" i="2"/>
  <c r="W125" i="2"/>
  <c r="V125" i="2" s="1"/>
  <c r="P125" i="2"/>
  <c r="AB125" i="2"/>
  <c r="AC125" i="2"/>
  <c r="S125" i="2"/>
  <c r="T125" i="2" s="1"/>
  <c r="AE125" i="2"/>
  <c r="AF125" i="2" s="1"/>
  <c r="K125" i="2"/>
  <c r="X125" i="2"/>
  <c r="AA125" i="2" s="1"/>
  <c r="R112" i="2"/>
  <c r="T103" i="2"/>
  <c r="P243" i="2"/>
  <c r="X243" i="2"/>
  <c r="AA243" i="2" s="1"/>
  <c r="P235" i="2"/>
  <c r="X235" i="2"/>
  <c r="AA235" i="2" s="1"/>
  <c r="P227" i="2"/>
  <c r="X227" i="2"/>
  <c r="AA227" i="2" s="1"/>
  <c r="P219" i="2"/>
  <c r="X219" i="2"/>
  <c r="AA219" i="2" s="1"/>
  <c r="P211" i="2"/>
  <c r="X211" i="2"/>
  <c r="AA211" i="2" s="1"/>
  <c r="P203" i="2"/>
  <c r="X203" i="2"/>
  <c r="AA203" i="2" s="1"/>
  <c r="Z200" i="2"/>
  <c r="Q200" i="2"/>
  <c r="R200" i="2" s="1"/>
  <c r="T200" i="2" s="1"/>
  <c r="AB197" i="2"/>
  <c r="P193" i="2"/>
  <c r="X193" i="2"/>
  <c r="AA193" i="2" s="1"/>
  <c r="L193" i="2"/>
  <c r="M193" i="2" s="1"/>
  <c r="U193" i="2"/>
  <c r="AD193" i="2"/>
  <c r="T190" i="2"/>
  <c r="P190" i="2"/>
  <c r="X190" i="2"/>
  <c r="AA190" i="2" s="1"/>
  <c r="K190" i="2"/>
  <c r="AC190" i="2"/>
  <c r="R184" i="2"/>
  <c r="T184" i="2" s="1"/>
  <c r="P182" i="2"/>
  <c r="X182" i="2"/>
  <c r="AA182" i="2" s="1"/>
  <c r="N182" i="2"/>
  <c r="W182" i="2"/>
  <c r="V182" i="2" s="1"/>
  <c r="K182" i="2"/>
  <c r="AC182" i="2"/>
  <c r="P181" i="2"/>
  <c r="X181" i="2"/>
  <c r="AA181" i="2" s="1"/>
  <c r="K181" i="2"/>
  <c r="AC181" i="2"/>
  <c r="Q181" i="2"/>
  <c r="R181" i="2" s="1"/>
  <c r="T181" i="2" s="1"/>
  <c r="Z181" i="2"/>
  <c r="P180" i="2"/>
  <c r="X180" i="2"/>
  <c r="AA180" i="2" s="1"/>
  <c r="Q180" i="2"/>
  <c r="R180" i="2" s="1"/>
  <c r="T180" i="2" s="1"/>
  <c r="Z180" i="2"/>
  <c r="AE180" i="2"/>
  <c r="AF180" i="2" s="1"/>
  <c r="AE178" i="2"/>
  <c r="AF178" i="2" s="1"/>
  <c r="AE177" i="2"/>
  <c r="AF177" i="2" s="1"/>
  <c r="S177" i="2"/>
  <c r="T177" i="2" s="1"/>
  <c r="AD166" i="2"/>
  <c r="AD165" i="2"/>
  <c r="AC164" i="2"/>
  <c r="U158" i="2"/>
  <c r="U155" i="2"/>
  <c r="P150" i="2"/>
  <c r="X150" i="2"/>
  <c r="AA150" i="2" s="1"/>
  <c r="N150" i="2"/>
  <c r="W150" i="2"/>
  <c r="V150" i="2" s="1"/>
  <c r="O150" i="2"/>
  <c r="Y150" i="2"/>
  <c r="Q150" i="2"/>
  <c r="R150" i="2" s="1"/>
  <c r="T150" i="2" s="1"/>
  <c r="Z150" i="2"/>
  <c r="K150" i="2"/>
  <c r="AC150" i="2"/>
  <c r="Y144" i="2"/>
  <c r="Y140" i="2"/>
  <c r="AB135" i="2"/>
  <c r="AB134" i="2"/>
  <c r="AB133" i="2"/>
  <c r="Z124" i="2"/>
  <c r="Z123" i="2"/>
  <c r="Z122" i="2"/>
  <c r="N110" i="2"/>
  <c r="AD110" i="2"/>
  <c r="W110" i="2"/>
  <c r="V110" i="2" s="1"/>
  <c r="K110" i="2"/>
  <c r="U110" i="2"/>
  <c r="L110" i="2"/>
  <c r="M110" i="2" s="1"/>
  <c r="X110" i="2"/>
  <c r="AA110" i="2" s="1"/>
  <c r="AB110" i="2"/>
  <c r="Q110" i="2"/>
  <c r="R110" i="2" s="1"/>
  <c r="S110" i="2"/>
  <c r="T110" i="2" s="1"/>
  <c r="J110" i="2"/>
  <c r="N71" i="2"/>
  <c r="AD71" i="2"/>
  <c r="K71" i="2"/>
  <c r="AC71" i="2"/>
  <c r="W71" i="2"/>
  <c r="V71" i="2" s="1"/>
  <c r="Q71" i="2"/>
  <c r="R71" i="2" s="1"/>
  <c r="Z71" i="2"/>
  <c r="J71" i="2"/>
  <c r="Y71" i="2"/>
  <c r="L71" i="2"/>
  <c r="M71" i="2" s="1"/>
  <c r="O71" i="2"/>
  <c r="AB71" i="2"/>
  <c r="S71" i="2"/>
  <c r="T71" i="2" s="1"/>
  <c r="U71" i="2"/>
  <c r="X71" i="2"/>
  <c r="AA71" i="2" s="1"/>
  <c r="P192" i="2"/>
  <c r="X192" i="2"/>
  <c r="AA192" i="2" s="1"/>
  <c r="P184" i="2"/>
  <c r="X184" i="2"/>
  <c r="AA184" i="2" s="1"/>
  <c r="W183" i="2"/>
  <c r="V183" i="2" s="1"/>
  <c r="P176" i="2"/>
  <c r="X176" i="2"/>
  <c r="AA176" i="2" s="1"/>
  <c r="W175" i="2"/>
  <c r="V175" i="2" s="1"/>
  <c r="P168" i="2"/>
  <c r="X168" i="2"/>
  <c r="AA168" i="2" s="1"/>
  <c r="W167" i="2"/>
  <c r="V167" i="2" s="1"/>
  <c r="P160" i="2"/>
  <c r="X160" i="2"/>
  <c r="AA160" i="2" s="1"/>
  <c r="W159" i="2"/>
  <c r="V159" i="2" s="1"/>
  <c r="P152" i="2"/>
  <c r="X152" i="2"/>
  <c r="AA152" i="2" s="1"/>
  <c r="W151" i="2"/>
  <c r="V151" i="2" s="1"/>
  <c r="K145" i="2"/>
  <c r="S145" i="2"/>
  <c r="T145" i="2" s="1"/>
  <c r="P145" i="2"/>
  <c r="X145" i="2"/>
  <c r="AA145" i="2" s="1"/>
  <c r="Y143" i="2"/>
  <c r="K141" i="2"/>
  <c r="S141" i="2"/>
  <c r="T141" i="2" s="1"/>
  <c r="P141" i="2"/>
  <c r="X141" i="2"/>
  <c r="AA141" i="2" s="1"/>
  <c r="AB119" i="2"/>
  <c r="AB118" i="2"/>
  <c r="AB117" i="2"/>
  <c r="R113" i="2"/>
  <c r="T113" i="2" s="1"/>
  <c r="R105" i="2"/>
  <c r="T105" i="2" s="1"/>
  <c r="N104" i="2"/>
  <c r="AD104" i="2"/>
  <c r="K104" i="2"/>
  <c r="AC104" i="2"/>
  <c r="J104" i="2"/>
  <c r="U104" i="2"/>
  <c r="L104" i="2"/>
  <c r="M104" i="2" s="1"/>
  <c r="W104" i="2"/>
  <c r="V104" i="2" s="1"/>
  <c r="Q104" i="2"/>
  <c r="R104" i="2" s="1"/>
  <c r="T104" i="2" s="1"/>
  <c r="S88" i="2"/>
  <c r="T88" i="2" s="1"/>
  <c r="AE70" i="2"/>
  <c r="AF70" i="2" s="1"/>
  <c r="K42" i="2"/>
  <c r="S42" i="2"/>
  <c r="J42" i="2"/>
  <c r="AC42" i="2"/>
  <c r="L42" i="2"/>
  <c r="M42" i="2" s="1"/>
  <c r="U42" i="2"/>
  <c r="AD42" i="2"/>
  <c r="AE42" i="2"/>
  <c r="AF42" i="2" s="1"/>
  <c r="P42" i="2"/>
  <c r="Y42" i="2"/>
  <c r="O42" i="2"/>
  <c r="Q42" i="2"/>
  <c r="R42" i="2" s="1"/>
  <c r="Z42" i="2"/>
  <c r="W42" i="2"/>
  <c r="V42" i="2" s="1"/>
  <c r="N139" i="2"/>
  <c r="J139" i="2"/>
  <c r="S139" i="2"/>
  <c r="T139" i="2" s="1"/>
  <c r="P139" i="2"/>
  <c r="X139" i="2"/>
  <c r="AA139" i="2" s="1"/>
  <c r="N138" i="2"/>
  <c r="AD138" i="2"/>
  <c r="P138" i="2"/>
  <c r="Y138" i="2"/>
  <c r="L138" i="2"/>
  <c r="M138" i="2" s="1"/>
  <c r="U138" i="2"/>
  <c r="AE138" i="2"/>
  <c r="AF138" i="2" s="1"/>
  <c r="N96" i="2"/>
  <c r="AD96" i="2"/>
  <c r="K96" i="2"/>
  <c r="AC96" i="2"/>
  <c r="P96" i="2"/>
  <c r="Z96" i="2"/>
  <c r="Q96" i="2"/>
  <c r="R96" i="2" s="1"/>
  <c r="AB96" i="2"/>
  <c r="L96" i="2"/>
  <c r="M96" i="2" s="1"/>
  <c r="W96" i="2"/>
  <c r="V96" i="2" s="1"/>
  <c r="R32" i="2"/>
  <c r="T32" i="2" s="1"/>
  <c r="P156" i="2"/>
  <c r="X156" i="2"/>
  <c r="AA156" i="2" s="1"/>
  <c r="P148" i="2"/>
  <c r="X148" i="2"/>
  <c r="AA148" i="2" s="1"/>
  <c r="K143" i="2"/>
  <c r="S143" i="2"/>
  <c r="T143" i="2" s="1"/>
  <c r="P143" i="2"/>
  <c r="X143" i="2"/>
  <c r="AA143" i="2" s="1"/>
  <c r="AD139" i="2"/>
  <c r="S138" i="2"/>
  <c r="T138" i="2" s="1"/>
  <c r="N116" i="2"/>
  <c r="AD116" i="2"/>
  <c r="W116" i="2"/>
  <c r="V116" i="2" s="1"/>
  <c r="J116" i="2"/>
  <c r="S116" i="2"/>
  <c r="T116" i="2" s="1"/>
  <c r="AB116" i="2"/>
  <c r="N115" i="2"/>
  <c r="AD115" i="2"/>
  <c r="J115" i="2"/>
  <c r="S115" i="2"/>
  <c r="T115" i="2" s="1"/>
  <c r="AB115" i="2"/>
  <c r="P115" i="2"/>
  <c r="Y115" i="2"/>
  <c r="N114" i="2"/>
  <c r="AD114" i="2"/>
  <c r="P114" i="2"/>
  <c r="Y114" i="2"/>
  <c r="L114" i="2"/>
  <c r="M114" i="2" s="1"/>
  <c r="U114" i="2"/>
  <c r="AE114" i="2"/>
  <c r="AF114" i="2" s="1"/>
  <c r="N109" i="2"/>
  <c r="AD109" i="2"/>
  <c r="J109" i="2"/>
  <c r="S109" i="2"/>
  <c r="T109" i="2" s="1"/>
  <c r="AB109" i="2"/>
  <c r="O109" i="2"/>
  <c r="Y109" i="2"/>
  <c r="P109" i="2"/>
  <c r="Z109" i="2"/>
  <c r="K109" i="2"/>
  <c r="U109" i="2"/>
  <c r="N103" i="2"/>
  <c r="AD103" i="2"/>
  <c r="Q103" i="2"/>
  <c r="R103" i="2" s="1"/>
  <c r="Z103" i="2"/>
  <c r="X103" i="2"/>
  <c r="AA103" i="2" s="1"/>
  <c r="O103" i="2"/>
  <c r="Y103" i="2"/>
  <c r="J103" i="2"/>
  <c r="AE103" i="2"/>
  <c r="AF103" i="2" s="1"/>
  <c r="N99" i="2"/>
  <c r="AD99" i="2"/>
  <c r="L99" i="2"/>
  <c r="M99" i="2" s="1"/>
  <c r="U99" i="2"/>
  <c r="AE99" i="2"/>
  <c r="AF99" i="2" s="1"/>
  <c r="P99" i="2"/>
  <c r="Z99" i="2"/>
  <c r="Q99" i="2"/>
  <c r="R99" i="2" s="1"/>
  <c r="T99" i="2" s="1"/>
  <c r="AB99" i="2"/>
  <c r="K99" i="2"/>
  <c r="W99" i="2"/>
  <c r="V99" i="2" s="1"/>
  <c r="N88" i="2"/>
  <c r="AD88" i="2"/>
  <c r="K88" i="2"/>
  <c r="AC88" i="2"/>
  <c r="J88" i="2"/>
  <c r="U88" i="2"/>
  <c r="L88" i="2"/>
  <c r="M88" i="2" s="1"/>
  <c r="W88" i="2"/>
  <c r="V88" i="2" s="1"/>
  <c r="X88" i="2"/>
  <c r="AA88" i="2" s="1"/>
  <c r="Q88" i="2"/>
  <c r="R88" i="2" s="1"/>
  <c r="P183" i="2"/>
  <c r="X183" i="2"/>
  <c r="AA183" i="2" s="1"/>
  <c r="P175" i="2"/>
  <c r="X175" i="2"/>
  <c r="AA175" i="2" s="1"/>
  <c r="P167" i="2"/>
  <c r="X167" i="2"/>
  <c r="AA167" i="2" s="1"/>
  <c r="P159" i="2"/>
  <c r="X159" i="2"/>
  <c r="AA159" i="2" s="1"/>
  <c r="Z156" i="2"/>
  <c r="Q156" i="2"/>
  <c r="R156" i="2" s="1"/>
  <c r="P151" i="2"/>
  <c r="X151" i="2"/>
  <c r="AA151" i="2" s="1"/>
  <c r="Z148" i="2"/>
  <c r="Q148" i="2"/>
  <c r="R148" i="2" s="1"/>
  <c r="T148" i="2" s="1"/>
  <c r="AC143" i="2"/>
  <c r="AC139" i="2"/>
  <c r="AC138" i="2"/>
  <c r="R121" i="2"/>
  <c r="T121" i="2" s="1"/>
  <c r="N119" i="2"/>
  <c r="AD119" i="2"/>
  <c r="O119" i="2"/>
  <c r="X119" i="2"/>
  <c r="AA119" i="2" s="1"/>
  <c r="K119" i="2"/>
  <c r="AC119" i="2"/>
  <c r="N118" i="2"/>
  <c r="AD118" i="2"/>
  <c r="K118" i="2"/>
  <c r="AC118" i="2"/>
  <c r="Q118" i="2"/>
  <c r="R118" i="2" s="1"/>
  <c r="T118" i="2" s="1"/>
  <c r="Z118" i="2"/>
  <c r="N117" i="2"/>
  <c r="AD117" i="2"/>
  <c r="Q117" i="2"/>
  <c r="R117" i="2" s="1"/>
  <c r="T117" i="2" s="1"/>
  <c r="Z117" i="2"/>
  <c r="W117" i="2"/>
  <c r="V117" i="2" s="1"/>
  <c r="S114" i="2"/>
  <c r="T114" i="2" s="1"/>
  <c r="N112" i="2"/>
  <c r="AD112" i="2"/>
  <c r="K112" i="2"/>
  <c r="AC112" i="2"/>
  <c r="P112" i="2"/>
  <c r="Z112" i="2"/>
  <c r="L112" i="2"/>
  <c r="M112" i="2" s="1"/>
  <c r="W112" i="2"/>
  <c r="V112" i="2" s="1"/>
  <c r="X109" i="2"/>
  <c r="AA109" i="2" s="1"/>
  <c r="W103" i="2"/>
  <c r="V103" i="2" s="1"/>
  <c r="Y99" i="2"/>
  <c r="X96" i="2"/>
  <c r="AA96" i="2" s="1"/>
  <c r="N94" i="2"/>
  <c r="AD94" i="2"/>
  <c r="W94" i="2"/>
  <c r="V94" i="2" s="1"/>
  <c r="K94" i="2"/>
  <c r="U94" i="2"/>
  <c r="L94" i="2"/>
  <c r="M94" i="2" s="1"/>
  <c r="X94" i="2"/>
  <c r="AA94" i="2" s="1"/>
  <c r="O94" i="2"/>
  <c r="Y94" i="2"/>
  <c r="AB94" i="2"/>
  <c r="N91" i="2"/>
  <c r="AD91" i="2"/>
  <c r="L91" i="2"/>
  <c r="M91" i="2" s="1"/>
  <c r="U91" i="2"/>
  <c r="AE91" i="2"/>
  <c r="AF91" i="2" s="1"/>
  <c r="J91" i="2"/>
  <c r="K91" i="2"/>
  <c r="W91" i="2"/>
  <c r="V91" i="2" s="1"/>
  <c r="X91" i="2"/>
  <c r="AA91" i="2" s="1"/>
  <c r="Q91" i="2"/>
  <c r="R91" i="2" s="1"/>
  <c r="T91" i="2" s="1"/>
  <c r="AB88" i="2"/>
  <c r="K70" i="2"/>
  <c r="S70" i="2"/>
  <c r="L70" i="2"/>
  <c r="M70" i="2" s="1"/>
  <c r="U70" i="2"/>
  <c r="AD70" i="2"/>
  <c r="O70" i="2"/>
  <c r="Y70" i="2"/>
  <c r="Q70" i="2"/>
  <c r="R70" i="2" s="1"/>
  <c r="AB70" i="2"/>
  <c r="J70" i="2"/>
  <c r="W70" i="2"/>
  <c r="V70" i="2" s="1"/>
  <c r="AC70" i="2"/>
  <c r="N137" i="2"/>
  <c r="AD137" i="2"/>
  <c r="X136" i="2"/>
  <c r="AA136" i="2" s="1"/>
  <c r="N129" i="2"/>
  <c r="AD129" i="2"/>
  <c r="X128" i="2"/>
  <c r="AA128" i="2" s="1"/>
  <c r="N121" i="2"/>
  <c r="AD121" i="2"/>
  <c r="X120" i="2"/>
  <c r="AA120" i="2" s="1"/>
  <c r="N113" i="2"/>
  <c r="AD113" i="2"/>
  <c r="Y111" i="2"/>
  <c r="X102" i="2"/>
  <c r="AA102" i="2" s="1"/>
  <c r="Z101" i="2"/>
  <c r="N100" i="2"/>
  <c r="AD100" i="2"/>
  <c r="P100" i="2"/>
  <c r="Y100" i="2"/>
  <c r="N97" i="2"/>
  <c r="AD97" i="2"/>
  <c r="O97" i="2"/>
  <c r="X97" i="2"/>
  <c r="AA97" i="2" s="1"/>
  <c r="Y95" i="2"/>
  <c r="X86" i="2"/>
  <c r="AA86" i="2" s="1"/>
  <c r="Z85" i="2"/>
  <c r="N84" i="2"/>
  <c r="AD84" i="2"/>
  <c r="P84" i="2"/>
  <c r="Y84" i="2"/>
  <c r="Z78" i="2"/>
  <c r="K68" i="2"/>
  <c r="S68" i="2"/>
  <c r="T68" i="2" s="1"/>
  <c r="N68" i="2"/>
  <c r="W68" i="2"/>
  <c r="V68" i="2" s="1"/>
  <c r="J68" i="2"/>
  <c r="U68" i="2"/>
  <c r="AE68" i="2"/>
  <c r="AF68" i="2" s="1"/>
  <c r="X68" i="2"/>
  <c r="AA68" i="2" s="1"/>
  <c r="Q68" i="2"/>
  <c r="R68" i="2" s="1"/>
  <c r="AB68" i="2"/>
  <c r="U49" i="2"/>
  <c r="N102" i="2"/>
  <c r="AD102" i="2"/>
  <c r="W102" i="2"/>
  <c r="V102" i="2" s="1"/>
  <c r="N86" i="2"/>
  <c r="AD86" i="2"/>
  <c r="W86" i="2"/>
  <c r="V86" i="2" s="1"/>
  <c r="N78" i="2"/>
  <c r="AD78" i="2"/>
  <c r="J78" i="2"/>
  <c r="S78" i="2"/>
  <c r="T78" i="2" s="1"/>
  <c r="AB78" i="2"/>
  <c r="W78" i="2"/>
  <c r="V78" i="2" s="1"/>
  <c r="N77" i="2"/>
  <c r="AD77" i="2"/>
  <c r="P77" i="2"/>
  <c r="Y77" i="2"/>
  <c r="J77" i="2"/>
  <c r="S77" i="2"/>
  <c r="T77" i="2" s="1"/>
  <c r="AB77" i="2"/>
  <c r="N76" i="2"/>
  <c r="AD76" i="2"/>
  <c r="L76" i="2"/>
  <c r="M76" i="2" s="1"/>
  <c r="U76" i="2"/>
  <c r="AE76" i="2"/>
  <c r="AF76" i="2" s="1"/>
  <c r="P76" i="2"/>
  <c r="Y76" i="2"/>
  <c r="K37" i="2"/>
  <c r="S37" i="2"/>
  <c r="L37" i="2"/>
  <c r="M37" i="2" s="1"/>
  <c r="U37" i="2"/>
  <c r="AD37" i="2"/>
  <c r="AE37" i="2"/>
  <c r="AF37" i="2" s="1"/>
  <c r="N37" i="2"/>
  <c r="W37" i="2"/>
  <c r="V37" i="2" s="1"/>
  <c r="Q37" i="2"/>
  <c r="R37" i="2" s="1"/>
  <c r="Z37" i="2"/>
  <c r="J37" i="2"/>
  <c r="AC37" i="2"/>
  <c r="O37" i="2"/>
  <c r="P37" i="2"/>
  <c r="X37" i="2"/>
  <c r="AA37" i="2" s="1"/>
  <c r="N108" i="2"/>
  <c r="AD108" i="2"/>
  <c r="P108" i="2"/>
  <c r="Y108" i="2"/>
  <c r="N105" i="2"/>
  <c r="AD105" i="2"/>
  <c r="O105" i="2"/>
  <c r="X105" i="2"/>
  <c r="AA105" i="2" s="1"/>
  <c r="AB102" i="2"/>
  <c r="N92" i="2"/>
  <c r="AD92" i="2"/>
  <c r="P92" i="2"/>
  <c r="Y92" i="2"/>
  <c r="N89" i="2"/>
  <c r="AD89" i="2"/>
  <c r="O89" i="2"/>
  <c r="X89" i="2"/>
  <c r="AA89" i="2" s="1"/>
  <c r="AB86" i="2"/>
  <c r="N81" i="2"/>
  <c r="AD81" i="2"/>
  <c r="K81" i="2"/>
  <c r="AC81" i="2"/>
  <c r="O81" i="2"/>
  <c r="X81" i="2"/>
  <c r="AA81" i="2" s="1"/>
  <c r="N80" i="2"/>
  <c r="AD80" i="2"/>
  <c r="Q80" i="2"/>
  <c r="R80" i="2" s="1"/>
  <c r="Z80" i="2"/>
  <c r="K80" i="2"/>
  <c r="AC80" i="2"/>
  <c r="N79" i="2"/>
  <c r="AD79" i="2"/>
  <c r="W79" i="2"/>
  <c r="V79" i="2" s="1"/>
  <c r="Q79" i="2"/>
  <c r="R79" i="2" s="1"/>
  <c r="Z79" i="2"/>
  <c r="S76" i="2"/>
  <c r="T76" i="2" s="1"/>
  <c r="K51" i="2"/>
  <c r="S51" i="2"/>
  <c r="T51" i="2" s="1"/>
  <c r="N51" i="2"/>
  <c r="W51" i="2"/>
  <c r="V51" i="2" s="1"/>
  <c r="J51" i="2"/>
  <c r="AC51" i="2"/>
  <c r="L51" i="2"/>
  <c r="M51" i="2" s="1"/>
  <c r="X51" i="2"/>
  <c r="AA51" i="2" s="1"/>
  <c r="Y51" i="2"/>
  <c r="O51" i="2"/>
  <c r="Z51" i="2"/>
  <c r="AE51" i="2"/>
  <c r="AF51" i="2" s="1"/>
  <c r="K50" i="2"/>
  <c r="S50" i="2"/>
  <c r="T50" i="2" s="1"/>
  <c r="J50" i="2"/>
  <c r="AC50" i="2"/>
  <c r="P50" i="2"/>
  <c r="Y50" i="2"/>
  <c r="L50" i="2"/>
  <c r="M50" i="2" s="1"/>
  <c r="W50" i="2"/>
  <c r="V50" i="2" s="1"/>
  <c r="X50" i="2"/>
  <c r="AA50" i="2" s="1"/>
  <c r="N50" i="2"/>
  <c r="Z50" i="2"/>
  <c r="AE50" i="2"/>
  <c r="AF50" i="2" s="1"/>
  <c r="K49" i="2"/>
  <c r="S49" i="2"/>
  <c r="T49" i="2" s="1"/>
  <c r="P49" i="2"/>
  <c r="Y49" i="2"/>
  <c r="AE49" i="2"/>
  <c r="AF49" i="2" s="1"/>
  <c r="J49" i="2"/>
  <c r="W49" i="2"/>
  <c r="V49" i="2" s="1"/>
  <c r="L49" i="2"/>
  <c r="M49" i="2" s="1"/>
  <c r="X49" i="2"/>
  <c r="AA49" i="2" s="1"/>
  <c r="N49" i="2"/>
  <c r="Z49" i="2"/>
  <c r="AD49" i="2"/>
  <c r="K44" i="2"/>
  <c r="S44" i="2"/>
  <c r="T44" i="2" s="1"/>
  <c r="Q44" i="2"/>
  <c r="R44" i="2" s="1"/>
  <c r="Z44" i="2"/>
  <c r="J44" i="2"/>
  <c r="AC44" i="2"/>
  <c r="N44" i="2"/>
  <c r="W44" i="2"/>
  <c r="V44" i="2" s="1"/>
  <c r="U44" i="2"/>
  <c r="AB44" i="2"/>
  <c r="N21" i="2"/>
  <c r="AD21" i="2"/>
  <c r="L21" i="2"/>
  <c r="M21" i="2" s="1"/>
  <c r="U21" i="2"/>
  <c r="AE21" i="2"/>
  <c r="AF21" i="2" s="1"/>
  <c r="W21" i="2"/>
  <c r="V21" i="2" s="1"/>
  <c r="Q21" i="2"/>
  <c r="R21" i="2" s="1"/>
  <c r="Z21" i="2"/>
  <c r="S21" i="2"/>
  <c r="K21" i="2"/>
  <c r="Y21" i="2"/>
  <c r="AB21" i="2"/>
  <c r="AC21" i="2"/>
  <c r="O21" i="2"/>
  <c r="N18" i="2"/>
  <c r="AD18" i="2"/>
  <c r="J18" i="2"/>
  <c r="S18" i="2"/>
  <c r="AB18" i="2"/>
  <c r="K18" i="2"/>
  <c r="AC18" i="2"/>
  <c r="L18" i="2"/>
  <c r="M18" i="2" s="1"/>
  <c r="U18" i="2"/>
  <c r="AE18" i="2"/>
  <c r="AF18" i="2" s="1"/>
  <c r="P18" i="2"/>
  <c r="Y18" i="2"/>
  <c r="O18" i="2"/>
  <c r="Q18" i="2"/>
  <c r="R18" i="2" s="1"/>
  <c r="Z18" i="2"/>
  <c r="W18" i="2"/>
  <c r="V18" i="2" s="1"/>
  <c r="X18" i="2"/>
  <c r="AA18" i="2" s="1"/>
  <c r="N136" i="2"/>
  <c r="AD136" i="2"/>
  <c r="N128" i="2"/>
  <c r="AD128" i="2"/>
  <c r="N120" i="2"/>
  <c r="AD120" i="2"/>
  <c r="N111" i="2"/>
  <c r="AD111" i="2"/>
  <c r="Q111" i="2"/>
  <c r="R111" i="2" s="1"/>
  <c r="T111" i="2" s="1"/>
  <c r="Z111" i="2"/>
  <c r="AB108" i="2"/>
  <c r="AB105" i="2"/>
  <c r="Q102" i="2"/>
  <c r="R102" i="2" s="1"/>
  <c r="T102" i="2" s="1"/>
  <c r="N101" i="2"/>
  <c r="AD101" i="2"/>
  <c r="J101" i="2"/>
  <c r="S101" i="2"/>
  <c r="T101" i="2" s="1"/>
  <c r="AB101" i="2"/>
  <c r="N95" i="2"/>
  <c r="AD95" i="2"/>
  <c r="Q95" i="2"/>
  <c r="R95" i="2" s="1"/>
  <c r="T95" i="2" s="1"/>
  <c r="Z95" i="2"/>
  <c r="AB92" i="2"/>
  <c r="AB89" i="2"/>
  <c r="Q86" i="2"/>
  <c r="R86" i="2" s="1"/>
  <c r="T86" i="2" s="1"/>
  <c r="N85" i="2"/>
  <c r="AD85" i="2"/>
  <c r="J85" i="2"/>
  <c r="S85" i="2"/>
  <c r="T85" i="2" s="1"/>
  <c r="AB85" i="2"/>
  <c r="R82" i="2"/>
  <c r="T82" i="2" s="1"/>
  <c r="S81" i="2"/>
  <c r="T81" i="2" s="1"/>
  <c r="S80" i="2"/>
  <c r="T80" i="2" s="1"/>
  <c r="AE79" i="2"/>
  <c r="AF79" i="2" s="1"/>
  <c r="S79" i="2"/>
  <c r="T79" i="2" s="1"/>
  <c r="AE78" i="2"/>
  <c r="AF78" i="2" s="1"/>
  <c r="AE77" i="2"/>
  <c r="AF77" i="2" s="1"/>
  <c r="AC76" i="2"/>
  <c r="T73" i="2"/>
  <c r="K69" i="2"/>
  <c r="S69" i="2"/>
  <c r="T69" i="2" s="1"/>
  <c r="Q69" i="2"/>
  <c r="R69" i="2" s="1"/>
  <c r="Z69" i="2"/>
  <c r="AC69" i="2"/>
  <c r="J69" i="2"/>
  <c r="U69" i="2"/>
  <c r="AE69" i="2"/>
  <c r="AF69" i="2" s="1"/>
  <c r="N69" i="2"/>
  <c r="X69" i="2"/>
  <c r="AA69" i="2" s="1"/>
  <c r="K54" i="2"/>
  <c r="S54" i="2"/>
  <c r="T54" i="2" s="1"/>
  <c r="O54" i="2"/>
  <c r="X54" i="2"/>
  <c r="AA54" i="2" s="1"/>
  <c r="L54" i="2"/>
  <c r="M54" i="2" s="1"/>
  <c r="U54" i="2"/>
  <c r="AD54" i="2"/>
  <c r="Y54" i="2"/>
  <c r="N54" i="2"/>
  <c r="Z54" i="2"/>
  <c r="P54" i="2"/>
  <c r="AB54" i="2"/>
  <c r="K53" i="2"/>
  <c r="S53" i="2"/>
  <c r="T53" i="2" s="1"/>
  <c r="L53" i="2"/>
  <c r="M53" i="2" s="1"/>
  <c r="U53" i="2"/>
  <c r="AD53" i="2"/>
  <c r="Q53" i="2"/>
  <c r="R53" i="2" s="1"/>
  <c r="Z53" i="2"/>
  <c r="X53" i="2"/>
  <c r="AA53" i="2" s="1"/>
  <c r="N53" i="2"/>
  <c r="Y53" i="2"/>
  <c r="O53" i="2"/>
  <c r="AB53" i="2"/>
  <c r="K52" i="2"/>
  <c r="S52" i="2"/>
  <c r="T52" i="2" s="1"/>
  <c r="Q52" i="2"/>
  <c r="R52" i="2" s="1"/>
  <c r="Z52" i="2"/>
  <c r="N52" i="2"/>
  <c r="W52" i="2"/>
  <c r="V52" i="2" s="1"/>
  <c r="L52" i="2"/>
  <c r="M52" i="2" s="1"/>
  <c r="X52" i="2"/>
  <c r="AA52" i="2" s="1"/>
  <c r="Y52" i="2"/>
  <c r="O52" i="2"/>
  <c r="AB52" i="2"/>
  <c r="AE52" i="2"/>
  <c r="AF52" i="2" s="1"/>
  <c r="AE44" i="2"/>
  <c r="AF44" i="2" s="1"/>
  <c r="N23" i="2"/>
  <c r="AD23" i="2"/>
  <c r="J23" i="2"/>
  <c r="S23" i="2"/>
  <c r="AB23" i="2"/>
  <c r="K23" i="2"/>
  <c r="AC23" i="2"/>
  <c r="O23" i="2"/>
  <c r="X23" i="2"/>
  <c r="AA23" i="2" s="1"/>
  <c r="P23" i="2"/>
  <c r="AE23" i="2"/>
  <c r="AF23" i="2" s="1"/>
  <c r="Q23" i="2"/>
  <c r="R23" i="2" s="1"/>
  <c r="W23" i="2"/>
  <c r="V23" i="2" s="1"/>
  <c r="U23" i="2"/>
  <c r="Y23" i="2"/>
  <c r="N106" i="2"/>
  <c r="AD106" i="2"/>
  <c r="N98" i="2"/>
  <c r="AD98" i="2"/>
  <c r="N90" i="2"/>
  <c r="AD90" i="2"/>
  <c r="N82" i="2"/>
  <c r="AD82" i="2"/>
  <c r="AE75" i="2"/>
  <c r="AF75" i="2" s="1"/>
  <c r="U75" i="2"/>
  <c r="N74" i="2"/>
  <c r="AD74" i="2"/>
  <c r="X73" i="2"/>
  <c r="AA73" i="2" s="1"/>
  <c r="O73" i="2"/>
  <c r="K67" i="2"/>
  <c r="S67" i="2"/>
  <c r="T67" i="2" s="1"/>
  <c r="J67" i="2"/>
  <c r="AC67" i="2"/>
  <c r="Z65" i="2"/>
  <c r="P65" i="2"/>
  <c r="Y63" i="2"/>
  <c r="N63" i="2"/>
  <c r="AB62" i="2"/>
  <c r="P62" i="2"/>
  <c r="AB61" i="2"/>
  <c r="O61" i="2"/>
  <c r="AB60" i="2"/>
  <c r="O60" i="2"/>
  <c r="Z59" i="2"/>
  <c r="Z58" i="2"/>
  <c r="Z57" i="2"/>
  <c r="K46" i="2"/>
  <c r="S46" i="2"/>
  <c r="T46" i="2" s="1"/>
  <c r="O46" i="2"/>
  <c r="X46" i="2"/>
  <c r="AA46" i="2" s="1"/>
  <c r="Q46" i="2"/>
  <c r="R46" i="2" s="1"/>
  <c r="Z46" i="2"/>
  <c r="L46" i="2"/>
  <c r="M46" i="2" s="1"/>
  <c r="U46" i="2"/>
  <c r="AD46" i="2"/>
  <c r="U43" i="2"/>
  <c r="N27" i="2"/>
  <c r="AD27" i="2"/>
  <c r="O27" i="2"/>
  <c r="X27" i="2"/>
  <c r="AA27" i="2" s="1"/>
  <c r="J27" i="2"/>
  <c r="S27" i="2"/>
  <c r="AB27" i="2"/>
  <c r="P27" i="2"/>
  <c r="Q27" i="2"/>
  <c r="R27" i="2" s="1"/>
  <c r="AC27" i="2"/>
  <c r="AE27" i="2"/>
  <c r="AF27" i="2" s="1"/>
  <c r="K27" i="2"/>
  <c r="W27" i="2"/>
  <c r="V27" i="2" s="1"/>
  <c r="N26" i="2"/>
  <c r="AD26" i="2"/>
  <c r="K26" i="2"/>
  <c r="AC26" i="2"/>
  <c r="P26" i="2"/>
  <c r="Y26" i="2"/>
  <c r="O26" i="2"/>
  <c r="Q26" i="2"/>
  <c r="R26" i="2" s="1"/>
  <c r="T26" i="2" s="1"/>
  <c r="AB26" i="2"/>
  <c r="AE26" i="2"/>
  <c r="AF26" i="2" s="1"/>
  <c r="J26" i="2"/>
  <c r="W26" i="2"/>
  <c r="V26" i="2" s="1"/>
  <c r="N25" i="2"/>
  <c r="AD25" i="2"/>
  <c r="Q25" i="2"/>
  <c r="R25" i="2" s="1"/>
  <c r="T25" i="2" s="1"/>
  <c r="Z25" i="2"/>
  <c r="L25" i="2"/>
  <c r="M25" i="2" s="1"/>
  <c r="U25" i="2"/>
  <c r="AE25" i="2"/>
  <c r="AF25" i="2" s="1"/>
  <c r="O25" i="2"/>
  <c r="P25" i="2"/>
  <c r="AB25" i="2"/>
  <c r="AC25" i="2"/>
  <c r="J25" i="2"/>
  <c r="W25" i="2"/>
  <c r="V25" i="2" s="1"/>
  <c r="N75" i="2"/>
  <c r="AD75" i="2"/>
  <c r="AC73" i="2"/>
  <c r="K66" i="2"/>
  <c r="S66" i="2"/>
  <c r="T66" i="2" s="1"/>
  <c r="P66" i="2"/>
  <c r="Y66" i="2"/>
  <c r="W65" i="2"/>
  <c r="V65" i="2" s="1"/>
  <c r="AE63" i="2"/>
  <c r="AF63" i="2" s="1"/>
  <c r="U63" i="2"/>
  <c r="W62" i="2"/>
  <c r="V62" i="2" s="1"/>
  <c r="W61" i="2"/>
  <c r="V61" i="2" s="1"/>
  <c r="K59" i="2"/>
  <c r="S59" i="2"/>
  <c r="T59" i="2" s="1"/>
  <c r="N59" i="2"/>
  <c r="W59" i="2"/>
  <c r="V59" i="2" s="1"/>
  <c r="J59" i="2"/>
  <c r="AC59" i="2"/>
  <c r="K58" i="2"/>
  <c r="S58" i="2"/>
  <c r="T58" i="2" s="1"/>
  <c r="J58" i="2"/>
  <c r="AC58" i="2"/>
  <c r="P58" i="2"/>
  <c r="Y58" i="2"/>
  <c r="K57" i="2"/>
  <c r="S57" i="2"/>
  <c r="T57" i="2" s="1"/>
  <c r="P57" i="2"/>
  <c r="Y57" i="2"/>
  <c r="AE57" i="2"/>
  <c r="AF57" i="2" s="1"/>
  <c r="AC38" i="2"/>
  <c r="K63" i="2"/>
  <c r="S63" i="2"/>
  <c r="T63" i="2" s="1"/>
  <c r="O63" i="2"/>
  <c r="X63" i="2"/>
  <c r="AA63" i="2" s="1"/>
  <c r="K62" i="2"/>
  <c r="S62" i="2"/>
  <c r="T62" i="2" s="1"/>
  <c r="O62" i="2"/>
  <c r="X62" i="2"/>
  <c r="AA62" i="2" s="1"/>
  <c r="L62" i="2"/>
  <c r="M62" i="2" s="1"/>
  <c r="U62" i="2"/>
  <c r="AD62" i="2"/>
  <c r="K61" i="2"/>
  <c r="S61" i="2"/>
  <c r="T61" i="2" s="1"/>
  <c r="L61" i="2"/>
  <c r="M61" i="2" s="1"/>
  <c r="U61" i="2"/>
  <c r="AD61" i="2"/>
  <c r="Q61" i="2"/>
  <c r="R61" i="2" s="1"/>
  <c r="Z61" i="2"/>
  <c r="K60" i="2"/>
  <c r="S60" i="2"/>
  <c r="Q60" i="2"/>
  <c r="R60" i="2" s="1"/>
  <c r="Z60" i="2"/>
  <c r="N60" i="2"/>
  <c r="W60" i="2"/>
  <c r="V60" i="2" s="1"/>
  <c r="K38" i="2"/>
  <c r="S38" i="2"/>
  <c r="O38" i="2"/>
  <c r="X38" i="2"/>
  <c r="AA38" i="2" s="1"/>
  <c r="P38" i="2"/>
  <c r="Y38" i="2"/>
  <c r="Q38" i="2"/>
  <c r="R38" i="2" s="1"/>
  <c r="Z38" i="2"/>
  <c r="L38" i="2"/>
  <c r="M38" i="2" s="1"/>
  <c r="U38" i="2"/>
  <c r="AD38" i="2"/>
  <c r="R9" i="2"/>
  <c r="N73" i="2"/>
  <c r="AD73" i="2"/>
  <c r="K65" i="2"/>
  <c r="S65" i="2"/>
  <c r="T65" i="2" s="1"/>
  <c r="AE65" i="2"/>
  <c r="AF65" i="2" s="1"/>
  <c r="AC63" i="2"/>
  <c r="AE60" i="2"/>
  <c r="AF60" i="2" s="1"/>
  <c r="K45" i="2"/>
  <c r="S45" i="2"/>
  <c r="T45" i="2" s="1"/>
  <c r="L45" i="2"/>
  <c r="M45" i="2" s="1"/>
  <c r="U45" i="2"/>
  <c r="AD45" i="2"/>
  <c r="N45" i="2"/>
  <c r="W45" i="2"/>
  <c r="V45" i="2" s="1"/>
  <c r="Q45" i="2"/>
  <c r="R45" i="2" s="1"/>
  <c r="Z45" i="2"/>
  <c r="K43" i="2"/>
  <c r="S43" i="2"/>
  <c r="T43" i="2" s="1"/>
  <c r="N43" i="2"/>
  <c r="W43" i="2"/>
  <c r="V43" i="2" s="1"/>
  <c r="O43" i="2"/>
  <c r="X43" i="2"/>
  <c r="AA43" i="2" s="1"/>
  <c r="P43" i="2"/>
  <c r="Y43" i="2"/>
  <c r="J43" i="2"/>
  <c r="AC43" i="2"/>
  <c r="W38" i="2"/>
  <c r="V38" i="2" s="1"/>
  <c r="T22" i="2"/>
  <c r="K64" i="2"/>
  <c r="S64" i="2"/>
  <c r="T64" i="2" s="1"/>
  <c r="K56" i="2"/>
  <c r="S56" i="2"/>
  <c r="T56" i="2" s="1"/>
  <c r="X55" i="2"/>
  <c r="AA55" i="2" s="1"/>
  <c r="K48" i="2"/>
  <c r="S48" i="2"/>
  <c r="T48" i="2" s="1"/>
  <c r="X47" i="2"/>
  <c r="AA47" i="2" s="1"/>
  <c r="K40" i="2"/>
  <c r="S40" i="2"/>
  <c r="T40" i="2" s="1"/>
  <c r="X39" i="2"/>
  <c r="AA39" i="2" s="1"/>
  <c r="W36" i="2"/>
  <c r="V36" i="2" s="1"/>
  <c r="N36" i="2"/>
  <c r="N35" i="2"/>
  <c r="J35" i="2"/>
  <c r="S35" i="2"/>
  <c r="T35" i="2" s="1"/>
  <c r="W34" i="2"/>
  <c r="V34" i="2" s="1"/>
  <c r="Z33" i="2"/>
  <c r="W31" i="2"/>
  <c r="V31" i="2" s="1"/>
  <c r="Z30" i="2"/>
  <c r="N29" i="2"/>
  <c r="AD29" i="2"/>
  <c r="Q29" i="2"/>
  <c r="R29" i="2" s="1"/>
  <c r="T29" i="2" s="1"/>
  <c r="Z29" i="2"/>
  <c r="R14" i="2"/>
  <c r="Y11" i="2"/>
  <c r="W9" i="2"/>
  <c r="V9" i="2" s="1"/>
  <c r="K41" i="2"/>
  <c r="S41" i="2"/>
  <c r="T41" i="2" s="1"/>
  <c r="AC36" i="2"/>
  <c r="N34" i="2"/>
  <c r="AD34" i="2"/>
  <c r="P34" i="2"/>
  <c r="Y34" i="2"/>
  <c r="N31" i="2"/>
  <c r="AD31" i="2"/>
  <c r="O31" i="2"/>
  <c r="X31" i="2"/>
  <c r="AA31" i="2" s="1"/>
  <c r="AE19" i="2"/>
  <c r="AF19" i="2" s="1"/>
  <c r="K36" i="2"/>
  <c r="S36" i="2"/>
  <c r="R15" i="2"/>
  <c r="J9" i="2"/>
  <c r="Z9" i="2"/>
  <c r="K9" i="2"/>
  <c r="S9" i="2"/>
  <c r="N9" i="2"/>
  <c r="AD9" i="2"/>
  <c r="Y9" i="2"/>
  <c r="O9" i="2"/>
  <c r="AB9" i="2"/>
  <c r="P9" i="2"/>
  <c r="AC9" i="2"/>
  <c r="U9" i="2"/>
  <c r="K55" i="2"/>
  <c r="S55" i="2"/>
  <c r="T55" i="2" s="1"/>
  <c r="K47" i="2"/>
  <c r="S47" i="2"/>
  <c r="T47" i="2" s="1"/>
  <c r="Y41" i="2"/>
  <c r="P41" i="2"/>
  <c r="K39" i="2"/>
  <c r="S39" i="2"/>
  <c r="T39" i="2" s="1"/>
  <c r="Z36" i="2"/>
  <c r="Q36" i="2"/>
  <c r="R36" i="2" s="1"/>
  <c r="Q34" i="2"/>
  <c r="R34" i="2" s="1"/>
  <c r="T34" i="2" s="1"/>
  <c r="N33" i="2"/>
  <c r="AD33" i="2"/>
  <c r="L33" i="2"/>
  <c r="M33" i="2" s="1"/>
  <c r="U33" i="2"/>
  <c r="AE33" i="2"/>
  <c r="AF33" i="2" s="1"/>
  <c r="Q31" i="2"/>
  <c r="R31" i="2" s="1"/>
  <c r="T31" i="2" s="1"/>
  <c r="T30" i="2"/>
  <c r="N30" i="2"/>
  <c r="AD30" i="2"/>
  <c r="K30" i="2"/>
  <c r="AC30" i="2"/>
  <c r="N22" i="2"/>
  <c r="AD22" i="2"/>
  <c r="P22" i="2"/>
  <c r="Y22" i="2"/>
  <c r="Q22" i="2"/>
  <c r="R22" i="2" s="1"/>
  <c r="Z22" i="2"/>
  <c r="K22" i="2"/>
  <c r="AC22" i="2"/>
  <c r="N19" i="2"/>
  <c r="AD19" i="2"/>
  <c r="W19" i="2"/>
  <c r="V19" i="2" s="1"/>
  <c r="O19" i="2"/>
  <c r="X19" i="2"/>
  <c r="AA19" i="2" s="1"/>
  <c r="P19" i="2"/>
  <c r="Y19" i="2"/>
  <c r="J19" i="2"/>
  <c r="S19" i="2"/>
  <c r="T19" i="2" s="1"/>
  <c r="AB19" i="2"/>
  <c r="J11" i="2"/>
  <c r="Z11" i="2"/>
  <c r="K11" i="2"/>
  <c r="S11" i="2"/>
  <c r="T11" i="2" s="1"/>
  <c r="N11" i="2"/>
  <c r="AD11" i="2"/>
  <c r="P11" i="2"/>
  <c r="AC11" i="2"/>
  <c r="Q11" i="2"/>
  <c r="R11" i="2" s="1"/>
  <c r="AE11" i="2"/>
  <c r="AF11" i="2" s="1"/>
  <c r="L11" i="2"/>
  <c r="M11" i="2" s="1"/>
  <c r="X11" i="2"/>
  <c r="AA11" i="2" s="1"/>
  <c r="N32" i="2"/>
  <c r="AD32" i="2"/>
  <c r="N24" i="2"/>
  <c r="AD24" i="2"/>
  <c r="AE17" i="2"/>
  <c r="AF17" i="2" s="1"/>
  <c r="U17" i="2"/>
  <c r="N16" i="2"/>
  <c r="AD16" i="2"/>
  <c r="X15" i="2"/>
  <c r="AA15" i="2" s="1"/>
  <c r="O15" i="2"/>
  <c r="AC14" i="2"/>
  <c r="AB13" i="2"/>
  <c r="J10" i="2"/>
  <c r="Z10" i="2"/>
  <c r="K10" i="2"/>
  <c r="S10" i="2"/>
  <c r="T10" i="2" s="1"/>
  <c r="N10" i="2"/>
  <c r="AD10" i="2"/>
  <c r="R7" i="2"/>
  <c r="N17" i="2"/>
  <c r="AD17" i="2"/>
  <c r="AC15" i="2"/>
  <c r="K15" i="2"/>
  <c r="J13" i="2"/>
  <c r="Z13" i="2"/>
  <c r="K13" i="2"/>
  <c r="S13" i="2"/>
  <c r="T13" i="2" s="1"/>
  <c r="N13" i="2"/>
  <c r="AD13" i="2"/>
  <c r="R10" i="2"/>
  <c r="N28" i="2"/>
  <c r="AD28" i="2"/>
  <c r="N20" i="2"/>
  <c r="AD20" i="2"/>
  <c r="Z17" i="2"/>
  <c r="Q17" i="2"/>
  <c r="R17" i="2" s="1"/>
  <c r="T17" i="2" s="1"/>
  <c r="AB15" i="2"/>
  <c r="S15" i="2"/>
  <c r="J14" i="2"/>
  <c r="Z14" i="2"/>
  <c r="K14" i="2"/>
  <c r="S14" i="2"/>
  <c r="T14" i="2" s="1"/>
  <c r="N14" i="2"/>
  <c r="AD14" i="2"/>
  <c r="U13" i="2"/>
  <c r="N15" i="2"/>
  <c r="AD15" i="2"/>
  <c r="AD8" i="2"/>
  <c r="N8" i="2"/>
  <c r="AD7" i="2"/>
  <c r="N7" i="2"/>
  <c r="S8" i="2"/>
  <c r="T8" i="2" s="1"/>
  <c r="K8" i="2"/>
  <c r="S7" i="2"/>
  <c r="K7" i="2"/>
  <c r="Z8" i="2"/>
  <c r="Z7" i="2"/>
  <c r="AE18" i="5"/>
  <c r="AE17" i="5"/>
  <c r="AE16" i="5"/>
  <c r="AD18" i="5"/>
  <c r="AD17" i="5"/>
  <c r="AD16" i="5"/>
  <c r="AC18" i="5"/>
  <c r="AC17" i="5"/>
  <c r="AC16" i="5"/>
  <c r="AB18" i="5"/>
  <c r="AB17" i="5"/>
  <c r="AB16" i="5"/>
  <c r="AA18" i="5"/>
  <c r="AA17" i="5"/>
  <c r="AA16" i="5"/>
  <c r="Z18" i="5"/>
  <c r="Z17" i="5"/>
  <c r="Z16" i="5"/>
  <c r="Y18" i="5"/>
  <c r="Y17" i="5"/>
  <c r="Y16" i="5"/>
  <c r="X17" i="5"/>
  <c r="X18" i="5"/>
  <c r="X16" i="5"/>
  <c r="AP77" i="3" l="1"/>
  <c r="AK77" i="3"/>
  <c r="AL77" i="3"/>
  <c r="AO77" i="3"/>
  <c r="AN77" i="3"/>
  <c r="AM77" i="3"/>
  <c r="AO152" i="3"/>
  <c r="AL152" i="3"/>
  <c r="AK152" i="3"/>
  <c r="AN152" i="3"/>
  <c r="AM152" i="3"/>
  <c r="AP152" i="3"/>
  <c r="AP188" i="3"/>
  <c r="AL188" i="3"/>
  <c r="AK188" i="3"/>
  <c r="AM188" i="3"/>
  <c r="AN188" i="3"/>
  <c r="AO188" i="3"/>
  <c r="AO263" i="3"/>
  <c r="AP263" i="3"/>
  <c r="AL263" i="3"/>
  <c r="AN263" i="3"/>
  <c r="AK263" i="3"/>
  <c r="AM263" i="3"/>
  <c r="AK258" i="3"/>
  <c r="AL258" i="3"/>
  <c r="AM258" i="3"/>
  <c r="AP258" i="3"/>
  <c r="AO258" i="3"/>
  <c r="AN258" i="3"/>
  <c r="AL153" i="3"/>
  <c r="AN153" i="3"/>
  <c r="AK153" i="3"/>
  <c r="AO153" i="3"/>
  <c r="AM153" i="3"/>
  <c r="AP153" i="3"/>
  <c r="AP196" i="3"/>
  <c r="AL196" i="3"/>
  <c r="AK196" i="3"/>
  <c r="AM196" i="3"/>
  <c r="AN196" i="3"/>
  <c r="AO196" i="3"/>
  <c r="AN230" i="3"/>
  <c r="AK230" i="3"/>
  <c r="AL230" i="3"/>
  <c r="AM230" i="3"/>
  <c r="AP230" i="3"/>
  <c r="AO230" i="3"/>
  <c r="AP276" i="3"/>
  <c r="AM276" i="3"/>
  <c r="AN276" i="3"/>
  <c r="AO276" i="3"/>
  <c r="AK276" i="3"/>
  <c r="AL276" i="3"/>
  <c r="AN51" i="3"/>
  <c r="AP51" i="3"/>
  <c r="AO51" i="3"/>
  <c r="AK51" i="3"/>
  <c r="AL51" i="3"/>
  <c r="AM51" i="3"/>
  <c r="AO113" i="3"/>
  <c r="AP113" i="3"/>
  <c r="AK113" i="3"/>
  <c r="AN113" i="3"/>
  <c r="AL113" i="3"/>
  <c r="AM113" i="3"/>
  <c r="AP110" i="3"/>
  <c r="AL110" i="3"/>
  <c r="AK110" i="3"/>
  <c r="AM110" i="3"/>
  <c r="AN110" i="3"/>
  <c r="AO110" i="3"/>
  <c r="AK154" i="3"/>
  <c r="AN154" i="3"/>
  <c r="AL154" i="3"/>
  <c r="AO154" i="3"/>
  <c r="AM154" i="3"/>
  <c r="AP154" i="3"/>
  <c r="AO183" i="3"/>
  <c r="AP183" i="3"/>
  <c r="AK183" i="3"/>
  <c r="AN183" i="3"/>
  <c r="AL183" i="3"/>
  <c r="AM183" i="3"/>
  <c r="AP29" i="3"/>
  <c r="AK29" i="3"/>
  <c r="AL29" i="3"/>
  <c r="AM29" i="3"/>
  <c r="AN29" i="3"/>
  <c r="AO29" i="3"/>
  <c r="AP204" i="3"/>
  <c r="AL204" i="3"/>
  <c r="AK204" i="3"/>
  <c r="AM204" i="3"/>
  <c r="AN204" i="3"/>
  <c r="AO204" i="3"/>
  <c r="AP256" i="3"/>
  <c r="AK256" i="3"/>
  <c r="AL256" i="3"/>
  <c r="AM256" i="3"/>
  <c r="AN256" i="3"/>
  <c r="AO256" i="3"/>
  <c r="AP242" i="3"/>
  <c r="AK242" i="3"/>
  <c r="AL242" i="3"/>
  <c r="AM242" i="3"/>
  <c r="AN242" i="3"/>
  <c r="AO242" i="3"/>
  <c r="AO279" i="3"/>
  <c r="AP279" i="3"/>
  <c r="AL279" i="3"/>
  <c r="AN279" i="3"/>
  <c r="AK279" i="3"/>
  <c r="AM279" i="3"/>
  <c r="AO287" i="3"/>
  <c r="AP287" i="3"/>
  <c r="AL287" i="3"/>
  <c r="AK287" i="3"/>
  <c r="AM287" i="3"/>
  <c r="AN287" i="3"/>
  <c r="AL394" i="3"/>
  <c r="AM394" i="3"/>
  <c r="AN394" i="3"/>
  <c r="AO394" i="3"/>
  <c r="AP394" i="3"/>
  <c r="AK394" i="3"/>
  <c r="AN155" i="3"/>
  <c r="AP155" i="3"/>
  <c r="AK155" i="3"/>
  <c r="AL155" i="3"/>
  <c r="AO155" i="3"/>
  <c r="AM155" i="3"/>
  <c r="AK283" i="3"/>
  <c r="AL283" i="3"/>
  <c r="AM283" i="3"/>
  <c r="AP283" i="3"/>
  <c r="AN283" i="3"/>
  <c r="AO283" i="3"/>
  <c r="AP390" i="3"/>
  <c r="AM390" i="3"/>
  <c r="AK390" i="3"/>
  <c r="AL390" i="3"/>
  <c r="AN390" i="3"/>
  <c r="AO390" i="3"/>
  <c r="AO481" i="3"/>
  <c r="AP481" i="3"/>
  <c r="AL481" i="3"/>
  <c r="AK481" i="3"/>
  <c r="AM481" i="3"/>
  <c r="AN481" i="3"/>
  <c r="AO48" i="3"/>
  <c r="AK48" i="3"/>
  <c r="AL48" i="3"/>
  <c r="AM48" i="3"/>
  <c r="AN48" i="3"/>
  <c r="AP48" i="3"/>
  <c r="AO97" i="3"/>
  <c r="AP97" i="3"/>
  <c r="AK97" i="3"/>
  <c r="AN97" i="3"/>
  <c r="AL97" i="3"/>
  <c r="AM97" i="3"/>
  <c r="AK148" i="3"/>
  <c r="AM148" i="3"/>
  <c r="AP148" i="3"/>
  <c r="AL148" i="3"/>
  <c r="AN148" i="3"/>
  <c r="AO148" i="3"/>
  <c r="AN147" i="3"/>
  <c r="AP147" i="3"/>
  <c r="AK147" i="3"/>
  <c r="AL147" i="3"/>
  <c r="AM147" i="3"/>
  <c r="AO147" i="3"/>
  <c r="AP226" i="3"/>
  <c r="AK226" i="3"/>
  <c r="AL226" i="3"/>
  <c r="AO226" i="3"/>
  <c r="AN226" i="3"/>
  <c r="AM226" i="3"/>
  <c r="AK371" i="3"/>
  <c r="AM371" i="3"/>
  <c r="AN371" i="3"/>
  <c r="AP371" i="3"/>
  <c r="AO371" i="3"/>
  <c r="AL371" i="3"/>
  <c r="AO105" i="3"/>
  <c r="AP105" i="3"/>
  <c r="AK105" i="3"/>
  <c r="AN105" i="3"/>
  <c r="AL105" i="3"/>
  <c r="AM105" i="3"/>
  <c r="AO207" i="3"/>
  <c r="AP207" i="3"/>
  <c r="AK207" i="3"/>
  <c r="AN207" i="3"/>
  <c r="AL207" i="3"/>
  <c r="AM207" i="3"/>
  <c r="AK104" i="3"/>
  <c r="AL104" i="3"/>
  <c r="AN104" i="3"/>
  <c r="AP104" i="3"/>
  <c r="AM104" i="3"/>
  <c r="AO104" i="3"/>
  <c r="AO121" i="3"/>
  <c r="AP121" i="3"/>
  <c r="AK121" i="3"/>
  <c r="AN121" i="3"/>
  <c r="AL121" i="3"/>
  <c r="AM121" i="3"/>
  <c r="AK74" i="3"/>
  <c r="AL74" i="3"/>
  <c r="AM74" i="3"/>
  <c r="AN74" i="3"/>
  <c r="AP74" i="3"/>
  <c r="AO74" i="3"/>
  <c r="AN75" i="3"/>
  <c r="AP75" i="3"/>
  <c r="AK75" i="3"/>
  <c r="AL75" i="3"/>
  <c r="AM75" i="3"/>
  <c r="AO75" i="3"/>
  <c r="AM131" i="3"/>
  <c r="AK131" i="3"/>
  <c r="AO131" i="3"/>
  <c r="AN131" i="3"/>
  <c r="AP131" i="3"/>
  <c r="AL131" i="3"/>
  <c r="AK176" i="3"/>
  <c r="AM176" i="3"/>
  <c r="AL176" i="3"/>
  <c r="AP176" i="3"/>
  <c r="AN176" i="3"/>
  <c r="AO176" i="3"/>
  <c r="AO215" i="3"/>
  <c r="AP215" i="3"/>
  <c r="AK215" i="3"/>
  <c r="AN215" i="3"/>
  <c r="AL215" i="3"/>
  <c r="AM215" i="3"/>
  <c r="AP212" i="3"/>
  <c r="AL212" i="3"/>
  <c r="AK212" i="3"/>
  <c r="AM212" i="3"/>
  <c r="AN212" i="3"/>
  <c r="AO212" i="3"/>
  <c r="AL167" i="3"/>
  <c r="AK167" i="3"/>
  <c r="AN167" i="3"/>
  <c r="AM167" i="3"/>
  <c r="AO167" i="3"/>
  <c r="AP167" i="3"/>
  <c r="AK289" i="3"/>
  <c r="AN289" i="3"/>
  <c r="AP289" i="3"/>
  <c r="AL289" i="3"/>
  <c r="AM289" i="3"/>
  <c r="AO289" i="3"/>
  <c r="AP149" i="3"/>
  <c r="AM149" i="3"/>
  <c r="AK149" i="3"/>
  <c r="AL149" i="3"/>
  <c r="AN149" i="3"/>
  <c r="AO149" i="3"/>
  <c r="AK239" i="3"/>
  <c r="AL239" i="3"/>
  <c r="AM239" i="3"/>
  <c r="AP239" i="3"/>
  <c r="AN239" i="3"/>
  <c r="AO239" i="3"/>
  <c r="AK112" i="3"/>
  <c r="AL112" i="3"/>
  <c r="AN112" i="3"/>
  <c r="AP112" i="3"/>
  <c r="AM112" i="3"/>
  <c r="AO112" i="3"/>
  <c r="AK297" i="3"/>
  <c r="AN297" i="3"/>
  <c r="AM297" i="3"/>
  <c r="AO297" i="3"/>
  <c r="AP297" i="3"/>
  <c r="AL297" i="3"/>
  <c r="AK347" i="3"/>
  <c r="AN347" i="3"/>
  <c r="AM347" i="3"/>
  <c r="AO347" i="3"/>
  <c r="AP347" i="3"/>
  <c r="AL347" i="3"/>
  <c r="AL354" i="3"/>
  <c r="AM354" i="3"/>
  <c r="AN354" i="3"/>
  <c r="AK354" i="3"/>
  <c r="AP354" i="3"/>
  <c r="AO354" i="3"/>
  <c r="AP326" i="3"/>
  <c r="AM326" i="3"/>
  <c r="AK326" i="3"/>
  <c r="AL326" i="3"/>
  <c r="AO326" i="3"/>
  <c r="AN326" i="3"/>
  <c r="AP374" i="3"/>
  <c r="AL374" i="3"/>
  <c r="AM374" i="3"/>
  <c r="AK374" i="3"/>
  <c r="AN374" i="3"/>
  <c r="AO374" i="3"/>
  <c r="AL426" i="3"/>
  <c r="AM426" i="3"/>
  <c r="AN426" i="3"/>
  <c r="AK426" i="3"/>
  <c r="AO426" i="3"/>
  <c r="AP426" i="3"/>
  <c r="AO498" i="3"/>
  <c r="AP498" i="3"/>
  <c r="AK498" i="3"/>
  <c r="AL498" i="3"/>
  <c r="AM498" i="3"/>
  <c r="AN498" i="3"/>
  <c r="AK483" i="3"/>
  <c r="AL483" i="3"/>
  <c r="AM483" i="3"/>
  <c r="AN483" i="3"/>
  <c r="AO483" i="3"/>
  <c r="AP483" i="3"/>
  <c r="AP503" i="3"/>
  <c r="AK503" i="3"/>
  <c r="AL503" i="3"/>
  <c r="AN503" i="3"/>
  <c r="AM503" i="3"/>
  <c r="AO503" i="3"/>
  <c r="AK34" i="3"/>
  <c r="AL34" i="3"/>
  <c r="AM34" i="3"/>
  <c r="AN34" i="3"/>
  <c r="AO34" i="3"/>
  <c r="AP34" i="3"/>
  <c r="AK66" i="3"/>
  <c r="AL66" i="3"/>
  <c r="AM66" i="3"/>
  <c r="AN66" i="3"/>
  <c r="AO66" i="3"/>
  <c r="AP66" i="3"/>
  <c r="AO80" i="3"/>
  <c r="AK80" i="3"/>
  <c r="AL80" i="3"/>
  <c r="AP80" i="3"/>
  <c r="AM80" i="3"/>
  <c r="AN80" i="3"/>
  <c r="AP13" i="3"/>
  <c r="AK13" i="3"/>
  <c r="AL13" i="3"/>
  <c r="AO13" i="3"/>
  <c r="AN13" i="3"/>
  <c r="AM13" i="3"/>
  <c r="AN11" i="3"/>
  <c r="AP11" i="3"/>
  <c r="AK11" i="3"/>
  <c r="AL11" i="3"/>
  <c r="AM11" i="3"/>
  <c r="AO11" i="3"/>
  <c r="AK18" i="3"/>
  <c r="AL18" i="3"/>
  <c r="AM18" i="3"/>
  <c r="AO18" i="3"/>
  <c r="AN18" i="3"/>
  <c r="AP18" i="3"/>
  <c r="AK249" i="3"/>
  <c r="AM249" i="3"/>
  <c r="AN249" i="3"/>
  <c r="AL249" i="3"/>
  <c r="AP249" i="3"/>
  <c r="AO249" i="3"/>
  <c r="AN248" i="3"/>
  <c r="AP248" i="3"/>
  <c r="AK248" i="3"/>
  <c r="AO248" i="3"/>
  <c r="AM248" i="3"/>
  <c r="AL248" i="3"/>
  <c r="AP234" i="3"/>
  <c r="AK234" i="3"/>
  <c r="AL234" i="3"/>
  <c r="AM234" i="3"/>
  <c r="AN234" i="3"/>
  <c r="AO234" i="3"/>
  <c r="AL330" i="3"/>
  <c r="AM330" i="3"/>
  <c r="AN330" i="3"/>
  <c r="AO330" i="3"/>
  <c r="AP330" i="3"/>
  <c r="AK330" i="3"/>
  <c r="AK395" i="3"/>
  <c r="AN395" i="3"/>
  <c r="AP395" i="3"/>
  <c r="AL395" i="3"/>
  <c r="AO395" i="3"/>
  <c r="AM395" i="3"/>
  <c r="AK255" i="3"/>
  <c r="AL255" i="3"/>
  <c r="AN255" i="3"/>
  <c r="AO255" i="3"/>
  <c r="AP255" i="3"/>
  <c r="AM255" i="3"/>
  <c r="AP406" i="3"/>
  <c r="AM406" i="3"/>
  <c r="AK406" i="3"/>
  <c r="AL406" i="3"/>
  <c r="AN406" i="3"/>
  <c r="AO406" i="3"/>
  <c r="AK429" i="3"/>
  <c r="AL429" i="3"/>
  <c r="AM429" i="3"/>
  <c r="AN429" i="3"/>
  <c r="AO429" i="3"/>
  <c r="AP429" i="3"/>
  <c r="AK250" i="3"/>
  <c r="AL250" i="3"/>
  <c r="AM250" i="3"/>
  <c r="AP250" i="3"/>
  <c r="AN250" i="3"/>
  <c r="AO250" i="3"/>
  <c r="AN59" i="3"/>
  <c r="AP59" i="3"/>
  <c r="AM59" i="3"/>
  <c r="AO59" i="3"/>
  <c r="AL59" i="3"/>
  <c r="AK59" i="3"/>
  <c r="AK50" i="3"/>
  <c r="AL50" i="3"/>
  <c r="AM50" i="3"/>
  <c r="AO50" i="3"/>
  <c r="AP50" i="3"/>
  <c r="AN50" i="3"/>
  <c r="AN83" i="3"/>
  <c r="AP83" i="3"/>
  <c r="AK83" i="3"/>
  <c r="AL83" i="3"/>
  <c r="AO83" i="3"/>
  <c r="AM83" i="3"/>
  <c r="AL47" i="3"/>
  <c r="AM47" i="3"/>
  <c r="AN47" i="3"/>
  <c r="AK47" i="3"/>
  <c r="AO47" i="3"/>
  <c r="AP47" i="3"/>
  <c r="AL55" i="3"/>
  <c r="AM55" i="3"/>
  <c r="AN55" i="3"/>
  <c r="AK55" i="3"/>
  <c r="AO55" i="3"/>
  <c r="AP55" i="3"/>
  <c r="AP94" i="3"/>
  <c r="AL94" i="3"/>
  <c r="AK94" i="3"/>
  <c r="AM94" i="3"/>
  <c r="AN94" i="3"/>
  <c r="AO94" i="3"/>
  <c r="AO191" i="3"/>
  <c r="AP191" i="3"/>
  <c r="AK191" i="3"/>
  <c r="AN191" i="3"/>
  <c r="AL191" i="3"/>
  <c r="AM191" i="3"/>
  <c r="AK223" i="3"/>
  <c r="AL223" i="3"/>
  <c r="AM223" i="3"/>
  <c r="AN223" i="3"/>
  <c r="AO223" i="3"/>
  <c r="AP223" i="3"/>
  <c r="AN163" i="3"/>
  <c r="AP163" i="3"/>
  <c r="AL163" i="3"/>
  <c r="AM163" i="3"/>
  <c r="AO163" i="3"/>
  <c r="AK163" i="3"/>
  <c r="AK241" i="3"/>
  <c r="AM241" i="3"/>
  <c r="AN241" i="3"/>
  <c r="AL241" i="3"/>
  <c r="AO241" i="3"/>
  <c r="AP241" i="3"/>
  <c r="AK331" i="3"/>
  <c r="AN331" i="3"/>
  <c r="AP331" i="3"/>
  <c r="AL331" i="3"/>
  <c r="AM331" i="3"/>
  <c r="AO331" i="3"/>
  <c r="AO301" i="3"/>
  <c r="AK301" i="3"/>
  <c r="AL301" i="3"/>
  <c r="AM301" i="3"/>
  <c r="AP301" i="3"/>
  <c r="AN301" i="3"/>
  <c r="AK403" i="3"/>
  <c r="AN403" i="3"/>
  <c r="AO403" i="3"/>
  <c r="AP403" i="3"/>
  <c r="AM403" i="3"/>
  <c r="AL403" i="3"/>
  <c r="AL442" i="3"/>
  <c r="AM442" i="3"/>
  <c r="AN442" i="3"/>
  <c r="AK442" i="3"/>
  <c r="AO442" i="3"/>
  <c r="AP442" i="3"/>
  <c r="AL418" i="3"/>
  <c r="AM418" i="3"/>
  <c r="AN418" i="3"/>
  <c r="AK418" i="3"/>
  <c r="AO418" i="3"/>
  <c r="AP418" i="3"/>
  <c r="AK445" i="3"/>
  <c r="AL445" i="3"/>
  <c r="AM445" i="3"/>
  <c r="AN445" i="3"/>
  <c r="AO445" i="3"/>
  <c r="AP445" i="3"/>
  <c r="AL23" i="3"/>
  <c r="AM23" i="3"/>
  <c r="AN23" i="3"/>
  <c r="AK23" i="3"/>
  <c r="AO23" i="3"/>
  <c r="AP23" i="3"/>
  <c r="AK10" i="3"/>
  <c r="AL10" i="3"/>
  <c r="AM10" i="3"/>
  <c r="AN10" i="3"/>
  <c r="AP10" i="3"/>
  <c r="AO10" i="3"/>
  <c r="AL63" i="3"/>
  <c r="AM63" i="3"/>
  <c r="AN63" i="3"/>
  <c r="AK63" i="3"/>
  <c r="AP63" i="3"/>
  <c r="AO63" i="3"/>
  <c r="AP102" i="3"/>
  <c r="AL102" i="3"/>
  <c r="AK102" i="3"/>
  <c r="AM102" i="3"/>
  <c r="AN102" i="3"/>
  <c r="AO102" i="3"/>
  <c r="AP126" i="3"/>
  <c r="AL126" i="3"/>
  <c r="AK126" i="3"/>
  <c r="AM126" i="3"/>
  <c r="AN126" i="3"/>
  <c r="AO126" i="3"/>
  <c r="AP173" i="3"/>
  <c r="AL173" i="3"/>
  <c r="AK173" i="3"/>
  <c r="AM173" i="3"/>
  <c r="AN173" i="3"/>
  <c r="AO173" i="3"/>
  <c r="AO133" i="3"/>
  <c r="AP133" i="3"/>
  <c r="AL133" i="3"/>
  <c r="AM133" i="3"/>
  <c r="AK133" i="3"/>
  <c r="AN133" i="3"/>
  <c r="AK233" i="3"/>
  <c r="AL233" i="3"/>
  <c r="AM233" i="3"/>
  <c r="AN233" i="3"/>
  <c r="AO233" i="3"/>
  <c r="AP233" i="3"/>
  <c r="AK339" i="3"/>
  <c r="AN339" i="3"/>
  <c r="AO339" i="3"/>
  <c r="AP339" i="3"/>
  <c r="AL339" i="3"/>
  <c r="AM339" i="3"/>
  <c r="AK307" i="3"/>
  <c r="AN307" i="3"/>
  <c r="AL307" i="3"/>
  <c r="AO307" i="3"/>
  <c r="AP307" i="3"/>
  <c r="AM307" i="3"/>
  <c r="AL244" i="3"/>
  <c r="AM244" i="3"/>
  <c r="AK244" i="3"/>
  <c r="AN244" i="3"/>
  <c r="AO244" i="3"/>
  <c r="AP244" i="3"/>
  <c r="AO393" i="3"/>
  <c r="AP393" i="3"/>
  <c r="AL393" i="3"/>
  <c r="AK393" i="3"/>
  <c r="AM393" i="3"/>
  <c r="AN393" i="3"/>
  <c r="AO409" i="3"/>
  <c r="AP409" i="3"/>
  <c r="AL409" i="3"/>
  <c r="AK409" i="3"/>
  <c r="AM409" i="3"/>
  <c r="AN409" i="3"/>
  <c r="AO32" i="3"/>
  <c r="AK32" i="3"/>
  <c r="AN32" i="3"/>
  <c r="AP32" i="3"/>
  <c r="AL32" i="3"/>
  <c r="AM32" i="3"/>
  <c r="AL87" i="3"/>
  <c r="AM87" i="3"/>
  <c r="AN87" i="3"/>
  <c r="AK87" i="3"/>
  <c r="AO87" i="3"/>
  <c r="AP87" i="3"/>
  <c r="AN19" i="3"/>
  <c r="AP19" i="3"/>
  <c r="AK19" i="3"/>
  <c r="AL19" i="3"/>
  <c r="AO19" i="3"/>
  <c r="AM19" i="3"/>
  <c r="AO64" i="3"/>
  <c r="AK64" i="3"/>
  <c r="AL64" i="3"/>
  <c r="AN64" i="3"/>
  <c r="AM64" i="3"/>
  <c r="AP64" i="3"/>
  <c r="AO16" i="3"/>
  <c r="AK16" i="3"/>
  <c r="AL16" i="3"/>
  <c r="AP16" i="3"/>
  <c r="AM16" i="3"/>
  <c r="AN16" i="3"/>
  <c r="AK96" i="3"/>
  <c r="AL96" i="3"/>
  <c r="AN96" i="3"/>
  <c r="AP96" i="3"/>
  <c r="AO96" i="3"/>
  <c r="AM96" i="3"/>
  <c r="AK138" i="3"/>
  <c r="AN138" i="3"/>
  <c r="AO138" i="3"/>
  <c r="AP138" i="3"/>
  <c r="AM138" i="3"/>
  <c r="AL138" i="3"/>
  <c r="AO144" i="3"/>
  <c r="AP144" i="3"/>
  <c r="AL144" i="3"/>
  <c r="AK144" i="3"/>
  <c r="AN144" i="3"/>
  <c r="AM144" i="3"/>
  <c r="AO199" i="3"/>
  <c r="AP199" i="3"/>
  <c r="AK199" i="3"/>
  <c r="AN199" i="3"/>
  <c r="AL199" i="3"/>
  <c r="AM199" i="3"/>
  <c r="AL31" i="3"/>
  <c r="AM31" i="3"/>
  <c r="AN31" i="3"/>
  <c r="AP31" i="3"/>
  <c r="AO31" i="3"/>
  <c r="AK31" i="3"/>
  <c r="AL145" i="3"/>
  <c r="AN145" i="3"/>
  <c r="AK145" i="3"/>
  <c r="AM145" i="3"/>
  <c r="AP145" i="3"/>
  <c r="AO145" i="3"/>
  <c r="AP180" i="3"/>
  <c r="AL180" i="3"/>
  <c r="AK180" i="3"/>
  <c r="AM180" i="3"/>
  <c r="AN180" i="3"/>
  <c r="AO180" i="3"/>
  <c r="AK120" i="3"/>
  <c r="AL120" i="3"/>
  <c r="AN120" i="3"/>
  <c r="AP120" i="3"/>
  <c r="AM120" i="3"/>
  <c r="AO120" i="3"/>
  <c r="AL288" i="3"/>
  <c r="AM288" i="3"/>
  <c r="AN288" i="3"/>
  <c r="AO288" i="3"/>
  <c r="AP288" i="3"/>
  <c r="AK288" i="3"/>
  <c r="AK247" i="3"/>
  <c r="AL247" i="3"/>
  <c r="AM247" i="3"/>
  <c r="AP247" i="3"/>
  <c r="AN247" i="3"/>
  <c r="AO247" i="3"/>
  <c r="AO329" i="3"/>
  <c r="AP329" i="3"/>
  <c r="AL329" i="3"/>
  <c r="AK329" i="3"/>
  <c r="AM329" i="3"/>
  <c r="AN329" i="3"/>
  <c r="AM172" i="3"/>
  <c r="AK172" i="3"/>
  <c r="AN172" i="3"/>
  <c r="AL172" i="3"/>
  <c r="AO172" i="3"/>
  <c r="AP172" i="3"/>
  <c r="AO353" i="3"/>
  <c r="AP353" i="3"/>
  <c r="AL353" i="3"/>
  <c r="AM353" i="3"/>
  <c r="AN353" i="3"/>
  <c r="AK353" i="3"/>
  <c r="AP366" i="3"/>
  <c r="AL366" i="3"/>
  <c r="AM366" i="3"/>
  <c r="AO366" i="3"/>
  <c r="AN366" i="3"/>
  <c r="AK366" i="3"/>
  <c r="AP382" i="3"/>
  <c r="AM382" i="3"/>
  <c r="AK382" i="3"/>
  <c r="AL382" i="3"/>
  <c r="AN382" i="3"/>
  <c r="AO382" i="3"/>
  <c r="AK421" i="3"/>
  <c r="AL421" i="3"/>
  <c r="AM421" i="3"/>
  <c r="AN421" i="3"/>
  <c r="AO421" i="3"/>
  <c r="AP421" i="3"/>
  <c r="AK505" i="3"/>
  <c r="AL505" i="3"/>
  <c r="AM505" i="3"/>
  <c r="AN505" i="3"/>
  <c r="AO505" i="3"/>
  <c r="AP505" i="3"/>
  <c r="AP470" i="3"/>
  <c r="AK470" i="3"/>
  <c r="AM470" i="3"/>
  <c r="AL470" i="3"/>
  <c r="AN470" i="3"/>
  <c r="AO470" i="3"/>
  <c r="AP495" i="3"/>
  <c r="AK495" i="3"/>
  <c r="AL495" i="3"/>
  <c r="AM495" i="3"/>
  <c r="AN495" i="3"/>
  <c r="AO495" i="3"/>
  <c r="AL236" i="3"/>
  <c r="AM236" i="3"/>
  <c r="AK236" i="3"/>
  <c r="AN236" i="3"/>
  <c r="AO236" i="3"/>
  <c r="AP236" i="3"/>
  <c r="AL434" i="3"/>
  <c r="AM434" i="3"/>
  <c r="AN434" i="3"/>
  <c r="AK434" i="3"/>
  <c r="AO434" i="3"/>
  <c r="AP434" i="3"/>
  <c r="AO473" i="3"/>
  <c r="AP473" i="3"/>
  <c r="AL473" i="3"/>
  <c r="AK473" i="3"/>
  <c r="AN473" i="3"/>
  <c r="AM473" i="3"/>
  <c r="AK475" i="3"/>
  <c r="AL475" i="3"/>
  <c r="AN475" i="3"/>
  <c r="AM475" i="3"/>
  <c r="AP475" i="3"/>
  <c r="AO475" i="3"/>
  <c r="AL272" i="3"/>
  <c r="AM272" i="3"/>
  <c r="AN272" i="3"/>
  <c r="AP272" i="3"/>
  <c r="AO272" i="3"/>
  <c r="AK272" i="3"/>
  <c r="AL303" i="3"/>
  <c r="AN303" i="3"/>
  <c r="AM303" i="3"/>
  <c r="AO303" i="3"/>
  <c r="AP303" i="3"/>
  <c r="AK303" i="3"/>
  <c r="AL264" i="3"/>
  <c r="AM264" i="3"/>
  <c r="AN264" i="3"/>
  <c r="AK264" i="3"/>
  <c r="AP264" i="3"/>
  <c r="AO264" i="3"/>
  <c r="AL338" i="3"/>
  <c r="AM338" i="3"/>
  <c r="AN338" i="3"/>
  <c r="AK338" i="3"/>
  <c r="AO338" i="3"/>
  <c r="AP338" i="3"/>
  <c r="AO361" i="3"/>
  <c r="AP361" i="3"/>
  <c r="AK361" i="3"/>
  <c r="AL361" i="3"/>
  <c r="AM361" i="3"/>
  <c r="AN361" i="3"/>
  <c r="AK275" i="3"/>
  <c r="AL275" i="3"/>
  <c r="AM275" i="3"/>
  <c r="AP275" i="3"/>
  <c r="AN275" i="3"/>
  <c r="AO275" i="3"/>
  <c r="AK317" i="3"/>
  <c r="AL317" i="3"/>
  <c r="AM317" i="3"/>
  <c r="AP317" i="3"/>
  <c r="AN317" i="3"/>
  <c r="AO317" i="3"/>
  <c r="AO369" i="3"/>
  <c r="AP369" i="3"/>
  <c r="AK369" i="3"/>
  <c r="AL369" i="3"/>
  <c r="AM369" i="3"/>
  <c r="AN369" i="3"/>
  <c r="AK437" i="3"/>
  <c r="AL437" i="3"/>
  <c r="AM437" i="3"/>
  <c r="AN437" i="3"/>
  <c r="AO437" i="3"/>
  <c r="AP437" i="3"/>
  <c r="AK381" i="3"/>
  <c r="AL381" i="3"/>
  <c r="AM381" i="3"/>
  <c r="AP381" i="3"/>
  <c r="AN381" i="3"/>
  <c r="AO381" i="3"/>
  <c r="AP478" i="3"/>
  <c r="AK478" i="3"/>
  <c r="AM478" i="3"/>
  <c r="AL478" i="3"/>
  <c r="AN478" i="3"/>
  <c r="AO478" i="3"/>
  <c r="T435" i="2"/>
  <c r="T443" i="2"/>
  <c r="T456" i="2"/>
  <c r="T468" i="2"/>
  <c r="T131" i="2"/>
  <c r="T36" i="2"/>
  <c r="T38" i="2"/>
  <c r="T27" i="2"/>
  <c r="T126" i="2"/>
  <c r="T165" i="2"/>
  <c r="T283" i="2"/>
  <c r="T267" i="2"/>
  <c r="T308" i="2"/>
  <c r="T146" i="2"/>
  <c r="T259" i="2"/>
  <c r="T345" i="2"/>
  <c r="T337" i="2"/>
  <c r="T357" i="2"/>
  <c r="T185" i="2"/>
  <c r="T423" i="2"/>
  <c r="T457" i="2"/>
  <c r="T420" i="2"/>
  <c r="T414" i="2"/>
  <c r="T366" i="2"/>
  <c r="T18" i="2"/>
  <c r="T70" i="2"/>
  <c r="T140" i="2"/>
  <c r="T142" i="2"/>
  <c r="T224" i="2"/>
  <c r="T306" i="2"/>
  <c r="T305" i="2"/>
  <c r="T132" i="2"/>
  <c r="T339" i="2"/>
  <c r="T351" i="2"/>
  <c r="T335" i="2"/>
  <c r="T417" i="2"/>
  <c r="T448" i="2"/>
  <c r="T439" i="2"/>
  <c r="T463" i="2"/>
  <c r="T60" i="2"/>
  <c r="T391" i="2"/>
  <c r="T231" i="2"/>
  <c r="T398" i="2"/>
  <c r="T451" i="2"/>
  <c r="T7" i="2"/>
  <c r="T15" i="2"/>
  <c r="T23" i="2"/>
  <c r="T21" i="2"/>
  <c r="T37" i="2"/>
  <c r="T124" i="2"/>
  <c r="T226" i="2"/>
  <c r="T223" i="2"/>
  <c r="T336" i="2"/>
  <c r="T422" i="2"/>
  <c r="T399" i="2"/>
  <c r="T432" i="2"/>
  <c r="T469" i="2"/>
  <c r="T485" i="2"/>
  <c r="T500" i="2"/>
  <c r="T272" i="2"/>
  <c r="T315" i="2"/>
  <c r="T375" i="2"/>
  <c r="T9" i="2"/>
  <c r="T42" i="2"/>
  <c r="T186" i="2"/>
  <c r="T162" i="2"/>
  <c r="T87" i="2"/>
  <c r="T289" i="2"/>
  <c r="T316" i="2"/>
  <c r="T401" i="2"/>
  <c r="T501" i="2"/>
  <c r="T473" i="2"/>
  <c r="I6" i="5"/>
  <c r="H6" i="5"/>
  <c r="F6" i="5"/>
  <c r="E6" i="5"/>
  <c r="D6" i="5"/>
  <c r="C6" i="5"/>
  <c r="B6" i="5"/>
  <c r="A6" i="5"/>
  <c r="H6" i="3" l="1"/>
  <c r="I6" i="4" l="1"/>
  <c r="F6" i="4"/>
  <c r="E6" i="4"/>
  <c r="D6" i="4"/>
  <c r="C6" i="4"/>
  <c r="B6" i="4"/>
  <c r="A6" i="4"/>
  <c r="I6" i="3"/>
  <c r="F6" i="3"/>
  <c r="E6" i="3"/>
  <c r="D6" i="3"/>
  <c r="C6" i="3"/>
  <c r="B6" i="3"/>
  <c r="A6" i="3"/>
  <c r="I6" i="2"/>
  <c r="AE6" i="2" s="1"/>
  <c r="H6" i="2"/>
  <c r="F6" i="2"/>
  <c r="E6" i="2"/>
  <c r="D6" i="2"/>
  <c r="C6" i="2"/>
  <c r="B6" i="2"/>
  <c r="A6" i="2"/>
  <c r="G6" i="5" l="1"/>
  <c r="G6" i="2"/>
  <c r="X6" i="2" s="1"/>
  <c r="AA6" i="2" s="1"/>
  <c r="AB6" i="2"/>
  <c r="Z6" i="2"/>
  <c r="Y6" i="2"/>
  <c r="W6" i="2"/>
  <c r="P6" i="2"/>
  <c r="Q6" i="3" s="1"/>
  <c r="N6" i="2"/>
  <c r="O6" i="3" s="1"/>
  <c r="Q6" i="2"/>
  <c r="S6" i="2"/>
  <c r="O6" i="2"/>
  <c r="P6" i="3" s="1"/>
  <c r="K6" i="2"/>
  <c r="K6" i="3" s="1"/>
  <c r="J6" i="2"/>
  <c r="G6" i="3"/>
  <c r="AQ6" i="3" s="1"/>
  <c r="G6" i="4"/>
  <c r="AD6" i="2"/>
  <c r="AF6" i="2"/>
  <c r="AC6" i="2"/>
  <c r="U6" i="2"/>
  <c r="L6" i="2"/>
  <c r="M6" i="2" s="1"/>
  <c r="AK6" i="3" l="1"/>
  <c r="AL6" i="3"/>
  <c r="AN6" i="3"/>
  <c r="AM6" i="3"/>
  <c r="AO6" i="3"/>
  <c r="AP6" i="3"/>
  <c r="R6" i="2"/>
  <c r="V6" i="2"/>
  <c r="Y6" i="3" s="1"/>
  <c r="Z6" i="3"/>
  <c r="AA6" i="3"/>
  <c r="AC6" i="3"/>
  <c r="AB6" i="3"/>
  <c r="J6" i="3"/>
  <c r="L6" i="3"/>
  <c r="M6" i="3"/>
  <c r="N6" i="3"/>
  <c r="AJ6" i="3"/>
  <c r="AH6" i="3"/>
  <c r="AG6" i="3"/>
  <c r="AI6" i="3"/>
  <c r="AF6" i="3"/>
  <c r="X6" i="3"/>
  <c r="T6" i="3"/>
  <c r="W6" i="3"/>
  <c r="V6" i="3"/>
  <c r="U6" i="3"/>
  <c r="T6" i="2" l="1"/>
  <c r="S6" i="3" s="1"/>
  <c r="R6" i="3"/>
  <c r="AD6" i="3" l="1"/>
  <c r="N6" i="4" s="1"/>
  <c r="AE6" i="3"/>
  <c r="L6" i="4" s="1"/>
  <c r="K6" i="4" l="1"/>
  <c r="O6" i="4"/>
  <c r="P6" i="4"/>
  <c r="J6" i="4"/>
  <c r="M6" i="4" l="1"/>
  <c r="Q6" i="4"/>
  <c r="R6" i="4"/>
  <c r="P6" i="5" s="1"/>
  <c r="L6" i="5" l="1"/>
  <c r="O6" i="5"/>
  <c r="K6" i="5"/>
  <c r="J6" i="5"/>
  <c r="N6" i="5"/>
  <c r="M6" i="5" l="1"/>
  <c r="R6" i="5" s="1"/>
  <c r="Q6" i="5"/>
</calcChain>
</file>

<file path=xl/sharedStrings.xml><?xml version="1.0" encoding="utf-8"?>
<sst xmlns="http://schemas.openxmlformats.org/spreadsheetml/2006/main" count="276" uniqueCount="94">
  <si>
    <t>VEJ-ID</t>
  </si>
  <si>
    <t>KM</t>
  </si>
  <si>
    <t>Meter</t>
  </si>
  <si>
    <t>TIL kilometrering</t>
  </si>
  <si>
    <t>FRA kilometrering</t>
  </si>
  <si>
    <t>Længde</t>
  </si>
  <si>
    <t>Årsdøgntrafik</t>
  </si>
  <si>
    <t>(km)</t>
  </si>
  <si>
    <t>Vejnavn</t>
  </si>
  <si>
    <t>Type af strækning</t>
  </si>
  <si>
    <t>Sikkerhedsfaktorer</t>
  </si>
  <si>
    <t>Brug af nødspor</t>
  </si>
  <si>
    <t>antal</t>
  </si>
  <si>
    <t>(meter)</t>
  </si>
  <si>
    <t>Ja/nej</t>
  </si>
  <si>
    <t>Bredde af kørespor</t>
  </si>
  <si>
    <t>Bredde af nødspor</t>
  </si>
  <si>
    <t>Bredde af indre kantbane</t>
  </si>
  <si>
    <t>Bredde af midterrabat</t>
  </si>
  <si>
    <t>Vejbelysning</t>
  </si>
  <si>
    <t>Design af rampeanlæg</t>
  </si>
  <si>
    <t>Type</t>
  </si>
  <si>
    <t>Kurvelængde</t>
  </si>
  <si>
    <t>Kurveafmærkning</t>
  </si>
  <si>
    <t>Hastighedsbegrænsning</t>
  </si>
  <si>
    <t>Rampedosering</t>
  </si>
  <si>
    <t>Personskadeuheld</t>
  </si>
  <si>
    <t>Materielskadeuheld</t>
  </si>
  <si>
    <t>Ekstrauheld</t>
  </si>
  <si>
    <t>Dræbte</t>
  </si>
  <si>
    <t>Alvorlige skader</t>
  </si>
  <si>
    <t>Lette skader</t>
  </si>
  <si>
    <t>Uheldsomkostning</t>
  </si>
  <si>
    <t>Motorvejsstrækning</t>
  </si>
  <si>
    <t>Frakørselsflettestrækning</t>
  </si>
  <si>
    <t>Tilkørselsflettestrækning</t>
  </si>
  <si>
    <t>Motorvejsforgrening</t>
  </si>
  <si>
    <t>Motorvejssammenløb</t>
  </si>
  <si>
    <t>Motorvejsvekselstrækning</t>
  </si>
  <si>
    <t>Frakørselsrampe</t>
  </si>
  <si>
    <t>Tilkørselsrampe</t>
  </si>
  <si>
    <t>Sideanlæg</t>
  </si>
  <si>
    <t>Dobbeltrettet rampe</t>
  </si>
  <si>
    <t>Forbindelsesrampe</t>
  </si>
  <si>
    <t>Rampeforgrening</t>
  </si>
  <si>
    <t>Parallelspor</t>
  </si>
  <si>
    <t>Rampesammenløb</t>
  </si>
  <si>
    <t>Rampevekselstrækning</t>
  </si>
  <si>
    <t>Ja</t>
  </si>
  <si>
    <t>Nej</t>
  </si>
  <si>
    <t>Lige ruderrampe</t>
  </si>
  <si>
    <t>S-formet ruderrampe</t>
  </si>
  <si>
    <t>S-formet trompetrampe</t>
  </si>
  <si>
    <t>U-formet trompetrampe</t>
  </si>
  <si>
    <t>SV-formet flyoverrampe</t>
  </si>
  <si>
    <t>Vinkelformet rampe</t>
  </si>
  <si>
    <t>110 km/t</t>
  </si>
  <si>
    <t>130 km/t</t>
  </si>
  <si>
    <t>Andel af årsdøgntrafik (0-1)</t>
  </si>
  <si>
    <t>Gennemgående kørespor</t>
  </si>
  <si>
    <t>Horisontalkurve på rampe</t>
  </si>
  <si>
    <t>DKK (2012-priser)</t>
  </si>
  <si>
    <t>PSK og P-uheld</t>
  </si>
  <si>
    <t>M- og E-uheld</t>
  </si>
  <si>
    <t>P- og M-uheld</t>
  </si>
  <si>
    <t>E-uheld</t>
  </si>
  <si>
    <t>Alvorlig skade</t>
  </si>
  <si>
    <t>Dræbt</t>
  </si>
  <si>
    <t>Let skade</t>
  </si>
  <si>
    <t>P-uheld</t>
  </si>
  <si>
    <t>Dræbt og alvorlig skade</t>
  </si>
  <si>
    <t>Brug af nødspor til kørespor</t>
  </si>
  <si>
    <t>Modellers estimat for uheld og personskader pr. år</t>
  </si>
  <si>
    <t>Periode</t>
  </si>
  <si>
    <t>Gælder for perioden</t>
  </si>
  <si>
    <t>(km/t)</t>
  </si>
  <si>
    <t>Radius</t>
  </si>
  <si>
    <t>Horisontalkurver på motorvej</t>
  </si>
  <si>
    <t>Gns. hastighed ved start af kurve</t>
  </si>
  <si>
    <t>Horisontalkurver på rampe</t>
  </si>
  <si>
    <t>Første kurve</t>
  </si>
  <si>
    <t>Anden kurve</t>
  </si>
  <si>
    <t>Pr. år</t>
  </si>
  <si>
    <t>Alle uheld</t>
  </si>
  <si>
    <t>Alle personskader</t>
  </si>
  <si>
    <t>Forventede uheld og personskader pr. år</t>
  </si>
  <si>
    <t>FRA</t>
  </si>
  <si>
    <t>Dræbte og alvorlige skader</t>
  </si>
  <si>
    <t>Motorveje og sideanlæg</t>
  </si>
  <si>
    <t>Ramper</t>
  </si>
  <si>
    <t>TIL 2012</t>
  </si>
  <si>
    <t>Oplysninger til beregning af sikkerhedsfaktorer</t>
  </si>
  <si>
    <t>Forventede uheld og personskader pr. år i perioden 2005-2012</t>
  </si>
  <si>
    <t>Resultat af grundmodel eller basismodel uden brug af sikkerhedsfaktorer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</si>
</sst>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1" x14ac:knownFonts="1"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2" borderId="0" xfId="0" applyFill="1" applyAlignment="1" applyProtection="1">
      <alignment horizontal="left"/>
      <protection hidden="1"/>
    </xf>
    <xf numFmtId="0" fontId="0" fillId="3" borderId="0" xfId="0" applyFill="1" applyAlignment="1" applyProtection="1">
      <alignment horizontal="left"/>
      <protection hidden="1"/>
    </xf>
    <xf numFmtId="0" fontId="0" fillId="5" borderId="0" xfId="0" applyFill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  <xf numFmtId="0" fontId="0" fillId="6" borderId="0" xfId="0" applyFill="1" applyAlignment="1" applyProtection="1">
      <alignment horizontal="left"/>
      <protection hidden="1"/>
    </xf>
    <xf numFmtId="0" fontId="0" fillId="0" borderId="0" xfId="0" applyFill="1" applyAlignment="1" applyProtection="1">
      <alignment horizontal="left"/>
      <protection hidden="1"/>
    </xf>
    <xf numFmtId="0" fontId="0" fillId="0" borderId="0" xfId="0" quotePrefix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locked="0"/>
    </xf>
    <xf numFmtId="0" fontId="0" fillId="0" borderId="0" xfId="0" applyFill="1" applyAlignment="1" applyProtection="1">
      <alignment horizontal="left"/>
      <protection locked="0"/>
    </xf>
    <xf numFmtId="0" fontId="0" fillId="2" borderId="0" xfId="0" applyFill="1" applyProtection="1">
      <protection hidden="1"/>
    </xf>
    <xf numFmtId="0" fontId="0" fillId="3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6" borderId="0" xfId="0" applyFill="1" applyProtection="1">
      <protection hidden="1"/>
    </xf>
    <xf numFmtId="2" fontId="0" fillId="0" borderId="0" xfId="0" applyNumberFormat="1" applyAlignment="1" applyProtection="1">
      <alignment horizontal="left"/>
      <protection hidden="1"/>
    </xf>
    <xf numFmtId="164" fontId="0" fillId="0" borderId="0" xfId="0" applyNumberFormat="1" applyAlignment="1" applyProtection="1">
      <alignment horizontal="left"/>
      <protection hidden="1"/>
    </xf>
    <xf numFmtId="0" fontId="0" fillId="4" borderId="0" xfId="0" applyFill="1" applyAlignment="1" applyProtection="1">
      <alignment horizontal="left"/>
      <protection hidden="1"/>
    </xf>
    <xf numFmtId="3" fontId="0" fillId="0" borderId="0" xfId="0" applyNumberFormat="1" applyAlignment="1" applyProtection="1">
      <alignment horizontal="left"/>
      <protection hidden="1"/>
    </xf>
    <xf numFmtId="0" fontId="0" fillId="5" borderId="0" xfId="0" applyFill="1" applyAlignment="1" applyProtection="1">
      <alignment horizontal="right"/>
      <protection hidden="1"/>
    </xf>
    <xf numFmtId="0" fontId="0" fillId="7" borderId="0" xfId="0" applyFill="1" applyAlignment="1" applyProtection="1">
      <alignment horizontal="left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20"/>
  <sheetViews>
    <sheetView tabSelected="1" zoomScaleNormal="100" workbookViewId="0">
      <pane xSplit="10" ySplit="20" topLeftCell="K21" activePane="bottomRight" state="frozenSplit"/>
      <selection activeCell="A4" sqref="A4:XFD18"/>
      <selection pane="topRight" activeCell="J1" sqref="J1"/>
      <selection pane="bottomLeft" activeCell="A21" sqref="A21"/>
      <selection pane="bottomRight" activeCell="A21" sqref="A21"/>
    </sheetView>
  </sheetViews>
  <sheetFormatPr defaultColWidth="0" defaultRowHeight="15" zeroHeight="1" x14ac:dyDescent="0.25"/>
  <cols>
    <col min="1" max="7" width="9.140625" style="4" customWidth="1"/>
    <col min="8" max="8" width="13.140625" style="4" bestFit="1" customWidth="1"/>
    <col min="9" max="9" width="25" style="4" bestFit="1" customWidth="1"/>
    <col min="10" max="10" width="2.5703125" style="4" customWidth="1"/>
    <col min="11" max="11" width="23.42578125" style="4" customWidth="1"/>
    <col min="12" max="12" width="18.140625" style="4" bestFit="1" customWidth="1"/>
    <col min="13" max="13" width="6.85546875" style="4" customWidth="1"/>
    <col min="14" max="14" width="25.7109375" style="4" bestFit="1" customWidth="1"/>
    <col min="15" max="15" width="17.5703125" style="4" bestFit="1" customWidth="1"/>
    <col min="16" max="16" width="23.85546875" style="4" bestFit="1" customWidth="1"/>
    <col min="17" max="17" width="20.85546875" style="4" bestFit="1" customWidth="1"/>
    <col min="18" max="18" width="7.7109375" style="4" customWidth="1"/>
    <col min="19" max="19" width="12.85546875" style="4" customWidth="1"/>
    <col min="20" max="20" width="7.85546875" style="4" customWidth="1"/>
    <col min="21" max="21" width="12.85546875" style="4" bestFit="1" customWidth="1"/>
    <col min="22" max="22" width="12.5703125" style="4" bestFit="1" customWidth="1"/>
    <col min="23" max="23" width="23" style="4" bestFit="1" customWidth="1"/>
    <col min="24" max="24" width="8" style="4" customWidth="1"/>
    <col min="25" max="25" width="12.85546875" style="4" bestFit="1" customWidth="1"/>
    <col min="26" max="26" width="30.42578125" style="4" bestFit="1" customWidth="1"/>
    <col min="27" max="27" width="8.140625" style="4" customWidth="1"/>
    <col min="28" max="28" width="12.85546875" style="4" bestFit="1" customWidth="1"/>
    <col min="29" max="29" width="30.42578125" style="4" customWidth="1"/>
    <col min="30" max="30" width="17" style="4" bestFit="1" customWidth="1"/>
    <col min="31" max="31" width="22.7109375" style="4" bestFit="1" customWidth="1"/>
    <col min="32" max="32" width="6.5703125" style="4" customWidth="1"/>
    <col min="33" max="33" width="25.7109375" style="4" bestFit="1" customWidth="1"/>
    <col min="34" max="16384" width="9.140625" style="4" hidden="1"/>
  </cols>
  <sheetData>
    <row r="1" spans="1:33" x14ac:dyDescent="0.25">
      <c r="A1" s="1" t="s">
        <v>0</v>
      </c>
      <c r="B1" s="2" t="s">
        <v>8</v>
      </c>
      <c r="C1" s="1" t="s">
        <v>4</v>
      </c>
      <c r="D1" s="1"/>
      <c r="E1" s="2" t="s">
        <v>3</v>
      </c>
      <c r="F1" s="2"/>
      <c r="G1" s="1" t="s">
        <v>5</v>
      </c>
      <c r="H1" s="2" t="s">
        <v>6</v>
      </c>
      <c r="I1" s="1" t="s">
        <v>9</v>
      </c>
      <c r="J1" s="1"/>
      <c r="K1" s="3" t="s">
        <v>91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 x14ac:dyDescent="0.25">
      <c r="A2" s="1"/>
      <c r="B2" s="2"/>
      <c r="C2" s="1"/>
      <c r="D2" s="1"/>
      <c r="E2" s="2"/>
      <c r="F2" s="2"/>
      <c r="G2" s="1"/>
      <c r="H2" s="2"/>
      <c r="I2" s="1"/>
      <c r="J2" s="1"/>
      <c r="K2" s="3"/>
      <c r="L2" s="3"/>
      <c r="M2" s="3"/>
      <c r="N2" s="3"/>
      <c r="O2" s="3"/>
      <c r="P2" s="3"/>
      <c r="Q2" s="3"/>
      <c r="R2" s="5" t="s">
        <v>77</v>
      </c>
      <c r="S2" s="5"/>
      <c r="T2" s="5"/>
      <c r="U2" s="5"/>
      <c r="V2" s="3"/>
      <c r="W2" s="3"/>
      <c r="X2" s="3" t="s">
        <v>60</v>
      </c>
      <c r="Y2" s="3"/>
      <c r="Z2" s="3"/>
      <c r="AA2" s="3"/>
      <c r="AB2" s="3"/>
      <c r="AC2" s="3"/>
      <c r="AD2" s="3"/>
      <c r="AE2" s="3"/>
      <c r="AF2" s="3"/>
      <c r="AG2" s="3"/>
    </row>
    <row r="3" spans="1:33" x14ac:dyDescent="0.25">
      <c r="A3" s="1"/>
      <c r="B3" s="2"/>
      <c r="C3" s="1"/>
      <c r="D3" s="1"/>
      <c r="E3" s="2"/>
      <c r="F3" s="2"/>
      <c r="G3" s="1"/>
      <c r="H3" s="2"/>
      <c r="I3" s="1"/>
      <c r="J3" s="1"/>
      <c r="K3" s="3"/>
      <c r="L3" s="3"/>
      <c r="M3" s="3"/>
      <c r="N3" s="3"/>
      <c r="O3" s="3"/>
      <c r="P3" s="3"/>
      <c r="Q3" s="3"/>
      <c r="R3" s="5" t="s">
        <v>80</v>
      </c>
      <c r="S3" s="5"/>
      <c r="T3" s="5" t="s">
        <v>81</v>
      </c>
      <c r="U3" s="5"/>
      <c r="V3" s="3"/>
      <c r="W3" s="3"/>
      <c r="X3" s="3" t="s">
        <v>80</v>
      </c>
      <c r="Y3" s="3"/>
      <c r="Z3" s="3"/>
      <c r="AA3" s="3" t="s">
        <v>81</v>
      </c>
      <c r="AB3" s="3"/>
      <c r="AC3" s="3"/>
      <c r="AD3" s="3"/>
      <c r="AE3" s="3"/>
      <c r="AF3" s="3"/>
      <c r="AG3" s="3"/>
    </row>
    <row r="4" spans="1:33" x14ac:dyDescent="0.25">
      <c r="A4" s="1"/>
      <c r="B4" s="2"/>
      <c r="C4" s="1"/>
      <c r="D4" s="1"/>
      <c r="E4" s="2"/>
      <c r="F4" s="2"/>
      <c r="G4" s="1"/>
      <c r="H4" s="2"/>
      <c r="I4" s="1"/>
      <c r="J4" s="1"/>
      <c r="K4" s="5" t="s">
        <v>59</v>
      </c>
      <c r="L4" s="3" t="s">
        <v>15</v>
      </c>
      <c r="M4" s="5" t="s">
        <v>71</v>
      </c>
      <c r="N4" s="5"/>
      <c r="O4" s="3" t="s">
        <v>16</v>
      </c>
      <c r="P4" s="5" t="s">
        <v>17</v>
      </c>
      <c r="Q4" s="3" t="s">
        <v>18</v>
      </c>
      <c r="R4" s="5" t="s">
        <v>76</v>
      </c>
      <c r="S4" s="5" t="s">
        <v>22</v>
      </c>
      <c r="T4" s="5" t="s">
        <v>76</v>
      </c>
      <c r="U4" s="5" t="s">
        <v>22</v>
      </c>
      <c r="V4" s="3" t="s">
        <v>19</v>
      </c>
      <c r="W4" s="5" t="s">
        <v>20</v>
      </c>
      <c r="X4" s="3" t="s">
        <v>76</v>
      </c>
      <c r="Y4" s="3" t="s">
        <v>22</v>
      </c>
      <c r="Z4" s="3" t="s">
        <v>78</v>
      </c>
      <c r="AA4" s="3" t="s">
        <v>76</v>
      </c>
      <c r="AB4" s="3" t="s">
        <v>22</v>
      </c>
      <c r="AC4" s="3" t="s">
        <v>78</v>
      </c>
      <c r="AD4" s="5" t="s">
        <v>23</v>
      </c>
      <c r="AE4" s="3" t="s">
        <v>24</v>
      </c>
      <c r="AF4" s="5" t="s">
        <v>25</v>
      </c>
      <c r="AG4" s="5"/>
    </row>
    <row r="5" spans="1:33" x14ac:dyDescent="0.25">
      <c r="A5" s="1"/>
      <c r="B5" s="2"/>
      <c r="C5" s="1" t="s">
        <v>1</v>
      </c>
      <c r="D5" s="1" t="s">
        <v>2</v>
      </c>
      <c r="E5" s="2" t="s">
        <v>1</v>
      </c>
      <c r="F5" s="2" t="s">
        <v>2</v>
      </c>
      <c r="G5" s="1" t="s">
        <v>7</v>
      </c>
      <c r="H5" s="2"/>
      <c r="I5" s="1"/>
      <c r="J5" s="1"/>
      <c r="K5" s="5" t="s">
        <v>12</v>
      </c>
      <c r="L5" s="3" t="s">
        <v>13</v>
      </c>
      <c r="M5" s="5" t="s">
        <v>14</v>
      </c>
      <c r="N5" s="5" t="s">
        <v>58</v>
      </c>
      <c r="O5" s="3" t="s">
        <v>13</v>
      </c>
      <c r="P5" s="5" t="s">
        <v>13</v>
      </c>
      <c r="Q5" s="3" t="s">
        <v>13</v>
      </c>
      <c r="R5" s="5" t="s">
        <v>13</v>
      </c>
      <c r="S5" s="5" t="s">
        <v>13</v>
      </c>
      <c r="T5" s="5" t="s">
        <v>13</v>
      </c>
      <c r="U5" s="5" t="s">
        <v>13</v>
      </c>
      <c r="V5" s="3" t="s">
        <v>14</v>
      </c>
      <c r="W5" s="5" t="s">
        <v>21</v>
      </c>
      <c r="X5" s="3" t="s">
        <v>13</v>
      </c>
      <c r="Y5" s="3" t="s">
        <v>13</v>
      </c>
      <c r="Z5" s="3" t="s">
        <v>75</v>
      </c>
      <c r="AA5" s="3" t="s">
        <v>13</v>
      </c>
      <c r="AB5" s="3" t="s">
        <v>13</v>
      </c>
      <c r="AC5" s="3" t="s">
        <v>75</v>
      </c>
      <c r="AD5" s="5" t="s">
        <v>14</v>
      </c>
      <c r="AE5" s="3" t="s">
        <v>75</v>
      </c>
      <c r="AF5" s="5" t="s">
        <v>14</v>
      </c>
      <c r="AG5" s="5" t="s">
        <v>58</v>
      </c>
    </row>
    <row r="6" spans="1:33" hidden="1" x14ac:dyDescent="0.25">
      <c r="G6" s="6"/>
      <c r="I6" s="4" t="s">
        <v>33</v>
      </c>
      <c r="M6" s="4" t="s">
        <v>48</v>
      </c>
      <c r="N6" s="7"/>
      <c r="V6" s="4" t="s">
        <v>48</v>
      </c>
      <c r="W6" s="4" t="s">
        <v>50</v>
      </c>
      <c r="AD6" s="4" t="s">
        <v>48</v>
      </c>
      <c r="AE6" s="4" t="s">
        <v>56</v>
      </c>
      <c r="AF6" s="4" t="s">
        <v>48</v>
      </c>
    </row>
    <row r="7" spans="1:33" hidden="1" x14ac:dyDescent="0.25">
      <c r="G7" s="6"/>
      <c r="I7" s="4" t="s">
        <v>34</v>
      </c>
      <c r="M7" s="4" t="s">
        <v>49</v>
      </c>
      <c r="V7" s="4" t="s">
        <v>49</v>
      </c>
      <c r="W7" s="4" t="s">
        <v>51</v>
      </c>
      <c r="AD7" s="4" t="s">
        <v>49</v>
      </c>
      <c r="AE7" s="4" t="s">
        <v>57</v>
      </c>
      <c r="AF7" s="4" t="s">
        <v>49</v>
      </c>
    </row>
    <row r="8" spans="1:33" hidden="1" x14ac:dyDescent="0.25">
      <c r="G8" s="6"/>
      <c r="I8" s="4" t="s">
        <v>35</v>
      </c>
      <c r="W8" s="4" t="s">
        <v>52</v>
      </c>
    </row>
    <row r="9" spans="1:33" hidden="1" x14ac:dyDescent="0.25">
      <c r="G9" s="6"/>
      <c r="I9" s="4" t="s">
        <v>36</v>
      </c>
      <c r="W9" s="4" t="s">
        <v>53</v>
      </c>
    </row>
    <row r="10" spans="1:33" hidden="1" x14ac:dyDescent="0.25">
      <c r="G10" s="6"/>
      <c r="I10" s="4" t="s">
        <v>37</v>
      </c>
      <c r="W10" s="4" t="s">
        <v>54</v>
      </c>
    </row>
    <row r="11" spans="1:33" hidden="1" x14ac:dyDescent="0.25">
      <c r="G11" s="6"/>
      <c r="I11" s="4" t="s">
        <v>38</v>
      </c>
      <c r="W11" s="4" t="s">
        <v>55</v>
      </c>
    </row>
    <row r="12" spans="1:33" hidden="1" x14ac:dyDescent="0.25">
      <c r="G12" s="6"/>
      <c r="I12" s="4" t="s">
        <v>39</v>
      </c>
    </row>
    <row r="13" spans="1:33" hidden="1" x14ac:dyDescent="0.25">
      <c r="G13" s="6"/>
      <c r="I13" s="4" t="s">
        <v>40</v>
      </c>
    </row>
    <row r="14" spans="1:33" hidden="1" x14ac:dyDescent="0.25">
      <c r="G14" s="6"/>
      <c r="I14" s="4" t="s">
        <v>41</v>
      </c>
    </row>
    <row r="15" spans="1:33" hidden="1" x14ac:dyDescent="0.25">
      <c r="G15" s="6"/>
      <c r="I15" s="4" t="s">
        <v>42</v>
      </c>
    </row>
    <row r="16" spans="1:33" hidden="1" x14ac:dyDescent="0.25">
      <c r="G16" s="6"/>
      <c r="I16" s="4" t="s">
        <v>43</v>
      </c>
    </row>
    <row r="17" spans="1:33" hidden="1" x14ac:dyDescent="0.25">
      <c r="G17" s="6"/>
      <c r="I17" s="4" t="s">
        <v>45</v>
      </c>
    </row>
    <row r="18" spans="1:33" hidden="1" x14ac:dyDescent="0.25">
      <c r="G18" s="6"/>
      <c r="I18" s="4" t="s">
        <v>44</v>
      </c>
    </row>
    <row r="19" spans="1:33" hidden="1" x14ac:dyDescent="0.25">
      <c r="G19" s="6"/>
      <c r="I19" s="4" t="s">
        <v>46</v>
      </c>
    </row>
    <row r="20" spans="1:33" hidden="1" x14ac:dyDescent="0.25">
      <c r="G20" s="6"/>
      <c r="I20" s="4" t="s">
        <v>47</v>
      </c>
    </row>
    <row r="21" spans="1:33" x14ac:dyDescent="0.25">
      <c r="A21" s="8"/>
      <c r="B21" s="8"/>
      <c r="C21" s="8"/>
      <c r="D21" s="8"/>
      <c r="E21" s="8"/>
      <c r="F21" s="8"/>
      <c r="G21" s="9">
        <f t="shared" ref="G21" si="0">ABS((E21*1000+F21)-(C21*1000+D21))/1000</f>
        <v>0</v>
      </c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</row>
    <row r="22" spans="1:33" x14ac:dyDescent="0.25">
      <c r="A22" s="8"/>
      <c r="B22" s="8"/>
      <c r="C22" s="8"/>
      <c r="D22" s="8"/>
      <c r="E22" s="8"/>
      <c r="F22" s="8"/>
      <c r="G22" s="9">
        <f t="shared" ref="G22:G85" si="1">ABS((E22*1000+F22)-(C22*1000+D22))/1000</f>
        <v>0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</row>
    <row r="23" spans="1:33" x14ac:dyDescent="0.25">
      <c r="A23" s="8"/>
      <c r="B23" s="8"/>
      <c r="C23" s="8"/>
      <c r="D23" s="8"/>
      <c r="E23" s="8"/>
      <c r="F23" s="8"/>
      <c r="G23" s="9">
        <f t="shared" si="1"/>
        <v>0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</row>
    <row r="24" spans="1:33" x14ac:dyDescent="0.25">
      <c r="A24" s="8"/>
      <c r="B24" s="8"/>
      <c r="C24" s="8"/>
      <c r="D24" s="8"/>
      <c r="E24" s="8"/>
      <c r="F24" s="8"/>
      <c r="G24" s="9">
        <f t="shared" si="1"/>
        <v>0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</row>
    <row r="25" spans="1:33" x14ac:dyDescent="0.25">
      <c r="A25" s="8"/>
      <c r="B25" s="8"/>
      <c r="C25" s="8"/>
      <c r="D25" s="8"/>
      <c r="E25" s="8"/>
      <c r="F25" s="8"/>
      <c r="G25" s="9">
        <f t="shared" si="1"/>
        <v>0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</row>
    <row r="26" spans="1:33" x14ac:dyDescent="0.25">
      <c r="A26" s="8"/>
      <c r="B26" s="8"/>
      <c r="C26" s="8"/>
      <c r="D26" s="8"/>
      <c r="E26" s="8"/>
      <c r="F26" s="8"/>
      <c r="G26" s="9">
        <f t="shared" si="1"/>
        <v>0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</row>
    <row r="27" spans="1:33" x14ac:dyDescent="0.25">
      <c r="A27" s="8"/>
      <c r="B27" s="8"/>
      <c r="C27" s="8"/>
      <c r="D27" s="8"/>
      <c r="E27" s="8"/>
      <c r="F27" s="8"/>
      <c r="G27" s="9">
        <f t="shared" si="1"/>
        <v>0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</row>
    <row r="28" spans="1:33" x14ac:dyDescent="0.25">
      <c r="A28" s="8"/>
      <c r="B28" s="8"/>
      <c r="C28" s="8"/>
      <c r="D28" s="8"/>
      <c r="E28" s="8"/>
      <c r="F28" s="8"/>
      <c r="G28" s="9">
        <f t="shared" si="1"/>
        <v>0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</row>
    <row r="29" spans="1:33" x14ac:dyDescent="0.25">
      <c r="A29" s="8"/>
      <c r="B29" s="8"/>
      <c r="C29" s="8"/>
      <c r="D29" s="8"/>
      <c r="E29" s="8"/>
      <c r="F29" s="8"/>
      <c r="G29" s="9">
        <f t="shared" si="1"/>
        <v>0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</row>
    <row r="30" spans="1:33" x14ac:dyDescent="0.25">
      <c r="A30" s="8"/>
      <c r="B30" s="8"/>
      <c r="C30" s="8"/>
      <c r="D30" s="8"/>
      <c r="E30" s="8"/>
      <c r="F30" s="8"/>
      <c r="G30" s="9">
        <f t="shared" si="1"/>
        <v>0</v>
      </c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</row>
    <row r="31" spans="1:33" x14ac:dyDescent="0.25">
      <c r="A31" s="8"/>
      <c r="B31" s="8"/>
      <c r="C31" s="8"/>
      <c r="D31" s="8"/>
      <c r="E31" s="8"/>
      <c r="F31" s="8"/>
      <c r="G31" s="9">
        <f t="shared" si="1"/>
        <v>0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</row>
    <row r="32" spans="1:33" x14ac:dyDescent="0.25">
      <c r="A32" s="8"/>
      <c r="B32" s="8"/>
      <c r="C32" s="8"/>
      <c r="D32" s="8"/>
      <c r="E32" s="8"/>
      <c r="F32" s="8"/>
      <c r="G32" s="9">
        <f t="shared" si="1"/>
        <v>0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</row>
    <row r="33" spans="1:33" x14ac:dyDescent="0.25">
      <c r="A33" s="8"/>
      <c r="B33" s="8"/>
      <c r="C33" s="8"/>
      <c r="D33" s="8"/>
      <c r="E33" s="8"/>
      <c r="F33" s="8"/>
      <c r="G33" s="9">
        <f t="shared" si="1"/>
        <v>0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</row>
    <row r="34" spans="1:33" x14ac:dyDescent="0.25">
      <c r="A34" s="8"/>
      <c r="B34" s="8"/>
      <c r="C34" s="8"/>
      <c r="D34" s="8"/>
      <c r="E34" s="8"/>
      <c r="F34" s="8"/>
      <c r="G34" s="9">
        <f t="shared" si="1"/>
        <v>0</v>
      </c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</row>
    <row r="35" spans="1:33" x14ac:dyDescent="0.25">
      <c r="A35" s="8"/>
      <c r="B35" s="8"/>
      <c r="C35" s="8"/>
      <c r="D35" s="8"/>
      <c r="E35" s="8"/>
      <c r="F35" s="8"/>
      <c r="G35" s="9">
        <f t="shared" si="1"/>
        <v>0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</row>
    <row r="36" spans="1:33" x14ac:dyDescent="0.25">
      <c r="A36" s="8"/>
      <c r="B36" s="8"/>
      <c r="C36" s="8"/>
      <c r="D36" s="8"/>
      <c r="E36" s="8"/>
      <c r="F36" s="8"/>
      <c r="G36" s="9">
        <f t="shared" si="1"/>
        <v>0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</row>
    <row r="37" spans="1:33" x14ac:dyDescent="0.25">
      <c r="A37" s="8"/>
      <c r="B37" s="8"/>
      <c r="C37" s="8"/>
      <c r="D37" s="8"/>
      <c r="E37" s="8"/>
      <c r="F37" s="8"/>
      <c r="G37" s="9">
        <f t="shared" si="1"/>
        <v>0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</row>
    <row r="38" spans="1:33" x14ac:dyDescent="0.25">
      <c r="A38" s="8"/>
      <c r="B38" s="8"/>
      <c r="C38" s="8"/>
      <c r="D38" s="8"/>
      <c r="E38" s="8"/>
      <c r="F38" s="8"/>
      <c r="G38" s="9">
        <f t="shared" si="1"/>
        <v>0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</row>
    <row r="39" spans="1:33" x14ac:dyDescent="0.25">
      <c r="A39" s="8"/>
      <c r="B39" s="8"/>
      <c r="C39" s="8"/>
      <c r="D39" s="8"/>
      <c r="E39" s="8"/>
      <c r="F39" s="8"/>
      <c r="G39" s="9">
        <f t="shared" si="1"/>
        <v>0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</row>
    <row r="40" spans="1:33" x14ac:dyDescent="0.25">
      <c r="A40" s="8"/>
      <c r="B40" s="8"/>
      <c r="C40" s="8"/>
      <c r="D40" s="8"/>
      <c r="E40" s="8"/>
      <c r="F40" s="8"/>
      <c r="G40" s="9">
        <f t="shared" si="1"/>
        <v>0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</row>
    <row r="41" spans="1:33" x14ac:dyDescent="0.25">
      <c r="A41" s="8"/>
      <c r="B41" s="8"/>
      <c r="C41" s="8"/>
      <c r="D41" s="8"/>
      <c r="E41" s="8"/>
      <c r="F41" s="8"/>
      <c r="G41" s="9">
        <f t="shared" si="1"/>
        <v>0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</row>
    <row r="42" spans="1:33" x14ac:dyDescent="0.25">
      <c r="A42" s="8"/>
      <c r="B42" s="8"/>
      <c r="C42" s="8"/>
      <c r="D42" s="8"/>
      <c r="E42" s="8"/>
      <c r="F42" s="8"/>
      <c r="G42" s="9">
        <f t="shared" si="1"/>
        <v>0</v>
      </c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</row>
    <row r="43" spans="1:33" x14ac:dyDescent="0.25">
      <c r="A43" s="8"/>
      <c r="B43" s="8"/>
      <c r="C43" s="8"/>
      <c r="D43" s="8"/>
      <c r="E43" s="8"/>
      <c r="F43" s="8"/>
      <c r="G43" s="9">
        <f t="shared" si="1"/>
        <v>0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</row>
    <row r="44" spans="1:33" x14ac:dyDescent="0.25">
      <c r="A44" s="8"/>
      <c r="B44" s="8"/>
      <c r="C44" s="8"/>
      <c r="D44" s="8"/>
      <c r="E44" s="8"/>
      <c r="F44" s="8"/>
      <c r="G44" s="9">
        <f t="shared" si="1"/>
        <v>0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</row>
    <row r="45" spans="1:33" x14ac:dyDescent="0.25">
      <c r="A45" s="8"/>
      <c r="B45" s="8"/>
      <c r="C45" s="8"/>
      <c r="D45" s="8"/>
      <c r="E45" s="8"/>
      <c r="F45" s="8"/>
      <c r="G45" s="9">
        <f t="shared" si="1"/>
        <v>0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</row>
    <row r="46" spans="1:33" x14ac:dyDescent="0.25">
      <c r="A46" s="8"/>
      <c r="B46" s="8"/>
      <c r="C46" s="8"/>
      <c r="D46" s="8"/>
      <c r="E46" s="8"/>
      <c r="F46" s="8"/>
      <c r="G46" s="9">
        <f t="shared" si="1"/>
        <v>0</v>
      </c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</row>
    <row r="47" spans="1:33" x14ac:dyDescent="0.25">
      <c r="A47" s="8"/>
      <c r="B47" s="8"/>
      <c r="C47" s="8"/>
      <c r="D47" s="8"/>
      <c r="E47" s="8"/>
      <c r="F47" s="8"/>
      <c r="G47" s="9">
        <f t="shared" si="1"/>
        <v>0</v>
      </c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</row>
    <row r="48" spans="1:33" x14ac:dyDescent="0.25">
      <c r="A48" s="8"/>
      <c r="B48" s="8"/>
      <c r="C48" s="8"/>
      <c r="D48" s="8"/>
      <c r="E48" s="8"/>
      <c r="F48" s="8"/>
      <c r="G48" s="9">
        <f t="shared" si="1"/>
        <v>0</v>
      </c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</row>
    <row r="49" spans="1:33" x14ac:dyDescent="0.25">
      <c r="A49" s="8"/>
      <c r="B49" s="8"/>
      <c r="C49" s="8"/>
      <c r="D49" s="8"/>
      <c r="E49" s="8"/>
      <c r="F49" s="8"/>
      <c r="G49" s="9">
        <f t="shared" si="1"/>
        <v>0</v>
      </c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</row>
    <row r="50" spans="1:33" x14ac:dyDescent="0.25">
      <c r="A50" s="8"/>
      <c r="B50" s="8"/>
      <c r="C50" s="8"/>
      <c r="D50" s="8"/>
      <c r="E50" s="8"/>
      <c r="F50" s="8"/>
      <c r="G50" s="9">
        <f t="shared" si="1"/>
        <v>0</v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</row>
    <row r="51" spans="1:33" x14ac:dyDescent="0.25">
      <c r="A51" s="8"/>
      <c r="B51" s="8"/>
      <c r="C51" s="8"/>
      <c r="D51" s="8"/>
      <c r="E51" s="8"/>
      <c r="F51" s="8"/>
      <c r="G51" s="9">
        <f t="shared" si="1"/>
        <v>0</v>
      </c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</row>
    <row r="52" spans="1:33" x14ac:dyDescent="0.25">
      <c r="A52" s="8"/>
      <c r="B52" s="8"/>
      <c r="C52" s="8"/>
      <c r="D52" s="8"/>
      <c r="E52" s="8"/>
      <c r="F52" s="8"/>
      <c r="G52" s="9">
        <f t="shared" si="1"/>
        <v>0</v>
      </c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</row>
    <row r="53" spans="1:33" x14ac:dyDescent="0.25">
      <c r="A53" s="8"/>
      <c r="B53" s="8"/>
      <c r="C53" s="8"/>
      <c r="D53" s="8"/>
      <c r="E53" s="8"/>
      <c r="F53" s="8"/>
      <c r="G53" s="9">
        <f t="shared" si="1"/>
        <v>0</v>
      </c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</row>
    <row r="54" spans="1:33" x14ac:dyDescent="0.25">
      <c r="A54" s="8"/>
      <c r="B54" s="8"/>
      <c r="C54" s="8"/>
      <c r="D54" s="8"/>
      <c r="E54" s="8"/>
      <c r="F54" s="8"/>
      <c r="G54" s="9">
        <f t="shared" si="1"/>
        <v>0</v>
      </c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</row>
    <row r="55" spans="1:33" x14ac:dyDescent="0.25">
      <c r="A55" s="8"/>
      <c r="B55" s="8"/>
      <c r="C55" s="8"/>
      <c r="D55" s="8"/>
      <c r="E55" s="8"/>
      <c r="F55" s="8"/>
      <c r="G55" s="9">
        <f t="shared" si="1"/>
        <v>0</v>
      </c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</row>
    <row r="56" spans="1:33" x14ac:dyDescent="0.25">
      <c r="A56" s="8"/>
      <c r="B56" s="8"/>
      <c r="C56" s="8"/>
      <c r="D56" s="8"/>
      <c r="E56" s="8"/>
      <c r="F56" s="8"/>
      <c r="G56" s="9">
        <f t="shared" si="1"/>
        <v>0</v>
      </c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</row>
    <row r="57" spans="1:33" x14ac:dyDescent="0.25">
      <c r="A57" s="8"/>
      <c r="B57" s="8"/>
      <c r="C57" s="8"/>
      <c r="D57" s="8"/>
      <c r="E57" s="8"/>
      <c r="F57" s="8"/>
      <c r="G57" s="9">
        <f t="shared" si="1"/>
        <v>0</v>
      </c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</row>
    <row r="58" spans="1:33" x14ac:dyDescent="0.25">
      <c r="A58" s="8"/>
      <c r="B58" s="8"/>
      <c r="C58" s="8"/>
      <c r="D58" s="8"/>
      <c r="E58" s="8"/>
      <c r="F58" s="8"/>
      <c r="G58" s="9">
        <f t="shared" si="1"/>
        <v>0</v>
      </c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</row>
    <row r="59" spans="1:33" x14ac:dyDescent="0.25">
      <c r="A59" s="8"/>
      <c r="B59" s="8"/>
      <c r="C59" s="8"/>
      <c r="D59" s="8"/>
      <c r="E59" s="8"/>
      <c r="F59" s="8"/>
      <c r="G59" s="9">
        <f t="shared" si="1"/>
        <v>0</v>
      </c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</row>
    <row r="60" spans="1:33" x14ac:dyDescent="0.25">
      <c r="A60" s="8"/>
      <c r="B60" s="8"/>
      <c r="C60" s="8"/>
      <c r="D60" s="8"/>
      <c r="E60" s="8"/>
      <c r="F60" s="8"/>
      <c r="G60" s="9">
        <f t="shared" si="1"/>
        <v>0</v>
      </c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</row>
    <row r="61" spans="1:33" x14ac:dyDescent="0.25">
      <c r="A61" s="8"/>
      <c r="B61" s="8"/>
      <c r="C61" s="8"/>
      <c r="D61" s="8"/>
      <c r="E61" s="8"/>
      <c r="F61" s="8"/>
      <c r="G61" s="9">
        <f t="shared" si="1"/>
        <v>0</v>
      </c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</row>
    <row r="62" spans="1:33" x14ac:dyDescent="0.25">
      <c r="A62" s="8"/>
      <c r="B62" s="8"/>
      <c r="C62" s="8"/>
      <c r="D62" s="8"/>
      <c r="E62" s="8"/>
      <c r="F62" s="8"/>
      <c r="G62" s="9">
        <f t="shared" si="1"/>
        <v>0</v>
      </c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</row>
    <row r="63" spans="1:33" x14ac:dyDescent="0.25">
      <c r="A63" s="8"/>
      <c r="B63" s="8"/>
      <c r="C63" s="8"/>
      <c r="D63" s="8"/>
      <c r="E63" s="8"/>
      <c r="F63" s="8"/>
      <c r="G63" s="9">
        <f t="shared" si="1"/>
        <v>0</v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</row>
    <row r="64" spans="1:33" x14ac:dyDescent="0.25">
      <c r="A64" s="8"/>
      <c r="B64" s="8"/>
      <c r="C64" s="8"/>
      <c r="D64" s="8"/>
      <c r="E64" s="8"/>
      <c r="F64" s="8"/>
      <c r="G64" s="9">
        <f t="shared" si="1"/>
        <v>0</v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</row>
    <row r="65" spans="1:33" x14ac:dyDescent="0.25">
      <c r="A65" s="8"/>
      <c r="B65" s="8"/>
      <c r="C65" s="8"/>
      <c r="D65" s="8"/>
      <c r="E65" s="8"/>
      <c r="F65" s="8"/>
      <c r="G65" s="9">
        <f t="shared" si="1"/>
        <v>0</v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</row>
    <row r="66" spans="1:33" x14ac:dyDescent="0.25">
      <c r="A66" s="8"/>
      <c r="B66" s="8"/>
      <c r="C66" s="8"/>
      <c r="D66" s="8"/>
      <c r="E66" s="8"/>
      <c r="F66" s="8"/>
      <c r="G66" s="9">
        <f t="shared" si="1"/>
        <v>0</v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</row>
    <row r="67" spans="1:33" x14ac:dyDescent="0.25">
      <c r="A67" s="8"/>
      <c r="B67" s="8"/>
      <c r="C67" s="8"/>
      <c r="D67" s="8"/>
      <c r="E67" s="8"/>
      <c r="F67" s="8"/>
      <c r="G67" s="9">
        <f t="shared" si="1"/>
        <v>0</v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</row>
    <row r="68" spans="1:33" x14ac:dyDescent="0.25">
      <c r="A68" s="8"/>
      <c r="B68" s="8"/>
      <c r="C68" s="8"/>
      <c r="D68" s="8"/>
      <c r="E68" s="8"/>
      <c r="F68" s="8"/>
      <c r="G68" s="9">
        <f t="shared" si="1"/>
        <v>0</v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</row>
    <row r="69" spans="1:33" x14ac:dyDescent="0.25">
      <c r="A69" s="8"/>
      <c r="B69" s="8"/>
      <c r="C69" s="8"/>
      <c r="D69" s="8"/>
      <c r="E69" s="8"/>
      <c r="F69" s="8"/>
      <c r="G69" s="9">
        <f t="shared" si="1"/>
        <v>0</v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</row>
    <row r="70" spans="1:33" x14ac:dyDescent="0.25">
      <c r="A70" s="8"/>
      <c r="B70" s="8"/>
      <c r="C70" s="8"/>
      <c r="D70" s="8"/>
      <c r="E70" s="8"/>
      <c r="F70" s="8"/>
      <c r="G70" s="9">
        <f t="shared" si="1"/>
        <v>0</v>
      </c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</row>
    <row r="71" spans="1:33" x14ac:dyDescent="0.25">
      <c r="A71" s="8"/>
      <c r="B71" s="8"/>
      <c r="C71" s="8"/>
      <c r="D71" s="8"/>
      <c r="E71" s="8"/>
      <c r="F71" s="8"/>
      <c r="G71" s="9">
        <f t="shared" si="1"/>
        <v>0</v>
      </c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</row>
    <row r="72" spans="1:33" x14ac:dyDescent="0.25">
      <c r="A72" s="8"/>
      <c r="B72" s="8"/>
      <c r="C72" s="8"/>
      <c r="D72" s="8"/>
      <c r="E72" s="8"/>
      <c r="F72" s="8"/>
      <c r="G72" s="9">
        <f t="shared" si="1"/>
        <v>0</v>
      </c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</row>
    <row r="73" spans="1:33" x14ac:dyDescent="0.25">
      <c r="A73" s="8"/>
      <c r="B73" s="8"/>
      <c r="C73" s="8"/>
      <c r="D73" s="8"/>
      <c r="E73" s="8"/>
      <c r="F73" s="8"/>
      <c r="G73" s="9">
        <f t="shared" si="1"/>
        <v>0</v>
      </c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</row>
    <row r="74" spans="1:33" x14ac:dyDescent="0.25">
      <c r="A74" s="8"/>
      <c r="B74" s="8"/>
      <c r="C74" s="8"/>
      <c r="D74" s="8"/>
      <c r="E74" s="8"/>
      <c r="F74" s="8"/>
      <c r="G74" s="9">
        <f t="shared" si="1"/>
        <v>0</v>
      </c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</row>
    <row r="75" spans="1:33" x14ac:dyDescent="0.25">
      <c r="A75" s="8"/>
      <c r="B75" s="8"/>
      <c r="C75" s="8"/>
      <c r="D75" s="8"/>
      <c r="E75" s="8"/>
      <c r="F75" s="8"/>
      <c r="G75" s="9">
        <f t="shared" si="1"/>
        <v>0</v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</row>
    <row r="76" spans="1:33" x14ac:dyDescent="0.25">
      <c r="A76" s="8"/>
      <c r="B76" s="8"/>
      <c r="C76" s="8"/>
      <c r="D76" s="8"/>
      <c r="E76" s="8"/>
      <c r="F76" s="8"/>
      <c r="G76" s="9">
        <f t="shared" si="1"/>
        <v>0</v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</row>
    <row r="77" spans="1:33" x14ac:dyDescent="0.25">
      <c r="A77" s="8"/>
      <c r="B77" s="8"/>
      <c r="C77" s="8"/>
      <c r="D77" s="8"/>
      <c r="E77" s="8"/>
      <c r="F77" s="8"/>
      <c r="G77" s="9">
        <f t="shared" si="1"/>
        <v>0</v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</row>
    <row r="78" spans="1:33" x14ac:dyDescent="0.25">
      <c r="A78" s="8"/>
      <c r="B78" s="8"/>
      <c r="C78" s="8"/>
      <c r="D78" s="8"/>
      <c r="E78" s="8"/>
      <c r="F78" s="8"/>
      <c r="G78" s="9">
        <f t="shared" si="1"/>
        <v>0</v>
      </c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</row>
    <row r="79" spans="1:33" x14ac:dyDescent="0.25">
      <c r="A79" s="8"/>
      <c r="B79" s="8"/>
      <c r="C79" s="8"/>
      <c r="D79" s="8"/>
      <c r="E79" s="8"/>
      <c r="F79" s="8"/>
      <c r="G79" s="9">
        <f t="shared" si="1"/>
        <v>0</v>
      </c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</row>
    <row r="80" spans="1:33" x14ac:dyDescent="0.25">
      <c r="A80" s="8"/>
      <c r="B80" s="8"/>
      <c r="C80" s="8"/>
      <c r="D80" s="8"/>
      <c r="E80" s="8"/>
      <c r="F80" s="8"/>
      <c r="G80" s="9">
        <f t="shared" si="1"/>
        <v>0</v>
      </c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</row>
    <row r="81" spans="1:33" x14ac:dyDescent="0.25">
      <c r="A81" s="8"/>
      <c r="B81" s="8"/>
      <c r="C81" s="8"/>
      <c r="D81" s="8"/>
      <c r="E81" s="8"/>
      <c r="F81" s="8"/>
      <c r="G81" s="9">
        <f t="shared" si="1"/>
        <v>0</v>
      </c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</row>
    <row r="82" spans="1:33" x14ac:dyDescent="0.25">
      <c r="A82" s="8"/>
      <c r="B82" s="8"/>
      <c r="C82" s="8"/>
      <c r="D82" s="8"/>
      <c r="E82" s="8"/>
      <c r="F82" s="8"/>
      <c r="G82" s="9">
        <f t="shared" si="1"/>
        <v>0</v>
      </c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</row>
    <row r="83" spans="1:33" x14ac:dyDescent="0.25">
      <c r="A83" s="8"/>
      <c r="B83" s="8"/>
      <c r="C83" s="8"/>
      <c r="D83" s="8"/>
      <c r="E83" s="8"/>
      <c r="F83" s="8"/>
      <c r="G83" s="9">
        <f t="shared" si="1"/>
        <v>0</v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</row>
    <row r="84" spans="1:33" x14ac:dyDescent="0.25">
      <c r="A84" s="8"/>
      <c r="B84" s="8"/>
      <c r="C84" s="8"/>
      <c r="D84" s="8"/>
      <c r="E84" s="8"/>
      <c r="F84" s="8"/>
      <c r="G84" s="9">
        <f t="shared" si="1"/>
        <v>0</v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</row>
    <row r="85" spans="1:33" x14ac:dyDescent="0.25">
      <c r="A85" s="8"/>
      <c r="B85" s="8"/>
      <c r="C85" s="8"/>
      <c r="D85" s="8"/>
      <c r="E85" s="8"/>
      <c r="F85" s="8"/>
      <c r="G85" s="9">
        <f t="shared" si="1"/>
        <v>0</v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</row>
    <row r="86" spans="1:33" x14ac:dyDescent="0.25">
      <c r="A86" s="8"/>
      <c r="B86" s="8"/>
      <c r="C86" s="8"/>
      <c r="D86" s="8"/>
      <c r="E86" s="8"/>
      <c r="F86" s="8"/>
      <c r="G86" s="9">
        <f t="shared" ref="G86:G149" si="2">ABS((E86*1000+F86)-(C86*1000+D86))/1000</f>
        <v>0</v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</row>
    <row r="87" spans="1:33" x14ac:dyDescent="0.25">
      <c r="A87" s="8"/>
      <c r="B87" s="8"/>
      <c r="C87" s="8"/>
      <c r="D87" s="8"/>
      <c r="E87" s="8"/>
      <c r="F87" s="8"/>
      <c r="G87" s="9">
        <f t="shared" si="2"/>
        <v>0</v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</row>
    <row r="88" spans="1:33" x14ac:dyDescent="0.25">
      <c r="A88" s="8"/>
      <c r="B88" s="8"/>
      <c r="C88" s="8"/>
      <c r="D88" s="8"/>
      <c r="E88" s="8"/>
      <c r="F88" s="8"/>
      <c r="G88" s="9">
        <f t="shared" si="2"/>
        <v>0</v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</row>
    <row r="89" spans="1:33" x14ac:dyDescent="0.25">
      <c r="A89" s="8"/>
      <c r="B89" s="8"/>
      <c r="C89" s="8"/>
      <c r="D89" s="8"/>
      <c r="E89" s="8"/>
      <c r="F89" s="8"/>
      <c r="G89" s="9">
        <f t="shared" si="2"/>
        <v>0</v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</row>
    <row r="90" spans="1:33" x14ac:dyDescent="0.25">
      <c r="A90" s="8"/>
      <c r="B90" s="8"/>
      <c r="C90" s="8"/>
      <c r="D90" s="8"/>
      <c r="E90" s="8"/>
      <c r="F90" s="8"/>
      <c r="G90" s="9">
        <f t="shared" si="2"/>
        <v>0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</row>
    <row r="91" spans="1:33" x14ac:dyDescent="0.25">
      <c r="A91" s="8"/>
      <c r="B91" s="8"/>
      <c r="C91" s="8"/>
      <c r="D91" s="8"/>
      <c r="E91" s="8"/>
      <c r="F91" s="8"/>
      <c r="G91" s="9">
        <f t="shared" si="2"/>
        <v>0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</row>
    <row r="92" spans="1:33" x14ac:dyDescent="0.25">
      <c r="A92" s="8"/>
      <c r="B92" s="8"/>
      <c r="C92" s="8"/>
      <c r="D92" s="8"/>
      <c r="E92" s="8"/>
      <c r="F92" s="8"/>
      <c r="G92" s="9">
        <f t="shared" si="2"/>
        <v>0</v>
      </c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</row>
    <row r="93" spans="1:33" x14ac:dyDescent="0.25">
      <c r="A93" s="8"/>
      <c r="B93" s="8"/>
      <c r="C93" s="8"/>
      <c r="D93" s="8"/>
      <c r="E93" s="8"/>
      <c r="F93" s="8"/>
      <c r="G93" s="9">
        <f t="shared" si="2"/>
        <v>0</v>
      </c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</row>
    <row r="94" spans="1:33" x14ac:dyDescent="0.25">
      <c r="A94" s="8"/>
      <c r="B94" s="8"/>
      <c r="C94" s="8"/>
      <c r="D94" s="8"/>
      <c r="E94" s="8"/>
      <c r="F94" s="8"/>
      <c r="G94" s="9">
        <f t="shared" si="2"/>
        <v>0</v>
      </c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</row>
    <row r="95" spans="1:33" x14ac:dyDescent="0.25">
      <c r="A95" s="8"/>
      <c r="B95" s="8"/>
      <c r="C95" s="8"/>
      <c r="D95" s="8"/>
      <c r="E95" s="8"/>
      <c r="F95" s="8"/>
      <c r="G95" s="9">
        <f t="shared" si="2"/>
        <v>0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</row>
    <row r="96" spans="1:33" x14ac:dyDescent="0.25">
      <c r="A96" s="8"/>
      <c r="B96" s="8"/>
      <c r="C96" s="8"/>
      <c r="D96" s="8"/>
      <c r="E96" s="8"/>
      <c r="F96" s="8"/>
      <c r="G96" s="9">
        <f t="shared" si="2"/>
        <v>0</v>
      </c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</row>
    <row r="97" spans="1:33" x14ac:dyDescent="0.25">
      <c r="A97" s="8"/>
      <c r="B97" s="8"/>
      <c r="C97" s="8"/>
      <c r="D97" s="8"/>
      <c r="E97" s="8"/>
      <c r="F97" s="8"/>
      <c r="G97" s="9">
        <f t="shared" si="2"/>
        <v>0</v>
      </c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</row>
    <row r="98" spans="1:33" x14ac:dyDescent="0.25">
      <c r="A98" s="8"/>
      <c r="B98" s="8"/>
      <c r="C98" s="8"/>
      <c r="D98" s="8"/>
      <c r="E98" s="8"/>
      <c r="F98" s="8"/>
      <c r="G98" s="9">
        <f t="shared" si="2"/>
        <v>0</v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</row>
    <row r="99" spans="1:33" x14ac:dyDescent="0.25">
      <c r="A99" s="8"/>
      <c r="B99" s="8"/>
      <c r="C99" s="8"/>
      <c r="D99" s="8"/>
      <c r="E99" s="8"/>
      <c r="F99" s="8"/>
      <c r="G99" s="9">
        <f t="shared" si="2"/>
        <v>0</v>
      </c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</row>
    <row r="100" spans="1:33" x14ac:dyDescent="0.25">
      <c r="A100" s="8"/>
      <c r="B100" s="8"/>
      <c r="C100" s="8"/>
      <c r="D100" s="8"/>
      <c r="E100" s="8"/>
      <c r="F100" s="8"/>
      <c r="G100" s="9">
        <f t="shared" si="2"/>
        <v>0</v>
      </c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</row>
    <row r="101" spans="1:33" x14ac:dyDescent="0.25">
      <c r="A101" s="8"/>
      <c r="B101" s="8"/>
      <c r="C101" s="8"/>
      <c r="D101" s="8"/>
      <c r="E101" s="8"/>
      <c r="F101" s="8"/>
      <c r="G101" s="9">
        <f t="shared" si="2"/>
        <v>0</v>
      </c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</row>
    <row r="102" spans="1:33" x14ac:dyDescent="0.25">
      <c r="A102" s="8"/>
      <c r="B102" s="8"/>
      <c r="C102" s="8"/>
      <c r="D102" s="8"/>
      <c r="E102" s="8"/>
      <c r="F102" s="8"/>
      <c r="G102" s="9">
        <f t="shared" si="2"/>
        <v>0</v>
      </c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</row>
    <row r="103" spans="1:33" x14ac:dyDescent="0.25">
      <c r="A103" s="8"/>
      <c r="B103" s="8"/>
      <c r="C103" s="8"/>
      <c r="D103" s="8"/>
      <c r="E103" s="8"/>
      <c r="F103" s="8"/>
      <c r="G103" s="9">
        <f t="shared" si="2"/>
        <v>0</v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</row>
    <row r="104" spans="1:33" x14ac:dyDescent="0.25">
      <c r="A104" s="8"/>
      <c r="B104" s="8"/>
      <c r="C104" s="8"/>
      <c r="D104" s="8"/>
      <c r="E104" s="8"/>
      <c r="F104" s="8"/>
      <c r="G104" s="9">
        <f t="shared" si="2"/>
        <v>0</v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</row>
    <row r="105" spans="1:33" x14ac:dyDescent="0.25">
      <c r="A105" s="8"/>
      <c r="B105" s="8"/>
      <c r="C105" s="8"/>
      <c r="D105" s="8"/>
      <c r="E105" s="8"/>
      <c r="F105" s="8"/>
      <c r="G105" s="9">
        <f t="shared" si="2"/>
        <v>0</v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</row>
    <row r="106" spans="1:33" x14ac:dyDescent="0.25">
      <c r="A106" s="8"/>
      <c r="B106" s="8"/>
      <c r="C106" s="8"/>
      <c r="D106" s="8"/>
      <c r="E106" s="8"/>
      <c r="F106" s="8"/>
      <c r="G106" s="9">
        <f t="shared" si="2"/>
        <v>0</v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</row>
    <row r="107" spans="1:33" x14ac:dyDescent="0.25">
      <c r="A107" s="8"/>
      <c r="B107" s="8"/>
      <c r="C107" s="8"/>
      <c r="D107" s="8"/>
      <c r="E107" s="8"/>
      <c r="F107" s="8"/>
      <c r="G107" s="9">
        <f t="shared" si="2"/>
        <v>0</v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</row>
    <row r="108" spans="1:33" x14ac:dyDescent="0.25">
      <c r="A108" s="8"/>
      <c r="B108" s="8"/>
      <c r="C108" s="8"/>
      <c r="D108" s="8"/>
      <c r="E108" s="8"/>
      <c r="F108" s="8"/>
      <c r="G108" s="9">
        <f t="shared" si="2"/>
        <v>0</v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</row>
    <row r="109" spans="1:33" x14ac:dyDescent="0.25">
      <c r="A109" s="8"/>
      <c r="B109" s="8"/>
      <c r="C109" s="8"/>
      <c r="D109" s="8"/>
      <c r="E109" s="8"/>
      <c r="F109" s="8"/>
      <c r="G109" s="9">
        <f t="shared" si="2"/>
        <v>0</v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</row>
    <row r="110" spans="1:33" x14ac:dyDescent="0.25">
      <c r="A110" s="8"/>
      <c r="B110" s="8"/>
      <c r="C110" s="8"/>
      <c r="D110" s="8"/>
      <c r="E110" s="8"/>
      <c r="F110" s="8"/>
      <c r="G110" s="9">
        <f t="shared" si="2"/>
        <v>0</v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</row>
    <row r="111" spans="1:33" x14ac:dyDescent="0.25">
      <c r="A111" s="8"/>
      <c r="B111" s="8"/>
      <c r="C111" s="8"/>
      <c r="D111" s="8"/>
      <c r="E111" s="8"/>
      <c r="F111" s="8"/>
      <c r="G111" s="9">
        <f t="shared" si="2"/>
        <v>0</v>
      </c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</row>
    <row r="112" spans="1:33" x14ac:dyDescent="0.25">
      <c r="A112" s="8"/>
      <c r="B112" s="8"/>
      <c r="C112" s="8"/>
      <c r="D112" s="8"/>
      <c r="E112" s="8"/>
      <c r="F112" s="8"/>
      <c r="G112" s="9">
        <f t="shared" si="2"/>
        <v>0</v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</row>
    <row r="113" spans="1:33" x14ac:dyDescent="0.25">
      <c r="A113" s="8"/>
      <c r="B113" s="8"/>
      <c r="C113" s="8"/>
      <c r="D113" s="8"/>
      <c r="E113" s="8"/>
      <c r="F113" s="8"/>
      <c r="G113" s="9">
        <f t="shared" si="2"/>
        <v>0</v>
      </c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</row>
    <row r="114" spans="1:33" x14ac:dyDescent="0.25">
      <c r="A114" s="8"/>
      <c r="B114" s="8"/>
      <c r="C114" s="8"/>
      <c r="D114" s="8"/>
      <c r="E114" s="8"/>
      <c r="F114" s="8"/>
      <c r="G114" s="9">
        <f t="shared" si="2"/>
        <v>0</v>
      </c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</row>
    <row r="115" spans="1:33" x14ac:dyDescent="0.25">
      <c r="A115" s="8"/>
      <c r="B115" s="8"/>
      <c r="C115" s="8"/>
      <c r="D115" s="8"/>
      <c r="E115" s="8"/>
      <c r="F115" s="8"/>
      <c r="G115" s="9">
        <f t="shared" si="2"/>
        <v>0</v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</row>
    <row r="116" spans="1:33" x14ac:dyDescent="0.25">
      <c r="A116" s="8"/>
      <c r="B116" s="8"/>
      <c r="C116" s="8"/>
      <c r="D116" s="8"/>
      <c r="E116" s="8"/>
      <c r="F116" s="8"/>
      <c r="G116" s="9">
        <f t="shared" si="2"/>
        <v>0</v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</row>
    <row r="117" spans="1:33" x14ac:dyDescent="0.25">
      <c r="A117" s="8"/>
      <c r="B117" s="8"/>
      <c r="C117" s="8"/>
      <c r="D117" s="8"/>
      <c r="E117" s="8"/>
      <c r="F117" s="8"/>
      <c r="G117" s="9">
        <f t="shared" si="2"/>
        <v>0</v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</row>
    <row r="118" spans="1:33" x14ac:dyDescent="0.25">
      <c r="A118" s="8"/>
      <c r="B118" s="8"/>
      <c r="C118" s="8"/>
      <c r="D118" s="8"/>
      <c r="E118" s="8"/>
      <c r="F118" s="8"/>
      <c r="G118" s="9">
        <f t="shared" si="2"/>
        <v>0</v>
      </c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</row>
    <row r="119" spans="1:33" x14ac:dyDescent="0.25">
      <c r="A119" s="8"/>
      <c r="B119" s="8"/>
      <c r="C119" s="8"/>
      <c r="D119" s="8"/>
      <c r="E119" s="8"/>
      <c r="F119" s="8"/>
      <c r="G119" s="9">
        <f t="shared" si="2"/>
        <v>0</v>
      </c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</row>
    <row r="120" spans="1:33" x14ac:dyDescent="0.25">
      <c r="A120" s="8"/>
      <c r="B120" s="8"/>
      <c r="C120" s="8"/>
      <c r="D120" s="8"/>
      <c r="E120" s="8"/>
      <c r="F120" s="8"/>
      <c r="G120" s="9">
        <f t="shared" si="2"/>
        <v>0</v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</row>
    <row r="121" spans="1:33" x14ac:dyDescent="0.25">
      <c r="A121" s="8"/>
      <c r="B121" s="8"/>
      <c r="C121" s="8"/>
      <c r="D121" s="8"/>
      <c r="E121" s="8"/>
      <c r="F121" s="8"/>
      <c r="G121" s="9">
        <f t="shared" si="2"/>
        <v>0</v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</row>
    <row r="122" spans="1:33" x14ac:dyDescent="0.25">
      <c r="A122" s="8"/>
      <c r="B122" s="8"/>
      <c r="C122" s="8"/>
      <c r="D122" s="8"/>
      <c r="E122" s="8"/>
      <c r="F122" s="8"/>
      <c r="G122" s="9">
        <f t="shared" si="2"/>
        <v>0</v>
      </c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</row>
    <row r="123" spans="1:33" x14ac:dyDescent="0.25">
      <c r="A123" s="8"/>
      <c r="B123" s="8"/>
      <c r="C123" s="8"/>
      <c r="D123" s="8"/>
      <c r="E123" s="8"/>
      <c r="F123" s="8"/>
      <c r="G123" s="9">
        <f t="shared" si="2"/>
        <v>0</v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</row>
    <row r="124" spans="1:33" x14ac:dyDescent="0.25">
      <c r="A124" s="8"/>
      <c r="B124" s="8"/>
      <c r="C124" s="8"/>
      <c r="D124" s="8"/>
      <c r="E124" s="8"/>
      <c r="F124" s="8"/>
      <c r="G124" s="9">
        <f t="shared" si="2"/>
        <v>0</v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</row>
    <row r="125" spans="1:33" x14ac:dyDescent="0.25">
      <c r="A125" s="8"/>
      <c r="B125" s="8"/>
      <c r="C125" s="8"/>
      <c r="D125" s="8"/>
      <c r="E125" s="8"/>
      <c r="F125" s="8"/>
      <c r="G125" s="9">
        <f t="shared" si="2"/>
        <v>0</v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</row>
    <row r="126" spans="1:33" x14ac:dyDescent="0.25">
      <c r="A126" s="8"/>
      <c r="B126" s="8"/>
      <c r="C126" s="8"/>
      <c r="D126" s="8"/>
      <c r="E126" s="8"/>
      <c r="F126" s="8"/>
      <c r="G126" s="9">
        <f t="shared" si="2"/>
        <v>0</v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</row>
    <row r="127" spans="1:33" x14ac:dyDescent="0.25">
      <c r="A127" s="8"/>
      <c r="B127" s="8"/>
      <c r="C127" s="8"/>
      <c r="D127" s="8"/>
      <c r="E127" s="8"/>
      <c r="F127" s="8"/>
      <c r="G127" s="9">
        <f t="shared" si="2"/>
        <v>0</v>
      </c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</row>
    <row r="128" spans="1:33" x14ac:dyDescent="0.25">
      <c r="A128" s="8"/>
      <c r="B128" s="8"/>
      <c r="C128" s="8"/>
      <c r="D128" s="8"/>
      <c r="E128" s="8"/>
      <c r="F128" s="8"/>
      <c r="G128" s="9">
        <f t="shared" si="2"/>
        <v>0</v>
      </c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</row>
    <row r="129" spans="1:33" x14ac:dyDescent="0.25">
      <c r="A129" s="8"/>
      <c r="B129" s="8"/>
      <c r="C129" s="8"/>
      <c r="D129" s="8"/>
      <c r="E129" s="8"/>
      <c r="F129" s="8"/>
      <c r="G129" s="9">
        <f t="shared" si="2"/>
        <v>0</v>
      </c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</row>
    <row r="130" spans="1:33" x14ac:dyDescent="0.25">
      <c r="A130" s="8"/>
      <c r="B130" s="8"/>
      <c r="C130" s="8"/>
      <c r="D130" s="8"/>
      <c r="E130" s="8"/>
      <c r="F130" s="8"/>
      <c r="G130" s="9">
        <f t="shared" si="2"/>
        <v>0</v>
      </c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</row>
    <row r="131" spans="1:33" x14ac:dyDescent="0.25">
      <c r="A131" s="8"/>
      <c r="B131" s="8"/>
      <c r="C131" s="8"/>
      <c r="D131" s="8"/>
      <c r="E131" s="8"/>
      <c r="F131" s="8"/>
      <c r="G131" s="9">
        <f t="shared" si="2"/>
        <v>0</v>
      </c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</row>
    <row r="132" spans="1:33" x14ac:dyDescent="0.25">
      <c r="A132" s="8"/>
      <c r="B132" s="8"/>
      <c r="C132" s="8"/>
      <c r="D132" s="8"/>
      <c r="E132" s="8"/>
      <c r="F132" s="8"/>
      <c r="G132" s="9">
        <f t="shared" si="2"/>
        <v>0</v>
      </c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</row>
    <row r="133" spans="1:33" x14ac:dyDescent="0.25">
      <c r="A133" s="8"/>
      <c r="B133" s="8"/>
      <c r="C133" s="8"/>
      <c r="D133" s="8"/>
      <c r="E133" s="8"/>
      <c r="F133" s="8"/>
      <c r="G133" s="9">
        <f t="shared" si="2"/>
        <v>0</v>
      </c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</row>
    <row r="134" spans="1:33" x14ac:dyDescent="0.25">
      <c r="A134" s="8"/>
      <c r="B134" s="8"/>
      <c r="C134" s="8"/>
      <c r="D134" s="8"/>
      <c r="E134" s="8"/>
      <c r="F134" s="8"/>
      <c r="G134" s="9">
        <f t="shared" si="2"/>
        <v>0</v>
      </c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</row>
    <row r="135" spans="1:33" x14ac:dyDescent="0.25">
      <c r="A135" s="8"/>
      <c r="B135" s="8"/>
      <c r="C135" s="8"/>
      <c r="D135" s="8"/>
      <c r="E135" s="8"/>
      <c r="F135" s="8"/>
      <c r="G135" s="9">
        <f t="shared" si="2"/>
        <v>0</v>
      </c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</row>
    <row r="136" spans="1:33" x14ac:dyDescent="0.25">
      <c r="A136" s="8"/>
      <c r="B136" s="8"/>
      <c r="C136" s="8"/>
      <c r="D136" s="8"/>
      <c r="E136" s="8"/>
      <c r="F136" s="8"/>
      <c r="G136" s="9">
        <f t="shared" si="2"/>
        <v>0</v>
      </c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</row>
    <row r="137" spans="1:33" x14ac:dyDescent="0.25">
      <c r="A137" s="8"/>
      <c r="B137" s="8"/>
      <c r="C137" s="8"/>
      <c r="D137" s="8"/>
      <c r="E137" s="8"/>
      <c r="F137" s="8"/>
      <c r="G137" s="9">
        <f t="shared" si="2"/>
        <v>0</v>
      </c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</row>
    <row r="138" spans="1:33" x14ac:dyDescent="0.25">
      <c r="A138" s="8"/>
      <c r="B138" s="8"/>
      <c r="C138" s="8"/>
      <c r="D138" s="8"/>
      <c r="E138" s="8"/>
      <c r="F138" s="8"/>
      <c r="G138" s="9">
        <f t="shared" si="2"/>
        <v>0</v>
      </c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</row>
    <row r="139" spans="1:33" x14ac:dyDescent="0.25">
      <c r="A139" s="8"/>
      <c r="B139" s="8"/>
      <c r="C139" s="8"/>
      <c r="D139" s="8"/>
      <c r="E139" s="8"/>
      <c r="F139" s="8"/>
      <c r="G139" s="9">
        <f t="shared" si="2"/>
        <v>0</v>
      </c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</row>
    <row r="140" spans="1:33" x14ac:dyDescent="0.25">
      <c r="A140" s="8"/>
      <c r="B140" s="8"/>
      <c r="C140" s="8"/>
      <c r="D140" s="8"/>
      <c r="E140" s="8"/>
      <c r="F140" s="8"/>
      <c r="G140" s="9">
        <f t="shared" si="2"/>
        <v>0</v>
      </c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</row>
    <row r="141" spans="1:33" x14ac:dyDescent="0.25">
      <c r="A141" s="8"/>
      <c r="B141" s="8"/>
      <c r="C141" s="8"/>
      <c r="D141" s="8"/>
      <c r="E141" s="8"/>
      <c r="F141" s="8"/>
      <c r="G141" s="9">
        <f t="shared" si="2"/>
        <v>0</v>
      </c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</row>
    <row r="142" spans="1:33" x14ac:dyDescent="0.25">
      <c r="A142" s="8"/>
      <c r="B142" s="8"/>
      <c r="C142" s="8"/>
      <c r="D142" s="8"/>
      <c r="E142" s="8"/>
      <c r="F142" s="8"/>
      <c r="G142" s="9">
        <f t="shared" si="2"/>
        <v>0</v>
      </c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</row>
    <row r="143" spans="1:33" x14ac:dyDescent="0.25">
      <c r="A143" s="8"/>
      <c r="B143" s="8"/>
      <c r="C143" s="8"/>
      <c r="D143" s="8"/>
      <c r="E143" s="8"/>
      <c r="F143" s="8"/>
      <c r="G143" s="9">
        <f t="shared" si="2"/>
        <v>0</v>
      </c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</row>
    <row r="144" spans="1:33" x14ac:dyDescent="0.25">
      <c r="A144" s="8"/>
      <c r="B144" s="8"/>
      <c r="C144" s="8"/>
      <c r="D144" s="8"/>
      <c r="E144" s="8"/>
      <c r="F144" s="8"/>
      <c r="G144" s="9">
        <f t="shared" si="2"/>
        <v>0</v>
      </c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</row>
    <row r="145" spans="1:33" x14ac:dyDescent="0.25">
      <c r="A145" s="8"/>
      <c r="B145" s="8"/>
      <c r="C145" s="8"/>
      <c r="D145" s="8"/>
      <c r="E145" s="8"/>
      <c r="F145" s="8"/>
      <c r="G145" s="9">
        <f t="shared" si="2"/>
        <v>0</v>
      </c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</row>
    <row r="146" spans="1:33" x14ac:dyDescent="0.25">
      <c r="A146" s="8"/>
      <c r="B146" s="8"/>
      <c r="C146" s="8"/>
      <c r="D146" s="8"/>
      <c r="E146" s="8"/>
      <c r="F146" s="8"/>
      <c r="G146" s="9">
        <f t="shared" si="2"/>
        <v>0</v>
      </c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</row>
    <row r="147" spans="1:33" x14ac:dyDescent="0.25">
      <c r="A147" s="8"/>
      <c r="B147" s="8"/>
      <c r="C147" s="8"/>
      <c r="D147" s="8"/>
      <c r="E147" s="8"/>
      <c r="F147" s="8"/>
      <c r="G147" s="9">
        <f t="shared" si="2"/>
        <v>0</v>
      </c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</row>
    <row r="148" spans="1:33" x14ac:dyDescent="0.25">
      <c r="A148" s="8"/>
      <c r="B148" s="8"/>
      <c r="C148" s="8"/>
      <c r="D148" s="8"/>
      <c r="E148" s="8"/>
      <c r="F148" s="8"/>
      <c r="G148" s="9">
        <f t="shared" si="2"/>
        <v>0</v>
      </c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</row>
    <row r="149" spans="1:33" x14ac:dyDescent="0.25">
      <c r="A149" s="8"/>
      <c r="B149" s="8"/>
      <c r="C149" s="8"/>
      <c r="D149" s="8"/>
      <c r="E149" s="8"/>
      <c r="F149" s="8"/>
      <c r="G149" s="9">
        <f t="shared" si="2"/>
        <v>0</v>
      </c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</row>
    <row r="150" spans="1:33" x14ac:dyDescent="0.25">
      <c r="A150" s="8"/>
      <c r="B150" s="8"/>
      <c r="C150" s="8"/>
      <c r="D150" s="8"/>
      <c r="E150" s="8"/>
      <c r="F150" s="8"/>
      <c r="G150" s="9">
        <f t="shared" ref="G150:G213" si="3">ABS((E150*1000+F150)-(C150*1000+D150))/1000</f>
        <v>0</v>
      </c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</row>
    <row r="151" spans="1:33" x14ac:dyDescent="0.25">
      <c r="A151" s="8"/>
      <c r="B151" s="8"/>
      <c r="C151" s="8"/>
      <c r="D151" s="8"/>
      <c r="E151" s="8"/>
      <c r="F151" s="8"/>
      <c r="G151" s="9">
        <f t="shared" si="3"/>
        <v>0</v>
      </c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</row>
    <row r="152" spans="1:33" x14ac:dyDescent="0.25">
      <c r="A152" s="8"/>
      <c r="B152" s="8"/>
      <c r="C152" s="8"/>
      <c r="D152" s="8"/>
      <c r="E152" s="8"/>
      <c r="F152" s="8"/>
      <c r="G152" s="9">
        <f t="shared" si="3"/>
        <v>0</v>
      </c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</row>
    <row r="153" spans="1:33" x14ac:dyDescent="0.25">
      <c r="A153" s="8"/>
      <c r="B153" s="8"/>
      <c r="C153" s="8"/>
      <c r="D153" s="8"/>
      <c r="E153" s="8"/>
      <c r="F153" s="8"/>
      <c r="G153" s="9">
        <f t="shared" si="3"/>
        <v>0</v>
      </c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</row>
    <row r="154" spans="1:33" x14ac:dyDescent="0.25">
      <c r="A154" s="8"/>
      <c r="B154" s="8"/>
      <c r="C154" s="8"/>
      <c r="D154" s="8"/>
      <c r="E154" s="8"/>
      <c r="F154" s="8"/>
      <c r="G154" s="9">
        <f t="shared" si="3"/>
        <v>0</v>
      </c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</row>
    <row r="155" spans="1:33" x14ac:dyDescent="0.25">
      <c r="A155" s="8"/>
      <c r="B155" s="8"/>
      <c r="C155" s="8"/>
      <c r="D155" s="8"/>
      <c r="E155" s="8"/>
      <c r="F155" s="8"/>
      <c r="G155" s="9">
        <f t="shared" si="3"/>
        <v>0</v>
      </c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</row>
    <row r="156" spans="1:33" x14ac:dyDescent="0.25">
      <c r="A156" s="8"/>
      <c r="B156" s="8"/>
      <c r="C156" s="8"/>
      <c r="D156" s="8"/>
      <c r="E156" s="8"/>
      <c r="F156" s="8"/>
      <c r="G156" s="9">
        <f t="shared" si="3"/>
        <v>0</v>
      </c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</row>
    <row r="157" spans="1:33" x14ac:dyDescent="0.25">
      <c r="A157" s="8"/>
      <c r="B157" s="8"/>
      <c r="C157" s="8"/>
      <c r="D157" s="8"/>
      <c r="E157" s="8"/>
      <c r="F157" s="8"/>
      <c r="G157" s="9">
        <f t="shared" si="3"/>
        <v>0</v>
      </c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</row>
    <row r="158" spans="1:33" x14ac:dyDescent="0.25">
      <c r="A158" s="8"/>
      <c r="B158" s="8"/>
      <c r="C158" s="8"/>
      <c r="D158" s="8"/>
      <c r="E158" s="8"/>
      <c r="F158" s="8"/>
      <c r="G158" s="9">
        <f t="shared" si="3"/>
        <v>0</v>
      </c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</row>
    <row r="159" spans="1:33" x14ac:dyDescent="0.25">
      <c r="A159" s="8"/>
      <c r="B159" s="8"/>
      <c r="C159" s="8"/>
      <c r="D159" s="8"/>
      <c r="E159" s="8"/>
      <c r="F159" s="8"/>
      <c r="G159" s="9">
        <f t="shared" si="3"/>
        <v>0</v>
      </c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</row>
    <row r="160" spans="1:33" x14ac:dyDescent="0.25">
      <c r="A160" s="8"/>
      <c r="B160" s="8"/>
      <c r="C160" s="8"/>
      <c r="D160" s="8"/>
      <c r="E160" s="8"/>
      <c r="F160" s="8"/>
      <c r="G160" s="9">
        <f t="shared" si="3"/>
        <v>0</v>
      </c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</row>
    <row r="161" spans="1:33" x14ac:dyDescent="0.25">
      <c r="A161" s="8"/>
      <c r="B161" s="8"/>
      <c r="C161" s="8"/>
      <c r="D161" s="8"/>
      <c r="E161" s="8"/>
      <c r="F161" s="8"/>
      <c r="G161" s="9">
        <f t="shared" si="3"/>
        <v>0</v>
      </c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</row>
    <row r="162" spans="1:33" x14ac:dyDescent="0.25">
      <c r="A162" s="8"/>
      <c r="B162" s="8"/>
      <c r="C162" s="8"/>
      <c r="D162" s="8"/>
      <c r="E162" s="8"/>
      <c r="F162" s="8"/>
      <c r="G162" s="9">
        <f t="shared" si="3"/>
        <v>0</v>
      </c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</row>
    <row r="163" spans="1:33" x14ac:dyDescent="0.25">
      <c r="A163" s="8"/>
      <c r="B163" s="8"/>
      <c r="C163" s="8"/>
      <c r="D163" s="8"/>
      <c r="E163" s="8"/>
      <c r="F163" s="8"/>
      <c r="G163" s="9">
        <f t="shared" si="3"/>
        <v>0</v>
      </c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</row>
    <row r="164" spans="1:33" x14ac:dyDescent="0.25">
      <c r="A164" s="8"/>
      <c r="B164" s="8"/>
      <c r="C164" s="8"/>
      <c r="D164" s="8"/>
      <c r="E164" s="8"/>
      <c r="F164" s="8"/>
      <c r="G164" s="9">
        <f t="shared" si="3"/>
        <v>0</v>
      </c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</row>
    <row r="165" spans="1:33" x14ac:dyDescent="0.25">
      <c r="A165" s="8"/>
      <c r="B165" s="8"/>
      <c r="C165" s="8"/>
      <c r="D165" s="8"/>
      <c r="E165" s="8"/>
      <c r="F165" s="8"/>
      <c r="G165" s="9">
        <f t="shared" si="3"/>
        <v>0</v>
      </c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</row>
    <row r="166" spans="1:33" x14ac:dyDescent="0.25">
      <c r="A166" s="8"/>
      <c r="B166" s="8"/>
      <c r="C166" s="8"/>
      <c r="D166" s="8"/>
      <c r="E166" s="8"/>
      <c r="F166" s="8"/>
      <c r="G166" s="9">
        <f t="shared" si="3"/>
        <v>0</v>
      </c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</row>
    <row r="167" spans="1:33" x14ac:dyDescent="0.25">
      <c r="A167" s="8"/>
      <c r="B167" s="8"/>
      <c r="C167" s="8"/>
      <c r="D167" s="8"/>
      <c r="E167" s="8"/>
      <c r="F167" s="8"/>
      <c r="G167" s="9">
        <f t="shared" si="3"/>
        <v>0</v>
      </c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</row>
    <row r="168" spans="1:33" x14ac:dyDescent="0.25">
      <c r="A168" s="8"/>
      <c r="B168" s="8"/>
      <c r="C168" s="8"/>
      <c r="D168" s="8"/>
      <c r="E168" s="8"/>
      <c r="F168" s="8"/>
      <c r="G168" s="9">
        <f t="shared" si="3"/>
        <v>0</v>
      </c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</row>
    <row r="169" spans="1:33" x14ac:dyDescent="0.25">
      <c r="A169" s="8"/>
      <c r="B169" s="8"/>
      <c r="C169" s="8"/>
      <c r="D169" s="8"/>
      <c r="E169" s="8"/>
      <c r="F169" s="8"/>
      <c r="G169" s="9">
        <f t="shared" si="3"/>
        <v>0</v>
      </c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</row>
    <row r="170" spans="1:33" x14ac:dyDescent="0.25">
      <c r="A170" s="8"/>
      <c r="B170" s="8"/>
      <c r="C170" s="8"/>
      <c r="D170" s="8"/>
      <c r="E170" s="8"/>
      <c r="F170" s="8"/>
      <c r="G170" s="9">
        <f t="shared" si="3"/>
        <v>0</v>
      </c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</row>
    <row r="171" spans="1:33" x14ac:dyDescent="0.25">
      <c r="A171" s="8"/>
      <c r="B171" s="8"/>
      <c r="C171" s="8"/>
      <c r="D171" s="8"/>
      <c r="E171" s="8"/>
      <c r="F171" s="8"/>
      <c r="G171" s="9">
        <f t="shared" si="3"/>
        <v>0</v>
      </c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</row>
    <row r="172" spans="1:33" x14ac:dyDescent="0.25">
      <c r="A172" s="8"/>
      <c r="B172" s="8"/>
      <c r="C172" s="8"/>
      <c r="D172" s="8"/>
      <c r="E172" s="8"/>
      <c r="F172" s="8"/>
      <c r="G172" s="9">
        <f t="shared" si="3"/>
        <v>0</v>
      </c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</row>
    <row r="173" spans="1:33" x14ac:dyDescent="0.25">
      <c r="A173" s="8"/>
      <c r="B173" s="8"/>
      <c r="C173" s="8"/>
      <c r="D173" s="8"/>
      <c r="E173" s="8"/>
      <c r="F173" s="8"/>
      <c r="G173" s="9">
        <f t="shared" si="3"/>
        <v>0</v>
      </c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</row>
    <row r="174" spans="1:33" x14ac:dyDescent="0.25">
      <c r="A174" s="8"/>
      <c r="B174" s="8"/>
      <c r="C174" s="8"/>
      <c r="D174" s="8"/>
      <c r="E174" s="8"/>
      <c r="F174" s="8"/>
      <c r="G174" s="9">
        <f t="shared" si="3"/>
        <v>0</v>
      </c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</row>
    <row r="175" spans="1:33" x14ac:dyDescent="0.25">
      <c r="A175" s="8"/>
      <c r="B175" s="8"/>
      <c r="C175" s="8"/>
      <c r="D175" s="8"/>
      <c r="E175" s="8"/>
      <c r="F175" s="8"/>
      <c r="G175" s="9">
        <f t="shared" si="3"/>
        <v>0</v>
      </c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</row>
    <row r="176" spans="1:33" x14ac:dyDescent="0.25">
      <c r="A176" s="8"/>
      <c r="B176" s="8"/>
      <c r="C176" s="8"/>
      <c r="D176" s="8"/>
      <c r="E176" s="8"/>
      <c r="F176" s="8"/>
      <c r="G176" s="9">
        <f t="shared" si="3"/>
        <v>0</v>
      </c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</row>
    <row r="177" spans="1:33" x14ac:dyDescent="0.25">
      <c r="A177" s="8"/>
      <c r="B177" s="8"/>
      <c r="C177" s="8"/>
      <c r="D177" s="8"/>
      <c r="E177" s="8"/>
      <c r="F177" s="8"/>
      <c r="G177" s="9">
        <f t="shared" si="3"/>
        <v>0</v>
      </c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</row>
    <row r="178" spans="1:33" x14ac:dyDescent="0.25">
      <c r="A178" s="8"/>
      <c r="B178" s="8"/>
      <c r="C178" s="8"/>
      <c r="D178" s="8"/>
      <c r="E178" s="8"/>
      <c r="F178" s="8"/>
      <c r="G178" s="9">
        <f t="shared" si="3"/>
        <v>0</v>
      </c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</row>
    <row r="179" spans="1:33" x14ac:dyDescent="0.25">
      <c r="A179" s="8"/>
      <c r="B179" s="8"/>
      <c r="C179" s="8"/>
      <c r="D179" s="8"/>
      <c r="E179" s="8"/>
      <c r="F179" s="8"/>
      <c r="G179" s="9">
        <f t="shared" si="3"/>
        <v>0</v>
      </c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</row>
    <row r="180" spans="1:33" x14ac:dyDescent="0.25">
      <c r="A180" s="8"/>
      <c r="B180" s="8"/>
      <c r="C180" s="8"/>
      <c r="D180" s="8"/>
      <c r="E180" s="8"/>
      <c r="F180" s="8"/>
      <c r="G180" s="9">
        <f t="shared" si="3"/>
        <v>0</v>
      </c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</row>
    <row r="181" spans="1:33" x14ac:dyDescent="0.25">
      <c r="A181" s="8"/>
      <c r="B181" s="8"/>
      <c r="C181" s="8"/>
      <c r="D181" s="8"/>
      <c r="E181" s="8"/>
      <c r="F181" s="8"/>
      <c r="G181" s="9">
        <f t="shared" si="3"/>
        <v>0</v>
      </c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</row>
    <row r="182" spans="1:33" x14ac:dyDescent="0.25">
      <c r="A182" s="8"/>
      <c r="B182" s="8"/>
      <c r="C182" s="8"/>
      <c r="D182" s="8"/>
      <c r="E182" s="8"/>
      <c r="F182" s="8"/>
      <c r="G182" s="9">
        <f t="shared" si="3"/>
        <v>0</v>
      </c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</row>
    <row r="183" spans="1:33" x14ac:dyDescent="0.25">
      <c r="A183" s="8"/>
      <c r="B183" s="8"/>
      <c r="C183" s="8"/>
      <c r="D183" s="8"/>
      <c r="E183" s="8"/>
      <c r="F183" s="8"/>
      <c r="G183" s="9">
        <f t="shared" si="3"/>
        <v>0</v>
      </c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</row>
    <row r="184" spans="1:33" x14ac:dyDescent="0.25">
      <c r="A184" s="8"/>
      <c r="B184" s="8"/>
      <c r="C184" s="8"/>
      <c r="D184" s="8"/>
      <c r="E184" s="8"/>
      <c r="F184" s="8"/>
      <c r="G184" s="9">
        <f t="shared" si="3"/>
        <v>0</v>
      </c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</row>
    <row r="185" spans="1:33" x14ac:dyDescent="0.25">
      <c r="A185" s="8"/>
      <c r="B185" s="8"/>
      <c r="C185" s="8"/>
      <c r="D185" s="8"/>
      <c r="E185" s="8"/>
      <c r="F185" s="8"/>
      <c r="G185" s="9">
        <f t="shared" si="3"/>
        <v>0</v>
      </c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</row>
    <row r="186" spans="1:33" x14ac:dyDescent="0.25">
      <c r="A186" s="8"/>
      <c r="B186" s="8"/>
      <c r="C186" s="8"/>
      <c r="D186" s="8"/>
      <c r="E186" s="8"/>
      <c r="F186" s="8"/>
      <c r="G186" s="9">
        <f t="shared" si="3"/>
        <v>0</v>
      </c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</row>
    <row r="187" spans="1:33" x14ac:dyDescent="0.25">
      <c r="A187" s="8"/>
      <c r="B187" s="8"/>
      <c r="C187" s="8"/>
      <c r="D187" s="8"/>
      <c r="E187" s="8"/>
      <c r="F187" s="8"/>
      <c r="G187" s="9">
        <f t="shared" si="3"/>
        <v>0</v>
      </c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</row>
    <row r="188" spans="1:33" x14ac:dyDescent="0.25">
      <c r="A188" s="8"/>
      <c r="B188" s="8"/>
      <c r="C188" s="8"/>
      <c r="D188" s="8"/>
      <c r="E188" s="8"/>
      <c r="F188" s="8"/>
      <c r="G188" s="9">
        <f t="shared" si="3"/>
        <v>0</v>
      </c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</row>
    <row r="189" spans="1:33" x14ac:dyDescent="0.25">
      <c r="A189" s="8"/>
      <c r="B189" s="8"/>
      <c r="C189" s="8"/>
      <c r="D189" s="8"/>
      <c r="E189" s="8"/>
      <c r="F189" s="8"/>
      <c r="G189" s="9">
        <f t="shared" si="3"/>
        <v>0</v>
      </c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</row>
    <row r="190" spans="1:33" x14ac:dyDescent="0.25">
      <c r="A190" s="8"/>
      <c r="B190" s="8"/>
      <c r="C190" s="8"/>
      <c r="D190" s="8"/>
      <c r="E190" s="8"/>
      <c r="F190" s="8"/>
      <c r="G190" s="9">
        <f t="shared" si="3"/>
        <v>0</v>
      </c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</row>
    <row r="191" spans="1:33" x14ac:dyDescent="0.25">
      <c r="A191" s="8"/>
      <c r="B191" s="8"/>
      <c r="C191" s="8"/>
      <c r="D191" s="8"/>
      <c r="E191" s="8"/>
      <c r="F191" s="8"/>
      <c r="G191" s="9">
        <f t="shared" si="3"/>
        <v>0</v>
      </c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</row>
    <row r="192" spans="1:33" x14ac:dyDescent="0.25">
      <c r="A192" s="8"/>
      <c r="B192" s="8"/>
      <c r="C192" s="8"/>
      <c r="D192" s="8"/>
      <c r="E192" s="8"/>
      <c r="F192" s="8"/>
      <c r="G192" s="9">
        <f t="shared" si="3"/>
        <v>0</v>
      </c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</row>
    <row r="193" spans="1:33" x14ac:dyDescent="0.25">
      <c r="A193" s="8"/>
      <c r="B193" s="8"/>
      <c r="C193" s="8"/>
      <c r="D193" s="8"/>
      <c r="E193" s="8"/>
      <c r="F193" s="8"/>
      <c r="G193" s="9">
        <f t="shared" si="3"/>
        <v>0</v>
      </c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</row>
    <row r="194" spans="1:33" x14ac:dyDescent="0.25">
      <c r="A194" s="8"/>
      <c r="B194" s="8"/>
      <c r="C194" s="8"/>
      <c r="D194" s="8"/>
      <c r="E194" s="8"/>
      <c r="F194" s="8"/>
      <c r="G194" s="9">
        <f t="shared" si="3"/>
        <v>0</v>
      </c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</row>
    <row r="195" spans="1:33" x14ac:dyDescent="0.25">
      <c r="A195" s="8"/>
      <c r="B195" s="8"/>
      <c r="C195" s="8"/>
      <c r="D195" s="8"/>
      <c r="E195" s="8"/>
      <c r="F195" s="8"/>
      <c r="G195" s="9">
        <f t="shared" si="3"/>
        <v>0</v>
      </c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</row>
    <row r="196" spans="1:33" x14ac:dyDescent="0.25">
      <c r="A196" s="8"/>
      <c r="B196" s="8"/>
      <c r="C196" s="8"/>
      <c r="D196" s="8"/>
      <c r="E196" s="8"/>
      <c r="F196" s="8"/>
      <c r="G196" s="9">
        <f t="shared" si="3"/>
        <v>0</v>
      </c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</row>
    <row r="197" spans="1:33" x14ac:dyDescent="0.25">
      <c r="A197" s="8"/>
      <c r="B197" s="8"/>
      <c r="C197" s="8"/>
      <c r="D197" s="8"/>
      <c r="E197" s="8"/>
      <c r="F197" s="8"/>
      <c r="G197" s="9">
        <f t="shared" si="3"/>
        <v>0</v>
      </c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</row>
    <row r="198" spans="1:33" x14ac:dyDescent="0.25">
      <c r="A198" s="8"/>
      <c r="B198" s="8"/>
      <c r="C198" s="8"/>
      <c r="D198" s="8"/>
      <c r="E198" s="8"/>
      <c r="F198" s="8"/>
      <c r="G198" s="9">
        <f t="shared" si="3"/>
        <v>0</v>
      </c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</row>
    <row r="199" spans="1:33" x14ac:dyDescent="0.25">
      <c r="A199" s="8"/>
      <c r="B199" s="8"/>
      <c r="C199" s="8"/>
      <c r="D199" s="8"/>
      <c r="E199" s="8"/>
      <c r="F199" s="8"/>
      <c r="G199" s="9">
        <f t="shared" si="3"/>
        <v>0</v>
      </c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</row>
    <row r="200" spans="1:33" x14ac:dyDescent="0.25">
      <c r="A200" s="8"/>
      <c r="B200" s="8"/>
      <c r="C200" s="8"/>
      <c r="D200" s="8"/>
      <c r="E200" s="8"/>
      <c r="F200" s="8"/>
      <c r="G200" s="9">
        <f t="shared" si="3"/>
        <v>0</v>
      </c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</row>
    <row r="201" spans="1:33" x14ac:dyDescent="0.25">
      <c r="A201" s="8"/>
      <c r="B201" s="8"/>
      <c r="C201" s="8"/>
      <c r="D201" s="8"/>
      <c r="E201" s="8"/>
      <c r="F201" s="8"/>
      <c r="G201" s="9">
        <f t="shared" si="3"/>
        <v>0</v>
      </c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</row>
    <row r="202" spans="1:33" x14ac:dyDescent="0.25">
      <c r="A202" s="8"/>
      <c r="B202" s="8"/>
      <c r="C202" s="8"/>
      <c r="D202" s="8"/>
      <c r="E202" s="8"/>
      <c r="F202" s="8"/>
      <c r="G202" s="9">
        <f t="shared" si="3"/>
        <v>0</v>
      </c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</row>
    <row r="203" spans="1:33" x14ac:dyDescent="0.25">
      <c r="A203" s="8"/>
      <c r="B203" s="8"/>
      <c r="C203" s="8"/>
      <c r="D203" s="8"/>
      <c r="E203" s="8"/>
      <c r="F203" s="8"/>
      <c r="G203" s="9">
        <f t="shared" si="3"/>
        <v>0</v>
      </c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</row>
    <row r="204" spans="1:33" x14ac:dyDescent="0.25">
      <c r="A204" s="8"/>
      <c r="B204" s="8"/>
      <c r="C204" s="8"/>
      <c r="D204" s="8"/>
      <c r="E204" s="8"/>
      <c r="F204" s="8"/>
      <c r="G204" s="9">
        <f t="shared" si="3"/>
        <v>0</v>
      </c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</row>
    <row r="205" spans="1:33" x14ac:dyDescent="0.25">
      <c r="A205" s="8"/>
      <c r="B205" s="8"/>
      <c r="C205" s="8"/>
      <c r="D205" s="8"/>
      <c r="E205" s="8"/>
      <c r="F205" s="8"/>
      <c r="G205" s="9">
        <f t="shared" si="3"/>
        <v>0</v>
      </c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</row>
    <row r="206" spans="1:33" x14ac:dyDescent="0.25">
      <c r="A206" s="8"/>
      <c r="B206" s="8"/>
      <c r="C206" s="8"/>
      <c r="D206" s="8"/>
      <c r="E206" s="8"/>
      <c r="F206" s="8"/>
      <c r="G206" s="9">
        <f t="shared" si="3"/>
        <v>0</v>
      </c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</row>
    <row r="207" spans="1:33" x14ac:dyDescent="0.25">
      <c r="A207" s="8"/>
      <c r="B207" s="8"/>
      <c r="C207" s="8"/>
      <c r="D207" s="8"/>
      <c r="E207" s="8"/>
      <c r="F207" s="8"/>
      <c r="G207" s="9">
        <f t="shared" si="3"/>
        <v>0</v>
      </c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</row>
    <row r="208" spans="1:33" x14ac:dyDescent="0.25">
      <c r="A208" s="8"/>
      <c r="B208" s="8"/>
      <c r="C208" s="8"/>
      <c r="D208" s="8"/>
      <c r="E208" s="8"/>
      <c r="F208" s="8"/>
      <c r="G208" s="9">
        <f t="shared" si="3"/>
        <v>0</v>
      </c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</row>
    <row r="209" spans="1:33" x14ac:dyDescent="0.25">
      <c r="A209" s="8"/>
      <c r="B209" s="8"/>
      <c r="C209" s="8"/>
      <c r="D209" s="8"/>
      <c r="E209" s="8"/>
      <c r="F209" s="8"/>
      <c r="G209" s="9">
        <f t="shared" si="3"/>
        <v>0</v>
      </c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</row>
    <row r="210" spans="1:33" x14ac:dyDescent="0.25">
      <c r="A210" s="8"/>
      <c r="B210" s="8"/>
      <c r="C210" s="8"/>
      <c r="D210" s="8"/>
      <c r="E210" s="8"/>
      <c r="F210" s="8"/>
      <c r="G210" s="9">
        <f t="shared" si="3"/>
        <v>0</v>
      </c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</row>
    <row r="211" spans="1:33" x14ac:dyDescent="0.25">
      <c r="A211" s="8"/>
      <c r="B211" s="8"/>
      <c r="C211" s="8"/>
      <c r="D211" s="8"/>
      <c r="E211" s="8"/>
      <c r="F211" s="8"/>
      <c r="G211" s="9">
        <f t="shared" si="3"/>
        <v>0</v>
      </c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</row>
    <row r="212" spans="1:33" x14ac:dyDescent="0.25">
      <c r="A212" s="8"/>
      <c r="B212" s="8"/>
      <c r="C212" s="8"/>
      <c r="D212" s="8"/>
      <c r="E212" s="8"/>
      <c r="F212" s="8"/>
      <c r="G212" s="9">
        <f t="shared" si="3"/>
        <v>0</v>
      </c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</row>
    <row r="213" spans="1:33" x14ac:dyDescent="0.25">
      <c r="A213" s="8"/>
      <c r="B213" s="8"/>
      <c r="C213" s="8"/>
      <c r="D213" s="8"/>
      <c r="E213" s="8"/>
      <c r="F213" s="8"/>
      <c r="G213" s="9">
        <f t="shared" si="3"/>
        <v>0</v>
      </c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</row>
    <row r="214" spans="1:33" x14ac:dyDescent="0.25">
      <c r="A214" s="8"/>
      <c r="B214" s="8"/>
      <c r="C214" s="8"/>
      <c r="D214" s="8"/>
      <c r="E214" s="8"/>
      <c r="F214" s="8"/>
      <c r="G214" s="9">
        <f t="shared" ref="G214:G277" si="4">ABS((E214*1000+F214)-(C214*1000+D214))/1000</f>
        <v>0</v>
      </c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</row>
    <row r="215" spans="1:33" x14ac:dyDescent="0.25">
      <c r="A215" s="8"/>
      <c r="B215" s="8"/>
      <c r="C215" s="8"/>
      <c r="D215" s="8"/>
      <c r="E215" s="8"/>
      <c r="F215" s="8"/>
      <c r="G215" s="9">
        <f t="shared" si="4"/>
        <v>0</v>
      </c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</row>
    <row r="216" spans="1:33" x14ac:dyDescent="0.25">
      <c r="A216" s="8"/>
      <c r="B216" s="8"/>
      <c r="C216" s="8"/>
      <c r="D216" s="8"/>
      <c r="E216" s="8"/>
      <c r="F216" s="8"/>
      <c r="G216" s="9">
        <f t="shared" si="4"/>
        <v>0</v>
      </c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</row>
    <row r="217" spans="1:33" x14ac:dyDescent="0.25">
      <c r="A217" s="8"/>
      <c r="B217" s="8"/>
      <c r="C217" s="8"/>
      <c r="D217" s="8"/>
      <c r="E217" s="8"/>
      <c r="F217" s="8"/>
      <c r="G217" s="9">
        <f t="shared" si="4"/>
        <v>0</v>
      </c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</row>
    <row r="218" spans="1:33" x14ac:dyDescent="0.25">
      <c r="A218" s="8"/>
      <c r="B218" s="8"/>
      <c r="C218" s="8"/>
      <c r="D218" s="8"/>
      <c r="E218" s="8"/>
      <c r="F218" s="8"/>
      <c r="G218" s="9">
        <f t="shared" si="4"/>
        <v>0</v>
      </c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</row>
    <row r="219" spans="1:33" x14ac:dyDescent="0.25">
      <c r="A219" s="8"/>
      <c r="B219" s="8"/>
      <c r="C219" s="8"/>
      <c r="D219" s="8"/>
      <c r="E219" s="8"/>
      <c r="F219" s="8"/>
      <c r="G219" s="9">
        <f t="shared" si="4"/>
        <v>0</v>
      </c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</row>
    <row r="220" spans="1:33" x14ac:dyDescent="0.25">
      <c r="A220" s="8"/>
      <c r="B220" s="8"/>
      <c r="C220" s="8"/>
      <c r="D220" s="8"/>
      <c r="E220" s="8"/>
      <c r="F220" s="8"/>
      <c r="G220" s="9">
        <f t="shared" si="4"/>
        <v>0</v>
      </c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</row>
    <row r="221" spans="1:33" x14ac:dyDescent="0.25">
      <c r="A221" s="8"/>
      <c r="B221" s="8"/>
      <c r="C221" s="8"/>
      <c r="D221" s="8"/>
      <c r="E221" s="8"/>
      <c r="F221" s="8"/>
      <c r="G221" s="9">
        <f t="shared" si="4"/>
        <v>0</v>
      </c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</row>
    <row r="222" spans="1:33" x14ac:dyDescent="0.25">
      <c r="A222" s="8"/>
      <c r="B222" s="8"/>
      <c r="C222" s="8"/>
      <c r="D222" s="8"/>
      <c r="E222" s="8"/>
      <c r="F222" s="8"/>
      <c r="G222" s="9">
        <f t="shared" si="4"/>
        <v>0</v>
      </c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</row>
    <row r="223" spans="1:33" x14ac:dyDescent="0.25">
      <c r="A223" s="8"/>
      <c r="B223" s="8"/>
      <c r="C223" s="8"/>
      <c r="D223" s="8"/>
      <c r="E223" s="8"/>
      <c r="F223" s="8"/>
      <c r="G223" s="9">
        <f t="shared" si="4"/>
        <v>0</v>
      </c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</row>
    <row r="224" spans="1:33" x14ac:dyDescent="0.25">
      <c r="A224" s="8"/>
      <c r="B224" s="8"/>
      <c r="C224" s="8"/>
      <c r="D224" s="8"/>
      <c r="E224" s="8"/>
      <c r="F224" s="8"/>
      <c r="G224" s="9">
        <f t="shared" si="4"/>
        <v>0</v>
      </c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</row>
    <row r="225" spans="1:33" x14ac:dyDescent="0.25">
      <c r="A225" s="8"/>
      <c r="B225" s="8"/>
      <c r="C225" s="8"/>
      <c r="D225" s="8"/>
      <c r="E225" s="8"/>
      <c r="F225" s="8"/>
      <c r="G225" s="9">
        <f t="shared" si="4"/>
        <v>0</v>
      </c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</row>
    <row r="226" spans="1:33" x14ac:dyDescent="0.25">
      <c r="A226" s="8"/>
      <c r="B226" s="8"/>
      <c r="C226" s="8"/>
      <c r="D226" s="8"/>
      <c r="E226" s="8"/>
      <c r="F226" s="8"/>
      <c r="G226" s="9">
        <f t="shared" si="4"/>
        <v>0</v>
      </c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</row>
    <row r="227" spans="1:33" x14ac:dyDescent="0.25">
      <c r="A227" s="8"/>
      <c r="B227" s="8"/>
      <c r="C227" s="8"/>
      <c r="D227" s="8"/>
      <c r="E227" s="8"/>
      <c r="F227" s="8"/>
      <c r="G227" s="9">
        <f t="shared" si="4"/>
        <v>0</v>
      </c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</row>
    <row r="228" spans="1:33" x14ac:dyDescent="0.25">
      <c r="A228" s="8"/>
      <c r="B228" s="8"/>
      <c r="C228" s="8"/>
      <c r="D228" s="8"/>
      <c r="E228" s="8"/>
      <c r="F228" s="8"/>
      <c r="G228" s="9">
        <f t="shared" si="4"/>
        <v>0</v>
      </c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</row>
    <row r="229" spans="1:33" x14ac:dyDescent="0.25">
      <c r="A229" s="8"/>
      <c r="B229" s="8"/>
      <c r="C229" s="8"/>
      <c r="D229" s="8"/>
      <c r="E229" s="8"/>
      <c r="F229" s="8"/>
      <c r="G229" s="9">
        <f t="shared" si="4"/>
        <v>0</v>
      </c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</row>
    <row r="230" spans="1:33" x14ac:dyDescent="0.25">
      <c r="A230" s="8"/>
      <c r="B230" s="8"/>
      <c r="C230" s="8"/>
      <c r="D230" s="8"/>
      <c r="E230" s="8"/>
      <c r="F230" s="8"/>
      <c r="G230" s="9">
        <f t="shared" si="4"/>
        <v>0</v>
      </c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</row>
    <row r="231" spans="1:33" x14ac:dyDescent="0.25">
      <c r="A231" s="8"/>
      <c r="B231" s="8"/>
      <c r="C231" s="8"/>
      <c r="D231" s="8"/>
      <c r="E231" s="8"/>
      <c r="F231" s="8"/>
      <c r="G231" s="9">
        <f t="shared" si="4"/>
        <v>0</v>
      </c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</row>
    <row r="232" spans="1:33" x14ac:dyDescent="0.25">
      <c r="A232" s="8"/>
      <c r="B232" s="8"/>
      <c r="C232" s="8"/>
      <c r="D232" s="8"/>
      <c r="E232" s="8"/>
      <c r="F232" s="8"/>
      <c r="G232" s="9">
        <f t="shared" si="4"/>
        <v>0</v>
      </c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</row>
    <row r="233" spans="1:33" x14ac:dyDescent="0.25">
      <c r="A233" s="8"/>
      <c r="B233" s="8"/>
      <c r="C233" s="8"/>
      <c r="D233" s="8"/>
      <c r="E233" s="8"/>
      <c r="F233" s="8"/>
      <c r="G233" s="9">
        <f t="shared" si="4"/>
        <v>0</v>
      </c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</row>
    <row r="234" spans="1:33" x14ac:dyDescent="0.25">
      <c r="A234" s="8"/>
      <c r="B234" s="8"/>
      <c r="C234" s="8"/>
      <c r="D234" s="8"/>
      <c r="E234" s="8"/>
      <c r="F234" s="8"/>
      <c r="G234" s="9">
        <f t="shared" si="4"/>
        <v>0</v>
      </c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</row>
    <row r="235" spans="1:33" x14ac:dyDescent="0.25">
      <c r="A235" s="8"/>
      <c r="B235" s="8"/>
      <c r="C235" s="8"/>
      <c r="D235" s="8"/>
      <c r="E235" s="8"/>
      <c r="F235" s="8"/>
      <c r="G235" s="9">
        <f t="shared" si="4"/>
        <v>0</v>
      </c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</row>
    <row r="236" spans="1:33" x14ac:dyDescent="0.25">
      <c r="A236" s="8"/>
      <c r="B236" s="8"/>
      <c r="C236" s="8"/>
      <c r="D236" s="8"/>
      <c r="E236" s="8"/>
      <c r="F236" s="8"/>
      <c r="G236" s="9">
        <f t="shared" si="4"/>
        <v>0</v>
      </c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</row>
    <row r="237" spans="1:33" x14ac:dyDescent="0.25">
      <c r="A237" s="8"/>
      <c r="B237" s="8"/>
      <c r="C237" s="8"/>
      <c r="D237" s="8"/>
      <c r="E237" s="8"/>
      <c r="F237" s="8"/>
      <c r="G237" s="9">
        <f t="shared" si="4"/>
        <v>0</v>
      </c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</row>
    <row r="238" spans="1:33" x14ac:dyDescent="0.25">
      <c r="A238" s="8"/>
      <c r="B238" s="8"/>
      <c r="C238" s="8"/>
      <c r="D238" s="8"/>
      <c r="E238" s="8"/>
      <c r="F238" s="8"/>
      <c r="G238" s="9">
        <f t="shared" si="4"/>
        <v>0</v>
      </c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</row>
    <row r="239" spans="1:33" x14ac:dyDescent="0.25">
      <c r="A239" s="8"/>
      <c r="B239" s="8"/>
      <c r="C239" s="8"/>
      <c r="D239" s="8"/>
      <c r="E239" s="8"/>
      <c r="F239" s="8"/>
      <c r="G239" s="9">
        <f t="shared" si="4"/>
        <v>0</v>
      </c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</row>
    <row r="240" spans="1:33" x14ac:dyDescent="0.25">
      <c r="A240" s="8"/>
      <c r="B240" s="8"/>
      <c r="C240" s="8"/>
      <c r="D240" s="8"/>
      <c r="E240" s="8"/>
      <c r="F240" s="8"/>
      <c r="G240" s="9">
        <f t="shared" si="4"/>
        <v>0</v>
      </c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</row>
    <row r="241" spans="1:33" x14ac:dyDescent="0.25">
      <c r="A241" s="8"/>
      <c r="B241" s="8"/>
      <c r="C241" s="8"/>
      <c r="D241" s="8"/>
      <c r="E241" s="8"/>
      <c r="F241" s="8"/>
      <c r="G241" s="9">
        <f t="shared" si="4"/>
        <v>0</v>
      </c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</row>
    <row r="242" spans="1:33" x14ac:dyDescent="0.25">
      <c r="A242" s="8"/>
      <c r="B242" s="8"/>
      <c r="C242" s="8"/>
      <c r="D242" s="8"/>
      <c r="E242" s="8"/>
      <c r="F242" s="8"/>
      <c r="G242" s="9">
        <f t="shared" si="4"/>
        <v>0</v>
      </c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</row>
    <row r="243" spans="1:33" x14ac:dyDescent="0.25">
      <c r="A243" s="8"/>
      <c r="B243" s="8"/>
      <c r="C243" s="8"/>
      <c r="D243" s="8"/>
      <c r="E243" s="8"/>
      <c r="F243" s="8"/>
      <c r="G243" s="9">
        <f t="shared" si="4"/>
        <v>0</v>
      </c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</row>
    <row r="244" spans="1:33" x14ac:dyDescent="0.25">
      <c r="A244" s="8"/>
      <c r="B244" s="8"/>
      <c r="C244" s="8"/>
      <c r="D244" s="8"/>
      <c r="E244" s="8"/>
      <c r="F244" s="8"/>
      <c r="G244" s="9">
        <f t="shared" si="4"/>
        <v>0</v>
      </c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</row>
    <row r="245" spans="1:33" x14ac:dyDescent="0.25">
      <c r="A245" s="8"/>
      <c r="B245" s="8"/>
      <c r="C245" s="8"/>
      <c r="D245" s="8"/>
      <c r="E245" s="8"/>
      <c r="F245" s="8"/>
      <c r="G245" s="9">
        <f t="shared" si="4"/>
        <v>0</v>
      </c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</row>
    <row r="246" spans="1:33" x14ac:dyDescent="0.25">
      <c r="A246" s="8"/>
      <c r="B246" s="8"/>
      <c r="C246" s="8"/>
      <c r="D246" s="8"/>
      <c r="E246" s="8"/>
      <c r="F246" s="8"/>
      <c r="G246" s="9">
        <f t="shared" si="4"/>
        <v>0</v>
      </c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</row>
    <row r="247" spans="1:33" x14ac:dyDescent="0.25">
      <c r="A247" s="8"/>
      <c r="B247" s="8"/>
      <c r="C247" s="8"/>
      <c r="D247" s="8"/>
      <c r="E247" s="8"/>
      <c r="F247" s="8"/>
      <c r="G247" s="9">
        <f t="shared" si="4"/>
        <v>0</v>
      </c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</row>
    <row r="248" spans="1:33" x14ac:dyDescent="0.25">
      <c r="A248" s="8"/>
      <c r="B248" s="8"/>
      <c r="C248" s="8"/>
      <c r="D248" s="8"/>
      <c r="E248" s="8"/>
      <c r="F248" s="8"/>
      <c r="G248" s="9">
        <f t="shared" si="4"/>
        <v>0</v>
      </c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</row>
    <row r="249" spans="1:33" x14ac:dyDescent="0.25">
      <c r="A249" s="8"/>
      <c r="B249" s="8"/>
      <c r="C249" s="8"/>
      <c r="D249" s="8"/>
      <c r="E249" s="8"/>
      <c r="F249" s="8"/>
      <c r="G249" s="9">
        <f t="shared" si="4"/>
        <v>0</v>
      </c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</row>
    <row r="250" spans="1:33" x14ac:dyDescent="0.25">
      <c r="A250" s="8"/>
      <c r="B250" s="8"/>
      <c r="C250" s="8"/>
      <c r="D250" s="8"/>
      <c r="E250" s="8"/>
      <c r="F250" s="8"/>
      <c r="G250" s="9">
        <f t="shared" si="4"/>
        <v>0</v>
      </c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</row>
    <row r="251" spans="1:33" x14ac:dyDescent="0.25">
      <c r="A251" s="8"/>
      <c r="B251" s="8"/>
      <c r="C251" s="8"/>
      <c r="D251" s="8"/>
      <c r="E251" s="8"/>
      <c r="F251" s="8"/>
      <c r="G251" s="9">
        <f t="shared" si="4"/>
        <v>0</v>
      </c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</row>
    <row r="252" spans="1:33" x14ac:dyDescent="0.25">
      <c r="A252" s="8"/>
      <c r="B252" s="8"/>
      <c r="C252" s="8"/>
      <c r="D252" s="8"/>
      <c r="E252" s="8"/>
      <c r="F252" s="8"/>
      <c r="G252" s="9">
        <f t="shared" si="4"/>
        <v>0</v>
      </c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</row>
    <row r="253" spans="1:33" x14ac:dyDescent="0.25">
      <c r="A253" s="8"/>
      <c r="B253" s="8"/>
      <c r="C253" s="8"/>
      <c r="D253" s="8"/>
      <c r="E253" s="8"/>
      <c r="F253" s="8"/>
      <c r="G253" s="9">
        <f t="shared" si="4"/>
        <v>0</v>
      </c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</row>
    <row r="254" spans="1:33" x14ac:dyDescent="0.25">
      <c r="A254" s="8"/>
      <c r="B254" s="8"/>
      <c r="C254" s="8"/>
      <c r="D254" s="8"/>
      <c r="E254" s="8"/>
      <c r="F254" s="8"/>
      <c r="G254" s="9">
        <f t="shared" si="4"/>
        <v>0</v>
      </c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</row>
    <row r="255" spans="1:33" x14ac:dyDescent="0.25">
      <c r="A255" s="8"/>
      <c r="B255" s="8"/>
      <c r="C255" s="8"/>
      <c r="D255" s="8"/>
      <c r="E255" s="8"/>
      <c r="F255" s="8"/>
      <c r="G255" s="9">
        <f t="shared" si="4"/>
        <v>0</v>
      </c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</row>
    <row r="256" spans="1:33" x14ac:dyDescent="0.25">
      <c r="A256" s="8"/>
      <c r="B256" s="8"/>
      <c r="C256" s="8"/>
      <c r="D256" s="8"/>
      <c r="E256" s="8"/>
      <c r="F256" s="8"/>
      <c r="G256" s="9">
        <f t="shared" si="4"/>
        <v>0</v>
      </c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</row>
    <row r="257" spans="1:33" x14ac:dyDescent="0.25">
      <c r="A257" s="8"/>
      <c r="B257" s="8"/>
      <c r="C257" s="8"/>
      <c r="D257" s="8"/>
      <c r="E257" s="8"/>
      <c r="F257" s="8"/>
      <c r="G257" s="9">
        <f t="shared" si="4"/>
        <v>0</v>
      </c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</row>
    <row r="258" spans="1:33" x14ac:dyDescent="0.25">
      <c r="A258" s="8"/>
      <c r="B258" s="8"/>
      <c r="C258" s="8"/>
      <c r="D258" s="8"/>
      <c r="E258" s="8"/>
      <c r="F258" s="8"/>
      <c r="G258" s="9">
        <f t="shared" si="4"/>
        <v>0</v>
      </c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</row>
    <row r="259" spans="1:33" x14ac:dyDescent="0.25">
      <c r="A259" s="8"/>
      <c r="B259" s="8"/>
      <c r="C259" s="8"/>
      <c r="D259" s="8"/>
      <c r="E259" s="8"/>
      <c r="F259" s="8"/>
      <c r="G259" s="9">
        <f t="shared" si="4"/>
        <v>0</v>
      </c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</row>
    <row r="260" spans="1:33" x14ac:dyDescent="0.25">
      <c r="A260" s="8"/>
      <c r="B260" s="8"/>
      <c r="C260" s="8"/>
      <c r="D260" s="8"/>
      <c r="E260" s="8"/>
      <c r="F260" s="8"/>
      <c r="G260" s="9">
        <f t="shared" si="4"/>
        <v>0</v>
      </c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</row>
    <row r="261" spans="1:33" x14ac:dyDescent="0.25">
      <c r="A261" s="8"/>
      <c r="B261" s="8"/>
      <c r="C261" s="8"/>
      <c r="D261" s="8"/>
      <c r="E261" s="8"/>
      <c r="F261" s="8"/>
      <c r="G261" s="9">
        <f t="shared" si="4"/>
        <v>0</v>
      </c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</row>
    <row r="262" spans="1:33" x14ac:dyDescent="0.25">
      <c r="A262" s="8"/>
      <c r="B262" s="8"/>
      <c r="C262" s="8"/>
      <c r="D262" s="8"/>
      <c r="E262" s="8"/>
      <c r="F262" s="8"/>
      <c r="G262" s="9">
        <f t="shared" si="4"/>
        <v>0</v>
      </c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</row>
    <row r="263" spans="1:33" x14ac:dyDescent="0.25">
      <c r="A263" s="8"/>
      <c r="B263" s="8"/>
      <c r="C263" s="8"/>
      <c r="D263" s="8"/>
      <c r="E263" s="8"/>
      <c r="F263" s="8"/>
      <c r="G263" s="9">
        <f t="shared" si="4"/>
        <v>0</v>
      </c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</row>
    <row r="264" spans="1:33" x14ac:dyDescent="0.25">
      <c r="A264" s="8"/>
      <c r="B264" s="8"/>
      <c r="C264" s="8"/>
      <c r="D264" s="8"/>
      <c r="E264" s="8"/>
      <c r="F264" s="8"/>
      <c r="G264" s="9">
        <f t="shared" si="4"/>
        <v>0</v>
      </c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</row>
    <row r="265" spans="1:33" x14ac:dyDescent="0.25">
      <c r="A265" s="8"/>
      <c r="B265" s="8"/>
      <c r="C265" s="8"/>
      <c r="D265" s="8"/>
      <c r="E265" s="8"/>
      <c r="F265" s="8"/>
      <c r="G265" s="9">
        <f t="shared" si="4"/>
        <v>0</v>
      </c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</row>
    <row r="266" spans="1:33" x14ac:dyDescent="0.25">
      <c r="A266" s="8"/>
      <c r="B266" s="8"/>
      <c r="C266" s="8"/>
      <c r="D266" s="8"/>
      <c r="E266" s="8"/>
      <c r="F266" s="8"/>
      <c r="G266" s="9">
        <f t="shared" si="4"/>
        <v>0</v>
      </c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</row>
    <row r="267" spans="1:33" x14ac:dyDescent="0.25">
      <c r="A267" s="8"/>
      <c r="B267" s="8"/>
      <c r="C267" s="8"/>
      <c r="D267" s="8"/>
      <c r="E267" s="8"/>
      <c r="F267" s="8"/>
      <c r="G267" s="9">
        <f t="shared" si="4"/>
        <v>0</v>
      </c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</row>
    <row r="268" spans="1:33" x14ac:dyDescent="0.25">
      <c r="A268" s="8"/>
      <c r="B268" s="8"/>
      <c r="C268" s="8"/>
      <c r="D268" s="8"/>
      <c r="E268" s="8"/>
      <c r="F268" s="8"/>
      <c r="G268" s="9">
        <f t="shared" si="4"/>
        <v>0</v>
      </c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</row>
    <row r="269" spans="1:33" x14ac:dyDescent="0.25">
      <c r="A269" s="8"/>
      <c r="B269" s="8"/>
      <c r="C269" s="8"/>
      <c r="D269" s="8"/>
      <c r="E269" s="8"/>
      <c r="F269" s="8"/>
      <c r="G269" s="9">
        <f t="shared" si="4"/>
        <v>0</v>
      </c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</row>
    <row r="270" spans="1:33" x14ac:dyDescent="0.25">
      <c r="A270" s="8"/>
      <c r="B270" s="8"/>
      <c r="C270" s="8"/>
      <c r="D270" s="8"/>
      <c r="E270" s="8"/>
      <c r="F270" s="8"/>
      <c r="G270" s="9">
        <f t="shared" si="4"/>
        <v>0</v>
      </c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</row>
    <row r="271" spans="1:33" x14ac:dyDescent="0.25">
      <c r="A271" s="8"/>
      <c r="B271" s="8"/>
      <c r="C271" s="8"/>
      <c r="D271" s="8"/>
      <c r="E271" s="8"/>
      <c r="F271" s="8"/>
      <c r="G271" s="9">
        <f t="shared" si="4"/>
        <v>0</v>
      </c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</row>
    <row r="272" spans="1:33" x14ac:dyDescent="0.25">
      <c r="A272" s="8"/>
      <c r="B272" s="8"/>
      <c r="C272" s="8"/>
      <c r="D272" s="8"/>
      <c r="E272" s="8"/>
      <c r="F272" s="8"/>
      <c r="G272" s="9">
        <f t="shared" si="4"/>
        <v>0</v>
      </c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</row>
    <row r="273" spans="1:33" x14ac:dyDescent="0.25">
      <c r="A273" s="8"/>
      <c r="B273" s="8"/>
      <c r="C273" s="8"/>
      <c r="D273" s="8"/>
      <c r="E273" s="8"/>
      <c r="F273" s="8"/>
      <c r="G273" s="9">
        <f t="shared" si="4"/>
        <v>0</v>
      </c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</row>
    <row r="274" spans="1:33" x14ac:dyDescent="0.25">
      <c r="A274" s="8"/>
      <c r="B274" s="8"/>
      <c r="C274" s="8"/>
      <c r="D274" s="8"/>
      <c r="E274" s="8"/>
      <c r="F274" s="8"/>
      <c r="G274" s="9">
        <f t="shared" si="4"/>
        <v>0</v>
      </c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</row>
    <row r="275" spans="1:33" x14ac:dyDescent="0.25">
      <c r="A275" s="8"/>
      <c r="B275" s="8"/>
      <c r="C275" s="8"/>
      <c r="D275" s="8"/>
      <c r="E275" s="8"/>
      <c r="F275" s="8"/>
      <c r="G275" s="9">
        <f t="shared" si="4"/>
        <v>0</v>
      </c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</row>
    <row r="276" spans="1:33" x14ac:dyDescent="0.25">
      <c r="A276" s="8"/>
      <c r="B276" s="8"/>
      <c r="C276" s="8"/>
      <c r="D276" s="8"/>
      <c r="E276" s="8"/>
      <c r="F276" s="8"/>
      <c r="G276" s="9">
        <f t="shared" si="4"/>
        <v>0</v>
      </c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</row>
    <row r="277" spans="1:33" x14ac:dyDescent="0.25">
      <c r="A277" s="8"/>
      <c r="B277" s="8"/>
      <c r="C277" s="8"/>
      <c r="D277" s="8"/>
      <c r="E277" s="8"/>
      <c r="F277" s="8"/>
      <c r="G277" s="9">
        <f t="shared" si="4"/>
        <v>0</v>
      </c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</row>
    <row r="278" spans="1:33" x14ac:dyDescent="0.25">
      <c r="A278" s="8"/>
      <c r="B278" s="8"/>
      <c r="C278" s="8"/>
      <c r="D278" s="8"/>
      <c r="E278" s="8"/>
      <c r="F278" s="8"/>
      <c r="G278" s="9">
        <f t="shared" ref="G278:G341" si="5">ABS((E278*1000+F278)-(C278*1000+D278))/1000</f>
        <v>0</v>
      </c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</row>
    <row r="279" spans="1:33" x14ac:dyDescent="0.25">
      <c r="A279" s="8"/>
      <c r="B279" s="8"/>
      <c r="C279" s="8"/>
      <c r="D279" s="8"/>
      <c r="E279" s="8"/>
      <c r="F279" s="8"/>
      <c r="G279" s="9">
        <f t="shared" si="5"/>
        <v>0</v>
      </c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</row>
    <row r="280" spans="1:33" x14ac:dyDescent="0.25">
      <c r="A280" s="8"/>
      <c r="B280" s="8"/>
      <c r="C280" s="8"/>
      <c r="D280" s="8"/>
      <c r="E280" s="8"/>
      <c r="F280" s="8"/>
      <c r="G280" s="9">
        <f t="shared" si="5"/>
        <v>0</v>
      </c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</row>
    <row r="281" spans="1:33" x14ac:dyDescent="0.25">
      <c r="A281" s="8"/>
      <c r="B281" s="8"/>
      <c r="C281" s="8"/>
      <c r="D281" s="8"/>
      <c r="E281" s="8"/>
      <c r="F281" s="8"/>
      <c r="G281" s="9">
        <f t="shared" si="5"/>
        <v>0</v>
      </c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</row>
    <row r="282" spans="1:33" x14ac:dyDescent="0.25">
      <c r="A282" s="8"/>
      <c r="B282" s="8"/>
      <c r="C282" s="8"/>
      <c r="D282" s="8"/>
      <c r="E282" s="8"/>
      <c r="F282" s="8"/>
      <c r="G282" s="9">
        <f t="shared" si="5"/>
        <v>0</v>
      </c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</row>
    <row r="283" spans="1:33" x14ac:dyDescent="0.25">
      <c r="A283" s="8"/>
      <c r="B283" s="8"/>
      <c r="C283" s="8"/>
      <c r="D283" s="8"/>
      <c r="E283" s="8"/>
      <c r="F283" s="8"/>
      <c r="G283" s="9">
        <f t="shared" si="5"/>
        <v>0</v>
      </c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</row>
    <row r="284" spans="1:33" x14ac:dyDescent="0.25">
      <c r="A284" s="8"/>
      <c r="B284" s="8"/>
      <c r="C284" s="8"/>
      <c r="D284" s="8"/>
      <c r="E284" s="8"/>
      <c r="F284" s="8"/>
      <c r="G284" s="9">
        <f t="shared" si="5"/>
        <v>0</v>
      </c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</row>
    <row r="285" spans="1:33" x14ac:dyDescent="0.25">
      <c r="A285" s="8"/>
      <c r="B285" s="8"/>
      <c r="C285" s="8"/>
      <c r="D285" s="8"/>
      <c r="E285" s="8"/>
      <c r="F285" s="8"/>
      <c r="G285" s="9">
        <f t="shared" si="5"/>
        <v>0</v>
      </c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</row>
    <row r="286" spans="1:33" x14ac:dyDescent="0.25">
      <c r="A286" s="8"/>
      <c r="B286" s="8"/>
      <c r="C286" s="8"/>
      <c r="D286" s="8"/>
      <c r="E286" s="8"/>
      <c r="F286" s="8"/>
      <c r="G286" s="9">
        <f t="shared" si="5"/>
        <v>0</v>
      </c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</row>
    <row r="287" spans="1:33" x14ac:dyDescent="0.25">
      <c r="A287" s="8"/>
      <c r="B287" s="8"/>
      <c r="C287" s="8"/>
      <c r="D287" s="8"/>
      <c r="E287" s="8"/>
      <c r="F287" s="8"/>
      <c r="G287" s="9">
        <f t="shared" si="5"/>
        <v>0</v>
      </c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</row>
    <row r="288" spans="1:33" x14ac:dyDescent="0.25">
      <c r="A288" s="8"/>
      <c r="B288" s="8"/>
      <c r="C288" s="8"/>
      <c r="D288" s="8"/>
      <c r="E288" s="8"/>
      <c r="F288" s="8"/>
      <c r="G288" s="9">
        <f t="shared" si="5"/>
        <v>0</v>
      </c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</row>
    <row r="289" spans="1:33" x14ac:dyDescent="0.25">
      <c r="A289" s="8"/>
      <c r="B289" s="8"/>
      <c r="C289" s="8"/>
      <c r="D289" s="8"/>
      <c r="E289" s="8"/>
      <c r="F289" s="8"/>
      <c r="G289" s="9">
        <f t="shared" si="5"/>
        <v>0</v>
      </c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</row>
    <row r="290" spans="1:33" x14ac:dyDescent="0.25">
      <c r="A290" s="8"/>
      <c r="B290" s="8"/>
      <c r="C290" s="8"/>
      <c r="D290" s="8"/>
      <c r="E290" s="8"/>
      <c r="F290" s="8"/>
      <c r="G290" s="9">
        <f t="shared" si="5"/>
        <v>0</v>
      </c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</row>
    <row r="291" spans="1:33" x14ac:dyDescent="0.25">
      <c r="A291" s="8"/>
      <c r="B291" s="8"/>
      <c r="C291" s="8"/>
      <c r="D291" s="8"/>
      <c r="E291" s="8"/>
      <c r="F291" s="8"/>
      <c r="G291" s="9">
        <f t="shared" si="5"/>
        <v>0</v>
      </c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</row>
    <row r="292" spans="1:33" x14ac:dyDescent="0.25">
      <c r="A292" s="8"/>
      <c r="B292" s="8"/>
      <c r="C292" s="8"/>
      <c r="D292" s="8"/>
      <c r="E292" s="8"/>
      <c r="F292" s="8"/>
      <c r="G292" s="9">
        <f t="shared" si="5"/>
        <v>0</v>
      </c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</row>
    <row r="293" spans="1:33" x14ac:dyDescent="0.25">
      <c r="A293" s="8"/>
      <c r="B293" s="8"/>
      <c r="C293" s="8"/>
      <c r="D293" s="8"/>
      <c r="E293" s="8"/>
      <c r="F293" s="8"/>
      <c r="G293" s="9">
        <f t="shared" si="5"/>
        <v>0</v>
      </c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</row>
    <row r="294" spans="1:33" x14ac:dyDescent="0.25">
      <c r="A294" s="8"/>
      <c r="B294" s="8"/>
      <c r="C294" s="8"/>
      <c r="D294" s="8"/>
      <c r="E294" s="8"/>
      <c r="F294" s="8"/>
      <c r="G294" s="9">
        <f t="shared" si="5"/>
        <v>0</v>
      </c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</row>
    <row r="295" spans="1:33" x14ac:dyDescent="0.25">
      <c r="A295" s="8"/>
      <c r="B295" s="8"/>
      <c r="C295" s="8"/>
      <c r="D295" s="8"/>
      <c r="E295" s="8"/>
      <c r="F295" s="8"/>
      <c r="G295" s="9">
        <f t="shared" si="5"/>
        <v>0</v>
      </c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</row>
    <row r="296" spans="1:33" x14ac:dyDescent="0.25">
      <c r="A296" s="8"/>
      <c r="B296" s="8"/>
      <c r="C296" s="8"/>
      <c r="D296" s="8"/>
      <c r="E296" s="8"/>
      <c r="F296" s="8"/>
      <c r="G296" s="9">
        <f t="shared" si="5"/>
        <v>0</v>
      </c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</row>
    <row r="297" spans="1:33" x14ac:dyDescent="0.25">
      <c r="A297" s="8"/>
      <c r="B297" s="8"/>
      <c r="C297" s="8"/>
      <c r="D297" s="8"/>
      <c r="E297" s="8"/>
      <c r="F297" s="8"/>
      <c r="G297" s="9">
        <f t="shared" si="5"/>
        <v>0</v>
      </c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</row>
    <row r="298" spans="1:33" x14ac:dyDescent="0.25">
      <c r="A298" s="8"/>
      <c r="B298" s="8"/>
      <c r="C298" s="8"/>
      <c r="D298" s="8"/>
      <c r="E298" s="8"/>
      <c r="F298" s="8"/>
      <c r="G298" s="9">
        <f t="shared" si="5"/>
        <v>0</v>
      </c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</row>
    <row r="299" spans="1:33" x14ac:dyDescent="0.25">
      <c r="A299" s="8"/>
      <c r="B299" s="8"/>
      <c r="C299" s="8"/>
      <c r="D299" s="8"/>
      <c r="E299" s="8"/>
      <c r="F299" s="8"/>
      <c r="G299" s="9">
        <f t="shared" si="5"/>
        <v>0</v>
      </c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</row>
    <row r="300" spans="1:33" x14ac:dyDescent="0.25">
      <c r="A300" s="8"/>
      <c r="B300" s="8"/>
      <c r="C300" s="8"/>
      <c r="D300" s="8"/>
      <c r="E300" s="8"/>
      <c r="F300" s="8"/>
      <c r="G300" s="9">
        <f t="shared" si="5"/>
        <v>0</v>
      </c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</row>
    <row r="301" spans="1:33" x14ac:dyDescent="0.25">
      <c r="A301" s="8"/>
      <c r="B301" s="8"/>
      <c r="C301" s="8"/>
      <c r="D301" s="8"/>
      <c r="E301" s="8"/>
      <c r="F301" s="8"/>
      <c r="G301" s="9">
        <f t="shared" si="5"/>
        <v>0</v>
      </c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</row>
    <row r="302" spans="1:33" x14ac:dyDescent="0.25">
      <c r="A302" s="8"/>
      <c r="B302" s="8"/>
      <c r="C302" s="8"/>
      <c r="D302" s="8"/>
      <c r="E302" s="8"/>
      <c r="F302" s="8"/>
      <c r="G302" s="9">
        <f t="shared" si="5"/>
        <v>0</v>
      </c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</row>
    <row r="303" spans="1:33" x14ac:dyDescent="0.25">
      <c r="A303" s="8"/>
      <c r="B303" s="8"/>
      <c r="C303" s="8"/>
      <c r="D303" s="8"/>
      <c r="E303" s="8"/>
      <c r="F303" s="8"/>
      <c r="G303" s="9">
        <f t="shared" si="5"/>
        <v>0</v>
      </c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</row>
    <row r="304" spans="1:33" x14ac:dyDescent="0.25">
      <c r="A304" s="8"/>
      <c r="B304" s="8"/>
      <c r="C304" s="8"/>
      <c r="D304" s="8"/>
      <c r="E304" s="8"/>
      <c r="F304" s="8"/>
      <c r="G304" s="9">
        <f t="shared" si="5"/>
        <v>0</v>
      </c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</row>
    <row r="305" spans="1:33" x14ac:dyDescent="0.25">
      <c r="A305" s="8"/>
      <c r="B305" s="8"/>
      <c r="C305" s="8"/>
      <c r="D305" s="8"/>
      <c r="E305" s="8"/>
      <c r="F305" s="8"/>
      <c r="G305" s="9">
        <f t="shared" si="5"/>
        <v>0</v>
      </c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</row>
    <row r="306" spans="1:33" x14ac:dyDescent="0.25">
      <c r="A306" s="8"/>
      <c r="B306" s="8"/>
      <c r="C306" s="8"/>
      <c r="D306" s="8"/>
      <c r="E306" s="8"/>
      <c r="F306" s="8"/>
      <c r="G306" s="9">
        <f t="shared" si="5"/>
        <v>0</v>
      </c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</row>
    <row r="307" spans="1:33" x14ac:dyDescent="0.25">
      <c r="A307" s="8"/>
      <c r="B307" s="8"/>
      <c r="C307" s="8"/>
      <c r="D307" s="8"/>
      <c r="E307" s="8"/>
      <c r="F307" s="8"/>
      <c r="G307" s="9">
        <f t="shared" si="5"/>
        <v>0</v>
      </c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</row>
    <row r="308" spans="1:33" x14ac:dyDescent="0.25">
      <c r="A308" s="8"/>
      <c r="B308" s="8"/>
      <c r="C308" s="8"/>
      <c r="D308" s="8"/>
      <c r="E308" s="8"/>
      <c r="F308" s="8"/>
      <c r="G308" s="9">
        <f t="shared" si="5"/>
        <v>0</v>
      </c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</row>
    <row r="309" spans="1:33" x14ac:dyDescent="0.25">
      <c r="A309" s="8"/>
      <c r="B309" s="8"/>
      <c r="C309" s="8"/>
      <c r="D309" s="8"/>
      <c r="E309" s="8"/>
      <c r="F309" s="8"/>
      <c r="G309" s="9">
        <f t="shared" si="5"/>
        <v>0</v>
      </c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</row>
    <row r="310" spans="1:33" x14ac:dyDescent="0.25">
      <c r="A310" s="8"/>
      <c r="B310" s="8"/>
      <c r="C310" s="8"/>
      <c r="D310" s="8"/>
      <c r="E310" s="8"/>
      <c r="F310" s="8"/>
      <c r="G310" s="9">
        <f t="shared" si="5"/>
        <v>0</v>
      </c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</row>
    <row r="311" spans="1:33" x14ac:dyDescent="0.25">
      <c r="A311" s="8"/>
      <c r="B311" s="8"/>
      <c r="C311" s="8"/>
      <c r="D311" s="8"/>
      <c r="E311" s="8"/>
      <c r="F311" s="8"/>
      <c r="G311" s="9">
        <f t="shared" si="5"/>
        <v>0</v>
      </c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</row>
    <row r="312" spans="1:33" x14ac:dyDescent="0.25">
      <c r="A312" s="8"/>
      <c r="B312" s="8"/>
      <c r="C312" s="8"/>
      <c r="D312" s="8"/>
      <c r="E312" s="8"/>
      <c r="F312" s="8"/>
      <c r="G312" s="9">
        <f t="shared" si="5"/>
        <v>0</v>
      </c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</row>
    <row r="313" spans="1:33" x14ac:dyDescent="0.25">
      <c r="A313" s="8"/>
      <c r="B313" s="8"/>
      <c r="C313" s="8"/>
      <c r="D313" s="8"/>
      <c r="E313" s="8"/>
      <c r="F313" s="8"/>
      <c r="G313" s="9">
        <f t="shared" si="5"/>
        <v>0</v>
      </c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</row>
    <row r="314" spans="1:33" x14ac:dyDescent="0.25">
      <c r="A314" s="8"/>
      <c r="B314" s="8"/>
      <c r="C314" s="8"/>
      <c r="D314" s="8"/>
      <c r="E314" s="8"/>
      <c r="F314" s="8"/>
      <c r="G314" s="9">
        <f t="shared" si="5"/>
        <v>0</v>
      </c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</row>
    <row r="315" spans="1:33" x14ac:dyDescent="0.25">
      <c r="A315" s="8"/>
      <c r="B315" s="8"/>
      <c r="C315" s="8"/>
      <c r="D315" s="8"/>
      <c r="E315" s="8"/>
      <c r="F315" s="8"/>
      <c r="G315" s="9">
        <f t="shared" si="5"/>
        <v>0</v>
      </c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</row>
    <row r="316" spans="1:33" x14ac:dyDescent="0.25">
      <c r="A316" s="8"/>
      <c r="B316" s="8"/>
      <c r="C316" s="8"/>
      <c r="D316" s="8"/>
      <c r="E316" s="8"/>
      <c r="F316" s="8"/>
      <c r="G316" s="9">
        <f t="shared" si="5"/>
        <v>0</v>
      </c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</row>
    <row r="317" spans="1:33" x14ac:dyDescent="0.25">
      <c r="A317" s="8"/>
      <c r="B317" s="8"/>
      <c r="C317" s="8"/>
      <c r="D317" s="8"/>
      <c r="E317" s="8"/>
      <c r="F317" s="8"/>
      <c r="G317" s="9">
        <f t="shared" si="5"/>
        <v>0</v>
      </c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</row>
    <row r="318" spans="1:33" x14ac:dyDescent="0.25">
      <c r="A318" s="8"/>
      <c r="B318" s="8"/>
      <c r="C318" s="8"/>
      <c r="D318" s="8"/>
      <c r="E318" s="8"/>
      <c r="F318" s="8"/>
      <c r="G318" s="9">
        <f t="shared" si="5"/>
        <v>0</v>
      </c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</row>
    <row r="319" spans="1:33" x14ac:dyDescent="0.25">
      <c r="A319" s="8"/>
      <c r="B319" s="8"/>
      <c r="C319" s="8"/>
      <c r="D319" s="8"/>
      <c r="E319" s="8"/>
      <c r="F319" s="8"/>
      <c r="G319" s="9">
        <f t="shared" si="5"/>
        <v>0</v>
      </c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</row>
    <row r="320" spans="1:33" x14ac:dyDescent="0.25">
      <c r="A320" s="8"/>
      <c r="B320" s="8"/>
      <c r="C320" s="8"/>
      <c r="D320" s="8"/>
      <c r="E320" s="8"/>
      <c r="F320" s="8"/>
      <c r="G320" s="9">
        <f t="shared" si="5"/>
        <v>0</v>
      </c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</row>
    <row r="321" spans="1:33" x14ac:dyDescent="0.25">
      <c r="A321" s="8"/>
      <c r="B321" s="8"/>
      <c r="C321" s="8"/>
      <c r="D321" s="8"/>
      <c r="E321" s="8"/>
      <c r="F321" s="8"/>
      <c r="G321" s="9">
        <f t="shared" si="5"/>
        <v>0</v>
      </c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</row>
    <row r="322" spans="1:33" x14ac:dyDescent="0.25">
      <c r="A322" s="8"/>
      <c r="B322" s="8"/>
      <c r="C322" s="8"/>
      <c r="D322" s="8"/>
      <c r="E322" s="8"/>
      <c r="F322" s="8"/>
      <c r="G322" s="9">
        <f t="shared" si="5"/>
        <v>0</v>
      </c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</row>
    <row r="323" spans="1:33" x14ac:dyDescent="0.25">
      <c r="A323" s="8"/>
      <c r="B323" s="8"/>
      <c r="C323" s="8"/>
      <c r="D323" s="8"/>
      <c r="E323" s="8"/>
      <c r="F323" s="8"/>
      <c r="G323" s="9">
        <f t="shared" si="5"/>
        <v>0</v>
      </c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</row>
    <row r="324" spans="1:33" x14ac:dyDescent="0.25">
      <c r="A324" s="8"/>
      <c r="B324" s="8"/>
      <c r="C324" s="8"/>
      <c r="D324" s="8"/>
      <c r="E324" s="8"/>
      <c r="F324" s="8"/>
      <c r="G324" s="9">
        <f t="shared" si="5"/>
        <v>0</v>
      </c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</row>
    <row r="325" spans="1:33" x14ac:dyDescent="0.25">
      <c r="A325" s="8"/>
      <c r="B325" s="8"/>
      <c r="C325" s="8"/>
      <c r="D325" s="8"/>
      <c r="E325" s="8"/>
      <c r="F325" s="8"/>
      <c r="G325" s="9">
        <f t="shared" si="5"/>
        <v>0</v>
      </c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</row>
    <row r="326" spans="1:33" x14ac:dyDescent="0.25">
      <c r="A326" s="8"/>
      <c r="B326" s="8"/>
      <c r="C326" s="8"/>
      <c r="D326" s="8"/>
      <c r="E326" s="8"/>
      <c r="F326" s="8"/>
      <c r="G326" s="9">
        <f t="shared" si="5"/>
        <v>0</v>
      </c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</row>
    <row r="327" spans="1:33" x14ac:dyDescent="0.25">
      <c r="A327" s="8"/>
      <c r="B327" s="8"/>
      <c r="C327" s="8"/>
      <c r="D327" s="8"/>
      <c r="E327" s="8"/>
      <c r="F327" s="8"/>
      <c r="G327" s="9">
        <f t="shared" si="5"/>
        <v>0</v>
      </c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</row>
    <row r="328" spans="1:33" x14ac:dyDescent="0.25">
      <c r="A328" s="8"/>
      <c r="B328" s="8"/>
      <c r="C328" s="8"/>
      <c r="D328" s="8"/>
      <c r="E328" s="8"/>
      <c r="F328" s="8"/>
      <c r="G328" s="9">
        <f t="shared" si="5"/>
        <v>0</v>
      </c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</row>
    <row r="329" spans="1:33" x14ac:dyDescent="0.25">
      <c r="A329" s="8"/>
      <c r="B329" s="8"/>
      <c r="C329" s="8"/>
      <c r="D329" s="8"/>
      <c r="E329" s="8"/>
      <c r="F329" s="8"/>
      <c r="G329" s="9">
        <f t="shared" si="5"/>
        <v>0</v>
      </c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</row>
    <row r="330" spans="1:33" x14ac:dyDescent="0.25">
      <c r="A330" s="8"/>
      <c r="B330" s="8"/>
      <c r="C330" s="8"/>
      <c r="D330" s="8"/>
      <c r="E330" s="8"/>
      <c r="F330" s="8"/>
      <c r="G330" s="9">
        <f t="shared" si="5"/>
        <v>0</v>
      </c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</row>
    <row r="331" spans="1:33" x14ac:dyDescent="0.25">
      <c r="A331" s="8"/>
      <c r="B331" s="8"/>
      <c r="C331" s="8"/>
      <c r="D331" s="8"/>
      <c r="E331" s="8"/>
      <c r="F331" s="8"/>
      <c r="G331" s="9">
        <f t="shared" si="5"/>
        <v>0</v>
      </c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</row>
    <row r="332" spans="1:33" x14ac:dyDescent="0.25">
      <c r="A332" s="8"/>
      <c r="B332" s="8"/>
      <c r="C332" s="8"/>
      <c r="D332" s="8"/>
      <c r="E332" s="8"/>
      <c r="F332" s="8"/>
      <c r="G332" s="9">
        <f t="shared" si="5"/>
        <v>0</v>
      </c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</row>
    <row r="333" spans="1:33" x14ac:dyDescent="0.25">
      <c r="A333" s="8"/>
      <c r="B333" s="8"/>
      <c r="C333" s="8"/>
      <c r="D333" s="8"/>
      <c r="E333" s="8"/>
      <c r="F333" s="8"/>
      <c r="G333" s="9">
        <f t="shared" si="5"/>
        <v>0</v>
      </c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</row>
    <row r="334" spans="1:33" x14ac:dyDescent="0.25">
      <c r="A334" s="8"/>
      <c r="B334" s="8"/>
      <c r="C334" s="8"/>
      <c r="D334" s="8"/>
      <c r="E334" s="8"/>
      <c r="F334" s="8"/>
      <c r="G334" s="9">
        <f t="shared" si="5"/>
        <v>0</v>
      </c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</row>
    <row r="335" spans="1:33" x14ac:dyDescent="0.25">
      <c r="A335" s="8"/>
      <c r="B335" s="8"/>
      <c r="C335" s="8"/>
      <c r="D335" s="8"/>
      <c r="E335" s="8"/>
      <c r="F335" s="8"/>
      <c r="G335" s="9">
        <f t="shared" si="5"/>
        <v>0</v>
      </c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</row>
    <row r="336" spans="1:33" x14ac:dyDescent="0.25">
      <c r="A336" s="8"/>
      <c r="B336" s="8"/>
      <c r="C336" s="8"/>
      <c r="D336" s="8"/>
      <c r="E336" s="8"/>
      <c r="F336" s="8"/>
      <c r="G336" s="9">
        <f t="shared" si="5"/>
        <v>0</v>
      </c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</row>
    <row r="337" spans="1:33" x14ac:dyDescent="0.25">
      <c r="A337" s="8"/>
      <c r="B337" s="8"/>
      <c r="C337" s="8"/>
      <c r="D337" s="8"/>
      <c r="E337" s="8"/>
      <c r="F337" s="8"/>
      <c r="G337" s="9">
        <f t="shared" si="5"/>
        <v>0</v>
      </c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</row>
    <row r="338" spans="1:33" x14ac:dyDescent="0.25">
      <c r="A338" s="8"/>
      <c r="B338" s="8"/>
      <c r="C338" s="8"/>
      <c r="D338" s="8"/>
      <c r="E338" s="8"/>
      <c r="F338" s="8"/>
      <c r="G338" s="9">
        <f t="shared" si="5"/>
        <v>0</v>
      </c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</row>
    <row r="339" spans="1:33" x14ac:dyDescent="0.25">
      <c r="A339" s="8"/>
      <c r="B339" s="8"/>
      <c r="C339" s="8"/>
      <c r="D339" s="8"/>
      <c r="E339" s="8"/>
      <c r="F339" s="8"/>
      <c r="G339" s="9">
        <f t="shared" si="5"/>
        <v>0</v>
      </c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</row>
    <row r="340" spans="1:33" x14ac:dyDescent="0.25">
      <c r="A340" s="8"/>
      <c r="B340" s="8"/>
      <c r="C340" s="8"/>
      <c r="D340" s="8"/>
      <c r="E340" s="8"/>
      <c r="F340" s="8"/>
      <c r="G340" s="9">
        <f t="shared" si="5"/>
        <v>0</v>
      </c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</row>
    <row r="341" spans="1:33" x14ac:dyDescent="0.25">
      <c r="A341" s="8"/>
      <c r="B341" s="8"/>
      <c r="C341" s="8"/>
      <c r="D341" s="8"/>
      <c r="E341" s="8"/>
      <c r="F341" s="8"/>
      <c r="G341" s="9">
        <f t="shared" si="5"/>
        <v>0</v>
      </c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</row>
    <row r="342" spans="1:33" x14ac:dyDescent="0.25">
      <c r="A342" s="8"/>
      <c r="B342" s="8"/>
      <c r="C342" s="8"/>
      <c r="D342" s="8"/>
      <c r="E342" s="8"/>
      <c r="F342" s="8"/>
      <c r="G342" s="9">
        <f t="shared" ref="G342:G405" si="6">ABS((E342*1000+F342)-(C342*1000+D342))/1000</f>
        <v>0</v>
      </c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</row>
    <row r="343" spans="1:33" x14ac:dyDescent="0.25">
      <c r="A343" s="8"/>
      <c r="B343" s="8"/>
      <c r="C343" s="8"/>
      <c r="D343" s="8"/>
      <c r="E343" s="8"/>
      <c r="F343" s="8"/>
      <c r="G343" s="9">
        <f t="shared" si="6"/>
        <v>0</v>
      </c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</row>
    <row r="344" spans="1:33" x14ac:dyDescent="0.25">
      <c r="A344" s="8"/>
      <c r="B344" s="8"/>
      <c r="C344" s="8"/>
      <c r="D344" s="8"/>
      <c r="E344" s="8"/>
      <c r="F344" s="8"/>
      <c r="G344" s="9">
        <f t="shared" si="6"/>
        <v>0</v>
      </c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</row>
    <row r="345" spans="1:33" x14ac:dyDescent="0.25">
      <c r="A345" s="8"/>
      <c r="B345" s="8"/>
      <c r="C345" s="8"/>
      <c r="D345" s="8"/>
      <c r="E345" s="8"/>
      <c r="F345" s="8"/>
      <c r="G345" s="9">
        <f t="shared" si="6"/>
        <v>0</v>
      </c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</row>
    <row r="346" spans="1:33" x14ac:dyDescent="0.25">
      <c r="A346" s="8"/>
      <c r="B346" s="8"/>
      <c r="C346" s="8"/>
      <c r="D346" s="8"/>
      <c r="E346" s="8"/>
      <c r="F346" s="8"/>
      <c r="G346" s="9">
        <f t="shared" si="6"/>
        <v>0</v>
      </c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</row>
    <row r="347" spans="1:33" x14ac:dyDescent="0.25">
      <c r="A347" s="8"/>
      <c r="B347" s="8"/>
      <c r="C347" s="8"/>
      <c r="D347" s="8"/>
      <c r="E347" s="8"/>
      <c r="F347" s="8"/>
      <c r="G347" s="9">
        <f t="shared" si="6"/>
        <v>0</v>
      </c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</row>
    <row r="348" spans="1:33" x14ac:dyDescent="0.25">
      <c r="A348" s="8"/>
      <c r="B348" s="8"/>
      <c r="C348" s="8"/>
      <c r="D348" s="8"/>
      <c r="E348" s="8"/>
      <c r="F348" s="8"/>
      <c r="G348" s="9">
        <f t="shared" si="6"/>
        <v>0</v>
      </c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</row>
    <row r="349" spans="1:33" x14ac:dyDescent="0.25">
      <c r="A349" s="8"/>
      <c r="B349" s="8"/>
      <c r="C349" s="8"/>
      <c r="D349" s="8"/>
      <c r="E349" s="8"/>
      <c r="F349" s="8"/>
      <c r="G349" s="9">
        <f t="shared" si="6"/>
        <v>0</v>
      </c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</row>
    <row r="350" spans="1:33" x14ac:dyDescent="0.25">
      <c r="A350" s="8"/>
      <c r="B350" s="8"/>
      <c r="C350" s="8"/>
      <c r="D350" s="8"/>
      <c r="E350" s="8"/>
      <c r="F350" s="8"/>
      <c r="G350" s="9">
        <f t="shared" si="6"/>
        <v>0</v>
      </c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</row>
    <row r="351" spans="1:33" x14ac:dyDescent="0.25">
      <c r="A351" s="8"/>
      <c r="B351" s="8"/>
      <c r="C351" s="8"/>
      <c r="D351" s="8"/>
      <c r="E351" s="8"/>
      <c r="F351" s="8"/>
      <c r="G351" s="9">
        <f t="shared" si="6"/>
        <v>0</v>
      </c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</row>
    <row r="352" spans="1:33" x14ac:dyDescent="0.25">
      <c r="A352" s="8"/>
      <c r="B352" s="8"/>
      <c r="C352" s="8"/>
      <c r="D352" s="8"/>
      <c r="E352" s="8"/>
      <c r="F352" s="8"/>
      <c r="G352" s="9">
        <f t="shared" si="6"/>
        <v>0</v>
      </c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</row>
    <row r="353" spans="1:33" x14ac:dyDescent="0.25">
      <c r="A353" s="8"/>
      <c r="B353" s="8"/>
      <c r="C353" s="8"/>
      <c r="D353" s="8"/>
      <c r="E353" s="8"/>
      <c r="F353" s="8"/>
      <c r="G353" s="9">
        <f t="shared" si="6"/>
        <v>0</v>
      </c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</row>
    <row r="354" spans="1:33" x14ac:dyDescent="0.25">
      <c r="A354" s="8"/>
      <c r="B354" s="8"/>
      <c r="C354" s="8"/>
      <c r="D354" s="8"/>
      <c r="E354" s="8"/>
      <c r="F354" s="8"/>
      <c r="G354" s="9">
        <f t="shared" si="6"/>
        <v>0</v>
      </c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</row>
    <row r="355" spans="1:33" x14ac:dyDescent="0.25">
      <c r="A355" s="8"/>
      <c r="B355" s="8"/>
      <c r="C355" s="8"/>
      <c r="D355" s="8"/>
      <c r="E355" s="8"/>
      <c r="F355" s="8"/>
      <c r="G355" s="9">
        <f t="shared" si="6"/>
        <v>0</v>
      </c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</row>
    <row r="356" spans="1:33" x14ac:dyDescent="0.25">
      <c r="A356" s="8"/>
      <c r="B356" s="8"/>
      <c r="C356" s="8"/>
      <c r="D356" s="8"/>
      <c r="E356" s="8"/>
      <c r="F356" s="8"/>
      <c r="G356" s="9">
        <f t="shared" si="6"/>
        <v>0</v>
      </c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</row>
    <row r="357" spans="1:33" x14ac:dyDescent="0.25">
      <c r="A357" s="8"/>
      <c r="B357" s="8"/>
      <c r="C357" s="8"/>
      <c r="D357" s="8"/>
      <c r="E357" s="8"/>
      <c r="F357" s="8"/>
      <c r="G357" s="9">
        <f t="shared" si="6"/>
        <v>0</v>
      </c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</row>
    <row r="358" spans="1:33" x14ac:dyDescent="0.25">
      <c r="A358" s="8"/>
      <c r="B358" s="8"/>
      <c r="C358" s="8"/>
      <c r="D358" s="8"/>
      <c r="E358" s="8"/>
      <c r="F358" s="8"/>
      <c r="G358" s="9">
        <f t="shared" si="6"/>
        <v>0</v>
      </c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</row>
    <row r="359" spans="1:33" x14ac:dyDescent="0.25">
      <c r="A359" s="8"/>
      <c r="B359" s="8"/>
      <c r="C359" s="8"/>
      <c r="D359" s="8"/>
      <c r="E359" s="8"/>
      <c r="F359" s="8"/>
      <c r="G359" s="9">
        <f t="shared" si="6"/>
        <v>0</v>
      </c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</row>
    <row r="360" spans="1:33" x14ac:dyDescent="0.25">
      <c r="A360" s="8"/>
      <c r="B360" s="8"/>
      <c r="C360" s="8"/>
      <c r="D360" s="8"/>
      <c r="E360" s="8"/>
      <c r="F360" s="8"/>
      <c r="G360" s="9">
        <f t="shared" si="6"/>
        <v>0</v>
      </c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</row>
    <row r="361" spans="1:33" x14ac:dyDescent="0.25">
      <c r="A361" s="8"/>
      <c r="B361" s="8"/>
      <c r="C361" s="8"/>
      <c r="D361" s="8"/>
      <c r="E361" s="8"/>
      <c r="F361" s="8"/>
      <c r="G361" s="9">
        <f t="shared" si="6"/>
        <v>0</v>
      </c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</row>
    <row r="362" spans="1:33" x14ac:dyDescent="0.25">
      <c r="A362" s="8"/>
      <c r="B362" s="8"/>
      <c r="C362" s="8"/>
      <c r="D362" s="8"/>
      <c r="E362" s="8"/>
      <c r="F362" s="8"/>
      <c r="G362" s="9">
        <f t="shared" si="6"/>
        <v>0</v>
      </c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</row>
    <row r="363" spans="1:33" x14ac:dyDescent="0.25">
      <c r="A363" s="8"/>
      <c r="B363" s="8"/>
      <c r="C363" s="8"/>
      <c r="D363" s="8"/>
      <c r="E363" s="8"/>
      <c r="F363" s="8"/>
      <c r="G363" s="9">
        <f t="shared" si="6"/>
        <v>0</v>
      </c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</row>
    <row r="364" spans="1:33" x14ac:dyDescent="0.25">
      <c r="A364" s="8"/>
      <c r="B364" s="8"/>
      <c r="C364" s="8"/>
      <c r="D364" s="8"/>
      <c r="E364" s="8"/>
      <c r="F364" s="8"/>
      <c r="G364" s="9">
        <f t="shared" si="6"/>
        <v>0</v>
      </c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</row>
    <row r="365" spans="1:33" x14ac:dyDescent="0.25">
      <c r="A365" s="8"/>
      <c r="B365" s="8"/>
      <c r="C365" s="8"/>
      <c r="D365" s="8"/>
      <c r="E365" s="8"/>
      <c r="F365" s="8"/>
      <c r="G365" s="9">
        <f t="shared" si="6"/>
        <v>0</v>
      </c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</row>
    <row r="366" spans="1:33" x14ac:dyDescent="0.25">
      <c r="A366" s="8"/>
      <c r="B366" s="8"/>
      <c r="C366" s="8"/>
      <c r="D366" s="8"/>
      <c r="E366" s="8"/>
      <c r="F366" s="8"/>
      <c r="G366" s="9">
        <f t="shared" si="6"/>
        <v>0</v>
      </c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</row>
    <row r="367" spans="1:33" x14ac:dyDescent="0.25">
      <c r="A367" s="8"/>
      <c r="B367" s="8"/>
      <c r="C367" s="8"/>
      <c r="D367" s="8"/>
      <c r="E367" s="8"/>
      <c r="F367" s="8"/>
      <c r="G367" s="9">
        <f t="shared" si="6"/>
        <v>0</v>
      </c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</row>
    <row r="368" spans="1:33" x14ac:dyDescent="0.25">
      <c r="A368" s="8"/>
      <c r="B368" s="8"/>
      <c r="C368" s="8"/>
      <c r="D368" s="8"/>
      <c r="E368" s="8"/>
      <c r="F368" s="8"/>
      <c r="G368" s="9">
        <f t="shared" si="6"/>
        <v>0</v>
      </c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</row>
    <row r="369" spans="1:33" x14ac:dyDescent="0.25">
      <c r="A369" s="8"/>
      <c r="B369" s="8"/>
      <c r="C369" s="8"/>
      <c r="D369" s="8"/>
      <c r="E369" s="8"/>
      <c r="F369" s="8"/>
      <c r="G369" s="9">
        <f t="shared" si="6"/>
        <v>0</v>
      </c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</row>
    <row r="370" spans="1:33" x14ac:dyDescent="0.25">
      <c r="A370" s="8"/>
      <c r="B370" s="8"/>
      <c r="C370" s="8"/>
      <c r="D370" s="8"/>
      <c r="E370" s="8"/>
      <c r="F370" s="8"/>
      <c r="G370" s="9">
        <f t="shared" si="6"/>
        <v>0</v>
      </c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</row>
    <row r="371" spans="1:33" x14ac:dyDescent="0.25">
      <c r="A371" s="8"/>
      <c r="B371" s="8"/>
      <c r="C371" s="8"/>
      <c r="D371" s="8"/>
      <c r="E371" s="8"/>
      <c r="F371" s="8"/>
      <c r="G371" s="9">
        <f t="shared" si="6"/>
        <v>0</v>
      </c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</row>
    <row r="372" spans="1:33" x14ac:dyDescent="0.25">
      <c r="A372" s="8"/>
      <c r="B372" s="8"/>
      <c r="C372" s="8"/>
      <c r="D372" s="8"/>
      <c r="E372" s="8"/>
      <c r="F372" s="8"/>
      <c r="G372" s="9">
        <f t="shared" si="6"/>
        <v>0</v>
      </c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</row>
    <row r="373" spans="1:33" x14ac:dyDescent="0.25">
      <c r="A373" s="8"/>
      <c r="B373" s="8"/>
      <c r="C373" s="8"/>
      <c r="D373" s="8"/>
      <c r="E373" s="8"/>
      <c r="F373" s="8"/>
      <c r="G373" s="9">
        <f t="shared" si="6"/>
        <v>0</v>
      </c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</row>
    <row r="374" spans="1:33" x14ac:dyDescent="0.25">
      <c r="A374" s="8"/>
      <c r="B374" s="8"/>
      <c r="C374" s="8"/>
      <c r="D374" s="8"/>
      <c r="E374" s="8"/>
      <c r="F374" s="8"/>
      <c r="G374" s="9">
        <f t="shared" si="6"/>
        <v>0</v>
      </c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</row>
    <row r="375" spans="1:33" x14ac:dyDescent="0.25">
      <c r="A375" s="8"/>
      <c r="B375" s="8"/>
      <c r="C375" s="8"/>
      <c r="D375" s="8"/>
      <c r="E375" s="8"/>
      <c r="F375" s="8"/>
      <c r="G375" s="9">
        <f t="shared" si="6"/>
        <v>0</v>
      </c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</row>
    <row r="376" spans="1:33" x14ac:dyDescent="0.25">
      <c r="A376" s="8"/>
      <c r="B376" s="8"/>
      <c r="C376" s="8"/>
      <c r="D376" s="8"/>
      <c r="E376" s="8"/>
      <c r="F376" s="8"/>
      <c r="G376" s="9">
        <f t="shared" si="6"/>
        <v>0</v>
      </c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</row>
    <row r="377" spans="1:33" x14ac:dyDescent="0.25">
      <c r="A377" s="8"/>
      <c r="B377" s="8"/>
      <c r="C377" s="8"/>
      <c r="D377" s="8"/>
      <c r="E377" s="8"/>
      <c r="F377" s="8"/>
      <c r="G377" s="9">
        <f t="shared" si="6"/>
        <v>0</v>
      </c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</row>
    <row r="378" spans="1:33" x14ac:dyDescent="0.25">
      <c r="A378" s="8"/>
      <c r="B378" s="8"/>
      <c r="C378" s="8"/>
      <c r="D378" s="8"/>
      <c r="E378" s="8"/>
      <c r="F378" s="8"/>
      <c r="G378" s="9">
        <f t="shared" si="6"/>
        <v>0</v>
      </c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</row>
    <row r="379" spans="1:33" x14ac:dyDescent="0.25">
      <c r="A379" s="8"/>
      <c r="B379" s="8"/>
      <c r="C379" s="8"/>
      <c r="D379" s="8"/>
      <c r="E379" s="8"/>
      <c r="F379" s="8"/>
      <c r="G379" s="9">
        <f t="shared" si="6"/>
        <v>0</v>
      </c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</row>
    <row r="380" spans="1:33" x14ac:dyDescent="0.25">
      <c r="A380" s="8"/>
      <c r="B380" s="8"/>
      <c r="C380" s="8"/>
      <c r="D380" s="8"/>
      <c r="E380" s="8"/>
      <c r="F380" s="8"/>
      <c r="G380" s="9">
        <f t="shared" si="6"/>
        <v>0</v>
      </c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</row>
    <row r="381" spans="1:33" x14ac:dyDescent="0.25">
      <c r="A381" s="8"/>
      <c r="B381" s="8"/>
      <c r="C381" s="8"/>
      <c r="D381" s="8"/>
      <c r="E381" s="8"/>
      <c r="F381" s="8"/>
      <c r="G381" s="9">
        <f t="shared" si="6"/>
        <v>0</v>
      </c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</row>
    <row r="382" spans="1:33" x14ac:dyDescent="0.25">
      <c r="A382" s="8"/>
      <c r="B382" s="8"/>
      <c r="C382" s="8"/>
      <c r="D382" s="8"/>
      <c r="E382" s="8"/>
      <c r="F382" s="8"/>
      <c r="G382" s="9">
        <f t="shared" si="6"/>
        <v>0</v>
      </c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</row>
    <row r="383" spans="1:33" x14ac:dyDescent="0.25">
      <c r="A383" s="8"/>
      <c r="B383" s="8"/>
      <c r="C383" s="8"/>
      <c r="D383" s="8"/>
      <c r="E383" s="8"/>
      <c r="F383" s="8"/>
      <c r="G383" s="9">
        <f t="shared" si="6"/>
        <v>0</v>
      </c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</row>
    <row r="384" spans="1:33" x14ac:dyDescent="0.25">
      <c r="A384" s="8"/>
      <c r="B384" s="8"/>
      <c r="C384" s="8"/>
      <c r="D384" s="8"/>
      <c r="E384" s="8"/>
      <c r="F384" s="8"/>
      <c r="G384" s="9">
        <f t="shared" si="6"/>
        <v>0</v>
      </c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</row>
    <row r="385" spans="1:33" x14ac:dyDescent="0.25">
      <c r="A385" s="8"/>
      <c r="B385" s="8"/>
      <c r="C385" s="8"/>
      <c r="D385" s="8"/>
      <c r="E385" s="8"/>
      <c r="F385" s="8"/>
      <c r="G385" s="9">
        <f t="shared" si="6"/>
        <v>0</v>
      </c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</row>
    <row r="386" spans="1:33" x14ac:dyDescent="0.25">
      <c r="A386" s="8"/>
      <c r="B386" s="8"/>
      <c r="C386" s="8"/>
      <c r="D386" s="8"/>
      <c r="E386" s="8"/>
      <c r="F386" s="8"/>
      <c r="G386" s="9">
        <f t="shared" si="6"/>
        <v>0</v>
      </c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</row>
    <row r="387" spans="1:33" x14ac:dyDescent="0.25">
      <c r="A387" s="8"/>
      <c r="B387" s="8"/>
      <c r="C387" s="8"/>
      <c r="D387" s="8"/>
      <c r="E387" s="8"/>
      <c r="F387" s="8"/>
      <c r="G387" s="9">
        <f t="shared" si="6"/>
        <v>0</v>
      </c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</row>
    <row r="388" spans="1:33" x14ac:dyDescent="0.25">
      <c r="A388" s="8"/>
      <c r="B388" s="8"/>
      <c r="C388" s="8"/>
      <c r="D388" s="8"/>
      <c r="E388" s="8"/>
      <c r="F388" s="8"/>
      <c r="G388" s="9">
        <f t="shared" si="6"/>
        <v>0</v>
      </c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</row>
    <row r="389" spans="1:33" x14ac:dyDescent="0.25">
      <c r="A389" s="8"/>
      <c r="B389" s="8"/>
      <c r="C389" s="8"/>
      <c r="D389" s="8"/>
      <c r="E389" s="8"/>
      <c r="F389" s="8"/>
      <c r="G389" s="9">
        <f t="shared" si="6"/>
        <v>0</v>
      </c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</row>
    <row r="390" spans="1:33" x14ac:dyDescent="0.25">
      <c r="A390" s="8"/>
      <c r="B390" s="8"/>
      <c r="C390" s="8"/>
      <c r="D390" s="8"/>
      <c r="E390" s="8"/>
      <c r="F390" s="8"/>
      <c r="G390" s="9">
        <f t="shared" si="6"/>
        <v>0</v>
      </c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</row>
    <row r="391" spans="1:33" x14ac:dyDescent="0.25">
      <c r="A391" s="8"/>
      <c r="B391" s="8"/>
      <c r="C391" s="8"/>
      <c r="D391" s="8"/>
      <c r="E391" s="8"/>
      <c r="F391" s="8"/>
      <c r="G391" s="9">
        <f t="shared" si="6"/>
        <v>0</v>
      </c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</row>
    <row r="392" spans="1:33" x14ac:dyDescent="0.25">
      <c r="A392" s="8"/>
      <c r="B392" s="8"/>
      <c r="C392" s="8"/>
      <c r="D392" s="8"/>
      <c r="E392" s="8"/>
      <c r="F392" s="8"/>
      <c r="G392" s="9">
        <f t="shared" si="6"/>
        <v>0</v>
      </c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</row>
    <row r="393" spans="1:33" x14ac:dyDescent="0.25">
      <c r="A393" s="8"/>
      <c r="B393" s="8"/>
      <c r="C393" s="8"/>
      <c r="D393" s="8"/>
      <c r="E393" s="8"/>
      <c r="F393" s="8"/>
      <c r="G393" s="9">
        <f t="shared" si="6"/>
        <v>0</v>
      </c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</row>
    <row r="394" spans="1:33" x14ac:dyDescent="0.25">
      <c r="A394" s="8"/>
      <c r="B394" s="8"/>
      <c r="C394" s="8"/>
      <c r="D394" s="8"/>
      <c r="E394" s="8"/>
      <c r="F394" s="8"/>
      <c r="G394" s="9">
        <f t="shared" si="6"/>
        <v>0</v>
      </c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</row>
    <row r="395" spans="1:33" x14ac:dyDescent="0.25">
      <c r="A395" s="8"/>
      <c r="B395" s="8"/>
      <c r="C395" s="8"/>
      <c r="D395" s="8"/>
      <c r="E395" s="8"/>
      <c r="F395" s="8"/>
      <c r="G395" s="9">
        <f t="shared" si="6"/>
        <v>0</v>
      </c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</row>
    <row r="396" spans="1:33" x14ac:dyDescent="0.25">
      <c r="A396" s="8"/>
      <c r="B396" s="8"/>
      <c r="C396" s="8"/>
      <c r="D396" s="8"/>
      <c r="E396" s="8"/>
      <c r="F396" s="8"/>
      <c r="G396" s="9">
        <f t="shared" si="6"/>
        <v>0</v>
      </c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</row>
    <row r="397" spans="1:33" x14ac:dyDescent="0.25">
      <c r="A397" s="8"/>
      <c r="B397" s="8"/>
      <c r="C397" s="8"/>
      <c r="D397" s="8"/>
      <c r="E397" s="8"/>
      <c r="F397" s="8"/>
      <c r="G397" s="9">
        <f t="shared" si="6"/>
        <v>0</v>
      </c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</row>
    <row r="398" spans="1:33" x14ac:dyDescent="0.25">
      <c r="A398" s="8"/>
      <c r="B398" s="8"/>
      <c r="C398" s="8"/>
      <c r="D398" s="8"/>
      <c r="E398" s="8"/>
      <c r="F398" s="8"/>
      <c r="G398" s="9">
        <f t="shared" si="6"/>
        <v>0</v>
      </c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</row>
    <row r="399" spans="1:33" x14ac:dyDescent="0.25">
      <c r="A399" s="8"/>
      <c r="B399" s="8"/>
      <c r="C399" s="8"/>
      <c r="D399" s="8"/>
      <c r="E399" s="8"/>
      <c r="F399" s="8"/>
      <c r="G399" s="9">
        <f t="shared" si="6"/>
        <v>0</v>
      </c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</row>
    <row r="400" spans="1:33" x14ac:dyDescent="0.25">
      <c r="A400" s="8"/>
      <c r="B400" s="8"/>
      <c r="C400" s="8"/>
      <c r="D400" s="8"/>
      <c r="E400" s="8"/>
      <c r="F400" s="8"/>
      <c r="G400" s="9">
        <f t="shared" si="6"/>
        <v>0</v>
      </c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</row>
    <row r="401" spans="1:33" x14ac:dyDescent="0.25">
      <c r="A401" s="8"/>
      <c r="B401" s="8"/>
      <c r="C401" s="8"/>
      <c r="D401" s="8"/>
      <c r="E401" s="8"/>
      <c r="F401" s="8"/>
      <c r="G401" s="9">
        <f t="shared" si="6"/>
        <v>0</v>
      </c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</row>
    <row r="402" spans="1:33" x14ac:dyDescent="0.25">
      <c r="A402" s="8"/>
      <c r="B402" s="8"/>
      <c r="C402" s="8"/>
      <c r="D402" s="8"/>
      <c r="E402" s="8"/>
      <c r="F402" s="8"/>
      <c r="G402" s="9">
        <f t="shared" si="6"/>
        <v>0</v>
      </c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</row>
    <row r="403" spans="1:33" x14ac:dyDescent="0.25">
      <c r="A403" s="8"/>
      <c r="B403" s="8"/>
      <c r="C403" s="8"/>
      <c r="D403" s="8"/>
      <c r="E403" s="8"/>
      <c r="F403" s="8"/>
      <c r="G403" s="9">
        <f t="shared" si="6"/>
        <v>0</v>
      </c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</row>
    <row r="404" spans="1:33" x14ac:dyDescent="0.25">
      <c r="A404" s="8"/>
      <c r="B404" s="8"/>
      <c r="C404" s="8"/>
      <c r="D404" s="8"/>
      <c r="E404" s="8"/>
      <c r="F404" s="8"/>
      <c r="G404" s="9">
        <f t="shared" si="6"/>
        <v>0</v>
      </c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</row>
    <row r="405" spans="1:33" x14ac:dyDescent="0.25">
      <c r="A405" s="8"/>
      <c r="B405" s="8"/>
      <c r="C405" s="8"/>
      <c r="D405" s="8"/>
      <c r="E405" s="8"/>
      <c r="F405" s="8"/>
      <c r="G405" s="9">
        <f t="shared" si="6"/>
        <v>0</v>
      </c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</row>
    <row r="406" spans="1:33" x14ac:dyDescent="0.25">
      <c r="A406" s="8"/>
      <c r="B406" s="8"/>
      <c r="C406" s="8"/>
      <c r="D406" s="8"/>
      <c r="E406" s="8"/>
      <c r="F406" s="8"/>
      <c r="G406" s="9">
        <f t="shared" ref="G406:G469" si="7">ABS((E406*1000+F406)-(C406*1000+D406))/1000</f>
        <v>0</v>
      </c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</row>
    <row r="407" spans="1:33" x14ac:dyDescent="0.25">
      <c r="A407" s="8"/>
      <c r="B407" s="8"/>
      <c r="C407" s="8"/>
      <c r="D407" s="8"/>
      <c r="E407" s="8"/>
      <c r="F407" s="8"/>
      <c r="G407" s="9">
        <f t="shared" si="7"/>
        <v>0</v>
      </c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</row>
    <row r="408" spans="1:33" x14ac:dyDescent="0.25">
      <c r="A408" s="8"/>
      <c r="B408" s="8"/>
      <c r="C408" s="8"/>
      <c r="D408" s="8"/>
      <c r="E408" s="8"/>
      <c r="F408" s="8"/>
      <c r="G408" s="9">
        <f t="shared" si="7"/>
        <v>0</v>
      </c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</row>
    <row r="409" spans="1:33" x14ac:dyDescent="0.25">
      <c r="A409" s="8"/>
      <c r="B409" s="8"/>
      <c r="C409" s="8"/>
      <c r="D409" s="8"/>
      <c r="E409" s="8"/>
      <c r="F409" s="8"/>
      <c r="G409" s="9">
        <f t="shared" si="7"/>
        <v>0</v>
      </c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</row>
    <row r="410" spans="1:33" x14ac:dyDescent="0.25">
      <c r="A410" s="8"/>
      <c r="B410" s="8"/>
      <c r="C410" s="8"/>
      <c r="D410" s="8"/>
      <c r="E410" s="8"/>
      <c r="F410" s="8"/>
      <c r="G410" s="9">
        <f t="shared" si="7"/>
        <v>0</v>
      </c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</row>
    <row r="411" spans="1:33" x14ac:dyDescent="0.25">
      <c r="A411" s="8"/>
      <c r="B411" s="8"/>
      <c r="C411" s="8"/>
      <c r="D411" s="8"/>
      <c r="E411" s="8"/>
      <c r="F411" s="8"/>
      <c r="G411" s="9">
        <f t="shared" si="7"/>
        <v>0</v>
      </c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</row>
    <row r="412" spans="1:33" x14ac:dyDescent="0.25">
      <c r="A412" s="8"/>
      <c r="B412" s="8"/>
      <c r="C412" s="8"/>
      <c r="D412" s="8"/>
      <c r="E412" s="8"/>
      <c r="F412" s="8"/>
      <c r="G412" s="9">
        <f t="shared" si="7"/>
        <v>0</v>
      </c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</row>
    <row r="413" spans="1:33" x14ac:dyDescent="0.25">
      <c r="A413" s="8"/>
      <c r="B413" s="8"/>
      <c r="C413" s="8"/>
      <c r="D413" s="8"/>
      <c r="E413" s="8"/>
      <c r="F413" s="8"/>
      <c r="G413" s="9">
        <f t="shared" si="7"/>
        <v>0</v>
      </c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</row>
    <row r="414" spans="1:33" x14ac:dyDescent="0.25">
      <c r="A414" s="8"/>
      <c r="B414" s="8"/>
      <c r="C414" s="8"/>
      <c r="D414" s="8"/>
      <c r="E414" s="8"/>
      <c r="F414" s="8"/>
      <c r="G414" s="9">
        <f t="shared" si="7"/>
        <v>0</v>
      </c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</row>
    <row r="415" spans="1:33" x14ac:dyDescent="0.25">
      <c r="A415" s="8"/>
      <c r="B415" s="8"/>
      <c r="C415" s="8"/>
      <c r="D415" s="8"/>
      <c r="E415" s="8"/>
      <c r="F415" s="8"/>
      <c r="G415" s="9">
        <f t="shared" si="7"/>
        <v>0</v>
      </c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</row>
    <row r="416" spans="1:33" x14ac:dyDescent="0.25">
      <c r="A416" s="8"/>
      <c r="B416" s="8"/>
      <c r="C416" s="8"/>
      <c r="D416" s="8"/>
      <c r="E416" s="8"/>
      <c r="F416" s="8"/>
      <c r="G416" s="9">
        <f t="shared" si="7"/>
        <v>0</v>
      </c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</row>
    <row r="417" spans="1:33" x14ac:dyDescent="0.25">
      <c r="A417" s="8"/>
      <c r="B417" s="8"/>
      <c r="C417" s="8"/>
      <c r="D417" s="8"/>
      <c r="E417" s="8"/>
      <c r="F417" s="8"/>
      <c r="G417" s="9">
        <f t="shared" si="7"/>
        <v>0</v>
      </c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</row>
    <row r="418" spans="1:33" x14ac:dyDescent="0.25">
      <c r="A418" s="8"/>
      <c r="B418" s="8"/>
      <c r="C418" s="8"/>
      <c r="D418" s="8"/>
      <c r="E418" s="8"/>
      <c r="F418" s="8"/>
      <c r="G418" s="9">
        <f t="shared" si="7"/>
        <v>0</v>
      </c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</row>
    <row r="419" spans="1:33" x14ac:dyDescent="0.25">
      <c r="A419" s="8"/>
      <c r="B419" s="8"/>
      <c r="C419" s="8"/>
      <c r="D419" s="8"/>
      <c r="E419" s="8"/>
      <c r="F419" s="8"/>
      <c r="G419" s="9">
        <f t="shared" si="7"/>
        <v>0</v>
      </c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</row>
    <row r="420" spans="1:33" x14ac:dyDescent="0.25">
      <c r="A420" s="8"/>
      <c r="B420" s="8"/>
      <c r="C420" s="8"/>
      <c r="D420" s="8"/>
      <c r="E420" s="8"/>
      <c r="F420" s="8"/>
      <c r="G420" s="9">
        <f t="shared" si="7"/>
        <v>0</v>
      </c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</row>
    <row r="421" spans="1:33" x14ac:dyDescent="0.25">
      <c r="A421" s="8"/>
      <c r="B421" s="8"/>
      <c r="C421" s="8"/>
      <c r="D421" s="8"/>
      <c r="E421" s="8"/>
      <c r="F421" s="8"/>
      <c r="G421" s="9">
        <f t="shared" si="7"/>
        <v>0</v>
      </c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</row>
    <row r="422" spans="1:33" x14ac:dyDescent="0.25">
      <c r="A422" s="8"/>
      <c r="B422" s="8"/>
      <c r="C422" s="8"/>
      <c r="D422" s="8"/>
      <c r="E422" s="8"/>
      <c r="F422" s="8"/>
      <c r="G422" s="9">
        <f t="shared" si="7"/>
        <v>0</v>
      </c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</row>
    <row r="423" spans="1:33" x14ac:dyDescent="0.25">
      <c r="A423" s="8"/>
      <c r="B423" s="8"/>
      <c r="C423" s="8"/>
      <c r="D423" s="8"/>
      <c r="E423" s="8"/>
      <c r="F423" s="8"/>
      <c r="G423" s="9">
        <f t="shared" si="7"/>
        <v>0</v>
      </c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</row>
    <row r="424" spans="1:33" x14ac:dyDescent="0.25">
      <c r="A424" s="8"/>
      <c r="B424" s="8"/>
      <c r="C424" s="8"/>
      <c r="D424" s="8"/>
      <c r="E424" s="8"/>
      <c r="F424" s="8"/>
      <c r="G424" s="9">
        <f t="shared" si="7"/>
        <v>0</v>
      </c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</row>
    <row r="425" spans="1:33" x14ac:dyDescent="0.25">
      <c r="A425" s="8"/>
      <c r="B425" s="8"/>
      <c r="C425" s="8"/>
      <c r="D425" s="8"/>
      <c r="E425" s="8"/>
      <c r="F425" s="8"/>
      <c r="G425" s="9">
        <f t="shared" si="7"/>
        <v>0</v>
      </c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</row>
    <row r="426" spans="1:33" x14ac:dyDescent="0.25">
      <c r="A426" s="8"/>
      <c r="B426" s="8"/>
      <c r="C426" s="8"/>
      <c r="D426" s="8"/>
      <c r="E426" s="8"/>
      <c r="F426" s="8"/>
      <c r="G426" s="9">
        <f t="shared" si="7"/>
        <v>0</v>
      </c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</row>
    <row r="427" spans="1:33" x14ac:dyDescent="0.25">
      <c r="A427" s="8"/>
      <c r="B427" s="8"/>
      <c r="C427" s="8"/>
      <c r="D427" s="8"/>
      <c r="E427" s="8"/>
      <c r="F427" s="8"/>
      <c r="G427" s="9">
        <f t="shared" si="7"/>
        <v>0</v>
      </c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</row>
    <row r="428" spans="1:33" x14ac:dyDescent="0.25">
      <c r="A428" s="8"/>
      <c r="B428" s="8"/>
      <c r="C428" s="8"/>
      <c r="D428" s="8"/>
      <c r="E428" s="8"/>
      <c r="F428" s="8"/>
      <c r="G428" s="9">
        <f t="shared" si="7"/>
        <v>0</v>
      </c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</row>
    <row r="429" spans="1:33" x14ac:dyDescent="0.25">
      <c r="A429" s="8"/>
      <c r="B429" s="8"/>
      <c r="C429" s="8"/>
      <c r="D429" s="8"/>
      <c r="E429" s="8"/>
      <c r="F429" s="8"/>
      <c r="G429" s="9">
        <f t="shared" si="7"/>
        <v>0</v>
      </c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</row>
    <row r="430" spans="1:33" x14ac:dyDescent="0.25">
      <c r="A430" s="8"/>
      <c r="B430" s="8"/>
      <c r="C430" s="8"/>
      <c r="D430" s="8"/>
      <c r="E430" s="8"/>
      <c r="F430" s="8"/>
      <c r="G430" s="9">
        <f t="shared" si="7"/>
        <v>0</v>
      </c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</row>
    <row r="431" spans="1:33" x14ac:dyDescent="0.25">
      <c r="A431" s="8"/>
      <c r="B431" s="8"/>
      <c r="C431" s="8"/>
      <c r="D431" s="8"/>
      <c r="E431" s="8"/>
      <c r="F431" s="8"/>
      <c r="G431" s="9">
        <f t="shared" si="7"/>
        <v>0</v>
      </c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</row>
    <row r="432" spans="1:33" x14ac:dyDescent="0.25">
      <c r="A432" s="8"/>
      <c r="B432" s="8"/>
      <c r="C432" s="8"/>
      <c r="D432" s="8"/>
      <c r="E432" s="8"/>
      <c r="F432" s="8"/>
      <c r="G432" s="9">
        <f t="shared" si="7"/>
        <v>0</v>
      </c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</row>
    <row r="433" spans="1:33" x14ac:dyDescent="0.25">
      <c r="A433" s="8"/>
      <c r="B433" s="8"/>
      <c r="C433" s="8"/>
      <c r="D433" s="8"/>
      <c r="E433" s="8"/>
      <c r="F433" s="8"/>
      <c r="G433" s="9">
        <f t="shared" si="7"/>
        <v>0</v>
      </c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</row>
    <row r="434" spans="1:33" x14ac:dyDescent="0.25">
      <c r="A434" s="8"/>
      <c r="B434" s="8"/>
      <c r="C434" s="8"/>
      <c r="D434" s="8"/>
      <c r="E434" s="8"/>
      <c r="F434" s="8"/>
      <c r="G434" s="9">
        <f t="shared" si="7"/>
        <v>0</v>
      </c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</row>
    <row r="435" spans="1:33" x14ac:dyDescent="0.25">
      <c r="A435" s="8"/>
      <c r="B435" s="8"/>
      <c r="C435" s="8"/>
      <c r="D435" s="8"/>
      <c r="E435" s="8"/>
      <c r="F435" s="8"/>
      <c r="G435" s="9">
        <f t="shared" si="7"/>
        <v>0</v>
      </c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</row>
    <row r="436" spans="1:33" x14ac:dyDescent="0.25">
      <c r="A436" s="8"/>
      <c r="B436" s="8"/>
      <c r="C436" s="8"/>
      <c r="D436" s="8"/>
      <c r="E436" s="8"/>
      <c r="F436" s="8"/>
      <c r="G436" s="9">
        <f t="shared" si="7"/>
        <v>0</v>
      </c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</row>
    <row r="437" spans="1:33" x14ac:dyDescent="0.25">
      <c r="A437" s="8"/>
      <c r="B437" s="8"/>
      <c r="C437" s="8"/>
      <c r="D437" s="8"/>
      <c r="E437" s="8"/>
      <c r="F437" s="8"/>
      <c r="G437" s="9">
        <f t="shared" si="7"/>
        <v>0</v>
      </c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</row>
    <row r="438" spans="1:33" x14ac:dyDescent="0.25">
      <c r="A438" s="8"/>
      <c r="B438" s="8"/>
      <c r="C438" s="8"/>
      <c r="D438" s="8"/>
      <c r="E438" s="8"/>
      <c r="F438" s="8"/>
      <c r="G438" s="9">
        <f t="shared" si="7"/>
        <v>0</v>
      </c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</row>
    <row r="439" spans="1:33" x14ac:dyDescent="0.25">
      <c r="A439" s="8"/>
      <c r="B439" s="8"/>
      <c r="C439" s="8"/>
      <c r="D439" s="8"/>
      <c r="E439" s="8"/>
      <c r="F439" s="8"/>
      <c r="G439" s="9">
        <f t="shared" si="7"/>
        <v>0</v>
      </c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</row>
    <row r="440" spans="1:33" x14ac:dyDescent="0.25">
      <c r="A440" s="8"/>
      <c r="B440" s="8"/>
      <c r="C440" s="8"/>
      <c r="D440" s="8"/>
      <c r="E440" s="8"/>
      <c r="F440" s="8"/>
      <c r="G440" s="9">
        <f t="shared" si="7"/>
        <v>0</v>
      </c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</row>
    <row r="441" spans="1:33" x14ac:dyDescent="0.25">
      <c r="A441" s="8"/>
      <c r="B441" s="8"/>
      <c r="C441" s="8"/>
      <c r="D441" s="8"/>
      <c r="E441" s="8"/>
      <c r="F441" s="8"/>
      <c r="G441" s="9">
        <f t="shared" si="7"/>
        <v>0</v>
      </c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</row>
    <row r="442" spans="1:33" x14ac:dyDescent="0.25">
      <c r="A442" s="8"/>
      <c r="B442" s="8"/>
      <c r="C442" s="8"/>
      <c r="D442" s="8"/>
      <c r="E442" s="8"/>
      <c r="F442" s="8"/>
      <c r="G442" s="9">
        <f t="shared" si="7"/>
        <v>0</v>
      </c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</row>
    <row r="443" spans="1:33" x14ac:dyDescent="0.25">
      <c r="A443" s="8"/>
      <c r="B443" s="8"/>
      <c r="C443" s="8"/>
      <c r="D443" s="8"/>
      <c r="E443" s="8"/>
      <c r="F443" s="8"/>
      <c r="G443" s="9">
        <f t="shared" si="7"/>
        <v>0</v>
      </c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</row>
    <row r="444" spans="1:33" x14ac:dyDescent="0.25">
      <c r="A444" s="8"/>
      <c r="B444" s="8"/>
      <c r="C444" s="8"/>
      <c r="D444" s="8"/>
      <c r="E444" s="8"/>
      <c r="F444" s="8"/>
      <c r="G444" s="9">
        <f t="shared" si="7"/>
        <v>0</v>
      </c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</row>
    <row r="445" spans="1:33" x14ac:dyDescent="0.25">
      <c r="A445" s="8"/>
      <c r="B445" s="8"/>
      <c r="C445" s="8"/>
      <c r="D445" s="8"/>
      <c r="E445" s="8"/>
      <c r="F445" s="8"/>
      <c r="G445" s="9">
        <f t="shared" si="7"/>
        <v>0</v>
      </c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</row>
    <row r="446" spans="1:33" x14ac:dyDescent="0.25">
      <c r="A446" s="8"/>
      <c r="B446" s="8"/>
      <c r="C446" s="8"/>
      <c r="D446" s="8"/>
      <c r="E446" s="8"/>
      <c r="F446" s="8"/>
      <c r="G446" s="9">
        <f t="shared" si="7"/>
        <v>0</v>
      </c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</row>
    <row r="447" spans="1:33" x14ac:dyDescent="0.25">
      <c r="A447" s="8"/>
      <c r="B447" s="8"/>
      <c r="C447" s="8"/>
      <c r="D447" s="8"/>
      <c r="E447" s="8"/>
      <c r="F447" s="8"/>
      <c r="G447" s="9">
        <f t="shared" si="7"/>
        <v>0</v>
      </c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</row>
    <row r="448" spans="1:33" x14ac:dyDescent="0.25">
      <c r="A448" s="8"/>
      <c r="B448" s="8"/>
      <c r="C448" s="8"/>
      <c r="D448" s="8"/>
      <c r="E448" s="8"/>
      <c r="F448" s="8"/>
      <c r="G448" s="9">
        <f t="shared" si="7"/>
        <v>0</v>
      </c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</row>
    <row r="449" spans="1:33" x14ac:dyDescent="0.25">
      <c r="A449" s="8"/>
      <c r="B449" s="8"/>
      <c r="C449" s="8"/>
      <c r="D449" s="8"/>
      <c r="E449" s="8"/>
      <c r="F449" s="8"/>
      <c r="G449" s="9">
        <f t="shared" si="7"/>
        <v>0</v>
      </c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</row>
    <row r="450" spans="1:33" x14ac:dyDescent="0.25">
      <c r="A450" s="8"/>
      <c r="B450" s="8"/>
      <c r="C450" s="8"/>
      <c r="D450" s="8"/>
      <c r="E450" s="8"/>
      <c r="F450" s="8"/>
      <c r="G450" s="9">
        <f t="shared" si="7"/>
        <v>0</v>
      </c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</row>
    <row r="451" spans="1:33" x14ac:dyDescent="0.25">
      <c r="A451" s="8"/>
      <c r="B451" s="8"/>
      <c r="C451" s="8"/>
      <c r="D451" s="8"/>
      <c r="E451" s="8"/>
      <c r="F451" s="8"/>
      <c r="G451" s="9">
        <f t="shared" si="7"/>
        <v>0</v>
      </c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</row>
    <row r="452" spans="1:33" x14ac:dyDescent="0.25">
      <c r="A452" s="8"/>
      <c r="B452" s="8"/>
      <c r="C452" s="8"/>
      <c r="D452" s="8"/>
      <c r="E452" s="8"/>
      <c r="F452" s="8"/>
      <c r="G452" s="9">
        <f t="shared" si="7"/>
        <v>0</v>
      </c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</row>
    <row r="453" spans="1:33" x14ac:dyDescent="0.25">
      <c r="A453" s="8"/>
      <c r="B453" s="8"/>
      <c r="C453" s="8"/>
      <c r="D453" s="8"/>
      <c r="E453" s="8"/>
      <c r="F453" s="8"/>
      <c r="G453" s="9">
        <f t="shared" si="7"/>
        <v>0</v>
      </c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</row>
    <row r="454" spans="1:33" x14ac:dyDescent="0.25">
      <c r="A454" s="8"/>
      <c r="B454" s="8"/>
      <c r="C454" s="8"/>
      <c r="D454" s="8"/>
      <c r="E454" s="8"/>
      <c r="F454" s="8"/>
      <c r="G454" s="9">
        <f t="shared" si="7"/>
        <v>0</v>
      </c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</row>
    <row r="455" spans="1:33" x14ac:dyDescent="0.25">
      <c r="A455" s="8"/>
      <c r="B455" s="8"/>
      <c r="C455" s="8"/>
      <c r="D455" s="8"/>
      <c r="E455" s="8"/>
      <c r="F455" s="8"/>
      <c r="G455" s="9">
        <f t="shared" si="7"/>
        <v>0</v>
      </c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</row>
    <row r="456" spans="1:33" x14ac:dyDescent="0.25">
      <c r="A456" s="8"/>
      <c r="B456" s="8"/>
      <c r="C456" s="8"/>
      <c r="D456" s="8"/>
      <c r="E456" s="8"/>
      <c r="F456" s="8"/>
      <c r="G456" s="9">
        <f t="shared" si="7"/>
        <v>0</v>
      </c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</row>
    <row r="457" spans="1:33" x14ac:dyDescent="0.25">
      <c r="A457" s="8"/>
      <c r="B457" s="8"/>
      <c r="C457" s="8"/>
      <c r="D457" s="8"/>
      <c r="E457" s="8"/>
      <c r="F457" s="8"/>
      <c r="G457" s="9">
        <f t="shared" si="7"/>
        <v>0</v>
      </c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</row>
    <row r="458" spans="1:33" x14ac:dyDescent="0.25">
      <c r="A458" s="8"/>
      <c r="B458" s="8"/>
      <c r="C458" s="8"/>
      <c r="D458" s="8"/>
      <c r="E458" s="8"/>
      <c r="F458" s="8"/>
      <c r="G458" s="9">
        <f t="shared" si="7"/>
        <v>0</v>
      </c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</row>
    <row r="459" spans="1:33" x14ac:dyDescent="0.25">
      <c r="A459" s="8"/>
      <c r="B459" s="8"/>
      <c r="C459" s="8"/>
      <c r="D459" s="8"/>
      <c r="E459" s="8"/>
      <c r="F459" s="8"/>
      <c r="G459" s="9">
        <f t="shared" si="7"/>
        <v>0</v>
      </c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</row>
    <row r="460" spans="1:33" x14ac:dyDescent="0.25">
      <c r="A460" s="8"/>
      <c r="B460" s="8"/>
      <c r="C460" s="8"/>
      <c r="D460" s="8"/>
      <c r="E460" s="8"/>
      <c r="F460" s="8"/>
      <c r="G460" s="9">
        <f t="shared" si="7"/>
        <v>0</v>
      </c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</row>
    <row r="461" spans="1:33" x14ac:dyDescent="0.25">
      <c r="A461" s="8"/>
      <c r="B461" s="8"/>
      <c r="C461" s="8"/>
      <c r="D461" s="8"/>
      <c r="E461" s="8"/>
      <c r="F461" s="8"/>
      <c r="G461" s="9">
        <f t="shared" si="7"/>
        <v>0</v>
      </c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</row>
    <row r="462" spans="1:33" x14ac:dyDescent="0.25">
      <c r="A462" s="8"/>
      <c r="B462" s="8"/>
      <c r="C462" s="8"/>
      <c r="D462" s="8"/>
      <c r="E462" s="8"/>
      <c r="F462" s="8"/>
      <c r="G462" s="9">
        <f t="shared" si="7"/>
        <v>0</v>
      </c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</row>
    <row r="463" spans="1:33" x14ac:dyDescent="0.25">
      <c r="A463" s="8"/>
      <c r="B463" s="8"/>
      <c r="C463" s="8"/>
      <c r="D463" s="8"/>
      <c r="E463" s="8"/>
      <c r="F463" s="8"/>
      <c r="G463" s="9">
        <f t="shared" si="7"/>
        <v>0</v>
      </c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</row>
    <row r="464" spans="1:33" x14ac:dyDescent="0.25">
      <c r="A464" s="8"/>
      <c r="B464" s="8"/>
      <c r="C464" s="8"/>
      <c r="D464" s="8"/>
      <c r="E464" s="8"/>
      <c r="F464" s="8"/>
      <c r="G464" s="9">
        <f t="shared" si="7"/>
        <v>0</v>
      </c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</row>
    <row r="465" spans="1:33" x14ac:dyDescent="0.25">
      <c r="A465" s="8"/>
      <c r="B465" s="8"/>
      <c r="C465" s="8"/>
      <c r="D465" s="8"/>
      <c r="E465" s="8"/>
      <c r="F465" s="8"/>
      <c r="G465" s="9">
        <f t="shared" si="7"/>
        <v>0</v>
      </c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</row>
    <row r="466" spans="1:33" x14ac:dyDescent="0.25">
      <c r="A466" s="8"/>
      <c r="B466" s="8"/>
      <c r="C466" s="8"/>
      <c r="D466" s="8"/>
      <c r="E466" s="8"/>
      <c r="F466" s="8"/>
      <c r="G466" s="9">
        <f t="shared" si="7"/>
        <v>0</v>
      </c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</row>
    <row r="467" spans="1:33" x14ac:dyDescent="0.25">
      <c r="A467" s="8"/>
      <c r="B467" s="8"/>
      <c r="C467" s="8"/>
      <c r="D467" s="8"/>
      <c r="E467" s="8"/>
      <c r="F467" s="8"/>
      <c r="G467" s="9">
        <f t="shared" si="7"/>
        <v>0</v>
      </c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</row>
    <row r="468" spans="1:33" x14ac:dyDescent="0.25">
      <c r="A468" s="8"/>
      <c r="B468" s="8"/>
      <c r="C468" s="8"/>
      <c r="D468" s="8"/>
      <c r="E468" s="8"/>
      <c r="F468" s="8"/>
      <c r="G468" s="9">
        <f t="shared" si="7"/>
        <v>0</v>
      </c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</row>
    <row r="469" spans="1:33" x14ac:dyDescent="0.25">
      <c r="A469" s="8"/>
      <c r="B469" s="8"/>
      <c r="C469" s="8"/>
      <c r="D469" s="8"/>
      <c r="E469" s="8"/>
      <c r="F469" s="8"/>
      <c r="G469" s="9">
        <f t="shared" si="7"/>
        <v>0</v>
      </c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</row>
    <row r="470" spans="1:33" x14ac:dyDescent="0.25">
      <c r="A470" s="8"/>
      <c r="B470" s="8"/>
      <c r="C470" s="8"/>
      <c r="D470" s="8"/>
      <c r="E470" s="8"/>
      <c r="F470" s="8"/>
      <c r="G470" s="9">
        <f t="shared" ref="G470:G520" si="8">ABS((E470*1000+F470)-(C470*1000+D470))/1000</f>
        <v>0</v>
      </c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</row>
    <row r="471" spans="1:33" x14ac:dyDescent="0.25">
      <c r="A471" s="8"/>
      <c r="B471" s="8"/>
      <c r="C471" s="8"/>
      <c r="D471" s="8"/>
      <c r="E471" s="8"/>
      <c r="F471" s="8"/>
      <c r="G471" s="9">
        <f t="shared" si="8"/>
        <v>0</v>
      </c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</row>
    <row r="472" spans="1:33" x14ac:dyDescent="0.25">
      <c r="A472" s="8"/>
      <c r="B472" s="8"/>
      <c r="C472" s="8"/>
      <c r="D472" s="8"/>
      <c r="E472" s="8"/>
      <c r="F472" s="8"/>
      <c r="G472" s="9">
        <f t="shared" si="8"/>
        <v>0</v>
      </c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</row>
    <row r="473" spans="1:33" x14ac:dyDescent="0.25">
      <c r="A473" s="8"/>
      <c r="B473" s="8"/>
      <c r="C473" s="8"/>
      <c r="D473" s="8"/>
      <c r="E473" s="8"/>
      <c r="F473" s="8"/>
      <c r="G473" s="9">
        <f t="shared" si="8"/>
        <v>0</v>
      </c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</row>
    <row r="474" spans="1:33" x14ac:dyDescent="0.25">
      <c r="A474" s="8"/>
      <c r="B474" s="8"/>
      <c r="C474" s="8"/>
      <c r="D474" s="8"/>
      <c r="E474" s="8"/>
      <c r="F474" s="8"/>
      <c r="G474" s="9">
        <f t="shared" si="8"/>
        <v>0</v>
      </c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</row>
    <row r="475" spans="1:33" x14ac:dyDescent="0.25">
      <c r="A475" s="8"/>
      <c r="B475" s="8"/>
      <c r="C475" s="8"/>
      <c r="D475" s="8"/>
      <c r="E475" s="8"/>
      <c r="F475" s="8"/>
      <c r="G475" s="9">
        <f t="shared" si="8"/>
        <v>0</v>
      </c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</row>
    <row r="476" spans="1:33" x14ac:dyDescent="0.25">
      <c r="A476" s="8"/>
      <c r="B476" s="8"/>
      <c r="C476" s="8"/>
      <c r="D476" s="8"/>
      <c r="E476" s="8"/>
      <c r="F476" s="8"/>
      <c r="G476" s="9">
        <f t="shared" si="8"/>
        <v>0</v>
      </c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</row>
    <row r="477" spans="1:33" x14ac:dyDescent="0.25">
      <c r="A477" s="8"/>
      <c r="B477" s="8"/>
      <c r="C477" s="8"/>
      <c r="D477" s="8"/>
      <c r="E477" s="8"/>
      <c r="F477" s="8"/>
      <c r="G477" s="9">
        <f t="shared" si="8"/>
        <v>0</v>
      </c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</row>
    <row r="478" spans="1:33" x14ac:dyDescent="0.25">
      <c r="A478" s="8"/>
      <c r="B478" s="8"/>
      <c r="C478" s="8"/>
      <c r="D478" s="8"/>
      <c r="E478" s="8"/>
      <c r="F478" s="8"/>
      <c r="G478" s="9">
        <f t="shared" si="8"/>
        <v>0</v>
      </c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</row>
    <row r="479" spans="1:33" x14ac:dyDescent="0.25">
      <c r="A479" s="8"/>
      <c r="B479" s="8"/>
      <c r="C479" s="8"/>
      <c r="D479" s="8"/>
      <c r="E479" s="8"/>
      <c r="F479" s="8"/>
      <c r="G479" s="9">
        <f t="shared" si="8"/>
        <v>0</v>
      </c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</row>
    <row r="480" spans="1:33" x14ac:dyDescent="0.25">
      <c r="A480" s="8"/>
      <c r="B480" s="8"/>
      <c r="C480" s="8"/>
      <c r="D480" s="8"/>
      <c r="E480" s="8"/>
      <c r="F480" s="8"/>
      <c r="G480" s="9">
        <f t="shared" si="8"/>
        <v>0</v>
      </c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</row>
    <row r="481" spans="1:33" x14ac:dyDescent="0.25">
      <c r="A481" s="8"/>
      <c r="B481" s="8"/>
      <c r="C481" s="8"/>
      <c r="D481" s="8"/>
      <c r="E481" s="8"/>
      <c r="F481" s="8"/>
      <c r="G481" s="9">
        <f t="shared" si="8"/>
        <v>0</v>
      </c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</row>
    <row r="482" spans="1:33" x14ac:dyDescent="0.25">
      <c r="A482" s="8"/>
      <c r="B482" s="8"/>
      <c r="C482" s="8"/>
      <c r="D482" s="8"/>
      <c r="E482" s="8"/>
      <c r="F482" s="8"/>
      <c r="G482" s="9">
        <f t="shared" si="8"/>
        <v>0</v>
      </c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</row>
    <row r="483" spans="1:33" x14ac:dyDescent="0.25">
      <c r="A483" s="8"/>
      <c r="B483" s="8"/>
      <c r="C483" s="8"/>
      <c r="D483" s="8"/>
      <c r="E483" s="8"/>
      <c r="F483" s="8"/>
      <c r="G483" s="9">
        <f t="shared" si="8"/>
        <v>0</v>
      </c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</row>
    <row r="484" spans="1:33" x14ac:dyDescent="0.25">
      <c r="A484" s="8"/>
      <c r="B484" s="8"/>
      <c r="C484" s="8"/>
      <c r="D484" s="8"/>
      <c r="E484" s="8"/>
      <c r="F484" s="8"/>
      <c r="G484" s="9">
        <f t="shared" si="8"/>
        <v>0</v>
      </c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</row>
    <row r="485" spans="1:33" x14ac:dyDescent="0.25">
      <c r="A485" s="8"/>
      <c r="B485" s="8"/>
      <c r="C485" s="8"/>
      <c r="D485" s="8"/>
      <c r="E485" s="8"/>
      <c r="F485" s="8"/>
      <c r="G485" s="9">
        <f t="shared" si="8"/>
        <v>0</v>
      </c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</row>
    <row r="486" spans="1:33" x14ac:dyDescent="0.25">
      <c r="A486" s="8"/>
      <c r="B486" s="8"/>
      <c r="C486" s="8"/>
      <c r="D486" s="8"/>
      <c r="E486" s="8"/>
      <c r="F486" s="8"/>
      <c r="G486" s="9">
        <f t="shared" si="8"/>
        <v>0</v>
      </c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</row>
    <row r="487" spans="1:33" x14ac:dyDescent="0.25">
      <c r="A487" s="8"/>
      <c r="B487" s="8"/>
      <c r="C487" s="8"/>
      <c r="D487" s="8"/>
      <c r="E487" s="8"/>
      <c r="F487" s="8"/>
      <c r="G487" s="9">
        <f t="shared" si="8"/>
        <v>0</v>
      </c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</row>
    <row r="488" spans="1:33" x14ac:dyDescent="0.25">
      <c r="A488" s="8"/>
      <c r="B488" s="8"/>
      <c r="C488" s="8"/>
      <c r="D488" s="8"/>
      <c r="E488" s="8"/>
      <c r="F488" s="8"/>
      <c r="G488" s="9">
        <f t="shared" si="8"/>
        <v>0</v>
      </c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</row>
    <row r="489" spans="1:33" x14ac:dyDescent="0.25">
      <c r="A489" s="8"/>
      <c r="B489" s="8"/>
      <c r="C489" s="8"/>
      <c r="D489" s="8"/>
      <c r="E489" s="8"/>
      <c r="F489" s="8"/>
      <c r="G489" s="9">
        <f t="shared" si="8"/>
        <v>0</v>
      </c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</row>
    <row r="490" spans="1:33" x14ac:dyDescent="0.25">
      <c r="A490" s="8"/>
      <c r="B490" s="8"/>
      <c r="C490" s="8"/>
      <c r="D490" s="8"/>
      <c r="E490" s="8"/>
      <c r="F490" s="8"/>
      <c r="G490" s="9">
        <f t="shared" si="8"/>
        <v>0</v>
      </c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</row>
    <row r="491" spans="1:33" x14ac:dyDescent="0.25">
      <c r="A491" s="8"/>
      <c r="B491" s="8"/>
      <c r="C491" s="8"/>
      <c r="D491" s="8"/>
      <c r="E491" s="8"/>
      <c r="F491" s="8"/>
      <c r="G491" s="9">
        <f t="shared" si="8"/>
        <v>0</v>
      </c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</row>
    <row r="492" spans="1:33" x14ac:dyDescent="0.25">
      <c r="A492" s="8"/>
      <c r="B492" s="8"/>
      <c r="C492" s="8"/>
      <c r="D492" s="8"/>
      <c r="E492" s="8"/>
      <c r="F492" s="8"/>
      <c r="G492" s="9">
        <f t="shared" si="8"/>
        <v>0</v>
      </c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</row>
    <row r="493" spans="1:33" x14ac:dyDescent="0.25">
      <c r="A493" s="8"/>
      <c r="B493" s="8"/>
      <c r="C493" s="8"/>
      <c r="D493" s="8"/>
      <c r="E493" s="8"/>
      <c r="F493" s="8"/>
      <c r="G493" s="9">
        <f t="shared" si="8"/>
        <v>0</v>
      </c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</row>
    <row r="494" spans="1:33" x14ac:dyDescent="0.25">
      <c r="A494" s="8"/>
      <c r="B494" s="8"/>
      <c r="C494" s="8"/>
      <c r="D494" s="8"/>
      <c r="E494" s="8"/>
      <c r="F494" s="8"/>
      <c r="G494" s="9">
        <f t="shared" si="8"/>
        <v>0</v>
      </c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</row>
    <row r="495" spans="1:33" x14ac:dyDescent="0.25">
      <c r="A495" s="8"/>
      <c r="B495" s="8"/>
      <c r="C495" s="8"/>
      <c r="D495" s="8"/>
      <c r="E495" s="8"/>
      <c r="F495" s="8"/>
      <c r="G495" s="9">
        <f t="shared" si="8"/>
        <v>0</v>
      </c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</row>
    <row r="496" spans="1:33" x14ac:dyDescent="0.25">
      <c r="A496" s="8"/>
      <c r="B496" s="8"/>
      <c r="C496" s="8"/>
      <c r="D496" s="8"/>
      <c r="E496" s="8"/>
      <c r="F496" s="8"/>
      <c r="G496" s="9">
        <f t="shared" si="8"/>
        <v>0</v>
      </c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</row>
    <row r="497" spans="1:33" x14ac:dyDescent="0.25">
      <c r="A497" s="8"/>
      <c r="B497" s="8"/>
      <c r="C497" s="8"/>
      <c r="D497" s="8"/>
      <c r="E497" s="8"/>
      <c r="F497" s="8"/>
      <c r="G497" s="9">
        <f t="shared" si="8"/>
        <v>0</v>
      </c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</row>
    <row r="498" spans="1:33" x14ac:dyDescent="0.25">
      <c r="A498" s="8"/>
      <c r="B498" s="8"/>
      <c r="C498" s="8"/>
      <c r="D498" s="8"/>
      <c r="E498" s="8"/>
      <c r="F498" s="8"/>
      <c r="G498" s="9">
        <f t="shared" si="8"/>
        <v>0</v>
      </c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</row>
    <row r="499" spans="1:33" x14ac:dyDescent="0.25">
      <c r="A499" s="8"/>
      <c r="B499" s="8"/>
      <c r="C499" s="8"/>
      <c r="D499" s="8"/>
      <c r="E499" s="8"/>
      <c r="F499" s="8"/>
      <c r="G499" s="9">
        <f t="shared" si="8"/>
        <v>0</v>
      </c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</row>
    <row r="500" spans="1:33" x14ac:dyDescent="0.25">
      <c r="A500" s="8"/>
      <c r="B500" s="8"/>
      <c r="C500" s="8"/>
      <c r="D500" s="8"/>
      <c r="E500" s="8"/>
      <c r="F500" s="8"/>
      <c r="G500" s="9">
        <f t="shared" si="8"/>
        <v>0</v>
      </c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</row>
    <row r="501" spans="1:33" x14ac:dyDescent="0.25">
      <c r="A501" s="8"/>
      <c r="B501" s="8"/>
      <c r="C501" s="8"/>
      <c r="D501" s="8"/>
      <c r="E501" s="8"/>
      <c r="F501" s="8"/>
      <c r="G501" s="9">
        <f t="shared" si="8"/>
        <v>0</v>
      </c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</row>
    <row r="502" spans="1:33" x14ac:dyDescent="0.25">
      <c r="A502" s="8"/>
      <c r="B502" s="8"/>
      <c r="C502" s="8"/>
      <c r="D502" s="8"/>
      <c r="E502" s="8"/>
      <c r="F502" s="8"/>
      <c r="G502" s="9">
        <f t="shared" si="8"/>
        <v>0</v>
      </c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</row>
    <row r="503" spans="1:33" x14ac:dyDescent="0.25">
      <c r="A503" s="8"/>
      <c r="B503" s="8"/>
      <c r="C503" s="8"/>
      <c r="D503" s="8"/>
      <c r="E503" s="8"/>
      <c r="F503" s="8"/>
      <c r="G503" s="9">
        <f t="shared" si="8"/>
        <v>0</v>
      </c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</row>
    <row r="504" spans="1:33" x14ac:dyDescent="0.25">
      <c r="A504" s="8"/>
      <c r="B504" s="8"/>
      <c r="C504" s="8"/>
      <c r="D504" s="8"/>
      <c r="E504" s="8"/>
      <c r="F504" s="8"/>
      <c r="G504" s="9">
        <f t="shared" si="8"/>
        <v>0</v>
      </c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</row>
    <row r="505" spans="1:33" x14ac:dyDescent="0.25">
      <c r="A505" s="8"/>
      <c r="B505" s="8"/>
      <c r="C505" s="8"/>
      <c r="D505" s="8"/>
      <c r="E505" s="8"/>
      <c r="F505" s="8"/>
      <c r="G505" s="9">
        <f t="shared" si="8"/>
        <v>0</v>
      </c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</row>
    <row r="506" spans="1:33" x14ac:dyDescent="0.25">
      <c r="A506" s="8"/>
      <c r="B506" s="8"/>
      <c r="C506" s="8"/>
      <c r="D506" s="8"/>
      <c r="E506" s="8"/>
      <c r="F506" s="8"/>
      <c r="G506" s="9">
        <f t="shared" si="8"/>
        <v>0</v>
      </c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</row>
    <row r="507" spans="1:33" x14ac:dyDescent="0.25">
      <c r="A507" s="8"/>
      <c r="B507" s="8"/>
      <c r="C507" s="8"/>
      <c r="D507" s="8"/>
      <c r="E507" s="8"/>
      <c r="F507" s="8"/>
      <c r="G507" s="9">
        <f t="shared" si="8"/>
        <v>0</v>
      </c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</row>
    <row r="508" spans="1:33" x14ac:dyDescent="0.25">
      <c r="A508" s="8"/>
      <c r="B508" s="8"/>
      <c r="C508" s="8"/>
      <c r="D508" s="8"/>
      <c r="E508" s="8"/>
      <c r="F508" s="8"/>
      <c r="G508" s="9">
        <f t="shared" si="8"/>
        <v>0</v>
      </c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</row>
    <row r="509" spans="1:33" x14ac:dyDescent="0.25">
      <c r="A509" s="8"/>
      <c r="B509" s="8"/>
      <c r="C509" s="8"/>
      <c r="D509" s="8"/>
      <c r="E509" s="8"/>
      <c r="F509" s="8"/>
      <c r="G509" s="9">
        <f t="shared" si="8"/>
        <v>0</v>
      </c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</row>
    <row r="510" spans="1:33" x14ac:dyDescent="0.25">
      <c r="A510" s="8"/>
      <c r="B510" s="8"/>
      <c r="C510" s="8"/>
      <c r="D510" s="8"/>
      <c r="E510" s="8"/>
      <c r="F510" s="8"/>
      <c r="G510" s="9">
        <f t="shared" si="8"/>
        <v>0</v>
      </c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</row>
    <row r="511" spans="1:33" x14ac:dyDescent="0.25">
      <c r="A511" s="8"/>
      <c r="B511" s="8"/>
      <c r="C511" s="8"/>
      <c r="D511" s="8"/>
      <c r="E511" s="8"/>
      <c r="F511" s="8"/>
      <c r="G511" s="9">
        <f t="shared" si="8"/>
        <v>0</v>
      </c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</row>
    <row r="512" spans="1:33" x14ac:dyDescent="0.25">
      <c r="A512" s="8"/>
      <c r="B512" s="8"/>
      <c r="C512" s="8"/>
      <c r="D512" s="8"/>
      <c r="E512" s="8"/>
      <c r="F512" s="8"/>
      <c r="G512" s="9">
        <f t="shared" si="8"/>
        <v>0</v>
      </c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</row>
    <row r="513" spans="1:33" x14ac:dyDescent="0.25">
      <c r="A513" s="8"/>
      <c r="B513" s="8"/>
      <c r="C513" s="8"/>
      <c r="D513" s="8"/>
      <c r="E513" s="8"/>
      <c r="F513" s="8"/>
      <c r="G513" s="9">
        <f t="shared" si="8"/>
        <v>0</v>
      </c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</row>
    <row r="514" spans="1:33" x14ac:dyDescent="0.25">
      <c r="A514" s="8"/>
      <c r="B514" s="8"/>
      <c r="C514" s="8"/>
      <c r="D514" s="8"/>
      <c r="E514" s="8"/>
      <c r="F514" s="8"/>
      <c r="G514" s="9">
        <f t="shared" si="8"/>
        <v>0</v>
      </c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</row>
    <row r="515" spans="1:33" x14ac:dyDescent="0.25">
      <c r="A515" s="8"/>
      <c r="B515" s="8"/>
      <c r="C515" s="8"/>
      <c r="D515" s="8"/>
      <c r="E515" s="8"/>
      <c r="F515" s="8"/>
      <c r="G515" s="9">
        <f t="shared" si="8"/>
        <v>0</v>
      </c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</row>
    <row r="516" spans="1:33" x14ac:dyDescent="0.25">
      <c r="A516" s="8"/>
      <c r="B516" s="8"/>
      <c r="C516" s="8"/>
      <c r="D516" s="8"/>
      <c r="E516" s="8"/>
      <c r="F516" s="8"/>
      <c r="G516" s="9">
        <f t="shared" si="8"/>
        <v>0</v>
      </c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</row>
    <row r="517" spans="1:33" x14ac:dyDescent="0.25">
      <c r="A517" s="8"/>
      <c r="B517" s="8"/>
      <c r="C517" s="8"/>
      <c r="D517" s="8"/>
      <c r="E517" s="8"/>
      <c r="F517" s="8"/>
      <c r="G517" s="9">
        <f t="shared" si="8"/>
        <v>0</v>
      </c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</row>
    <row r="518" spans="1:33" x14ac:dyDescent="0.25">
      <c r="A518" s="8"/>
      <c r="B518" s="8"/>
      <c r="C518" s="8"/>
      <c r="D518" s="8"/>
      <c r="E518" s="8"/>
      <c r="F518" s="8"/>
      <c r="G518" s="9">
        <f t="shared" si="8"/>
        <v>0</v>
      </c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</row>
    <row r="519" spans="1:33" x14ac:dyDescent="0.25">
      <c r="A519" s="8"/>
      <c r="B519" s="8"/>
      <c r="C519" s="8"/>
      <c r="D519" s="8"/>
      <c r="E519" s="8"/>
      <c r="F519" s="8"/>
      <c r="G519" s="9">
        <f t="shared" si="8"/>
        <v>0</v>
      </c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</row>
    <row r="520" spans="1:33" x14ac:dyDescent="0.25">
      <c r="A520" s="8"/>
      <c r="B520" s="8"/>
      <c r="C520" s="8"/>
      <c r="D520" s="8"/>
      <c r="E520" s="8"/>
      <c r="F520" s="8"/>
      <c r="G520" s="9">
        <f t="shared" si="8"/>
        <v>0</v>
      </c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</row>
  </sheetData>
  <sheetProtection sheet="1" objects="1" scenarios="1"/>
  <dataValidations count="7">
    <dataValidation type="list" allowBlank="1" showInputMessage="1" showErrorMessage="1" sqref="I21:J520">
      <formula1>$I$6:$I$20</formula1>
    </dataValidation>
    <dataValidation type="list" allowBlank="1" showInputMessage="1" showErrorMessage="1" sqref="M21:M520">
      <formula1>$M$6:$M$7</formula1>
    </dataValidation>
    <dataValidation type="list" allowBlank="1" showInputMessage="1" showErrorMessage="1" sqref="V21:V520">
      <formula1>$V$6:$V$7</formula1>
    </dataValidation>
    <dataValidation type="list" allowBlank="1" showInputMessage="1" showErrorMessage="1" sqref="W21:W520">
      <formula1>$W$6:$W$11</formula1>
    </dataValidation>
    <dataValidation type="list" allowBlank="1" showInputMessage="1" showErrorMessage="1" sqref="AD21:AD520">
      <formula1>$AD$6:$AD$7</formula1>
    </dataValidation>
    <dataValidation type="list" allowBlank="1" showInputMessage="1" showErrorMessage="1" sqref="AE21:AE520">
      <formula1>$AE$6:$AE$7</formula1>
    </dataValidation>
    <dataValidation type="list" allowBlank="1" showInputMessage="1" showErrorMessage="1" sqref="AF21:AF520">
      <formula1>$AF$6:$AF$7</formula1>
    </dataValidation>
  </dataValidations>
  <pageMargins left="0.7" right="0.7" top="0.75" bottom="0.75" header="0.3" footer="0.3"/>
  <pageSetup paperSize="9" orientation="portrait" r:id="rId1"/>
  <ignoredErrors>
    <ignoredError sqref="G21:G52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05"/>
  <sheetViews>
    <sheetView workbookViewId="0">
      <pane xSplit="9" ySplit="5" topLeftCell="J6" activePane="bottomRight" state="frozenSplit"/>
      <selection pane="topRight" activeCell="J1" sqref="J1"/>
      <selection pane="bottomLeft" activeCell="A4" sqref="A4"/>
      <selection pane="bottomRight" activeCell="A6" sqref="A6"/>
    </sheetView>
  </sheetViews>
  <sheetFormatPr defaultColWidth="0" defaultRowHeight="15" zeroHeight="1" x14ac:dyDescent="0.25"/>
  <cols>
    <col min="1" max="3" width="9.140625" style="4" customWidth="1"/>
    <col min="4" max="4" width="8.28515625" style="4" customWidth="1"/>
    <col min="5" max="5" width="7.140625" style="4" customWidth="1"/>
    <col min="6" max="6" width="8.85546875" style="4" customWidth="1"/>
    <col min="7" max="7" width="8" style="4" bestFit="1" customWidth="1"/>
    <col min="8" max="8" width="13.140625" style="4" bestFit="1" customWidth="1"/>
    <col min="9" max="9" width="25.7109375" style="4" customWidth="1"/>
    <col min="10" max="10" width="23.28515625" style="4" customWidth="1"/>
    <col min="11" max="11" width="18.140625" style="4" bestFit="1" customWidth="1"/>
    <col min="12" max="12" width="10.7109375" style="4" customWidth="1"/>
    <col min="13" max="13" width="25.7109375" style="4" bestFit="1" customWidth="1"/>
    <col min="14" max="14" width="17.5703125" style="4" bestFit="1" customWidth="1"/>
    <col min="15" max="15" width="23.85546875" style="4" bestFit="1" customWidth="1"/>
    <col min="16" max="16" width="20.85546875" style="4" bestFit="1" customWidth="1"/>
    <col min="17" max="17" width="10.7109375" style="4" customWidth="1"/>
    <col min="18" max="18" width="13.42578125" style="4" customWidth="1"/>
    <col min="19" max="19" width="10.7109375" style="4" customWidth="1"/>
    <col min="20" max="20" width="12.85546875" style="4" bestFit="1" customWidth="1"/>
    <col min="21" max="21" width="12.5703125" style="4" bestFit="1" customWidth="1"/>
    <col min="22" max="22" width="23" style="4" bestFit="1" customWidth="1"/>
    <col min="23" max="23" width="10.7109375" style="4" customWidth="1"/>
    <col min="24" max="24" width="12.85546875" style="4" bestFit="1" customWidth="1"/>
    <col min="25" max="25" width="30.42578125" style="4" bestFit="1" customWidth="1"/>
    <col min="26" max="26" width="10.7109375" style="4" customWidth="1"/>
    <col min="27" max="27" width="12.85546875" style="4" bestFit="1" customWidth="1"/>
    <col min="28" max="28" width="30.42578125" style="4" customWidth="1"/>
    <col min="29" max="29" width="17" style="4" bestFit="1" customWidth="1"/>
    <col min="30" max="30" width="22.7109375" style="4" bestFit="1" customWidth="1"/>
    <col min="31" max="31" width="10.7109375" style="4" customWidth="1"/>
    <col min="32" max="32" width="25.7109375" style="4" bestFit="1" customWidth="1"/>
    <col min="33" max="16384" width="9.140625" style="4" hidden="1"/>
  </cols>
  <sheetData>
    <row r="1" spans="1:32" x14ac:dyDescent="0.25">
      <c r="A1" s="10" t="s">
        <v>0</v>
      </c>
      <c r="B1" s="11" t="s">
        <v>8</v>
      </c>
      <c r="C1" s="10" t="s">
        <v>4</v>
      </c>
      <c r="D1" s="10"/>
      <c r="E1" s="11" t="s">
        <v>3</v>
      </c>
      <c r="F1" s="11"/>
      <c r="G1" s="10" t="s">
        <v>5</v>
      </c>
      <c r="H1" s="11" t="s">
        <v>6</v>
      </c>
      <c r="I1" s="10" t="s">
        <v>9</v>
      </c>
      <c r="J1" s="12" t="s">
        <v>91</v>
      </c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3"/>
    </row>
    <row r="2" spans="1:32" x14ac:dyDescent="0.25">
      <c r="A2" s="10"/>
      <c r="B2" s="11"/>
      <c r="C2" s="10"/>
      <c r="D2" s="10"/>
      <c r="E2" s="11"/>
      <c r="F2" s="11"/>
      <c r="G2" s="10"/>
      <c r="H2" s="11"/>
      <c r="I2" s="10"/>
      <c r="J2" s="12"/>
      <c r="K2" s="12"/>
      <c r="L2" s="12"/>
      <c r="M2" s="12"/>
      <c r="N2" s="12"/>
      <c r="O2" s="12"/>
      <c r="P2" s="12"/>
      <c r="Q2" s="5" t="s">
        <v>77</v>
      </c>
      <c r="R2" s="5"/>
      <c r="S2" s="5"/>
      <c r="T2" s="5"/>
      <c r="U2" s="12"/>
      <c r="V2" s="12"/>
      <c r="W2" s="3" t="s">
        <v>79</v>
      </c>
      <c r="X2" s="3"/>
      <c r="Y2" s="3"/>
      <c r="Z2" s="3"/>
      <c r="AA2" s="3"/>
      <c r="AB2" s="3"/>
      <c r="AC2" s="12"/>
      <c r="AD2" s="12"/>
      <c r="AE2" s="12"/>
      <c r="AF2" s="3"/>
    </row>
    <row r="3" spans="1:32" x14ac:dyDescent="0.25">
      <c r="A3" s="10"/>
      <c r="B3" s="11"/>
      <c r="C3" s="10"/>
      <c r="D3" s="10"/>
      <c r="E3" s="11"/>
      <c r="F3" s="11"/>
      <c r="G3" s="10"/>
      <c r="H3" s="11"/>
      <c r="I3" s="10"/>
      <c r="J3" s="12"/>
      <c r="K3" s="12"/>
      <c r="L3" s="12"/>
      <c r="M3" s="12"/>
      <c r="N3" s="12"/>
      <c r="O3" s="12"/>
      <c r="P3" s="12"/>
      <c r="Q3" s="5" t="s">
        <v>80</v>
      </c>
      <c r="R3" s="5"/>
      <c r="S3" s="5" t="s">
        <v>81</v>
      </c>
      <c r="T3" s="5"/>
      <c r="U3" s="12"/>
      <c r="V3" s="12"/>
      <c r="W3" s="3" t="s">
        <v>80</v>
      </c>
      <c r="X3" s="3"/>
      <c r="Y3" s="3"/>
      <c r="Z3" s="3" t="s">
        <v>81</v>
      </c>
      <c r="AA3" s="3"/>
      <c r="AB3" s="3"/>
      <c r="AC3" s="12"/>
      <c r="AD3" s="12"/>
      <c r="AE3" s="12"/>
      <c r="AF3" s="3"/>
    </row>
    <row r="4" spans="1:32" x14ac:dyDescent="0.25">
      <c r="A4" s="10"/>
      <c r="B4" s="11"/>
      <c r="C4" s="10"/>
      <c r="D4" s="10"/>
      <c r="E4" s="11"/>
      <c r="F4" s="11"/>
      <c r="G4" s="10"/>
      <c r="H4" s="11"/>
      <c r="I4" s="10"/>
      <c r="J4" s="13" t="s">
        <v>59</v>
      </c>
      <c r="K4" s="12" t="s">
        <v>15</v>
      </c>
      <c r="L4" s="13" t="s">
        <v>11</v>
      </c>
      <c r="M4" s="13"/>
      <c r="N4" s="12" t="s">
        <v>16</v>
      </c>
      <c r="O4" s="13" t="s">
        <v>17</v>
      </c>
      <c r="P4" s="12" t="s">
        <v>18</v>
      </c>
      <c r="Q4" s="5" t="s">
        <v>76</v>
      </c>
      <c r="R4" s="5" t="s">
        <v>22</v>
      </c>
      <c r="S4" s="5" t="s">
        <v>76</v>
      </c>
      <c r="T4" s="5" t="s">
        <v>22</v>
      </c>
      <c r="U4" s="12" t="s">
        <v>19</v>
      </c>
      <c r="V4" s="13" t="s">
        <v>20</v>
      </c>
      <c r="W4" s="3" t="s">
        <v>76</v>
      </c>
      <c r="X4" s="3" t="s">
        <v>22</v>
      </c>
      <c r="Y4" s="3" t="s">
        <v>78</v>
      </c>
      <c r="Z4" s="3" t="s">
        <v>76</v>
      </c>
      <c r="AA4" s="3" t="s">
        <v>22</v>
      </c>
      <c r="AB4" s="3" t="s">
        <v>78</v>
      </c>
      <c r="AC4" s="13" t="s">
        <v>23</v>
      </c>
      <c r="AD4" s="12" t="s">
        <v>24</v>
      </c>
      <c r="AE4" s="13" t="s">
        <v>25</v>
      </c>
      <c r="AF4" s="5"/>
    </row>
    <row r="5" spans="1:32" x14ac:dyDescent="0.25">
      <c r="A5" s="10"/>
      <c r="B5" s="11"/>
      <c r="C5" s="10" t="s">
        <v>1</v>
      </c>
      <c r="D5" s="10" t="s">
        <v>2</v>
      </c>
      <c r="E5" s="11" t="s">
        <v>1</v>
      </c>
      <c r="F5" s="11" t="s">
        <v>2</v>
      </c>
      <c r="G5" s="10" t="s">
        <v>7</v>
      </c>
      <c r="H5" s="11"/>
      <c r="I5" s="10"/>
      <c r="J5" s="13" t="s">
        <v>12</v>
      </c>
      <c r="K5" s="12" t="s">
        <v>13</v>
      </c>
      <c r="L5" s="13" t="s">
        <v>14</v>
      </c>
      <c r="M5" s="13" t="s">
        <v>58</v>
      </c>
      <c r="N5" s="12" t="s">
        <v>13</v>
      </c>
      <c r="O5" s="13" t="s">
        <v>13</v>
      </c>
      <c r="P5" s="12" t="s">
        <v>13</v>
      </c>
      <c r="Q5" s="5" t="s">
        <v>13</v>
      </c>
      <c r="R5" s="5" t="s">
        <v>13</v>
      </c>
      <c r="S5" s="5" t="s">
        <v>13</v>
      </c>
      <c r="T5" s="5" t="s">
        <v>13</v>
      </c>
      <c r="U5" s="12" t="s">
        <v>14</v>
      </c>
      <c r="V5" s="13" t="s">
        <v>21</v>
      </c>
      <c r="W5" s="3" t="s">
        <v>13</v>
      </c>
      <c r="X5" s="3" t="s">
        <v>13</v>
      </c>
      <c r="Y5" s="3" t="s">
        <v>75</v>
      </c>
      <c r="Z5" s="3" t="s">
        <v>13</v>
      </c>
      <c r="AA5" s="3" t="s">
        <v>13</v>
      </c>
      <c r="AB5" s="3" t="s">
        <v>75</v>
      </c>
      <c r="AC5" s="13" t="s">
        <v>14</v>
      </c>
      <c r="AD5" s="12"/>
      <c r="AE5" s="13" t="s">
        <v>14</v>
      </c>
      <c r="AF5" s="5" t="s">
        <v>58</v>
      </c>
    </row>
    <row r="6" spans="1:32" x14ac:dyDescent="0.25">
      <c r="A6" s="4" t="str">
        <f>IF(Inddata!A21="","",Inddata!A21)</f>
        <v/>
      </c>
      <c r="B6" s="4" t="str">
        <f>IF(Inddata!B21="","",Inddata!B21)</f>
        <v/>
      </c>
      <c r="C6" s="4" t="str">
        <f>IF(Inddata!C21="","",Inddata!C21)</f>
        <v/>
      </c>
      <c r="D6" s="4" t="str">
        <f>IF(Inddata!D21="","",Inddata!D21)</f>
        <v/>
      </c>
      <c r="E6" s="4" t="str">
        <f>IF(Inddata!E21="","",Inddata!E21)</f>
        <v/>
      </c>
      <c r="F6" s="4" t="str">
        <f>IF(Inddata!F21="","",Inddata!F21)</f>
        <v/>
      </c>
      <c r="G6" s="4">
        <f>IF(Inddata!G21="","",Inddata!G21)</f>
        <v>0</v>
      </c>
      <c r="H6" s="4" t="str">
        <f>IF(Inddata!H21&gt;0.5,Inddata!H21,"")</f>
        <v/>
      </c>
      <c r="I6" s="4" t="str">
        <f>IF(Inddata!I21="","",Inddata!I21)</f>
        <v/>
      </c>
      <c r="J6" s="4" t="str">
        <f>IF(AND(OR(I6="Motorvejsstrækning",I6="Frakørselsflettestrækning",I6="Tilkørselsflettestrækning"),Inddata!K21=""),2,IF(AND(OR(I6="Motorvejsstrækning",I6="Frakørselsflettestrækning",I6="Tilkørselsflettestrækning"),Inddata!K21&gt;0.5,Inddata!K21&lt;21),Inddata!K21,"Irrelevant"))</f>
        <v>Irrelevant</v>
      </c>
      <c r="K6" s="4" t="str">
        <f>IF(AND(OR(I6="Motorvejsstrækning",I6="Frakørselsflettestrækning",I6="Tilkørselsflettestrækning",I6="Frakørselsrampe",I6="Tilkørselsrampe"),Inddata!L21=""),3.5,IF(AND(OR(I6="Motorvejsstrækning",I6="Frakørselsflettestrækning",I6="Tilkørselsflettestrækning",I6="Frakørselsrampe",I6="Tilkørselsrampe"),Inddata!L21&gt;1.5,Inddata!L21&lt;11),Inddata!L21,"Irrelevant"))</f>
        <v>Irrelevant</v>
      </c>
      <c r="L6" s="4" t="str">
        <f>IF(AND(I6="Motorvejsstrækning",Inddata!M21=""),"Nej",IF(I6="Motorvejsstrækning",Inddata!M21,"Irrelevant"))</f>
        <v>Irrelevant</v>
      </c>
      <c r="M6" s="4" t="str">
        <f>IF(AND(L6="Ja",Inddata!N21&gt;0,Inddata!N21&lt;1.00000001),Inddata!N21,IF(OR(L6="Nej",L6="Ja"),0,"Irrelevant"))</f>
        <v>Irrelevant</v>
      </c>
      <c r="N6" s="4" t="str">
        <f>IF(AND(OR(I6="Motorvejsstrækning",I6="Frakørselsflettestrækning",I6="Tilkørselsflettestrækning"),Inddata!O21=""),3,IF(AND(OR(I6="Motorvejsstrækning",I6="Frakørselsflettestrækning",I6="Tilkørselsflettestrækning"),Inddata!O21&lt;11,Inddata!O21&gt;-0.00000001),Inddata!O21,"Irrelevant"))</f>
        <v>Irrelevant</v>
      </c>
      <c r="O6" s="4" t="str">
        <f>IF(AND(OR(I6="Motorvejsstrækning",I6="Frakørselsflettestrækning",I6="Tilkørselsflettestrækning",I6="Frakørselsrampe",I6="Tilkørselsrampe"),Inddata!P21=""),0.5,IF(AND(OR(I6="Motorvejsstrækning",I6="Frakørselsflettestrækning",I6="Tilkørselsflettestrækning",I6="Frakørselsrampe",I6="Tilkørselsrampe"),Inddata!P21&gt;-0.00000001,Inddata!P21&lt;11),Inddata!P21,"Irrelevant"))</f>
        <v>Irrelevant</v>
      </c>
      <c r="P6" s="4" t="str">
        <f>IF(AND(OR(I6="Motorvejsstrækning",I6="Frakørselsflettestrækning",I6="Tilkørselsflettestrækning"),Inddata!Q21=""),5,IF(AND(OR(I6="Motorvejsstrækning",I6="Frakørselsflettestrækning",I6="Tilkørselsflettestrækning"),Inddata!Q21&gt;-0.00000001,Inddata!Q21&lt;101),Inddata!Q21,"Irrelevant"))</f>
        <v>Irrelevant</v>
      </c>
      <c r="Q6" s="4" t="str">
        <f>IF(AND(OR(I6="Motorvejsstrækning",I6="Frakørselsflettestrækning",I6="Tilkørselsflettestrækning"),Inddata!R21=""),"Lige",IF(AND(OR(I6="Motorvejsstrækning",I6="Frakørselsflettestrækning",I6="Tilkørselsflettestrækning"),Inddata!R21&gt;10),Inddata!R21,"Irrelevant"))</f>
        <v>Irrelevant</v>
      </c>
      <c r="R6" s="4" t="str">
        <f>IF(Q6="Lige",0,IF(AND(OR(I6="Motorvejsstrækning",I6="Frakørselsflettestrækning",I6="Tilkørselsflettestrækning"),OR(Inddata!S21="",Inddata!S21&gt;(G6*1000))),G6*1000,IF(AND(OR(I6="Motorvejsstrækning",I6="Frakørselsflettestrækning",I6="Tilkørselsflettestrækning"),Inddata!S21&gt;0),Inddata!S21,"Irrelevant")))</f>
        <v>Irrelevant</v>
      </c>
      <c r="S6" s="4" t="str">
        <f>IF(AND(OR(I6="Motorvejsstrækning",I6="Frakørselsflettestrækning",I6="Tilkørselsflettestrækning"),Inddata!T21=""),"Lige",IF(AND(OR(I6="Motorvejsstrækning",I6="Frakørselsflettestrækning",I6="Tilkørselsflettestrækning"),Inddata!T21&gt;10),Inddata!T21,"Irrelevant"))</f>
        <v>Irrelevant</v>
      </c>
      <c r="T6" s="4" t="str">
        <f>IF(S6="Lige",0,IF(R6="Irrelevant","Irrelevant",IF(AND(OR(I6="Motorvejsstrækning",I6="Frakørselsflettestrækning",I6="Tilkørselsflettestrækning"),OR(Inddata!U21="",Inddata!U21&gt;(G6*1000-R6))),G6*1000-R6,IF(AND(OR(I6="Motorvejsstrækning",I6="Frakørselsflettestrækning",I6="Tilkørselsflettestrækning"),Inddata!U21&gt;0),Inddata!U21,"Irrelevant"))))</f>
        <v>Irrelevant</v>
      </c>
      <c r="U6" s="4" t="str">
        <f>IF(AND(OR(I6="Motorvejsstrækning",I6="Frakørselsflettestrækning",I6="Tilkørselsflettestrækning",I6="Frakørselsrampe",I6="Tilkørselsrampe"),Inddata!V21=""),"Nej",IF(OR(I6="Motorvejsstrækning",I6="Frakørselsflettestrækning",I6="Tilkørselsflettestrækning",I6="Frakørselsrampe",I6="Tilkørselsrampe"),Inddata!V21,"Irrelevant"))</f>
        <v>Irrelevant</v>
      </c>
      <c r="V6" s="4" t="str">
        <f>IF(W6="Lige",IF(AND(OR(I6="Frakørselsrampe",I6="Tilkørselsrampe"),Inddata!W21=""),"Lige ruderrampe",IF(OR(I6="Frakørselsrampe",I6="Tilkørselsrampe"),Inddata!W21,"Irrelevant")),"Irrelevant")</f>
        <v>Irrelevant</v>
      </c>
      <c r="W6" s="4" t="str">
        <f>IF(AND(OR(I6="Frakørselsrampe",I6="Tilkørselsrampe"),Inddata!X21=""),"Lige",IF(AND(OR(I6="Frakørselsrampe",I6="Tilkørselsrampe"),Inddata!X21&gt;10),Inddata!X21,"Irrelevant"))</f>
        <v>Irrelevant</v>
      </c>
      <c r="X6" s="4" t="str">
        <f>IF(AND(OR(I6="Frakørselsrampe",I6="Tilkørselsrampe"),OR(Inddata!Y21="",Inddata!Y21&gt;(G6*1000))),G6*1000,IF(AND(OR(I6="Frakørselsrampe",I6="Tilkørselsrampe"),Inddata!Y21&gt;0),Inddata!Y21,"Irrelevant"))</f>
        <v>Irrelevant</v>
      </c>
      <c r="Y6" s="4" t="str">
        <f>IF(AND(I6="Frakørselsrampe",Inddata!Z21=""),95,IF(AND(I6="Tilkørselsrampe",Inddata!Z21=""),45,IF(AND(OR(I6="Frakørselsrampe",I6="Tilkørselsrampe"),Inddata!Z21&gt;4,Inddata!Z21&lt;200),Inddata!Z21,"Irrelevant")))</f>
        <v>Irrelevant</v>
      </c>
      <c r="Z6" s="4" t="str">
        <f>IF(AND(OR(I6="Frakørselsrampe",I6="Tilkørselsrampe"),Inddata!AA21=""),"Lige",IF(AND(OR(I6="Frakørselsrampe",I6="Tilkørselsrampe"),Inddata!AA21&gt;10),Inddata!AA21,"Irrelevant"))</f>
        <v>Irrelevant</v>
      </c>
      <c r="AA6" s="4" t="str">
        <f>IF(X6="Irrelevant","Irrelevant",IF(AND(OR(I6="Frakørselsrampe",I6="Tilkørselsrampe"),OR(Inddata!AB21="",Inddata!AB21&gt;(G6*1000-X6))),G6*1000-X6,IF(AND(OR(I6="Frakørselsrampe",I6="Tilkørselsrampe"),Inddata!AB21&gt;0),Inddata!AB21,"Irrelevant")))</f>
        <v>Irrelevant</v>
      </c>
      <c r="AB6" s="4" t="str">
        <f>IF(AND(I6="Frakørselsrampe",Inddata!AC21=""),60,IF(AND(I6="Tilkørselsrampe",Inddata!AC21=""),80,IF(AND(OR(I6="Frakørselsrampe",I6="Tilkørselsrampe"),Inddata!AC21&gt;4,Inddata!AC21&lt;200),Inddata!AC21,"Irrelevant")))</f>
        <v>Irrelevant</v>
      </c>
      <c r="AC6" s="4" t="str">
        <f>IF(AND(OR(I6="Motorvejsstrækning",I6="Frakørselsflettestrækning",I6="Tilkørselsflettestrækning"),Inddata!AD21=""),"Nej",IF(OR(I6="Motorvejsstrækning",I6="Frakørselsflettestrækning",I6="Tilkørselsflettestrækning"),Inddata!AD21,"Irrelevant"))</f>
        <v>Irrelevant</v>
      </c>
      <c r="AD6" s="4" t="str">
        <f>IF(AND(OR(I6="Motorvejsstrækning",I6="Frakørselsflettestrækning",I6="Tilkørselsflettestrækning"),Inddata!AE21=""),"130 km/t",IF(OR(I6="Motorvejsstrækning",I6="Frakørselsflettestrækning",I6="Tilkørselsflettestrækning"),Inddata!AE21,"Irrelevant"))</f>
        <v>Irrelevant</v>
      </c>
      <c r="AE6" s="4" t="str">
        <f>IF(AND(I6="Tilkørselsflettestrækning",Inddata!AF21=""),"Nej",IF(I6="Tilkørselsflettestrækning",Inddata!AF21,"Irrelevant"))</f>
        <v>Irrelevant</v>
      </c>
      <c r="AF6" s="4" t="str">
        <f>IF(AND(AE6="Ja",Inddata!AG21&gt;0,Inddata!AG21&lt;1.00000001),Inddata!AG21,IF(OR(AE6="Nej",AE6="Ja"),0,"Irrelevant"))</f>
        <v>Irrelevant</v>
      </c>
    </row>
    <row r="7" spans="1:32" x14ac:dyDescent="0.25">
      <c r="A7" s="4" t="str">
        <f>IF(Inddata!A22="","",Inddata!A22)</f>
        <v/>
      </c>
      <c r="B7" s="4" t="str">
        <f>IF(Inddata!B22="","",Inddata!B22)</f>
        <v/>
      </c>
      <c r="C7" s="4" t="str">
        <f>IF(Inddata!C22="","",Inddata!C22)</f>
        <v/>
      </c>
      <c r="D7" s="4" t="str">
        <f>IF(Inddata!D22="","",Inddata!D22)</f>
        <v/>
      </c>
      <c r="E7" s="4" t="str">
        <f>IF(Inddata!E22="","",Inddata!E22)</f>
        <v/>
      </c>
      <c r="F7" s="4" t="str">
        <f>IF(Inddata!F22="","",Inddata!F22)</f>
        <v/>
      </c>
      <c r="G7" s="4">
        <f>IF(Inddata!G22="","",Inddata!G22)</f>
        <v>0</v>
      </c>
      <c r="H7" s="4" t="str">
        <f>IF(Inddata!H22&gt;0.5,Inddata!H22,"")</f>
        <v/>
      </c>
      <c r="I7" s="4" t="str">
        <f>IF(Inddata!I22="","",Inddata!I22)</f>
        <v/>
      </c>
      <c r="J7" s="4" t="str">
        <f>IF(AND(OR(I7="Motorvejsstrækning",I7="Frakørselsflettestrækning",I7="Tilkørselsflettestrækning"),Inddata!K22=""),2,IF(AND(OR(I7="Motorvejsstrækning",I7="Frakørselsflettestrækning",I7="Tilkørselsflettestrækning"),Inddata!K22&gt;0.5,Inddata!K22&lt;21),Inddata!K22,"Irrelevant"))</f>
        <v>Irrelevant</v>
      </c>
      <c r="K7" s="4" t="str">
        <f>IF(AND(OR(I7="Motorvejsstrækning",I7="Frakørselsflettestrækning",I7="Tilkørselsflettestrækning",I7="Frakørselsrampe",I7="Tilkørselsrampe"),Inddata!L22=""),3.5,IF(AND(OR(I7="Motorvejsstrækning",I7="Frakørselsflettestrækning",I7="Tilkørselsflettestrækning",I7="Frakørselsrampe",I7="Tilkørselsrampe"),Inddata!L22&gt;1.5,Inddata!L22&lt;11),Inddata!L22,"Irrelevant"))</f>
        <v>Irrelevant</v>
      </c>
      <c r="L7" s="4" t="str">
        <f>IF(AND(I7="Motorvejsstrækning",Inddata!M22=""),"Nej",IF(I7="Motorvejsstrækning",Inddata!M22,"Irrelevant"))</f>
        <v>Irrelevant</v>
      </c>
      <c r="M7" s="4" t="str">
        <f>IF(AND(L7="Ja",Inddata!N22&gt;0,Inddata!N22&lt;1.00000001),Inddata!N22,IF(OR(L7="Nej",L7="Ja"),0,"Irrelevant"))</f>
        <v>Irrelevant</v>
      </c>
      <c r="N7" s="4" t="str">
        <f>IF(AND(OR(I7="Motorvejsstrækning",I7="Frakørselsflettestrækning",I7="Tilkørselsflettestrækning"),Inddata!O22=""),3,IF(AND(OR(I7="Motorvejsstrækning",I7="Frakørselsflettestrækning",I7="Tilkørselsflettestrækning"),Inddata!O22&lt;11,Inddata!O22&gt;-0.00000001),Inddata!O22,"Irrelevant"))</f>
        <v>Irrelevant</v>
      </c>
      <c r="O7" s="4" t="str">
        <f>IF(AND(OR(I7="Motorvejsstrækning",I7="Frakørselsflettestrækning",I7="Tilkørselsflettestrækning",I7="Frakørselsrampe",I7="Tilkørselsrampe"),Inddata!P22=""),0.5,IF(AND(OR(I7="Motorvejsstrækning",I7="Frakørselsflettestrækning",I7="Tilkørselsflettestrækning",I7="Frakørselsrampe",I7="Tilkørselsrampe"),Inddata!P22&gt;-0.00000001,Inddata!P22&lt;11),Inddata!P22,"Irrelevant"))</f>
        <v>Irrelevant</v>
      </c>
      <c r="P7" s="4" t="str">
        <f>IF(AND(OR(I7="Motorvejsstrækning",I7="Frakørselsflettestrækning",I7="Tilkørselsflettestrækning"),Inddata!Q22=""),5,IF(AND(OR(I7="Motorvejsstrækning",I7="Frakørselsflettestrækning",I7="Tilkørselsflettestrækning"),Inddata!Q22&gt;-0.00000001,Inddata!Q22&lt;101),Inddata!Q22,"Irrelevant"))</f>
        <v>Irrelevant</v>
      </c>
      <c r="Q7" s="4" t="str">
        <f>IF(AND(OR(I7="Motorvejsstrækning",I7="Frakørselsflettestrækning",I7="Tilkørselsflettestrækning"),Inddata!R22=""),"Lige",IF(AND(OR(I7="Motorvejsstrækning",I7="Frakørselsflettestrækning",I7="Tilkørselsflettestrækning"),Inddata!R22&gt;10),Inddata!R22,"Irrelevant"))</f>
        <v>Irrelevant</v>
      </c>
      <c r="R7" s="4" t="str">
        <f>IF(Q7="Lige",0,IF(AND(OR(I7="Motorvejsstrækning",I7="Frakørselsflettestrækning",I7="Tilkørselsflettestrækning"),OR(Inddata!S22="",Inddata!S22&gt;(G7*1000))),G7*1000,IF(AND(OR(I7="Motorvejsstrækning",I7="Frakørselsflettestrækning",I7="Tilkørselsflettestrækning"),Inddata!S22&gt;0),Inddata!S22,"Irrelevant")))</f>
        <v>Irrelevant</v>
      </c>
      <c r="S7" s="4" t="str">
        <f>IF(AND(OR(I7="Motorvejsstrækning",I7="Frakørselsflettestrækning",I7="Tilkørselsflettestrækning"),Inddata!T22=""),"Lige",IF(AND(OR(I7="Motorvejsstrækning",I7="Frakørselsflettestrækning",I7="Tilkørselsflettestrækning"),Inddata!T22&gt;10),Inddata!T22,"Irrelevant"))</f>
        <v>Irrelevant</v>
      </c>
      <c r="T7" s="4" t="str">
        <f>IF(S7="Lige",0,IF(R7="Irrelevant","Irrelevant",IF(AND(OR(I7="Motorvejsstrækning",I7="Frakørselsflettestrækning",I7="Tilkørselsflettestrækning"),OR(Inddata!U22="",Inddata!U22&gt;(G7*1000-R7))),G7*1000-R7,IF(AND(OR(I7="Motorvejsstrækning",I7="Frakørselsflettestrækning",I7="Tilkørselsflettestrækning"),Inddata!U22&gt;0),Inddata!U22,"Irrelevant"))))</f>
        <v>Irrelevant</v>
      </c>
      <c r="U7" s="4" t="str">
        <f>IF(AND(OR(I7="Motorvejsstrækning",I7="Frakørselsflettestrækning",I7="Tilkørselsflettestrækning",I7="Frakørselsrampe",I7="Tilkørselsrampe"),Inddata!V22=""),"Nej",IF(OR(I7="Motorvejsstrækning",I7="Frakørselsflettestrækning",I7="Tilkørselsflettestrækning",I7="Frakørselsrampe",I7="Tilkørselsrampe"),Inddata!V22,"Irrelevant"))</f>
        <v>Irrelevant</v>
      </c>
      <c r="V7" s="4" t="str">
        <f>IF(W7="Lige",IF(AND(OR(I7="Frakørselsrampe",I7="Tilkørselsrampe"),Inddata!W22=""),"Lige ruderrampe",IF(OR(I7="Frakørselsrampe",I7="Tilkørselsrampe"),Inddata!W22,"Irrelevant")),"Irrelevant")</f>
        <v>Irrelevant</v>
      </c>
      <c r="W7" s="4" t="str">
        <f>IF(AND(OR(I7="Frakørselsrampe",I7="Tilkørselsrampe"),Inddata!X22=""),"Lige",IF(AND(OR(I7="Frakørselsrampe",I7="Tilkørselsrampe"),Inddata!X22&gt;10),Inddata!X22,"Irrelevant"))</f>
        <v>Irrelevant</v>
      </c>
      <c r="X7" s="4" t="str">
        <f>IF(AND(OR(I7="Frakørselsrampe",I7="Tilkørselsrampe"),OR(Inddata!Y22="",Inddata!Y22&gt;(G7*1000))),G7*1000,IF(AND(OR(I7="Frakørselsrampe",I7="Tilkørselsrampe"),Inddata!Y22&gt;0),Inddata!Y22,"Irrelevant"))</f>
        <v>Irrelevant</v>
      </c>
      <c r="Y7" s="4" t="str">
        <f>IF(AND(I7="Frakørselsrampe",Inddata!Z22=""),95,IF(AND(I7="Tilkørselsrampe",Inddata!Z22=""),45,IF(AND(OR(I7="Frakørselsrampe",I7="Tilkørselsrampe"),Inddata!Z22&gt;4,Inddata!Z22&lt;200),Inddata!Z22,"Irrelevant")))</f>
        <v>Irrelevant</v>
      </c>
      <c r="Z7" s="4" t="str">
        <f>IF(AND(OR(I7="Frakørselsrampe",I7="Tilkørselsrampe"),Inddata!AA22=""),"Lige",IF(AND(OR(I7="Frakørselsrampe",I7="Tilkørselsrampe"),Inddata!AA22&gt;10),Inddata!AA22,"Irrelevant"))</f>
        <v>Irrelevant</v>
      </c>
      <c r="AA7" s="4" t="str">
        <f>IF(X7="Irrelevant","Irrelevant",IF(AND(OR(I7="Frakørselsrampe",I7="Tilkørselsrampe"),OR(Inddata!AB22="",Inddata!AB22&gt;(G7*1000-X7))),G7*1000-X7,IF(AND(OR(I7="Frakørselsrampe",I7="Tilkørselsrampe"),Inddata!AB22&gt;0),Inddata!AB22,"Irrelevant")))</f>
        <v>Irrelevant</v>
      </c>
      <c r="AB7" s="4" t="str">
        <f>IF(AND(I7="Frakørselsrampe",Inddata!AC22=""),60,IF(AND(I7="Tilkørselsrampe",Inddata!AC22=""),80,IF(AND(OR(I7="Frakørselsrampe",I7="Tilkørselsrampe"),Inddata!AC22&gt;4,Inddata!AC22&lt;200),Inddata!AC22,"Irrelevant")))</f>
        <v>Irrelevant</v>
      </c>
      <c r="AC7" s="4" t="str">
        <f>IF(AND(OR(I7="Motorvejsstrækning",I7="Frakørselsflettestrækning",I7="Tilkørselsflettestrækning"),Inddata!AD22=""),"Nej",IF(OR(I7="Motorvejsstrækning",I7="Frakørselsflettestrækning",I7="Tilkørselsflettestrækning"),Inddata!AD22,"Irrelevant"))</f>
        <v>Irrelevant</v>
      </c>
      <c r="AD7" s="4" t="str">
        <f>IF(AND(OR(I7="Motorvejsstrækning",I7="Frakørselsflettestrækning",I7="Tilkørselsflettestrækning"),Inddata!AE22=""),"130 km/t",IF(OR(I7="Motorvejsstrækning",I7="Frakørselsflettestrækning",I7="Tilkørselsflettestrækning"),Inddata!AE22,"Irrelevant"))</f>
        <v>Irrelevant</v>
      </c>
      <c r="AE7" s="4" t="str">
        <f>IF(AND(I7="Tilkørselsflettestrækning",Inddata!AF22=""),"Nej",IF(I7="Tilkørselsflettestrækning",Inddata!AF22,"Irrelevant"))</f>
        <v>Irrelevant</v>
      </c>
      <c r="AF7" s="4" t="str">
        <f>IF(AND(AE7="Ja",Inddata!AG22&gt;0,Inddata!AG22&lt;1.00000001),Inddata!AG22,IF(OR(AE7="Nej",AE7="Ja"),0,"Irrelevant"))</f>
        <v>Irrelevant</v>
      </c>
    </row>
    <row r="8" spans="1:32" x14ac:dyDescent="0.25">
      <c r="A8" s="4" t="str">
        <f>IF(Inddata!A23="","",Inddata!A23)</f>
        <v/>
      </c>
      <c r="B8" s="4" t="str">
        <f>IF(Inddata!B23="","",Inddata!B23)</f>
        <v/>
      </c>
      <c r="C8" s="4" t="str">
        <f>IF(Inddata!C23="","",Inddata!C23)</f>
        <v/>
      </c>
      <c r="D8" s="4" t="str">
        <f>IF(Inddata!D23="","",Inddata!D23)</f>
        <v/>
      </c>
      <c r="E8" s="4" t="str">
        <f>IF(Inddata!E23="","",Inddata!E23)</f>
        <v/>
      </c>
      <c r="F8" s="4" t="str">
        <f>IF(Inddata!F23="","",Inddata!F23)</f>
        <v/>
      </c>
      <c r="G8" s="4">
        <f>IF(Inddata!G23="","",Inddata!G23)</f>
        <v>0</v>
      </c>
      <c r="H8" s="4" t="str">
        <f>IF(Inddata!H23&gt;0.5,Inddata!H23,"")</f>
        <v/>
      </c>
      <c r="I8" s="4" t="str">
        <f>IF(Inddata!I23="","",Inddata!I23)</f>
        <v/>
      </c>
      <c r="J8" s="4" t="str">
        <f>IF(AND(OR(I8="Motorvejsstrækning",I8="Frakørselsflettestrækning",I8="Tilkørselsflettestrækning"),Inddata!K23=""),2,IF(AND(OR(I8="Motorvejsstrækning",I8="Frakørselsflettestrækning",I8="Tilkørselsflettestrækning"),Inddata!K23&gt;0.5,Inddata!K23&lt;21),Inddata!K23,"Irrelevant"))</f>
        <v>Irrelevant</v>
      </c>
      <c r="K8" s="4" t="str">
        <f>IF(AND(OR(I8="Motorvejsstrækning",I8="Frakørselsflettestrækning",I8="Tilkørselsflettestrækning",I8="Frakørselsrampe",I8="Tilkørselsrampe"),Inddata!L23=""),3.5,IF(AND(OR(I8="Motorvejsstrækning",I8="Frakørselsflettestrækning",I8="Tilkørselsflettestrækning",I8="Frakørselsrampe",I8="Tilkørselsrampe"),Inddata!L23&gt;1.5,Inddata!L23&lt;11),Inddata!L23,"Irrelevant"))</f>
        <v>Irrelevant</v>
      </c>
      <c r="L8" s="4" t="str">
        <f>IF(AND(I8="Motorvejsstrækning",Inddata!M23=""),"Nej",IF(I8="Motorvejsstrækning",Inddata!M23,"Irrelevant"))</f>
        <v>Irrelevant</v>
      </c>
      <c r="M8" s="4" t="str">
        <f>IF(AND(L8="Ja",Inddata!N23&gt;0,Inddata!N23&lt;1.00000001),Inddata!N23,IF(OR(L8="Nej",L8="Ja"),0,"Irrelevant"))</f>
        <v>Irrelevant</v>
      </c>
      <c r="N8" s="4" t="str">
        <f>IF(AND(OR(I8="Motorvejsstrækning",I8="Frakørselsflettestrækning",I8="Tilkørselsflettestrækning"),Inddata!O23=""),3,IF(AND(OR(I8="Motorvejsstrækning",I8="Frakørselsflettestrækning",I8="Tilkørselsflettestrækning"),Inddata!O23&lt;11,Inddata!O23&gt;-0.00000001),Inddata!O23,"Irrelevant"))</f>
        <v>Irrelevant</v>
      </c>
      <c r="O8" s="4" t="str">
        <f>IF(AND(OR(I8="Motorvejsstrækning",I8="Frakørselsflettestrækning",I8="Tilkørselsflettestrækning",I8="Frakørselsrampe",I8="Tilkørselsrampe"),Inddata!P23=""),0.5,IF(AND(OR(I8="Motorvejsstrækning",I8="Frakørselsflettestrækning",I8="Tilkørselsflettestrækning",I8="Frakørselsrampe",I8="Tilkørselsrampe"),Inddata!P23&gt;-0.00000001,Inddata!P23&lt;11),Inddata!P23,"Irrelevant"))</f>
        <v>Irrelevant</v>
      </c>
      <c r="P8" s="4" t="str">
        <f>IF(AND(OR(I8="Motorvejsstrækning",I8="Frakørselsflettestrækning",I8="Tilkørselsflettestrækning"),Inddata!Q23=""),5,IF(AND(OR(I8="Motorvejsstrækning",I8="Frakørselsflettestrækning",I8="Tilkørselsflettestrækning"),Inddata!Q23&gt;-0.00000001,Inddata!Q23&lt;101),Inddata!Q23,"Irrelevant"))</f>
        <v>Irrelevant</v>
      </c>
      <c r="Q8" s="4" t="str">
        <f>IF(AND(OR(I8="Motorvejsstrækning",I8="Frakørselsflettestrækning",I8="Tilkørselsflettestrækning"),Inddata!R23=""),"Lige",IF(AND(OR(I8="Motorvejsstrækning",I8="Frakørselsflettestrækning",I8="Tilkørselsflettestrækning"),Inddata!R23&gt;10),Inddata!R23,"Irrelevant"))</f>
        <v>Irrelevant</v>
      </c>
      <c r="R8" s="4" t="str">
        <f>IF(Q8="Lige",0,IF(AND(OR(I8="Motorvejsstrækning",I8="Frakørselsflettestrækning",I8="Tilkørselsflettestrækning"),OR(Inddata!S23="",Inddata!S23&gt;(G8*1000))),G8*1000,IF(AND(OR(I8="Motorvejsstrækning",I8="Frakørselsflettestrækning",I8="Tilkørselsflettestrækning"),Inddata!S23&gt;0),Inddata!S23,"Irrelevant")))</f>
        <v>Irrelevant</v>
      </c>
      <c r="S8" s="4" t="str">
        <f>IF(AND(OR(I8="Motorvejsstrækning",I8="Frakørselsflettestrækning",I8="Tilkørselsflettestrækning"),Inddata!T23=""),"Lige",IF(AND(OR(I8="Motorvejsstrækning",I8="Frakørselsflettestrækning",I8="Tilkørselsflettestrækning"),Inddata!T23&gt;10),Inddata!T23,"Irrelevant"))</f>
        <v>Irrelevant</v>
      </c>
      <c r="T8" s="4" t="str">
        <f>IF(S8="Lige",0,IF(R8="Irrelevant","Irrelevant",IF(AND(OR(I8="Motorvejsstrækning",I8="Frakørselsflettestrækning",I8="Tilkørselsflettestrækning"),OR(Inddata!U23="",Inddata!U23&gt;(G8*1000-R8))),G8*1000-R8,IF(AND(OR(I8="Motorvejsstrækning",I8="Frakørselsflettestrækning",I8="Tilkørselsflettestrækning"),Inddata!U23&gt;0),Inddata!U23,"Irrelevant"))))</f>
        <v>Irrelevant</v>
      </c>
      <c r="U8" s="4" t="str">
        <f>IF(AND(OR(I8="Motorvejsstrækning",I8="Frakørselsflettestrækning",I8="Tilkørselsflettestrækning",I8="Frakørselsrampe",I8="Tilkørselsrampe"),Inddata!V23=""),"Nej",IF(OR(I8="Motorvejsstrækning",I8="Frakørselsflettestrækning",I8="Tilkørselsflettestrækning",I8="Frakørselsrampe",I8="Tilkørselsrampe"),Inddata!V23,"Irrelevant"))</f>
        <v>Irrelevant</v>
      </c>
      <c r="V8" s="4" t="str">
        <f>IF(W8="Lige",IF(AND(OR(I8="Frakørselsrampe",I8="Tilkørselsrampe"),Inddata!W23=""),"Lige ruderrampe",IF(OR(I8="Frakørselsrampe",I8="Tilkørselsrampe"),Inddata!W23,"Irrelevant")),"Irrelevant")</f>
        <v>Irrelevant</v>
      </c>
      <c r="W8" s="4" t="str">
        <f>IF(AND(OR(I8="Frakørselsrampe",I8="Tilkørselsrampe"),Inddata!X23=""),"Lige",IF(AND(OR(I8="Frakørselsrampe",I8="Tilkørselsrampe"),Inddata!X23&gt;10),Inddata!X23,"Irrelevant"))</f>
        <v>Irrelevant</v>
      </c>
      <c r="X8" s="4" t="str">
        <f>IF(AND(OR(I8="Frakørselsrampe",I8="Tilkørselsrampe"),OR(Inddata!Y23="",Inddata!Y23&gt;(G8*1000))),G8*1000,IF(AND(OR(I8="Frakørselsrampe",I8="Tilkørselsrampe"),Inddata!Y23&gt;0),Inddata!Y23,"Irrelevant"))</f>
        <v>Irrelevant</v>
      </c>
      <c r="Y8" s="4" t="str">
        <f>IF(AND(I8="Frakørselsrampe",Inddata!Z23=""),95,IF(AND(I8="Tilkørselsrampe",Inddata!Z23=""),45,IF(AND(OR(I8="Frakørselsrampe",I8="Tilkørselsrampe"),Inddata!Z23&gt;4,Inddata!Z23&lt;200),Inddata!Z23,"Irrelevant")))</f>
        <v>Irrelevant</v>
      </c>
      <c r="Z8" s="4" t="str">
        <f>IF(AND(OR(I8="Frakørselsrampe",I8="Tilkørselsrampe"),Inddata!AA23=""),"Lige",IF(AND(OR(I8="Frakørselsrampe",I8="Tilkørselsrampe"),Inddata!AA23&gt;10),Inddata!AA23,"Irrelevant"))</f>
        <v>Irrelevant</v>
      </c>
      <c r="AA8" s="4" t="str">
        <f>IF(X8="Irrelevant","Irrelevant",IF(AND(OR(I8="Frakørselsrampe",I8="Tilkørselsrampe"),OR(Inddata!AB23="",Inddata!AB23&gt;(G8*1000-X8))),G8*1000-X8,IF(AND(OR(I8="Frakørselsrampe",I8="Tilkørselsrampe"),Inddata!AB23&gt;0),Inddata!AB23,"Irrelevant")))</f>
        <v>Irrelevant</v>
      </c>
      <c r="AB8" s="4" t="str">
        <f>IF(AND(I8="Frakørselsrampe",Inddata!AC23=""),60,IF(AND(I8="Tilkørselsrampe",Inddata!AC23=""),80,IF(AND(OR(I8="Frakørselsrampe",I8="Tilkørselsrampe"),Inddata!AC23&gt;4,Inddata!AC23&lt;200),Inddata!AC23,"Irrelevant")))</f>
        <v>Irrelevant</v>
      </c>
      <c r="AC8" s="4" t="str">
        <f>IF(AND(OR(I8="Motorvejsstrækning",I8="Frakørselsflettestrækning",I8="Tilkørselsflettestrækning"),Inddata!AD23=""),"Nej",IF(OR(I8="Motorvejsstrækning",I8="Frakørselsflettestrækning",I8="Tilkørselsflettestrækning"),Inddata!AD23,"Irrelevant"))</f>
        <v>Irrelevant</v>
      </c>
      <c r="AD8" s="4" t="str">
        <f>IF(AND(OR(I8="Motorvejsstrækning",I8="Frakørselsflettestrækning",I8="Tilkørselsflettestrækning"),Inddata!AE23=""),"130 km/t",IF(OR(I8="Motorvejsstrækning",I8="Frakørselsflettestrækning",I8="Tilkørselsflettestrækning"),Inddata!AE23,"Irrelevant"))</f>
        <v>Irrelevant</v>
      </c>
      <c r="AE8" s="4" t="str">
        <f>IF(AND(I8="Tilkørselsflettestrækning",Inddata!AF23=""),"Nej",IF(I8="Tilkørselsflettestrækning",Inddata!AF23,"Irrelevant"))</f>
        <v>Irrelevant</v>
      </c>
      <c r="AF8" s="4" t="str">
        <f>IF(AND(AE8="Ja",Inddata!AG23&gt;0,Inddata!AG23&lt;1.00000001),Inddata!AG23,IF(OR(AE8="Nej",AE8="Ja"),0,"Irrelevant"))</f>
        <v>Irrelevant</v>
      </c>
    </row>
    <row r="9" spans="1:32" x14ac:dyDescent="0.25">
      <c r="A9" s="4" t="str">
        <f>IF(Inddata!A24="","",Inddata!A24)</f>
        <v/>
      </c>
      <c r="B9" s="4" t="str">
        <f>IF(Inddata!B24="","",Inddata!B24)</f>
        <v/>
      </c>
      <c r="C9" s="4" t="str">
        <f>IF(Inddata!C24="","",Inddata!C24)</f>
        <v/>
      </c>
      <c r="D9" s="4" t="str">
        <f>IF(Inddata!D24="","",Inddata!D24)</f>
        <v/>
      </c>
      <c r="E9" s="4" t="str">
        <f>IF(Inddata!E24="","",Inddata!E24)</f>
        <v/>
      </c>
      <c r="F9" s="4" t="str">
        <f>IF(Inddata!F24="","",Inddata!F24)</f>
        <v/>
      </c>
      <c r="G9" s="4">
        <f>IF(Inddata!G24="","",Inddata!G24)</f>
        <v>0</v>
      </c>
      <c r="H9" s="4" t="str">
        <f>IF(Inddata!H24&gt;0.5,Inddata!H24,"")</f>
        <v/>
      </c>
      <c r="I9" s="4" t="str">
        <f>IF(Inddata!I24="","",Inddata!I24)</f>
        <v/>
      </c>
      <c r="J9" s="4" t="str">
        <f>IF(AND(OR(I9="Motorvejsstrækning",I9="Frakørselsflettestrækning",I9="Tilkørselsflettestrækning"),Inddata!K24=""),2,IF(AND(OR(I9="Motorvejsstrækning",I9="Frakørselsflettestrækning",I9="Tilkørselsflettestrækning"),Inddata!K24&gt;0.5,Inddata!K24&lt;21),Inddata!K24,"Irrelevant"))</f>
        <v>Irrelevant</v>
      </c>
      <c r="K9" s="4" t="str">
        <f>IF(AND(OR(I9="Motorvejsstrækning",I9="Frakørselsflettestrækning",I9="Tilkørselsflettestrækning",I9="Frakørselsrampe",I9="Tilkørselsrampe"),Inddata!L24=""),3.5,IF(AND(OR(I9="Motorvejsstrækning",I9="Frakørselsflettestrækning",I9="Tilkørselsflettestrækning",I9="Frakørselsrampe",I9="Tilkørselsrampe"),Inddata!L24&gt;1.5,Inddata!L24&lt;11),Inddata!L24,"Irrelevant"))</f>
        <v>Irrelevant</v>
      </c>
      <c r="L9" s="4" t="str">
        <f>IF(AND(I9="Motorvejsstrækning",Inddata!M24=""),"Nej",IF(I9="Motorvejsstrækning",Inddata!M24,"Irrelevant"))</f>
        <v>Irrelevant</v>
      </c>
      <c r="M9" s="4" t="str">
        <f>IF(AND(L9="Ja",Inddata!N24&gt;0,Inddata!N24&lt;1.00000001),Inddata!N24,IF(OR(L9="Nej",L9="Ja"),0,"Irrelevant"))</f>
        <v>Irrelevant</v>
      </c>
      <c r="N9" s="4" t="str">
        <f>IF(AND(OR(I9="Motorvejsstrækning",I9="Frakørselsflettestrækning",I9="Tilkørselsflettestrækning"),Inddata!O24=""),3,IF(AND(OR(I9="Motorvejsstrækning",I9="Frakørselsflettestrækning",I9="Tilkørselsflettestrækning"),Inddata!O24&lt;11,Inddata!O24&gt;-0.00000001),Inddata!O24,"Irrelevant"))</f>
        <v>Irrelevant</v>
      </c>
      <c r="O9" s="4" t="str">
        <f>IF(AND(OR(I9="Motorvejsstrækning",I9="Frakørselsflettestrækning",I9="Tilkørselsflettestrækning",I9="Frakørselsrampe",I9="Tilkørselsrampe"),Inddata!P24=""),0.5,IF(AND(OR(I9="Motorvejsstrækning",I9="Frakørselsflettestrækning",I9="Tilkørselsflettestrækning",I9="Frakørselsrampe",I9="Tilkørselsrampe"),Inddata!P24&gt;-0.00000001,Inddata!P24&lt;11),Inddata!P24,"Irrelevant"))</f>
        <v>Irrelevant</v>
      </c>
      <c r="P9" s="4" t="str">
        <f>IF(AND(OR(I9="Motorvejsstrækning",I9="Frakørselsflettestrækning",I9="Tilkørselsflettestrækning"),Inddata!Q24=""),5,IF(AND(OR(I9="Motorvejsstrækning",I9="Frakørselsflettestrækning",I9="Tilkørselsflettestrækning"),Inddata!Q24&gt;-0.00000001,Inddata!Q24&lt;101),Inddata!Q24,"Irrelevant"))</f>
        <v>Irrelevant</v>
      </c>
      <c r="Q9" s="4" t="str">
        <f>IF(AND(OR(I9="Motorvejsstrækning",I9="Frakørselsflettestrækning",I9="Tilkørselsflettestrækning"),Inddata!R24=""),"Lige",IF(AND(OR(I9="Motorvejsstrækning",I9="Frakørselsflettestrækning",I9="Tilkørselsflettestrækning"),Inddata!R24&gt;10),Inddata!R24,"Irrelevant"))</f>
        <v>Irrelevant</v>
      </c>
      <c r="R9" s="4" t="str">
        <f>IF(Q9="Lige",0,IF(AND(OR(I9="Motorvejsstrækning",I9="Frakørselsflettestrækning",I9="Tilkørselsflettestrækning"),OR(Inddata!S24="",Inddata!S24&gt;(G9*1000))),G9*1000,IF(AND(OR(I9="Motorvejsstrækning",I9="Frakørselsflettestrækning",I9="Tilkørselsflettestrækning"),Inddata!S24&gt;0),Inddata!S24,"Irrelevant")))</f>
        <v>Irrelevant</v>
      </c>
      <c r="S9" s="4" t="str">
        <f>IF(AND(OR(I9="Motorvejsstrækning",I9="Frakørselsflettestrækning",I9="Tilkørselsflettestrækning"),Inddata!T24=""),"Lige",IF(AND(OR(I9="Motorvejsstrækning",I9="Frakørselsflettestrækning",I9="Tilkørselsflettestrækning"),Inddata!T24&gt;10),Inddata!T24,"Irrelevant"))</f>
        <v>Irrelevant</v>
      </c>
      <c r="T9" s="4" t="str">
        <f>IF(S9="Lige",0,IF(R9="Irrelevant","Irrelevant",IF(AND(OR(I9="Motorvejsstrækning",I9="Frakørselsflettestrækning",I9="Tilkørselsflettestrækning"),OR(Inddata!U24="",Inddata!U24&gt;(G9*1000-R9))),G9*1000-R9,IF(AND(OR(I9="Motorvejsstrækning",I9="Frakørselsflettestrækning",I9="Tilkørselsflettestrækning"),Inddata!U24&gt;0),Inddata!U24,"Irrelevant"))))</f>
        <v>Irrelevant</v>
      </c>
      <c r="U9" s="4" t="str">
        <f>IF(AND(OR(I9="Motorvejsstrækning",I9="Frakørselsflettestrækning",I9="Tilkørselsflettestrækning",I9="Frakørselsrampe",I9="Tilkørselsrampe"),Inddata!V24=""),"Nej",IF(OR(I9="Motorvejsstrækning",I9="Frakørselsflettestrækning",I9="Tilkørselsflettestrækning",I9="Frakørselsrampe",I9="Tilkørselsrampe"),Inddata!V24,"Irrelevant"))</f>
        <v>Irrelevant</v>
      </c>
      <c r="V9" s="4" t="str">
        <f>IF(W9="Lige",IF(AND(OR(I9="Frakørselsrampe",I9="Tilkørselsrampe"),Inddata!W24=""),"Lige ruderrampe",IF(OR(I9="Frakørselsrampe",I9="Tilkørselsrampe"),Inddata!W24,"Irrelevant")),"Irrelevant")</f>
        <v>Irrelevant</v>
      </c>
      <c r="W9" s="4" t="str">
        <f>IF(AND(OR(I9="Frakørselsrampe",I9="Tilkørselsrampe"),Inddata!X24=""),"Lige",IF(AND(OR(I9="Frakørselsrampe",I9="Tilkørselsrampe"),Inddata!X24&gt;10),Inddata!X24,"Irrelevant"))</f>
        <v>Irrelevant</v>
      </c>
      <c r="X9" s="4" t="str">
        <f>IF(AND(OR(I9="Frakørselsrampe",I9="Tilkørselsrampe"),OR(Inddata!Y24="",Inddata!Y24&gt;(G9*1000))),G9*1000,IF(AND(OR(I9="Frakørselsrampe",I9="Tilkørselsrampe"),Inddata!Y24&gt;0),Inddata!Y24,"Irrelevant"))</f>
        <v>Irrelevant</v>
      </c>
      <c r="Y9" s="4" t="str">
        <f>IF(AND(I9="Frakørselsrampe",Inddata!Z24=""),95,IF(AND(I9="Tilkørselsrampe",Inddata!Z24=""),45,IF(AND(OR(I9="Frakørselsrampe",I9="Tilkørselsrampe"),Inddata!Z24&gt;4,Inddata!Z24&lt;200),Inddata!Z24,"Irrelevant")))</f>
        <v>Irrelevant</v>
      </c>
      <c r="Z9" s="4" t="str">
        <f>IF(AND(OR(I9="Frakørselsrampe",I9="Tilkørselsrampe"),Inddata!AA24=""),"Lige",IF(AND(OR(I9="Frakørselsrampe",I9="Tilkørselsrampe"),Inddata!AA24&gt;10),Inddata!AA24,"Irrelevant"))</f>
        <v>Irrelevant</v>
      </c>
      <c r="AA9" s="4" t="str">
        <f>IF(X9="Irrelevant","Irrelevant",IF(AND(OR(I9="Frakørselsrampe",I9="Tilkørselsrampe"),OR(Inddata!AB24="",Inddata!AB24&gt;(G9*1000-X9))),G9*1000-X9,IF(AND(OR(I9="Frakørselsrampe",I9="Tilkørselsrampe"),Inddata!AB24&gt;0),Inddata!AB24,"Irrelevant")))</f>
        <v>Irrelevant</v>
      </c>
      <c r="AB9" s="4" t="str">
        <f>IF(AND(I9="Frakørselsrampe",Inddata!AC24=""),60,IF(AND(I9="Tilkørselsrampe",Inddata!AC24=""),80,IF(AND(OR(I9="Frakørselsrampe",I9="Tilkørselsrampe"),Inddata!AC24&gt;4,Inddata!AC24&lt;200),Inddata!AC24,"Irrelevant")))</f>
        <v>Irrelevant</v>
      </c>
      <c r="AC9" s="4" t="str">
        <f>IF(AND(OR(I9="Motorvejsstrækning",I9="Frakørselsflettestrækning",I9="Tilkørselsflettestrækning"),Inddata!AD24=""),"Nej",IF(OR(I9="Motorvejsstrækning",I9="Frakørselsflettestrækning",I9="Tilkørselsflettestrækning"),Inddata!AD24,"Irrelevant"))</f>
        <v>Irrelevant</v>
      </c>
      <c r="AD9" s="4" t="str">
        <f>IF(AND(OR(I9="Motorvejsstrækning",I9="Frakørselsflettestrækning",I9="Tilkørselsflettestrækning"),Inddata!AE24=""),"130 km/t",IF(OR(I9="Motorvejsstrækning",I9="Frakørselsflettestrækning",I9="Tilkørselsflettestrækning"),Inddata!AE24,"Irrelevant"))</f>
        <v>Irrelevant</v>
      </c>
      <c r="AE9" s="4" t="str">
        <f>IF(AND(I9="Tilkørselsflettestrækning",Inddata!AF24=""),"Nej",IF(I9="Tilkørselsflettestrækning",Inddata!AF24,"Irrelevant"))</f>
        <v>Irrelevant</v>
      </c>
      <c r="AF9" s="4" t="str">
        <f>IF(AND(AE9="Ja",Inddata!AG24&gt;0,Inddata!AG24&lt;1.00000001),Inddata!AG24,IF(OR(AE9="Nej",AE9="Ja"),0,"Irrelevant"))</f>
        <v>Irrelevant</v>
      </c>
    </row>
    <row r="10" spans="1:32" x14ac:dyDescent="0.25">
      <c r="A10" s="4" t="str">
        <f>IF(Inddata!A25="","",Inddata!A25)</f>
        <v/>
      </c>
      <c r="B10" s="4" t="str">
        <f>IF(Inddata!B25="","",Inddata!B25)</f>
        <v/>
      </c>
      <c r="C10" s="4" t="str">
        <f>IF(Inddata!C25="","",Inddata!C25)</f>
        <v/>
      </c>
      <c r="D10" s="4" t="str">
        <f>IF(Inddata!D25="","",Inddata!D25)</f>
        <v/>
      </c>
      <c r="E10" s="4" t="str">
        <f>IF(Inddata!E25="","",Inddata!E25)</f>
        <v/>
      </c>
      <c r="F10" s="4" t="str">
        <f>IF(Inddata!F25="","",Inddata!F25)</f>
        <v/>
      </c>
      <c r="G10" s="4">
        <f>IF(Inddata!G25="","",Inddata!G25)</f>
        <v>0</v>
      </c>
      <c r="H10" s="4" t="str">
        <f>IF(Inddata!H25&gt;0.5,Inddata!H25,"")</f>
        <v/>
      </c>
      <c r="I10" s="4" t="str">
        <f>IF(Inddata!I25="","",Inddata!I25)</f>
        <v/>
      </c>
      <c r="J10" s="4" t="str">
        <f>IF(AND(OR(I10="Motorvejsstrækning",I10="Frakørselsflettestrækning",I10="Tilkørselsflettestrækning"),Inddata!K25=""),2,IF(AND(OR(I10="Motorvejsstrækning",I10="Frakørselsflettestrækning",I10="Tilkørselsflettestrækning"),Inddata!K25&gt;0.5,Inddata!K25&lt;21),Inddata!K25,"Irrelevant"))</f>
        <v>Irrelevant</v>
      </c>
      <c r="K10" s="4" t="str">
        <f>IF(AND(OR(I10="Motorvejsstrækning",I10="Frakørselsflettestrækning",I10="Tilkørselsflettestrækning",I10="Frakørselsrampe",I10="Tilkørselsrampe"),Inddata!L25=""),3.5,IF(AND(OR(I10="Motorvejsstrækning",I10="Frakørselsflettestrækning",I10="Tilkørselsflettestrækning",I10="Frakørselsrampe",I10="Tilkørselsrampe"),Inddata!L25&gt;1.5,Inddata!L25&lt;11),Inddata!L25,"Irrelevant"))</f>
        <v>Irrelevant</v>
      </c>
      <c r="L10" s="4" t="str">
        <f>IF(AND(I10="Motorvejsstrækning",Inddata!M25=""),"Nej",IF(I10="Motorvejsstrækning",Inddata!M25,"Irrelevant"))</f>
        <v>Irrelevant</v>
      </c>
      <c r="M10" s="4" t="str">
        <f>IF(AND(L10="Ja",Inddata!N25&gt;0,Inddata!N25&lt;1.00000001),Inddata!N25,IF(OR(L10="Nej",L10="Ja"),0,"Irrelevant"))</f>
        <v>Irrelevant</v>
      </c>
      <c r="N10" s="4" t="str">
        <f>IF(AND(OR(I10="Motorvejsstrækning",I10="Frakørselsflettestrækning",I10="Tilkørselsflettestrækning"),Inddata!O25=""),3,IF(AND(OR(I10="Motorvejsstrækning",I10="Frakørselsflettestrækning",I10="Tilkørselsflettestrækning"),Inddata!O25&lt;11,Inddata!O25&gt;-0.00000001),Inddata!O25,"Irrelevant"))</f>
        <v>Irrelevant</v>
      </c>
      <c r="O10" s="4" t="str">
        <f>IF(AND(OR(I10="Motorvejsstrækning",I10="Frakørselsflettestrækning",I10="Tilkørselsflettestrækning",I10="Frakørselsrampe",I10="Tilkørselsrampe"),Inddata!P25=""),0.5,IF(AND(OR(I10="Motorvejsstrækning",I10="Frakørselsflettestrækning",I10="Tilkørselsflettestrækning",I10="Frakørselsrampe",I10="Tilkørselsrampe"),Inddata!P25&gt;-0.00000001,Inddata!P25&lt;11),Inddata!P25,"Irrelevant"))</f>
        <v>Irrelevant</v>
      </c>
      <c r="P10" s="4" t="str">
        <f>IF(AND(OR(I10="Motorvejsstrækning",I10="Frakørselsflettestrækning",I10="Tilkørselsflettestrækning"),Inddata!Q25=""),5,IF(AND(OR(I10="Motorvejsstrækning",I10="Frakørselsflettestrækning",I10="Tilkørselsflettestrækning"),Inddata!Q25&gt;-0.00000001,Inddata!Q25&lt;101),Inddata!Q25,"Irrelevant"))</f>
        <v>Irrelevant</v>
      </c>
      <c r="Q10" s="4" t="str">
        <f>IF(AND(OR(I10="Motorvejsstrækning",I10="Frakørselsflettestrækning",I10="Tilkørselsflettestrækning"),Inddata!R25=""),"Lige",IF(AND(OR(I10="Motorvejsstrækning",I10="Frakørselsflettestrækning",I10="Tilkørselsflettestrækning"),Inddata!R25&gt;10),Inddata!R25,"Irrelevant"))</f>
        <v>Irrelevant</v>
      </c>
      <c r="R10" s="4" t="str">
        <f>IF(Q10="Lige",0,IF(AND(OR(I10="Motorvejsstrækning",I10="Frakørselsflettestrækning",I10="Tilkørselsflettestrækning"),OR(Inddata!S25="",Inddata!S25&gt;(G10*1000))),G10*1000,IF(AND(OR(I10="Motorvejsstrækning",I10="Frakørselsflettestrækning",I10="Tilkørselsflettestrækning"),Inddata!S25&gt;0),Inddata!S25,"Irrelevant")))</f>
        <v>Irrelevant</v>
      </c>
      <c r="S10" s="4" t="str">
        <f>IF(AND(OR(I10="Motorvejsstrækning",I10="Frakørselsflettestrækning",I10="Tilkørselsflettestrækning"),Inddata!T25=""),"Lige",IF(AND(OR(I10="Motorvejsstrækning",I10="Frakørselsflettestrækning",I10="Tilkørselsflettestrækning"),Inddata!T25&gt;10),Inddata!T25,"Irrelevant"))</f>
        <v>Irrelevant</v>
      </c>
      <c r="T10" s="4" t="str">
        <f>IF(S10="Lige",0,IF(R10="Irrelevant","Irrelevant",IF(AND(OR(I10="Motorvejsstrækning",I10="Frakørselsflettestrækning",I10="Tilkørselsflettestrækning"),OR(Inddata!U25="",Inddata!U25&gt;(G10*1000-R10))),G10*1000-R10,IF(AND(OR(I10="Motorvejsstrækning",I10="Frakørselsflettestrækning",I10="Tilkørselsflettestrækning"),Inddata!U25&gt;0),Inddata!U25,"Irrelevant"))))</f>
        <v>Irrelevant</v>
      </c>
      <c r="U10" s="4" t="str">
        <f>IF(AND(OR(I10="Motorvejsstrækning",I10="Frakørselsflettestrækning",I10="Tilkørselsflettestrækning",I10="Frakørselsrampe",I10="Tilkørselsrampe"),Inddata!V25=""),"Nej",IF(OR(I10="Motorvejsstrækning",I10="Frakørselsflettestrækning",I10="Tilkørselsflettestrækning",I10="Frakørselsrampe",I10="Tilkørselsrampe"),Inddata!V25,"Irrelevant"))</f>
        <v>Irrelevant</v>
      </c>
      <c r="V10" s="4" t="str">
        <f>IF(W10="Lige",IF(AND(OR(I10="Frakørselsrampe",I10="Tilkørselsrampe"),Inddata!W25=""),"Lige ruderrampe",IF(OR(I10="Frakørselsrampe",I10="Tilkørselsrampe"),Inddata!W25,"Irrelevant")),"Irrelevant")</f>
        <v>Irrelevant</v>
      </c>
      <c r="W10" s="4" t="str">
        <f>IF(AND(OR(I10="Frakørselsrampe",I10="Tilkørselsrampe"),Inddata!X25=""),"Lige",IF(AND(OR(I10="Frakørselsrampe",I10="Tilkørselsrampe"),Inddata!X25&gt;10),Inddata!X25,"Irrelevant"))</f>
        <v>Irrelevant</v>
      </c>
      <c r="X10" s="4" t="str">
        <f>IF(AND(OR(I10="Frakørselsrampe",I10="Tilkørselsrampe"),OR(Inddata!Y25="",Inddata!Y25&gt;(G10*1000))),G10*1000,IF(AND(OR(I10="Frakørselsrampe",I10="Tilkørselsrampe"),Inddata!Y25&gt;0),Inddata!Y25,"Irrelevant"))</f>
        <v>Irrelevant</v>
      </c>
      <c r="Y10" s="4" t="str">
        <f>IF(AND(I10="Frakørselsrampe",Inddata!Z25=""),95,IF(AND(I10="Tilkørselsrampe",Inddata!Z25=""),45,IF(AND(OR(I10="Frakørselsrampe",I10="Tilkørselsrampe"),Inddata!Z25&gt;4,Inddata!Z25&lt;200),Inddata!Z25,"Irrelevant")))</f>
        <v>Irrelevant</v>
      </c>
      <c r="Z10" s="4" t="str">
        <f>IF(AND(OR(I10="Frakørselsrampe",I10="Tilkørselsrampe"),Inddata!AA25=""),"Lige",IF(AND(OR(I10="Frakørselsrampe",I10="Tilkørselsrampe"),Inddata!AA25&gt;10),Inddata!AA25,"Irrelevant"))</f>
        <v>Irrelevant</v>
      </c>
      <c r="AA10" s="4" t="str">
        <f>IF(X10="Irrelevant","Irrelevant",IF(AND(OR(I10="Frakørselsrampe",I10="Tilkørselsrampe"),OR(Inddata!AB25="",Inddata!AB25&gt;(G10*1000-X10))),G10*1000-X10,IF(AND(OR(I10="Frakørselsrampe",I10="Tilkørselsrampe"),Inddata!AB25&gt;0),Inddata!AB25,"Irrelevant")))</f>
        <v>Irrelevant</v>
      </c>
      <c r="AB10" s="4" t="str">
        <f>IF(AND(I10="Frakørselsrampe",Inddata!AC25=""),60,IF(AND(I10="Tilkørselsrampe",Inddata!AC25=""),80,IF(AND(OR(I10="Frakørselsrampe",I10="Tilkørselsrampe"),Inddata!AC25&gt;4,Inddata!AC25&lt;200),Inddata!AC25,"Irrelevant")))</f>
        <v>Irrelevant</v>
      </c>
      <c r="AC10" s="4" t="str">
        <f>IF(AND(OR(I10="Motorvejsstrækning",I10="Frakørselsflettestrækning",I10="Tilkørselsflettestrækning"),Inddata!AD25=""),"Nej",IF(OR(I10="Motorvejsstrækning",I10="Frakørselsflettestrækning",I10="Tilkørselsflettestrækning"),Inddata!AD25,"Irrelevant"))</f>
        <v>Irrelevant</v>
      </c>
      <c r="AD10" s="4" t="str">
        <f>IF(AND(OR(I10="Motorvejsstrækning",I10="Frakørselsflettestrækning",I10="Tilkørselsflettestrækning"),Inddata!AE25=""),"130 km/t",IF(OR(I10="Motorvejsstrækning",I10="Frakørselsflettestrækning",I10="Tilkørselsflettestrækning"),Inddata!AE25,"Irrelevant"))</f>
        <v>Irrelevant</v>
      </c>
      <c r="AE10" s="4" t="str">
        <f>IF(AND(I10="Tilkørselsflettestrækning",Inddata!AF25=""),"Nej",IF(I10="Tilkørselsflettestrækning",Inddata!AF25,"Irrelevant"))</f>
        <v>Irrelevant</v>
      </c>
      <c r="AF10" s="4" t="str">
        <f>IF(AND(AE10="Ja",Inddata!AG25&gt;0,Inddata!AG25&lt;1.00000001),Inddata!AG25,IF(OR(AE10="Nej",AE10="Ja"),0,"Irrelevant"))</f>
        <v>Irrelevant</v>
      </c>
    </row>
    <row r="11" spans="1:32" x14ac:dyDescent="0.25">
      <c r="A11" s="4" t="str">
        <f>IF(Inddata!A26="","",Inddata!A26)</f>
        <v/>
      </c>
      <c r="B11" s="4" t="str">
        <f>IF(Inddata!B26="","",Inddata!B26)</f>
        <v/>
      </c>
      <c r="C11" s="4" t="str">
        <f>IF(Inddata!C26="","",Inddata!C26)</f>
        <v/>
      </c>
      <c r="D11" s="4" t="str">
        <f>IF(Inddata!D26="","",Inddata!D26)</f>
        <v/>
      </c>
      <c r="E11" s="4" t="str">
        <f>IF(Inddata!E26="","",Inddata!E26)</f>
        <v/>
      </c>
      <c r="F11" s="4" t="str">
        <f>IF(Inddata!F26="","",Inddata!F26)</f>
        <v/>
      </c>
      <c r="G11" s="4">
        <f>IF(Inddata!G26="","",Inddata!G26)</f>
        <v>0</v>
      </c>
      <c r="H11" s="4" t="str">
        <f>IF(Inddata!H26&gt;0.5,Inddata!H26,"")</f>
        <v/>
      </c>
      <c r="I11" s="4" t="str">
        <f>IF(Inddata!I26="","",Inddata!I26)</f>
        <v/>
      </c>
      <c r="J11" s="4" t="str">
        <f>IF(AND(OR(I11="Motorvejsstrækning",I11="Frakørselsflettestrækning",I11="Tilkørselsflettestrækning"),Inddata!K26=""),2,IF(AND(OR(I11="Motorvejsstrækning",I11="Frakørselsflettestrækning",I11="Tilkørselsflettestrækning"),Inddata!K26&gt;0.5,Inddata!K26&lt;21),Inddata!K26,"Irrelevant"))</f>
        <v>Irrelevant</v>
      </c>
      <c r="K11" s="4" t="str">
        <f>IF(AND(OR(I11="Motorvejsstrækning",I11="Frakørselsflettestrækning",I11="Tilkørselsflettestrækning",I11="Frakørselsrampe",I11="Tilkørselsrampe"),Inddata!L26=""),3.5,IF(AND(OR(I11="Motorvejsstrækning",I11="Frakørselsflettestrækning",I11="Tilkørselsflettestrækning",I11="Frakørselsrampe",I11="Tilkørselsrampe"),Inddata!L26&gt;1.5,Inddata!L26&lt;11),Inddata!L26,"Irrelevant"))</f>
        <v>Irrelevant</v>
      </c>
      <c r="L11" s="4" t="str">
        <f>IF(AND(I11="Motorvejsstrækning",Inddata!M26=""),"Nej",IF(I11="Motorvejsstrækning",Inddata!M26,"Irrelevant"))</f>
        <v>Irrelevant</v>
      </c>
      <c r="M11" s="4" t="str">
        <f>IF(AND(L11="Ja",Inddata!N26&gt;0,Inddata!N26&lt;1.00000001),Inddata!N26,IF(OR(L11="Nej",L11="Ja"),0,"Irrelevant"))</f>
        <v>Irrelevant</v>
      </c>
      <c r="N11" s="4" t="str">
        <f>IF(AND(OR(I11="Motorvejsstrækning",I11="Frakørselsflettestrækning",I11="Tilkørselsflettestrækning"),Inddata!O26=""),3,IF(AND(OR(I11="Motorvejsstrækning",I11="Frakørselsflettestrækning",I11="Tilkørselsflettestrækning"),Inddata!O26&lt;11,Inddata!O26&gt;-0.00000001),Inddata!O26,"Irrelevant"))</f>
        <v>Irrelevant</v>
      </c>
      <c r="O11" s="4" t="str">
        <f>IF(AND(OR(I11="Motorvejsstrækning",I11="Frakørselsflettestrækning",I11="Tilkørselsflettestrækning",I11="Frakørselsrampe",I11="Tilkørselsrampe"),Inddata!P26=""),0.5,IF(AND(OR(I11="Motorvejsstrækning",I11="Frakørselsflettestrækning",I11="Tilkørselsflettestrækning",I11="Frakørselsrampe",I11="Tilkørselsrampe"),Inddata!P26&gt;-0.00000001,Inddata!P26&lt;11),Inddata!P26,"Irrelevant"))</f>
        <v>Irrelevant</v>
      </c>
      <c r="P11" s="4" t="str">
        <f>IF(AND(OR(I11="Motorvejsstrækning",I11="Frakørselsflettestrækning",I11="Tilkørselsflettestrækning"),Inddata!Q26=""),5,IF(AND(OR(I11="Motorvejsstrækning",I11="Frakørselsflettestrækning",I11="Tilkørselsflettestrækning"),Inddata!Q26&gt;-0.00000001,Inddata!Q26&lt;101),Inddata!Q26,"Irrelevant"))</f>
        <v>Irrelevant</v>
      </c>
      <c r="Q11" s="4" t="str">
        <f>IF(AND(OR(I11="Motorvejsstrækning",I11="Frakørselsflettestrækning",I11="Tilkørselsflettestrækning"),Inddata!R26=""),"Lige",IF(AND(OR(I11="Motorvejsstrækning",I11="Frakørselsflettestrækning",I11="Tilkørselsflettestrækning"),Inddata!R26&gt;10),Inddata!R26,"Irrelevant"))</f>
        <v>Irrelevant</v>
      </c>
      <c r="R11" s="4" t="str">
        <f>IF(Q11="Lige",0,IF(AND(OR(I11="Motorvejsstrækning",I11="Frakørselsflettestrækning",I11="Tilkørselsflettestrækning"),OR(Inddata!S26="",Inddata!S26&gt;(G11*1000))),G11*1000,IF(AND(OR(I11="Motorvejsstrækning",I11="Frakørselsflettestrækning",I11="Tilkørselsflettestrækning"),Inddata!S26&gt;0),Inddata!S26,"Irrelevant")))</f>
        <v>Irrelevant</v>
      </c>
      <c r="S11" s="4" t="str">
        <f>IF(AND(OR(I11="Motorvejsstrækning",I11="Frakørselsflettestrækning",I11="Tilkørselsflettestrækning"),Inddata!T26=""),"Lige",IF(AND(OR(I11="Motorvejsstrækning",I11="Frakørselsflettestrækning",I11="Tilkørselsflettestrækning"),Inddata!T26&gt;10),Inddata!T26,"Irrelevant"))</f>
        <v>Irrelevant</v>
      </c>
      <c r="T11" s="4" t="str">
        <f>IF(S11="Lige",0,IF(R11="Irrelevant","Irrelevant",IF(AND(OR(I11="Motorvejsstrækning",I11="Frakørselsflettestrækning",I11="Tilkørselsflettestrækning"),OR(Inddata!U26="",Inddata!U26&gt;(G11*1000-R11))),G11*1000-R11,IF(AND(OR(I11="Motorvejsstrækning",I11="Frakørselsflettestrækning",I11="Tilkørselsflettestrækning"),Inddata!U26&gt;0),Inddata!U26,"Irrelevant"))))</f>
        <v>Irrelevant</v>
      </c>
      <c r="U11" s="4" t="str">
        <f>IF(AND(OR(I11="Motorvejsstrækning",I11="Frakørselsflettestrækning",I11="Tilkørselsflettestrækning",I11="Frakørselsrampe",I11="Tilkørselsrampe"),Inddata!V26=""),"Nej",IF(OR(I11="Motorvejsstrækning",I11="Frakørselsflettestrækning",I11="Tilkørselsflettestrækning",I11="Frakørselsrampe",I11="Tilkørselsrampe"),Inddata!V26,"Irrelevant"))</f>
        <v>Irrelevant</v>
      </c>
      <c r="V11" s="4" t="str">
        <f>IF(W11="Lige",IF(AND(OR(I11="Frakørselsrampe",I11="Tilkørselsrampe"),Inddata!W26=""),"Lige ruderrampe",IF(OR(I11="Frakørselsrampe",I11="Tilkørselsrampe"),Inddata!W26,"Irrelevant")),"Irrelevant")</f>
        <v>Irrelevant</v>
      </c>
      <c r="W11" s="4" t="str">
        <f>IF(AND(OR(I11="Frakørselsrampe",I11="Tilkørselsrampe"),Inddata!X26=""),"Lige",IF(AND(OR(I11="Frakørselsrampe",I11="Tilkørselsrampe"),Inddata!X26&gt;10),Inddata!X26,"Irrelevant"))</f>
        <v>Irrelevant</v>
      </c>
      <c r="X11" s="4" t="str">
        <f>IF(AND(OR(I11="Frakørselsrampe",I11="Tilkørselsrampe"),OR(Inddata!Y26="",Inddata!Y26&gt;(G11*1000))),G11*1000,IF(AND(OR(I11="Frakørselsrampe",I11="Tilkørselsrampe"),Inddata!Y26&gt;0),Inddata!Y26,"Irrelevant"))</f>
        <v>Irrelevant</v>
      </c>
      <c r="Y11" s="4" t="str">
        <f>IF(AND(I11="Frakørselsrampe",Inddata!Z26=""),95,IF(AND(I11="Tilkørselsrampe",Inddata!Z26=""),45,IF(AND(OR(I11="Frakørselsrampe",I11="Tilkørselsrampe"),Inddata!Z26&gt;4,Inddata!Z26&lt;200),Inddata!Z26,"Irrelevant")))</f>
        <v>Irrelevant</v>
      </c>
      <c r="Z11" s="4" t="str">
        <f>IF(AND(OR(I11="Frakørselsrampe",I11="Tilkørselsrampe"),Inddata!AA26=""),"Lige",IF(AND(OR(I11="Frakørselsrampe",I11="Tilkørselsrampe"),Inddata!AA26&gt;10),Inddata!AA26,"Irrelevant"))</f>
        <v>Irrelevant</v>
      </c>
      <c r="AA11" s="4" t="str">
        <f>IF(X11="Irrelevant","Irrelevant",IF(AND(OR(I11="Frakørselsrampe",I11="Tilkørselsrampe"),OR(Inddata!AB26="",Inddata!AB26&gt;(G11*1000-X11))),G11*1000-X11,IF(AND(OR(I11="Frakørselsrampe",I11="Tilkørselsrampe"),Inddata!AB26&gt;0),Inddata!AB26,"Irrelevant")))</f>
        <v>Irrelevant</v>
      </c>
      <c r="AB11" s="4" t="str">
        <f>IF(AND(I11="Frakørselsrampe",Inddata!AC26=""),60,IF(AND(I11="Tilkørselsrampe",Inddata!AC26=""),80,IF(AND(OR(I11="Frakørselsrampe",I11="Tilkørselsrampe"),Inddata!AC26&gt;4,Inddata!AC26&lt;200),Inddata!AC26,"Irrelevant")))</f>
        <v>Irrelevant</v>
      </c>
      <c r="AC11" s="4" t="str">
        <f>IF(AND(OR(I11="Motorvejsstrækning",I11="Frakørselsflettestrækning",I11="Tilkørselsflettestrækning"),Inddata!AD26=""),"Nej",IF(OR(I11="Motorvejsstrækning",I11="Frakørselsflettestrækning",I11="Tilkørselsflettestrækning"),Inddata!AD26,"Irrelevant"))</f>
        <v>Irrelevant</v>
      </c>
      <c r="AD11" s="4" t="str">
        <f>IF(AND(OR(I11="Motorvejsstrækning",I11="Frakørselsflettestrækning",I11="Tilkørselsflettestrækning"),Inddata!AE26=""),"130 km/t",IF(OR(I11="Motorvejsstrækning",I11="Frakørselsflettestrækning",I11="Tilkørselsflettestrækning"),Inddata!AE26,"Irrelevant"))</f>
        <v>Irrelevant</v>
      </c>
      <c r="AE11" s="4" t="str">
        <f>IF(AND(I11="Tilkørselsflettestrækning",Inddata!AF26=""),"Nej",IF(I11="Tilkørselsflettestrækning",Inddata!AF26,"Irrelevant"))</f>
        <v>Irrelevant</v>
      </c>
      <c r="AF11" s="4" t="str">
        <f>IF(AND(AE11="Ja",Inddata!AG26&gt;0,Inddata!AG26&lt;1.00000001),Inddata!AG26,IF(OR(AE11="Nej",AE11="Ja"),0,"Irrelevant"))</f>
        <v>Irrelevant</v>
      </c>
    </row>
    <row r="12" spans="1:32" x14ac:dyDescent="0.25">
      <c r="A12" s="4" t="str">
        <f>IF(Inddata!A27="","",Inddata!A27)</f>
        <v/>
      </c>
      <c r="B12" s="4" t="str">
        <f>IF(Inddata!B27="","",Inddata!B27)</f>
        <v/>
      </c>
      <c r="C12" s="4" t="str">
        <f>IF(Inddata!C27="","",Inddata!C27)</f>
        <v/>
      </c>
      <c r="D12" s="4" t="str">
        <f>IF(Inddata!D27="","",Inddata!D27)</f>
        <v/>
      </c>
      <c r="E12" s="4" t="str">
        <f>IF(Inddata!E27="","",Inddata!E27)</f>
        <v/>
      </c>
      <c r="F12" s="4" t="str">
        <f>IF(Inddata!F27="","",Inddata!F27)</f>
        <v/>
      </c>
      <c r="G12" s="4">
        <f>IF(Inddata!G27="","",Inddata!G27)</f>
        <v>0</v>
      </c>
      <c r="H12" s="4" t="str">
        <f>IF(Inddata!H27&gt;0.5,Inddata!H27,"")</f>
        <v/>
      </c>
      <c r="I12" s="4" t="str">
        <f>IF(Inddata!I27="","",Inddata!I27)</f>
        <v/>
      </c>
      <c r="J12" s="4" t="str">
        <f>IF(AND(OR(I12="Motorvejsstrækning",I12="Frakørselsflettestrækning",I12="Tilkørselsflettestrækning"),Inddata!K27=""),2,IF(AND(OR(I12="Motorvejsstrækning",I12="Frakørselsflettestrækning",I12="Tilkørselsflettestrækning"),Inddata!K27&gt;0.5,Inddata!K27&lt;21),Inddata!K27,"Irrelevant"))</f>
        <v>Irrelevant</v>
      </c>
      <c r="K12" s="4" t="str">
        <f>IF(AND(OR(I12="Motorvejsstrækning",I12="Frakørselsflettestrækning",I12="Tilkørselsflettestrækning",I12="Frakørselsrampe",I12="Tilkørselsrampe"),Inddata!L27=""),3.5,IF(AND(OR(I12="Motorvejsstrækning",I12="Frakørselsflettestrækning",I12="Tilkørselsflettestrækning",I12="Frakørselsrampe",I12="Tilkørselsrampe"),Inddata!L27&gt;1.5,Inddata!L27&lt;11),Inddata!L27,"Irrelevant"))</f>
        <v>Irrelevant</v>
      </c>
      <c r="L12" s="4" t="str">
        <f>IF(AND(I12="Motorvejsstrækning",Inddata!M27=""),"Nej",IF(I12="Motorvejsstrækning",Inddata!M27,"Irrelevant"))</f>
        <v>Irrelevant</v>
      </c>
      <c r="M12" s="4" t="str">
        <f>IF(AND(L12="Ja",Inddata!N27&gt;0,Inddata!N27&lt;1.00000001),Inddata!N27,IF(OR(L12="Nej",L12="Ja"),0,"Irrelevant"))</f>
        <v>Irrelevant</v>
      </c>
      <c r="N12" s="4" t="str">
        <f>IF(AND(OR(I12="Motorvejsstrækning",I12="Frakørselsflettestrækning",I12="Tilkørselsflettestrækning"),Inddata!O27=""),3,IF(AND(OR(I12="Motorvejsstrækning",I12="Frakørselsflettestrækning",I12="Tilkørselsflettestrækning"),Inddata!O27&lt;11,Inddata!O27&gt;-0.00000001),Inddata!O27,"Irrelevant"))</f>
        <v>Irrelevant</v>
      </c>
      <c r="O12" s="4" t="str">
        <f>IF(AND(OR(I12="Motorvejsstrækning",I12="Frakørselsflettestrækning",I12="Tilkørselsflettestrækning",I12="Frakørselsrampe",I12="Tilkørselsrampe"),Inddata!P27=""),0.5,IF(AND(OR(I12="Motorvejsstrækning",I12="Frakørselsflettestrækning",I12="Tilkørselsflettestrækning",I12="Frakørselsrampe",I12="Tilkørselsrampe"),Inddata!P27&gt;-0.00000001,Inddata!P27&lt;11),Inddata!P27,"Irrelevant"))</f>
        <v>Irrelevant</v>
      </c>
      <c r="P12" s="4" t="str">
        <f>IF(AND(OR(I12="Motorvejsstrækning",I12="Frakørselsflettestrækning",I12="Tilkørselsflettestrækning"),Inddata!Q27=""),5,IF(AND(OR(I12="Motorvejsstrækning",I12="Frakørselsflettestrækning",I12="Tilkørselsflettestrækning"),Inddata!Q27&gt;-0.00000001,Inddata!Q27&lt;101),Inddata!Q27,"Irrelevant"))</f>
        <v>Irrelevant</v>
      </c>
      <c r="Q12" s="4" t="str">
        <f>IF(AND(OR(I12="Motorvejsstrækning",I12="Frakørselsflettestrækning",I12="Tilkørselsflettestrækning"),Inddata!R27=""),"Lige",IF(AND(OR(I12="Motorvejsstrækning",I12="Frakørselsflettestrækning",I12="Tilkørselsflettestrækning"),Inddata!R27&gt;10),Inddata!R27,"Irrelevant"))</f>
        <v>Irrelevant</v>
      </c>
      <c r="R12" s="4" t="str">
        <f>IF(Q12="Lige",0,IF(AND(OR(I12="Motorvejsstrækning",I12="Frakørselsflettestrækning",I12="Tilkørselsflettestrækning"),OR(Inddata!S27="",Inddata!S27&gt;(G12*1000))),G12*1000,IF(AND(OR(I12="Motorvejsstrækning",I12="Frakørselsflettestrækning",I12="Tilkørselsflettestrækning"),Inddata!S27&gt;0),Inddata!S27,"Irrelevant")))</f>
        <v>Irrelevant</v>
      </c>
      <c r="S12" s="4" t="str">
        <f>IF(AND(OR(I12="Motorvejsstrækning",I12="Frakørselsflettestrækning",I12="Tilkørselsflettestrækning"),Inddata!T27=""),"Lige",IF(AND(OR(I12="Motorvejsstrækning",I12="Frakørselsflettestrækning",I12="Tilkørselsflettestrækning"),Inddata!T27&gt;10),Inddata!T27,"Irrelevant"))</f>
        <v>Irrelevant</v>
      </c>
      <c r="T12" s="4" t="str">
        <f>IF(S12="Lige",0,IF(R12="Irrelevant","Irrelevant",IF(AND(OR(I12="Motorvejsstrækning",I12="Frakørselsflettestrækning",I12="Tilkørselsflettestrækning"),OR(Inddata!U27="",Inddata!U27&gt;(G12*1000-R12))),G12*1000-R12,IF(AND(OR(I12="Motorvejsstrækning",I12="Frakørselsflettestrækning",I12="Tilkørselsflettestrækning"),Inddata!U27&gt;0),Inddata!U27,"Irrelevant"))))</f>
        <v>Irrelevant</v>
      </c>
      <c r="U12" s="4" t="str">
        <f>IF(AND(OR(I12="Motorvejsstrækning",I12="Frakørselsflettestrækning",I12="Tilkørselsflettestrækning",I12="Frakørselsrampe",I12="Tilkørselsrampe"),Inddata!V27=""),"Nej",IF(OR(I12="Motorvejsstrækning",I12="Frakørselsflettestrækning",I12="Tilkørselsflettestrækning",I12="Frakørselsrampe",I12="Tilkørselsrampe"),Inddata!V27,"Irrelevant"))</f>
        <v>Irrelevant</v>
      </c>
      <c r="V12" s="4" t="str">
        <f>IF(W12="Lige",IF(AND(OR(I12="Frakørselsrampe",I12="Tilkørselsrampe"),Inddata!W27=""),"Lige ruderrampe",IF(OR(I12="Frakørselsrampe",I12="Tilkørselsrampe"),Inddata!W27,"Irrelevant")),"Irrelevant")</f>
        <v>Irrelevant</v>
      </c>
      <c r="W12" s="4" t="str">
        <f>IF(AND(OR(I12="Frakørselsrampe",I12="Tilkørselsrampe"),Inddata!X27=""),"Lige",IF(AND(OR(I12="Frakørselsrampe",I12="Tilkørselsrampe"),Inddata!X27&gt;10),Inddata!X27,"Irrelevant"))</f>
        <v>Irrelevant</v>
      </c>
      <c r="X12" s="4" t="str">
        <f>IF(AND(OR(I12="Frakørselsrampe",I12="Tilkørselsrampe"),OR(Inddata!Y27="",Inddata!Y27&gt;(G12*1000))),G12*1000,IF(AND(OR(I12="Frakørselsrampe",I12="Tilkørselsrampe"),Inddata!Y27&gt;0),Inddata!Y27,"Irrelevant"))</f>
        <v>Irrelevant</v>
      </c>
      <c r="Y12" s="4" t="str">
        <f>IF(AND(I12="Frakørselsrampe",Inddata!Z27=""),95,IF(AND(I12="Tilkørselsrampe",Inddata!Z27=""),45,IF(AND(OR(I12="Frakørselsrampe",I12="Tilkørselsrampe"),Inddata!Z27&gt;4,Inddata!Z27&lt;200),Inddata!Z27,"Irrelevant")))</f>
        <v>Irrelevant</v>
      </c>
      <c r="Z12" s="4" t="str">
        <f>IF(AND(OR(I12="Frakørselsrampe",I12="Tilkørselsrampe"),Inddata!AA27=""),"Lige",IF(AND(OR(I12="Frakørselsrampe",I12="Tilkørselsrampe"),Inddata!AA27&gt;10),Inddata!AA27,"Irrelevant"))</f>
        <v>Irrelevant</v>
      </c>
      <c r="AA12" s="4" t="str">
        <f>IF(X12="Irrelevant","Irrelevant",IF(AND(OR(I12="Frakørselsrampe",I12="Tilkørselsrampe"),OR(Inddata!AB27="",Inddata!AB27&gt;(G12*1000-X12))),G12*1000-X12,IF(AND(OR(I12="Frakørselsrampe",I12="Tilkørselsrampe"),Inddata!AB27&gt;0),Inddata!AB27,"Irrelevant")))</f>
        <v>Irrelevant</v>
      </c>
      <c r="AB12" s="4" t="str">
        <f>IF(AND(I12="Frakørselsrampe",Inddata!AC27=""),60,IF(AND(I12="Tilkørselsrampe",Inddata!AC27=""),80,IF(AND(OR(I12="Frakørselsrampe",I12="Tilkørselsrampe"),Inddata!AC27&gt;4,Inddata!AC27&lt;200),Inddata!AC27,"Irrelevant")))</f>
        <v>Irrelevant</v>
      </c>
      <c r="AC12" s="4" t="str">
        <f>IF(AND(OR(I12="Motorvejsstrækning",I12="Frakørselsflettestrækning",I12="Tilkørselsflettestrækning"),Inddata!AD27=""),"Nej",IF(OR(I12="Motorvejsstrækning",I12="Frakørselsflettestrækning",I12="Tilkørselsflettestrækning"),Inddata!AD27,"Irrelevant"))</f>
        <v>Irrelevant</v>
      </c>
      <c r="AD12" s="4" t="str">
        <f>IF(AND(OR(I12="Motorvejsstrækning",I12="Frakørselsflettestrækning",I12="Tilkørselsflettestrækning"),Inddata!AE27=""),"130 km/t",IF(OR(I12="Motorvejsstrækning",I12="Frakørselsflettestrækning",I12="Tilkørselsflettestrækning"),Inddata!AE27,"Irrelevant"))</f>
        <v>Irrelevant</v>
      </c>
      <c r="AE12" s="4" t="str">
        <f>IF(AND(I12="Tilkørselsflettestrækning",Inddata!AF27=""),"Nej",IF(I12="Tilkørselsflettestrækning",Inddata!AF27,"Irrelevant"))</f>
        <v>Irrelevant</v>
      </c>
      <c r="AF12" s="4" t="str">
        <f>IF(AND(AE12="Ja",Inddata!AG27&gt;0,Inddata!AG27&lt;1.00000001),Inddata!AG27,IF(OR(AE12="Nej",AE12="Ja"),0,"Irrelevant"))</f>
        <v>Irrelevant</v>
      </c>
    </row>
    <row r="13" spans="1:32" x14ac:dyDescent="0.25">
      <c r="A13" s="4" t="str">
        <f>IF(Inddata!A28="","",Inddata!A28)</f>
        <v/>
      </c>
      <c r="B13" s="4" t="str">
        <f>IF(Inddata!B28="","",Inddata!B28)</f>
        <v/>
      </c>
      <c r="C13" s="4" t="str">
        <f>IF(Inddata!C28="","",Inddata!C28)</f>
        <v/>
      </c>
      <c r="D13" s="4" t="str">
        <f>IF(Inddata!D28="","",Inddata!D28)</f>
        <v/>
      </c>
      <c r="E13" s="4" t="str">
        <f>IF(Inddata!E28="","",Inddata!E28)</f>
        <v/>
      </c>
      <c r="F13" s="4" t="str">
        <f>IF(Inddata!F28="","",Inddata!F28)</f>
        <v/>
      </c>
      <c r="G13" s="4">
        <f>IF(Inddata!G28="","",Inddata!G28)</f>
        <v>0</v>
      </c>
      <c r="H13" s="4" t="str">
        <f>IF(Inddata!H28&gt;0.5,Inddata!H28,"")</f>
        <v/>
      </c>
      <c r="I13" s="4" t="str">
        <f>IF(Inddata!I28="","",Inddata!I28)</f>
        <v/>
      </c>
      <c r="J13" s="4" t="str">
        <f>IF(AND(OR(I13="Motorvejsstrækning",I13="Frakørselsflettestrækning",I13="Tilkørselsflettestrækning"),Inddata!K28=""),2,IF(AND(OR(I13="Motorvejsstrækning",I13="Frakørselsflettestrækning",I13="Tilkørselsflettestrækning"),Inddata!K28&gt;0.5,Inddata!K28&lt;21),Inddata!K28,"Irrelevant"))</f>
        <v>Irrelevant</v>
      </c>
      <c r="K13" s="4" t="str">
        <f>IF(AND(OR(I13="Motorvejsstrækning",I13="Frakørselsflettestrækning",I13="Tilkørselsflettestrækning",I13="Frakørselsrampe",I13="Tilkørselsrampe"),Inddata!L28=""),3.5,IF(AND(OR(I13="Motorvejsstrækning",I13="Frakørselsflettestrækning",I13="Tilkørselsflettestrækning",I13="Frakørselsrampe",I13="Tilkørselsrampe"),Inddata!L28&gt;1.5,Inddata!L28&lt;11),Inddata!L28,"Irrelevant"))</f>
        <v>Irrelevant</v>
      </c>
      <c r="L13" s="4" t="str">
        <f>IF(AND(I13="Motorvejsstrækning",Inddata!M28=""),"Nej",IF(I13="Motorvejsstrækning",Inddata!M28,"Irrelevant"))</f>
        <v>Irrelevant</v>
      </c>
      <c r="M13" s="4" t="str">
        <f>IF(AND(L13="Ja",Inddata!N28&gt;0,Inddata!N28&lt;1.00000001),Inddata!N28,IF(OR(L13="Nej",L13="Ja"),0,"Irrelevant"))</f>
        <v>Irrelevant</v>
      </c>
      <c r="N13" s="4" t="str">
        <f>IF(AND(OR(I13="Motorvejsstrækning",I13="Frakørselsflettestrækning",I13="Tilkørselsflettestrækning"),Inddata!O28=""),3,IF(AND(OR(I13="Motorvejsstrækning",I13="Frakørselsflettestrækning",I13="Tilkørselsflettestrækning"),Inddata!O28&lt;11,Inddata!O28&gt;-0.00000001),Inddata!O28,"Irrelevant"))</f>
        <v>Irrelevant</v>
      </c>
      <c r="O13" s="4" t="str">
        <f>IF(AND(OR(I13="Motorvejsstrækning",I13="Frakørselsflettestrækning",I13="Tilkørselsflettestrækning",I13="Frakørselsrampe",I13="Tilkørselsrampe"),Inddata!P28=""),0.5,IF(AND(OR(I13="Motorvejsstrækning",I13="Frakørselsflettestrækning",I13="Tilkørselsflettestrækning",I13="Frakørselsrampe",I13="Tilkørselsrampe"),Inddata!P28&gt;-0.00000001,Inddata!P28&lt;11),Inddata!P28,"Irrelevant"))</f>
        <v>Irrelevant</v>
      </c>
      <c r="P13" s="4" t="str">
        <f>IF(AND(OR(I13="Motorvejsstrækning",I13="Frakørselsflettestrækning",I13="Tilkørselsflettestrækning"),Inddata!Q28=""),5,IF(AND(OR(I13="Motorvejsstrækning",I13="Frakørselsflettestrækning",I13="Tilkørselsflettestrækning"),Inddata!Q28&gt;-0.00000001,Inddata!Q28&lt;101),Inddata!Q28,"Irrelevant"))</f>
        <v>Irrelevant</v>
      </c>
      <c r="Q13" s="4" t="str">
        <f>IF(AND(OR(I13="Motorvejsstrækning",I13="Frakørselsflettestrækning",I13="Tilkørselsflettestrækning"),Inddata!R28=""),"Lige",IF(AND(OR(I13="Motorvejsstrækning",I13="Frakørselsflettestrækning",I13="Tilkørselsflettestrækning"),Inddata!R28&gt;10),Inddata!R28,"Irrelevant"))</f>
        <v>Irrelevant</v>
      </c>
      <c r="R13" s="4" t="str">
        <f>IF(Q13="Lige",0,IF(AND(OR(I13="Motorvejsstrækning",I13="Frakørselsflettestrækning",I13="Tilkørselsflettestrækning"),OR(Inddata!S28="",Inddata!S28&gt;(G13*1000))),G13*1000,IF(AND(OR(I13="Motorvejsstrækning",I13="Frakørselsflettestrækning",I13="Tilkørselsflettestrækning"),Inddata!S28&gt;0),Inddata!S28,"Irrelevant")))</f>
        <v>Irrelevant</v>
      </c>
      <c r="S13" s="4" t="str">
        <f>IF(AND(OR(I13="Motorvejsstrækning",I13="Frakørselsflettestrækning",I13="Tilkørselsflettestrækning"),Inddata!T28=""),"Lige",IF(AND(OR(I13="Motorvejsstrækning",I13="Frakørselsflettestrækning",I13="Tilkørselsflettestrækning"),Inddata!T28&gt;10),Inddata!T28,"Irrelevant"))</f>
        <v>Irrelevant</v>
      </c>
      <c r="T13" s="4" t="str">
        <f>IF(S13="Lige",0,IF(R13="Irrelevant","Irrelevant",IF(AND(OR(I13="Motorvejsstrækning",I13="Frakørselsflettestrækning",I13="Tilkørselsflettestrækning"),OR(Inddata!U28="",Inddata!U28&gt;(G13*1000-R13))),G13*1000-R13,IF(AND(OR(I13="Motorvejsstrækning",I13="Frakørselsflettestrækning",I13="Tilkørselsflettestrækning"),Inddata!U28&gt;0),Inddata!U28,"Irrelevant"))))</f>
        <v>Irrelevant</v>
      </c>
      <c r="U13" s="4" t="str">
        <f>IF(AND(OR(I13="Motorvejsstrækning",I13="Frakørselsflettestrækning",I13="Tilkørselsflettestrækning",I13="Frakørselsrampe",I13="Tilkørselsrampe"),Inddata!V28=""),"Nej",IF(OR(I13="Motorvejsstrækning",I13="Frakørselsflettestrækning",I13="Tilkørselsflettestrækning",I13="Frakørselsrampe",I13="Tilkørselsrampe"),Inddata!V28,"Irrelevant"))</f>
        <v>Irrelevant</v>
      </c>
      <c r="V13" s="4" t="str">
        <f>IF(W13="Lige",IF(AND(OR(I13="Frakørselsrampe",I13="Tilkørselsrampe"),Inddata!W28=""),"Lige ruderrampe",IF(OR(I13="Frakørselsrampe",I13="Tilkørselsrampe"),Inddata!W28,"Irrelevant")),"Irrelevant")</f>
        <v>Irrelevant</v>
      </c>
      <c r="W13" s="4" t="str">
        <f>IF(AND(OR(I13="Frakørselsrampe",I13="Tilkørselsrampe"),Inddata!X28=""),"Lige",IF(AND(OR(I13="Frakørselsrampe",I13="Tilkørselsrampe"),Inddata!X28&gt;10),Inddata!X28,"Irrelevant"))</f>
        <v>Irrelevant</v>
      </c>
      <c r="X13" s="4" t="str">
        <f>IF(AND(OR(I13="Frakørselsrampe",I13="Tilkørselsrampe"),OR(Inddata!Y28="",Inddata!Y28&gt;(G13*1000))),G13*1000,IF(AND(OR(I13="Frakørselsrampe",I13="Tilkørselsrampe"),Inddata!Y28&gt;0),Inddata!Y28,"Irrelevant"))</f>
        <v>Irrelevant</v>
      </c>
      <c r="Y13" s="4" t="str">
        <f>IF(AND(I13="Frakørselsrampe",Inddata!Z28=""),95,IF(AND(I13="Tilkørselsrampe",Inddata!Z28=""),45,IF(AND(OR(I13="Frakørselsrampe",I13="Tilkørselsrampe"),Inddata!Z28&gt;4,Inddata!Z28&lt;200),Inddata!Z28,"Irrelevant")))</f>
        <v>Irrelevant</v>
      </c>
      <c r="Z13" s="4" t="str">
        <f>IF(AND(OR(I13="Frakørselsrampe",I13="Tilkørselsrampe"),Inddata!AA28=""),"Lige",IF(AND(OR(I13="Frakørselsrampe",I13="Tilkørselsrampe"),Inddata!AA28&gt;10),Inddata!AA28,"Irrelevant"))</f>
        <v>Irrelevant</v>
      </c>
      <c r="AA13" s="4" t="str">
        <f>IF(X13="Irrelevant","Irrelevant",IF(AND(OR(I13="Frakørselsrampe",I13="Tilkørselsrampe"),OR(Inddata!AB28="",Inddata!AB28&gt;(G13*1000-X13))),G13*1000-X13,IF(AND(OR(I13="Frakørselsrampe",I13="Tilkørselsrampe"),Inddata!AB28&gt;0),Inddata!AB28,"Irrelevant")))</f>
        <v>Irrelevant</v>
      </c>
      <c r="AB13" s="4" t="str">
        <f>IF(AND(I13="Frakørselsrampe",Inddata!AC28=""),60,IF(AND(I13="Tilkørselsrampe",Inddata!AC28=""),80,IF(AND(OR(I13="Frakørselsrampe",I13="Tilkørselsrampe"),Inddata!AC28&gt;4,Inddata!AC28&lt;200),Inddata!AC28,"Irrelevant")))</f>
        <v>Irrelevant</v>
      </c>
      <c r="AC13" s="4" t="str">
        <f>IF(AND(OR(I13="Motorvejsstrækning",I13="Frakørselsflettestrækning",I13="Tilkørselsflettestrækning"),Inddata!AD28=""),"Nej",IF(OR(I13="Motorvejsstrækning",I13="Frakørselsflettestrækning",I13="Tilkørselsflettestrækning"),Inddata!AD28,"Irrelevant"))</f>
        <v>Irrelevant</v>
      </c>
      <c r="AD13" s="4" t="str">
        <f>IF(AND(OR(I13="Motorvejsstrækning",I13="Frakørselsflettestrækning",I13="Tilkørselsflettestrækning"),Inddata!AE28=""),"130 km/t",IF(OR(I13="Motorvejsstrækning",I13="Frakørselsflettestrækning",I13="Tilkørselsflettestrækning"),Inddata!AE28,"Irrelevant"))</f>
        <v>Irrelevant</v>
      </c>
      <c r="AE13" s="4" t="str">
        <f>IF(AND(I13="Tilkørselsflettestrækning",Inddata!AF28=""),"Nej",IF(I13="Tilkørselsflettestrækning",Inddata!AF28,"Irrelevant"))</f>
        <v>Irrelevant</v>
      </c>
      <c r="AF13" s="4" t="str">
        <f>IF(AND(AE13="Ja",Inddata!AG28&gt;0,Inddata!AG28&lt;1.00000001),Inddata!AG28,IF(OR(AE13="Nej",AE13="Ja"),0,"Irrelevant"))</f>
        <v>Irrelevant</v>
      </c>
    </row>
    <row r="14" spans="1:32" x14ac:dyDescent="0.25">
      <c r="A14" s="4" t="str">
        <f>IF(Inddata!A29="","",Inddata!A29)</f>
        <v/>
      </c>
      <c r="B14" s="4" t="str">
        <f>IF(Inddata!B29="","",Inddata!B29)</f>
        <v/>
      </c>
      <c r="C14" s="4" t="str">
        <f>IF(Inddata!C29="","",Inddata!C29)</f>
        <v/>
      </c>
      <c r="D14" s="4" t="str">
        <f>IF(Inddata!D29="","",Inddata!D29)</f>
        <v/>
      </c>
      <c r="E14" s="4" t="str">
        <f>IF(Inddata!E29="","",Inddata!E29)</f>
        <v/>
      </c>
      <c r="F14" s="4" t="str">
        <f>IF(Inddata!F29="","",Inddata!F29)</f>
        <v/>
      </c>
      <c r="G14" s="4">
        <f>IF(Inddata!G29="","",Inddata!G29)</f>
        <v>0</v>
      </c>
      <c r="H14" s="4" t="str">
        <f>IF(Inddata!H29&gt;0.5,Inddata!H29,"")</f>
        <v/>
      </c>
      <c r="I14" s="4" t="str">
        <f>IF(Inddata!I29="","",Inddata!I29)</f>
        <v/>
      </c>
      <c r="J14" s="4" t="str">
        <f>IF(AND(OR(I14="Motorvejsstrækning",I14="Frakørselsflettestrækning",I14="Tilkørselsflettestrækning"),Inddata!K29=""),2,IF(AND(OR(I14="Motorvejsstrækning",I14="Frakørselsflettestrækning",I14="Tilkørselsflettestrækning"),Inddata!K29&gt;0.5,Inddata!K29&lt;21),Inddata!K29,"Irrelevant"))</f>
        <v>Irrelevant</v>
      </c>
      <c r="K14" s="4" t="str">
        <f>IF(AND(OR(I14="Motorvejsstrækning",I14="Frakørselsflettestrækning",I14="Tilkørselsflettestrækning",I14="Frakørselsrampe",I14="Tilkørselsrampe"),Inddata!L29=""),3.5,IF(AND(OR(I14="Motorvejsstrækning",I14="Frakørselsflettestrækning",I14="Tilkørselsflettestrækning",I14="Frakørselsrampe",I14="Tilkørselsrampe"),Inddata!L29&gt;1.5,Inddata!L29&lt;11),Inddata!L29,"Irrelevant"))</f>
        <v>Irrelevant</v>
      </c>
      <c r="L14" s="4" t="str">
        <f>IF(AND(I14="Motorvejsstrækning",Inddata!M29=""),"Nej",IF(I14="Motorvejsstrækning",Inddata!M29,"Irrelevant"))</f>
        <v>Irrelevant</v>
      </c>
      <c r="M14" s="4" t="str">
        <f>IF(AND(L14="Ja",Inddata!N29&gt;0,Inddata!N29&lt;1.00000001),Inddata!N29,IF(OR(L14="Nej",L14="Ja"),0,"Irrelevant"))</f>
        <v>Irrelevant</v>
      </c>
      <c r="N14" s="4" t="str">
        <f>IF(AND(OR(I14="Motorvejsstrækning",I14="Frakørselsflettestrækning",I14="Tilkørselsflettestrækning"),Inddata!O29=""),3,IF(AND(OR(I14="Motorvejsstrækning",I14="Frakørselsflettestrækning",I14="Tilkørselsflettestrækning"),Inddata!O29&lt;11,Inddata!O29&gt;-0.00000001),Inddata!O29,"Irrelevant"))</f>
        <v>Irrelevant</v>
      </c>
      <c r="O14" s="4" t="str">
        <f>IF(AND(OR(I14="Motorvejsstrækning",I14="Frakørselsflettestrækning",I14="Tilkørselsflettestrækning",I14="Frakørselsrampe",I14="Tilkørselsrampe"),Inddata!P29=""),0.5,IF(AND(OR(I14="Motorvejsstrækning",I14="Frakørselsflettestrækning",I14="Tilkørselsflettestrækning",I14="Frakørselsrampe",I14="Tilkørselsrampe"),Inddata!P29&gt;-0.00000001,Inddata!P29&lt;11),Inddata!P29,"Irrelevant"))</f>
        <v>Irrelevant</v>
      </c>
      <c r="P14" s="4" t="str">
        <f>IF(AND(OR(I14="Motorvejsstrækning",I14="Frakørselsflettestrækning",I14="Tilkørselsflettestrækning"),Inddata!Q29=""),5,IF(AND(OR(I14="Motorvejsstrækning",I14="Frakørselsflettestrækning",I14="Tilkørselsflettestrækning"),Inddata!Q29&gt;-0.00000001,Inddata!Q29&lt;101),Inddata!Q29,"Irrelevant"))</f>
        <v>Irrelevant</v>
      </c>
      <c r="Q14" s="4" t="str">
        <f>IF(AND(OR(I14="Motorvejsstrækning",I14="Frakørselsflettestrækning",I14="Tilkørselsflettestrækning"),Inddata!R29=""),"Lige",IF(AND(OR(I14="Motorvejsstrækning",I14="Frakørselsflettestrækning",I14="Tilkørselsflettestrækning"),Inddata!R29&gt;10),Inddata!R29,"Irrelevant"))</f>
        <v>Irrelevant</v>
      </c>
      <c r="R14" s="4" t="str">
        <f>IF(Q14="Lige",0,IF(AND(OR(I14="Motorvejsstrækning",I14="Frakørselsflettestrækning",I14="Tilkørselsflettestrækning"),OR(Inddata!S29="",Inddata!S29&gt;(G14*1000))),G14*1000,IF(AND(OR(I14="Motorvejsstrækning",I14="Frakørselsflettestrækning",I14="Tilkørselsflettestrækning"),Inddata!S29&gt;0),Inddata!S29,"Irrelevant")))</f>
        <v>Irrelevant</v>
      </c>
      <c r="S14" s="4" t="str">
        <f>IF(AND(OR(I14="Motorvejsstrækning",I14="Frakørselsflettestrækning",I14="Tilkørselsflettestrækning"),Inddata!T29=""),"Lige",IF(AND(OR(I14="Motorvejsstrækning",I14="Frakørselsflettestrækning",I14="Tilkørselsflettestrækning"),Inddata!T29&gt;10),Inddata!T29,"Irrelevant"))</f>
        <v>Irrelevant</v>
      </c>
      <c r="T14" s="4" t="str">
        <f>IF(S14="Lige",0,IF(R14="Irrelevant","Irrelevant",IF(AND(OR(I14="Motorvejsstrækning",I14="Frakørselsflettestrækning",I14="Tilkørselsflettestrækning"),OR(Inddata!U29="",Inddata!U29&gt;(G14*1000-R14))),G14*1000-R14,IF(AND(OR(I14="Motorvejsstrækning",I14="Frakørselsflettestrækning",I14="Tilkørselsflettestrækning"),Inddata!U29&gt;0),Inddata!U29,"Irrelevant"))))</f>
        <v>Irrelevant</v>
      </c>
      <c r="U14" s="4" t="str">
        <f>IF(AND(OR(I14="Motorvejsstrækning",I14="Frakørselsflettestrækning",I14="Tilkørselsflettestrækning",I14="Frakørselsrampe",I14="Tilkørselsrampe"),Inddata!V29=""),"Nej",IF(OR(I14="Motorvejsstrækning",I14="Frakørselsflettestrækning",I14="Tilkørselsflettestrækning",I14="Frakørselsrampe",I14="Tilkørselsrampe"),Inddata!V29,"Irrelevant"))</f>
        <v>Irrelevant</v>
      </c>
      <c r="V14" s="4" t="str">
        <f>IF(W14="Lige",IF(AND(OR(I14="Frakørselsrampe",I14="Tilkørselsrampe"),Inddata!W29=""),"Lige ruderrampe",IF(OR(I14="Frakørselsrampe",I14="Tilkørselsrampe"),Inddata!W29,"Irrelevant")),"Irrelevant")</f>
        <v>Irrelevant</v>
      </c>
      <c r="W14" s="4" t="str">
        <f>IF(AND(OR(I14="Frakørselsrampe",I14="Tilkørselsrampe"),Inddata!X29=""),"Lige",IF(AND(OR(I14="Frakørselsrampe",I14="Tilkørselsrampe"),Inddata!X29&gt;10),Inddata!X29,"Irrelevant"))</f>
        <v>Irrelevant</v>
      </c>
      <c r="X14" s="4" t="str">
        <f>IF(AND(OR(I14="Frakørselsrampe",I14="Tilkørselsrampe"),OR(Inddata!Y29="",Inddata!Y29&gt;(G14*1000))),G14*1000,IF(AND(OR(I14="Frakørselsrampe",I14="Tilkørselsrampe"),Inddata!Y29&gt;0),Inddata!Y29,"Irrelevant"))</f>
        <v>Irrelevant</v>
      </c>
      <c r="Y14" s="4" t="str">
        <f>IF(AND(I14="Frakørselsrampe",Inddata!Z29=""),95,IF(AND(I14="Tilkørselsrampe",Inddata!Z29=""),45,IF(AND(OR(I14="Frakørselsrampe",I14="Tilkørselsrampe"),Inddata!Z29&gt;4,Inddata!Z29&lt;200),Inddata!Z29,"Irrelevant")))</f>
        <v>Irrelevant</v>
      </c>
      <c r="Z14" s="4" t="str">
        <f>IF(AND(OR(I14="Frakørselsrampe",I14="Tilkørselsrampe"),Inddata!AA29=""),"Lige",IF(AND(OR(I14="Frakørselsrampe",I14="Tilkørselsrampe"),Inddata!AA29&gt;10),Inddata!AA29,"Irrelevant"))</f>
        <v>Irrelevant</v>
      </c>
      <c r="AA14" s="4" t="str">
        <f>IF(X14="Irrelevant","Irrelevant",IF(AND(OR(I14="Frakørselsrampe",I14="Tilkørselsrampe"),OR(Inddata!AB29="",Inddata!AB29&gt;(G14*1000-X14))),G14*1000-X14,IF(AND(OR(I14="Frakørselsrampe",I14="Tilkørselsrampe"),Inddata!AB29&gt;0),Inddata!AB29,"Irrelevant")))</f>
        <v>Irrelevant</v>
      </c>
      <c r="AB14" s="4" t="str">
        <f>IF(AND(I14="Frakørselsrampe",Inddata!AC29=""),60,IF(AND(I14="Tilkørselsrampe",Inddata!AC29=""),80,IF(AND(OR(I14="Frakørselsrampe",I14="Tilkørselsrampe"),Inddata!AC29&gt;4,Inddata!AC29&lt;200),Inddata!AC29,"Irrelevant")))</f>
        <v>Irrelevant</v>
      </c>
      <c r="AC14" s="4" t="str">
        <f>IF(AND(OR(I14="Motorvejsstrækning",I14="Frakørselsflettestrækning",I14="Tilkørselsflettestrækning"),Inddata!AD29=""),"Nej",IF(OR(I14="Motorvejsstrækning",I14="Frakørselsflettestrækning",I14="Tilkørselsflettestrækning"),Inddata!AD29,"Irrelevant"))</f>
        <v>Irrelevant</v>
      </c>
      <c r="AD14" s="4" t="str">
        <f>IF(AND(OR(I14="Motorvejsstrækning",I14="Frakørselsflettestrækning",I14="Tilkørselsflettestrækning"),Inddata!AE29=""),"130 km/t",IF(OR(I14="Motorvejsstrækning",I14="Frakørselsflettestrækning",I14="Tilkørselsflettestrækning"),Inddata!AE29,"Irrelevant"))</f>
        <v>Irrelevant</v>
      </c>
      <c r="AE14" s="4" t="str">
        <f>IF(AND(I14="Tilkørselsflettestrækning",Inddata!AF29=""),"Nej",IF(I14="Tilkørselsflettestrækning",Inddata!AF29,"Irrelevant"))</f>
        <v>Irrelevant</v>
      </c>
      <c r="AF14" s="4" t="str">
        <f>IF(AND(AE14="Ja",Inddata!AG29&gt;0,Inddata!AG29&lt;1.00000001),Inddata!AG29,IF(OR(AE14="Nej",AE14="Ja"),0,"Irrelevant"))</f>
        <v>Irrelevant</v>
      </c>
    </row>
    <row r="15" spans="1:32" x14ac:dyDescent="0.25">
      <c r="A15" s="4" t="str">
        <f>IF(Inddata!A30="","",Inddata!A30)</f>
        <v/>
      </c>
      <c r="B15" s="4" t="str">
        <f>IF(Inddata!B30="","",Inddata!B30)</f>
        <v/>
      </c>
      <c r="C15" s="4" t="str">
        <f>IF(Inddata!C30="","",Inddata!C30)</f>
        <v/>
      </c>
      <c r="D15" s="4" t="str">
        <f>IF(Inddata!D30="","",Inddata!D30)</f>
        <v/>
      </c>
      <c r="E15" s="4" t="str">
        <f>IF(Inddata!E30="","",Inddata!E30)</f>
        <v/>
      </c>
      <c r="F15" s="4" t="str">
        <f>IF(Inddata!F30="","",Inddata!F30)</f>
        <v/>
      </c>
      <c r="G15" s="4">
        <f>IF(Inddata!G30="","",Inddata!G30)</f>
        <v>0</v>
      </c>
      <c r="H15" s="4" t="str">
        <f>IF(Inddata!H30&gt;0.5,Inddata!H30,"")</f>
        <v/>
      </c>
      <c r="I15" s="4" t="str">
        <f>IF(Inddata!I30="","",Inddata!I30)</f>
        <v/>
      </c>
      <c r="J15" s="4" t="str">
        <f>IF(AND(OR(I15="Motorvejsstrækning",I15="Frakørselsflettestrækning",I15="Tilkørselsflettestrækning"),Inddata!K30=""),2,IF(AND(OR(I15="Motorvejsstrækning",I15="Frakørselsflettestrækning",I15="Tilkørselsflettestrækning"),Inddata!K30&gt;0.5,Inddata!K30&lt;21),Inddata!K30,"Irrelevant"))</f>
        <v>Irrelevant</v>
      </c>
      <c r="K15" s="4" t="str">
        <f>IF(AND(OR(I15="Motorvejsstrækning",I15="Frakørselsflettestrækning",I15="Tilkørselsflettestrækning",I15="Frakørselsrampe",I15="Tilkørselsrampe"),Inddata!L30=""),3.5,IF(AND(OR(I15="Motorvejsstrækning",I15="Frakørselsflettestrækning",I15="Tilkørselsflettestrækning",I15="Frakørselsrampe",I15="Tilkørselsrampe"),Inddata!L30&gt;1.5,Inddata!L30&lt;11),Inddata!L30,"Irrelevant"))</f>
        <v>Irrelevant</v>
      </c>
      <c r="L15" s="4" t="str">
        <f>IF(AND(I15="Motorvejsstrækning",Inddata!M30=""),"Nej",IF(I15="Motorvejsstrækning",Inddata!M30,"Irrelevant"))</f>
        <v>Irrelevant</v>
      </c>
      <c r="M15" s="4" t="str">
        <f>IF(AND(L15="Ja",Inddata!N30&gt;0,Inddata!N30&lt;1.00000001),Inddata!N30,IF(OR(L15="Nej",L15="Ja"),0,"Irrelevant"))</f>
        <v>Irrelevant</v>
      </c>
      <c r="N15" s="4" t="str">
        <f>IF(AND(OR(I15="Motorvejsstrækning",I15="Frakørselsflettestrækning",I15="Tilkørselsflettestrækning"),Inddata!O30=""),3,IF(AND(OR(I15="Motorvejsstrækning",I15="Frakørselsflettestrækning",I15="Tilkørselsflettestrækning"),Inddata!O30&lt;11,Inddata!O30&gt;-0.00000001),Inddata!O30,"Irrelevant"))</f>
        <v>Irrelevant</v>
      </c>
      <c r="O15" s="4" t="str">
        <f>IF(AND(OR(I15="Motorvejsstrækning",I15="Frakørselsflettestrækning",I15="Tilkørselsflettestrækning",I15="Frakørselsrampe",I15="Tilkørselsrampe"),Inddata!P30=""),0.5,IF(AND(OR(I15="Motorvejsstrækning",I15="Frakørselsflettestrækning",I15="Tilkørselsflettestrækning",I15="Frakørselsrampe",I15="Tilkørselsrampe"),Inddata!P30&gt;-0.00000001,Inddata!P30&lt;11),Inddata!P30,"Irrelevant"))</f>
        <v>Irrelevant</v>
      </c>
      <c r="P15" s="4" t="str">
        <f>IF(AND(OR(I15="Motorvejsstrækning",I15="Frakørselsflettestrækning",I15="Tilkørselsflettestrækning"),Inddata!Q30=""),5,IF(AND(OR(I15="Motorvejsstrækning",I15="Frakørselsflettestrækning",I15="Tilkørselsflettestrækning"),Inddata!Q30&gt;-0.00000001,Inddata!Q30&lt;101),Inddata!Q30,"Irrelevant"))</f>
        <v>Irrelevant</v>
      </c>
      <c r="Q15" s="4" t="str">
        <f>IF(AND(OR(I15="Motorvejsstrækning",I15="Frakørselsflettestrækning",I15="Tilkørselsflettestrækning"),Inddata!R30=""),"Lige",IF(AND(OR(I15="Motorvejsstrækning",I15="Frakørselsflettestrækning",I15="Tilkørselsflettestrækning"),Inddata!R30&gt;10),Inddata!R30,"Irrelevant"))</f>
        <v>Irrelevant</v>
      </c>
      <c r="R15" s="4" t="str">
        <f>IF(Q15="Lige",0,IF(AND(OR(I15="Motorvejsstrækning",I15="Frakørselsflettestrækning",I15="Tilkørselsflettestrækning"),OR(Inddata!S30="",Inddata!S30&gt;(G15*1000))),G15*1000,IF(AND(OR(I15="Motorvejsstrækning",I15="Frakørselsflettestrækning",I15="Tilkørselsflettestrækning"),Inddata!S30&gt;0),Inddata!S30,"Irrelevant")))</f>
        <v>Irrelevant</v>
      </c>
      <c r="S15" s="4" t="str">
        <f>IF(AND(OR(I15="Motorvejsstrækning",I15="Frakørselsflettestrækning",I15="Tilkørselsflettestrækning"),Inddata!T30=""),"Lige",IF(AND(OR(I15="Motorvejsstrækning",I15="Frakørselsflettestrækning",I15="Tilkørselsflettestrækning"),Inddata!T30&gt;10),Inddata!T30,"Irrelevant"))</f>
        <v>Irrelevant</v>
      </c>
      <c r="T15" s="4" t="str">
        <f>IF(S15="Lige",0,IF(R15="Irrelevant","Irrelevant",IF(AND(OR(I15="Motorvejsstrækning",I15="Frakørselsflettestrækning",I15="Tilkørselsflettestrækning"),OR(Inddata!U30="",Inddata!U30&gt;(G15*1000-R15))),G15*1000-R15,IF(AND(OR(I15="Motorvejsstrækning",I15="Frakørselsflettestrækning",I15="Tilkørselsflettestrækning"),Inddata!U30&gt;0),Inddata!U30,"Irrelevant"))))</f>
        <v>Irrelevant</v>
      </c>
      <c r="U15" s="4" t="str">
        <f>IF(AND(OR(I15="Motorvejsstrækning",I15="Frakørselsflettestrækning",I15="Tilkørselsflettestrækning",I15="Frakørselsrampe",I15="Tilkørselsrampe"),Inddata!V30=""),"Nej",IF(OR(I15="Motorvejsstrækning",I15="Frakørselsflettestrækning",I15="Tilkørselsflettestrækning",I15="Frakørselsrampe",I15="Tilkørselsrampe"),Inddata!V30,"Irrelevant"))</f>
        <v>Irrelevant</v>
      </c>
      <c r="V15" s="4" t="str">
        <f>IF(W15="Lige",IF(AND(OR(I15="Frakørselsrampe",I15="Tilkørselsrampe"),Inddata!W30=""),"Lige ruderrampe",IF(OR(I15="Frakørselsrampe",I15="Tilkørselsrampe"),Inddata!W30,"Irrelevant")),"Irrelevant")</f>
        <v>Irrelevant</v>
      </c>
      <c r="W15" s="4" t="str">
        <f>IF(AND(OR(I15="Frakørselsrampe",I15="Tilkørselsrampe"),Inddata!X30=""),"Lige",IF(AND(OR(I15="Frakørselsrampe",I15="Tilkørselsrampe"),Inddata!X30&gt;10),Inddata!X30,"Irrelevant"))</f>
        <v>Irrelevant</v>
      </c>
      <c r="X15" s="4" t="str">
        <f>IF(AND(OR(I15="Frakørselsrampe",I15="Tilkørselsrampe"),OR(Inddata!Y30="",Inddata!Y30&gt;(G15*1000))),G15*1000,IF(AND(OR(I15="Frakørselsrampe",I15="Tilkørselsrampe"),Inddata!Y30&gt;0),Inddata!Y30,"Irrelevant"))</f>
        <v>Irrelevant</v>
      </c>
      <c r="Y15" s="4" t="str">
        <f>IF(AND(I15="Frakørselsrampe",Inddata!Z30=""),95,IF(AND(I15="Tilkørselsrampe",Inddata!Z30=""),45,IF(AND(OR(I15="Frakørselsrampe",I15="Tilkørselsrampe"),Inddata!Z30&gt;4,Inddata!Z30&lt;200),Inddata!Z30,"Irrelevant")))</f>
        <v>Irrelevant</v>
      </c>
      <c r="Z15" s="4" t="str">
        <f>IF(AND(OR(I15="Frakørselsrampe",I15="Tilkørselsrampe"),Inddata!AA30=""),"Lige",IF(AND(OR(I15="Frakørselsrampe",I15="Tilkørselsrampe"),Inddata!AA30&gt;10),Inddata!AA30,"Irrelevant"))</f>
        <v>Irrelevant</v>
      </c>
      <c r="AA15" s="4" t="str">
        <f>IF(X15="Irrelevant","Irrelevant",IF(AND(OR(I15="Frakørselsrampe",I15="Tilkørselsrampe"),OR(Inddata!AB30="",Inddata!AB30&gt;(G15*1000-X15))),G15*1000-X15,IF(AND(OR(I15="Frakørselsrampe",I15="Tilkørselsrampe"),Inddata!AB30&gt;0),Inddata!AB30,"Irrelevant")))</f>
        <v>Irrelevant</v>
      </c>
      <c r="AB15" s="4" t="str">
        <f>IF(AND(I15="Frakørselsrampe",Inddata!AC30=""),60,IF(AND(I15="Tilkørselsrampe",Inddata!AC30=""),80,IF(AND(OR(I15="Frakørselsrampe",I15="Tilkørselsrampe"),Inddata!AC30&gt;4,Inddata!AC30&lt;200),Inddata!AC30,"Irrelevant")))</f>
        <v>Irrelevant</v>
      </c>
      <c r="AC15" s="4" t="str">
        <f>IF(AND(OR(I15="Motorvejsstrækning",I15="Frakørselsflettestrækning",I15="Tilkørselsflettestrækning"),Inddata!AD30=""),"Nej",IF(OR(I15="Motorvejsstrækning",I15="Frakørselsflettestrækning",I15="Tilkørselsflettestrækning"),Inddata!AD30,"Irrelevant"))</f>
        <v>Irrelevant</v>
      </c>
      <c r="AD15" s="4" t="str">
        <f>IF(AND(OR(I15="Motorvejsstrækning",I15="Frakørselsflettestrækning",I15="Tilkørselsflettestrækning"),Inddata!AE30=""),"130 km/t",IF(OR(I15="Motorvejsstrækning",I15="Frakørselsflettestrækning",I15="Tilkørselsflettestrækning"),Inddata!AE30,"Irrelevant"))</f>
        <v>Irrelevant</v>
      </c>
      <c r="AE15" s="4" t="str">
        <f>IF(AND(I15="Tilkørselsflettestrækning",Inddata!AF30=""),"Nej",IF(I15="Tilkørselsflettestrækning",Inddata!AF30,"Irrelevant"))</f>
        <v>Irrelevant</v>
      </c>
      <c r="AF15" s="4" t="str">
        <f>IF(AND(AE15="Ja",Inddata!AG30&gt;0,Inddata!AG30&lt;1.00000001),Inddata!AG30,IF(OR(AE15="Nej",AE15="Ja"),0,"Irrelevant"))</f>
        <v>Irrelevant</v>
      </c>
    </row>
    <row r="16" spans="1:32" x14ac:dyDescent="0.25">
      <c r="A16" s="4" t="str">
        <f>IF(Inddata!A31="","",Inddata!A31)</f>
        <v/>
      </c>
      <c r="B16" s="4" t="str">
        <f>IF(Inddata!B31="","",Inddata!B31)</f>
        <v/>
      </c>
      <c r="C16" s="4" t="str">
        <f>IF(Inddata!C31="","",Inddata!C31)</f>
        <v/>
      </c>
      <c r="D16" s="4" t="str">
        <f>IF(Inddata!D31="","",Inddata!D31)</f>
        <v/>
      </c>
      <c r="E16" s="4" t="str">
        <f>IF(Inddata!E31="","",Inddata!E31)</f>
        <v/>
      </c>
      <c r="F16" s="4" t="str">
        <f>IF(Inddata!F31="","",Inddata!F31)</f>
        <v/>
      </c>
      <c r="G16" s="4">
        <f>IF(Inddata!G31="","",Inddata!G31)</f>
        <v>0</v>
      </c>
      <c r="H16" s="4" t="str">
        <f>IF(Inddata!H31&gt;0.5,Inddata!H31,"")</f>
        <v/>
      </c>
      <c r="I16" s="4" t="str">
        <f>IF(Inddata!I31="","",Inddata!I31)</f>
        <v/>
      </c>
      <c r="J16" s="4" t="str">
        <f>IF(AND(OR(I16="Motorvejsstrækning",I16="Frakørselsflettestrækning",I16="Tilkørselsflettestrækning"),Inddata!K31=""),2,IF(AND(OR(I16="Motorvejsstrækning",I16="Frakørselsflettestrækning",I16="Tilkørselsflettestrækning"),Inddata!K31&gt;0.5,Inddata!K31&lt;21),Inddata!K31,"Irrelevant"))</f>
        <v>Irrelevant</v>
      </c>
      <c r="K16" s="4" t="str">
        <f>IF(AND(OR(I16="Motorvejsstrækning",I16="Frakørselsflettestrækning",I16="Tilkørselsflettestrækning",I16="Frakørselsrampe",I16="Tilkørselsrampe"),Inddata!L31=""),3.5,IF(AND(OR(I16="Motorvejsstrækning",I16="Frakørselsflettestrækning",I16="Tilkørselsflettestrækning",I16="Frakørselsrampe",I16="Tilkørselsrampe"),Inddata!L31&gt;1.5,Inddata!L31&lt;11),Inddata!L31,"Irrelevant"))</f>
        <v>Irrelevant</v>
      </c>
      <c r="L16" s="4" t="str">
        <f>IF(AND(I16="Motorvejsstrækning",Inddata!M31=""),"Nej",IF(I16="Motorvejsstrækning",Inddata!M31,"Irrelevant"))</f>
        <v>Irrelevant</v>
      </c>
      <c r="M16" s="4" t="str">
        <f>IF(AND(L16="Ja",Inddata!N31&gt;0,Inddata!N31&lt;1.00000001),Inddata!N31,IF(OR(L16="Nej",L16="Ja"),0,"Irrelevant"))</f>
        <v>Irrelevant</v>
      </c>
      <c r="N16" s="4" t="str">
        <f>IF(AND(OR(I16="Motorvejsstrækning",I16="Frakørselsflettestrækning",I16="Tilkørselsflettestrækning"),Inddata!O31=""),3,IF(AND(OR(I16="Motorvejsstrækning",I16="Frakørselsflettestrækning",I16="Tilkørselsflettestrækning"),Inddata!O31&lt;11,Inddata!O31&gt;-0.00000001),Inddata!O31,"Irrelevant"))</f>
        <v>Irrelevant</v>
      </c>
      <c r="O16" s="4" t="str">
        <f>IF(AND(OR(I16="Motorvejsstrækning",I16="Frakørselsflettestrækning",I16="Tilkørselsflettestrækning",I16="Frakørselsrampe",I16="Tilkørselsrampe"),Inddata!P31=""),0.5,IF(AND(OR(I16="Motorvejsstrækning",I16="Frakørselsflettestrækning",I16="Tilkørselsflettestrækning",I16="Frakørselsrampe",I16="Tilkørselsrampe"),Inddata!P31&gt;-0.00000001,Inddata!P31&lt;11),Inddata!P31,"Irrelevant"))</f>
        <v>Irrelevant</v>
      </c>
      <c r="P16" s="4" t="str">
        <f>IF(AND(OR(I16="Motorvejsstrækning",I16="Frakørselsflettestrækning",I16="Tilkørselsflettestrækning"),Inddata!Q31=""),5,IF(AND(OR(I16="Motorvejsstrækning",I16="Frakørselsflettestrækning",I16="Tilkørselsflettestrækning"),Inddata!Q31&gt;-0.00000001,Inddata!Q31&lt;101),Inddata!Q31,"Irrelevant"))</f>
        <v>Irrelevant</v>
      </c>
      <c r="Q16" s="4" t="str">
        <f>IF(AND(OR(I16="Motorvejsstrækning",I16="Frakørselsflettestrækning",I16="Tilkørselsflettestrækning"),Inddata!R31=""),"Lige",IF(AND(OR(I16="Motorvejsstrækning",I16="Frakørselsflettestrækning",I16="Tilkørselsflettestrækning"),Inddata!R31&gt;10),Inddata!R31,"Irrelevant"))</f>
        <v>Irrelevant</v>
      </c>
      <c r="R16" s="4" t="str">
        <f>IF(Q16="Lige",0,IF(AND(OR(I16="Motorvejsstrækning",I16="Frakørselsflettestrækning",I16="Tilkørselsflettestrækning"),OR(Inddata!S31="",Inddata!S31&gt;(G16*1000))),G16*1000,IF(AND(OR(I16="Motorvejsstrækning",I16="Frakørselsflettestrækning",I16="Tilkørselsflettestrækning"),Inddata!S31&gt;0),Inddata!S31,"Irrelevant")))</f>
        <v>Irrelevant</v>
      </c>
      <c r="S16" s="4" t="str">
        <f>IF(AND(OR(I16="Motorvejsstrækning",I16="Frakørselsflettestrækning",I16="Tilkørselsflettestrækning"),Inddata!T31=""),"Lige",IF(AND(OR(I16="Motorvejsstrækning",I16="Frakørselsflettestrækning",I16="Tilkørselsflettestrækning"),Inddata!T31&gt;10),Inddata!T31,"Irrelevant"))</f>
        <v>Irrelevant</v>
      </c>
      <c r="T16" s="4" t="str">
        <f>IF(S16="Lige",0,IF(R16="Irrelevant","Irrelevant",IF(AND(OR(I16="Motorvejsstrækning",I16="Frakørselsflettestrækning",I16="Tilkørselsflettestrækning"),OR(Inddata!U31="",Inddata!U31&gt;(G16*1000-R16))),G16*1000-R16,IF(AND(OR(I16="Motorvejsstrækning",I16="Frakørselsflettestrækning",I16="Tilkørselsflettestrækning"),Inddata!U31&gt;0),Inddata!U31,"Irrelevant"))))</f>
        <v>Irrelevant</v>
      </c>
      <c r="U16" s="4" t="str">
        <f>IF(AND(OR(I16="Motorvejsstrækning",I16="Frakørselsflettestrækning",I16="Tilkørselsflettestrækning",I16="Frakørselsrampe",I16="Tilkørselsrampe"),Inddata!V31=""),"Nej",IF(OR(I16="Motorvejsstrækning",I16="Frakørselsflettestrækning",I16="Tilkørselsflettestrækning",I16="Frakørselsrampe",I16="Tilkørselsrampe"),Inddata!V31,"Irrelevant"))</f>
        <v>Irrelevant</v>
      </c>
      <c r="V16" s="4" t="str">
        <f>IF(W16="Lige",IF(AND(OR(I16="Frakørselsrampe",I16="Tilkørselsrampe"),Inddata!W31=""),"Lige ruderrampe",IF(OR(I16="Frakørselsrampe",I16="Tilkørselsrampe"),Inddata!W31,"Irrelevant")),"Irrelevant")</f>
        <v>Irrelevant</v>
      </c>
      <c r="W16" s="4" t="str">
        <f>IF(AND(OR(I16="Frakørselsrampe",I16="Tilkørselsrampe"),Inddata!X31=""),"Lige",IF(AND(OR(I16="Frakørselsrampe",I16="Tilkørselsrampe"),Inddata!X31&gt;10),Inddata!X31,"Irrelevant"))</f>
        <v>Irrelevant</v>
      </c>
      <c r="X16" s="4" t="str">
        <f>IF(AND(OR(I16="Frakørselsrampe",I16="Tilkørselsrampe"),OR(Inddata!Y31="",Inddata!Y31&gt;(G16*1000))),G16*1000,IF(AND(OR(I16="Frakørselsrampe",I16="Tilkørselsrampe"),Inddata!Y31&gt;0),Inddata!Y31,"Irrelevant"))</f>
        <v>Irrelevant</v>
      </c>
      <c r="Y16" s="4" t="str">
        <f>IF(AND(I16="Frakørselsrampe",Inddata!Z31=""),95,IF(AND(I16="Tilkørselsrampe",Inddata!Z31=""),45,IF(AND(OR(I16="Frakørselsrampe",I16="Tilkørselsrampe"),Inddata!Z31&gt;4,Inddata!Z31&lt;200),Inddata!Z31,"Irrelevant")))</f>
        <v>Irrelevant</v>
      </c>
      <c r="Z16" s="4" t="str">
        <f>IF(AND(OR(I16="Frakørselsrampe",I16="Tilkørselsrampe"),Inddata!AA31=""),"Lige",IF(AND(OR(I16="Frakørselsrampe",I16="Tilkørselsrampe"),Inddata!AA31&gt;10),Inddata!AA31,"Irrelevant"))</f>
        <v>Irrelevant</v>
      </c>
      <c r="AA16" s="4" t="str">
        <f>IF(X16="Irrelevant","Irrelevant",IF(AND(OR(I16="Frakørselsrampe",I16="Tilkørselsrampe"),OR(Inddata!AB31="",Inddata!AB31&gt;(G16*1000-X16))),G16*1000-X16,IF(AND(OR(I16="Frakørselsrampe",I16="Tilkørselsrampe"),Inddata!AB31&gt;0),Inddata!AB31,"Irrelevant")))</f>
        <v>Irrelevant</v>
      </c>
      <c r="AB16" s="4" t="str">
        <f>IF(AND(I16="Frakørselsrampe",Inddata!AC31=""),60,IF(AND(I16="Tilkørselsrampe",Inddata!AC31=""),80,IF(AND(OR(I16="Frakørselsrampe",I16="Tilkørselsrampe"),Inddata!AC31&gt;4,Inddata!AC31&lt;200),Inddata!AC31,"Irrelevant")))</f>
        <v>Irrelevant</v>
      </c>
      <c r="AC16" s="4" t="str">
        <f>IF(AND(OR(I16="Motorvejsstrækning",I16="Frakørselsflettestrækning",I16="Tilkørselsflettestrækning"),Inddata!AD31=""),"Nej",IF(OR(I16="Motorvejsstrækning",I16="Frakørselsflettestrækning",I16="Tilkørselsflettestrækning"),Inddata!AD31,"Irrelevant"))</f>
        <v>Irrelevant</v>
      </c>
      <c r="AD16" s="4" t="str">
        <f>IF(AND(OR(I16="Motorvejsstrækning",I16="Frakørselsflettestrækning",I16="Tilkørselsflettestrækning"),Inddata!AE31=""),"130 km/t",IF(OR(I16="Motorvejsstrækning",I16="Frakørselsflettestrækning",I16="Tilkørselsflettestrækning"),Inddata!AE31,"Irrelevant"))</f>
        <v>Irrelevant</v>
      </c>
      <c r="AE16" s="4" t="str">
        <f>IF(AND(I16="Tilkørselsflettestrækning",Inddata!AF31=""),"Nej",IF(I16="Tilkørselsflettestrækning",Inddata!AF31,"Irrelevant"))</f>
        <v>Irrelevant</v>
      </c>
      <c r="AF16" s="4" t="str">
        <f>IF(AND(AE16="Ja",Inddata!AG31&gt;0,Inddata!AG31&lt;1.00000001),Inddata!AG31,IF(OR(AE16="Nej",AE16="Ja"),0,"Irrelevant"))</f>
        <v>Irrelevant</v>
      </c>
    </row>
    <row r="17" spans="1:32" x14ac:dyDescent="0.25">
      <c r="A17" s="4" t="str">
        <f>IF(Inddata!A32="","",Inddata!A32)</f>
        <v/>
      </c>
      <c r="B17" s="4" t="str">
        <f>IF(Inddata!B32="","",Inddata!B32)</f>
        <v/>
      </c>
      <c r="C17" s="4" t="str">
        <f>IF(Inddata!C32="","",Inddata!C32)</f>
        <v/>
      </c>
      <c r="D17" s="4" t="str">
        <f>IF(Inddata!D32="","",Inddata!D32)</f>
        <v/>
      </c>
      <c r="E17" s="4" t="str">
        <f>IF(Inddata!E32="","",Inddata!E32)</f>
        <v/>
      </c>
      <c r="F17" s="4" t="str">
        <f>IF(Inddata!F32="","",Inddata!F32)</f>
        <v/>
      </c>
      <c r="G17" s="4">
        <f>IF(Inddata!G32="","",Inddata!G32)</f>
        <v>0</v>
      </c>
      <c r="H17" s="4" t="str">
        <f>IF(Inddata!H32&gt;0.5,Inddata!H32,"")</f>
        <v/>
      </c>
      <c r="I17" s="4" t="str">
        <f>IF(Inddata!I32="","",Inddata!I32)</f>
        <v/>
      </c>
      <c r="J17" s="4" t="str">
        <f>IF(AND(OR(I17="Motorvejsstrækning",I17="Frakørselsflettestrækning",I17="Tilkørselsflettestrækning"),Inddata!K32=""),2,IF(AND(OR(I17="Motorvejsstrækning",I17="Frakørselsflettestrækning",I17="Tilkørselsflettestrækning"),Inddata!K32&gt;0.5,Inddata!K32&lt;21),Inddata!K32,"Irrelevant"))</f>
        <v>Irrelevant</v>
      </c>
      <c r="K17" s="4" t="str">
        <f>IF(AND(OR(I17="Motorvejsstrækning",I17="Frakørselsflettestrækning",I17="Tilkørselsflettestrækning",I17="Frakørselsrampe",I17="Tilkørselsrampe"),Inddata!L32=""),3.5,IF(AND(OR(I17="Motorvejsstrækning",I17="Frakørselsflettestrækning",I17="Tilkørselsflettestrækning",I17="Frakørselsrampe",I17="Tilkørselsrampe"),Inddata!L32&gt;1.5,Inddata!L32&lt;11),Inddata!L32,"Irrelevant"))</f>
        <v>Irrelevant</v>
      </c>
      <c r="L17" s="4" t="str">
        <f>IF(AND(I17="Motorvejsstrækning",Inddata!M32=""),"Nej",IF(I17="Motorvejsstrækning",Inddata!M32,"Irrelevant"))</f>
        <v>Irrelevant</v>
      </c>
      <c r="M17" s="4" t="str">
        <f>IF(AND(L17="Ja",Inddata!N32&gt;0,Inddata!N32&lt;1.00000001),Inddata!N32,IF(OR(L17="Nej",L17="Ja"),0,"Irrelevant"))</f>
        <v>Irrelevant</v>
      </c>
      <c r="N17" s="4" t="str">
        <f>IF(AND(OR(I17="Motorvejsstrækning",I17="Frakørselsflettestrækning",I17="Tilkørselsflettestrækning"),Inddata!O32=""),3,IF(AND(OR(I17="Motorvejsstrækning",I17="Frakørselsflettestrækning",I17="Tilkørselsflettestrækning"),Inddata!O32&lt;11,Inddata!O32&gt;-0.00000001),Inddata!O32,"Irrelevant"))</f>
        <v>Irrelevant</v>
      </c>
      <c r="O17" s="4" t="str">
        <f>IF(AND(OR(I17="Motorvejsstrækning",I17="Frakørselsflettestrækning",I17="Tilkørselsflettestrækning",I17="Frakørselsrampe",I17="Tilkørselsrampe"),Inddata!P32=""),0.5,IF(AND(OR(I17="Motorvejsstrækning",I17="Frakørselsflettestrækning",I17="Tilkørselsflettestrækning",I17="Frakørselsrampe",I17="Tilkørselsrampe"),Inddata!P32&gt;-0.00000001,Inddata!P32&lt;11),Inddata!P32,"Irrelevant"))</f>
        <v>Irrelevant</v>
      </c>
      <c r="P17" s="4" t="str">
        <f>IF(AND(OR(I17="Motorvejsstrækning",I17="Frakørselsflettestrækning",I17="Tilkørselsflettestrækning"),Inddata!Q32=""),5,IF(AND(OR(I17="Motorvejsstrækning",I17="Frakørselsflettestrækning",I17="Tilkørselsflettestrækning"),Inddata!Q32&gt;-0.00000001,Inddata!Q32&lt;101),Inddata!Q32,"Irrelevant"))</f>
        <v>Irrelevant</v>
      </c>
      <c r="Q17" s="4" t="str">
        <f>IF(AND(OR(I17="Motorvejsstrækning",I17="Frakørselsflettestrækning",I17="Tilkørselsflettestrækning"),Inddata!R32=""),"Lige",IF(AND(OR(I17="Motorvejsstrækning",I17="Frakørselsflettestrækning",I17="Tilkørselsflettestrækning"),Inddata!R32&gt;10),Inddata!R32,"Irrelevant"))</f>
        <v>Irrelevant</v>
      </c>
      <c r="R17" s="4" t="str">
        <f>IF(Q17="Lige",0,IF(AND(OR(I17="Motorvejsstrækning",I17="Frakørselsflettestrækning",I17="Tilkørselsflettestrækning"),OR(Inddata!S32="",Inddata!S32&gt;(G17*1000))),G17*1000,IF(AND(OR(I17="Motorvejsstrækning",I17="Frakørselsflettestrækning",I17="Tilkørselsflettestrækning"),Inddata!S32&gt;0),Inddata!S32,"Irrelevant")))</f>
        <v>Irrelevant</v>
      </c>
      <c r="S17" s="4" t="str">
        <f>IF(AND(OR(I17="Motorvejsstrækning",I17="Frakørselsflettestrækning",I17="Tilkørselsflettestrækning"),Inddata!T32=""),"Lige",IF(AND(OR(I17="Motorvejsstrækning",I17="Frakørselsflettestrækning",I17="Tilkørselsflettestrækning"),Inddata!T32&gt;10),Inddata!T32,"Irrelevant"))</f>
        <v>Irrelevant</v>
      </c>
      <c r="T17" s="4" t="str">
        <f>IF(S17="Lige",0,IF(R17="Irrelevant","Irrelevant",IF(AND(OR(I17="Motorvejsstrækning",I17="Frakørselsflettestrækning",I17="Tilkørselsflettestrækning"),OR(Inddata!U32="",Inddata!U32&gt;(G17*1000-R17))),G17*1000-R17,IF(AND(OR(I17="Motorvejsstrækning",I17="Frakørselsflettestrækning",I17="Tilkørselsflettestrækning"),Inddata!U32&gt;0),Inddata!U32,"Irrelevant"))))</f>
        <v>Irrelevant</v>
      </c>
      <c r="U17" s="4" t="str">
        <f>IF(AND(OR(I17="Motorvejsstrækning",I17="Frakørselsflettestrækning",I17="Tilkørselsflettestrækning",I17="Frakørselsrampe",I17="Tilkørselsrampe"),Inddata!V32=""),"Nej",IF(OR(I17="Motorvejsstrækning",I17="Frakørselsflettestrækning",I17="Tilkørselsflettestrækning",I17="Frakørselsrampe",I17="Tilkørselsrampe"),Inddata!V32,"Irrelevant"))</f>
        <v>Irrelevant</v>
      </c>
      <c r="V17" s="4" t="str">
        <f>IF(W17="Lige",IF(AND(OR(I17="Frakørselsrampe",I17="Tilkørselsrampe"),Inddata!W32=""),"Lige ruderrampe",IF(OR(I17="Frakørselsrampe",I17="Tilkørselsrampe"),Inddata!W32,"Irrelevant")),"Irrelevant")</f>
        <v>Irrelevant</v>
      </c>
      <c r="W17" s="4" t="str">
        <f>IF(AND(OR(I17="Frakørselsrampe",I17="Tilkørselsrampe"),Inddata!X32=""),"Lige",IF(AND(OR(I17="Frakørselsrampe",I17="Tilkørselsrampe"),Inddata!X32&gt;10),Inddata!X32,"Irrelevant"))</f>
        <v>Irrelevant</v>
      </c>
      <c r="X17" s="4" t="str">
        <f>IF(AND(OR(I17="Frakørselsrampe",I17="Tilkørselsrampe"),OR(Inddata!Y32="",Inddata!Y32&gt;(G17*1000))),G17*1000,IF(AND(OR(I17="Frakørselsrampe",I17="Tilkørselsrampe"),Inddata!Y32&gt;0),Inddata!Y32,"Irrelevant"))</f>
        <v>Irrelevant</v>
      </c>
      <c r="Y17" s="4" t="str">
        <f>IF(AND(I17="Frakørselsrampe",Inddata!Z32=""),95,IF(AND(I17="Tilkørselsrampe",Inddata!Z32=""),45,IF(AND(OR(I17="Frakørselsrampe",I17="Tilkørselsrampe"),Inddata!Z32&gt;4,Inddata!Z32&lt;200),Inddata!Z32,"Irrelevant")))</f>
        <v>Irrelevant</v>
      </c>
      <c r="Z17" s="4" t="str">
        <f>IF(AND(OR(I17="Frakørselsrampe",I17="Tilkørselsrampe"),Inddata!AA32=""),"Lige",IF(AND(OR(I17="Frakørselsrampe",I17="Tilkørselsrampe"),Inddata!AA32&gt;10),Inddata!AA32,"Irrelevant"))</f>
        <v>Irrelevant</v>
      </c>
      <c r="AA17" s="4" t="str">
        <f>IF(X17="Irrelevant","Irrelevant",IF(AND(OR(I17="Frakørselsrampe",I17="Tilkørselsrampe"),OR(Inddata!AB32="",Inddata!AB32&gt;(G17*1000-X17))),G17*1000-X17,IF(AND(OR(I17="Frakørselsrampe",I17="Tilkørselsrampe"),Inddata!AB32&gt;0),Inddata!AB32,"Irrelevant")))</f>
        <v>Irrelevant</v>
      </c>
      <c r="AB17" s="4" t="str">
        <f>IF(AND(I17="Frakørselsrampe",Inddata!AC32=""),60,IF(AND(I17="Tilkørselsrampe",Inddata!AC32=""),80,IF(AND(OR(I17="Frakørselsrampe",I17="Tilkørselsrampe"),Inddata!AC32&gt;4,Inddata!AC32&lt;200),Inddata!AC32,"Irrelevant")))</f>
        <v>Irrelevant</v>
      </c>
      <c r="AC17" s="4" t="str">
        <f>IF(AND(OR(I17="Motorvejsstrækning",I17="Frakørselsflettestrækning",I17="Tilkørselsflettestrækning"),Inddata!AD32=""),"Nej",IF(OR(I17="Motorvejsstrækning",I17="Frakørselsflettestrækning",I17="Tilkørselsflettestrækning"),Inddata!AD32,"Irrelevant"))</f>
        <v>Irrelevant</v>
      </c>
      <c r="AD17" s="4" t="str">
        <f>IF(AND(OR(I17="Motorvejsstrækning",I17="Frakørselsflettestrækning",I17="Tilkørselsflettestrækning"),Inddata!AE32=""),"130 km/t",IF(OR(I17="Motorvejsstrækning",I17="Frakørselsflettestrækning",I17="Tilkørselsflettestrækning"),Inddata!AE32,"Irrelevant"))</f>
        <v>Irrelevant</v>
      </c>
      <c r="AE17" s="4" t="str">
        <f>IF(AND(I17="Tilkørselsflettestrækning",Inddata!AF32=""),"Nej",IF(I17="Tilkørselsflettestrækning",Inddata!AF32,"Irrelevant"))</f>
        <v>Irrelevant</v>
      </c>
      <c r="AF17" s="4" t="str">
        <f>IF(AND(AE17="Ja",Inddata!AG32&gt;0,Inddata!AG32&lt;1.00000001),Inddata!AG32,IF(OR(AE17="Nej",AE17="Ja"),0,"Irrelevant"))</f>
        <v>Irrelevant</v>
      </c>
    </row>
    <row r="18" spans="1:32" x14ac:dyDescent="0.25">
      <c r="A18" s="4" t="str">
        <f>IF(Inddata!A33="","",Inddata!A33)</f>
        <v/>
      </c>
      <c r="B18" s="4" t="str">
        <f>IF(Inddata!B33="","",Inddata!B33)</f>
        <v/>
      </c>
      <c r="C18" s="4" t="str">
        <f>IF(Inddata!C33="","",Inddata!C33)</f>
        <v/>
      </c>
      <c r="D18" s="4" t="str">
        <f>IF(Inddata!D33="","",Inddata!D33)</f>
        <v/>
      </c>
      <c r="E18" s="4" t="str">
        <f>IF(Inddata!E33="","",Inddata!E33)</f>
        <v/>
      </c>
      <c r="F18" s="4" t="str">
        <f>IF(Inddata!F33="","",Inddata!F33)</f>
        <v/>
      </c>
      <c r="G18" s="4">
        <f>IF(Inddata!G33="","",Inddata!G33)</f>
        <v>0</v>
      </c>
      <c r="H18" s="4" t="str">
        <f>IF(Inddata!H33&gt;0.5,Inddata!H33,"")</f>
        <v/>
      </c>
      <c r="I18" s="4" t="str">
        <f>IF(Inddata!I33="","",Inddata!I33)</f>
        <v/>
      </c>
      <c r="J18" s="4" t="str">
        <f>IF(AND(OR(I18="Motorvejsstrækning",I18="Frakørselsflettestrækning",I18="Tilkørselsflettestrækning"),Inddata!K33=""),2,IF(AND(OR(I18="Motorvejsstrækning",I18="Frakørselsflettestrækning",I18="Tilkørselsflettestrækning"),Inddata!K33&gt;0.5,Inddata!K33&lt;21),Inddata!K33,"Irrelevant"))</f>
        <v>Irrelevant</v>
      </c>
      <c r="K18" s="4" t="str">
        <f>IF(AND(OR(I18="Motorvejsstrækning",I18="Frakørselsflettestrækning",I18="Tilkørselsflettestrækning",I18="Frakørselsrampe",I18="Tilkørselsrampe"),Inddata!L33=""),3.5,IF(AND(OR(I18="Motorvejsstrækning",I18="Frakørselsflettestrækning",I18="Tilkørselsflettestrækning",I18="Frakørselsrampe",I18="Tilkørselsrampe"),Inddata!L33&gt;1.5,Inddata!L33&lt;11),Inddata!L33,"Irrelevant"))</f>
        <v>Irrelevant</v>
      </c>
      <c r="L18" s="4" t="str">
        <f>IF(AND(I18="Motorvejsstrækning",Inddata!M33=""),"Nej",IF(I18="Motorvejsstrækning",Inddata!M33,"Irrelevant"))</f>
        <v>Irrelevant</v>
      </c>
      <c r="M18" s="4" t="str">
        <f>IF(AND(L18="Ja",Inddata!N33&gt;0,Inddata!N33&lt;1.00000001),Inddata!N33,IF(OR(L18="Nej",L18="Ja"),0,"Irrelevant"))</f>
        <v>Irrelevant</v>
      </c>
      <c r="N18" s="4" t="str">
        <f>IF(AND(OR(I18="Motorvejsstrækning",I18="Frakørselsflettestrækning",I18="Tilkørselsflettestrækning"),Inddata!O33=""),3,IF(AND(OR(I18="Motorvejsstrækning",I18="Frakørselsflettestrækning",I18="Tilkørselsflettestrækning"),Inddata!O33&lt;11,Inddata!O33&gt;-0.00000001),Inddata!O33,"Irrelevant"))</f>
        <v>Irrelevant</v>
      </c>
      <c r="O18" s="4" t="str">
        <f>IF(AND(OR(I18="Motorvejsstrækning",I18="Frakørselsflettestrækning",I18="Tilkørselsflettestrækning",I18="Frakørselsrampe",I18="Tilkørselsrampe"),Inddata!P33=""),0.5,IF(AND(OR(I18="Motorvejsstrækning",I18="Frakørselsflettestrækning",I18="Tilkørselsflettestrækning",I18="Frakørselsrampe",I18="Tilkørselsrampe"),Inddata!P33&gt;-0.00000001,Inddata!P33&lt;11),Inddata!P33,"Irrelevant"))</f>
        <v>Irrelevant</v>
      </c>
      <c r="P18" s="4" t="str">
        <f>IF(AND(OR(I18="Motorvejsstrækning",I18="Frakørselsflettestrækning",I18="Tilkørselsflettestrækning"),Inddata!Q33=""),5,IF(AND(OR(I18="Motorvejsstrækning",I18="Frakørselsflettestrækning",I18="Tilkørselsflettestrækning"),Inddata!Q33&gt;-0.00000001,Inddata!Q33&lt;101),Inddata!Q33,"Irrelevant"))</f>
        <v>Irrelevant</v>
      </c>
      <c r="Q18" s="4" t="str">
        <f>IF(AND(OR(I18="Motorvejsstrækning",I18="Frakørselsflettestrækning",I18="Tilkørselsflettestrækning"),Inddata!R33=""),"Lige",IF(AND(OR(I18="Motorvejsstrækning",I18="Frakørselsflettestrækning",I18="Tilkørselsflettestrækning"),Inddata!R33&gt;10),Inddata!R33,"Irrelevant"))</f>
        <v>Irrelevant</v>
      </c>
      <c r="R18" s="4" t="str">
        <f>IF(Q18="Lige",0,IF(AND(OR(I18="Motorvejsstrækning",I18="Frakørselsflettestrækning",I18="Tilkørselsflettestrækning"),OR(Inddata!S33="",Inddata!S33&gt;(G18*1000))),G18*1000,IF(AND(OR(I18="Motorvejsstrækning",I18="Frakørselsflettestrækning",I18="Tilkørselsflettestrækning"),Inddata!S33&gt;0),Inddata!S33,"Irrelevant")))</f>
        <v>Irrelevant</v>
      </c>
      <c r="S18" s="4" t="str">
        <f>IF(AND(OR(I18="Motorvejsstrækning",I18="Frakørselsflettestrækning",I18="Tilkørselsflettestrækning"),Inddata!T33=""),"Lige",IF(AND(OR(I18="Motorvejsstrækning",I18="Frakørselsflettestrækning",I18="Tilkørselsflettestrækning"),Inddata!T33&gt;10),Inddata!T33,"Irrelevant"))</f>
        <v>Irrelevant</v>
      </c>
      <c r="T18" s="4" t="str">
        <f>IF(S18="Lige",0,IF(R18="Irrelevant","Irrelevant",IF(AND(OR(I18="Motorvejsstrækning",I18="Frakørselsflettestrækning",I18="Tilkørselsflettestrækning"),OR(Inddata!U33="",Inddata!U33&gt;(G18*1000-R18))),G18*1000-R18,IF(AND(OR(I18="Motorvejsstrækning",I18="Frakørselsflettestrækning",I18="Tilkørselsflettestrækning"),Inddata!U33&gt;0),Inddata!U33,"Irrelevant"))))</f>
        <v>Irrelevant</v>
      </c>
      <c r="U18" s="4" t="str">
        <f>IF(AND(OR(I18="Motorvejsstrækning",I18="Frakørselsflettestrækning",I18="Tilkørselsflettestrækning",I18="Frakørselsrampe",I18="Tilkørselsrampe"),Inddata!V33=""),"Nej",IF(OR(I18="Motorvejsstrækning",I18="Frakørselsflettestrækning",I18="Tilkørselsflettestrækning",I18="Frakørselsrampe",I18="Tilkørselsrampe"),Inddata!V33,"Irrelevant"))</f>
        <v>Irrelevant</v>
      </c>
      <c r="V18" s="4" t="str">
        <f>IF(W18="Lige",IF(AND(OR(I18="Frakørselsrampe",I18="Tilkørselsrampe"),Inddata!W33=""),"Lige ruderrampe",IF(OR(I18="Frakørselsrampe",I18="Tilkørselsrampe"),Inddata!W33,"Irrelevant")),"Irrelevant")</f>
        <v>Irrelevant</v>
      </c>
      <c r="W18" s="4" t="str">
        <f>IF(AND(OR(I18="Frakørselsrampe",I18="Tilkørselsrampe"),Inddata!X33=""),"Lige",IF(AND(OR(I18="Frakørselsrampe",I18="Tilkørselsrampe"),Inddata!X33&gt;10),Inddata!X33,"Irrelevant"))</f>
        <v>Irrelevant</v>
      </c>
      <c r="X18" s="4" t="str">
        <f>IF(AND(OR(I18="Frakørselsrampe",I18="Tilkørselsrampe"),OR(Inddata!Y33="",Inddata!Y33&gt;(G18*1000))),G18*1000,IF(AND(OR(I18="Frakørselsrampe",I18="Tilkørselsrampe"),Inddata!Y33&gt;0),Inddata!Y33,"Irrelevant"))</f>
        <v>Irrelevant</v>
      </c>
      <c r="Y18" s="4" t="str">
        <f>IF(AND(I18="Frakørselsrampe",Inddata!Z33=""),95,IF(AND(I18="Tilkørselsrampe",Inddata!Z33=""),45,IF(AND(OR(I18="Frakørselsrampe",I18="Tilkørselsrampe"),Inddata!Z33&gt;4,Inddata!Z33&lt;200),Inddata!Z33,"Irrelevant")))</f>
        <v>Irrelevant</v>
      </c>
      <c r="Z18" s="4" t="str">
        <f>IF(AND(OR(I18="Frakørselsrampe",I18="Tilkørselsrampe"),Inddata!AA33=""),"Lige",IF(AND(OR(I18="Frakørselsrampe",I18="Tilkørselsrampe"),Inddata!AA33&gt;10),Inddata!AA33,"Irrelevant"))</f>
        <v>Irrelevant</v>
      </c>
      <c r="AA18" s="4" t="str">
        <f>IF(X18="Irrelevant","Irrelevant",IF(AND(OR(I18="Frakørselsrampe",I18="Tilkørselsrampe"),OR(Inddata!AB33="",Inddata!AB33&gt;(G18*1000-X18))),G18*1000-X18,IF(AND(OR(I18="Frakørselsrampe",I18="Tilkørselsrampe"),Inddata!AB33&gt;0),Inddata!AB33,"Irrelevant")))</f>
        <v>Irrelevant</v>
      </c>
      <c r="AB18" s="4" t="str">
        <f>IF(AND(I18="Frakørselsrampe",Inddata!AC33=""),60,IF(AND(I18="Tilkørselsrampe",Inddata!AC33=""),80,IF(AND(OR(I18="Frakørselsrampe",I18="Tilkørselsrampe"),Inddata!AC33&gt;4,Inddata!AC33&lt;200),Inddata!AC33,"Irrelevant")))</f>
        <v>Irrelevant</v>
      </c>
      <c r="AC18" s="4" t="str">
        <f>IF(AND(OR(I18="Motorvejsstrækning",I18="Frakørselsflettestrækning",I18="Tilkørselsflettestrækning"),Inddata!AD33=""),"Nej",IF(OR(I18="Motorvejsstrækning",I18="Frakørselsflettestrækning",I18="Tilkørselsflettestrækning"),Inddata!AD33,"Irrelevant"))</f>
        <v>Irrelevant</v>
      </c>
      <c r="AD18" s="4" t="str">
        <f>IF(AND(OR(I18="Motorvejsstrækning",I18="Frakørselsflettestrækning",I18="Tilkørselsflettestrækning"),Inddata!AE33=""),"130 km/t",IF(OR(I18="Motorvejsstrækning",I18="Frakørselsflettestrækning",I18="Tilkørselsflettestrækning"),Inddata!AE33,"Irrelevant"))</f>
        <v>Irrelevant</v>
      </c>
      <c r="AE18" s="4" t="str">
        <f>IF(AND(I18="Tilkørselsflettestrækning",Inddata!AF33=""),"Nej",IF(I18="Tilkørselsflettestrækning",Inddata!AF33,"Irrelevant"))</f>
        <v>Irrelevant</v>
      </c>
      <c r="AF18" s="4" t="str">
        <f>IF(AND(AE18="Ja",Inddata!AG33&gt;0,Inddata!AG33&lt;1.00000001),Inddata!AG33,IF(OR(AE18="Nej",AE18="Ja"),0,"Irrelevant"))</f>
        <v>Irrelevant</v>
      </c>
    </row>
    <row r="19" spans="1:32" x14ac:dyDescent="0.25">
      <c r="A19" s="4" t="str">
        <f>IF(Inddata!A34="","",Inddata!A34)</f>
        <v/>
      </c>
      <c r="B19" s="4" t="str">
        <f>IF(Inddata!B34="","",Inddata!B34)</f>
        <v/>
      </c>
      <c r="C19" s="4" t="str">
        <f>IF(Inddata!C34="","",Inddata!C34)</f>
        <v/>
      </c>
      <c r="D19" s="4" t="str">
        <f>IF(Inddata!D34="","",Inddata!D34)</f>
        <v/>
      </c>
      <c r="E19" s="4" t="str">
        <f>IF(Inddata!E34="","",Inddata!E34)</f>
        <v/>
      </c>
      <c r="F19" s="4" t="str">
        <f>IF(Inddata!F34="","",Inddata!F34)</f>
        <v/>
      </c>
      <c r="G19" s="4">
        <f>IF(Inddata!G34="","",Inddata!G34)</f>
        <v>0</v>
      </c>
      <c r="H19" s="4" t="str">
        <f>IF(Inddata!H34&gt;0.5,Inddata!H34,"")</f>
        <v/>
      </c>
      <c r="I19" s="4" t="str">
        <f>IF(Inddata!I34="","",Inddata!I34)</f>
        <v/>
      </c>
      <c r="J19" s="4" t="str">
        <f>IF(AND(OR(I19="Motorvejsstrækning",I19="Frakørselsflettestrækning",I19="Tilkørselsflettestrækning"),Inddata!K34=""),2,IF(AND(OR(I19="Motorvejsstrækning",I19="Frakørselsflettestrækning",I19="Tilkørselsflettestrækning"),Inddata!K34&gt;0.5,Inddata!K34&lt;21),Inddata!K34,"Irrelevant"))</f>
        <v>Irrelevant</v>
      </c>
      <c r="K19" s="4" t="str">
        <f>IF(AND(OR(I19="Motorvejsstrækning",I19="Frakørselsflettestrækning",I19="Tilkørselsflettestrækning",I19="Frakørselsrampe",I19="Tilkørselsrampe"),Inddata!L34=""),3.5,IF(AND(OR(I19="Motorvejsstrækning",I19="Frakørselsflettestrækning",I19="Tilkørselsflettestrækning",I19="Frakørselsrampe",I19="Tilkørselsrampe"),Inddata!L34&gt;1.5,Inddata!L34&lt;11),Inddata!L34,"Irrelevant"))</f>
        <v>Irrelevant</v>
      </c>
      <c r="L19" s="4" t="str">
        <f>IF(AND(I19="Motorvejsstrækning",Inddata!M34=""),"Nej",IF(I19="Motorvejsstrækning",Inddata!M34,"Irrelevant"))</f>
        <v>Irrelevant</v>
      </c>
      <c r="M19" s="4" t="str">
        <f>IF(AND(L19="Ja",Inddata!N34&gt;0,Inddata!N34&lt;1.00000001),Inddata!N34,IF(OR(L19="Nej",L19="Ja"),0,"Irrelevant"))</f>
        <v>Irrelevant</v>
      </c>
      <c r="N19" s="4" t="str">
        <f>IF(AND(OR(I19="Motorvejsstrækning",I19="Frakørselsflettestrækning",I19="Tilkørselsflettestrækning"),Inddata!O34=""),3,IF(AND(OR(I19="Motorvejsstrækning",I19="Frakørselsflettestrækning",I19="Tilkørselsflettestrækning"),Inddata!O34&lt;11,Inddata!O34&gt;-0.00000001),Inddata!O34,"Irrelevant"))</f>
        <v>Irrelevant</v>
      </c>
      <c r="O19" s="4" t="str">
        <f>IF(AND(OR(I19="Motorvejsstrækning",I19="Frakørselsflettestrækning",I19="Tilkørselsflettestrækning",I19="Frakørselsrampe",I19="Tilkørselsrampe"),Inddata!P34=""),0.5,IF(AND(OR(I19="Motorvejsstrækning",I19="Frakørselsflettestrækning",I19="Tilkørselsflettestrækning",I19="Frakørselsrampe",I19="Tilkørselsrampe"),Inddata!P34&gt;-0.00000001,Inddata!P34&lt;11),Inddata!P34,"Irrelevant"))</f>
        <v>Irrelevant</v>
      </c>
      <c r="P19" s="4" t="str">
        <f>IF(AND(OR(I19="Motorvejsstrækning",I19="Frakørselsflettestrækning",I19="Tilkørselsflettestrækning"),Inddata!Q34=""),5,IF(AND(OR(I19="Motorvejsstrækning",I19="Frakørselsflettestrækning",I19="Tilkørselsflettestrækning"),Inddata!Q34&gt;-0.00000001,Inddata!Q34&lt;101),Inddata!Q34,"Irrelevant"))</f>
        <v>Irrelevant</v>
      </c>
      <c r="Q19" s="4" t="str">
        <f>IF(AND(OR(I19="Motorvejsstrækning",I19="Frakørselsflettestrækning",I19="Tilkørselsflettestrækning"),Inddata!R34=""),"Lige",IF(AND(OR(I19="Motorvejsstrækning",I19="Frakørselsflettestrækning",I19="Tilkørselsflettestrækning"),Inddata!R34&gt;10),Inddata!R34,"Irrelevant"))</f>
        <v>Irrelevant</v>
      </c>
      <c r="R19" s="4" t="str">
        <f>IF(Q19="Lige",0,IF(AND(OR(I19="Motorvejsstrækning",I19="Frakørselsflettestrækning",I19="Tilkørselsflettestrækning"),OR(Inddata!S34="",Inddata!S34&gt;(G19*1000))),G19*1000,IF(AND(OR(I19="Motorvejsstrækning",I19="Frakørselsflettestrækning",I19="Tilkørselsflettestrækning"),Inddata!S34&gt;0),Inddata!S34,"Irrelevant")))</f>
        <v>Irrelevant</v>
      </c>
      <c r="S19" s="4" t="str">
        <f>IF(AND(OR(I19="Motorvejsstrækning",I19="Frakørselsflettestrækning",I19="Tilkørselsflettestrækning"),Inddata!T34=""),"Lige",IF(AND(OR(I19="Motorvejsstrækning",I19="Frakørselsflettestrækning",I19="Tilkørselsflettestrækning"),Inddata!T34&gt;10),Inddata!T34,"Irrelevant"))</f>
        <v>Irrelevant</v>
      </c>
      <c r="T19" s="4" t="str">
        <f>IF(S19="Lige",0,IF(R19="Irrelevant","Irrelevant",IF(AND(OR(I19="Motorvejsstrækning",I19="Frakørselsflettestrækning",I19="Tilkørselsflettestrækning"),OR(Inddata!U34="",Inddata!U34&gt;(G19*1000-R19))),G19*1000-R19,IF(AND(OR(I19="Motorvejsstrækning",I19="Frakørselsflettestrækning",I19="Tilkørselsflettestrækning"),Inddata!U34&gt;0),Inddata!U34,"Irrelevant"))))</f>
        <v>Irrelevant</v>
      </c>
      <c r="U19" s="4" t="str">
        <f>IF(AND(OR(I19="Motorvejsstrækning",I19="Frakørselsflettestrækning",I19="Tilkørselsflettestrækning",I19="Frakørselsrampe",I19="Tilkørselsrampe"),Inddata!V34=""),"Nej",IF(OR(I19="Motorvejsstrækning",I19="Frakørselsflettestrækning",I19="Tilkørselsflettestrækning",I19="Frakørselsrampe",I19="Tilkørselsrampe"),Inddata!V34,"Irrelevant"))</f>
        <v>Irrelevant</v>
      </c>
      <c r="V19" s="4" t="str">
        <f>IF(W19="Lige",IF(AND(OR(I19="Frakørselsrampe",I19="Tilkørselsrampe"),Inddata!W34=""),"Lige ruderrampe",IF(OR(I19="Frakørselsrampe",I19="Tilkørselsrampe"),Inddata!W34,"Irrelevant")),"Irrelevant")</f>
        <v>Irrelevant</v>
      </c>
      <c r="W19" s="4" t="str">
        <f>IF(AND(OR(I19="Frakørselsrampe",I19="Tilkørselsrampe"),Inddata!X34=""),"Lige",IF(AND(OR(I19="Frakørselsrampe",I19="Tilkørselsrampe"),Inddata!X34&gt;10),Inddata!X34,"Irrelevant"))</f>
        <v>Irrelevant</v>
      </c>
      <c r="X19" s="4" t="str">
        <f>IF(AND(OR(I19="Frakørselsrampe",I19="Tilkørselsrampe"),OR(Inddata!Y34="",Inddata!Y34&gt;(G19*1000))),G19*1000,IF(AND(OR(I19="Frakørselsrampe",I19="Tilkørselsrampe"),Inddata!Y34&gt;0),Inddata!Y34,"Irrelevant"))</f>
        <v>Irrelevant</v>
      </c>
      <c r="Y19" s="4" t="str">
        <f>IF(AND(I19="Frakørselsrampe",Inddata!Z34=""),95,IF(AND(I19="Tilkørselsrampe",Inddata!Z34=""),45,IF(AND(OR(I19="Frakørselsrampe",I19="Tilkørselsrampe"),Inddata!Z34&gt;4,Inddata!Z34&lt;200),Inddata!Z34,"Irrelevant")))</f>
        <v>Irrelevant</v>
      </c>
      <c r="Z19" s="4" t="str">
        <f>IF(AND(OR(I19="Frakørselsrampe",I19="Tilkørselsrampe"),Inddata!AA34=""),"Lige",IF(AND(OR(I19="Frakørselsrampe",I19="Tilkørselsrampe"),Inddata!AA34&gt;10),Inddata!AA34,"Irrelevant"))</f>
        <v>Irrelevant</v>
      </c>
      <c r="AA19" s="4" t="str">
        <f>IF(X19="Irrelevant","Irrelevant",IF(AND(OR(I19="Frakørselsrampe",I19="Tilkørselsrampe"),OR(Inddata!AB34="",Inddata!AB34&gt;(G19*1000-X19))),G19*1000-X19,IF(AND(OR(I19="Frakørselsrampe",I19="Tilkørselsrampe"),Inddata!AB34&gt;0),Inddata!AB34,"Irrelevant")))</f>
        <v>Irrelevant</v>
      </c>
      <c r="AB19" s="4" t="str">
        <f>IF(AND(I19="Frakørselsrampe",Inddata!AC34=""),60,IF(AND(I19="Tilkørselsrampe",Inddata!AC34=""),80,IF(AND(OR(I19="Frakørselsrampe",I19="Tilkørselsrampe"),Inddata!AC34&gt;4,Inddata!AC34&lt;200),Inddata!AC34,"Irrelevant")))</f>
        <v>Irrelevant</v>
      </c>
      <c r="AC19" s="4" t="str">
        <f>IF(AND(OR(I19="Motorvejsstrækning",I19="Frakørselsflettestrækning",I19="Tilkørselsflettestrækning"),Inddata!AD34=""),"Nej",IF(OR(I19="Motorvejsstrækning",I19="Frakørselsflettestrækning",I19="Tilkørselsflettestrækning"),Inddata!AD34,"Irrelevant"))</f>
        <v>Irrelevant</v>
      </c>
      <c r="AD19" s="4" t="str">
        <f>IF(AND(OR(I19="Motorvejsstrækning",I19="Frakørselsflettestrækning",I19="Tilkørselsflettestrækning"),Inddata!AE34=""),"130 km/t",IF(OR(I19="Motorvejsstrækning",I19="Frakørselsflettestrækning",I19="Tilkørselsflettestrækning"),Inddata!AE34,"Irrelevant"))</f>
        <v>Irrelevant</v>
      </c>
      <c r="AE19" s="4" t="str">
        <f>IF(AND(I19="Tilkørselsflettestrækning",Inddata!AF34=""),"Nej",IF(I19="Tilkørselsflettestrækning",Inddata!AF34,"Irrelevant"))</f>
        <v>Irrelevant</v>
      </c>
      <c r="AF19" s="4" t="str">
        <f>IF(AND(AE19="Ja",Inddata!AG34&gt;0,Inddata!AG34&lt;1.00000001),Inddata!AG34,IF(OR(AE19="Nej",AE19="Ja"),0,"Irrelevant"))</f>
        <v>Irrelevant</v>
      </c>
    </row>
    <row r="20" spans="1:32" x14ac:dyDescent="0.25">
      <c r="A20" s="4" t="str">
        <f>IF(Inddata!A35="","",Inddata!A35)</f>
        <v/>
      </c>
      <c r="B20" s="4" t="str">
        <f>IF(Inddata!B35="","",Inddata!B35)</f>
        <v/>
      </c>
      <c r="C20" s="4" t="str">
        <f>IF(Inddata!C35="","",Inddata!C35)</f>
        <v/>
      </c>
      <c r="D20" s="4" t="str">
        <f>IF(Inddata!D35="","",Inddata!D35)</f>
        <v/>
      </c>
      <c r="E20" s="4" t="str">
        <f>IF(Inddata!E35="","",Inddata!E35)</f>
        <v/>
      </c>
      <c r="F20" s="4" t="str">
        <f>IF(Inddata!F35="","",Inddata!F35)</f>
        <v/>
      </c>
      <c r="G20" s="4">
        <f>IF(Inddata!G35="","",Inddata!G35)</f>
        <v>0</v>
      </c>
      <c r="H20" s="4" t="str">
        <f>IF(Inddata!H35&gt;0.5,Inddata!H35,"")</f>
        <v/>
      </c>
      <c r="I20" s="4" t="str">
        <f>IF(Inddata!I35="","",Inddata!I35)</f>
        <v/>
      </c>
      <c r="J20" s="4" t="str">
        <f>IF(AND(OR(I20="Motorvejsstrækning",I20="Frakørselsflettestrækning",I20="Tilkørselsflettestrækning"),Inddata!K35=""),2,IF(AND(OR(I20="Motorvejsstrækning",I20="Frakørselsflettestrækning",I20="Tilkørselsflettestrækning"),Inddata!K35&gt;0.5,Inddata!K35&lt;21),Inddata!K35,"Irrelevant"))</f>
        <v>Irrelevant</v>
      </c>
      <c r="K20" s="4" t="str">
        <f>IF(AND(OR(I20="Motorvejsstrækning",I20="Frakørselsflettestrækning",I20="Tilkørselsflettestrækning",I20="Frakørselsrampe",I20="Tilkørselsrampe"),Inddata!L35=""),3.5,IF(AND(OR(I20="Motorvejsstrækning",I20="Frakørselsflettestrækning",I20="Tilkørselsflettestrækning",I20="Frakørselsrampe",I20="Tilkørselsrampe"),Inddata!L35&gt;1.5,Inddata!L35&lt;11),Inddata!L35,"Irrelevant"))</f>
        <v>Irrelevant</v>
      </c>
      <c r="L20" s="4" t="str">
        <f>IF(AND(I20="Motorvejsstrækning",Inddata!M35=""),"Nej",IF(I20="Motorvejsstrækning",Inddata!M35,"Irrelevant"))</f>
        <v>Irrelevant</v>
      </c>
      <c r="M20" s="4" t="str">
        <f>IF(AND(L20="Ja",Inddata!N35&gt;0,Inddata!N35&lt;1.00000001),Inddata!N35,IF(OR(L20="Nej",L20="Ja"),0,"Irrelevant"))</f>
        <v>Irrelevant</v>
      </c>
      <c r="N20" s="4" t="str">
        <f>IF(AND(OR(I20="Motorvejsstrækning",I20="Frakørselsflettestrækning",I20="Tilkørselsflettestrækning"),Inddata!O35=""),3,IF(AND(OR(I20="Motorvejsstrækning",I20="Frakørselsflettestrækning",I20="Tilkørselsflettestrækning"),Inddata!O35&lt;11,Inddata!O35&gt;-0.00000001),Inddata!O35,"Irrelevant"))</f>
        <v>Irrelevant</v>
      </c>
      <c r="O20" s="4" t="str">
        <f>IF(AND(OR(I20="Motorvejsstrækning",I20="Frakørselsflettestrækning",I20="Tilkørselsflettestrækning",I20="Frakørselsrampe",I20="Tilkørselsrampe"),Inddata!P35=""),0.5,IF(AND(OR(I20="Motorvejsstrækning",I20="Frakørselsflettestrækning",I20="Tilkørselsflettestrækning",I20="Frakørselsrampe",I20="Tilkørselsrampe"),Inddata!P35&gt;-0.00000001,Inddata!P35&lt;11),Inddata!P35,"Irrelevant"))</f>
        <v>Irrelevant</v>
      </c>
      <c r="P20" s="4" t="str">
        <f>IF(AND(OR(I20="Motorvejsstrækning",I20="Frakørselsflettestrækning",I20="Tilkørselsflettestrækning"),Inddata!Q35=""),5,IF(AND(OR(I20="Motorvejsstrækning",I20="Frakørselsflettestrækning",I20="Tilkørselsflettestrækning"),Inddata!Q35&gt;-0.00000001,Inddata!Q35&lt;101),Inddata!Q35,"Irrelevant"))</f>
        <v>Irrelevant</v>
      </c>
      <c r="Q20" s="4" t="str">
        <f>IF(AND(OR(I20="Motorvejsstrækning",I20="Frakørselsflettestrækning",I20="Tilkørselsflettestrækning"),Inddata!R35=""),"Lige",IF(AND(OR(I20="Motorvejsstrækning",I20="Frakørselsflettestrækning",I20="Tilkørselsflettestrækning"),Inddata!R35&gt;10),Inddata!R35,"Irrelevant"))</f>
        <v>Irrelevant</v>
      </c>
      <c r="R20" s="4" t="str">
        <f>IF(Q20="Lige",0,IF(AND(OR(I20="Motorvejsstrækning",I20="Frakørselsflettestrækning",I20="Tilkørselsflettestrækning"),OR(Inddata!S35="",Inddata!S35&gt;(G20*1000))),G20*1000,IF(AND(OR(I20="Motorvejsstrækning",I20="Frakørselsflettestrækning",I20="Tilkørselsflettestrækning"),Inddata!S35&gt;0),Inddata!S35,"Irrelevant")))</f>
        <v>Irrelevant</v>
      </c>
      <c r="S20" s="4" t="str">
        <f>IF(AND(OR(I20="Motorvejsstrækning",I20="Frakørselsflettestrækning",I20="Tilkørselsflettestrækning"),Inddata!T35=""),"Lige",IF(AND(OR(I20="Motorvejsstrækning",I20="Frakørselsflettestrækning",I20="Tilkørselsflettestrækning"),Inddata!T35&gt;10),Inddata!T35,"Irrelevant"))</f>
        <v>Irrelevant</v>
      </c>
      <c r="T20" s="4" t="str">
        <f>IF(S20="Lige",0,IF(R20="Irrelevant","Irrelevant",IF(AND(OR(I20="Motorvejsstrækning",I20="Frakørselsflettestrækning",I20="Tilkørselsflettestrækning"),OR(Inddata!U35="",Inddata!U35&gt;(G20*1000-R20))),G20*1000-R20,IF(AND(OR(I20="Motorvejsstrækning",I20="Frakørselsflettestrækning",I20="Tilkørselsflettestrækning"),Inddata!U35&gt;0),Inddata!U35,"Irrelevant"))))</f>
        <v>Irrelevant</v>
      </c>
      <c r="U20" s="4" t="str">
        <f>IF(AND(OR(I20="Motorvejsstrækning",I20="Frakørselsflettestrækning",I20="Tilkørselsflettestrækning",I20="Frakørselsrampe",I20="Tilkørselsrampe"),Inddata!V35=""),"Nej",IF(OR(I20="Motorvejsstrækning",I20="Frakørselsflettestrækning",I20="Tilkørselsflettestrækning",I20="Frakørselsrampe",I20="Tilkørselsrampe"),Inddata!V35,"Irrelevant"))</f>
        <v>Irrelevant</v>
      </c>
      <c r="V20" s="4" t="str">
        <f>IF(W20="Lige",IF(AND(OR(I20="Frakørselsrampe",I20="Tilkørselsrampe"),Inddata!W35=""),"Lige ruderrampe",IF(OR(I20="Frakørselsrampe",I20="Tilkørselsrampe"),Inddata!W35,"Irrelevant")),"Irrelevant")</f>
        <v>Irrelevant</v>
      </c>
      <c r="W20" s="4" t="str">
        <f>IF(AND(OR(I20="Frakørselsrampe",I20="Tilkørselsrampe"),Inddata!X35=""),"Lige",IF(AND(OR(I20="Frakørselsrampe",I20="Tilkørselsrampe"),Inddata!X35&gt;10),Inddata!X35,"Irrelevant"))</f>
        <v>Irrelevant</v>
      </c>
      <c r="X20" s="4" t="str">
        <f>IF(AND(OR(I20="Frakørselsrampe",I20="Tilkørselsrampe"),OR(Inddata!Y35="",Inddata!Y35&gt;(G20*1000))),G20*1000,IF(AND(OR(I20="Frakørselsrampe",I20="Tilkørselsrampe"),Inddata!Y35&gt;0),Inddata!Y35,"Irrelevant"))</f>
        <v>Irrelevant</v>
      </c>
      <c r="Y20" s="4" t="str">
        <f>IF(AND(I20="Frakørselsrampe",Inddata!Z35=""),95,IF(AND(I20="Tilkørselsrampe",Inddata!Z35=""),45,IF(AND(OR(I20="Frakørselsrampe",I20="Tilkørselsrampe"),Inddata!Z35&gt;4,Inddata!Z35&lt;200),Inddata!Z35,"Irrelevant")))</f>
        <v>Irrelevant</v>
      </c>
      <c r="Z20" s="4" t="str">
        <f>IF(AND(OR(I20="Frakørselsrampe",I20="Tilkørselsrampe"),Inddata!AA35=""),"Lige",IF(AND(OR(I20="Frakørselsrampe",I20="Tilkørselsrampe"),Inddata!AA35&gt;10),Inddata!AA35,"Irrelevant"))</f>
        <v>Irrelevant</v>
      </c>
      <c r="AA20" s="4" t="str">
        <f>IF(X20="Irrelevant","Irrelevant",IF(AND(OR(I20="Frakørselsrampe",I20="Tilkørselsrampe"),OR(Inddata!AB35="",Inddata!AB35&gt;(G20*1000-X20))),G20*1000-X20,IF(AND(OR(I20="Frakørselsrampe",I20="Tilkørselsrampe"),Inddata!AB35&gt;0),Inddata!AB35,"Irrelevant")))</f>
        <v>Irrelevant</v>
      </c>
      <c r="AB20" s="4" t="str">
        <f>IF(AND(I20="Frakørselsrampe",Inddata!AC35=""),60,IF(AND(I20="Tilkørselsrampe",Inddata!AC35=""),80,IF(AND(OR(I20="Frakørselsrampe",I20="Tilkørselsrampe"),Inddata!AC35&gt;4,Inddata!AC35&lt;200),Inddata!AC35,"Irrelevant")))</f>
        <v>Irrelevant</v>
      </c>
      <c r="AC20" s="4" t="str">
        <f>IF(AND(OR(I20="Motorvejsstrækning",I20="Frakørselsflettestrækning",I20="Tilkørselsflettestrækning"),Inddata!AD35=""),"Nej",IF(OR(I20="Motorvejsstrækning",I20="Frakørselsflettestrækning",I20="Tilkørselsflettestrækning"),Inddata!AD35,"Irrelevant"))</f>
        <v>Irrelevant</v>
      </c>
      <c r="AD20" s="4" t="str">
        <f>IF(AND(OR(I20="Motorvejsstrækning",I20="Frakørselsflettestrækning",I20="Tilkørselsflettestrækning"),Inddata!AE35=""),"130 km/t",IF(OR(I20="Motorvejsstrækning",I20="Frakørselsflettestrækning",I20="Tilkørselsflettestrækning"),Inddata!AE35,"Irrelevant"))</f>
        <v>Irrelevant</v>
      </c>
      <c r="AE20" s="4" t="str">
        <f>IF(AND(I20="Tilkørselsflettestrækning",Inddata!AF35=""),"Nej",IF(I20="Tilkørselsflettestrækning",Inddata!AF35,"Irrelevant"))</f>
        <v>Irrelevant</v>
      </c>
      <c r="AF20" s="4" t="str">
        <f>IF(AND(AE20="Ja",Inddata!AG35&gt;0,Inddata!AG35&lt;1.00000001),Inddata!AG35,IF(OR(AE20="Nej",AE20="Ja"),0,"Irrelevant"))</f>
        <v>Irrelevant</v>
      </c>
    </row>
    <row r="21" spans="1:32" x14ac:dyDescent="0.25">
      <c r="A21" s="4" t="str">
        <f>IF(Inddata!A36="","",Inddata!A36)</f>
        <v/>
      </c>
      <c r="B21" s="4" t="str">
        <f>IF(Inddata!B36="","",Inddata!B36)</f>
        <v/>
      </c>
      <c r="C21" s="4" t="str">
        <f>IF(Inddata!C36="","",Inddata!C36)</f>
        <v/>
      </c>
      <c r="D21" s="4" t="str">
        <f>IF(Inddata!D36="","",Inddata!D36)</f>
        <v/>
      </c>
      <c r="E21" s="4" t="str">
        <f>IF(Inddata!E36="","",Inddata!E36)</f>
        <v/>
      </c>
      <c r="F21" s="4" t="str">
        <f>IF(Inddata!F36="","",Inddata!F36)</f>
        <v/>
      </c>
      <c r="G21" s="4">
        <f>IF(Inddata!G36="","",Inddata!G36)</f>
        <v>0</v>
      </c>
      <c r="H21" s="4" t="str">
        <f>IF(Inddata!H36&gt;0.5,Inddata!H36,"")</f>
        <v/>
      </c>
      <c r="I21" s="4" t="str">
        <f>IF(Inddata!I36="","",Inddata!I36)</f>
        <v/>
      </c>
      <c r="J21" s="4" t="str">
        <f>IF(AND(OR(I21="Motorvejsstrækning",I21="Frakørselsflettestrækning",I21="Tilkørselsflettestrækning"),Inddata!K36=""),2,IF(AND(OR(I21="Motorvejsstrækning",I21="Frakørselsflettestrækning",I21="Tilkørselsflettestrækning"),Inddata!K36&gt;0.5,Inddata!K36&lt;21),Inddata!K36,"Irrelevant"))</f>
        <v>Irrelevant</v>
      </c>
      <c r="K21" s="4" t="str">
        <f>IF(AND(OR(I21="Motorvejsstrækning",I21="Frakørselsflettestrækning",I21="Tilkørselsflettestrækning",I21="Frakørselsrampe",I21="Tilkørselsrampe"),Inddata!L36=""),3.5,IF(AND(OR(I21="Motorvejsstrækning",I21="Frakørselsflettestrækning",I21="Tilkørselsflettestrækning",I21="Frakørselsrampe",I21="Tilkørselsrampe"),Inddata!L36&gt;1.5,Inddata!L36&lt;11),Inddata!L36,"Irrelevant"))</f>
        <v>Irrelevant</v>
      </c>
      <c r="L21" s="4" t="str">
        <f>IF(AND(I21="Motorvejsstrækning",Inddata!M36=""),"Nej",IF(I21="Motorvejsstrækning",Inddata!M36,"Irrelevant"))</f>
        <v>Irrelevant</v>
      </c>
      <c r="M21" s="4" t="str">
        <f>IF(AND(L21="Ja",Inddata!N36&gt;0,Inddata!N36&lt;1.00000001),Inddata!N36,IF(OR(L21="Nej",L21="Ja"),0,"Irrelevant"))</f>
        <v>Irrelevant</v>
      </c>
      <c r="N21" s="4" t="str">
        <f>IF(AND(OR(I21="Motorvejsstrækning",I21="Frakørselsflettestrækning",I21="Tilkørselsflettestrækning"),Inddata!O36=""),3,IF(AND(OR(I21="Motorvejsstrækning",I21="Frakørselsflettestrækning",I21="Tilkørselsflettestrækning"),Inddata!O36&lt;11,Inddata!O36&gt;-0.00000001),Inddata!O36,"Irrelevant"))</f>
        <v>Irrelevant</v>
      </c>
      <c r="O21" s="4" t="str">
        <f>IF(AND(OR(I21="Motorvejsstrækning",I21="Frakørselsflettestrækning",I21="Tilkørselsflettestrækning",I21="Frakørselsrampe",I21="Tilkørselsrampe"),Inddata!P36=""),0.5,IF(AND(OR(I21="Motorvejsstrækning",I21="Frakørselsflettestrækning",I21="Tilkørselsflettestrækning",I21="Frakørselsrampe",I21="Tilkørselsrampe"),Inddata!P36&gt;-0.00000001,Inddata!P36&lt;11),Inddata!P36,"Irrelevant"))</f>
        <v>Irrelevant</v>
      </c>
      <c r="P21" s="4" t="str">
        <f>IF(AND(OR(I21="Motorvejsstrækning",I21="Frakørselsflettestrækning",I21="Tilkørselsflettestrækning"),Inddata!Q36=""),5,IF(AND(OR(I21="Motorvejsstrækning",I21="Frakørselsflettestrækning",I21="Tilkørselsflettestrækning"),Inddata!Q36&gt;-0.00000001,Inddata!Q36&lt;101),Inddata!Q36,"Irrelevant"))</f>
        <v>Irrelevant</v>
      </c>
      <c r="Q21" s="4" t="str">
        <f>IF(AND(OR(I21="Motorvejsstrækning",I21="Frakørselsflettestrækning",I21="Tilkørselsflettestrækning"),Inddata!R36=""),"Lige",IF(AND(OR(I21="Motorvejsstrækning",I21="Frakørselsflettestrækning",I21="Tilkørselsflettestrækning"),Inddata!R36&gt;10),Inddata!R36,"Irrelevant"))</f>
        <v>Irrelevant</v>
      </c>
      <c r="R21" s="4" t="str">
        <f>IF(Q21="Lige",0,IF(AND(OR(I21="Motorvejsstrækning",I21="Frakørselsflettestrækning",I21="Tilkørselsflettestrækning"),OR(Inddata!S36="",Inddata!S36&gt;(G21*1000))),G21*1000,IF(AND(OR(I21="Motorvejsstrækning",I21="Frakørselsflettestrækning",I21="Tilkørselsflettestrækning"),Inddata!S36&gt;0),Inddata!S36,"Irrelevant")))</f>
        <v>Irrelevant</v>
      </c>
      <c r="S21" s="4" t="str">
        <f>IF(AND(OR(I21="Motorvejsstrækning",I21="Frakørselsflettestrækning",I21="Tilkørselsflettestrækning"),Inddata!T36=""),"Lige",IF(AND(OR(I21="Motorvejsstrækning",I21="Frakørselsflettestrækning",I21="Tilkørselsflettestrækning"),Inddata!T36&gt;10),Inddata!T36,"Irrelevant"))</f>
        <v>Irrelevant</v>
      </c>
      <c r="T21" s="4" t="str">
        <f>IF(S21="Lige",0,IF(R21="Irrelevant","Irrelevant",IF(AND(OR(I21="Motorvejsstrækning",I21="Frakørselsflettestrækning",I21="Tilkørselsflettestrækning"),OR(Inddata!U36="",Inddata!U36&gt;(G21*1000-R21))),G21*1000-R21,IF(AND(OR(I21="Motorvejsstrækning",I21="Frakørselsflettestrækning",I21="Tilkørselsflettestrækning"),Inddata!U36&gt;0),Inddata!U36,"Irrelevant"))))</f>
        <v>Irrelevant</v>
      </c>
      <c r="U21" s="4" t="str">
        <f>IF(AND(OR(I21="Motorvejsstrækning",I21="Frakørselsflettestrækning",I21="Tilkørselsflettestrækning",I21="Frakørselsrampe",I21="Tilkørselsrampe"),Inddata!V36=""),"Nej",IF(OR(I21="Motorvejsstrækning",I21="Frakørselsflettestrækning",I21="Tilkørselsflettestrækning",I21="Frakørselsrampe",I21="Tilkørselsrampe"),Inddata!V36,"Irrelevant"))</f>
        <v>Irrelevant</v>
      </c>
      <c r="V21" s="4" t="str">
        <f>IF(W21="Lige",IF(AND(OR(I21="Frakørselsrampe",I21="Tilkørselsrampe"),Inddata!W36=""),"Lige ruderrampe",IF(OR(I21="Frakørselsrampe",I21="Tilkørselsrampe"),Inddata!W36,"Irrelevant")),"Irrelevant")</f>
        <v>Irrelevant</v>
      </c>
      <c r="W21" s="4" t="str">
        <f>IF(AND(OR(I21="Frakørselsrampe",I21="Tilkørselsrampe"),Inddata!X36=""),"Lige",IF(AND(OR(I21="Frakørselsrampe",I21="Tilkørselsrampe"),Inddata!X36&gt;10),Inddata!X36,"Irrelevant"))</f>
        <v>Irrelevant</v>
      </c>
      <c r="X21" s="4" t="str">
        <f>IF(AND(OR(I21="Frakørselsrampe",I21="Tilkørselsrampe"),OR(Inddata!Y36="",Inddata!Y36&gt;(G21*1000))),G21*1000,IF(AND(OR(I21="Frakørselsrampe",I21="Tilkørselsrampe"),Inddata!Y36&gt;0),Inddata!Y36,"Irrelevant"))</f>
        <v>Irrelevant</v>
      </c>
      <c r="Y21" s="4" t="str">
        <f>IF(AND(I21="Frakørselsrampe",Inddata!Z36=""),95,IF(AND(I21="Tilkørselsrampe",Inddata!Z36=""),45,IF(AND(OR(I21="Frakørselsrampe",I21="Tilkørselsrampe"),Inddata!Z36&gt;4,Inddata!Z36&lt;200),Inddata!Z36,"Irrelevant")))</f>
        <v>Irrelevant</v>
      </c>
      <c r="Z21" s="4" t="str">
        <f>IF(AND(OR(I21="Frakørselsrampe",I21="Tilkørselsrampe"),Inddata!AA36=""),"Lige",IF(AND(OR(I21="Frakørselsrampe",I21="Tilkørselsrampe"),Inddata!AA36&gt;10),Inddata!AA36,"Irrelevant"))</f>
        <v>Irrelevant</v>
      </c>
      <c r="AA21" s="4" t="str">
        <f>IF(X21="Irrelevant","Irrelevant",IF(AND(OR(I21="Frakørselsrampe",I21="Tilkørselsrampe"),OR(Inddata!AB36="",Inddata!AB36&gt;(G21*1000-X21))),G21*1000-X21,IF(AND(OR(I21="Frakørselsrampe",I21="Tilkørselsrampe"),Inddata!AB36&gt;0),Inddata!AB36,"Irrelevant")))</f>
        <v>Irrelevant</v>
      </c>
      <c r="AB21" s="4" t="str">
        <f>IF(AND(I21="Frakørselsrampe",Inddata!AC36=""),60,IF(AND(I21="Tilkørselsrampe",Inddata!AC36=""),80,IF(AND(OR(I21="Frakørselsrampe",I21="Tilkørselsrampe"),Inddata!AC36&gt;4,Inddata!AC36&lt;200),Inddata!AC36,"Irrelevant")))</f>
        <v>Irrelevant</v>
      </c>
      <c r="AC21" s="4" t="str">
        <f>IF(AND(OR(I21="Motorvejsstrækning",I21="Frakørselsflettestrækning",I21="Tilkørselsflettestrækning"),Inddata!AD36=""),"Nej",IF(OR(I21="Motorvejsstrækning",I21="Frakørselsflettestrækning",I21="Tilkørselsflettestrækning"),Inddata!AD36,"Irrelevant"))</f>
        <v>Irrelevant</v>
      </c>
      <c r="AD21" s="4" t="str">
        <f>IF(AND(OR(I21="Motorvejsstrækning",I21="Frakørselsflettestrækning",I21="Tilkørselsflettestrækning"),Inddata!AE36=""),"130 km/t",IF(OR(I21="Motorvejsstrækning",I21="Frakørselsflettestrækning",I21="Tilkørselsflettestrækning"),Inddata!AE36,"Irrelevant"))</f>
        <v>Irrelevant</v>
      </c>
      <c r="AE21" s="4" t="str">
        <f>IF(AND(I21="Tilkørselsflettestrækning",Inddata!AF36=""),"Nej",IF(I21="Tilkørselsflettestrækning",Inddata!AF36,"Irrelevant"))</f>
        <v>Irrelevant</v>
      </c>
      <c r="AF21" s="4" t="str">
        <f>IF(AND(AE21="Ja",Inddata!AG36&gt;0,Inddata!AG36&lt;1.00000001),Inddata!AG36,IF(OR(AE21="Nej",AE21="Ja"),0,"Irrelevant"))</f>
        <v>Irrelevant</v>
      </c>
    </row>
    <row r="22" spans="1:32" x14ac:dyDescent="0.25">
      <c r="A22" s="4" t="str">
        <f>IF(Inddata!A37="","",Inddata!A37)</f>
        <v/>
      </c>
      <c r="B22" s="4" t="str">
        <f>IF(Inddata!B37="","",Inddata!B37)</f>
        <v/>
      </c>
      <c r="C22" s="4" t="str">
        <f>IF(Inddata!C37="","",Inddata!C37)</f>
        <v/>
      </c>
      <c r="D22" s="4" t="str">
        <f>IF(Inddata!D37="","",Inddata!D37)</f>
        <v/>
      </c>
      <c r="E22" s="4" t="str">
        <f>IF(Inddata!E37="","",Inddata!E37)</f>
        <v/>
      </c>
      <c r="F22" s="4" t="str">
        <f>IF(Inddata!F37="","",Inddata!F37)</f>
        <v/>
      </c>
      <c r="G22" s="4">
        <f>IF(Inddata!G37="","",Inddata!G37)</f>
        <v>0</v>
      </c>
      <c r="H22" s="4" t="str">
        <f>IF(Inddata!H37&gt;0.5,Inddata!H37,"")</f>
        <v/>
      </c>
      <c r="I22" s="4" t="str">
        <f>IF(Inddata!I37="","",Inddata!I37)</f>
        <v/>
      </c>
      <c r="J22" s="4" t="str">
        <f>IF(AND(OR(I22="Motorvejsstrækning",I22="Frakørselsflettestrækning",I22="Tilkørselsflettestrækning"),Inddata!K37=""),2,IF(AND(OR(I22="Motorvejsstrækning",I22="Frakørselsflettestrækning",I22="Tilkørselsflettestrækning"),Inddata!K37&gt;0.5,Inddata!K37&lt;21),Inddata!K37,"Irrelevant"))</f>
        <v>Irrelevant</v>
      </c>
      <c r="K22" s="4" t="str">
        <f>IF(AND(OR(I22="Motorvejsstrækning",I22="Frakørselsflettestrækning",I22="Tilkørselsflettestrækning",I22="Frakørselsrampe",I22="Tilkørselsrampe"),Inddata!L37=""),3.5,IF(AND(OR(I22="Motorvejsstrækning",I22="Frakørselsflettestrækning",I22="Tilkørselsflettestrækning",I22="Frakørselsrampe",I22="Tilkørselsrampe"),Inddata!L37&gt;1.5,Inddata!L37&lt;11),Inddata!L37,"Irrelevant"))</f>
        <v>Irrelevant</v>
      </c>
      <c r="L22" s="4" t="str">
        <f>IF(AND(I22="Motorvejsstrækning",Inddata!M37=""),"Nej",IF(I22="Motorvejsstrækning",Inddata!M37,"Irrelevant"))</f>
        <v>Irrelevant</v>
      </c>
      <c r="M22" s="4" t="str">
        <f>IF(AND(L22="Ja",Inddata!N37&gt;0,Inddata!N37&lt;1.00000001),Inddata!N37,IF(OR(L22="Nej",L22="Ja"),0,"Irrelevant"))</f>
        <v>Irrelevant</v>
      </c>
      <c r="N22" s="4" t="str">
        <f>IF(AND(OR(I22="Motorvejsstrækning",I22="Frakørselsflettestrækning",I22="Tilkørselsflettestrækning"),Inddata!O37=""),3,IF(AND(OR(I22="Motorvejsstrækning",I22="Frakørselsflettestrækning",I22="Tilkørselsflettestrækning"),Inddata!O37&lt;11,Inddata!O37&gt;-0.00000001),Inddata!O37,"Irrelevant"))</f>
        <v>Irrelevant</v>
      </c>
      <c r="O22" s="4" t="str">
        <f>IF(AND(OR(I22="Motorvejsstrækning",I22="Frakørselsflettestrækning",I22="Tilkørselsflettestrækning",I22="Frakørselsrampe",I22="Tilkørselsrampe"),Inddata!P37=""),0.5,IF(AND(OR(I22="Motorvejsstrækning",I22="Frakørselsflettestrækning",I22="Tilkørselsflettestrækning",I22="Frakørselsrampe",I22="Tilkørselsrampe"),Inddata!P37&gt;-0.00000001,Inddata!P37&lt;11),Inddata!P37,"Irrelevant"))</f>
        <v>Irrelevant</v>
      </c>
      <c r="P22" s="4" t="str">
        <f>IF(AND(OR(I22="Motorvejsstrækning",I22="Frakørselsflettestrækning",I22="Tilkørselsflettestrækning"),Inddata!Q37=""),5,IF(AND(OR(I22="Motorvejsstrækning",I22="Frakørselsflettestrækning",I22="Tilkørselsflettestrækning"),Inddata!Q37&gt;-0.00000001,Inddata!Q37&lt;101),Inddata!Q37,"Irrelevant"))</f>
        <v>Irrelevant</v>
      </c>
      <c r="Q22" s="4" t="str">
        <f>IF(AND(OR(I22="Motorvejsstrækning",I22="Frakørselsflettestrækning",I22="Tilkørselsflettestrækning"),Inddata!R37=""),"Lige",IF(AND(OR(I22="Motorvejsstrækning",I22="Frakørselsflettestrækning",I22="Tilkørselsflettestrækning"),Inddata!R37&gt;10),Inddata!R37,"Irrelevant"))</f>
        <v>Irrelevant</v>
      </c>
      <c r="R22" s="4" t="str">
        <f>IF(Q22="Lige",0,IF(AND(OR(I22="Motorvejsstrækning",I22="Frakørselsflettestrækning",I22="Tilkørselsflettestrækning"),OR(Inddata!S37="",Inddata!S37&gt;(G22*1000))),G22*1000,IF(AND(OR(I22="Motorvejsstrækning",I22="Frakørselsflettestrækning",I22="Tilkørselsflettestrækning"),Inddata!S37&gt;0),Inddata!S37,"Irrelevant")))</f>
        <v>Irrelevant</v>
      </c>
      <c r="S22" s="4" t="str">
        <f>IF(AND(OR(I22="Motorvejsstrækning",I22="Frakørselsflettestrækning",I22="Tilkørselsflettestrækning"),Inddata!T37=""),"Lige",IF(AND(OR(I22="Motorvejsstrækning",I22="Frakørselsflettestrækning",I22="Tilkørselsflettestrækning"),Inddata!T37&gt;10),Inddata!T37,"Irrelevant"))</f>
        <v>Irrelevant</v>
      </c>
      <c r="T22" s="4" t="str">
        <f>IF(S22="Lige",0,IF(R22="Irrelevant","Irrelevant",IF(AND(OR(I22="Motorvejsstrækning",I22="Frakørselsflettestrækning",I22="Tilkørselsflettestrækning"),OR(Inddata!U37="",Inddata!U37&gt;(G22*1000-R22))),G22*1000-R22,IF(AND(OR(I22="Motorvejsstrækning",I22="Frakørselsflettestrækning",I22="Tilkørselsflettestrækning"),Inddata!U37&gt;0),Inddata!U37,"Irrelevant"))))</f>
        <v>Irrelevant</v>
      </c>
      <c r="U22" s="4" t="str">
        <f>IF(AND(OR(I22="Motorvejsstrækning",I22="Frakørselsflettestrækning",I22="Tilkørselsflettestrækning",I22="Frakørselsrampe",I22="Tilkørselsrampe"),Inddata!V37=""),"Nej",IF(OR(I22="Motorvejsstrækning",I22="Frakørselsflettestrækning",I22="Tilkørselsflettestrækning",I22="Frakørselsrampe",I22="Tilkørselsrampe"),Inddata!V37,"Irrelevant"))</f>
        <v>Irrelevant</v>
      </c>
      <c r="V22" s="4" t="str">
        <f>IF(W22="Lige",IF(AND(OR(I22="Frakørselsrampe",I22="Tilkørselsrampe"),Inddata!W37=""),"Lige ruderrampe",IF(OR(I22="Frakørselsrampe",I22="Tilkørselsrampe"),Inddata!W37,"Irrelevant")),"Irrelevant")</f>
        <v>Irrelevant</v>
      </c>
      <c r="W22" s="4" t="str">
        <f>IF(AND(OR(I22="Frakørselsrampe",I22="Tilkørselsrampe"),Inddata!X37=""),"Lige",IF(AND(OR(I22="Frakørselsrampe",I22="Tilkørselsrampe"),Inddata!X37&gt;10),Inddata!X37,"Irrelevant"))</f>
        <v>Irrelevant</v>
      </c>
      <c r="X22" s="4" t="str">
        <f>IF(AND(OR(I22="Frakørselsrampe",I22="Tilkørselsrampe"),OR(Inddata!Y37="",Inddata!Y37&gt;(G22*1000))),G22*1000,IF(AND(OR(I22="Frakørselsrampe",I22="Tilkørselsrampe"),Inddata!Y37&gt;0),Inddata!Y37,"Irrelevant"))</f>
        <v>Irrelevant</v>
      </c>
      <c r="Y22" s="4" t="str">
        <f>IF(AND(I22="Frakørselsrampe",Inddata!Z37=""),95,IF(AND(I22="Tilkørselsrampe",Inddata!Z37=""),45,IF(AND(OR(I22="Frakørselsrampe",I22="Tilkørselsrampe"),Inddata!Z37&gt;4,Inddata!Z37&lt;200),Inddata!Z37,"Irrelevant")))</f>
        <v>Irrelevant</v>
      </c>
      <c r="Z22" s="4" t="str">
        <f>IF(AND(OR(I22="Frakørselsrampe",I22="Tilkørselsrampe"),Inddata!AA37=""),"Lige",IF(AND(OR(I22="Frakørselsrampe",I22="Tilkørselsrampe"),Inddata!AA37&gt;10),Inddata!AA37,"Irrelevant"))</f>
        <v>Irrelevant</v>
      </c>
      <c r="AA22" s="4" t="str">
        <f>IF(X22="Irrelevant","Irrelevant",IF(AND(OR(I22="Frakørselsrampe",I22="Tilkørselsrampe"),OR(Inddata!AB37="",Inddata!AB37&gt;(G22*1000-X22))),G22*1000-X22,IF(AND(OR(I22="Frakørselsrampe",I22="Tilkørselsrampe"),Inddata!AB37&gt;0),Inddata!AB37,"Irrelevant")))</f>
        <v>Irrelevant</v>
      </c>
      <c r="AB22" s="4" t="str">
        <f>IF(AND(I22="Frakørselsrampe",Inddata!AC37=""),60,IF(AND(I22="Tilkørselsrampe",Inddata!AC37=""),80,IF(AND(OR(I22="Frakørselsrampe",I22="Tilkørselsrampe"),Inddata!AC37&gt;4,Inddata!AC37&lt;200),Inddata!AC37,"Irrelevant")))</f>
        <v>Irrelevant</v>
      </c>
      <c r="AC22" s="4" t="str">
        <f>IF(AND(OR(I22="Motorvejsstrækning",I22="Frakørselsflettestrækning",I22="Tilkørselsflettestrækning"),Inddata!AD37=""),"Nej",IF(OR(I22="Motorvejsstrækning",I22="Frakørselsflettestrækning",I22="Tilkørselsflettestrækning"),Inddata!AD37,"Irrelevant"))</f>
        <v>Irrelevant</v>
      </c>
      <c r="AD22" s="4" t="str">
        <f>IF(AND(OR(I22="Motorvejsstrækning",I22="Frakørselsflettestrækning",I22="Tilkørselsflettestrækning"),Inddata!AE37=""),"130 km/t",IF(OR(I22="Motorvejsstrækning",I22="Frakørselsflettestrækning",I22="Tilkørselsflettestrækning"),Inddata!AE37,"Irrelevant"))</f>
        <v>Irrelevant</v>
      </c>
      <c r="AE22" s="4" t="str">
        <f>IF(AND(I22="Tilkørselsflettestrækning",Inddata!AF37=""),"Nej",IF(I22="Tilkørselsflettestrækning",Inddata!AF37,"Irrelevant"))</f>
        <v>Irrelevant</v>
      </c>
      <c r="AF22" s="4" t="str">
        <f>IF(AND(AE22="Ja",Inddata!AG37&gt;0,Inddata!AG37&lt;1.00000001),Inddata!AG37,IF(OR(AE22="Nej",AE22="Ja"),0,"Irrelevant"))</f>
        <v>Irrelevant</v>
      </c>
    </row>
    <row r="23" spans="1:32" x14ac:dyDescent="0.25">
      <c r="A23" s="4" t="str">
        <f>IF(Inddata!A38="","",Inddata!A38)</f>
        <v/>
      </c>
      <c r="B23" s="4" t="str">
        <f>IF(Inddata!B38="","",Inddata!B38)</f>
        <v/>
      </c>
      <c r="C23" s="4" t="str">
        <f>IF(Inddata!C38="","",Inddata!C38)</f>
        <v/>
      </c>
      <c r="D23" s="4" t="str">
        <f>IF(Inddata!D38="","",Inddata!D38)</f>
        <v/>
      </c>
      <c r="E23" s="4" t="str">
        <f>IF(Inddata!E38="","",Inddata!E38)</f>
        <v/>
      </c>
      <c r="F23" s="4" t="str">
        <f>IF(Inddata!F38="","",Inddata!F38)</f>
        <v/>
      </c>
      <c r="G23" s="4">
        <f>IF(Inddata!G38="","",Inddata!G38)</f>
        <v>0</v>
      </c>
      <c r="H23" s="4" t="str">
        <f>IF(Inddata!H38&gt;0.5,Inddata!H38,"")</f>
        <v/>
      </c>
      <c r="I23" s="4" t="str">
        <f>IF(Inddata!I38="","",Inddata!I38)</f>
        <v/>
      </c>
      <c r="J23" s="4" t="str">
        <f>IF(AND(OR(I23="Motorvejsstrækning",I23="Frakørselsflettestrækning",I23="Tilkørselsflettestrækning"),Inddata!K38=""),2,IF(AND(OR(I23="Motorvejsstrækning",I23="Frakørselsflettestrækning",I23="Tilkørselsflettestrækning"),Inddata!K38&gt;0.5,Inddata!K38&lt;21),Inddata!K38,"Irrelevant"))</f>
        <v>Irrelevant</v>
      </c>
      <c r="K23" s="4" t="str">
        <f>IF(AND(OR(I23="Motorvejsstrækning",I23="Frakørselsflettestrækning",I23="Tilkørselsflettestrækning",I23="Frakørselsrampe",I23="Tilkørselsrampe"),Inddata!L38=""),3.5,IF(AND(OR(I23="Motorvejsstrækning",I23="Frakørselsflettestrækning",I23="Tilkørselsflettestrækning",I23="Frakørselsrampe",I23="Tilkørselsrampe"),Inddata!L38&gt;1.5,Inddata!L38&lt;11),Inddata!L38,"Irrelevant"))</f>
        <v>Irrelevant</v>
      </c>
      <c r="L23" s="4" t="str">
        <f>IF(AND(I23="Motorvejsstrækning",Inddata!M38=""),"Nej",IF(I23="Motorvejsstrækning",Inddata!M38,"Irrelevant"))</f>
        <v>Irrelevant</v>
      </c>
      <c r="M23" s="4" t="str">
        <f>IF(AND(L23="Ja",Inddata!N38&gt;0,Inddata!N38&lt;1.00000001),Inddata!N38,IF(OR(L23="Nej",L23="Ja"),0,"Irrelevant"))</f>
        <v>Irrelevant</v>
      </c>
      <c r="N23" s="4" t="str">
        <f>IF(AND(OR(I23="Motorvejsstrækning",I23="Frakørselsflettestrækning",I23="Tilkørselsflettestrækning"),Inddata!O38=""),3,IF(AND(OR(I23="Motorvejsstrækning",I23="Frakørselsflettestrækning",I23="Tilkørselsflettestrækning"),Inddata!O38&lt;11,Inddata!O38&gt;-0.00000001),Inddata!O38,"Irrelevant"))</f>
        <v>Irrelevant</v>
      </c>
      <c r="O23" s="4" t="str">
        <f>IF(AND(OR(I23="Motorvejsstrækning",I23="Frakørselsflettestrækning",I23="Tilkørselsflettestrækning",I23="Frakørselsrampe",I23="Tilkørselsrampe"),Inddata!P38=""),0.5,IF(AND(OR(I23="Motorvejsstrækning",I23="Frakørselsflettestrækning",I23="Tilkørselsflettestrækning",I23="Frakørselsrampe",I23="Tilkørselsrampe"),Inddata!P38&gt;-0.00000001,Inddata!P38&lt;11),Inddata!P38,"Irrelevant"))</f>
        <v>Irrelevant</v>
      </c>
      <c r="P23" s="4" t="str">
        <f>IF(AND(OR(I23="Motorvejsstrækning",I23="Frakørselsflettestrækning",I23="Tilkørselsflettestrækning"),Inddata!Q38=""),5,IF(AND(OR(I23="Motorvejsstrækning",I23="Frakørselsflettestrækning",I23="Tilkørselsflettestrækning"),Inddata!Q38&gt;-0.00000001,Inddata!Q38&lt;101),Inddata!Q38,"Irrelevant"))</f>
        <v>Irrelevant</v>
      </c>
      <c r="Q23" s="4" t="str">
        <f>IF(AND(OR(I23="Motorvejsstrækning",I23="Frakørselsflettestrækning",I23="Tilkørselsflettestrækning"),Inddata!R38=""),"Lige",IF(AND(OR(I23="Motorvejsstrækning",I23="Frakørselsflettestrækning",I23="Tilkørselsflettestrækning"),Inddata!R38&gt;10),Inddata!R38,"Irrelevant"))</f>
        <v>Irrelevant</v>
      </c>
      <c r="R23" s="4" t="str">
        <f>IF(Q23="Lige",0,IF(AND(OR(I23="Motorvejsstrækning",I23="Frakørselsflettestrækning",I23="Tilkørselsflettestrækning"),OR(Inddata!S38="",Inddata!S38&gt;(G23*1000))),G23*1000,IF(AND(OR(I23="Motorvejsstrækning",I23="Frakørselsflettestrækning",I23="Tilkørselsflettestrækning"),Inddata!S38&gt;0),Inddata!S38,"Irrelevant")))</f>
        <v>Irrelevant</v>
      </c>
      <c r="S23" s="4" t="str">
        <f>IF(AND(OR(I23="Motorvejsstrækning",I23="Frakørselsflettestrækning",I23="Tilkørselsflettestrækning"),Inddata!T38=""),"Lige",IF(AND(OR(I23="Motorvejsstrækning",I23="Frakørselsflettestrækning",I23="Tilkørselsflettestrækning"),Inddata!T38&gt;10),Inddata!T38,"Irrelevant"))</f>
        <v>Irrelevant</v>
      </c>
      <c r="T23" s="4" t="str">
        <f>IF(S23="Lige",0,IF(R23="Irrelevant","Irrelevant",IF(AND(OR(I23="Motorvejsstrækning",I23="Frakørselsflettestrækning",I23="Tilkørselsflettestrækning"),OR(Inddata!U38="",Inddata!U38&gt;(G23*1000-R23))),G23*1000-R23,IF(AND(OR(I23="Motorvejsstrækning",I23="Frakørselsflettestrækning",I23="Tilkørselsflettestrækning"),Inddata!U38&gt;0),Inddata!U38,"Irrelevant"))))</f>
        <v>Irrelevant</v>
      </c>
      <c r="U23" s="4" t="str">
        <f>IF(AND(OR(I23="Motorvejsstrækning",I23="Frakørselsflettestrækning",I23="Tilkørselsflettestrækning",I23="Frakørselsrampe",I23="Tilkørselsrampe"),Inddata!V38=""),"Nej",IF(OR(I23="Motorvejsstrækning",I23="Frakørselsflettestrækning",I23="Tilkørselsflettestrækning",I23="Frakørselsrampe",I23="Tilkørselsrampe"),Inddata!V38,"Irrelevant"))</f>
        <v>Irrelevant</v>
      </c>
      <c r="V23" s="4" t="str">
        <f>IF(W23="Lige",IF(AND(OR(I23="Frakørselsrampe",I23="Tilkørselsrampe"),Inddata!W38=""),"Lige ruderrampe",IF(OR(I23="Frakørselsrampe",I23="Tilkørselsrampe"),Inddata!W38,"Irrelevant")),"Irrelevant")</f>
        <v>Irrelevant</v>
      </c>
      <c r="W23" s="4" t="str">
        <f>IF(AND(OR(I23="Frakørselsrampe",I23="Tilkørselsrampe"),Inddata!X38=""),"Lige",IF(AND(OR(I23="Frakørselsrampe",I23="Tilkørselsrampe"),Inddata!X38&gt;10),Inddata!X38,"Irrelevant"))</f>
        <v>Irrelevant</v>
      </c>
      <c r="X23" s="4" t="str">
        <f>IF(AND(OR(I23="Frakørselsrampe",I23="Tilkørselsrampe"),OR(Inddata!Y38="",Inddata!Y38&gt;(G23*1000))),G23*1000,IF(AND(OR(I23="Frakørselsrampe",I23="Tilkørselsrampe"),Inddata!Y38&gt;0),Inddata!Y38,"Irrelevant"))</f>
        <v>Irrelevant</v>
      </c>
      <c r="Y23" s="4" t="str">
        <f>IF(AND(I23="Frakørselsrampe",Inddata!Z38=""),95,IF(AND(I23="Tilkørselsrampe",Inddata!Z38=""),45,IF(AND(OR(I23="Frakørselsrampe",I23="Tilkørselsrampe"),Inddata!Z38&gt;4,Inddata!Z38&lt;200),Inddata!Z38,"Irrelevant")))</f>
        <v>Irrelevant</v>
      </c>
      <c r="Z23" s="4" t="str">
        <f>IF(AND(OR(I23="Frakørselsrampe",I23="Tilkørselsrampe"),Inddata!AA38=""),"Lige",IF(AND(OR(I23="Frakørselsrampe",I23="Tilkørselsrampe"),Inddata!AA38&gt;10),Inddata!AA38,"Irrelevant"))</f>
        <v>Irrelevant</v>
      </c>
      <c r="AA23" s="4" t="str">
        <f>IF(X23="Irrelevant","Irrelevant",IF(AND(OR(I23="Frakørselsrampe",I23="Tilkørselsrampe"),OR(Inddata!AB38="",Inddata!AB38&gt;(G23*1000-X23))),G23*1000-X23,IF(AND(OR(I23="Frakørselsrampe",I23="Tilkørselsrampe"),Inddata!AB38&gt;0),Inddata!AB38,"Irrelevant")))</f>
        <v>Irrelevant</v>
      </c>
      <c r="AB23" s="4" t="str">
        <f>IF(AND(I23="Frakørselsrampe",Inddata!AC38=""),60,IF(AND(I23="Tilkørselsrampe",Inddata!AC38=""),80,IF(AND(OR(I23="Frakørselsrampe",I23="Tilkørselsrampe"),Inddata!AC38&gt;4,Inddata!AC38&lt;200),Inddata!AC38,"Irrelevant")))</f>
        <v>Irrelevant</v>
      </c>
      <c r="AC23" s="4" t="str">
        <f>IF(AND(OR(I23="Motorvejsstrækning",I23="Frakørselsflettestrækning",I23="Tilkørselsflettestrækning"),Inddata!AD38=""),"Nej",IF(OR(I23="Motorvejsstrækning",I23="Frakørselsflettestrækning",I23="Tilkørselsflettestrækning"),Inddata!AD38,"Irrelevant"))</f>
        <v>Irrelevant</v>
      </c>
      <c r="AD23" s="4" t="str">
        <f>IF(AND(OR(I23="Motorvejsstrækning",I23="Frakørselsflettestrækning",I23="Tilkørselsflettestrækning"),Inddata!AE38=""),"130 km/t",IF(OR(I23="Motorvejsstrækning",I23="Frakørselsflettestrækning",I23="Tilkørselsflettestrækning"),Inddata!AE38,"Irrelevant"))</f>
        <v>Irrelevant</v>
      </c>
      <c r="AE23" s="4" t="str">
        <f>IF(AND(I23="Tilkørselsflettestrækning",Inddata!AF38=""),"Nej",IF(I23="Tilkørselsflettestrækning",Inddata!AF38,"Irrelevant"))</f>
        <v>Irrelevant</v>
      </c>
      <c r="AF23" s="4" t="str">
        <f>IF(AND(AE23="Ja",Inddata!AG38&gt;0,Inddata!AG38&lt;1.00000001),Inddata!AG38,IF(OR(AE23="Nej",AE23="Ja"),0,"Irrelevant"))</f>
        <v>Irrelevant</v>
      </c>
    </row>
    <row r="24" spans="1:32" x14ac:dyDescent="0.25">
      <c r="A24" s="4" t="str">
        <f>IF(Inddata!A39="","",Inddata!A39)</f>
        <v/>
      </c>
      <c r="B24" s="4" t="str">
        <f>IF(Inddata!B39="","",Inddata!B39)</f>
        <v/>
      </c>
      <c r="C24" s="4" t="str">
        <f>IF(Inddata!C39="","",Inddata!C39)</f>
        <v/>
      </c>
      <c r="D24" s="4" t="str">
        <f>IF(Inddata!D39="","",Inddata!D39)</f>
        <v/>
      </c>
      <c r="E24" s="4" t="str">
        <f>IF(Inddata!E39="","",Inddata!E39)</f>
        <v/>
      </c>
      <c r="F24" s="4" t="str">
        <f>IF(Inddata!F39="","",Inddata!F39)</f>
        <v/>
      </c>
      <c r="G24" s="4">
        <f>IF(Inddata!G39="","",Inddata!G39)</f>
        <v>0</v>
      </c>
      <c r="H24" s="4" t="str">
        <f>IF(Inddata!H39&gt;0.5,Inddata!H39,"")</f>
        <v/>
      </c>
      <c r="I24" s="4" t="str">
        <f>IF(Inddata!I39="","",Inddata!I39)</f>
        <v/>
      </c>
      <c r="J24" s="4" t="str">
        <f>IF(AND(OR(I24="Motorvejsstrækning",I24="Frakørselsflettestrækning",I24="Tilkørselsflettestrækning"),Inddata!K39=""),2,IF(AND(OR(I24="Motorvejsstrækning",I24="Frakørselsflettestrækning",I24="Tilkørselsflettestrækning"),Inddata!K39&gt;0.5,Inddata!K39&lt;21),Inddata!K39,"Irrelevant"))</f>
        <v>Irrelevant</v>
      </c>
      <c r="K24" s="4" t="str">
        <f>IF(AND(OR(I24="Motorvejsstrækning",I24="Frakørselsflettestrækning",I24="Tilkørselsflettestrækning",I24="Frakørselsrampe",I24="Tilkørselsrampe"),Inddata!L39=""),3.5,IF(AND(OR(I24="Motorvejsstrækning",I24="Frakørselsflettestrækning",I24="Tilkørselsflettestrækning",I24="Frakørselsrampe",I24="Tilkørselsrampe"),Inddata!L39&gt;1.5,Inddata!L39&lt;11),Inddata!L39,"Irrelevant"))</f>
        <v>Irrelevant</v>
      </c>
      <c r="L24" s="4" t="str">
        <f>IF(AND(I24="Motorvejsstrækning",Inddata!M39=""),"Nej",IF(I24="Motorvejsstrækning",Inddata!M39,"Irrelevant"))</f>
        <v>Irrelevant</v>
      </c>
      <c r="M24" s="4" t="str">
        <f>IF(AND(L24="Ja",Inddata!N39&gt;0,Inddata!N39&lt;1.00000001),Inddata!N39,IF(OR(L24="Nej",L24="Ja"),0,"Irrelevant"))</f>
        <v>Irrelevant</v>
      </c>
      <c r="N24" s="4" t="str">
        <f>IF(AND(OR(I24="Motorvejsstrækning",I24="Frakørselsflettestrækning",I24="Tilkørselsflettestrækning"),Inddata!O39=""),3,IF(AND(OR(I24="Motorvejsstrækning",I24="Frakørselsflettestrækning",I24="Tilkørselsflettestrækning"),Inddata!O39&lt;11,Inddata!O39&gt;-0.00000001),Inddata!O39,"Irrelevant"))</f>
        <v>Irrelevant</v>
      </c>
      <c r="O24" s="4" t="str">
        <f>IF(AND(OR(I24="Motorvejsstrækning",I24="Frakørselsflettestrækning",I24="Tilkørselsflettestrækning",I24="Frakørselsrampe",I24="Tilkørselsrampe"),Inddata!P39=""),0.5,IF(AND(OR(I24="Motorvejsstrækning",I24="Frakørselsflettestrækning",I24="Tilkørselsflettestrækning",I24="Frakørselsrampe",I24="Tilkørselsrampe"),Inddata!P39&gt;-0.00000001,Inddata!P39&lt;11),Inddata!P39,"Irrelevant"))</f>
        <v>Irrelevant</v>
      </c>
      <c r="P24" s="4" t="str">
        <f>IF(AND(OR(I24="Motorvejsstrækning",I24="Frakørselsflettestrækning",I24="Tilkørselsflettestrækning"),Inddata!Q39=""),5,IF(AND(OR(I24="Motorvejsstrækning",I24="Frakørselsflettestrækning",I24="Tilkørselsflettestrækning"),Inddata!Q39&gt;-0.00000001,Inddata!Q39&lt;101),Inddata!Q39,"Irrelevant"))</f>
        <v>Irrelevant</v>
      </c>
      <c r="Q24" s="4" t="str">
        <f>IF(AND(OR(I24="Motorvejsstrækning",I24="Frakørselsflettestrækning",I24="Tilkørselsflettestrækning"),Inddata!R39=""),"Lige",IF(AND(OR(I24="Motorvejsstrækning",I24="Frakørselsflettestrækning",I24="Tilkørselsflettestrækning"),Inddata!R39&gt;10),Inddata!R39,"Irrelevant"))</f>
        <v>Irrelevant</v>
      </c>
      <c r="R24" s="4" t="str">
        <f>IF(Q24="Lige",0,IF(AND(OR(I24="Motorvejsstrækning",I24="Frakørselsflettestrækning",I24="Tilkørselsflettestrækning"),OR(Inddata!S39="",Inddata!S39&gt;(G24*1000))),G24*1000,IF(AND(OR(I24="Motorvejsstrækning",I24="Frakørselsflettestrækning",I24="Tilkørselsflettestrækning"),Inddata!S39&gt;0),Inddata!S39,"Irrelevant")))</f>
        <v>Irrelevant</v>
      </c>
      <c r="S24" s="4" t="str">
        <f>IF(AND(OR(I24="Motorvejsstrækning",I24="Frakørselsflettestrækning",I24="Tilkørselsflettestrækning"),Inddata!T39=""),"Lige",IF(AND(OR(I24="Motorvejsstrækning",I24="Frakørselsflettestrækning",I24="Tilkørselsflettestrækning"),Inddata!T39&gt;10),Inddata!T39,"Irrelevant"))</f>
        <v>Irrelevant</v>
      </c>
      <c r="T24" s="4" t="str">
        <f>IF(S24="Lige",0,IF(R24="Irrelevant","Irrelevant",IF(AND(OR(I24="Motorvejsstrækning",I24="Frakørselsflettestrækning",I24="Tilkørselsflettestrækning"),OR(Inddata!U39="",Inddata!U39&gt;(G24*1000-R24))),G24*1000-R24,IF(AND(OR(I24="Motorvejsstrækning",I24="Frakørselsflettestrækning",I24="Tilkørselsflettestrækning"),Inddata!U39&gt;0),Inddata!U39,"Irrelevant"))))</f>
        <v>Irrelevant</v>
      </c>
      <c r="U24" s="4" t="str">
        <f>IF(AND(OR(I24="Motorvejsstrækning",I24="Frakørselsflettestrækning",I24="Tilkørselsflettestrækning",I24="Frakørselsrampe",I24="Tilkørselsrampe"),Inddata!V39=""),"Nej",IF(OR(I24="Motorvejsstrækning",I24="Frakørselsflettestrækning",I24="Tilkørselsflettestrækning",I24="Frakørselsrampe",I24="Tilkørselsrampe"),Inddata!V39,"Irrelevant"))</f>
        <v>Irrelevant</v>
      </c>
      <c r="V24" s="4" t="str">
        <f>IF(W24="Lige",IF(AND(OR(I24="Frakørselsrampe",I24="Tilkørselsrampe"),Inddata!W39=""),"Lige ruderrampe",IF(OR(I24="Frakørselsrampe",I24="Tilkørselsrampe"),Inddata!W39,"Irrelevant")),"Irrelevant")</f>
        <v>Irrelevant</v>
      </c>
      <c r="W24" s="4" t="str">
        <f>IF(AND(OR(I24="Frakørselsrampe",I24="Tilkørselsrampe"),Inddata!X39=""),"Lige",IF(AND(OR(I24="Frakørselsrampe",I24="Tilkørselsrampe"),Inddata!X39&gt;10),Inddata!X39,"Irrelevant"))</f>
        <v>Irrelevant</v>
      </c>
      <c r="X24" s="4" t="str">
        <f>IF(AND(OR(I24="Frakørselsrampe",I24="Tilkørselsrampe"),OR(Inddata!Y39="",Inddata!Y39&gt;(G24*1000))),G24*1000,IF(AND(OR(I24="Frakørselsrampe",I24="Tilkørselsrampe"),Inddata!Y39&gt;0),Inddata!Y39,"Irrelevant"))</f>
        <v>Irrelevant</v>
      </c>
      <c r="Y24" s="4" t="str">
        <f>IF(AND(I24="Frakørselsrampe",Inddata!Z39=""),95,IF(AND(I24="Tilkørselsrampe",Inddata!Z39=""),45,IF(AND(OR(I24="Frakørselsrampe",I24="Tilkørselsrampe"),Inddata!Z39&gt;4,Inddata!Z39&lt;200),Inddata!Z39,"Irrelevant")))</f>
        <v>Irrelevant</v>
      </c>
      <c r="Z24" s="4" t="str">
        <f>IF(AND(OR(I24="Frakørselsrampe",I24="Tilkørselsrampe"),Inddata!AA39=""),"Lige",IF(AND(OR(I24="Frakørselsrampe",I24="Tilkørselsrampe"),Inddata!AA39&gt;10),Inddata!AA39,"Irrelevant"))</f>
        <v>Irrelevant</v>
      </c>
      <c r="AA24" s="4" t="str">
        <f>IF(X24="Irrelevant","Irrelevant",IF(AND(OR(I24="Frakørselsrampe",I24="Tilkørselsrampe"),OR(Inddata!AB39="",Inddata!AB39&gt;(G24*1000-X24))),G24*1000-X24,IF(AND(OR(I24="Frakørselsrampe",I24="Tilkørselsrampe"),Inddata!AB39&gt;0),Inddata!AB39,"Irrelevant")))</f>
        <v>Irrelevant</v>
      </c>
      <c r="AB24" s="4" t="str">
        <f>IF(AND(I24="Frakørselsrampe",Inddata!AC39=""),60,IF(AND(I24="Tilkørselsrampe",Inddata!AC39=""),80,IF(AND(OR(I24="Frakørselsrampe",I24="Tilkørselsrampe"),Inddata!AC39&gt;4,Inddata!AC39&lt;200),Inddata!AC39,"Irrelevant")))</f>
        <v>Irrelevant</v>
      </c>
      <c r="AC24" s="4" t="str">
        <f>IF(AND(OR(I24="Motorvejsstrækning",I24="Frakørselsflettestrækning",I24="Tilkørselsflettestrækning"),Inddata!AD39=""),"Nej",IF(OR(I24="Motorvejsstrækning",I24="Frakørselsflettestrækning",I24="Tilkørselsflettestrækning"),Inddata!AD39,"Irrelevant"))</f>
        <v>Irrelevant</v>
      </c>
      <c r="AD24" s="4" t="str">
        <f>IF(AND(OR(I24="Motorvejsstrækning",I24="Frakørselsflettestrækning",I24="Tilkørselsflettestrækning"),Inddata!AE39=""),"130 km/t",IF(OR(I24="Motorvejsstrækning",I24="Frakørselsflettestrækning",I24="Tilkørselsflettestrækning"),Inddata!AE39,"Irrelevant"))</f>
        <v>Irrelevant</v>
      </c>
      <c r="AE24" s="4" t="str">
        <f>IF(AND(I24="Tilkørselsflettestrækning",Inddata!AF39=""),"Nej",IF(I24="Tilkørselsflettestrækning",Inddata!AF39,"Irrelevant"))</f>
        <v>Irrelevant</v>
      </c>
      <c r="AF24" s="4" t="str">
        <f>IF(AND(AE24="Ja",Inddata!AG39&gt;0,Inddata!AG39&lt;1.00000001),Inddata!AG39,IF(OR(AE24="Nej",AE24="Ja"),0,"Irrelevant"))</f>
        <v>Irrelevant</v>
      </c>
    </row>
    <row r="25" spans="1:32" x14ac:dyDescent="0.25">
      <c r="A25" s="4" t="str">
        <f>IF(Inddata!A40="","",Inddata!A40)</f>
        <v/>
      </c>
      <c r="B25" s="4" t="str">
        <f>IF(Inddata!B40="","",Inddata!B40)</f>
        <v/>
      </c>
      <c r="C25" s="4" t="str">
        <f>IF(Inddata!C40="","",Inddata!C40)</f>
        <v/>
      </c>
      <c r="D25" s="4" t="str">
        <f>IF(Inddata!D40="","",Inddata!D40)</f>
        <v/>
      </c>
      <c r="E25" s="4" t="str">
        <f>IF(Inddata!E40="","",Inddata!E40)</f>
        <v/>
      </c>
      <c r="F25" s="4" t="str">
        <f>IF(Inddata!F40="","",Inddata!F40)</f>
        <v/>
      </c>
      <c r="G25" s="4">
        <f>IF(Inddata!G40="","",Inddata!G40)</f>
        <v>0</v>
      </c>
      <c r="H25" s="4" t="str">
        <f>IF(Inddata!H40&gt;0.5,Inddata!H40,"")</f>
        <v/>
      </c>
      <c r="I25" s="4" t="str">
        <f>IF(Inddata!I40="","",Inddata!I40)</f>
        <v/>
      </c>
      <c r="J25" s="4" t="str">
        <f>IF(AND(OR(I25="Motorvejsstrækning",I25="Frakørselsflettestrækning",I25="Tilkørselsflettestrækning"),Inddata!K40=""),2,IF(AND(OR(I25="Motorvejsstrækning",I25="Frakørselsflettestrækning",I25="Tilkørselsflettestrækning"),Inddata!K40&gt;0.5,Inddata!K40&lt;21),Inddata!K40,"Irrelevant"))</f>
        <v>Irrelevant</v>
      </c>
      <c r="K25" s="4" t="str">
        <f>IF(AND(OR(I25="Motorvejsstrækning",I25="Frakørselsflettestrækning",I25="Tilkørselsflettestrækning",I25="Frakørselsrampe",I25="Tilkørselsrampe"),Inddata!L40=""),3.5,IF(AND(OR(I25="Motorvejsstrækning",I25="Frakørselsflettestrækning",I25="Tilkørselsflettestrækning",I25="Frakørselsrampe",I25="Tilkørselsrampe"),Inddata!L40&gt;1.5,Inddata!L40&lt;11),Inddata!L40,"Irrelevant"))</f>
        <v>Irrelevant</v>
      </c>
      <c r="L25" s="4" t="str">
        <f>IF(AND(I25="Motorvejsstrækning",Inddata!M40=""),"Nej",IF(I25="Motorvejsstrækning",Inddata!M40,"Irrelevant"))</f>
        <v>Irrelevant</v>
      </c>
      <c r="M25" s="4" t="str">
        <f>IF(AND(L25="Ja",Inddata!N40&gt;0,Inddata!N40&lt;1.00000001),Inddata!N40,IF(OR(L25="Nej",L25="Ja"),0,"Irrelevant"))</f>
        <v>Irrelevant</v>
      </c>
      <c r="N25" s="4" t="str">
        <f>IF(AND(OR(I25="Motorvejsstrækning",I25="Frakørselsflettestrækning",I25="Tilkørselsflettestrækning"),Inddata!O40=""),3,IF(AND(OR(I25="Motorvejsstrækning",I25="Frakørselsflettestrækning",I25="Tilkørselsflettestrækning"),Inddata!O40&lt;11,Inddata!O40&gt;-0.00000001),Inddata!O40,"Irrelevant"))</f>
        <v>Irrelevant</v>
      </c>
      <c r="O25" s="4" t="str">
        <f>IF(AND(OR(I25="Motorvejsstrækning",I25="Frakørselsflettestrækning",I25="Tilkørselsflettestrækning",I25="Frakørselsrampe",I25="Tilkørselsrampe"),Inddata!P40=""),0.5,IF(AND(OR(I25="Motorvejsstrækning",I25="Frakørselsflettestrækning",I25="Tilkørselsflettestrækning",I25="Frakørselsrampe",I25="Tilkørselsrampe"),Inddata!P40&gt;-0.00000001,Inddata!P40&lt;11),Inddata!P40,"Irrelevant"))</f>
        <v>Irrelevant</v>
      </c>
      <c r="P25" s="4" t="str">
        <f>IF(AND(OR(I25="Motorvejsstrækning",I25="Frakørselsflettestrækning",I25="Tilkørselsflettestrækning"),Inddata!Q40=""),5,IF(AND(OR(I25="Motorvejsstrækning",I25="Frakørselsflettestrækning",I25="Tilkørselsflettestrækning"),Inddata!Q40&gt;-0.00000001,Inddata!Q40&lt;101),Inddata!Q40,"Irrelevant"))</f>
        <v>Irrelevant</v>
      </c>
      <c r="Q25" s="4" t="str">
        <f>IF(AND(OR(I25="Motorvejsstrækning",I25="Frakørselsflettestrækning",I25="Tilkørselsflettestrækning"),Inddata!R40=""),"Lige",IF(AND(OR(I25="Motorvejsstrækning",I25="Frakørselsflettestrækning",I25="Tilkørselsflettestrækning"),Inddata!R40&gt;10),Inddata!R40,"Irrelevant"))</f>
        <v>Irrelevant</v>
      </c>
      <c r="R25" s="4" t="str">
        <f>IF(Q25="Lige",0,IF(AND(OR(I25="Motorvejsstrækning",I25="Frakørselsflettestrækning",I25="Tilkørselsflettestrækning"),OR(Inddata!S40="",Inddata!S40&gt;(G25*1000))),G25*1000,IF(AND(OR(I25="Motorvejsstrækning",I25="Frakørselsflettestrækning",I25="Tilkørselsflettestrækning"),Inddata!S40&gt;0),Inddata!S40,"Irrelevant")))</f>
        <v>Irrelevant</v>
      </c>
      <c r="S25" s="4" t="str">
        <f>IF(AND(OR(I25="Motorvejsstrækning",I25="Frakørselsflettestrækning",I25="Tilkørselsflettestrækning"),Inddata!T40=""),"Lige",IF(AND(OR(I25="Motorvejsstrækning",I25="Frakørselsflettestrækning",I25="Tilkørselsflettestrækning"),Inddata!T40&gt;10),Inddata!T40,"Irrelevant"))</f>
        <v>Irrelevant</v>
      </c>
      <c r="T25" s="4" t="str">
        <f>IF(S25="Lige",0,IF(R25="Irrelevant","Irrelevant",IF(AND(OR(I25="Motorvejsstrækning",I25="Frakørselsflettestrækning",I25="Tilkørselsflettestrækning"),OR(Inddata!U40="",Inddata!U40&gt;(G25*1000-R25))),G25*1000-R25,IF(AND(OR(I25="Motorvejsstrækning",I25="Frakørselsflettestrækning",I25="Tilkørselsflettestrækning"),Inddata!U40&gt;0),Inddata!U40,"Irrelevant"))))</f>
        <v>Irrelevant</v>
      </c>
      <c r="U25" s="4" t="str">
        <f>IF(AND(OR(I25="Motorvejsstrækning",I25="Frakørselsflettestrækning",I25="Tilkørselsflettestrækning",I25="Frakørselsrampe",I25="Tilkørselsrampe"),Inddata!V40=""),"Nej",IF(OR(I25="Motorvejsstrækning",I25="Frakørselsflettestrækning",I25="Tilkørselsflettestrækning",I25="Frakørselsrampe",I25="Tilkørselsrampe"),Inddata!V40,"Irrelevant"))</f>
        <v>Irrelevant</v>
      </c>
      <c r="V25" s="4" t="str">
        <f>IF(W25="Lige",IF(AND(OR(I25="Frakørselsrampe",I25="Tilkørselsrampe"),Inddata!W40=""),"Lige ruderrampe",IF(OR(I25="Frakørselsrampe",I25="Tilkørselsrampe"),Inddata!W40,"Irrelevant")),"Irrelevant")</f>
        <v>Irrelevant</v>
      </c>
      <c r="W25" s="4" t="str">
        <f>IF(AND(OR(I25="Frakørselsrampe",I25="Tilkørselsrampe"),Inddata!X40=""),"Lige",IF(AND(OR(I25="Frakørselsrampe",I25="Tilkørselsrampe"),Inddata!X40&gt;10),Inddata!X40,"Irrelevant"))</f>
        <v>Irrelevant</v>
      </c>
      <c r="X25" s="4" t="str">
        <f>IF(AND(OR(I25="Frakørselsrampe",I25="Tilkørselsrampe"),OR(Inddata!Y40="",Inddata!Y40&gt;(G25*1000))),G25*1000,IF(AND(OR(I25="Frakørselsrampe",I25="Tilkørselsrampe"),Inddata!Y40&gt;0),Inddata!Y40,"Irrelevant"))</f>
        <v>Irrelevant</v>
      </c>
      <c r="Y25" s="4" t="str">
        <f>IF(AND(I25="Frakørselsrampe",Inddata!Z40=""),95,IF(AND(I25="Tilkørselsrampe",Inddata!Z40=""),45,IF(AND(OR(I25="Frakørselsrampe",I25="Tilkørselsrampe"),Inddata!Z40&gt;4,Inddata!Z40&lt;200),Inddata!Z40,"Irrelevant")))</f>
        <v>Irrelevant</v>
      </c>
      <c r="Z25" s="4" t="str">
        <f>IF(AND(OR(I25="Frakørselsrampe",I25="Tilkørselsrampe"),Inddata!AA40=""),"Lige",IF(AND(OR(I25="Frakørselsrampe",I25="Tilkørselsrampe"),Inddata!AA40&gt;10),Inddata!AA40,"Irrelevant"))</f>
        <v>Irrelevant</v>
      </c>
      <c r="AA25" s="4" t="str">
        <f>IF(X25="Irrelevant","Irrelevant",IF(AND(OR(I25="Frakørselsrampe",I25="Tilkørselsrampe"),OR(Inddata!AB40="",Inddata!AB40&gt;(G25*1000-X25))),G25*1000-X25,IF(AND(OR(I25="Frakørselsrampe",I25="Tilkørselsrampe"),Inddata!AB40&gt;0),Inddata!AB40,"Irrelevant")))</f>
        <v>Irrelevant</v>
      </c>
      <c r="AB25" s="4" t="str">
        <f>IF(AND(I25="Frakørselsrampe",Inddata!AC40=""),60,IF(AND(I25="Tilkørselsrampe",Inddata!AC40=""),80,IF(AND(OR(I25="Frakørselsrampe",I25="Tilkørselsrampe"),Inddata!AC40&gt;4,Inddata!AC40&lt;200),Inddata!AC40,"Irrelevant")))</f>
        <v>Irrelevant</v>
      </c>
      <c r="AC25" s="4" t="str">
        <f>IF(AND(OR(I25="Motorvejsstrækning",I25="Frakørselsflettestrækning",I25="Tilkørselsflettestrækning"),Inddata!AD40=""),"Nej",IF(OR(I25="Motorvejsstrækning",I25="Frakørselsflettestrækning",I25="Tilkørselsflettestrækning"),Inddata!AD40,"Irrelevant"))</f>
        <v>Irrelevant</v>
      </c>
      <c r="AD25" s="4" t="str">
        <f>IF(AND(OR(I25="Motorvejsstrækning",I25="Frakørselsflettestrækning",I25="Tilkørselsflettestrækning"),Inddata!AE40=""),"130 km/t",IF(OR(I25="Motorvejsstrækning",I25="Frakørselsflettestrækning",I25="Tilkørselsflettestrækning"),Inddata!AE40,"Irrelevant"))</f>
        <v>Irrelevant</v>
      </c>
      <c r="AE25" s="4" t="str">
        <f>IF(AND(I25="Tilkørselsflettestrækning",Inddata!AF40=""),"Nej",IF(I25="Tilkørselsflettestrækning",Inddata!AF40,"Irrelevant"))</f>
        <v>Irrelevant</v>
      </c>
      <c r="AF25" s="4" t="str">
        <f>IF(AND(AE25="Ja",Inddata!AG40&gt;0,Inddata!AG40&lt;1.00000001),Inddata!AG40,IF(OR(AE25="Nej",AE25="Ja"),0,"Irrelevant"))</f>
        <v>Irrelevant</v>
      </c>
    </row>
    <row r="26" spans="1:32" x14ac:dyDescent="0.25">
      <c r="A26" s="4" t="str">
        <f>IF(Inddata!A41="","",Inddata!A41)</f>
        <v/>
      </c>
      <c r="B26" s="4" t="str">
        <f>IF(Inddata!B41="","",Inddata!B41)</f>
        <v/>
      </c>
      <c r="C26" s="4" t="str">
        <f>IF(Inddata!C41="","",Inddata!C41)</f>
        <v/>
      </c>
      <c r="D26" s="4" t="str">
        <f>IF(Inddata!D41="","",Inddata!D41)</f>
        <v/>
      </c>
      <c r="E26" s="4" t="str">
        <f>IF(Inddata!E41="","",Inddata!E41)</f>
        <v/>
      </c>
      <c r="F26" s="4" t="str">
        <f>IF(Inddata!F41="","",Inddata!F41)</f>
        <v/>
      </c>
      <c r="G26" s="4">
        <f>IF(Inddata!G41="","",Inddata!G41)</f>
        <v>0</v>
      </c>
      <c r="H26" s="4" t="str">
        <f>IF(Inddata!H41&gt;0.5,Inddata!H41,"")</f>
        <v/>
      </c>
      <c r="I26" s="4" t="str">
        <f>IF(Inddata!I41="","",Inddata!I41)</f>
        <v/>
      </c>
      <c r="J26" s="4" t="str">
        <f>IF(AND(OR(I26="Motorvejsstrækning",I26="Frakørselsflettestrækning",I26="Tilkørselsflettestrækning"),Inddata!K41=""),2,IF(AND(OR(I26="Motorvejsstrækning",I26="Frakørselsflettestrækning",I26="Tilkørselsflettestrækning"),Inddata!K41&gt;0.5,Inddata!K41&lt;21),Inddata!K41,"Irrelevant"))</f>
        <v>Irrelevant</v>
      </c>
      <c r="K26" s="4" t="str">
        <f>IF(AND(OR(I26="Motorvejsstrækning",I26="Frakørselsflettestrækning",I26="Tilkørselsflettestrækning",I26="Frakørselsrampe",I26="Tilkørselsrampe"),Inddata!L41=""),3.5,IF(AND(OR(I26="Motorvejsstrækning",I26="Frakørselsflettestrækning",I26="Tilkørselsflettestrækning",I26="Frakørselsrampe",I26="Tilkørselsrampe"),Inddata!L41&gt;1.5,Inddata!L41&lt;11),Inddata!L41,"Irrelevant"))</f>
        <v>Irrelevant</v>
      </c>
      <c r="L26" s="4" t="str">
        <f>IF(AND(I26="Motorvejsstrækning",Inddata!M41=""),"Nej",IF(I26="Motorvejsstrækning",Inddata!M41,"Irrelevant"))</f>
        <v>Irrelevant</v>
      </c>
      <c r="M26" s="4" t="str">
        <f>IF(AND(L26="Ja",Inddata!N41&gt;0,Inddata!N41&lt;1.00000001),Inddata!N41,IF(OR(L26="Nej",L26="Ja"),0,"Irrelevant"))</f>
        <v>Irrelevant</v>
      </c>
      <c r="N26" s="4" t="str">
        <f>IF(AND(OR(I26="Motorvejsstrækning",I26="Frakørselsflettestrækning",I26="Tilkørselsflettestrækning"),Inddata!O41=""),3,IF(AND(OR(I26="Motorvejsstrækning",I26="Frakørselsflettestrækning",I26="Tilkørselsflettestrækning"),Inddata!O41&lt;11,Inddata!O41&gt;-0.00000001),Inddata!O41,"Irrelevant"))</f>
        <v>Irrelevant</v>
      </c>
      <c r="O26" s="4" t="str">
        <f>IF(AND(OR(I26="Motorvejsstrækning",I26="Frakørselsflettestrækning",I26="Tilkørselsflettestrækning",I26="Frakørselsrampe",I26="Tilkørselsrampe"),Inddata!P41=""),0.5,IF(AND(OR(I26="Motorvejsstrækning",I26="Frakørselsflettestrækning",I26="Tilkørselsflettestrækning",I26="Frakørselsrampe",I26="Tilkørselsrampe"),Inddata!P41&gt;-0.00000001,Inddata!P41&lt;11),Inddata!P41,"Irrelevant"))</f>
        <v>Irrelevant</v>
      </c>
      <c r="P26" s="4" t="str">
        <f>IF(AND(OR(I26="Motorvejsstrækning",I26="Frakørselsflettestrækning",I26="Tilkørselsflettestrækning"),Inddata!Q41=""),5,IF(AND(OR(I26="Motorvejsstrækning",I26="Frakørselsflettestrækning",I26="Tilkørselsflettestrækning"),Inddata!Q41&gt;-0.00000001,Inddata!Q41&lt;101),Inddata!Q41,"Irrelevant"))</f>
        <v>Irrelevant</v>
      </c>
      <c r="Q26" s="4" t="str">
        <f>IF(AND(OR(I26="Motorvejsstrækning",I26="Frakørselsflettestrækning",I26="Tilkørselsflettestrækning"),Inddata!R41=""),"Lige",IF(AND(OR(I26="Motorvejsstrækning",I26="Frakørselsflettestrækning",I26="Tilkørselsflettestrækning"),Inddata!R41&gt;10),Inddata!R41,"Irrelevant"))</f>
        <v>Irrelevant</v>
      </c>
      <c r="R26" s="4" t="str">
        <f>IF(Q26="Lige",0,IF(AND(OR(I26="Motorvejsstrækning",I26="Frakørselsflettestrækning",I26="Tilkørselsflettestrækning"),OR(Inddata!S41="",Inddata!S41&gt;(G26*1000))),G26*1000,IF(AND(OR(I26="Motorvejsstrækning",I26="Frakørselsflettestrækning",I26="Tilkørselsflettestrækning"),Inddata!S41&gt;0),Inddata!S41,"Irrelevant")))</f>
        <v>Irrelevant</v>
      </c>
      <c r="S26" s="4" t="str">
        <f>IF(AND(OR(I26="Motorvejsstrækning",I26="Frakørselsflettestrækning",I26="Tilkørselsflettestrækning"),Inddata!T41=""),"Lige",IF(AND(OR(I26="Motorvejsstrækning",I26="Frakørselsflettestrækning",I26="Tilkørselsflettestrækning"),Inddata!T41&gt;10),Inddata!T41,"Irrelevant"))</f>
        <v>Irrelevant</v>
      </c>
      <c r="T26" s="4" t="str">
        <f>IF(S26="Lige",0,IF(R26="Irrelevant","Irrelevant",IF(AND(OR(I26="Motorvejsstrækning",I26="Frakørselsflettestrækning",I26="Tilkørselsflettestrækning"),OR(Inddata!U41="",Inddata!U41&gt;(G26*1000-R26))),G26*1000-R26,IF(AND(OR(I26="Motorvejsstrækning",I26="Frakørselsflettestrækning",I26="Tilkørselsflettestrækning"),Inddata!U41&gt;0),Inddata!U41,"Irrelevant"))))</f>
        <v>Irrelevant</v>
      </c>
      <c r="U26" s="4" t="str">
        <f>IF(AND(OR(I26="Motorvejsstrækning",I26="Frakørselsflettestrækning",I26="Tilkørselsflettestrækning",I26="Frakørselsrampe",I26="Tilkørselsrampe"),Inddata!V41=""),"Nej",IF(OR(I26="Motorvejsstrækning",I26="Frakørselsflettestrækning",I26="Tilkørselsflettestrækning",I26="Frakørselsrampe",I26="Tilkørselsrampe"),Inddata!V41,"Irrelevant"))</f>
        <v>Irrelevant</v>
      </c>
      <c r="V26" s="4" t="str">
        <f>IF(W26="Lige",IF(AND(OR(I26="Frakørselsrampe",I26="Tilkørselsrampe"),Inddata!W41=""),"Lige ruderrampe",IF(OR(I26="Frakørselsrampe",I26="Tilkørselsrampe"),Inddata!W41,"Irrelevant")),"Irrelevant")</f>
        <v>Irrelevant</v>
      </c>
      <c r="W26" s="4" t="str">
        <f>IF(AND(OR(I26="Frakørselsrampe",I26="Tilkørselsrampe"),Inddata!X41=""),"Lige",IF(AND(OR(I26="Frakørselsrampe",I26="Tilkørselsrampe"),Inddata!X41&gt;10),Inddata!X41,"Irrelevant"))</f>
        <v>Irrelevant</v>
      </c>
      <c r="X26" s="4" t="str">
        <f>IF(AND(OR(I26="Frakørselsrampe",I26="Tilkørselsrampe"),OR(Inddata!Y41="",Inddata!Y41&gt;(G26*1000))),G26*1000,IF(AND(OR(I26="Frakørselsrampe",I26="Tilkørselsrampe"),Inddata!Y41&gt;0),Inddata!Y41,"Irrelevant"))</f>
        <v>Irrelevant</v>
      </c>
      <c r="Y26" s="4" t="str">
        <f>IF(AND(I26="Frakørselsrampe",Inddata!Z41=""),95,IF(AND(I26="Tilkørselsrampe",Inddata!Z41=""),45,IF(AND(OR(I26="Frakørselsrampe",I26="Tilkørselsrampe"),Inddata!Z41&gt;4,Inddata!Z41&lt;200),Inddata!Z41,"Irrelevant")))</f>
        <v>Irrelevant</v>
      </c>
      <c r="Z26" s="4" t="str">
        <f>IF(AND(OR(I26="Frakørselsrampe",I26="Tilkørselsrampe"),Inddata!AA41=""),"Lige",IF(AND(OR(I26="Frakørselsrampe",I26="Tilkørselsrampe"),Inddata!AA41&gt;10),Inddata!AA41,"Irrelevant"))</f>
        <v>Irrelevant</v>
      </c>
      <c r="AA26" s="4" t="str">
        <f>IF(X26="Irrelevant","Irrelevant",IF(AND(OR(I26="Frakørselsrampe",I26="Tilkørselsrampe"),OR(Inddata!AB41="",Inddata!AB41&gt;(G26*1000-X26))),G26*1000-X26,IF(AND(OR(I26="Frakørselsrampe",I26="Tilkørselsrampe"),Inddata!AB41&gt;0),Inddata!AB41,"Irrelevant")))</f>
        <v>Irrelevant</v>
      </c>
      <c r="AB26" s="4" t="str">
        <f>IF(AND(I26="Frakørselsrampe",Inddata!AC41=""),60,IF(AND(I26="Tilkørselsrampe",Inddata!AC41=""),80,IF(AND(OR(I26="Frakørselsrampe",I26="Tilkørselsrampe"),Inddata!AC41&gt;4,Inddata!AC41&lt;200),Inddata!AC41,"Irrelevant")))</f>
        <v>Irrelevant</v>
      </c>
      <c r="AC26" s="4" t="str">
        <f>IF(AND(OR(I26="Motorvejsstrækning",I26="Frakørselsflettestrækning",I26="Tilkørselsflettestrækning"),Inddata!AD41=""),"Nej",IF(OR(I26="Motorvejsstrækning",I26="Frakørselsflettestrækning",I26="Tilkørselsflettestrækning"),Inddata!AD41,"Irrelevant"))</f>
        <v>Irrelevant</v>
      </c>
      <c r="AD26" s="4" t="str">
        <f>IF(AND(OR(I26="Motorvejsstrækning",I26="Frakørselsflettestrækning",I26="Tilkørselsflettestrækning"),Inddata!AE41=""),"130 km/t",IF(OR(I26="Motorvejsstrækning",I26="Frakørselsflettestrækning",I26="Tilkørselsflettestrækning"),Inddata!AE41,"Irrelevant"))</f>
        <v>Irrelevant</v>
      </c>
      <c r="AE26" s="4" t="str">
        <f>IF(AND(I26="Tilkørselsflettestrækning",Inddata!AF41=""),"Nej",IF(I26="Tilkørselsflettestrækning",Inddata!AF41,"Irrelevant"))</f>
        <v>Irrelevant</v>
      </c>
      <c r="AF26" s="4" t="str">
        <f>IF(AND(AE26="Ja",Inddata!AG41&gt;0,Inddata!AG41&lt;1.00000001),Inddata!AG41,IF(OR(AE26="Nej",AE26="Ja"),0,"Irrelevant"))</f>
        <v>Irrelevant</v>
      </c>
    </row>
    <row r="27" spans="1:32" x14ac:dyDescent="0.25">
      <c r="A27" s="4" t="str">
        <f>IF(Inddata!A42="","",Inddata!A42)</f>
        <v/>
      </c>
      <c r="B27" s="4" t="str">
        <f>IF(Inddata!B42="","",Inddata!B42)</f>
        <v/>
      </c>
      <c r="C27" s="4" t="str">
        <f>IF(Inddata!C42="","",Inddata!C42)</f>
        <v/>
      </c>
      <c r="D27" s="4" t="str">
        <f>IF(Inddata!D42="","",Inddata!D42)</f>
        <v/>
      </c>
      <c r="E27" s="4" t="str">
        <f>IF(Inddata!E42="","",Inddata!E42)</f>
        <v/>
      </c>
      <c r="F27" s="4" t="str">
        <f>IF(Inddata!F42="","",Inddata!F42)</f>
        <v/>
      </c>
      <c r="G27" s="4">
        <f>IF(Inddata!G42="","",Inddata!G42)</f>
        <v>0</v>
      </c>
      <c r="H27" s="4" t="str">
        <f>IF(Inddata!H42&gt;0.5,Inddata!H42,"")</f>
        <v/>
      </c>
      <c r="I27" s="4" t="str">
        <f>IF(Inddata!I42="","",Inddata!I42)</f>
        <v/>
      </c>
      <c r="J27" s="4" t="str">
        <f>IF(AND(OR(I27="Motorvejsstrækning",I27="Frakørselsflettestrækning",I27="Tilkørselsflettestrækning"),Inddata!K42=""),2,IF(AND(OR(I27="Motorvejsstrækning",I27="Frakørselsflettestrækning",I27="Tilkørselsflettestrækning"),Inddata!K42&gt;0.5,Inddata!K42&lt;21),Inddata!K42,"Irrelevant"))</f>
        <v>Irrelevant</v>
      </c>
      <c r="K27" s="4" t="str">
        <f>IF(AND(OR(I27="Motorvejsstrækning",I27="Frakørselsflettestrækning",I27="Tilkørselsflettestrækning",I27="Frakørselsrampe",I27="Tilkørselsrampe"),Inddata!L42=""),3.5,IF(AND(OR(I27="Motorvejsstrækning",I27="Frakørselsflettestrækning",I27="Tilkørselsflettestrækning",I27="Frakørselsrampe",I27="Tilkørselsrampe"),Inddata!L42&gt;1.5,Inddata!L42&lt;11),Inddata!L42,"Irrelevant"))</f>
        <v>Irrelevant</v>
      </c>
      <c r="L27" s="4" t="str">
        <f>IF(AND(I27="Motorvejsstrækning",Inddata!M42=""),"Nej",IF(I27="Motorvejsstrækning",Inddata!M42,"Irrelevant"))</f>
        <v>Irrelevant</v>
      </c>
      <c r="M27" s="4" t="str">
        <f>IF(AND(L27="Ja",Inddata!N42&gt;0,Inddata!N42&lt;1.00000001),Inddata!N42,IF(OR(L27="Nej",L27="Ja"),0,"Irrelevant"))</f>
        <v>Irrelevant</v>
      </c>
      <c r="N27" s="4" t="str">
        <f>IF(AND(OR(I27="Motorvejsstrækning",I27="Frakørselsflettestrækning",I27="Tilkørselsflettestrækning"),Inddata!O42=""),3,IF(AND(OR(I27="Motorvejsstrækning",I27="Frakørselsflettestrækning",I27="Tilkørselsflettestrækning"),Inddata!O42&lt;11,Inddata!O42&gt;-0.00000001),Inddata!O42,"Irrelevant"))</f>
        <v>Irrelevant</v>
      </c>
      <c r="O27" s="4" t="str">
        <f>IF(AND(OR(I27="Motorvejsstrækning",I27="Frakørselsflettestrækning",I27="Tilkørselsflettestrækning",I27="Frakørselsrampe",I27="Tilkørselsrampe"),Inddata!P42=""),0.5,IF(AND(OR(I27="Motorvejsstrækning",I27="Frakørselsflettestrækning",I27="Tilkørselsflettestrækning",I27="Frakørselsrampe",I27="Tilkørselsrampe"),Inddata!P42&gt;-0.00000001,Inddata!P42&lt;11),Inddata!P42,"Irrelevant"))</f>
        <v>Irrelevant</v>
      </c>
      <c r="P27" s="4" t="str">
        <f>IF(AND(OR(I27="Motorvejsstrækning",I27="Frakørselsflettestrækning",I27="Tilkørselsflettestrækning"),Inddata!Q42=""),5,IF(AND(OR(I27="Motorvejsstrækning",I27="Frakørselsflettestrækning",I27="Tilkørselsflettestrækning"),Inddata!Q42&gt;-0.00000001,Inddata!Q42&lt;101),Inddata!Q42,"Irrelevant"))</f>
        <v>Irrelevant</v>
      </c>
      <c r="Q27" s="4" t="str">
        <f>IF(AND(OR(I27="Motorvejsstrækning",I27="Frakørselsflettestrækning",I27="Tilkørselsflettestrækning"),Inddata!R42=""),"Lige",IF(AND(OR(I27="Motorvejsstrækning",I27="Frakørselsflettestrækning",I27="Tilkørselsflettestrækning"),Inddata!R42&gt;10),Inddata!R42,"Irrelevant"))</f>
        <v>Irrelevant</v>
      </c>
      <c r="R27" s="4" t="str">
        <f>IF(Q27="Lige",0,IF(AND(OR(I27="Motorvejsstrækning",I27="Frakørselsflettestrækning",I27="Tilkørselsflettestrækning"),OR(Inddata!S42="",Inddata!S42&gt;(G27*1000))),G27*1000,IF(AND(OR(I27="Motorvejsstrækning",I27="Frakørselsflettestrækning",I27="Tilkørselsflettestrækning"),Inddata!S42&gt;0),Inddata!S42,"Irrelevant")))</f>
        <v>Irrelevant</v>
      </c>
      <c r="S27" s="4" t="str">
        <f>IF(AND(OR(I27="Motorvejsstrækning",I27="Frakørselsflettestrækning",I27="Tilkørselsflettestrækning"),Inddata!T42=""),"Lige",IF(AND(OR(I27="Motorvejsstrækning",I27="Frakørselsflettestrækning",I27="Tilkørselsflettestrækning"),Inddata!T42&gt;10),Inddata!T42,"Irrelevant"))</f>
        <v>Irrelevant</v>
      </c>
      <c r="T27" s="4" t="str">
        <f>IF(S27="Lige",0,IF(R27="Irrelevant","Irrelevant",IF(AND(OR(I27="Motorvejsstrækning",I27="Frakørselsflettestrækning",I27="Tilkørselsflettestrækning"),OR(Inddata!U42="",Inddata!U42&gt;(G27*1000-R27))),G27*1000-R27,IF(AND(OR(I27="Motorvejsstrækning",I27="Frakørselsflettestrækning",I27="Tilkørselsflettestrækning"),Inddata!U42&gt;0),Inddata!U42,"Irrelevant"))))</f>
        <v>Irrelevant</v>
      </c>
      <c r="U27" s="4" t="str">
        <f>IF(AND(OR(I27="Motorvejsstrækning",I27="Frakørselsflettestrækning",I27="Tilkørselsflettestrækning",I27="Frakørselsrampe",I27="Tilkørselsrampe"),Inddata!V42=""),"Nej",IF(OR(I27="Motorvejsstrækning",I27="Frakørselsflettestrækning",I27="Tilkørselsflettestrækning",I27="Frakørselsrampe",I27="Tilkørselsrampe"),Inddata!V42,"Irrelevant"))</f>
        <v>Irrelevant</v>
      </c>
      <c r="V27" s="4" t="str">
        <f>IF(W27="Lige",IF(AND(OR(I27="Frakørselsrampe",I27="Tilkørselsrampe"),Inddata!W42=""),"Lige ruderrampe",IF(OR(I27="Frakørselsrampe",I27="Tilkørselsrampe"),Inddata!W42,"Irrelevant")),"Irrelevant")</f>
        <v>Irrelevant</v>
      </c>
      <c r="W27" s="4" t="str">
        <f>IF(AND(OR(I27="Frakørselsrampe",I27="Tilkørselsrampe"),Inddata!X42=""),"Lige",IF(AND(OR(I27="Frakørselsrampe",I27="Tilkørselsrampe"),Inddata!X42&gt;10),Inddata!X42,"Irrelevant"))</f>
        <v>Irrelevant</v>
      </c>
      <c r="X27" s="4" t="str">
        <f>IF(AND(OR(I27="Frakørselsrampe",I27="Tilkørselsrampe"),OR(Inddata!Y42="",Inddata!Y42&gt;(G27*1000))),G27*1000,IF(AND(OR(I27="Frakørselsrampe",I27="Tilkørselsrampe"),Inddata!Y42&gt;0),Inddata!Y42,"Irrelevant"))</f>
        <v>Irrelevant</v>
      </c>
      <c r="Y27" s="4" t="str">
        <f>IF(AND(I27="Frakørselsrampe",Inddata!Z42=""),95,IF(AND(I27="Tilkørselsrampe",Inddata!Z42=""),45,IF(AND(OR(I27="Frakørselsrampe",I27="Tilkørselsrampe"),Inddata!Z42&gt;4,Inddata!Z42&lt;200),Inddata!Z42,"Irrelevant")))</f>
        <v>Irrelevant</v>
      </c>
      <c r="Z27" s="4" t="str">
        <f>IF(AND(OR(I27="Frakørselsrampe",I27="Tilkørselsrampe"),Inddata!AA42=""),"Lige",IF(AND(OR(I27="Frakørselsrampe",I27="Tilkørselsrampe"),Inddata!AA42&gt;10),Inddata!AA42,"Irrelevant"))</f>
        <v>Irrelevant</v>
      </c>
      <c r="AA27" s="4" t="str">
        <f>IF(X27="Irrelevant","Irrelevant",IF(AND(OR(I27="Frakørselsrampe",I27="Tilkørselsrampe"),OR(Inddata!AB42="",Inddata!AB42&gt;(G27*1000-X27))),G27*1000-X27,IF(AND(OR(I27="Frakørselsrampe",I27="Tilkørselsrampe"),Inddata!AB42&gt;0),Inddata!AB42,"Irrelevant")))</f>
        <v>Irrelevant</v>
      </c>
      <c r="AB27" s="4" t="str">
        <f>IF(AND(I27="Frakørselsrampe",Inddata!AC42=""),60,IF(AND(I27="Tilkørselsrampe",Inddata!AC42=""),80,IF(AND(OR(I27="Frakørselsrampe",I27="Tilkørselsrampe"),Inddata!AC42&gt;4,Inddata!AC42&lt;200),Inddata!AC42,"Irrelevant")))</f>
        <v>Irrelevant</v>
      </c>
      <c r="AC27" s="4" t="str">
        <f>IF(AND(OR(I27="Motorvejsstrækning",I27="Frakørselsflettestrækning",I27="Tilkørselsflettestrækning"),Inddata!AD42=""),"Nej",IF(OR(I27="Motorvejsstrækning",I27="Frakørselsflettestrækning",I27="Tilkørselsflettestrækning"),Inddata!AD42,"Irrelevant"))</f>
        <v>Irrelevant</v>
      </c>
      <c r="AD27" s="4" t="str">
        <f>IF(AND(OR(I27="Motorvejsstrækning",I27="Frakørselsflettestrækning",I27="Tilkørselsflettestrækning"),Inddata!AE42=""),"130 km/t",IF(OR(I27="Motorvejsstrækning",I27="Frakørselsflettestrækning",I27="Tilkørselsflettestrækning"),Inddata!AE42,"Irrelevant"))</f>
        <v>Irrelevant</v>
      </c>
      <c r="AE27" s="4" t="str">
        <f>IF(AND(I27="Tilkørselsflettestrækning",Inddata!AF42=""),"Nej",IF(I27="Tilkørselsflettestrækning",Inddata!AF42,"Irrelevant"))</f>
        <v>Irrelevant</v>
      </c>
      <c r="AF27" s="4" t="str">
        <f>IF(AND(AE27="Ja",Inddata!AG42&gt;0,Inddata!AG42&lt;1.00000001),Inddata!AG42,IF(OR(AE27="Nej",AE27="Ja"),0,"Irrelevant"))</f>
        <v>Irrelevant</v>
      </c>
    </row>
    <row r="28" spans="1:32" x14ac:dyDescent="0.25">
      <c r="A28" s="4" t="str">
        <f>IF(Inddata!A43="","",Inddata!A43)</f>
        <v/>
      </c>
      <c r="B28" s="4" t="str">
        <f>IF(Inddata!B43="","",Inddata!B43)</f>
        <v/>
      </c>
      <c r="C28" s="4" t="str">
        <f>IF(Inddata!C43="","",Inddata!C43)</f>
        <v/>
      </c>
      <c r="D28" s="4" t="str">
        <f>IF(Inddata!D43="","",Inddata!D43)</f>
        <v/>
      </c>
      <c r="E28" s="4" t="str">
        <f>IF(Inddata!E43="","",Inddata!E43)</f>
        <v/>
      </c>
      <c r="F28" s="4" t="str">
        <f>IF(Inddata!F43="","",Inddata!F43)</f>
        <v/>
      </c>
      <c r="G28" s="4">
        <f>IF(Inddata!G43="","",Inddata!G43)</f>
        <v>0</v>
      </c>
      <c r="H28" s="4" t="str">
        <f>IF(Inddata!H43&gt;0.5,Inddata!H43,"")</f>
        <v/>
      </c>
      <c r="I28" s="4" t="str">
        <f>IF(Inddata!I43="","",Inddata!I43)</f>
        <v/>
      </c>
      <c r="J28" s="4" t="str">
        <f>IF(AND(OR(I28="Motorvejsstrækning",I28="Frakørselsflettestrækning",I28="Tilkørselsflettestrækning"),Inddata!K43=""),2,IF(AND(OR(I28="Motorvejsstrækning",I28="Frakørselsflettestrækning",I28="Tilkørselsflettestrækning"),Inddata!K43&gt;0.5,Inddata!K43&lt;21),Inddata!K43,"Irrelevant"))</f>
        <v>Irrelevant</v>
      </c>
      <c r="K28" s="4" t="str">
        <f>IF(AND(OR(I28="Motorvejsstrækning",I28="Frakørselsflettestrækning",I28="Tilkørselsflettestrækning",I28="Frakørselsrampe",I28="Tilkørselsrampe"),Inddata!L43=""),3.5,IF(AND(OR(I28="Motorvejsstrækning",I28="Frakørselsflettestrækning",I28="Tilkørselsflettestrækning",I28="Frakørselsrampe",I28="Tilkørselsrampe"),Inddata!L43&gt;1.5,Inddata!L43&lt;11),Inddata!L43,"Irrelevant"))</f>
        <v>Irrelevant</v>
      </c>
      <c r="L28" s="4" t="str">
        <f>IF(AND(I28="Motorvejsstrækning",Inddata!M43=""),"Nej",IF(I28="Motorvejsstrækning",Inddata!M43,"Irrelevant"))</f>
        <v>Irrelevant</v>
      </c>
      <c r="M28" s="4" t="str">
        <f>IF(AND(L28="Ja",Inddata!N43&gt;0,Inddata!N43&lt;1.00000001),Inddata!N43,IF(OR(L28="Nej",L28="Ja"),0,"Irrelevant"))</f>
        <v>Irrelevant</v>
      </c>
      <c r="N28" s="4" t="str">
        <f>IF(AND(OR(I28="Motorvejsstrækning",I28="Frakørselsflettestrækning",I28="Tilkørselsflettestrækning"),Inddata!O43=""),3,IF(AND(OR(I28="Motorvejsstrækning",I28="Frakørselsflettestrækning",I28="Tilkørselsflettestrækning"),Inddata!O43&lt;11,Inddata!O43&gt;-0.00000001),Inddata!O43,"Irrelevant"))</f>
        <v>Irrelevant</v>
      </c>
      <c r="O28" s="4" t="str">
        <f>IF(AND(OR(I28="Motorvejsstrækning",I28="Frakørselsflettestrækning",I28="Tilkørselsflettestrækning",I28="Frakørselsrampe",I28="Tilkørselsrampe"),Inddata!P43=""),0.5,IF(AND(OR(I28="Motorvejsstrækning",I28="Frakørselsflettestrækning",I28="Tilkørselsflettestrækning",I28="Frakørselsrampe",I28="Tilkørselsrampe"),Inddata!P43&gt;-0.00000001,Inddata!P43&lt;11),Inddata!P43,"Irrelevant"))</f>
        <v>Irrelevant</v>
      </c>
      <c r="P28" s="4" t="str">
        <f>IF(AND(OR(I28="Motorvejsstrækning",I28="Frakørselsflettestrækning",I28="Tilkørselsflettestrækning"),Inddata!Q43=""),5,IF(AND(OR(I28="Motorvejsstrækning",I28="Frakørselsflettestrækning",I28="Tilkørselsflettestrækning"),Inddata!Q43&gt;-0.00000001,Inddata!Q43&lt;101),Inddata!Q43,"Irrelevant"))</f>
        <v>Irrelevant</v>
      </c>
      <c r="Q28" s="4" t="str">
        <f>IF(AND(OR(I28="Motorvejsstrækning",I28="Frakørselsflettestrækning",I28="Tilkørselsflettestrækning"),Inddata!R43=""),"Lige",IF(AND(OR(I28="Motorvejsstrækning",I28="Frakørselsflettestrækning",I28="Tilkørselsflettestrækning"),Inddata!R43&gt;10),Inddata!R43,"Irrelevant"))</f>
        <v>Irrelevant</v>
      </c>
      <c r="R28" s="4" t="str">
        <f>IF(Q28="Lige",0,IF(AND(OR(I28="Motorvejsstrækning",I28="Frakørselsflettestrækning",I28="Tilkørselsflettestrækning"),OR(Inddata!S43="",Inddata!S43&gt;(G28*1000))),G28*1000,IF(AND(OR(I28="Motorvejsstrækning",I28="Frakørselsflettestrækning",I28="Tilkørselsflettestrækning"),Inddata!S43&gt;0),Inddata!S43,"Irrelevant")))</f>
        <v>Irrelevant</v>
      </c>
      <c r="S28" s="4" t="str">
        <f>IF(AND(OR(I28="Motorvejsstrækning",I28="Frakørselsflettestrækning",I28="Tilkørselsflettestrækning"),Inddata!T43=""),"Lige",IF(AND(OR(I28="Motorvejsstrækning",I28="Frakørselsflettestrækning",I28="Tilkørselsflettestrækning"),Inddata!T43&gt;10),Inddata!T43,"Irrelevant"))</f>
        <v>Irrelevant</v>
      </c>
      <c r="T28" s="4" t="str">
        <f>IF(S28="Lige",0,IF(R28="Irrelevant","Irrelevant",IF(AND(OR(I28="Motorvejsstrækning",I28="Frakørselsflettestrækning",I28="Tilkørselsflettestrækning"),OR(Inddata!U43="",Inddata!U43&gt;(G28*1000-R28))),G28*1000-R28,IF(AND(OR(I28="Motorvejsstrækning",I28="Frakørselsflettestrækning",I28="Tilkørselsflettestrækning"),Inddata!U43&gt;0),Inddata!U43,"Irrelevant"))))</f>
        <v>Irrelevant</v>
      </c>
      <c r="U28" s="4" t="str">
        <f>IF(AND(OR(I28="Motorvejsstrækning",I28="Frakørselsflettestrækning",I28="Tilkørselsflettestrækning",I28="Frakørselsrampe",I28="Tilkørselsrampe"),Inddata!V43=""),"Nej",IF(OR(I28="Motorvejsstrækning",I28="Frakørselsflettestrækning",I28="Tilkørselsflettestrækning",I28="Frakørselsrampe",I28="Tilkørselsrampe"),Inddata!V43,"Irrelevant"))</f>
        <v>Irrelevant</v>
      </c>
      <c r="V28" s="4" t="str">
        <f>IF(W28="Lige",IF(AND(OR(I28="Frakørselsrampe",I28="Tilkørselsrampe"),Inddata!W43=""),"Lige ruderrampe",IF(OR(I28="Frakørselsrampe",I28="Tilkørselsrampe"),Inddata!W43,"Irrelevant")),"Irrelevant")</f>
        <v>Irrelevant</v>
      </c>
      <c r="W28" s="4" t="str">
        <f>IF(AND(OR(I28="Frakørselsrampe",I28="Tilkørselsrampe"),Inddata!X43=""),"Lige",IF(AND(OR(I28="Frakørselsrampe",I28="Tilkørselsrampe"),Inddata!X43&gt;10),Inddata!X43,"Irrelevant"))</f>
        <v>Irrelevant</v>
      </c>
      <c r="X28" s="4" t="str">
        <f>IF(AND(OR(I28="Frakørselsrampe",I28="Tilkørselsrampe"),OR(Inddata!Y43="",Inddata!Y43&gt;(G28*1000))),G28*1000,IF(AND(OR(I28="Frakørselsrampe",I28="Tilkørselsrampe"),Inddata!Y43&gt;0),Inddata!Y43,"Irrelevant"))</f>
        <v>Irrelevant</v>
      </c>
      <c r="Y28" s="4" t="str">
        <f>IF(AND(I28="Frakørselsrampe",Inddata!Z43=""),95,IF(AND(I28="Tilkørselsrampe",Inddata!Z43=""),45,IF(AND(OR(I28="Frakørselsrampe",I28="Tilkørselsrampe"),Inddata!Z43&gt;4,Inddata!Z43&lt;200),Inddata!Z43,"Irrelevant")))</f>
        <v>Irrelevant</v>
      </c>
      <c r="Z28" s="4" t="str">
        <f>IF(AND(OR(I28="Frakørselsrampe",I28="Tilkørselsrampe"),Inddata!AA43=""),"Lige",IF(AND(OR(I28="Frakørselsrampe",I28="Tilkørselsrampe"),Inddata!AA43&gt;10),Inddata!AA43,"Irrelevant"))</f>
        <v>Irrelevant</v>
      </c>
      <c r="AA28" s="4" t="str">
        <f>IF(X28="Irrelevant","Irrelevant",IF(AND(OR(I28="Frakørselsrampe",I28="Tilkørselsrampe"),OR(Inddata!AB43="",Inddata!AB43&gt;(G28*1000-X28))),G28*1000-X28,IF(AND(OR(I28="Frakørselsrampe",I28="Tilkørselsrampe"),Inddata!AB43&gt;0),Inddata!AB43,"Irrelevant")))</f>
        <v>Irrelevant</v>
      </c>
      <c r="AB28" s="4" t="str">
        <f>IF(AND(I28="Frakørselsrampe",Inddata!AC43=""),60,IF(AND(I28="Tilkørselsrampe",Inddata!AC43=""),80,IF(AND(OR(I28="Frakørselsrampe",I28="Tilkørselsrampe"),Inddata!AC43&gt;4,Inddata!AC43&lt;200),Inddata!AC43,"Irrelevant")))</f>
        <v>Irrelevant</v>
      </c>
      <c r="AC28" s="4" t="str">
        <f>IF(AND(OR(I28="Motorvejsstrækning",I28="Frakørselsflettestrækning",I28="Tilkørselsflettestrækning"),Inddata!AD43=""),"Nej",IF(OR(I28="Motorvejsstrækning",I28="Frakørselsflettestrækning",I28="Tilkørselsflettestrækning"),Inddata!AD43,"Irrelevant"))</f>
        <v>Irrelevant</v>
      </c>
      <c r="AD28" s="4" t="str">
        <f>IF(AND(OR(I28="Motorvejsstrækning",I28="Frakørselsflettestrækning",I28="Tilkørselsflettestrækning"),Inddata!AE43=""),"130 km/t",IF(OR(I28="Motorvejsstrækning",I28="Frakørselsflettestrækning",I28="Tilkørselsflettestrækning"),Inddata!AE43,"Irrelevant"))</f>
        <v>Irrelevant</v>
      </c>
      <c r="AE28" s="4" t="str">
        <f>IF(AND(I28="Tilkørselsflettestrækning",Inddata!AF43=""),"Nej",IF(I28="Tilkørselsflettestrækning",Inddata!AF43,"Irrelevant"))</f>
        <v>Irrelevant</v>
      </c>
      <c r="AF28" s="4" t="str">
        <f>IF(AND(AE28="Ja",Inddata!AG43&gt;0,Inddata!AG43&lt;1.00000001),Inddata!AG43,IF(OR(AE28="Nej",AE28="Ja"),0,"Irrelevant"))</f>
        <v>Irrelevant</v>
      </c>
    </row>
    <row r="29" spans="1:32" x14ac:dyDescent="0.25">
      <c r="A29" s="4" t="str">
        <f>IF(Inddata!A44="","",Inddata!A44)</f>
        <v/>
      </c>
      <c r="B29" s="4" t="str">
        <f>IF(Inddata!B44="","",Inddata!B44)</f>
        <v/>
      </c>
      <c r="C29" s="4" t="str">
        <f>IF(Inddata!C44="","",Inddata!C44)</f>
        <v/>
      </c>
      <c r="D29" s="4" t="str">
        <f>IF(Inddata!D44="","",Inddata!D44)</f>
        <v/>
      </c>
      <c r="E29" s="4" t="str">
        <f>IF(Inddata!E44="","",Inddata!E44)</f>
        <v/>
      </c>
      <c r="F29" s="4" t="str">
        <f>IF(Inddata!F44="","",Inddata!F44)</f>
        <v/>
      </c>
      <c r="G29" s="4">
        <f>IF(Inddata!G44="","",Inddata!G44)</f>
        <v>0</v>
      </c>
      <c r="H29" s="4" t="str">
        <f>IF(Inddata!H44&gt;0.5,Inddata!H44,"")</f>
        <v/>
      </c>
      <c r="I29" s="4" t="str">
        <f>IF(Inddata!I44="","",Inddata!I44)</f>
        <v/>
      </c>
      <c r="J29" s="4" t="str">
        <f>IF(AND(OR(I29="Motorvejsstrækning",I29="Frakørselsflettestrækning",I29="Tilkørselsflettestrækning"),Inddata!K44=""),2,IF(AND(OR(I29="Motorvejsstrækning",I29="Frakørselsflettestrækning",I29="Tilkørselsflettestrækning"),Inddata!K44&gt;0.5,Inddata!K44&lt;21),Inddata!K44,"Irrelevant"))</f>
        <v>Irrelevant</v>
      </c>
      <c r="K29" s="4" t="str">
        <f>IF(AND(OR(I29="Motorvejsstrækning",I29="Frakørselsflettestrækning",I29="Tilkørselsflettestrækning",I29="Frakørselsrampe",I29="Tilkørselsrampe"),Inddata!L44=""),3.5,IF(AND(OR(I29="Motorvejsstrækning",I29="Frakørselsflettestrækning",I29="Tilkørselsflettestrækning",I29="Frakørselsrampe",I29="Tilkørselsrampe"),Inddata!L44&gt;1.5,Inddata!L44&lt;11),Inddata!L44,"Irrelevant"))</f>
        <v>Irrelevant</v>
      </c>
      <c r="L29" s="4" t="str">
        <f>IF(AND(I29="Motorvejsstrækning",Inddata!M44=""),"Nej",IF(I29="Motorvejsstrækning",Inddata!M44,"Irrelevant"))</f>
        <v>Irrelevant</v>
      </c>
      <c r="M29" s="4" t="str">
        <f>IF(AND(L29="Ja",Inddata!N44&gt;0,Inddata!N44&lt;1.00000001),Inddata!N44,IF(OR(L29="Nej",L29="Ja"),0,"Irrelevant"))</f>
        <v>Irrelevant</v>
      </c>
      <c r="N29" s="4" t="str">
        <f>IF(AND(OR(I29="Motorvejsstrækning",I29="Frakørselsflettestrækning",I29="Tilkørselsflettestrækning"),Inddata!O44=""),3,IF(AND(OR(I29="Motorvejsstrækning",I29="Frakørselsflettestrækning",I29="Tilkørselsflettestrækning"),Inddata!O44&lt;11,Inddata!O44&gt;-0.00000001),Inddata!O44,"Irrelevant"))</f>
        <v>Irrelevant</v>
      </c>
      <c r="O29" s="4" t="str">
        <f>IF(AND(OR(I29="Motorvejsstrækning",I29="Frakørselsflettestrækning",I29="Tilkørselsflettestrækning",I29="Frakørselsrampe",I29="Tilkørselsrampe"),Inddata!P44=""),0.5,IF(AND(OR(I29="Motorvejsstrækning",I29="Frakørselsflettestrækning",I29="Tilkørselsflettestrækning",I29="Frakørselsrampe",I29="Tilkørselsrampe"),Inddata!P44&gt;-0.00000001,Inddata!P44&lt;11),Inddata!P44,"Irrelevant"))</f>
        <v>Irrelevant</v>
      </c>
      <c r="P29" s="4" t="str">
        <f>IF(AND(OR(I29="Motorvejsstrækning",I29="Frakørselsflettestrækning",I29="Tilkørselsflettestrækning"),Inddata!Q44=""),5,IF(AND(OR(I29="Motorvejsstrækning",I29="Frakørselsflettestrækning",I29="Tilkørselsflettestrækning"),Inddata!Q44&gt;-0.00000001,Inddata!Q44&lt;101),Inddata!Q44,"Irrelevant"))</f>
        <v>Irrelevant</v>
      </c>
      <c r="Q29" s="4" t="str">
        <f>IF(AND(OR(I29="Motorvejsstrækning",I29="Frakørselsflettestrækning",I29="Tilkørselsflettestrækning"),Inddata!R44=""),"Lige",IF(AND(OR(I29="Motorvejsstrækning",I29="Frakørselsflettestrækning",I29="Tilkørselsflettestrækning"),Inddata!R44&gt;10),Inddata!R44,"Irrelevant"))</f>
        <v>Irrelevant</v>
      </c>
      <c r="R29" s="4" t="str">
        <f>IF(Q29="Lige",0,IF(AND(OR(I29="Motorvejsstrækning",I29="Frakørselsflettestrækning",I29="Tilkørselsflettestrækning"),OR(Inddata!S44="",Inddata!S44&gt;(G29*1000))),G29*1000,IF(AND(OR(I29="Motorvejsstrækning",I29="Frakørselsflettestrækning",I29="Tilkørselsflettestrækning"),Inddata!S44&gt;0),Inddata!S44,"Irrelevant")))</f>
        <v>Irrelevant</v>
      </c>
      <c r="S29" s="4" t="str">
        <f>IF(AND(OR(I29="Motorvejsstrækning",I29="Frakørselsflettestrækning",I29="Tilkørselsflettestrækning"),Inddata!T44=""),"Lige",IF(AND(OR(I29="Motorvejsstrækning",I29="Frakørselsflettestrækning",I29="Tilkørselsflettestrækning"),Inddata!T44&gt;10),Inddata!T44,"Irrelevant"))</f>
        <v>Irrelevant</v>
      </c>
      <c r="T29" s="4" t="str">
        <f>IF(S29="Lige",0,IF(R29="Irrelevant","Irrelevant",IF(AND(OR(I29="Motorvejsstrækning",I29="Frakørselsflettestrækning",I29="Tilkørselsflettestrækning"),OR(Inddata!U44="",Inddata!U44&gt;(G29*1000-R29))),G29*1000-R29,IF(AND(OR(I29="Motorvejsstrækning",I29="Frakørselsflettestrækning",I29="Tilkørselsflettestrækning"),Inddata!U44&gt;0),Inddata!U44,"Irrelevant"))))</f>
        <v>Irrelevant</v>
      </c>
      <c r="U29" s="4" t="str">
        <f>IF(AND(OR(I29="Motorvejsstrækning",I29="Frakørselsflettestrækning",I29="Tilkørselsflettestrækning",I29="Frakørselsrampe",I29="Tilkørselsrampe"),Inddata!V44=""),"Nej",IF(OR(I29="Motorvejsstrækning",I29="Frakørselsflettestrækning",I29="Tilkørselsflettestrækning",I29="Frakørselsrampe",I29="Tilkørselsrampe"),Inddata!V44,"Irrelevant"))</f>
        <v>Irrelevant</v>
      </c>
      <c r="V29" s="4" t="str">
        <f>IF(W29="Lige",IF(AND(OR(I29="Frakørselsrampe",I29="Tilkørselsrampe"),Inddata!W44=""),"Lige ruderrampe",IF(OR(I29="Frakørselsrampe",I29="Tilkørselsrampe"),Inddata!W44,"Irrelevant")),"Irrelevant")</f>
        <v>Irrelevant</v>
      </c>
      <c r="W29" s="4" t="str">
        <f>IF(AND(OR(I29="Frakørselsrampe",I29="Tilkørselsrampe"),Inddata!X44=""),"Lige",IF(AND(OR(I29="Frakørselsrampe",I29="Tilkørselsrampe"),Inddata!X44&gt;10),Inddata!X44,"Irrelevant"))</f>
        <v>Irrelevant</v>
      </c>
      <c r="X29" s="4" t="str">
        <f>IF(AND(OR(I29="Frakørselsrampe",I29="Tilkørselsrampe"),OR(Inddata!Y44="",Inddata!Y44&gt;(G29*1000))),G29*1000,IF(AND(OR(I29="Frakørselsrampe",I29="Tilkørselsrampe"),Inddata!Y44&gt;0),Inddata!Y44,"Irrelevant"))</f>
        <v>Irrelevant</v>
      </c>
      <c r="Y29" s="4" t="str">
        <f>IF(AND(I29="Frakørselsrampe",Inddata!Z44=""),95,IF(AND(I29="Tilkørselsrampe",Inddata!Z44=""),45,IF(AND(OR(I29="Frakørselsrampe",I29="Tilkørselsrampe"),Inddata!Z44&gt;4,Inddata!Z44&lt;200),Inddata!Z44,"Irrelevant")))</f>
        <v>Irrelevant</v>
      </c>
      <c r="Z29" s="4" t="str">
        <f>IF(AND(OR(I29="Frakørselsrampe",I29="Tilkørselsrampe"),Inddata!AA44=""),"Lige",IF(AND(OR(I29="Frakørselsrampe",I29="Tilkørselsrampe"),Inddata!AA44&gt;10),Inddata!AA44,"Irrelevant"))</f>
        <v>Irrelevant</v>
      </c>
      <c r="AA29" s="4" t="str">
        <f>IF(X29="Irrelevant","Irrelevant",IF(AND(OR(I29="Frakørselsrampe",I29="Tilkørselsrampe"),OR(Inddata!AB44="",Inddata!AB44&gt;(G29*1000-X29))),G29*1000-X29,IF(AND(OR(I29="Frakørselsrampe",I29="Tilkørselsrampe"),Inddata!AB44&gt;0),Inddata!AB44,"Irrelevant")))</f>
        <v>Irrelevant</v>
      </c>
      <c r="AB29" s="4" t="str">
        <f>IF(AND(I29="Frakørselsrampe",Inddata!AC44=""),60,IF(AND(I29="Tilkørselsrampe",Inddata!AC44=""),80,IF(AND(OR(I29="Frakørselsrampe",I29="Tilkørselsrampe"),Inddata!AC44&gt;4,Inddata!AC44&lt;200),Inddata!AC44,"Irrelevant")))</f>
        <v>Irrelevant</v>
      </c>
      <c r="AC29" s="4" t="str">
        <f>IF(AND(OR(I29="Motorvejsstrækning",I29="Frakørselsflettestrækning",I29="Tilkørselsflettestrækning"),Inddata!AD44=""),"Nej",IF(OR(I29="Motorvejsstrækning",I29="Frakørselsflettestrækning",I29="Tilkørselsflettestrækning"),Inddata!AD44,"Irrelevant"))</f>
        <v>Irrelevant</v>
      </c>
      <c r="AD29" s="4" t="str">
        <f>IF(AND(OR(I29="Motorvejsstrækning",I29="Frakørselsflettestrækning",I29="Tilkørselsflettestrækning"),Inddata!AE44=""),"130 km/t",IF(OR(I29="Motorvejsstrækning",I29="Frakørselsflettestrækning",I29="Tilkørselsflettestrækning"),Inddata!AE44,"Irrelevant"))</f>
        <v>Irrelevant</v>
      </c>
      <c r="AE29" s="4" t="str">
        <f>IF(AND(I29="Tilkørselsflettestrækning",Inddata!AF44=""),"Nej",IF(I29="Tilkørselsflettestrækning",Inddata!AF44,"Irrelevant"))</f>
        <v>Irrelevant</v>
      </c>
      <c r="AF29" s="4" t="str">
        <f>IF(AND(AE29="Ja",Inddata!AG44&gt;0,Inddata!AG44&lt;1.00000001),Inddata!AG44,IF(OR(AE29="Nej",AE29="Ja"),0,"Irrelevant"))</f>
        <v>Irrelevant</v>
      </c>
    </row>
    <row r="30" spans="1:32" x14ac:dyDescent="0.25">
      <c r="A30" s="4" t="str">
        <f>IF(Inddata!A45="","",Inddata!A45)</f>
        <v/>
      </c>
      <c r="B30" s="4" t="str">
        <f>IF(Inddata!B45="","",Inddata!B45)</f>
        <v/>
      </c>
      <c r="C30" s="4" t="str">
        <f>IF(Inddata!C45="","",Inddata!C45)</f>
        <v/>
      </c>
      <c r="D30" s="4" t="str">
        <f>IF(Inddata!D45="","",Inddata!D45)</f>
        <v/>
      </c>
      <c r="E30" s="4" t="str">
        <f>IF(Inddata!E45="","",Inddata!E45)</f>
        <v/>
      </c>
      <c r="F30" s="4" t="str">
        <f>IF(Inddata!F45="","",Inddata!F45)</f>
        <v/>
      </c>
      <c r="G30" s="4">
        <f>IF(Inddata!G45="","",Inddata!G45)</f>
        <v>0</v>
      </c>
      <c r="H30" s="4" t="str">
        <f>IF(Inddata!H45&gt;0.5,Inddata!H45,"")</f>
        <v/>
      </c>
      <c r="I30" s="4" t="str">
        <f>IF(Inddata!I45="","",Inddata!I45)</f>
        <v/>
      </c>
      <c r="J30" s="4" t="str">
        <f>IF(AND(OR(I30="Motorvejsstrækning",I30="Frakørselsflettestrækning",I30="Tilkørselsflettestrækning"),Inddata!K45=""),2,IF(AND(OR(I30="Motorvejsstrækning",I30="Frakørselsflettestrækning",I30="Tilkørselsflettestrækning"),Inddata!K45&gt;0.5,Inddata!K45&lt;21),Inddata!K45,"Irrelevant"))</f>
        <v>Irrelevant</v>
      </c>
      <c r="K30" s="4" t="str">
        <f>IF(AND(OR(I30="Motorvejsstrækning",I30="Frakørselsflettestrækning",I30="Tilkørselsflettestrækning",I30="Frakørselsrampe",I30="Tilkørselsrampe"),Inddata!L45=""),3.5,IF(AND(OR(I30="Motorvejsstrækning",I30="Frakørselsflettestrækning",I30="Tilkørselsflettestrækning",I30="Frakørselsrampe",I30="Tilkørselsrampe"),Inddata!L45&gt;1.5,Inddata!L45&lt;11),Inddata!L45,"Irrelevant"))</f>
        <v>Irrelevant</v>
      </c>
      <c r="L30" s="4" t="str">
        <f>IF(AND(I30="Motorvejsstrækning",Inddata!M45=""),"Nej",IF(I30="Motorvejsstrækning",Inddata!M45,"Irrelevant"))</f>
        <v>Irrelevant</v>
      </c>
      <c r="M30" s="4" t="str">
        <f>IF(AND(L30="Ja",Inddata!N45&gt;0,Inddata!N45&lt;1.00000001),Inddata!N45,IF(OR(L30="Nej",L30="Ja"),0,"Irrelevant"))</f>
        <v>Irrelevant</v>
      </c>
      <c r="N30" s="4" t="str">
        <f>IF(AND(OR(I30="Motorvejsstrækning",I30="Frakørselsflettestrækning",I30="Tilkørselsflettestrækning"),Inddata!O45=""),3,IF(AND(OR(I30="Motorvejsstrækning",I30="Frakørselsflettestrækning",I30="Tilkørselsflettestrækning"),Inddata!O45&lt;11,Inddata!O45&gt;-0.00000001),Inddata!O45,"Irrelevant"))</f>
        <v>Irrelevant</v>
      </c>
      <c r="O30" s="4" t="str">
        <f>IF(AND(OR(I30="Motorvejsstrækning",I30="Frakørselsflettestrækning",I30="Tilkørselsflettestrækning",I30="Frakørselsrampe",I30="Tilkørselsrampe"),Inddata!P45=""),0.5,IF(AND(OR(I30="Motorvejsstrækning",I30="Frakørselsflettestrækning",I30="Tilkørselsflettestrækning",I30="Frakørselsrampe",I30="Tilkørselsrampe"),Inddata!P45&gt;-0.00000001,Inddata!P45&lt;11),Inddata!P45,"Irrelevant"))</f>
        <v>Irrelevant</v>
      </c>
      <c r="P30" s="4" t="str">
        <f>IF(AND(OR(I30="Motorvejsstrækning",I30="Frakørselsflettestrækning",I30="Tilkørselsflettestrækning"),Inddata!Q45=""),5,IF(AND(OR(I30="Motorvejsstrækning",I30="Frakørselsflettestrækning",I30="Tilkørselsflettestrækning"),Inddata!Q45&gt;-0.00000001,Inddata!Q45&lt;101),Inddata!Q45,"Irrelevant"))</f>
        <v>Irrelevant</v>
      </c>
      <c r="Q30" s="4" t="str">
        <f>IF(AND(OR(I30="Motorvejsstrækning",I30="Frakørselsflettestrækning",I30="Tilkørselsflettestrækning"),Inddata!R45=""),"Lige",IF(AND(OR(I30="Motorvejsstrækning",I30="Frakørselsflettestrækning",I30="Tilkørselsflettestrækning"),Inddata!R45&gt;10),Inddata!R45,"Irrelevant"))</f>
        <v>Irrelevant</v>
      </c>
      <c r="R30" s="4" t="str">
        <f>IF(Q30="Lige",0,IF(AND(OR(I30="Motorvejsstrækning",I30="Frakørselsflettestrækning",I30="Tilkørselsflettestrækning"),OR(Inddata!S45="",Inddata!S45&gt;(G30*1000))),G30*1000,IF(AND(OR(I30="Motorvejsstrækning",I30="Frakørselsflettestrækning",I30="Tilkørselsflettestrækning"),Inddata!S45&gt;0),Inddata!S45,"Irrelevant")))</f>
        <v>Irrelevant</v>
      </c>
      <c r="S30" s="4" t="str">
        <f>IF(AND(OR(I30="Motorvejsstrækning",I30="Frakørselsflettestrækning",I30="Tilkørselsflettestrækning"),Inddata!T45=""),"Lige",IF(AND(OR(I30="Motorvejsstrækning",I30="Frakørselsflettestrækning",I30="Tilkørselsflettestrækning"),Inddata!T45&gt;10),Inddata!T45,"Irrelevant"))</f>
        <v>Irrelevant</v>
      </c>
      <c r="T30" s="4" t="str">
        <f>IF(S30="Lige",0,IF(R30="Irrelevant","Irrelevant",IF(AND(OR(I30="Motorvejsstrækning",I30="Frakørselsflettestrækning",I30="Tilkørselsflettestrækning"),OR(Inddata!U45="",Inddata!U45&gt;(G30*1000-R30))),G30*1000-R30,IF(AND(OR(I30="Motorvejsstrækning",I30="Frakørselsflettestrækning",I30="Tilkørselsflettestrækning"),Inddata!U45&gt;0),Inddata!U45,"Irrelevant"))))</f>
        <v>Irrelevant</v>
      </c>
      <c r="U30" s="4" t="str">
        <f>IF(AND(OR(I30="Motorvejsstrækning",I30="Frakørselsflettestrækning",I30="Tilkørselsflettestrækning",I30="Frakørselsrampe",I30="Tilkørselsrampe"),Inddata!V45=""),"Nej",IF(OR(I30="Motorvejsstrækning",I30="Frakørselsflettestrækning",I30="Tilkørselsflettestrækning",I30="Frakørselsrampe",I30="Tilkørselsrampe"),Inddata!V45,"Irrelevant"))</f>
        <v>Irrelevant</v>
      </c>
      <c r="V30" s="4" t="str">
        <f>IF(W30="Lige",IF(AND(OR(I30="Frakørselsrampe",I30="Tilkørselsrampe"),Inddata!W45=""),"Lige ruderrampe",IF(OR(I30="Frakørselsrampe",I30="Tilkørselsrampe"),Inddata!W45,"Irrelevant")),"Irrelevant")</f>
        <v>Irrelevant</v>
      </c>
      <c r="W30" s="4" t="str">
        <f>IF(AND(OR(I30="Frakørselsrampe",I30="Tilkørselsrampe"),Inddata!X45=""),"Lige",IF(AND(OR(I30="Frakørselsrampe",I30="Tilkørselsrampe"),Inddata!X45&gt;10),Inddata!X45,"Irrelevant"))</f>
        <v>Irrelevant</v>
      </c>
      <c r="X30" s="4" t="str">
        <f>IF(AND(OR(I30="Frakørselsrampe",I30="Tilkørselsrampe"),OR(Inddata!Y45="",Inddata!Y45&gt;(G30*1000))),G30*1000,IF(AND(OR(I30="Frakørselsrampe",I30="Tilkørselsrampe"),Inddata!Y45&gt;0),Inddata!Y45,"Irrelevant"))</f>
        <v>Irrelevant</v>
      </c>
      <c r="Y30" s="4" t="str">
        <f>IF(AND(I30="Frakørselsrampe",Inddata!Z45=""),95,IF(AND(I30="Tilkørselsrampe",Inddata!Z45=""),45,IF(AND(OR(I30="Frakørselsrampe",I30="Tilkørselsrampe"),Inddata!Z45&gt;4,Inddata!Z45&lt;200),Inddata!Z45,"Irrelevant")))</f>
        <v>Irrelevant</v>
      </c>
      <c r="Z30" s="4" t="str">
        <f>IF(AND(OR(I30="Frakørselsrampe",I30="Tilkørselsrampe"),Inddata!AA45=""),"Lige",IF(AND(OR(I30="Frakørselsrampe",I30="Tilkørselsrampe"),Inddata!AA45&gt;10),Inddata!AA45,"Irrelevant"))</f>
        <v>Irrelevant</v>
      </c>
      <c r="AA30" s="4" t="str">
        <f>IF(X30="Irrelevant","Irrelevant",IF(AND(OR(I30="Frakørselsrampe",I30="Tilkørselsrampe"),OR(Inddata!AB45="",Inddata!AB45&gt;(G30*1000-X30))),G30*1000-X30,IF(AND(OR(I30="Frakørselsrampe",I30="Tilkørselsrampe"),Inddata!AB45&gt;0),Inddata!AB45,"Irrelevant")))</f>
        <v>Irrelevant</v>
      </c>
      <c r="AB30" s="4" t="str">
        <f>IF(AND(I30="Frakørselsrampe",Inddata!AC45=""),60,IF(AND(I30="Tilkørselsrampe",Inddata!AC45=""),80,IF(AND(OR(I30="Frakørselsrampe",I30="Tilkørselsrampe"),Inddata!AC45&gt;4,Inddata!AC45&lt;200),Inddata!AC45,"Irrelevant")))</f>
        <v>Irrelevant</v>
      </c>
      <c r="AC30" s="4" t="str">
        <f>IF(AND(OR(I30="Motorvejsstrækning",I30="Frakørselsflettestrækning",I30="Tilkørselsflettestrækning"),Inddata!AD45=""),"Nej",IF(OR(I30="Motorvejsstrækning",I30="Frakørselsflettestrækning",I30="Tilkørselsflettestrækning"),Inddata!AD45,"Irrelevant"))</f>
        <v>Irrelevant</v>
      </c>
      <c r="AD30" s="4" t="str">
        <f>IF(AND(OR(I30="Motorvejsstrækning",I30="Frakørselsflettestrækning",I30="Tilkørselsflettestrækning"),Inddata!AE45=""),"130 km/t",IF(OR(I30="Motorvejsstrækning",I30="Frakørselsflettestrækning",I30="Tilkørselsflettestrækning"),Inddata!AE45,"Irrelevant"))</f>
        <v>Irrelevant</v>
      </c>
      <c r="AE30" s="4" t="str">
        <f>IF(AND(I30="Tilkørselsflettestrækning",Inddata!AF45=""),"Nej",IF(I30="Tilkørselsflettestrækning",Inddata!AF45,"Irrelevant"))</f>
        <v>Irrelevant</v>
      </c>
      <c r="AF30" s="4" t="str">
        <f>IF(AND(AE30="Ja",Inddata!AG45&gt;0,Inddata!AG45&lt;1.00000001),Inddata!AG45,IF(OR(AE30="Nej",AE30="Ja"),0,"Irrelevant"))</f>
        <v>Irrelevant</v>
      </c>
    </row>
    <row r="31" spans="1:32" x14ac:dyDescent="0.25">
      <c r="A31" s="4" t="str">
        <f>IF(Inddata!A46="","",Inddata!A46)</f>
        <v/>
      </c>
      <c r="B31" s="4" t="str">
        <f>IF(Inddata!B46="","",Inddata!B46)</f>
        <v/>
      </c>
      <c r="C31" s="4" t="str">
        <f>IF(Inddata!C46="","",Inddata!C46)</f>
        <v/>
      </c>
      <c r="D31" s="4" t="str">
        <f>IF(Inddata!D46="","",Inddata!D46)</f>
        <v/>
      </c>
      <c r="E31" s="4" t="str">
        <f>IF(Inddata!E46="","",Inddata!E46)</f>
        <v/>
      </c>
      <c r="F31" s="4" t="str">
        <f>IF(Inddata!F46="","",Inddata!F46)</f>
        <v/>
      </c>
      <c r="G31" s="4">
        <f>IF(Inddata!G46="","",Inddata!G46)</f>
        <v>0</v>
      </c>
      <c r="H31" s="4" t="str">
        <f>IF(Inddata!H46&gt;0.5,Inddata!H46,"")</f>
        <v/>
      </c>
      <c r="I31" s="4" t="str">
        <f>IF(Inddata!I46="","",Inddata!I46)</f>
        <v/>
      </c>
      <c r="J31" s="4" t="str">
        <f>IF(AND(OR(I31="Motorvejsstrækning",I31="Frakørselsflettestrækning",I31="Tilkørselsflettestrækning"),Inddata!K46=""),2,IF(AND(OR(I31="Motorvejsstrækning",I31="Frakørselsflettestrækning",I31="Tilkørselsflettestrækning"),Inddata!K46&gt;0.5,Inddata!K46&lt;21),Inddata!K46,"Irrelevant"))</f>
        <v>Irrelevant</v>
      </c>
      <c r="K31" s="4" t="str">
        <f>IF(AND(OR(I31="Motorvejsstrækning",I31="Frakørselsflettestrækning",I31="Tilkørselsflettestrækning",I31="Frakørselsrampe",I31="Tilkørselsrampe"),Inddata!L46=""),3.5,IF(AND(OR(I31="Motorvejsstrækning",I31="Frakørselsflettestrækning",I31="Tilkørselsflettestrækning",I31="Frakørselsrampe",I31="Tilkørselsrampe"),Inddata!L46&gt;1.5,Inddata!L46&lt;11),Inddata!L46,"Irrelevant"))</f>
        <v>Irrelevant</v>
      </c>
      <c r="L31" s="4" t="str">
        <f>IF(AND(I31="Motorvejsstrækning",Inddata!M46=""),"Nej",IF(I31="Motorvejsstrækning",Inddata!M46,"Irrelevant"))</f>
        <v>Irrelevant</v>
      </c>
      <c r="M31" s="4" t="str">
        <f>IF(AND(L31="Ja",Inddata!N46&gt;0,Inddata!N46&lt;1.00000001),Inddata!N46,IF(OR(L31="Nej",L31="Ja"),0,"Irrelevant"))</f>
        <v>Irrelevant</v>
      </c>
      <c r="N31" s="4" t="str">
        <f>IF(AND(OR(I31="Motorvejsstrækning",I31="Frakørselsflettestrækning",I31="Tilkørselsflettestrækning"),Inddata!O46=""),3,IF(AND(OR(I31="Motorvejsstrækning",I31="Frakørselsflettestrækning",I31="Tilkørselsflettestrækning"),Inddata!O46&lt;11,Inddata!O46&gt;-0.00000001),Inddata!O46,"Irrelevant"))</f>
        <v>Irrelevant</v>
      </c>
      <c r="O31" s="4" t="str">
        <f>IF(AND(OR(I31="Motorvejsstrækning",I31="Frakørselsflettestrækning",I31="Tilkørselsflettestrækning",I31="Frakørselsrampe",I31="Tilkørselsrampe"),Inddata!P46=""),0.5,IF(AND(OR(I31="Motorvejsstrækning",I31="Frakørselsflettestrækning",I31="Tilkørselsflettestrækning",I31="Frakørselsrampe",I31="Tilkørselsrampe"),Inddata!P46&gt;-0.00000001,Inddata!P46&lt;11),Inddata!P46,"Irrelevant"))</f>
        <v>Irrelevant</v>
      </c>
      <c r="P31" s="4" t="str">
        <f>IF(AND(OR(I31="Motorvejsstrækning",I31="Frakørselsflettestrækning",I31="Tilkørselsflettestrækning"),Inddata!Q46=""),5,IF(AND(OR(I31="Motorvejsstrækning",I31="Frakørselsflettestrækning",I31="Tilkørselsflettestrækning"),Inddata!Q46&gt;-0.00000001,Inddata!Q46&lt;101),Inddata!Q46,"Irrelevant"))</f>
        <v>Irrelevant</v>
      </c>
      <c r="Q31" s="4" t="str">
        <f>IF(AND(OR(I31="Motorvejsstrækning",I31="Frakørselsflettestrækning",I31="Tilkørselsflettestrækning"),Inddata!R46=""),"Lige",IF(AND(OR(I31="Motorvejsstrækning",I31="Frakørselsflettestrækning",I31="Tilkørselsflettestrækning"),Inddata!R46&gt;10),Inddata!R46,"Irrelevant"))</f>
        <v>Irrelevant</v>
      </c>
      <c r="R31" s="4" t="str">
        <f>IF(Q31="Lige",0,IF(AND(OR(I31="Motorvejsstrækning",I31="Frakørselsflettestrækning",I31="Tilkørselsflettestrækning"),OR(Inddata!S46="",Inddata!S46&gt;(G31*1000))),G31*1000,IF(AND(OR(I31="Motorvejsstrækning",I31="Frakørselsflettestrækning",I31="Tilkørselsflettestrækning"),Inddata!S46&gt;0),Inddata!S46,"Irrelevant")))</f>
        <v>Irrelevant</v>
      </c>
      <c r="S31" s="4" t="str">
        <f>IF(AND(OR(I31="Motorvejsstrækning",I31="Frakørselsflettestrækning",I31="Tilkørselsflettestrækning"),Inddata!T46=""),"Lige",IF(AND(OR(I31="Motorvejsstrækning",I31="Frakørselsflettestrækning",I31="Tilkørselsflettestrækning"),Inddata!T46&gt;10),Inddata!T46,"Irrelevant"))</f>
        <v>Irrelevant</v>
      </c>
      <c r="T31" s="4" t="str">
        <f>IF(S31="Lige",0,IF(R31="Irrelevant","Irrelevant",IF(AND(OR(I31="Motorvejsstrækning",I31="Frakørselsflettestrækning",I31="Tilkørselsflettestrækning"),OR(Inddata!U46="",Inddata!U46&gt;(G31*1000-R31))),G31*1000-R31,IF(AND(OR(I31="Motorvejsstrækning",I31="Frakørselsflettestrækning",I31="Tilkørselsflettestrækning"),Inddata!U46&gt;0),Inddata!U46,"Irrelevant"))))</f>
        <v>Irrelevant</v>
      </c>
      <c r="U31" s="4" t="str">
        <f>IF(AND(OR(I31="Motorvejsstrækning",I31="Frakørselsflettestrækning",I31="Tilkørselsflettestrækning",I31="Frakørselsrampe",I31="Tilkørselsrampe"),Inddata!V46=""),"Nej",IF(OR(I31="Motorvejsstrækning",I31="Frakørselsflettestrækning",I31="Tilkørselsflettestrækning",I31="Frakørselsrampe",I31="Tilkørselsrampe"),Inddata!V46,"Irrelevant"))</f>
        <v>Irrelevant</v>
      </c>
      <c r="V31" s="4" t="str">
        <f>IF(W31="Lige",IF(AND(OR(I31="Frakørselsrampe",I31="Tilkørselsrampe"),Inddata!W46=""),"Lige ruderrampe",IF(OR(I31="Frakørselsrampe",I31="Tilkørselsrampe"),Inddata!W46,"Irrelevant")),"Irrelevant")</f>
        <v>Irrelevant</v>
      </c>
      <c r="W31" s="4" t="str">
        <f>IF(AND(OR(I31="Frakørselsrampe",I31="Tilkørselsrampe"),Inddata!X46=""),"Lige",IF(AND(OR(I31="Frakørselsrampe",I31="Tilkørselsrampe"),Inddata!X46&gt;10),Inddata!X46,"Irrelevant"))</f>
        <v>Irrelevant</v>
      </c>
      <c r="X31" s="4" t="str">
        <f>IF(AND(OR(I31="Frakørselsrampe",I31="Tilkørselsrampe"),OR(Inddata!Y46="",Inddata!Y46&gt;(G31*1000))),G31*1000,IF(AND(OR(I31="Frakørselsrampe",I31="Tilkørselsrampe"),Inddata!Y46&gt;0),Inddata!Y46,"Irrelevant"))</f>
        <v>Irrelevant</v>
      </c>
      <c r="Y31" s="4" t="str">
        <f>IF(AND(I31="Frakørselsrampe",Inddata!Z46=""),95,IF(AND(I31="Tilkørselsrampe",Inddata!Z46=""),45,IF(AND(OR(I31="Frakørselsrampe",I31="Tilkørselsrampe"),Inddata!Z46&gt;4,Inddata!Z46&lt;200),Inddata!Z46,"Irrelevant")))</f>
        <v>Irrelevant</v>
      </c>
      <c r="Z31" s="4" t="str">
        <f>IF(AND(OR(I31="Frakørselsrampe",I31="Tilkørselsrampe"),Inddata!AA46=""),"Lige",IF(AND(OR(I31="Frakørselsrampe",I31="Tilkørselsrampe"),Inddata!AA46&gt;10),Inddata!AA46,"Irrelevant"))</f>
        <v>Irrelevant</v>
      </c>
      <c r="AA31" s="4" t="str">
        <f>IF(X31="Irrelevant","Irrelevant",IF(AND(OR(I31="Frakørselsrampe",I31="Tilkørselsrampe"),OR(Inddata!AB46="",Inddata!AB46&gt;(G31*1000-X31))),G31*1000-X31,IF(AND(OR(I31="Frakørselsrampe",I31="Tilkørselsrampe"),Inddata!AB46&gt;0),Inddata!AB46,"Irrelevant")))</f>
        <v>Irrelevant</v>
      </c>
      <c r="AB31" s="4" t="str">
        <f>IF(AND(I31="Frakørselsrampe",Inddata!AC46=""),60,IF(AND(I31="Tilkørselsrampe",Inddata!AC46=""),80,IF(AND(OR(I31="Frakørselsrampe",I31="Tilkørselsrampe"),Inddata!AC46&gt;4,Inddata!AC46&lt;200),Inddata!AC46,"Irrelevant")))</f>
        <v>Irrelevant</v>
      </c>
      <c r="AC31" s="4" t="str">
        <f>IF(AND(OR(I31="Motorvejsstrækning",I31="Frakørselsflettestrækning",I31="Tilkørselsflettestrækning"),Inddata!AD46=""),"Nej",IF(OR(I31="Motorvejsstrækning",I31="Frakørselsflettestrækning",I31="Tilkørselsflettestrækning"),Inddata!AD46,"Irrelevant"))</f>
        <v>Irrelevant</v>
      </c>
      <c r="AD31" s="4" t="str">
        <f>IF(AND(OR(I31="Motorvejsstrækning",I31="Frakørselsflettestrækning",I31="Tilkørselsflettestrækning"),Inddata!AE46=""),"130 km/t",IF(OR(I31="Motorvejsstrækning",I31="Frakørselsflettestrækning",I31="Tilkørselsflettestrækning"),Inddata!AE46,"Irrelevant"))</f>
        <v>Irrelevant</v>
      </c>
      <c r="AE31" s="4" t="str">
        <f>IF(AND(I31="Tilkørselsflettestrækning",Inddata!AF46=""),"Nej",IF(I31="Tilkørselsflettestrækning",Inddata!AF46,"Irrelevant"))</f>
        <v>Irrelevant</v>
      </c>
      <c r="AF31" s="4" t="str">
        <f>IF(AND(AE31="Ja",Inddata!AG46&gt;0,Inddata!AG46&lt;1.00000001),Inddata!AG46,IF(OR(AE31="Nej",AE31="Ja"),0,"Irrelevant"))</f>
        <v>Irrelevant</v>
      </c>
    </row>
    <row r="32" spans="1:32" x14ac:dyDescent="0.25">
      <c r="A32" s="4" t="str">
        <f>IF(Inddata!A47="","",Inddata!A47)</f>
        <v/>
      </c>
      <c r="B32" s="4" t="str">
        <f>IF(Inddata!B47="","",Inddata!B47)</f>
        <v/>
      </c>
      <c r="C32" s="4" t="str">
        <f>IF(Inddata!C47="","",Inddata!C47)</f>
        <v/>
      </c>
      <c r="D32" s="4" t="str">
        <f>IF(Inddata!D47="","",Inddata!D47)</f>
        <v/>
      </c>
      <c r="E32" s="4" t="str">
        <f>IF(Inddata!E47="","",Inddata!E47)</f>
        <v/>
      </c>
      <c r="F32" s="4" t="str">
        <f>IF(Inddata!F47="","",Inddata!F47)</f>
        <v/>
      </c>
      <c r="G32" s="4">
        <f>IF(Inddata!G47="","",Inddata!G47)</f>
        <v>0</v>
      </c>
      <c r="H32" s="4" t="str">
        <f>IF(Inddata!H47&gt;0.5,Inddata!H47,"")</f>
        <v/>
      </c>
      <c r="I32" s="4" t="str">
        <f>IF(Inddata!I47="","",Inddata!I47)</f>
        <v/>
      </c>
      <c r="J32" s="4" t="str">
        <f>IF(AND(OR(I32="Motorvejsstrækning",I32="Frakørselsflettestrækning",I32="Tilkørselsflettestrækning"),Inddata!K47=""),2,IF(AND(OR(I32="Motorvejsstrækning",I32="Frakørselsflettestrækning",I32="Tilkørselsflettestrækning"),Inddata!K47&gt;0.5,Inddata!K47&lt;21),Inddata!K47,"Irrelevant"))</f>
        <v>Irrelevant</v>
      </c>
      <c r="K32" s="4" t="str">
        <f>IF(AND(OR(I32="Motorvejsstrækning",I32="Frakørselsflettestrækning",I32="Tilkørselsflettestrækning",I32="Frakørselsrampe",I32="Tilkørselsrampe"),Inddata!L47=""),3.5,IF(AND(OR(I32="Motorvejsstrækning",I32="Frakørselsflettestrækning",I32="Tilkørselsflettestrækning",I32="Frakørselsrampe",I32="Tilkørselsrampe"),Inddata!L47&gt;1.5,Inddata!L47&lt;11),Inddata!L47,"Irrelevant"))</f>
        <v>Irrelevant</v>
      </c>
      <c r="L32" s="4" t="str">
        <f>IF(AND(I32="Motorvejsstrækning",Inddata!M47=""),"Nej",IF(I32="Motorvejsstrækning",Inddata!M47,"Irrelevant"))</f>
        <v>Irrelevant</v>
      </c>
      <c r="M32" s="4" t="str">
        <f>IF(AND(L32="Ja",Inddata!N47&gt;0,Inddata!N47&lt;1.00000001),Inddata!N47,IF(OR(L32="Nej",L32="Ja"),0,"Irrelevant"))</f>
        <v>Irrelevant</v>
      </c>
      <c r="N32" s="4" t="str">
        <f>IF(AND(OR(I32="Motorvejsstrækning",I32="Frakørselsflettestrækning",I32="Tilkørselsflettestrækning"),Inddata!O47=""),3,IF(AND(OR(I32="Motorvejsstrækning",I32="Frakørselsflettestrækning",I32="Tilkørselsflettestrækning"),Inddata!O47&lt;11,Inddata!O47&gt;-0.00000001),Inddata!O47,"Irrelevant"))</f>
        <v>Irrelevant</v>
      </c>
      <c r="O32" s="4" t="str">
        <f>IF(AND(OR(I32="Motorvejsstrækning",I32="Frakørselsflettestrækning",I32="Tilkørselsflettestrækning",I32="Frakørselsrampe",I32="Tilkørselsrampe"),Inddata!P47=""),0.5,IF(AND(OR(I32="Motorvejsstrækning",I32="Frakørselsflettestrækning",I32="Tilkørselsflettestrækning",I32="Frakørselsrampe",I32="Tilkørselsrampe"),Inddata!P47&gt;-0.00000001,Inddata!P47&lt;11),Inddata!P47,"Irrelevant"))</f>
        <v>Irrelevant</v>
      </c>
      <c r="P32" s="4" t="str">
        <f>IF(AND(OR(I32="Motorvejsstrækning",I32="Frakørselsflettestrækning",I32="Tilkørselsflettestrækning"),Inddata!Q47=""),5,IF(AND(OR(I32="Motorvejsstrækning",I32="Frakørselsflettestrækning",I32="Tilkørselsflettestrækning"),Inddata!Q47&gt;-0.00000001,Inddata!Q47&lt;101),Inddata!Q47,"Irrelevant"))</f>
        <v>Irrelevant</v>
      </c>
      <c r="Q32" s="4" t="str">
        <f>IF(AND(OR(I32="Motorvejsstrækning",I32="Frakørselsflettestrækning",I32="Tilkørselsflettestrækning"),Inddata!R47=""),"Lige",IF(AND(OR(I32="Motorvejsstrækning",I32="Frakørselsflettestrækning",I32="Tilkørselsflettestrækning"),Inddata!R47&gt;10),Inddata!R47,"Irrelevant"))</f>
        <v>Irrelevant</v>
      </c>
      <c r="R32" s="4" t="str">
        <f>IF(Q32="Lige",0,IF(AND(OR(I32="Motorvejsstrækning",I32="Frakørselsflettestrækning",I32="Tilkørselsflettestrækning"),OR(Inddata!S47="",Inddata!S47&gt;(G32*1000))),G32*1000,IF(AND(OR(I32="Motorvejsstrækning",I32="Frakørselsflettestrækning",I32="Tilkørselsflettestrækning"),Inddata!S47&gt;0),Inddata!S47,"Irrelevant")))</f>
        <v>Irrelevant</v>
      </c>
      <c r="S32" s="4" t="str">
        <f>IF(AND(OR(I32="Motorvejsstrækning",I32="Frakørselsflettestrækning",I32="Tilkørselsflettestrækning"),Inddata!T47=""),"Lige",IF(AND(OR(I32="Motorvejsstrækning",I32="Frakørselsflettestrækning",I32="Tilkørselsflettestrækning"),Inddata!T47&gt;10),Inddata!T47,"Irrelevant"))</f>
        <v>Irrelevant</v>
      </c>
      <c r="T32" s="4" t="str">
        <f>IF(S32="Lige",0,IF(R32="Irrelevant","Irrelevant",IF(AND(OR(I32="Motorvejsstrækning",I32="Frakørselsflettestrækning",I32="Tilkørselsflettestrækning"),OR(Inddata!U47="",Inddata!U47&gt;(G32*1000-R32))),G32*1000-R32,IF(AND(OR(I32="Motorvejsstrækning",I32="Frakørselsflettestrækning",I32="Tilkørselsflettestrækning"),Inddata!U47&gt;0),Inddata!U47,"Irrelevant"))))</f>
        <v>Irrelevant</v>
      </c>
      <c r="U32" s="4" t="str">
        <f>IF(AND(OR(I32="Motorvejsstrækning",I32="Frakørselsflettestrækning",I32="Tilkørselsflettestrækning",I32="Frakørselsrampe",I32="Tilkørselsrampe"),Inddata!V47=""),"Nej",IF(OR(I32="Motorvejsstrækning",I32="Frakørselsflettestrækning",I32="Tilkørselsflettestrækning",I32="Frakørselsrampe",I32="Tilkørselsrampe"),Inddata!V47,"Irrelevant"))</f>
        <v>Irrelevant</v>
      </c>
      <c r="V32" s="4" t="str">
        <f>IF(W32="Lige",IF(AND(OR(I32="Frakørselsrampe",I32="Tilkørselsrampe"),Inddata!W47=""),"Lige ruderrampe",IF(OR(I32="Frakørselsrampe",I32="Tilkørselsrampe"),Inddata!W47,"Irrelevant")),"Irrelevant")</f>
        <v>Irrelevant</v>
      </c>
      <c r="W32" s="4" t="str">
        <f>IF(AND(OR(I32="Frakørselsrampe",I32="Tilkørselsrampe"),Inddata!X47=""),"Lige",IF(AND(OR(I32="Frakørselsrampe",I32="Tilkørselsrampe"),Inddata!X47&gt;10),Inddata!X47,"Irrelevant"))</f>
        <v>Irrelevant</v>
      </c>
      <c r="X32" s="4" t="str">
        <f>IF(AND(OR(I32="Frakørselsrampe",I32="Tilkørselsrampe"),OR(Inddata!Y47="",Inddata!Y47&gt;(G32*1000))),G32*1000,IF(AND(OR(I32="Frakørselsrampe",I32="Tilkørselsrampe"),Inddata!Y47&gt;0),Inddata!Y47,"Irrelevant"))</f>
        <v>Irrelevant</v>
      </c>
      <c r="Y32" s="4" t="str">
        <f>IF(AND(I32="Frakørselsrampe",Inddata!Z47=""),95,IF(AND(I32="Tilkørselsrampe",Inddata!Z47=""),45,IF(AND(OR(I32="Frakørselsrampe",I32="Tilkørselsrampe"),Inddata!Z47&gt;4,Inddata!Z47&lt;200),Inddata!Z47,"Irrelevant")))</f>
        <v>Irrelevant</v>
      </c>
      <c r="Z32" s="4" t="str">
        <f>IF(AND(OR(I32="Frakørselsrampe",I32="Tilkørselsrampe"),Inddata!AA47=""),"Lige",IF(AND(OR(I32="Frakørselsrampe",I32="Tilkørselsrampe"),Inddata!AA47&gt;10),Inddata!AA47,"Irrelevant"))</f>
        <v>Irrelevant</v>
      </c>
      <c r="AA32" s="4" t="str">
        <f>IF(X32="Irrelevant","Irrelevant",IF(AND(OR(I32="Frakørselsrampe",I32="Tilkørselsrampe"),OR(Inddata!AB47="",Inddata!AB47&gt;(G32*1000-X32))),G32*1000-X32,IF(AND(OR(I32="Frakørselsrampe",I32="Tilkørselsrampe"),Inddata!AB47&gt;0),Inddata!AB47,"Irrelevant")))</f>
        <v>Irrelevant</v>
      </c>
      <c r="AB32" s="4" t="str">
        <f>IF(AND(I32="Frakørselsrampe",Inddata!AC47=""),60,IF(AND(I32="Tilkørselsrampe",Inddata!AC47=""),80,IF(AND(OR(I32="Frakørselsrampe",I32="Tilkørselsrampe"),Inddata!AC47&gt;4,Inddata!AC47&lt;200),Inddata!AC47,"Irrelevant")))</f>
        <v>Irrelevant</v>
      </c>
      <c r="AC32" s="4" t="str">
        <f>IF(AND(OR(I32="Motorvejsstrækning",I32="Frakørselsflettestrækning",I32="Tilkørselsflettestrækning"),Inddata!AD47=""),"Nej",IF(OR(I32="Motorvejsstrækning",I32="Frakørselsflettestrækning",I32="Tilkørselsflettestrækning"),Inddata!AD47,"Irrelevant"))</f>
        <v>Irrelevant</v>
      </c>
      <c r="AD32" s="4" t="str">
        <f>IF(AND(OR(I32="Motorvejsstrækning",I32="Frakørselsflettestrækning",I32="Tilkørselsflettestrækning"),Inddata!AE47=""),"130 km/t",IF(OR(I32="Motorvejsstrækning",I32="Frakørselsflettestrækning",I32="Tilkørselsflettestrækning"),Inddata!AE47,"Irrelevant"))</f>
        <v>Irrelevant</v>
      </c>
      <c r="AE32" s="4" t="str">
        <f>IF(AND(I32="Tilkørselsflettestrækning",Inddata!AF47=""),"Nej",IF(I32="Tilkørselsflettestrækning",Inddata!AF47,"Irrelevant"))</f>
        <v>Irrelevant</v>
      </c>
      <c r="AF32" s="4" t="str">
        <f>IF(AND(AE32="Ja",Inddata!AG47&gt;0,Inddata!AG47&lt;1.00000001),Inddata!AG47,IF(OR(AE32="Nej",AE32="Ja"),0,"Irrelevant"))</f>
        <v>Irrelevant</v>
      </c>
    </row>
    <row r="33" spans="1:32" x14ac:dyDescent="0.25">
      <c r="A33" s="4" t="str">
        <f>IF(Inddata!A48="","",Inddata!A48)</f>
        <v/>
      </c>
      <c r="B33" s="4" t="str">
        <f>IF(Inddata!B48="","",Inddata!B48)</f>
        <v/>
      </c>
      <c r="C33" s="4" t="str">
        <f>IF(Inddata!C48="","",Inddata!C48)</f>
        <v/>
      </c>
      <c r="D33" s="4" t="str">
        <f>IF(Inddata!D48="","",Inddata!D48)</f>
        <v/>
      </c>
      <c r="E33" s="4" t="str">
        <f>IF(Inddata!E48="","",Inddata!E48)</f>
        <v/>
      </c>
      <c r="F33" s="4" t="str">
        <f>IF(Inddata!F48="","",Inddata!F48)</f>
        <v/>
      </c>
      <c r="G33" s="4">
        <f>IF(Inddata!G48="","",Inddata!G48)</f>
        <v>0</v>
      </c>
      <c r="H33" s="4" t="str">
        <f>IF(Inddata!H48&gt;0.5,Inddata!H48,"")</f>
        <v/>
      </c>
      <c r="I33" s="4" t="str">
        <f>IF(Inddata!I48="","",Inddata!I48)</f>
        <v/>
      </c>
      <c r="J33" s="4" t="str">
        <f>IF(AND(OR(I33="Motorvejsstrækning",I33="Frakørselsflettestrækning",I33="Tilkørselsflettestrækning"),Inddata!K48=""),2,IF(AND(OR(I33="Motorvejsstrækning",I33="Frakørselsflettestrækning",I33="Tilkørselsflettestrækning"),Inddata!K48&gt;0.5,Inddata!K48&lt;21),Inddata!K48,"Irrelevant"))</f>
        <v>Irrelevant</v>
      </c>
      <c r="K33" s="4" t="str">
        <f>IF(AND(OR(I33="Motorvejsstrækning",I33="Frakørselsflettestrækning",I33="Tilkørselsflettestrækning",I33="Frakørselsrampe",I33="Tilkørselsrampe"),Inddata!L48=""),3.5,IF(AND(OR(I33="Motorvejsstrækning",I33="Frakørselsflettestrækning",I33="Tilkørselsflettestrækning",I33="Frakørselsrampe",I33="Tilkørselsrampe"),Inddata!L48&gt;1.5,Inddata!L48&lt;11),Inddata!L48,"Irrelevant"))</f>
        <v>Irrelevant</v>
      </c>
      <c r="L33" s="4" t="str">
        <f>IF(AND(I33="Motorvejsstrækning",Inddata!M48=""),"Nej",IF(I33="Motorvejsstrækning",Inddata!M48,"Irrelevant"))</f>
        <v>Irrelevant</v>
      </c>
      <c r="M33" s="4" t="str">
        <f>IF(AND(L33="Ja",Inddata!N48&gt;0,Inddata!N48&lt;1.00000001),Inddata!N48,IF(OR(L33="Nej",L33="Ja"),0,"Irrelevant"))</f>
        <v>Irrelevant</v>
      </c>
      <c r="N33" s="4" t="str">
        <f>IF(AND(OR(I33="Motorvejsstrækning",I33="Frakørselsflettestrækning",I33="Tilkørselsflettestrækning"),Inddata!O48=""),3,IF(AND(OR(I33="Motorvejsstrækning",I33="Frakørselsflettestrækning",I33="Tilkørselsflettestrækning"),Inddata!O48&lt;11,Inddata!O48&gt;-0.00000001),Inddata!O48,"Irrelevant"))</f>
        <v>Irrelevant</v>
      </c>
      <c r="O33" s="4" t="str">
        <f>IF(AND(OR(I33="Motorvejsstrækning",I33="Frakørselsflettestrækning",I33="Tilkørselsflettestrækning",I33="Frakørselsrampe",I33="Tilkørselsrampe"),Inddata!P48=""),0.5,IF(AND(OR(I33="Motorvejsstrækning",I33="Frakørselsflettestrækning",I33="Tilkørselsflettestrækning",I33="Frakørselsrampe",I33="Tilkørselsrampe"),Inddata!P48&gt;-0.00000001,Inddata!P48&lt;11),Inddata!P48,"Irrelevant"))</f>
        <v>Irrelevant</v>
      </c>
      <c r="P33" s="4" t="str">
        <f>IF(AND(OR(I33="Motorvejsstrækning",I33="Frakørselsflettestrækning",I33="Tilkørselsflettestrækning"),Inddata!Q48=""),5,IF(AND(OR(I33="Motorvejsstrækning",I33="Frakørselsflettestrækning",I33="Tilkørselsflettestrækning"),Inddata!Q48&gt;-0.00000001,Inddata!Q48&lt;101),Inddata!Q48,"Irrelevant"))</f>
        <v>Irrelevant</v>
      </c>
      <c r="Q33" s="4" t="str">
        <f>IF(AND(OR(I33="Motorvejsstrækning",I33="Frakørselsflettestrækning",I33="Tilkørselsflettestrækning"),Inddata!R48=""),"Lige",IF(AND(OR(I33="Motorvejsstrækning",I33="Frakørselsflettestrækning",I33="Tilkørselsflettestrækning"),Inddata!R48&gt;10),Inddata!R48,"Irrelevant"))</f>
        <v>Irrelevant</v>
      </c>
      <c r="R33" s="4" t="str">
        <f>IF(Q33="Lige",0,IF(AND(OR(I33="Motorvejsstrækning",I33="Frakørselsflettestrækning",I33="Tilkørselsflettestrækning"),OR(Inddata!S48="",Inddata!S48&gt;(G33*1000))),G33*1000,IF(AND(OR(I33="Motorvejsstrækning",I33="Frakørselsflettestrækning",I33="Tilkørselsflettestrækning"),Inddata!S48&gt;0),Inddata!S48,"Irrelevant")))</f>
        <v>Irrelevant</v>
      </c>
      <c r="S33" s="4" t="str">
        <f>IF(AND(OR(I33="Motorvejsstrækning",I33="Frakørselsflettestrækning",I33="Tilkørselsflettestrækning"),Inddata!T48=""),"Lige",IF(AND(OR(I33="Motorvejsstrækning",I33="Frakørselsflettestrækning",I33="Tilkørselsflettestrækning"),Inddata!T48&gt;10),Inddata!T48,"Irrelevant"))</f>
        <v>Irrelevant</v>
      </c>
      <c r="T33" s="4" t="str">
        <f>IF(S33="Lige",0,IF(R33="Irrelevant","Irrelevant",IF(AND(OR(I33="Motorvejsstrækning",I33="Frakørselsflettestrækning",I33="Tilkørselsflettestrækning"),OR(Inddata!U48="",Inddata!U48&gt;(G33*1000-R33))),G33*1000-R33,IF(AND(OR(I33="Motorvejsstrækning",I33="Frakørselsflettestrækning",I33="Tilkørselsflettestrækning"),Inddata!U48&gt;0),Inddata!U48,"Irrelevant"))))</f>
        <v>Irrelevant</v>
      </c>
      <c r="U33" s="4" t="str">
        <f>IF(AND(OR(I33="Motorvejsstrækning",I33="Frakørselsflettestrækning",I33="Tilkørselsflettestrækning",I33="Frakørselsrampe",I33="Tilkørselsrampe"),Inddata!V48=""),"Nej",IF(OR(I33="Motorvejsstrækning",I33="Frakørselsflettestrækning",I33="Tilkørselsflettestrækning",I33="Frakørselsrampe",I33="Tilkørselsrampe"),Inddata!V48,"Irrelevant"))</f>
        <v>Irrelevant</v>
      </c>
      <c r="V33" s="4" t="str">
        <f>IF(W33="Lige",IF(AND(OR(I33="Frakørselsrampe",I33="Tilkørselsrampe"),Inddata!W48=""),"Lige ruderrampe",IF(OR(I33="Frakørselsrampe",I33="Tilkørselsrampe"),Inddata!W48,"Irrelevant")),"Irrelevant")</f>
        <v>Irrelevant</v>
      </c>
      <c r="W33" s="4" t="str">
        <f>IF(AND(OR(I33="Frakørselsrampe",I33="Tilkørselsrampe"),Inddata!X48=""),"Lige",IF(AND(OR(I33="Frakørselsrampe",I33="Tilkørselsrampe"),Inddata!X48&gt;10),Inddata!X48,"Irrelevant"))</f>
        <v>Irrelevant</v>
      </c>
      <c r="X33" s="4" t="str">
        <f>IF(AND(OR(I33="Frakørselsrampe",I33="Tilkørselsrampe"),OR(Inddata!Y48="",Inddata!Y48&gt;(G33*1000))),G33*1000,IF(AND(OR(I33="Frakørselsrampe",I33="Tilkørselsrampe"),Inddata!Y48&gt;0),Inddata!Y48,"Irrelevant"))</f>
        <v>Irrelevant</v>
      </c>
      <c r="Y33" s="4" t="str">
        <f>IF(AND(I33="Frakørselsrampe",Inddata!Z48=""),95,IF(AND(I33="Tilkørselsrampe",Inddata!Z48=""),45,IF(AND(OR(I33="Frakørselsrampe",I33="Tilkørselsrampe"),Inddata!Z48&gt;4,Inddata!Z48&lt;200),Inddata!Z48,"Irrelevant")))</f>
        <v>Irrelevant</v>
      </c>
      <c r="Z33" s="4" t="str">
        <f>IF(AND(OR(I33="Frakørselsrampe",I33="Tilkørselsrampe"),Inddata!AA48=""),"Lige",IF(AND(OR(I33="Frakørselsrampe",I33="Tilkørselsrampe"),Inddata!AA48&gt;10),Inddata!AA48,"Irrelevant"))</f>
        <v>Irrelevant</v>
      </c>
      <c r="AA33" s="4" t="str">
        <f>IF(X33="Irrelevant","Irrelevant",IF(AND(OR(I33="Frakørselsrampe",I33="Tilkørselsrampe"),OR(Inddata!AB48="",Inddata!AB48&gt;(G33*1000-X33))),G33*1000-X33,IF(AND(OR(I33="Frakørselsrampe",I33="Tilkørselsrampe"),Inddata!AB48&gt;0),Inddata!AB48,"Irrelevant")))</f>
        <v>Irrelevant</v>
      </c>
      <c r="AB33" s="4" t="str">
        <f>IF(AND(I33="Frakørselsrampe",Inddata!AC48=""),60,IF(AND(I33="Tilkørselsrampe",Inddata!AC48=""),80,IF(AND(OR(I33="Frakørselsrampe",I33="Tilkørselsrampe"),Inddata!AC48&gt;4,Inddata!AC48&lt;200),Inddata!AC48,"Irrelevant")))</f>
        <v>Irrelevant</v>
      </c>
      <c r="AC33" s="4" t="str">
        <f>IF(AND(OR(I33="Motorvejsstrækning",I33="Frakørselsflettestrækning",I33="Tilkørselsflettestrækning"),Inddata!AD48=""),"Nej",IF(OR(I33="Motorvejsstrækning",I33="Frakørselsflettestrækning",I33="Tilkørselsflettestrækning"),Inddata!AD48,"Irrelevant"))</f>
        <v>Irrelevant</v>
      </c>
      <c r="AD33" s="4" t="str">
        <f>IF(AND(OR(I33="Motorvejsstrækning",I33="Frakørselsflettestrækning",I33="Tilkørselsflettestrækning"),Inddata!AE48=""),"130 km/t",IF(OR(I33="Motorvejsstrækning",I33="Frakørselsflettestrækning",I33="Tilkørselsflettestrækning"),Inddata!AE48,"Irrelevant"))</f>
        <v>Irrelevant</v>
      </c>
      <c r="AE33" s="4" t="str">
        <f>IF(AND(I33="Tilkørselsflettestrækning",Inddata!AF48=""),"Nej",IF(I33="Tilkørselsflettestrækning",Inddata!AF48,"Irrelevant"))</f>
        <v>Irrelevant</v>
      </c>
      <c r="AF33" s="4" t="str">
        <f>IF(AND(AE33="Ja",Inddata!AG48&gt;0,Inddata!AG48&lt;1.00000001),Inddata!AG48,IF(OR(AE33="Nej",AE33="Ja"),0,"Irrelevant"))</f>
        <v>Irrelevant</v>
      </c>
    </row>
    <row r="34" spans="1:32" x14ac:dyDescent="0.25">
      <c r="A34" s="4" t="str">
        <f>IF(Inddata!A49="","",Inddata!A49)</f>
        <v/>
      </c>
      <c r="B34" s="4" t="str">
        <f>IF(Inddata!B49="","",Inddata!B49)</f>
        <v/>
      </c>
      <c r="C34" s="4" t="str">
        <f>IF(Inddata!C49="","",Inddata!C49)</f>
        <v/>
      </c>
      <c r="D34" s="4" t="str">
        <f>IF(Inddata!D49="","",Inddata!D49)</f>
        <v/>
      </c>
      <c r="E34" s="4" t="str">
        <f>IF(Inddata!E49="","",Inddata!E49)</f>
        <v/>
      </c>
      <c r="F34" s="4" t="str">
        <f>IF(Inddata!F49="","",Inddata!F49)</f>
        <v/>
      </c>
      <c r="G34" s="4">
        <f>IF(Inddata!G49="","",Inddata!G49)</f>
        <v>0</v>
      </c>
      <c r="H34" s="4" t="str">
        <f>IF(Inddata!H49&gt;0.5,Inddata!H49,"")</f>
        <v/>
      </c>
      <c r="I34" s="4" t="str">
        <f>IF(Inddata!I49="","",Inddata!I49)</f>
        <v/>
      </c>
      <c r="J34" s="4" t="str">
        <f>IF(AND(OR(I34="Motorvejsstrækning",I34="Frakørselsflettestrækning",I34="Tilkørselsflettestrækning"),Inddata!K49=""),2,IF(AND(OR(I34="Motorvejsstrækning",I34="Frakørselsflettestrækning",I34="Tilkørselsflettestrækning"),Inddata!K49&gt;0.5,Inddata!K49&lt;21),Inddata!K49,"Irrelevant"))</f>
        <v>Irrelevant</v>
      </c>
      <c r="K34" s="4" t="str">
        <f>IF(AND(OR(I34="Motorvejsstrækning",I34="Frakørselsflettestrækning",I34="Tilkørselsflettestrækning",I34="Frakørselsrampe",I34="Tilkørselsrampe"),Inddata!L49=""),3.5,IF(AND(OR(I34="Motorvejsstrækning",I34="Frakørselsflettestrækning",I34="Tilkørselsflettestrækning",I34="Frakørselsrampe",I34="Tilkørselsrampe"),Inddata!L49&gt;1.5,Inddata!L49&lt;11),Inddata!L49,"Irrelevant"))</f>
        <v>Irrelevant</v>
      </c>
      <c r="L34" s="4" t="str">
        <f>IF(AND(I34="Motorvejsstrækning",Inddata!M49=""),"Nej",IF(I34="Motorvejsstrækning",Inddata!M49,"Irrelevant"))</f>
        <v>Irrelevant</v>
      </c>
      <c r="M34" s="4" t="str">
        <f>IF(AND(L34="Ja",Inddata!N49&gt;0,Inddata!N49&lt;1.00000001),Inddata!N49,IF(OR(L34="Nej",L34="Ja"),0,"Irrelevant"))</f>
        <v>Irrelevant</v>
      </c>
      <c r="N34" s="4" t="str">
        <f>IF(AND(OR(I34="Motorvejsstrækning",I34="Frakørselsflettestrækning",I34="Tilkørselsflettestrækning"),Inddata!O49=""),3,IF(AND(OR(I34="Motorvejsstrækning",I34="Frakørselsflettestrækning",I34="Tilkørselsflettestrækning"),Inddata!O49&lt;11,Inddata!O49&gt;-0.00000001),Inddata!O49,"Irrelevant"))</f>
        <v>Irrelevant</v>
      </c>
      <c r="O34" s="4" t="str">
        <f>IF(AND(OR(I34="Motorvejsstrækning",I34="Frakørselsflettestrækning",I34="Tilkørselsflettestrækning",I34="Frakørselsrampe",I34="Tilkørselsrampe"),Inddata!P49=""),0.5,IF(AND(OR(I34="Motorvejsstrækning",I34="Frakørselsflettestrækning",I34="Tilkørselsflettestrækning",I34="Frakørselsrampe",I34="Tilkørselsrampe"),Inddata!P49&gt;-0.00000001,Inddata!P49&lt;11),Inddata!P49,"Irrelevant"))</f>
        <v>Irrelevant</v>
      </c>
      <c r="P34" s="4" t="str">
        <f>IF(AND(OR(I34="Motorvejsstrækning",I34="Frakørselsflettestrækning",I34="Tilkørselsflettestrækning"),Inddata!Q49=""),5,IF(AND(OR(I34="Motorvejsstrækning",I34="Frakørselsflettestrækning",I34="Tilkørselsflettestrækning"),Inddata!Q49&gt;-0.00000001,Inddata!Q49&lt;101),Inddata!Q49,"Irrelevant"))</f>
        <v>Irrelevant</v>
      </c>
      <c r="Q34" s="4" t="str">
        <f>IF(AND(OR(I34="Motorvejsstrækning",I34="Frakørselsflettestrækning",I34="Tilkørselsflettestrækning"),Inddata!R49=""),"Lige",IF(AND(OR(I34="Motorvejsstrækning",I34="Frakørselsflettestrækning",I34="Tilkørselsflettestrækning"),Inddata!R49&gt;10),Inddata!R49,"Irrelevant"))</f>
        <v>Irrelevant</v>
      </c>
      <c r="R34" s="4" t="str">
        <f>IF(Q34="Lige",0,IF(AND(OR(I34="Motorvejsstrækning",I34="Frakørselsflettestrækning",I34="Tilkørselsflettestrækning"),OR(Inddata!S49="",Inddata!S49&gt;(G34*1000))),G34*1000,IF(AND(OR(I34="Motorvejsstrækning",I34="Frakørselsflettestrækning",I34="Tilkørselsflettestrækning"),Inddata!S49&gt;0),Inddata!S49,"Irrelevant")))</f>
        <v>Irrelevant</v>
      </c>
      <c r="S34" s="4" t="str">
        <f>IF(AND(OR(I34="Motorvejsstrækning",I34="Frakørselsflettestrækning",I34="Tilkørselsflettestrækning"),Inddata!T49=""),"Lige",IF(AND(OR(I34="Motorvejsstrækning",I34="Frakørselsflettestrækning",I34="Tilkørselsflettestrækning"),Inddata!T49&gt;10),Inddata!T49,"Irrelevant"))</f>
        <v>Irrelevant</v>
      </c>
      <c r="T34" s="4" t="str">
        <f>IF(S34="Lige",0,IF(R34="Irrelevant","Irrelevant",IF(AND(OR(I34="Motorvejsstrækning",I34="Frakørselsflettestrækning",I34="Tilkørselsflettestrækning"),OR(Inddata!U49="",Inddata!U49&gt;(G34*1000-R34))),G34*1000-R34,IF(AND(OR(I34="Motorvejsstrækning",I34="Frakørselsflettestrækning",I34="Tilkørselsflettestrækning"),Inddata!U49&gt;0),Inddata!U49,"Irrelevant"))))</f>
        <v>Irrelevant</v>
      </c>
      <c r="U34" s="4" t="str">
        <f>IF(AND(OR(I34="Motorvejsstrækning",I34="Frakørselsflettestrækning",I34="Tilkørselsflettestrækning",I34="Frakørselsrampe",I34="Tilkørselsrampe"),Inddata!V49=""),"Nej",IF(OR(I34="Motorvejsstrækning",I34="Frakørselsflettestrækning",I34="Tilkørselsflettestrækning",I34="Frakørselsrampe",I34="Tilkørselsrampe"),Inddata!V49,"Irrelevant"))</f>
        <v>Irrelevant</v>
      </c>
      <c r="V34" s="4" t="str">
        <f>IF(W34="Lige",IF(AND(OR(I34="Frakørselsrampe",I34="Tilkørselsrampe"),Inddata!W49=""),"Lige ruderrampe",IF(OR(I34="Frakørselsrampe",I34="Tilkørselsrampe"),Inddata!W49,"Irrelevant")),"Irrelevant")</f>
        <v>Irrelevant</v>
      </c>
      <c r="W34" s="4" t="str">
        <f>IF(AND(OR(I34="Frakørselsrampe",I34="Tilkørselsrampe"),Inddata!X49=""),"Lige",IF(AND(OR(I34="Frakørselsrampe",I34="Tilkørselsrampe"),Inddata!X49&gt;10),Inddata!X49,"Irrelevant"))</f>
        <v>Irrelevant</v>
      </c>
      <c r="X34" s="4" t="str">
        <f>IF(AND(OR(I34="Frakørselsrampe",I34="Tilkørselsrampe"),OR(Inddata!Y49="",Inddata!Y49&gt;(G34*1000))),G34*1000,IF(AND(OR(I34="Frakørselsrampe",I34="Tilkørselsrampe"),Inddata!Y49&gt;0),Inddata!Y49,"Irrelevant"))</f>
        <v>Irrelevant</v>
      </c>
      <c r="Y34" s="4" t="str">
        <f>IF(AND(I34="Frakørselsrampe",Inddata!Z49=""),95,IF(AND(I34="Tilkørselsrampe",Inddata!Z49=""),45,IF(AND(OR(I34="Frakørselsrampe",I34="Tilkørselsrampe"),Inddata!Z49&gt;4,Inddata!Z49&lt;200),Inddata!Z49,"Irrelevant")))</f>
        <v>Irrelevant</v>
      </c>
      <c r="Z34" s="4" t="str">
        <f>IF(AND(OR(I34="Frakørselsrampe",I34="Tilkørselsrampe"),Inddata!AA49=""),"Lige",IF(AND(OR(I34="Frakørselsrampe",I34="Tilkørselsrampe"),Inddata!AA49&gt;10),Inddata!AA49,"Irrelevant"))</f>
        <v>Irrelevant</v>
      </c>
      <c r="AA34" s="4" t="str">
        <f>IF(X34="Irrelevant","Irrelevant",IF(AND(OR(I34="Frakørselsrampe",I34="Tilkørselsrampe"),OR(Inddata!AB49="",Inddata!AB49&gt;(G34*1000-X34))),G34*1000-X34,IF(AND(OR(I34="Frakørselsrampe",I34="Tilkørselsrampe"),Inddata!AB49&gt;0),Inddata!AB49,"Irrelevant")))</f>
        <v>Irrelevant</v>
      </c>
      <c r="AB34" s="4" t="str">
        <f>IF(AND(I34="Frakørselsrampe",Inddata!AC49=""),60,IF(AND(I34="Tilkørselsrampe",Inddata!AC49=""),80,IF(AND(OR(I34="Frakørselsrampe",I34="Tilkørselsrampe"),Inddata!AC49&gt;4,Inddata!AC49&lt;200),Inddata!AC49,"Irrelevant")))</f>
        <v>Irrelevant</v>
      </c>
      <c r="AC34" s="4" t="str">
        <f>IF(AND(OR(I34="Motorvejsstrækning",I34="Frakørselsflettestrækning",I34="Tilkørselsflettestrækning"),Inddata!AD49=""),"Nej",IF(OR(I34="Motorvejsstrækning",I34="Frakørselsflettestrækning",I34="Tilkørselsflettestrækning"),Inddata!AD49,"Irrelevant"))</f>
        <v>Irrelevant</v>
      </c>
      <c r="AD34" s="4" t="str">
        <f>IF(AND(OR(I34="Motorvejsstrækning",I34="Frakørselsflettestrækning",I34="Tilkørselsflettestrækning"),Inddata!AE49=""),"130 km/t",IF(OR(I34="Motorvejsstrækning",I34="Frakørselsflettestrækning",I34="Tilkørselsflettestrækning"),Inddata!AE49,"Irrelevant"))</f>
        <v>Irrelevant</v>
      </c>
      <c r="AE34" s="4" t="str">
        <f>IF(AND(I34="Tilkørselsflettestrækning",Inddata!AF49=""),"Nej",IF(I34="Tilkørselsflettestrækning",Inddata!AF49,"Irrelevant"))</f>
        <v>Irrelevant</v>
      </c>
      <c r="AF34" s="4" t="str">
        <f>IF(AND(AE34="Ja",Inddata!AG49&gt;0,Inddata!AG49&lt;1.00000001),Inddata!AG49,IF(OR(AE34="Nej",AE34="Ja"),0,"Irrelevant"))</f>
        <v>Irrelevant</v>
      </c>
    </row>
    <row r="35" spans="1:32" x14ac:dyDescent="0.25">
      <c r="A35" s="4" t="str">
        <f>IF(Inddata!A50="","",Inddata!A50)</f>
        <v/>
      </c>
      <c r="B35" s="4" t="str">
        <f>IF(Inddata!B50="","",Inddata!B50)</f>
        <v/>
      </c>
      <c r="C35" s="4" t="str">
        <f>IF(Inddata!C50="","",Inddata!C50)</f>
        <v/>
      </c>
      <c r="D35" s="4" t="str">
        <f>IF(Inddata!D50="","",Inddata!D50)</f>
        <v/>
      </c>
      <c r="E35" s="4" t="str">
        <f>IF(Inddata!E50="","",Inddata!E50)</f>
        <v/>
      </c>
      <c r="F35" s="4" t="str">
        <f>IF(Inddata!F50="","",Inddata!F50)</f>
        <v/>
      </c>
      <c r="G35" s="4">
        <f>IF(Inddata!G50="","",Inddata!G50)</f>
        <v>0</v>
      </c>
      <c r="H35" s="4" t="str">
        <f>IF(Inddata!H50&gt;0.5,Inddata!H50,"")</f>
        <v/>
      </c>
      <c r="I35" s="4" t="str">
        <f>IF(Inddata!I50="","",Inddata!I50)</f>
        <v/>
      </c>
      <c r="J35" s="4" t="str">
        <f>IF(AND(OR(I35="Motorvejsstrækning",I35="Frakørselsflettestrækning",I35="Tilkørselsflettestrækning"),Inddata!K50=""),2,IF(AND(OR(I35="Motorvejsstrækning",I35="Frakørselsflettestrækning",I35="Tilkørselsflettestrækning"),Inddata!K50&gt;0.5,Inddata!K50&lt;21),Inddata!K50,"Irrelevant"))</f>
        <v>Irrelevant</v>
      </c>
      <c r="K35" s="4" t="str">
        <f>IF(AND(OR(I35="Motorvejsstrækning",I35="Frakørselsflettestrækning",I35="Tilkørselsflettestrækning",I35="Frakørselsrampe",I35="Tilkørselsrampe"),Inddata!L50=""),3.5,IF(AND(OR(I35="Motorvejsstrækning",I35="Frakørselsflettestrækning",I35="Tilkørselsflettestrækning",I35="Frakørselsrampe",I35="Tilkørselsrampe"),Inddata!L50&gt;1.5,Inddata!L50&lt;11),Inddata!L50,"Irrelevant"))</f>
        <v>Irrelevant</v>
      </c>
      <c r="L35" s="4" t="str">
        <f>IF(AND(I35="Motorvejsstrækning",Inddata!M50=""),"Nej",IF(I35="Motorvejsstrækning",Inddata!M50,"Irrelevant"))</f>
        <v>Irrelevant</v>
      </c>
      <c r="M35" s="4" t="str">
        <f>IF(AND(L35="Ja",Inddata!N50&gt;0,Inddata!N50&lt;1.00000001),Inddata!N50,IF(OR(L35="Nej",L35="Ja"),0,"Irrelevant"))</f>
        <v>Irrelevant</v>
      </c>
      <c r="N35" s="4" t="str">
        <f>IF(AND(OR(I35="Motorvejsstrækning",I35="Frakørselsflettestrækning",I35="Tilkørselsflettestrækning"),Inddata!O50=""),3,IF(AND(OR(I35="Motorvejsstrækning",I35="Frakørselsflettestrækning",I35="Tilkørselsflettestrækning"),Inddata!O50&lt;11,Inddata!O50&gt;-0.00000001),Inddata!O50,"Irrelevant"))</f>
        <v>Irrelevant</v>
      </c>
      <c r="O35" s="4" t="str">
        <f>IF(AND(OR(I35="Motorvejsstrækning",I35="Frakørselsflettestrækning",I35="Tilkørselsflettestrækning",I35="Frakørselsrampe",I35="Tilkørselsrampe"),Inddata!P50=""),0.5,IF(AND(OR(I35="Motorvejsstrækning",I35="Frakørselsflettestrækning",I35="Tilkørselsflettestrækning",I35="Frakørselsrampe",I35="Tilkørselsrampe"),Inddata!P50&gt;-0.00000001,Inddata!P50&lt;11),Inddata!P50,"Irrelevant"))</f>
        <v>Irrelevant</v>
      </c>
      <c r="P35" s="4" t="str">
        <f>IF(AND(OR(I35="Motorvejsstrækning",I35="Frakørselsflettestrækning",I35="Tilkørselsflettestrækning"),Inddata!Q50=""),5,IF(AND(OR(I35="Motorvejsstrækning",I35="Frakørselsflettestrækning",I35="Tilkørselsflettestrækning"),Inddata!Q50&gt;-0.00000001,Inddata!Q50&lt;101),Inddata!Q50,"Irrelevant"))</f>
        <v>Irrelevant</v>
      </c>
      <c r="Q35" s="4" t="str">
        <f>IF(AND(OR(I35="Motorvejsstrækning",I35="Frakørselsflettestrækning",I35="Tilkørselsflettestrækning"),Inddata!R50=""),"Lige",IF(AND(OR(I35="Motorvejsstrækning",I35="Frakørselsflettestrækning",I35="Tilkørselsflettestrækning"),Inddata!R50&gt;10),Inddata!R50,"Irrelevant"))</f>
        <v>Irrelevant</v>
      </c>
      <c r="R35" s="4" t="str">
        <f>IF(Q35="Lige",0,IF(AND(OR(I35="Motorvejsstrækning",I35="Frakørselsflettestrækning",I35="Tilkørselsflettestrækning"),OR(Inddata!S50="",Inddata!S50&gt;(G35*1000))),G35*1000,IF(AND(OR(I35="Motorvejsstrækning",I35="Frakørselsflettestrækning",I35="Tilkørselsflettestrækning"),Inddata!S50&gt;0),Inddata!S50,"Irrelevant")))</f>
        <v>Irrelevant</v>
      </c>
      <c r="S35" s="4" t="str">
        <f>IF(AND(OR(I35="Motorvejsstrækning",I35="Frakørselsflettestrækning",I35="Tilkørselsflettestrækning"),Inddata!T50=""),"Lige",IF(AND(OR(I35="Motorvejsstrækning",I35="Frakørselsflettestrækning",I35="Tilkørselsflettestrækning"),Inddata!T50&gt;10),Inddata!T50,"Irrelevant"))</f>
        <v>Irrelevant</v>
      </c>
      <c r="T35" s="4" t="str">
        <f>IF(S35="Lige",0,IF(R35="Irrelevant","Irrelevant",IF(AND(OR(I35="Motorvejsstrækning",I35="Frakørselsflettestrækning",I35="Tilkørselsflettestrækning"),OR(Inddata!U50="",Inddata!U50&gt;(G35*1000-R35))),G35*1000-R35,IF(AND(OR(I35="Motorvejsstrækning",I35="Frakørselsflettestrækning",I35="Tilkørselsflettestrækning"),Inddata!U50&gt;0),Inddata!U50,"Irrelevant"))))</f>
        <v>Irrelevant</v>
      </c>
      <c r="U35" s="4" t="str">
        <f>IF(AND(OR(I35="Motorvejsstrækning",I35="Frakørselsflettestrækning",I35="Tilkørselsflettestrækning",I35="Frakørselsrampe",I35="Tilkørselsrampe"),Inddata!V50=""),"Nej",IF(OR(I35="Motorvejsstrækning",I35="Frakørselsflettestrækning",I35="Tilkørselsflettestrækning",I35="Frakørselsrampe",I35="Tilkørselsrampe"),Inddata!V50,"Irrelevant"))</f>
        <v>Irrelevant</v>
      </c>
      <c r="V35" s="4" t="str">
        <f>IF(W35="Lige",IF(AND(OR(I35="Frakørselsrampe",I35="Tilkørselsrampe"),Inddata!W50=""),"Lige ruderrampe",IF(OR(I35="Frakørselsrampe",I35="Tilkørselsrampe"),Inddata!W50,"Irrelevant")),"Irrelevant")</f>
        <v>Irrelevant</v>
      </c>
      <c r="W35" s="4" t="str">
        <f>IF(AND(OR(I35="Frakørselsrampe",I35="Tilkørselsrampe"),Inddata!X50=""),"Lige",IF(AND(OR(I35="Frakørselsrampe",I35="Tilkørselsrampe"),Inddata!X50&gt;10),Inddata!X50,"Irrelevant"))</f>
        <v>Irrelevant</v>
      </c>
      <c r="X35" s="4" t="str">
        <f>IF(AND(OR(I35="Frakørselsrampe",I35="Tilkørselsrampe"),OR(Inddata!Y50="",Inddata!Y50&gt;(G35*1000))),G35*1000,IF(AND(OR(I35="Frakørselsrampe",I35="Tilkørselsrampe"),Inddata!Y50&gt;0),Inddata!Y50,"Irrelevant"))</f>
        <v>Irrelevant</v>
      </c>
      <c r="Y35" s="4" t="str">
        <f>IF(AND(I35="Frakørselsrampe",Inddata!Z50=""),95,IF(AND(I35="Tilkørselsrampe",Inddata!Z50=""),45,IF(AND(OR(I35="Frakørselsrampe",I35="Tilkørselsrampe"),Inddata!Z50&gt;4,Inddata!Z50&lt;200),Inddata!Z50,"Irrelevant")))</f>
        <v>Irrelevant</v>
      </c>
      <c r="Z35" s="4" t="str">
        <f>IF(AND(OR(I35="Frakørselsrampe",I35="Tilkørselsrampe"),Inddata!AA50=""),"Lige",IF(AND(OR(I35="Frakørselsrampe",I35="Tilkørselsrampe"),Inddata!AA50&gt;10),Inddata!AA50,"Irrelevant"))</f>
        <v>Irrelevant</v>
      </c>
      <c r="AA35" s="4" t="str">
        <f>IF(X35="Irrelevant","Irrelevant",IF(AND(OR(I35="Frakørselsrampe",I35="Tilkørselsrampe"),OR(Inddata!AB50="",Inddata!AB50&gt;(G35*1000-X35))),G35*1000-X35,IF(AND(OR(I35="Frakørselsrampe",I35="Tilkørselsrampe"),Inddata!AB50&gt;0),Inddata!AB50,"Irrelevant")))</f>
        <v>Irrelevant</v>
      </c>
      <c r="AB35" s="4" t="str">
        <f>IF(AND(I35="Frakørselsrampe",Inddata!AC50=""),60,IF(AND(I35="Tilkørselsrampe",Inddata!AC50=""),80,IF(AND(OR(I35="Frakørselsrampe",I35="Tilkørselsrampe"),Inddata!AC50&gt;4,Inddata!AC50&lt;200),Inddata!AC50,"Irrelevant")))</f>
        <v>Irrelevant</v>
      </c>
      <c r="AC35" s="4" t="str">
        <f>IF(AND(OR(I35="Motorvejsstrækning",I35="Frakørselsflettestrækning",I35="Tilkørselsflettestrækning"),Inddata!AD50=""),"Nej",IF(OR(I35="Motorvejsstrækning",I35="Frakørselsflettestrækning",I35="Tilkørselsflettestrækning"),Inddata!AD50,"Irrelevant"))</f>
        <v>Irrelevant</v>
      </c>
      <c r="AD35" s="4" t="str">
        <f>IF(AND(OR(I35="Motorvejsstrækning",I35="Frakørselsflettestrækning",I35="Tilkørselsflettestrækning"),Inddata!AE50=""),"130 km/t",IF(OR(I35="Motorvejsstrækning",I35="Frakørselsflettestrækning",I35="Tilkørselsflettestrækning"),Inddata!AE50,"Irrelevant"))</f>
        <v>Irrelevant</v>
      </c>
      <c r="AE35" s="4" t="str">
        <f>IF(AND(I35="Tilkørselsflettestrækning",Inddata!AF50=""),"Nej",IF(I35="Tilkørselsflettestrækning",Inddata!AF50,"Irrelevant"))</f>
        <v>Irrelevant</v>
      </c>
      <c r="AF35" s="4" t="str">
        <f>IF(AND(AE35="Ja",Inddata!AG50&gt;0,Inddata!AG50&lt;1.00000001),Inddata!AG50,IF(OR(AE35="Nej",AE35="Ja"),0,"Irrelevant"))</f>
        <v>Irrelevant</v>
      </c>
    </row>
    <row r="36" spans="1:32" x14ac:dyDescent="0.25">
      <c r="A36" s="4" t="str">
        <f>IF(Inddata!A51="","",Inddata!A51)</f>
        <v/>
      </c>
      <c r="B36" s="4" t="str">
        <f>IF(Inddata!B51="","",Inddata!B51)</f>
        <v/>
      </c>
      <c r="C36" s="4" t="str">
        <f>IF(Inddata!C51="","",Inddata!C51)</f>
        <v/>
      </c>
      <c r="D36" s="4" t="str">
        <f>IF(Inddata!D51="","",Inddata!D51)</f>
        <v/>
      </c>
      <c r="E36" s="4" t="str">
        <f>IF(Inddata!E51="","",Inddata!E51)</f>
        <v/>
      </c>
      <c r="F36" s="4" t="str">
        <f>IF(Inddata!F51="","",Inddata!F51)</f>
        <v/>
      </c>
      <c r="G36" s="4">
        <f>IF(Inddata!G51="","",Inddata!G51)</f>
        <v>0</v>
      </c>
      <c r="H36" s="4" t="str">
        <f>IF(Inddata!H51&gt;0.5,Inddata!H51,"")</f>
        <v/>
      </c>
      <c r="I36" s="4" t="str">
        <f>IF(Inddata!I51="","",Inddata!I51)</f>
        <v/>
      </c>
      <c r="J36" s="4" t="str">
        <f>IF(AND(OR(I36="Motorvejsstrækning",I36="Frakørselsflettestrækning",I36="Tilkørselsflettestrækning"),Inddata!K51=""),2,IF(AND(OR(I36="Motorvejsstrækning",I36="Frakørselsflettestrækning",I36="Tilkørselsflettestrækning"),Inddata!K51&gt;0.5,Inddata!K51&lt;21),Inddata!K51,"Irrelevant"))</f>
        <v>Irrelevant</v>
      </c>
      <c r="K36" s="4" t="str">
        <f>IF(AND(OR(I36="Motorvejsstrækning",I36="Frakørselsflettestrækning",I36="Tilkørselsflettestrækning",I36="Frakørselsrampe",I36="Tilkørselsrampe"),Inddata!L51=""),3.5,IF(AND(OR(I36="Motorvejsstrækning",I36="Frakørselsflettestrækning",I36="Tilkørselsflettestrækning",I36="Frakørselsrampe",I36="Tilkørselsrampe"),Inddata!L51&gt;1.5,Inddata!L51&lt;11),Inddata!L51,"Irrelevant"))</f>
        <v>Irrelevant</v>
      </c>
      <c r="L36" s="4" t="str">
        <f>IF(AND(I36="Motorvejsstrækning",Inddata!M51=""),"Nej",IF(I36="Motorvejsstrækning",Inddata!M51,"Irrelevant"))</f>
        <v>Irrelevant</v>
      </c>
      <c r="M36" s="4" t="str">
        <f>IF(AND(L36="Ja",Inddata!N51&gt;0,Inddata!N51&lt;1.00000001),Inddata!N51,IF(OR(L36="Nej",L36="Ja"),0,"Irrelevant"))</f>
        <v>Irrelevant</v>
      </c>
      <c r="N36" s="4" t="str">
        <f>IF(AND(OR(I36="Motorvejsstrækning",I36="Frakørselsflettestrækning",I36="Tilkørselsflettestrækning"),Inddata!O51=""),3,IF(AND(OR(I36="Motorvejsstrækning",I36="Frakørselsflettestrækning",I36="Tilkørselsflettestrækning"),Inddata!O51&lt;11,Inddata!O51&gt;-0.00000001),Inddata!O51,"Irrelevant"))</f>
        <v>Irrelevant</v>
      </c>
      <c r="O36" s="4" t="str">
        <f>IF(AND(OR(I36="Motorvejsstrækning",I36="Frakørselsflettestrækning",I36="Tilkørselsflettestrækning",I36="Frakørselsrampe",I36="Tilkørselsrampe"),Inddata!P51=""),0.5,IF(AND(OR(I36="Motorvejsstrækning",I36="Frakørselsflettestrækning",I36="Tilkørselsflettestrækning",I36="Frakørselsrampe",I36="Tilkørselsrampe"),Inddata!P51&gt;-0.00000001,Inddata!P51&lt;11),Inddata!P51,"Irrelevant"))</f>
        <v>Irrelevant</v>
      </c>
      <c r="P36" s="4" t="str">
        <f>IF(AND(OR(I36="Motorvejsstrækning",I36="Frakørselsflettestrækning",I36="Tilkørselsflettestrækning"),Inddata!Q51=""),5,IF(AND(OR(I36="Motorvejsstrækning",I36="Frakørselsflettestrækning",I36="Tilkørselsflettestrækning"),Inddata!Q51&gt;-0.00000001,Inddata!Q51&lt;101),Inddata!Q51,"Irrelevant"))</f>
        <v>Irrelevant</v>
      </c>
      <c r="Q36" s="4" t="str">
        <f>IF(AND(OR(I36="Motorvejsstrækning",I36="Frakørselsflettestrækning",I36="Tilkørselsflettestrækning"),Inddata!R51=""),"Lige",IF(AND(OR(I36="Motorvejsstrækning",I36="Frakørselsflettestrækning",I36="Tilkørselsflettestrækning"),Inddata!R51&gt;10),Inddata!R51,"Irrelevant"))</f>
        <v>Irrelevant</v>
      </c>
      <c r="R36" s="4" t="str">
        <f>IF(Q36="Lige",0,IF(AND(OR(I36="Motorvejsstrækning",I36="Frakørselsflettestrækning",I36="Tilkørselsflettestrækning"),OR(Inddata!S51="",Inddata!S51&gt;(G36*1000))),G36*1000,IF(AND(OR(I36="Motorvejsstrækning",I36="Frakørselsflettestrækning",I36="Tilkørselsflettestrækning"),Inddata!S51&gt;0),Inddata!S51,"Irrelevant")))</f>
        <v>Irrelevant</v>
      </c>
      <c r="S36" s="4" t="str">
        <f>IF(AND(OR(I36="Motorvejsstrækning",I36="Frakørselsflettestrækning",I36="Tilkørselsflettestrækning"),Inddata!T51=""),"Lige",IF(AND(OR(I36="Motorvejsstrækning",I36="Frakørselsflettestrækning",I36="Tilkørselsflettestrækning"),Inddata!T51&gt;10),Inddata!T51,"Irrelevant"))</f>
        <v>Irrelevant</v>
      </c>
      <c r="T36" s="4" t="str">
        <f>IF(S36="Lige",0,IF(R36="Irrelevant","Irrelevant",IF(AND(OR(I36="Motorvejsstrækning",I36="Frakørselsflettestrækning",I36="Tilkørselsflettestrækning"),OR(Inddata!U51="",Inddata!U51&gt;(G36*1000-R36))),G36*1000-R36,IF(AND(OR(I36="Motorvejsstrækning",I36="Frakørselsflettestrækning",I36="Tilkørselsflettestrækning"),Inddata!U51&gt;0),Inddata!U51,"Irrelevant"))))</f>
        <v>Irrelevant</v>
      </c>
      <c r="U36" s="4" t="str">
        <f>IF(AND(OR(I36="Motorvejsstrækning",I36="Frakørselsflettestrækning",I36="Tilkørselsflettestrækning",I36="Frakørselsrampe",I36="Tilkørselsrampe"),Inddata!V51=""),"Nej",IF(OR(I36="Motorvejsstrækning",I36="Frakørselsflettestrækning",I36="Tilkørselsflettestrækning",I36="Frakørselsrampe",I36="Tilkørselsrampe"),Inddata!V51,"Irrelevant"))</f>
        <v>Irrelevant</v>
      </c>
      <c r="V36" s="4" t="str">
        <f>IF(W36="Lige",IF(AND(OR(I36="Frakørselsrampe",I36="Tilkørselsrampe"),Inddata!W51=""),"Lige ruderrampe",IF(OR(I36="Frakørselsrampe",I36="Tilkørselsrampe"),Inddata!W51,"Irrelevant")),"Irrelevant")</f>
        <v>Irrelevant</v>
      </c>
      <c r="W36" s="4" t="str">
        <f>IF(AND(OR(I36="Frakørselsrampe",I36="Tilkørselsrampe"),Inddata!X51=""),"Lige",IF(AND(OR(I36="Frakørselsrampe",I36="Tilkørselsrampe"),Inddata!X51&gt;10),Inddata!X51,"Irrelevant"))</f>
        <v>Irrelevant</v>
      </c>
      <c r="X36" s="4" t="str">
        <f>IF(AND(OR(I36="Frakørselsrampe",I36="Tilkørselsrampe"),OR(Inddata!Y51="",Inddata!Y51&gt;(G36*1000))),G36*1000,IF(AND(OR(I36="Frakørselsrampe",I36="Tilkørselsrampe"),Inddata!Y51&gt;0),Inddata!Y51,"Irrelevant"))</f>
        <v>Irrelevant</v>
      </c>
      <c r="Y36" s="4" t="str">
        <f>IF(AND(I36="Frakørselsrampe",Inddata!Z51=""),95,IF(AND(I36="Tilkørselsrampe",Inddata!Z51=""),45,IF(AND(OR(I36="Frakørselsrampe",I36="Tilkørselsrampe"),Inddata!Z51&gt;4,Inddata!Z51&lt;200),Inddata!Z51,"Irrelevant")))</f>
        <v>Irrelevant</v>
      </c>
      <c r="Z36" s="4" t="str">
        <f>IF(AND(OR(I36="Frakørselsrampe",I36="Tilkørselsrampe"),Inddata!AA51=""),"Lige",IF(AND(OR(I36="Frakørselsrampe",I36="Tilkørselsrampe"),Inddata!AA51&gt;10),Inddata!AA51,"Irrelevant"))</f>
        <v>Irrelevant</v>
      </c>
      <c r="AA36" s="4" t="str">
        <f>IF(X36="Irrelevant","Irrelevant",IF(AND(OR(I36="Frakørselsrampe",I36="Tilkørselsrampe"),OR(Inddata!AB51="",Inddata!AB51&gt;(G36*1000-X36))),G36*1000-X36,IF(AND(OR(I36="Frakørselsrampe",I36="Tilkørselsrampe"),Inddata!AB51&gt;0),Inddata!AB51,"Irrelevant")))</f>
        <v>Irrelevant</v>
      </c>
      <c r="AB36" s="4" t="str">
        <f>IF(AND(I36="Frakørselsrampe",Inddata!AC51=""),60,IF(AND(I36="Tilkørselsrampe",Inddata!AC51=""),80,IF(AND(OR(I36="Frakørselsrampe",I36="Tilkørselsrampe"),Inddata!AC51&gt;4,Inddata!AC51&lt;200),Inddata!AC51,"Irrelevant")))</f>
        <v>Irrelevant</v>
      </c>
      <c r="AC36" s="4" t="str">
        <f>IF(AND(OR(I36="Motorvejsstrækning",I36="Frakørselsflettestrækning",I36="Tilkørselsflettestrækning"),Inddata!AD51=""),"Nej",IF(OR(I36="Motorvejsstrækning",I36="Frakørselsflettestrækning",I36="Tilkørselsflettestrækning"),Inddata!AD51,"Irrelevant"))</f>
        <v>Irrelevant</v>
      </c>
      <c r="AD36" s="4" t="str">
        <f>IF(AND(OR(I36="Motorvejsstrækning",I36="Frakørselsflettestrækning",I36="Tilkørselsflettestrækning"),Inddata!AE51=""),"130 km/t",IF(OR(I36="Motorvejsstrækning",I36="Frakørselsflettestrækning",I36="Tilkørselsflettestrækning"),Inddata!AE51,"Irrelevant"))</f>
        <v>Irrelevant</v>
      </c>
      <c r="AE36" s="4" t="str">
        <f>IF(AND(I36="Tilkørselsflettestrækning",Inddata!AF51=""),"Nej",IF(I36="Tilkørselsflettestrækning",Inddata!AF51,"Irrelevant"))</f>
        <v>Irrelevant</v>
      </c>
      <c r="AF36" s="4" t="str">
        <f>IF(AND(AE36="Ja",Inddata!AG51&gt;0,Inddata!AG51&lt;1.00000001),Inddata!AG51,IF(OR(AE36="Nej",AE36="Ja"),0,"Irrelevant"))</f>
        <v>Irrelevant</v>
      </c>
    </row>
    <row r="37" spans="1:32" x14ac:dyDescent="0.25">
      <c r="A37" s="4" t="str">
        <f>IF(Inddata!A52="","",Inddata!A52)</f>
        <v/>
      </c>
      <c r="B37" s="4" t="str">
        <f>IF(Inddata!B52="","",Inddata!B52)</f>
        <v/>
      </c>
      <c r="C37" s="4" t="str">
        <f>IF(Inddata!C52="","",Inddata!C52)</f>
        <v/>
      </c>
      <c r="D37" s="4" t="str">
        <f>IF(Inddata!D52="","",Inddata!D52)</f>
        <v/>
      </c>
      <c r="E37" s="4" t="str">
        <f>IF(Inddata!E52="","",Inddata!E52)</f>
        <v/>
      </c>
      <c r="F37" s="4" t="str">
        <f>IF(Inddata!F52="","",Inddata!F52)</f>
        <v/>
      </c>
      <c r="G37" s="4">
        <f>IF(Inddata!G52="","",Inddata!G52)</f>
        <v>0</v>
      </c>
      <c r="H37" s="4" t="str">
        <f>IF(Inddata!H52&gt;0.5,Inddata!H52,"")</f>
        <v/>
      </c>
      <c r="I37" s="4" t="str">
        <f>IF(Inddata!I52="","",Inddata!I52)</f>
        <v/>
      </c>
      <c r="J37" s="4" t="str">
        <f>IF(AND(OR(I37="Motorvejsstrækning",I37="Frakørselsflettestrækning",I37="Tilkørselsflettestrækning"),Inddata!K52=""),2,IF(AND(OR(I37="Motorvejsstrækning",I37="Frakørselsflettestrækning",I37="Tilkørselsflettestrækning"),Inddata!K52&gt;0.5,Inddata!K52&lt;21),Inddata!K52,"Irrelevant"))</f>
        <v>Irrelevant</v>
      </c>
      <c r="K37" s="4" t="str">
        <f>IF(AND(OR(I37="Motorvejsstrækning",I37="Frakørselsflettestrækning",I37="Tilkørselsflettestrækning",I37="Frakørselsrampe",I37="Tilkørselsrampe"),Inddata!L52=""),3.5,IF(AND(OR(I37="Motorvejsstrækning",I37="Frakørselsflettestrækning",I37="Tilkørselsflettestrækning",I37="Frakørselsrampe",I37="Tilkørselsrampe"),Inddata!L52&gt;1.5,Inddata!L52&lt;11),Inddata!L52,"Irrelevant"))</f>
        <v>Irrelevant</v>
      </c>
      <c r="L37" s="4" t="str">
        <f>IF(AND(I37="Motorvejsstrækning",Inddata!M52=""),"Nej",IF(I37="Motorvejsstrækning",Inddata!M52,"Irrelevant"))</f>
        <v>Irrelevant</v>
      </c>
      <c r="M37" s="4" t="str">
        <f>IF(AND(L37="Ja",Inddata!N52&gt;0,Inddata!N52&lt;1.00000001),Inddata!N52,IF(OR(L37="Nej",L37="Ja"),0,"Irrelevant"))</f>
        <v>Irrelevant</v>
      </c>
      <c r="N37" s="4" t="str">
        <f>IF(AND(OR(I37="Motorvejsstrækning",I37="Frakørselsflettestrækning",I37="Tilkørselsflettestrækning"),Inddata!O52=""),3,IF(AND(OR(I37="Motorvejsstrækning",I37="Frakørselsflettestrækning",I37="Tilkørselsflettestrækning"),Inddata!O52&lt;11,Inddata!O52&gt;-0.00000001),Inddata!O52,"Irrelevant"))</f>
        <v>Irrelevant</v>
      </c>
      <c r="O37" s="4" t="str">
        <f>IF(AND(OR(I37="Motorvejsstrækning",I37="Frakørselsflettestrækning",I37="Tilkørselsflettestrækning",I37="Frakørselsrampe",I37="Tilkørselsrampe"),Inddata!P52=""),0.5,IF(AND(OR(I37="Motorvejsstrækning",I37="Frakørselsflettestrækning",I37="Tilkørselsflettestrækning",I37="Frakørselsrampe",I37="Tilkørselsrampe"),Inddata!P52&gt;-0.00000001,Inddata!P52&lt;11),Inddata!P52,"Irrelevant"))</f>
        <v>Irrelevant</v>
      </c>
      <c r="P37" s="4" t="str">
        <f>IF(AND(OR(I37="Motorvejsstrækning",I37="Frakørselsflettestrækning",I37="Tilkørselsflettestrækning"),Inddata!Q52=""),5,IF(AND(OR(I37="Motorvejsstrækning",I37="Frakørselsflettestrækning",I37="Tilkørselsflettestrækning"),Inddata!Q52&gt;-0.00000001,Inddata!Q52&lt;101),Inddata!Q52,"Irrelevant"))</f>
        <v>Irrelevant</v>
      </c>
      <c r="Q37" s="4" t="str">
        <f>IF(AND(OR(I37="Motorvejsstrækning",I37="Frakørselsflettestrækning",I37="Tilkørselsflettestrækning"),Inddata!R52=""),"Lige",IF(AND(OR(I37="Motorvejsstrækning",I37="Frakørselsflettestrækning",I37="Tilkørselsflettestrækning"),Inddata!R52&gt;10),Inddata!R52,"Irrelevant"))</f>
        <v>Irrelevant</v>
      </c>
      <c r="R37" s="4" t="str">
        <f>IF(Q37="Lige",0,IF(AND(OR(I37="Motorvejsstrækning",I37="Frakørselsflettestrækning",I37="Tilkørselsflettestrækning"),OR(Inddata!S52="",Inddata!S52&gt;(G37*1000))),G37*1000,IF(AND(OR(I37="Motorvejsstrækning",I37="Frakørselsflettestrækning",I37="Tilkørselsflettestrækning"),Inddata!S52&gt;0),Inddata!S52,"Irrelevant")))</f>
        <v>Irrelevant</v>
      </c>
      <c r="S37" s="4" t="str">
        <f>IF(AND(OR(I37="Motorvejsstrækning",I37="Frakørselsflettestrækning",I37="Tilkørselsflettestrækning"),Inddata!T52=""),"Lige",IF(AND(OR(I37="Motorvejsstrækning",I37="Frakørselsflettestrækning",I37="Tilkørselsflettestrækning"),Inddata!T52&gt;10),Inddata!T52,"Irrelevant"))</f>
        <v>Irrelevant</v>
      </c>
      <c r="T37" s="4" t="str">
        <f>IF(S37="Lige",0,IF(R37="Irrelevant","Irrelevant",IF(AND(OR(I37="Motorvejsstrækning",I37="Frakørselsflettestrækning",I37="Tilkørselsflettestrækning"),OR(Inddata!U52="",Inddata!U52&gt;(G37*1000-R37))),G37*1000-R37,IF(AND(OR(I37="Motorvejsstrækning",I37="Frakørselsflettestrækning",I37="Tilkørselsflettestrækning"),Inddata!U52&gt;0),Inddata!U52,"Irrelevant"))))</f>
        <v>Irrelevant</v>
      </c>
      <c r="U37" s="4" t="str">
        <f>IF(AND(OR(I37="Motorvejsstrækning",I37="Frakørselsflettestrækning",I37="Tilkørselsflettestrækning",I37="Frakørselsrampe",I37="Tilkørselsrampe"),Inddata!V52=""),"Nej",IF(OR(I37="Motorvejsstrækning",I37="Frakørselsflettestrækning",I37="Tilkørselsflettestrækning",I37="Frakørselsrampe",I37="Tilkørselsrampe"),Inddata!V52,"Irrelevant"))</f>
        <v>Irrelevant</v>
      </c>
      <c r="V37" s="4" t="str">
        <f>IF(W37="Lige",IF(AND(OR(I37="Frakørselsrampe",I37="Tilkørselsrampe"),Inddata!W52=""),"Lige ruderrampe",IF(OR(I37="Frakørselsrampe",I37="Tilkørselsrampe"),Inddata!W52,"Irrelevant")),"Irrelevant")</f>
        <v>Irrelevant</v>
      </c>
      <c r="W37" s="4" t="str">
        <f>IF(AND(OR(I37="Frakørselsrampe",I37="Tilkørselsrampe"),Inddata!X52=""),"Lige",IF(AND(OR(I37="Frakørselsrampe",I37="Tilkørselsrampe"),Inddata!X52&gt;10),Inddata!X52,"Irrelevant"))</f>
        <v>Irrelevant</v>
      </c>
      <c r="X37" s="4" t="str">
        <f>IF(AND(OR(I37="Frakørselsrampe",I37="Tilkørselsrampe"),OR(Inddata!Y52="",Inddata!Y52&gt;(G37*1000))),G37*1000,IF(AND(OR(I37="Frakørselsrampe",I37="Tilkørselsrampe"),Inddata!Y52&gt;0),Inddata!Y52,"Irrelevant"))</f>
        <v>Irrelevant</v>
      </c>
      <c r="Y37" s="4" t="str">
        <f>IF(AND(I37="Frakørselsrampe",Inddata!Z52=""),95,IF(AND(I37="Tilkørselsrampe",Inddata!Z52=""),45,IF(AND(OR(I37="Frakørselsrampe",I37="Tilkørselsrampe"),Inddata!Z52&gt;4,Inddata!Z52&lt;200),Inddata!Z52,"Irrelevant")))</f>
        <v>Irrelevant</v>
      </c>
      <c r="Z37" s="4" t="str">
        <f>IF(AND(OR(I37="Frakørselsrampe",I37="Tilkørselsrampe"),Inddata!AA52=""),"Lige",IF(AND(OR(I37="Frakørselsrampe",I37="Tilkørselsrampe"),Inddata!AA52&gt;10),Inddata!AA52,"Irrelevant"))</f>
        <v>Irrelevant</v>
      </c>
      <c r="AA37" s="4" t="str">
        <f>IF(X37="Irrelevant","Irrelevant",IF(AND(OR(I37="Frakørselsrampe",I37="Tilkørselsrampe"),OR(Inddata!AB52="",Inddata!AB52&gt;(G37*1000-X37))),G37*1000-X37,IF(AND(OR(I37="Frakørselsrampe",I37="Tilkørselsrampe"),Inddata!AB52&gt;0),Inddata!AB52,"Irrelevant")))</f>
        <v>Irrelevant</v>
      </c>
      <c r="AB37" s="4" t="str">
        <f>IF(AND(I37="Frakørselsrampe",Inddata!AC52=""),60,IF(AND(I37="Tilkørselsrampe",Inddata!AC52=""),80,IF(AND(OR(I37="Frakørselsrampe",I37="Tilkørselsrampe"),Inddata!AC52&gt;4,Inddata!AC52&lt;200),Inddata!AC52,"Irrelevant")))</f>
        <v>Irrelevant</v>
      </c>
      <c r="AC37" s="4" t="str">
        <f>IF(AND(OR(I37="Motorvejsstrækning",I37="Frakørselsflettestrækning",I37="Tilkørselsflettestrækning"),Inddata!AD52=""),"Nej",IF(OR(I37="Motorvejsstrækning",I37="Frakørselsflettestrækning",I37="Tilkørselsflettestrækning"),Inddata!AD52,"Irrelevant"))</f>
        <v>Irrelevant</v>
      </c>
      <c r="AD37" s="4" t="str">
        <f>IF(AND(OR(I37="Motorvejsstrækning",I37="Frakørselsflettestrækning",I37="Tilkørselsflettestrækning"),Inddata!AE52=""),"130 km/t",IF(OR(I37="Motorvejsstrækning",I37="Frakørselsflettestrækning",I37="Tilkørselsflettestrækning"),Inddata!AE52,"Irrelevant"))</f>
        <v>Irrelevant</v>
      </c>
      <c r="AE37" s="4" t="str">
        <f>IF(AND(I37="Tilkørselsflettestrækning",Inddata!AF52=""),"Nej",IF(I37="Tilkørselsflettestrækning",Inddata!AF52,"Irrelevant"))</f>
        <v>Irrelevant</v>
      </c>
      <c r="AF37" s="4" t="str">
        <f>IF(AND(AE37="Ja",Inddata!AG52&gt;0,Inddata!AG52&lt;1.00000001),Inddata!AG52,IF(OR(AE37="Nej",AE37="Ja"),0,"Irrelevant"))</f>
        <v>Irrelevant</v>
      </c>
    </row>
    <row r="38" spans="1:32" x14ac:dyDescent="0.25">
      <c r="A38" s="4" t="str">
        <f>IF(Inddata!A53="","",Inddata!A53)</f>
        <v/>
      </c>
      <c r="B38" s="4" t="str">
        <f>IF(Inddata!B53="","",Inddata!B53)</f>
        <v/>
      </c>
      <c r="C38" s="4" t="str">
        <f>IF(Inddata!C53="","",Inddata!C53)</f>
        <v/>
      </c>
      <c r="D38" s="4" t="str">
        <f>IF(Inddata!D53="","",Inddata!D53)</f>
        <v/>
      </c>
      <c r="E38" s="4" t="str">
        <f>IF(Inddata!E53="","",Inddata!E53)</f>
        <v/>
      </c>
      <c r="F38" s="4" t="str">
        <f>IF(Inddata!F53="","",Inddata!F53)</f>
        <v/>
      </c>
      <c r="G38" s="4">
        <f>IF(Inddata!G53="","",Inddata!G53)</f>
        <v>0</v>
      </c>
      <c r="H38" s="4" t="str">
        <f>IF(Inddata!H53&gt;0.5,Inddata!H53,"")</f>
        <v/>
      </c>
      <c r="I38" s="4" t="str">
        <f>IF(Inddata!I53="","",Inddata!I53)</f>
        <v/>
      </c>
      <c r="J38" s="4" t="str">
        <f>IF(AND(OR(I38="Motorvejsstrækning",I38="Frakørselsflettestrækning",I38="Tilkørselsflettestrækning"),Inddata!K53=""),2,IF(AND(OR(I38="Motorvejsstrækning",I38="Frakørselsflettestrækning",I38="Tilkørselsflettestrækning"),Inddata!K53&gt;0.5,Inddata!K53&lt;21),Inddata!K53,"Irrelevant"))</f>
        <v>Irrelevant</v>
      </c>
      <c r="K38" s="4" t="str">
        <f>IF(AND(OR(I38="Motorvejsstrækning",I38="Frakørselsflettestrækning",I38="Tilkørselsflettestrækning",I38="Frakørselsrampe",I38="Tilkørselsrampe"),Inddata!L53=""),3.5,IF(AND(OR(I38="Motorvejsstrækning",I38="Frakørselsflettestrækning",I38="Tilkørselsflettestrækning",I38="Frakørselsrampe",I38="Tilkørselsrampe"),Inddata!L53&gt;1.5,Inddata!L53&lt;11),Inddata!L53,"Irrelevant"))</f>
        <v>Irrelevant</v>
      </c>
      <c r="L38" s="4" t="str">
        <f>IF(AND(I38="Motorvejsstrækning",Inddata!M53=""),"Nej",IF(I38="Motorvejsstrækning",Inddata!M53,"Irrelevant"))</f>
        <v>Irrelevant</v>
      </c>
      <c r="M38" s="4" t="str">
        <f>IF(AND(L38="Ja",Inddata!N53&gt;0,Inddata!N53&lt;1.00000001),Inddata!N53,IF(OR(L38="Nej",L38="Ja"),0,"Irrelevant"))</f>
        <v>Irrelevant</v>
      </c>
      <c r="N38" s="4" t="str">
        <f>IF(AND(OR(I38="Motorvejsstrækning",I38="Frakørselsflettestrækning",I38="Tilkørselsflettestrækning"),Inddata!O53=""),3,IF(AND(OR(I38="Motorvejsstrækning",I38="Frakørselsflettestrækning",I38="Tilkørselsflettestrækning"),Inddata!O53&lt;11,Inddata!O53&gt;-0.00000001),Inddata!O53,"Irrelevant"))</f>
        <v>Irrelevant</v>
      </c>
      <c r="O38" s="4" t="str">
        <f>IF(AND(OR(I38="Motorvejsstrækning",I38="Frakørselsflettestrækning",I38="Tilkørselsflettestrækning",I38="Frakørselsrampe",I38="Tilkørselsrampe"),Inddata!P53=""),0.5,IF(AND(OR(I38="Motorvejsstrækning",I38="Frakørselsflettestrækning",I38="Tilkørselsflettestrækning",I38="Frakørselsrampe",I38="Tilkørselsrampe"),Inddata!P53&gt;-0.00000001,Inddata!P53&lt;11),Inddata!P53,"Irrelevant"))</f>
        <v>Irrelevant</v>
      </c>
      <c r="P38" s="4" t="str">
        <f>IF(AND(OR(I38="Motorvejsstrækning",I38="Frakørselsflettestrækning",I38="Tilkørselsflettestrækning"),Inddata!Q53=""),5,IF(AND(OR(I38="Motorvejsstrækning",I38="Frakørselsflettestrækning",I38="Tilkørselsflettestrækning"),Inddata!Q53&gt;-0.00000001,Inddata!Q53&lt;101),Inddata!Q53,"Irrelevant"))</f>
        <v>Irrelevant</v>
      </c>
      <c r="Q38" s="4" t="str">
        <f>IF(AND(OR(I38="Motorvejsstrækning",I38="Frakørselsflettestrækning",I38="Tilkørselsflettestrækning"),Inddata!R53=""),"Lige",IF(AND(OR(I38="Motorvejsstrækning",I38="Frakørselsflettestrækning",I38="Tilkørselsflettestrækning"),Inddata!R53&gt;10),Inddata!R53,"Irrelevant"))</f>
        <v>Irrelevant</v>
      </c>
      <c r="R38" s="4" t="str">
        <f>IF(Q38="Lige",0,IF(AND(OR(I38="Motorvejsstrækning",I38="Frakørselsflettestrækning",I38="Tilkørselsflettestrækning"),OR(Inddata!S53="",Inddata!S53&gt;(G38*1000))),G38*1000,IF(AND(OR(I38="Motorvejsstrækning",I38="Frakørselsflettestrækning",I38="Tilkørselsflettestrækning"),Inddata!S53&gt;0),Inddata!S53,"Irrelevant")))</f>
        <v>Irrelevant</v>
      </c>
      <c r="S38" s="4" t="str">
        <f>IF(AND(OR(I38="Motorvejsstrækning",I38="Frakørselsflettestrækning",I38="Tilkørselsflettestrækning"),Inddata!T53=""),"Lige",IF(AND(OR(I38="Motorvejsstrækning",I38="Frakørselsflettestrækning",I38="Tilkørselsflettestrækning"),Inddata!T53&gt;10),Inddata!T53,"Irrelevant"))</f>
        <v>Irrelevant</v>
      </c>
      <c r="T38" s="4" t="str">
        <f>IF(S38="Lige",0,IF(R38="Irrelevant","Irrelevant",IF(AND(OR(I38="Motorvejsstrækning",I38="Frakørselsflettestrækning",I38="Tilkørselsflettestrækning"),OR(Inddata!U53="",Inddata!U53&gt;(G38*1000-R38))),G38*1000-R38,IF(AND(OR(I38="Motorvejsstrækning",I38="Frakørselsflettestrækning",I38="Tilkørselsflettestrækning"),Inddata!U53&gt;0),Inddata!U53,"Irrelevant"))))</f>
        <v>Irrelevant</v>
      </c>
      <c r="U38" s="4" t="str">
        <f>IF(AND(OR(I38="Motorvejsstrækning",I38="Frakørselsflettestrækning",I38="Tilkørselsflettestrækning",I38="Frakørselsrampe",I38="Tilkørselsrampe"),Inddata!V53=""),"Nej",IF(OR(I38="Motorvejsstrækning",I38="Frakørselsflettestrækning",I38="Tilkørselsflettestrækning",I38="Frakørselsrampe",I38="Tilkørselsrampe"),Inddata!V53,"Irrelevant"))</f>
        <v>Irrelevant</v>
      </c>
      <c r="V38" s="4" t="str">
        <f>IF(W38="Lige",IF(AND(OR(I38="Frakørselsrampe",I38="Tilkørselsrampe"),Inddata!W53=""),"Lige ruderrampe",IF(OR(I38="Frakørselsrampe",I38="Tilkørselsrampe"),Inddata!W53,"Irrelevant")),"Irrelevant")</f>
        <v>Irrelevant</v>
      </c>
      <c r="W38" s="4" t="str">
        <f>IF(AND(OR(I38="Frakørselsrampe",I38="Tilkørselsrampe"),Inddata!X53=""),"Lige",IF(AND(OR(I38="Frakørselsrampe",I38="Tilkørselsrampe"),Inddata!X53&gt;10),Inddata!X53,"Irrelevant"))</f>
        <v>Irrelevant</v>
      </c>
      <c r="X38" s="4" t="str">
        <f>IF(AND(OR(I38="Frakørselsrampe",I38="Tilkørselsrampe"),OR(Inddata!Y53="",Inddata!Y53&gt;(G38*1000))),G38*1000,IF(AND(OR(I38="Frakørselsrampe",I38="Tilkørselsrampe"),Inddata!Y53&gt;0),Inddata!Y53,"Irrelevant"))</f>
        <v>Irrelevant</v>
      </c>
      <c r="Y38" s="4" t="str">
        <f>IF(AND(I38="Frakørselsrampe",Inddata!Z53=""),95,IF(AND(I38="Tilkørselsrampe",Inddata!Z53=""),45,IF(AND(OR(I38="Frakørselsrampe",I38="Tilkørselsrampe"),Inddata!Z53&gt;4,Inddata!Z53&lt;200),Inddata!Z53,"Irrelevant")))</f>
        <v>Irrelevant</v>
      </c>
      <c r="Z38" s="4" t="str">
        <f>IF(AND(OR(I38="Frakørselsrampe",I38="Tilkørselsrampe"),Inddata!AA53=""),"Lige",IF(AND(OR(I38="Frakørselsrampe",I38="Tilkørselsrampe"),Inddata!AA53&gt;10),Inddata!AA53,"Irrelevant"))</f>
        <v>Irrelevant</v>
      </c>
      <c r="AA38" s="4" t="str">
        <f>IF(X38="Irrelevant","Irrelevant",IF(AND(OR(I38="Frakørselsrampe",I38="Tilkørselsrampe"),OR(Inddata!AB53="",Inddata!AB53&gt;(G38*1000-X38))),G38*1000-X38,IF(AND(OR(I38="Frakørselsrampe",I38="Tilkørselsrampe"),Inddata!AB53&gt;0),Inddata!AB53,"Irrelevant")))</f>
        <v>Irrelevant</v>
      </c>
      <c r="AB38" s="4" t="str">
        <f>IF(AND(I38="Frakørselsrampe",Inddata!AC53=""),60,IF(AND(I38="Tilkørselsrampe",Inddata!AC53=""),80,IF(AND(OR(I38="Frakørselsrampe",I38="Tilkørselsrampe"),Inddata!AC53&gt;4,Inddata!AC53&lt;200),Inddata!AC53,"Irrelevant")))</f>
        <v>Irrelevant</v>
      </c>
      <c r="AC38" s="4" t="str">
        <f>IF(AND(OR(I38="Motorvejsstrækning",I38="Frakørselsflettestrækning",I38="Tilkørselsflettestrækning"),Inddata!AD53=""),"Nej",IF(OR(I38="Motorvejsstrækning",I38="Frakørselsflettestrækning",I38="Tilkørselsflettestrækning"),Inddata!AD53,"Irrelevant"))</f>
        <v>Irrelevant</v>
      </c>
      <c r="AD38" s="4" t="str">
        <f>IF(AND(OR(I38="Motorvejsstrækning",I38="Frakørselsflettestrækning",I38="Tilkørselsflettestrækning"),Inddata!AE53=""),"130 km/t",IF(OR(I38="Motorvejsstrækning",I38="Frakørselsflettestrækning",I38="Tilkørselsflettestrækning"),Inddata!AE53,"Irrelevant"))</f>
        <v>Irrelevant</v>
      </c>
      <c r="AE38" s="4" t="str">
        <f>IF(AND(I38="Tilkørselsflettestrækning",Inddata!AF53=""),"Nej",IF(I38="Tilkørselsflettestrækning",Inddata!AF53,"Irrelevant"))</f>
        <v>Irrelevant</v>
      </c>
      <c r="AF38" s="4" t="str">
        <f>IF(AND(AE38="Ja",Inddata!AG53&gt;0,Inddata!AG53&lt;1.00000001),Inddata!AG53,IF(OR(AE38="Nej",AE38="Ja"),0,"Irrelevant"))</f>
        <v>Irrelevant</v>
      </c>
    </row>
    <row r="39" spans="1:32" x14ac:dyDescent="0.25">
      <c r="A39" s="4" t="str">
        <f>IF(Inddata!A54="","",Inddata!A54)</f>
        <v/>
      </c>
      <c r="B39" s="4" t="str">
        <f>IF(Inddata!B54="","",Inddata!B54)</f>
        <v/>
      </c>
      <c r="C39" s="4" t="str">
        <f>IF(Inddata!C54="","",Inddata!C54)</f>
        <v/>
      </c>
      <c r="D39" s="4" t="str">
        <f>IF(Inddata!D54="","",Inddata!D54)</f>
        <v/>
      </c>
      <c r="E39" s="4" t="str">
        <f>IF(Inddata!E54="","",Inddata!E54)</f>
        <v/>
      </c>
      <c r="F39" s="4" t="str">
        <f>IF(Inddata!F54="","",Inddata!F54)</f>
        <v/>
      </c>
      <c r="G39" s="4">
        <f>IF(Inddata!G54="","",Inddata!G54)</f>
        <v>0</v>
      </c>
      <c r="H39" s="4" t="str">
        <f>IF(Inddata!H54&gt;0.5,Inddata!H54,"")</f>
        <v/>
      </c>
      <c r="I39" s="4" t="str">
        <f>IF(Inddata!I54="","",Inddata!I54)</f>
        <v/>
      </c>
      <c r="J39" s="4" t="str">
        <f>IF(AND(OR(I39="Motorvejsstrækning",I39="Frakørselsflettestrækning",I39="Tilkørselsflettestrækning"),Inddata!K54=""),2,IF(AND(OR(I39="Motorvejsstrækning",I39="Frakørselsflettestrækning",I39="Tilkørselsflettestrækning"),Inddata!K54&gt;0.5,Inddata!K54&lt;21),Inddata!K54,"Irrelevant"))</f>
        <v>Irrelevant</v>
      </c>
      <c r="K39" s="4" t="str">
        <f>IF(AND(OR(I39="Motorvejsstrækning",I39="Frakørselsflettestrækning",I39="Tilkørselsflettestrækning",I39="Frakørselsrampe",I39="Tilkørselsrampe"),Inddata!L54=""),3.5,IF(AND(OR(I39="Motorvejsstrækning",I39="Frakørselsflettestrækning",I39="Tilkørselsflettestrækning",I39="Frakørselsrampe",I39="Tilkørselsrampe"),Inddata!L54&gt;1.5,Inddata!L54&lt;11),Inddata!L54,"Irrelevant"))</f>
        <v>Irrelevant</v>
      </c>
      <c r="L39" s="4" t="str">
        <f>IF(AND(I39="Motorvejsstrækning",Inddata!M54=""),"Nej",IF(I39="Motorvejsstrækning",Inddata!M54,"Irrelevant"))</f>
        <v>Irrelevant</v>
      </c>
      <c r="M39" s="4" t="str">
        <f>IF(AND(L39="Ja",Inddata!N54&gt;0,Inddata!N54&lt;1.00000001),Inddata!N54,IF(OR(L39="Nej",L39="Ja"),0,"Irrelevant"))</f>
        <v>Irrelevant</v>
      </c>
      <c r="N39" s="4" t="str">
        <f>IF(AND(OR(I39="Motorvejsstrækning",I39="Frakørselsflettestrækning",I39="Tilkørselsflettestrækning"),Inddata!O54=""),3,IF(AND(OR(I39="Motorvejsstrækning",I39="Frakørselsflettestrækning",I39="Tilkørselsflettestrækning"),Inddata!O54&lt;11,Inddata!O54&gt;-0.00000001),Inddata!O54,"Irrelevant"))</f>
        <v>Irrelevant</v>
      </c>
      <c r="O39" s="4" t="str">
        <f>IF(AND(OR(I39="Motorvejsstrækning",I39="Frakørselsflettestrækning",I39="Tilkørselsflettestrækning",I39="Frakørselsrampe",I39="Tilkørselsrampe"),Inddata!P54=""),0.5,IF(AND(OR(I39="Motorvejsstrækning",I39="Frakørselsflettestrækning",I39="Tilkørselsflettestrækning",I39="Frakørselsrampe",I39="Tilkørselsrampe"),Inddata!P54&gt;-0.00000001,Inddata!P54&lt;11),Inddata!P54,"Irrelevant"))</f>
        <v>Irrelevant</v>
      </c>
      <c r="P39" s="4" t="str">
        <f>IF(AND(OR(I39="Motorvejsstrækning",I39="Frakørselsflettestrækning",I39="Tilkørselsflettestrækning"),Inddata!Q54=""),5,IF(AND(OR(I39="Motorvejsstrækning",I39="Frakørselsflettestrækning",I39="Tilkørselsflettestrækning"),Inddata!Q54&gt;-0.00000001,Inddata!Q54&lt;101),Inddata!Q54,"Irrelevant"))</f>
        <v>Irrelevant</v>
      </c>
      <c r="Q39" s="4" t="str">
        <f>IF(AND(OR(I39="Motorvejsstrækning",I39="Frakørselsflettestrækning",I39="Tilkørselsflettestrækning"),Inddata!R54=""),"Lige",IF(AND(OR(I39="Motorvejsstrækning",I39="Frakørselsflettestrækning",I39="Tilkørselsflettestrækning"),Inddata!R54&gt;10),Inddata!R54,"Irrelevant"))</f>
        <v>Irrelevant</v>
      </c>
      <c r="R39" s="4" t="str">
        <f>IF(Q39="Lige",0,IF(AND(OR(I39="Motorvejsstrækning",I39="Frakørselsflettestrækning",I39="Tilkørselsflettestrækning"),OR(Inddata!S54="",Inddata!S54&gt;(G39*1000))),G39*1000,IF(AND(OR(I39="Motorvejsstrækning",I39="Frakørselsflettestrækning",I39="Tilkørselsflettestrækning"),Inddata!S54&gt;0),Inddata!S54,"Irrelevant")))</f>
        <v>Irrelevant</v>
      </c>
      <c r="S39" s="4" t="str">
        <f>IF(AND(OR(I39="Motorvejsstrækning",I39="Frakørselsflettestrækning",I39="Tilkørselsflettestrækning"),Inddata!T54=""),"Lige",IF(AND(OR(I39="Motorvejsstrækning",I39="Frakørselsflettestrækning",I39="Tilkørselsflettestrækning"),Inddata!T54&gt;10),Inddata!T54,"Irrelevant"))</f>
        <v>Irrelevant</v>
      </c>
      <c r="T39" s="4" t="str">
        <f>IF(S39="Lige",0,IF(R39="Irrelevant","Irrelevant",IF(AND(OR(I39="Motorvejsstrækning",I39="Frakørselsflettestrækning",I39="Tilkørselsflettestrækning"),OR(Inddata!U54="",Inddata!U54&gt;(G39*1000-R39))),G39*1000-R39,IF(AND(OR(I39="Motorvejsstrækning",I39="Frakørselsflettestrækning",I39="Tilkørselsflettestrækning"),Inddata!U54&gt;0),Inddata!U54,"Irrelevant"))))</f>
        <v>Irrelevant</v>
      </c>
      <c r="U39" s="4" t="str">
        <f>IF(AND(OR(I39="Motorvejsstrækning",I39="Frakørselsflettestrækning",I39="Tilkørselsflettestrækning",I39="Frakørselsrampe",I39="Tilkørselsrampe"),Inddata!V54=""),"Nej",IF(OR(I39="Motorvejsstrækning",I39="Frakørselsflettestrækning",I39="Tilkørselsflettestrækning",I39="Frakørselsrampe",I39="Tilkørselsrampe"),Inddata!V54,"Irrelevant"))</f>
        <v>Irrelevant</v>
      </c>
      <c r="V39" s="4" t="str">
        <f>IF(W39="Lige",IF(AND(OR(I39="Frakørselsrampe",I39="Tilkørselsrampe"),Inddata!W54=""),"Lige ruderrampe",IF(OR(I39="Frakørselsrampe",I39="Tilkørselsrampe"),Inddata!W54,"Irrelevant")),"Irrelevant")</f>
        <v>Irrelevant</v>
      </c>
      <c r="W39" s="4" t="str">
        <f>IF(AND(OR(I39="Frakørselsrampe",I39="Tilkørselsrampe"),Inddata!X54=""),"Lige",IF(AND(OR(I39="Frakørselsrampe",I39="Tilkørselsrampe"),Inddata!X54&gt;10),Inddata!X54,"Irrelevant"))</f>
        <v>Irrelevant</v>
      </c>
      <c r="X39" s="4" t="str">
        <f>IF(AND(OR(I39="Frakørselsrampe",I39="Tilkørselsrampe"),OR(Inddata!Y54="",Inddata!Y54&gt;(G39*1000))),G39*1000,IF(AND(OR(I39="Frakørselsrampe",I39="Tilkørselsrampe"),Inddata!Y54&gt;0),Inddata!Y54,"Irrelevant"))</f>
        <v>Irrelevant</v>
      </c>
      <c r="Y39" s="4" t="str">
        <f>IF(AND(I39="Frakørselsrampe",Inddata!Z54=""),95,IF(AND(I39="Tilkørselsrampe",Inddata!Z54=""),45,IF(AND(OR(I39="Frakørselsrampe",I39="Tilkørselsrampe"),Inddata!Z54&gt;4,Inddata!Z54&lt;200),Inddata!Z54,"Irrelevant")))</f>
        <v>Irrelevant</v>
      </c>
      <c r="Z39" s="4" t="str">
        <f>IF(AND(OR(I39="Frakørselsrampe",I39="Tilkørselsrampe"),Inddata!AA54=""),"Lige",IF(AND(OR(I39="Frakørselsrampe",I39="Tilkørselsrampe"),Inddata!AA54&gt;10),Inddata!AA54,"Irrelevant"))</f>
        <v>Irrelevant</v>
      </c>
      <c r="AA39" s="4" t="str">
        <f>IF(X39="Irrelevant","Irrelevant",IF(AND(OR(I39="Frakørselsrampe",I39="Tilkørselsrampe"),OR(Inddata!AB54="",Inddata!AB54&gt;(G39*1000-X39))),G39*1000-X39,IF(AND(OR(I39="Frakørselsrampe",I39="Tilkørselsrampe"),Inddata!AB54&gt;0),Inddata!AB54,"Irrelevant")))</f>
        <v>Irrelevant</v>
      </c>
      <c r="AB39" s="4" t="str">
        <f>IF(AND(I39="Frakørselsrampe",Inddata!AC54=""),60,IF(AND(I39="Tilkørselsrampe",Inddata!AC54=""),80,IF(AND(OR(I39="Frakørselsrampe",I39="Tilkørselsrampe"),Inddata!AC54&gt;4,Inddata!AC54&lt;200),Inddata!AC54,"Irrelevant")))</f>
        <v>Irrelevant</v>
      </c>
      <c r="AC39" s="4" t="str">
        <f>IF(AND(OR(I39="Motorvejsstrækning",I39="Frakørselsflettestrækning",I39="Tilkørselsflettestrækning"),Inddata!AD54=""),"Nej",IF(OR(I39="Motorvejsstrækning",I39="Frakørselsflettestrækning",I39="Tilkørselsflettestrækning"),Inddata!AD54,"Irrelevant"))</f>
        <v>Irrelevant</v>
      </c>
      <c r="AD39" s="4" t="str">
        <f>IF(AND(OR(I39="Motorvejsstrækning",I39="Frakørselsflettestrækning",I39="Tilkørselsflettestrækning"),Inddata!AE54=""),"130 km/t",IF(OR(I39="Motorvejsstrækning",I39="Frakørselsflettestrækning",I39="Tilkørselsflettestrækning"),Inddata!AE54,"Irrelevant"))</f>
        <v>Irrelevant</v>
      </c>
      <c r="AE39" s="4" t="str">
        <f>IF(AND(I39="Tilkørselsflettestrækning",Inddata!AF54=""),"Nej",IF(I39="Tilkørselsflettestrækning",Inddata!AF54,"Irrelevant"))</f>
        <v>Irrelevant</v>
      </c>
      <c r="AF39" s="4" t="str">
        <f>IF(AND(AE39="Ja",Inddata!AG54&gt;0,Inddata!AG54&lt;1.00000001),Inddata!AG54,IF(OR(AE39="Nej",AE39="Ja"),0,"Irrelevant"))</f>
        <v>Irrelevant</v>
      </c>
    </row>
    <row r="40" spans="1:32" x14ac:dyDescent="0.25">
      <c r="A40" s="4" t="str">
        <f>IF(Inddata!A55="","",Inddata!A55)</f>
        <v/>
      </c>
      <c r="B40" s="4" t="str">
        <f>IF(Inddata!B55="","",Inddata!B55)</f>
        <v/>
      </c>
      <c r="C40" s="4" t="str">
        <f>IF(Inddata!C55="","",Inddata!C55)</f>
        <v/>
      </c>
      <c r="D40" s="4" t="str">
        <f>IF(Inddata!D55="","",Inddata!D55)</f>
        <v/>
      </c>
      <c r="E40" s="4" t="str">
        <f>IF(Inddata!E55="","",Inddata!E55)</f>
        <v/>
      </c>
      <c r="F40" s="4" t="str">
        <f>IF(Inddata!F55="","",Inddata!F55)</f>
        <v/>
      </c>
      <c r="G40" s="4">
        <f>IF(Inddata!G55="","",Inddata!G55)</f>
        <v>0</v>
      </c>
      <c r="H40" s="4" t="str">
        <f>IF(Inddata!H55&gt;0.5,Inddata!H55,"")</f>
        <v/>
      </c>
      <c r="I40" s="4" t="str">
        <f>IF(Inddata!I55="","",Inddata!I55)</f>
        <v/>
      </c>
      <c r="J40" s="4" t="str">
        <f>IF(AND(OR(I40="Motorvejsstrækning",I40="Frakørselsflettestrækning",I40="Tilkørselsflettestrækning"),Inddata!K55=""),2,IF(AND(OR(I40="Motorvejsstrækning",I40="Frakørselsflettestrækning",I40="Tilkørselsflettestrækning"),Inddata!K55&gt;0.5,Inddata!K55&lt;21),Inddata!K55,"Irrelevant"))</f>
        <v>Irrelevant</v>
      </c>
      <c r="K40" s="4" t="str">
        <f>IF(AND(OR(I40="Motorvejsstrækning",I40="Frakørselsflettestrækning",I40="Tilkørselsflettestrækning",I40="Frakørselsrampe",I40="Tilkørselsrampe"),Inddata!L55=""),3.5,IF(AND(OR(I40="Motorvejsstrækning",I40="Frakørselsflettestrækning",I40="Tilkørselsflettestrækning",I40="Frakørselsrampe",I40="Tilkørselsrampe"),Inddata!L55&gt;1.5,Inddata!L55&lt;11),Inddata!L55,"Irrelevant"))</f>
        <v>Irrelevant</v>
      </c>
      <c r="L40" s="4" t="str">
        <f>IF(AND(I40="Motorvejsstrækning",Inddata!M55=""),"Nej",IF(I40="Motorvejsstrækning",Inddata!M55,"Irrelevant"))</f>
        <v>Irrelevant</v>
      </c>
      <c r="M40" s="4" t="str">
        <f>IF(AND(L40="Ja",Inddata!N55&gt;0,Inddata!N55&lt;1.00000001),Inddata!N55,IF(OR(L40="Nej",L40="Ja"),0,"Irrelevant"))</f>
        <v>Irrelevant</v>
      </c>
      <c r="N40" s="4" t="str">
        <f>IF(AND(OR(I40="Motorvejsstrækning",I40="Frakørselsflettestrækning",I40="Tilkørselsflettestrækning"),Inddata!O55=""),3,IF(AND(OR(I40="Motorvejsstrækning",I40="Frakørselsflettestrækning",I40="Tilkørselsflettestrækning"),Inddata!O55&lt;11,Inddata!O55&gt;-0.00000001),Inddata!O55,"Irrelevant"))</f>
        <v>Irrelevant</v>
      </c>
      <c r="O40" s="4" t="str">
        <f>IF(AND(OR(I40="Motorvejsstrækning",I40="Frakørselsflettestrækning",I40="Tilkørselsflettestrækning",I40="Frakørselsrampe",I40="Tilkørselsrampe"),Inddata!P55=""),0.5,IF(AND(OR(I40="Motorvejsstrækning",I40="Frakørselsflettestrækning",I40="Tilkørselsflettestrækning",I40="Frakørselsrampe",I40="Tilkørselsrampe"),Inddata!P55&gt;-0.00000001,Inddata!P55&lt;11),Inddata!P55,"Irrelevant"))</f>
        <v>Irrelevant</v>
      </c>
      <c r="P40" s="4" t="str">
        <f>IF(AND(OR(I40="Motorvejsstrækning",I40="Frakørselsflettestrækning",I40="Tilkørselsflettestrækning"),Inddata!Q55=""),5,IF(AND(OR(I40="Motorvejsstrækning",I40="Frakørselsflettestrækning",I40="Tilkørselsflettestrækning"),Inddata!Q55&gt;-0.00000001,Inddata!Q55&lt;101),Inddata!Q55,"Irrelevant"))</f>
        <v>Irrelevant</v>
      </c>
      <c r="Q40" s="4" t="str">
        <f>IF(AND(OR(I40="Motorvejsstrækning",I40="Frakørselsflettestrækning",I40="Tilkørselsflettestrækning"),Inddata!R55=""),"Lige",IF(AND(OR(I40="Motorvejsstrækning",I40="Frakørselsflettestrækning",I40="Tilkørselsflettestrækning"),Inddata!R55&gt;10),Inddata!R55,"Irrelevant"))</f>
        <v>Irrelevant</v>
      </c>
      <c r="R40" s="4" t="str">
        <f>IF(Q40="Lige",0,IF(AND(OR(I40="Motorvejsstrækning",I40="Frakørselsflettestrækning",I40="Tilkørselsflettestrækning"),OR(Inddata!S55="",Inddata!S55&gt;(G40*1000))),G40*1000,IF(AND(OR(I40="Motorvejsstrækning",I40="Frakørselsflettestrækning",I40="Tilkørselsflettestrækning"),Inddata!S55&gt;0),Inddata!S55,"Irrelevant")))</f>
        <v>Irrelevant</v>
      </c>
      <c r="S40" s="4" t="str">
        <f>IF(AND(OR(I40="Motorvejsstrækning",I40="Frakørselsflettestrækning",I40="Tilkørselsflettestrækning"),Inddata!T55=""),"Lige",IF(AND(OR(I40="Motorvejsstrækning",I40="Frakørselsflettestrækning",I40="Tilkørselsflettestrækning"),Inddata!T55&gt;10),Inddata!T55,"Irrelevant"))</f>
        <v>Irrelevant</v>
      </c>
      <c r="T40" s="4" t="str">
        <f>IF(S40="Lige",0,IF(R40="Irrelevant","Irrelevant",IF(AND(OR(I40="Motorvejsstrækning",I40="Frakørselsflettestrækning",I40="Tilkørselsflettestrækning"),OR(Inddata!U55="",Inddata!U55&gt;(G40*1000-R40))),G40*1000-R40,IF(AND(OR(I40="Motorvejsstrækning",I40="Frakørselsflettestrækning",I40="Tilkørselsflettestrækning"),Inddata!U55&gt;0),Inddata!U55,"Irrelevant"))))</f>
        <v>Irrelevant</v>
      </c>
      <c r="U40" s="4" t="str">
        <f>IF(AND(OR(I40="Motorvejsstrækning",I40="Frakørselsflettestrækning",I40="Tilkørselsflettestrækning",I40="Frakørselsrampe",I40="Tilkørselsrampe"),Inddata!V55=""),"Nej",IF(OR(I40="Motorvejsstrækning",I40="Frakørselsflettestrækning",I40="Tilkørselsflettestrækning",I40="Frakørselsrampe",I40="Tilkørselsrampe"),Inddata!V55,"Irrelevant"))</f>
        <v>Irrelevant</v>
      </c>
      <c r="V40" s="4" t="str">
        <f>IF(W40="Lige",IF(AND(OR(I40="Frakørselsrampe",I40="Tilkørselsrampe"),Inddata!W55=""),"Lige ruderrampe",IF(OR(I40="Frakørselsrampe",I40="Tilkørselsrampe"),Inddata!W55,"Irrelevant")),"Irrelevant")</f>
        <v>Irrelevant</v>
      </c>
      <c r="W40" s="4" t="str">
        <f>IF(AND(OR(I40="Frakørselsrampe",I40="Tilkørselsrampe"),Inddata!X55=""),"Lige",IF(AND(OR(I40="Frakørselsrampe",I40="Tilkørselsrampe"),Inddata!X55&gt;10),Inddata!X55,"Irrelevant"))</f>
        <v>Irrelevant</v>
      </c>
      <c r="X40" s="4" t="str">
        <f>IF(AND(OR(I40="Frakørselsrampe",I40="Tilkørselsrampe"),OR(Inddata!Y55="",Inddata!Y55&gt;(G40*1000))),G40*1000,IF(AND(OR(I40="Frakørselsrampe",I40="Tilkørselsrampe"),Inddata!Y55&gt;0),Inddata!Y55,"Irrelevant"))</f>
        <v>Irrelevant</v>
      </c>
      <c r="Y40" s="4" t="str">
        <f>IF(AND(I40="Frakørselsrampe",Inddata!Z55=""),95,IF(AND(I40="Tilkørselsrampe",Inddata!Z55=""),45,IF(AND(OR(I40="Frakørselsrampe",I40="Tilkørselsrampe"),Inddata!Z55&gt;4,Inddata!Z55&lt;200),Inddata!Z55,"Irrelevant")))</f>
        <v>Irrelevant</v>
      </c>
      <c r="Z40" s="4" t="str">
        <f>IF(AND(OR(I40="Frakørselsrampe",I40="Tilkørselsrampe"),Inddata!AA55=""),"Lige",IF(AND(OR(I40="Frakørselsrampe",I40="Tilkørselsrampe"),Inddata!AA55&gt;10),Inddata!AA55,"Irrelevant"))</f>
        <v>Irrelevant</v>
      </c>
      <c r="AA40" s="4" t="str">
        <f>IF(X40="Irrelevant","Irrelevant",IF(AND(OR(I40="Frakørselsrampe",I40="Tilkørselsrampe"),OR(Inddata!AB55="",Inddata!AB55&gt;(G40*1000-X40))),G40*1000-X40,IF(AND(OR(I40="Frakørselsrampe",I40="Tilkørselsrampe"),Inddata!AB55&gt;0),Inddata!AB55,"Irrelevant")))</f>
        <v>Irrelevant</v>
      </c>
      <c r="AB40" s="4" t="str">
        <f>IF(AND(I40="Frakørselsrampe",Inddata!AC55=""),60,IF(AND(I40="Tilkørselsrampe",Inddata!AC55=""),80,IF(AND(OR(I40="Frakørselsrampe",I40="Tilkørselsrampe"),Inddata!AC55&gt;4,Inddata!AC55&lt;200),Inddata!AC55,"Irrelevant")))</f>
        <v>Irrelevant</v>
      </c>
      <c r="AC40" s="4" t="str">
        <f>IF(AND(OR(I40="Motorvejsstrækning",I40="Frakørselsflettestrækning",I40="Tilkørselsflettestrækning"),Inddata!AD55=""),"Nej",IF(OR(I40="Motorvejsstrækning",I40="Frakørselsflettestrækning",I40="Tilkørselsflettestrækning"),Inddata!AD55,"Irrelevant"))</f>
        <v>Irrelevant</v>
      </c>
      <c r="AD40" s="4" t="str">
        <f>IF(AND(OR(I40="Motorvejsstrækning",I40="Frakørselsflettestrækning",I40="Tilkørselsflettestrækning"),Inddata!AE55=""),"130 km/t",IF(OR(I40="Motorvejsstrækning",I40="Frakørselsflettestrækning",I40="Tilkørselsflettestrækning"),Inddata!AE55,"Irrelevant"))</f>
        <v>Irrelevant</v>
      </c>
      <c r="AE40" s="4" t="str">
        <f>IF(AND(I40="Tilkørselsflettestrækning",Inddata!AF55=""),"Nej",IF(I40="Tilkørselsflettestrækning",Inddata!AF55,"Irrelevant"))</f>
        <v>Irrelevant</v>
      </c>
      <c r="AF40" s="4" t="str">
        <f>IF(AND(AE40="Ja",Inddata!AG55&gt;0,Inddata!AG55&lt;1.00000001),Inddata!AG55,IF(OR(AE40="Nej",AE40="Ja"),0,"Irrelevant"))</f>
        <v>Irrelevant</v>
      </c>
    </row>
    <row r="41" spans="1:32" x14ac:dyDescent="0.25">
      <c r="A41" s="4" t="str">
        <f>IF(Inddata!A56="","",Inddata!A56)</f>
        <v/>
      </c>
      <c r="B41" s="4" t="str">
        <f>IF(Inddata!B56="","",Inddata!B56)</f>
        <v/>
      </c>
      <c r="C41" s="4" t="str">
        <f>IF(Inddata!C56="","",Inddata!C56)</f>
        <v/>
      </c>
      <c r="D41" s="4" t="str">
        <f>IF(Inddata!D56="","",Inddata!D56)</f>
        <v/>
      </c>
      <c r="E41" s="4" t="str">
        <f>IF(Inddata!E56="","",Inddata!E56)</f>
        <v/>
      </c>
      <c r="F41" s="4" t="str">
        <f>IF(Inddata!F56="","",Inddata!F56)</f>
        <v/>
      </c>
      <c r="G41" s="4">
        <f>IF(Inddata!G56="","",Inddata!G56)</f>
        <v>0</v>
      </c>
      <c r="H41" s="4" t="str">
        <f>IF(Inddata!H56&gt;0.5,Inddata!H56,"")</f>
        <v/>
      </c>
      <c r="I41" s="4" t="str">
        <f>IF(Inddata!I56="","",Inddata!I56)</f>
        <v/>
      </c>
      <c r="J41" s="4" t="str">
        <f>IF(AND(OR(I41="Motorvejsstrækning",I41="Frakørselsflettestrækning",I41="Tilkørselsflettestrækning"),Inddata!K56=""),2,IF(AND(OR(I41="Motorvejsstrækning",I41="Frakørselsflettestrækning",I41="Tilkørselsflettestrækning"),Inddata!K56&gt;0.5,Inddata!K56&lt;21),Inddata!K56,"Irrelevant"))</f>
        <v>Irrelevant</v>
      </c>
      <c r="K41" s="4" t="str">
        <f>IF(AND(OR(I41="Motorvejsstrækning",I41="Frakørselsflettestrækning",I41="Tilkørselsflettestrækning",I41="Frakørselsrampe",I41="Tilkørselsrampe"),Inddata!L56=""),3.5,IF(AND(OR(I41="Motorvejsstrækning",I41="Frakørselsflettestrækning",I41="Tilkørselsflettestrækning",I41="Frakørselsrampe",I41="Tilkørselsrampe"),Inddata!L56&gt;1.5,Inddata!L56&lt;11),Inddata!L56,"Irrelevant"))</f>
        <v>Irrelevant</v>
      </c>
      <c r="L41" s="4" t="str">
        <f>IF(AND(I41="Motorvejsstrækning",Inddata!M56=""),"Nej",IF(I41="Motorvejsstrækning",Inddata!M56,"Irrelevant"))</f>
        <v>Irrelevant</v>
      </c>
      <c r="M41" s="4" t="str">
        <f>IF(AND(L41="Ja",Inddata!N56&gt;0,Inddata!N56&lt;1.00000001),Inddata!N56,IF(OR(L41="Nej",L41="Ja"),0,"Irrelevant"))</f>
        <v>Irrelevant</v>
      </c>
      <c r="N41" s="4" t="str">
        <f>IF(AND(OR(I41="Motorvejsstrækning",I41="Frakørselsflettestrækning",I41="Tilkørselsflettestrækning"),Inddata!O56=""),3,IF(AND(OR(I41="Motorvejsstrækning",I41="Frakørselsflettestrækning",I41="Tilkørselsflettestrækning"),Inddata!O56&lt;11,Inddata!O56&gt;-0.00000001),Inddata!O56,"Irrelevant"))</f>
        <v>Irrelevant</v>
      </c>
      <c r="O41" s="4" t="str">
        <f>IF(AND(OR(I41="Motorvejsstrækning",I41="Frakørselsflettestrækning",I41="Tilkørselsflettestrækning",I41="Frakørselsrampe",I41="Tilkørselsrampe"),Inddata!P56=""),0.5,IF(AND(OR(I41="Motorvejsstrækning",I41="Frakørselsflettestrækning",I41="Tilkørselsflettestrækning",I41="Frakørselsrampe",I41="Tilkørselsrampe"),Inddata!P56&gt;-0.00000001,Inddata!P56&lt;11),Inddata!P56,"Irrelevant"))</f>
        <v>Irrelevant</v>
      </c>
      <c r="P41" s="4" t="str">
        <f>IF(AND(OR(I41="Motorvejsstrækning",I41="Frakørselsflettestrækning",I41="Tilkørselsflettestrækning"),Inddata!Q56=""),5,IF(AND(OR(I41="Motorvejsstrækning",I41="Frakørselsflettestrækning",I41="Tilkørselsflettestrækning"),Inddata!Q56&gt;-0.00000001,Inddata!Q56&lt;101),Inddata!Q56,"Irrelevant"))</f>
        <v>Irrelevant</v>
      </c>
      <c r="Q41" s="4" t="str">
        <f>IF(AND(OR(I41="Motorvejsstrækning",I41="Frakørselsflettestrækning",I41="Tilkørselsflettestrækning"),Inddata!R56=""),"Lige",IF(AND(OR(I41="Motorvejsstrækning",I41="Frakørselsflettestrækning",I41="Tilkørselsflettestrækning"),Inddata!R56&gt;10),Inddata!R56,"Irrelevant"))</f>
        <v>Irrelevant</v>
      </c>
      <c r="R41" s="4" t="str">
        <f>IF(Q41="Lige",0,IF(AND(OR(I41="Motorvejsstrækning",I41="Frakørselsflettestrækning",I41="Tilkørselsflettestrækning"),OR(Inddata!S56="",Inddata!S56&gt;(G41*1000))),G41*1000,IF(AND(OR(I41="Motorvejsstrækning",I41="Frakørselsflettestrækning",I41="Tilkørselsflettestrækning"),Inddata!S56&gt;0),Inddata!S56,"Irrelevant")))</f>
        <v>Irrelevant</v>
      </c>
      <c r="S41" s="4" t="str">
        <f>IF(AND(OR(I41="Motorvejsstrækning",I41="Frakørselsflettestrækning",I41="Tilkørselsflettestrækning"),Inddata!T56=""),"Lige",IF(AND(OR(I41="Motorvejsstrækning",I41="Frakørselsflettestrækning",I41="Tilkørselsflettestrækning"),Inddata!T56&gt;10),Inddata!T56,"Irrelevant"))</f>
        <v>Irrelevant</v>
      </c>
      <c r="T41" s="4" t="str">
        <f>IF(S41="Lige",0,IF(R41="Irrelevant","Irrelevant",IF(AND(OR(I41="Motorvejsstrækning",I41="Frakørselsflettestrækning",I41="Tilkørselsflettestrækning"),OR(Inddata!U56="",Inddata!U56&gt;(G41*1000-R41))),G41*1000-R41,IF(AND(OR(I41="Motorvejsstrækning",I41="Frakørselsflettestrækning",I41="Tilkørselsflettestrækning"),Inddata!U56&gt;0),Inddata!U56,"Irrelevant"))))</f>
        <v>Irrelevant</v>
      </c>
      <c r="U41" s="4" t="str">
        <f>IF(AND(OR(I41="Motorvejsstrækning",I41="Frakørselsflettestrækning",I41="Tilkørselsflettestrækning",I41="Frakørselsrampe",I41="Tilkørselsrampe"),Inddata!V56=""),"Nej",IF(OR(I41="Motorvejsstrækning",I41="Frakørselsflettestrækning",I41="Tilkørselsflettestrækning",I41="Frakørselsrampe",I41="Tilkørselsrampe"),Inddata!V56,"Irrelevant"))</f>
        <v>Irrelevant</v>
      </c>
      <c r="V41" s="4" t="str">
        <f>IF(W41="Lige",IF(AND(OR(I41="Frakørselsrampe",I41="Tilkørselsrampe"),Inddata!W56=""),"Lige ruderrampe",IF(OR(I41="Frakørselsrampe",I41="Tilkørselsrampe"),Inddata!W56,"Irrelevant")),"Irrelevant")</f>
        <v>Irrelevant</v>
      </c>
      <c r="W41" s="4" t="str">
        <f>IF(AND(OR(I41="Frakørselsrampe",I41="Tilkørselsrampe"),Inddata!X56=""),"Lige",IF(AND(OR(I41="Frakørselsrampe",I41="Tilkørselsrampe"),Inddata!X56&gt;10),Inddata!X56,"Irrelevant"))</f>
        <v>Irrelevant</v>
      </c>
      <c r="X41" s="4" t="str">
        <f>IF(AND(OR(I41="Frakørselsrampe",I41="Tilkørselsrampe"),OR(Inddata!Y56="",Inddata!Y56&gt;(G41*1000))),G41*1000,IF(AND(OR(I41="Frakørselsrampe",I41="Tilkørselsrampe"),Inddata!Y56&gt;0),Inddata!Y56,"Irrelevant"))</f>
        <v>Irrelevant</v>
      </c>
      <c r="Y41" s="4" t="str">
        <f>IF(AND(I41="Frakørselsrampe",Inddata!Z56=""),95,IF(AND(I41="Tilkørselsrampe",Inddata!Z56=""),45,IF(AND(OR(I41="Frakørselsrampe",I41="Tilkørselsrampe"),Inddata!Z56&gt;4,Inddata!Z56&lt;200),Inddata!Z56,"Irrelevant")))</f>
        <v>Irrelevant</v>
      </c>
      <c r="Z41" s="4" t="str">
        <f>IF(AND(OR(I41="Frakørselsrampe",I41="Tilkørselsrampe"),Inddata!AA56=""),"Lige",IF(AND(OR(I41="Frakørselsrampe",I41="Tilkørselsrampe"),Inddata!AA56&gt;10),Inddata!AA56,"Irrelevant"))</f>
        <v>Irrelevant</v>
      </c>
      <c r="AA41" s="4" t="str">
        <f>IF(X41="Irrelevant","Irrelevant",IF(AND(OR(I41="Frakørselsrampe",I41="Tilkørselsrampe"),OR(Inddata!AB56="",Inddata!AB56&gt;(G41*1000-X41))),G41*1000-X41,IF(AND(OR(I41="Frakørselsrampe",I41="Tilkørselsrampe"),Inddata!AB56&gt;0),Inddata!AB56,"Irrelevant")))</f>
        <v>Irrelevant</v>
      </c>
      <c r="AB41" s="4" t="str">
        <f>IF(AND(I41="Frakørselsrampe",Inddata!AC56=""),60,IF(AND(I41="Tilkørselsrampe",Inddata!AC56=""),80,IF(AND(OR(I41="Frakørselsrampe",I41="Tilkørselsrampe"),Inddata!AC56&gt;4,Inddata!AC56&lt;200),Inddata!AC56,"Irrelevant")))</f>
        <v>Irrelevant</v>
      </c>
      <c r="AC41" s="4" t="str">
        <f>IF(AND(OR(I41="Motorvejsstrækning",I41="Frakørselsflettestrækning",I41="Tilkørselsflettestrækning"),Inddata!AD56=""),"Nej",IF(OR(I41="Motorvejsstrækning",I41="Frakørselsflettestrækning",I41="Tilkørselsflettestrækning"),Inddata!AD56,"Irrelevant"))</f>
        <v>Irrelevant</v>
      </c>
      <c r="AD41" s="4" t="str">
        <f>IF(AND(OR(I41="Motorvejsstrækning",I41="Frakørselsflettestrækning",I41="Tilkørselsflettestrækning"),Inddata!AE56=""),"130 km/t",IF(OR(I41="Motorvejsstrækning",I41="Frakørselsflettestrækning",I41="Tilkørselsflettestrækning"),Inddata!AE56,"Irrelevant"))</f>
        <v>Irrelevant</v>
      </c>
      <c r="AE41" s="4" t="str">
        <f>IF(AND(I41="Tilkørselsflettestrækning",Inddata!AF56=""),"Nej",IF(I41="Tilkørselsflettestrækning",Inddata!AF56,"Irrelevant"))</f>
        <v>Irrelevant</v>
      </c>
      <c r="AF41" s="4" t="str">
        <f>IF(AND(AE41="Ja",Inddata!AG56&gt;0,Inddata!AG56&lt;1.00000001),Inddata!AG56,IF(OR(AE41="Nej",AE41="Ja"),0,"Irrelevant"))</f>
        <v>Irrelevant</v>
      </c>
    </row>
    <row r="42" spans="1:32" x14ac:dyDescent="0.25">
      <c r="A42" s="4" t="str">
        <f>IF(Inddata!A57="","",Inddata!A57)</f>
        <v/>
      </c>
      <c r="B42" s="4" t="str">
        <f>IF(Inddata!B57="","",Inddata!B57)</f>
        <v/>
      </c>
      <c r="C42" s="4" t="str">
        <f>IF(Inddata!C57="","",Inddata!C57)</f>
        <v/>
      </c>
      <c r="D42" s="4" t="str">
        <f>IF(Inddata!D57="","",Inddata!D57)</f>
        <v/>
      </c>
      <c r="E42" s="4" t="str">
        <f>IF(Inddata!E57="","",Inddata!E57)</f>
        <v/>
      </c>
      <c r="F42" s="4" t="str">
        <f>IF(Inddata!F57="","",Inddata!F57)</f>
        <v/>
      </c>
      <c r="G42" s="4">
        <f>IF(Inddata!G57="","",Inddata!G57)</f>
        <v>0</v>
      </c>
      <c r="H42" s="4" t="str">
        <f>IF(Inddata!H57&gt;0.5,Inddata!H57,"")</f>
        <v/>
      </c>
      <c r="I42" s="4" t="str">
        <f>IF(Inddata!I57="","",Inddata!I57)</f>
        <v/>
      </c>
      <c r="J42" s="4" t="str">
        <f>IF(AND(OR(I42="Motorvejsstrækning",I42="Frakørselsflettestrækning",I42="Tilkørselsflettestrækning"),Inddata!K57=""),2,IF(AND(OR(I42="Motorvejsstrækning",I42="Frakørselsflettestrækning",I42="Tilkørselsflettestrækning"),Inddata!K57&gt;0.5,Inddata!K57&lt;21),Inddata!K57,"Irrelevant"))</f>
        <v>Irrelevant</v>
      </c>
      <c r="K42" s="4" t="str">
        <f>IF(AND(OR(I42="Motorvejsstrækning",I42="Frakørselsflettestrækning",I42="Tilkørselsflettestrækning",I42="Frakørselsrampe",I42="Tilkørselsrampe"),Inddata!L57=""),3.5,IF(AND(OR(I42="Motorvejsstrækning",I42="Frakørselsflettestrækning",I42="Tilkørselsflettestrækning",I42="Frakørselsrampe",I42="Tilkørselsrampe"),Inddata!L57&gt;1.5,Inddata!L57&lt;11),Inddata!L57,"Irrelevant"))</f>
        <v>Irrelevant</v>
      </c>
      <c r="L42" s="4" t="str">
        <f>IF(AND(I42="Motorvejsstrækning",Inddata!M57=""),"Nej",IF(I42="Motorvejsstrækning",Inddata!M57,"Irrelevant"))</f>
        <v>Irrelevant</v>
      </c>
      <c r="M42" s="4" t="str">
        <f>IF(AND(L42="Ja",Inddata!N57&gt;0,Inddata!N57&lt;1.00000001),Inddata!N57,IF(OR(L42="Nej",L42="Ja"),0,"Irrelevant"))</f>
        <v>Irrelevant</v>
      </c>
      <c r="N42" s="4" t="str">
        <f>IF(AND(OR(I42="Motorvejsstrækning",I42="Frakørselsflettestrækning",I42="Tilkørselsflettestrækning"),Inddata!O57=""),3,IF(AND(OR(I42="Motorvejsstrækning",I42="Frakørselsflettestrækning",I42="Tilkørselsflettestrækning"),Inddata!O57&lt;11,Inddata!O57&gt;-0.00000001),Inddata!O57,"Irrelevant"))</f>
        <v>Irrelevant</v>
      </c>
      <c r="O42" s="4" t="str">
        <f>IF(AND(OR(I42="Motorvejsstrækning",I42="Frakørselsflettestrækning",I42="Tilkørselsflettestrækning",I42="Frakørselsrampe",I42="Tilkørselsrampe"),Inddata!P57=""),0.5,IF(AND(OR(I42="Motorvejsstrækning",I42="Frakørselsflettestrækning",I42="Tilkørselsflettestrækning",I42="Frakørselsrampe",I42="Tilkørselsrampe"),Inddata!P57&gt;-0.00000001,Inddata!P57&lt;11),Inddata!P57,"Irrelevant"))</f>
        <v>Irrelevant</v>
      </c>
      <c r="P42" s="4" t="str">
        <f>IF(AND(OR(I42="Motorvejsstrækning",I42="Frakørselsflettestrækning",I42="Tilkørselsflettestrækning"),Inddata!Q57=""),5,IF(AND(OR(I42="Motorvejsstrækning",I42="Frakørselsflettestrækning",I42="Tilkørselsflettestrækning"),Inddata!Q57&gt;-0.00000001,Inddata!Q57&lt;101),Inddata!Q57,"Irrelevant"))</f>
        <v>Irrelevant</v>
      </c>
      <c r="Q42" s="4" t="str">
        <f>IF(AND(OR(I42="Motorvejsstrækning",I42="Frakørselsflettestrækning",I42="Tilkørselsflettestrækning"),Inddata!R57=""),"Lige",IF(AND(OR(I42="Motorvejsstrækning",I42="Frakørselsflettestrækning",I42="Tilkørselsflettestrækning"),Inddata!R57&gt;10),Inddata!R57,"Irrelevant"))</f>
        <v>Irrelevant</v>
      </c>
      <c r="R42" s="4" t="str">
        <f>IF(Q42="Lige",0,IF(AND(OR(I42="Motorvejsstrækning",I42="Frakørselsflettestrækning",I42="Tilkørselsflettestrækning"),OR(Inddata!S57="",Inddata!S57&gt;(G42*1000))),G42*1000,IF(AND(OR(I42="Motorvejsstrækning",I42="Frakørselsflettestrækning",I42="Tilkørselsflettestrækning"),Inddata!S57&gt;0),Inddata!S57,"Irrelevant")))</f>
        <v>Irrelevant</v>
      </c>
      <c r="S42" s="4" t="str">
        <f>IF(AND(OR(I42="Motorvejsstrækning",I42="Frakørselsflettestrækning",I42="Tilkørselsflettestrækning"),Inddata!T57=""),"Lige",IF(AND(OR(I42="Motorvejsstrækning",I42="Frakørselsflettestrækning",I42="Tilkørselsflettestrækning"),Inddata!T57&gt;10),Inddata!T57,"Irrelevant"))</f>
        <v>Irrelevant</v>
      </c>
      <c r="T42" s="4" t="str">
        <f>IF(S42="Lige",0,IF(R42="Irrelevant","Irrelevant",IF(AND(OR(I42="Motorvejsstrækning",I42="Frakørselsflettestrækning",I42="Tilkørselsflettestrækning"),OR(Inddata!U57="",Inddata!U57&gt;(G42*1000-R42))),G42*1000-R42,IF(AND(OR(I42="Motorvejsstrækning",I42="Frakørselsflettestrækning",I42="Tilkørselsflettestrækning"),Inddata!U57&gt;0),Inddata!U57,"Irrelevant"))))</f>
        <v>Irrelevant</v>
      </c>
      <c r="U42" s="4" t="str">
        <f>IF(AND(OR(I42="Motorvejsstrækning",I42="Frakørselsflettestrækning",I42="Tilkørselsflettestrækning",I42="Frakørselsrampe",I42="Tilkørselsrampe"),Inddata!V57=""),"Nej",IF(OR(I42="Motorvejsstrækning",I42="Frakørselsflettestrækning",I42="Tilkørselsflettestrækning",I42="Frakørselsrampe",I42="Tilkørselsrampe"),Inddata!V57,"Irrelevant"))</f>
        <v>Irrelevant</v>
      </c>
      <c r="V42" s="4" t="str">
        <f>IF(W42="Lige",IF(AND(OR(I42="Frakørselsrampe",I42="Tilkørselsrampe"),Inddata!W57=""),"Lige ruderrampe",IF(OR(I42="Frakørselsrampe",I42="Tilkørselsrampe"),Inddata!W57,"Irrelevant")),"Irrelevant")</f>
        <v>Irrelevant</v>
      </c>
      <c r="W42" s="4" t="str">
        <f>IF(AND(OR(I42="Frakørselsrampe",I42="Tilkørselsrampe"),Inddata!X57=""),"Lige",IF(AND(OR(I42="Frakørselsrampe",I42="Tilkørselsrampe"),Inddata!X57&gt;10),Inddata!X57,"Irrelevant"))</f>
        <v>Irrelevant</v>
      </c>
      <c r="X42" s="4" t="str">
        <f>IF(AND(OR(I42="Frakørselsrampe",I42="Tilkørselsrampe"),OR(Inddata!Y57="",Inddata!Y57&gt;(G42*1000))),G42*1000,IF(AND(OR(I42="Frakørselsrampe",I42="Tilkørselsrampe"),Inddata!Y57&gt;0),Inddata!Y57,"Irrelevant"))</f>
        <v>Irrelevant</v>
      </c>
      <c r="Y42" s="4" t="str">
        <f>IF(AND(I42="Frakørselsrampe",Inddata!Z57=""),95,IF(AND(I42="Tilkørselsrampe",Inddata!Z57=""),45,IF(AND(OR(I42="Frakørselsrampe",I42="Tilkørselsrampe"),Inddata!Z57&gt;4,Inddata!Z57&lt;200),Inddata!Z57,"Irrelevant")))</f>
        <v>Irrelevant</v>
      </c>
      <c r="Z42" s="4" t="str">
        <f>IF(AND(OR(I42="Frakørselsrampe",I42="Tilkørselsrampe"),Inddata!AA57=""),"Lige",IF(AND(OR(I42="Frakørselsrampe",I42="Tilkørselsrampe"),Inddata!AA57&gt;10),Inddata!AA57,"Irrelevant"))</f>
        <v>Irrelevant</v>
      </c>
      <c r="AA42" s="4" t="str">
        <f>IF(X42="Irrelevant","Irrelevant",IF(AND(OR(I42="Frakørselsrampe",I42="Tilkørselsrampe"),OR(Inddata!AB57="",Inddata!AB57&gt;(G42*1000-X42))),G42*1000-X42,IF(AND(OR(I42="Frakørselsrampe",I42="Tilkørselsrampe"),Inddata!AB57&gt;0),Inddata!AB57,"Irrelevant")))</f>
        <v>Irrelevant</v>
      </c>
      <c r="AB42" s="4" t="str">
        <f>IF(AND(I42="Frakørselsrampe",Inddata!AC57=""),60,IF(AND(I42="Tilkørselsrampe",Inddata!AC57=""),80,IF(AND(OR(I42="Frakørselsrampe",I42="Tilkørselsrampe"),Inddata!AC57&gt;4,Inddata!AC57&lt;200),Inddata!AC57,"Irrelevant")))</f>
        <v>Irrelevant</v>
      </c>
      <c r="AC42" s="4" t="str">
        <f>IF(AND(OR(I42="Motorvejsstrækning",I42="Frakørselsflettestrækning",I42="Tilkørselsflettestrækning"),Inddata!AD57=""),"Nej",IF(OR(I42="Motorvejsstrækning",I42="Frakørselsflettestrækning",I42="Tilkørselsflettestrækning"),Inddata!AD57,"Irrelevant"))</f>
        <v>Irrelevant</v>
      </c>
      <c r="AD42" s="4" t="str">
        <f>IF(AND(OR(I42="Motorvejsstrækning",I42="Frakørselsflettestrækning",I42="Tilkørselsflettestrækning"),Inddata!AE57=""),"130 km/t",IF(OR(I42="Motorvejsstrækning",I42="Frakørselsflettestrækning",I42="Tilkørselsflettestrækning"),Inddata!AE57,"Irrelevant"))</f>
        <v>Irrelevant</v>
      </c>
      <c r="AE42" s="4" t="str">
        <f>IF(AND(I42="Tilkørselsflettestrækning",Inddata!AF57=""),"Nej",IF(I42="Tilkørselsflettestrækning",Inddata!AF57,"Irrelevant"))</f>
        <v>Irrelevant</v>
      </c>
      <c r="AF42" s="4" t="str">
        <f>IF(AND(AE42="Ja",Inddata!AG57&gt;0,Inddata!AG57&lt;1.00000001),Inddata!AG57,IF(OR(AE42="Nej",AE42="Ja"),0,"Irrelevant"))</f>
        <v>Irrelevant</v>
      </c>
    </row>
    <row r="43" spans="1:32" x14ac:dyDescent="0.25">
      <c r="A43" s="4" t="str">
        <f>IF(Inddata!A58="","",Inddata!A58)</f>
        <v/>
      </c>
      <c r="B43" s="4" t="str">
        <f>IF(Inddata!B58="","",Inddata!B58)</f>
        <v/>
      </c>
      <c r="C43" s="4" t="str">
        <f>IF(Inddata!C58="","",Inddata!C58)</f>
        <v/>
      </c>
      <c r="D43" s="4" t="str">
        <f>IF(Inddata!D58="","",Inddata!D58)</f>
        <v/>
      </c>
      <c r="E43" s="4" t="str">
        <f>IF(Inddata!E58="","",Inddata!E58)</f>
        <v/>
      </c>
      <c r="F43" s="4" t="str">
        <f>IF(Inddata!F58="","",Inddata!F58)</f>
        <v/>
      </c>
      <c r="G43" s="4">
        <f>IF(Inddata!G58="","",Inddata!G58)</f>
        <v>0</v>
      </c>
      <c r="H43" s="4" t="str">
        <f>IF(Inddata!H58&gt;0.5,Inddata!H58,"")</f>
        <v/>
      </c>
      <c r="I43" s="4" t="str">
        <f>IF(Inddata!I58="","",Inddata!I58)</f>
        <v/>
      </c>
      <c r="J43" s="4" t="str">
        <f>IF(AND(OR(I43="Motorvejsstrækning",I43="Frakørselsflettestrækning",I43="Tilkørselsflettestrækning"),Inddata!K58=""),2,IF(AND(OR(I43="Motorvejsstrækning",I43="Frakørselsflettestrækning",I43="Tilkørselsflettestrækning"),Inddata!K58&gt;0.5,Inddata!K58&lt;21),Inddata!K58,"Irrelevant"))</f>
        <v>Irrelevant</v>
      </c>
      <c r="K43" s="4" t="str">
        <f>IF(AND(OR(I43="Motorvejsstrækning",I43="Frakørselsflettestrækning",I43="Tilkørselsflettestrækning",I43="Frakørselsrampe",I43="Tilkørselsrampe"),Inddata!L58=""),3.5,IF(AND(OR(I43="Motorvejsstrækning",I43="Frakørselsflettestrækning",I43="Tilkørselsflettestrækning",I43="Frakørselsrampe",I43="Tilkørselsrampe"),Inddata!L58&gt;1.5,Inddata!L58&lt;11),Inddata!L58,"Irrelevant"))</f>
        <v>Irrelevant</v>
      </c>
      <c r="L43" s="4" t="str">
        <f>IF(AND(I43="Motorvejsstrækning",Inddata!M58=""),"Nej",IF(I43="Motorvejsstrækning",Inddata!M58,"Irrelevant"))</f>
        <v>Irrelevant</v>
      </c>
      <c r="M43" s="4" t="str">
        <f>IF(AND(L43="Ja",Inddata!N58&gt;0,Inddata!N58&lt;1.00000001),Inddata!N58,IF(OR(L43="Nej",L43="Ja"),0,"Irrelevant"))</f>
        <v>Irrelevant</v>
      </c>
      <c r="N43" s="4" t="str">
        <f>IF(AND(OR(I43="Motorvejsstrækning",I43="Frakørselsflettestrækning",I43="Tilkørselsflettestrækning"),Inddata!O58=""),3,IF(AND(OR(I43="Motorvejsstrækning",I43="Frakørselsflettestrækning",I43="Tilkørselsflettestrækning"),Inddata!O58&lt;11,Inddata!O58&gt;-0.00000001),Inddata!O58,"Irrelevant"))</f>
        <v>Irrelevant</v>
      </c>
      <c r="O43" s="4" t="str">
        <f>IF(AND(OR(I43="Motorvejsstrækning",I43="Frakørselsflettestrækning",I43="Tilkørselsflettestrækning",I43="Frakørselsrampe",I43="Tilkørselsrampe"),Inddata!P58=""),0.5,IF(AND(OR(I43="Motorvejsstrækning",I43="Frakørselsflettestrækning",I43="Tilkørselsflettestrækning",I43="Frakørselsrampe",I43="Tilkørselsrampe"),Inddata!P58&gt;-0.00000001,Inddata!P58&lt;11),Inddata!P58,"Irrelevant"))</f>
        <v>Irrelevant</v>
      </c>
      <c r="P43" s="4" t="str">
        <f>IF(AND(OR(I43="Motorvejsstrækning",I43="Frakørselsflettestrækning",I43="Tilkørselsflettestrækning"),Inddata!Q58=""),5,IF(AND(OR(I43="Motorvejsstrækning",I43="Frakørselsflettestrækning",I43="Tilkørselsflettestrækning"),Inddata!Q58&gt;-0.00000001,Inddata!Q58&lt;101),Inddata!Q58,"Irrelevant"))</f>
        <v>Irrelevant</v>
      </c>
      <c r="Q43" s="4" t="str">
        <f>IF(AND(OR(I43="Motorvejsstrækning",I43="Frakørselsflettestrækning",I43="Tilkørselsflettestrækning"),Inddata!R58=""),"Lige",IF(AND(OR(I43="Motorvejsstrækning",I43="Frakørselsflettestrækning",I43="Tilkørselsflettestrækning"),Inddata!R58&gt;10),Inddata!R58,"Irrelevant"))</f>
        <v>Irrelevant</v>
      </c>
      <c r="R43" s="4" t="str">
        <f>IF(Q43="Lige",0,IF(AND(OR(I43="Motorvejsstrækning",I43="Frakørselsflettestrækning",I43="Tilkørselsflettestrækning"),OR(Inddata!S58="",Inddata!S58&gt;(G43*1000))),G43*1000,IF(AND(OR(I43="Motorvejsstrækning",I43="Frakørselsflettestrækning",I43="Tilkørselsflettestrækning"),Inddata!S58&gt;0),Inddata!S58,"Irrelevant")))</f>
        <v>Irrelevant</v>
      </c>
      <c r="S43" s="4" t="str">
        <f>IF(AND(OR(I43="Motorvejsstrækning",I43="Frakørselsflettestrækning",I43="Tilkørselsflettestrækning"),Inddata!T58=""),"Lige",IF(AND(OR(I43="Motorvejsstrækning",I43="Frakørselsflettestrækning",I43="Tilkørselsflettestrækning"),Inddata!T58&gt;10),Inddata!T58,"Irrelevant"))</f>
        <v>Irrelevant</v>
      </c>
      <c r="T43" s="4" t="str">
        <f>IF(S43="Lige",0,IF(R43="Irrelevant","Irrelevant",IF(AND(OR(I43="Motorvejsstrækning",I43="Frakørselsflettestrækning",I43="Tilkørselsflettestrækning"),OR(Inddata!U58="",Inddata!U58&gt;(G43*1000-R43))),G43*1000-R43,IF(AND(OR(I43="Motorvejsstrækning",I43="Frakørselsflettestrækning",I43="Tilkørselsflettestrækning"),Inddata!U58&gt;0),Inddata!U58,"Irrelevant"))))</f>
        <v>Irrelevant</v>
      </c>
      <c r="U43" s="4" t="str">
        <f>IF(AND(OR(I43="Motorvejsstrækning",I43="Frakørselsflettestrækning",I43="Tilkørselsflettestrækning",I43="Frakørselsrampe",I43="Tilkørselsrampe"),Inddata!V58=""),"Nej",IF(OR(I43="Motorvejsstrækning",I43="Frakørselsflettestrækning",I43="Tilkørselsflettestrækning",I43="Frakørselsrampe",I43="Tilkørselsrampe"),Inddata!V58,"Irrelevant"))</f>
        <v>Irrelevant</v>
      </c>
      <c r="V43" s="4" t="str">
        <f>IF(W43="Lige",IF(AND(OR(I43="Frakørselsrampe",I43="Tilkørselsrampe"),Inddata!W58=""),"Lige ruderrampe",IF(OR(I43="Frakørselsrampe",I43="Tilkørselsrampe"),Inddata!W58,"Irrelevant")),"Irrelevant")</f>
        <v>Irrelevant</v>
      </c>
      <c r="W43" s="4" t="str">
        <f>IF(AND(OR(I43="Frakørselsrampe",I43="Tilkørselsrampe"),Inddata!X58=""),"Lige",IF(AND(OR(I43="Frakørselsrampe",I43="Tilkørselsrampe"),Inddata!X58&gt;10),Inddata!X58,"Irrelevant"))</f>
        <v>Irrelevant</v>
      </c>
      <c r="X43" s="4" t="str">
        <f>IF(AND(OR(I43="Frakørselsrampe",I43="Tilkørselsrampe"),OR(Inddata!Y58="",Inddata!Y58&gt;(G43*1000))),G43*1000,IF(AND(OR(I43="Frakørselsrampe",I43="Tilkørselsrampe"),Inddata!Y58&gt;0),Inddata!Y58,"Irrelevant"))</f>
        <v>Irrelevant</v>
      </c>
      <c r="Y43" s="4" t="str">
        <f>IF(AND(I43="Frakørselsrampe",Inddata!Z58=""),95,IF(AND(I43="Tilkørselsrampe",Inddata!Z58=""),45,IF(AND(OR(I43="Frakørselsrampe",I43="Tilkørselsrampe"),Inddata!Z58&gt;4,Inddata!Z58&lt;200),Inddata!Z58,"Irrelevant")))</f>
        <v>Irrelevant</v>
      </c>
      <c r="Z43" s="4" t="str">
        <f>IF(AND(OR(I43="Frakørselsrampe",I43="Tilkørselsrampe"),Inddata!AA58=""),"Lige",IF(AND(OR(I43="Frakørselsrampe",I43="Tilkørselsrampe"),Inddata!AA58&gt;10),Inddata!AA58,"Irrelevant"))</f>
        <v>Irrelevant</v>
      </c>
      <c r="AA43" s="4" t="str">
        <f>IF(X43="Irrelevant","Irrelevant",IF(AND(OR(I43="Frakørselsrampe",I43="Tilkørselsrampe"),OR(Inddata!AB58="",Inddata!AB58&gt;(G43*1000-X43))),G43*1000-X43,IF(AND(OR(I43="Frakørselsrampe",I43="Tilkørselsrampe"),Inddata!AB58&gt;0),Inddata!AB58,"Irrelevant")))</f>
        <v>Irrelevant</v>
      </c>
      <c r="AB43" s="4" t="str">
        <f>IF(AND(I43="Frakørselsrampe",Inddata!AC58=""),60,IF(AND(I43="Tilkørselsrampe",Inddata!AC58=""),80,IF(AND(OR(I43="Frakørselsrampe",I43="Tilkørselsrampe"),Inddata!AC58&gt;4,Inddata!AC58&lt;200),Inddata!AC58,"Irrelevant")))</f>
        <v>Irrelevant</v>
      </c>
      <c r="AC43" s="4" t="str">
        <f>IF(AND(OR(I43="Motorvejsstrækning",I43="Frakørselsflettestrækning",I43="Tilkørselsflettestrækning"),Inddata!AD58=""),"Nej",IF(OR(I43="Motorvejsstrækning",I43="Frakørselsflettestrækning",I43="Tilkørselsflettestrækning"),Inddata!AD58,"Irrelevant"))</f>
        <v>Irrelevant</v>
      </c>
      <c r="AD43" s="4" t="str">
        <f>IF(AND(OR(I43="Motorvejsstrækning",I43="Frakørselsflettestrækning",I43="Tilkørselsflettestrækning"),Inddata!AE58=""),"130 km/t",IF(OR(I43="Motorvejsstrækning",I43="Frakørselsflettestrækning",I43="Tilkørselsflettestrækning"),Inddata!AE58,"Irrelevant"))</f>
        <v>Irrelevant</v>
      </c>
      <c r="AE43" s="4" t="str">
        <f>IF(AND(I43="Tilkørselsflettestrækning",Inddata!AF58=""),"Nej",IF(I43="Tilkørselsflettestrækning",Inddata!AF58,"Irrelevant"))</f>
        <v>Irrelevant</v>
      </c>
      <c r="AF43" s="4" t="str">
        <f>IF(AND(AE43="Ja",Inddata!AG58&gt;0,Inddata!AG58&lt;1.00000001),Inddata!AG58,IF(OR(AE43="Nej",AE43="Ja"),0,"Irrelevant"))</f>
        <v>Irrelevant</v>
      </c>
    </row>
    <row r="44" spans="1:32" x14ac:dyDescent="0.25">
      <c r="A44" s="4" t="str">
        <f>IF(Inddata!A59="","",Inddata!A59)</f>
        <v/>
      </c>
      <c r="B44" s="4" t="str">
        <f>IF(Inddata!B59="","",Inddata!B59)</f>
        <v/>
      </c>
      <c r="C44" s="4" t="str">
        <f>IF(Inddata!C59="","",Inddata!C59)</f>
        <v/>
      </c>
      <c r="D44" s="4" t="str">
        <f>IF(Inddata!D59="","",Inddata!D59)</f>
        <v/>
      </c>
      <c r="E44" s="4" t="str">
        <f>IF(Inddata!E59="","",Inddata!E59)</f>
        <v/>
      </c>
      <c r="F44" s="4" t="str">
        <f>IF(Inddata!F59="","",Inddata!F59)</f>
        <v/>
      </c>
      <c r="G44" s="4">
        <f>IF(Inddata!G59="","",Inddata!G59)</f>
        <v>0</v>
      </c>
      <c r="H44" s="4" t="str">
        <f>IF(Inddata!H59&gt;0.5,Inddata!H59,"")</f>
        <v/>
      </c>
      <c r="I44" s="4" t="str">
        <f>IF(Inddata!I59="","",Inddata!I59)</f>
        <v/>
      </c>
      <c r="J44" s="4" t="str">
        <f>IF(AND(OR(I44="Motorvejsstrækning",I44="Frakørselsflettestrækning",I44="Tilkørselsflettestrækning"),Inddata!K59=""),2,IF(AND(OR(I44="Motorvejsstrækning",I44="Frakørselsflettestrækning",I44="Tilkørselsflettestrækning"),Inddata!K59&gt;0.5,Inddata!K59&lt;21),Inddata!K59,"Irrelevant"))</f>
        <v>Irrelevant</v>
      </c>
      <c r="K44" s="4" t="str">
        <f>IF(AND(OR(I44="Motorvejsstrækning",I44="Frakørselsflettestrækning",I44="Tilkørselsflettestrækning",I44="Frakørselsrampe",I44="Tilkørselsrampe"),Inddata!L59=""),3.5,IF(AND(OR(I44="Motorvejsstrækning",I44="Frakørselsflettestrækning",I44="Tilkørselsflettestrækning",I44="Frakørselsrampe",I44="Tilkørselsrampe"),Inddata!L59&gt;1.5,Inddata!L59&lt;11),Inddata!L59,"Irrelevant"))</f>
        <v>Irrelevant</v>
      </c>
      <c r="L44" s="4" t="str">
        <f>IF(AND(I44="Motorvejsstrækning",Inddata!M59=""),"Nej",IF(I44="Motorvejsstrækning",Inddata!M59,"Irrelevant"))</f>
        <v>Irrelevant</v>
      </c>
      <c r="M44" s="4" t="str">
        <f>IF(AND(L44="Ja",Inddata!N59&gt;0,Inddata!N59&lt;1.00000001),Inddata!N59,IF(OR(L44="Nej",L44="Ja"),0,"Irrelevant"))</f>
        <v>Irrelevant</v>
      </c>
      <c r="N44" s="4" t="str">
        <f>IF(AND(OR(I44="Motorvejsstrækning",I44="Frakørselsflettestrækning",I44="Tilkørselsflettestrækning"),Inddata!O59=""),3,IF(AND(OR(I44="Motorvejsstrækning",I44="Frakørselsflettestrækning",I44="Tilkørselsflettestrækning"),Inddata!O59&lt;11,Inddata!O59&gt;-0.00000001),Inddata!O59,"Irrelevant"))</f>
        <v>Irrelevant</v>
      </c>
      <c r="O44" s="4" t="str">
        <f>IF(AND(OR(I44="Motorvejsstrækning",I44="Frakørselsflettestrækning",I44="Tilkørselsflettestrækning",I44="Frakørselsrampe",I44="Tilkørselsrampe"),Inddata!P59=""),0.5,IF(AND(OR(I44="Motorvejsstrækning",I44="Frakørselsflettestrækning",I44="Tilkørselsflettestrækning",I44="Frakørselsrampe",I44="Tilkørselsrampe"),Inddata!P59&gt;-0.00000001,Inddata!P59&lt;11),Inddata!P59,"Irrelevant"))</f>
        <v>Irrelevant</v>
      </c>
      <c r="P44" s="4" t="str">
        <f>IF(AND(OR(I44="Motorvejsstrækning",I44="Frakørselsflettestrækning",I44="Tilkørselsflettestrækning"),Inddata!Q59=""),5,IF(AND(OR(I44="Motorvejsstrækning",I44="Frakørselsflettestrækning",I44="Tilkørselsflettestrækning"),Inddata!Q59&gt;-0.00000001,Inddata!Q59&lt;101),Inddata!Q59,"Irrelevant"))</f>
        <v>Irrelevant</v>
      </c>
      <c r="Q44" s="4" t="str">
        <f>IF(AND(OR(I44="Motorvejsstrækning",I44="Frakørselsflettestrækning",I44="Tilkørselsflettestrækning"),Inddata!R59=""),"Lige",IF(AND(OR(I44="Motorvejsstrækning",I44="Frakørselsflettestrækning",I44="Tilkørselsflettestrækning"),Inddata!R59&gt;10),Inddata!R59,"Irrelevant"))</f>
        <v>Irrelevant</v>
      </c>
      <c r="R44" s="4" t="str">
        <f>IF(Q44="Lige",0,IF(AND(OR(I44="Motorvejsstrækning",I44="Frakørselsflettestrækning",I44="Tilkørselsflettestrækning"),OR(Inddata!S59="",Inddata!S59&gt;(G44*1000))),G44*1000,IF(AND(OR(I44="Motorvejsstrækning",I44="Frakørselsflettestrækning",I44="Tilkørselsflettestrækning"),Inddata!S59&gt;0),Inddata!S59,"Irrelevant")))</f>
        <v>Irrelevant</v>
      </c>
      <c r="S44" s="4" t="str">
        <f>IF(AND(OR(I44="Motorvejsstrækning",I44="Frakørselsflettestrækning",I44="Tilkørselsflettestrækning"),Inddata!T59=""),"Lige",IF(AND(OR(I44="Motorvejsstrækning",I44="Frakørselsflettestrækning",I44="Tilkørselsflettestrækning"),Inddata!T59&gt;10),Inddata!T59,"Irrelevant"))</f>
        <v>Irrelevant</v>
      </c>
      <c r="T44" s="4" t="str">
        <f>IF(S44="Lige",0,IF(R44="Irrelevant","Irrelevant",IF(AND(OR(I44="Motorvejsstrækning",I44="Frakørselsflettestrækning",I44="Tilkørselsflettestrækning"),OR(Inddata!U59="",Inddata!U59&gt;(G44*1000-R44))),G44*1000-R44,IF(AND(OR(I44="Motorvejsstrækning",I44="Frakørselsflettestrækning",I44="Tilkørselsflettestrækning"),Inddata!U59&gt;0),Inddata!U59,"Irrelevant"))))</f>
        <v>Irrelevant</v>
      </c>
      <c r="U44" s="4" t="str">
        <f>IF(AND(OR(I44="Motorvejsstrækning",I44="Frakørselsflettestrækning",I44="Tilkørselsflettestrækning",I44="Frakørselsrampe",I44="Tilkørselsrampe"),Inddata!V59=""),"Nej",IF(OR(I44="Motorvejsstrækning",I44="Frakørselsflettestrækning",I44="Tilkørselsflettestrækning",I44="Frakørselsrampe",I44="Tilkørselsrampe"),Inddata!V59,"Irrelevant"))</f>
        <v>Irrelevant</v>
      </c>
      <c r="V44" s="4" t="str">
        <f>IF(W44="Lige",IF(AND(OR(I44="Frakørselsrampe",I44="Tilkørselsrampe"),Inddata!W59=""),"Lige ruderrampe",IF(OR(I44="Frakørselsrampe",I44="Tilkørselsrampe"),Inddata!W59,"Irrelevant")),"Irrelevant")</f>
        <v>Irrelevant</v>
      </c>
      <c r="W44" s="4" t="str">
        <f>IF(AND(OR(I44="Frakørselsrampe",I44="Tilkørselsrampe"),Inddata!X59=""),"Lige",IF(AND(OR(I44="Frakørselsrampe",I44="Tilkørselsrampe"),Inddata!X59&gt;10),Inddata!X59,"Irrelevant"))</f>
        <v>Irrelevant</v>
      </c>
      <c r="X44" s="4" t="str">
        <f>IF(AND(OR(I44="Frakørselsrampe",I44="Tilkørselsrampe"),OR(Inddata!Y59="",Inddata!Y59&gt;(G44*1000))),G44*1000,IF(AND(OR(I44="Frakørselsrampe",I44="Tilkørselsrampe"),Inddata!Y59&gt;0),Inddata!Y59,"Irrelevant"))</f>
        <v>Irrelevant</v>
      </c>
      <c r="Y44" s="4" t="str">
        <f>IF(AND(I44="Frakørselsrampe",Inddata!Z59=""),95,IF(AND(I44="Tilkørselsrampe",Inddata!Z59=""),45,IF(AND(OR(I44="Frakørselsrampe",I44="Tilkørselsrampe"),Inddata!Z59&gt;4,Inddata!Z59&lt;200),Inddata!Z59,"Irrelevant")))</f>
        <v>Irrelevant</v>
      </c>
      <c r="Z44" s="4" t="str">
        <f>IF(AND(OR(I44="Frakørselsrampe",I44="Tilkørselsrampe"),Inddata!AA59=""),"Lige",IF(AND(OR(I44="Frakørselsrampe",I44="Tilkørselsrampe"),Inddata!AA59&gt;10),Inddata!AA59,"Irrelevant"))</f>
        <v>Irrelevant</v>
      </c>
      <c r="AA44" s="4" t="str">
        <f>IF(X44="Irrelevant","Irrelevant",IF(AND(OR(I44="Frakørselsrampe",I44="Tilkørselsrampe"),OR(Inddata!AB59="",Inddata!AB59&gt;(G44*1000-X44))),G44*1000-X44,IF(AND(OR(I44="Frakørselsrampe",I44="Tilkørselsrampe"),Inddata!AB59&gt;0),Inddata!AB59,"Irrelevant")))</f>
        <v>Irrelevant</v>
      </c>
      <c r="AB44" s="4" t="str">
        <f>IF(AND(I44="Frakørselsrampe",Inddata!AC59=""),60,IF(AND(I44="Tilkørselsrampe",Inddata!AC59=""),80,IF(AND(OR(I44="Frakørselsrampe",I44="Tilkørselsrampe"),Inddata!AC59&gt;4,Inddata!AC59&lt;200),Inddata!AC59,"Irrelevant")))</f>
        <v>Irrelevant</v>
      </c>
      <c r="AC44" s="4" t="str">
        <f>IF(AND(OR(I44="Motorvejsstrækning",I44="Frakørselsflettestrækning",I44="Tilkørselsflettestrækning"),Inddata!AD59=""),"Nej",IF(OR(I44="Motorvejsstrækning",I44="Frakørselsflettestrækning",I44="Tilkørselsflettestrækning"),Inddata!AD59,"Irrelevant"))</f>
        <v>Irrelevant</v>
      </c>
      <c r="AD44" s="4" t="str">
        <f>IF(AND(OR(I44="Motorvejsstrækning",I44="Frakørselsflettestrækning",I44="Tilkørselsflettestrækning"),Inddata!AE59=""),"130 km/t",IF(OR(I44="Motorvejsstrækning",I44="Frakørselsflettestrækning",I44="Tilkørselsflettestrækning"),Inddata!AE59,"Irrelevant"))</f>
        <v>Irrelevant</v>
      </c>
      <c r="AE44" s="4" t="str">
        <f>IF(AND(I44="Tilkørselsflettestrækning",Inddata!AF59=""),"Nej",IF(I44="Tilkørselsflettestrækning",Inddata!AF59,"Irrelevant"))</f>
        <v>Irrelevant</v>
      </c>
      <c r="AF44" s="4" t="str">
        <f>IF(AND(AE44="Ja",Inddata!AG59&gt;0,Inddata!AG59&lt;1.00000001),Inddata!AG59,IF(OR(AE44="Nej",AE44="Ja"),0,"Irrelevant"))</f>
        <v>Irrelevant</v>
      </c>
    </row>
    <row r="45" spans="1:32" x14ac:dyDescent="0.25">
      <c r="A45" s="4" t="str">
        <f>IF(Inddata!A60="","",Inddata!A60)</f>
        <v/>
      </c>
      <c r="B45" s="4" t="str">
        <f>IF(Inddata!B60="","",Inddata!B60)</f>
        <v/>
      </c>
      <c r="C45" s="4" t="str">
        <f>IF(Inddata!C60="","",Inddata!C60)</f>
        <v/>
      </c>
      <c r="D45" s="4" t="str">
        <f>IF(Inddata!D60="","",Inddata!D60)</f>
        <v/>
      </c>
      <c r="E45" s="4" t="str">
        <f>IF(Inddata!E60="","",Inddata!E60)</f>
        <v/>
      </c>
      <c r="F45" s="4" t="str">
        <f>IF(Inddata!F60="","",Inddata!F60)</f>
        <v/>
      </c>
      <c r="G45" s="4">
        <f>IF(Inddata!G60="","",Inddata!G60)</f>
        <v>0</v>
      </c>
      <c r="H45" s="4" t="str">
        <f>IF(Inddata!H60&gt;0.5,Inddata!H60,"")</f>
        <v/>
      </c>
      <c r="I45" s="4" t="str">
        <f>IF(Inddata!I60="","",Inddata!I60)</f>
        <v/>
      </c>
      <c r="J45" s="4" t="str">
        <f>IF(AND(OR(I45="Motorvejsstrækning",I45="Frakørselsflettestrækning",I45="Tilkørselsflettestrækning"),Inddata!K60=""),2,IF(AND(OR(I45="Motorvejsstrækning",I45="Frakørselsflettestrækning",I45="Tilkørselsflettestrækning"),Inddata!K60&gt;0.5,Inddata!K60&lt;21),Inddata!K60,"Irrelevant"))</f>
        <v>Irrelevant</v>
      </c>
      <c r="K45" s="4" t="str">
        <f>IF(AND(OR(I45="Motorvejsstrækning",I45="Frakørselsflettestrækning",I45="Tilkørselsflettestrækning",I45="Frakørselsrampe",I45="Tilkørselsrampe"),Inddata!L60=""),3.5,IF(AND(OR(I45="Motorvejsstrækning",I45="Frakørselsflettestrækning",I45="Tilkørselsflettestrækning",I45="Frakørselsrampe",I45="Tilkørselsrampe"),Inddata!L60&gt;1.5,Inddata!L60&lt;11),Inddata!L60,"Irrelevant"))</f>
        <v>Irrelevant</v>
      </c>
      <c r="L45" s="4" t="str">
        <f>IF(AND(I45="Motorvejsstrækning",Inddata!M60=""),"Nej",IF(I45="Motorvejsstrækning",Inddata!M60,"Irrelevant"))</f>
        <v>Irrelevant</v>
      </c>
      <c r="M45" s="4" t="str">
        <f>IF(AND(L45="Ja",Inddata!N60&gt;0,Inddata!N60&lt;1.00000001),Inddata!N60,IF(OR(L45="Nej",L45="Ja"),0,"Irrelevant"))</f>
        <v>Irrelevant</v>
      </c>
      <c r="N45" s="4" t="str">
        <f>IF(AND(OR(I45="Motorvejsstrækning",I45="Frakørselsflettestrækning",I45="Tilkørselsflettestrækning"),Inddata!O60=""),3,IF(AND(OR(I45="Motorvejsstrækning",I45="Frakørselsflettestrækning",I45="Tilkørselsflettestrækning"),Inddata!O60&lt;11,Inddata!O60&gt;-0.00000001),Inddata!O60,"Irrelevant"))</f>
        <v>Irrelevant</v>
      </c>
      <c r="O45" s="4" t="str">
        <f>IF(AND(OR(I45="Motorvejsstrækning",I45="Frakørselsflettestrækning",I45="Tilkørselsflettestrækning",I45="Frakørselsrampe",I45="Tilkørselsrampe"),Inddata!P60=""),0.5,IF(AND(OR(I45="Motorvejsstrækning",I45="Frakørselsflettestrækning",I45="Tilkørselsflettestrækning",I45="Frakørselsrampe",I45="Tilkørselsrampe"),Inddata!P60&gt;-0.00000001,Inddata!P60&lt;11),Inddata!P60,"Irrelevant"))</f>
        <v>Irrelevant</v>
      </c>
      <c r="P45" s="4" t="str">
        <f>IF(AND(OR(I45="Motorvejsstrækning",I45="Frakørselsflettestrækning",I45="Tilkørselsflettestrækning"),Inddata!Q60=""),5,IF(AND(OR(I45="Motorvejsstrækning",I45="Frakørselsflettestrækning",I45="Tilkørselsflettestrækning"),Inddata!Q60&gt;-0.00000001,Inddata!Q60&lt;101),Inddata!Q60,"Irrelevant"))</f>
        <v>Irrelevant</v>
      </c>
      <c r="Q45" s="4" t="str">
        <f>IF(AND(OR(I45="Motorvejsstrækning",I45="Frakørselsflettestrækning",I45="Tilkørselsflettestrækning"),Inddata!R60=""),"Lige",IF(AND(OR(I45="Motorvejsstrækning",I45="Frakørselsflettestrækning",I45="Tilkørselsflettestrækning"),Inddata!R60&gt;10),Inddata!R60,"Irrelevant"))</f>
        <v>Irrelevant</v>
      </c>
      <c r="R45" s="4" t="str">
        <f>IF(Q45="Lige",0,IF(AND(OR(I45="Motorvejsstrækning",I45="Frakørselsflettestrækning",I45="Tilkørselsflettestrækning"),OR(Inddata!S60="",Inddata!S60&gt;(G45*1000))),G45*1000,IF(AND(OR(I45="Motorvejsstrækning",I45="Frakørselsflettestrækning",I45="Tilkørselsflettestrækning"),Inddata!S60&gt;0),Inddata!S60,"Irrelevant")))</f>
        <v>Irrelevant</v>
      </c>
      <c r="S45" s="4" t="str">
        <f>IF(AND(OR(I45="Motorvejsstrækning",I45="Frakørselsflettestrækning",I45="Tilkørselsflettestrækning"),Inddata!T60=""),"Lige",IF(AND(OR(I45="Motorvejsstrækning",I45="Frakørselsflettestrækning",I45="Tilkørselsflettestrækning"),Inddata!T60&gt;10),Inddata!T60,"Irrelevant"))</f>
        <v>Irrelevant</v>
      </c>
      <c r="T45" s="4" t="str">
        <f>IF(S45="Lige",0,IF(R45="Irrelevant","Irrelevant",IF(AND(OR(I45="Motorvejsstrækning",I45="Frakørselsflettestrækning",I45="Tilkørselsflettestrækning"),OR(Inddata!U60="",Inddata!U60&gt;(G45*1000-R45))),G45*1000-R45,IF(AND(OR(I45="Motorvejsstrækning",I45="Frakørselsflettestrækning",I45="Tilkørselsflettestrækning"),Inddata!U60&gt;0),Inddata!U60,"Irrelevant"))))</f>
        <v>Irrelevant</v>
      </c>
      <c r="U45" s="4" t="str">
        <f>IF(AND(OR(I45="Motorvejsstrækning",I45="Frakørselsflettestrækning",I45="Tilkørselsflettestrækning",I45="Frakørselsrampe",I45="Tilkørselsrampe"),Inddata!V60=""),"Nej",IF(OR(I45="Motorvejsstrækning",I45="Frakørselsflettestrækning",I45="Tilkørselsflettestrækning",I45="Frakørselsrampe",I45="Tilkørselsrampe"),Inddata!V60,"Irrelevant"))</f>
        <v>Irrelevant</v>
      </c>
      <c r="V45" s="4" t="str">
        <f>IF(W45="Lige",IF(AND(OR(I45="Frakørselsrampe",I45="Tilkørselsrampe"),Inddata!W60=""),"Lige ruderrampe",IF(OR(I45="Frakørselsrampe",I45="Tilkørselsrampe"),Inddata!W60,"Irrelevant")),"Irrelevant")</f>
        <v>Irrelevant</v>
      </c>
      <c r="W45" s="4" t="str">
        <f>IF(AND(OR(I45="Frakørselsrampe",I45="Tilkørselsrampe"),Inddata!X60=""),"Lige",IF(AND(OR(I45="Frakørselsrampe",I45="Tilkørselsrampe"),Inddata!X60&gt;10),Inddata!X60,"Irrelevant"))</f>
        <v>Irrelevant</v>
      </c>
      <c r="X45" s="4" t="str">
        <f>IF(AND(OR(I45="Frakørselsrampe",I45="Tilkørselsrampe"),OR(Inddata!Y60="",Inddata!Y60&gt;(G45*1000))),G45*1000,IF(AND(OR(I45="Frakørselsrampe",I45="Tilkørselsrampe"),Inddata!Y60&gt;0),Inddata!Y60,"Irrelevant"))</f>
        <v>Irrelevant</v>
      </c>
      <c r="Y45" s="4" t="str">
        <f>IF(AND(I45="Frakørselsrampe",Inddata!Z60=""),95,IF(AND(I45="Tilkørselsrampe",Inddata!Z60=""),45,IF(AND(OR(I45="Frakørselsrampe",I45="Tilkørselsrampe"),Inddata!Z60&gt;4,Inddata!Z60&lt;200),Inddata!Z60,"Irrelevant")))</f>
        <v>Irrelevant</v>
      </c>
      <c r="Z45" s="4" t="str">
        <f>IF(AND(OR(I45="Frakørselsrampe",I45="Tilkørselsrampe"),Inddata!AA60=""),"Lige",IF(AND(OR(I45="Frakørselsrampe",I45="Tilkørselsrampe"),Inddata!AA60&gt;10),Inddata!AA60,"Irrelevant"))</f>
        <v>Irrelevant</v>
      </c>
      <c r="AA45" s="4" t="str">
        <f>IF(X45="Irrelevant","Irrelevant",IF(AND(OR(I45="Frakørselsrampe",I45="Tilkørselsrampe"),OR(Inddata!AB60="",Inddata!AB60&gt;(G45*1000-X45))),G45*1000-X45,IF(AND(OR(I45="Frakørselsrampe",I45="Tilkørselsrampe"),Inddata!AB60&gt;0),Inddata!AB60,"Irrelevant")))</f>
        <v>Irrelevant</v>
      </c>
      <c r="AB45" s="4" t="str">
        <f>IF(AND(I45="Frakørselsrampe",Inddata!AC60=""),60,IF(AND(I45="Tilkørselsrampe",Inddata!AC60=""),80,IF(AND(OR(I45="Frakørselsrampe",I45="Tilkørselsrampe"),Inddata!AC60&gt;4,Inddata!AC60&lt;200),Inddata!AC60,"Irrelevant")))</f>
        <v>Irrelevant</v>
      </c>
      <c r="AC45" s="4" t="str">
        <f>IF(AND(OR(I45="Motorvejsstrækning",I45="Frakørselsflettestrækning",I45="Tilkørselsflettestrækning"),Inddata!AD60=""),"Nej",IF(OR(I45="Motorvejsstrækning",I45="Frakørselsflettestrækning",I45="Tilkørselsflettestrækning"),Inddata!AD60,"Irrelevant"))</f>
        <v>Irrelevant</v>
      </c>
      <c r="AD45" s="4" t="str">
        <f>IF(AND(OR(I45="Motorvejsstrækning",I45="Frakørselsflettestrækning",I45="Tilkørselsflettestrækning"),Inddata!AE60=""),"130 km/t",IF(OR(I45="Motorvejsstrækning",I45="Frakørselsflettestrækning",I45="Tilkørselsflettestrækning"),Inddata!AE60,"Irrelevant"))</f>
        <v>Irrelevant</v>
      </c>
      <c r="AE45" s="4" t="str">
        <f>IF(AND(I45="Tilkørselsflettestrækning",Inddata!AF60=""),"Nej",IF(I45="Tilkørselsflettestrækning",Inddata!AF60,"Irrelevant"))</f>
        <v>Irrelevant</v>
      </c>
      <c r="AF45" s="4" t="str">
        <f>IF(AND(AE45="Ja",Inddata!AG60&gt;0,Inddata!AG60&lt;1.00000001),Inddata!AG60,IF(OR(AE45="Nej",AE45="Ja"),0,"Irrelevant"))</f>
        <v>Irrelevant</v>
      </c>
    </row>
    <row r="46" spans="1:32" x14ac:dyDescent="0.25">
      <c r="A46" s="4" t="str">
        <f>IF(Inddata!A61="","",Inddata!A61)</f>
        <v/>
      </c>
      <c r="B46" s="4" t="str">
        <f>IF(Inddata!B61="","",Inddata!B61)</f>
        <v/>
      </c>
      <c r="C46" s="4" t="str">
        <f>IF(Inddata!C61="","",Inddata!C61)</f>
        <v/>
      </c>
      <c r="D46" s="4" t="str">
        <f>IF(Inddata!D61="","",Inddata!D61)</f>
        <v/>
      </c>
      <c r="E46" s="4" t="str">
        <f>IF(Inddata!E61="","",Inddata!E61)</f>
        <v/>
      </c>
      <c r="F46" s="4" t="str">
        <f>IF(Inddata!F61="","",Inddata!F61)</f>
        <v/>
      </c>
      <c r="G46" s="4">
        <f>IF(Inddata!G61="","",Inddata!G61)</f>
        <v>0</v>
      </c>
      <c r="H46" s="4" t="str">
        <f>IF(Inddata!H61&gt;0.5,Inddata!H61,"")</f>
        <v/>
      </c>
      <c r="I46" s="4" t="str">
        <f>IF(Inddata!I61="","",Inddata!I61)</f>
        <v/>
      </c>
      <c r="J46" s="4" t="str">
        <f>IF(AND(OR(I46="Motorvejsstrækning",I46="Frakørselsflettestrækning",I46="Tilkørselsflettestrækning"),Inddata!K61=""),2,IF(AND(OR(I46="Motorvejsstrækning",I46="Frakørselsflettestrækning",I46="Tilkørselsflettestrækning"),Inddata!K61&gt;0.5,Inddata!K61&lt;21),Inddata!K61,"Irrelevant"))</f>
        <v>Irrelevant</v>
      </c>
      <c r="K46" s="4" t="str">
        <f>IF(AND(OR(I46="Motorvejsstrækning",I46="Frakørselsflettestrækning",I46="Tilkørselsflettestrækning",I46="Frakørselsrampe",I46="Tilkørselsrampe"),Inddata!L61=""),3.5,IF(AND(OR(I46="Motorvejsstrækning",I46="Frakørselsflettestrækning",I46="Tilkørselsflettestrækning",I46="Frakørselsrampe",I46="Tilkørselsrampe"),Inddata!L61&gt;1.5,Inddata!L61&lt;11),Inddata!L61,"Irrelevant"))</f>
        <v>Irrelevant</v>
      </c>
      <c r="L46" s="4" t="str">
        <f>IF(AND(I46="Motorvejsstrækning",Inddata!M61=""),"Nej",IF(I46="Motorvejsstrækning",Inddata!M61,"Irrelevant"))</f>
        <v>Irrelevant</v>
      </c>
      <c r="M46" s="4" t="str">
        <f>IF(AND(L46="Ja",Inddata!N61&gt;0,Inddata!N61&lt;1.00000001),Inddata!N61,IF(OR(L46="Nej",L46="Ja"),0,"Irrelevant"))</f>
        <v>Irrelevant</v>
      </c>
      <c r="N46" s="4" t="str">
        <f>IF(AND(OR(I46="Motorvejsstrækning",I46="Frakørselsflettestrækning",I46="Tilkørselsflettestrækning"),Inddata!O61=""),3,IF(AND(OR(I46="Motorvejsstrækning",I46="Frakørselsflettestrækning",I46="Tilkørselsflettestrækning"),Inddata!O61&lt;11,Inddata!O61&gt;-0.00000001),Inddata!O61,"Irrelevant"))</f>
        <v>Irrelevant</v>
      </c>
      <c r="O46" s="4" t="str">
        <f>IF(AND(OR(I46="Motorvejsstrækning",I46="Frakørselsflettestrækning",I46="Tilkørselsflettestrækning",I46="Frakørselsrampe",I46="Tilkørselsrampe"),Inddata!P61=""),0.5,IF(AND(OR(I46="Motorvejsstrækning",I46="Frakørselsflettestrækning",I46="Tilkørselsflettestrækning",I46="Frakørselsrampe",I46="Tilkørselsrampe"),Inddata!P61&gt;-0.00000001,Inddata!P61&lt;11),Inddata!P61,"Irrelevant"))</f>
        <v>Irrelevant</v>
      </c>
      <c r="P46" s="4" t="str">
        <f>IF(AND(OR(I46="Motorvejsstrækning",I46="Frakørselsflettestrækning",I46="Tilkørselsflettestrækning"),Inddata!Q61=""),5,IF(AND(OR(I46="Motorvejsstrækning",I46="Frakørselsflettestrækning",I46="Tilkørselsflettestrækning"),Inddata!Q61&gt;-0.00000001,Inddata!Q61&lt;101),Inddata!Q61,"Irrelevant"))</f>
        <v>Irrelevant</v>
      </c>
      <c r="Q46" s="4" t="str">
        <f>IF(AND(OR(I46="Motorvejsstrækning",I46="Frakørselsflettestrækning",I46="Tilkørselsflettestrækning"),Inddata!R61=""),"Lige",IF(AND(OR(I46="Motorvejsstrækning",I46="Frakørselsflettestrækning",I46="Tilkørselsflettestrækning"),Inddata!R61&gt;10),Inddata!R61,"Irrelevant"))</f>
        <v>Irrelevant</v>
      </c>
      <c r="R46" s="4" t="str">
        <f>IF(Q46="Lige",0,IF(AND(OR(I46="Motorvejsstrækning",I46="Frakørselsflettestrækning",I46="Tilkørselsflettestrækning"),OR(Inddata!S61="",Inddata!S61&gt;(G46*1000))),G46*1000,IF(AND(OR(I46="Motorvejsstrækning",I46="Frakørselsflettestrækning",I46="Tilkørselsflettestrækning"),Inddata!S61&gt;0),Inddata!S61,"Irrelevant")))</f>
        <v>Irrelevant</v>
      </c>
      <c r="S46" s="4" t="str">
        <f>IF(AND(OR(I46="Motorvejsstrækning",I46="Frakørselsflettestrækning",I46="Tilkørselsflettestrækning"),Inddata!T61=""),"Lige",IF(AND(OR(I46="Motorvejsstrækning",I46="Frakørselsflettestrækning",I46="Tilkørselsflettestrækning"),Inddata!T61&gt;10),Inddata!T61,"Irrelevant"))</f>
        <v>Irrelevant</v>
      </c>
      <c r="T46" s="4" t="str">
        <f>IF(S46="Lige",0,IF(R46="Irrelevant","Irrelevant",IF(AND(OR(I46="Motorvejsstrækning",I46="Frakørselsflettestrækning",I46="Tilkørselsflettestrækning"),OR(Inddata!U61="",Inddata!U61&gt;(G46*1000-R46))),G46*1000-R46,IF(AND(OR(I46="Motorvejsstrækning",I46="Frakørselsflettestrækning",I46="Tilkørselsflettestrækning"),Inddata!U61&gt;0),Inddata!U61,"Irrelevant"))))</f>
        <v>Irrelevant</v>
      </c>
      <c r="U46" s="4" t="str">
        <f>IF(AND(OR(I46="Motorvejsstrækning",I46="Frakørselsflettestrækning",I46="Tilkørselsflettestrækning",I46="Frakørselsrampe",I46="Tilkørselsrampe"),Inddata!V61=""),"Nej",IF(OR(I46="Motorvejsstrækning",I46="Frakørselsflettestrækning",I46="Tilkørselsflettestrækning",I46="Frakørselsrampe",I46="Tilkørselsrampe"),Inddata!V61,"Irrelevant"))</f>
        <v>Irrelevant</v>
      </c>
      <c r="V46" s="4" t="str">
        <f>IF(W46="Lige",IF(AND(OR(I46="Frakørselsrampe",I46="Tilkørselsrampe"),Inddata!W61=""),"Lige ruderrampe",IF(OR(I46="Frakørselsrampe",I46="Tilkørselsrampe"),Inddata!W61,"Irrelevant")),"Irrelevant")</f>
        <v>Irrelevant</v>
      </c>
      <c r="W46" s="4" t="str">
        <f>IF(AND(OR(I46="Frakørselsrampe",I46="Tilkørselsrampe"),Inddata!X61=""),"Lige",IF(AND(OR(I46="Frakørselsrampe",I46="Tilkørselsrampe"),Inddata!X61&gt;10),Inddata!X61,"Irrelevant"))</f>
        <v>Irrelevant</v>
      </c>
      <c r="X46" s="4" t="str">
        <f>IF(AND(OR(I46="Frakørselsrampe",I46="Tilkørselsrampe"),OR(Inddata!Y61="",Inddata!Y61&gt;(G46*1000))),G46*1000,IF(AND(OR(I46="Frakørselsrampe",I46="Tilkørselsrampe"),Inddata!Y61&gt;0),Inddata!Y61,"Irrelevant"))</f>
        <v>Irrelevant</v>
      </c>
      <c r="Y46" s="4" t="str">
        <f>IF(AND(I46="Frakørselsrampe",Inddata!Z61=""),95,IF(AND(I46="Tilkørselsrampe",Inddata!Z61=""),45,IF(AND(OR(I46="Frakørselsrampe",I46="Tilkørselsrampe"),Inddata!Z61&gt;4,Inddata!Z61&lt;200),Inddata!Z61,"Irrelevant")))</f>
        <v>Irrelevant</v>
      </c>
      <c r="Z46" s="4" t="str">
        <f>IF(AND(OR(I46="Frakørselsrampe",I46="Tilkørselsrampe"),Inddata!AA61=""),"Lige",IF(AND(OR(I46="Frakørselsrampe",I46="Tilkørselsrampe"),Inddata!AA61&gt;10),Inddata!AA61,"Irrelevant"))</f>
        <v>Irrelevant</v>
      </c>
      <c r="AA46" s="4" t="str">
        <f>IF(X46="Irrelevant","Irrelevant",IF(AND(OR(I46="Frakørselsrampe",I46="Tilkørselsrampe"),OR(Inddata!AB61="",Inddata!AB61&gt;(G46*1000-X46))),G46*1000-X46,IF(AND(OR(I46="Frakørselsrampe",I46="Tilkørselsrampe"),Inddata!AB61&gt;0),Inddata!AB61,"Irrelevant")))</f>
        <v>Irrelevant</v>
      </c>
      <c r="AB46" s="4" t="str">
        <f>IF(AND(I46="Frakørselsrampe",Inddata!AC61=""),60,IF(AND(I46="Tilkørselsrampe",Inddata!AC61=""),80,IF(AND(OR(I46="Frakørselsrampe",I46="Tilkørselsrampe"),Inddata!AC61&gt;4,Inddata!AC61&lt;200),Inddata!AC61,"Irrelevant")))</f>
        <v>Irrelevant</v>
      </c>
      <c r="AC46" s="4" t="str">
        <f>IF(AND(OR(I46="Motorvejsstrækning",I46="Frakørselsflettestrækning",I46="Tilkørselsflettestrækning"),Inddata!AD61=""),"Nej",IF(OR(I46="Motorvejsstrækning",I46="Frakørselsflettestrækning",I46="Tilkørselsflettestrækning"),Inddata!AD61,"Irrelevant"))</f>
        <v>Irrelevant</v>
      </c>
      <c r="AD46" s="4" t="str">
        <f>IF(AND(OR(I46="Motorvejsstrækning",I46="Frakørselsflettestrækning",I46="Tilkørselsflettestrækning"),Inddata!AE61=""),"130 km/t",IF(OR(I46="Motorvejsstrækning",I46="Frakørselsflettestrækning",I46="Tilkørselsflettestrækning"),Inddata!AE61,"Irrelevant"))</f>
        <v>Irrelevant</v>
      </c>
      <c r="AE46" s="4" t="str">
        <f>IF(AND(I46="Tilkørselsflettestrækning",Inddata!AF61=""),"Nej",IF(I46="Tilkørselsflettestrækning",Inddata!AF61,"Irrelevant"))</f>
        <v>Irrelevant</v>
      </c>
      <c r="AF46" s="4" t="str">
        <f>IF(AND(AE46="Ja",Inddata!AG61&gt;0,Inddata!AG61&lt;1.00000001),Inddata!AG61,IF(OR(AE46="Nej",AE46="Ja"),0,"Irrelevant"))</f>
        <v>Irrelevant</v>
      </c>
    </row>
    <row r="47" spans="1:32" x14ac:dyDescent="0.25">
      <c r="A47" s="4" t="str">
        <f>IF(Inddata!A62="","",Inddata!A62)</f>
        <v/>
      </c>
      <c r="B47" s="4" t="str">
        <f>IF(Inddata!B62="","",Inddata!B62)</f>
        <v/>
      </c>
      <c r="C47" s="4" t="str">
        <f>IF(Inddata!C62="","",Inddata!C62)</f>
        <v/>
      </c>
      <c r="D47" s="4" t="str">
        <f>IF(Inddata!D62="","",Inddata!D62)</f>
        <v/>
      </c>
      <c r="E47" s="4" t="str">
        <f>IF(Inddata!E62="","",Inddata!E62)</f>
        <v/>
      </c>
      <c r="F47" s="4" t="str">
        <f>IF(Inddata!F62="","",Inddata!F62)</f>
        <v/>
      </c>
      <c r="G47" s="4">
        <f>IF(Inddata!G62="","",Inddata!G62)</f>
        <v>0</v>
      </c>
      <c r="H47" s="4" t="str">
        <f>IF(Inddata!H62&gt;0.5,Inddata!H62,"")</f>
        <v/>
      </c>
      <c r="I47" s="4" t="str">
        <f>IF(Inddata!I62="","",Inddata!I62)</f>
        <v/>
      </c>
      <c r="J47" s="4" t="str">
        <f>IF(AND(OR(I47="Motorvejsstrækning",I47="Frakørselsflettestrækning",I47="Tilkørselsflettestrækning"),Inddata!K62=""),2,IF(AND(OR(I47="Motorvejsstrækning",I47="Frakørselsflettestrækning",I47="Tilkørselsflettestrækning"),Inddata!K62&gt;0.5,Inddata!K62&lt;21),Inddata!K62,"Irrelevant"))</f>
        <v>Irrelevant</v>
      </c>
      <c r="K47" s="4" t="str">
        <f>IF(AND(OR(I47="Motorvejsstrækning",I47="Frakørselsflettestrækning",I47="Tilkørselsflettestrækning",I47="Frakørselsrampe",I47="Tilkørselsrampe"),Inddata!L62=""),3.5,IF(AND(OR(I47="Motorvejsstrækning",I47="Frakørselsflettestrækning",I47="Tilkørselsflettestrækning",I47="Frakørselsrampe",I47="Tilkørselsrampe"),Inddata!L62&gt;1.5,Inddata!L62&lt;11),Inddata!L62,"Irrelevant"))</f>
        <v>Irrelevant</v>
      </c>
      <c r="L47" s="4" t="str">
        <f>IF(AND(I47="Motorvejsstrækning",Inddata!M62=""),"Nej",IF(I47="Motorvejsstrækning",Inddata!M62,"Irrelevant"))</f>
        <v>Irrelevant</v>
      </c>
      <c r="M47" s="4" t="str">
        <f>IF(AND(L47="Ja",Inddata!N62&gt;0,Inddata!N62&lt;1.00000001),Inddata!N62,IF(OR(L47="Nej",L47="Ja"),0,"Irrelevant"))</f>
        <v>Irrelevant</v>
      </c>
      <c r="N47" s="4" t="str">
        <f>IF(AND(OR(I47="Motorvejsstrækning",I47="Frakørselsflettestrækning",I47="Tilkørselsflettestrækning"),Inddata!O62=""),3,IF(AND(OR(I47="Motorvejsstrækning",I47="Frakørselsflettestrækning",I47="Tilkørselsflettestrækning"),Inddata!O62&lt;11,Inddata!O62&gt;-0.00000001),Inddata!O62,"Irrelevant"))</f>
        <v>Irrelevant</v>
      </c>
      <c r="O47" s="4" t="str">
        <f>IF(AND(OR(I47="Motorvejsstrækning",I47="Frakørselsflettestrækning",I47="Tilkørselsflettestrækning",I47="Frakørselsrampe",I47="Tilkørselsrampe"),Inddata!P62=""),0.5,IF(AND(OR(I47="Motorvejsstrækning",I47="Frakørselsflettestrækning",I47="Tilkørselsflettestrækning",I47="Frakørselsrampe",I47="Tilkørselsrampe"),Inddata!P62&gt;-0.00000001,Inddata!P62&lt;11),Inddata!P62,"Irrelevant"))</f>
        <v>Irrelevant</v>
      </c>
      <c r="P47" s="4" t="str">
        <f>IF(AND(OR(I47="Motorvejsstrækning",I47="Frakørselsflettestrækning",I47="Tilkørselsflettestrækning"),Inddata!Q62=""),5,IF(AND(OR(I47="Motorvejsstrækning",I47="Frakørselsflettestrækning",I47="Tilkørselsflettestrækning"),Inddata!Q62&gt;-0.00000001,Inddata!Q62&lt;101),Inddata!Q62,"Irrelevant"))</f>
        <v>Irrelevant</v>
      </c>
      <c r="Q47" s="4" t="str">
        <f>IF(AND(OR(I47="Motorvejsstrækning",I47="Frakørselsflettestrækning",I47="Tilkørselsflettestrækning"),Inddata!R62=""),"Lige",IF(AND(OR(I47="Motorvejsstrækning",I47="Frakørselsflettestrækning",I47="Tilkørselsflettestrækning"),Inddata!R62&gt;10),Inddata!R62,"Irrelevant"))</f>
        <v>Irrelevant</v>
      </c>
      <c r="R47" s="4" t="str">
        <f>IF(Q47="Lige",0,IF(AND(OR(I47="Motorvejsstrækning",I47="Frakørselsflettestrækning",I47="Tilkørselsflettestrækning"),OR(Inddata!S62="",Inddata!S62&gt;(G47*1000))),G47*1000,IF(AND(OR(I47="Motorvejsstrækning",I47="Frakørselsflettestrækning",I47="Tilkørselsflettestrækning"),Inddata!S62&gt;0),Inddata!S62,"Irrelevant")))</f>
        <v>Irrelevant</v>
      </c>
      <c r="S47" s="4" t="str">
        <f>IF(AND(OR(I47="Motorvejsstrækning",I47="Frakørselsflettestrækning",I47="Tilkørselsflettestrækning"),Inddata!T62=""),"Lige",IF(AND(OR(I47="Motorvejsstrækning",I47="Frakørselsflettestrækning",I47="Tilkørselsflettestrækning"),Inddata!T62&gt;10),Inddata!T62,"Irrelevant"))</f>
        <v>Irrelevant</v>
      </c>
      <c r="T47" s="4" t="str">
        <f>IF(S47="Lige",0,IF(R47="Irrelevant","Irrelevant",IF(AND(OR(I47="Motorvejsstrækning",I47="Frakørselsflettestrækning",I47="Tilkørselsflettestrækning"),OR(Inddata!U62="",Inddata!U62&gt;(G47*1000-R47))),G47*1000-R47,IF(AND(OR(I47="Motorvejsstrækning",I47="Frakørselsflettestrækning",I47="Tilkørselsflettestrækning"),Inddata!U62&gt;0),Inddata!U62,"Irrelevant"))))</f>
        <v>Irrelevant</v>
      </c>
      <c r="U47" s="4" t="str">
        <f>IF(AND(OR(I47="Motorvejsstrækning",I47="Frakørselsflettestrækning",I47="Tilkørselsflettestrækning",I47="Frakørselsrampe",I47="Tilkørselsrampe"),Inddata!V62=""),"Nej",IF(OR(I47="Motorvejsstrækning",I47="Frakørselsflettestrækning",I47="Tilkørselsflettestrækning",I47="Frakørselsrampe",I47="Tilkørselsrampe"),Inddata!V62,"Irrelevant"))</f>
        <v>Irrelevant</v>
      </c>
      <c r="V47" s="4" t="str">
        <f>IF(W47="Lige",IF(AND(OR(I47="Frakørselsrampe",I47="Tilkørselsrampe"),Inddata!W62=""),"Lige ruderrampe",IF(OR(I47="Frakørselsrampe",I47="Tilkørselsrampe"),Inddata!W62,"Irrelevant")),"Irrelevant")</f>
        <v>Irrelevant</v>
      </c>
      <c r="W47" s="4" t="str">
        <f>IF(AND(OR(I47="Frakørselsrampe",I47="Tilkørselsrampe"),Inddata!X62=""),"Lige",IF(AND(OR(I47="Frakørselsrampe",I47="Tilkørselsrampe"),Inddata!X62&gt;10),Inddata!X62,"Irrelevant"))</f>
        <v>Irrelevant</v>
      </c>
      <c r="X47" s="4" t="str">
        <f>IF(AND(OR(I47="Frakørselsrampe",I47="Tilkørselsrampe"),OR(Inddata!Y62="",Inddata!Y62&gt;(G47*1000))),G47*1000,IF(AND(OR(I47="Frakørselsrampe",I47="Tilkørselsrampe"),Inddata!Y62&gt;0),Inddata!Y62,"Irrelevant"))</f>
        <v>Irrelevant</v>
      </c>
      <c r="Y47" s="4" t="str">
        <f>IF(AND(I47="Frakørselsrampe",Inddata!Z62=""),95,IF(AND(I47="Tilkørselsrampe",Inddata!Z62=""),45,IF(AND(OR(I47="Frakørselsrampe",I47="Tilkørselsrampe"),Inddata!Z62&gt;4,Inddata!Z62&lt;200),Inddata!Z62,"Irrelevant")))</f>
        <v>Irrelevant</v>
      </c>
      <c r="Z47" s="4" t="str">
        <f>IF(AND(OR(I47="Frakørselsrampe",I47="Tilkørselsrampe"),Inddata!AA62=""),"Lige",IF(AND(OR(I47="Frakørselsrampe",I47="Tilkørselsrampe"),Inddata!AA62&gt;10),Inddata!AA62,"Irrelevant"))</f>
        <v>Irrelevant</v>
      </c>
      <c r="AA47" s="4" t="str">
        <f>IF(X47="Irrelevant","Irrelevant",IF(AND(OR(I47="Frakørselsrampe",I47="Tilkørselsrampe"),OR(Inddata!AB62="",Inddata!AB62&gt;(G47*1000-X47))),G47*1000-X47,IF(AND(OR(I47="Frakørselsrampe",I47="Tilkørselsrampe"),Inddata!AB62&gt;0),Inddata!AB62,"Irrelevant")))</f>
        <v>Irrelevant</v>
      </c>
      <c r="AB47" s="4" t="str">
        <f>IF(AND(I47="Frakørselsrampe",Inddata!AC62=""),60,IF(AND(I47="Tilkørselsrampe",Inddata!AC62=""),80,IF(AND(OR(I47="Frakørselsrampe",I47="Tilkørselsrampe"),Inddata!AC62&gt;4,Inddata!AC62&lt;200),Inddata!AC62,"Irrelevant")))</f>
        <v>Irrelevant</v>
      </c>
      <c r="AC47" s="4" t="str">
        <f>IF(AND(OR(I47="Motorvejsstrækning",I47="Frakørselsflettestrækning",I47="Tilkørselsflettestrækning"),Inddata!AD62=""),"Nej",IF(OR(I47="Motorvejsstrækning",I47="Frakørselsflettestrækning",I47="Tilkørselsflettestrækning"),Inddata!AD62,"Irrelevant"))</f>
        <v>Irrelevant</v>
      </c>
      <c r="AD47" s="4" t="str">
        <f>IF(AND(OR(I47="Motorvejsstrækning",I47="Frakørselsflettestrækning",I47="Tilkørselsflettestrækning"),Inddata!AE62=""),"130 km/t",IF(OR(I47="Motorvejsstrækning",I47="Frakørselsflettestrækning",I47="Tilkørselsflettestrækning"),Inddata!AE62,"Irrelevant"))</f>
        <v>Irrelevant</v>
      </c>
      <c r="AE47" s="4" t="str">
        <f>IF(AND(I47="Tilkørselsflettestrækning",Inddata!AF62=""),"Nej",IF(I47="Tilkørselsflettestrækning",Inddata!AF62,"Irrelevant"))</f>
        <v>Irrelevant</v>
      </c>
      <c r="AF47" s="4" t="str">
        <f>IF(AND(AE47="Ja",Inddata!AG62&gt;0,Inddata!AG62&lt;1.00000001),Inddata!AG62,IF(OR(AE47="Nej",AE47="Ja"),0,"Irrelevant"))</f>
        <v>Irrelevant</v>
      </c>
    </row>
    <row r="48" spans="1:32" x14ac:dyDescent="0.25">
      <c r="A48" s="4" t="str">
        <f>IF(Inddata!A63="","",Inddata!A63)</f>
        <v/>
      </c>
      <c r="B48" s="4" t="str">
        <f>IF(Inddata!B63="","",Inddata!B63)</f>
        <v/>
      </c>
      <c r="C48" s="4" t="str">
        <f>IF(Inddata!C63="","",Inddata!C63)</f>
        <v/>
      </c>
      <c r="D48" s="4" t="str">
        <f>IF(Inddata!D63="","",Inddata!D63)</f>
        <v/>
      </c>
      <c r="E48" s="4" t="str">
        <f>IF(Inddata!E63="","",Inddata!E63)</f>
        <v/>
      </c>
      <c r="F48" s="4" t="str">
        <f>IF(Inddata!F63="","",Inddata!F63)</f>
        <v/>
      </c>
      <c r="G48" s="4">
        <f>IF(Inddata!G63="","",Inddata!G63)</f>
        <v>0</v>
      </c>
      <c r="H48" s="4" t="str">
        <f>IF(Inddata!H63&gt;0.5,Inddata!H63,"")</f>
        <v/>
      </c>
      <c r="I48" s="4" t="str">
        <f>IF(Inddata!I63="","",Inddata!I63)</f>
        <v/>
      </c>
      <c r="J48" s="4" t="str">
        <f>IF(AND(OR(I48="Motorvejsstrækning",I48="Frakørselsflettestrækning",I48="Tilkørselsflettestrækning"),Inddata!K63=""),2,IF(AND(OR(I48="Motorvejsstrækning",I48="Frakørselsflettestrækning",I48="Tilkørselsflettestrækning"),Inddata!K63&gt;0.5,Inddata!K63&lt;21),Inddata!K63,"Irrelevant"))</f>
        <v>Irrelevant</v>
      </c>
      <c r="K48" s="4" t="str">
        <f>IF(AND(OR(I48="Motorvejsstrækning",I48="Frakørselsflettestrækning",I48="Tilkørselsflettestrækning",I48="Frakørselsrampe",I48="Tilkørselsrampe"),Inddata!L63=""),3.5,IF(AND(OR(I48="Motorvejsstrækning",I48="Frakørselsflettestrækning",I48="Tilkørselsflettestrækning",I48="Frakørselsrampe",I48="Tilkørselsrampe"),Inddata!L63&gt;1.5,Inddata!L63&lt;11),Inddata!L63,"Irrelevant"))</f>
        <v>Irrelevant</v>
      </c>
      <c r="L48" s="4" t="str">
        <f>IF(AND(I48="Motorvejsstrækning",Inddata!M63=""),"Nej",IF(I48="Motorvejsstrækning",Inddata!M63,"Irrelevant"))</f>
        <v>Irrelevant</v>
      </c>
      <c r="M48" s="4" t="str">
        <f>IF(AND(L48="Ja",Inddata!N63&gt;0,Inddata!N63&lt;1.00000001),Inddata!N63,IF(OR(L48="Nej",L48="Ja"),0,"Irrelevant"))</f>
        <v>Irrelevant</v>
      </c>
      <c r="N48" s="4" t="str">
        <f>IF(AND(OR(I48="Motorvejsstrækning",I48="Frakørselsflettestrækning",I48="Tilkørselsflettestrækning"),Inddata!O63=""),3,IF(AND(OR(I48="Motorvejsstrækning",I48="Frakørselsflettestrækning",I48="Tilkørselsflettestrækning"),Inddata!O63&lt;11,Inddata!O63&gt;-0.00000001),Inddata!O63,"Irrelevant"))</f>
        <v>Irrelevant</v>
      </c>
      <c r="O48" s="4" t="str">
        <f>IF(AND(OR(I48="Motorvejsstrækning",I48="Frakørselsflettestrækning",I48="Tilkørselsflettestrækning",I48="Frakørselsrampe",I48="Tilkørselsrampe"),Inddata!P63=""),0.5,IF(AND(OR(I48="Motorvejsstrækning",I48="Frakørselsflettestrækning",I48="Tilkørselsflettestrækning",I48="Frakørselsrampe",I48="Tilkørselsrampe"),Inddata!P63&gt;-0.00000001,Inddata!P63&lt;11),Inddata!P63,"Irrelevant"))</f>
        <v>Irrelevant</v>
      </c>
      <c r="P48" s="4" t="str">
        <f>IF(AND(OR(I48="Motorvejsstrækning",I48="Frakørselsflettestrækning",I48="Tilkørselsflettestrækning"),Inddata!Q63=""),5,IF(AND(OR(I48="Motorvejsstrækning",I48="Frakørselsflettestrækning",I48="Tilkørselsflettestrækning"),Inddata!Q63&gt;-0.00000001,Inddata!Q63&lt;101),Inddata!Q63,"Irrelevant"))</f>
        <v>Irrelevant</v>
      </c>
      <c r="Q48" s="4" t="str">
        <f>IF(AND(OR(I48="Motorvejsstrækning",I48="Frakørselsflettestrækning",I48="Tilkørselsflettestrækning"),Inddata!R63=""),"Lige",IF(AND(OR(I48="Motorvejsstrækning",I48="Frakørselsflettestrækning",I48="Tilkørselsflettestrækning"),Inddata!R63&gt;10),Inddata!R63,"Irrelevant"))</f>
        <v>Irrelevant</v>
      </c>
      <c r="R48" s="4" t="str">
        <f>IF(Q48="Lige",0,IF(AND(OR(I48="Motorvejsstrækning",I48="Frakørselsflettestrækning",I48="Tilkørselsflettestrækning"),OR(Inddata!S63="",Inddata!S63&gt;(G48*1000))),G48*1000,IF(AND(OR(I48="Motorvejsstrækning",I48="Frakørselsflettestrækning",I48="Tilkørselsflettestrækning"),Inddata!S63&gt;0),Inddata!S63,"Irrelevant")))</f>
        <v>Irrelevant</v>
      </c>
      <c r="S48" s="4" t="str">
        <f>IF(AND(OR(I48="Motorvejsstrækning",I48="Frakørselsflettestrækning",I48="Tilkørselsflettestrækning"),Inddata!T63=""),"Lige",IF(AND(OR(I48="Motorvejsstrækning",I48="Frakørselsflettestrækning",I48="Tilkørselsflettestrækning"),Inddata!T63&gt;10),Inddata!T63,"Irrelevant"))</f>
        <v>Irrelevant</v>
      </c>
      <c r="T48" s="4" t="str">
        <f>IF(S48="Lige",0,IF(R48="Irrelevant","Irrelevant",IF(AND(OR(I48="Motorvejsstrækning",I48="Frakørselsflettestrækning",I48="Tilkørselsflettestrækning"),OR(Inddata!U63="",Inddata!U63&gt;(G48*1000-R48))),G48*1000-R48,IF(AND(OR(I48="Motorvejsstrækning",I48="Frakørselsflettestrækning",I48="Tilkørselsflettestrækning"),Inddata!U63&gt;0),Inddata!U63,"Irrelevant"))))</f>
        <v>Irrelevant</v>
      </c>
      <c r="U48" s="4" t="str">
        <f>IF(AND(OR(I48="Motorvejsstrækning",I48="Frakørselsflettestrækning",I48="Tilkørselsflettestrækning",I48="Frakørselsrampe",I48="Tilkørselsrampe"),Inddata!V63=""),"Nej",IF(OR(I48="Motorvejsstrækning",I48="Frakørselsflettestrækning",I48="Tilkørselsflettestrækning",I48="Frakørselsrampe",I48="Tilkørselsrampe"),Inddata!V63,"Irrelevant"))</f>
        <v>Irrelevant</v>
      </c>
      <c r="V48" s="4" t="str">
        <f>IF(W48="Lige",IF(AND(OR(I48="Frakørselsrampe",I48="Tilkørselsrampe"),Inddata!W63=""),"Lige ruderrampe",IF(OR(I48="Frakørselsrampe",I48="Tilkørselsrampe"),Inddata!W63,"Irrelevant")),"Irrelevant")</f>
        <v>Irrelevant</v>
      </c>
      <c r="W48" s="4" t="str">
        <f>IF(AND(OR(I48="Frakørselsrampe",I48="Tilkørselsrampe"),Inddata!X63=""),"Lige",IF(AND(OR(I48="Frakørselsrampe",I48="Tilkørselsrampe"),Inddata!X63&gt;10),Inddata!X63,"Irrelevant"))</f>
        <v>Irrelevant</v>
      </c>
      <c r="X48" s="4" t="str">
        <f>IF(AND(OR(I48="Frakørselsrampe",I48="Tilkørselsrampe"),OR(Inddata!Y63="",Inddata!Y63&gt;(G48*1000))),G48*1000,IF(AND(OR(I48="Frakørselsrampe",I48="Tilkørselsrampe"),Inddata!Y63&gt;0),Inddata!Y63,"Irrelevant"))</f>
        <v>Irrelevant</v>
      </c>
      <c r="Y48" s="4" t="str">
        <f>IF(AND(I48="Frakørselsrampe",Inddata!Z63=""),95,IF(AND(I48="Tilkørselsrampe",Inddata!Z63=""),45,IF(AND(OR(I48="Frakørselsrampe",I48="Tilkørselsrampe"),Inddata!Z63&gt;4,Inddata!Z63&lt;200),Inddata!Z63,"Irrelevant")))</f>
        <v>Irrelevant</v>
      </c>
      <c r="Z48" s="4" t="str">
        <f>IF(AND(OR(I48="Frakørselsrampe",I48="Tilkørselsrampe"),Inddata!AA63=""),"Lige",IF(AND(OR(I48="Frakørselsrampe",I48="Tilkørselsrampe"),Inddata!AA63&gt;10),Inddata!AA63,"Irrelevant"))</f>
        <v>Irrelevant</v>
      </c>
      <c r="AA48" s="4" t="str">
        <f>IF(X48="Irrelevant","Irrelevant",IF(AND(OR(I48="Frakørselsrampe",I48="Tilkørselsrampe"),OR(Inddata!AB63="",Inddata!AB63&gt;(G48*1000-X48))),G48*1000-X48,IF(AND(OR(I48="Frakørselsrampe",I48="Tilkørselsrampe"),Inddata!AB63&gt;0),Inddata!AB63,"Irrelevant")))</f>
        <v>Irrelevant</v>
      </c>
      <c r="AB48" s="4" t="str">
        <f>IF(AND(I48="Frakørselsrampe",Inddata!AC63=""),60,IF(AND(I48="Tilkørselsrampe",Inddata!AC63=""),80,IF(AND(OR(I48="Frakørselsrampe",I48="Tilkørselsrampe"),Inddata!AC63&gt;4,Inddata!AC63&lt;200),Inddata!AC63,"Irrelevant")))</f>
        <v>Irrelevant</v>
      </c>
      <c r="AC48" s="4" t="str">
        <f>IF(AND(OR(I48="Motorvejsstrækning",I48="Frakørselsflettestrækning",I48="Tilkørselsflettestrækning"),Inddata!AD63=""),"Nej",IF(OR(I48="Motorvejsstrækning",I48="Frakørselsflettestrækning",I48="Tilkørselsflettestrækning"),Inddata!AD63,"Irrelevant"))</f>
        <v>Irrelevant</v>
      </c>
      <c r="AD48" s="4" t="str">
        <f>IF(AND(OR(I48="Motorvejsstrækning",I48="Frakørselsflettestrækning",I48="Tilkørselsflettestrækning"),Inddata!AE63=""),"130 km/t",IF(OR(I48="Motorvejsstrækning",I48="Frakørselsflettestrækning",I48="Tilkørselsflettestrækning"),Inddata!AE63,"Irrelevant"))</f>
        <v>Irrelevant</v>
      </c>
      <c r="AE48" s="4" t="str">
        <f>IF(AND(I48="Tilkørselsflettestrækning",Inddata!AF63=""),"Nej",IF(I48="Tilkørselsflettestrækning",Inddata!AF63,"Irrelevant"))</f>
        <v>Irrelevant</v>
      </c>
      <c r="AF48" s="4" t="str">
        <f>IF(AND(AE48="Ja",Inddata!AG63&gt;0,Inddata!AG63&lt;1.00000001),Inddata!AG63,IF(OR(AE48="Nej",AE48="Ja"),0,"Irrelevant"))</f>
        <v>Irrelevant</v>
      </c>
    </row>
    <row r="49" spans="1:32" x14ac:dyDescent="0.25">
      <c r="A49" s="4" t="str">
        <f>IF(Inddata!A64="","",Inddata!A64)</f>
        <v/>
      </c>
      <c r="B49" s="4" t="str">
        <f>IF(Inddata!B64="","",Inddata!B64)</f>
        <v/>
      </c>
      <c r="C49" s="4" t="str">
        <f>IF(Inddata!C64="","",Inddata!C64)</f>
        <v/>
      </c>
      <c r="D49" s="4" t="str">
        <f>IF(Inddata!D64="","",Inddata!D64)</f>
        <v/>
      </c>
      <c r="E49" s="4" t="str">
        <f>IF(Inddata!E64="","",Inddata!E64)</f>
        <v/>
      </c>
      <c r="F49" s="4" t="str">
        <f>IF(Inddata!F64="","",Inddata!F64)</f>
        <v/>
      </c>
      <c r="G49" s="4">
        <f>IF(Inddata!G64="","",Inddata!G64)</f>
        <v>0</v>
      </c>
      <c r="H49" s="4" t="str">
        <f>IF(Inddata!H64&gt;0.5,Inddata!H64,"")</f>
        <v/>
      </c>
      <c r="I49" s="4" t="str">
        <f>IF(Inddata!I64="","",Inddata!I64)</f>
        <v/>
      </c>
      <c r="J49" s="4" t="str">
        <f>IF(AND(OR(I49="Motorvejsstrækning",I49="Frakørselsflettestrækning",I49="Tilkørselsflettestrækning"),Inddata!K64=""),2,IF(AND(OR(I49="Motorvejsstrækning",I49="Frakørselsflettestrækning",I49="Tilkørselsflettestrækning"),Inddata!K64&gt;0.5,Inddata!K64&lt;21),Inddata!K64,"Irrelevant"))</f>
        <v>Irrelevant</v>
      </c>
      <c r="K49" s="4" t="str">
        <f>IF(AND(OR(I49="Motorvejsstrækning",I49="Frakørselsflettestrækning",I49="Tilkørselsflettestrækning",I49="Frakørselsrampe",I49="Tilkørselsrampe"),Inddata!L64=""),3.5,IF(AND(OR(I49="Motorvejsstrækning",I49="Frakørselsflettestrækning",I49="Tilkørselsflettestrækning",I49="Frakørselsrampe",I49="Tilkørselsrampe"),Inddata!L64&gt;1.5,Inddata!L64&lt;11),Inddata!L64,"Irrelevant"))</f>
        <v>Irrelevant</v>
      </c>
      <c r="L49" s="4" t="str">
        <f>IF(AND(I49="Motorvejsstrækning",Inddata!M64=""),"Nej",IF(I49="Motorvejsstrækning",Inddata!M64,"Irrelevant"))</f>
        <v>Irrelevant</v>
      </c>
      <c r="M49" s="4" t="str">
        <f>IF(AND(L49="Ja",Inddata!N64&gt;0,Inddata!N64&lt;1.00000001),Inddata!N64,IF(OR(L49="Nej",L49="Ja"),0,"Irrelevant"))</f>
        <v>Irrelevant</v>
      </c>
      <c r="N49" s="4" t="str">
        <f>IF(AND(OR(I49="Motorvejsstrækning",I49="Frakørselsflettestrækning",I49="Tilkørselsflettestrækning"),Inddata!O64=""),3,IF(AND(OR(I49="Motorvejsstrækning",I49="Frakørselsflettestrækning",I49="Tilkørselsflettestrækning"),Inddata!O64&lt;11,Inddata!O64&gt;-0.00000001),Inddata!O64,"Irrelevant"))</f>
        <v>Irrelevant</v>
      </c>
      <c r="O49" s="4" t="str">
        <f>IF(AND(OR(I49="Motorvejsstrækning",I49="Frakørselsflettestrækning",I49="Tilkørselsflettestrækning",I49="Frakørselsrampe",I49="Tilkørselsrampe"),Inddata!P64=""),0.5,IF(AND(OR(I49="Motorvejsstrækning",I49="Frakørselsflettestrækning",I49="Tilkørselsflettestrækning",I49="Frakørselsrampe",I49="Tilkørselsrampe"),Inddata!P64&gt;-0.00000001,Inddata!P64&lt;11),Inddata!P64,"Irrelevant"))</f>
        <v>Irrelevant</v>
      </c>
      <c r="P49" s="4" t="str">
        <f>IF(AND(OR(I49="Motorvejsstrækning",I49="Frakørselsflettestrækning",I49="Tilkørselsflettestrækning"),Inddata!Q64=""),5,IF(AND(OR(I49="Motorvejsstrækning",I49="Frakørselsflettestrækning",I49="Tilkørselsflettestrækning"),Inddata!Q64&gt;-0.00000001,Inddata!Q64&lt;101),Inddata!Q64,"Irrelevant"))</f>
        <v>Irrelevant</v>
      </c>
      <c r="Q49" s="4" t="str">
        <f>IF(AND(OR(I49="Motorvejsstrækning",I49="Frakørselsflettestrækning",I49="Tilkørselsflettestrækning"),Inddata!R64=""),"Lige",IF(AND(OR(I49="Motorvejsstrækning",I49="Frakørselsflettestrækning",I49="Tilkørselsflettestrækning"),Inddata!R64&gt;10),Inddata!R64,"Irrelevant"))</f>
        <v>Irrelevant</v>
      </c>
      <c r="R49" s="4" t="str">
        <f>IF(Q49="Lige",0,IF(AND(OR(I49="Motorvejsstrækning",I49="Frakørselsflettestrækning",I49="Tilkørselsflettestrækning"),OR(Inddata!S64="",Inddata!S64&gt;(G49*1000))),G49*1000,IF(AND(OR(I49="Motorvejsstrækning",I49="Frakørselsflettestrækning",I49="Tilkørselsflettestrækning"),Inddata!S64&gt;0),Inddata!S64,"Irrelevant")))</f>
        <v>Irrelevant</v>
      </c>
      <c r="S49" s="4" t="str">
        <f>IF(AND(OR(I49="Motorvejsstrækning",I49="Frakørselsflettestrækning",I49="Tilkørselsflettestrækning"),Inddata!T64=""),"Lige",IF(AND(OR(I49="Motorvejsstrækning",I49="Frakørselsflettestrækning",I49="Tilkørselsflettestrækning"),Inddata!T64&gt;10),Inddata!T64,"Irrelevant"))</f>
        <v>Irrelevant</v>
      </c>
      <c r="T49" s="4" t="str">
        <f>IF(S49="Lige",0,IF(R49="Irrelevant","Irrelevant",IF(AND(OR(I49="Motorvejsstrækning",I49="Frakørselsflettestrækning",I49="Tilkørselsflettestrækning"),OR(Inddata!U64="",Inddata!U64&gt;(G49*1000-R49))),G49*1000-R49,IF(AND(OR(I49="Motorvejsstrækning",I49="Frakørselsflettestrækning",I49="Tilkørselsflettestrækning"),Inddata!U64&gt;0),Inddata!U64,"Irrelevant"))))</f>
        <v>Irrelevant</v>
      </c>
      <c r="U49" s="4" t="str">
        <f>IF(AND(OR(I49="Motorvejsstrækning",I49="Frakørselsflettestrækning",I49="Tilkørselsflettestrækning",I49="Frakørselsrampe",I49="Tilkørselsrampe"),Inddata!V64=""),"Nej",IF(OR(I49="Motorvejsstrækning",I49="Frakørselsflettestrækning",I49="Tilkørselsflettestrækning",I49="Frakørselsrampe",I49="Tilkørselsrampe"),Inddata!V64,"Irrelevant"))</f>
        <v>Irrelevant</v>
      </c>
      <c r="V49" s="4" t="str">
        <f>IF(W49="Lige",IF(AND(OR(I49="Frakørselsrampe",I49="Tilkørselsrampe"),Inddata!W64=""),"Lige ruderrampe",IF(OR(I49="Frakørselsrampe",I49="Tilkørselsrampe"),Inddata!W64,"Irrelevant")),"Irrelevant")</f>
        <v>Irrelevant</v>
      </c>
      <c r="W49" s="4" t="str">
        <f>IF(AND(OR(I49="Frakørselsrampe",I49="Tilkørselsrampe"),Inddata!X64=""),"Lige",IF(AND(OR(I49="Frakørselsrampe",I49="Tilkørselsrampe"),Inddata!X64&gt;10),Inddata!X64,"Irrelevant"))</f>
        <v>Irrelevant</v>
      </c>
      <c r="X49" s="4" t="str">
        <f>IF(AND(OR(I49="Frakørselsrampe",I49="Tilkørselsrampe"),OR(Inddata!Y64="",Inddata!Y64&gt;(G49*1000))),G49*1000,IF(AND(OR(I49="Frakørselsrampe",I49="Tilkørselsrampe"),Inddata!Y64&gt;0),Inddata!Y64,"Irrelevant"))</f>
        <v>Irrelevant</v>
      </c>
      <c r="Y49" s="4" t="str">
        <f>IF(AND(I49="Frakørselsrampe",Inddata!Z64=""),95,IF(AND(I49="Tilkørselsrampe",Inddata!Z64=""),45,IF(AND(OR(I49="Frakørselsrampe",I49="Tilkørselsrampe"),Inddata!Z64&gt;4,Inddata!Z64&lt;200),Inddata!Z64,"Irrelevant")))</f>
        <v>Irrelevant</v>
      </c>
      <c r="Z49" s="4" t="str">
        <f>IF(AND(OR(I49="Frakørselsrampe",I49="Tilkørselsrampe"),Inddata!AA64=""),"Lige",IF(AND(OR(I49="Frakørselsrampe",I49="Tilkørselsrampe"),Inddata!AA64&gt;10),Inddata!AA64,"Irrelevant"))</f>
        <v>Irrelevant</v>
      </c>
      <c r="AA49" s="4" t="str">
        <f>IF(X49="Irrelevant","Irrelevant",IF(AND(OR(I49="Frakørselsrampe",I49="Tilkørselsrampe"),OR(Inddata!AB64="",Inddata!AB64&gt;(G49*1000-X49))),G49*1000-X49,IF(AND(OR(I49="Frakørselsrampe",I49="Tilkørselsrampe"),Inddata!AB64&gt;0),Inddata!AB64,"Irrelevant")))</f>
        <v>Irrelevant</v>
      </c>
      <c r="AB49" s="4" t="str">
        <f>IF(AND(I49="Frakørselsrampe",Inddata!AC64=""),60,IF(AND(I49="Tilkørselsrampe",Inddata!AC64=""),80,IF(AND(OR(I49="Frakørselsrampe",I49="Tilkørselsrampe"),Inddata!AC64&gt;4,Inddata!AC64&lt;200),Inddata!AC64,"Irrelevant")))</f>
        <v>Irrelevant</v>
      </c>
      <c r="AC49" s="4" t="str">
        <f>IF(AND(OR(I49="Motorvejsstrækning",I49="Frakørselsflettestrækning",I49="Tilkørselsflettestrækning"),Inddata!AD64=""),"Nej",IF(OR(I49="Motorvejsstrækning",I49="Frakørselsflettestrækning",I49="Tilkørselsflettestrækning"),Inddata!AD64,"Irrelevant"))</f>
        <v>Irrelevant</v>
      </c>
      <c r="AD49" s="4" t="str">
        <f>IF(AND(OR(I49="Motorvejsstrækning",I49="Frakørselsflettestrækning",I49="Tilkørselsflettestrækning"),Inddata!AE64=""),"130 km/t",IF(OR(I49="Motorvejsstrækning",I49="Frakørselsflettestrækning",I49="Tilkørselsflettestrækning"),Inddata!AE64,"Irrelevant"))</f>
        <v>Irrelevant</v>
      </c>
      <c r="AE49" s="4" t="str">
        <f>IF(AND(I49="Tilkørselsflettestrækning",Inddata!AF64=""),"Nej",IF(I49="Tilkørselsflettestrækning",Inddata!AF64,"Irrelevant"))</f>
        <v>Irrelevant</v>
      </c>
      <c r="AF49" s="4" t="str">
        <f>IF(AND(AE49="Ja",Inddata!AG64&gt;0,Inddata!AG64&lt;1.00000001),Inddata!AG64,IF(OR(AE49="Nej",AE49="Ja"),0,"Irrelevant"))</f>
        <v>Irrelevant</v>
      </c>
    </row>
    <row r="50" spans="1:32" x14ac:dyDescent="0.25">
      <c r="A50" s="4" t="str">
        <f>IF(Inddata!A65="","",Inddata!A65)</f>
        <v/>
      </c>
      <c r="B50" s="4" t="str">
        <f>IF(Inddata!B65="","",Inddata!B65)</f>
        <v/>
      </c>
      <c r="C50" s="4" t="str">
        <f>IF(Inddata!C65="","",Inddata!C65)</f>
        <v/>
      </c>
      <c r="D50" s="4" t="str">
        <f>IF(Inddata!D65="","",Inddata!D65)</f>
        <v/>
      </c>
      <c r="E50" s="4" t="str">
        <f>IF(Inddata!E65="","",Inddata!E65)</f>
        <v/>
      </c>
      <c r="F50" s="4" t="str">
        <f>IF(Inddata!F65="","",Inddata!F65)</f>
        <v/>
      </c>
      <c r="G50" s="4">
        <f>IF(Inddata!G65="","",Inddata!G65)</f>
        <v>0</v>
      </c>
      <c r="H50" s="4" t="str">
        <f>IF(Inddata!H65&gt;0.5,Inddata!H65,"")</f>
        <v/>
      </c>
      <c r="I50" s="4" t="str">
        <f>IF(Inddata!I65="","",Inddata!I65)</f>
        <v/>
      </c>
      <c r="J50" s="4" t="str">
        <f>IF(AND(OR(I50="Motorvejsstrækning",I50="Frakørselsflettestrækning",I50="Tilkørselsflettestrækning"),Inddata!K65=""),2,IF(AND(OR(I50="Motorvejsstrækning",I50="Frakørselsflettestrækning",I50="Tilkørselsflettestrækning"),Inddata!K65&gt;0.5,Inddata!K65&lt;21),Inddata!K65,"Irrelevant"))</f>
        <v>Irrelevant</v>
      </c>
      <c r="K50" s="4" t="str">
        <f>IF(AND(OR(I50="Motorvejsstrækning",I50="Frakørselsflettestrækning",I50="Tilkørselsflettestrækning",I50="Frakørselsrampe",I50="Tilkørselsrampe"),Inddata!L65=""),3.5,IF(AND(OR(I50="Motorvejsstrækning",I50="Frakørselsflettestrækning",I50="Tilkørselsflettestrækning",I50="Frakørselsrampe",I50="Tilkørselsrampe"),Inddata!L65&gt;1.5,Inddata!L65&lt;11),Inddata!L65,"Irrelevant"))</f>
        <v>Irrelevant</v>
      </c>
      <c r="L50" s="4" t="str">
        <f>IF(AND(I50="Motorvejsstrækning",Inddata!M65=""),"Nej",IF(I50="Motorvejsstrækning",Inddata!M65,"Irrelevant"))</f>
        <v>Irrelevant</v>
      </c>
      <c r="M50" s="4" t="str">
        <f>IF(AND(L50="Ja",Inddata!N65&gt;0,Inddata!N65&lt;1.00000001),Inddata!N65,IF(OR(L50="Nej",L50="Ja"),0,"Irrelevant"))</f>
        <v>Irrelevant</v>
      </c>
      <c r="N50" s="4" t="str">
        <f>IF(AND(OR(I50="Motorvejsstrækning",I50="Frakørselsflettestrækning",I50="Tilkørselsflettestrækning"),Inddata!O65=""),3,IF(AND(OR(I50="Motorvejsstrækning",I50="Frakørselsflettestrækning",I50="Tilkørselsflettestrækning"),Inddata!O65&lt;11,Inddata!O65&gt;-0.00000001),Inddata!O65,"Irrelevant"))</f>
        <v>Irrelevant</v>
      </c>
      <c r="O50" s="4" t="str">
        <f>IF(AND(OR(I50="Motorvejsstrækning",I50="Frakørselsflettestrækning",I50="Tilkørselsflettestrækning",I50="Frakørselsrampe",I50="Tilkørselsrampe"),Inddata!P65=""),0.5,IF(AND(OR(I50="Motorvejsstrækning",I50="Frakørselsflettestrækning",I50="Tilkørselsflettestrækning",I50="Frakørselsrampe",I50="Tilkørselsrampe"),Inddata!P65&gt;-0.00000001,Inddata!P65&lt;11),Inddata!P65,"Irrelevant"))</f>
        <v>Irrelevant</v>
      </c>
      <c r="P50" s="4" t="str">
        <f>IF(AND(OR(I50="Motorvejsstrækning",I50="Frakørselsflettestrækning",I50="Tilkørselsflettestrækning"),Inddata!Q65=""),5,IF(AND(OR(I50="Motorvejsstrækning",I50="Frakørselsflettestrækning",I50="Tilkørselsflettestrækning"),Inddata!Q65&gt;-0.00000001,Inddata!Q65&lt;101),Inddata!Q65,"Irrelevant"))</f>
        <v>Irrelevant</v>
      </c>
      <c r="Q50" s="4" t="str">
        <f>IF(AND(OR(I50="Motorvejsstrækning",I50="Frakørselsflettestrækning",I50="Tilkørselsflettestrækning"),Inddata!R65=""),"Lige",IF(AND(OR(I50="Motorvejsstrækning",I50="Frakørselsflettestrækning",I50="Tilkørselsflettestrækning"),Inddata!R65&gt;10),Inddata!R65,"Irrelevant"))</f>
        <v>Irrelevant</v>
      </c>
      <c r="R50" s="4" t="str">
        <f>IF(Q50="Lige",0,IF(AND(OR(I50="Motorvejsstrækning",I50="Frakørselsflettestrækning",I50="Tilkørselsflettestrækning"),OR(Inddata!S65="",Inddata!S65&gt;(G50*1000))),G50*1000,IF(AND(OR(I50="Motorvejsstrækning",I50="Frakørselsflettestrækning",I50="Tilkørselsflettestrækning"),Inddata!S65&gt;0),Inddata!S65,"Irrelevant")))</f>
        <v>Irrelevant</v>
      </c>
      <c r="S50" s="4" t="str">
        <f>IF(AND(OR(I50="Motorvejsstrækning",I50="Frakørselsflettestrækning",I50="Tilkørselsflettestrækning"),Inddata!T65=""),"Lige",IF(AND(OR(I50="Motorvejsstrækning",I50="Frakørselsflettestrækning",I50="Tilkørselsflettestrækning"),Inddata!T65&gt;10),Inddata!T65,"Irrelevant"))</f>
        <v>Irrelevant</v>
      </c>
      <c r="T50" s="4" t="str">
        <f>IF(S50="Lige",0,IF(R50="Irrelevant","Irrelevant",IF(AND(OR(I50="Motorvejsstrækning",I50="Frakørselsflettestrækning",I50="Tilkørselsflettestrækning"),OR(Inddata!U65="",Inddata!U65&gt;(G50*1000-R50))),G50*1000-R50,IF(AND(OR(I50="Motorvejsstrækning",I50="Frakørselsflettestrækning",I50="Tilkørselsflettestrækning"),Inddata!U65&gt;0),Inddata!U65,"Irrelevant"))))</f>
        <v>Irrelevant</v>
      </c>
      <c r="U50" s="4" t="str">
        <f>IF(AND(OR(I50="Motorvejsstrækning",I50="Frakørselsflettestrækning",I50="Tilkørselsflettestrækning",I50="Frakørselsrampe",I50="Tilkørselsrampe"),Inddata!V65=""),"Nej",IF(OR(I50="Motorvejsstrækning",I50="Frakørselsflettestrækning",I50="Tilkørselsflettestrækning",I50="Frakørselsrampe",I50="Tilkørselsrampe"),Inddata!V65,"Irrelevant"))</f>
        <v>Irrelevant</v>
      </c>
      <c r="V50" s="4" t="str">
        <f>IF(W50="Lige",IF(AND(OR(I50="Frakørselsrampe",I50="Tilkørselsrampe"),Inddata!W65=""),"Lige ruderrampe",IF(OR(I50="Frakørselsrampe",I50="Tilkørselsrampe"),Inddata!W65,"Irrelevant")),"Irrelevant")</f>
        <v>Irrelevant</v>
      </c>
      <c r="W50" s="4" t="str">
        <f>IF(AND(OR(I50="Frakørselsrampe",I50="Tilkørselsrampe"),Inddata!X65=""),"Lige",IF(AND(OR(I50="Frakørselsrampe",I50="Tilkørselsrampe"),Inddata!X65&gt;10),Inddata!X65,"Irrelevant"))</f>
        <v>Irrelevant</v>
      </c>
      <c r="X50" s="4" t="str">
        <f>IF(AND(OR(I50="Frakørselsrampe",I50="Tilkørselsrampe"),OR(Inddata!Y65="",Inddata!Y65&gt;(G50*1000))),G50*1000,IF(AND(OR(I50="Frakørselsrampe",I50="Tilkørselsrampe"),Inddata!Y65&gt;0),Inddata!Y65,"Irrelevant"))</f>
        <v>Irrelevant</v>
      </c>
      <c r="Y50" s="4" t="str">
        <f>IF(AND(I50="Frakørselsrampe",Inddata!Z65=""),95,IF(AND(I50="Tilkørselsrampe",Inddata!Z65=""),45,IF(AND(OR(I50="Frakørselsrampe",I50="Tilkørselsrampe"),Inddata!Z65&gt;4,Inddata!Z65&lt;200),Inddata!Z65,"Irrelevant")))</f>
        <v>Irrelevant</v>
      </c>
      <c r="Z50" s="4" t="str">
        <f>IF(AND(OR(I50="Frakørselsrampe",I50="Tilkørselsrampe"),Inddata!AA65=""),"Lige",IF(AND(OR(I50="Frakørselsrampe",I50="Tilkørselsrampe"),Inddata!AA65&gt;10),Inddata!AA65,"Irrelevant"))</f>
        <v>Irrelevant</v>
      </c>
      <c r="AA50" s="4" t="str">
        <f>IF(X50="Irrelevant","Irrelevant",IF(AND(OR(I50="Frakørselsrampe",I50="Tilkørselsrampe"),OR(Inddata!AB65="",Inddata!AB65&gt;(G50*1000-X50))),G50*1000-X50,IF(AND(OR(I50="Frakørselsrampe",I50="Tilkørselsrampe"),Inddata!AB65&gt;0),Inddata!AB65,"Irrelevant")))</f>
        <v>Irrelevant</v>
      </c>
      <c r="AB50" s="4" t="str">
        <f>IF(AND(I50="Frakørselsrampe",Inddata!AC65=""),60,IF(AND(I50="Tilkørselsrampe",Inddata!AC65=""),80,IF(AND(OR(I50="Frakørselsrampe",I50="Tilkørselsrampe"),Inddata!AC65&gt;4,Inddata!AC65&lt;200),Inddata!AC65,"Irrelevant")))</f>
        <v>Irrelevant</v>
      </c>
      <c r="AC50" s="4" t="str">
        <f>IF(AND(OR(I50="Motorvejsstrækning",I50="Frakørselsflettestrækning",I50="Tilkørselsflettestrækning"),Inddata!AD65=""),"Nej",IF(OR(I50="Motorvejsstrækning",I50="Frakørselsflettestrækning",I50="Tilkørselsflettestrækning"),Inddata!AD65,"Irrelevant"))</f>
        <v>Irrelevant</v>
      </c>
      <c r="AD50" s="4" t="str">
        <f>IF(AND(OR(I50="Motorvejsstrækning",I50="Frakørselsflettestrækning",I50="Tilkørselsflettestrækning"),Inddata!AE65=""),"130 km/t",IF(OR(I50="Motorvejsstrækning",I50="Frakørselsflettestrækning",I50="Tilkørselsflettestrækning"),Inddata!AE65,"Irrelevant"))</f>
        <v>Irrelevant</v>
      </c>
      <c r="AE50" s="4" t="str">
        <f>IF(AND(I50="Tilkørselsflettestrækning",Inddata!AF65=""),"Nej",IF(I50="Tilkørselsflettestrækning",Inddata!AF65,"Irrelevant"))</f>
        <v>Irrelevant</v>
      </c>
      <c r="AF50" s="4" t="str">
        <f>IF(AND(AE50="Ja",Inddata!AG65&gt;0,Inddata!AG65&lt;1.00000001),Inddata!AG65,IF(OR(AE50="Nej",AE50="Ja"),0,"Irrelevant"))</f>
        <v>Irrelevant</v>
      </c>
    </row>
    <row r="51" spans="1:32" x14ac:dyDescent="0.25">
      <c r="A51" s="4" t="str">
        <f>IF(Inddata!A66="","",Inddata!A66)</f>
        <v/>
      </c>
      <c r="B51" s="4" t="str">
        <f>IF(Inddata!B66="","",Inddata!B66)</f>
        <v/>
      </c>
      <c r="C51" s="4" t="str">
        <f>IF(Inddata!C66="","",Inddata!C66)</f>
        <v/>
      </c>
      <c r="D51" s="4" t="str">
        <f>IF(Inddata!D66="","",Inddata!D66)</f>
        <v/>
      </c>
      <c r="E51" s="4" t="str">
        <f>IF(Inddata!E66="","",Inddata!E66)</f>
        <v/>
      </c>
      <c r="F51" s="4" t="str">
        <f>IF(Inddata!F66="","",Inddata!F66)</f>
        <v/>
      </c>
      <c r="G51" s="4">
        <f>IF(Inddata!G66="","",Inddata!G66)</f>
        <v>0</v>
      </c>
      <c r="H51" s="4" t="str">
        <f>IF(Inddata!H66&gt;0.5,Inddata!H66,"")</f>
        <v/>
      </c>
      <c r="I51" s="4" t="str">
        <f>IF(Inddata!I66="","",Inddata!I66)</f>
        <v/>
      </c>
      <c r="J51" s="4" t="str">
        <f>IF(AND(OR(I51="Motorvejsstrækning",I51="Frakørselsflettestrækning",I51="Tilkørselsflettestrækning"),Inddata!K66=""),2,IF(AND(OR(I51="Motorvejsstrækning",I51="Frakørselsflettestrækning",I51="Tilkørselsflettestrækning"),Inddata!K66&gt;0.5,Inddata!K66&lt;21),Inddata!K66,"Irrelevant"))</f>
        <v>Irrelevant</v>
      </c>
      <c r="K51" s="4" t="str">
        <f>IF(AND(OR(I51="Motorvejsstrækning",I51="Frakørselsflettestrækning",I51="Tilkørselsflettestrækning",I51="Frakørselsrampe",I51="Tilkørselsrampe"),Inddata!L66=""),3.5,IF(AND(OR(I51="Motorvejsstrækning",I51="Frakørselsflettestrækning",I51="Tilkørselsflettestrækning",I51="Frakørselsrampe",I51="Tilkørselsrampe"),Inddata!L66&gt;1.5,Inddata!L66&lt;11),Inddata!L66,"Irrelevant"))</f>
        <v>Irrelevant</v>
      </c>
      <c r="L51" s="4" t="str">
        <f>IF(AND(I51="Motorvejsstrækning",Inddata!M66=""),"Nej",IF(I51="Motorvejsstrækning",Inddata!M66,"Irrelevant"))</f>
        <v>Irrelevant</v>
      </c>
      <c r="M51" s="4" t="str">
        <f>IF(AND(L51="Ja",Inddata!N66&gt;0,Inddata!N66&lt;1.00000001),Inddata!N66,IF(OR(L51="Nej",L51="Ja"),0,"Irrelevant"))</f>
        <v>Irrelevant</v>
      </c>
      <c r="N51" s="4" t="str">
        <f>IF(AND(OR(I51="Motorvejsstrækning",I51="Frakørselsflettestrækning",I51="Tilkørselsflettestrækning"),Inddata!O66=""),3,IF(AND(OR(I51="Motorvejsstrækning",I51="Frakørselsflettestrækning",I51="Tilkørselsflettestrækning"),Inddata!O66&lt;11,Inddata!O66&gt;-0.00000001),Inddata!O66,"Irrelevant"))</f>
        <v>Irrelevant</v>
      </c>
      <c r="O51" s="4" t="str">
        <f>IF(AND(OR(I51="Motorvejsstrækning",I51="Frakørselsflettestrækning",I51="Tilkørselsflettestrækning",I51="Frakørselsrampe",I51="Tilkørselsrampe"),Inddata!P66=""),0.5,IF(AND(OR(I51="Motorvejsstrækning",I51="Frakørselsflettestrækning",I51="Tilkørselsflettestrækning",I51="Frakørselsrampe",I51="Tilkørselsrampe"),Inddata!P66&gt;-0.00000001,Inddata!P66&lt;11),Inddata!P66,"Irrelevant"))</f>
        <v>Irrelevant</v>
      </c>
      <c r="P51" s="4" t="str">
        <f>IF(AND(OR(I51="Motorvejsstrækning",I51="Frakørselsflettestrækning",I51="Tilkørselsflettestrækning"),Inddata!Q66=""),5,IF(AND(OR(I51="Motorvejsstrækning",I51="Frakørselsflettestrækning",I51="Tilkørselsflettestrækning"),Inddata!Q66&gt;-0.00000001,Inddata!Q66&lt;101),Inddata!Q66,"Irrelevant"))</f>
        <v>Irrelevant</v>
      </c>
      <c r="Q51" s="4" t="str">
        <f>IF(AND(OR(I51="Motorvejsstrækning",I51="Frakørselsflettestrækning",I51="Tilkørselsflettestrækning"),Inddata!R66=""),"Lige",IF(AND(OR(I51="Motorvejsstrækning",I51="Frakørselsflettestrækning",I51="Tilkørselsflettestrækning"),Inddata!R66&gt;10),Inddata!R66,"Irrelevant"))</f>
        <v>Irrelevant</v>
      </c>
      <c r="R51" s="4" t="str">
        <f>IF(Q51="Lige",0,IF(AND(OR(I51="Motorvejsstrækning",I51="Frakørselsflettestrækning",I51="Tilkørselsflettestrækning"),OR(Inddata!S66="",Inddata!S66&gt;(G51*1000))),G51*1000,IF(AND(OR(I51="Motorvejsstrækning",I51="Frakørselsflettestrækning",I51="Tilkørselsflettestrækning"),Inddata!S66&gt;0),Inddata!S66,"Irrelevant")))</f>
        <v>Irrelevant</v>
      </c>
      <c r="S51" s="4" t="str">
        <f>IF(AND(OR(I51="Motorvejsstrækning",I51="Frakørselsflettestrækning",I51="Tilkørselsflettestrækning"),Inddata!T66=""),"Lige",IF(AND(OR(I51="Motorvejsstrækning",I51="Frakørselsflettestrækning",I51="Tilkørselsflettestrækning"),Inddata!T66&gt;10),Inddata!T66,"Irrelevant"))</f>
        <v>Irrelevant</v>
      </c>
      <c r="T51" s="4" t="str">
        <f>IF(S51="Lige",0,IF(R51="Irrelevant","Irrelevant",IF(AND(OR(I51="Motorvejsstrækning",I51="Frakørselsflettestrækning",I51="Tilkørselsflettestrækning"),OR(Inddata!U66="",Inddata!U66&gt;(G51*1000-R51))),G51*1000-R51,IF(AND(OR(I51="Motorvejsstrækning",I51="Frakørselsflettestrækning",I51="Tilkørselsflettestrækning"),Inddata!U66&gt;0),Inddata!U66,"Irrelevant"))))</f>
        <v>Irrelevant</v>
      </c>
      <c r="U51" s="4" t="str">
        <f>IF(AND(OR(I51="Motorvejsstrækning",I51="Frakørselsflettestrækning",I51="Tilkørselsflettestrækning",I51="Frakørselsrampe",I51="Tilkørselsrampe"),Inddata!V66=""),"Nej",IF(OR(I51="Motorvejsstrækning",I51="Frakørselsflettestrækning",I51="Tilkørselsflettestrækning",I51="Frakørselsrampe",I51="Tilkørselsrampe"),Inddata!V66,"Irrelevant"))</f>
        <v>Irrelevant</v>
      </c>
      <c r="V51" s="4" t="str">
        <f>IF(W51="Lige",IF(AND(OR(I51="Frakørselsrampe",I51="Tilkørselsrampe"),Inddata!W66=""),"Lige ruderrampe",IF(OR(I51="Frakørselsrampe",I51="Tilkørselsrampe"),Inddata!W66,"Irrelevant")),"Irrelevant")</f>
        <v>Irrelevant</v>
      </c>
      <c r="W51" s="4" t="str">
        <f>IF(AND(OR(I51="Frakørselsrampe",I51="Tilkørselsrampe"),Inddata!X66=""),"Lige",IF(AND(OR(I51="Frakørselsrampe",I51="Tilkørselsrampe"),Inddata!X66&gt;10),Inddata!X66,"Irrelevant"))</f>
        <v>Irrelevant</v>
      </c>
      <c r="X51" s="4" t="str">
        <f>IF(AND(OR(I51="Frakørselsrampe",I51="Tilkørselsrampe"),OR(Inddata!Y66="",Inddata!Y66&gt;(G51*1000))),G51*1000,IF(AND(OR(I51="Frakørselsrampe",I51="Tilkørselsrampe"),Inddata!Y66&gt;0),Inddata!Y66,"Irrelevant"))</f>
        <v>Irrelevant</v>
      </c>
      <c r="Y51" s="4" t="str">
        <f>IF(AND(I51="Frakørselsrampe",Inddata!Z66=""),95,IF(AND(I51="Tilkørselsrampe",Inddata!Z66=""),45,IF(AND(OR(I51="Frakørselsrampe",I51="Tilkørselsrampe"),Inddata!Z66&gt;4,Inddata!Z66&lt;200),Inddata!Z66,"Irrelevant")))</f>
        <v>Irrelevant</v>
      </c>
      <c r="Z51" s="4" t="str">
        <f>IF(AND(OR(I51="Frakørselsrampe",I51="Tilkørselsrampe"),Inddata!AA66=""),"Lige",IF(AND(OR(I51="Frakørselsrampe",I51="Tilkørselsrampe"),Inddata!AA66&gt;10),Inddata!AA66,"Irrelevant"))</f>
        <v>Irrelevant</v>
      </c>
      <c r="AA51" s="4" t="str">
        <f>IF(X51="Irrelevant","Irrelevant",IF(AND(OR(I51="Frakørselsrampe",I51="Tilkørselsrampe"),OR(Inddata!AB66="",Inddata!AB66&gt;(G51*1000-X51))),G51*1000-X51,IF(AND(OR(I51="Frakørselsrampe",I51="Tilkørselsrampe"),Inddata!AB66&gt;0),Inddata!AB66,"Irrelevant")))</f>
        <v>Irrelevant</v>
      </c>
      <c r="AB51" s="4" t="str">
        <f>IF(AND(I51="Frakørselsrampe",Inddata!AC66=""),60,IF(AND(I51="Tilkørselsrampe",Inddata!AC66=""),80,IF(AND(OR(I51="Frakørselsrampe",I51="Tilkørselsrampe"),Inddata!AC66&gt;4,Inddata!AC66&lt;200),Inddata!AC66,"Irrelevant")))</f>
        <v>Irrelevant</v>
      </c>
      <c r="AC51" s="4" t="str">
        <f>IF(AND(OR(I51="Motorvejsstrækning",I51="Frakørselsflettestrækning",I51="Tilkørselsflettestrækning"),Inddata!AD66=""),"Nej",IF(OR(I51="Motorvejsstrækning",I51="Frakørselsflettestrækning",I51="Tilkørselsflettestrækning"),Inddata!AD66,"Irrelevant"))</f>
        <v>Irrelevant</v>
      </c>
      <c r="AD51" s="4" t="str">
        <f>IF(AND(OR(I51="Motorvejsstrækning",I51="Frakørselsflettestrækning",I51="Tilkørselsflettestrækning"),Inddata!AE66=""),"130 km/t",IF(OR(I51="Motorvejsstrækning",I51="Frakørselsflettestrækning",I51="Tilkørselsflettestrækning"),Inddata!AE66,"Irrelevant"))</f>
        <v>Irrelevant</v>
      </c>
      <c r="AE51" s="4" t="str">
        <f>IF(AND(I51="Tilkørselsflettestrækning",Inddata!AF66=""),"Nej",IF(I51="Tilkørselsflettestrækning",Inddata!AF66,"Irrelevant"))</f>
        <v>Irrelevant</v>
      </c>
      <c r="AF51" s="4" t="str">
        <f>IF(AND(AE51="Ja",Inddata!AG66&gt;0,Inddata!AG66&lt;1.00000001),Inddata!AG66,IF(OR(AE51="Nej",AE51="Ja"),0,"Irrelevant"))</f>
        <v>Irrelevant</v>
      </c>
    </row>
    <row r="52" spans="1:32" x14ac:dyDescent="0.25">
      <c r="A52" s="4" t="str">
        <f>IF(Inddata!A67="","",Inddata!A67)</f>
        <v/>
      </c>
      <c r="B52" s="4" t="str">
        <f>IF(Inddata!B67="","",Inddata!B67)</f>
        <v/>
      </c>
      <c r="C52" s="4" t="str">
        <f>IF(Inddata!C67="","",Inddata!C67)</f>
        <v/>
      </c>
      <c r="D52" s="4" t="str">
        <f>IF(Inddata!D67="","",Inddata!D67)</f>
        <v/>
      </c>
      <c r="E52" s="4" t="str">
        <f>IF(Inddata!E67="","",Inddata!E67)</f>
        <v/>
      </c>
      <c r="F52" s="4" t="str">
        <f>IF(Inddata!F67="","",Inddata!F67)</f>
        <v/>
      </c>
      <c r="G52" s="4">
        <f>IF(Inddata!G67="","",Inddata!G67)</f>
        <v>0</v>
      </c>
      <c r="H52" s="4" t="str">
        <f>IF(Inddata!H67&gt;0.5,Inddata!H67,"")</f>
        <v/>
      </c>
      <c r="I52" s="4" t="str">
        <f>IF(Inddata!I67="","",Inddata!I67)</f>
        <v/>
      </c>
      <c r="J52" s="4" t="str">
        <f>IF(AND(OR(I52="Motorvejsstrækning",I52="Frakørselsflettestrækning",I52="Tilkørselsflettestrækning"),Inddata!K67=""),2,IF(AND(OR(I52="Motorvejsstrækning",I52="Frakørselsflettestrækning",I52="Tilkørselsflettestrækning"),Inddata!K67&gt;0.5,Inddata!K67&lt;21),Inddata!K67,"Irrelevant"))</f>
        <v>Irrelevant</v>
      </c>
      <c r="K52" s="4" t="str">
        <f>IF(AND(OR(I52="Motorvejsstrækning",I52="Frakørselsflettestrækning",I52="Tilkørselsflettestrækning",I52="Frakørselsrampe",I52="Tilkørselsrampe"),Inddata!L67=""),3.5,IF(AND(OR(I52="Motorvejsstrækning",I52="Frakørselsflettestrækning",I52="Tilkørselsflettestrækning",I52="Frakørselsrampe",I52="Tilkørselsrampe"),Inddata!L67&gt;1.5,Inddata!L67&lt;11),Inddata!L67,"Irrelevant"))</f>
        <v>Irrelevant</v>
      </c>
      <c r="L52" s="4" t="str">
        <f>IF(AND(I52="Motorvejsstrækning",Inddata!M67=""),"Nej",IF(I52="Motorvejsstrækning",Inddata!M67,"Irrelevant"))</f>
        <v>Irrelevant</v>
      </c>
      <c r="M52" s="4" t="str">
        <f>IF(AND(L52="Ja",Inddata!N67&gt;0,Inddata!N67&lt;1.00000001),Inddata!N67,IF(OR(L52="Nej",L52="Ja"),0,"Irrelevant"))</f>
        <v>Irrelevant</v>
      </c>
      <c r="N52" s="4" t="str">
        <f>IF(AND(OR(I52="Motorvejsstrækning",I52="Frakørselsflettestrækning",I52="Tilkørselsflettestrækning"),Inddata!O67=""),3,IF(AND(OR(I52="Motorvejsstrækning",I52="Frakørselsflettestrækning",I52="Tilkørselsflettestrækning"),Inddata!O67&lt;11,Inddata!O67&gt;-0.00000001),Inddata!O67,"Irrelevant"))</f>
        <v>Irrelevant</v>
      </c>
      <c r="O52" s="4" t="str">
        <f>IF(AND(OR(I52="Motorvejsstrækning",I52="Frakørselsflettestrækning",I52="Tilkørselsflettestrækning",I52="Frakørselsrampe",I52="Tilkørselsrampe"),Inddata!P67=""),0.5,IF(AND(OR(I52="Motorvejsstrækning",I52="Frakørselsflettestrækning",I52="Tilkørselsflettestrækning",I52="Frakørselsrampe",I52="Tilkørselsrampe"),Inddata!P67&gt;-0.00000001,Inddata!P67&lt;11),Inddata!P67,"Irrelevant"))</f>
        <v>Irrelevant</v>
      </c>
      <c r="P52" s="4" t="str">
        <f>IF(AND(OR(I52="Motorvejsstrækning",I52="Frakørselsflettestrækning",I52="Tilkørselsflettestrækning"),Inddata!Q67=""),5,IF(AND(OR(I52="Motorvejsstrækning",I52="Frakørselsflettestrækning",I52="Tilkørselsflettestrækning"),Inddata!Q67&gt;-0.00000001,Inddata!Q67&lt;101),Inddata!Q67,"Irrelevant"))</f>
        <v>Irrelevant</v>
      </c>
      <c r="Q52" s="4" t="str">
        <f>IF(AND(OR(I52="Motorvejsstrækning",I52="Frakørselsflettestrækning",I52="Tilkørselsflettestrækning"),Inddata!R67=""),"Lige",IF(AND(OR(I52="Motorvejsstrækning",I52="Frakørselsflettestrækning",I52="Tilkørselsflettestrækning"),Inddata!R67&gt;10),Inddata!R67,"Irrelevant"))</f>
        <v>Irrelevant</v>
      </c>
      <c r="R52" s="4" t="str">
        <f>IF(Q52="Lige",0,IF(AND(OR(I52="Motorvejsstrækning",I52="Frakørselsflettestrækning",I52="Tilkørselsflettestrækning"),OR(Inddata!S67="",Inddata!S67&gt;(G52*1000))),G52*1000,IF(AND(OR(I52="Motorvejsstrækning",I52="Frakørselsflettestrækning",I52="Tilkørselsflettestrækning"),Inddata!S67&gt;0),Inddata!S67,"Irrelevant")))</f>
        <v>Irrelevant</v>
      </c>
      <c r="S52" s="4" t="str">
        <f>IF(AND(OR(I52="Motorvejsstrækning",I52="Frakørselsflettestrækning",I52="Tilkørselsflettestrækning"),Inddata!T67=""),"Lige",IF(AND(OR(I52="Motorvejsstrækning",I52="Frakørselsflettestrækning",I52="Tilkørselsflettestrækning"),Inddata!T67&gt;10),Inddata!T67,"Irrelevant"))</f>
        <v>Irrelevant</v>
      </c>
      <c r="T52" s="4" t="str">
        <f>IF(S52="Lige",0,IF(R52="Irrelevant","Irrelevant",IF(AND(OR(I52="Motorvejsstrækning",I52="Frakørselsflettestrækning",I52="Tilkørselsflettestrækning"),OR(Inddata!U67="",Inddata!U67&gt;(G52*1000-R52))),G52*1000-R52,IF(AND(OR(I52="Motorvejsstrækning",I52="Frakørselsflettestrækning",I52="Tilkørselsflettestrækning"),Inddata!U67&gt;0),Inddata!U67,"Irrelevant"))))</f>
        <v>Irrelevant</v>
      </c>
      <c r="U52" s="4" t="str">
        <f>IF(AND(OR(I52="Motorvejsstrækning",I52="Frakørselsflettestrækning",I52="Tilkørselsflettestrækning",I52="Frakørselsrampe",I52="Tilkørselsrampe"),Inddata!V67=""),"Nej",IF(OR(I52="Motorvejsstrækning",I52="Frakørselsflettestrækning",I52="Tilkørselsflettestrækning",I52="Frakørselsrampe",I52="Tilkørselsrampe"),Inddata!V67,"Irrelevant"))</f>
        <v>Irrelevant</v>
      </c>
      <c r="V52" s="4" t="str">
        <f>IF(W52="Lige",IF(AND(OR(I52="Frakørselsrampe",I52="Tilkørselsrampe"),Inddata!W67=""),"Lige ruderrampe",IF(OR(I52="Frakørselsrampe",I52="Tilkørselsrampe"),Inddata!W67,"Irrelevant")),"Irrelevant")</f>
        <v>Irrelevant</v>
      </c>
      <c r="W52" s="4" t="str">
        <f>IF(AND(OR(I52="Frakørselsrampe",I52="Tilkørselsrampe"),Inddata!X67=""),"Lige",IF(AND(OR(I52="Frakørselsrampe",I52="Tilkørselsrampe"),Inddata!X67&gt;10),Inddata!X67,"Irrelevant"))</f>
        <v>Irrelevant</v>
      </c>
      <c r="X52" s="4" t="str">
        <f>IF(AND(OR(I52="Frakørselsrampe",I52="Tilkørselsrampe"),OR(Inddata!Y67="",Inddata!Y67&gt;(G52*1000))),G52*1000,IF(AND(OR(I52="Frakørselsrampe",I52="Tilkørselsrampe"),Inddata!Y67&gt;0),Inddata!Y67,"Irrelevant"))</f>
        <v>Irrelevant</v>
      </c>
      <c r="Y52" s="4" t="str">
        <f>IF(AND(I52="Frakørselsrampe",Inddata!Z67=""),95,IF(AND(I52="Tilkørselsrampe",Inddata!Z67=""),45,IF(AND(OR(I52="Frakørselsrampe",I52="Tilkørselsrampe"),Inddata!Z67&gt;4,Inddata!Z67&lt;200),Inddata!Z67,"Irrelevant")))</f>
        <v>Irrelevant</v>
      </c>
      <c r="Z52" s="4" t="str">
        <f>IF(AND(OR(I52="Frakørselsrampe",I52="Tilkørselsrampe"),Inddata!AA67=""),"Lige",IF(AND(OR(I52="Frakørselsrampe",I52="Tilkørselsrampe"),Inddata!AA67&gt;10),Inddata!AA67,"Irrelevant"))</f>
        <v>Irrelevant</v>
      </c>
      <c r="AA52" s="4" t="str">
        <f>IF(X52="Irrelevant","Irrelevant",IF(AND(OR(I52="Frakørselsrampe",I52="Tilkørselsrampe"),OR(Inddata!AB67="",Inddata!AB67&gt;(G52*1000-X52))),G52*1000-X52,IF(AND(OR(I52="Frakørselsrampe",I52="Tilkørselsrampe"),Inddata!AB67&gt;0),Inddata!AB67,"Irrelevant")))</f>
        <v>Irrelevant</v>
      </c>
      <c r="AB52" s="4" t="str">
        <f>IF(AND(I52="Frakørselsrampe",Inddata!AC67=""),60,IF(AND(I52="Tilkørselsrampe",Inddata!AC67=""),80,IF(AND(OR(I52="Frakørselsrampe",I52="Tilkørselsrampe"),Inddata!AC67&gt;4,Inddata!AC67&lt;200),Inddata!AC67,"Irrelevant")))</f>
        <v>Irrelevant</v>
      </c>
      <c r="AC52" s="4" t="str">
        <f>IF(AND(OR(I52="Motorvejsstrækning",I52="Frakørselsflettestrækning",I52="Tilkørselsflettestrækning"),Inddata!AD67=""),"Nej",IF(OR(I52="Motorvejsstrækning",I52="Frakørselsflettestrækning",I52="Tilkørselsflettestrækning"),Inddata!AD67,"Irrelevant"))</f>
        <v>Irrelevant</v>
      </c>
      <c r="AD52" s="4" t="str">
        <f>IF(AND(OR(I52="Motorvejsstrækning",I52="Frakørselsflettestrækning",I52="Tilkørselsflettestrækning"),Inddata!AE67=""),"130 km/t",IF(OR(I52="Motorvejsstrækning",I52="Frakørselsflettestrækning",I52="Tilkørselsflettestrækning"),Inddata!AE67,"Irrelevant"))</f>
        <v>Irrelevant</v>
      </c>
      <c r="AE52" s="4" t="str">
        <f>IF(AND(I52="Tilkørselsflettestrækning",Inddata!AF67=""),"Nej",IF(I52="Tilkørselsflettestrækning",Inddata!AF67,"Irrelevant"))</f>
        <v>Irrelevant</v>
      </c>
      <c r="AF52" s="4" t="str">
        <f>IF(AND(AE52="Ja",Inddata!AG67&gt;0,Inddata!AG67&lt;1.00000001),Inddata!AG67,IF(OR(AE52="Nej",AE52="Ja"),0,"Irrelevant"))</f>
        <v>Irrelevant</v>
      </c>
    </row>
    <row r="53" spans="1:32" x14ac:dyDescent="0.25">
      <c r="A53" s="4" t="str">
        <f>IF(Inddata!A68="","",Inddata!A68)</f>
        <v/>
      </c>
      <c r="B53" s="4" t="str">
        <f>IF(Inddata!B68="","",Inddata!B68)</f>
        <v/>
      </c>
      <c r="C53" s="4" t="str">
        <f>IF(Inddata!C68="","",Inddata!C68)</f>
        <v/>
      </c>
      <c r="D53" s="4" t="str">
        <f>IF(Inddata!D68="","",Inddata!D68)</f>
        <v/>
      </c>
      <c r="E53" s="4" t="str">
        <f>IF(Inddata!E68="","",Inddata!E68)</f>
        <v/>
      </c>
      <c r="F53" s="4" t="str">
        <f>IF(Inddata!F68="","",Inddata!F68)</f>
        <v/>
      </c>
      <c r="G53" s="4">
        <f>IF(Inddata!G68="","",Inddata!G68)</f>
        <v>0</v>
      </c>
      <c r="H53" s="4" t="str">
        <f>IF(Inddata!H68&gt;0.5,Inddata!H68,"")</f>
        <v/>
      </c>
      <c r="I53" s="4" t="str">
        <f>IF(Inddata!I68="","",Inddata!I68)</f>
        <v/>
      </c>
      <c r="J53" s="4" t="str">
        <f>IF(AND(OR(I53="Motorvejsstrækning",I53="Frakørselsflettestrækning",I53="Tilkørselsflettestrækning"),Inddata!K68=""),2,IF(AND(OR(I53="Motorvejsstrækning",I53="Frakørselsflettestrækning",I53="Tilkørselsflettestrækning"),Inddata!K68&gt;0.5,Inddata!K68&lt;21),Inddata!K68,"Irrelevant"))</f>
        <v>Irrelevant</v>
      </c>
      <c r="K53" s="4" t="str">
        <f>IF(AND(OR(I53="Motorvejsstrækning",I53="Frakørselsflettestrækning",I53="Tilkørselsflettestrækning",I53="Frakørselsrampe",I53="Tilkørselsrampe"),Inddata!L68=""),3.5,IF(AND(OR(I53="Motorvejsstrækning",I53="Frakørselsflettestrækning",I53="Tilkørselsflettestrækning",I53="Frakørselsrampe",I53="Tilkørselsrampe"),Inddata!L68&gt;1.5,Inddata!L68&lt;11),Inddata!L68,"Irrelevant"))</f>
        <v>Irrelevant</v>
      </c>
      <c r="L53" s="4" t="str">
        <f>IF(AND(I53="Motorvejsstrækning",Inddata!M68=""),"Nej",IF(I53="Motorvejsstrækning",Inddata!M68,"Irrelevant"))</f>
        <v>Irrelevant</v>
      </c>
      <c r="M53" s="4" t="str">
        <f>IF(AND(L53="Ja",Inddata!N68&gt;0,Inddata!N68&lt;1.00000001),Inddata!N68,IF(OR(L53="Nej",L53="Ja"),0,"Irrelevant"))</f>
        <v>Irrelevant</v>
      </c>
      <c r="N53" s="4" t="str">
        <f>IF(AND(OR(I53="Motorvejsstrækning",I53="Frakørselsflettestrækning",I53="Tilkørselsflettestrækning"),Inddata!O68=""),3,IF(AND(OR(I53="Motorvejsstrækning",I53="Frakørselsflettestrækning",I53="Tilkørselsflettestrækning"),Inddata!O68&lt;11,Inddata!O68&gt;-0.00000001),Inddata!O68,"Irrelevant"))</f>
        <v>Irrelevant</v>
      </c>
      <c r="O53" s="4" t="str">
        <f>IF(AND(OR(I53="Motorvejsstrækning",I53="Frakørselsflettestrækning",I53="Tilkørselsflettestrækning",I53="Frakørselsrampe",I53="Tilkørselsrampe"),Inddata!P68=""),0.5,IF(AND(OR(I53="Motorvejsstrækning",I53="Frakørselsflettestrækning",I53="Tilkørselsflettestrækning",I53="Frakørselsrampe",I53="Tilkørselsrampe"),Inddata!P68&gt;-0.00000001,Inddata!P68&lt;11),Inddata!P68,"Irrelevant"))</f>
        <v>Irrelevant</v>
      </c>
      <c r="P53" s="4" t="str">
        <f>IF(AND(OR(I53="Motorvejsstrækning",I53="Frakørselsflettestrækning",I53="Tilkørselsflettestrækning"),Inddata!Q68=""),5,IF(AND(OR(I53="Motorvejsstrækning",I53="Frakørselsflettestrækning",I53="Tilkørselsflettestrækning"),Inddata!Q68&gt;-0.00000001,Inddata!Q68&lt;101),Inddata!Q68,"Irrelevant"))</f>
        <v>Irrelevant</v>
      </c>
      <c r="Q53" s="4" t="str">
        <f>IF(AND(OR(I53="Motorvejsstrækning",I53="Frakørselsflettestrækning",I53="Tilkørselsflettestrækning"),Inddata!R68=""),"Lige",IF(AND(OR(I53="Motorvejsstrækning",I53="Frakørselsflettestrækning",I53="Tilkørselsflettestrækning"),Inddata!R68&gt;10),Inddata!R68,"Irrelevant"))</f>
        <v>Irrelevant</v>
      </c>
      <c r="R53" s="4" t="str">
        <f>IF(Q53="Lige",0,IF(AND(OR(I53="Motorvejsstrækning",I53="Frakørselsflettestrækning",I53="Tilkørselsflettestrækning"),OR(Inddata!S68="",Inddata!S68&gt;(G53*1000))),G53*1000,IF(AND(OR(I53="Motorvejsstrækning",I53="Frakørselsflettestrækning",I53="Tilkørselsflettestrækning"),Inddata!S68&gt;0),Inddata!S68,"Irrelevant")))</f>
        <v>Irrelevant</v>
      </c>
      <c r="S53" s="4" t="str">
        <f>IF(AND(OR(I53="Motorvejsstrækning",I53="Frakørselsflettestrækning",I53="Tilkørselsflettestrækning"),Inddata!T68=""),"Lige",IF(AND(OR(I53="Motorvejsstrækning",I53="Frakørselsflettestrækning",I53="Tilkørselsflettestrækning"),Inddata!T68&gt;10),Inddata!T68,"Irrelevant"))</f>
        <v>Irrelevant</v>
      </c>
      <c r="T53" s="4" t="str">
        <f>IF(S53="Lige",0,IF(R53="Irrelevant","Irrelevant",IF(AND(OR(I53="Motorvejsstrækning",I53="Frakørselsflettestrækning",I53="Tilkørselsflettestrækning"),OR(Inddata!U68="",Inddata!U68&gt;(G53*1000-R53))),G53*1000-R53,IF(AND(OR(I53="Motorvejsstrækning",I53="Frakørselsflettestrækning",I53="Tilkørselsflettestrækning"),Inddata!U68&gt;0),Inddata!U68,"Irrelevant"))))</f>
        <v>Irrelevant</v>
      </c>
      <c r="U53" s="4" t="str">
        <f>IF(AND(OR(I53="Motorvejsstrækning",I53="Frakørselsflettestrækning",I53="Tilkørselsflettestrækning",I53="Frakørselsrampe",I53="Tilkørselsrampe"),Inddata!V68=""),"Nej",IF(OR(I53="Motorvejsstrækning",I53="Frakørselsflettestrækning",I53="Tilkørselsflettestrækning",I53="Frakørselsrampe",I53="Tilkørselsrampe"),Inddata!V68,"Irrelevant"))</f>
        <v>Irrelevant</v>
      </c>
      <c r="V53" s="4" t="str">
        <f>IF(W53="Lige",IF(AND(OR(I53="Frakørselsrampe",I53="Tilkørselsrampe"),Inddata!W68=""),"Lige ruderrampe",IF(OR(I53="Frakørselsrampe",I53="Tilkørselsrampe"),Inddata!W68,"Irrelevant")),"Irrelevant")</f>
        <v>Irrelevant</v>
      </c>
      <c r="W53" s="4" t="str">
        <f>IF(AND(OR(I53="Frakørselsrampe",I53="Tilkørselsrampe"),Inddata!X68=""),"Lige",IF(AND(OR(I53="Frakørselsrampe",I53="Tilkørselsrampe"),Inddata!X68&gt;10),Inddata!X68,"Irrelevant"))</f>
        <v>Irrelevant</v>
      </c>
      <c r="X53" s="4" t="str">
        <f>IF(AND(OR(I53="Frakørselsrampe",I53="Tilkørselsrampe"),OR(Inddata!Y68="",Inddata!Y68&gt;(G53*1000))),G53*1000,IF(AND(OR(I53="Frakørselsrampe",I53="Tilkørselsrampe"),Inddata!Y68&gt;0),Inddata!Y68,"Irrelevant"))</f>
        <v>Irrelevant</v>
      </c>
      <c r="Y53" s="4" t="str">
        <f>IF(AND(I53="Frakørselsrampe",Inddata!Z68=""),95,IF(AND(I53="Tilkørselsrampe",Inddata!Z68=""),45,IF(AND(OR(I53="Frakørselsrampe",I53="Tilkørselsrampe"),Inddata!Z68&gt;4,Inddata!Z68&lt;200),Inddata!Z68,"Irrelevant")))</f>
        <v>Irrelevant</v>
      </c>
      <c r="Z53" s="4" t="str">
        <f>IF(AND(OR(I53="Frakørselsrampe",I53="Tilkørselsrampe"),Inddata!AA68=""),"Lige",IF(AND(OR(I53="Frakørselsrampe",I53="Tilkørselsrampe"),Inddata!AA68&gt;10),Inddata!AA68,"Irrelevant"))</f>
        <v>Irrelevant</v>
      </c>
      <c r="AA53" s="4" t="str">
        <f>IF(X53="Irrelevant","Irrelevant",IF(AND(OR(I53="Frakørselsrampe",I53="Tilkørselsrampe"),OR(Inddata!AB68="",Inddata!AB68&gt;(G53*1000-X53))),G53*1000-X53,IF(AND(OR(I53="Frakørselsrampe",I53="Tilkørselsrampe"),Inddata!AB68&gt;0),Inddata!AB68,"Irrelevant")))</f>
        <v>Irrelevant</v>
      </c>
      <c r="AB53" s="4" t="str">
        <f>IF(AND(I53="Frakørselsrampe",Inddata!AC68=""),60,IF(AND(I53="Tilkørselsrampe",Inddata!AC68=""),80,IF(AND(OR(I53="Frakørselsrampe",I53="Tilkørselsrampe"),Inddata!AC68&gt;4,Inddata!AC68&lt;200),Inddata!AC68,"Irrelevant")))</f>
        <v>Irrelevant</v>
      </c>
      <c r="AC53" s="4" t="str">
        <f>IF(AND(OR(I53="Motorvejsstrækning",I53="Frakørselsflettestrækning",I53="Tilkørselsflettestrækning"),Inddata!AD68=""),"Nej",IF(OR(I53="Motorvejsstrækning",I53="Frakørselsflettestrækning",I53="Tilkørselsflettestrækning"),Inddata!AD68,"Irrelevant"))</f>
        <v>Irrelevant</v>
      </c>
      <c r="AD53" s="4" t="str">
        <f>IF(AND(OR(I53="Motorvejsstrækning",I53="Frakørselsflettestrækning",I53="Tilkørselsflettestrækning"),Inddata!AE68=""),"130 km/t",IF(OR(I53="Motorvejsstrækning",I53="Frakørselsflettestrækning",I53="Tilkørselsflettestrækning"),Inddata!AE68,"Irrelevant"))</f>
        <v>Irrelevant</v>
      </c>
      <c r="AE53" s="4" t="str">
        <f>IF(AND(I53="Tilkørselsflettestrækning",Inddata!AF68=""),"Nej",IF(I53="Tilkørselsflettestrækning",Inddata!AF68,"Irrelevant"))</f>
        <v>Irrelevant</v>
      </c>
      <c r="AF53" s="4" t="str">
        <f>IF(AND(AE53="Ja",Inddata!AG68&gt;0,Inddata!AG68&lt;1.00000001),Inddata!AG68,IF(OR(AE53="Nej",AE53="Ja"),0,"Irrelevant"))</f>
        <v>Irrelevant</v>
      </c>
    </row>
    <row r="54" spans="1:32" x14ac:dyDescent="0.25">
      <c r="A54" s="4" t="str">
        <f>IF(Inddata!A69="","",Inddata!A69)</f>
        <v/>
      </c>
      <c r="B54" s="4" t="str">
        <f>IF(Inddata!B69="","",Inddata!B69)</f>
        <v/>
      </c>
      <c r="C54" s="4" t="str">
        <f>IF(Inddata!C69="","",Inddata!C69)</f>
        <v/>
      </c>
      <c r="D54" s="4" t="str">
        <f>IF(Inddata!D69="","",Inddata!D69)</f>
        <v/>
      </c>
      <c r="E54" s="4" t="str">
        <f>IF(Inddata!E69="","",Inddata!E69)</f>
        <v/>
      </c>
      <c r="F54" s="4" t="str">
        <f>IF(Inddata!F69="","",Inddata!F69)</f>
        <v/>
      </c>
      <c r="G54" s="4">
        <f>IF(Inddata!G69="","",Inddata!G69)</f>
        <v>0</v>
      </c>
      <c r="H54" s="4" t="str">
        <f>IF(Inddata!H69&gt;0.5,Inddata!H69,"")</f>
        <v/>
      </c>
      <c r="I54" s="4" t="str">
        <f>IF(Inddata!I69="","",Inddata!I69)</f>
        <v/>
      </c>
      <c r="J54" s="4" t="str">
        <f>IF(AND(OR(I54="Motorvejsstrækning",I54="Frakørselsflettestrækning",I54="Tilkørselsflettestrækning"),Inddata!K69=""),2,IF(AND(OR(I54="Motorvejsstrækning",I54="Frakørselsflettestrækning",I54="Tilkørselsflettestrækning"),Inddata!K69&gt;0.5,Inddata!K69&lt;21),Inddata!K69,"Irrelevant"))</f>
        <v>Irrelevant</v>
      </c>
      <c r="K54" s="4" t="str">
        <f>IF(AND(OR(I54="Motorvejsstrækning",I54="Frakørselsflettestrækning",I54="Tilkørselsflettestrækning",I54="Frakørselsrampe",I54="Tilkørselsrampe"),Inddata!L69=""),3.5,IF(AND(OR(I54="Motorvejsstrækning",I54="Frakørselsflettestrækning",I54="Tilkørselsflettestrækning",I54="Frakørselsrampe",I54="Tilkørselsrampe"),Inddata!L69&gt;1.5,Inddata!L69&lt;11),Inddata!L69,"Irrelevant"))</f>
        <v>Irrelevant</v>
      </c>
      <c r="L54" s="4" t="str">
        <f>IF(AND(I54="Motorvejsstrækning",Inddata!M69=""),"Nej",IF(I54="Motorvejsstrækning",Inddata!M69,"Irrelevant"))</f>
        <v>Irrelevant</v>
      </c>
      <c r="M54" s="4" t="str">
        <f>IF(AND(L54="Ja",Inddata!N69&gt;0,Inddata!N69&lt;1.00000001),Inddata!N69,IF(OR(L54="Nej",L54="Ja"),0,"Irrelevant"))</f>
        <v>Irrelevant</v>
      </c>
      <c r="N54" s="4" t="str">
        <f>IF(AND(OR(I54="Motorvejsstrækning",I54="Frakørselsflettestrækning",I54="Tilkørselsflettestrækning"),Inddata!O69=""),3,IF(AND(OR(I54="Motorvejsstrækning",I54="Frakørselsflettestrækning",I54="Tilkørselsflettestrækning"),Inddata!O69&lt;11,Inddata!O69&gt;-0.00000001),Inddata!O69,"Irrelevant"))</f>
        <v>Irrelevant</v>
      </c>
      <c r="O54" s="4" t="str">
        <f>IF(AND(OR(I54="Motorvejsstrækning",I54="Frakørselsflettestrækning",I54="Tilkørselsflettestrækning",I54="Frakørselsrampe",I54="Tilkørselsrampe"),Inddata!P69=""),0.5,IF(AND(OR(I54="Motorvejsstrækning",I54="Frakørselsflettestrækning",I54="Tilkørselsflettestrækning",I54="Frakørselsrampe",I54="Tilkørselsrampe"),Inddata!P69&gt;-0.00000001,Inddata!P69&lt;11),Inddata!P69,"Irrelevant"))</f>
        <v>Irrelevant</v>
      </c>
      <c r="P54" s="4" t="str">
        <f>IF(AND(OR(I54="Motorvejsstrækning",I54="Frakørselsflettestrækning",I54="Tilkørselsflettestrækning"),Inddata!Q69=""),5,IF(AND(OR(I54="Motorvejsstrækning",I54="Frakørselsflettestrækning",I54="Tilkørselsflettestrækning"),Inddata!Q69&gt;-0.00000001,Inddata!Q69&lt;101),Inddata!Q69,"Irrelevant"))</f>
        <v>Irrelevant</v>
      </c>
      <c r="Q54" s="4" t="str">
        <f>IF(AND(OR(I54="Motorvejsstrækning",I54="Frakørselsflettestrækning",I54="Tilkørselsflettestrækning"),Inddata!R69=""),"Lige",IF(AND(OR(I54="Motorvejsstrækning",I54="Frakørselsflettestrækning",I54="Tilkørselsflettestrækning"),Inddata!R69&gt;10),Inddata!R69,"Irrelevant"))</f>
        <v>Irrelevant</v>
      </c>
      <c r="R54" s="4" t="str">
        <f>IF(Q54="Lige",0,IF(AND(OR(I54="Motorvejsstrækning",I54="Frakørselsflettestrækning",I54="Tilkørselsflettestrækning"),OR(Inddata!S69="",Inddata!S69&gt;(G54*1000))),G54*1000,IF(AND(OR(I54="Motorvejsstrækning",I54="Frakørselsflettestrækning",I54="Tilkørselsflettestrækning"),Inddata!S69&gt;0),Inddata!S69,"Irrelevant")))</f>
        <v>Irrelevant</v>
      </c>
      <c r="S54" s="4" t="str">
        <f>IF(AND(OR(I54="Motorvejsstrækning",I54="Frakørselsflettestrækning",I54="Tilkørselsflettestrækning"),Inddata!T69=""),"Lige",IF(AND(OR(I54="Motorvejsstrækning",I54="Frakørselsflettestrækning",I54="Tilkørselsflettestrækning"),Inddata!T69&gt;10),Inddata!T69,"Irrelevant"))</f>
        <v>Irrelevant</v>
      </c>
      <c r="T54" s="4" t="str">
        <f>IF(S54="Lige",0,IF(R54="Irrelevant","Irrelevant",IF(AND(OR(I54="Motorvejsstrækning",I54="Frakørselsflettestrækning",I54="Tilkørselsflettestrækning"),OR(Inddata!U69="",Inddata!U69&gt;(G54*1000-R54))),G54*1000-R54,IF(AND(OR(I54="Motorvejsstrækning",I54="Frakørselsflettestrækning",I54="Tilkørselsflettestrækning"),Inddata!U69&gt;0),Inddata!U69,"Irrelevant"))))</f>
        <v>Irrelevant</v>
      </c>
      <c r="U54" s="4" t="str">
        <f>IF(AND(OR(I54="Motorvejsstrækning",I54="Frakørselsflettestrækning",I54="Tilkørselsflettestrækning",I54="Frakørselsrampe",I54="Tilkørselsrampe"),Inddata!V69=""),"Nej",IF(OR(I54="Motorvejsstrækning",I54="Frakørselsflettestrækning",I54="Tilkørselsflettestrækning",I54="Frakørselsrampe",I54="Tilkørselsrampe"),Inddata!V69,"Irrelevant"))</f>
        <v>Irrelevant</v>
      </c>
      <c r="V54" s="4" t="str">
        <f>IF(W54="Lige",IF(AND(OR(I54="Frakørselsrampe",I54="Tilkørselsrampe"),Inddata!W69=""),"Lige ruderrampe",IF(OR(I54="Frakørselsrampe",I54="Tilkørselsrampe"),Inddata!W69,"Irrelevant")),"Irrelevant")</f>
        <v>Irrelevant</v>
      </c>
      <c r="W54" s="4" t="str">
        <f>IF(AND(OR(I54="Frakørselsrampe",I54="Tilkørselsrampe"),Inddata!X69=""),"Lige",IF(AND(OR(I54="Frakørselsrampe",I54="Tilkørselsrampe"),Inddata!X69&gt;10),Inddata!X69,"Irrelevant"))</f>
        <v>Irrelevant</v>
      </c>
      <c r="X54" s="4" t="str">
        <f>IF(AND(OR(I54="Frakørselsrampe",I54="Tilkørselsrampe"),OR(Inddata!Y69="",Inddata!Y69&gt;(G54*1000))),G54*1000,IF(AND(OR(I54="Frakørselsrampe",I54="Tilkørselsrampe"),Inddata!Y69&gt;0),Inddata!Y69,"Irrelevant"))</f>
        <v>Irrelevant</v>
      </c>
      <c r="Y54" s="4" t="str">
        <f>IF(AND(I54="Frakørselsrampe",Inddata!Z69=""),95,IF(AND(I54="Tilkørselsrampe",Inddata!Z69=""),45,IF(AND(OR(I54="Frakørselsrampe",I54="Tilkørselsrampe"),Inddata!Z69&gt;4,Inddata!Z69&lt;200),Inddata!Z69,"Irrelevant")))</f>
        <v>Irrelevant</v>
      </c>
      <c r="Z54" s="4" t="str">
        <f>IF(AND(OR(I54="Frakørselsrampe",I54="Tilkørselsrampe"),Inddata!AA69=""),"Lige",IF(AND(OR(I54="Frakørselsrampe",I54="Tilkørselsrampe"),Inddata!AA69&gt;10),Inddata!AA69,"Irrelevant"))</f>
        <v>Irrelevant</v>
      </c>
      <c r="AA54" s="4" t="str">
        <f>IF(X54="Irrelevant","Irrelevant",IF(AND(OR(I54="Frakørselsrampe",I54="Tilkørselsrampe"),OR(Inddata!AB69="",Inddata!AB69&gt;(G54*1000-X54))),G54*1000-X54,IF(AND(OR(I54="Frakørselsrampe",I54="Tilkørselsrampe"),Inddata!AB69&gt;0),Inddata!AB69,"Irrelevant")))</f>
        <v>Irrelevant</v>
      </c>
      <c r="AB54" s="4" t="str">
        <f>IF(AND(I54="Frakørselsrampe",Inddata!AC69=""),60,IF(AND(I54="Tilkørselsrampe",Inddata!AC69=""),80,IF(AND(OR(I54="Frakørselsrampe",I54="Tilkørselsrampe"),Inddata!AC69&gt;4,Inddata!AC69&lt;200),Inddata!AC69,"Irrelevant")))</f>
        <v>Irrelevant</v>
      </c>
      <c r="AC54" s="4" t="str">
        <f>IF(AND(OR(I54="Motorvejsstrækning",I54="Frakørselsflettestrækning",I54="Tilkørselsflettestrækning"),Inddata!AD69=""),"Nej",IF(OR(I54="Motorvejsstrækning",I54="Frakørselsflettestrækning",I54="Tilkørselsflettestrækning"),Inddata!AD69,"Irrelevant"))</f>
        <v>Irrelevant</v>
      </c>
      <c r="AD54" s="4" t="str">
        <f>IF(AND(OR(I54="Motorvejsstrækning",I54="Frakørselsflettestrækning",I54="Tilkørselsflettestrækning"),Inddata!AE69=""),"130 km/t",IF(OR(I54="Motorvejsstrækning",I54="Frakørselsflettestrækning",I54="Tilkørselsflettestrækning"),Inddata!AE69,"Irrelevant"))</f>
        <v>Irrelevant</v>
      </c>
      <c r="AE54" s="4" t="str">
        <f>IF(AND(I54="Tilkørselsflettestrækning",Inddata!AF69=""),"Nej",IF(I54="Tilkørselsflettestrækning",Inddata!AF69,"Irrelevant"))</f>
        <v>Irrelevant</v>
      </c>
      <c r="AF54" s="4" t="str">
        <f>IF(AND(AE54="Ja",Inddata!AG69&gt;0,Inddata!AG69&lt;1.00000001),Inddata!AG69,IF(OR(AE54="Nej",AE54="Ja"),0,"Irrelevant"))</f>
        <v>Irrelevant</v>
      </c>
    </row>
    <row r="55" spans="1:32" x14ac:dyDescent="0.25">
      <c r="A55" s="4" t="str">
        <f>IF(Inddata!A70="","",Inddata!A70)</f>
        <v/>
      </c>
      <c r="B55" s="4" t="str">
        <f>IF(Inddata!B70="","",Inddata!B70)</f>
        <v/>
      </c>
      <c r="C55" s="4" t="str">
        <f>IF(Inddata!C70="","",Inddata!C70)</f>
        <v/>
      </c>
      <c r="D55" s="4" t="str">
        <f>IF(Inddata!D70="","",Inddata!D70)</f>
        <v/>
      </c>
      <c r="E55" s="4" t="str">
        <f>IF(Inddata!E70="","",Inddata!E70)</f>
        <v/>
      </c>
      <c r="F55" s="4" t="str">
        <f>IF(Inddata!F70="","",Inddata!F70)</f>
        <v/>
      </c>
      <c r="G55" s="4">
        <f>IF(Inddata!G70="","",Inddata!G70)</f>
        <v>0</v>
      </c>
      <c r="H55" s="4" t="str">
        <f>IF(Inddata!H70&gt;0.5,Inddata!H70,"")</f>
        <v/>
      </c>
      <c r="I55" s="4" t="str">
        <f>IF(Inddata!I70="","",Inddata!I70)</f>
        <v/>
      </c>
      <c r="J55" s="4" t="str">
        <f>IF(AND(OR(I55="Motorvejsstrækning",I55="Frakørselsflettestrækning",I55="Tilkørselsflettestrækning"),Inddata!K70=""),2,IF(AND(OR(I55="Motorvejsstrækning",I55="Frakørselsflettestrækning",I55="Tilkørselsflettestrækning"),Inddata!K70&gt;0.5,Inddata!K70&lt;21),Inddata!K70,"Irrelevant"))</f>
        <v>Irrelevant</v>
      </c>
      <c r="K55" s="4" t="str">
        <f>IF(AND(OR(I55="Motorvejsstrækning",I55="Frakørselsflettestrækning",I55="Tilkørselsflettestrækning",I55="Frakørselsrampe",I55="Tilkørselsrampe"),Inddata!L70=""),3.5,IF(AND(OR(I55="Motorvejsstrækning",I55="Frakørselsflettestrækning",I55="Tilkørselsflettestrækning",I55="Frakørselsrampe",I55="Tilkørselsrampe"),Inddata!L70&gt;1.5,Inddata!L70&lt;11),Inddata!L70,"Irrelevant"))</f>
        <v>Irrelevant</v>
      </c>
      <c r="L55" s="4" t="str">
        <f>IF(AND(I55="Motorvejsstrækning",Inddata!M70=""),"Nej",IF(I55="Motorvejsstrækning",Inddata!M70,"Irrelevant"))</f>
        <v>Irrelevant</v>
      </c>
      <c r="M55" s="4" t="str">
        <f>IF(AND(L55="Ja",Inddata!N70&gt;0,Inddata!N70&lt;1.00000001),Inddata!N70,IF(OR(L55="Nej",L55="Ja"),0,"Irrelevant"))</f>
        <v>Irrelevant</v>
      </c>
      <c r="N55" s="4" t="str">
        <f>IF(AND(OR(I55="Motorvejsstrækning",I55="Frakørselsflettestrækning",I55="Tilkørselsflettestrækning"),Inddata!O70=""),3,IF(AND(OR(I55="Motorvejsstrækning",I55="Frakørselsflettestrækning",I55="Tilkørselsflettestrækning"),Inddata!O70&lt;11,Inddata!O70&gt;-0.00000001),Inddata!O70,"Irrelevant"))</f>
        <v>Irrelevant</v>
      </c>
      <c r="O55" s="4" t="str">
        <f>IF(AND(OR(I55="Motorvejsstrækning",I55="Frakørselsflettestrækning",I55="Tilkørselsflettestrækning",I55="Frakørselsrampe",I55="Tilkørselsrampe"),Inddata!P70=""),0.5,IF(AND(OR(I55="Motorvejsstrækning",I55="Frakørselsflettestrækning",I55="Tilkørselsflettestrækning",I55="Frakørselsrampe",I55="Tilkørselsrampe"),Inddata!P70&gt;-0.00000001,Inddata!P70&lt;11),Inddata!P70,"Irrelevant"))</f>
        <v>Irrelevant</v>
      </c>
      <c r="P55" s="4" t="str">
        <f>IF(AND(OR(I55="Motorvejsstrækning",I55="Frakørselsflettestrækning",I55="Tilkørselsflettestrækning"),Inddata!Q70=""),5,IF(AND(OR(I55="Motorvejsstrækning",I55="Frakørselsflettestrækning",I55="Tilkørselsflettestrækning"),Inddata!Q70&gt;-0.00000001,Inddata!Q70&lt;101),Inddata!Q70,"Irrelevant"))</f>
        <v>Irrelevant</v>
      </c>
      <c r="Q55" s="4" t="str">
        <f>IF(AND(OR(I55="Motorvejsstrækning",I55="Frakørselsflettestrækning",I55="Tilkørselsflettestrækning"),Inddata!R70=""),"Lige",IF(AND(OR(I55="Motorvejsstrækning",I55="Frakørselsflettestrækning",I55="Tilkørselsflettestrækning"),Inddata!R70&gt;10),Inddata!R70,"Irrelevant"))</f>
        <v>Irrelevant</v>
      </c>
      <c r="R55" s="4" t="str">
        <f>IF(Q55="Lige",0,IF(AND(OR(I55="Motorvejsstrækning",I55="Frakørselsflettestrækning",I55="Tilkørselsflettestrækning"),OR(Inddata!S70="",Inddata!S70&gt;(G55*1000))),G55*1000,IF(AND(OR(I55="Motorvejsstrækning",I55="Frakørselsflettestrækning",I55="Tilkørselsflettestrækning"),Inddata!S70&gt;0),Inddata!S70,"Irrelevant")))</f>
        <v>Irrelevant</v>
      </c>
      <c r="S55" s="4" t="str">
        <f>IF(AND(OR(I55="Motorvejsstrækning",I55="Frakørselsflettestrækning",I55="Tilkørselsflettestrækning"),Inddata!T70=""),"Lige",IF(AND(OR(I55="Motorvejsstrækning",I55="Frakørselsflettestrækning",I55="Tilkørselsflettestrækning"),Inddata!T70&gt;10),Inddata!T70,"Irrelevant"))</f>
        <v>Irrelevant</v>
      </c>
      <c r="T55" s="4" t="str">
        <f>IF(S55="Lige",0,IF(R55="Irrelevant","Irrelevant",IF(AND(OR(I55="Motorvejsstrækning",I55="Frakørselsflettestrækning",I55="Tilkørselsflettestrækning"),OR(Inddata!U70="",Inddata!U70&gt;(G55*1000-R55))),G55*1000-R55,IF(AND(OR(I55="Motorvejsstrækning",I55="Frakørselsflettestrækning",I55="Tilkørselsflettestrækning"),Inddata!U70&gt;0),Inddata!U70,"Irrelevant"))))</f>
        <v>Irrelevant</v>
      </c>
      <c r="U55" s="4" t="str">
        <f>IF(AND(OR(I55="Motorvejsstrækning",I55="Frakørselsflettestrækning",I55="Tilkørselsflettestrækning",I55="Frakørselsrampe",I55="Tilkørselsrampe"),Inddata!V70=""),"Nej",IF(OR(I55="Motorvejsstrækning",I55="Frakørselsflettestrækning",I55="Tilkørselsflettestrækning",I55="Frakørselsrampe",I55="Tilkørselsrampe"),Inddata!V70,"Irrelevant"))</f>
        <v>Irrelevant</v>
      </c>
      <c r="V55" s="4" t="str">
        <f>IF(W55="Lige",IF(AND(OR(I55="Frakørselsrampe",I55="Tilkørselsrampe"),Inddata!W70=""),"Lige ruderrampe",IF(OR(I55="Frakørselsrampe",I55="Tilkørselsrampe"),Inddata!W70,"Irrelevant")),"Irrelevant")</f>
        <v>Irrelevant</v>
      </c>
      <c r="W55" s="4" t="str">
        <f>IF(AND(OR(I55="Frakørselsrampe",I55="Tilkørselsrampe"),Inddata!X70=""),"Lige",IF(AND(OR(I55="Frakørselsrampe",I55="Tilkørselsrampe"),Inddata!X70&gt;10),Inddata!X70,"Irrelevant"))</f>
        <v>Irrelevant</v>
      </c>
      <c r="X55" s="4" t="str">
        <f>IF(AND(OR(I55="Frakørselsrampe",I55="Tilkørselsrampe"),OR(Inddata!Y70="",Inddata!Y70&gt;(G55*1000))),G55*1000,IF(AND(OR(I55="Frakørselsrampe",I55="Tilkørselsrampe"),Inddata!Y70&gt;0),Inddata!Y70,"Irrelevant"))</f>
        <v>Irrelevant</v>
      </c>
      <c r="Y55" s="4" t="str">
        <f>IF(AND(I55="Frakørselsrampe",Inddata!Z70=""),95,IF(AND(I55="Tilkørselsrampe",Inddata!Z70=""),45,IF(AND(OR(I55="Frakørselsrampe",I55="Tilkørselsrampe"),Inddata!Z70&gt;4,Inddata!Z70&lt;200),Inddata!Z70,"Irrelevant")))</f>
        <v>Irrelevant</v>
      </c>
      <c r="Z55" s="4" t="str">
        <f>IF(AND(OR(I55="Frakørselsrampe",I55="Tilkørselsrampe"),Inddata!AA70=""),"Lige",IF(AND(OR(I55="Frakørselsrampe",I55="Tilkørselsrampe"),Inddata!AA70&gt;10),Inddata!AA70,"Irrelevant"))</f>
        <v>Irrelevant</v>
      </c>
      <c r="AA55" s="4" t="str">
        <f>IF(X55="Irrelevant","Irrelevant",IF(AND(OR(I55="Frakørselsrampe",I55="Tilkørselsrampe"),OR(Inddata!AB70="",Inddata!AB70&gt;(G55*1000-X55))),G55*1000-X55,IF(AND(OR(I55="Frakørselsrampe",I55="Tilkørselsrampe"),Inddata!AB70&gt;0),Inddata!AB70,"Irrelevant")))</f>
        <v>Irrelevant</v>
      </c>
      <c r="AB55" s="4" t="str">
        <f>IF(AND(I55="Frakørselsrampe",Inddata!AC70=""),60,IF(AND(I55="Tilkørselsrampe",Inddata!AC70=""),80,IF(AND(OR(I55="Frakørselsrampe",I55="Tilkørselsrampe"),Inddata!AC70&gt;4,Inddata!AC70&lt;200),Inddata!AC70,"Irrelevant")))</f>
        <v>Irrelevant</v>
      </c>
      <c r="AC55" s="4" t="str">
        <f>IF(AND(OR(I55="Motorvejsstrækning",I55="Frakørselsflettestrækning",I55="Tilkørselsflettestrækning"),Inddata!AD70=""),"Nej",IF(OR(I55="Motorvejsstrækning",I55="Frakørselsflettestrækning",I55="Tilkørselsflettestrækning"),Inddata!AD70,"Irrelevant"))</f>
        <v>Irrelevant</v>
      </c>
      <c r="AD55" s="4" t="str">
        <f>IF(AND(OR(I55="Motorvejsstrækning",I55="Frakørselsflettestrækning",I55="Tilkørselsflettestrækning"),Inddata!AE70=""),"130 km/t",IF(OR(I55="Motorvejsstrækning",I55="Frakørselsflettestrækning",I55="Tilkørselsflettestrækning"),Inddata!AE70,"Irrelevant"))</f>
        <v>Irrelevant</v>
      </c>
      <c r="AE55" s="4" t="str">
        <f>IF(AND(I55="Tilkørselsflettestrækning",Inddata!AF70=""),"Nej",IF(I55="Tilkørselsflettestrækning",Inddata!AF70,"Irrelevant"))</f>
        <v>Irrelevant</v>
      </c>
      <c r="AF55" s="4" t="str">
        <f>IF(AND(AE55="Ja",Inddata!AG70&gt;0,Inddata!AG70&lt;1.00000001),Inddata!AG70,IF(OR(AE55="Nej",AE55="Ja"),0,"Irrelevant"))</f>
        <v>Irrelevant</v>
      </c>
    </row>
    <row r="56" spans="1:32" x14ac:dyDescent="0.25">
      <c r="A56" s="4" t="str">
        <f>IF(Inddata!A71="","",Inddata!A71)</f>
        <v/>
      </c>
      <c r="B56" s="4" t="str">
        <f>IF(Inddata!B71="","",Inddata!B71)</f>
        <v/>
      </c>
      <c r="C56" s="4" t="str">
        <f>IF(Inddata!C71="","",Inddata!C71)</f>
        <v/>
      </c>
      <c r="D56" s="4" t="str">
        <f>IF(Inddata!D71="","",Inddata!D71)</f>
        <v/>
      </c>
      <c r="E56" s="4" t="str">
        <f>IF(Inddata!E71="","",Inddata!E71)</f>
        <v/>
      </c>
      <c r="F56" s="4" t="str">
        <f>IF(Inddata!F71="","",Inddata!F71)</f>
        <v/>
      </c>
      <c r="G56" s="4">
        <f>IF(Inddata!G71="","",Inddata!G71)</f>
        <v>0</v>
      </c>
      <c r="H56" s="4" t="str">
        <f>IF(Inddata!H71&gt;0.5,Inddata!H71,"")</f>
        <v/>
      </c>
      <c r="I56" s="4" t="str">
        <f>IF(Inddata!I71="","",Inddata!I71)</f>
        <v/>
      </c>
      <c r="J56" s="4" t="str">
        <f>IF(AND(OR(I56="Motorvejsstrækning",I56="Frakørselsflettestrækning",I56="Tilkørselsflettestrækning"),Inddata!K71=""),2,IF(AND(OR(I56="Motorvejsstrækning",I56="Frakørselsflettestrækning",I56="Tilkørselsflettestrækning"),Inddata!K71&gt;0.5,Inddata!K71&lt;21),Inddata!K71,"Irrelevant"))</f>
        <v>Irrelevant</v>
      </c>
      <c r="K56" s="4" t="str">
        <f>IF(AND(OR(I56="Motorvejsstrækning",I56="Frakørselsflettestrækning",I56="Tilkørselsflettestrækning",I56="Frakørselsrampe",I56="Tilkørselsrampe"),Inddata!L71=""),3.5,IF(AND(OR(I56="Motorvejsstrækning",I56="Frakørselsflettestrækning",I56="Tilkørselsflettestrækning",I56="Frakørselsrampe",I56="Tilkørselsrampe"),Inddata!L71&gt;1.5,Inddata!L71&lt;11),Inddata!L71,"Irrelevant"))</f>
        <v>Irrelevant</v>
      </c>
      <c r="L56" s="4" t="str">
        <f>IF(AND(I56="Motorvejsstrækning",Inddata!M71=""),"Nej",IF(I56="Motorvejsstrækning",Inddata!M71,"Irrelevant"))</f>
        <v>Irrelevant</v>
      </c>
      <c r="M56" s="4" t="str">
        <f>IF(AND(L56="Ja",Inddata!N71&gt;0,Inddata!N71&lt;1.00000001),Inddata!N71,IF(OR(L56="Nej",L56="Ja"),0,"Irrelevant"))</f>
        <v>Irrelevant</v>
      </c>
      <c r="N56" s="4" t="str">
        <f>IF(AND(OR(I56="Motorvejsstrækning",I56="Frakørselsflettestrækning",I56="Tilkørselsflettestrækning"),Inddata!O71=""),3,IF(AND(OR(I56="Motorvejsstrækning",I56="Frakørselsflettestrækning",I56="Tilkørselsflettestrækning"),Inddata!O71&lt;11,Inddata!O71&gt;-0.00000001),Inddata!O71,"Irrelevant"))</f>
        <v>Irrelevant</v>
      </c>
      <c r="O56" s="4" t="str">
        <f>IF(AND(OR(I56="Motorvejsstrækning",I56="Frakørselsflettestrækning",I56="Tilkørselsflettestrækning",I56="Frakørselsrampe",I56="Tilkørselsrampe"),Inddata!P71=""),0.5,IF(AND(OR(I56="Motorvejsstrækning",I56="Frakørselsflettestrækning",I56="Tilkørselsflettestrækning",I56="Frakørselsrampe",I56="Tilkørselsrampe"),Inddata!P71&gt;-0.00000001,Inddata!P71&lt;11),Inddata!P71,"Irrelevant"))</f>
        <v>Irrelevant</v>
      </c>
      <c r="P56" s="4" t="str">
        <f>IF(AND(OR(I56="Motorvejsstrækning",I56="Frakørselsflettestrækning",I56="Tilkørselsflettestrækning"),Inddata!Q71=""),5,IF(AND(OR(I56="Motorvejsstrækning",I56="Frakørselsflettestrækning",I56="Tilkørselsflettestrækning"),Inddata!Q71&gt;-0.00000001,Inddata!Q71&lt;101),Inddata!Q71,"Irrelevant"))</f>
        <v>Irrelevant</v>
      </c>
      <c r="Q56" s="4" t="str">
        <f>IF(AND(OR(I56="Motorvejsstrækning",I56="Frakørselsflettestrækning",I56="Tilkørselsflettestrækning"),Inddata!R71=""),"Lige",IF(AND(OR(I56="Motorvejsstrækning",I56="Frakørselsflettestrækning",I56="Tilkørselsflettestrækning"),Inddata!R71&gt;10),Inddata!R71,"Irrelevant"))</f>
        <v>Irrelevant</v>
      </c>
      <c r="R56" s="4" t="str">
        <f>IF(Q56="Lige",0,IF(AND(OR(I56="Motorvejsstrækning",I56="Frakørselsflettestrækning",I56="Tilkørselsflettestrækning"),OR(Inddata!S71="",Inddata!S71&gt;(G56*1000))),G56*1000,IF(AND(OR(I56="Motorvejsstrækning",I56="Frakørselsflettestrækning",I56="Tilkørselsflettestrækning"),Inddata!S71&gt;0),Inddata!S71,"Irrelevant")))</f>
        <v>Irrelevant</v>
      </c>
      <c r="S56" s="4" t="str">
        <f>IF(AND(OR(I56="Motorvejsstrækning",I56="Frakørselsflettestrækning",I56="Tilkørselsflettestrækning"),Inddata!T71=""),"Lige",IF(AND(OR(I56="Motorvejsstrækning",I56="Frakørselsflettestrækning",I56="Tilkørselsflettestrækning"),Inddata!T71&gt;10),Inddata!T71,"Irrelevant"))</f>
        <v>Irrelevant</v>
      </c>
      <c r="T56" s="4" t="str">
        <f>IF(S56="Lige",0,IF(R56="Irrelevant","Irrelevant",IF(AND(OR(I56="Motorvejsstrækning",I56="Frakørselsflettestrækning",I56="Tilkørselsflettestrækning"),OR(Inddata!U71="",Inddata!U71&gt;(G56*1000-R56))),G56*1000-R56,IF(AND(OR(I56="Motorvejsstrækning",I56="Frakørselsflettestrækning",I56="Tilkørselsflettestrækning"),Inddata!U71&gt;0),Inddata!U71,"Irrelevant"))))</f>
        <v>Irrelevant</v>
      </c>
      <c r="U56" s="4" t="str">
        <f>IF(AND(OR(I56="Motorvejsstrækning",I56="Frakørselsflettestrækning",I56="Tilkørselsflettestrækning",I56="Frakørselsrampe",I56="Tilkørselsrampe"),Inddata!V71=""),"Nej",IF(OR(I56="Motorvejsstrækning",I56="Frakørselsflettestrækning",I56="Tilkørselsflettestrækning",I56="Frakørselsrampe",I56="Tilkørselsrampe"),Inddata!V71,"Irrelevant"))</f>
        <v>Irrelevant</v>
      </c>
      <c r="V56" s="4" t="str">
        <f>IF(W56="Lige",IF(AND(OR(I56="Frakørselsrampe",I56="Tilkørselsrampe"),Inddata!W71=""),"Lige ruderrampe",IF(OR(I56="Frakørselsrampe",I56="Tilkørselsrampe"),Inddata!W71,"Irrelevant")),"Irrelevant")</f>
        <v>Irrelevant</v>
      </c>
      <c r="W56" s="4" t="str">
        <f>IF(AND(OR(I56="Frakørselsrampe",I56="Tilkørselsrampe"),Inddata!X71=""),"Lige",IF(AND(OR(I56="Frakørselsrampe",I56="Tilkørselsrampe"),Inddata!X71&gt;10),Inddata!X71,"Irrelevant"))</f>
        <v>Irrelevant</v>
      </c>
      <c r="X56" s="4" t="str">
        <f>IF(AND(OR(I56="Frakørselsrampe",I56="Tilkørselsrampe"),OR(Inddata!Y71="",Inddata!Y71&gt;(G56*1000))),G56*1000,IF(AND(OR(I56="Frakørselsrampe",I56="Tilkørselsrampe"),Inddata!Y71&gt;0),Inddata!Y71,"Irrelevant"))</f>
        <v>Irrelevant</v>
      </c>
      <c r="Y56" s="4" t="str">
        <f>IF(AND(I56="Frakørselsrampe",Inddata!Z71=""),95,IF(AND(I56="Tilkørselsrampe",Inddata!Z71=""),45,IF(AND(OR(I56="Frakørselsrampe",I56="Tilkørselsrampe"),Inddata!Z71&gt;4,Inddata!Z71&lt;200),Inddata!Z71,"Irrelevant")))</f>
        <v>Irrelevant</v>
      </c>
      <c r="Z56" s="4" t="str">
        <f>IF(AND(OR(I56="Frakørselsrampe",I56="Tilkørselsrampe"),Inddata!AA71=""),"Lige",IF(AND(OR(I56="Frakørselsrampe",I56="Tilkørselsrampe"),Inddata!AA71&gt;10),Inddata!AA71,"Irrelevant"))</f>
        <v>Irrelevant</v>
      </c>
      <c r="AA56" s="4" t="str">
        <f>IF(X56="Irrelevant","Irrelevant",IF(AND(OR(I56="Frakørselsrampe",I56="Tilkørselsrampe"),OR(Inddata!AB71="",Inddata!AB71&gt;(G56*1000-X56))),G56*1000-X56,IF(AND(OR(I56="Frakørselsrampe",I56="Tilkørselsrampe"),Inddata!AB71&gt;0),Inddata!AB71,"Irrelevant")))</f>
        <v>Irrelevant</v>
      </c>
      <c r="AB56" s="4" t="str">
        <f>IF(AND(I56="Frakørselsrampe",Inddata!AC71=""),60,IF(AND(I56="Tilkørselsrampe",Inddata!AC71=""),80,IF(AND(OR(I56="Frakørselsrampe",I56="Tilkørselsrampe"),Inddata!AC71&gt;4,Inddata!AC71&lt;200),Inddata!AC71,"Irrelevant")))</f>
        <v>Irrelevant</v>
      </c>
      <c r="AC56" s="4" t="str">
        <f>IF(AND(OR(I56="Motorvejsstrækning",I56="Frakørselsflettestrækning",I56="Tilkørselsflettestrækning"),Inddata!AD71=""),"Nej",IF(OR(I56="Motorvejsstrækning",I56="Frakørselsflettestrækning",I56="Tilkørselsflettestrækning"),Inddata!AD71,"Irrelevant"))</f>
        <v>Irrelevant</v>
      </c>
      <c r="AD56" s="4" t="str">
        <f>IF(AND(OR(I56="Motorvejsstrækning",I56="Frakørselsflettestrækning",I56="Tilkørselsflettestrækning"),Inddata!AE71=""),"130 km/t",IF(OR(I56="Motorvejsstrækning",I56="Frakørselsflettestrækning",I56="Tilkørselsflettestrækning"),Inddata!AE71,"Irrelevant"))</f>
        <v>Irrelevant</v>
      </c>
      <c r="AE56" s="4" t="str">
        <f>IF(AND(I56="Tilkørselsflettestrækning",Inddata!AF71=""),"Nej",IF(I56="Tilkørselsflettestrækning",Inddata!AF71,"Irrelevant"))</f>
        <v>Irrelevant</v>
      </c>
      <c r="AF56" s="4" t="str">
        <f>IF(AND(AE56="Ja",Inddata!AG71&gt;0,Inddata!AG71&lt;1.00000001),Inddata!AG71,IF(OR(AE56="Nej",AE56="Ja"),0,"Irrelevant"))</f>
        <v>Irrelevant</v>
      </c>
    </row>
    <row r="57" spans="1:32" x14ac:dyDescent="0.25">
      <c r="A57" s="4" t="str">
        <f>IF(Inddata!A72="","",Inddata!A72)</f>
        <v/>
      </c>
      <c r="B57" s="4" t="str">
        <f>IF(Inddata!B72="","",Inddata!B72)</f>
        <v/>
      </c>
      <c r="C57" s="4" t="str">
        <f>IF(Inddata!C72="","",Inddata!C72)</f>
        <v/>
      </c>
      <c r="D57" s="4" t="str">
        <f>IF(Inddata!D72="","",Inddata!D72)</f>
        <v/>
      </c>
      <c r="E57" s="4" t="str">
        <f>IF(Inddata!E72="","",Inddata!E72)</f>
        <v/>
      </c>
      <c r="F57" s="4" t="str">
        <f>IF(Inddata!F72="","",Inddata!F72)</f>
        <v/>
      </c>
      <c r="G57" s="4">
        <f>IF(Inddata!G72="","",Inddata!G72)</f>
        <v>0</v>
      </c>
      <c r="H57" s="4" t="str">
        <f>IF(Inddata!H72&gt;0.5,Inddata!H72,"")</f>
        <v/>
      </c>
      <c r="I57" s="4" t="str">
        <f>IF(Inddata!I72="","",Inddata!I72)</f>
        <v/>
      </c>
      <c r="J57" s="4" t="str">
        <f>IF(AND(OR(I57="Motorvejsstrækning",I57="Frakørselsflettestrækning",I57="Tilkørselsflettestrækning"),Inddata!K72=""),2,IF(AND(OR(I57="Motorvejsstrækning",I57="Frakørselsflettestrækning",I57="Tilkørselsflettestrækning"),Inddata!K72&gt;0.5,Inddata!K72&lt;21),Inddata!K72,"Irrelevant"))</f>
        <v>Irrelevant</v>
      </c>
      <c r="K57" s="4" t="str">
        <f>IF(AND(OR(I57="Motorvejsstrækning",I57="Frakørselsflettestrækning",I57="Tilkørselsflettestrækning",I57="Frakørselsrampe",I57="Tilkørselsrampe"),Inddata!L72=""),3.5,IF(AND(OR(I57="Motorvejsstrækning",I57="Frakørselsflettestrækning",I57="Tilkørselsflettestrækning",I57="Frakørselsrampe",I57="Tilkørselsrampe"),Inddata!L72&gt;1.5,Inddata!L72&lt;11),Inddata!L72,"Irrelevant"))</f>
        <v>Irrelevant</v>
      </c>
      <c r="L57" s="4" t="str">
        <f>IF(AND(I57="Motorvejsstrækning",Inddata!M72=""),"Nej",IF(I57="Motorvejsstrækning",Inddata!M72,"Irrelevant"))</f>
        <v>Irrelevant</v>
      </c>
      <c r="M57" s="4" t="str">
        <f>IF(AND(L57="Ja",Inddata!N72&gt;0,Inddata!N72&lt;1.00000001),Inddata!N72,IF(OR(L57="Nej",L57="Ja"),0,"Irrelevant"))</f>
        <v>Irrelevant</v>
      </c>
      <c r="N57" s="4" t="str">
        <f>IF(AND(OR(I57="Motorvejsstrækning",I57="Frakørselsflettestrækning",I57="Tilkørselsflettestrækning"),Inddata!O72=""),3,IF(AND(OR(I57="Motorvejsstrækning",I57="Frakørselsflettestrækning",I57="Tilkørselsflettestrækning"),Inddata!O72&lt;11,Inddata!O72&gt;-0.00000001),Inddata!O72,"Irrelevant"))</f>
        <v>Irrelevant</v>
      </c>
      <c r="O57" s="4" t="str">
        <f>IF(AND(OR(I57="Motorvejsstrækning",I57="Frakørselsflettestrækning",I57="Tilkørselsflettestrækning",I57="Frakørselsrampe",I57="Tilkørselsrampe"),Inddata!P72=""),0.5,IF(AND(OR(I57="Motorvejsstrækning",I57="Frakørselsflettestrækning",I57="Tilkørselsflettestrækning",I57="Frakørselsrampe",I57="Tilkørselsrampe"),Inddata!P72&gt;-0.00000001,Inddata!P72&lt;11),Inddata!P72,"Irrelevant"))</f>
        <v>Irrelevant</v>
      </c>
      <c r="P57" s="4" t="str">
        <f>IF(AND(OR(I57="Motorvejsstrækning",I57="Frakørselsflettestrækning",I57="Tilkørselsflettestrækning"),Inddata!Q72=""),5,IF(AND(OR(I57="Motorvejsstrækning",I57="Frakørselsflettestrækning",I57="Tilkørselsflettestrækning"),Inddata!Q72&gt;-0.00000001,Inddata!Q72&lt;101),Inddata!Q72,"Irrelevant"))</f>
        <v>Irrelevant</v>
      </c>
      <c r="Q57" s="4" t="str">
        <f>IF(AND(OR(I57="Motorvejsstrækning",I57="Frakørselsflettestrækning",I57="Tilkørselsflettestrækning"),Inddata!R72=""),"Lige",IF(AND(OR(I57="Motorvejsstrækning",I57="Frakørselsflettestrækning",I57="Tilkørselsflettestrækning"),Inddata!R72&gt;10),Inddata!R72,"Irrelevant"))</f>
        <v>Irrelevant</v>
      </c>
      <c r="R57" s="4" t="str">
        <f>IF(Q57="Lige",0,IF(AND(OR(I57="Motorvejsstrækning",I57="Frakørselsflettestrækning",I57="Tilkørselsflettestrækning"),OR(Inddata!S72="",Inddata!S72&gt;(G57*1000))),G57*1000,IF(AND(OR(I57="Motorvejsstrækning",I57="Frakørselsflettestrækning",I57="Tilkørselsflettestrækning"),Inddata!S72&gt;0),Inddata!S72,"Irrelevant")))</f>
        <v>Irrelevant</v>
      </c>
      <c r="S57" s="4" t="str">
        <f>IF(AND(OR(I57="Motorvejsstrækning",I57="Frakørselsflettestrækning",I57="Tilkørselsflettestrækning"),Inddata!T72=""),"Lige",IF(AND(OR(I57="Motorvejsstrækning",I57="Frakørselsflettestrækning",I57="Tilkørselsflettestrækning"),Inddata!T72&gt;10),Inddata!T72,"Irrelevant"))</f>
        <v>Irrelevant</v>
      </c>
      <c r="T57" s="4" t="str">
        <f>IF(S57="Lige",0,IF(R57="Irrelevant","Irrelevant",IF(AND(OR(I57="Motorvejsstrækning",I57="Frakørselsflettestrækning",I57="Tilkørselsflettestrækning"),OR(Inddata!U72="",Inddata!U72&gt;(G57*1000-R57))),G57*1000-R57,IF(AND(OR(I57="Motorvejsstrækning",I57="Frakørselsflettestrækning",I57="Tilkørselsflettestrækning"),Inddata!U72&gt;0),Inddata!U72,"Irrelevant"))))</f>
        <v>Irrelevant</v>
      </c>
      <c r="U57" s="4" t="str">
        <f>IF(AND(OR(I57="Motorvejsstrækning",I57="Frakørselsflettestrækning",I57="Tilkørselsflettestrækning",I57="Frakørselsrampe",I57="Tilkørselsrampe"),Inddata!V72=""),"Nej",IF(OR(I57="Motorvejsstrækning",I57="Frakørselsflettestrækning",I57="Tilkørselsflettestrækning",I57="Frakørselsrampe",I57="Tilkørselsrampe"),Inddata!V72,"Irrelevant"))</f>
        <v>Irrelevant</v>
      </c>
      <c r="V57" s="4" t="str">
        <f>IF(W57="Lige",IF(AND(OR(I57="Frakørselsrampe",I57="Tilkørselsrampe"),Inddata!W72=""),"Lige ruderrampe",IF(OR(I57="Frakørselsrampe",I57="Tilkørselsrampe"),Inddata!W72,"Irrelevant")),"Irrelevant")</f>
        <v>Irrelevant</v>
      </c>
      <c r="W57" s="4" t="str">
        <f>IF(AND(OR(I57="Frakørselsrampe",I57="Tilkørselsrampe"),Inddata!X72=""),"Lige",IF(AND(OR(I57="Frakørselsrampe",I57="Tilkørselsrampe"),Inddata!X72&gt;10),Inddata!X72,"Irrelevant"))</f>
        <v>Irrelevant</v>
      </c>
      <c r="X57" s="4" t="str">
        <f>IF(AND(OR(I57="Frakørselsrampe",I57="Tilkørselsrampe"),OR(Inddata!Y72="",Inddata!Y72&gt;(G57*1000))),G57*1000,IF(AND(OR(I57="Frakørselsrampe",I57="Tilkørselsrampe"),Inddata!Y72&gt;0),Inddata!Y72,"Irrelevant"))</f>
        <v>Irrelevant</v>
      </c>
      <c r="Y57" s="4" t="str">
        <f>IF(AND(I57="Frakørselsrampe",Inddata!Z72=""),95,IF(AND(I57="Tilkørselsrampe",Inddata!Z72=""),45,IF(AND(OR(I57="Frakørselsrampe",I57="Tilkørselsrampe"),Inddata!Z72&gt;4,Inddata!Z72&lt;200),Inddata!Z72,"Irrelevant")))</f>
        <v>Irrelevant</v>
      </c>
      <c r="Z57" s="4" t="str">
        <f>IF(AND(OR(I57="Frakørselsrampe",I57="Tilkørselsrampe"),Inddata!AA72=""),"Lige",IF(AND(OR(I57="Frakørselsrampe",I57="Tilkørselsrampe"),Inddata!AA72&gt;10),Inddata!AA72,"Irrelevant"))</f>
        <v>Irrelevant</v>
      </c>
      <c r="AA57" s="4" t="str">
        <f>IF(X57="Irrelevant","Irrelevant",IF(AND(OR(I57="Frakørselsrampe",I57="Tilkørselsrampe"),OR(Inddata!AB72="",Inddata!AB72&gt;(G57*1000-X57))),G57*1000-X57,IF(AND(OR(I57="Frakørselsrampe",I57="Tilkørselsrampe"),Inddata!AB72&gt;0),Inddata!AB72,"Irrelevant")))</f>
        <v>Irrelevant</v>
      </c>
      <c r="AB57" s="4" t="str">
        <f>IF(AND(I57="Frakørselsrampe",Inddata!AC72=""),60,IF(AND(I57="Tilkørselsrampe",Inddata!AC72=""),80,IF(AND(OR(I57="Frakørselsrampe",I57="Tilkørselsrampe"),Inddata!AC72&gt;4,Inddata!AC72&lt;200),Inddata!AC72,"Irrelevant")))</f>
        <v>Irrelevant</v>
      </c>
      <c r="AC57" s="4" t="str">
        <f>IF(AND(OR(I57="Motorvejsstrækning",I57="Frakørselsflettestrækning",I57="Tilkørselsflettestrækning"),Inddata!AD72=""),"Nej",IF(OR(I57="Motorvejsstrækning",I57="Frakørselsflettestrækning",I57="Tilkørselsflettestrækning"),Inddata!AD72,"Irrelevant"))</f>
        <v>Irrelevant</v>
      </c>
      <c r="AD57" s="4" t="str">
        <f>IF(AND(OR(I57="Motorvejsstrækning",I57="Frakørselsflettestrækning",I57="Tilkørselsflettestrækning"),Inddata!AE72=""),"130 km/t",IF(OR(I57="Motorvejsstrækning",I57="Frakørselsflettestrækning",I57="Tilkørselsflettestrækning"),Inddata!AE72,"Irrelevant"))</f>
        <v>Irrelevant</v>
      </c>
      <c r="AE57" s="4" t="str">
        <f>IF(AND(I57="Tilkørselsflettestrækning",Inddata!AF72=""),"Nej",IF(I57="Tilkørselsflettestrækning",Inddata!AF72,"Irrelevant"))</f>
        <v>Irrelevant</v>
      </c>
      <c r="AF57" s="4" t="str">
        <f>IF(AND(AE57="Ja",Inddata!AG72&gt;0,Inddata!AG72&lt;1.00000001),Inddata!AG72,IF(OR(AE57="Nej",AE57="Ja"),0,"Irrelevant"))</f>
        <v>Irrelevant</v>
      </c>
    </row>
    <row r="58" spans="1:32" x14ac:dyDescent="0.25">
      <c r="A58" s="4" t="str">
        <f>IF(Inddata!A73="","",Inddata!A73)</f>
        <v/>
      </c>
      <c r="B58" s="4" t="str">
        <f>IF(Inddata!B73="","",Inddata!B73)</f>
        <v/>
      </c>
      <c r="C58" s="4" t="str">
        <f>IF(Inddata!C73="","",Inddata!C73)</f>
        <v/>
      </c>
      <c r="D58" s="4" t="str">
        <f>IF(Inddata!D73="","",Inddata!D73)</f>
        <v/>
      </c>
      <c r="E58" s="4" t="str">
        <f>IF(Inddata!E73="","",Inddata!E73)</f>
        <v/>
      </c>
      <c r="F58" s="4" t="str">
        <f>IF(Inddata!F73="","",Inddata!F73)</f>
        <v/>
      </c>
      <c r="G58" s="4">
        <f>IF(Inddata!G73="","",Inddata!G73)</f>
        <v>0</v>
      </c>
      <c r="H58" s="4" t="str">
        <f>IF(Inddata!H73&gt;0.5,Inddata!H73,"")</f>
        <v/>
      </c>
      <c r="I58" s="4" t="str">
        <f>IF(Inddata!I73="","",Inddata!I73)</f>
        <v/>
      </c>
      <c r="J58" s="4" t="str">
        <f>IF(AND(OR(I58="Motorvejsstrækning",I58="Frakørselsflettestrækning",I58="Tilkørselsflettestrækning"),Inddata!K73=""),2,IF(AND(OR(I58="Motorvejsstrækning",I58="Frakørselsflettestrækning",I58="Tilkørselsflettestrækning"),Inddata!K73&gt;0.5,Inddata!K73&lt;21),Inddata!K73,"Irrelevant"))</f>
        <v>Irrelevant</v>
      </c>
      <c r="K58" s="4" t="str">
        <f>IF(AND(OR(I58="Motorvejsstrækning",I58="Frakørselsflettestrækning",I58="Tilkørselsflettestrækning",I58="Frakørselsrampe",I58="Tilkørselsrampe"),Inddata!L73=""),3.5,IF(AND(OR(I58="Motorvejsstrækning",I58="Frakørselsflettestrækning",I58="Tilkørselsflettestrækning",I58="Frakørselsrampe",I58="Tilkørselsrampe"),Inddata!L73&gt;1.5,Inddata!L73&lt;11),Inddata!L73,"Irrelevant"))</f>
        <v>Irrelevant</v>
      </c>
      <c r="L58" s="4" t="str">
        <f>IF(AND(I58="Motorvejsstrækning",Inddata!M73=""),"Nej",IF(I58="Motorvejsstrækning",Inddata!M73,"Irrelevant"))</f>
        <v>Irrelevant</v>
      </c>
      <c r="M58" s="4" t="str">
        <f>IF(AND(L58="Ja",Inddata!N73&gt;0,Inddata!N73&lt;1.00000001),Inddata!N73,IF(OR(L58="Nej",L58="Ja"),0,"Irrelevant"))</f>
        <v>Irrelevant</v>
      </c>
      <c r="N58" s="4" t="str">
        <f>IF(AND(OR(I58="Motorvejsstrækning",I58="Frakørselsflettestrækning",I58="Tilkørselsflettestrækning"),Inddata!O73=""),3,IF(AND(OR(I58="Motorvejsstrækning",I58="Frakørselsflettestrækning",I58="Tilkørselsflettestrækning"),Inddata!O73&lt;11,Inddata!O73&gt;-0.00000001),Inddata!O73,"Irrelevant"))</f>
        <v>Irrelevant</v>
      </c>
      <c r="O58" s="4" t="str">
        <f>IF(AND(OR(I58="Motorvejsstrækning",I58="Frakørselsflettestrækning",I58="Tilkørselsflettestrækning",I58="Frakørselsrampe",I58="Tilkørselsrampe"),Inddata!P73=""),0.5,IF(AND(OR(I58="Motorvejsstrækning",I58="Frakørselsflettestrækning",I58="Tilkørselsflettestrækning",I58="Frakørselsrampe",I58="Tilkørselsrampe"),Inddata!P73&gt;-0.00000001,Inddata!P73&lt;11),Inddata!P73,"Irrelevant"))</f>
        <v>Irrelevant</v>
      </c>
      <c r="P58" s="4" t="str">
        <f>IF(AND(OR(I58="Motorvejsstrækning",I58="Frakørselsflettestrækning",I58="Tilkørselsflettestrækning"),Inddata!Q73=""),5,IF(AND(OR(I58="Motorvejsstrækning",I58="Frakørselsflettestrækning",I58="Tilkørselsflettestrækning"),Inddata!Q73&gt;-0.00000001,Inddata!Q73&lt;101),Inddata!Q73,"Irrelevant"))</f>
        <v>Irrelevant</v>
      </c>
      <c r="Q58" s="4" t="str">
        <f>IF(AND(OR(I58="Motorvejsstrækning",I58="Frakørselsflettestrækning",I58="Tilkørselsflettestrækning"),Inddata!R73=""),"Lige",IF(AND(OR(I58="Motorvejsstrækning",I58="Frakørselsflettestrækning",I58="Tilkørselsflettestrækning"),Inddata!R73&gt;10),Inddata!R73,"Irrelevant"))</f>
        <v>Irrelevant</v>
      </c>
      <c r="R58" s="4" t="str">
        <f>IF(Q58="Lige",0,IF(AND(OR(I58="Motorvejsstrækning",I58="Frakørselsflettestrækning",I58="Tilkørselsflettestrækning"),OR(Inddata!S73="",Inddata!S73&gt;(G58*1000))),G58*1000,IF(AND(OR(I58="Motorvejsstrækning",I58="Frakørselsflettestrækning",I58="Tilkørselsflettestrækning"),Inddata!S73&gt;0),Inddata!S73,"Irrelevant")))</f>
        <v>Irrelevant</v>
      </c>
      <c r="S58" s="4" t="str">
        <f>IF(AND(OR(I58="Motorvejsstrækning",I58="Frakørselsflettestrækning",I58="Tilkørselsflettestrækning"),Inddata!T73=""),"Lige",IF(AND(OR(I58="Motorvejsstrækning",I58="Frakørselsflettestrækning",I58="Tilkørselsflettestrækning"),Inddata!T73&gt;10),Inddata!T73,"Irrelevant"))</f>
        <v>Irrelevant</v>
      </c>
      <c r="T58" s="4" t="str">
        <f>IF(S58="Lige",0,IF(R58="Irrelevant","Irrelevant",IF(AND(OR(I58="Motorvejsstrækning",I58="Frakørselsflettestrækning",I58="Tilkørselsflettestrækning"),OR(Inddata!U73="",Inddata!U73&gt;(G58*1000-R58))),G58*1000-R58,IF(AND(OR(I58="Motorvejsstrækning",I58="Frakørselsflettestrækning",I58="Tilkørselsflettestrækning"),Inddata!U73&gt;0),Inddata!U73,"Irrelevant"))))</f>
        <v>Irrelevant</v>
      </c>
      <c r="U58" s="4" t="str">
        <f>IF(AND(OR(I58="Motorvejsstrækning",I58="Frakørselsflettestrækning",I58="Tilkørselsflettestrækning",I58="Frakørselsrampe",I58="Tilkørselsrampe"),Inddata!V73=""),"Nej",IF(OR(I58="Motorvejsstrækning",I58="Frakørselsflettestrækning",I58="Tilkørselsflettestrækning",I58="Frakørselsrampe",I58="Tilkørselsrampe"),Inddata!V73,"Irrelevant"))</f>
        <v>Irrelevant</v>
      </c>
      <c r="V58" s="4" t="str">
        <f>IF(W58="Lige",IF(AND(OR(I58="Frakørselsrampe",I58="Tilkørselsrampe"),Inddata!W73=""),"Lige ruderrampe",IF(OR(I58="Frakørselsrampe",I58="Tilkørselsrampe"),Inddata!W73,"Irrelevant")),"Irrelevant")</f>
        <v>Irrelevant</v>
      </c>
      <c r="W58" s="4" t="str">
        <f>IF(AND(OR(I58="Frakørselsrampe",I58="Tilkørselsrampe"),Inddata!X73=""),"Lige",IF(AND(OR(I58="Frakørselsrampe",I58="Tilkørselsrampe"),Inddata!X73&gt;10),Inddata!X73,"Irrelevant"))</f>
        <v>Irrelevant</v>
      </c>
      <c r="X58" s="4" t="str">
        <f>IF(AND(OR(I58="Frakørselsrampe",I58="Tilkørselsrampe"),OR(Inddata!Y73="",Inddata!Y73&gt;(G58*1000))),G58*1000,IF(AND(OR(I58="Frakørselsrampe",I58="Tilkørselsrampe"),Inddata!Y73&gt;0),Inddata!Y73,"Irrelevant"))</f>
        <v>Irrelevant</v>
      </c>
      <c r="Y58" s="4" t="str">
        <f>IF(AND(I58="Frakørselsrampe",Inddata!Z73=""),95,IF(AND(I58="Tilkørselsrampe",Inddata!Z73=""),45,IF(AND(OR(I58="Frakørselsrampe",I58="Tilkørselsrampe"),Inddata!Z73&gt;4,Inddata!Z73&lt;200),Inddata!Z73,"Irrelevant")))</f>
        <v>Irrelevant</v>
      </c>
      <c r="Z58" s="4" t="str">
        <f>IF(AND(OR(I58="Frakørselsrampe",I58="Tilkørselsrampe"),Inddata!AA73=""),"Lige",IF(AND(OR(I58="Frakørselsrampe",I58="Tilkørselsrampe"),Inddata!AA73&gt;10),Inddata!AA73,"Irrelevant"))</f>
        <v>Irrelevant</v>
      </c>
      <c r="AA58" s="4" t="str">
        <f>IF(X58="Irrelevant","Irrelevant",IF(AND(OR(I58="Frakørselsrampe",I58="Tilkørselsrampe"),OR(Inddata!AB73="",Inddata!AB73&gt;(G58*1000-X58))),G58*1000-X58,IF(AND(OR(I58="Frakørselsrampe",I58="Tilkørselsrampe"),Inddata!AB73&gt;0),Inddata!AB73,"Irrelevant")))</f>
        <v>Irrelevant</v>
      </c>
      <c r="AB58" s="4" t="str">
        <f>IF(AND(I58="Frakørselsrampe",Inddata!AC73=""),60,IF(AND(I58="Tilkørselsrampe",Inddata!AC73=""),80,IF(AND(OR(I58="Frakørselsrampe",I58="Tilkørselsrampe"),Inddata!AC73&gt;4,Inddata!AC73&lt;200),Inddata!AC73,"Irrelevant")))</f>
        <v>Irrelevant</v>
      </c>
      <c r="AC58" s="4" t="str">
        <f>IF(AND(OR(I58="Motorvejsstrækning",I58="Frakørselsflettestrækning",I58="Tilkørselsflettestrækning"),Inddata!AD73=""),"Nej",IF(OR(I58="Motorvejsstrækning",I58="Frakørselsflettestrækning",I58="Tilkørselsflettestrækning"),Inddata!AD73,"Irrelevant"))</f>
        <v>Irrelevant</v>
      </c>
      <c r="AD58" s="4" t="str">
        <f>IF(AND(OR(I58="Motorvejsstrækning",I58="Frakørselsflettestrækning",I58="Tilkørselsflettestrækning"),Inddata!AE73=""),"130 km/t",IF(OR(I58="Motorvejsstrækning",I58="Frakørselsflettestrækning",I58="Tilkørselsflettestrækning"),Inddata!AE73,"Irrelevant"))</f>
        <v>Irrelevant</v>
      </c>
      <c r="AE58" s="4" t="str">
        <f>IF(AND(I58="Tilkørselsflettestrækning",Inddata!AF73=""),"Nej",IF(I58="Tilkørselsflettestrækning",Inddata!AF73,"Irrelevant"))</f>
        <v>Irrelevant</v>
      </c>
      <c r="AF58" s="4" t="str">
        <f>IF(AND(AE58="Ja",Inddata!AG73&gt;0,Inddata!AG73&lt;1.00000001),Inddata!AG73,IF(OR(AE58="Nej",AE58="Ja"),0,"Irrelevant"))</f>
        <v>Irrelevant</v>
      </c>
    </row>
    <row r="59" spans="1:32" x14ac:dyDescent="0.25">
      <c r="A59" s="4" t="str">
        <f>IF(Inddata!A74="","",Inddata!A74)</f>
        <v/>
      </c>
      <c r="B59" s="4" t="str">
        <f>IF(Inddata!B74="","",Inddata!B74)</f>
        <v/>
      </c>
      <c r="C59" s="4" t="str">
        <f>IF(Inddata!C74="","",Inddata!C74)</f>
        <v/>
      </c>
      <c r="D59" s="4" t="str">
        <f>IF(Inddata!D74="","",Inddata!D74)</f>
        <v/>
      </c>
      <c r="E59" s="4" t="str">
        <f>IF(Inddata!E74="","",Inddata!E74)</f>
        <v/>
      </c>
      <c r="F59" s="4" t="str">
        <f>IF(Inddata!F74="","",Inddata!F74)</f>
        <v/>
      </c>
      <c r="G59" s="4">
        <f>IF(Inddata!G74="","",Inddata!G74)</f>
        <v>0</v>
      </c>
      <c r="H59" s="4" t="str">
        <f>IF(Inddata!H74&gt;0.5,Inddata!H74,"")</f>
        <v/>
      </c>
      <c r="I59" s="4" t="str">
        <f>IF(Inddata!I74="","",Inddata!I74)</f>
        <v/>
      </c>
      <c r="J59" s="4" t="str">
        <f>IF(AND(OR(I59="Motorvejsstrækning",I59="Frakørselsflettestrækning",I59="Tilkørselsflettestrækning"),Inddata!K74=""),2,IF(AND(OR(I59="Motorvejsstrækning",I59="Frakørselsflettestrækning",I59="Tilkørselsflettestrækning"),Inddata!K74&gt;0.5,Inddata!K74&lt;21),Inddata!K74,"Irrelevant"))</f>
        <v>Irrelevant</v>
      </c>
      <c r="K59" s="4" t="str">
        <f>IF(AND(OR(I59="Motorvejsstrækning",I59="Frakørselsflettestrækning",I59="Tilkørselsflettestrækning",I59="Frakørselsrampe",I59="Tilkørselsrampe"),Inddata!L74=""),3.5,IF(AND(OR(I59="Motorvejsstrækning",I59="Frakørselsflettestrækning",I59="Tilkørselsflettestrækning",I59="Frakørselsrampe",I59="Tilkørselsrampe"),Inddata!L74&gt;1.5,Inddata!L74&lt;11),Inddata!L74,"Irrelevant"))</f>
        <v>Irrelevant</v>
      </c>
      <c r="L59" s="4" t="str">
        <f>IF(AND(I59="Motorvejsstrækning",Inddata!M74=""),"Nej",IF(I59="Motorvejsstrækning",Inddata!M74,"Irrelevant"))</f>
        <v>Irrelevant</v>
      </c>
      <c r="M59" s="4" t="str">
        <f>IF(AND(L59="Ja",Inddata!N74&gt;0,Inddata!N74&lt;1.00000001),Inddata!N74,IF(OR(L59="Nej",L59="Ja"),0,"Irrelevant"))</f>
        <v>Irrelevant</v>
      </c>
      <c r="N59" s="4" t="str">
        <f>IF(AND(OR(I59="Motorvejsstrækning",I59="Frakørselsflettestrækning",I59="Tilkørselsflettestrækning"),Inddata!O74=""),3,IF(AND(OR(I59="Motorvejsstrækning",I59="Frakørselsflettestrækning",I59="Tilkørselsflettestrækning"),Inddata!O74&lt;11,Inddata!O74&gt;-0.00000001),Inddata!O74,"Irrelevant"))</f>
        <v>Irrelevant</v>
      </c>
      <c r="O59" s="4" t="str">
        <f>IF(AND(OR(I59="Motorvejsstrækning",I59="Frakørselsflettestrækning",I59="Tilkørselsflettestrækning",I59="Frakørselsrampe",I59="Tilkørselsrampe"),Inddata!P74=""),0.5,IF(AND(OR(I59="Motorvejsstrækning",I59="Frakørselsflettestrækning",I59="Tilkørselsflettestrækning",I59="Frakørselsrampe",I59="Tilkørselsrampe"),Inddata!P74&gt;-0.00000001,Inddata!P74&lt;11),Inddata!P74,"Irrelevant"))</f>
        <v>Irrelevant</v>
      </c>
      <c r="P59" s="4" t="str">
        <f>IF(AND(OR(I59="Motorvejsstrækning",I59="Frakørselsflettestrækning",I59="Tilkørselsflettestrækning"),Inddata!Q74=""),5,IF(AND(OR(I59="Motorvejsstrækning",I59="Frakørselsflettestrækning",I59="Tilkørselsflettestrækning"),Inddata!Q74&gt;-0.00000001,Inddata!Q74&lt;101),Inddata!Q74,"Irrelevant"))</f>
        <v>Irrelevant</v>
      </c>
      <c r="Q59" s="4" t="str">
        <f>IF(AND(OR(I59="Motorvejsstrækning",I59="Frakørselsflettestrækning",I59="Tilkørselsflettestrækning"),Inddata!R74=""),"Lige",IF(AND(OR(I59="Motorvejsstrækning",I59="Frakørselsflettestrækning",I59="Tilkørselsflettestrækning"),Inddata!R74&gt;10),Inddata!R74,"Irrelevant"))</f>
        <v>Irrelevant</v>
      </c>
      <c r="R59" s="4" t="str">
        <f>IF(Q59="Lige",0,IF(AND(OR(I59="Motorvejsstrækning",I59="Frakørselsflettestrækning",I59="Tilkørselsflettestrækning"),OR(Inddata!S74="",Inddata!S74&gt;(G59*1000))),G59*1000,IF(AND(OR(I59="Motorvejsstrækning",I59="Frakørselsflettestrækning",I59="Tilkørselsflettestrækning"),Inddata!S74&gt;0),Inddata!S74,"Irrelevant")))</f>
        <v>Irrelevant</v>
      </c>
      <c r="S59" s="4" t="str">
        <f>IF(AND(OR(I59="Motorvejsstrækning",I59="Frakørselsflettestrækning",I59="Tilkørselsflettestrækning"),Inddata!T74=""),"Lige",IF(AND(OR(I59="Motorvejsstrækning",I59="Frakørselsflettestrækning",I59="Tilkørselsflettestrækning"),Inddata!T74&gt;10),Inddata!T74,"Irrelevant"))</f>
        <v>Irrelevant</v>
      </c>
      <c r="T59" s="4" t="str">
        <f>IF(S59="Lige",0,IF(R59="Irrelevant","Irrelevant",IF(AND(OR(I59="Motorvejsstrækning",I59="Frakørselsflettestrækning",I59="Tilkørselsflettestrækning"),OR(Inddata!U74="",Inddata!U74&gt;(G59*1000-R59))),G59*1000-R59,IF(AND(OR(I59="Motorvejsstrækning",I59="Frakørselsflettestrækning",I59="Tilkørselsflettestrækning"),Inddata!U74&gt;0),Inddata!U74,"Irrelevant"))))</f>
        <v>Irrelevant</v>
      </c>
      <c r="U59" s="4" t="str">
        <f>IF(AND(OR(I59="Motorvejsstrækning",I59="Frakørselsflettestrækning",I59="Tilkørselsflettestrækning",I59="Frakørselsrampe",I59="Tilkørselsrampe"),Inddata!V74=""),"Nej",IF(OR(I59="Motorvejsstrækning",I59="Frakørselsflettestrækning",I59="Tilkørselsflettestrækning",I59="Frakørselsrampe",I59="Tilkørselsrampe"),Inddata!V74,"Irrelevant"))</f>
        <v>Irrelevant</v>
      </c>
      <c r="V59" s="4" t="str">
        <f>IF(W59="Lige",IF(AND(OR(I59="Frakørselsrampe",I59="Tilkørselsrampe"),Inddata!W74=""),"Lige ruderrampe",IF(OR(I59="Frakørselsrampe",I59="Tilkørselsrampe"),Inddata!W74,"Irrelevant")),"Irrelevant")</f>
        <v>Irrelevant</v>
      </c>
      <c r="W59" s="4" t="str">
        <f>IF(AND(OR(I59="Frakørselsrampe",I59="Tilkørselsrampe"),Inddata!X74=""),"Lige",IF(AND(OR(I59="Frakørselsrampe",I59="Tilkørselsrampe"),Inddata!X74&gt;10),Inddata!X74,"Irrelevant"))</f>
        <v>Irrelevant</v>
      </c>
      <c r="X59" s="4" t="str">
        <f>IF(AND(OR(I59="Frakørselsrampe",I59="Tilkørselsrampe"),OR(Inddata!Y74="",Inddata!Y74&gt;(G59*1000))),G59*1000,IF(AND(OR(I59="Frakørselsrampe",I59="Tilkørselsrampe"),Inddata!Y74&gt;0),Inddata!Y74,"Irrelevant"))</f>
        <v>Irrelevant</v>
      </c>
      <c r="Y59" s="4" t="str">
        <f>IF(AND(I59="Frakørselsrampe",Inddata!Z74=""),95,IF(AND(I59="Tilkørselsrampe",Inddata!Z74=""),45,IF(AND(OR(I59="Frakørselsrampe",I59="Tilkørselsrampe"),Inddata!Z74&gt;4,Inddata!Z74&lt;200),Inddata!Z74,"Irrelevant")))</f>
        <v>Irrelevant</v>
      </c>
      <c r="Z59" s="4" t="str">
        <f>IF(AND(OR(I59="Frakørselsrampe",I59="Tilkørselsrampe"),Inddata!AA74=""),"Lige",IF(AND(OR(I59="Frakørselsrampe",I59="Tilkørselsrampe"),Inddata!AA74&gt;10),Inddata!AA74,"Irrelevant"))</f>
        <v>Irrelevant</v>
      </c>
      <c r="AA59" s="4" t="str">
        <f>IF(X59="Irrelevant","Irrelevant",IF(AND(OR(I59="Frakørselsrampe",I59="Tilkørselsrampe"),OR(Inddata!AB74="",Inddata!AB74&gt;(G59*1000-X59))),G59*1000-X59,IF(AND(OR(I59="Frakørselsrampe",I59="Tilkørselsrampe"),Inddata!AB74&gt;0),Inddata!AB74,"Irrelevant")))</f>
        <v>Irrelevant</v>
      </c>
      <c r="AB59" s="4" t="str">
        <f>IF(AND(I59="Frakørselsrampe",Inddata!AC74=""),60,IF(AND(I59="Tilkørselsrampe",Inddata!AC74=""),80,IF(AND(OR(I59="Frakørselsrampe",I59="Tilkørselsrampe"),Inddata!AC74&gt;4,Inddata!AC74&lt;200),Inddata!AC74,"Irrelevant")))</f>
        <v>Irrelevant</v>
      </c>
      <c r="AC59" s="4" t="str">
        <f>IF(AND(OR(I59="Motorvejsstrækning",I59="Frakørselsflettestrækning",I59="Tilkørselsflettestrækning"),Inddata!AD74=""),"Nej",IF(OR(I59="Motorvejsstrækning",I59="Frakørselsflettestrækning",I59="Tilkørselsflettestrækning"),Inddata!AD74,"Irrelevant"))</f>
        <v>Irrelevant</v>
      </c>
      <c r="AD59" s="4" t="str">
        <f>IF(AND(OR(I59="Motorvejsstrækning",I59="Frakørselsflettestrækning",I59="Tilkørselsflettestrækning"),Inddata!AE74=""),"130 km/t",IF(OR(I59="Motorvejsstrækning",I59="Frakørselsflettestrækning",I59="Tilkørselsflettestrækning"),Inddata!AE74,"Irrelevant"))</f>
        <v>Irrelevant</v>
      </c>
      <c r="AE59" s="4" t="str">
        <f>IF(AND(I59="Tilkørselsflettestrækning",Inddata!AF74=""),"Nej",IF(I59="Tilkørselsflettestrækning",Inddata!AF74,"Irrelevant"))</f>
        <v>Irrelevant</v>
      </c>
      <c r="AF59" s="4" t="str">
        <f>IF(AND(AE59="Ja",Inddata!AG74&gt;0,Inddata!AG74&lt;1.00000001),Inddata!AG74,IF(OR(AE59="Nej",AE59="Ja"),0,"Irrelevant"))</f>
        <v>Irrelevant</v>
      </c>
    </row>
    <row r="60" spans="1:32" x14ac:dyDescent="0.25">
      <c r="A60" s="4" t="str">
        <f>IF(Inddata!A75="","",Inddata!A75)</f>
        <v/>
      </c>
      <c r="B60" s="4" t="str">
        <f>IF(Inddata!B75="","",Inddata!B75)</f>
        <v/>
      </c>
      <c r="C60" s="4" t="str">
        <f>IF(Inddata!C75="","",Inddata!C75)</f>
        <v/>
      </c>
      <c r="D60" s="4" t="str">
        <f>IF(Inddata!D75="","",Inddata!D75)</f>
        <v/>
      </c>
      <c r="E60" s="4" t="str">
        <f>IF(Inddata!E75="","",Inddata!E75)</f>
        <v/>
      </c>
      <c r="F60" s="4" t="str">
        <f>IF(Inddata!F75="","",Inddata!F75)</f>
        <v/>
      </c>
      <c r="G60" s="4">
        <f>IF(Inddata!G75="","",Inddata!G75)</f>
        <v>0</v>
      </c>
      <c r="H60" s="4" t="str">
        <f>IF(Inddata!H75&gt;0.5,Inddata!H75,"")</f>
        <v/>
      </c>
      <c r="I60" s="4" t="str">
        <f>IF(Inddata!I75="","",Inddata!I75)</f>
        <v/>
      </c>
      <c r="J60" s="4" t="str">
        <f>IF(AND(OR(I60="Motorvejsstrækning",I60="Frakørselsflettestrækning",I60="Tilkørselsflettestrækning"),Inddata!K75=""),2,IF(AND(OR(I60="Motorvejsstrækning",I60="Frakørselsflettestrækning",I60="Tilkørselsflettestrækning"),Inddata!K75&gt;0.5,Inddata!K75&lt;21),Inddata!K75,"Irrelevant"))</f>
        <v>Irrelevant</v>
      </c>
      <c r="K60" s="4" t="str">
        <f>IF(AND(OR(I60="Motorvejsstrækning",I60="Frakørselsflettestrækning",I60="Tilkørselsflettestrækning",I60="Frakørselsrampe",I60="Tilkørselsrampe"),Inddata!L75=""),3.5,IF(AND(OR(I60="Motorvejsstrækning",I60="Frakørselsflettestrækning",I60="Tilkørselsflettestrækning",I60="Frakørselsrampe",I60="Tilkørselsrampe"),Inddata!L75&gt;1.5,Inddata!L75&lt;11),Inddata!L75,"Irrelevant"))</f>
        <v>Irrelevant</v>
      </c>
      <c r="L60" s="4" t="str">
        <f>IF(AND(I60="Motorvejsstrækning",Inddata!M75=""),"Nej",IF(I60="Motorvejsstrækning",Inddata!M75,"Irrelevant"))</f>
        <v>Irrelevant</v>
      </c>
      <c r="M60" s="4" t="str">
        <f>IF(AND(L60="Ja",Inddata!N75&gt;0,Inddata!N75&lt;1.00000001),Inddata!N75,IF(OR(L60="Nej",L60="Ja"),0,"Irrelevant"))</f>
        <v>Irrelevant</v>
      </c>
      <c r="N60" s="4" t="str">
        <f>IF(AND(OR(I60="Motorvejsstrækning",I60="Frakørselsflettestrækning",I60="Tilkørselsflettestrækning"),Inddata!O75=""),3,IF(AND(OR(I60="Motorvejsstrækning",I60="Frakørselsflettestrækning",I60="Tilkørselsflettestrækning"),Inddata!O75&lt;11,Inddata!O75&gt;-0.00000001),Inddata!O75,"Irrelevant"))</f>
        <v>Irrelevant</v>
      </c>
      <c r="O60" s="4" t="str">
        <f>IF(AND(OR(I60="Motorvejsstrækning",I60="Frakørselsflettestrækning",I60="Tilkørselsflettestrækning",I60="Frakørselsrampe",I60="Tilkørselsrampe"),Inddata!P75=""),0.5,IF(AND(OR(I60="Motorvejsstrækning",I60="Frakørselsflettestrækning",I60="Tilkørselsflettestrækning",I60="Frakørselsrampe",I60="Tilkørselsrampe"),Inddata!P75&gt;-0.00000001,Inddata!P75&lt;11),Inddata!P75,"Irrelevant"))</f>
        <v>Irrelevant</v>
      </c>
      <c r="P60" s="4" t="str">
        <f>IF(AND(OR(I60="Motorvejsstrækning",I60="Frakørselsflettestrækning",I60="Tilkørselsflettestrækning"),Inddata!Q75=""),5,IF(AND(OR(I60="Motorvejsstrækning",I60="Frakørselsflettestrækning",I60="Tilkørselsflettestrækning"),Inddata!Q75&gt;-0.00000001,Inddata!Q75&lt;101),Inddata!Q75,"Irrelevant"))</f>
        <v>Irrelevant</v>
      </c>
      <c r="Q60" s="4" t="str">
        <f>IF(AND(OR(I60="Motorvejsstrækning",I60="Frakørselsflettestrækning",I60="Tilkørselsflettestrækning"),Inddata!R75=""),"Lige",IF(AND(OR(I60="Motorvejsstrækning",I60="Frakørselsflettestrækning",I60="Tilkørselsflettestrækning"),Inddata!R75&gt;10),Inddata!R75,"Irrelevant"))</f>
        <v>Irrelevant</v>
      </c>
      <c r="R60" s="4" t="str">
        <f>IF(Q60="Lige",0,IF(AND(OR(I60="Motorvejsstrækning",I60="Frakørselsflettestrækning",I60="Tilkørselsflettestrækning"),OR(Inddata!S75="",Inddata!S75&gt;(G60*1000))),G60*1000,IF(AND(OR(I60="Motorvejsstrækning",I60="Frakørselsflettestrækning",I60="Tilkørselsflettestrækning"),Inddata!S75&gt;0),Inddata!S75,"Irrelevant")))</f>
        <v>Irrelevant</v>
      </c>
      <c r="S60" s="4" t="str">
        <f>IF(AND(OR(I60="Motorvejsstrækning",I60="Frakørselsflettestrækning",I60="Tilkørselsflettestrækning"),Inddata!T75=""),"Lige",IF(AND(OR(I60="Motorvejsstrækning",I60="Frakørselsflettestrækning",I60="Tilkørselsflettestrækning"),Inddata!T75&gt;10),Inddata!T75,"Irrelevant"))</f>
        <v>Irrelevant</v>
      </c>
      <c r="T60" s="4" t="str">
        <f>IF(S60="Lige",0,IF(R60="Irrelevant","Irrelevant",IF(AND(OR(I60="Motorvejsstrækning",I60="Frakørselsflettestrækning",I60="Tilkørselsflettestrækning"),OR(Inddata!U75="",Inddata!U75&gt;(G60*1000-R60))),G60*1000-R60,IF(AND(OR(I60="Motorvejsstrækning",I60="Frakørselsflettestrækning",I60="Tilkørselsflettestrækning"),Inddata!U75&gt;0),Inddata!U75,"Irrelevant"))))</f>
        <v>Irrelevant</v>
      </c>
      <c r="U60" s="4" t="str">
        <f>IF(AND(OR(I60="Motorvejsstrækning",I60="Frakørselsflettestrækning",I60="Tilkørselsflettestrækning",I60="Frakørselsrampe",I60="Tilkørselsrampe"),Inddata!V75=""),"Nej",IF(OR(I60="Motorvejsstrækning",I60="Frakørselsflettestrækning",I60="Tilkørselsflettestrækning",I60="Frakørselsrampe",I60="Tilkørselsrampe"),Inddata!V75,"Irrelevant"))</f>
        <v>Irrelevant</v>
      </c>
      <c r="V60" s="4" t="str">
        <f>IF(W60="Lige",IF(AND(OR(I60="Frakørselsrampe",I60="Tilkørselsrampe"),Inddata!W75=""),"Lige ruderrampe",IF(OR(I60="Frakørselsrampe",I60="Tilkørselsrampe"),Inddata!W75,"Irrelevant")),"Irrelevant")</f>
        <v>Irrelevant</v>
      </c>
      <c r="W60" s="4" t="str">
        <f>IF(AND(OR(I60="Frakørselsrampe",I60="Tilkørselsrampe"),Inddata!X75=""),"Lige",IF(AND(OR(I60="Frakørselsrampe",I60="Tilkørselsrampe"),Inddata!X75&gt;10),Inddata!X75,"Irrelevant"))</f>
        <v>Irrelevant</v>
      </c>
      <c r="X60" s="4" t="str">
        <f>IF(AND(OR(I60="Frakørselsrampe",I60="Tilkørselsrampe"),OR(Inddata!Y75="",Inddata!Y75&gt;(G60*1000))),G60*1000,IF(AND(OR(I60="Frakørselsrampe",I60="Tilkørselsrampe"),Inddata!Y75&gt;0),Inddata!Y75,"Irrelevant"))</f>
        <v>Irrelevant</v>
      </c>
      <c r="Y60" s="4" t="str">
        <f>IF(AND(I60="Frakørselsrampe",Inddata!Z75=""),95,IF(AND(I60="Tilkørselsrampe",Inddata!Z75=""),45,IF(AND(OR(I60="Frakørselsrampe",I60="Tilkørselsrampe"),Inddata!Z75&gt;4,Inddata!Z75&lt;200),Inddata!Z75,"Irrelevant")))</f>
        <v>Irrelevant</v>
      </c>
      <c r="Z60" s="4" t="str">
        <f>IF(AND(OR(I60="Frakørselsrampe",I60="Tilkørselsrampe"),Inddata!AA75=""),"Lige",IF(AND(OR(I60="Frakørselsrampe",I60="Tilkørselsrampe"),Inddata!AA75&gt;10),Inddata!AA75,"Irrelevant"))</f>
        <v>Irrelevant</v>
      </c>
      <c r="AA60" s="4" t="str">
        <f>IF(X60="Irrelevant","Irrelevant",IF(AND(OR(I60="Frakørselsrampe",I60="Tilkørselsrampe"),OR(Inddata!AB75="",Inddata!AB75&gt;(G60*1000-X60))),G60*1000-X60,IF(AND(OR(I60="Frakørselsrampe",I60="Tilkørselsrampe"),Inddata!AB75&gt;0),Inddata!AB75,"Irrelevant")))</f>
        <v>Irrelevant</v>
      </c>
      <c r="AB60" s="4" t="str">
        <f>IF(AND(I60="Frakørselsrampe",Inddata!AC75=""),60,IF(AND(I60="Tilkørselsrampe",Inddata!AC75=""),80,IF(AND(OR(I60="Frakørselsrampe",I60="Tilkørselsrampe"),Inddata!AC75&gt;4,Inddata!AC75&lt;200),Inddata!AC75,"Irrelevant")))</f>
        <v>Irrelevant</v>
      </c>
      <c r="AC60" s="4" t="str">
        <f>IF(AND(OR(I60="Motorvejsstrækning",I60="Frakørselsflettestrækning",I60="Tilkørselsflettestrækning"),Inddata!AD75=""),"Nej",IF(OR(I60="Motorvejsstrækning",I60="Frakørselsflettestrækning",I60="Tilkørselsflettestrækning"),Inddata!AD75,"Irrelevant"))</f>
        <v>Irrelevant</v>
      </c>
      <c r="AD60" s="4" t="str">
        <f>IF(AND(OR(I60="Motorvejsstrækning",I60="Frakørselsflettestrækning",I60="Tilkørselsflettestrækning"),Inddata!AE75=""),"130 km/t",IF(OR(I60="Motorvejsstrækning",I60="Frakørselsflettestrækning",I60="Tilkørselsflettestrækning"),Inddata!AE75,"Irrelevant"))</f>
        <v>Irrelevant</v>
      </c>
      <c r="AE60" s="4" t="str">
        <f>IF(AND(I60="Tilkørselsflettestrækning",Inddata!AF75=""),"Nej",IF(I60="Tilkørselsflettestrækning",Inddata!AF75,"Irrelevant"))</f>
        <v>Irrelevant</v>
      </c>
      <c r="AF60" s="4" t="str">
        <f>IF(AND(AE60="Ja",Inddata!AG75&gt;0,Inddata!AG75&lt;1.00000001),Inddata!AG75,IF(OR(AE60="Nej",AE60="Ja"),0,"Irrelevant"))</f>
        <v>Irrelevant</v>
      </c>
    </row>
    <row r="61" spans="1:32" x14ac:dyDescent="0.25">
      <c r="A61" s="4" t="str">
        <f>IF(Inddata!A76="","",Inddata!A76)</f>
        <v/>
      </c>
      <c r="B61" s="4" t="str">
        <f>IF(Inddata!B76="","",Inddata!B76)</f>
        <v/>
      </c>
      <c r="C61" s="4" t="str">
        <f>IF(Inddata!C76="","",Inddata!C76)</f>
        <v/>
      </c>
      <c r="D61" s="4" t="str">
        <f>IF(Inddata!D76="","",Inddata!D76)</f>
        <v/>
      </c>
      <c r="E61" s="4" t="str">
        <f>IF(Inddata!E76="","",Inddata!E76)</f>
        <v/>
      </c>
      <c r="F61" s="4" t="str">
        <f>IF(Inddata!F76="","",Inddata!F76)</f>
        <v/>
      </c>
      <c r="G61" s="4">
        <f>IF(Inddata!G76="","",Inddata!G76)</f>
        <v>0</v>
      </c>
      <c r="H61" s="4" t="str">
        <f>IF(Inddata!H76&gt;0.5,Inddata!H76,"")</f>
        <v/>
      </c>
      <c r="I61" s="4" t="str">
        <f>IF(Inddata!I76="","",Inddata!I76)</f>
        <v/>
      </c>
      <c r="J61" s="4" t="str">
        <f>IF(AND(OR(I61="Motorvejsstrækning",I61="Frakørselsflettestrækning",I61="Tilkørselsflettestrækning"),Inddata!K76=""),2,IF(AND(OR(I61="Motorvejsstrækning",I61="Frakørselsflettestrækning",I61="Tilkørselsflettestrækning"),Inddata!K76&gt;0.5,Inddata!K76&lt;21),Inddata!K76,"Irrelevant"))</f>
        <v>Irrelevant</v>
      </c>
      <c r="K61" s="4" t="str">
        <f>IF(AND(OR(I61="Motorvejsstrækning",I61="Frakørselsflettestrækning",I61="Tilkørselsflettestrækning",I61="Frakørselsrampe",I61="Tilkørselsrampe"),Inddata!L76=""),3.5,IF(AND(OR(I61="Motorvejsstrækning",I61="Frakørselsflettestrækning",I61="Tilkørselsflettestrækning",I61="Frakørselsrampe",I61="Tilkørselsrampe"),Inddata!L76&gt;1.5,Inddata!L76&lt;11),Inddata!L76,"Irrelevant"))</f>
        <v>Irrelevant</v>
      </c>
      <c r="L61" s="4" t="str">
        <f>IF(AND(I61="Motorvejsstrækning",Inddata!M76=""),"Nej",IF(I61="Motorvejsstrækning",Inddata!M76,"Irrelevant"))</f>
        <v>Irrelevant</v>
      </c>
      <c r="M61" s="4" t="str">
        <f>IF(AND(L61="Ja",Inddata!N76&gt;0,Inddata!N76&lt;1.00000001),Inddata!N76,IF(OR(L61="Nej",L61="Ja"),0,"Irrelevant"))</f>
        <v>Irrelevant</v>
      </c>
      <c r="N61" s="4" t="str">
        <f>IF(AND(OR(I61="Motorvejsstrækning",I61="Frakørselsflettestrækning",I61="Tilkørselsflettestrækning"),Inddata!O76=""),3,IF(AND(OR(I61="Motorvejsstrækning",I61="Frakørselsflettestrækning",I61="Tilkørselsflettestrækning"),Inddata!O76&lt;11,Inddata!O76&gt;-0.00000001),Inddata!O76,"Irrelevant"))</f>
        <v>Irrelevant</v>
      </c>
      <c r="O61" s="4" t="str">
        <f>IF(AND(OR(I61="Motorvejsstrækning",I61="Frakørselsflettestrækning",I61="Tilkørselsflettestrækning",I61="Frakørselsrampe",I61="Tilkørselsrampe"),Inddata!P76=""),0.5,IF(AND(OR(I61="Motorvejsstrækning",I61="Frakørselsflettestrækning",I61="Tilkørselsflettestrækning",I61="Frakørselsrampe",I61="Tilkørselsrampe"),Inddata!P76&gt;-0.00000001,Inddata!P76&lt;11),Inddata!P76,"Irrelevant"))</f>
        <v>Irrelevant</v>
      </c>
      <c r="P61" s="4" t="str">
        <f>IF(AND(OR(I61="Motorvejsstrækning",I61="Frakørselsflettestrækning",I61="Tilkørselsflettestrækning"),Inddata!Q76=""),5,IF(AND(OR(I61="Motorvejsstrækning",I61="Frakørselsflettestrækning",I61="Tilkørselsflettestrækning"),Inddata!Q76&gt;-0.00000001,Inddata!Q76&lt;101),Inddata!Q76,"Irrelevant"))</f>
        <v>Irrelevant</v>
      </c>
      <c r="Q61" s="4" t="str">
        <f>IF(AND(OR(I61="Motorvejsstrækning",I61="Frakørselsflettestrækning",I61="Tilkørselsflettestrækning"),Inddata!R76=""),"Lige",IF(AND(OR(I61="Motorvejsstrækning",I61="Frakørselsflettestrækning",I61="Tilkørselsflettestrækning"),Inddata!R76&gt;10),Inddata!R76,"Irrelevant"))</f>
        <v>Irrelevant</v>
      </c>
      <c r="R61" s="4" t="str">
        <f>IF(Q61="Lige",0,IF(AND(OR(I61="Motorvejsstrækning",I61="Frakørselsflettestrækning",I61="Tilkørselsflettestrækning"),OR(Inddata!S76="",Inddata!S76&gt;(G61*1000))),G61*1000,IF(AND(OR(I61="Motorvejsstrækning",I61="Frakørselsflettestrækning",I61="Tilkørselsflettestrækning"),Inddata!S76&gt;0),Inddata!S76,"Irrelevant")))</f>
        <v>Irrelevant</v>
      </c>
      <c r="S61" s="4" t="str">
        <f>IF(AND(OR(I61="Motorvejsstrækning",I61="Frakørselsflettestrækning",I61="Tilkørselsflettestrækning"),Inddata!T76=""),"Lige",IF(AND(OR(I61="Motorvejsstrækning",I61="Frakørselsflettestrækning",I61="Tilkørselsflettestrækning"),Inddata!T76&gt;10),Inddata!T76,"Irrelevant"))</f>
        <v>Irrelevant</v>
      </c>
      <c r="T61" s="4" t="str">
        <f>IF(S61="Lige",0,IF(R61="Irrelevant","Irrelevant",IF(AND(OR(I61="Motorvejsstrækning",I61="Frakørselsflettestrækning",I61="Tilkørselsflettestrækning"),OR(Inddata!U76="",Inddata!U76&gt;(G61*1000-R61))),G61*1000-R61,IF(AND(OR(I61="Motorvejsstrækning",I61="Frakørselsflettestrækning",I61="Tilkørselsflettestrækning"),Inddata!U76&gt;0),Inddata!U76,"Irrelevant"))))</f>
        <v>Irrelevant</v>
      </c>
      <c r="U61" s="4" t="str">
        <f>IF(AND(OR(I61="Motorvejsstrækning",I61="Frakørselsflettestrækning",I61="Tilkørselsflettestrækning",I61="Frakørselsrampe",I61="Tilkørselsrampe"),Inddata!V76=""),"Nej",IF(OR(I61="Motorvejsstrækning",I61="Frakørselsflettestrækning",I61="Tilkørselsflettestrækning",I61="Frakørselsrampe",I61="Tilkørselsrampe"),Inddata!V76,"Irrelevant"))</f>
        <v>Irrelevant</v>
      </c>
      <c r="V61" s="4" t="str">
        <f>IF(W61="Lige",IF(AND(OR(I61="Frakørselsrampe",I61="Tilkørselsrampe"),Inddata!W76=""),"Lige ruderrampe",IF(OR(I61="Frakørselsrampe",I61="Tilkørselsrampe"),Inddata!W76,"Irrelevant")),"Irrelevant")</f>
        <v>Irrelevant</v>
      </c>
      <c r="W61" s="4" t="str">
        <f>IF(AND(OR(I61="Frakørselsrampe",I61="Tilkørselsrampe"),Inddata!X76=""),"Lige",IF(AND(OR(I61="Frakørselsrampe",I61="Tilkørselsrampe"),Inddata!X76&gt;10),Inddata!X76,"Irrelevant"))</f>
        <v>Irrelevant</v>
      </c>
      <c r="X61" s="4" t="str">
        <f>IF(AND(OR(I61="Frakørselsrampe",I61="Tilkørselsrampe"),OR(Inddata!Y76="",Inddata!Y76&gt;(G61*1000))),G61*1000,IF(AND(OR(I61="Frakørselsrampe",I61="Tilkørselsrampe"),Inddata!Y76&gt;0),Inddata!Y76,"Irrelevant"))</f>
        <v>Irrelevant</v>
      </c>
      <c r="Y61" s="4" t="str">
        <f>IF(AND(I61="Frakørselsrampe",Inddata!Z76=""),95,IF(AND(I61="Tilkørselsrampe",Inddata!Z76=""),45,IF(AND(OR(I61="Frakørselsrampe",I61="Tilkørselsrampe"),Inddata!Z76&gt;4,Inddata!Z76&lt;200),Inddata!Z76,"Irrelevant")))</f>
        <v>Irrelevant</v>
      </c>
      <c r="Z61" s="4" t="str">
        <f>IF(AND(OR(I61="Frakørselsrampe",I61="Tilkørselsrampe"),Inddata!AA76=""),"Lige",IF(AND(OR(I61="Frakørselsrampe",I61="Tilkørselsrampe"),Inddata!AA76&gt;10),Inddata!AA76,"Irrelevant"))</f>
        <v>Irrelevant</v>
      </c>
      <c r="AA61" s="4" t="str">
        <f>IF(X61="Irrelevant","Irrelevant",IF(AND(OR(I61="Frakørselsrampe",I61="Tilkørselsrampe"),OR(Inddata!AB76="",Inddata!AB76&gt;(G61*1000-X61))),G61*1000-X61,IF(AND(OR(I61="Frakørselsrampe",I61="Tilkørselsrampe"),Inddata!AB76&gt;0),Inddata!AB76,"Irrelevant")))</f>
        <v>Irrelevant</v>
      </c>
      <c r="AB61" s="4" t="str">
        <f>IF(AND(I61="Frakørselsrampe",Inddata!AC76=""),60,IF(AND(I61="Tilkørselsrampe",Inddata!AC76=""),80,IF(AND(OR(I61="Frakørselsrampe",I61="Tilkørselsrampe"),Inddata!AC76&gt;4,Inddata!AC76&lt;200),Inddata!AC76,"Irrelevant")))</f>
        <v>Irrelevant</v>
      </c>
      <c r="AC61" s="4" t="str">
        <f>IF(AND(OR(I61="Motorvejsstrækning",I61="Frakørselsflettestrækning",I61="Tilkørselsflettestrækning"),Inddata!AD76=""),"Nej",IF(OR(I61="Motorvejsstrækning",I61="Frakørselsflettestrækning",I61="Tilkørselsflettestrækning"),Inddata!AD76,"Irrelevant"))</f>
        <v>Irrelevant</v>
      </c>
      <c r="AD61" s="4" t="str">
        <f>IF(AND(OR(I61="Motorvejsstrækning",I61="Frakørselsflettestrækning",I61="Tilkørselsflettestrækning"),Inddata!AE76=""),"130 km/t",IF(OR(I61="Motorvejsstrækning",I61="Frakørselsflettestrækning",I61="Tilkørselsflettestrækning"),Inddata!AE76,"Irrelevant"))</f>
        <v>Irrelevant</v>
      </c>
      <c r="AE61" s="4" t="str">
        <f>IF(AND(I61="Tilkørselsflettestrækning",Inddata!AF76=""),"Nej",IF(I61="Tilkørselsflettestrækning",Inddata!AF76,"Irrelevant"))</f>
        <v>Irrelevant</v>
      </c>
      <c r="AF61" s="4" t="str">
        <f>IF(AND(AE61="Ja",Inddata!AG76&gt;0,Inddata!AG76&lt;1.00000001),Inddata!AG76,IF(OR(AE61="Nej",AE61="Ja"),0,"Irrelevant"))</f>
        <v>Irrelevant</v>
      </c>
    </row>
    <row r="62" spans="1:32" x14ac:dyDescent="0.25">
      <c r="A62" s="4" t="str">
        <f>IF(Inddata!A77="","",Inddata!A77)</f>
        <v/>
      </c>
      <c r="B62" s="4" t="str">
        <f>IF(Inddata!B77="","",Inddata!B77)</f>
        <v/>
      </c>
      <c r="C62" s="4" t="str">
        <f>IF(Inddata!C77="","",Inddata!C77)</f>
        <v/>
      </c>
      <c r="D62" s="4" t="str">
        <f>IF(Inddata!D77="","",Inddata!D77)</f>
        <v/>
      </c>
      <c r="E62" s="4" t="str">
        <f>IF(Inddata!E77="","",Inddata!E77)</f>
        <v/>
      </c>
      <c r="F62" s="4" t="str">
        <f>IF(Inddata!F77="","",Inddata!F77)</f>
        <v/>
      </c>
      <c r="G62" s="4">
        <f>IF(Inddata!G77="","",Inddata!G77)</f>
        <v>0</v>
      </c>
      <c r="H62" s="4" t="str">
        <f>IF(Inddata!H77&gt;0.5,Inddata!H77,"")</f>
        <v/>
      </c>
      <c r="I62" s="4" t="str">
        <f>IF(Inddata!I77="","",Inddata!I77)</f>
        <v/>
      </c>
      <c r="J62" s="4" t="str">
        <f>IF(AND(OR(I62="Motorvejsstrækning",I62="Frakørselsflettestrækning",I62="Tilkørselsflettestrækning"),Inddata!K77=""),2,IF(AND(OR(I62="Motorvejsstrækning",I62="Frakørselsflettestrækning",I62="Tilkørselsflettestrækning"),Inddata!K77&gt;0.5,Inddata!K77&lt;21),Inddata!K77,"Irrelevant"))</f>
        <v>Irrelevant</v>
      </c>
      <c r="K62" s="4" t="str">
        <f>IF(AND(OR(I62="Motorvejsstrækning",I62="Frakørselsflettestrækning",I62="Tilkørselsflettestrækning",I62="Frakørselsrampe",I62="Tilkørselsrampe"),Inddata!L77=""),3.5,IF(AND(OR(I62="Motorvejsstrækning",I62="Frakørselsflettestrækning",I62="Tilkørselsflettestrækning",I62="Frakørselsrampe",I62="Tilkørselsrampe"),Inddata!L77&gt;1.5,Inddata!L77&lt;11),Inddata!L77,"Irrelevant"))</f>
        <v>Irrelevant</v>
      </c>
      <c r="L62" s="4" t="str">
        <f>IF(AND(I62="Motorvejsstrækning",Inddata!M77=""),"Nej",IF(I62="Motorvejsstrækning",Inddata!M77,"Irrelevant"))</f>
        <v>Irrelevant</v>
      </c>
      <c r="M62" s="4" t="str">
        <f>IF(AND(L62="Ja",Inddata!N77&gt;0,Inddata!N77&lt;1.00000001),Inddata!N77,IF(OR(L62="Nej",L62="Ja"),0,"Irrelevant"))</f>
        <v>Irrelevant</v>
      </c>
      <c r="N62" s="4" t="str">
        <f>IF(AND(OR(I62="Motorvejsstrækning",I62="Frakørselsflettestrækning",I62="Tilkørselsflettestrækning"),Inddata!O77=""),3,IF(AND(OR(I62="Motorvejsstrækning",I62="Frakørselsflettestrækning",I62="Tilkørselsflettestrækning"),Inddata!O77&lt;11,Inddata!O77&gt;-0.00000001),Inddata!O77,"Irrelevant"))</f>
        <v>Irrelevant</v>
      </c>
      <c r="O62" s="4" t="str">
        <f>IF(AND(OR(I62="Motorvejsstrækning",I62="Frakørselsflettestrækning",I62="Tilkørselsflettestrækning",I62="Frakørselsrampe",I62="Tilkørselsrampe"),Inddata!P77=""),0.5,IF(AND(OR(I62="Motorvejsstrækning",I62="Frakørselsflettestrækning",I62="Tilkørselsflettestrækning",I62="Frakørselsrampe",I62="Tilkørselsrampe"),Inddata!P77&gt;-0.00000001,Inddata!P77&lt;11),Inddata!P77,"Irrelevant"))</f>
        <v>Irrelevant</v>
      </c>
      <c r="P62" s="4" t="str">
        <f>IF(AND(OR(I62="Motorvejsstrækning",I62="Frakørselsflettestrækning",I62="Tilkørselsflettestrækning"),Inddata!Q77=""),5,IF(AND(OR(I62="Motorvejsstrækning",I62="Frakørselsflettestrækning",I62="Tilkørselsflettestrækning"),Inddata!Q77&gt;-0.00000001,Inddata!Q77&lt;101),Inddata!Q77,"Irrelevant"))</f>
        <v>Irrelevant</v>
      </c>
      <c r="Q62" s="4" t="str">
        <f>IF(AND(OR(I62="Motorvejsstrækning",I62="Frakørselsflettestrækning",I62="Tilkørselsflettestrækning"),Inddata!R77=""),"Lige",IF(AND(OR(I62="Motorvejsstrækning",I62="Frakørselsflettestrækning",I62="Tilkørselsflettestrækning"),Inddata!R77&gt;10),Inddata!R77,"Irrelevant"))</f>
        <v>Irrelevant</v>
      </c>
      <c r="R62" s="4" t="str">
        <f>IF(Q62="Lige",0,IF(AND(OR(I62="Motorvejsstrækning",I62="Frakørselsflettestrækning",I62="Tilkørselsflettestrækning"),OR(Inddata!S77="",Inddata!S77&gt;(G62*1000))),G62*1000,IF(AND(OR(I62="Motorvejsstrækning",I62="Frakørselsflettestrækning",I62="Tilkørselsflettestrækning"),Inddata!S77&gt;0),Inddata!S77,"Irrelevant")))</f>
        <v>Irrelevant</v>
      </c>
      <c r="S62" s="4" t="str">
        <f>IF(AND(OR(I62="Motorvejsstrækning",I62="Frakørselsflettestrækning",I62="Tilkørselsflettestrækning"),Inddata!T77=""),"Lige",IF(AND(OR(I62="Motorvejsstrækning",I62="Frakørselsflettestrækning",I62="Tilkørselsflettestrækning"),Inddata!T77&gt;10),Inddata!T77,"Irrelevant"))</f>
        <v>Irrelevant</v>
      </c>
      <c r="T62" s="4" t="str">
        <f>IF(S62="Lige",0,IF(R62="Irrelevant","Irrelevant",IF(AND(OR(I62="Motorvejsstrækning",I62="Frakørselsflettestrækning",I62="Tilkørselsflettestrækning"),OR(Inddata!U77="",Inddata!U77&gt;(G62*1000-R62))),G62*1000-R62,IF(AND(OR(I62="Motorvejsstrækning",I62="Frakørselsflettestrækning",I62="Tilkørselsflettestrækning"),Inddata!U77&gt;0),Inddata!U77,"Irrelevant"))))</f>
        <v>Irrelevant</v>
      </c>
      <c r="U62" s="4" t="str">
        <f>IF(AND(OR(I62="Motorvejsstrækning",I62="Frakørselsflettestrækning",I62="Tilkørselsflettestrækning",I62="Frakørselsrampe",I62="Tilkørselsrampe"),Inddata!V77=""),"Nej",IF(OR(I62="Motorvejsstrækning",I62="Frakørselsflettestrækning",I62="Tilkørselsflettestrækning",I62="Frakørselsrampe",I62="Tilkørselsrampe"),Inddata!V77,"Irrelevant"))</f>
        <v>Irrelevant</v>
      </c>
      <c r="V62" s="4" t="str">
        <f>IF(W62="Lige",IF(AND(OR(I62="Frakørselsrampe",I62="Tilkørselsrampe"),Inddata!W77=""),"Lige ruderrampe",IF(OR(I62="Frakørselsrampe",I62="Tilkørselsrampe"),Inddata!W77,"Irrelevant")),"Irrelevant")</f>
        <v>Irrelevant</v>
      </c>
      <c r="W62" s="4" t="str">
        <f>IF(AND(OR(I62="Frakørselsrampe",I62="Tilkørselsrampe"),Inddata!X77=""),"Lige",IF(AND(OR(I62="Frakørselsrampe",I62="Tilkørselsrampe"),Inddata!X77&gt;10),Inddata!X77,"Irrelevant"))</f>
        <v>Irrelevant</v>
      </c>
      <c r="X62" s="4" t="str">
        <f>IF(AND(OR(I62="Frakørselsrampe",I62="Tilkørselsrampe"),OR(Inddata!Y77="",Inddata!Y77&gt;(G62*1000))),G62*1000,IF(AND(OR(I62="Frakørselsrampe",I62="Tilkørselsrampe"),Inddata!Y77&gt;0),Inddata!Y77,"Irrelevant"))</f>
        <v>Irrelevant</v>
      </c>
      <c r="Y62" s="4" t="str">
        <f>IF(AND(I62="Frakørselsrampe",Inddata!Z77=""),95,IF(AND(I62="Tilkørselsrampe",Inddata!Z77=""),45,IF(AND(OR(I62="Frakørselsrampe",I62="Tilkørselsrampe"),Inddata!Z77&gt;4,Inddata!Z77&lt;200),Inddata!Z77,"Irrelevant")))</f>
        <v>Irrelevant</v>
      </c>
      <c r="Z62" s="4" t="str">
        <f>IF(AND(OR(I62="Frakørselsrampe",I62="Tilkørselsrampe"),Inddata!AA77=""),"Lige",IF(AND(OR(I62="Frakørselsrampe",I62="Tilkørselsrampe"),Inddata!AA77&gt;10),Inddata!AA77,"Irrelevant"))</f>
        <v>Irrelevant</v>
      </c>
      <c r="AA62" s="4" t="str">
        <f>IF(X62="Irrelevant","Irrelevant",IF(AND(OR(I62="Frakørselsrampe",I62="Tilkørselsrampe"),OR(Inddata!AB77="",Inddata!AB77&gt;(G62*1000-X62))),G62*1000-X62,IF(AND(OR(I62="Frakørselsrampe",I62="Tilkørselsrampe"),Inddata!AB77&gt;0),Inddata!AB77,"Irrelevant")))</f>
        <v>Irrelevant</v>
      </c>
      <c r="AB62" s="4" t="str">
        <f>IF(AND(I62="Frakørselsrampe",Inddata!AC77=""),60,IF(AND(I62="Tilkørselsrampe",Inddata!AC77=""),80,IF(AND(OR(I62="Frakørselsrampe",I62="Tilkørselsrampe"),Inddata!AC77&gt;4,Inddata!AC77&lt;200),Inddata!AC77,"Irrelevant")))</f>
        <v>Irrelevant</v>
      </c>
      <c r="AC62" s="4" t="str">
        <f>IF(AND(OR(I62="Motorvejsstrækning",I62="Frakørselsflettestrækning",I62="Tilkørselsflettestrækning"),Inddata!AD77=""),"Nej",IF(OR(I62="Motorvejsstrækning",I62="Frakørselsflettestrækning",I62="Tilkørselsflettestrækning"),Inddata!AD77,"Irrelevant"))</f>
        <v>Irrelevant</v>
      </c>
      <c r="AD62" s="4" t="str">
        <f>IF(AND(OR(I62="Motorvejsstrækning",I62="Frakørselsflettestrækning",I62="Tilkørselsflettestrækning"),Inddata!AE77=""),"130 km/t",IF(OR(I62="Motorvejsstrækning",I62="Frakørselsflettestrækning",I62="Tilkørselsflettestrækning"),Inddata!AE77,"Irrelevant"))</f>
        <v>Irrelevant</v>
      </c>
      <c r="AE62" s="4" t="str">
        <f>IF(AND(I62="Tilkørselsflettestrækning",Inddata!AF77=""),"Nej",IF(I62="Tilkørselsflettestrækning",Inddata!AF77,"Irrelevant"))</f>
        <v>Irrelevant</v>
      </c>
      <c r="AF62" s="4" t="str">
        <f>IF(AND(AE62="Ja",Inddata!AG77&gt;0,Inddata!AG77&lt;1.00000001),Inddata!AG77,IF(OR(AE62="Nej",AE62="Ja"),0,"Irrelevant"))</f>
        <v>Irrelevant</v>
      </c>
    </row>
    <row r="63" spans="1:32" x14ac:dyDescent="0.25">
      <c r="A63" s="4" t="str">
        <f>IF(Inddata!A78="","",Inddata!A78)</f>
        <v/>
      </c>
      <c r="B63" s="4" t="str">
        <f>IF(Inddata!B78="","",Inddata!B78)</f>
        <v/>
      </c>
      <c r="C63" s="4" t="str">
        <f>IF(Inddata!C78="","",Inddata!C78)</f>
        <v/>
      </c>
      <c r="D63" s="4" t="str">
        <f>IF(Inddata!D78="","",Inddata!D78)</f>
        <v/>
      </c>
      <c r="E63" s="4" t="str">
        <f>IF(Inddata!E78="","",Inddata!E78)</f>
        <v/>
      </c>
      <c r="F63" s="4" t="str">
        <f>IF(Inddata!F78="","",Inddata!F78)</f>
        <v/>
      </c>
      <c r="G63" s="4">
        <f>IF(Inddata!G78="","",Inddata!G78)</f>
        <v>0</v>
      </c>
      <c r="H63" s="4" t="str">
        <f>IF(Inddata!H78&gt;0.5,Inddata!H78,"")</f>
        <v/>
      </c>
      <c r="I63" s="4" t="str">
        <f>IF(Inddata!I78="","",Inddata!I78)</f>
        <v/>
      </c>
      <c r="J63" s="4" t="str">
        <f>IF(AND(OR(I63="Motorvejsstrækning",I63="Frakørselsflettestrækning",I63="Tilkørselsflettestrækning"),Inddata!K78=""),2,IF(AND(OR(I63="Motorvejsstrækning",I63="Frakørselsflettestrækning",I63="Tilkørselsflettestrækning"),Inddata!K78&gt;0.5,Inddata!K78&lt;21),Inddata!K78,"Irrelevant"))</f>
        <v>Irrelevant</v>
      </c>
      <c r="K63" s="4" t="str">
        <f>IF(AND(OR(I63="Motorvejsstrækning",I63="Frakørselsflettestrækning",I63="Tilkørselsflettestrækning",I63="Frakørselsrampe",I63="Tilkørselsrampe"),Inddata!L78=""),3.5,IF(AND(OR(I63="Motorvejsstrækning",I63="Frakørselsflettestrækning",I63="Tilkørselsflettestrækning",I63="Frakørselsrampe",I63="Tilkørselsrampe"),Inddata!L78&gt;1.5,Inddata!L78&lt;11),Inddata!L78,"Irrelevant"))</f>
        <v>Irrelevant</v>
      </c>
      <c r="L63" s="4" t="str">
        <f>IF(AND(I63="Motorvejsstrækning",Inddata!M78=""),"Nej",IF(I63="Motorvejsstrækning",Inddata!M78,"Irrelevant"))</f>
        <v>Irrelevant</v>
      </c>
      <c r="M63" s="4" t="str">
        <f>IF(AND(L63="Ja",Inddata!N78&gt;0,Inddata!N78&lt;1.00000001),Inddata!N78,IF(OR(L63="Nej",L63="Ja"),0,"Irrelevant"))</f>
        <v>Irrelevant</v>
      </c>
      <c r="N63" s="4" t="str">
        <f>IF(AND(OR(I63="Motorvejsstrækning",I63="Frakørselsflettestrækning",I63="Tilkørselsflettestrækning"),Inddata!O78=""),3,IF(AND(OR(I63="Motorvejsstrækning",I63="Frakørselsflettestrækning",I63="Tilkørselsflettestrækning"),Inddata!O78&lt;11,Inddata!O78&gt;-0.00000001),Inddata!O78,"Irrelevant"))</f>
        <v>Irrelevant</v>
      </c>
      <c r="O63" s="4" t="str">
        <f>IF(AND(OR(I63="Motorvejsstrækning",I63="Frakørselsflettestrækning",I63="Tilkørselsflettestrækning",I63="Frakørselsrampe",I63="Tilkørselsrampe"),Inddata!P78=""),0.5,IF(AND(OR(I63="Motorvejsstrækning",I63="Frakørselsflettestrækning",I63="Tilkørselsflettestrækning",I63="Frakørselsrampe",I63="Tilkørselsrampe"),Inddata!P78&gt;-0.00000001,Inddata!P78&lt;11),Inddata!P78,"Irrelevant"))</f>
        <v>Irrelevant</v>
      </c>
      <c r="P63" s="4" t="str">
        <f>IF(AND(OR(I63="Motorvejsstrækning",I63="Frakørselsflettestrækning",I63="Tilkørselsflettestrækning"),Inddata!Q78=""),5,IF(AND(OR(I63="Motorvejsstrækning",I63="Frakørselsflettestrækning",I63="Tilkørselsflettestrækning"),Inddata!Q78&gt;-0.00000001,Inddata!Q78&lt;101),Inddata!Q78,"Irrelevant"))</f>
        <v>Irrelevant</v>
      </c>
      <c r="Q63" s="4" t="str">
        <f>IF(AND(OR(I63="Motorvejsstrækning",I63="Frakørselsflettestrækning",I63="Tilkørselsflettestrækning"),Inddata!R78=""),"Lige",IF(AND(OR(I63="Motorvejsstrækning",I63="Frakørselsflettestrækning",I63="Tilkørselsflettestrækning"),Inddata!R78&gt;10),Inddata!R78,"Irrelevant"))</f>
        <v>Irrelevant</v>
      </c>
      <c r="R63" s="4" t="str">
        <f>IF(Q63="Lige",0,IF(AND(OR(I63="Motorvejsstrækning",I63="Frakørselsflettestrækning",I63="Tilkørselsflettestrækning"),OR(Inddata!S78="",Inddata!S78&gt;(G63*1000))),G63*1000,IF(AND(OR(I63="Motorvejsstrækning",I63="Frakørselsflettestrækning",I63="Tilkørselsflettestrækning"),Inddata!S78&gt;0),Inddata!S78,"Irrelevant")))</f>
        <v>Irrelevant</v>
      </c>
      <c r="S63" s="4" t="str">
        <f>IF(AND(OR(I63="Motorvejsstrækning",I63="Frakørselsflettestrækning",I63="Tilkørselsflettestrækning"),Inddata!T78=""),"Lige",IF(AND(OR(I63="Motorvejsstrækning",I63="Frakørselsflettestrækning",I63="Tilkørselsflettestrækning"),Inddata!T78&gt;10),Inddata!T78,"Irrelevant"))</f>
        <v>Irrelevant</v>
      </c>
      <c r="T63" s="4" t="str">
        <f>IF(S63="Lige",0,IF(R63="Irrelevant","Irrelevant",IF(AND(OR(I63="Motorvejsstrækning",I63="Frakørselsflettestrækning",I63="Tilkørselsflettestrækning"),OR(Inddata!U78="",Inddata!U78&gt;(G63*1000-R63))),G63*1000-R63,IF(AND(OR(I63="Motorvejsstrækning",I63="Frakørselsflettestrækning",I63="Tilkørselsflettestrækning"),Inddata!U78&gt;0),Inddata!U78,"Irrelevant"))))</f>
        <v>Irrelevant</v>
      </c>
      <c r="U63" s="4" t="str">
        <f>IF(AND(OR(I63="Motorvejsstrækning",I63="Frakørselsflettestrækning",I63="Tilkørselsflettestrækning",I63="Frakørselsrampe",I63="Tilkørselsrampe"),Inddata!V78=""),"Nej",IF(OR(I63="Motorvejsstrækning",I63="Frakørselsflettestrækning",I63="Tilkørselsflettestrækning",I63="Frakørselsrampe",I63="Tilkørselsrampe"),Inddata!V78,"Irrelevant"))</f>
        <v>Irrelevant</v>
      </c>
      <c r="V63" s="4" t="str">
        <f>IF(W63="Lige",IF(AND(OR(I63="Frakørselsrampe",I63="Tilkørselsrampe"),Inddata!W78=""),"Lige ruderrampe",IF(OR(I63="Frakørselsrampe",I63="Tilkørselsrampe"),Inddata!W78,"Irrelevant")),"Irrelevant")</f>
        <v>Irrelevant</v>
      </c>
      <c r="W63" s="4" t="str">
        <f>IF(AND(OR(I63="Frakørselsrampe",I63="Tilkørselsrampe"),Inddata!X78=""),"Lige",IF(AND(OR(I63="Frakørselsrampe",I63="Tilkørselsrampe"),Inddata!X78&gt;10),Inddata!X78,"Irrelevant"))</f>
        <v>Irrelevant</v>
      </c>
      <c r="X63" s="4" t="str">
        <f>IF(AND(OR(I63="Frakørselsrampe",I63="Tilkørselsrampe"),OR(Inddata!Y78="",Inddata!Y78&gt;(G63*1000))),G63*1000,IF(AND(OR(I63="Frakørselsrampe",I63="Tilkørselsrampe"),Inddata!Y78&gt;0),Inddata!Y78,"Irrelevant"))</f>
        <v>Irrelevant</v>
      </c>
      <c r="Y63" s="4" t="str">
        <f>IF(AND(I63="Frakørselsrampe",Inddata!Z78=""),95,IF(AND(I63="Tilkørselsrampe",Inddata!Z78=""),45,IF(AND(OR(I63="Frakørselsrampe",I63="Tilkørselsrampe"),Inddata!Z78&gt;4,Inddata!Z78&lt;200),Inddata!Z78,"Irrelevant")))</f>
        <v>Irrelevant</v>
      </c>
      <c r="Z63" s="4" t="str">
        <f>IF(AND(OR(I63="Frakørselsrampe",I63="Tilkørselsrampe"),Inddata!AA78=""),"Lige",IF(AND(OR(I63="Frakørselsrampe",I63="Tilkørselsrampe"),Inddata!AA78&gt;10),Inddata!AA78,"Irrelevant"))</f>
        <v>Irrelevant</v>
      </c>
      <c r="AA63" s="4" t="str">
        <f>IF(X63="Irrelevant","Irrelevant",IF(AND(OR(I63="Frakørselsrampe",I63="Tilkørselsrampe"),OR(Inddata!AB78="",Inddata!AB78&gt;(G63*1000-X63))),G63*1000-X63,IF(AND(OR(I63="Frakørselsrampe",I63="Tilkørselsrampe"),Inddata!AB78&gt;0),Inddata!AB78,"Irrelevant")))</f>
        <v>Irrelevant</v>
      </c>
      <c r="AB63" s="4" t="str">
        <f>IF(AND(I63="Frakørselsrampe",Inddata!AC78=""),60,IF(AND(I63="Tilkørselsrampe",Inddata!AC78=""),80,IF(AND(OR(I63="Frakørselsrampe",I63="Tilkørselsrampe"),Inddata!AC78&gt;4,Inddata!AC78&lt;200),Inddata!AC78,"Irrelevant")))</f>
        <v>Irrelevant</v>
      </c>
      <c r="AC63" s="4" t="str">
        <f>IF(AND(OR(I63="Motorvejsstrækning",I63="Frakørselsflettestrækning",I63="Tilkørselsflettestrækning"),Inddata!AD78=""),"Nej",IF(OR(I63="Motorvejsstrækning",I63="Frakørselsflettestrækning",I63="Tilkørselsflettestrækning"),Inddata!AD78,"Irrelevant"))</f>
        <v>Irrelevant</v>
      </c>
      <c r="AD63" s="4" t="str">
        <f>IF(AND(OR(I63="Motorvejsstrækning",I63="Frakørselsflettestrækning",I63="Tilkørselsflettestrækning"),Inddata!AE78=""),"130 km/t",IF(OR(I63="Motorvejsstrækning",I63="Frakørselsflettestrækning",I63="Tilkørselsflettestrækning"),Inddata!AE78,"Irrelevant"))</f>
        <v>Irrelevant</v>
      </c>
      <c r="AE63" s="4" t="str">
        <f>IF(AND(I63="Tilkørselsflettestrækning",Inddata!AF78=""),"Nej",IF(I63="Tilkørselsflettestrækning",Inddata!AF78,"Irrelevant"))</f>
        <v>Irrelevant</v>
      </c>
      <c r="AF63" s="4" t="str">
        <f>IF(AND(AE63="Ja",Inddata!AG78&gt;0,Inddata!AG78&lt;1.00000001),Inddata!AG78,IF(OR(AE63="Nej",AE63="Ja"),0,"Irrelevant"))</f>
        <v>Irrelevant</v>
      </c>
    </row>
    <row r="64" spans="1:32" x14ac:dyDescent="0.25">
      <c r="A64" s="4" t="str">
        <f>IF(Inddata!A79="","",Inddata!A79)</f>
        <v/>
      </c>
      <c r="B64" s="4" t="str">
        <f>IF(Inddata!B79="","",Inddata!B79)</f>
        <v/>
      </c>
      <c r="C64" s="4" t="str">
        <f>IF(Inddata!C79="","",Inddata!C79)</f>
        <v/>
      </c>
      <c r="D64" s="4" t="str">
        <f>IF(Inddata!D79="","",Inddata!D79)</f>
        <v/>
      </c>
      <c r="E64" s="4" t="str">
        <f>IF(Inddata!E79="","",Inddata!E79)</f>
        <v/>
      </c>
      <c r="F64" s="4" t="str">
        <f>IF(Inddata!F79="","",Inddata!F79)</f>
        <v/>
      </c>
      <c r="G64" s="4">
        <f>IF(Inddata!G79="","",Inddata!G79)</f>
        <v>0</v>
      </c>
      <c r="H64" s="4" t="str">
        <f>IF(Inddata!H79&gt;0.5,Inddata!H79,"")</f>
        <v/>
      </c>
      <c r="I64" s="4" t="str">
        <f>IF(Inddata!I79="","",Inddata!I79)</f>
        <v/>
      </c>
      <c r="J64" s="4" t="str">
        <f>IF(AND(OR(I64="Motorvejsstrækning",I64="Frakørselsflettestrækning",I64="Tilkørselsflettestrækning"),Inddata!K79=""),2,IF(AND(OR(I64="Motorvejsstrækning",I64="Frakørselsflettestrækning",I64="Tilkørselsflettestrækning"),Inddata!K79&gt;0.5,Inddata!K79&lt;21),Inddata!K79,"Irrelevant"))</f>
        <v>Irrelevant</v>
      </c>
      <c r="K64" s="4" t="str">
        <f>IF(AND(OR(I64="Motorvejsstrækning",I64="Frakørselsflettestrækning",I64="Tilkørselsflettestrækning",I64="Frakørselsrampe",I64="Tilkørselsrampe"),Inddata!L79=""),3.5,IF(AND(OR(I64="Motorvejsstrækning",I64="Frakørselsflettestrækning",I64="Tilkørselsflettestrækning",I64="Frakørselsrampe",I64="Tilkørselsrampe"),Inddata!L79&gt;1.5,Inddata!L79&lt;11),Inddata!L79,"Irrelevant"))</f>
        <v>Irrelevant</v>
      </c>
      <c r="L64" s="4" t="str">
        <f>IF(AND(I64="Motorvejsstrækning",Inddata!M79=""),"Nej",IF(I64="Motorvejsstrækning",Inddata!M79,"Irrelevant"))</f>
        <v>Irrelevant</v>
      </c>
      <c r="M64" s="4" t="str">
        <f>IF(AND(L64="Ja",Inddata!N79&gt;0,Inddata!N79&lt;1.00000001),Inddata!N79,IF(OR(L64="Nej",L64="Ja"),0,"Irrelevant"))</f>
        <v>Irrelevant</v>
      </c>
      <c r="N64" s="4" t="str">
        <f>IF(AND(OR(I64="Motorvejsstrækning",I64="Frakørselsflettestrækning",I64="Tilkørselsflettestrækning"),Inddata!O79=""),3,IF(AND(OR(I64="Motorvejsstrækning",I64="Frakørselsflettestrækning",I64="Tilkørselsflettestrækning"),Inddata!O79&lt;11,Inddata!O79&gt;-0.00000001),Inddata!O79,"Irrelevant"))</f>
        <v>Irrelevant</v>
      </c>
      <c r="O64" s="4" t="str">
        <f>IF(AND(OR(I64="Motorvejsstrækning",I64="Frakørselsflettestrækning",I64="Tilkørselsflettestrækning",I64="Frakørselsrampe",I64="Tilkørselsrampe"),Inddata!P79=""),0.5,IF(AND(OR(I64="Motorvejsstrækning",I64="Frakørselsflettestrækning",I64="Tilkørselsflettestrækning",I64="Frakørselsrampe",I64="Tilkørselsrampe"),Inddata!P79&gt;-0.00000001,Inddata!P79&lt;11),Inddata!P79,"Irrelevant"))</f>
        <v>Irrelevant</v>
      </c>
      <c r="P64" s="4" t="str">
        <f>IF(AND(OR(I64="Motorvejsstrækning",I64="Frakørselsflettestrækning",I64="Tilkørselsflettestrækning"),Inddata!Q79=""),5,IF(AND(OR(I64="Motorvejsstrækning",I64="Frakørselsflettestrækning",I64="Tilkørselsflettestrækning"),Inddata!Q79&gt;-0.00000001,Inddata!Q79&lt;101),Inddata!Q79,"Irrelevant"))</f>
        <v>Irrelevant</v>
      </c>
      <c r="Q64" s="4" t="str">
        <f>IF(AND(OR(I64="Motorvejsstrækning",I64="Frakørselsflettestrækning",I64="Tilkørselsflettestrækning"),Inddata!R79=""),"Lige",IF(AND(OR(I64="Motorvejsstrækning",I64="Frakørselsflettestrækning",I64="Tilkørselsflettestrækning"),Inddata!R79&gt;10),Inddata!R79,"Irrelevant"))</f>
        <v>Irrelevant</v>
      </c>
      <c r="R64" s="4" t="str">
        <f>IF(Q64="Lige",0,IF(AND(OR(I64="Motorvejsstrækning",I64="Frakørselsflettestrækning",I64="Tilkørselsflettestrækning"),OR(Inddata!S79="",Inddata!S79&gt;(G64*1000))),G64*1000,IF(AND(OR(I64="Motorvejsstrækning",I64="Frakørselsflettestrækning",I64="Tilkørselsflettestrækning"),Inddata!S79&gt;0),Inddata!S79,"Irrelevant")))</f>
        <v>Irrelevant</v>
      </c>
      <c r="S64" s="4" t="str">
        <f>IF(AND(OR(I64="Motorvejsstrækning",I64="Frakørselsflettestrækning",I64="Tilkørselsflettestrækning"),Inddata!T79=""),"Lige",IF(AND(OR(I64="Motorvejsstrækning",I64="Frakørselsflettestrækning",I64="Tilkørselsflettestrækning"),Inddata!T79&gt;10),Inddata!T79,"Irrelevant"))</f>
        <v>Irrelevant</v>
      </c>
      <c r="T64" s="4" t="str">
        <f>IF(S64="Lige",0,IF(R64="Irrelevant","Irrelevant",IF(AND(OR(I64="Motorvejsstrækning",I64="Frakørselsflettestrækning",I64="Tilkørselsflettestrækning"),OR(Inddata!U79="",Inddata!U79&gt;(G64*1000-R64))),G64*1000-R64,IF(AND(OR(I64="Motorvejsstrækning",I64="Frakørselsflettestrækning",I64="Tilkørselsflettestrækning"),Inddata!U79&gt;0),Inddata!U79,"Irrelevant"))))</f>
        <v>Irrelevant</v>
      </c>
      <c r="U64" s="4" t="str">
        <f>IF(AND(OR(I64="Motorvejsstrækning",I64="Frakørselsflettestrækning",I64="Tilkørselsflettestrækning",I64="Frakørselsrampe",I64="Tilkørselsrampe"),Inddata!V79=""),"Nej",IF(OR(I64="Motorvejsstrækning",I64="Frakørselsflettestrækning",I64="Tilkørselsflettestrækning",I64="Frakørselsrampe",I64="Tilkørselsrampe"),Inddata!V79,"Irrelevant"))</f>
        <v>Irrelevant</v>
      </c>
      <c r="V64" s="4" t="str">
        <f>IF(W64="Lige",IF(AND(OR(I64="Frakørselsrampe",I64="Tilkørselsrampe"),Inddata!W79=""),"Lige ruderrampe",IF(OR(I64="Frakørselsrampe",I64="Tilkørselsrampe"),Inddata!W79,"Irrelevant")),"Irrelevant")</f>
        <v>Irrelevant</v>
      </c>
      <c r="W64" s="4" t="str">
        <f>IF(AND(OR(I64="Frakørselsrampe",I64="Tilkørselsrampe"),Inddata!X79=""),"Lige",IF(AND(OR(I64="Frakørselsrampe",I64="Tilkørselsrampe"),Inddata!X79&gt;10),Inddata!X79,"Irrelevant"))</f>
        <v>Irrelevant</v>
      </c>
      <c r="X64" s="4" t="str">
        <f>IF(AND(OR(I64="Frakørselsrampe",I64="Tilkørselsrampe"),OR(Inddata!Y79="",Inddata!Y79&gt;(G64*1000))),G64*1000,IF(AND(OR(I64="Frakørselsrampe",I64="Tilkørselsrampe"),Inddata!Y79&gt;0),Inddata!Y79,"Irrelevant"))</f>
        <v>Irrelevant</v>
      </c>
      <c r="Y64" s="4" t="str">
        <f>IF(AND(I64="Frakørselsrampe",Inddata!Z79=""),95,IF(AND(I64="Tilkørselsrampe",Inddata!Z79=""),45,IF(AND(OR(I64="Frakørselsrampe",I64="Tilkørselsrampe"),Inddata!Z79&gt;4,Inddata!Z79&lt;200),Inddata!Z79,"Irrelevant")))</f>
        <v>Irrelevant</v>
      </c>
      <c r="Z64" s="4" t="str">
        <f>IF(AND(OR(I64="Frakørselsrampe",I64="Tilkørselsrampe"),Inddata!AA79=""),"Lige",IF(AND(OR(I64="Frakørselsrampe",I64="Tilkørselsrampe"),Inddata!AA79&gt;10),Inddata!AA79,"Irrelevant"))</f>
        <v>Irrelevant</v>
      </c>
      <c r="AA64" s="4" t="str">
        <f>IF(X64="Irrelevant","Irrelevant",IF(AND(OR(I64="Frakørselsrampe",I64="Tilkørselsrampe"),OR(Inddata!AB79="",Inddata!AB79&gt;(G64*1000-X64))),G64*1000-X64,IF(AND(OR(I64="Frakørselsrampe",I64="Tilkørselsrampe"),Inddata!AB79&gt;0),Inddata!AB79,"Irrelevant")))</f>
        <v>Irrelevant</v>
      </c>
      <c r="AB64" s="4" t="str">
        <f>IF(AND(I64="Frakørselsrampe",Inddata!AC79=""),60,IF(AND(I64="Tilkørselsrampe",Inddata!AC79=""),80,IF(AND(OR(I64="Frakørselsrampe",I64="Tilkørselsrampe"),Inddata!AC79&gt;4,Inddata!AC79&lt;200),Inddata!AC79,"Irrelevant")))</f>
        <v>Irrelevant</v>
      </c>
      <c r="AC64" s="4" t="str">
        <f>IF(AND(OR(I64="Motorvejsstrækning",I64="Frakørselsflettestrækning",I64="Tilkørselsflettestrækning"),Inddata!AD79=""),"Nej",IF(OR(I64="Motorvejsstrækning",I64="Frakørselsflettestrækning",I64="Tilkørselsflettestrækning"),Inddata!AD79,"Irrelevant"))</f>
        <v>Irrelevant</v>
      </c>
      <c r="AD64" s="4" t="str">
        <f>IF(AND(OR(I64="Motorvejsstrækning",I64="Frakørselsflettestrækning",I64="Tilkørselsflettestrækning"),Inddata!AE79=""),"130 km/t",IF(OR(I64="Motorvejsstrækning",I64="Frakørselsflettestrækning",I64="Tilkørselsflettestrækning"),Inddata!AE79,"Irrelevant"))</f>
        <v>Irrelevant</v>
      </c>
      <c r="AE64" s="4" t="str">
        <f>IF(AND(I64="Tilkørselsflettestrækning",Inddata!AF79=""),"Nej",IF(I64="Tilkørselsflettestrækning",Inddata!AF79,"Irrelevant"))</f>
        <v>Irrelevant</v>
      </c>
      <c r="AF64" s="4" t="str">
        <f>IF(AND(AE64="Ja",Inddata!AG79&gt;0,Inddata!AG79&lt;1.00000001),Inddata!AG79,IF(OR(AE64="Nej",AE64="Ja"),0,"Irrelevant"))</f>
        <v>Irrelevant</v>
      </c>
    </row>
    <row r="65" spans="1:32" x14ac:dyDescent="0.25">
      <c r="A65" s="4" t="str">
        <f>IF(Inddata!A80="","",Inddata!A80)</f>
        <v/>
      </c>
      <c r="B65" s="4" t="str">
        <f>IF(Inddata!B80="","",Inddata!B80)</f>
        <v/>
      </c>
      <c r="C65" s="4" t="str">
        <f>IF(Inddata!C80="","",Inddata!C80)</f>
        <v/>
      </c>
      <c r="D65" s="4" t="str">
        <f>IF(Inddata!D80="","",Inddata!D80)</f>
        <v/>
      </c>
      <c r="E65" s="4" t="str">
        <f>IF(Inddata!E80="","",Inddata!E80)</f>
        <v/>
      </c>
      <c r="F65" s="4" t="str">
        <f>IF(Inddata!F80="","",Inddata!F80)</f>
        <v/>
      </c>
      <c r="G65" s="4">
        <f>IF(Inddata!G80="","",Inddata!G80)</f>
        <v>0</v>
      </c>
      <c r="H65" s="4" t="str">
        <f>IF(Inddata!H80&gt;0.5,Inddata!H80,"")</f>
        <v/>
      </c>
      <c r="I65" s="4" t="str">
        <f>IF(Inddata!I80="","",Inddata!I80)</f>
        <v/>
      </c>
      <c r="J65" s="4" t="str">
        <f>IF(AND(OR(I65="Motorvejsstrækning",I65="Frakørselsflettestrækning",I65="Tilkørselsflettestrækning"),Inddata!K80=""),2,IF(AND(OR(I65="Motorvejsstrækning",I65="Frakørselsflettestrækning",I65="Tilkørselsflettestrækning"),Inddata!K80&gt;0.5,Inddata!K80&lt;21),Inddata!K80,"Irrelevant"))</f>
        <v>Irrelevant</v>
      </c>
      <c r="K65" s="4" t="str">
        <f>IF(AND(OR(I65="Motorvejsstrækning",I65="Frakørselsflettestrækning",I65="Tilkørselsflettestrækning",I65="Frakørselsrampe",I65="Tilkørselsrampe"),Inddata!L80=""),3.5,IF(AND(OR(I65="Motorvejsstrækning",I65="Frakørselsflettestrækning",I65="Tilkørselsflettestrækning",I65="Frakørselsrampe",I65="Tilkørselsrampe"),Inddata!L80&gt;1.5,Inddata!L80&lt;11),Inddata!L80,"Irrelevant"))</f>
        <v>Irrelevant</v>
      </c>
      <c r="L65" s="4" t="str">
        <f>IF(AND(I65="Motorvejsstrækning",Inddata!M80=""),"Nej",IF(I65="Motorvejsstrækning",Inddata!M80,"Irrelevant"))</f>
        <v>Irrelevant</v>
      </c>
      <c r="M65" s="4" t="str">
        <f>IF(AND(L65="Ja",Inddata!N80&gt;0,Inddata!N80&lt;1.00000001),Inddata!N80,IF(OR(L65="Nej",L65="Ja"),0,"Irrelevant"))</f>
        <v>Irrelevant</v>
      </c>
      <c r="N65" s="4" t="str">
        <f>IF(AND(OR(I65="Motorvejsstrækning",I65="Frakørselsflettestrækning",I65="Tilkørselsflettestrækning"),Inddata!O80=""),3,IF(AND(OR(I65="Motorvejsstrækning",I65="Frakørselsflettestrækning",I65="Tilkørselsflettestrækning"),Inddata!O80&lt;11,Inddata!O80&gt;-0.00000001),Inddata!O80,"Irrelevant"))</f>
        <v>Irrelevant</v>
      </c>
      <c r="O65" s="4" t="str">
        <f>IF(AND(OR(I65="Motorvejsstrækning",I65="Frakørselsflettestrækning",I65="Tilkørselsflettestrækning",I65="Frakørselsrampe",I65="Tilkørselsrampe"),Inddata!P80=""),0.5,IF(AND(OR(I65="Motorvejsstrækning",I65="Frakørselsflettestrækning",I65="Tilkørselsflettestrækning",I65="Frakørselsrampe",I65="Tilkørselsrampe"),Inddata!P80&gt;-0.00000001,Inddata!P80&lt;11),Inddata!P80,"Irrelevant"))</f>
        <v>Irrelevant</v>
      </c>
      <c r="P65" s="4" t="str">
        <f>IF(AND(OR(I65="Motorvejsstrækning",I65="Frakørselsflettestrækning",I65="Tilkørselsflettestrækning"),Inddata!Q80=""),5,IF(AND(OR(I65="Motorvejsstrækning",I65="Frakørselsflettestrækning",I65="Tilkørselsflettestrækning"),Inddata!Q80&gt;-0.00000001,Inddata!Q80&lt;101),Inddata!Q80,"Irrelevant"))</f>
        <v>Irrelevant</v>
      </c>
      <c r="Q65" s="4" t="str">
        <f>IF(AND(OR(I65="Motorvejsstrækning",I65="Frakørselsflettestrækning",I65="Tilkørselsflettestrækning"),Inddata!R80=""),"Lige",IF(AND(OR(I65="Motorvejsstrækning",I65="Frakørselsflettestrækning",I65="Tilkørselsflettestrækning"),Inddata!R80&gt;10),Inddata!R80,"Irrelevant"))</f>
        <v>Irrelevant</v>
      </c>
      <c r="R65" s="4" t="str">
        <f>IF(Q65="Lige",0,IF(AND(OR(I65="Motorvejsstrækning",I65="Frakørselsflettestrækning",I65="Tilkørselsflettestrækning"),OR(Inddata!S80="",Inddata!S80&gt;(G65*1000))),G65*1000,IF(AND(OR(I65="Motorvejsstrækning",I65="Frakørselsflettestrækning",I65="Tilkørselsflettestrækning"),Inddata!S80&gt;0),Inddata!S80,"Irrelevant")))</f>
        <v>Irrelevant</v>
      </c>
      <c r="S65" s="4" t="str">
        <f>IF(AND(OR(I65="Motorvejsstrækning",I65="Frakørselsflettestrækning",I65="Tilkørselsflettestrækning"),Inddata!T80=""),"Lige",IF(AND(OR(I65="Motorvejsstrækning",I65="Frakørselsflettestrækning",I65="Tilkørselsflettestrækning"),Inddata!T80&gt;10),Inddata!T80,"Irrelevant"))</f>
        <v>Irrelevant</v>
      </c>
      <c r="T65" s="4" t="str">
        <f>IF(S65="Lige",0,IF(R65="Irrelevant","Irrelevant",IF(AND(OR(I65="Motorvejsstrækning",I65="Frakørselsflettestrækning",I65="Tilkørselsflettestrækning"),OR(Inddata!U80="",Inddata!U80&gt;(G65*1000-R65))),G65*1000-R65,IF(AND(OR(I65="Motorvejsstrækning",I65="Frakørselsflettestrækning",I65="Tilkørselsflettestrækning"),Inddata!U80&gt;0),Inddata!U80,"Irrelevant"))))</f>
        <v>Irrelevant</v>
      </c>
      <c r="U65" s="4" t="str">
        <f>IF(AND(OR(I65="Motorvejsstrækning",I65="Frakørselsflettestrækning",I65="Tilkørselsflettestrækning",I65="Frakørselsrampe",I65="Tilkørselsrampe"),Inddata!V80=""),"Nej",IF(OR(I65="Motorvejsstrækning",I65="Frakørselsflettestrækning",I65="Tilkørselsflettestrækning",I65="Frakørselsrampe",I65="Tilkørselsrampe"),Inddata!V80,"Irrelevant"))</f>
        <v>Irrelevant</v>
      </c>
      <c r="V65" s="4" t="str">
        <f>IF(W65="Lige",IF(AND(OR(I65="Frakørselsrampe",I65="Tilkørselsrampe"),Inddata!W80=""),"Lige ruderrampe",IF(OR(I65="Frakørselsrampe",I65="Tilkørselsrampe"),Inddata!W80,"Irrelevant")),"Irrelevant")</f>
        <v>Irrelevant</v>
      </c>
      <c r="W65" s="4" t="str">
        <f>IF(AND(OR(I65="Frakørselsrampe",I65="Tilkørselsrampe"),Inddata!X80=""),"Lige",IF(AND(OR(I65="Frakørselsrampe",I65="Tilkørselsrampe"),Inddata!X80&gt;10),Inddata!X80,"Irrelevant"))</f>
        <v>Irrelevant</v>
      </c>
      <c r="X65" s="4" t="str">
        <f>IF(AND(OR(I65="Frakørselsrampe",I65="Tilkørselsrampe"),OR(Inddata!Y80="",Inddata!Y80&gt;(G65*1000))),G65*1000,IF(AND(OR(I65="Frakørselsrampe",I65="Tilkørselsrampe"),Inddata!Y80&gt;0),Inddata!Y80,"Irrelevant"))</f>
        <v>Irrelevant</v>
      </c>
      <c r="Y65" s="4" t="str">
        <f>IF(AND(I65="Frakørselsrampe",Inddata!Z80=""),95,IF(AND(I65="Tilkørselsrampe",Inddata!Z80=""),45,IF(AND(OR(I65="Frakørselsrampe",I65="Tilkørselsrampe"),Inddata!Z80&gt;4,Inddata!Z80&lt;200),Inddata!Z80,"Irrelevant")))</f>
        <v>Irrelevant</v>
      </c>
      <c r="Z65" s="4" t="str">
        <f>IF(AND(OR(I65="Frakørselsrampe",I65="Tilkørselsrampe"),Inddata!AA80=""),"Lige",IF(AND(OR(I65="Frakørselsrampe",I65="Tilkørselsrampe"),Inddata!AA80&gt;10),Inddata!AA80,"Irrelevant"))</f>
        <v>Irrelevant</v>
      </c>
      <c r="AA65" s="4" t="str">
        <f>IF(X65="Irrelevant","Irrelevant",IF(AND(OR(I65="Frakørselsrampe",I65="Tilkørselsrampe"),OR(Inddata!AB80="",Inddata!AB80&gt;(G65*1000-X65))),G65*1000-X65,IF(AND(OR(I65="Frakørselsrampe",I65="Tilkørselsrampe"),Inddata!AB80&gt;0),Inddata!AB80,"Irrelevant")))</f>
        <v>Irrelevant</v>
      </c>
      <c r="AB65" s="4" t="str">
        <f>IF(AND(I65="Frakørselsrampe",Inddata!AC80=""),60,IF(AND(I65="Tilkørselsrampe",Inddata!AC80=""),80,IF(AND(OR(I65="Frakørselsrampe",I65="Tilkørselsrampe"),Inddata!AC80&gt;4,Inddata!AC80&lt;200),Inddata!AC80,"Irrelevant")))</f>
        <v>Irrelevant</v>
      </c>
      <c r="AC65" s="4" t="str">
        <f>IF(AND(OR(I65="Motorvejsstrækning",I65="Frakørselsflettestrækning",I65="Tilkørselsflettestrækning"),Inddata!AD80=""),"Nej",IF(OR(I65="Motorvejsstrækning",I65="Frakørselsflettestrækning",I65="Tilkørselsflettestrækning"),Inddata!AD80,"Irrelevant"))</f>
        <v>Irrelevant</v>
      </c>
      <c r="AD65" s="4" t="str">
        <f>IF(AND(OR(I65="Motorvejsstrækning",I65="Frakørselsflettestrækning",I65="Tilkørselsflettestrækning"),Inddata!AE80=""),"130 km/t",IF(OR(I65="Motorvejsstrækning",I65="Frakørselsflettestrækning",I65="Tilkørselsflettestrækning"),Inddata!AE80,"Irrelevant"))</f>
        <v>Irrelevant</v>
      </c>
      <c r="AE65" s="4" t="str">
        <f>IF(AND(I65="Tilkørselsflettestrækning",Inddata!AF80=""),"Nej",IF(I65="Tilkørselsflettestrækning",Inddata!AF80,"Irrelevant"))</f>
        <v>Irrelevant</v>
      </c>
      <c r="AF65" s="4" t="str">
        <f>IF(AND(AE65="Ja",Inddata!AG80&gt;0,Inddata!AG80&lt;1.00000001),Inddata!AG80,IF(OR(AE65="Nej",AE65="Ja"),0,"Irrelevant"))</f>
        <v>Irrelevant</v>
      </c>
    </row>
    <row r="66" spans="1:32" x14ac:dyDescent="0.25">
      <c r="A66" s="4" t="str">
        <f>IF(Inddata!A81="","",Inddata!A81)</f>
        <v/>
      </c>
      <c r="B66" s="4" t="str">
        <f>IF(Inddata!B81="","",Inddata!B81)</f>
        <v/>
      </c>
      <c r="C66" s="4" t="str">
        <f>IF(Inddata!C81="","",Inddata!C81)</f>
        <v/>
      </c>
      <c r="D66" s="4" t="str">
        <f>IF(Inddata!D81="","",Inddata!D81)</f>
        <v/>
      </c>
      <c r="E66" s="4" t="str">
        <f>IF(Inddata!E81="","",Inddata!E81)</f>
        <v/>
      </c>
      <c r="F66" s="4" t="str">
        <f>IF(Inddata!F81="","",Inddata!F81)</f>
        <v/>
      </c>
      <c r="G66" s="4">
        <f>IF(Inddata!G81="","",Inddata!G81)</f>
        <v>0</v>
      </c>
      <c r="H66" s="4" t="str">
        <f>IF(Inddata!H81&gt;0.5,Inddata!H81,"")</f>
        <v/>
      </c>
      <c r="I66" s="4" t="str">
        <f>IF(Inddata!I81="","",Inddata!I81)</f>
        <v/>
      </c>
      <c r="J66" s="4" t="str">
        <f>IF(AND(OR(I66="Motorvejsstrækning",I66="Frakørselsflettestrækning",I66="Tilkørselsflettestrækning"),Inddata!K81=""),2,IF(AND(OR(I66="Motorvejsstrækning",I66="Frakørselsflettestrækning",I66="Tilkørselsflettestrækning"),Inddata!K81&gt;0.5,Inddata!K81&lt;21),Inddata!K81,"Irrelevant"))</f>
        <v>Irrelevant</v>
      </c>
      <c r="K66" s="4" t="str">
        <f>IF(AND(OR(I66="Motorvejsstrækning",I66="Frakørselsflettestrækning",I66="Tilkørselsflettestrækning",I66="Frakørselsrampe",I66="Tilkørselsrampe"),Inddata!L81=""),3.5,IF(AND(OR(I66="Motorvejsstrækning",I66="Frakørselsflettestrækning",I66="Tilkørselsflettestrækning",I66="Frakørselsrampe",I66="Tilkørselsrampe"),Inddata!L81&gt;1.5,Inddata!L81&lt;11),Inddata!L81,"Irrelevant"))</f>
        <v>Irrelevant</v>
      </c>
      <c r="L66" s="4" t="str">
        <f>IF(AND(I66="Motorvejsstrækning",Inddata!M81=""),"Nej",IF(I66="Motorvejsstrækning",Inddata!M81,"Irrelevant"))</f>
        <v>Irrelevant</v>
      </c>
      <c r="M66" s="4" t="str">
        <f>IF(AND(L66="Ja",Inddata!N81&gt;0,Inddata!N81&lt;1.00000001),Inddata!N81,IF(OR(L66="Nej",L66="Ja"),0,"Irrelevant"))</f>
        <v>Irrelevant</v>
      </c>
      <c r="N66" s="4" t="str">
        <f>IF(AND(OR(I66="Motorvejsstrækning",I66="Frakørselsflettestrækning",I66="Tilkørselsflettestrækning"),Inddata!O81=""),3,IF(AND(OR(I66="Motorvejsstrækning",I66="Frakørselsflettestrækning",I66="Tilkørselsflettestrækning"),Inddata!O81&lt;11,Inddata!O81&gt;-0.00000001),Inddata!O81,"Irrelevant"))</f>
        <v>Irrelevant</v>
      </c>
      <c r="O66" s="4" t="str">
        <f>IF(AND(OR(I66="Motorvejsstrækning",I66="Frakørselsflettestrækning",I66="Tilkørselsflettestrækning",I66="Frakørselsrampe",I66="Tilkørselsrampe"),Inddata!P81=""),0.5,IF(AND(OR(I66="Motorvejsstrækning",I66="Frakørselsflettestrækning",I66="Tilkørselsflettestrækning",I66="Frakørselsrampe",I66="Tilkørselsrampe"),Inddata!P81&gt;-0.00000001,Inddata!P81&lt;11),Inddata!P81,"Irrelevant"))</f>
        <v>Irrelevant</v>
      </c>
      <c r="P66" s="4" t="str">
        <f>IF(AND(OR(I66="Motorvejsstrækning",I66="Frakørselsflettestrækning",I66="Tilkørselsflettestrækning"),Inddata!Q81=""),5,IF(AND(OR(I66="Motorvejsstrækning",I66="Frakørselsflettestrækning",I66="Tilkørselsflettestrækning"),Inddata!Q81&gt;-0.00000001,Inddata!Q81&lt;101),Inddata!Q81,"Irrelevant"))</f>
        <v>Irrelevant</v>
      </c>
      <c r="Q66" s="4" t="str">
        <f>IF(AND(OR(I66="Motorvejsstrækning",I66="Frakørselsflettestrækning",I66="Tilkørselsflettestrækning"),Inddata!R81=""),"Lige",IF(AND(OR(I66="Motorvejsstrækning",I66="Frakørselsflettestrækning",I66="Tilkørselsflettestrækning"),Inddata!R81&gt;10),Inddata!R81,"Irrelevant"))</f>
        <v>Irrelevant</v>
      </c>
      <c r="R66" s="4" t="str">
        <f>IF(Q66="Lige",0,IF(AND(OR(I66="Motorvejsstrækning",I66="Frakørselsflettestrækning",I66="Tilkørselsflettestrækning"),OR(Inddata!S81="",Inddata!S81&gt;(G66*1000))),G66*1000,IF(AND(OR(I66="Motorvejsstrækning",I66="Frakørselsflettestrækning",I66="Tilkørselsflettestrækning"),Inddata!S81&gt;0),Inddata!S81,"Irrelevant")))</f>
        <v>Irrelevant</v>
      </c>
      <c r="S66" s="4" t="str">
        <f>IF(AND(OR(I66="Motorvejsstrækning",I66="Frakørselsflettestrækning",I66="Tilkørselsflettestrækning"),Inddata!T81=""),"Lige",IF(AND(OR(I66="Motorvejsstrækning",I66="Frakørselsflettestrækning",I66="Tilkørselsflettestrækning"),Inddata!T81&gt;10),Inddata!T81,"Irrelevant"))</f>
        <v>Irrelevant</v>
      </c>
      <c r="T66" s="4" t="str">
        <f>IF(S66="Lige",0,IF(R66="Irrelevant","Irrelevant",IF(AND(OR(I66="Motorvejsstrækning",I66="Frakørselsflettestrækning",I66="Tilkørselsflettestrækning"),OR(Inddata!U81="",Inddata!U81&gt;(G66*1000-R66))),G66*1000-R66,IF(AND(OR(I66="Motorvejsstrækning",I66="Frakørselsflettestrækning",I66="Tilkørselsflettestrækning"),Inddata!U81&gt;0),Inddata!U81,"Irrelevant"))))</f>
        <v>Irrelevant</v>
      </c>
      <c r="U66" s="4" t="str">
        <f>IF(AND(OR(I66="Motorvejsstrækning",I66="Frakørselsflettestrækning",I66="Tilkørselsflettestrækning",I66="Frakørselsrampe",I66="Tilkørselsrampe"),Inddata!V81=""),"Nej",IF(OR(I66="Motorvejsstrækning",I66="Frakørselsflettestrækning",I66="Tilkørselsflettestrækning",I66="Frakørselsrampe",I66="Tilkørselsrampe"),Inddata!V81,"Irrelevant"))</f>
        <v>Irrelevant</v>
      </c>
      <c r="V66" s="4" t="str">
        <f>IF(W66="Lige",IF(AND(OR(I66="Frakørselsrampe",I66="Tilkørselsrampe"),Inddata!W81=""),"Lige ruderrampe",IF(OR(I66="Frakørselsrampe",I66="Tilkørselsrampe"),Inddata!W81,"Irrelevant")),"Irrelevant")</f>
        <v>Irrelevant</v>
      </c>
      <c r="W66" s="4" t="str">
        <f>IF(AND(OR(I66="Frakørselsrampe",I66="Tilkørselsrampe"),Inddata!X81=""),"Lige",IF(AND(OR(I66="Frakørselsrampe",I66="Tilkørselsrampe"),Inddata!X81&gt;10),Inddata!X81,"Irrelevant"))</f>
        <v>Irrelevant</v>
      </c>
      <c r="X66" s="4" t="str">
        <f>IF(AND(OR(I66="Frakørselsrampe",I66="Tilkørselsrampe"),OR(Inddata!Y81="",Inddata!Y81&gt;(G66*1000))),G66*1000,IF(AND(OR(I66="Frakørselsrampe",I66="Tilkørselsrampe"),Inddata!Y81&gt;0),Inddata!Y81,"Irrelevant"))</f>
        <v>Irrelevant</v>
      </c>
      <c r="Y66" s="4" t="str">
        <f>IF(AND(I66="Frakørselsrampe",Inddata!Z81=""),95,IF(AND(I66="Tilkørselsrampe",Inddata!Z81=""),45,IF(AND(OR(I66="Frakørselsrampe",I66="Tilkørselsrampe"),Inddata!Z81&gt;4,Inddata!Z81&lt;200),Inddata!Z81,"Irrelevant")))</f>
        <v>Irrelevant</v>
      </c>
      <c r="Z66" s="4" t="str">
        <f>IF(AND(OR(I66="Frakørselsrampe",I66="Tilkørselsrampe"),Inddata!AA81=""),"Lige",IF(AND(OR(I66="Frakørselsrampe",I66="Tilkørselsrampe"),Inddata!AA81&gt;10),Inddata!AA81,"Irrelevant"))</f>
        <v>Irrelevant</v>
      </c>
      <c r="AA66" s="4" t="str">
        <f>IF(X66="Irrelevant","Irrelevant",IF(AND(OR(I66="Frakørselsrampe",I66="Tilkørselsrampe"),OR(Inddata!AB81="",Inddata!AB81&gt;(G66*1000-X66))),G66*1000-X66,IF(AND(OR(I66="Frakørselsrampe",I66="Tilkørselsrampe"),Inddata!AB81&gt;0),Inddata!AB81,"Irrelevant")))</f>
        <v>Irrelevant</v>
      </c>
      <c r="AB66" s="4" t="str">
        <f>IF(AND(I66="Frakørselsrampe",Inddata!AC81=""),60,IF(AND(I66="Tilkørselsrampe",Inddata!AC81=""),80,IF(AND(OR(I66="Frakørselsrampe",I66="Tilkørselsrampe"),Inddata!AC81&gt;4,Inddata!AC81&lt;200),Inddata!AC81,"Irrelevant")))</f>
        <v>Irrelevant</v>
      </c>
      <c r="AC66" s="4" t="str">
        <f>IF(AND(OR(I66="Motorvejsstrækning",I66="Frakørselsflettestrækning",I66="Tilkørselsflettestrækning"),Inddata!AD81=""),"Nej",IF(OR(I66="Motorvejsstrækning",I66="Frakørselsflettestrækning",I66="Tilkørselsflettestrækning"),Inddata!AD81,"Irrelevant"))</f>
        <v>Irrelevant</v>
      </c>
      <c r="AD66" s="4" t="str">
        <f>IF(AND(OR(I66="Motorvejsstrækning",I66="Frakørselsflettestrækning",I66="Tilkørselsflettestrækning"),Inddata!AE81=""),"130 km/t",IF(OR(I66="Motorvejsstrækning",I66="Frakørselsflettestrækning",I66="Tilkørselsflettestrækning"),Inddata!AE81,"Irrelevant"))</f>
        <v>Irrelevant</v>
      </c>
      <c r="AE66" s="4" t="str">
        <f>IF(AND(I66="Tilkørselsflettestrækning",Inddata!AF81=""),"Nej",IF(I66="Tilkørselsflettestrækning",Inddata!AF81,"Irrelevant"))</f>
        <v>Irrelevant</v>
      </c>
      <c r="AF66" s="4" t="str">
        <f>IF(AND(AE66="Ja",Inddata!AG81&gt;0,Inddata!AG81&lt;1.00000001),Inddata!AG81,IF(OR(AE66="Nej",AE66="Ja"),0,"Irrelevant"))</f>
        <v>Irrelevant</v>
      </c>
    </row>
    <row r="67" spans="1:32" x14ac:dyDescent="0.25">
      <c r="A67" s="4" t="str">
        <f>IF(Inddata!A82="","",Inddata!A82)</f>
        <v/>
      </c>
      <c r="B67" s="4" t="str">
        <f>IF(Inddata!B82="","",Inddata!B82)</f>
        <v/>
      </c>
      <c r="C67" s="4" t="str">
        <f>IF(Inddata!C82="","",Inddata!C82)</f>
        <v/>
      </c>
      <c r="D67" s="4" t="str">
        <f>IF(Inddata!D82="","",Inddata!D82)</f>
        <v/>
      </c>
      <c r="E67" s="4" t="str">
        <f>IF(Inddata!E82="","",Inddata!E82)</f>
        <v/>
      </c>
      <c r="F67" s="4" t="str">
        <f>IF(Inddata!F82="","",Inddata!F82)</f>
        <v/>
      </c>
      <c r="G67" s="4">
        <f>IF(Inddata!G82="","",Inddata!G82)</f>
        <v>0</v>
      </c>
      <c r="H67" s="4" t="str">
        <f>IF(Inddata!H82&gt;0.5,Inddata!H82,"")</f>
        <v/>
      </c>
      <c r="I67" s="4" t="str">
        <f>IF(Inddata!I82="","",Inddata!I82)</f>
        <v/>
      </c>
      <c r="J67" s="4" t="str">
        <f>IF(AND(OR(I67="Motorvejsstrækning",I67="Frakørselsflettestrækning",I67="Tilkørselsflettestrækning"),Inddata!K82=""),2,IF(AND(OR(I67="Motorvejsstrækning",I67="Frakørselsflettestrækning",I67="Tilkørselsflettestrækning"),Inddata!K82&gt;0.5,Inddata!K82&lt;21),Inddata!K82,"Irrelevant"))</f>
        <v>Irrelevant</v>
      </c>
      <c r="K67" s="4" t="str">
        <f>IF(AND(OR(I67="Motorvejsstrækning",I67="Frakørselsflettestrækning",I67="Tilkørselsflettestrækning",I67="Frakørselsrampe",I67="Tilkørselsrampe"),Inddata!L82=""),3.5,IF(AND(OR(I67="Motorvejsstrækning",I67="Frakørselsflettestrækning",I67="Tilkørselsflettestrækning",I67="Frakørselsrampe",I67="Tilkørselsrampe"),Inddata!L82&gt;1.5,Inddata!L82&lt;11),Inddata!L82,"Irrelevant"))</f>
        <v>Irrelevant</v>
      </c>
      <c r="L67" s="4" t="str">
        <f>IF(AND(I67="Motorvejsstrækning",Inddata!M82=""),"Nej",IF(I67="Motorvejsstrækning",Inddata!M82,"Irrelevant"))</f>
        <v>Irrelevant</v>
      </c>
      <c r="M67" s="4" t="str">
        <f>IF(AND(L67="Ja",Inddata!N82&gt;0,Inddata!N82&lt;1.00000001),Inddata!N82,IF(OR(L67="Nej",L67="Ja"),0,"Irrelevant"))</f>
        <v>Irrelevant</v>
      </c>
      <c r="N67" s="4" t="str">
        <f>IF(AND(OR(I67="Motorvejsstrækning",I67="Frakørselsflettestrækning",I67="Tilkørselsflettestrækning"),Inddata!O82=""),3,IF(AND(OR(I67="Motorvejsstrækning",I67="Frakørselsflettestrækning",I67="Tilkørselsflettestrækning"),Inddata!O82&lt;11,Inddata!O82&gt;-0.00000001),Inddata!O82,"Irrelevant"))</f>
        <v>Irrelevant</v>
      </c>
      <c r="O67" s="4" t="str">
        <f>IF(AND(OR(I67="Motorvejsstrækning",I67="Frakørselsflettestrækning",I67="Tilkørselsflettestrækning",I67="Frakørselsrampe",I67="Tilkørselsrampe"),Inddata!P82=""),0.5,IF(AND(OR(I67="Motorvejsstrækning",I67="Frakørselsflettestrækning",I67="Tilkørselsflettestrækning",I67="Frakørselsrampe",I67="Tilkørselsrampe"),Inddata!P82&gt;-0.00000001,Inddata!P82&lt;11),Inddata!P82,"Irrelevant"))</f>
        <v>Irrelevant</v>
      </c>
      <c r="P67" s="4" t="str">
        <f>IF(AND(OR(I67="Motorvejsstrækning",I67="Frakørselsflettestrækning",I67="Tilkørselsflettestrækning"),Inddata!Q82=""),5,IF(AND(OR(I67="Motorvejsstrækning",I67="Frakørselsflettestrækning",I67="Tilkørselsflettestrækning"),Inddata!Q82&gt;-0.00000001,Inddata!Q82&lt;101),Inddata!Q82,"Irrelevant"))</f>
        <v>Irrelevant</v>
      </c>
      <c r="Q67" s="4" t="str">
        <f>IF(AND(OR(I67="Motorvejsstrækning",I67="Frakørselsflettestrækning",I67="Tilkørselsflettestrækning"),Inddata!R82=""),"Lige",IF(AND(OR(I67="Motorvejsstrækning",I67="Frakørselsflettestrækning",I67="Tilkørselsflettestrækning"),Inddata!R82&gt;10),Inddata!R82,"Irrelevant"))</f>
        <v>Irrelevant</v>
      </c>
      <c r="R67" s="4" t="str">
        <f>IF(Q67="Lige",0,IF(AND(OR(I67="Motorvejsstrækning",I67="Frakørselsflettestrækning",I67="Tilkørselsflettestrækning"),OR(Inddata!S82="",Inddata!S82&gt;(G67*1000))),G67*1000,IF(AND(OR(I67="Motorvejsstrækning",I67="Frakørselsflettestrækning",I67="Tilkørselsflettestrækning"),Inddata!S82&gt;0),Inddata!S82,"Irrelevant")))</f>
        <v>Irrelevant</v>
      </c>
      <c r="S67" s="4" t="str">
        <f>IF(AND(OR(I67="Motorvejsstrækning",I67="Frakørselsflettestrækning",I67="Tilkørselsflettestrækning"),Inddata!T82=""),"Lige",IF(AND(OR(I67="Motorvejsstrækning",I67="Frakørselsflettestrækning",I67="Tilkørselsflettestrækning"),Inddata!T82&gt;10),Inddata!T82,"Irrelevant"))</f>
        <v>Irrelevant</v>
      </c>
      <c r="T67" s="4" t="str">
        <f>IF(S67="Lige",0,IF(R67="Irrelevant","Irrelevant",IF(AND(OR(I67="Motorvejsstrækning",I67="Frakørselsflettestrækning",I67="Tilkørselsflettestrækning"),OR(Inddata!U82="",Inddata!U82&gt;(G67*1000-R67))),G67*1000-R67,IF(AND(OR(I67="Motorvejsstrækning",I67="Frakørselsflettestrækning",I67="Tilkørselsflettestrækning"),Inddata!U82&gt;0),Inddata!U82,"Irrelevant"))))</f>
        <v>Irrelevant</v>
      </c>
      <c r="U67" s="4" t="str">
        <f>IF(AND(OR(I67="Motorvejsstrækning",I67="Frakørselsflettestrækning",I67="Tilkørselsflettestrækning",I67="Frakørselsrampe",I67="Tilkørselsrampe"),Inddata!V82=""),"Nej",IF(OR(I67="Motorvejsstrækning",I67="Frakørselsflettestrækning",I67="Tilkørselsflettestrækning",I67="Frakørselsrampe",I67="Tilkørselsrampe"),Inddata!V82,"Irrelevant"))</f>
        <v>Irrelevant</v>
      </c>
      <c r="V67" s="4" t="str">
        <f>IF(W67="Lige",IF(AND(OR(I67="Frakørselsrampe",I67="Tilkørselsrampe"),Inddata!W82=""),"Lige ruderrampe",IF(OR(I67="Frakørselsrampe",I67="Tilkørselsrampe"),Inddata!W82,"Irrelevant")),"Irrelevant")</f>
        <v>Irrelevant</v>
      </c>
      <c r="W67" s="4" t="str">
        <f>IF(AND(OR(I67="Frakørselsrampe",I67="Tilkørselsrampe"),Inddata!X82=""),"Lige",IF(AND(OR(I67="Frakørselsrampe",I67="Tilkørselsrampe"),Inddata!X82&gt;10),Inddata!X82,"Irrelevant"))</f>
        <v>Irrelevant</v>
      </c>
      <c r="X67" s="4" t="str">
        <f>IF(AND(OR(I67="Frakørselsrampe",I67="Tilkørselsrampe"),OR(Inddata!Y82="",Inddata!Y82&gt;(G67*1000))),G67*1000,IF(AND(OR(I67="Frakørselsrampe",I67="Tilkørselsrampe"),Inddata!Y82&gt;0),Inddata!Y82,"Irrelevant"))</f>
        <v>Irrelevant</v>
      </c>
      <c r="Y67" s="4" t="str">
        <f>IF(AND(I67="Frakørselsrampe",Inddata!Z82=""),95,IF(AND(I67="Tilkørselsrampe",Inddata!Z82=""),45,IF(AND(OR(I67="Frakørselsrampe",I67="Tilkørselsrampe"),Inddata!Z82&gt;4,Inddata!Z82&lt;200),Inddata!Z82,"Irrelevant")))</f>
        <v>Irrelevant</v>
      </c>
      <c r="Z67" s="4" t="str">
        <f>IF(AND(OR(I67="Frakørselsrampe",I67="Tilkørselsrampe"),Inddata!AA82=""),"Lige",IF(AND(OR(I67="Frakørselsrampe",I67="Tilkørselsrampe"),Inddata!AA82&gt;10),Inddata!AA82,"Irrelevant"))</f>
        <v>Irrelevant</v>
      </c>
      <c r="AA67" s="4" t="str">
        <f>IF(X67="Irrelevant","Irrelevant",IF(AND(OR(I67="Frakørselsrampe",I67="Tilkørselsrampe"),OR(Inddata!AB82="",Inddata!AB82&gt;(G67*1000-X67))),G67*1000-X67,IF(AND(OR(I67="Frakørselsrampe",I67="Tilkørselsrampe"),Inddata!AB82&gt;0),Inddata!AB82,"Irrelevant")))</f>
        <v>Irrelevant</v>
      </c>
      <c r="AB67" s="4" t="str">
        <f>IF(AND(I67="Frakørselsrampe",Inddata!AC82=""),60,IF(AND(I67="Tilkørselsrampe",Inddata!AC82=""),80,IF(AND(OR(I67="Frakørselsrampe",I67="Tilkørselsrampe"),Inddata!AC82&gt;4,Inddata!AC82&lt;200),Inddata!AC82,"Irrelevant")))</f>
        <v>Irrelevant</v>
      </c>
      <c r="AC67" s="4" t="str">
        <f>IF(AND(OR(I67="Motorvejsstrækning",I67="Frakørselsflettestrækning",I67="Tilkørselsflettestrækning"),Inddata!AD82=""),"Nej",IF(OR(I67="Motorvejsstrækning",I67="Frakørselsflettestrækning",I67="Tilkørselsflettestrækning"),Inddata!AD82,"Irrelevant"))</f>
        <v>Irrelevant</v>
      </c>
      <c r="AD67" s="4" t="str">
        <f>IF(AND(OR(I67="Motorvejsstrækning",I67="Frakørselsflettestrækning",I67="Tilkørselsflettestrækning"),Inddata!AE82=""),"130 km/t",IF(OR(I67="Motorvejsstrækning",I67="Frakørselsflettestrækning",I67="Tilkørselsflettestrækning"),Inddata!AE82,"Irrelevant"))</f>
        <v>Irrelevant</v>
      </c>
      <c r="AE67" s="4" t="str">
        <f>IF(AND(I67="Tilkørselsflettestrækning",Inddata!AF82=""),"Nej",IF(I67="Tilkørselsflettestrækning",Inddata!AF82,"Irrelevant"))</f>
        <v>Irrelevant</v>
      </c>
      <c r="AF67" s="4" t="str">
        <f>IF(AND(AE67="Ja",Inddata!AG82&gt;0,Inddata!AG82&lt;1.00000001),Inddata!AG82,IF(OR(AE67="Nej",AE67="Ja"),0,"Irrelevant"))</f>
        <v>Irrelevant</v>
      </c>
    </row>
    <row r="68" spans="1:32" x14ac:dyDescent="0.25">
      <c r="A68" s="4" t="str">
        <f>IF(Inddata!A83="","",Inddata!A83)</f>
        <v/>
      </c>
      <c r="B68" s="4" t="str">
        <f>IF(Inddata!B83="","",Inddata!B83)</f>
        <v/>
      </c>
      <c r="C68" s="4" t="str">
        <f>IF(Inddata!C83="","",Inddata!C83)</f>
        <v/>
      </c>
      <c r="D68" s="4" t="str">
        <f>IF(Inddata!D83="","",Inddata!D83)</f>
        <v/>
      </c>
      <c r="E68" s="4" t="str">
        <f>IF(Inddata!E83="","",Inddata!E83)</f>
        <v/>
      </c>
      <c r="F68" s="4" t="str">
        <f>IF(Inddata!F83="","",Inddata!F83)</f>
        <v/>
      </c>
      <c r="G68" s="4">
        <f>IF(Inddata!G83="","",Inddata!G83)</f>
        <v>0</v>
      </c>
      <c r="H68" s="4" t="str">
        <f>IF(Inddata!H83&gt;0.5,Inddata!H83,"")</f>
        <v/>
      </c>
      <c r="I68" s="4" t="str">
        <f>IF(Inddata!I83="","",Inddata!I83)</f>
        <v/>
      </c>
      <c r="J68" s="4" t="str">
        <f>IF(AND(OR(I68="Motorvejsstrækning",I68="Frakørselsflettestrækning",I68="Tilkørselsflettestrækning"),Inddata!K83=""),2,IF(AND(OR(I68="Motorvejsstrækning",I68="Frakørselsflettestrækning",I68="Tilkørselsflettestrækning"),Inddata!K83&gt;0.5,Inddata!K83&lt;21),Inddata!K83,"Irrelevant"))</f>
        <v>Irrelevant</v>
      </c>
      <c r="K68" s="4" t="str">
        <f>IF(AND(OR(I68="Motorvejsstrækning",I68="Frakørselsflettestrækning",I68="Tilkørselsflettestrækning",I68="Frakørselsrampe",I68="Tilkørselsrampe"),Inddata!L83=""),3.5,IF(AND(OR(I68="Motorvejsstrækning",I68="Frakørselsflettestrækning",I68="Tilkørselsflettestrækning",I68="Frakørselsrampe",I68="Tilkørselsrampe"),Inddata!L83&gt;1.5,Inddata!L83&lt;11),Inddata!L83,"Irrelevant"))</f>
        <v>Irrelevant</v>
      </c>
      <c r="L68" s="4" t="str">
        <f>IF(AND(I68="Motorvejsstrækning",Inddata!M83=""),"Nej",IF(I68="Motorvejsstrækning",Inddata!M83,"Irrelevant"))</f>
        <v>Irrelevant</v>
      </c>
      <c r="M68" s="4" t="str">
        <f>IF(AND(L68="Ja",Inddata!N83&gt;0,Inddata!N83&lt;1.00000001),Inddata!N83,IF(OR(L68="Nej",L68="Ja"),0,"Irrelevant"))</f>
        <v>Irrelevant</v>
      </c>
      <c r="N68" s="4" t="str">
        <f>IF(AND(OR(I68="Motorvejsstrækning",I68="Frakørselsflettestrækning",I68="Tilkørselsflettestrækning"),Inddata!O83=""),3,IF(AND(OR(I68="Motorvejsstrækning",I68="Frakørselsflettestrækning",I68="Tilkørselsflettestrækning"),Inddata!O83&lt;11,Inddata!O83&gt;-0.00000001),Inddata!O83,"Irrelevant"))</f>
        <v>Irrelevant</v>
      </c>
      <c r="O68" s="4" t="str">
        <f>IF(AND(OR(I68="Motorvejsstrækning",I68="Frakørselsflettestrækning",I68="Tilkørselsflettestrækning",I68="Frakørselsrampe",I68="Tilkørselsrampe"),Inddata!P83=""),0.5,IF(AND(OR(I68="Motorvejsstrækning",I68="Frakørselsflettestrækning",I68="Tilkørselsflettestrækning",I68="Frakørselsrampe",I68="Tilkørselsrampe"),Inddata!P83&gt;-0.00000001,Inddata!P83&lt;11),Inddata!P83,"Irrelevant"))</f>
        <v>Irrelevant</v>
      </c>
      <c r="P68" s="4" t="str">
        <f>IF(AND(OR(I68="Motorvejsstrækning",I68="Frakørselsflettestrækning",I68="Tilkørselsflettestrækning"),Inddata!Q83=""),5,IF(AND(OR(I68="Motorvejsstrækning",I68="Frakørselsflettestrækning",I68="Tilkørselsflettestrækning"),Inddata!Q83&gt;-0.00000001,Inddata!Q83&lt;101),Inddata!Q83,"Irrelevant"))</f>
        <v>Irrelevant</v>
      </c>
      <c r="Q68" s="4" t="str">
        <f>IF(AND(OR(I68="Motorvejsstrækning",I68="Frakørselsflettestrækning",I68="Tilkørselsflettestrækning"),Inddata!R83=""),"Lige",IF(AND(OR(I68="Motorvejsstrækning",I68="Frakørselsflettestrækning",I68="Tilkørselsflettestrækning"),Inddata!R83&gt;10),Inddata!R83,"Irrelevant"))</f>
        <v>Irrelevant</v>
      </c>
      <c r="R68" s="4" t="str">
        <f>IF(Q68="Lige",0,IF(AND(OR(I68="Motorvejsstrækning",I68="Frakørselsflettestrækning",I68="Tilkørselsflettestrækning"),OR(Inddata!S83="",Inddata!S83&gt;(G68*1000))),G68*1000,IF(AND(OR(I68="Motorvejsstrækning",I68="Frakørselsflettestrækning",I68="Tilkørselsflettestrækning"),Inddata!S83&gt;0),Inddata!S83,"Irrelevant")))</f>
        <v>Irrelevant</v>
      </c>
      <c r="S68" s="4" t="str">
        <f>IF(AND(OR(I68="Motorvejsstrækning",I68="Frakørselsflettestrækning",I68="Tilkørselsflettestrækning"),Inddata!T83=""),"Lige",IF(AND(OR(I68="Motorvejsstrækning",I68="Frakørselsflettestrækning",I68="Tilkørselsflettestrækning"),Inddata!T83&gt;10),Inddata!T83,"Irrelevant"))</f>
        <v>Irrelevant</v>
      </c>
      <c r="T68" s="4" t="str">
        <f>IF(S68="Lige",0,IF(R68="Irrelevant","Irrelevant",IF(AND(OR(I68="Motorvejsstrækning",I68="Frakørselsflettestrækning",I68="Tilkørselsflettestrækning"),OR(Inddata!U83="",Inddata!U83&gt;(G68*1000-R68))),G68*1000-R68,IF(AND(OR(I68="Motorvejsstrækning",I68="Frakørselsflettestrækning",I68="Tilkørselsflettestrækning"),Inddata!U83&gt;0),Inddata!U83,"Irrelevant"))))</f>
        <v>Irrelevant</v>
      </c>
      <c r="U68" s="4" t="str">
        <f>IF(AND(OR(I68="Motorvejsstrækning",I68="Frakørselsflettestrækning",I68="Tilkørselsflettestrækning",I68="Frakørselsrampe",I68="Tilkørselsrampe"),Inddata!V83=""),"Nej",IF(OR(I68="Motorvejsstrækning",I68="Frakørselsflettestrækning",I68="Tilkørselsflettestrækning",I68="Frakørselsrampe",I68="Tilkørselsrampe"),Inddata!V83,"Irrelevant"))</f>
        <v>Irrelevant</v>
      </c>
      <c r="V68" s="4" t="str">
        <f>IF(W68="Lige",IF(AND(OR(I68="Frakørselsrampe",I68="Tilkørselsrampe"),Inddata!W83=""),"Lige ruderrampe",IF(OR(I68="Frakørselsrampe",I68="Tilkørselsrampe"),Inddata!W83,"Irrelevant")),"Irrelevant")</f>
        <v>Irrelevant</v>
      </c>
      <c r="W68" s="4" t="str">
        <f>IF(AND(OR(I68="Frakørselsrampe",I68="Tilkørselsrampe"),Inddata!X83=""),"Lige",IF(AND(OR(I68="Frakørselsrampe",I68="Tilkørselsrampe"),Inddata!X83&gt;10),Inddata!X83,"Irrelevant"))</f>
        <v>Irrelevant</v>
      </c>
      <c r="X68" s="4" t="str">
        <f>IF(AND(OR(I68="Frakørselsrampe",I68="Tilkørselsrampe"),OR(Inddata!Y83="",Inddata!Y83&gt;(G68*1000))),G68*1000,IF(AND(OR(I68="Frakørselsrampe",I68="Tilkørselsrampe"),Inddata!Y83&gt;0),Inddata!Y83,"Irrelevant"))</f>
        <v>Irrelevant</v>
      </c>
      <c r="Y68" s="4" t="str">
        <f>IF(AND(I68="Frakørselsrampe",Inddata!Z83=""),95,IF(AND(I68="Tilkørselsrampe",Inddata!Z83=""),45,IF(AND(OR(I68="Frakørselsrampe",I68="Tilkørselsrampe"),Inddata!Z83&gt;4,Inddata!Z83&lt;200),Inddata!Z83,"Irrelevant")))</f>
        <v>Irrelevant</v>
      </c>
      <c r="Z68" s="4" t="str">
        <f>IF(AND(OR(I68="Frakørselsrampe",I68="Tilkørselsrampe"),Inddata!AA83=""),"Lige",IF(AND(OR(I68="Frakørselsrampe",I68="Tilkørselsrampe"),Inddata!AA83&gt;10),Inddata!AA83,"Irrelevant"))</f>
        <v>Irrelevant</v>
      </c>
      <c r="AA68" s="4" t="str">
        <f>IF(X68="Irrelevant","Irrelevant",IF(AND(OR(I68="Frakørselsrampe",I68="Tilkørselsrampe"),OR(Inddata!AB83="",Inddata!AB83&gt;(G68*1000-X68))),G68*1000-X68,IF(AND(OR(I68="Frakørselsrampe",I68="Tilkørselsrampe"),Inddata!AB83&gt;0),Inddata!AB83,"Irrelevant")))</f>
        <v>Irrelevant</v>
      </c>
      <c r="AB68" s="4" t="str">
        <f>IF(AND(I68="Frakørselsrampe",Inddata!AC83=""),60,IF(AND(I68="Tilkørselsrampe",Inddata!AC83=""),80,IF(AND(OR(I68="Frakørselsrampe",I68="Tilkørselsrampe"),Inddata!AC83&gt;4,Inddata!AC83&lt;200),Inddata!AC83,"Irrelevant")))</f>
        <v>Irrelevant</v>
      </c>
      <c r="AC68" s="4" t="str">
        <f>IF(AND(OR(I68="Motorvejsstrækning",I68="Frakørselsflettestrækning",I68="Tilkørselsflettestrækning"),Inddata!AD83=""),"Nej",IF(OR(I68="Motorvejsstrækning",I68="Frakørselsflettestrækning",I68="Tilkørselsflettestrækning"),Inddata!AD83,"Irrelevant"))</f>
        <v>Irrelevant</v>
      </c>
      <c r="AD68" s="4" t="str">
        <f>IF(AND(OR(I68="Motorvejsstrækning",I68="Frakørselsflettestrækning",I68="Tilkørselsflettestrækning"),Inddata!AE83=""),"130 km/t",IF(OR(I68="Motorvejsstrækning",I68="Frakørselsflettestrækning",I68="Tilkørselsflettestrækning"),Inddata!AE83,"Irrelevant"))</f>
        <v>Irrelevant</v>
      </c>
      <c r="AE68" s="4" t="str">
        <f>IF(AND(I68="Tilkørselsflettestrækning",Inddata!AF83=""),"Nej",IF(I68="Tilkørselsflettestrækning",Inddata!AF83,"Irrelevant"))</f>
        <v>Irrelevant</v>
      </c>
      <c r="AF68" s="4" t="str">
        <f>IF(AND(AE68="Ja",Inddata!AG83&gt;0,Inddata!AG83&lt;1.00000001),Inddata!AG83,IF(OR(AE68="Nej",AE68="Ja"),0,"Irrelevant"))</f>
        <v>Irrelevant</v>
      </c>
    </row>
    <row r="69" spans="1:32" x14ac:dyDescent="0.25">
      <c r="A69" s="4" t="str">
        <f>IF(Inddata!A84="","",Inddata!A84)</f>
        <v/>
      </c>
      <c r="B69" s="4" t="str">
        <f>IF(Inddata!B84="","",Inddata!B84)</f>
        <v/>
      </c>
      <c r="C69" s="4" t="str">
        <f>IF(Inddata!C84="","",Inddata!C84)</f>
        <v/>
      </c>
      <c r="D69" s="4" t="str">
        <f>IF(Inddata!D84="","",Inddata!D84)</f>
        <v/>
      </c>
      <c r="E69" s="4" t="str">
        <f>IF(Inddata!E84="","",Inddata!E84)</f>
        <v/>
      </c>
      <c r="F69" s="4" t="str">
        <f>IF(Inddata!F84="","",Inddata!F84)</f>
        <v/>
      </c>
      <c r="G69" s="4">
        <f>IF(Inddata!G84="","",Inddata!G84)</f>
        <v>0</v>
      </c>
      <c r="H69" s="4" t="str">
        <f>IF(Inddata!H84&gt;0.5,Inddata!H84,"")</f>
        <v/>
      </c>
      <c r="I69" s="4" t="str">
        <f>IF(Inddata!I84="","",Inddata!I84)</f>
        <v/>
      </c>
      <c r="J69" s="4" t="str">
        <f>IF(AND(OR(I69="Motorvejsstrækning",I69="Frakørselsflettestrækning",I69="Tilkørselsflettestrækning"),Inddata!K84=""),2,IF(AND(OR(I69="Motorvejsstrækning",I69="Frakørselsflettestrækning",I69="Tilkørselsflettestrækning"),Inddata!K84&gt;0.5,Inddata!K84&lt;21),Inddata!K84,"Irrelevant"))</f>
        <v>Irrelevant</v>
      </c>
      <c r="K69" s="4" t="str">
        <f>IF(AND(OR(I69="Motorvejsstrækning",I69="Frakørselsflettestrækning",I69="Tilkørselsflettestrækning",I69="Frakørselsrampe",I69="Tilkørselsrampe"),Inddata!L84=""),3.5,IF(AND(OR(I69="Motorvejsstrækning",I69="Frakørselsflettestrækning",I69="Tilkørselsflettestrækning",I69="Frakørselsrampe",I69="Tilkørselsrampe"),Inddata!L84&gt;1.5,Inddata!L84&lt;11),Inddata!L84,"Irrelevant"))</f>
        <v>Irrelevant</v>
      </c>
      <c r="L69" s="4" t="str">
        <f>IF(AND(I69="Motorvejsstrækning",Inddata!M84=""),"Nej",IF(I69="Motorvejsstrækning",Inddata!M84,"Irrelevant"))</f>
        <v>Irrelevant</v>
      </c>
      <c r="M69" s="4" t="str">
        <f>IF(AND(L69="Ja",Inddata!N84&gt;0,Inddata!N84&lt;1.00000001),Inddata!N84,IF(OR(L69="Nej",L69="Ja"),0,"Irrelevant"))</f>
        <v>Irrelevant</v>
      </c>
      <c r="N69" s="4" t="str">
        <f>IF(AND(OR(I69="Motorvejsstrækning",I69="Frakørselsflettestrækning",I69="Tilkørselsflettestrækning"),Inddata!O84=""),3,IF(AND(OR(I69="Motorvejsstrækning",I69="Frakørselsflettestrækning",I69="Tilkørselsflettestrækning"),Inddata!O84&lt;11,Inddata!O84&gt;-0.00000001),Inddata!O84,"Irrelevant"))</f>
        <v>Irrelevant</v>
      </c>
      <c r="O69" s="4" t="str">
        <f>IF(AND(OR(I69="Motorvejsstrækning",I69="Frakørselsflettestrækning",I69="Tilkørselsflettestrækning",I69="Frakørselsrampe",I69="Tilkørselsrampe"),Inddata!P84=""),0.5,IF(AND(OR(I69="Motorvejsstrækning",I69="Frakørselsflettestrækning",I69="Tilkørselsflettestrækning",I69="Frakørselsrampe",I69="Tilkørselsrampe"),Inddata!P84&gt;-0.00000001,Inddata!P84&lt;11),Inddata!P84,"Irrelevant"))</f>
        <v>Irrelevant</v>
      </c>
      <c r="P69" s="4" t="str">
        <f>IF(AND(OR(I69="Motorvejsstrækning",I69="Frakørselsflettestrækning",I69="Tilkørselsflettestrækning"),Inddata!Q84=""),5,IF(AND(OR(I69="Motorvejsstrækning",I69="Frakørselsflettestrækning",I69="Tilkørselsflettestrækning"),Inddata!Q84&gt;-0.00000001,Inddata!Q84&lt;101),Inddata!Q84,"Irrelevant"))</f>
        <v>Irrelevant</v>
      </c>
      <c r="Q69" s="4" t="str">
        <f>IF(AND(OR(I69="Motorvejsstrækning",I69="Frakørselsflettestrækning",I69="Tilkørselsflettestrækning"),Inddata!R84=""),"Lige",IF(AND(OR(I69="Motorvejsstrækning",I69="Frakørselsflettestrækning",I69="Tilkørselsflettestrækning"),Inddata!R84&gt;10),Inddata!R84,"Irrelevant"))</f>
        <v>Irrelevant</v>
      </c>
      <c r="R69" s="4" t="str">
        <f>IF(Q69="Lige",0,IF(AND(OR(I69="Motorvejsstrækning",I69="Frakørselsflettestrækning",I69="Tilkørselsflettestrækning"),OR(Inddata!S84="",Inddata!S84&gt;(G69*1000))),G69*1000,IF(AND(OR(I69="Motorvejsstrækning",I69="Frakørselsflettestrækning",I69="Tilkørselsflettestrækning"),Inddata!S84&gt;0),Inddata!S84,"Irrelevant")))</f>
        <v>Irrelevant</v>
      </c>
      <c r="S69" s="4" t="str">
        <f>IF(AND(OR(I69="Motorvejsstrækning",I69="Frakørselsflettestrækning",I69="Tilkørselsflettestrækning"),Inddata!T84=""),"Lige",IF(AND(OR(I69="Motorvejsstrækning",I69="Frakørselsflettestrækning",I69="Tilkørselsflettestrækning"),Inddata!T84&gt;10),Inddata!T84,"Irrelevant"))</f>
        <v>Irrelevant</v>
      </c>
      <c r="T69" s="4" t="str">
        <f>IF(S69="Lige",0,IF(R69="Irrelevant","Irrelevant",IF(AND(OR(I69="Motorvejsstrækning",I69="Frakørselsflettestrækning",I69="Tilkørselsflettestrækning"),OR(Inddata!U84="",Inddata!U84&gt;(G69*1000-R69))),G69*1000-R69,IF(AND(OR(I69="Motorvejsstrækning",I69="Frakørselsflettestrækning",I69="Tilkørselsflettestrækning"),Inddata!U84&gt;0),Inddata!U84,"Irrelevant"))))</f>
        <v>Irrelevant</v>
      </c>
      <c r="U69" s="4" t="str">
        <f>IF(AND(OR(I69="Motorvejsstrækning",I69="Frakørselsflettestrækning",I69="Tilkørselsflettestrækning",I69="Frakørselsrampe",I69="Tilkørselsrampe"),Inddata!V84=""),"Nej",IF(OR(I69="Motorvejsstrækning",I69="Frakørselsflettestrækning",I69="Tilkørselsflettestrækning",I69="Frakørselsrampe",I69="Tilkørselsrampe"),Inddata!V84,"Irrelevant"))</f>
        <v>Irrelevant</v>
      </c>
      <c r="V69" s="4" t="str">
        <f>IF(W69="Lige",IF(AND(OR(I69="Frakørselsrampe",I69="Tilkørselsrampe"),Inddata!W84=""),"Lige ruderrampe",IF(OR(I69="Frakørselsrampe",I69="Tilkørselsrampe"),Inddata!W84,"Irrelevant")),"Irrelevant")</f>
        <v>Irrelevant</v>
      </c>
      <c r="W69" s="4" t="str">
        <f>IF(AND(OR(I69="Frakørselsrampe",I69="Tilkørselsrampe"),Inddata!X84=""),"Lige",IF(AND(OR(I69="Frakørselsrampe",I69="Tilkørselsrampe"),Inddata!X84&gt;10),Inddata!X84,"Irrelevant"))</f>
        <v>Irrelevant</v>
      </c>
      <c r="X69" s="4" t="str">
        <f>IF(AND(OR(I69="Frakørselsrampe",I69="Tilkørselsrampe"),OR(Inddata!Y84="",Inddata!Y84&gt;(G69*1000))),G69*1000,IF(AND(OR(I69="Frakørselsrampe",I69="Tilkørselsrampe"),Inddata!Y84&gt;0),Inddata!Y84,"Irrelevant"))</f>
        <v>Irrelevant</v>
      </c>
      <c r="Y69" s="4" t="str">
        <f>IF(AND(I69="Frakørselsrampe",Inddata!Z84=""),95,IF(AND(I69="Tilkørselsrampe",Inddata!Z84=""),45,IF(AND(OR(I69="Frakørselsrampe",I69="Tilkørselsrampe"),Inddata!Z84&gt;4,Inddata!Z84&lt;200),Inddata!Z84,"Irrelevant")))</f>
        <v>Irrelevant</v>
      </c>
      <c r="Z69" s="4" t="str">
        <f>IF(AND(OR(I69="Frakørselsrampe",I69="Tilkørselsrampe"),Inddata!AA84=""),"Lige",IF(AND(OR(I69="Frakørselsrampe",I69="Tilkørselsrampe"),Inddata!AA84&gt;10),Inddata!AA84,"Irrelevant"))</f>
        <v>Irrelevant</v>
      </c>
      <c r="AA69" s="4" t="str">
        <f>IF(X69="Irrelevant","Irrelevant",IF(AND(OR(I69="Frakørselsrampe",I69="Tilkørselsrampe"),OR(Inddata!AB84="",Inddata!AB84&gt;(G69*1000-X69))),G69*1000-X69,IF(AND(OR(I69="Frakørselsrampe",I69="Tilkørselsrampe"),Inddata!AB84&gt;0),Inddata!AB84,"Irrelevant")))</f>
        <v>Irrelevant</v>
      </c>
      <c r="AB69" s="4" t="str">
        <f>IF(AND(I69="Frakørselsrampe",Inddata!AC84=""),60,IF(AND(I69="Tilkørselsrampe",Inddata!AC84=""),80,IF(AND(OR(I69="Frakørselsrampe",I69="Tilkørselsrampe"),Inddata!AC84&gt;4,Inddata!AC84&lt;200),Inddata!AC84,"Irrelevant")))</f>
        <v>Irrelevant</v>
      </c>
      <c r="AC69" s="4" t="str">
        <f>IF(AND(OR(I69="Motorvejsstrækning",I69="Frakørselsflettestrækning",I69="Tilkørselsflettestrækning"),Inddata!AD84=""),"Nej",IF(OR(I69="Motorvejsstrækning",I69="Frakørselsflettestrækning",I69="Tilkørselsflettestrækning"),Inddata!AD84,"Irrelevant"))</f>
        <v>Irrelevant</v>
      </c>
      <c r="AD69" s="4" t="str">
        <f>IF(AND(OR(I69="Motorvejsstrækning",I69="Frakørselsflettestrækning",I69="Tilkørselsflettestrækning"),Inddata!AE84=""),"130 km/t",IF(OR(I69="Motorvejsstrækning",I69="Frakørselsflettestrækning",I69="Tilkørselsflettestrækning"),Inddata!AE84,"Irrelevant"))</f>
        <v>Irrelevant</v>
      </c>
      <c r="AE69" s="4" t="str">
        <f>IF(AND(I69="Tilkørselsflettestrækning",Inddata!AF84=""),"Nej",IF(I69="Tilkørselsflettestrækning",Inddata!AF84,"Irrelevant"))</f>
        <v>Irrelevant</v>
      </c>
      <c r="AF69" s="4" t="str">
        <f>IF(AND(AE69="Ja",Inddata!AG84&gt;0,Inddata!AG84&lt;1.00000001),Inddata!AG84,IF(OR(AE69="Nej",AE69="Ja"),0,"Irrelevant"))</f>
        <v>Irrelevant</v>
      </c>
    </row>
    <row r="70" spans="1:32" x14ac:dyDescent="0.25">
      <c r="A70" s="4" t="str">
        <f>IF(Inddata!A85="","",Inddata!A85)</f>
        <v/>
      </c>
      <c r="B70" s="4" t="str">
        <f>IF(Inddata!B85="","",Inddata!B85)</f>
        <v/>
      </c>
      <c r="C70" s="4" t="str">
        <f>IF(Inddata!C85="","",Inddata!C85)</f>
        <v/>
      </c>
      <c r="D70" s="4" t="str">
        <f>IF(Inddata!D85="","",Inddata!D85)</f>
        <v/>
      </c>
      <c r="E70" s="4" t="str">
        <f>IF(Inddata!E85="","",Inddata!E85)</f>
        <v/>
      </c>
      <c r="F70" s="4" t="str">
        <f>IF(Inddata!F85="","",Inddata!F85)</f>
        <v/>
      </c>
      <c r="G70" s="4">
        <f>IF(Inddata!G85="","",Inddata!G85)</f>
        <v>0</v>
      </c>
      <c r="H70" s="4" t="str">
        <f>IF(Inddata!H85&gt;0.5,Inddata!H85,"")</f>
        <v/>
      </c>
      <c r="I70" s="4" t="str">
        <f>IF(Inddata!I85="","",Inddata!I85)</f>
        <v/>
      </c>
      <c r="J70" s="4" t="str">
        <f>IF(AND(OR(I70="Motorvejsstrækning",I70="Frakørselsflettestrækning",I70="Tilkørselsflettestrækning"),Inddata!K85=""),2,IF(AND(OR(I70="Motorvejsstrækning",I70="Frakørselsflettestrækning",I70="Tilkørselsflettestrækning"),Inddata!K85&gt;0.5,Inddata!K85&lt;21),Inddata!K85,"Irrelevant"))</f>
        <v>Irrelevant</v>
      </c>
      <c r="K70" s="4" t="str">
        <f>IF(AND(OR(I70="Motorvejsstrækning",I70="Frakørselsflettestrækning",I70="Tilkørselsflettestrækning",I70="Frakørselsrampe",I70="Tilkørselsrampe"),Inddata!L85=""),3.5,IF(AND(OR(I70="Motorvejsstrækning",I70="Frakørselsflettestrækning",I70="Tilkørselsflettestrækning",I70="Frakørselsrampe",I70="Tilkørselsrampe"),Inddata!L85&gt;1.5,Inddata!L85&lt;11),Inddata!L85,"Irrelevant"))</f>
        <v>Irrelevant</v>
      </c>
      <c r="L70" s="4" t="str">
        <f>IF(AND(I70="Motorvejsstrækning",Inddata!M85=""),"Nej",IF(I70="Motorvejsstrækning",Inddata!M85,"Irrelevant"))</f>
        <v>Irrelevant</v>
      </c>
      <c r="M70" s="4" t="str">
        <f>IF(AND(L70="Ja",Inddata!N85&gt;0,Inddata!N85&lt;1.00000001),Inddata!N85,IF(OR(L70="Nej",L70="Ja"),0,"Irrelevant"))</f>
        <v>Irrelevant</v>
      </c>
      <c r="N70" s="4" t="str">
        <f>IF(AND(OR(I70="Motorvejsstrækning",I70="Frakørselsflettestrækning",I70="Tilkørselsflettestrækning"),Inddata!O85=""),3,IF(AND(OR(I70="Motorvejsstrækning",I70="Frakørselsflettestrækning",I70="Tilkørselsflettestrækning"),Inddata!O85&lt;11,Inddata!O85&gt;-0.00000001),Inddata!O85,"Irrelevant"))</f>
        <v>Irrelevant</v>
      </c>
      <c r="O70" s="4" t="str">
        <f>IF(AND(OR(I70="Motorvejsstrækning",I70="Frakørselsflettestrækning",I70="Tilkørselsflettestrækning",I70="Frakørselsrampe",I70="Tilkørselsrampe"),Inddata!P85=""),0.5,IF(AND(OR(I70="Motorvejsstrækning",I70="Frakørselsflettestrækning",I70="Tilkørselsflettestrækning",I70="Frakørselsrampe",I70="Tilkørselsrampe"),Inddata!P85&gt;-0.00000001,Inddata!P85&lt;11),Inddata!P85,"Irrelevant"))</f>
        <v>Irrelevant</v>
      </c>
      <c r="P70" s="4" t="str">
        <f>IF(AND(OR(I70="Motorvejsstrækning",I70="Frakørselsflettestrækning",I70="Tilkørselsflettestrækning"),Inddata!Q85=""),5,IF(AND(OR(I70="Motorvejsstrækning",I70="Frakørselsflettestrækning",I70="Tilkørselsflettestrækning"),Inddata!Q85&gt;-0.00000001,Inddata!Q85&lt;101),Inddata!Q85,"Irrelevant"))</f>
        <v>Irrelevant</v>
      </c>
      <c r="Q70" s="4" t="str">
        <f>IF(AND(OR(I70="Motorvejsstrækning",I70="Frakørselsflettestrækning",I70="Tilkørselsflettestrækning"),Inddata!R85=""),"Lige",IF(AND(OR(I70="Motorvejsstrækning",I70="Frakørselsflettestrækning",I70="Tilkørselsflettestrækning"),Inddata!R85&gt;10),Inddata!R85,"Irrelevant"))</f>
        <v>Irrelevant</v>
      </c>
      <c r="R70" s="4" t="str">
        <f>IF(Q70="Lige",0,IF(AND(OR(I70="Motorvejsstrækning",I70="Frakørselsflettestrækning",I70="Tilkørselsflettestrækning"),OR(Inddata!S85="",Inddata!S85&gt;(G70*1000))),G70*1000,IF(AND(OR(I70="Motorvejsstrækning",I70="Frakørselsflettestrækning",I70="Tilkørselsflettestrækning"),Inddata!S85&gt;0),Inddata!S85,"Irrelevant")))</f>
        <v>Irrelevant</v>
      </c>
      <c r="S70" s="4" t="str">
        <f>IF(AND(OR(I70="Motorvejsstrækning",I70="Frakørselsflettestrækning",I70="Tilkørselsflettestrækning"),Inddata!T85=""),"Lige",IF(AND(OR(I70="Motorvejsstrækning",I70="Frakørselsflettestrækning",I70="Tilkørselsflettestrækning"),Inddata!T85&gt;10),Inddata!T85,"Irrelevant"))</f>
        <v>Irrelevant</v>
      </c>
      <c r="T70" s="4" t="str">
        <f>IF(S70="Lige",0,IF(R70="Irrelevant","Irrelevant",IF(AND(OR(I70="Motorvejsstrækning",I70="Frakørselsflettestrækning",I70="Tilkørselsflettestrækning"),OR(Inddata!U85="",Inddata!U85&gt;(G70*1000-R70))),G70*1000-R70,IF(AND(OR(I70="Motorvejsstrækning",I70="Frakørselsflettestrækning",I70="Tilkørselsflettestrækning"),Inddata!U85&gt;0),Inddata!U85,"Irrelevant"))))</f>
        <v>Irrelevant</v>
      </c>
      <c r="U70" s="4" t="str">
        <f>IF(AND(OR(I70="Motorvejsstrækning",I70="Frakørselsflettestrækning",I70="Tilkørselsflettestrækning",I70="Frakørselsrampe",I70="Tilkørselsrampe"),Inddata!V85=""),"Nej",IF(OR(I70="Motorvejsstrækning",I70="Frakørselsflettestrækning",I70="Tilkørselsflettestrækning",I70="Frakørselsrampe",I70="Tilkørselsrampe"),Inddata!V85,"Irrelevant"))</f>
        <v>Irrelevant</v>
      </c>
      <c r="V70" s="4" t="str">
        <f>IF(W70="Lige",IF(AND(OR(I70="Frakørselsrampe",I70="Tilkørselsrampe"),Inddata!W85=""),"Lige ruderrampe",IF(OR(I70="Frakørselsrampe",I70="Tilkørselsrampe"),Inddata!W85,"Irrelevant")),"Irrelevant")</f>
        <v>Irrelevant</v>
      </c>
      <c r="W70" s="4" t="str">
        <f>IF(AND(OR(I70="Frakørselsrampe",I70="Tilkørselsrampe"),Inddata!X85=""),"Lige",IF(AND(OR(I70="Frakørselsrampe",I70="Tilkørselsrampe"),Inddata!X85&gt;10),Inddata!X85,"Irrelevant"))</f>
        <v>Irrelevant</v>
      </c>
      <c r="X70" s="4" t="str">
        <f>IF(AND(OR(I70="Frakørselsrampe",I70="Tilkørselsrampe"),OR(Inddata!Y85="",Inddata!Y85&gt;(G70*1000))),G70*1000,IF(AND(OR(I70="Frakørselsrampe",I70="Tilkørselsrampe"),Inddata!Y85&gt;0),Inddata!Y85,"Irrelevant"))</f>
        <v>Irrelevant</v>
      </c>
      <c r="Y70" s="4" t="str">
        <f>IF(AND(I70="Frakørselsrampe",Inddata!Z85=""),95,IF(AND(I70="Tilkørselsrampe",Inddata!Z85=""),45,IF(AND(OR(I70="Frakørselsrampe",I70="Tilkørselsrampe"),Inddata!Z85&gt;4,Inddata!Z85&lt;200),Inddata!Z85,"Irrelevant")))</f>
        <v>Irrelevant</v>
      </c>
      <c r="Z70" s="4" t="str">
        <f>IF(AND(OR(I70="Frakørselsrampe",I70="Tilkørselsrampe"),Inddata!AA85=""),"Lige",IF(AND(OR(I70="Frakørselsrampe",I70="Tilkørselsrampe"),Inddata!AA85&gt;10),Inddata!AA85,"Irrelevant"))</f>
        <v>Irrelevant</v>
      </c>
      <c r="AA70" s="4" t="str">
        <f>IF(X70="Irrelevant","Irrelevant",IF(AND(OR(I70="Frakørselsrampe",I70="Tilkørselsrampe"),OR(Inddata!AB85="",Inddata!AB85&gt;(G70*1000-X70))),G70*1000-X70,IF(AND(OR(I70="Frakørselsrampe",I70="Tilkørselsrampe"),Inddata!AB85&gt;0),Inddata!AB85,"Irrelevant")))</f>
        <v>Irrelevant</v>
      </c>
      <c r="AB70" s="4" t="str">
        <f>IF(AND(I70="Frakørselsrampe",Inddata!AC85=""),60,IF(AND(I70="Tilkørselsrampe",Inddata!AC85=""),80,IF(AND(OR(I70="Frakørselsrampe",I70="Tilkørselsrampe"),Inddata!AC85&gt;4,Inddata!AC85&lt;200),Inddata!AC85,"Irrelevant")))</f>
        <v>Irrelevant</v>
      </c>
      <c r="AC70" s="4" t="str">
        <f>IF(AND(OR(I70="Motorvejsstrækning",I70="Frakørselsflettestrækning",I70="Tilkørselsflettestrækning"),Inddata!AD85=""),"Nej",IF(OR(I70="Motorvejsstrækning",I70="Frakørselsflettestrækning",I70="Tilkørselsflettestrækning"),Inddata!AD85,"Irrelevant"))</f>
        <v>Irrelevant</v>
      </c>
      <c r="AD70" s="4" t="str">
        <f>IF(AND(OR(I70="Motorvejsstrækning",I70="Frakørselsflettestrækning",I70="Tilkørselsflettestrækning"),Inddata!AE85=""),"130 km/t",IF(OR(I70="Motorvejsstrækning",I70="Frakørselsflettestrækning",I70="Tilkørselsflettestrækning"),Inddata!AE85,"Irrelevant"))</f>
        <v>Irrelevant</v>
      </c>
      <c r="AE70" s="4" t="str">
        <f>IF(AND(I70="Tilkørselsflettestrækning",Inddata!AF85=""),"Nej",IF(I70="Tilkørselsflettestrækning",Inddata!AF85,"Irrelevant"))</f>
        <v>Irrelevant</v>
      </c>
      <c r="AF70" s="4" t="str">
        <f>IF(AND(AE70="Ja",Inddata!AG85&gt;0,Inddata!AG85&lt;1.00000001),Inddata!AG85,IF(OR(AE70="Nej",AE70="Ja"),0,"Irrelevant"))</f>
        <v>Irrelevant</v>
      </c>
    </row>
    <row r="71" spans="1:32" x14ac:dyDescent="0.25">
      <c r="A71" s="4" t="str">
        <f>IF(Inddata!A86="","",Inddata!A86)</f>
        <v/>
      </c>
      <c r="B71" s="4" t="str">
        <f>IF(Inddata!B86="","",Inddata!B86)</f>
        <v/>
      </c>
      <c r="C71" s="4" t="str">
        <f>IF(Inddata!C86="","",Inddata!C86)</f>
        <v/>
      </c>
      <c r="D71" s="4" t="str">
        <f>IF(Inddata!D86="","",Inddata!D86)</f>
        <v/>
      </c>
      <c r="E71" s="4" t="str">
        <f>IF(Inddata!E86="","",Inddata!E86)</f>
        <v/>
      </c>
      <c r="F71" s="4" t="str">
        <f>IF(Inddata!F86="","",Inddata!F86)</f>
        <v/>
      </c>
      <c r="G71" s="4">
        <f>IF(Inddata!G86="","",Inddata!G86)</f>
        <v>0</v>
      </c>
      <c r="H71" s="4" t="str">
        <f>IF(Inddata!H86&gt;0.5,Inddata!H86,"")</f>
        <v/>
      </c>
      <c r="I71" s="4" t="str">
        <f>IF(Inddata!I86="","",Inddata!I86)</f>
        <v/>
      </c>
      <c r="J71" s="4" t="str">
        <f>IF(AND(OR(I71="Motorvejsstrækning",I71="Frakørselsflettestrækning",I71="Tilkørselsflettestrækning"),Inddata!K86=""),2,IF(AND(OR(I71="Motorvejsstrækning",I71="Frakørselsflettestrækning",I71="Tilkørselsflettestrækning"),Inddata!K86&gt;0.5,Inddata!K86&lt;21),Inddata!K86,"Irrelevant"))</f>
        <v>Irrelevant</v>
      </c>
      <c r="K71" s="4" t="str">
        <f>IF(AND(OR(I71="Motorvejsstrækning",I71="Frakørselsflettestrækning",I71="Tilkørselsflettestrækning",I71="Frakørselsrampe",I71="Tilkørselsrampe"),Inddata!L86=""),3.5,IF(AND(OR(I71="Motorvejsstrækning",I71="Frakørselsflettestrækning",I71="Tilkørselsflettestrækning",I71="Frakørselsrampe",I71="Tilkørselsrampe"),Inddata!L86&gt;1.5,Inddata!L86&lt;11),Inddata!L86,"Irrelevant"))</f>
        <v>Irrelevant</v>
      </c>
      <c r="L71" s="4" t="str">
        <f>IF(AND(I71="Motorvejsstrækning",Inddata!M86=""),"Nej",IF(I71="Motorvejsstrækning",Inddata!M86,"Irrelevant"))</f>
        <v>Irrelevant</v>
      </c>
      <c r="M71" s="4" t="str">
        <f>IF(AND(L71="Ja",Inddata!N86&gt;0,Inddata!N86&lt;1.00000001),Inddata!N86,IF(OR(L71="Nej",L71="Ja"),0,"Irrelevant"))</f>
        <v>Irrelevant</v>
      </c>
      <c r="N71" s="4" t="str">
        <f>IF(AND(OR(I71="Motorvejsstrækning",I71="Frakørselsflettestrækning",I71="Tilkørselsflettestrækning"),Inddata!O86=""),3,IF(AND(OR(I71="Motorvejsstrækning",I71="Frakørselsflettestrækning",I71="Tilkørselsflettestrækning"),Inddata!O86&lt;11,Inddata!O86&gt;-0.00000001),Inddata!O86,"Irrelevant"))</f>
        <v>Irrelevant</v>
      </c>
      <c r="O71" s="4" t="str">
        <f>IF(AND(OR(I71="Motorvejsstrækning",I71="Frakørselsflettestrækning",I71="Tilkørselsflettestrækning",I71="Frakørselsrampe",I71="Tilkørselsrampe"),Inddata!P86=""),0.5,IF(AND(OR(I71="Motorvejsstrækning",I71="Frakørselsflettestrækning",I71="Tilkørselsflettestrækning",I71="Frakørselsrampe",I71="Tilkørselsrampe"),Inddata!P86&gt;-0.00000001,Inddata!P86&lt;11),Inddata!P86,"Irrelevant"))</f>
        <v>Irrelevant</v>
      </c>
      <c r="P71" s="4" t="str">
        <f>IF(AND(OR(I71="Motorvejsstrækning",I71="Frakørselsflettestrækning",I71="Tilkørselsflettestrækning"),Inddata!Q86=""),5,IF(AND(OR(I71="Motorvejsstrækning",I71="Frakørselsflettestrækning",I71="Tilkørselsflettestrækning"),Inddata!Q86&gt;-0.00000001,Inddata!Q86&lt;101),Inddata!Q86,"Irrelevant"))</f>
        <v>Irrelevant</v>
      </c>
      <c r="Q71" s="4" t="str">
        <f>IF(AND(OR(I71="Motorvejsstrækning",I71="Frakørselsflettestrækning",I71="Tilkørselsflettestrækning"),Inddata!R86=""),"Lige",IF(AND(OR(I71="Motorvejsstrækning",I71="Frakørselsflettestrækning",I71="Tilkørselsflettestrækning"),Inddata!R86&gt;10),Inddata!R86,"Irrelevant"))</f>
        <v>Irrelevant</v>
      </c>
      <c r="R71" s="4" t="str">
        <f>IF(Q71="Lige",0,IF(AND(OR(I71="Motorvejsstrækning",I71="Frakørselsflettestrækning",I71="Tilkørselsflettestrækning"),OR(Inddata!S86="",Inddata!S86&gt;(G71*1000))),G71*1000,IF(AND(OR(I71="Motorvejsstrækning",I71="Frakørselsflettestrækning",I71="Tilkørselsflettestrækning"),Inddata!S86&gt;0),Inddata!S86,"Irrelevant")))</f>
        <v>Irrelevant</v>
      </c>
      <c r="S71" s="4" t="str">
        <f>IF(AND(OR(I71="Motorvejsstrækning",I71="Frakørselsflettestrækning",I71="Tilkørselsflettestrækning"),Inddata!T86=""),"Lige",IF(AND(OR(I71="Motorvejsstrækning",I71="Frakørselsflettestrækning",I71="Tilkørselsflettestrækning"),Inddata!T86&gt;10),Inddata!T86,"Irrelevant"))</f>
        <v>Irrelevant</v>
      </c>
      <c r="T71" s="4" t="str">
        <f>IF(S71="Lige",0,IF(R71="Irrelevant","Irrelevant",IF(AND(OR(I71="Motorvejsstrækning",I71="Frakørselsflettestrækning",I71="Tilkørselsflettestrækning"),OR(Inddata!U86="",Inddata!U86&gt;(G71*1000-R71))),G71*1000-R71,IF(AND(OR(I71="Motorvejsstrækning",I71="Frakørselsflettestrækning",I71="Tilkørselsflettestrækning"),Inddata!U86&gt;0),Inddata!U86,"Irrelevant"))))</f>
        <v>Irrelevant</v>
      </c>
      <c r="U71" s="4" t="str">
        <f>IF(AND(OR(I71="Motorvejsstrækning",I71="Frakørselsflettestrækning",I71="Tilkørselsflettestrækning",I71="Frakørselsrampe",I71="Tilkørselsrampe"),Inddata!V86=""),"Nej",IF(OR(I71="Motorvejsstrækning",I71="Frakørselsflettestrækning",I71="Tilkørselsflettestrækning",I71="Frakørselsrampe",I71="Tilkørselsrampe"),Inddata!V86,"Irrelevant"))</f>
        <v>Irrelevant</v>
      </c>
      <c r="V71" s="4" t="str">
        <f>IF(W71="Lige",IF(AND(OR(I71="Frakørselsrampe",I71="Tilkørselsrampe"),Inddata!W86=""),"Lige ruderrampe",IF(OR(I71="Frakørselsrampe",I71="Tilkørselsrampe"),Inddata!W86,"Irrelevant")),"Irrelevant")</f>
        <v>Irrelevant</v>
      </c>
      <c r="W71" s="4" t="str">
        <f>IF(AND(OR(I71="Frakørselsrampe",I71="Tilkørselsrampe"),Inddata!X86=""),"Lige",IF(AND(OR(I71="Frakørselsrampe",I71="Tilkørselsrampe"),Inddata!X86&gt;10),Inddata!X86,"Irrelevant"))</f>
        <v>Irrelevant</v>
      </c>
      <c r="X71" s="4" t="str">
        <f>IF(AND(OR(I71="Frakørselsrampe",I71="Tilkørselsrampe"),OR(Inddata!Y86="",Inddata!Y86&gt;(G71*1000))),G71*1000,IF(AND(OR(I71="Frakørselsrampe",I71="Tilkørselsrampe"),Inddata!Y86&gt;0),Inddata!Y86,"Irrelevant"))</f>
        <v>Irrelevant</v>
      </c>
      <c r="Y71" s="4" t="str">
        <f>IF(AND(I71="Frakørselsrampe",Inddata!Z86=""),95,IF(AND(I71="Tilkørselsrampe",Inddata!Z86=""),45,IF(AND(OR(I71="Frakørselsrampe",I71="Tilkørselsrampe"),Inddata!Z86&gt;4,Inddata!Z86&lt;200),Inddata!Z86,"Irrelevant")))</f>
        <v>Irrelevant</v>
      </c>
      <c r="Z71" s="4" t="str">
        <f>IF(AND(OR(I71="Frakørselsrampe",I71="Tilkørselsrampe"),Inddata!AA86=""),"Lige",IF(AND(OR(I71="Frakørselsrampe",I71="Tilkørselsrampe"),Inddata!AA86&gt;10),Inddata!AA86,"Irrelevant"))</f>
        <v>Irrelevant</v>
      </c>
      <c r="AA71" s="4" t="str">
        <f>IF(X71="Irrelevant","Irrelevant",IF(AND(OR(I71="Frakørselsrampe",I71="Tilkørselsrampe"),OR(Inddata!AB86="",Inddata!AB86&gt;(G71*1000-X71))),G71*1000-X71,IF(AND(OR(I71="Frakørselsrampe",I71="Tilkørselsrampe"),Inddata!AB86&gt;0),Inddata!AB86,"Irrelevant")))</f>
        <v>Irrelevant</v>
      </c>
      <c r="AB71" s="4" t="str">
        <f>IF(AND(I71="Frakørselsrampe",Inddata!AC86=""),60,IF(AND(I71="Tilkørselsrampe",Inddata!AC86=""),80,IF(AND(OR(I71="Frakørselsrampe",I71="Tilkørselsrampe"),Inddata!AC86&gt;4,Inddata!AC86&lt;200),Inddata!AC86,"Irrelevant")))</f>
        <v>Irrelevant</v>
      </c>
      <c r="AC71" s="4" t="str">
        <f>IF(AND(OR(I71="Motorvejsstrækning",I71="Frakørselsflettestrækning",I71="Tilkørselsflettestrækning"),Inddata!AD86=""),"Nej",IF(OR(I71="Motorvejsstrækning",I71="Frakørselsflettestrækning",I71="Tilkørselsflettestrækning"),Inddata!AD86,"Irrelevant"))</f>
        <v>Irrelevant</v>
      </c>
      <c r="AD71" s="4" t="str">
        <f>IF(AND(OR(I71="Motorvejsstrækning",I71="Frakørselsflettestrækning",I71="Tilkørselsflettestrækning"),Inddata!AE86=""),"130 km/t",IF(OR(I71="Motorvejsstrækning",I71="Frakørselsflettestrækning",I71="Tilkørselsflettestrækning"),Inddata!AE86,"Irrelevant"))</f>
        <v>Irrelevant</v>
      </c>
      <c r="AE71" s="4" t="str">
        <f>IF(AND(I71="Tilkørselsflettestrækning",Inddata!AF86=""),"Nej",IF(I71="Tilkørselsflettestrækning",Inddata!AF86,"Irrelevant"))</f>
        <v>Irrelevant</v>
      </c>
      <c r="AF71" s="4" t="str">
        <f>IF(AND(AE71="Ja",Inddata!AG86&gt;0,Inddata!AG86&lt;1.00000001),Inddata!AG86,IF(OR(AE71="Nej",AE71="Ja"),0,"Irrelevant"))</f>
        <v>Irrelevant</v>
      </c>
    </row>
    <row r="72" spans="1:32" x14ac:dyDescent="0.25">
      <c r="A72" s="4" t="str">
        <f>IF(Inddata!A87="","",Inddata!A87)</f>
        <v/>
      </c>
      <c r="B72" s="4" t="str">
        <f>IF(Inddata!B87="","",Inddata!B87)</f>
        <v/>
      </c>
      <c r="C72" s="4" t="str">
        <f>IF(Inddata!C87="","",Inddata!C87)</f>
        <v/>
      </c>
      <c r="D72" s="4" t="str">
        <f>IF(Inddata!D87="","",Inddata!D87)</f>
        <v/>
      </c>
      <c r="E72" s="4" t="str">
        <f>IF(Inddata!E87="","",Inddata!E87)</f>
        <v/>
      </c>
      <c r="F72" s="4" t="str">
        <f>IF(Inddata!F87="","",Inddata!F87)</f>
        <v/>
      </c>
      <c r="G72" s="4">
        <f>IF(Inddata!G87="","",Inddata!G87)</f>
        <v>0</v>
      </c>
      <c r="H72" s="4" t="str">
        <f>IF(Inddata!H87&gt;0.5,Inddata!H87,"")</f>
        <v/>
      </c>
      <c r="I72" s="4" t="str">
        <f>IF(Inddata!I87="","",Inddata!I87)</f>
        <v/>
      </c>
      <c r="J72" s="4" t="str">
        <f>IF(AND(OR(I72="Motorvejsstrækning",I72="Frakørselsflettestrækning",I72="Tilkørselsflettestrækning"),Inddata!K87=""),2,IF(AND(OR(I72="Motorvejsstrækning",I72="Frakørselsflettestrækning",I72="Tilkørselsflettestrækning"),Inddata!K87&gt;0.5,Inddata!K87&lt;21),Inddata!K87,"Irrelevant"))</f>
        <v>Irrelevant</v>
      </c>
      <c r="K72" s="4" t="str">
        <f>IF(AND(OR(I72="Motorvejsstrækning",I72="Frakørselsflettestrækning",I72="Tilkørselsflettestrækning",I72="Frakørselsrampe",I72="Tilkørselsrampe"),Inddata!L87=""),3.5,IF(AND(OR(I72="Motorvejsstrækning",I72="Frakørselsflettestrækning",I72="Tilkørselsflettestrækning",I72="Frakørselsrampe",I72="Tilkørselsrampe"),Inddata!L87&gt;1.5,Inddata!L87&lt;11),Inddata!L87,"Irrelevant"))</f>
        <v>Irrelevant</v>
      </c>
      <c r="L72" s="4" t="str">
        <f>IF(AND(I72="Motorvejsstrækning",Inddata!M87=""),"Nej",IF(I72="Motorvejsstrækning",Inddata!M87,"Irrelevant"))</f>
        <v>Irrelevant</v>
      </c>
      <c r="M72" s="4" t="str">
        <f>IF(AND(L72="Ja",Inddata!N87&gt;0,Inddata!N87&lt;1.00000001),Inddata!N87,IF(OR(L72="Nej",L72="Ja"),0,"Irrelevant"))</f>
        <v>Irrelevant</v>
      </c>
      <c r="N72" s="4" t="str">
        <f>IF(AND(OR(I72="Motorvejsstrækning",I72="Frakørselsflettestrækning",I72="Tilkørselsflettestrækning"),Inddata!O87=""),3,IF(AND(OR(I72="Motorvejsstrækning",I72="Frakørselsflettestrækning",I72="Tilkørselsflettestrækning"),Inddata!O87&lt;11,Inddata!O87&gt;-0.00000001),Inddata!O87,"Irrelevant"))</f>
        <v>Irrelevant</v>
      </c>
      <c r="O72" s="4" t="str">
        <f>IF(AND(OR(I72="Motorvejsstrækning",I72="Frakørselsflettestrækning",I72="Tilkørselsflettestrækning",I72="Frakørselsrampe",I72="Tilkørselsrampe"),Inddata!P87=""),0.5,IF(AND(OR(I72="Motorvejsstrækning",I72="Frakørselsflettestrækning",I72="Tilkørselsflettestrækning",I72="Frakørselsrampe",I72="Tilkørselsrampe"),Inddata!P87&gt;-0.00000001,Inddata!P87&lt;11),Inddata!P87,"Irrelevant"))</f>
        <v>Irrelevant</v>
      </c>
      <c r="P72" s="4" t="str">
        <f>IF(AND(OR(I72="Motorvejsstrækning",I72="Frakørselsflettestrækning",I72="Tilkørselsflettestrækning"),Inddata!Q87=""),5,IF(AND(OR(I72="Motorvejsstrækning",I72="Frakørselsflettestrækning",I72="Tilkørselsflettestrækning"),Inddata!Q87&gt;-0.00000001,Inddata!Q87&lt;101),Inddata!Q87,"Irrelevant"))</f>
        <v>Irrelevant</v>
      </c>
      <c r="Q72" s="4" t="str">
        <f>IF(AND(OR(I72="Motorvejsstrækning",I72="Frakørselsflettestrækning",I72="Tilkørselsflettestrækning"),Inddata!R87=""),"Lige",IF(AND(OR(I72="Motorvejsstrækning",I72="Frakørselsflettestrækning",I72="Tilkørselsflettestrækning"),Inddata!R87&gt;10),Inddata!R87,"Irrelevant"))</f>
        <v>Irrelevant</v>
      </c>
      <c r="R72" s="4" t="str">
        <f>IF(Q72="Lige",0,IF(AND(OR(I72="Motorvejsstrækning",I72="Frakørselsflettestrækning",I72="Tilkørselsflettestrækning"),OR(Inddata!S87="",Inddata!S87&gt;(G72*1000))),G72*1000,IF(AND(OR(I72="Motorvejsstrækning",I72="Frakørselsflettestrækning",I72="Tilkørselsflettestrækning"),Inddata!S87&gt;0),Inddata!S87,"Irrelevant")))</f>
        <v>Irrelevant</v>
      </c>
      <c r="S72" s="4" t="str">
        <f>IF(AND(OR(I72="Motorvejsstrækning",I72="Frakørselsflettestrækning",I72="Tilkørselsflettestrækning"),Inddata!T87=""),"Lige",IF(AND(OR(I72="Motorvejsstrækning",I72="Frakørselsflettestrækning",I72="Tilkørselsflettestrækning"),Inddata!T87&gt;10),Inddata!T87,"Irrelevant"))</f>
        <v>Irrelevant</v>
      </c>
      <c r="T72" s="4" t="str">
        <f>IF(S72="Lige",0,IF(R72="Irrelevant","Irrelevant",IF(AND(OR(I72="Motorvejsstrækning",I72="Frakørselsflettestrækning",I72="Tilkørselsflettestrækning"),OR(Inddata!U87="",Inddata!U87&gt;(G72*1000-R72))),G72*1000-R72,IF(AND(OR(I72="Motorvejsstrækning",I72="Frakørselsflettestrækning",I72="Tilkørselsflettestrækning"),Inddata!U87&gt;0),Inddata!U87,"Irrelevant"))))</f>
        <v>Irrelevant</v>
      </c>
      <c r="U72" s="4" t="str">
        <f>IF(AND(OR(I72="Motorvejsstrækning",I72="Frakørselsflettestrækning",I72="Tilkørselsflettestrækning",I72="Frakørselsrampe",I72="Tilkørselsrampe"),Inddata!V87=""),"Nej",IF(OR(I72="Motorvejsstrækning",I72="Frakørselsflettestrækning",I72="Tilkørselsflettestrækning",I72="Frakørselsrampe",I72="Tilkørselsrampe"),Inddata!V87,"Irrelevant"))</f>
        <v>Irrelevant</v>
      </c>
      <c r="V72" s="4" t="str">
        <f>IF(W72="Lige",IF(AND(OR(I72="Frakørselsrampe",I72="Tilkørselsrampe"),Inddata!W87=""),"Lige ruderrampe",IF(OR(I72="Frakørselsrampe",I72="Tilkørselsrampe"),Inddata!W87,"Irrelevant")),"Irrelevant")</f>
        <v>Irrelevant</v>
      </c>
      <c r="W72" s="4" t="str">
        <f>IF(AND(OR(I72="Frakørselsrampe",I72="Tilkørselsrampe"),Inddata!X87=""),"Lige",IF(AND(OR(I72="Frakørselsrampe",I72="Tilkørselsrampe"),Inddata!X87&gt;10),Inddata!X87,"Irrelevant"))</f>
        <v>Irrelevant</v>
      </c>
      <c r="X72" s="4" t="str">
        <f>IF(AND(OR(I72="Frakørselsrampe",I72="Tilkørselsrampe"),OR(Inddata!Y87="",Inddata!Y87&gt;(G72*1000))),G72*1000,IF(AND(OR(I72="Frakørselsrampe",I72="Tilkørselsrampe"),Inddata!Y87&gt;0),Inddata!Y87,"Irrelevant"))</f>
        <v>Irrelevant</v>
      </c>
      <c r="Y72" s="4" t="str">
        <f>IF(AND(I72="Frakørselsrampe",Inddata!Z87=""),95,IF(AND(I72="Tilkørselsrampe",Inddata!Z87=""),45,IF(AND(OR(I72="Frakørselsrampe",I72="Tilkørselsrampe"),Inddata!Z87&gt;4,Inddata!Z87&lt;200),Inddata!Z87,"Irrelevant")))</f>
        <v>Irrelevant</v>
      </c>
      <c r="Z72" s="4" t="str">
        <f>IF(AND(OR(I72="Frakørselsrampe",I72="Tilkørselsrampe"),Inddata!AA87=""),"Lige",IF(AND(OR(I72="Frakørselsrampe",I72="Tilkørselsrampe"),Inddata!AA87&gt;10),Inddata!AA87,"Irrelevant"))</f>
        <v>Irrelevant</v>
      </c>
      <c r="AA72" s="4" t="str">
        <f>IF(X72="Irrelevant","Irrelevant",IF(AND(OR(I72="Frakørselsrampe",I72="Tilkørselsrampe"),OR(Inddata!AB87="",Inddata!AB87&gt;(G72*1000-X72))),G72*1000-X72,IF(AND(OR(I72="Frakørselsrampe",I72="Tilkørselsrampe"),Inddata!AB87&gt;0),Inddata!AB87,"Irrelevant")))</f>
        <v>Irrelevant</v>
      </c>
      <c r="AB72" s="4" t="str">
        <f>IF(AND(I72="Frakørselsrampe",Inddata!AC87=""),60,IF(AND(I72="Tilkørselsrampe",Inddata!AC87=""),80,IF(AND(OR(I72="Frakørselsrampe",I72="Tilkørselsrampe"),Inddata!AC87&gt;4,Inddata!AC87&lt;200),Inddata!AC87,"Irrelevant")))</f>
        <v>Irrelevant</v>
      </c>
      <c r="AC72" s="4" t="str">
        <f>IF(AND(OR(I72="Motorvejsstrækning",I72="Frakørselsflettestrækning",I72="Tilkørselsflettestrækning"),Inddata!AD87=""),"Nej",IF(OR(I72="Motorvejsstrækning",I72="Frakørselsflettestrækning",I72="Tilkørselsflettestrækning"),Inddata!AD87,"Irrelevant"))</f>
        <v>Irrelevant</v>
      </c>
      <c r="AD72" s="4" t="str">
        <f>IF(AND(OR(I72="Motorvejsstrækning",I72="Frakørselsflettestrækning",I72="Tilkørselsflettestrækning"),Inddata!AE87=""),"130 km/t",IF(OR(I72="Motorvejsstrækning",I72="Frakørselsflettestrækning",I72="Tilkørselsflettestrækning"),Inddata!AE87,"Irrelevant"))</f>
        <v>Irrelevant</v>
      </c>
      <c r="AE72" s="4" t="str">
        <f>IF(AND(I72="Tilkørselsflettestrækning",Inddata!AF87=""),"Nej",IF(I72="Tilkørselsflettestrækning",Inddata!AF87,"Irrelevant"))</f>
        <v>Irrelevant</v>
      </c>
      <c r="AF72" s="4" t="str">
        <f>IF(AND(AE72="Ja",Inddata!AG87&gt;0,Inddata!AG87&lt;1.00000001),Inddata!AG87,IF(OR(AE72="Nej",AE72="Ja"),0,"Irrelevant"))</f>
        <v>Irrelevant</v>
      </c>
    </row>
    <row r="73" spans="1:32" x14ac:dyDescent="0.25">
      <c r="A73" s="4" t="str">
        <f>IF(Inddata!A88="","",Inddata!A88)</f>
        <v/>
      </c>
      <c r="B73" s="4" t="str">
        <f>IF(Inddata!B88="","",Inddata!B88)</f>
        <v/>
      </c>
      <c r="C73" s="4" t="str">
        <f>IF(Inddata!C88="","",Inddata!C88)</f>
        <v/>
      </c>
      <c r="D73" s="4" t="str">
        <f>IF(Inddata!D88="","",Inddata!D88)</f>
        <v/>
      </c>
      <c r="E73" s="4" t="str">
        <f>IF(Inddata!E88="","",Inddata!E88)</f>
        <v/>
      </c>
      <c r="F73" s="4" t="str">
        <f>IF(Inddata!F88="","",Inddata!F88)</f>
        <v/>
      </c>
      <c r="G73" s="4">
        <f>IF(Inddata!G88="","",Inddata!G88)</f>
        <v>0</v>
      </c>
      <c r="H73" s="4" t="str">
        <f>IF(Inddata!H88&gt;0.5,Inddata!H88,"")</f>
        <v/>
      </c>
      <c r="I73" s="4" t="str">
        <f>IF(Inddata!I88="","",Inddata!I88)</f>
        <v/>
      </c>
      <c r="J73" s="4" t="str">
        <f>IF(AND(OR(I73="Motorvejsstrækning",I73="Frakørselsflettestrækning",I73="Tilkørselsflettestrækning"),Inddata!K88=""),2,IF(AND(OR(I73="Motorvejsstrækning",I73="Frakørselsflettestrækning",I73="Tilkørselsflettestrækning"),Inddata!K88&gt;0.5,Inddata!K88&lt;21),Inddata!K88,"Irrelevant"))</f>
        <v>Irrelevant</v>
      </c>
      <c r="K73" s="4" t="str">
        <f>IF(AND(OR(I73="Motorvejsstrækning",I73="Frakørselsflettestrækning",I73="Tilkørselsflettestrækning",I73="Frakørselsrampe",I73="Tilkørselsrampe"),Inddata!L88=""),3.5,IF(AND(OR(I73="Motorvejsstrækning",I73="Frakørselsflettestrækning",I73="Tilkørselsflettestrækning",I73="Frakørselsrampe",I73="Tilkørselsrampe"),Inddata!L88&gt;1.5,Inddata!L88&lt;11),Inddata!L88,"Irrelevant"))</f>
        <v>Irrelevant</v>
      </c>
      <c r="L73" s="4" t="str">
        <f>IF(AND(I73="Motorvejsstrækning",Inddata!M88=""),"Nej",IF(I73="Motorvejsstrækning",Inddata!M88,"Irrelevant"))</f>
        <v>Irrelevant</v>
      </c>
      <c r="M73" s="4" t="str">
        <f>IF(AND(L73="Ja",Inddata!N88&gt;0,Inddata!N88&lt;1.00000001),Inddata!N88,IF(OR(L73="Nej",L73="Ja"),0,"Irrelevant"))</f>
        <v>Irrelevant</v>
      </c>
      <c r="N73" s="4" t="str">
        <f>IF(AND(OR(I73="Motorvejsstrækning",I73="Frakørselsflettestrækning",I73="Tilkørselsflettestrækning"),Inddata!O88=""),3,IF(AND(OR(I73="Motorvejsstrækning",I73="Frakørselsflettestrækning",I73="Tilkørselsflettestrækning"),Inddata!O88&lt;11,Inddata!O88&gt;-0.00000001),Inddata!O88,"Irrelevant"))</f>
        <v>Irrelevant</v>
      </c>
      <c r="O73" s="4" t="str">
        <f>IF(AND(OR(I73="Motorvejsstrækning",I73="Frakørselsflettestrækning",I73="Tilkørselsflettestrækning",I73="Frakørselsrampe",I73="Tilkørselsrampe"),Inddata!P88=""),0.5,IF(AND(OR(I73="Motorvejsstrækning",I73="Frakørselsflettestrækning",I73="Tilkørselsflettestrækning",I73="Frakørselsrampe",I73="Tilkørselsrampe"),Inddata!P88&gt;-0.00000001,Inddata!P88&lt;11),Inddata!P88,"Irrelevant"))</f>
        <v>Irrelevant</v>
      </c>
      <c r="P73" s="4" t="str">
        <f>IF(AND(OR(I73="Motorvejsstrækning",I73="Frakørselsflettestrækning",I73="Tilkørselsflettestrækning"),Inddata!Q88=""),5,IF(AND(OR(I73="Motorvejsstrækning",I73="Frakørselsflettestrækning",I73="Tilkørselsflettestrækning"),Inddata!Q88&gt;-0.00000001,Inddata!Q88&lt;101),Inddata!Q88,"Irrelevant"))</f>
        <v>Irrelevant</v>
      </c>
      <c r="Q73" s="4" t="str">
        <f>IF(AND(OR(I73="Motorvejsstrækning",I73="Frakørselsflettestrækning",I73="Tilkørselsflettestrækning"),Inddata!R88=""),"Lige",IF(AND(OR(I73="Motorvejsstrækning",I73="Frakørselsflettestrækning",I73="Tilkørselsflettestrækning"),Inddata!R88&gt;10),Inddata!R88,"Irrelevant"))</f>
        <v>Irrelevant</v>
      </c>
      <c r="R73" s="4" t="str">
        <f>IF(Q73="Lige",0,IF(AND(OR(I73="Motorvejsstrækning",I73="Frakørselsflettestrækning",I73="Tilkørselsflettestrækning"),OR(Inddata!S88="",Inddata!S88&gt;(G73*1000))),G73*1000,IF(AND(OR(I73="Motorvejsstrækning",I73="Frakørselsflettestrækning",I73="Tilkørselsflettestrækning"),Inddata!S88&gt;0),Inddata!S88,"Irrelevant")))</f>
        <v>Irrelevant</v>
      </c>
      <c r="S73" s="4" t="str">
        <f>IF(AND(OR(I73="Motorvejsstrækning",I73="Frakørselsflettestrækning",I73="Tilkørselsflettestrækning"),Inddata!T88=""),"Lige",IF(AND(OR(I73="Motorvejsstrækning",I73="Frakørselsflettestrækning",I73="Tilkørselsflettestrækning"),Inddata!T88&gt;10),Inddata!T88,"Irrelevant"))</f>
        <v>Irrelevant</v>
      </c>
      <c r="T73" s="4" t="str">
        <f>IF(S73="Lige",0,IF(R73="Irrelevant","Irrelevant",IF(AND(OR(I73="Motorvejsstrækning",I73="Frakørselsflettestrækning",I73="Tilkørselsflettestrækning"),OR(Inddata!U88="",Inddata!U88&gt;(G73*1000-R73))),G73*1000-R73,IF(AND(OR(I73="Motorvejsstrækning",I73="Frakørselsflettestrækning",I73="Tilkørselsflettestrækning"),Inddata!U88&gt;0),Inddata!U88,"Irrelevant"))))</f>
        <v>Irrelevant</v>
      </c>
      <c r="U73" s="4" t="str">
        <f>IF(AND(OR(I73="Motorvejsstrækning",I73="Frakørselsflettestrækning",I73="Tilkørselsflettestrækning",I73="Frakørselsrampe",I73="Tilkørselsrampe"),Inddata!V88=""),"Nej",IF(OR(I73="Motorvejsstrækning",I73="Frakørselsflettestrækning",I73="Tilkørselsflettestrækning",I73="Frakørselsrampe",I73="Tilkørselsrampe"),Inddata!V88,"Irrelevant"))</f>
        <v>Irrelevant</v>
      </c>
      <c r="V73" s="4" t="str">
        <f>IF(W73="Lige",IF(AND(OR(I73="Frakørselsrampe",I73="Tilkørselsrampe"),Inddata!W88=""),"Lige ruderrampe",IF(OR(I73="Frakørselsrampe",I73="Tilkørselsrampe"),Inddata!W88,"Irrelevant")),"Irrelevant")</f>
        <v>Irrelevant</v>
      </c>
      <c r="W73" s="4" t="str">
        <f>IF(AND(OR(I73="Frakørselsrampe",I73="Tilkørselsrampe"),Inddata!X88=""),"Lige",IF(AND(OR(I73="Frakørselsrampe",I73="Tilkørselsrampe"),Inddata!X88&gt;10),Inddata!X88,"Irrelevant"))</f>
        <v>Irrelevant</v>
      </c>
      <c r="X73" s="4" t="str">
        <f>IF(AND(OR(I73="Frakørselsrampe",I73="Tilkørselsrampe"),OR(Inddata!Y88="",Inddata!Y88&gt;(G73*1000))),G73*1000,IF(AND(OR(I73="Frakørselsrampe",I73="Tilkørselsrampe"),Inddata!Y88&gt;0),Inddata!Y88,"Irrelevant"))</f>
        <v>Irrelevant</v>
      </c>
      <c r="Y73" s="4" t="str">
        <f>IF(AND(I73="Frakørselsrampe",Inddata!Z88=""),95,IF(AND(I73="Tilkørselsrampe",Inddata!Z88=""),45,IF(AND(OR(I73="Frakørselsrampe",I73="Tilkørselsrampe"),Inddata!Z88&gt;4,Inddata!Z88&lt;200),Inddata!Z88,"Irrelevant")))</f>
        <v>Irrelevant</v>
      </c>
      <c r="Z73" s="4" t="str">
        <f>IF(AND(OR(I73="Frakørselsrampe",I73="Tilkørselsrampe"),Inddata!AA88=""),"Lige",IF(AND(OR(I73="Frakørselsrampe",I73="Tilkørselsrampe"),Inddata!AA88&gt;10),Inddata!AA88,"Irrelevant"))</f>
        <v>Irrelevant</v>
      </c>
      <c r="AA73" s="4" t="str">
        <f>IF(X73="Irrelevant","Irrelevant",IF(AND(OR(I73="Frakørselsrampe",I73="Tilkørselsrampe"),OR(Inddata!AB88="",Inddata!AB88&gt;(G73*1000-X73))),G73*1000-X73,IF(AND(OR(I73="Frakørselsrampe",I73="Tilkørselsrampe"),Inddata!AB88&gt;0),Inddata!AB88,"Irrelevant")))</f>
        <v>Irrelevant</v>
      </c>
      <c r="AB73" s="4" t="str">
        <f>IF(AND(I73="Frakørselsrampe",Inddata!AC88=""),60,IF(AND(I73="Tilkørselsrampe",Inddata!AC88=""),80,IF(AND(OR(I73="Frakørselsrampe",I73="Tilkørselsrampe"),Inddata!AC88&gt;4,Inddata!AC88&lt;200),Inddata!AC88,"Irrelevant")))</f>
        <v>Irrelevant</v>
      </c>
      <c r="AC73" s="4" t="str">
        <f>IF(AND(OR(I73="Motorvejsstrækning",I73="Frakørselsflettestrækning",I73="Tilkørselsflettestrækning"),Inddata!AD88=""),"Nej",IF(OR(I73="Motorvejsstrækning",I73="Frakørselsflettestrækning",I73="Tilkørselsflettestrækning"),Inddata!AD88,"Irrelevant"))</f>
        <v>Irrelevant</v>
      </c>
      <c r="AD73" s="4" t="str">
        <f>IF(AND(OR(I73="Motorvejsstrækning",I73="Frakørselsflettestrækning",I73="Tilkørselsflettestrækning"),Inddata!AE88=""),"130 km/t",IF(OR(I73="Motorvejsstrækning",I73="Frakørselsflettestrækning",I73="Tilkørselsflettestrækning"),Inddata!AE88,"Irrelevant"))</f>
        <v>Irrelevant</v>
      </c>
      <c r="AE73" s="4" t="str">
        <f>IF(AND(I73="Tilkørselsflettestrækning",Inddata!AF88=""),"Nej",IF(I73="Tilkørselsflettestrækning",Inddata!AF88,"Irrelevant"))</f>
        <v>Irrelevant</v>
      </c>
      <c r="AF73" s="4" t="str">
        <f>IF(AND(AE73="Ja",Inddata!AG88&gt;0,Inddata!AG88&lt;1.00000001),Inddata!AG88,IF(OR(AE73="Nej",AE73="Ja"),0,"Irrelevant"))</f>
        <v>Irrelevant</v>
      </c>
    </row>
    <row r="74" spans="1:32" x14ac:dyDescent="0.25">
      <c r="A74" s="4" t="str">
        <f>IF(Inddata!A89="","",Inddata!A89)</f>
        <v/>
      </c>
      <c r="B74" s="4" t="str">
        <f>IF(Inddata!B89="","",Inddata!B89)</f>
        <v/>
      </c>
      <c r="C74" s="4" t="str">
        <f>IF(Inddata!C89="","",Inddata!C89)</f>
        <v/>
      </c>
      <c r="D74" s="4" t="str">
        <f>IF(Inddata!D89="","",Inddata!D89)</f>
        <v/>
      </c>
      <c r="E74" s="4" t="str">
        <f>IF(Inddata!E89="","",Inddata!E89)</f>
        <v/>
      </c>
      <c r="F74" s="4" t="str">
        <f>IF(Inddata!F89="","",Inddata!F89)</f>
        <v/>
      </c>
      <c r="G74" s="4">
        <f>IF(Inddata!G89="","",Inddata!G89)</f>
        <v>0</v>
      </c>
      <c r="H74" s="4" t="str">
        <f>IF(Inddata!H89&gt;0.5,Inddata!H89,"")</f>
        <v/>
      </c>
      <c r="I74" s="4" t="str">
        <f>IF(Inddata!I89="","",Inddata!I89)</f>
        <v/>
      </c>
      <c r="J74" s="4" t="str">
        <f>IF(AND(OR(I74="Motorvejsstrækning",I74="Frakørselsflettestrækning",I74="Tilkørselsflettestrækning"),Inddata!K89=""),2,IF(AND(OR(I74="Motorvejsstrækning",I74="Frakørselsflettestrækning",I74="Tilkørselsflettestrækning"),Inddata!K89&gt;0.5,Inddata!K89&lt;21),Inddata!K89,"Irrelevant"))</f>
        <v>Irrelevant</v>
      </c>
      <c r="K74" s="4" t="str">
        <f>IF(AND(OR(I74="Motorvejsstrækning",I74="Frakørselsflettestrækning",I74="Tilkørselsflettestrækning",I74="Frakørselsrampe",I74="Tilkørselsrampe"),Inddata!L89=""),3.5,IF(AND(OR(I74="Motorvejsstrækning",I74="Frakørselsflettestrækning",I74="Tilkørselsflettestrækning",I74="Frakørselsrampe",I74="Tilkørselsrampe"),Inddata!L89&gt;1.5,Inddata!L89&lt;11),Inddata!L89,"Irrelevant"))</f>
        <v>Irrelevant</v>
      </c>
      <c r="L74" s="4" t="str">
        <f>IF(AND(I74="Motorvejsstrækning",Inddata!M89=""),"Nej",IF(I74="Motorvejsstrækning",Inddata!M89,"Irrelevant"))</f>
        <v>Irrelevant</v>
      </c>
      <c r="M74" s="4" t="str">
        <f>IF(AND(L74="Ja",Inddata!N89&gt;0,Inddata!N89&lt;1.00000001),Inddata!N89,IF(OR(L74="Nej",L74="Ja"),0,"Irrelevant"))</f>
        <v>Irrelevant</v>
      </c>
      <c r="N74" s="4" t="str">
        <f>IF(AND(OR(I74="Motorvejsstrækning",I74="Frakørselsflettestrækning",I74="Tilkørselsflettestrækning"),Inddata!O89=""),3,IF(AND(OR(I74="Motorvejsstrækning",I74="Frakørselsflettestrækning",I74="Tilkørselsflettestrækning"),Inddata!O89&lt;11,Inddata!O89&gt;-0.00000001),Inddata!O89,"Irrelevant"))</f>
        <v>Irrelevant</v>
      </c>
      <c r="O74" s="4" t="str">
        <f>IF(AND(OR(I74="Motorvejsstrækning",I74="Frakørselsflettestrækning",I74="Tilkørselsflettestrækning",I74="Frakørselsrampe",I74="Tilkørselsrampe"),Inddata!P89=""),0.5,IF(AND(OR(I74="Motorvejsstrækning",I74="Frakørselsflettestrækning",I74="Tilkørselsflettestrækning",I74="Frakørselsrampe",I74="Tilkørselsrampe"),Inddata!P89&gt;-0.00000001,Inddata!P89&lt;11),Inddata!P89,"Irrelevant"))</f>
        <v>Irrelevant</v>
      </c>
      <c r="P74" s="4" t="str">
        <f>IF(AND(OR(I74="Motorvejsstrækning",I74="Frakørselsflettestrækning",I74="Tilkørselsflettestrækning"),Inddata!Q89=""),5,IF(AND(OR(I74="Motorvejsstrækning",I74="Frakørselsflettestrækning",I74="Tilkørselsflettestrækning"),Inddata!Q89&gt;-0.00000001,Inddata!Q89&lt;101),Inddata!Q89,"Irrelevant"))</f>
        <v>Irrelevant</v>
      </c>
      <c r="Q74" s="4" t="str">
        <f>IF(AND(OR(I74="Motorvejsstrækning",I74="Frakørselsflettestrækning",I74="Tilkørselsflettestrækning"),Inddata!R89=""),"Lige",IF(AND(OR(I74="Motorvejsstrækning",I74="Frakørselsflettestrækning",I74="Tilkørselsflettestrækning"),Inddata!R89&gt;10),Inddata!R89,"Irrelevant"))</f>
        <v>Irrelevant</v>
      </c>
      <c r="R74" s="4" t="str">
        <f>IF(Q74="Lige",0,IF(AND(OR(I74="Motorvejsstrækning",I74="Frakørselsflettestrækning",I74="Tilkørselsflettestrækning"),OR(Inddata!S89="",Inddata!S89&gt;(G74*1000))),G74*1000,IF(AND(OR(I74="Motorvejsstrækning",I74="Frakørselsflettestrækning",I74="Tilkørselsflettestrækning"),Inddata!S89&gt;0),Inddata!S89,"Irrelevant")))</f>
        <v>Irrelevant</v>
      </c>
      <c r="S74" s="4" t="str">
        <f>IF(AND(OR(I74="Motorvejsstrækning",I74="Frakørselsflettestrækning",I74="Tilkørselsflettestrækning"),Inddata!T89=""),"Lige",IF(AND(OR(I74="Motorvejsstrækning",I74="Frakørselsflettestrækning",I74="Tilkørselsflettestrækning"),Inddata!T89&gt;10),Inddata!T89,"Irrelevant"))</f>
        <v>Irrelevant</v>
      </c>
      <c r="T74" s="4" t="str">
        <f>IF(S74="Lige",0,IF(R74="Irrelevant","Irrelevant",IF(AND(OR(I74="Motorvejsstrækning",I74="Frakørselsflettestrækning",I74="Tilkørselsflettestrækning"),OR(Inddata!U89="",Inddata!U89&gt;(G74*1000-R74))),G74*1000-R74,IF(AND(OR(I74="Motorvejsstrækning",I74="Frakørselsflettestrækning",I74="Tilkørselsflettestrækning"),Inddata!U89&gt;0),Inddata!U89,"Irrelevant"))))</f>
        <v>Irrelevant</v>
      </c>
      <c r="U74" s="4" t="str">
        <f>IF(AND(OR(I74="Motorvejsstrækning",I74="Frakørselsflettestrækning",I74="Tilkørselsflettestrækning",I74="Frakørselsrampe",I74="Tilkørselsrampe"),Inddata!V89=""),"Nej",IF(OR(I74="Motorvejsstrækning",I74="Frakørselsflettestrækning",I74="Tilkørselsflettestrækning",I74="Frakørselsrampe",I74="Tilkørselsrampe"),Inddata!V89,"Irrelevant"))</f>
        <v>Irrelevant</v>
      </c>
      <c r="V74" s="4" t="str">
        <f>IF(W74="Lige",IF(AND(OR(I74="Frakørselsrampe",I74="Tilkørselsrampe"),Inddata!W89=""),"Lige ruderrampe",IF(OR(I74="Frakørselsrampe",I74="Tilkørselsrampe"),Inddata!W89,"Irrelevant")),"Irrelevant")</f>
        <v>Irrelevant</v>
      </c>
      <c r="W74" s="4" t="str">
        <f>IF(AND(OR(I74="Frakørselsrampe",I74="Tilkørselsrampe"),Inddata!X89=""),"Lige",IF(AND(OR(I74="Frakørselsrampe",I74="Tilkørselsrampe"),Inddata!X89&gt;10),Inddata!X89,"Irrelevant"))</f>
        <v>Irrelevant</v>
      </c>
      <c r="X74" s="4" t="str">
        <f>IF(AND(OR(I74="Frakørselsrampe",I74="Tilkørselsrampe"),OR(Inddata!Y89="",Inddata!Y89&gt;(G74*1000))),G74*1000,IF(AND(OR(I74="Frakørselsrampe",I74="Tilkørselsrampe"),Inddata!Y89&gt;0),Inddata!Y89,"Irrelevant"))</f>
        <v>Irrelevant</v>
      </c>
      <c r="Y74" s="4" t="str">
        <f>IF(AND(I74="Frakørselsrampe",Inddata!Z89=""),95,IF(AND(I74="Tilkørselsrampe",Inddata!Z89=""),45,IF(AND(OR(I74="Frakørselsrampe",I74="Tilkørselsrampe"),Inddata!Z89&gt;4,Inddata!Z89&lt;200),Inddata!Z89,"Irrelevant")))</f>
        <v>Irrelevant</v>
      </c>
      <c r="Z74" s="4" t="str">
        <f>IF(AND(OR(I74="Frakørselsrampe",I74="Tilkørselsrampe"),Inddata!AA89=""),"Lige",IF(AND(OR(I74="Frakørselsrampe",I74="Tilkørselsrampe"),Inddata!AA89&gt;10),Inddata!AA89,"Irrelevant"))</f>
        <v>Irrelevant</v>
      </c>
      <c r="AA74" s="4" t="str">
        <f>IF(X74="Irrelevant","Irrelevant",IF(AND(OR(I74="Frakørselsrampe",I74="Tilkørselsrampe"),OR(Inddata!AB89="",Inddata!AB89&gt;(G74*1000-X74))),G74*1000-X74,IF(AND(OR(I74="Frakørselsrampe",I74="Tilkørselsrampe"),Inddata!AB89&gt;0),Inddata!AB89,"Irrelevant")))</f>
        <v>Irrelevant</v>
      </c>
      <c r="AB74" s="4" t="str">
        <f>IF(AND(I74="Frakørselsrampe",Inddata!AC89=""),60,IF(AND(I74="Tilkørselsrampe",Inddata!AC89=""),80,IF(AND(OR(I74="Frakørselsrampe",I74="Tilkørselsrampe"),Inddata!AC89&gt;4,Inddata!AC89&lt;200),Inddata!AC89,"Irrelevant")))</f>
        <v>Irrelevant</v>
      </c>
      <c r="AC74" s="4" t="str">
        <f>IF(AND(OR(I74="Motorvejsstrækning",I74="Frakørselsflettestrækning",I74="Tilkørselsflettestrækning"),Inddata!AD89=""),"Nej",IF(OR(I74="Motorvejsstrækning",I74="Frakørselsflettestrækning",I74="Tilkørselsflettestrækning"),Inddata!AD89,"Irrelevant"))</f>
        <v>Irrelevant</v>
      </c>
      <c r="AD74" s="4" t="str">
        <f>IF(AND(OR(I74="Motorvejsstrækning",I74="Frakørselsflettestrækning",I74="Tilkørselsflettestrækning"),Inddata!AE89=""),"130 km/t",IF(OR(I74="Motorvejsstrækning",I74="Frakørselsflettestrækning",I74="Tilkørselsflettestrækning"),Inddata!AE89,"Irrelevant"))</f>
        <v>Irrelevant</v>
      </c>
      <c r="AE74" s="4" t="str">
        <f>IF(AND(I74="Tilkørselsflettestrækning",Inddata!AF89=""),"Nej",IF(I74="Tilkørselsflettestrækning",Inddata!AF89,"Irrelevant"))</f>
        <v>Irrelevant</v>
      </c>
      <c r="AF74" s="4" t="str">
        <f>IF(AND(AE74="Ja",Inddata!AG89&gt;0,Inddata!AG89&lt;1.00000001),Inddata!AG89,IF(OR(AE74="Nej",AE74="Ja"),0,"Irrelevant"))</f>
        <v>Irrelevant</v>
      </c>
    </row>
    <row r="75" spans="1:32" x14ac:dyDescent="0.25">
      <c r="A75" s="4" t="str">
        <f>IF(Inddata!A90="","",Inddata!A90)</f>
        <v/>
      </c>
      <c r="B75" s="4" t="str">
        <f>IF(Inddata!B90="","",Inddata!B90)</f>
        <v/>
      </c>
      <c r="C75" s="4" t="str">
        <f>IF(Inddata!C90="","",Inddata!C90)</f>
        <v/>
      </c>
      <c r="D75" s="4" t="str">
        <f>IF(Inddata!D90="","",Inddata!D90)</f>
        <v/>
      </c>
      <c r="E75" s="4" t="str">
        <f>IF(Inddata!E90="","",Inddata!E90)</f>
        <v/>
      </c>
      <c r="F75" s="4" t="str">
        <f>IF(Inddata!F90="","",Inddata!F90)</f>
        <v/>
      </c>
      <c r="G75" s="4">
        <f>IF(Inddata!G90="","",Inddata!G90)</f>
        <v>0</v>
      </c>
      <c r="H75" s="4" t="str">
        <f>IF(Inddata!H90&gt;0.5,Inddata!H90,"")</f>
        <v/>
      </c>
      <c r="I75" s="4" t="str">
        <f>IF(Inddata!I90="","",Inddata!I90)</f>
        <v/>
      </c>
      <c r="J75" s="4" t="str">
        <f>IF(AND(OR(I75="Motorvejsstrækning",I75="Frakørselsflettestrækning",I75="Tilkørselsflettestrækning"),Inddata!K90=""),2,IF(AND(OR(I75="Motorvejsstrækning",I75="Frakørselsflettestrækning",I75="Tilkørselsflettestrækning"),Inddata!K90&gt;0.5,Inddata!K90&lt;21),Inddata!K90,"Irrelevant"))</f>
        <v>Irrelevant</v>
      </c>
      <c r="K75" s="4" t="str">
        <f>IF(AND(OR(I75="Motorvejsstrækning",I75="Frakørselsflettestrækning",I75="Tilkørselsflettestrækning",I75="Frakørselsrampe",I75="Tilkørselsrampe"),Inddata!L90=""),3.5,IF(AND(OR(I75="Motorvejsstrækning",I75="Frakørselsflettestrækning",I75="Tilkørselsflettestrækning",I75="Frakørselsrampe",I75="Tilkørselsrampe"),Inddata!L90&gt;1.5,Inddata!L90&lt;11),Inddata!L90,"Irrelevant"))</f>
        <v>Irrelevant</v>
      </c>
      <c r="L75" s="4" t="str">
        <f>IF(AND(I75="Motorvejsstrækning",Inddata!M90=""),"Nej",IF(I75="Motorvejsstrækning",Inddata!M90,"Irrelevant"))</f>
        <v>Irrelevant</v>
      </c>
      <c r="M75" s="4" t="str">
        <f>IF(AND(L75="Ja",Inddata!N90&gt;0,Inddata!N90&lt;1.00000001),Inddata!N90,IF(OR(L75="Nej",L75="Ja"),0,"Irrelevant"))</f>
        <v>Irrelevant</v>
      </c>
      <c r="N75" s="4" t="str">
        <f>IF(AND(OR(I75="Motorvejsstrækning",I75="Frakørselsflettestrækning",I75="Tilkørselsflettestrækning"),Inddata!O90=""),3,IF(AND(OR(I75="Motorvejsstrækning",I75="Frakørselsflettestrækning",I75="Tilkørselsflettestrækning"),Inddata!O90&lt;11,Inddata!O90&gt;-0.00000001),Inddata!O90,"Irrelevant"))</f>
        <v>Irrelevant</v>
      </c>
      <c r="O75" s="4" t="str">
        <f>IF(AND(OR(I75="Motorvejsstrækning",I75="Frakørselsflettestrækning",I75="Tilkørselsflettestrækning",I75="Frakørselsrampe",I75="Tilkørselsrampe"),Inddata!P90=""),0.5,IF(AND(OR(I75="Motorvejsstrækning",I75="Frakørselsflettestrækning",I75="Tilkørselsflettestrækning",I75="Frakørselsrampe",I75="Tilkørselsrampe"),Inddata!P90&gt;-0.00000001,Inddata!P90&lt;11),Inddata!P90,"Irrelevant"))</f>
        <v>Irrelevant</v>
      </c>
      <c r="P75" s="4" t="str">
        <f>IF(AND(OR(I75="Motorvejsstrækning",I75="Frakørselsflettestrækning",I75="Tilkørselsflettestrækning"),Inddata!Q90=""),5,IF(AND(OR(I75="Motorvejsstrækning",I75="Frakørselsflettestrækning",I75="Tilkørselsflettestrækning"),Inddata!Q90&gt;-0.00000001,Inddata!Q90&lt;101),Inddata!Q90,"Irrelevant"))</f>
        <v>Irrelevant</v>
      </c>
      <c r="Q75" s="4" t="str">
        <f>IF(AND(OR(I75="Motorvejsstrækning",I75="Frakørselsflettestrækning",I75="Tilkørselsflettestrækning"),Inddata!R90=""),"Lige",IF(AND(OR(I75="Motorvejsstrækning",I75="Frakørselsflettestrækning",I75="Tilkørselsflettestrækning"),Inddata!R90&gt;10),Inddata!R90,"Irrelevant"))</f>
        <v>Irrelevant</v>
      </c>
      <c r="R75" s="4" t="str">
        <f>IF(Q75="Lige",0,IF(AND(OR(I75="Motorvejsstrækning",I75="Frakørselsflettestrækning",I75="Tilkørselsflettestrækning"),OR(Inddata!S90="",Inddata!S90&gt;(G75*1000))),G75*1000,IF(AND(OR(I75="Motorvejsstrækning",I75="Frakørselsflettestrækning",I75="Tilkørselsflettestrækning"),Inddata!S90&gt;0),Inddata!S90,"Irrelevant")))</f>
        <v>Irrelevant</v>
      </c>
      <c r="S75" s="4" t="str">
        <f>IF(AND(OR(I75="Motorvejsstrækning",I75="Frakørselsflettestrækning",I75="Tilkørselsflettestrækning"),Inddata!T90=""),"Lige",IF(AND(OR(I75="Motorvejsstrækning",I75="Frakørselsflettestrækning",I75="Tilkørselsflettestrækning"),Inddata!T90&gt;10),Inddata!T90,"Irrelevant"))</f>
        <v>Irrelevant</v>
      </c>
      <c r="T75" s="4" t="str">
        <f>IF(S75="Lige",0,IF(R75="Irrelevant","Irrelevant",IF(AND(OR(I75="Motorvejsstrækning",I75="Frakørselsflettestrækning",I75="Tilkørselsflettestrækning"),OR(Inddata!U90="",Inddata!U90&gt;(G75*1000-R75))),G75*1000-R75,IF(AND(OR(I75="Motorvejsstrækning",I75="Frakørselsflettestrækning",I75="Tilkørselsflettestrækning"),Inddata!U90&gt;0),Inddata!U90,"Irrelevant"))))</f>
        <v>Irrelevant</v>
      </c>
      <c r="U75" s="4" t="str">
        <f>IF(AND(OR(I75="Motorvejsstrækning",I75="Frakørselsflettestrækning",I75="Tilkørselsflettestrækning",I75="Frakørselsrampe",I75="Tilkørselsrampe"),Inddata!V90=""),"Nej",IF(OR(I75="Motorvejsstrækning",I75="Frakørselsflettestrækning",I75="Tilkørselsflettestrækning",I75="Frakørselsrampe",I75="Tilkørselsrampe"),Inddata!V90,"Irrelevant"))</f>
        <v>Irrelevant</v>
      </c>
      <c r="V75" s="4" t="str">
        <f>IF(W75="Lige",IF(AND(OR(I75="Frakørselsrampe",I75="Tilkørselsrampe"),Inddata!W90=""),"Lige ruderrampe",IF(OR(I75="Frakørselsrampe",I75="Tilkørselsrampe"),Inddata!W90,"Irrelevant")),"Irrelevant")</f>
        <v>Irrelevant</v>
      </c>
      <c r="W75" s="4" t="str">
        <f>IF(AND(OR(I75="Frakørselsrampe",I75="Tilkørselsrampe"),Inddata!X90=""),"Lige",IF(AND(OR(I75="Frakørselsrampe",I75="Tilkørselsrampe"),Inddata!X90&gt;10),Inddata!X90,"Irrelevant"))</f>
        <v>Irrelevant</v>
      </c>
      <c r="X75" s="4" t="str">
        <f>IF(AND(OR(I75="Frakørselsrampe",I75="Tilkørselsrampe"),OR(Inddata!Y90="",Inddata!Y90&gt;(G75*1000))),G75*1000,IF(AND(OR(I75="Frakørselsrampe",I75="Tilkørselsrampe"),Inddata!Y90&gt;0),Inddata!Y90,"Irrelevant"))</f>
        <v>Irrelevant</v>
      </c>
      <c r="Y75" s="4" t="str">
        <f>IF(AND(I75="Frakørselsrampe",Inddata!Z90=""),95,IF(AND(I75="Tilkørselsrampe",Inddata!Z90=""),45,IF(AND(OR(I75="Frakørselsrampe",I75="Tilkørselsrampe"),Inddata!Z90&gt;4,Inddata!Z90&lt;200),Inddata!Z90,"Irrelevant")))</f>
        <v>Irrelevant</v>
      </c>
      <c r="Z75" s="4" t="str">
        <f>IF(AND(OR(I75="Frakørselsrampe",I75="Tilkørselsrampe"),Inddata!AA90=""),"Lige",IF(AND(OR(I75="Frakørselsrampe",I75="Tilkørselsrampe"),Inddata!AA90&gt;10),Inddata!AA90,"Irrelevant"))</f>
        <v>Irrelevant</v>
      </c>
      <c r="AA75" s="4" t="str">
        <f>IF(X75="Irrelevant","Irrelevant",IF(AND(OR(I75="Frakørselsrampe",I75="Tilkørselsrampe"),OR(Inddata!AB90="",Inddata!AB90&gt;(G75*1000-X75))),G75*1000-X75,IF(AND(OR(I75="Frakørselsrampe",I75="Tilkørselsrampe"),Inddata!AB90&gt;0),Inddata!AB90,"Irrelevant")))</f>
        <v>Irrelevant</v>
      </c>
      <c r="AB75" s="4" t="str">
        <f>IF(AND(I75="Frakørselsrampe",Inddata!AC90=""),60,IF(AND(I75="Tilkørselsrampe",Inddata!AC90=""),80,IF(AND(OR(I75="Frakørselsrampe",I75="Tilkørselsrampe"),Inddata!AC90&gt;4,Inddata!AC90&lt;200),Inddata!AC90,"Irrelevant")))</f>
        <v>Irrelevant</v>
      </c>
      <c r="AC75" s="4" t="str">
        <f>IF(AND(OR(I75="Motorvejsstrækning",I75="Frakørselsflettestrækning",I75="Tilkørselsflettestrækning"),Inddata!AD90=""),"Nej",IF(OR(I75="Motorvejsstrækning",I75="Frakørselsflettestrækning",I75="Tilkørselsflettestrækning"),Inddata!AD90,"Irrelevant"))</f>
        <v>Irrelevant</v>
      </c>
      <c r="AD75" s="4" t="str">
        <f>IF(AND(OR(I75="Motorvejsstrækning",I75="Frakørselsflettestrækning",I75="Tilkørselsflettestrækning"),Inddata!AE90=""),"130 km/t",IF(OR(I75="Motorvejsstrækning",I75="Frakørselsflettestrækning",I75="Tilkørselsflettestrækning"),Inddata!AE90,"Irrelevant"))</f>
        <v>Irrelevant</v>
      </c>
      <c r="AE75" s="4" t="str">
        <f>IF(AND(I75="Tilkørselsflettestrækning",Inddata!AF90=""),"Nej",IF(I75="Tilkørselsflettestrækning",Inddata!AF90,"Irrelevant"))</f>
        <v>Irrelevant</v>
      </c>
      <c r="AF75" s="4" t="str">
        <f>IF(AND(AE75="Ja",Inddata!AG90&gt;0,Inddata!AG90&lt;1.00000001),Inddata!AG90,IF(OR(AE75="Nej",AE75="Ja"),0,"Irrelevant"))</f>
        <v>Irrelevant</v>
      </c>
    </row>
    <row r="76" spans="1:32" x14ac:dyDescent="0.25">
      <c r="A76" s="4" t="str">
        <f>IF(Inddata!A91="","",Inddata!A91)</f>
        <v/>
      </c>
      <c r="B76" s="4" t="str">
        <f>IF(Inddata!B91="","",Inddata!B91)</f>
        <v/>
      </c>
      <c r="C76" s="4" t="str">
        <f>IF(Inddata!C91="","",Inddata!C91)</f>
        <v/>
      </c>
      <c r="D76" s="4" t="str">
        <f>IF(Inddata!D91="","",Inddata!D91)</f>
        <v/>
      </c>
      <c r="E76" s="4" t="str">
        <f>IF(Inddata!E91="","",Inddata!E91)</f>
        <v/>
      </c>
      <c r="F76" s="4" t="str">
        <f>IF(Inddata!F91="","",Inddata!F91)</f>
        <v/>
      </c>
      <c r="G76" s="4">
        <f>IF(Inddata!G91="","",Inddata!G91)</f>
        <v>0</v>
      </c>
      <c r="H76" s="4" t="str">
        <f>IF(Inddata!H91&gt;0.5,Inddata!H91,"")</f>
        <v/>
      </c>
      <c r="I76" s="4" t="str">
        <f>IF(Inddata!I91="","",Inddata!I91)</f>
        <v/>
      </c>
      <c r="J76" s="4" t="str">
        <f>IF(AND(OR(I76="Motorvejsstrækning",I76="Frakørselsflettestrækning",I76="Tilkørselsflettestrækning"),Inddata!K91=""),2,IF(AND(OR(I76="Motorvejsstrækning",I76="Frakørselsflettestrækning",I76="Tilkørselsflettestrækning"),Inddata!K91&gt;0.5,Inddata!K91&lt;21),Inddata!K91,"Irrelevant"))</f>
        <v>Irrelevant</v>
      </c>
      <c r="K76" s="4" t="str">
        <f>IF(AND(OR(I76="Motorvejsstrækning",I76="Frakørselsflettestrækning",I76="Tilkørselsflettestrækning",I76="Frakørselsrampe",I76="Tilkørselsrampe"),Inddata!L91=""),3.5,IF(AND(OR(I76="Motorvejsstrækning",I76="Frakørselsflettestrækning",I76="Tilkørselsflettestrækning",I76="Frakørselsrampe",I76="Tilkørselsrampe"),Inddata!L91&gt;1.5,Inddata!L91&lt;11),Inddata!L91,"Irrelevant"))</f>
        <v>Irrelevant</v>
      </c>
      <c r="L76" s="4" t="str">
        <f>IF(AND(I76="Motorvejsstrækning",Inddata!M91=""),"Nej",IF(I76="Motorvejsstrækning",Inddata!M91,"Irrelevant"))</f>
        <v>Irrelevant</v>
      </c>
      <c r="M76" s="4" t="str">
        <f>IF(AND(L76="Ja",Inddata!N91&gt;0,Inddata!N91&lt;1.00000001),Inddata!N91,IF(OR(L76="Nej",L76="Ja"),0,"Irrelevant"))</f>
        <v>Irrelevant</v>
      </c>
      <c r="N76" s="4" t="str">
        <f>IF(AND(OR(I76="Motorvejsstrækning",I76="Frakørselsflettestrækning",I76="Tilkørselsflettestrækning"),Inddata!O91=""),3,IF(AND(OR(I76="Motorvejsstrækning",I76="Frakørselsflettestrækning",I76="Tilkørselsflettestrækning"),Inddata!O91&lt;11,Inddata!O91&gt;-0.00000001),Inddata!O91,"Irrelevant"))</f>
        <v>Irrelevant</v>
      </c>
      <c r="O76" s="4" t="str">
        <f>IF(AND(OR(I76="Motorvejsstrækning",I76="Frakørselsflettestrækning",I76="Tilkørselsflettestrækning",I76="Frakørselsrampe",I76="Tilkørselsrampe"),Inddata!P91=""),0.5,IF(AND(OR(I76="Motorvejsstrækning",I76="Frakørselsflettestrækning",I76="Tilkørselsflettestrækning",I76="Frakørselsrampe",I76="Tilkørselsrampe"),Inddata!P91&gt;-0.00000001,Inddata!P91&lt;11),Inddata!P91,"Irrelevant"))</f>
        <v>Irrelevant</v>
      </c>
      <c r="P76" s="4" t="str">
        <f>IF(AND(OR(I76="Motorvejsstrækning",I76="Frakørselsflettestrækning",I76="Tilkørselsflettestrækning"),Inddata!Q91=""),5,IF(AND(OR(I76="Motorvejsstrækning",I76="Frakørselsflettestrækning",I76="Tilkørselsflettestrækning"),Inddata!Q91&gt;-0.00000001,Inddata!Q91&lt;101),Inddata!Q91,"Irrelevant"))</f>
        <v>Irrelevant</v>
      </c>
      <c r="Q76" s="4" t="str">
        <f>IF(AND(OR(I76="Motorvejsstrækning",I76="Frakørselsflettestrækning",I76="Tilkørselsflettestrækning"),Inddata!R91=""),"Lige",IF(AND(OR(I76="Motorvejsstrækning",I76="Frakørselsflettestrækning",I76="Tilkørselsflettestrækning"),Inddata!R91&gt;10),Inddata!R91,"Irrelevant"))</f>
        <v>Irrelevant</v>
      </c>
      <c r="R76" s="4" t="str">
        <f>IF(Q76="Lige",0,IF(AND(OR(I76="Motorvejsstrækning",I76="Frakørselsflettestrækning",I76="Tilkørselsflettestrækning"),OR(Inddata!S91="",Inddata!S91&gt;(G76*1000))),G76*1000,IF(AND(OR(I76="Motorvejsstrækning",I76="Frakørselsflettestrækning",I76="Tilkørselsflettestrækning"),Inddata!S91&gt;0),Inddata!S91,"Irrelevant")))</f>
        <v>Irrelevant</v>
      </c>
      <c r="S76" s="4" t="str">
        <f>IF(AND(OR(I76="Motorvejsstrækning",I76="Frakørselsflettestrækning",I76="Tilkørselsflettestrækning"),Inddata!T91=""),"Lige",IF(AND(OR(I76="Motorvejsstrækning",I76="Frakørselsflettestrækning",I76="Tilkørselsflettestrækning"),Inddata!T91&gt;10),Inddata!T91,"Irrelevant"))</f>
        <v>Irrelevant</v>
      </c>
      <c r="T76" s="4" t="str">
        <f>IF(S76="Lige",0,IF(R76="Irrelevant","Irrelevant",IF(AND(OR(I76="Motorvejsstrækning",I76="Frakørselsflettestrækning",I76="Tilkørselsflettestrækning"),OR(Inddata!U91="",Inddata!U91&gt;(G76*1000-R76))),G76*1000-R76,IF(AND(OR(I76="Motorvejsstrækning",I76="Frakørselsflettestrækning",I76="Tilkørselsflettestrækning"),Inddata!U91&gt;0),Inddata!U91,"Irrelevant"))))</f>
        <v>Irrelevant</v>
      </c>
      <c r="U76" s="4" t="str">
        <f>IF(AND(OR(I76="Motorvejsstrækning",I76="Frakørselsflettestrækning",I76="Tilkørselsflettestrækning",I76="Frakørselsrampe",I76="Tilkørselsrampe"),Inddata!V91=""),"Nej",IF(OR(I76="Motorvejsstrækning",I76="Frakørselsflettestrækning",I76="Tilkørselsflettestrækning",I76="Frakørselsrampe",I76="Tilkørselsrampe"),Inddata!V91,"Irrelevant"))</f>
        <v>Irrelevant</v>
      </c>
      <c r="V76" s="4" t="str">
        <f>IF(W76="Lige",IF(AND(OR(I76="Frakørselsrampe",I76="Tilkørselsrampe"),Inddata!W91=""),"Lige ruderrampe",IF(OR(I76="Frakørselsrampe",I76="Tilkørselsrampe"),Inddata!W91,"Irrelevant")),"Irrelevant")</f>
        <v>Irrelevant</v>
      </c>
      <c r="W76" s="4" t="str">
        <f>IF(AND(OR(I76="Frakørselsrampe",I76="Tilkørselsrampe"),Inddata!X91=""),"Lige",IF(AND(OR(I76="Frakørselsrampe",I76="Tilkørselsrampe"),Inddata!X91&gt;10),Inddata!X91,"Irrelevant"))</f>
        <v>Irrelevant</v>
      </c>
      <c r="X76" s="4" t="str">
        <f>IF(AND(OR(I76="Frakørselsrampe",I76="Tilkørselsrampe"),OR(Inddata!Y91="",Inddata!Y91&gt;(G76*1000))),G76*1000,IF(AND(OR(I76="Frakørselsrampe",I76="Tilkørselsrampe"),Inddata!Y91&gt;0),Inddata!Y91,"Irrelevant"))</f>
        <v>Irrelevant</v>
      </c>
      <c r="Y76" s="4" t="str">
        <f>IF(AND(I76="Frakørselsrampe",Inddata!Z91=""),95,IF(AND(I76="Tilkørselsrampe",Inddata!Z91=""),45,IF(AND(OR(I76="Frakørselsrampe",I76="Tilkørselsrampe"),Inddata!Z91&gt;4,Inddata!Z91&lt;200),Inddata!Z91,"Irrelevant")))</f>
        <v>Irrelevant</v>
      </c>
      <c r="Z76" s="4" t="str">
        <f>IF(AND(OR(I76="Frakørselsrampe",I76="Tilkørselsrampe"),Inddata!AA91=""),"Lige",IF(AND(OR(I76="Frakørselsrampe",I76="Tilkørselsrampe"),Inddata!AA91&gt;10),Inddata!AA91,"Irrelevant"))</f>
        <v>Irrelevant</v>
      </c>
      <c r="AA76" s="4" t="str">
        <f>IF(X76="Irrelevant","Irrelevant",IF(AND(OR(I76="Frakørselsrampe",I76="Tilkørselsrampe"),OR(Inddata!AB91="",Inddata!AB91&gt;(G76*1000-X76))),G76*1000-X76,IF(AND(OR(I76="Frakørselsrampe",I76="Tilkørselsrampe"),Inddata!AB91&gt;0),Inddata!AB91,"Irrelevant")))</f>
        <v>Irrelevant</v>
      </c>
      <c r="AB76" s="4" t="str">
        <f>IF(AND(I76="Frakørselsrampe",Inddata!AC91=""),60,IF(AND(I76="Tilkørselsrampe",Inddata!AC91=""),80,IF(AND(OR(I76="Frakørselsrampe",I76="Tilkørselsrampe"),Inddata!AC91&gt;4,Inddata!AC91&lt;200),Inddata!AC91,"Irrelevant")))</f>
        <v>Irrelevant</v>
      </c>
      <c r="AC76" s="4" t="str">
        <f>IF(AND(OR(I76="Motorvejsstrækning",I76="Frakørselsflettestrækning",I76="Tilkørselsflettestrækning"),Inddata!AD91=""),"Nej",IF(OR(I76="Motorvejsstrækning",I76="Frakørselsflettestrækning",I76="Tilkørselsflettestrækning"),Inddata!AD91,"Irrelevant"))</f>
        <v>Irrelevant</v>
      </c>
      <c r="AD76" s="4" t="str">
        <f>IF(AND(OR(I76="Motorvejsstrækning",I76="Frakørselsflettestrækning",I76="Tilkørselsflettestrækning"),Inddata!AE91=""),"130 km/t",IF(OR(I76="Motorvejsstrækning",I76="Frakørselsflettestrækning",I76="Tilkørselsflettestrækning"),Inddata!AE91,"Irrelevant"))</f>
        <v>Irrelevant</v>
      </c>
      <c r="AE76" s="4" t="str">
        <f>IF(AND(I76="Tilkørselsflettestrækning",Inddata!AF91=""),"Nej",IF(I76="Tilkørselsflettestrækning",Inddata!AF91,"Irrelevant"))</f>
        <v>Irrelevant</v>
      </c>
      <c r="AF76" s="4" t="str">
        <f>IF(AND(AE76="Ja",Inddata!AG91&gt;0,Inddata!AG91&lt;1.00000001),Inddata!AG91,IF(OR(AE76="Nej",AE76="Ja"),0,"Irrelevant"))</f>
        <v>Irrelevant</v>
      </c>
    </row>
    <row r="77" spans="1:32" x14ac:dyDescent="0.25">
      <c r="A77" s="4" t="str">
        <f>IF(Inddata!A92="","",Inddata!A92)</f>
        <v/>
      </c>
      <c r="B77" s="4" t="str">
        <f>IF(Inddata!B92="","",Inddata!B92)</f>
        <v/>
      </c>
      <c r="C77" s="4" t="str">
        <f>IF(Inddata!C92="","",Inddata!C92)</f>
        <v/>
      </c>
      <c r="D77" s="4" t="str">
        <f>IF(Inddata!D92="","",Inddata!D92)</f>
        <v/>
      </c>
      <c r="E77" s="4" t="str">
        <f>IF(Inddata!E92="","",Inddata!E92)</f>
        <v/>
      </c>
      <c r="F77" s="4" t="str">
        <f>IF(Inddata!F92="","",Inddata!F92)</f>
        <v/>
      </c>
      <c r="G77" s="4">
        <f>IF(Inddata!G92="","",Inddata!G92)</f>
        <v>0</v>
      </c>
      <c r="H77" s="4" t="str">
        <f>IF(Inddata!H92&gt;0.5,Inddata!H92,"")</f>
        <v/>
      </c>
      <c r="I77" s="4" t="str">
        <f>IF(Inddata!I92="","",Inddata!I92)</f>
        <v/>
      </c>
      <c r="J77" s="4" t="str">
        <f>IF(AND(OR(I77="Motorvejsstrækning",I77="Frakørselsflettestrækning",I77="Tilkørselsflettestrækning"),Inddata!K92=""),2,IF(AND(OR(I77="Motorvejsstrækning",I77="Frakørselsflettestrækning",I77="Tilkørselsflettestrækning"),Inddata!K92&gt;0.5,Inddata!K92&lt;21),Inddata!K92,"Irrelevant"))</f>
        <v>Irrelevant</v>
      </c>
      <c r="K77" s="4" t="str">
        <f>IF(AND(OR(I77="Motorvejsstrækning",I77="Frakørselsflettestrækning",I77="Tilkørselsflettestrækning",I77="Frakørselsrampe",I77="Tilkørselsrampe"),Inddata!L92=""),3.5,IF(AND(OR(I77="Motorvejsstrækning",I77="Frakørselsflettestrækning",I77="Tilkørselsflettestrækning",I77="Frakørselsrampe",I77="Tilkørselsrampe"),Inddata!L92&gt;1.5,Inddata!L92&lt;11),Inddata!L92,"Irrelevant"))</f>
        <v>Irrelevant</v>
      </c>
      <c r="L77" s="4" t="str">
        <f>IF(AND(I77="Motorvejsstrækning",Inddata!M92=""),"Nej",IF(I77="Motorvejsstrækning",Inddata!M92,"Irrelevant"))</f>
        <v>Irrelevant</v>
      </c>
      <c r="M77" s="4" t="str">
        <f>IF(AND(L77="Ja",Inddata!N92&gt;0,Inddata!N92&lt;1.00000001),Inddata!N92,IF(OR(L77="Nej",L77="Ja"),0,"Irrelevant"))</f>
        <v>Irrelevant</v>
      </c>
      <c r="N77" s="4" t="str">
        <f>IF(AND(OR(I77="Motorvejsstrækning",I77="Frakørselsflettestrækning",I77="Tilkørselsflettestrækning"),Inddata!O92=""),3,IF(AND(OR(I77="Motorvejsstrækning",I77="Frakørselsflettestrækning",I77="Tilkørselsflettestrækning"),Inddata!O92&lt;11,Inddata!O92&gt;-0.00000001),Inddata!O92,"Irrelevant"))</f>
        <v>Irrelevant</v>
      </c>
      <c r="O77" s="4" t="str">
        <f>IF(AND(OR(I77="Motorvejsstrækning",I77="Frakørselsflettestrækning",I77="Tilkørselsflettestrækning",I77="Frakørselsrampe",I77="Tilkørselsrampe"),Inddata!P92=""),0.5,IF(AND(OR(I77="Motorvejsstrækning",I77="Frakørselsflettestrækning",I77="Tilkørselsflettestrækning",I77="Frakørselsrampe",I77="Tilkørselsrampe"),Inddata!P92&gt;-0.00000001,Inddata!P92&lt;11),Inddata!P92,"Irrelevant"))</f>
        <v>Irrelevant</v>
      </c>
      <c r="P77" s="4" t="str">
        <f>IF(AND(OR(I77="Motorvejsstrækning",I77="Frakørselsflettestrækning",I77="Tilkørselsflettestrækning"),Inddata!Q92=""),5,IF(AND(OR(I77="Motorvejsstrækning",I77="Frakørselsflettestrækning",I77="Tilkørselsflettestrækning"),Inddata!Q92&gt;-0.00000001,Inddata!Q92&lt;101),Inddata!Q92,"Irrelevant"))</f>
        <v>Irrelevant</v>
      </c>
      <c r="Q77" s="4" t="str">
        <f>IF(AND(OR(I77="Motorvejsstrækning",I77="Frakørselsflettestrækning",I77="Tilkørselsflettestrækning"),Inddata!R92=""),"Lige",IF(AND(OR(I77="Motorvejsstrækning",I77="Frakørselsflettestrækning",I77="Tilkørselsflettestrækning"),Inddata!R92&gt;10),Inddata!R92,"Irrelevant"))</f>
        <v>Irrelevant</v>
      </c>
      <c r="R77" s="4" t="str">
        <f>IF(Q77="Lige",0,IF(AND(OR(I77="Motorvejsstrækning",I77="Frakørselsflettestrækning",I77="Tilkørselsflettestrækning"),OR(Inddata!S92="",Inddata!S92&gt;(G77*1000))),G77*1000,IF(AND(OR(I77="Motorvejsstrækning",I77="Frakørselsflettestrækning",I77="Tilkørselsflettestrækning"),Inddata!S92&gt;0),Inddata!S92,"Irrelevant")))</f>
        <v>Irrelevant</v>
      </c>
      <c r="S77" s="4" t="str">
        <f>IF(AND(OR(I77="Motorvejsstrækning",I77="Frakørselsflettestrækning",I77="Tilkørselsflettestrækning"),Inddata!T92=""),"Lige",IF(AND(OR(I77="Motorvejsstrækning",I77="Frakørselsflettestrækning",I77="Tilkørselsflettestrækning"),Inddata!T92&gt;10),Inddata!T92,"Irrelevant"))</f>
        <v>Irrelevant</v>
      </c>
      <c r="T77" s="4" t="str">
        <f>IF(S77="Lige",0,IF(R77="Irrelevant","Irrelevant",IF(AND(OR(I77="Motorvejsstrækning",I77="Frakørselsflettestrækning",I77="Tilkørselsflettestrækning"),OR(Inddata!U92="",Inddata!U92&gt;(G77*1000-R77))),G77*1000-R77,IF(AND(OR(I77="Motorvejsstrækning",I77="Frakørselsflettestrækning",I77="Tilkørselsflettestrækning"),Inddata!U92&gt;0),Inddata!U92,"Irrelevant"))))</f>
        <v>Irrelevant</v>
      </c>
      <c r="U77" s="4" t="str">
        <f>IF(AND(OR(I77="Motorvejsstrækning",I77="Frakørselsflettestrækning",I77="Tilkørselsflettestrækning",I77="Frakørselsrampe",I77="Tilkørselsrampe"),Inddata!V92=""),"Nej",IF(OR(I77="Motorvejsstrækning",I77="Frakørselsflettestrækning",I77="Tilkørselsflettestrækning",I77="Frakørselsrampe",I77="Tilkørselsrampe"),Inddata!V92,"Irrelevant"))</f>
        <v>Irrelevant</v>
      </c>
      <c r="V77" s="4" t="str">
        <f>IF(W77="Lige",IF(AND(OR(I77="Frakørselsrampe",I77="Tilkørselsrampe"),Inddata!W92=""),"Lige ruderrampe",IF(OR(I77="Frakørselsrampe",I77="Tilkørselsrampe"),Inddata!W92,"Irrelevant")),"Irrelevant")</f>
        <v>Irrelevant</v>
      </c>
      <c r="W77" s="4" t="str">
        <f>IF(AND(OR(I77="Frakørselsrampe",I77="Tilkørselsrampe"),Inddata!X92=""),"Lige",IF(AND(OR(I77="Frakørselsrampe",I77="Tilkørselsrampe"),Inddata!X92&gt;10),Inddata!X92,"Irrelevant"))</f>
        <v>Irrelevant</v>
      </c>
      <c r="X77" s="4" t="str">
        <f>IF(AND(OR(I77="Frakørselsrampe",I77="Tilkørselsrampe"),OR(Inddata!Y92="",Inddata!Y92&gt;(G77*1000))),G77*1000,IF(AND(OR(I77="Frakørselsrampe",I77="Tilkørselsrampe"),Inddata!Y92&gt;0),Inddata!Y92,"Irrelevant"))</f>
        <v>Irrelevant</v>
      </c>
      <c r="Y77" s="4" t="str">
        <f>IF(AND(I77="Frakørselsrampe",Inddata!Z92=""),95,IF(AND(I77="Tilkørselsrampe",Inddata!Z92=""),45,IF(AND(OR(I77="Frakørselsrampe",I77="Tilkørselsrampe"),Inddata!Z92&gt;4,Inddata!Z92&lt;200),Inddata!Z92,"Irrelevant")))</f>
        <v>Irrelevant</v>
      </c>
      <c r="Z77" s="4" t="str">
        <f>IF(AND(OR(I77="Frakørselsrampe",I77="Tilkørselsrampe"),Inddata!AA92=""),"Lige",IF(AND(OR(I77="Frakørselsrampe",I77="Tilkørselsrampe"),Inddata!AA92&gt;10),Inddata!AA92,"Irrelevant"))</f>
        <v>Irrelevant</v>
      </c>
      <c r="AA77" s="4" t="str">
        <f>IF(X77="Irrelevant","Irrelevant",IF(AND(OR(I77="Frakørselsrampe",I77="Tilkørselsrampe"),OR(Inddata!AB92="",Inddata!AB92&gt;(G77*1000-X77))),G77*1000-X77,IF(AND(OR(I77="Frakørselsrampe",I77="Tilkørselsrampe"),Inddata!AB92&gt;0),Inddata!AB92,"Irrelevant")))</f>
        <v>Irrelevant</v>
      </c>
      <c r="AB77" s="4" t="str">
        <f>IF(AND(I77="Frakørselsrampe",Inddata!AC92=""),60,IF(AND(I77="Tilkørselsrampe",Inddata!AC92=""),80,IF(AND(OR(I77="Frakørselsrampe",I77="Tilkørselsrampe"),Inddata!AC92&gt;4,Inddata!AC92&lt;200),Inddata!AC92,"Irrelevant")))</f>
        <v>Irrelevant</v>
      </c>
      <c r="AC77" s="4" t="str">
        <f>IF(AND(OR(I77="Motorvejsstrækning",I77="Frakørselsflettestrækning",I77="Tilkørselsflettestrækning"),Inddata!AD92=""),"Nej",IF(OR(I77="Motorvejsstrækning",I77="Frakørselsflettestrækning",I77="Tilkørselsflettestrækning"),Inddata!AD92,"Irrelevant"))</f>
        <v>Irrelevant</v>
      </c>
      <c r="AD77" s="4" t="str">
        <f>IF(AND(OR(I77="Motorvejsstrækning",I77="Frakørselsflettestrækning",I77="Tilkørselsflettestrækning"),Inddata!AE92=""),"130 km/t",IF(OR(I77="Motorvejsstrækning",I77="Frakørselsflettestrækning",I77="Tilkørselsflettestrækning"),Inddata!AE92,"Irrelevant"))</f>
        <v>Irrelevant</v>
      </c>
      <c r="AE77" s="4" t="str">
        <f>IF(AND(I77="Tilkørselsflettestrækning",Inddata!AF92=""),"Nej",IF(I77="Tilkørselsflettestrækning",Inddata!AF92,"Irrelevant"))</f>
        <v>Irrelevant</v>
      </c>
      <c r="AF77" s="4" t="str">
        <f>IF(AND(AE77="Ja",Inddata!AG92&gt;0,Inddata!AG92&lt;1.00000001),Inddata!AG92,IF(OR(AE77="Nej",AE77="Ja"),0,"Irrelevant"))</f>
        <v>Irrelevant</v>
      </c>
    </row>
    <row r="78" spans="1:32" x14ac:dyDescent="0.25">
      <c r="A78" s="4" t="str">
        <f>IF(Inddata!A93="","",Inddata!A93)</f>
        <v/>
      </c>
      <c r="B78" s="4" t="str">
        <f>IF(Inddata!B93="","",Inddata!B93)</f>
        <v/>
      </c>
      <c r="C78" s="4" t="str">
        <f>IF(Inddata!C93="","",Inddata!C93)</f>
        <v/>
      </c>
      <c r="D78" s="4" t="str">
        <f>IF(Inddata!D93="","",Inddata!D93)</f>
        <v/>
      </c>
      <c r="E78" s="4" t="str">
        <f>IF(Inddata!E93="","",Inddata!E93)</f>
        <v/>
      </c>
      <c r="F78" s="4" t="str">
        <f>IF(Inddata!F93="","",Inddata!F93)</f>
        <v/>
      </c>
      <c r="G78" s="4">
        <f>IF(Inddata!G93="","",Inddata!G93)</f>
        <v>0</v>
      </c>
      <c r="H78" s="4" t="str">
        <f>IF(Inddata!H93&gt;0.5,Inddata!H93,"")</f>
        <v/>
      </c>
      <c r="I78" s="4" t="str">
        <f>IF(Inddata!I93="","",Inddata!I93)</f>
        <v/>
      </c>
      <c r="J78" s="4" t="str">
        <f>IF(AND(OR(I78="Motorvejsstrækning",I78="Frakørselsflettestrækning",I78="Tilkørselsflettestrækning"),Inddata!K93=""),2,IF(AND(OR(I78="Motorvejsstrækning",I78="Frakørselsflettestrækning",I78="Tilkørselsflettestrækning"),Inddata!K93&gt;0.5,Inddata!K93&lt;21),Inddata!K93,"Irrelevant"))</f>
        <v>Irrelevant</v>
      </c>
      <c r="K78" s="4" t="str">
        <f>IF(AND(OR(I78="Motorvejsstrækning",I78="Frakørselsflettestrækning",I78="Tilkørselsflettestrækning",I78="Frakørselsrampe",I78="Tilkørselsrampe"),Inddata!L93=""),3.5,IF(AND(OR(I78="Motorvejsstrækning",I78="Frakørselsflettestrækning",I78="Tilkørselsflettestrækning",I78="Frakørselsrampe",I78="Tilkørselsrampe"),Inddata!L93&gt;1.5,Inddata!L93&lt;11),Inddata!L93,"Irrelevant"))</f>
        <v>Irrelevant</v>
      </c>
      <c r="L78" s="4" t="str">
        <f>IF(AND(I78="Motorvejsstrækning",Inddata!M93=""),"Nej",IF(I78="Motorvejsstrækning",Inddata!M93,"Irrelevant"))</f>
        <v>Irrelevant</v>
      </c>
      <c r="M78" s="4" t="str">
        <f>IF(AND(L78="Ja",Inddata!N93&gt;0,Inddata!N93&lt;1.00000001),Inddata!N93,IF(OR(L78="Nej",L78="Ja"),0,"Irrelevant"))</f>
        <v>Irrelevant</v>
      </c>
      <c r="N78" s="4" t="str">
        <f>IF(AND(OR(I78="Motorvejsstrækning",I78="Frakørselsflettestrækning",I78="Tilkørselsflettestrækning"),Inddata!O93=""),3,IF(AND(OR(I78="Motorvejsstrækning",I78="Frakørselsflettestrækning",I78="Tilkørselsflettestrækning"),Inddata!O93&lt;11,Inddata!O93&gt;-0.00000001),Inddata!O93,"Irrelevant"))</f>
        <v>Irrelevant</v>
      </c>
      <c r="O78" s="4" t="str">
        <f>IF(AND(OR(I78="Motorvejsstrækning",I78="Frakørselsflettestrækning",I78="Tilkørselsflettestrækning",I78="Frakørselsrampe",I78="Tilkørselsrampe"),Inddata!P93=""),0.5,IF(AND(OR(I78="Motorvejsstrækning",I78="Frakørselsflettestrækning",I78="Tilkørselsflettestrækning",I78="Frakørselsrampe",I78="Tilkørselsrampe"),Inddata!P93&gt;-0.00000001,Inddata!P93&lt;11),Inddata!P93,"Irrelevant"))</f>
        <v>Irrelevant</v>
      </c>
      <c r="P78" s="4" t="str">
        <f>IF(AND(OR(I78="Motorvejsstrækning",I78="Frakørselsflettestrækning",I78="Tilkørselsflettestrækning"),Inddata!Q93=""),5,IF(AND(OR(I78="Motorvejsstrækning",I78="Frakørselsflettestrækning",I78="Tilkørselsflettestrækning"),Inddata!Q93&gt;-0.00000001,Inddata!Q93&lt;101),Inddata!Q93,"Irrelevant"))</f>
        <v>Irrelevant</v>
      </c>
      <c r="Q78" s="4" t="str">
        <f>IF(AND(OR(I78="Motorvejsstrækning",I78="Frakørselsflettestrækning",I78="Tilkørselsflettestrækning"),Inddata!R93=""),"Lige",IF(AND(OR(I78="Motorvejsstrækning",I78="Frakørselsflettestrækning",I78="Tilkørselsflettestrækning"),Inddata!R93&gt;10),Inddata!R93,"Irrelevant"))</f>
        <v>Irrelevant</v>
      </c>
      <c r="R78" s="4" t="str">
        <f>IF(Q78="Lige",0,IF(AND(OR(I78="Motorvejsstrækning",I78="Frakørselsflettestrækning",I78="Tilkørselsflettestrækning"),OR(Inddata!S93="",Inddata!S93&gt;(G78*1000))),G78*1000,IF(AND(OR(I78="Motorvejsstrækning",I78="Frakørselsflettestrækning",I78="Tilkørselsflettestrækning"),Inddata!S93&gt;0),Inddata!S93,"Irrelevant")))</f>
        <v>Irrelevant</v>
      </c>
      <c r="S78" s="4" t="str">
        <f>IF(AND(OR(I78="Motorvejsstrækning",I78="Frakørselsflettestrækning",I78="Tilkørselsflettestrækning"),Inddata!T93=""),"Lige",IF(AND(OR(I78="Motorvejsstrækning",I78="Frakørselsflettestrækning",I78="Tilkørselsflettestrækning"),Inddata!T93&gt;10),Inddata!T93,"Irrelevant"))</f>
        <v>Irrelevant</v>
      </c>
      <c r="T78" s="4" t="str">
        <f>IF(S78="Lige",0,IF(R78="Irrelevant","Irrelevant",IF(AND(OR(I78="Motorvejsstrækning",I78="Frakørselsflettestrækning",I78="Tilkørselsflettestrækning"),OR(Inddata!U93="",Inddata!U93&gt;(G78*1000-R78))),G78*1000-R78,IF(AND(OR(I78="Motorvejsstrækning",I78="Frakørselsflettestrækning",I78="Tilkørselsflettestrækning"),Inddata!U93&gt;0),Inddata!U93,"Irrelevant"))))</f>
        <v>Irrelevant</v>
      </c>
      <c r="U78" s="4" t="str">
        <f>IF(AND(OR(I78="Motorvejsstrækning",I78="Frakørselsflettestrækning",I78="Tilkørselsflettestrækning",I78="Frakørselsrampe",I78="Tilkørselsrampe"),Inddata!V93=""),"Nej",IF(OR(I78="Motorvejsstrækning",I78="Frakørselsflettestrækning",I78="Tilkørselsflettestrækning",I78="Frakørselsrampe",I78="Tilkørselsrampe"),Inddata!V93,"Irrelevant"))</f>
        <v>Irrelevant</v>
      </c>
      <c r="V78" s="4" t="str">
        <f>IF(W78="Lige",IF(AND(OR(I78="Frakørselsrampe",I78="Tilkørselsrampe"),Inddata!W93=""),"Lige ruderrampe",IF(OR(I78="Frakørselsrampe",I78="Tilkørselsrampe"),Inddata!W93,"Irrelevant")),"Irrelevant")</f>
        <v>Irrelevant</v>
      </c>
      <c r="W78" s="4" t="str">
        <f>IF(AND(OR(I78="Frakørselsrampe",I78="Tilkørselsrampe"),Inddata!X93=""),"Lige",IF(AND(OR(I78="Frakørselsrampe",I78="Tilkørselsrampe"),Inddata!X93&gt;10),Inddata!X93,"Irrelevant"))</f>
        <v>Irrelevant</v>
      </c>
      <c r="X78" s="4" t="str">
        <f>IF(AND(OR(I78="Frakørselsrampe",I78="Tilkørselsrampe"),OR(Inddata!Y93="",Inddata!Y93&gt;(G78*1000))),G78*1000,IF(AND(OR(I78="Frakørselsrampe",I78="Tilkørselsrampe"),Inddata!Y93&gt;0),Inddata!Y93,"Irrelevant"))</f>
        <v>Irrelevant</v>
      </c>
      <c r="Y78" s="4" t="str">
        <f>IF(AND(I78="Frakørselsrampe",Inddata!Z93=""),95,IF(AND(I78="Tilkørselsrampe",Inddata!Z93=""),45,IF(AND(OR(I78="Frakørselsrampe",I78="Tilkørselsrampe"),Inddata!Z93&gt;4,Inddata!Z93&lt;200),Inddata!Z93,"Irrelevant")))</f>
        <v>Irrelevant</v>
      </c>
      <c r="Z78" s="4" t="str">
        <f>IF(AND(OR(I78="Frakørselsrampe",I78="Tilkørselsrampe"),Inddata!AA93=""),"Lige",IF(AND(OR(I78="Frakørselsrampe",I78="Tilkørselsrampe"),Inddata!AA93&gt;10),Inddata!AA93,"Irrelevant"))</f>
        <v>Irrelevant</v>
      </c>
      <c r="AA78" s="4" t="str">
        <f>IF(X78="Irrelevant","Irrelevant",IF(AND(OR(I78="Frakørselsrampe",I78="Tilkørselsrampe"),OR(Inddata!AB93="",Inddata!AB93&gt;(G78*1000-X78))),G78*1000-X78,IF(AND(OR(I78="Frakørselsrampe",I78="Tilkørselsrampe"),Inddata!AB93&gt;0),Inddata!AB93,"Irrelevant")))</f>
        <v>Irrelevant</v>
      </c>
      <c r="AB78" s="4" t="str">
        <f>IF(AND(I78="Frakørselsrampe",Inddata!AC93=""),60,IF(AND(I78="Tilkørselsrampe",Inddata!AC93=""),80,IF(AND(OR(I78="Frakørselsrampe",I78="Tilkørselsrampe"),Inddata!AC93&gt;4,Inddata!AC93&lt;200),Inddata!AC93,"Irrelevant")))</f>
        <v>Irrelevant</v>
      </c>
      <c r="AC78" s="4" t="str">
        <f>IF(AND(OR(I78="Motorvejsstrækning",I78="Frakørselsflettestrækning",I78="Tilkørselsflettestrækning"),Inddata!AD93=""),"Nej",IF(OR(I78="Motorvejsstrækning",I78="Frakørselsflettestrækning",I78="Tilkørselsflettestrækning"),Inddata!AD93,"Irrelevant"))</f>
        <v>Irrelevant</v>
      </c>
      <c r="AD78" s="4" t="str">
        <f>IF(AND(OR(I78="Motorvejsstrækning",I78="Frakørselsflettestrækning",I78="Tilkørselsflettestrækning"),Inddata!AE93=""),"130 km/t",IF(OR(I78="Motorvejsstrækning",I78="Frakørselsflettestrækning",I78="Tilkørselsflettestrækning"),Inddata!AE93,"Irrelevant"))</f>
        <v>Irrelevant</v>
      </c>
      <c r="AE78" s="4" t="str">
        <f>IF(AND(I78="Tilkørselsflettestrækning",Inddata!AF93=""),"Nej",IF(I78="Tilkørselsflettestrækning",Inddata!AF93,"Irrelevant"))</f>
        <v>Irrelevant</v>
      </c>
      <c r="AF78" s="4" t="str">
        <f>IF(AND(AE78="Ja",Inddata!AG93&gt;0,Inddata!AG93&lt;1.00000001),Inddata!AG93,IF(OR(AE78="Nej",AE78="Ja"),0,"Irrelevant"))</f>
        <v>Irrelevant</v>
      </c>
    </row>
    <row r="79" spans="1:32" x14ac:dyDescent="0.25">
      <c r="A79" s="4" t="str">
        <f>IF(Inddata!A94="","",Inddata!A94)</f>
        <v/>
      </c>
      <c r="B79" s="4" t="str">
        <f>IF(Inddata!B94="","",Inddata!B94)</f>
        <v/>
      </c>
      <c r="C79" s="4" t="str">
        <f>IF(Inddata!C94="","",Inddata!C94)</f>
        <v/>
      </c>
      <c r="D79" s="4" t="str">
        <f>IF(Inddata!D94="","",Inddata!D94)</f>
        <v/>
      </c>
      <c r="E79" s="4" t="str">
        <f>IF(Inddata!E94="","",Inddata!E94)</f>
        <v/>
      </c>
      <c r="F79" s="4" t="str">
        <f>IF(Inddata!F94="","",Inddata!F94)</f>
        <v/>
      </c>
      <c r="G79" s="4">
        <f>IF(Inddata!G94="","",Inddata!G94)</f>
        <v>0</v>
      </c>
      <c r="H79" s="4" t="str">
        <f>IF(Inddata!H94&gt;0.5,Inddata!H94,"")</f>
        <v/>
      </c>
      <c r="I79" s="4" t="str">
        <f>IF(Inddata!I94="","",Inddata!I94)</f>
        <v/>
      </c>
      <c r="J79" s="4" t="str">
        <f>IF(AND(OR(I79="Motorvejsstrækning",I79="Frakørselsflettestrækning",I79="Tilkørselsflettestrækning"),Inddata!K94=""),2,IF(AND(OR(I79="Motorvejsstrækning",I79="Frakørselsflettestrækning",I79="Tilkørselsflettestrækning"),Inddata!K94&gt;0.5,Inddata!K94&lt;21),Inddata!K94,"Irrelevant"))</f>
        <v>Irrelevant</v>
      </c>
      <c r="K79" s="4" t="str">
        <f>IF(AND(OR(I79="Motorvejsstrækning",I79="Frakørselsflettestrækning",I79="Tilkørselsflettestrækning",I79="Frakørselsrampe",I79="Tilkørselsrampe"),Inddata!L94=""),3.5,IF(AND(OR(I79="Motorvejsstrækning",I79="Frakørselsflettestrækning",I79="Tilkørselsflettestrækning",I79="Frakørselsrampe",I79="Tilkørselsrampe"),Inddata!L94&gt;1.5,Inddata!L94&lt;11),Inddata!L94,"Irrelevant"))</f>
        <v>Irrelevant</v>
      </c>
      <c r="L79" s="4" t="str">
        <f>IF(AND(I79="Motorvejsstrækning",Inddata!M94=""),"Nej",IF(I79="Motorvejsstrækning",Inddata!M94,"Irrelevant"))</f>
        <v>Irrelevant</v>
      </c>
      <c r="M79" s="4" t="str">
        <f>IF(AND(L79="Ja",Inddata!N94&gt;0,Inddata!N94&lt;1.00000001),Inddata!N94,IF(OR(L79="Nej",L79="Ja"),0,"Irrelevant"))</f>
        <v>Irrelevant</v>
      </c>
      <c r="N79" s="4" t="str">
        <f>IF(AND(OR(I79="Motorvejsstrækning",I79="Frakørselsflettestrækning",I79="Tilkørselsflettestrækning"),Inddata!O94=""),3,IF(AND(OR(I79="Motorvejsstrækning",I79="Frakørselsflettestrækning",I79="Tilkørselsflettestrækning"),Inddata!O94&lt;11,Inddata!O94&gt;-0.00000001),Inddata!O94,"Irrelevant"))</f>
        <v>Irrelevant</v>
      </c>
      <c r="O79" s="4" t="str">
        <f>IF(AND(OR(I79="Motorvejsstrækning",I79="Frakørselsflettestrækning",I79="Tilkørselsflettestrækning",I79="Frakørselsrampe",I79="Tilkørselsrampe"),Inddata!P94=""),0.5,IF(AND(OR(I79="Motorvejsstrækning",I79="Frakørselsflettestrækning",I79="Tilkørselsflettestrækning",I79="Frakørselsrampe",I79="Tilkørselsrampe"),Inddata!P94&gt;-0.00000001,Inddata!P94&lt;11),Inddata!P94,"Irrelevant"))</f>
        <v>Irrelevant</v>
      </c>
      <c r="P79" s="4" t="str">
        <f>IF(AND(OR(I79="Motorvejsstrækning",I79="Frakørselsflettestrækning",I79="Tilkørselsflettestrækning"),Inddata!Q94=""),5,IF(AND(OR(I79="Motorvejsstrækning",I79="Frakørselsflettestrækning",I79="Tilkørselsflettestrækning"),Inddata!Q94&gt;-0.00000001,Inddata!Q94&lt;101),Inddata!Q94,"Irrelevant"))</f>
        <v>Irrelevant</v>
      </c>
      <c r="Q79" s="4" t="str">
        <f>IF(AND(OR(I79="Motorvejsstrækning",I79="Frakørselsflettestrækning",I79="Tilkørselsflettestrækning"),Inddata!R94=""),"Lige",IF(AND(OR(I79="Motorvejsstrækning",I79="Frakørselsflettestrækning",I79="Tilkørselsflettestrækning"),Inddata!R94&gt;10),Inddata!R94,"Irrelevant"))</f>
        <v>Irrelevant</v>
      </c>
      <c r="R79" s="4" t="str">
        <f>IF(Q79="Lige",0,IF(AND(OR(I79="Motorvejsstrækning",I79="Frakørselsflettestrækning",I79="Tilkørselsflettestrækning"),OR(Inddata!S94="",Inddata!S94&gt;(G79*1000))),G79*1000,IF(AND(OR(I79="Motorvejsstrækning",I79="Frakørselsflettestrækning",I79="Tilkørselsflettestrækning"),Inddata!S94&gt;0),Inddata!S94,"Irrelevant")))</f>
        <v>Irrelevant</v>
      </c>
      <c r="S79" s="4" t="str">
        <f>IF(AND(OR(I79="Motorvejsstrækning",I79="Frakørselsflettestrækning",I79="Tilkørselsflettestrækning"),Inddata!T94=""),"Lige",IF(AND(OR(I79="Motorvejsstrækning",I79="Frakørselsflettestrækning",I79="Tilkørselsflettestrækning"),Inddata!T94&gt;10),Inddata!T94,"Irrelevant"))</f>
        <v>Irrelevant</v>
      </c>
      <c r="T79" s="4" t="str">
        <f>IF(S79="Lige",0,IF(R79="Irrelevant","Irrelevant",IF(AND(OR(I79="Motorvejsstrækning",I79="Frakørselsflettestrækning",I79="Tilkørselsflettestrækning"),OR(Inddata!U94="",Inddata!U94&gt;(G79*1000-R79))),G79*1000-R79,IF(AND(OR(I79="Motorvejsstrækning",I79="Frakørselsflettestrækning",I79="Tilkørselsflettestrækning"),Inddata!U94&gt;0),Inddata!U94,"Irrelevant"))))</f>
        <v>Irrelevant</v>
      </c>
      <c r="U79" s="4" t="str">
        <f>IF(AND(OR(I79="Motorvejsstrækning",I79="Frakørselsflettestrækning",I79="Tilkørselsflettestrækning",I79="Frakørselsrampe",I79="Tilkørselsrampe"),Inddata!V94=""),"Nej",IF(OR(I79="Motorvejsstrækning",I79="Frakørselsflettestrækning",I79="Tilkørselsflettestrækning",I79="Frakørselsrampe",I79="Tilkørselsrampe"),Inddata!V94,"Irrelevant"))</f>
        <v>Irrelevant</v>
      </c>
      <c r="V79" s="4" t="str">
        <f>IF(W79="Lige",IF(AND(OR(I79="Frakørselsrampe",I79="Tilkørselsrampe"),Inddata!W94=""),"Lige ruderrampe",IF(OR(I79="Frakørselsrampe",I79="Tilkørselsrampe"),Inddata!W94,"Irrelevant")),"Irrelevant")</f>
        <v>Irrelevant</v>
      </c>
      <c r="W79" s="4" t="str">
        <f>IF(AND(OR(I79="Frakørselsrampe",I79="Tilkørselsrampe"),Inddata!X94=""),"Lige",IF(AND(OR(I79="Frakørselsrampe",I79="Tilkørselsrampe"),Inddata!X94&gt;10),Inddata!X94,"Irrelevant"))</f>
        <v>Irrelevant</v>
      </c>
      <c r="X79" s="4" t="str">
        <f>IF(AND(OR(I79="Frakørselsrampe",I79="Tilkørselsrampe"),OR(Inddata!Y94="",Inddata!Y94&gt;(G79*1000))),G79*1000,IF(AND(OR(I79="Frakørselsrampe",I79="Tilkørselsrampe"),Inddata!Y94&gt;0),Inddata!Y94,"Irrelevant"))</f>
        <v>Irrelevant</v>
      </c>
      <c r="Y79" s="4" t="str">
        <f>IF(AND(I79="Frakørselsrampe",Inddata!Z94=""),95,IF(AND(I79="Tilkørselsrampe",Inddata!Z94=""),45,IF(AND(OR(I79="Frakørselsrampe",I79="Tilkørselsrampe"),Inddata!Z94&gt;4,Inddata!Z94&lt;200),Inddata!Z94,"Irrelevant")))</f>
        <v>Irrelevant</v>
      </c>
      <c r="Z79" s="4" t="str">
        <f>IF(AND(OR(I79="Frakørselsrampe",I79="Tilkørselsrampe"),Inddata!AA94=""),"Lige",IF(AND(OR(I79="Frakørselsrampe",I79="Tilkørselsrampe"),Inddata!AA94&gt;10),Inddata!AA94,"Irrelevant"))</f>
        <v>Irrelevant</v>
      </c>
      <c r="AA79" s="4" t="str">
        <f>IF(X79="Irrelevant","Irrelevant",IF(AND(OR(I79="Frakørselsrampe",I79="Tilkørselsrampe"),OR(Inddata!AB94="",Inddata!AB94&gt;(G79*1000-X79))),G79*1000-X79,IF(AND(OR(I79="Frakørselsrampe",I79="Tilkørselsrampe"),Inddata!AB94&gt;0),Inddata!AB94,"Irrelevant")))</f>
        <v>Irrelevant</v>
      </c>
      <c r="AB79" s="4" t="str">
        <f>IF(AND(I79="Frakørselsrampe",Inddata!AC94=""),60,IF(AND(I79="Tilkørselsrampe",Inddata!AC94=""),80,IF(AND(OR(I79="Frakørselsrampe",I79="Tilkørselsrampe"),Inddata!AC94&gt;4,Inddata!AC94&lt;200),Inddata!AC94,"Irrelevant")))</f>
        <v>Irrelevant</v>
      </c>
      <c r="AC79" s="4" t="str">
        <f>IF(AND(OR(I79="Motorvejsstrækning",I79="Frakørselsflettestrækning",I79="Tilkørselsflettestrækning"),Inddata!AD94=""),"Nej",IF(OR(I79="Motorvejsstrækning",I79="Frakørselsflettestrækning",I79="Tilkørselsflettestrækning"),Inddata!AD94,"Irrelevant"))</f>
        <v>Irrelevant</v>
      </c>
      <c r="AD79" s="4" t="str">
        <f>IF(AND(OR(I79="Motorvejsstrækning",I79="Frakørselsflettestrækning",I79="Tilkørselsflettestrækning"),Inddata!AE94=""),"130 km/t",IF(OR(I79="Motorvejsstrækning",I79="Frakørselsflettestrækning",I79="Tilkørselsflettestrækning"),Inddata!AE94,"Irrelevant"))</f>
        <v>Irrelevant</v>
      </c>
      <c r="AE79" s="4" t="str">
        <f>IF(AND(I79="Tilkørselsflettestrækning",Inddata!AF94=""),"Nej",IF(I79="Tilkørselsflettestrækning",Inddata!AF94,"Irrelevant"))</f>
        <v>Irrelevant</v>
      </c>
      <c r="AF79" s="4" t="str">
        <f>IF(AND(AE79="Ja",Inddata!AG94&gt;0,Inddata!AG94&lt;1.00000001),Inddata!AG94,IF(OR(AE79="Nej",AE79="Ja"),0,"Irrelevant"))</f>
        <v>Irrelevant</v>
      </c>
    </row>
    <row r="80" spans="1:32" x14ac:dyDescent="0.25">
      <c r="A80" s="4" t="str">
        <f>IF(Inddata!A95="","",Inddata!A95)</f>
        <v/>
      </c>
      <c r="B80" s="4" t="str">
        <f>IF(Inddata!B95="","",Inddata!B95)</f>
        <v/>
      </c>
      <c r="C80" s="4" t="str">
        <f>IF(Inddata!C95="","",Inddata!C95)</f>
        <v/>
      </c>
      <c r="D80" s="4" t="str">
        <f>IF(Inddata!D95="","",Inddata!D95)</f>
        <v/>
      </c>
      <c r="E80" s="4" t="str">
        <f>IF(Inddata!E95="","",Inddata!E95)</f>
        <v/>
      </c>
      <c r="F80" s="4" t="str">
        <f>IF(Inddata!F95="","",Inddata!F95)</f>
        <v/>
      </c>
      <c r="G80" s="4">
        <f>IF(Inddata!G95="","",Inddata!G95)</f>
        <v>0</v>
      </c>
      <c r="H80" s="4" t="str">
        <f>IF(Inddata!H95&gt;0.5,Inddata!H95,"")</f>
        <v/>
      </c>
      <c r="I80" s="4" t="str">
        <f>IF(Inddata!I95="","",Inddata!I95)</f>
        <v/>
      </c>
      <c r="J80" s="4" t="str">
        <f>IF(AND(OR(I80="Motorvejsstrækning",I80="Frakørselsflettestrækning",I80="Tilkørselsflettestrækning"),Inddata!K95=""),2,IF(AND(OR(I80="Motorvejsstrækning",I80="Frakørselsflettestrækning",I80="Tilkørselsflettestrækning"),Inddata!K95&gt;0.5,Inddata!K95&lt;21),Inddata!K95,"Irrelevant"))</f>
        <v>Irrelevant</v>
      </c>
      <c r="K80" s="4" t="str">
        <f>IF(AND(OR(I80="Motorvejsstrækning",I80="Frakørselsflettestrækning",I80="Tilkørselsflettestrækning",I80="Frakørselsrampe",I80="Tilkørselsrampe"),Inddata!L95=""),3.5,IF(AND(OR(I80="Motorvejsstrækning",I80="Frakørselsflettestrækning",I80="Tilkørselsflettestrækning",I80="Frakørselsrampe",I80="Tilkørselsrampe"),Inddata!L95&gt;1.5,Inddata!L95&lt;11),Inddata!L95,"Irrelevant"))</f>
        <v>Irrelevant</v>
      </c>
      <c r="L80" s="4" t="str">
        <f>IF(AND(I80="Motorvejsstrækning",Inddata!M95=""),"Nej",IF(I80="Motorvejsstrækning",Inddata!M95,"Irrelevant"))</f>
        <v>Irrelevant</v>
      </c>
      <c r="M80" s="4" t="str">
        <f>IF(AND(L80="Ja",Inddata!N95&gt;0,Inddata!N95&lt;1.00000001),Inddata!N95,IF(OR(L80="Nej",L80="Ja"),0,"Irrelevant"))</f>
        <v>Irrelevant</v>
      </c>
      <c r="N80" s="4" t="str">
        <f>IF(AND(OR(I80="Motorvejsstrækning",I80="Frakørselsflettestrækning",I80="Tilkørselsflettestrækning"),Inddata!O95=""),3,IF(AND(OR(I80="Motorvejsstrækning",I80="Frakørselsflettestrækning",I80="Tilkørselsflettestrækning"),Inddata!O95&lt;11,Inddata!O95&gt;-0.00000001),Inddata!O95,"Irrelevant"))</f>
        <v>Irrelevant</v>
      </c>
      <c r="O80" s="4" t="str">
        <f>IF(AND(OR(I80="Motorvejsstrækning",I80="Frakørselsflettestrækning",I80="Tilkørselsflettestrækning",I80="Frakørselsrampe",I80="Tilkørselsrampe"),Inddata!P95=""),0.5,IF(AND(OR(I80="Motorvejsstrækning",I80="Frakørselsflettestrækning",I80="Tilkørselsflettestrækning",I80="Frakørselsrampe",I80="Tilkørselsrampe"),Inddata!P95&gt;-0.00000001,Inddata!P95&lt;11),Inddata!P95,"Irrelevant"))</f>
        <v>Irrelevant</v>
      </c>
      <c r="P80" s="4" t="str">
        <f>IF(AND(OR(I80="Motorvejsstrækning",I80="Frakørselsflettestrækning",I80="Tilkørselsflettestrækning"),Inddata!Q95=""),5,IF(AND(OR(I80="Motorvejsstrækning",I80="Frakørselsflettestrækning",I80="Tilkørselsflettestrækning"),Inddata!Q95&gt;-0.00000001,Inddata!Q95&lt;101),Inddata!Q95,"Irrelevant"))</f>
        <v>Irrelevant</v>
      </c>
      <c r="Q80" s="4" t="str">
        <f>IF(AND(OR(I80="Motorvejsstrækning",I80="Frakørselsflettestrækning",I80="Tilkørselsflettestrækning"),Inddata!R95=""),"Lige",IF(AND(OR(I80="Motorvejsstrækning",I80="Frakørselsflettestrækning",I80="Tilkørselsflettestrækning"),Inddata!R95&gt;10),Inddata!R95,"Irrelevant"))</f>
        <v>Irrelevant</v>
      </c>
      <c r="R80" s="4" t="str">
        <f>IF(Q80="Lige",0,IF(AND(OR(I80="Motorvejsstrækning",I80="Frakørselsflettestrækning",I80="Tilkørselsflettestrækning"),OR(Inddata!S95="",Inddata!S95&gt;(G80*1000))),G80*1000,IF(AND(OR(I80="Motorvejsstrækning",I80="Frakørselsflettestrækning",I80="Tilkørselsflettestrækning"),Inddata!S95&gt;0),Inddata!S95,"Irrelevant")))</f>
        <v>Irrelevant</v>
      </c>
      <c r="S80" s="4" t="str">
        <f>IF(AND(OR(I80="Motorvejsstrækning",I80="Frakørselsflettestrækning",I80="Tilkørselsflettestrækning"),Inddata!T95=""),"Lige",IF(AND(OR(I80="Motorvejsstrækning",I80="Frakørselsflettestrækning",I80="Tilkørselsflettestrækning"),Inddata!T95&gt;10),Inddata!T95,"Irrelevant"))</f>
        <v>Irrelevant</v>
      </c>
      <c r="T80" s="4" t="str">
        <f>IF(S80="Lige",0,IF(R80="Irrelevant","Irrelevant",IF(AND(OR(I80="Motorvejsstrækning",I80="Frakørselsflettestrækning",I80="Tilkørselsflettestrækning"),OR(Inddata!U95="",Inddata!U95&gt;(G80*1000-R80))),G80*1000-R80,IF(AND(OR(I80="Motorvejsstrækning",I80="Frakørselsflettestrækning",I80="Tilkørselsflettestrækning"),Inddata!U95&gt;0),Inddata!U95,"Irrelevant"))))</f>
        <v>Irrelevant</v>
      </c>
      <c r="U80" s="4" t="str">
        <f>IF(AND(OR(I80="Motorvejsstrækning",I80="Frakørselsflettestrækning",I80="Tilkørselsflettestrækning",I80="Frakørselsrampe",I80="Tilkørselsrampe"),Inddata!V95=""),"Nej",IF(OR(I80="Motorvejsstrækning",I80="Frakørselsflettestrækning",I80="Tilkørselsflettestrækning",I80="Frakørselsrampe",I80="Tilkørselsrampe"),Inddata!V95,"Irrelevant"))</f>
        <v>Irrelevant</v>
      </c>
      <c r="V80" s="4" t="str">
        <f>IF(W80="Lige",IF(AND(OR(I80="Frakørselsrampe",I80="Tilkørselsrampe"),Inddata!W95=""),"Lige ruderrampe",IF(OR(I80="Frakørselsrampe",I80="Tilkørselsrampe"),Inddata!W95,"Irrelevant")),"Irrelevant")</f>
        <v>Irrelevant</v>
      </c>
      <c r="W80" s="4" t="str">
        <f>IF(AND(OR(I80="Frakørselsrampe",I80="Tilkørselsrampe"),Inddata!X95=""),"Lige",IF(AND(OR(I80="Frakørselsrampe",I80="Tilkørselsrampe"),Inddata!X95&gt;10),Inddata!X95,"Irrelevant"))</f>
        <v>Irrelevant</v>
      </c>
      <c r="X80" s="4" t="str">
        <f>IF(AND(OR(I80="Frakørselsrampe",I80="Tilkørselsrampe"),OR(Inddata!Y95="",Inddata!Y95&gt;(G80*1000))),G80*1000,IF(AND(OR(I80="Frakørselsrampe",I80="Tilkørselsrampe"),Inddata!Y95&gt;0),Inddata!Y95,"Irrelevant"))</f>
        <v>Irrelevant</v>
      </c>
      <c r="Y80" s="4" t="str">
        <f>IF(AND(I80="Frakørselsrampe",Inddata!Z95=""),95,IF(AND(I80="Tilkørselsrampe",Inddata!Z95=""),45,IF(AND(OR(I80="Frakørselsrampe",I80="Tilkørselsrampe"),Inddata!Z95&gt;4,Inddata!Z95&lt;200),Inddata!Z95,"Irrelevant")))</f>
        <v>Irrelevant</v>
      </c>
      <c r="Z80" s="4" t="str">
        <f>IF(AND(OR(I80="Frakørselsrampe",I80="Tilkørselsrampe"),Inddata!AA95=""),"Lige",IF(AND(OR(I80="Frakørselsrampe",I80="Tilkørselsrampe"),Inddata!AA95&gt;10),Inddata!AA95,"Irrelevant"))</f>
        <v>Irrelevant</v>
      </c>
      <c r="AA80" s="4" t="str">
        <f>IF(X80="Irrelevant","Irrelevant",IF(AND(OR(I80="Frakørselsrampe",I80="Tilkørselsrampe"),OR(Inddata!AB95="",Inddata!AB95&gt;(G80*1000-X80))),G80*1000-X80,IF(AND(OR(I80="Frakørselsrampe",I80="Tilkørselsrampe"),Inddata!AB95&gt;0),Inddata!AB95,"Irrelevant")))</f>
        <v>Irrelevant</v>
      </c>
      <c r="AB80" s="4" t="str">
        <f>IF(AND(I80="Frakørselsrampe",Inddata!AC95=""),60,IF(AND(I80="Tilkørselsrampe",Inddata!AC95=""),80,IF(AND(OR(I80="Frakørselsrampe",I80="Tilkørselsrampe"),Inddata!AC95&gt;4,Inddata!AC95&lt;200),Inddata!AC95,"Irrelevant")))</f>
        <v>Irrelevant</v>
      </c>
      <c r="AC80" s="4" t="str">
        <f>IF(AND(OR(I80="Motorvejsstrækning",I80="Frakørselsflettestrækning",I80="Tilkørselsflettestrækning"),Inddata!AD95=""),"Nej",IF(OR(I80="Motorvejsstrækning",I80="Frakørselsflettestrækning",I80="Tilkørselsflettestrækning"),Inddata!AD95,"Irrelevant"))</f>
        <v>Irrelevant</v>
      </c>
      <c r="AD80" s="4" t="str">
        <f>IF(AND(OR(I80="Motorvejsstrækning",I80="Frakørselsflettestrækning",I80="Tilkørselsflettestrækning"),Inddata!AE95=""),"130 km/t",IF(OR(I80="Motorvejsstrækning",I80="Frakørselsflettestrækning",I80="Tilkørselsflettestrækning"),Inddata!AE95,"Irrelevant"))</f>
        <v>Irrelevant</v>
      </c>
      <c r="AE80" s="4" t="str">
        <f>IF(AND(I80="Tilkørselsflettestrækning",Inddata!AF95=""),"Nej",IF(I80="Tilkørselsflettestrækning",Inddata!AF95,"Irrelevant"))</f>
        <v>Irrelevant</v>
      </c>
      <c r="AF80" s="4" t="str">
        <f>IF(AND(AE80="Ja",Inddata!AG95&gt;0,Inddata!AG95&lt;1.00000001),Inddata!AG95,IF(OR(AE80="Nej",AE80="Ja"),0,"Irrelevant"))</f>
        <v>Irrelevant</v>
      </c>
    </row>
    <row r="81" spans="1:32" x14ac:dyDescent="0.25">
      <c r="A81" s="4" t="str">
        <f>IF(Inddata!A96="","",Inddata!A96)</f>
        <v/>
      </c>
      <c r="B81" s="4" t="str">
        <f>IF(Inddata!B96="","",Inddata!B96)</f>
        <v/>
      </c>
      <c r="C81" s="4" t="str">
        <f>IF(Inddata!C96="","",Inddata!C96)</f>
        <v/>
      </c>
      <c r="D81" s="4" t="str">
        <f>IF(Inddata!D96="","",Inddata!D96)</f>
        <v/>
      </c>
      <c r="E81" s="4" t="str">
        <f>IF(Inddata!E96="","",Inddata!E96)</f>
        <v/>
      </c>
      <c r="F81" s="4" t="str">
        <f>IF(Inddata!F96="","",Inddata!F96)</f>
        <v/>
      </c>
      <c r="G81" s="4">
        <f>IF(Inddata!G96="","",Inddata!G96)</f>
        <v>0</v>
      </c>
      <c r="H81" s="4" t="str">
        <f>IF(Inddata!H96&gt;0.5,Inddata!H96,"")</f>
        <v/>
      </c>
      <c r="I81" s="4" t="str">
        <f>IF(Inddata!I96="","",Inddata!I96)</f>
        <v/>
      </c>
      <c r="J81" s="4" t="str">
        <f>IF(AND(OR(I81="Motorvejsstrækning",I81="Frakørselsflettestrækning",I81="Tilkørselsflettestrækning"),Inddata!K96=""),2,IF(AND(OR(I81="Motorvejsstrækning",I81="Frakørselsflettestrækning",I81="Tilkørselsflettestrækning"),Inddata!K96&gt;0.5,Inddata!K96&lt;21),Inddata!K96,"Irrelevant"))</f>
        <v>Irrelevant</v>
      </c>
      <c r="K81" s="4" t="str">
        <f>IF(AND(OR(I81="Motorvejsstrækning",I81="Frakørselsflettestrækning",I81="Tilkørselsflettestrækning",I81="Frakørselsrampe",I81="Tilkørselsrampe"),Inddata!L96=""),3.5,IF(AND(OR(I81="Motorvejsstrækning",I81="Frakørselsflettestrækning",I81="Tilkørselsflettestrækning",I81="Frakørselsrampe",I81="Tilkørselsrampe"),Inddata!L96&gt;1.5,Inddata!L96&lt;11),Inddata!L96,"Irrelevant"))</f>
        <v>Irrelevant</v>
      </c>
      <c r="L81" s="4" t="str">
        <f>IF(AND(I81="Motorvejsstrækning",Inddata!M96=""),"Nej",IF(I81="Motorvejsstrækning",Inddata!M96,"Irrelevant"))</f>
        <v>Irrelevant</v>
      </c>
      <c r="M81" s="4" t="str">
        <f>IF(AND(L81="Ja",Inddata!N96&gt;0,Inddata!N96&lt;1.00000001),Inddata!N96,IF(OR(L81="Nej",L81="Ja"),0,"Irrelevant"))</f>
        <v>Irrelevant</v>
      </c>
      <c r="N81" s="4" t="str">
        <f>IF(AND(OR(I81="Motorvejsstrækning",I81="Frakørselsflettestrækning",I81="Tilkørselsflettestrækning"),Inddata!O96=""),3,IF(AND(OR(I81="Motorvejsstrækning",I81="Frakørselsflettestrækning",I81="Tilkørselsflettestrækning"),Inddata!O96&lt;11,Inddata!O96&gt;-0.00000001),Inddata!O96,"Irrelevant"))</f>
        <v>Irrelevant</v>
      </c>
      <c r="O81" s="4" t="str">
        <f>IF(AND(OR(I81="Motorvejsstrækning",I81="Frakørselsflettestrækning",I81="Tilkørselsflettestrækning",I81="Frakørselsrampe",I81="Tilkørselsrampe"),Inddata!P96=""),0.5,IF(AND(OR(I81="Motorvejsstrækning",I81="Frakørselsflettestrækning",I81="Tilkørselsflettestrækning",I81="Frakørselsrampe",I81="Tilkørselsrampe"),Inddata!P96&gt;-0.00000001,Inddata!P96&lt;11),Inddata!P96,"Irrelevant"))</f>
        <v>Irrelevant</v>
      </c>
      <c r="P81" s="4" t="str">
        <f>IF(AND(OR(I81="Motorvejsstrækning",I81="Frakørselsflettestrækning",I81="Tilkørselsflettestrækning"),Inddata!Q96=""),5,IF(AND(OR(I81="Motorvejsstrækning",I81="Frakørselsflettestrækning",I81="Tilkørselsflettestrækning"),Inddata!Q96&gt;-0.00000001,Inddata!Q96&lt;101),Inddata!Q96,"Irrelevant"))</f>
        <v>Irrelevant</v>
      </c>
      <c r="Q81" s="4" t="str">
        <f>IF(AND(OR(I81="Motorvejsstrækning",I81="Frakørselsflettestrækning",I81="Tilkørselsflettestrækning"),Inddata!R96=""),"Lige",IF(AND(OR(I81="Motorvejsstrækning",I81="Frakørselsflettestrækning",I81="Tilkørselsflettestrækning"),Inddata!R96&gt;10),Inddata!R96,"Irrelevant"))</f>
        <v>Irrelevant</v>
      </c>
      <c r="R81" s="4" t="str">
        <f>IF(Q81="Lige",0,IF(AND(OR(I81="Motorvejsstrækning",I81="Frakørselsflettestrækning",I81="Tilkørselsflettestrækning"),OR(Inddata!S96="",Inddata!S96&gt;(G81*1000))),G81*1000,IF(AND(OR(I81="Motorvejsstrækning",I81="Frakørselsflettestrækning",I81="Tilkørselsflettestrækning"),Inddata!S96&gt;0),Inddata!S96,"Irrelevant")))</f>
        <v>Irrelevant</v>
      </c>
      <c r="S81" s="4" t="str">
        <f>IF(AND(OR(I81="Motorvejsstrækning",I81="Frakørselsflettestrækning",I81="Tilkørselsflettestrækning"),Inddata!T96=""),"Lige",IF(AND(OR(I81="Motorvejsstrækning",I81="Frakørselsflettestrækning",I81="Tilkørselsflettestrækning"),Inddata!T96&gt;10),Inddata!T96,"Irrelevant"))</f>
        <v>Irrelevant</v>
      </c>
      <c r="T81" s="4" t="str">
        <f>IF(S81="Lige",0,IF(R81="Irrelevant","Irrelevant",IF(AND(OR(I81="Motorvejsstrækning",I81="Frakørselsflettestrækning",I81="Tilkørselsflettestrækning"),OR(Inddata!U96="",Inddata!U96&gt;(G81*1000-R81))),G81*1000-R81,IF(AND(OR(I81="Motorvejsstrækning",I81="Frakørselsflettestrækning",I81="Tilkørselsflettestrækning"),Inddata!U96&gt;0),Inddata!U96,"Irrelevant"))))</f>
        <v>Irrelevant</v>
      </c>
      <c r="U81" s="4" t="str">
        <f>IF(AND(OR(I81="Motorvejsstrækning",I81="Frakørselsflettestrækning",I81="Tilkørselsflettestrækning",I81="Frakørselsrampe",I81="Tilkørselsrampe"),Inddata!V96=""),"Nej",IF(OR(I81="Motorvejsstrækning",I81="Frakørselsflettestrækning",I81="Tilkørselsflettestrækning",I81="Frakørselsrampe",I81="Tilkørselsrampe"),Inddata!V96,"Irrelevant"))</f>
        <v>Irrelevant</v>
      </c>
      <c r="V81" s="4" t="str">
        <f>IF(W81="Lige",IF(AND(OR(I81="Frakørselsrampe",I81="Tilkørselsrampe"),Inddata!W96=""),"Lige ruderrampe",IF(OR(I81="Frakørselsrampe",I81="Tilkørselsrampe"),Inddata!W96,"Irrelevant")),"Irrelevant")</f>
        <v>Irrelevant</v>
      </c>
      <c r="W81" s="4" t="str">
        <f>IF(AND(OR(I81="Frakørselsrampe",I81="Tilkørselsrampe"),Inddata!X96=""),"Lige",IF(AND(OR(I81="Frakørselsrampe",I81="Tilkørselsrampe"),Inddata!X96&gt;10),Inddata!X96,"Irrelevant"))</f>
        <v>Irrelevant</v>
      </c>
      <c r="X81" s="4" t="str">
        <f>IF(AND(OR(I81="Frakørselsrampe",I81="Tilkørselsrampe"),OR(Inddata!Y96="",Inddata!Y96&gt;(G81*1000))),G81*1000,IF(AND(OR(I81="Frakørselsrampe",I81="Tilkørselsrampe"),Inddata!Y96&gt;0),Inddata!Y96,"Irrelevant"))</f>
        <v>Irrelevant</v>
      </c>
      <c r="Y81" s="4" t="str">
        <f>IF(AND(I81="Frakørselsrampe",Inddata!Z96=""),95,IF(AND(I81="Tilkørselsrampe",Inddata!Z96=""),45,IF(AND(OR(I81="Frakørselsrampe",I81="Tilkørselsrampe"),Inddata!Z96&gt;4,Inddata!Z96&lt;200),Inddata!Z96,"Irrelevant")))</f>
        <v>Irrelevant</v>
      </c>
      <c r="Z81" s="4" t="str">
        <f>IF(AND(OR(I81="Frakørselsrampe",I81="Tilkørselsrampe"),Inddata!AA96=""),"Lige",IF(AND(OR(I81="Frakørselsrampe",I81="Tilkørselsrampe"),Inddata!AA96&gt;10),Inddata!AA96,"Irrelevant"))</f>
        <v>Irrelevant</v>
      </c>
      <c r="AA81" s="4" t="str">
        <f>IF(X81="Irrelevant","Irrelevant",IF(AND(OR(I81="Frakørselsrampe",I81="Tilkørselsrampe"),OR(Inddata!AB96="",Inddata!AB96&gt;(G81*1000-X81))),G81*1000-X81,IF(AND(OR(I81="Frakørselsrampe",I81="Tilkørselsrampe"),Inddata!AB96&gt;0),Inddata!AB96,"Irrelevant")))</f>
        <v>Irrelevant</v>
      </c>
      <c r="AB81" s="4" t="str">
        <f>IF(AND(I81="Frakørselsrampe",Inddata!AC96=""),60,IF(AND(I81="Tilkørselsrampe",Inddata!AC96=""),80,IF(AND(OR(I81="Frakørselsrampe",I81="Tilkørselsrampe"),Inddata!AC96&gt;4,Inddata!AC96&lt;200),Inddata!AC96,"Irrelevant")))</f>
        <v>Irrelevant</v>
      </c>
      <c r="AC81" s="4" t="str">
        <f>IF(AND(OR(I81="Motorvejsstrækning",I81="Frakørselsflettestrækning",I81="Tilkørselsflettestrækning"),Inddata!AD96=""),"Nej",IF(OR(I81="Motorvejsstrækning",I81="Frakørselsflettestrækning",I81="Tilkørselsflettestrækning"),Inddata!AD96,"Irrelevant"))</f>
        <v>Irrelevant</v>
      </c>
      <c r="AD81" s="4" t="str">
        <f>IF(AND(OR(I81="Motorvejsstrækning",I81="Frakørselsflettestrækning",I81="Tilkørselsflettestrækning"),Inddata!AE96=""),"130 km/t",IF(OR(I81="Motorvejsstrækning",I81="Frakørselsflettestrækning",I81="Tilkørselsflettestrækning"),Inddata!AE96,"Irrelevant"))</f>
        <v>Irrelevant</v>
      </c>
      <c r="AE81" s="4" t="str">
        <f>IF(AND(I81="Tilkørselsflettestrækning",Inddata!AF96=""),"Nej",IF(I81="Tilkørselsflettestrækning",Inddata!AF96,"Irrelevant"))</f>
        <v>Irrelevant</v>
      </c>
      <c r="AF81" s="4" t="str">
        <f>IF(AND(AE81="Ja",Inddata!AG96&gt;0,Inddata!AG96&lt;1.00000001),Inddata!AG96,IF(OR(AE81="Nej",AE81="Ja"),0,"Irrelevant"))</f>
        <v>Irrelevant</v>
      </c>
    </row>
    <row r="82" spans="1:32" x14ac:dyDescent="0.25">
      <c r="A82" s="4" t="str">
        <f>IF(Inddata!A97="","",Inddata!A97)</f>
        <v/>
      </c>
      <c r="B82" s="4" t="str">
        <f>IF(Inddata!B97="","",Inddata!B97)</f>
        <v/>
      </c>
      <c r="C82" s="4" t="str">
        <f>IF(Inddata!C97="","",Inddata!C97)</f>
        <v/>
      </c>
      <c r="D82" s="4" t="str">
        <f>IF(Inddata!D97="","",Inddata!D97)</f>
        <v/>
      </c>
      <c r="E82" s="4" t="str">
        <f>IF(Inddata!E97="","",Inddata!E97)</f>
        <v/>
      </c>
      <c r="F82" s="4" t="str">
        <f>IF(Inddata!F97="","",Inddata!F97)</f>
        <v/>
      </c>
      <c r="G82" s="4">
        <f>IF(Inddata!G97="","",Inddata!G97)</f>
        <v>0</v>
      </c>
      <c r="H82" s="4" t="str">
        <f>IF(Inddata!H97&gt;0.5,Inddata!H97,"")</f>
        <v/>
      </c>
      <c r="I82" s="4" t="str">
        <f>IF(Inddata!I97="","",Inddata!I97)</f>
        <v/>
      </c>
      <c r="J82" s="4" t="str">
        <f>IF(AND(OR(I82="Motorvejsstrækning",I82="Frakørselsflettestrækning",I82="Tilkørselsflettestrækning"),Inddata!K97=""),2,IF(AND(OR(I82="Motorvejsstrækning",I82="Frakørselsflettestrækning",I82="Tilkørselsflettestrækning"),Inddata!K97&gt;0.5,Inddata!K97&lt;21),Inddata!K97,"Irrelevant"))</f>
        <v>Irrelevant</v>
      </c>
      <c r="K82" s="4" t="str">
        <f>IF(AND(OR(I82="Motorvejsstrækning",I82="Frakørselsflettestrækning",I82="Tilkørselsflettestrækning",I82="Frakørselsrampe",I82="Tilkørselsrampe"),Inddata!L97=""),3.5,IF(AND(OR(I82="Motorvejsstrækning",I82="Frakørselsflettestrækning",I82="Tilkørselsflettestrækning",I82="Frakørselsrampe",I82="Tilkørselsrampe"),Inddata!L97&gt;1.5,Inddata!L97&lt;11),Inddata!L97,"Irrelevant"))</f>
        <v>Irrelevant</v>
      </c>
      <c r="L82" s="4" t="str">
        <f>IF(AND(I82="Motorvejsstrækning",Inddata!M97=""),"Nej",IF(I82="Motorvejsstrækning",Inddata!M97,"Irrelevant"))</f>
        <v>Irrelevant</v>
      </c>
      <c r="M82" s="4" t="str">
        <f>IF(AND(L82="Ja",Inddata!N97&gt;0,Inddata!N97&lt;1.00000001),Inddata!N97,IF(OR(L82="Nej",L82="Ja"),0,"Irrelevant"))</f>
        <v>Irrelevant</v>
      </c>
      <c r="N82" s="4" t="str">
        <f>IF(AND(OR(I82="Motorvejsstrækning",I82="Frakørselsflettestrækning",I82="Tilkørselsflettestrækning"),Inddata!O97=""),3,IF(AND(OR(I82="Motorvejsstrækning",I82="Frakørselsflettestrækning",I82="Tilkørselsflettestrækning"),Inddata!O97&lt;11,Inddata!O97&gt;-0.00000001),Inddata!O97,"Irrelevant"))</f>
        <v>Irrelevant</v>
      </c>
      <c r="O82" s="4" t="str">
        <f>IF(AND(OR(I82="Motorvejsstrækning",I82="Frakørselsflettestrækning",I82="Tilkørselsflettestrækning",I82="Frakørselsrampe",I82="Tilkørselsrampe"),Inddata!P97=""),0.5,IF(AND(OR(I82="Motorvejsstrækning",I82="Frakørselsflettestrækning",I82="Tilkørselsflettestrækning",I82="Frakørselsrampe",I82="Tilkørselsrampe"),Inddata!P97&gt;-0.00000001,Inddata!P97&lt;11),Inddata!P97,"Irrelevant"))</f>
        <v>Irrelevant</v>
      </c>
      <c r="P82" s="4" t="str">
        <f>IF(AND(OR(I82="Motorvejsstrækning",I82="Frakørselsflettestrækning",I82="Tilkørselsflettestrækning"),Inddata!Q97=""),5,IF(AND(OR(I82="Motorvejsstrækning",I82="Frakørselsflettestrækning",I82="Tilkørselsflettestrækning"),Inddata!Q97&gt;-0.00000001,Inddata!Q97&lt;101),Inddata!Q97,"Irrelevant"))</f>
        <v>Irrelevant</v>
      </c>
      <c r="Q82" s="4" t="str">
        <f>IF(AND(OR(I82="Motorvejsstrækning",I82="Frakørselsflettestrækning",I82="Tilkørselsflettestrækning"),Inddata!R97=""),"Lige",IF(AND(OR(I82="Motorvejsstrækning",I82="Frakørselsflettestrækning",I82="Tilkørselsflettestrækning"),Inddata!R97&gt;10),Inddata!R97,"Irrelevant"))</f>
        <v>Irrelevant</v>
      </c>
      <c r="R82" s="4" t="str">
        <f>IF(Q82="Lige",0,IF(AND(OR(I82="Motorvejsstrækning",I82="Frakørselsflettestrækning",I82="Tilkørselsflettestrækning"),OR(Inddata!S97="",Inddata!S97&gt;(G82*1000))),G82*1000,IF(AND(OR(I82="Motorvejsstrækning",I82="Frakørselsflettestrækning",I82="Tilkørselsflettestrækning"),Inddata!S97&gt;0),Inddata!S97,"Irrelevant")))</f>
        <v>Irrelevant</v>
      </c>
      <c r="S82" s="4" t="str">
        <f>IF(AND(OR(I82="Motorvejsstrækning",I82="Frakørselsflettestrækning",I82="Tilkørselsflettestrækning"),Inddata!T97=""),"Lige",IF(AND(OR(I82="Motorvejsstrækning",I82="Frakørselsflettestrækning",I82="Tilkørselsflettestrækning"),Inddata!T97&gt;10),Inddata!T97,"Irrelevant"))</f>
        <v>Irrelevant</v>
      </c>
      <c r="T82" s="4" t="str">
        <f>IF(S82="Lige",0,IF(R82="Irrelevant","Irrelevant",IF(AND(OR(I82="Motorvejsstrækning",I82="Frakørselsflettestrækning",I82="Tilkørselsflettestrækning"),OR(Inddata!U97="",Inddata!U97&gt;(G82*1000-R82))),G82*1000-R82,IF(AND(OR(I82="Motorvejsstrækning",I82="Frakørselsflettestrækning",I82="Tilkørselsflettestrækning"),Inddata!U97&gt;0),Inddata!U97,"Irrelevant"))))</f>
        <v>Irrelevant</v>
      </c>
      <c r="U82" s="4" t="str">
        <f>IF(AND(OR(I82="Motorvejsstrækning",I82="Frakørselsflettestrækning",I82="Tilkørselsflettestrækning",I82="Frakørselsrampe",I82="Tilkørselsrampe"),Inddata!V97=""),"Nej",IF(OR(I82="Motorvejsstrækning",I82="Frakørselsflettestrækning",I82="Tilkørselsflettestrækning",I82="Frakørselsrampe",I82="Tilkørselsrampe"),Inddata!V97,"Irrelevant"))</f>
        <v>Irrelevant</v>
      </c>
      <c r="V82" s="4" t="str">
        <f>IF(W82="Lige",IF(AND(OR(I82="Frakørselsrampe",I82="Tilkørselsrampe"),Inddata!W97=""),"Lige ruderrampe",IF(OR(I82="Frakørselsrampe",I82="Tilkørselsrampe"),Inddata!W97,"Irrelevant")),"Irrelevant")</f>
        <v>Irrelevant</v>
      </c>
      <c r="W82" s="4" t="str">
        <f>IF(AND(OR(I82="Frakørselsrampe",I82="Tilkørselsrampe"),Inddata!X97=""),"Lige",IF(AND(OR(I82="Frakørselsrampe",I82="Tilkørselsrampe"),Inddata!X97&gt;10),Inddata!X97,"Irrelevant"))</f>
        <v>Irrelevant</v>
      </c>
      <c r="X82" s="4" t="str">
        <f>IF(AND(OR(I82="Frakørselsrampe",I82="Tilkørselsrampe"),OR(Inddata!Y97="",Inddata!Y97&gt;(G82*1000))),G82*1000,IF(AND(OR(I82="Frakørselsrampe",I82="Tilkørselsrampe"),Inddata!Y97&gt;0),Inddata!Y97,"Irrelevant"))</f>
        <v>Irrelevant</v>
      </c>
      <c r="Y82" s="4" t="str">
        <f>IF(AND(I82="Frakørselsrampe",Inddata!Z97=""),95,IF(AND(I82="Tilkørselsrampe",Inddata!Z97=""),45,IF(AND(OR(I82="Frakørselsrampe",I82="Tilkørselsrampe"),Inddata!Z97&gt;4,Inddata!Z97&lt;200),Inddata!Z97,"Irrelevant")))</f>
        <v>Irrelevant</v>
      </c>
      <c r="Z82" s="4" t="str">
        <f>IF(AND(OR(I82="Frakørselsrampe",I82="Tilkørselsrampe"),Inddata!AA97=""),"Lige",IF(AND(OR(I82="Frakørselsrampe",I82="Tilkørselsrampe"),Inddata!AA97&gt;10),Inddata!AA97,"Irrelevant"))</f>
        <v>Irrelevant</v>
      </c>
      <c r="AA82" s="4" t="str">
        <f>IF(X82="Irrelevant","Irrelevant",IF(AND(OR(I82="Frakørselsrampe",I82="Tilkørselsrampe"),OR(Inddata!AB97="",Inddata!AB97&gt;(G82*1000-X82))),G82*1000-X82,IF(AND(OR(I82="Frakørselsrampe",I82="Tilkørselsrampe"),Inddata!AB97&gt;0),Inddata!AB97,"Irrelevant")))</f>
        <v>Irrelevant</v>
      </c>
      <c r="AB82" s="4" t="str">
        <f>IF(AND(I82="Frakørselsrampe",Inddata!AC97=""),60,IF(AND(I82="Tilkørselsrampe",Inddata!AC97=""),80,IF(AND(OR(I82="Frakørselsrampe",I82="Tilkørselsrampe"),Inddata!AC97&gt;4,Inddata!AC97&lt;200),Inddata!AC97,"Irrelevant")))</f>
        <v>Irrelevant</v>
      </c>
      <c r="AC82" s="4" t="str">
        <f>IF(AND(OR(I82="Motorvejsstrækning",I82="Frakørselsflettestrækning",I82="Tilkørselsflettestrækning"),Inddata!AD97=""),"Nej",IF(OR(I82="Motorvejsstrækning",I82="Frakørselsflettestrækning",I82="Tilkørselsflettestrækning"),Inddata!AD97,"Irrelevant"))</f>
        <v>Irrelevant</v>
      </c>
      <c r="AD82" s="4" t="str">
        <f>IF(AND(OR(I82="Motorvejsstrækning",I82="Frakørselsflettestrækning",I82="Tilkørselsflettestrækning"),Inddata!AE97=""),"130 km/t",IF(OR(I82="Motorvejsstrækning",I82="Frakørselsflettestrækning",I82="Tilkørselsflettestrækning"),Inddata!AE97,"Irrelevant"))</f>
        <v>Irrelevant</v>
      </c>
      <c r="AE82" s="4" t="str">
        <f>IF(AND(I82="Tilkørselsflettestrækning",Inddata!AF97=""),"Nej",IF(I82="Tilkørselsflettestrækning",Inddata!AF97,"Irrelevant"))</f>
        <v>Irrelevant</v>
      </c>
      <c r="AF82" s="4" t="str">
        <f>IF(AND(AE82="Ja",Inddata!AG97&gt;0,Inddata!AG97&lt;1.00000001),Inddata!AG97,IF(OR(AE82="Nej",AE82="Ja"),0,"Irrelevant"))</f>
        <v>Irrelevant</v>
      </c>
    </row>
    <row r="83" spans="1:32" x14ac:dyDescent="0.25">
      <c r="A83" s="4" t="str">
        <f>IF(Inddata!A98="","",Inddata!A98)</f>
        <v/>
      </c>
      <c r="B83" s="4" t="str">
        <f>IF(Inddata!B98="","",Inddata!B98)</f>
        <v/>
      </c>
      <c r="C83" s="4" t="str">
        <f>IF(Inddata!C98="","",Inddata!C98)</f>
        <v/>
      </c>
      <c r="D83" s="4" t="str">
        <f>IF(Inddata!D98="","",Inddata!D98)</f>
        <v/>
      </c>
      <c r="E83" s="4" t="str">
        <f>IF(Inddata!E98="","",Inddata!E98)</f>
        <v/>
      </c>
      <c r="F83" s="4" t="str">
        <f>IF(Inddata!F98="","",Inddata!F98)</f>
        <v/>
      </c>
      <c r="G83" s="4">
        <f>IF(Inddata!G98="","",Inddata!G98)</f>
        <v>0</v>
      </c>
      <c r="H83" s="4" t="str">
        <f>IF(Inddata!H98&gt;0.5,Inddata!H98,"")</f>
        <v/>
      </c>
      <c r="I83" s="4" t="str">
        <f>IF(Inddata!I98="","",Inddata!I98)</f>
        <v/>
      </c>
      <c r="J83" s="4" t="str">
        <f>IF(AND(OR(I83="Motorvejsstrækning",I83="Frakørselsflettestrækning",I83="Tilkørselsflettestrækning"),Inddata!K98=""),2,IF(AND(OR(I83="Motorvejsstrækning",I83="Frakørselsflettestrækning",I83="Tilkørselsflettestrækning"),Inddata!K98&gt;0.5,Inddata!K98&lt;21),Inddata!K98,"Irrelevant"))</f>
        <v>Irrelevant</v>
      </c>
      <c r="K83" s="4" t="str">
        <f>IF(AND(OR(I83="Motorvejsstrækning",I83="Frakørselsflettestrækning",I83="Tilkørselsflettestrækning",I83="Frakørselsrampe",I83="Tilkørselsrampe"),Inddata!L98=""),3.5,IF(AND(OR(I83="Motorvejsstrækning",I83="Frakørselsflettestrækning",I83="Tilkørselsflettestrækning",I83="Frakørselsrampe",I83="Tilkørselsrampe"),Inddata!L98&gt;1.5,Inddata!L98&lt;11),Inddata!L98,"Irrelevant"))</f>
        <v>Irrelevant</v>
      </c>
      <c r="L83" s="4" t="str">
        <f>IF(AND(I83="Motorvejsstrækning",Inddata!M98=""),"Nej",IF(I83="Motorvejsstrækning",Inddata!M98,"Irrelevant"))</f>
        <v>Irrelevant</v>
      </c>
      <c r="M83" s="4" t="str">
        <f>IF(AND(L83="Ja",Inddata!N98&gt;0,Inddata!N98&lt;1.00000001),Inddata!N98,IF(OR(L83="Nej",L83="Ja"),0,"Irrelevant"))</f>
        <v>Irrelevant</v>
      </c>
      <c r="N83" s="4" t="str">
        <f>IF(AND(OR(I83="Motorvejsstrækning",I83="Frakørselsflettestrækning",I83="Tilkørselsflettestrækning"),Inddata!O98=""),3,IF(AND(OR(I83="Motorvejsstrækning",I83="Frakørselsflettestrækning",I83="Tilkørselsflettestrækning"),Inddata!O98&lt;11,Inddata!O98&gt;-0.00000001),Inddata!O98,"Irrelevant"))</f>
        <v>Irrelevant</v>
      </c>
      <c r="O83" s="4" t="str">
        <f>IF(AND(OR(I83="Motorvejsstrækning",I83="Frakørselsflettestrækning",I83="Tilkørselsflettestrækning",I83="Frakørselsrampe",I83="Tilkørselsrampe"),Inddata!P98=""),0.5,IF(AND(OR(I83="Motorvejsstrækning",I83="Frakørselsflettestrækning",I83="Tilkørselsflettestrækning",I83="Frakørselsrampe",I83="Tilkørselsrampe"),Inddata!P98&gt;-0.00000001,Inddata!P98&lt;11),Inddata!P98,"Irrelevant"))</f>
        <v>Irrelevant</v>
      </c>
      <c r="P83" s="4" t="str">
        <f>IF(AND(OR(I83="Motorvejsstrækning",I83="Frakørselsflettestrækning",I83="Tilkørselsflettestrækning"),Inddata!Q98=""),5,IF(AND(OR(I83="Motorvejsstrækning",I83="Frakørselsflettestrækning",I83="Tilkørselsflettestrækning"),Inddata!Q98&gt;-0.00000001,Inddata!Q98&lt;101),Inddata!Q98,"Irrelevant"))</f>
        <v>Irrelevant</v>
      </c>
      <c r="Q83" s="4" t="str">
        <f>IF(AND(OR(I83="Motorvejsstrækning",I83="Frakørselsflettestrækning",I83="Tilkørselsflettestrækning"),Inddata!R98=""),"Lige",IF(AND(OR(I83="Motorvejsstrækning",I83="Frakørselsflettestrækning",I83="Tilkørselsflettestrækning"),Inddata!R98&gt;10),Inddata!R98,"Irrelevant"))</f>
        <v>Irrelevant</v>
      </c>
      <c r="R83" s="4" t="str">
        <f>IF(Q83="Lige",0,IF(AND(OR(I83="Motorvejsstrækning",I83="Frakørselsflettestrækning",I83="Tilkørselsflettestrækning"),OR(Inddata!S98="",Inddata!S98&gt;(G83*1000))),G83*1000,IF(AND(OR(I83="Motorvejsstrækning",I83="Frakørselsflettestrækning",I83="Tilkørselsflettestrækning"),Inddata!S98&gt;0),Inddata!S98,"Irrelevant")))</f>
        <v>Irrelevant</v>
      </c>
      <c r="S83" s="4" t="str">
        <f>IF(AND(OR(I83="Motorvejsstrækning",I83="Frakørselsflettestrækning",I83="Tilkørselsflettestrækning"),Inddata!T98=""),"Lige",IF(AND(OR(I83="Motorvejsstrækning",I83="Frakørselsflettestrækning",I83="Tilkørselsflettestrækning"),Inddata!T98&gt;10),Inddata!T98,"Irrelevant"))</f>
        <v>Irrelevant</v>
      </c>
      <c r="T83" s="4" t="str">
        <f>IF(S83="Lige",0,IF(R83="Irrelevant","Irrelevant",IF(AND(OR(I83="Motorvejsstrækning",I83="Frakørselsflettestrækning",I83="Tilkørselsflettestrækning"),OR(Inddata!U98="",Inddata!U98&gt;(G83*1000-R83))),G83*1000-R83,IF(AND(OR(I83="Motorvejsstrækning",I83="Frakørselsflettestrækning",I83="Tilkørselsflettestrækning"),Inddata!U98&gt;0),Inddata!U98,"Irrelevant"))))</f>
        <v>Irrelevant</v>
      </c>
      <c r="U83" s="4" t="str">
        <f>IF(AND(OR(I83="Motorvejsstrækning",I83="Frakørselsflettestrækning",I83="Tilkørselsflettestrækning",I83="Frakørselsrampe",I83="Tilkørselsrampe"),Inddata!V98=""),"Nej",IF(OR(I83="Motorvejsstrækning",I83="Frakørselsflettestrækning",I83="Tilkørselsflettestrækning",I83="Frakørselsrampe",I83="Tilkørselsrampe"),Inddata!V98,"Irrelevant"))</f>
        <v>Irrelevant</v>
      </c>
      <c r="V83" s="4" t="str">
        <f>IF(W83="Lige",IF(AND(OR(I83="Frakørselsrampe",I83="Tilkørselsrampe"),Inddata!W98=""),"Lige ruderrampe",IF(OR(I83="Frakørselsrampe",I83="Tilkørselsrampe"),Inddata!W98,"Irrelevant")),"Irrelevant")</f>
        <v>Irrelevant</v>
      </c>
      <c r="W83" s="4" t="str">
        <f>IF(AND(OR(I83="Frakørselsrampe",I83="Tilkørselsrampe"),Inddata!X98=""),"Lige",IF(AND(OR(I83="Frakørselsrampe",I83="Tilkørselsrampe"),Inddata!X98&gt;10),Inddata!X98,"Irrelevant"))</f>
        <v>Irrelevant</v>
      </c>
      <c r="X83" s="4" t="str">
        <f>IF(AND(OR(I83="Frakørselsrampe",I83="Tilkørselsrampe"),OR(Inddata!Y98="",Inddata!Y98&gt;(G83*1000))),G83*1000,IF(AND(OR(I83="Frakørselsrampe",I83="Tilkørselsrampe"),Inddata!Y98&gt;0),Inddata!Y98,"Irrelevant"))</f>
        <v>Irrelevant</v>
      </c>
      <c r="Y83" s="4" t="str">
        <f>IF(AND(I83="Frakørselsrampe",Inddata!Z98=""),95,IF(AND(I83="Tilkørselsrampe",Inddata!Z98=""),45,IF(AND(OR(I83="Frakørselsrampe",I83="Tilkørselsrampe"),Inddata!Z98&gt;4,Inddata!Z98&lt;200),Inddata!Z98,"Irrelevant")))</f>
        <v>Irrelevant</v>
      </c>
      <c r="Z83" s="4" t="str">
        <f>IF(AND(OR(I83="Frakørselsrampe",I83="Tilkørselsrampe"),Inddata!AA98=""),"Lige",IF(AND(OR(I83="Frakørselsrampe",I83="Tilkørselsrampe"),Inddata!AA98&gt;10),Inddata!AA98,"Irrelevant"))</f>
        <v>Irrelevant</v>
      </c>
      <c r="AA83" s="4" t="str">
        <f>IF(X83="Irrelevant","Irrelevant",IF(AND(OR(I83="Frakørselsrampe",I83="Tilkørselsrampe"),OR(Inddata!AB98="",Inddata!AB98&gt;(G83*1000-X83))),G83*1000-X83,IF(AND(OR(I83="Frakørselsrampe",I83="Tilkørselsrampe"),Inddata!AB98&gt;0),Inddata!AB98,"Irrelevant")))</f>
        <v>Irrelevant</v>
      </c>
      <c r="AB83" s="4" t="str">
        <f>IF(AND(I83="Frakørselsrampe",Inddata!AC98=""),60,IF(AND(I83="Tilkørselsrampe",Inddata!AC98=""),80,IF(AND(OR(I83="Frakørselsrampe",I83="Tilkørselsrampe"),Inddata!AC98&gt;4,Inddata!AC98&lt;200),Inddata!AC98,"Irrelevant")))</f>
        <v>Irrelevant</v>
      </c>
      <c r="AC83" s="4" t="str">
        <f>IF(AND(OR(I83="Motorvejsstrækning",I83="Frakørselsflettestrækning",I83="Tilkørselsflettestrækning"),Inddata!AD98=""),"Nej",IF(OR(I83="Motorvejsstrækning",I83="Frakørselsflettestrækning",I83="Tilkørselsflettestrækning"),Inddata!AD98,"Irrelevant"))</f>
        <v>Irrelevant</v>
      </c>
      <c r="AD83" s="4" t="str">
        <f>IF(AND(OR(I83="Motorvejsstrækning",I83="Frakørselsflettestrækning",I83="Tilkørselsflettestrækning"),Inddata!AE98=""),"130 km/t",IF(OR(I83="Motorvejsstrækning",I83="Frakørselsflettestrækning",I83="Tilkørselsflettestrækning"),Inddata!AE98,"Irrelevant"))</f>
        <v>Irrelevant</v>
      </c>
      <c r="AE83" s="4" t="str">
        <f>IF(AND(I83="Tilkørselsflettestrækning",Inddata!AF98=""),"Nej",IF(I83="Tilkørselsflettestrækning",Inddata!AF98,"Irrelevant"))</f>
        <v>Irrelevant</v>
      </c>
      <c r="AF83" s="4" t="str">
        <f>IF(AND(AE83="Ja",Inddata!AG98&gt;0,Inddata!AG98&lt;1.00000001),Inddata!AG98,IF(OR(AE83="Nej",AE83="Ja"),0,"Irrelevant"))</f>
        <v>Irrelevant</v>
      </c>
    </row>
    <row r="84" spans="1:32" x14ac:dyDescent="0.25">
      <c r="A84" s="4" t="str">
        <f>IF(Inddata!A99="","",Inddata!A99)</f>
        <v/>
      </c>
      <c r="B84" s="4" t="str">
        <f>IF(Inddata!B99="","",Inddata!B99)</f>
        <v/>
      </c>
      <c r="C84" s="4" t="str">
        <f>IF(Inddata!C99="","",Inddata!C99)</f>
        <v/>
      </c>
      <c r="D84" s="4" t="str">
        <f>IF(Inddata!D99="","",Inddata!D99)</f>
        <v/>
      </c>
      <c r="E84" s="4" t="str">
        <f>IF(Inddata!E99="","",Inddata!E99)</f>
        <v/>
      </c>
      <c r="F84" s="4" t="str">
        <f>IF(Inddata!F99="","",Inddata!F99)</f>
        <v/>
      </c>
      <c r="G84" s="4">
        <f>IF(Inddata!G99="","",Inddata!G99)</f>
        <v>0</v>
      </c>
      <c r="H84" s="4" t="str">
        <f>IF(Inddata!H99&gt;0.5,Inddata!H99,"")</f>
        <v/>
      </c>
      <c r="I84" s="4" t="str">
        <f>IF(Inddata!I99="","",Inddata!I99)</f>
        <v/>
      </c>
      <c r="J84" s="4" t="str">
        <f>IF(AND(OR(I84="Motorvejsstrækning",I84="Frakørselsflettestrækning",I84="Tilkørselsflettestrækning"),Inddata!K99=""),2,IF(AND(OR(I84="Motorvejsstrækning",I84="Frakørselsflettestrækning",I84="Tilkørselsflettestrækning"),Inddata!K99&gt;0.5,Inddata!K99&lt;21),Inddata!K99,"Irrelevant"))</f>
        <v>Irrelevant</v>
      </c>
      <c r="K84" s="4" t="str">
        <f>IF(AND(OR(I84="Motorvejsstrækning",I84="Frakørselsflettestrækning",I84="Tilkørselsflettestrækning",I84="Frakørselsrampe",I84="Tilkørselsrampe"),Inddata!L99=""),3.5,IF(AND(OR(I84="Motorvejsstrækning",I84="Frakørselsflettestrækning",I84="Tilkørselsflettestrækning",I84="Frakørselsrampe",I84="Tilkørselsrampe"),Inddata!L99&gt;1.5,Inddata!L99&lt;11),Inddata!L99,"Irrelevant"))</f>
        <v>Irrelevant</v>
      </c>
      <c r="L84" s="4" t="str">
        <f>IF(AND(I84="Motorvejsstrækning",Inddata!M99=""),"Nej",IF(I84="Motorvejsstrækning",Inddata!M99,"Irrelevant"))</f>
        <v>Irrelevant</v>
      </c>
      <c r="M84" s="4" t="str">
        <f>IF(AND(L84="Ja",Inddata!N99&gt;0,Inddata!N99&lt;1.00000001),Inddata!N99,IF(OR(L84="Nej",L84="Ja"),0,"Irrelevant"))</f>
        <v>Irrelevant</v>
      </c>
      <c r="N84" s="4" t="str">
        <f>IF(AND(OR(I84="Motorvejsstrækning",I84="Frakørselsflettestrækning",I84="Tilkørselsflettestrækning"),Inddata!O99=""),3,IF(AND(OR(I84="Motorvejsstrækning",I84="Frakørselsflettestrækning",I84="Tilkørselsflettestrækning"),Inddata!O99&lt;11,Inddata!O99&gt;-0.00000001),Inddata!O99,"Irrelevant"))</f>
        <v>Irrelevant</v>
      </c>
      <c r="O84" s="4" t="str">
        <f>IF(AND(OR(I84="Motorvejsstrækning",I84="Frakørselsflettestrækning",I84="Tilkørselsflettestrækning",I84="Frakørselsrampe",I84="Tilkørselsrampe"),Inddata!P99=""),0.5,IF(AND(OR(I84="Motorvejsstrækning",I84="Frakørselsflettestrækning",I84="Tilkørselsflettestrækning",I84="Frakørselsrampe",I84="Tilkørselsrampe"),Inddata!P99&gt;-0.00000001,Inddata!P99&lt;11),Inddata!P99,"Irrelevant"))</f>
        <v>Irrelevant</v>
      </c>
      <c r="P84" s="4" t="str">
        <f>IF(AND(OR(I84="Motorvejsstrækning",I84="Frakørselsflettestrækning",I84="Tilkørselsflettestrækning"),Inddata!Q99=""),5,IF(AND(OR(I84="Motorvejsstrækning",I84="Frakørselsflettestrækning",I84="Tilkørselsflettestrækning"),Inddata!Q99&gt;-0.00000001,Inddata!Q99&lt;101),Inddata!Q99,"Irrelevant"))</f>
        <v>Irrelevant</v>
      </c>
      <c r="Q84" s="4" t="str">
        <f>IF(AND(OR(I84="Motorvejsstrækning",I84="Frakørselsflettestrækning",I84="Tilkørselsflettestrækning"),Inddata!R99=""),"Lige",IF(AND(OR(I84="Motorvejsstrækning",I84="Frakørselsflettestrækning",I84="Tilkørselsflettestrækning"),Inddata!R99&gt;10),Inddata!R99,"Irrelevant"))</f>
        <v>Irrelevant</v>
      </c>
      <c r="R84" s="4" t="str">
        <f>IF(Q84="Lige",0,IF(AND(OR(I84="Motorvejsstrækning",I84="Frakørselsflettestrækning",I84="Tilkørselsflettestrækning"),OR(Inddata!S99="",Inddata!S99&gt;(G84*1000))),G84*1000,IF(AND(OR(I84="Motorvejsstrækning",I84="Frakørselsflettestrækning",I84="Tilkørselsflettestrækning"),Inddata!S99&gt;0),Inddata!S99,"Irrelevant")))</f>
        <v>Irrelevant</v>
      </c>
      <c r="S84" s="4" t="str">
        <f>IF(AND(OR(I84="Motorvejsstrækning",I84="Frakørselsflettestrækning",I84="Tilkørselsflettestrækning"),Inddata!T99=""),"Lige",IF(AND(OR(I84="Motorvejsstrækning",I84="Frakørselsflettestrækning",I84="Tilkørselsflettestrækning"),Inddata!T99&gt;10),Inddata!T99,"Irrelevant"))</f>
        <v>Irrelevant</v>
      </c>
      <c r="T84" s="4" t="str">
        <f>IF(S84="Lige",0,IF(R84="Irrelevant","Irrelevant",IF(AND(OR(I84="Motorvejsstrækning",I84="Frakørselsflettestrækning",I84="Tilkørselsflettestrækning"),OR(Inddata!U99="",Inddata!U99&gt;(G84*1000-R84))),G84*1000-R84,IF(AND(OR(I84="Motorvejsstrækning",I84="Frakørselsflettestrækning",I84="Tilkørselsflettestrækning"),Inddata!U99&gt;0),Inddata!U99,"Irrelevant"))))</f>
        <v>Irrelevant</v>
      </c>
      <c r="U84" s="4" t="str">
        <f>IF(AND(OR(I84="Motorvejsstrækning",I84="Frakørselsflettestrækning",I84="Tilkørselsflettestrækning",I84="Frakørselsrampe",I84="Tilkørselsrampe"),Inddata!V99=""),"Nej",IF(OR(I84="Motorvejsstrækning",I84="Frakørselsflettestrækning",I84="Tilkørselsflettestrækning",I84="Frakørselsrampe",I84="Tilkørselsrampe"),Inddata!V99,"Irrelevant"))</f>
        <v>Irrelevant</v>
      </c>
      <c r="V84" s="4" t="str">
        <f>IF(W84="Lige",IF(AND(OR(I84="Frakørselsrampe",I84="Tilkørselsrampe"),Inddata!W99=""),"Lige ruderrampe",IF(OR(I84="Frakørselsrampe",I84="Tilkørselsrampe"),Inddata!W99,"Irrelevant")),"Irrelevant")</f>
        <v>Irrelevant</v>
      </c>
      <c r="W84" s="4" t="str">
        <f>IF(AND(OR(I84="Frakørselsrampe",I84="Tilkørselsrampe"),Inddata!X99=""),"Lige",IF(AND(OR(I84="Frakørselsrampe",I84="Tilkørselsrampe"),Inddata!X99&gt;10),Inddata!X99,"Irrelevant"))</f>
        <v>Irrelevant</v>
      </c>
      <c r="X84" s="4" t="str">
        <f>IF(AND(OR(I84="Frakørselsrampe",I84="Tilkørselsrampe"),OR(Inddata!Y99="",Inddata!Y99&gt;(G84*1000))),G84*1000,IF(AND(OR(I84="Frakørselsrampe",I84="Tilkørselsrampe"),Inddata!Y99&gt;0),Inddata!Y99,"Irrelevant"))</f>
        <v>Irrelevant</v>
      </c>
      <c r="Y84" s="4" t="str">
        <f>IF(AND(I84="Frakørselsrampe",Inddata!Z99=""),95,IF(AND(I84="Tilkørselsrampe",Inddata!Z99=""),45,IF(AND(OR(I84="Frakørselsrampe",I84="Tilkørselsrampe"),Inddata!Z99&gt;4,Inddata!Z99&lt;200),Inddata!Z99,"Irrelevant")))</f>
        <v>Irrelevant</v>
      </c>
      <c r="Z84" s="4" t="str">
        <f>IF(AND(OR(I84="Frakørselsrampe",I84="Tilkørselsrampe"),Inddata!AA99=""),"Lige",IF(AND(OR(I84="Frakørselsrampe",I84="Tilkørselsrampe"),Inddata!AA99&gt;10),Inddata!AA99,"Irrelevant"))</f>
        <v>Irrelevant</v>
      </c>
      <c r="AA84" s="4" t="str">
        <f>IF(X84="Irrelevant","Irrelevant",IF(AND(OR(I84="Frakørselsrampe",I84="Tilkørselsrampe"),OR(Inddata!AB99="",Inddata!AB99&gt;(G84*1000-X84))),G84*1000-X84,IF(AND(OR(I84="Frakørselsrampe",I84="Tilkørselsrampe"),Inddata!AB99&gt;0),Inddata!AB99,"Irrelevant")))</f>
        <v>Irrelevant</v>
      </c>
      <c r="AB84" s="4" t="str">
        <f>IF(AND(I84="Frakørselsrampe",Inddata!AC99=""),60,IF(AND(I84="Tilkørselsrampe",Inddata!AC99=""),80,IF(AND(OR(I84="Frakørselsrampe",I84="Tilkørselsrampe"),Inddata!AC99&gt;4,Inddata!AC99&lt;200),Inddata!AC99,"Irrelevant")))</f>
        <v>Irrelevant</v>
      </c>
      <c r="AC84" s="4" t="str">
        <f>IF(AND(OR(I84="Motorvejsstrækning",I84="Frakørselsflettestrækning",I84="Tilkørselsflettestrækning"),Inddata!AD99=""),"Nej",IF(OR(I84="Motorvejsstrækning",I84="Frakørselsflettestrækning",I84="Tilkørselsflettestrækning"),Inddata!AD99,"Irrelevant"))</f>
        <v>Irrelevant</v>
      </c>
      <c r="AD84" s="4" t="str">
        <f>IF(AND(OR(I84="Motorvejsstrækning",I84="Frakørselsflettestrækning",I84="Tilkørselsflettestrækning"),Inddata!AE99=""),"130 km/t",IF(OR(I84="Motorvejsstrækning",I84="Frakørselsflettestrækning",I84="Tilkørselsflettestrækning"),Inddata!AE99,"Irrelevant"))</f>
        <v>Irrelevant</v>
      </c>
      <c r="AE84" s="4" t="str">
        <f>IF(AND(I84="Tilkørselsflettestrækning",Inddata!AF99=""),"Nej",IF(I84="Tilkørselsflettestrækning",Inddata!AF99,"Irrelevant"))</f>
        <v>Irrelevant</v>
      </c>
      <c r="AF84" s="4" t="str">
        <f>IF(AND(AE84="Ja",Inddata!AG99&gt;0,Inddata!AG99&lt;1.00000001),Inddata!AG99,IF(OR(AE84="Nej",AE84="Ja"),0,"Irrelevant"))</f>
        <v>Irrelevant</v>
      </c>
    </row>
    <row r="85" spans="1:32" x14ac:dyDescent="0.25">
      <c r="A85" s="4" t="str">
        <f>IF(Inddata!A100="","",Inddata!A100)</f>
        <v/>
      </c>
      <c r="B85" s="4" t="str">
        <f>IF(Inddata!B100="","",Inddata!B100)</f>
        <v/>
      </c>
      <c r="C85" s="4" t="str">
        <f>IF(Inddata!C100="","",Inddata!C100)</f>
        <v/>
      </c>
      <c r="D85" s="4" t="str">
        <f>IF(Inddata!D100="","",Inddata!D100)</f>
        <v/>
      </c>
      <c r="E85" s="4" t="str">
        <f>IF(Inddata!E100="","",Inddata!E100)</f>
        <v/>
      </c>
      <c r="F85" s="4" t="str">
        <f>IF(Inddata!F100="","",Inddata!F100)</f>
        <v/>
      </c>
      <c r="G85" s="4">
        <f>IF(Inddata!G100="","",Inddata!G100)</f>
        <v>0</v>
      </c>
      <c r="H85" s="4" t="str">
        <f>IF(Inddata!H100&gt;0.5,Inddata!H100,"")</f>
        <v/>
      </c>
      <c r="I85" s="4" t="str">
        <f>IF(Inddata!I100="","",Inddata!I100)</f>
        <v/>
      </c>
      <c r="J85" s="4" t="str">
        <f>IF(AND(OR(I85="Motorvejsstrækning",I85="Frakørselsflettestrækning",I85="Tilkørselsflettestrækning"),Inddata!K100=""),2,IF(AND(OR(I85="Motorvejsstrækning",I85="Frakørselsflettestrækning",I85="Tilkørselsflettestrækning"),Inddata!K100&gt;0.5,Inddata!K100&lt;21),Inddata!K100,"Irrelevant"))</f>
        <v>Irrelevant</v>
      </c>
      <c r="K85" s="4" t="str">
        <f>IF(AND(OR(I85="Motorvejsstrækning",I85="Frakørselsflettestrækning",I85="Tilkørselsflettestrækning",I85="Frakørselsrampe",I85="Tilkørselsrampe"),Inddata!L100=""),3.5,IF(AND(OR(I85="Motorvejsstrækning",I85="Frakørselsflettestrækning",I85="Tilkørselsflettestrækning",I85="Frakørselsrampe",I85="Tilkørselsrampe"),Inddata!L100&gt;1.5,Inddata!L100&lt;11),Inddata!L100,"Irrelevant"))</f>
        <v>Irrelevant</v>
      </c>
      <c r="L85" s="4" t="str">
        <f>IF(AND(I85="Motorvejsstrækning",Inddata!M100=""),"Nej",IF(I85="Motorvejsstrækning",Inddata!M100,"Irrelevant"))</f>
        <v>Irrelevant</v>
      </c>
      <c r="M85" s="4" t="str">
        <f>IF(AND(L85="Ja",Inddata!N100&gt;0,Inddata!N100&lt;1.00000001),Inddata!N100,IF(OR(L85="Nej",L85="Ja"),0,"Irrelevant"))</f>
        <v>Irrelevant</v>
      </c>
      <c r="N85" s="4" t="str">
        <f>IF(AND(OR(I85="Motorvejsstrækning",I85="Frakørselsflettestrækning",I85="Tilkørselsflettestrækning"),Inddata!O100=""),3,IF(AND(OR(I85="Motorvejsstrækning",I85="Frakørselsflettestrækning",I85="Tilkørselsflettestrækning"),Inddata!O100&lt;11,Inddata!O100&gt;-0.00000001),Inddata!O100,"Irrelevant"))</f>
        <v>Irrelevant</v>
      </c>
      <c r="O85" s="4" t="str">
        <f>IF(AND(OR(I85="Motorvejsstrækning",I85="Frakørselsflettestrækning",I85="Tilkørselsflettestrækning",I85="Frakørselsrampe",I85="Tilkørselsrampe"),Inddata!P100=""),0.5,IF(AND(OR(I85="Motorvejsstrækning",I85="Frakørselsflettestrækning",I85="Tilkørselsflettestrækning",I85="Frakørselsrampe",I85="Tilkørselsrampe"),Inddata!P100&gt;-0.00000001,Inddata!P100&lt;11),Inddata!P100,"Irrelevant"))</f>
        <v>Irrelevant</v>
      </c>
      <c r="P85" s="4" t="str">
        <f>IF(AND(OR(I85="Motorvejsstrækning",I85="Frakørselsflettestrækning",I85="Tilkørselsflettestrækning"),Inddata!Q100=""),5,IF(AND(OR(I85="Motorvejsstrækning",I85="Frakørselsflettestrækning",I85="Tilkørselsflettestrækning"),Inddata!Q100&gt;-0.00000001,Inddata!Q100&lt;101),Inddata!Q100,"Irrelevant"))</f>
        <v>Irrelevant</v>
      </c>
      <c r="Q85" s="4" t="str">
        <f>IF(AND(OR(I85="Motorvejsstrækning",I85="Frakørselsflettestrækning",I85="Tilkørselsflettestrækning"),Inddata!R100=""),"Lige",IF(AND(OR(I85="Motorvejsstrækning",I85="Frakørselsflettestrækning",I85="Tilkørselsflettestrækning"),Inddata!R100&gt;10),Inddata!R100,"Irrelevant"))</f>
        <v>Irrelevant</v>
      </c>
      <c r="R85" s="4" t="str">
        <f>IF(Q85="Lige",0,IF(AND(OR(I85="Motorvejsstrækning",I85="Frakørselsflettestrækning",I85="Tilkørselsflettestrækning"),OR(Inddata!S100="",Inddata!S100&gt;(G85*1000))),G85*1000,IF(AND(OR(I85="Motorvejsstrækning",I85="Frakørselsflettestrækning",I85="Tilkørselsflettestrækning"),Inddata!S100&gt;0),Inddata!S100,"Irrelevant")))</f>
        <v>Irrelevant</v>
      </c>
      <c r="S85" s="4" t="str">
        <f>IF(AND(OR(I85="Motorvejsstrækning",I85="Frakørselsflettestrækning",I85="Tilkørselsflettestrækning"),Inddata!T100=""),"Lige",IF(AND(OR(I85="Motorvejsstrækning",I85="Frakørselsflettestrækning",I85="Tilkørselsflettestrækning"),Inddata!T100&gt;10),Inddata!T100,"Irrelevant"))</f>
        <v>Irrelevant</v>
      </c>
      <c r="T85" s="4" t="str">
        <f>IF(S85="Lige",0,IF(R85="Irrelevant","Irrelevant",IF(AND(OR(I85="Motorvejsstrækning",I85="Frakørselsflettestrækning",I85="Tilkørselsflettestrækning"),OR(Inddata!U100="",Inddata!U100&gt;(G85*1000-R85))),G85*1000-R85,IF(AND(OR(I85="Motorvejsstrækning",I85="Frakørselsflettestrækning",I85="Tilkørselsflettestrækning"),Inddata!U100&gt;0),Inddata!U100,"Irrelevant"))))</f>
        <v>Irrelevant</v>
      </c>
      <c r="U85" s="4" t="str">
        <f>IF(AND(OR(I85="Motorvejsstrækning",I85="Frakørselsflettestrækning",I85="Tilkørselsflettestrækning",I85="Frakørselsrampe",I85="Tilkørselsrampe"),Inddata!V100=""),"Nej",IF(OR(I85="Motorvejsstrækning",I85="Frakørselsflettestrækning",I85="Tilkørselsflettestrækning",I85="Frakørselsrampe",I85="Tilkørselsrampe"),Inddata!V100,"Irrelevant"))</f>
        <v>Irrelevant</v>
      </c>
      <c r="V85" s="4" t="str">
        <f>IF(W85="Lige",IF(AND(OR(I85="Frakørselsrampe",I85="Tilkørselsrampe"),Inddata!W100=""),"Lige ruderrampe",IF(OR(I85="Frakørselsrampe",I85="Tilkørselsrampe"),Inddata!W100,"Irrelevant")),"Irrelevant")</f>
        <v>Irrelevant</v>
      </c>
      <c r="W85" s="4" t="str">
        <f>IF(AND(OR(I85="Frakørselsrampe",I85="Tilkørselsrampe"),Inddata!X100=""),"Lige",IF(AND(OR(I85="Frakørselsrampe",I85="Tilkørselsrampe"),Inddata!X100&gt;10),Inddata!X100,"Irrelevant"))</f>
        <v>Irrelevant</v>
      </c>
      <c r="X85" s="4" t="str">
        <f>IF(AND(OR(I85="Frakørselsrampe",I85="Tilkørselsrampe"),OR(Inddata!Y100="",Inddata!Y100&gt;(G85*1000))),G85*1000,IF(AND(OR(I85="Frakørselsrampe",I85="Tilkørselsrampe"),Inddata!Y100&gt;0),Inddata!Y100,"Irrelevant"))</f>
        <v>Irrelevant</v>
      </c>
      <c r="Y85" s="4" t="str">
        <f>IF(AND(I85="Frakørselsrampe",Inddata!Z100=""),95,IF(AND(I85="Tilkørselsrampe",Inddata!Z100=""),45,IF(AND(OR(I85="Frakørselsrampe",I85="Tilkørselsrampe"),Inddata!Z100&gt;4,Inddata!Z100&lt;200),Inddata!Z100,"Irrelevant")))</f>
        <v>Irrelevant</v>
      </c>
      <c r="Z85" s="4" t="str">
        <f>IF(AND(OR(I85="Frakørselsrampe",I85="Tilkørselsrampe"),Inddata!AA100=""),"Lige",IF(AND(OR(I85="Frakørselsrampe",I85="Tilkørselsrampe"),Inddata!AA100&gt;10),Inddata!AA100,"Irrelevant"))</f>
        <v>Irrelevant</v>
      </c>
      <c r="AA85" s="4" t="str">
        <f>IF(X85="Irrelevant","Irrelevant",IF(AND(OR(I85="Frakørselsrampe",I85="Tilkørselsrampe"),OR(Inddata!AB100="",Inddata!AB100&gt;(G85*1000-X85))),G85*1000-X85,IF(AND(OR(I85="Frakørselsrampe",I85="Tilkørselsrampe"),Inddata!AB100&gt;0),Inddata!AB100,"Irrelevant")))</f>
        <v>Irrelevant</v>
      </c>
      <c r="AB85" s="4" t="str">
        <f>IF(AND(I85="Frakørselsrampe",Inddata!AC100=""),60,IF(AND(I85="Tilkørselsrampe",Inddata!AC100=""),80,IF(AND(OR(I85="Frakørselsrampe",I85="Tilkørselsrampe"),Inddata!AC100&gt;4,Inddata!AC100&lt;200),Inddata!AC100,"Irrelevant")))</f>
        <v>Irrelevant</v>
      </c>
      <c r="AC85" s="4" t="str">
        <f>IF(AND(OR(I85="Motorvejsstrækning",I85="Frakørselsflettestrækning",I85="Tilkørselsflettestrækning"),Inddata!AD100=""),"Nej",IF(OR(I85="Motorvejsstrækning",I85="Frakørselsflettestrækning",I85="Tilkørselsflettestrækning"),Inddata!AD100,"Irrelevant"))</f>
        <v>Irrelevant</v>
      </c>
      <c r="AD85" s="4" t="str">
        <f>IF(AND(OR(I85="Motorvejsstrækning",I85="Frakørselsflettestrækning",I85="Tilkørselsflettestrækning"),Inddata!AE100=""),"130 km/t",IF(OR(I85="Motorvejsstrækning",I85="Frakørselsflettestrækning",I85="Tilkørselsflettestrækning"),Inddata!AE100,"Irrelevant"))</f>
        <v>Irrelevant</v>
      </c>
      <c r="AE85" s="4" t="str">
        <f>IF(AND(I85="Tilkørselsflettestrækning",Inddata!AF100=""),"Nej",IF(I85="Tilkørselsflettestrækning",Inddata!AF100,"Irrelevant"))</f>
        <v>Irrelevant</v>
      </c>
      <c r="AF85" s="4" t="str">
        <f>IF(AND(AE85="Ja",Inddata!AG100&gt;0,Inddata!AG100&lt;1.00000001),Inddata!AG100,IF(OR(AE85="Nej",AE85="Ja"),0,"Irrelevant"))</f>
        <v>Irrelevant</v>
      </c>
    </row>
    <row r="86" spans="1:32" x14ac:dyDescent="0.25">
      <c r="A86" s="4" t="str">
        <f>IF(Inddata!A101="","",Inddata!A101)</f>
        <v/>
      </c>
      <c r="B86" s="4" t="str">
        <f>IF(Inddata!B101="","",Inddata!B101)</f>
        <v/>
      </c>
      <c r="C86" s="4" t="str">
        <f>IF(Inddata!C101="","",Inddata!C101)</f>
        <v/>
      </c>
      <c r="D86" s="4" t="str">
        <f>IF(Inddata!D101="","",Inddata!D101)</f>
        <v/>
      </c>
      <c r="E86" s="4" t="str">
        <f>IF(Inddata!E101="","",Inddata!E101)</f>
        <v/>
      </c>
      <c r="F86" s="4" t="str">
        <f>IF(Inddata!F101="","",Inddata!F101)</f>
        <v/>
      </c>
      <c r="G86" s="4">
        <f>IF(Inddata!G101="","",Inddata!G101)</f>
        <v>0</v>
      </c>
      <c r="H86" s="4" t="str">
        <f>IF(Inddata!H101&gt;0.5,Inddata!H101,"")</f>
        <v/>
      </c>
      <c r="I86" s="4" t="str">
        <f>IF(Inddata!I101="","",Inddata!I101)</f>
        <v/>
      </c>
      <c r="J86" s="4" t="str">
        <f>IF(AND(OR(I86="Motorvejsstrækning",I86="Frakørselsflettestrækning",I86="Tilkørselsflettestrækning"),Inddata!K101=""),2,IF(AND(OR(I86="Motorvejsstrækning",I86="Frakørselsflettestrækning",I86="Tilkørselsflettestrækning"),Inddata!K101&gt;0.5,Inddata!K101&lt;21),Inddata!K101,"Irrelevant"))</f>
        <v>Irrelevant</v>
      </c>
      <c r="K86" s="4" t="str">
        <f>IF(AND(OR(I86="Motorvejsstrækning",I86="Frakørselsflettestrækning",I86="Tilkørselsflettestrækning",I86="Frakørselsrampe",I86="Tilkørselsrampe"),Inddata!L101=""),3.5,IF(AND(OR(I86="Motorvejsstrækning",I86="Frakørselsflettestrækning",I86="Tilkørselsflettestrækning",I86="Frakørselsrampe",I86="Tilkørselsrampe"),Inddata!L101&gt;1.5,Inddata!L101&lt;11),Inddata!L101,"Irrelevant"))</f>
        <v>Irrelevant</v>
      </c>
      <c r="L86" s="4" t="str">
        <f>IF(AND(I86="Motorvejsstrækning",Inddata!M101=""),"Nej",IF(I86="Motorvejsstrækning",Inddata!M101,"Irrelevant"))</f>
        <v>Irrelevant</v>
      </c>
      <c r="M86" s="4" t="str">
        <f>IF(AND(L86="Ja",Inddata!N101&gt;0,Inddata!N101&lt;1.00000001),Inddata!N101,IF(OR(L86="Nej",L86="Ja"),0,"Irrelevant"))</f>
        <v>Irrelevant</v>
      </c>
      <c r="N86" s="4" t="str">
        <f>IF(AND(OR(I86="Motorvejsstrækning",I86="Frakørselsflettestrækning",I86="Tilkørselsflettestrækning"),Inddata!O101=""),3,IF(AND(OR(I86="Motorvejsstrækning",I86="Frakørselsflettestrækning",I86="Tilkørselsflettestrækning"),Inddata!O101&lt;11,Inddata!O101&gt;-0.00000001),Inddata!O101,"Irrelevant"))</f>
        <v>Irrelevant</v>
      </c>
      <c r="O86" s="4" t="str">
        <f>IF(AND(OR(I86="Motorvejsstrækning",I86="Frakørselsflettestrækning",I86="Tilkørselsflettestrækning",I86="Frakørselsrampe",I86="Tilkørselsrampe"),Inddata!P101=""),0.5,IF(AND(OR(I86="Motorvejsstrækning",I86="Frakørselsflettestrækning",I86="Tilkørselsflettestrækning",I86="Frakørselsrampe",I86="Tilkørselsrampe"),Inddata!P101&gt;-0.00000001,Inddata!P101&lt;11),Inddata!P101,"Irrelevant"))</f>
        <v>Irrelevant</v>
      </c>
      <c r="P86" s="4" t="str">
        <f>IF(AND(OR(I86="Motorvejsstrækning",I86="Frakørselsflettestrækning",I86="Tilkørselsflettestrækning"),Inddata!Q101=""),5,IF(AND(OR(I86="Motorvejsstrækning",I86="Frakørselsflettestrækning",I86="Tilkørselsflettestrækning"),Inddata!Q101&gt;-0.00000001,Inddata!Q101&lt;101),Inddata!Q101,"Irrelevant"))</f>
        <v>Irrelevant</v>
      </c>
      <c r="Q86" s="4" t="str">
        <f>IF(AND(OR(I86="Motorvejsstrækning",I86="Frakørselsflettestrækning",I86="Tilkørselsflettestrækning"),Inddata!R101=""),"Lige",IF(AND(OR(I86="Motorvejsstrækning",I86="Frakørselsflettestrækning",I86="Tilkørselsflettestrækning"),Inddata!R101&gt;10),Inddata!R101,"Irrelevant"))</f>
        <v>Irrelevant</v>
      </c>
      <c r="R86" s="4" t="str">
        <f>IF(Q86="Lige",0,IF(AND(OR(I86="Motorvejsstrækning",I86="Frakørselsflettestrækning",I86="Tilkørselsflettestrækning"),OR(Inddata!S101="",Inddata!S101&gt;(G86*1000))),G86*1000,IF(AND(OR(I86="Motorvejsstrækning",I86="Frakørselsflettestrækning",I86="Tilkørselsflettestrækning"),Inddata!S101&gt;0),Inddata!S101,"Irrelevant")))</f>
        <v>Irrelevant</v>
      </c>
      <c r="S86" s="4" t="str">
        <f>IF(AND(OR(I86="Motorvejsstrækning",I86="Frakørselsflettestrækning",I86="Tilkørselsflettestrækning"),Inddata!T101=""),"Lige",IF(AND(OR(I86="Motorvejsstrækning",I86="Frakørselsflettestrækning",I86="Tilkørselsflettestrækning"),Inddata!T101&gt;10),Inddata!T101,"Irrelevant"))</f>
        <v>Irrelevant</v>
      </c>
      <c r="T86" s="4" t="str">
        <f>IF(S86="Lige",0,IF(R86="Irrelevant","Irrelevant",IF(AND(OR(I86="Motorvejsstrækning",I86="Frakørselsflettestrækning",I86="Tilkørselsflettestrækning"),OR(Inddata!U101="",Inddata!U101&gt;(G86*1000-R86))),G86*1000-R86,IF(AND(OR(I86="Motorvejsstrækning",I86="Frakørselsflettestrækning",I86="Tilkørselsflettestrækning"),Inddata!U101&gt;0),Inddata!U101,"Irrelevant"))))</f>
        <v>Irrelevant</v>
      </c>
      <c r="U86" s="4" t="str">
        <f>IF(AND(OR(I86="Motorvejsstrækning",I86="Frakørselsflettestrækning",I86="Tilkørselsflettestrækning",I86="Frakørselsrampe",I86="Tilkørselsrampe"),Inddata!V101=""),"Nej",IF(OR(I86="Motorvejsstrækning",I86="Frakørselsflettestrækning",I86="Tilkørselsflettestrækning",I86="Frakørselsrampe",I86="Tilkørselsrampe"),Inddata!V101,"Irrelevant"))</f>
        <v>Irrelevant</v>
      </c>
      <c r="V86" s="4" t="str">
        <f>IF(W86="Lige",IF(AND(OR(I86="Frakørselsrampe",I86="Tilkørselsrampe"),Inddata!W101=""),"Lige ruderrampe",IF(OR(I86="Frakørselsrampe",I86="Tilkørselsrampe"),Inddata!W101,"Irrelevant")),"Irrelevant")</f>
        <v>Irrelevant</v>
      </c>
      <c r="W86" s="4" t="str">
        <f>IF(AND(OR(I86="Frakørselsrampe",I86="Tilkørselsrampe"),Inddata!X101=""),"Lige",IF(AND(OR(I86="Frakørselsrampe",I86="Tilkørselsrampe"),Inddata!X101&gt;10),Inddata!X101,"Irrelevant"))</f>
        <v>Irrelevant</v>
      </c>
      <c r="X86" s="4" t="str">
        <f>IF(AND(OR(I86="Frakørselsrampe",I86="Tilkørselsrampe"),OR(Inddata!Y101="",Inddata!Y101&gt;(G86*1000))),G86*1000,IF(AND(OR(I86="Frakørselsrampe",I86="Tilkørselsrampe"),Inddata!Y101&gt;0),Inddata!Y101,"Irrelevant"))</f>
        <v>Irrelevant</v>
      </c>
      <c r="Y86" s="4" t="str">
        <f>IF(AND(I86="Frakørselsrampe",Inddata!Z101=""),95,IF(AND(I86="Tilkørselsrampe",Inddata!Z101=""),45,IF(AND(OR(I86="Frakørselsrampe",I86="Tilkørselsrampe"),Inddata!Z101&gt;4,Inddata!Z101&lt;200),Inddata!Z101,"Irrelevant")))</f>
        <v>Irrelevant</v>
      </c>
      <c r="Z86" s="4" t="str">
        <f>IF(AND(OR(I86="Frakørselsrampe",I86="Tilkørselsrampe"),Inddata!AA101=""),"Lige",IF(AND(OR(I86="Frakørselsrampe",I86="Tilkørselsrampe"),Inddata!AA101&gt;10),Inddata!AA101,"Irrelevant"))</f>
        <v>Irrelevant</v>
      </c>
      <c r="AA86" s="4" t="str">
        <f>IF(X86="Irrelevant","Irrelevant",IF(AND(OR(I86="Frakørselsrampe",I86="Tilkørselsrampe"),OR(Inddata!AB101="",Inddata!AB101&gt;(G86*1000-X86))),G86*1000-X86,IF(AND(OR(I86="Frakørselsrampe",I86="Tilkørselsrampe"),Inddata!AB101&gt;0),Inddata!AB101,"Irrelevant")))</f>
        <v>Irrelevant</v>
      </c>
      <c r="AB86" s="4" t="str">
        <f>IF(AND(I86="Frakørselsrampe",Inddata!AC101=""),60,IF(AND(I86="Tilkørselsrampe",Inddata!AC101=""),80,IF(AND(OR(I86="Frakørselsrampe",I86="Tilkørselsrampe"),Inddata!AC101&gt;4,Inddata!AC101&lt;200),Inddata!AC101,"Irrelevant")))</f>
        <v>Irrelevant</v>
      </c>
      <c r="AC86" s="4" t="str">
        <f>IF(AND(OR(I86="Motorvejsstrækning",I86="Frakørselsflettestrækning",I86="Tilkørselsflettestrækning"),Inddata!AD101=""),"Nej",IF(OR(I86="Motorvejsstrækning",I86="Frakørselsflettestrækning",I86="Tilkørselsflettestrækning"),Inddata!AD101,"Irrelevant"))</f>
        <v>Irrelevant</v>
      </c>
      <c r="AD86" s="4" t="str">
        <f>IF(AND(OR(I86="Motorvejsstrækning",I86="Frakørselsflettestrækning",I86="Tilkørselsflettestrækning"),Inddata!AE101=""),"130 km/t",IF(OR(I86="Motorvejsstrækning",I86="Frakørselsflettestrækning",I86="Tilkørselsflettestrækning"),Inddata!AE101,"Irrelevant"))</f>
        <v>Irrelevant</v>
      </c>
      <c r="AE86" s="4" t="str">
        <f>IF(AND(I86="Tilkørselsflettestrækning",Inddata!AF101=""),"Nej",IF(I86="Tilkørselsflettestrækning",Inddata!AF101,"Irrelevant"))</f>
        <v>Irrelevant</v>
      </c>
      <c r="AF86" s="4" t="str">
        <f>IF(AND(AE86="Ja",Inddata!AG101&gt;0,Inddata!AG101&lt;1.00000001),Inddata!AG101,IF(OR(AE86="Nej",AE86="Ja"),0,"Irrelevant"))</f>
        <v>Irrelevant</v>
      </c>
    </row>
    <row r="87" spans="1:32" x14ac:dyDescent="0.25">
      <c r="A87" s="4" t="str">
        <f>IF(Inddata!A102="","",Inddata!A102)</f>
        <v/>
      </c>
      <c r="B87" s="4" t="str">
        <f>IF(Inddata!B102="","",Inddata!B102)</f>
        <v/>
      </c>
      <c r="C87" s="4" t="str">
        <f>IF(Inddata!C102="","",Inddata!C102)</f>
        <v/>
      </c>
      <c r="D87" s="4" t="str">
        <f>IF(Inddata!D102="","",Inddata!D102)</f>
        <v/>
      </c>
      <c r="E87" s="4" t="str">
        <f>IF(Inddata!E102="","",Inddata!E102)</f>
        <v/>
      </c>
      <c r="F87" s="4" t="str">
        <f>IF(Inddata!F102="","",Inddata!F102)</f>
        <v/>
      </c>
      <c r="G87" s="4">
        <f>IF(Inddata!G102="","",Inddata!G102)</f>
        <v>0</v>
      </c>
      <c r="H87" s="4" t="str">
        <f>IF(Inddata!H102&gt;0.5,Inddata!H102,"")</f>
        <v/>
      </c>
      <c r="I87" s="4" t="str">
        <f>IF(Inddata!I102="","",Inddata!I102)</f>
        <v/>
      </c>
      <c r="J87" s="4" t="str">
        <f>IF(AND(OR(I87="Motorvejsstrækning",I87="Frakørselsflettestrækning",I87="Tilkørselsflettestrækning"),Inddata!K102=""),2,IF(AND(OR(I87="Motorvejsstrækning",I87="Frakørselsflettestrækning",I87="Tilkørselsflettestrækning"),Inddata!K102&gt;0.5,Inddata!K102&lt;21),Inddata!K102,"Irrelevant"))</f>
        <v>Irrelevant</v>
      </c>
      <c r="K87" s="4" t="str">
        <f>IF(AND(OR(I87="Motorvejsstrækning",I87="Frakørselsflettestrækning",I87="Tilkørselsflettestrækning",I87="Frakørselsrampe",I87="Tilkørselsrampe"),Inddata!L102=""),3.5,IF(AND(OR(I87="Motorvejsstrækning",I87="Frakørselsflettestrækning",I87="Tilkørselsflettestrækning",I87="Frakørselsrampe",I87="Tilkørselsrampe"),Inddata!L102&gt;1.5,Inddata!L102&lt;11),Inddata!L102,"Irrelevant"))</f>
        <v>Irrelevant</v>
      </c>
      <c r="L87" s="4" t="str">
        <f>IF(AND(I87="Motorvejsstrækning",Inddata!M102=""),"Nej",IF(I87="Motorvejsstrækning",Inddata!M102,"Irrelevant"))</f>
        <v>Irrelevant</v>
      </c>
      <c r="M87" s="4" t="str">
        <f>IF(AND(L87="Ja",Inddata!N102&gt;0,Inddata!N102&lt;1.00000001),Inddata!N102,IF(OR(L87="Nej",L87="Ja"),0,"Irrelevant"))</f>
        <v>Irrelevant</v>
      </c>
      <c r="N87" s="4" t="str">
        <f>IF(AND(OR(I87="Motorvejsstrækning",I87="Frakørselsflettestrækning",I87="Tilkørselsflettestrækning"),Inddata!O102=""),3,IF(AND(OR(I87="Motorvejsstrækning",I87="Frakørselsflettestrækning",I87="Tilkørselsflettestrækning"),Inddata!O102&lt;11,Inddata!O102&gt;-0.00000001),Inddata!O102,"Irrelevant"))</f>
        <v>Irrelevant</v>
      </c>
      <c r="O87" s="4" t="str">
        <f>IF(AND(OR(I87="Motorvejsstrækning",I87="Frakørselsflettestrækning",I87="Tilkørselsflettestrækning",I87="Frakørselsrampe",I87="Tilkørselsrampe"),Inddata!P102=""),0.5,IF(AND(OR(I87="Motorvejsstrækning",I87="Frakørselsflettestrækning",I87="Tilkørselsflettestrækning",I87="Frakørselsrampe",I87="Tilkørselsrampe"),Inddata!P102&gt;-0.00000001,Inddata!P102&lt;11),Inddata!P102,"Irrelevant"))</f>
        <v>Irrelevant</v>
      </c>
      <c r="P87" s="4" t="str">
        <f>IF(AND(OR(I87="Motorvejsstrækning",I87="Frakørselsflettestrækning",I87="Tilkørselsflettestrækning"),Inddata!Q102=""),5,IF(AND(OR(I87="Motorvejsstrækning",I87="Frakørselsflettestrækning",I87="Tilkørselsflettestrækning"),Inddata!Q102&gt;-0.00000001,Inddata!Q102&lt;101),Inddata!Q102,"Irrelevant"))</f>
        <v>Irrelevant</v>
      </c>
      <c r="Q87" s="4" t="str">
        <f>IF(AND(OR(I87="Motorvejsstrækning",I87="Frakørselsflettestrækning",I87="Tilkørselsflettestrækning"),Inddata!R102=""),"Lige",IF(AND(OR(I87="Motorvejsstrækning",I87="Frakørselsflettestrækning",I87="Tilkørselsflettestrækning"),Inddata!R102&gt;10),Inddata!R102,"Irrelevant"))</f>
        <v>Irrelevant</v>
      </c>
      <c r="R87" s="4" t="str">
        <f>IF(Q87="Lige",0,IF(AND(OR(I87="Motorvejsstrækning",I87="Frakørselsflettestrækning",I87="Tilkørselsflettestrækning"),OR(Inddata!S102="",Inddata!S102&gt;(G87*1000))),G87*1000,IF(AND(OR(I87="Motorvejsstrækning",I87="Frakørselsflettestrækning",I87="Tilkørselsflettestrækning"),Inddata!S102&gt;0),Inddata!S102,"Irrelevant")))</f>
        <v>Irrelevant</v>
      </c>
      <c r="S87" s="4" t="str">
        <f>IF(AND(OR(I87="Motorvejsstrækning",I87="Frakørselsflettestrækning",I87="Tilkørselsflettestrækning"),Inddata!T102=""),"Lige",IF(AND(OR(I87="Motorvejsstrækning",I87="Frakørselsflettestrækning",I87="Tilkørselsflettestrækning"),Inddata!T102&gt;10),Inddata!T102,"Irrelevant"))</f>
        <v>Irrelevant</v>
      </c>
      <c r="T87" s="4" t="str">
        <f>IF(S87="Lige",0,IF(R87="Irrelevant","Irrelevant",IF(AND(OR(I87="Motorvejsstrækning",I87="Frakørselsflettestrækning",I87="Tilkørselsflettestrækning"),OR(Inddata!U102="",Inddata!U102&gt;(G87*1000-R87))),G87*1000-R87,IF(AND(OR(I87="Motorvejsstrækning",I87="Frakørselsflettestrækning",I87="Tilkørselsflettestrækning"),Inddata!U102&gt;0),Inddata!U102,"Irrelevant"))))</f>
        <v>Irrelevant</v>
      </c>
      <c r="U87" s="4" t="str">
        <f>IF(AND(OR(I87="Motorvejsstrækning",I87="Frakørselsflettestrækning",I87="Tilkørselsflettestrækning",I87="Frakørselsrampe",I87="Tilkørselsrampe"),Inddata!V102=""),"Nej",IF(OR(I87="Motorvejsstrækning",I87="Frakørselsflettestrækning",I87="Tilkørselsflettestrækning",I87="Frakørselsrampe",I87="Tilkørselsrampe"),Inddata!V102,"Irrelevant"))</f>
        <v>Irrelevant</v>
      </c>
      <c r="V87" s="4" t="str">
        <f>IF(W87="Lige",IF(AND(OR(I87="Frakørselsrampe",I87="Tilkørselsrampe"),Inddata!W102=""),"Lige ruderrampe",IF(OR(I87="Frakørselsrampe",I87="Tilkørselsrampe"),Inddata!W102,"Irrelevant")),"Irrelevant")</f>
        <v>Irrelevant</v>
      </c>
      <c r="W87" s="4" t="str">
        <f>IF(AND(OR(I87="Frakørselsrampe",I87="Tilkørselsrampe"),Inddata!X102=""),"Lige",IF(AND(OR(I87="Frakørselsrampe",I87="Tilkørselsrampe"),Inddata!X102&gt;10),Inddata!X102,"Irrelevant"))</f>
        <v>Irrelevant</v>
      </c>
      <c r="X87" s="4" t="str">
        <f>IF(AND(OR(I87="Frakørselsrampe",I87="Tilkørselsrampe"),OR(Inddata!Y102="",Inddata!Y102&gt;(G87*1000))),G87*1000,IF(AND(OR(I87="Frakørselsrampe",I87="Tilkørselsrampe"),Inddata!Y102&gt;0),Inddata!Y102,"Irrelevant"))</f>
        <v>Irrelevant</v>
      </c>
      <c r="Y87" s="4" t="str">
        <f>IF(AND(I87="Frakørselsrampe",Inddata!Z102=""),95,IF(AND(I87="Tilkørselsrampe",Inddata!Z102=""),45,IF(AND(OR(I87="Frakørselsrampe",I87="Tilkørselsrampe"),Inddata!Z102&gt;4,Inddata!Z102&lt;200),Inddata!Z102,"Irrelevant")))</f>
        <v>Irrelevant</v>
      </c>
      <c r="Z87" s="4" t="str">
        <f>IF(AND(OR(I87="Frakørselsrampe",I87="Tilkørselsrampe"),Inddata!AA102=""),"Lige",IF(AND(OR(I87="Frakørselsrampe",I87="Tilkørselsrampe"),Inddata!AA102&gt;10),Inddata!AA102,"Irrelevant"))</f>
        <v>Irrelevant</v>
      </c>
      <c r="AA87" s="4" t="str">
        <f>IF(X87="Irrelevant","Irrelevant",IF(AND(OR(I87="Frakørselsrampe",I87="Tilkørselsrampe"),OR(Inddata!AB102="",Inddata!AB102&gt;(G87*1000-X87))),G87*1000-X87,IF(AND(OR(I87="Frakørselsrampe",I87="Tilkørselsrampe"),Inddata!AB102&gt;0),Inddata!AB102,"Irrelevant")))</f>
        <v>Irrelevant</v>
      </c>
      <c r="AB87" s="4" t="str">
        <f>IF(AND(I87="Frakørselsrampe",Inddata!AC102=""),60,IF(AND(I87="Tilkørselsrampe",Inddata!AC102=""),80,IF(AND(OR(I87="Frakørselsrampe",I87="Tilkørselsrampe"),Inddata!AC102&gt;4,Inddata!AC102&lt;200),Inddata!AC102,"Irrelevant")))</f>
        <v>Irrelevant</v>
      </c>
      <c r="AC87" s="4" t="str">
        <f>IF(AND(OR(I87="Motorvejsstrækning",I87="Frakørselsflettestrækning",I87="Tilkørselsflettestrækning"),Inddata!AD102=""),"Nej",IF(OR(I87="Motorvejsstrækning",I87="Frakørselsflettestrækning",I87="Tilkørselsflettestrækning"),Inddata!AD102,"Irrelevant"))</f>
        <v>Irrelevant</v>
      </c>
      <c r="AD87" s="4" t="str">
        <f>IF(AND(OR(I87="Motorvejsstrækning",I87="Frakørselsflettestrækning",I87="Tilkørselsflettestrækning"),Inddata!AE102=""),"130 km/t",IF(OR(I87="Motorvejsstrækning",I87="Frakørselsflettestrækning",I87="Tilkørselsflettestrækning"),Inddata!AE102,"Irrelevant"))</f>
        <v>Irrelevant</v>
      </c>
      <c r="AE87" s="4" t="str">
        <f>IF(AND(I87="Tilkørselsflettestrækning",Inddata!AF102=""),"Nej",IF(I87="Tilkørselsflettestrækning",Inddata!AF102,"Irrelevant"))</f>
        <v>Irrelevant</v>
      </c>
      <c r="AF87" s="4" t="str">
        <f>IF(AND(AE87="Ja",Inddata!AG102&gt;0,Inddata!AG102&lt;1.00000001),Inddata!AG102,IF(OR(AE87="Nej",AE87="Ja"),0,"Irrelevant"))</f>
        <v>Irrelevant</v>
      </c>
    </row>
    <row r="88" spans="1:32" x14ac:dyDescent="0.25">
      <c r="A88" s="4" t="str">
        <f>IF(Inddata!A103="","",Inddata!A103)</f>
        <v/>
      </c>
      <c r="B88" s="4" t="str">
        <f>IF(Inddata!B103="","",Inddata!B103)</f>
        <v/>
      </c>
      <c r="C88" s="4" t="str">
        <f>IF(Inddata!C103="","",Inddata!C103)</f>
        <v/>
      </c>
      <c r="D88" s="4" t="str">
        <f>IF(Inddata!D103="","",Inddata!D103)</f>
        <v/>
      </c>
      <c r="E88" s="4" t="str">
        <f>IF(Inddata!E103="","",Inddata!E103)</f>
        <v/>
      </c>
      <c r="F88" s="4" t="str">
        <f>IF(Inddata!F103="","",Inddata!F103)</f>
        <v/>
      </c>
      <c r="G88" s="4">
        <f>IF(Inddata!G103="","",Inddata!G103)</f>
        <v>0</v>
      </c>
      <c r="H88" s="4" t="str">
        <f>IF(Inddata!H103&gt;0.5,Inddata!H103,"")</f>
        <v/>
      </c>
      <c r="I88" s="4" t="str">
        <f>IF(Inddata!I103="","",Inddata!I103)</f>
        <v/>
      </c>
      <c r="J88" s="4" t="str">
        <f>IF(AND(OR(I88="Motorvejsstrækning",I88="Frakørselsflettestrækning",I88="Tilkørselsflettestrækning"),Inddata!K103=""),2,IF(AND(OR(I88="Motorvejsstrækning",I88="Frakørselsflettestrækning",I88="Tilkørselsflettestrækning"),Inddata!K103&gt;0.5,Inddata!K103&lt;21),Inddata!K103,"Irrelevant"))</f>
        <v>Irrelevant</v>
      </c>
      <c r="K88" s="4" t="str">
        <f>IF(AND(OR(I88="Motorvejsstrækning",I88="Frakørselsflettestrækning",I88="Tilkørselsflettestrækning",I88="Frakørselsrampe",I88="Tilkørselsrampe"),Inddata!L103=""),3.5,IF(AND(OR(I88="Motorvejsstrækning",I88="Frakørselsflettestrækning",I88="Tilkørselsflettestrækning",I88="Frakørselsrampe",I88="Tilkørselsrampe"),Inddata!L103&gt;1.5,Inddata!L103&lt;11),Inddata!L103,"Irrelevant"))</f>
        <v>Irrelevant</v>
      </c>
      <c r="L88" s="4" t="str">
        <f>IF(AND(I88="Motorvejsstrækning",Inddata!M103=""),"Nej",IF(I88="Motorvejsstrækning",Inddata!M103,"Irrelevant"))</f>
        <v>Irrelevant</v>
      </c>
      <c r="M88" s="4" t="str">
        <f>IF(AND(L88="Ja",Inddata!N103&gt;0,Inddata!N103&lt;1.00000001),Inddata!N103,IF(OR(L88="Nej",L88="Ja"),0,"Irrelevant"))</f>
        <v>Irrelevant</v>
      </c>
      <c r="N88" s="4" t="str">
        <f>IF(AND(OR(I88="Motorvejsstrækning",I88="Frakørselsflettestrækning",I88="Tilkørselsflettestrækning"),Inddata!O103=""),3,IF(AND(OR(I88="Motorvejsstrækning",I88="Frakørselsflettestrækning",I88="Tilkørselsflettestrækning"),Inddata!O103&lt;11,Inddata!O103&gt;-0.00000001),Inddata!O103,"Irrelevant"))</f>
        <v>Irrelevant</v>
      </c>
      <c r="O88" s="4" t="str">
        <f>IF(AND(OR(I88="Motorvejsstrækning",I88="Frakørselsflettestrækning",I88="Tilkørselsflettestrækning",I88="Frakørselsrampe",I88="Tilkørselsrampe"),Inddata!P103=""),0.5,IF(AND(OR(I88="Motorvejsstrækning",I88="Frakørselsflettestrækning",I88="Tilkørselsflettestrækning",I88="Frakørselsrampe",I88="Tilkørselsrampe"),Inddata!P103&gt;-0.00000001,Inddata!P103&lt;11),Inddata!P103,"Irrelevant"))</f>
        <v>Irrelevant</v>
      </c>
      <c r="P88" s="4" t="str">
        <f>IF(AND(OR(I88="Motorvejsstrækning",I88="Frakørselsflettestrækning",I88="Tilkørselsflettestrækning"),Inddata!Q103=""),5,IF(AND(OR(I88="Motorvejsstrækning",I88="Frakørselsflettestrækning",I88="Tilkørselsflettestrækning"),Inddata!Q103&gt;-0.00000001,Inddata!Q103&lt;101),Inddata!Q103,"Irrelevant"))</f>
        <v>Irrelevant</v>
      </c>
      <c r="Q88" s="4" t="str">
        <f>IF(AND(OR(I88="Motorvejsstrækning",I88="Frakørselsflettestrækning",I88="Tilkørselsflettestrækning"),Inddata!R103=""),"Lige",IF(AND(OR(I88="Motorvejsstrækning",I88="Frakørselsflettestrækning",I88="Tilkørselsflettestrækning"),Inddata!R103&gt;10),Inddata!R103,"Irrelevant"))</f>
        <v>Irrelevant</v>
      </c>
      <c r="R88" s="4" t="str">
        <f>IF(Q88="Lige",0,IF(AND(OR(I88="Motorvejsstrækning",I88="Frakørselsflettestrækning",I88="Tilkørselsflettestrækning"),OR(Inddata!S103="",Inddata!S103&gt;(G88*1000))),G88*1000,IF(AND(OR(I88="Motorvejsstrækning",I88="Frakørselsflettestrækning",I88="Tilkørselsflettestrækning"),Inddata!S103&gt;0),Inddata!S103,"Irrelevant")))</f>
        <v>Irrelevant</v>
      </c>
      <c r="S88" s="4" t="str">
        <f>IF(AND(OR(I88="Motorvejsstrækning",I88="Frakørselsflettestrækning",I88="Tilkørselsflettestrækning"),Inddata!T103=""),"Lige",IF(AND(OR(I88="Motorvejsstrækning",I88="Frakørselsflettestrækning",I88="Tilkørselsflettestrækning"),Inddata!T103&gt;10),Inddata!T103,"Irrelevant"))</f>
        <v>Irrelevant</v>
      </c>
      <c r="T88" s="4" t="str">
        <f>IF(S88="Lige",0,IF(R88="Irrelevant","Irrelevant",IF(AND(OR(I88="Motorvejsstrækning",I88="Frakørselsflettestrækning",I88="Tilkørselsflettestrækning"),OR(Inddata!U103="",Inddata!U103&gt;(G88*1000-R88))),G88*1000-R88,IF(AND(OR(I88="Motorvejsstrækning",I88="Frakørselsflettestrækning",I88="Tilkørselsflettestrækning"),Inddata!U103&gt;0),Inddata!U103,"Irrelevant"))))</f>
        <v>Irrelevant</v>
      </c>
      <c r="U88" s="4" t="str">
        <f>IF(AND(OR(I88="Motorvejsstrækning",I88="Frakørselsflettestrækning",I88="Tilkørselsflettestrækning",I88="Frakørselsrampe",I88="Tilkørselsrampe"),Inddata!V103=""),"Nej",IF(OR(I88="Motorvejsstrækning",I88="Frakørselsflettestrækning",I88="Tilkørselsflettestrækning",I88="Frakørselsrampe",I88="Tilkørselsrampe"),Inddata!V103,"Irrelevant"))</f>
        <v>Irrelevant</v>
      </c>
      <c r="V88" s="4" t="str">
        <f>IF(W88="Lige",IF(AND(OR(I88="Frakørselsrampe",I88="Tilkørselsrampe"),Inddata!W103=""),"Lige ruderrampe",IF(OR(I88="Frakørselsrampe",I88="Tilkørselsrampe"),Inddata!W103,"Irrelevant")),"Irrelevant")</f>
        <v>Irrelevant</v>
      </c>
      <c r="W88" s="4" t="str">
        <f>IF(AND(OR(I88="Frakørselsrampe",I88="Tilkørselsrampe"),Inddata!X103=""),"Lige",IF(AND(OR(I88="Frakørselsrampe",I88="Tilkørselsrampe"),Inddata!X103&gt;10),Inddata!X103,"Irrelevant"))</f>
        <v>Irrelevant</v>
      </c>
      <c r="X88" s="4" t="str">
        <f>IF(AND(OR(I88="Frakørselsrampe",I88="Tilkørselsrampe"),OR(Inddata!Y103="",Inddata!Y103&gt;(G88*1000))),G88*1000,IF(AND(OR(I88="Frakørselsrampe",I88="Tilkørselsrampe"),Inddata!Y103&gt;0),Inddata!Y103,"Irrelevant"))</f>
        <v>Irrelevant</v>
      </c>
      <c r="Y88" s="4" t="str">
        <f>IF(AND(I88="Frakørselsrampe",Inddata!Z103=""),95,IF(AND(I88="Tilkørselsrampe",Inddata!Z103=""),45,IF(AND(OR(I88="Frakørselsrampe",I88="Tilkørselsrampe"),Inddata!Z103&gt;4,Inddata!Z103&lt;200),Inddata!Z103,"Irrelevant")))</f>
        <v>Irrelevant</v>
      </c>
      <c r="Z88" s="4" t="str">
        <f>IF(AND(OR(I88="Frakørselsrampe",I88="Tilkørselsrampe"),Inddata!AA103=""),"Lige",IF(AND(OR(I88="Frakørselsrampe",I88="Tilkørselsrampe"),Inddata!AA103&gt;10),Inddata!AA103,"Irrelevant"))</f>
        <v>Irrelevant</v>
      </c>
      <c r="AA88" s="4" t="str">
        <f>IF(X88="Irrelevant","Irrelevant",IF(AND(OR(I88="Frakørselsrampe",I88="Tilkørselsrampe"),OR(Inddata!AB103="",Inddata!AB103&gt;(G88*1000-X88))),G88*1000-X88,IF(AND(OR(I88="Frakørselsrampe",I88="Tilkørselsrampe"),Inddata!AB103&gt;0),Inddata!AB103,"Irrelevant")))</f>
        <v>Irrelevant</v>
      </c>
      <c r="AB88" s="4" t="str">
        <f>IF(AND(I88="Frakørselsrampe",Inddata!AC103=""),60,IF(AND(I88="Tilkørselsrampe",Inddata!AC103=""),80,IF(AND(OR(I88="Frakørselsrampe",I88="Tilkørselsrampe"),Inddata!AC103&gt;4,Inddata!AC103&lt;200),Inddata!AC103,"Irrelevant")))</f>
        <v>Irrelevant</v>
      </c>
      <c r="AC88" s="4" t="str">
        <f>IF(AND(OR(I88="Motorvejsstrækning",I88="Frakørselsflettestrækning",I88="Tilkørselsflettestrækning"),Inddata!AD103=""),"Nej",IF(OR(I88="Motorvejsstrækning",I88="Frakørselsflettestrækning",I88="Tilkørselsflettestrækning"),Inddata!AD103,"Irrelevant"))</f>
        <v>Irrelevant</v>
      </c>
      <c r="AD88" s="4" t="str">
        <f>IF(AND(OR(I88="Motorvejsstrækning",I88="Frakørselsflettestrækning",I88="Tilkørselsflettestrækning"),Inddata!AE103=""),"130 km/t",IF(OR(I88="Motorvejsstrækning",I88="Frakørselsflettestrækning",I88="Tilkørselsflettestrækning"),Inddata!AE103,"Irrelevant"))</f>
        <v>Irrelevant</v>
      </c>
      <c r="AE88" s="4" t="str">
        <f>IF(AND(I88="Tilkørselsflettestrækning",Inddata!AF103=""),"Nej",IF(I88="Tilkørselsflettestrækning",Inddata!AF103,"Irrelevant"))</f>
        <v>Irrelevant</v>
      </c>
      <c r="AF88" s="4" t="str">
        <f>IF(AND(AE88="Ja",Inddata!AG103&gt;0,Inddata!AG103&lt;1.00000001),Inddata!AG103,IF(OR(AE88="Nej",AE88="Ja"),0,"Irrelevant"))</f>
        <v>Irrelevant</v>
      </c>
    </row>
    <row r="89" spans="1:32" x14ac:dyDescent="0.25">
      <c r="A89" s="4" t="str">
        <f>IF(Inddata!A104="","",Inddata!A104)</f>
        <v/>
      </c>
      <c r="B89" s="4" t="str">
        <f>IF(Inddata!B104="","",Inddata!B104)</f>
        <v/>
      </c>
      <c r="C89" s="4" t="str">
        <f>IF(Inddata!C104="","",Inddata!C104)</f>
        <v/>
      </c>
      <c r="D89" s="4" t="str">
        <f>IF(Inddata!D104="","",Inddata!D104)</f>
        <v/>
      </c>
      <c r="E89" s="4" t="str">
        <f>IF(Inddata!E104="","",Inddata!E104)</f>
        <v/>
      </c>
      <c r="F89" s="4" t="str">
        <f>IF(Inddata!F104="","",Inddata!F104)</f>
        <v/>
      </c>
      <c r="G89" s="4">
        <f>IF(Inddata!G104="","",Inddata!G104)</f>
        <v>0</v>
      </c>
      <c r="H89" s="4" t="str">
        <f>IF(Inddata!H104&gt;0.5,Inddata!H104,"")</f>
        <v/>
      </c>
      <c r="I89" s="4" t="str">
        <f>IF(Inddata!I104="","",Inddata!I104)</f>
        <v/>
      </c>
      <c r="J89" s="4" t="str">
        <f>IF(AND(OR(I89="Motorvejsstrækning",I89="Frakørselsflettestrækning",I89="Tilkørselsflettestrækning"),Inddata!K104=""),2,IF(AND(OR(I89="Motorvejsstrækning",I89="Frakørselsflettestrækning",I89="Tilkørselsflettestrækning"),Inddata!K104&gt;0.5,Inddata!K104&lt;21),Inddata!K104,"Irrelevant"))</f>
        <v>Irrelevant</v>
      </c>
      <c r="K89" s="4" t="str">
        <f>IF(AND(OR(I89="Motorvejsstrækning",I89="Frakørselsflettestrækning",I89="Tilkørselsflettestrækning",I89="Frakørselsrampe",I89="Tilkørselsrampe"),Inddata!L104=""),3.5,IF(AND(OR(I89="Motorvejsstrækning",I89="Frakørselsflettestrækning",I89="Tilkørselsflettestrækning",I89="Frakørselsrampe",I89="Tilkørselsrampe"),Inddata!L104&gt;1.5,Inddata!L104&lt;11),Inddata!L104,"Irrelevant"))</f>
        <v>Irrelevant</v>
      </c>
      <c r="L89" s="4" t="str">
        <f>IF(AND(I89="Motorvejsstrækning",Inddata!M104=""),"Nej",IF(I89="Motorvejsstrækning",Inddata!M104,"Irrelevant"))</f>
        <v>Irrelevant</v>
      </c>
      <c r="M89" s="4" t="str">
        <f>IF(AND(L89="Ja",Inddata!N104&gt;0,Inddata!N104&lt;1.00000001),Inddata!N104,IF(OR(L89="Nej",L89="Ja"),0,"Irrelevant"))</f>
        <v>Irrelevant</v>
      </c>
      <c r="N89" s="4" t="str">
        <f>IF(AND(OR(I89="Motorvejsstrækning",I89="Frakørselsflettestrækning",I89="Tilkørselsflettestrækning"),Inddata!O104=""),3,IF(AND(OR(I89="Motorvejsstrækning",I89="Frakørselsflettestrækning",I89="Tilkørselsflettestrækning"),Inddata!O104&lt;11,Inddata!O104&gt;-0.00000001),Inddata!O104,"Irrelevant"))</f>
        <v>Irrelevant</v>
      </c>
      <c r="O89" s="4" t="str">
        <f>IF(AND(OR(I89="Motorvejsstrækning",I89="Frakørselsflettestrækning",I89="Tilkørselsflettestrækning",I89="Frakørselsrampe",I89="Tilkørselsrampe"),Inddata!P104=""),0.5,IF(AND(OR(I89="Motorvejsstrækning",I89="Frakørselsflettestrækning",I89="Tilkørselsflettestrækning",I89="Frakørselsrampe",I89="Tilkørselsrampe"),Inddata!P104&gt;-0.00000001,Inddata!P104&lt;11),Inddata!P104,"Irrelevant"))</f>
        <v>Irrelevant</v>
      </c>
      <c r="P89" s="4" t="str">
        <f>IF(AND(OR(I89="Motorvejsstrækning",I89="Frakørselsflettestrækning",I89="Tilkørselsflettestrækning"),Inddata!Q104=""),5,IF(AND(OR(I89="Motorvejsstrækning",I89="Frakørselsflettestrækning",I89="Tilkørselsflettestrækning"),Inddata!Q104&gt;-0.00000001,Inddata!Q104&lt;101),Inddata!Q104,"Irrelevant"))</f>
        <v>Irrelevant</v>
      </c>
      <c r="Q89" s="4" t="str">
        <f>IF(AND(OR(I89="Motorvejsstrækning",I89="Frakørselsflettestrækning",I89="Tilkørselsflettestrækning"),Inddata!R104=""),"Lige",IF(AND(OR(I89="Motorvejsstrækning",I89="Frakørselsflettestrækning",I89="Tilkørselsflettestrækning"),Inddata!R104&gt;10),Inddata!R104,"Irrelevant"))</f>
        <v>Irrelevant</v>
      </c>
      <c r="R89" s="4" t="str">
        <f>IF(Q89="Lige",0,IF(AND(OR(I89="Motorvejsstrækning",I89="Frakørselsflettestrækning",I89="Tilkørselsflettestrækning"),OR(Inddata!S104="",Inddata!S104&gt;(G89*1000))),G89*1000,IF(AND(OR(I89="Motorvejsstrækning",I89="Frakørselsflettestrækning",I89="Tilkørselsflettestrækning"),Inddata!S104&gt;0),Inddata!S104,"Irrelevant")))</f>
        <v>Irrelevant</v>
      </c>
      <c r="S89" s="4" t="str">
        <f>IF(AND(OR(I89="Motorvejsstrækning",I89="Frakørselsflettestrækning",I89="Tilkørselsflettestrækning"),Inddata!T104=""),"Lige",IF(AND(OR(I89="Motorvejsstrækning",I89="Frakørselsflettestrækning",I89="Tilkørselsflettestrækning"),Inddata!T104&gt;10),Inddata!T104,"Irrelevant"))</f>
        <v>Irrelevant</v>
      </c>
      <c r="T89" s="4" t="str">
        <f>IF(S89="Lige",0,IF(R89="Irrelevant","Irrelevant",IF(AND(OR(I89="Motorvejsstrækning",I89="Frakørselsflettestrækning",I89="Tilkørselsflettestrækning"),OR(Inddata!U104="",Inddata!U104&gt;(G89*1000-R89))),G89*1000-R89,IF(AND(OR(I89="Motorvejsstrækning",I89="Frakørselsflettestrækning",I89="Tilkørselsflettestrækning"),Inddata!U104&gt;0),Inddata!U104,"Irrelevant"))))</f>
        <v>Irrelevant</v>
      </c>
      <c r="U89" s="4" t="str">
        <f>IF(AND(OR(I89="Motorvejsstrækning",I89="Frakørselsflettestrækning",I89="Tilkørselsflettestrækning",I89="Frakørselsrampe",I89="Tilkørselsrampe"),Inddata!V104=""),"Nej",IF(OR(I89="Motorvejsstrækning",I89="Frakørselsflettestrækning",I89="Tilkørselsflettestrækning",I89="Frakørselsrampe",I89="Tilkørselsrampe"),Inddata!V104,"Irrelevant"))</f>
        <v>Irrelevant</v>
      </c>
      <c r="V89" s="4" t="str">
        <f>IF(W89="Lige",IF(AND(OR(I89="Frakørselsrampe",I89="Tilkørselsrampe"),Inddata!W104=""),"Lige ruderrampe",IF(OR(I89="Frakørselsrampe",I89="Tilkørselsrampe"),Inddata!W104,"Irrelevant")),"Irrelevant")</f>
        <v>Irrelevant</v>
      </c>
      <c r="W89" s="4" t="str">
        <f>IF(AND(OR(I89="Frakørselsrampe",I89="Tilkørselsrampe"),Inddata!X104=""),"Lige",IF(AND(OR(I89="Frakørselsrampe",I89="Tilkørselsrampe"),Inddata!X104&gt;10),Inddata!X104,"Irrelevant"))</f>
        <v>Irrelevant</v>
      </c>
      <c r="X89" s="4" t="str">
        <f>IF(AND(OR(I89="Frakørselsrampe",I89="Tilkørselsrampe"),OR(Inddata!Y104="",Inddata!Y104&gt;(G89*1000))),G89*1000,IF(AND(OR(I89="Frakørselsrampe",I89="Tilkørselsrampe"),Inddata!Y104&gt;0),Inddata!Y104,"Irrelevant"))</f>
        <v>Irrelevant</v>
      </c>
      <c r="Y89" s="4" t="str">
        <f>IF(AND(I89="Frakørselsrampe",Inddata!Z104=""),95,IF(AND(I89="Tilkørselsrampe",Inddata!Z104=""),45,IF(AND(OR(I89="Frakørselsrampe",I89="Tilkørselsrampe"),Inddata!Z104&gt;4,Inddata!Z104&lt;200),Inddata!Z104,"Irrelevant")))</f>
        <v>Irrelevant</v>
      </c>
      <c r="Z89" s="4" t="str">
        <f>IF(AND(OR(I89="Frakørselsrampe",I89="Tilkørselsrampe"),Inddata!AA104=""),"Lige",IF(AND(OR(I89="Frakørselsrampe",I89="Tilkørselsrampe"),Inddata!AA104&gt;10),Inddata!AA104,"Irrelevant"))</f>
        <v>Irrelevant</v>
      </c>
      <c r="AA89" s="4" t="str">
        <f>IF(X89="Irrelevant","Irrelevant",IF(AND(OR(I89="Frakørselsrampe",I89="Tilkørselsrampe"),OR(Inddata!AB104="",Inddata!AB104&gt;(G89*1000-X89))),G89*1000-X89,IF(AND(OR(I89="Frakørselsrampe",I89="Tilkørselsrampe"),Inddata!AB104&gt;0),Inddata!AB104,"Irrelevant")))</f>
        <v>Irrelevant</v>
      </c>
      <c r="AB89" s="4" t="str">
        <f>IF(AND(I89="Frakørselsrampe",Inddata!AC104=""),60,IF(AND(I89="Tilkørselsrampe",Inddata!AC104=""),80,IF(AND(OR(I89="Frakørselsrampe",I89="Tilkørselsrampe"),Inddata!AC104&gt;4,Inddata!AC104&lt;200),Inddata!AC104,"Irrelevant")))</f>
        <v>Irrelevant</v>
      </c>
      <c r="AC89" s="4" t="str">
        <f>IF(AND(OR(I89="Motorvejsstrækning",I89="Frakørselsflettestrækning",I89="Tilkørselsflettestrækning"),Inddata!AD104=""),"Nej",IF(OR(I89="Motorvejsstrækning",I89="Frakørselsflettestrækning",I89="Tilkørselsflettestrækning"),Inddata!AD104,"Irrelevant"))</f>
        <v>Irrelevant</v>
      </c>
      <c r="AD89" s="4" t="str">
        <f>IF(AND(OR(I89="Motorvejsstrækning",I89="Frakørselsflettestrækning",I89="Tilkørselsflettestrækning"),Inddata!AE104=""),"130 km/t",IF(OR(I89="Motorvejsstrækning",I89="Frakørselsflettestrækning",I89="Tilkørselsflettestrækning"),Inddata!AE104,"Irrelevant"))</f>
        <v>Irrelevant</v>
      </c>
      <c r="AE89" s="4" t="str">
        <f>IF(AND(I89="Tilkørselsflettestrækning",Inddata!AF104=""),"Nej",IF(I89="Tilkørselsflettestrækning",Inddata!AF104,"Irrelevant"))</f>
        <v>Irrelevant</v>
      </c>
      <c r="AF89" s="4" t="str">
        <f>IF(AND(AE89="Ja",Inddata!AG104&gt;0,Inddata!AG104&lt;1.00000001),Inddata!AG104,IF(OR(AE89="Nej",AE89="Ja"),0,"Irrelevant"))</f>
        <v>Irrelevant</v>
      </c>
    </row>
    <row r="90" spans="1:32" x14ac:dyDescent="0.25">
      <c r="A90" s="4" t="str">
        <f>IF(Inddata!A105="","",Inddata!A105)</f>
        <v/>
      </c>
      <c r="B90" s="4" t="str">
        <f>IF(Inddata!B105="","",Inddata!B105)</f>
        <v/>
      </c>
      <c r="C90" s="4" t="str">
        <f>IF(Inddata!C105="","",Inddata!C105)</f>
        <v/>
      </c>
      <c r="D90" s="4" t="str">
        <f>IF(Inddata!D105="","",Inddata!D105)</f>
        <v/>
      </c>
      <c r="E90" s="4" t="str">
        <f>IF(Inddata!E105="","",Inddata!E105)</f>
        <v/>
      </c>
      <c r="F90" s="4" t="str">
        <f>IF(Inddata!F105="","",Inddata!F105)</f>
        <v/>
      </c>
      <c r="G90" s="4">
        <f>IF(Inddata!G105="","",Inddata!G105)</f>
        <v>0</v>
      </c>
      <c r="H90" s="4" t="str">
        <f>IF(Inddata!H105&gt;0.5,Inddata!H105,"")</f>
        <v/>
      </c>
      <c r="I90" s="4" t="str">
        <f>IF(Inddata!I105="","",Inddata!I105)</f>
        <v/>
      </c>
      <c r="J90" s="4" t="str">
        <f>IF(AND(OR(I90="Motorvejsstrækning",I90="Frakørselsflettestrækning",I90="Tilkørselsflettestrækning"),Inddata!K105=""),2,IF(AND(OR(I90="Motorvejsstrækning",I90="Frakørselsflettestrækning",I90="Tilkørselsflettestrækning"),Inddata!K105&gt;0.5,Inddata!K105&lt;21),Inddata!K105,"Irrelevant"))</f>
        <v>Irrelevant</v>
      </c>
      <c r="K90" s="4" t="str">
        <f>IF(AND(OR(I90="Motorvejsstrækning",I90="Frakørselsflettestrækning",I90="Tilkørselsflettestrækning",I90="Frakørselsrampe",I90="Tilkørselsrampe"),Inddata!L105=""),3.5,IF(AND(OR(I90="Motorvejsstrækning",I90="Frakørselsflettestrækning",I90="Tilkørselsflettestrækning",I90="Frakørselsrampe",I90="Tilkørselsrampe"),Inddata!L105&gt;1.5,Inddata!L105&lt;11),Inddata!L105,"Irrelevant"))</f>
        <v>Irrelevant</v>
      </c>
      <c r="L90" s="4" t="str">
        <f>IF(AND(I90="Motorvejsstrækning",Inddata!M105=""),"Nej",IF(I90="Motorvejsstrækning",Inddata!M105,"Irrelevant"))</f>
        <v>Irrelevant</v>
      </c>
      <c r="M90" s="4" t="str">
        <f>IF(AND(L90="Ja",Inddata!N105&gt;0,Inddata!N105&lt;1.00000001),Inddata!N105,IF(OR(L90="Nej",L90="Ja"),0,"Irrelevant"))</f>
        <v>Irrelevant</v>
      </c>
      <c r="N90" s="4" t="str">
        <f>IF(AND(OR(I90="Motorvejsstrækning",I90="Frakørselsflettestrækning",I90="Tilkørselsflettestrækning"),Inddata!O105=""),3,IF(AND(OR(I90="Motorvejsstrækning",I90="Frakørselsflettestrækning",I90="Tilkørselsflettestrækning"),Inddata!O105&lt;11,Inddata!O105&gt;-0.00000001),Inddata!O105,"Irrelevant"))</f>
        <v>Irrelevant</v>
      </c>
      <c r="O90" s="4" t="str">
        <f>IF(AND(OR(I90="Motorvejsstrækning",I90="Frakørselsflettestrækning",I90="Tilkørselsflettestrækning",I90="Frakørselsrampe",I90="Tilkørselsrampe"),Inddata!P105=""),0.5,IF(AND(OR(I90="Motorvejsstrækning",I90="Frakørselsflettestrækning",I90="Tilkørselsflettestrækning",I90="Frakørselsrampe",I90="Tilkørselsrampe"),Inddata!P105&gt;-0.00000001,Inddata!P105&lt;11),Inddata!P105,"Irrelevant"))</f>
        <v>Irrelevant</v>
      </c>
      <c r="P90" s="4" t="str">
        <f>IF(AND(OR(I90="Motorvejsstrækning",I90="Frakørselsflettestrækning",I90="Tilkørselsflettestrækning"),Inddata!Q105=""),5,IF(AND(OR(I90="Motorvejsstrækning",I90="Frakørselsflettestrækning",I90="Tilkørselsflettestrækning"),Inddata!Q105&gt;-0.00000001,Inddata!Q105&lt;101),Inddata!Q105,"Irrelevant"))</f>
        <v>Irrelevant</v>
      </c>
      <c r="Q90" s="4" t="str">
        <f>IF(AND(OR(I90="Motorvejsstrækning",I90="Frakørselsflettestrækning",I90="Tilkørselsflettestrækning"),Inddata!R105=""),"Lige",IF(AND(OR(I90="Motorvejsstrækning",I90="Frakørselsflettestrækning",I90="Tilkørselsflettestrækning"),Inddata!R105&gt;10),Inddata!R105,"Irrelevant"))</f>
        <v>Irrelevant</v>
      </c>
      <c r="R90" s="4" t="str">
        <f>IF(Q90="Lige",0,IF(AND(OR(I90="Motorvejsstrækning",I90="Frakørselsflettestrækning",I90="Tilkørselsflettestrækning"),OR(Inddata!S105="",Inddata!S105&gt;(G90*1000))),G90*1000,IF(AND(OR(I90="Motorvejsstrækning",I90="Frakørselsflettestrækning",I90="Tilkørselsflettestrækning"),Inddata!S105&gt;0),Inddata!S105,"Irrelevant")))</f>
        <v>Irrelevant</v>
      </c>
      <c r="S90" s="4" t="str">
        <f>IF(AND(OR(I90="Motorvejsstrækning",I90="Frakørselsflettestrækning",I90="Tilkørselsflettestrækning"),Inddata!T105=""),"Lige",IF(AND(OR(I90="Motorvejsstrækning",I90="Frakørselsflettestrækning",I90="Tilkørselsflettestrækning"),Inddata!T105&gt;10),Inddata!T105,"Irrelevant"))</f>
        <v>Irrelevant</v>
      </c>
      <c r="T90" s="4" t="str">
        <f>IF(S90="Lige",0,IF(R90="Irrelevant","Irrelevant",IF(AND(OR(I90="Motorvejsstrækning",I90="Frakørselsflettestrækning",I90="Tilkørselsflettestrækning"),OR(Inddata!U105="",Inddata!U105&gt;(G90*1000-R90))),G90*1000-R90,IF(AND(OR(I90="Motorvejsstrækning",I90="Frakørselsflettestrækning",I90="Tilkørselsflettestrækning"),Inddata!U105&gt;0),Inddata!U105,"Irrelevant"))))</f>
        <v>Irrelevant</v>
      </c>
      <c r="U90" s="4" t="str">
        <f>IF(AND(OR(I90="Motorvejsstrækning",I90="Frakørselsflettestrækning",I90="Tilkørselsflettestrækning",I90="Frakørselsrampe",I90="Tilkørselsrampe"),Inddata!V105=""),"Nej",IF(OR(I90="Motorvejsstrækning",I90="Frakørselsflettestrækning",I90="Tilkørselsflettestrækning",I90="Frakørselsrampe",I90="Tilkørselsrampe"),Inddata!V105,"Irrelevant"))</f>
        <v>Irrelevant</v>
      </c>
      <c r="V90" s="4" t="str">
        <f>IF(W90="Lige",IF(AND(OR(I90="Frakørselsrampe",I90="Tilkørselsrampe"),Inddata!W105=""),"Lige ruderrampe",IF(OR(I90="Frakørselsrampe",I90="Tilkørselsrampe"),Inddata!W105,"Irrelevant")),"Irrelevant")</f>
        <v>Irrelevant</v>
      </c>
      <c r="W90" s="4" t="str">
        <f>IF(AND(OR(I90="Frakørselsrampe",I90="Tilkørselsrampe"),Inddata!X105=""),"Lige",IF(AND(OR(I90="Frakørselsrampe",I90="Tilkørselsrampe"),Inddata!X105&gt;10),Inddata!X105,"Irrelevant"))</f>
        <v>Irrelevant</v>
      </c>
      <c r="X90" s="4" t="str">
        <f>IF(AND(OR(I90="Frakørselsrampe",I90="Tilkørselsrampe"),OR(Inddata!Y105="",Inddata!Y105&gt;(G90*1000))),G90*1000,IF(AND(OR(I90="Frakørselsrampe",I90="Tilkørselsrampe"),Inddata!Y105&gt;0),Inddata!Y105,"Irrelevant"))</f>
        <v>Irrelevant</v>
      </c>
      <c r="Y90" s="4" t="str">
        <f>IF(AND(I90="Frakørselsrampe",Inddata!Z105=""),95,IF(AND(I90="Tilkørselsrampe",Inddata!Z105=""),45,IF(AND(OR(I90="Frakørselsrampe",I90="Tilkørselsrampe"),Inddata!Z105&gt;4,Inddata!Z105&lt;200),Inddata!Z105,"Irrelevant")))</f>
        <v>Irrelevant</v>
      </c>
      <c r="Z90" s="4" t="str">
        <f>IF(AND(OR(I90="Frakørselsrampe",I90="Tilkørselsrampe"),Inddata!AA105=""),"Lige",IF(AND(OR(I90="Frakørselsrampe",I90="Tilkørselsrampe"),Inddata!AA105&gt;10),Inddata!AA105,"Irrelevant"))</f>
        <v>Irrelevant</v>
      </c>
      <c r="AA90" s="4" t="str">
        <f>IF(X90="Irrelevant","Irrelevant",IF(AND(OR(I90="Frakørselsrampe",I90="Tilkørselsrampe"),OR(Inddata!AB105="",Inddata!AB105&gt;(G90*1000-X90))),G90*1000-X90,IF(AND(OR(I90="Frakørselsrampe",I90="Tilkørselsrampe"),Inddata!AB105&gt;0),Inddata!AB105,"Irrelevant")))</f>
        <v>Irrelevant</v>
      </c>
      <c r="AB90" s="4" t="str">
        <f>IF(AND(I90="Frakørselsrampe",Inddata!AC105=""),60,IF(AND(I90="Tilkørselsrampe",Inddata!AC105=""),80,IF(AND(OR(I90="Frakørselsrampe",I90="Tilkørselsrampe"),Inddata!AC105&gt;4,Inddata!AC105&lt;200),Inddata!AC105,"Irrelevant")))</f>
        <v>Irrelevant</v>
      </c>
      <c r="AC90" s="4" t="str">
        <f>IF(AND(OR(I90="Motorvejsstrækning",I90="Frakørselsflettestrækning",I90="Tilkørselsflettestrækning"),Inddata!AD105=""),"Nej",IF(OR(I90="Motorvejsstrækning",I90="Frakørselsflettestrækning",I90="Tilkørselsflettestrækning"),Inddata!AD105,"Irrelevant"))</f>
        <v>Irrelevant</v>
      </c>
      <c r="AD90" s="4" t="str">
        <f>IF(AND(OR(I90="Motorvejsstrækning",I90="Frakørselsflettestrækning",I90="Tilkørselsflettestrækning"),Inddata!AE105=""),"130 km/t",IF(OR(I90="Motorvejsstrækning",I90="Frakørselsflettestrækning",I90="Tilkørselsflettestrækning"),Inddata!AE105,"Irrelevant"))</f>
        <v>Irrelevant</v>
      </c>
      <c r="AE90" s="4" t="str">
        <f>IF(AND(I90="Tilkørselsflettestrækning",Inddata!AF105=""),"Nej",IF(I90="Tilkørselsflettestrækning",Inddata!AF105,"Irrelevant"))</f>
        <v>Irrelevant</v>
      </c>
      <c r="AF90" s="4" t="str">
        <f>IF(AND(AE90="Ja",Inddata!AG105&gt;0,Inddata!AG105&lt;1.00000001),Inddata!AG105,IF(OR(AE90="Nej",AE90="Ja"),0,"Irrelevant"))</f>
        <v>Irrelevant</v>
      </c>
    </row>
    <row r="91" spans="1:32" x14ac:dyDescent="0.25">
      <c r="A91" s="4" t="str">
        <f>IF(Inddata!A106="","",Inddata!A106)</f>
        <v/>
      </c>
      <c r="B91" s="4" t="str">
        <f>IF(Inddata!B106="","",Inddata!B106)</f>
        <v/>
      </c>
      <c r="C91" s="4" t="str">
        <f>IF(Inddata!C106="","",Inddata!C106)</f>
        <v/>
      </c>
      <c r="D91" s="4" t="str">
        <f>IF(Inddata!D106="","",Inddata!D106)</f>
        <v/>
      </c>
      <c r="E91" s="4" t="str">
        <f>IF(Inddata!E106="","",Inddata!E106)</f>
        <v/>
      </c>
      <c r="F91" s="4" t="str">
        <f>IF(Inddata!F106="","",Inddata!F106)</f>
        <v/>
      </c>
      <c r="G91" s="4">
        <f>IF(Inddata!G106="","",Inddata!G106)</f>
        <v>0</v>
      </c>
      <c r="H91" s="4" t="str">
        <f>IF(Inddata!H106&gt;0.5,Inddata!H106,"")</f>
        <v/>
      </c>
      <c r="I91" s="4" t="str">
        <f>IF(Inddata!I106="","",Inddata!I106)</f>
        <v/>
      </c>
      <c r="J91" s="4" t="str">
        <f>IF(AND(OR(I91="Motorvejsstrækning",I91="Frakørselsflettestrækning",I91="Tilkørselsflettestrækning"),Inddata!K106=""),2,IF(AND(OR(I91="Motorvejsstrækning",I91="Frakørselsflettestrækning",I91="Tilkørselsflettestrækning"),Inddata!K106&gt;0.5,Inddata!K106&lt;21),Inddata!K106,"Irrelevant"))</f>
        <v>Irrelevant</v>
      </c>
      <c r="K91" s="4" t="str">
        <f>IF(AND(OR(I91="Motorvejsstrækning",I91="Frakørselsflettestrækning",I91="Tilkørselsflettestrækning",I91="Frakørselsrampe",I91="Tilkørselsrampe"),Inddata!L106=""),3.5,IF(AND(OR(I91="Motorvejsstrækning",I91="Frakørselsflettestrækning",I91="Tilkørselsflettestrækning",I91="Frakørselsrampe",I91="Tilkørselsrampe"),Inddata!L106&gt;1.5,Inddata!L106&lt;11),Inddata!L106,"Irrelevant"))</f>
        <v>Irrelevant</v>
      </c>
      <c r="L91" s="4" t="str">
        <f>IF(AND(I91="Motorvejsstrækning",Inddata!M106=""),"Nej",IF(I91="Motorvejsstrækning",Inddata!M106,"Irrelevant"))</f>
        <v>Irrelevant</v>
      </c>
      <c r="M91" s="4" t="str">
        <f>IF(AND(L91="Ja",Inddata!N106&gt;0,Inddata!N106&lt;1.00000001),Inddata!N106,IF(OR(L91="Nej",L91="Ja"),0,"Irrelevant"))</f>
        <v>Irrelevant</v>
      </c>
      <c r="N91" s="4" t="str">
        <f>IF(AND(OR(I91="Motorvejsstrækning",I91="Frakørselsflettestrækning",I91="Tilkørselsflettestrækning"),Inddata!O106=""),3,IF(AND(OR(I91="Motorvejsstrækning",I91="Frakørselsflettestrækning",I91="Tilkørselsflettestrækning"),Inddata!O106&lt;11,Inddata!O106&gt;-0.00000001),Inddata!O106,"Irrelevant"))</f>
        <v>Irrelevant</v>
      </c>
      <c r="O91" s="4" t="str">
        <f>IF(AND(OR(I91="Motorvejsstrækning",I91="Frakørselsflettestrækning",I91="Tilkørselsflettestrækning",I91="Frakørselsrampe",I91="Tilkørselsrampe"),Inddata!P106=""),0.5,IF(AND(OR(I91="Motorvejsstrækning",I91="Frakørselsflettestrækning",I91="Tilkørselsflettestrækning",I91="Frakørselsrampe",I91="Tilkørselsrampe"),Inddata!P106&gt;-0.00000001,Inddata!P106&lt;11),Inddata!P106,"Irrelevant"))</f>
        <v>Irrelevant</v>
      </c>
      <c r="P91" s="4" t="str">
        <f>IF(AND(OR(I91="Motorvejsstrækning",I91="Frakørselsflettestrækning",I91="Tilkørselsflettestrækning"),Inddata!Q106=""),5,IF(AND(OR(I91="Motorvejsstrækning",I91="Frakørselsflettestrækning",I91="Tilkørselsflettestrækning"),Inddata!Q106&gt;-0.00000001,Inddata!Q106&lt;101),Inddata!Q106,"Irrelevant"))</f>
        <v>Irrelevant</v>
      </c>
      <c r="Q91" s="4" t="str">
        <f>IF(AND(OR(I91="Motorvejsstrækning",I91="Frakørselsflettestrækning",I91="Tilkørselsflettestrækning"),Inddata!R106=""),"Lige",IF(AND(OR(I91="Motorvejsstrækning",I91="Frakørselsflettestrækning",I91="Tilkørselsflettestrækning"),Inddata!R106&gt;10),Inddata!R106,"Irrelevant"))</f>
        <v>Irrelevant</v>
      </c>
      <c r="R91" s="4" t="str">
        <f>IF(Q91="Lige",0,IF(AND(OR(I91="Motorvejsstrækning",I91="Frakørselsflettestrækning",I91="Tilkørselsflettestrækning"),OR(Inddata!S106="",Inddata!S106&gt;(G91*1000))),G91*1000,IF(AND(OR(I91="Motorvejsstrækning",I91="Frakørselsflettestrækning",I91="Tilkørselsflettestrækning"),Inddata!S106&gt;0),Inddata!S106,"Irrelevant")))</f>
        <v>Irrelevant</v>
      </c>
      <c r="S91" s="4" t="str">
        <f>IF(AND(OR(I91="Motorvejsstrækning",I91="Frakørselsflettestrækning",I91="Tilkørselsflettestrækning"),Inddata!T106=""),"Lige",IF(AND(OR(I91="Motorvejsstrækning",I91="Frakørselsflettestrækning",I91="Tilkørselsflettestrækning"),Inddata!T106&gt;10),Inddata!T106,"Irrelevant"))</f>
        <v>Irrelevant</v>
      </c>
      <c r="T91" s="4" t="str">
        <f>IF(S91="Lige",0,IF(R91="Irrelevant","Irrelevant",IF(AND(OR(I91="Motorvejsstrækning",I91="Frakørselsflettestrækning",I91="Tilkørselsflettestrækning"),OR(Inddata!U106="",Inddata!U106&gt;(G91*1000-R91))),G91*1000-R91,IF(AND(OR(I91="Motorvejsstrækning",I91="Frakørselsflettestrækning",I91="Tilkørselsflettestrækning"),Inddata!U106&gt;0),Inddata!U106,"Irrelevant"))))</f>
        <v>Irrelevant</v>
      </c>
      <c r="U91" s="4" t="str">
        <f>IF(AND(OR(I91="Motorvejsstrækning",I91="Frakørselsflettestrækning",I91="Tilkørselsflettestrækning",I91="Frakørselsrampe",I91="Tilkørselsrampe"),Inddata!V106=""),"Nej",IF(OR(I91="Motorvejsstrækning",I91="Frakørselsflettestrækning",I91="Tilkørselsflettestrækning",I91="Frakørselsrampe",I91="Tilkørselsrampe"),Inddata!V106,"Irrelevant"))</f>
        <v>Irrelevant</v>
      </c>
      <c r="V91" s="4" t="str">
        <f>IF(W91="Lige",IF(AND(OR(I91="Frakørselsrampe",I91="Tilkørselsrampe"),Inddata!W106=""),"Lige ruderrampe",IF(OR(I91="Frakørselsrampe",I91="Tilkørselsrampe"),Inddata!W106,"Irrelevant")),"Irrelevant")</f>
        <v>Irrelevant</v>
      </c>
      <c r="W91" s="4" t="str">
        <f>IF(AND(OR(I91="Frakørselsrampe",I91="Tilkørselsrampe"),Inddata!X106=""),"Lige",IF(AND(OR(I91="Frakørselsrampe",I91="Tilkørselsrampe"),Inddata!X106&gt;10),Inddata!X106,"Irrelevant"))</f>
        <v>Irrelevant</v>
      </c>
      <c r="X91" s="4" t="str">
        <f>IF(AND(OR(I91="Frakørselsrampe",I91="Tilkørselsrampe"),OR(Inddata!Y106="",Inddata!Y106&gt;(G91*1000))),G91*1000,IF(AND(OR(I91="Frakørselsrampe",I91="Tilkørselsrampe"),Inddata!Y106&gt;0),Inddata!Y106,"Irrelevant"))</f>
        <v>Irrelevant</v>
      </c>
      <c r="Y91" s="4" t="str">
        <f>IF(AND(I91="Frakørselsrampe",Inddata!Z106=""),95,IF(AND(I91="Tilkørselsrampe",Inddata!Z106=""),45,IF(AND(OR(I91="Frakørselsrampe",I91="Tilkørselsrampe"),Inddata!Z106&gt;4,Inddata!Z106&lt;200),Inddata!Z106,"Irrelevant")))</f>
        <v>Irrelevant</v>
      </c>
      <c r="Z91" s="4" t="str">
        <f>IF(AND(OR(I91="Frakørselsrampe",I91="Tilkørselsrampe"),Inddata!AA106=""),"Lige",IF(AND(OR(I91="Frakørselsrampe",I91="Tilkørselsrampe"),Inddata!AA106&gt;10),Inddata!AA106,"Irrelevant"))</f>
        <v>Irrelevant</v>
      </c>
      <c r="AA91" s="4" t="str">
        <f>IF(X91="Irrelevant","Irrelevant",IF(AND(OR(I91="Frakørselsrampe",I91="Tilkørselsrampe"),OR(Inddata!AB106="",Inddata!AB106&gt;(G91*1000-X91))),G91*1000-X91,IF(AND(OR(I91="Frakørselsrampe",I91="Tilkørselsrampe"),Inddata!AB106&gt;0),Inddata!AB106,"Irrelevant")))</f>
        <v>Irrelevant</v>
      </c>
      <c r="AB91" s="4" t="str">
        <f>IF(AND(I91="Frakørselsrampe",Inddata!AC106=""),60,IF(AND(I91="Tilkørselsrampe",Inddata!AC106=""),80,IF(AND(OR(I91="Frakørselsrampe",I91="Tilkørselsrampe"),Inddata!AC106&gt;4,Inddata!AC106&lt;200),Inddata!AC106,"Irrelevant")))</f>
        <v>Irrelevant</v>
      </c>
      <c r="AC91" s="4" t="str">
        <f>IF(AND(OR(I91="Motorvejsstrækning",I91="Frakørselsflettestrækning",I91="Tilkørselsflettestrækning"),Inddata!AD106=""),"Nej",IF(OR(I91="Motorvejsstrækning",I91="Frakørselsflettestrækning",I91="Tilkørselsflettestrækning"),Inddata!AD106,"Irrelevant"))</f>
        <v>Irrelevant</v>
      </c>
      <c r="AD91" s="4" t="str">
        <f>IF(AND(OR(I91="Motorvejsstrækning",I91="Frakørselsflettestrækning",I91="Tilkørselsflettestrækning"),Inddata!AE106=""),"130 km/t",IF(OR(I91="Motorvejsstrækning",I91="Frakørselsflettestrækning",I91="Tilkørselsflettestrækning"),Inddata!AE106,"Irrelevant"))</f>
        <v>Irrelevant</v>
      </c>
      <c r="AE91" s="4" t="str">
        <f>IF(AND(I91="Tilkørselsflettestrækning",Inddata!AF106=""),"Nej",IF(I91="Tilkørselsflettestrækning",Inddata!AF106,"Irrelevant"))</f>
        <v>Irrelevant</v>
      </c>
      <c r="AF91" s="4" t="str">
        <f>IF(AND(AE91="Ja",Inddata!AG106&gt;0,Inddata!AG106&lt;1.00000001),Inddata!AG106,IF(OR(AE91="Nej",AE91="Ja"),0,"Irrelevant"))</f>
        <v>Irrelevant</v>
      </c>
    </row>
    <row r="92" spans="1:32" x14ac:dyDescent="0.25">
      <c r="A92" s="4" t="str">
        <f>IF(Inddata!A107="","",Inddata!A107)</f>
        <v/>
      </c>
      <c r="B92" s="4" t="str">
        <f>IF(Inddata!B107="","",Inddata!B107)</f>
        <v/>
      </c>
      <c r="C92" s="4" t="str">
        <f>IF(Inddata!C107="","",Inddata!C107)</f>
        <v/>
      </c>
      <c r="D92" s="4" t="str">
        <f>IF(Inddata!D107="","",Inddata!D107)</f>
        <v/>
      </c>
      <c r="E92" s="4" t="str">
        <f>IF(Inddata!E107="","",Inddata!E107)</f>
        <v/>
      </c>
      <c r="F92" s="4" t="str">
        <f>IF(Inddata!F107="","",Inddata!F107)</f>
        <v/>
      </c>
      <c r="G92" s="4">
        <f>IF(Inddata!G107="","",Inddata!G107)</f>
        <v>0</v>
      </c>
      <c r="H92" s="4" t="str">
        <f>IF(Inddata!H107&gt;0.5,Inddata!H107,"")</f>
        <v/>
      </c>
      <c r="I92" s="4" t="str">
        <f>IF(Inddata!I107="","",Inddata!I107)</f>
        <v/>
      </c>
      <c r="J92" s="4" t="str">
        <f>IF(AND(OR(I92="Motorvejsstrækning",I92="Frakørselsflettestrækning",I92="Tilkørselsflettestrækning"),Inddata!K107=""),2,IF(AND(OR(I92="Motorvejsstrækning",I92="Frakørselsflettestrækning",I92="Tilkørselsflettestrækning"),Inddata!K107&gt;0.5,Inddata!K107&lt;21),Inddata!K107,"Irrelevant"))</f>
        <v>Irrelevant</v>
      </c>
      <c r="K92" s="4" t="str">
        <f>IF(AND(OR(I92="Motorvejsstrækning",I92="Frakørselsflettestrækning",I92="Tilkørselsflettestrækning",I92="Frakørselsrampe",I92="Tilkørselsrampe"),Inddata!L107=""),3.5,IF(AND(OR(I92="Motorvejsstrækning",I92="Frakørselsflettestrækning",I92="Tilkørselsflettestrækning",I92="Frakørselsrampe",I92="Tilkørselsrampe"),Inddata!L107&gt;1.5,Inddata!L107&lt;11),Inddata!L107,"Irrelevant"))</f>
        <v>Irrelevant</v>
      </c>
      <c r="L92" s="4" t="str">
        <f>IF(AND(I92="Motorvejsstrækning",Inddata!M107=""),"Nej",IF(I92="Motorvejsstrækning",Inddata!M107,"Irrelevant"))</f>
        <v>Irrelevant</v>
      </c>
      <c r="M92" s="4" t="str">
        <f>IF(AND(L92="Ja",Inddata!N107&gt;0,Inddata!N107&lt;1.00000001),Inddata!N107,IF(OR(L92="Nej",L92="Ja"),0,"Irrelevant"))</f>
        <v>Irrelevant</v>
      </c>
      <c r="N92" s="4" t="str">
        <f>IF(AND(OR(I92="Motorvejsstrækning",I92="Frakørselsflettestrækning",I92="Tilkørselsflettestrækning"),Inddata!O107=""),3,IF(AND(OR(I92="Motorvejsstrækning",I92="Frakørselsflettestrækning",I92="Tilkørselsflettestrækning"),Inddata!O107&lt;11,Inddata!O107&gt;-0.00000001),Inddata!O107,"Irrelevant"))</f>
        <v>Irrelevant</v>
      </c>
      <c r="O92" s="4" t="str">
        <f>IF(AND(OR(I92="Motorvejsstrækning",I92="Frakørselsflettestrækning",I92="Tilkørselsflettestrækning",I92="Frakørselsrampe",I92="Tilkørselsrampe"),Inddata!P107=""),0.5,IF(AND(OR(I92="Motorvejsstrækning",I92="Frakørselsflettestrækning",I92="Tilkørselsflettestrækning",I92="Frakørselsrampe",I92="Tilkørselsrampe"),Inddata!P107&gt;-0.00000001,Inddata!P107&lt;11),Inddata!P107,"Irrelevant"))</f>
        <v>Irrelevant</v>
      </c>
      <c r="P92" s="4" t="str">
        <f>IF(AND(OR(I92="Motorvejsstrækning",I92="Frakørselsflettestrækning",I92="Tilkørselsflettestrækning"),Inddata!Q107=""),5,IF(AND(OR(I92="Motorvejsstrækning",I92="Frakørselsflettestrækning",I92="Tilkørselsflettestrækning"),Inddata!Q107&gt;-0.00000001,Inddata!Q107&lt;101),Inddata!Q107,"Irrelevant"))</f>
        <v>Irrelevant</v>
      </c>
      <c r="Q92" s="4" t="str">
        <f>IF(AND(OR(I92="Motorvejsstrækning",I92="Frakørselsflettestrækning",I92="Tilkørselsflettestrækning"),Inddata!R107=""),"Lige",IF(AND(OR(I92="Motorvejsstrækning",I92="Frakørselsflettestrækning",I92="Tilkørselsflettestrækning"),Inddata!R107&gt;10),Inddata!R107,"Irrelevant"))</f>
        <v>Irrelevant</v>
      </c>
      <c r="R92" s="4" t="str">
        <f>IF(Q92="Lige",0,IF(AND(OR(I92="Motorvejsstrækning",I92="Frakørselsflettestrækning",I92="Tilkørselsflettestrækning"),OR(Inddata!S107="",Inddata!S107&gt;(G92*1000))),G92*1000,IF(AND(OR(I92="Motorvejsstrækning",I92="Frakørselsflettestrækning",I92="Tilkørselsflettestrækning"),Inddata!S107&gt;0),Inddata!S107,"Irrelevant")))</f>
        <v>Irrelevant</v>
      </c>
      <c r="S92" s="4" t="str">
        <f>IF(AND(OR(I92="Motorvejsstrækning",I92="Frakørselsflettestrækning",I92="Tilkørselsflettestrækning"),Inddata!T107=""),"Lige",IF(AND(OR(I92="Motorvejsstrækning",I92="Frakørselsflettestrækning",I92="Tilkørselsflettestrækning"),Inddata!T107&gt;10),Inddata!T107,"Irrelevant"))</f>
        <v>Irrelevant</v>
      </c>
      <c r="T92" s="4" t="str">
        <f>IF(S92="Lige",0,IF(R92="Irrelevant","Irrelevant",IF(AND(OR(I92="Motorvejsstrækning",I92="Frakørselsflettestrækning",I92="Tilkørselsflettestrækning"),OR(Inddata!U107="",Inddata!U107&gt;(G92*1000-R92))),G92*1000-R92,IF(AND(OR(I92="Motorvejsstrækning",I92="Frakørselsflettestrækning",I92="Tilkørselsflettestrækning"),Inddata!U107&gt;0),Inddata!U107,"Irrelevant"))))</f>
        <v>Irrelevant</v>
      </c>
      <c r="U92" s="4" t="str">
        <f>IF(AND(OR(I92="Motorvejsstrækning",I92="Frakørselsflettestrækning",I92="Tilkørselsflettestrækning",I92="Frakørselsrampe",I92="Tilkørselsrampe"),Inddata!V107=""),"Nej",IF(OR(I92="Motorvejsstrækning",I92="Frakørselsflettestrækning",I92="Tilkørselsflettestrækning",I92="Frakørselsrampe",I92="Tilkørselsrampe"),Inddata!V107,"Irrelevant"))</f>
        <v>Irrelevant</v>
      </c>
      <c r="V92" s="4" t="str">
        <f>IF(W92="Lige",IF(AND(OR(I92="Frakørselsrampe",I92="Tilkørselsrampe"),Inddata!W107=""),"Lige ruderrampe",IF(OR(I92="Frakørselsrampe",I92="Tilkørselsrampe"),Inddata!W107,"Irrelevant")),"Irrelevant")</f>
        <v>Irrelevant</v>
      </c>
      <c r="W92" s="4" t="str">
        <f>IF(AND(OR(I92="Frakørselsrampe",I92="Tilkørselsrampe"),Inddata!X107=""),"Lige",IF(AND(OR(I92="Frakørselsrampe",I92="Tilkørselsrampe"),Inddata!X107&gt;10),Inddata!X107,"Irrelevant"))</f>
        <v>Irrelevant</v>
      </c>
      <c r="X92" s="4" t="str">
        <f>IF(AND(OR(I92="Frakørselsrampe",I92="Tilkørselsrampe"),OR(Inddata!Y107="",Inddata!Y107&gt;(G92*1000))),G92*1000,IF(AND(OR(I92="Frakørselsrampe",I92="Tilkørselsrampe"),Inddata!Y107&gt;0),Inddata!Y107,"Irrelevant"))</f>
        <v>Irrelevant</v>
      </c>
      <c r="Y92" s="4" t="str">
        <f>IF(AND(I92="Frakørselsrampe",Inddata!Z107=""),95,IF(AND(I92="Tilkørselsrampe",Inddata!Z107=""),45,IF(AND(OR(I92="Frakørselsrampe",I92="Tilkørselsrampe"),Inddata!Z107&gt;4,Inddata!Z107&lt;200),Inddata!Z107,"Irrelevant")))</f>
        <v>Irrelevant</v>
      </c>
      <c r="Z92" s="4" t="str">
        <f>IF(AND(OR(I92="Frakørselsrampe",I92="Tilkørselsrampe"),Inddata!AA107=""),"Lige",IF(AND(OR(I92="Frakørselsrampe",I92="Tilkørselsrampe"),Inddata!AA107&gt;10),Inddata!AA107,"Irrelevant"))</f>
        <v>Irrelevant</v>
      </c>
      <c r="AA92" s="4" t="str">
        <f>IF(X92="Irrelevant","Irrelevant",IF(AND(OR(I92="Frakørselsrampe",I92="Tilkørselsrampe"),OR(Inddata!AB107="",Inddata!AB107&gt;(G92*1000-X92))),G92*1000-X92,IF(AND(OR(I92="Frakørselsrampe",I92="Tilkørselsrampe"),Inddata!AB107&gt;0),Inddata!AB107,"Irrelevant")))</f>
        <v>Irrelevant</v>
      </c>
      <c r="AB92" s="4" t="str">
        <f>IF(AND(I92="Frakørselsrampe",Inddata!AC107=""),60,IF(AND(I92="Tilkørselsrampe",Inddata!AC107=""),80,IF(AND(OR(I92="Frakørselsrampe",I92="Tilkørselsrampe"),Inddata!AC107&gt;4,Inddata!AC107&lt;200),Inddata!AC107,"Irrelevant")))</f>
        <v>Irrelevant</v>
      </c>
      <c r="AC92" s="4" t="str">
        <f>IF(AND(OR(I92="Motorvejsstrækning",I92="Frakørselsflettestrækning",I92="Tilkørselsflettestrækning"),Inddata!AD107=""),"Nej",IF(OR(I92="Motorvejsstrækning",I92="Frakørselsflettestrækning",I92="Tilkørselsflettestrækning"),Inddata!AD107,"Irrelevant"))</f>
        <v>Irrelevant</v>
      </c>
      <c r="AD92" s="4" t="str">
        <f>IF(AND(OR(I92="Motorvejsstrækning",I92="Frakørselsflettestrækning",I92="Tilkørselsflettestrækning"),Inddata!AE107=""),"130 km/t",IF(OR(I92="Motorvejsstrækning",I92="Frakørselsflettestrækning",I92="Tilkørselsflettestrækning"),Inddata!AE107,"Irrelevant"))</f>
        <v>Irrelevant</v>
      </c>
      <c r="AE92" s="4" t="str">
        <f>IF(AND(I92="Tilkørselsflettestrækning",Inddata!AF107=""),"Nej",IF(I92="Tilkørselsflettestrækning",Inddata!AF107,"Irrelevant"))</f>
        <v>Irrelevant</v>
      </c>
      <c r="AF92" s="4" t="str">
        <f>IF(AND(AE92="Ja",Inddata!AG107&gt;0,Inddata!AG107&lt;1.00000001),Inddata!AG107,IF(OR(AE92="Nej",AE92="Ja"),0,"Irrelevant"))</f>
        <v>Irrelevant</v>
      </c>
    </row>
    <row r="93" spans="1:32" x14ac:dyDescent="0.25">
      <c r="A93" s="4" t="str">
        <f>IF(Inddata!A108="","",Inddata!A108)</f>
        <v/>
      </c>
      <c r="B93" s="4" t="str">
        <f>IF(Inddata!B108="","",Inddata!B108)</f>
        <v/>
      </c>
      <c r="C93" s="4" t="str">
        <f>IF(Inddata!C108="","",Inddata!C108)</f>
        <v/>
      </c>
      <c r="D93" s="4" t="str">
        <f>IF(Inddata!D108="","",Inddata!D108)</f>
        <v/>
      </c>
      <c r="E93" s="4" t="str">
        <f>IF(Inddata!E108="","",Inddata!E108)</f>
        <v/>
      </c>
      <c r="F93" s="4" t="str">
        <f>IF(Inddata!F108="","",Inddata!F108)</f>
        <v/>
      </c>
      <c r="G93" s="4">
        <f>IF(Inddata!G108="","",Inddata!G108)</f>
        <v>0</v>
      </c>
      <c r="H93" s="4" t="str">
        <f>IF(Inddata!H108&gt;0.5,Inddata!H108,"")</f>
        <v/>
      </c>
      <c r="I93" s="4" t="str">
        <f>IF(Inddata!I108="","",Inddata!I108)</f>
        <v/>
      </c>
      <c r="J93" s="4" t="str">
        <f>IF(AND(OR(I93="Motorvejsstrækning",I93="Frakørselsflettestrækning",I93="Tilkørselsflettestrækning"),Inddata!K108=""),2,IF(AND(OR(I93="Motorvejsstrækning",I93="Frakørselsflettestrækning",I93="Tilkørselsflettestrækning"),Inddata!K108&gt;0.5,Inddata!K108&lt;21),Inddata!K108,"Irrelevant"))</f>
        <v>Irrelevant</v>
      </c>
      <c r="K93" s="4" t="str">
        <f>IF(AND(OR(I93="Motorvejsstrækning",I93="Frakørselsflettestrækning",I93="Tilkørselsflettestrækning",I93="Frakørselsrampe",I93="Tilkørselsrampe"),Inddata!L108=""),3.5,IF(AND(OR(I93="Motorvejsstrækning",I93="Frakørselsflettestrækning",I93="Tilkørselsflettestrækning",I93="Frakørselsrampe",I93="Tilkørselsrampe"),Inddata!L108&gt;1.5,Inddata!L108&lt;11),Inddata!L108,"Irrelevant"))</f>
        <v>Irrelevant</v>
      </c>
      <c r="L93" s="4" t="str">
        <f>IF(AND(I93="Motorvejsstrækning",Inddata!M108=""),"Nej",IF(I93="Motorvejsstrækning",Inddata!M108,"Irrelevant"))</f>
        <v>Irrelevant</v>
      </c>
      <c r="M93" s="4" t="str">
        <f>IF(AND(L93="Ja",Inddata!N108&gt;0,Inddata!N108&lt;1.00000001),Inddata!N108,IF(OR(L93="Nej",L93="Ja"),0,"Irrelevant"))</f>
        <v>Irrelevant</v>
      </c>
      <c r="N93" s="4" t="str">
        <f>IF(AND(OR(I93="Motorvejsstrækning",I93="Frakørselsflettestrækning",I93="Tilkørselsflettestrækning"),Inddata!O108=""),3,IF(AND(OR(I93="Motorvejsstrækning",I93="Frakørselsflettestrækning",I93="Tilkørselsflettestrækning"),Inddata!O108&lt;11,Inddata!O108&gt;-0.00000001),Inddata!O108,"Irrelevant"))</f>
        <v>Irrelevant</v>
      </c>
      <c r="O93" s="4" t="str">
        <f>IF(AND(OR(I93="Motorvejsstrækning",I93="Frakørselsflettestrækning",I93="Tilkørselsflettestrækning",I93="Frakørselsrampe",I93="Tilkørselsrampe"),Inddata!P108=""),0.5,IF(AND(OR(I93="Motorvejsstrækning",I93="Frakørselsflettestrækning",I93="Tilkørselsflettestrækning",I93="Frakørselsrampe",I93="Tilkørselsrampe"),Inddata!P108&gt;-0.00000001,Inddata!P108&lt;11),Inddata!P108,"Irrelevant"))</f>
        <v>Irrelevant</v>
      </c>
      <c r="P93" s="4" t="str">
        <f>IF(AND(OR(I93="Motorvejsstrækning",I93="Frakørselsflettestrækning",I93="Tilkørselsflettestrækning"),Inddata!Q108=""),5,IF(AND(OR(I93="Motorvejsstrækning",I93="Frakørselsflettestrækning",I93="Tilkørselsflettestrækning"),Inddata!Q108&gt;-0.00000001,Inddata!Q108&lt;101),Inddata!Q108,"Irrelevant"))</f>
        <v>Irrelevant</v>
      </c>
      <c r="Q93" s="4" t="str">
        <f>IF(AND(OR(I93="Motorvejsstrækning",I93="Frakørselsflettestrækning",I93="Tilkørselsflettestrækning"),Inddata!R108=""),"Lige",IF(AND(OR(I93="Motorvejsstrækning",I93="Frakørselsflettestrækning",I93="Tilkørselsflettestrækning"),Inddata!R108&gt;10),Inddata!R108,"Irrelevant"))</f>
        <v>Irrelevant</v>
      </c>
      <c r="R93" s="4" t="str">
        <f>IF(Q93="Lige",0,IF(AND(OR(I93="Motorvejsstrækning",I93="Frakørselsflettestrækning",I93="Tilkørselsflettestrækning"),OR(Inddata!S108="",Inddata!S108&gt;(G93*1000))),G93*1000,IF(AND(OR(I93="Motorvejsstrækning",I93="Frakørselsflettestrækning",I93="Tilkørselsflettestrækning"),Inddata!S108&gt;0),Inddata!S108,"Irrelevant")))</f>
        <v>Irrelevant</v>
      </c>
      <c r="S93" s="4" t="str">
        <f>IF(AND(OR(I93="Motorvejsstrækning",I93="Frakørselsflettestrækning",I93="Tilkørselsflettestrækning"),Inddata!T108=""),"Lige",IF(AND(OR(I93="Motorvejsstrækning",I93="Frakørselsflettestrækning",I93="Tilkørselsflettestrækning"),Inddata!T108&gt;10),Inddata!T108,"Irrelevant"))</f>
        <v>Irrelevant</v>
      </c>
      <c r="T93" s="4" t="str">
        <f>IF(S93="Lige",0,IF(R93="Irrelevant","Irrelevant",IF(AND(OR(I93="Motorvejsstrækning",I93="Frakørselsflettestrækning",I93="Tilkørselsflettestrækning"),OR(Inddata!U108="",Inddata!U108&gt;(G93*1000-R93))),G93*1000-R93,IF(AND(OR(I93="Motorvejsstrækning",I93="Frakørselsflettestrækning",I93="Tilkørselsflettestrækning"),Inddata!U108&gt;0),Inddata!U108,"Irrelevant"))))</f>
        <v>Irrelevant</v>
      </c>
      <c r="U93" s="4" t="str">
        <f>IF(AND(OR(I93="Motorvejsstrækning",I93="Frakørselsflettestrækning",I93="Tilkørselsflettestrækning",I93="Frakørselsrampe",I93="Tilkørselsrampe"),Inddata!V108=""),"Nej",IF(OR(I93="Motorvejsstrækning",I93="Frakørselsflettestrækning",I93="Tilkørselsflettestrækning",I93="Frakørselsrampe",I93="Tilkørselsrampe"),Inddata!V108,"Irrelevant"))</f>
        <v>Irrelevant</v>
      </c>
      <c r="V93" s="4" t="str">
        <f>IF(W93="Lige",IF(AND(OR(I93="Frakørselsrampe",I93="Tilkørselsrampe"),Inddata!W108=""),"Lige ruderrampe",IF(OR(I93="Frakørselsrampe",I93="Tilkørselsrampe"),Inddata!W108,"Irrelevant")),"Irrelevant")</f>
        <v>Irrelevant</v>
      </c>
      <c r="W93" s="4" t="str">
        <f>IF(AND(OR(I93="Frakørselsrampe",I93="Tilkørselsrampe"),Inddata!X108=""),"Lige",IF(AND(OR(I93="Frakørselsrampe",I93="Tilkørselsrampe"),Inddata!X108&gt;10),Inddata!X108,"Irrelevant"))</f>
        <v>Irrelevant</v>
      </c>
      <c r="X93" s="4" t="str">
        <f>IF(AND(OR(I93="Frakørselsrampe",I93="Tilkørselsrampe"),OR(Inddata!Y108="",Inddata!Y108&gt;(G93*1000))),G93*1000,IF(AND(OR(I93="Frakørselsrampe",I93="Tilkørselsrampe"),Inddata!Y108&gt;0),Inddata!Y108,"Irrelevant"))</f>
        <v>Irrelevant</v>
      </c>
      <c r="Y93" s="4" t="str">
        <f>IF(AND(I93="Frakørselsrampe",Inddata!Z108=""),95,IF(AND(I93="Tilkørselsrampe",Inddata!Z108=""),45,IF(AND(OR(I93="Frakørselsrampe",I93="Tilkørselsrampe"),Inddata!Z108&gt;4,Inddata!Z108&lt;200),Inddata!Z108,"Irrelevant")))</f>
        <v>Irrelevant</v>
      </c>
      <c r="Z93" s="4" t="str">
        <f>IF(AND(OR(I93="Frakørselsrampe",I93="Tilkørselsrampe"),Inddata!AA108=""),"Lige",IF(AND(OR(I93="Frakørselsrampe",I93="Tilkørselsrampe"),Inddata!AA108&gt;10),Inddata!AA108,"Irrelevant"))</f>
        <v>Irrelevant</v>
      </c>
      <c r="AA93" s="4" t="str">
        <f>IF(X93="Irrelevant","Irrelevant",IF(AND(OR(I93="Frakørselsrampe",I93="Tilkørselsrampe"),OR(Inddata!AB108="",Inddata!AB108&gt;(G93*1000-X93))),G93*1000-X93,IF(AND(OR(I93="Frakørselsrampe",I93="Tilkørselsrampe"),Inddata!AB108&gt;0),Inddata!AB108,"Irrelevant")))</f>
        <v>Irrelevant</v>
      </c>
      <c r="AB93" s="4" t="str">
        <f>IF(AND(I93="Frakørselsrampe",Inddata!AC108=""),60,IF(AND(I93="Tilkørselsrampe",Inddata!AC108=""),80,IF(AND(OR(I93="Frakørselsrampe",I93="Tilkørselsrampe"),Inddata!AC108&gt;4,Inddata!AC108&lt;200),Inddata!AC108,"Irrelevant")))</f>
        <v>Irrelevant</v>
      </c>
      <c r="AC93" s="4" t="str">
        <f>IF(AND(OR(I93="Motorvejsstrækning",I93="Frakørselsflettestrækning",I93="Tilkørselsflettestrækning"),Inddata!AD108=""),"Nej",IF(OR(I93="Motorvejsstrækning",I93="Frakørselsflettestrækning",I93="Tilkørselsflettestrækning"),Inddata!AD108,"Irrelevant"))</f>
        <v>Irrelevant</v>
      </c>
      <c r="AD93" s="4" t="str">
        <f>IF(AND(OR(I93="Motorvejsstrækning",I93="Frakørselsflettestrækning",I93="Tilkørselsflettestrækning"),Inddata!AE108=""),"130 km/t",IF(OR(I93="Motorvejsstrækning",I93="Frakørselsflettestrækning",I93="Tilkørselsflettestrækning"),Inddata!AE108,"Irrelevant"))</f>
        <v>Irrelevant</v>
      </c>
      <c r="AE93" s="4" t="str">
        <f>IF(AND(I93="Tilkørselsflettestrækning",Inddata!AF108=""),"Nej",IF(I93="Tilkørselsflettestrækning",Inddata!AF108,"Irrelevant"))</f>
        <v>Irrelevant</v>
      </c>
      <c r="AF93" s="4" t="str">
        <f>IF(AND(AE93="Ja",Inddata!AG108&gt;0,Inddata!AG108&lt;1.00000001),Inddata!AG108,IF(OR(AE93="Nej",AE93="Ja"),0,"Irrelevant"))</f>
        <v>Irrelevant</v>
      </c>
    </row>
    <row r="94" spans="1:32" x14ac:dyDescent="0.25">
      <c r="A94" s="4" t="str">
        <f>IF(Inddata!A109="","",Inddata!A109)</f>
        <v/>
      </c>
      <c r="B94" s="4" t="str">
        <f>IF(Inddata!B109="","",Inddata!B109)</f>
        <v/>
      </c>
      <c r="C94" s="4" t="str">
        <f>IF(Inddata!C109="","",Inddata!C109)</f>
        <v/>
      </c>
      <c r="D94" s="4" t="str">
        <f>IF(Inddata!D109="","",Inddata!D109)</f>
        <v/>
      </c>
      <c r="E94" s="4" t="str">
        <f>IF(Inddata!E109="","",Inddata!E109)</f>
        <v/>
      </c>
      <c r="F94" s="4" t="str">
        <f>IF(Inddata!F109="","",Inddata!F109)</f>
        <v/>
      </c>
      <c r="G94" s="4">
        <f>IF(Inddata!G109="","",Inddata!G109)</f>
        <v>0</v>
      </c>
      <c r="H94" s="4" t="str">
        <f>IF(Inddata!H109&gt;0.5,Inddata!H109,"")</f>
        <v/>
      </c>
      <c r="I94" s="4" t="str">
        <f>IF(Inddata!I109="","",Inddata!I109)</f>
        <v/>
      </c>
      <c r="J94" s="4" t="str">
        <f>IF(AND(OR(I94="Motorvejsstrækning",I94="Frakørselsflettestrækning",I94="Tilkørselsflettestrækning"),Inddata!K109=""),2,IF(AND(OR(I94="Motorvejsstrækning",I94="Frakørselsflettestrækning",I94="Tilkørselsflettestrækning"),Inddata!K109&gt;0.5,Inddata!K109&lt;21),Inddata!K109,"Irrelevant"))</f>
        <v>Irrelevant</v>
      </c>
      <c r="K94" s="4" t="str">
        <f>IF(AND(OR(I94="Motorvejsstrækning",I94="Frakørselsflettestrækning",I94="Tilkørselsflettestrækning",I94="Frakørselsrampe",I94="Tilkørselsrampe"),Inddata!L109=""),3.5,IF(AND(OR(I94="Motorvejsstrækning",I94="Frakørselsflettestrækning",I94="Tilkørselsflettestrækning",I94="Frakørselsrampe",I94="Tilkørselsrampe"),Inddata!L109&gt;1.5,Inddata!L109&lt;11),Inddata!L109,"Irrelevant"))</f>
        <v>Irrelevant</v>
      </c>
      <c r="L94" s="4" t="str">
        <f>IF(AND(I94="Motorvejsstrækning",Inddata!M109=""),"Nej",IF(I94="Motorvejsstrækning",Inddata!M109,"Irrelevant"))</f>
        <v>Irrelevant</v>
      </c>
      <c r="M94" s="4" t="str">
        <f>IF(AND(L94="Ja",Inddata!N109&gt;0,Inddata!N109&lt;1.00000001),Inddata!N109,IF(OR(L94="Nej",L94="Ja"),0,"Irrelevant"))</f>
        <v>Irrelevant</v>
      </c>
      <c r="N94" s="4" t="str">
        <f>IF(AND(OR(I94="Motorvejsstrækning",I94="Frakørselsflettestrækning",I94="Tilkørselsflettestrækning"),Inddata!O109=""),3,IF(AND(OR(I94="Motorvejsstrækning",I94="Frakørselsflettestrækning",I94="Tilkørselsflettestrækning"),Inddata!O109&lt;11,Inddata!O109&gt;-0.00000001),Inddata!O109,"Irrelevant"))</f>
        <v>Irrelevant</v>
      </c>
      <c r="O94" s="4" t="str">
        <f>IF(AND(OR(I94="Motorvejsstrækning",I94="Frakørselsflettestrækning",I94="Tilkørselsflettestrækning",I94="Frakørselsrampe",I94="Tilkørselsrampe"),Inddata!P109=""),0.5,IF(AND(OR(I94="Motorvejsstrækning",I94="Frakørselsflettestrækning",I94="Tilkørselsflettestrækning",I94="Frakørselsrampe",I94="Tilkørselsrampe"),Inddata!P109&gt;-0.00000001,Inddata!P109&lt;11),Inddata!P109,"Irrelevant"))</f>
        <v>Irrelevant</v>
      </c>
      <c r="P94" s="4" t="str">
        <f>IF(AND(OR(I94="Motorvejsstrækning",I94="Frakørselsflettestrækning",I94="Tilkørselsflettestrækning"),Inddata!Q109=""),5,IF(AND(OR(I94="Motorvejsstrækning",I94="Frakørselsflettestrækning",I94="Tilkørselsflettestrækning"),Inddata!Q109&gt;-0.00000001,Inddata!Q109&lt;101),Inddata!Q109,"Irrelevant"))</f>
        <v>Irrelevant</v>
      </c>
      <c r="Q94" s="4" t="str">
        <f>IF(AND(OR(I94="Motorvejsstrækning",I94="Frakørselsflettestrækning",I94="Tilkørselsflettestrækning"),Inddata!R109=""),"Lige",IF(AND(OR(I94="Motorvejsstrækning",I94="Frakørselsflettestrækning",I94="Tilkørselsflettestrækning"),Inddata!R109&gt;10),Inddata!R109,"Irrelevant"))</f>
        <v>Irrelevant</v>
      </c>
      <c r="R94" s="4" t="str">
        <f>IF(Q94="Lige",0,IF(AND(OR(I94="Motorvejsstrækning",I94="Frakørselsflettestrækning",I94="Tilkørselsflettestrækning"),OR(Inddata!S109="",Inddata!S109&gt;(G94*1000))),G94*1000,IF(AND(OR(I94="Motorvejsstrækning",I94="Frakørselsflettestrækning",I94="Tilkørselsflettestrækning"),Inddata!S109&gt;0),Inddata!S109,"Irrelevant")))</f>
        <v>Irrelevant</v>
      </c>
      <c r="S94" s="4" t="str">
        <f>IF(AND(OR(I94="Motorvejsstrækning",I94="Frakørselsflettestrækning",I94="Tilkørselsflettestrækning"),Inddata!T109=""),"Lige",IF(AND(OR(I94="Motorvejsstrækning",I94="Frakørselsflettestrækning",I94="Tilkørselsflettestrækning"),Inddata!T109&gt;10),Inddata!T109,"Irrelevant"))</f>
        <v>Irrelevant</v>
      </c>
      <c r="T94" s="4" t="str">
        <f>IF(S94="Lige",0,IF(R94="Irrelevant","Irrelevant",IF(AND(OR(I94="Motorvejsstrækning",I94="Frakørselsflettestrækning",I94="Tilkørselsflettestrækning"),OR(Inddata!U109="",Inddata!U109&gt;(G94*1000-R94))),G94*1000-R94,IF(AND(OR(I94="Motorvejsstrækning",I94="Frakørselsflettestrækning",I94="Tilkørselsflettestrækning"),Inddata!U109&gt;0),Inddata!U109,"Irrelevant"))))</f>
        <v>Irrelevant</v>
      </c>
      <c r="U94" s="4" t="str">
        <f>IF(AND(OR(I94="Motorvejsstrækning",I94="Frakørselsflettestrækning",I94="Tilkørselsflettestrækning",I94="Frakørselsrampe",I94="Tilkørselsrampe"),Inddata!V109=""),"Nej",IF(OR(I94="Motorvejsstrækning",I94="Frakørselsflettestrækning",I94="Tilkørselsflettestrækning",I94="Frakørselsrampe",I94="Tilkørselsrampe"),Inddata!V109,"Irrelevant"))</f>
        <v>Irrelevant</v>
      </c>
      <c r="V94" s="4" t="str">
        <f>IF(W94="Lige",IF(AND(OR(I94="Frakørselsrampe",I94="Tilkørselsrampe"),Inddata!W109=""),"Lige ruderrampe",IF(OR(I94="Frakørselsrampe",I94="Tilkørselsrampe"),Inddata!W109,"Irrelevant")),"Irrelevant")</f>
        <v>Irrelevant</v>
      </c>
      <c r="W94" s="4" t="str">
        <f>IF(AND(OR(I94="Frakørselsrampe",I94="Tilkørselsrampe"),Inddata!X109=""),"Lige",IF(AND(OR(I94="Frakørselsrampe",I94="Tilkørselsrampe"),Inddata!X109&gt;10),Inddata!X109,"Irrelevant"))</f>
        <v>Irrelevant</v>
      </c>
      <c r="X94" s="4" t="str">
        <f>IF(AND(OR(I94="Frakørselsrampe",I94="Tilkørselsrampe"),OR(Inddata!Y109="",Inddata!Y109&gt;(G94*1000))),G94*1000,IF(AND(OR(I94="Frakørselsrampe",I94="Tilkørselsrampe"),Inddata!Y109&gt;0),Inddata!Y109,"Irrelevant"))</f>
        <v>Irrelevant</v>
      </c>
      <c r="Y94" s="4" t="str">
        <f>IF(AND(I94="Frakørselsrampe",Inddata!Z109=""),95,IF(AND(I94="Tilkørselsrampe",Inddata!Z109=""),45,IF(AND(OR(I94="Frakørselsrampe",I94="Tilkørselsrampe"),Inddata!Z109&gt;4,Inddata!Z109&lt;200),Inddata!Z109,"Irrelevant")))</f>
        <v>Irrelevant</v>
      </c>
      <c r="Z94" s="4" t="str">
        <f>IF(AND(OR(I94="Frakørselsrampe",I94="Tilkørselsrampe"),Inddata!AA109=""),"Lige",IF(AND(OR(I94="Frakørselsrampe",I94="Tilkørselsrampe"),Inddata!AA109&gt;10),Inddata!AA109,"Irrelevant"))</f>
        <v>Irrelevant</v>
      </c>
      <c r="AA94" s="4" t="str">
        <f>IF(X94="Irrelevant","Irrelevant",IF(AND(OR(I94="Frakørselsrampe",I94="Tilkørselsrampe"),OR(Inddata!AB109="",Inddata!AB109&gt;(G94*1000-X94))),G94*1000-X94,IF(AND(OR(I94="Frakørselsrampe",I94="Tilkørselsrampe"),Inddata!AB109&gt;0),Inddata!AB109,"Irrelevant")))</f>
        <v>Irrelevant</v>
      </c>
      <c r="AB94" s="4" t="str">
        <f>IF(AND(I94="Frakørselsrampe",Inddata!AC109=""),60,IF(AND(I94="Tilkørselsrampe",Inddata!AC109=""),80,IF(AND(OR(I94="Frakørselsrampe",I94="Tilkørselsrampe"),Inddata!AC109&gt;4,Inddata!AC109&lt;200),Inddata!AC109,"Irrelevant")))</f>
        <v>Irrelevant</v>
      </c>
      <c r="AC94" s="4" t="str">
        <f>IF(AND(OR(I94="Motorvejsstrækning",I94="Frakørselsflettestrækning",I94="Tilkørselsflettestrækning"),Inddata!AD109=""),"Nej",IF(OR(I94="Motorvejsstrækning",I94="Frakørselsflettestrækning",I94="Tilkørselsflettestrækning"),Inddata!AD109,"Irrelevant"))</f>
        <v>Irrelevant</v>
      </c>
      <c r="AD94" s="4" t="str">
        <f>IF(AND(OR(I94="Motorvejsstrækning",I94="Frakørselsflettestrækning",I94="Tilkørselsflettestrækning"),Inddata!AE109=""),"130 km/t",IF(OR(I94="Motorvejsstrækning",I94="Frakørselsflettestrækning",I94="Tilkørselsflettestrækning"),Inddata!AE109,"Irrelevant"))</f>
        <v>Irrelevant</v>
      </c>
      <c r="AE94" s="4" t="str">
        <f>IF(AND(I94="Tilkørselsflettestrækning",Inddata!AF109=""),"Nej",IF(I94="Tilkørselsflettestrækning",Inddata!AF109,"Irrelevant"))</f>
        <v>Irrelevant</v>
      </c>
      <c r="AF94" s="4" t="str">
        <f>IF(AND(AE94="Ja",Inddata!AG109&gt;0,Inddata!AG109&lt;1.00000001),Inddata!AG109,IF(OR(AE94="Nej",AE94="Ja"),0,"Irrelevant"))</f>
        <v>Irrelevant</v>
      </c>
    </row>
    <row r="95" spans="1:32" x14ac:dyDescent="0.25">
      <c r="A95" s="4" t="str">
        <f>IF(Inddata!A110="","",Inddata!A110)</f>
        <v/>
      </c>
      <c r="B95" s="4" t="str">
        <f>IF(Inddata!B110="","",Inddata!B110)</f>
        <v/>
      </c>
      <c r="C95" s="4" t="str">
        <f>IF(Inddata!C110="","",Inddata!C110)</f>
        <v/>
      </c>
      <c r="D95" s="4" t="str">
        <f>IF(Inddata!D110="","",Inddata!D110)</f>
        <v/>
      </c>
      <c r="E95" s="4" t="str">
        <f>IF(Inddata!E110="","",Inddata!E110)</f>
        <v/>
      </c>
      <c r="F95" s="4" t="str">
        <f>IF(Inddata!F110="","",Inddata!F110)</f>
        <v/>
      </c>
      <c r="G95" s="4">
        <f>IF(Inddata!G110="","",Inddata!G110)</f>
        <v>0</v>
      </c>
      <c r="H95" s="4" t="str">
        <f>IF(Inddata!H110&gt;0.5,Inddata!H110,"")</f>
        <v/>
      </c>
      <c r="I95" s="4" t="str">
        <f>IF(Inddata!I110="","",Inddata!I110)</f>
        <v/>
      </c>
      <c r="J95" s="4" t="str">
        <f>IF(AND(OR(I95="Motorvejsstrækning",I95="Frakørselsflettestrækning",I95="Tilkørselsflettestrækning"),Inddata!K110=""),2,IF(AND(OR(I95="Motorvejsstrækning",I95="Frakørselsflettestrækning",I95="Tilkørselsflettestrækning"),Inddata!K110&gt;0.5,Inddata!K110&lt;21),Inddata!K110,"Irrelevant"))</f>
        <v>Irrelevant</v>
      </c>
      <c r="K95" s="4" t="str">
        <f>IF(AND(OR(I95="Motorvejsstrækning",I95="Frakørselsflettestrækning",I95="Tilkørselsflettestrækning",I95="Frakørselsrampe",I95="Tilkørselsrampe"),Inddata!L110=""),3.5,IF(AND(OR(I95="Motorvejsstrækning",I95="Frakørselsflettestrækning",I95="Tilkørselsflettestrækning",I95="Frakørselsrampe",I95="Tilkørselsrampe"),Inddata!L110&gt;1.5,Inddata!L110&lt;11),Inddata!L110,"Irrelevant"))</f>
        <v>Irrelevant</v>
      </c>
      <c r="L95" s="4" t="str">
        <f>IF(AND(I95="Motorvejsstrækning",Inddata!M110=""),"Nej",IF(I95="Motorvejsstrækning",Inddata!M110,"Irrelevant"))</f>
        <v>Irrelevant</v>
      </c>
      <c r="M95" s="4" t="str">
        <f>IF(AND(L95="Ja",Inddata!N110&gt;0,Inddata!N110&lt;1.00000001),Inddata!N110,IF(OR(L95="Nej",L95="Ja"),0,"Irrelevant"))</f>
        <v>Irrelevant</v>
      </c>
      <c r="N95" s="4" t="str">
        <f>IF(AND(OR(I95="Motorvejsstrækning",I95="Frakørselsflettestrækning",I95="Tilkørselsflettestrækning"),Inddata!O110=""),3,IF(AND(OR(I95="Motorvejsstrækning",I95="Frakørselsflettestrækning",I95="Tilkørselsflettestrækning"),Inddata!O110&lt;11,Inddata!O110&gt;-0.00000001),Inddata!O110,"Irrelevant"))</f>
        <v>Irrelevant</v>
      </c>
      <c r="O95" s="4" t="str">
        <f>IF(AND(OR(I95="Motorvejsstrækning",I95="Frakørselsflettestrækning",I95="Tilkørselsflettestrækning",I95="Frakørselsrampe",I95="Tilkørselsrampe"),Inddata!P110=""),0.5,IF(AND(OR(I95="Motorvejsstrækning",I95="Frakørselsflettestrækning",I95="Tilkørselsflettestrækning",I95="Frakørselsrampe",I95="Tilkørselsrampe"),Inddata!P110&gt;-0.00000001,Inddata!P110&lt;11),Inddata!P110,"Irrelevant"))</f>
        <v>Irrelevant</v>
      </c>
      <c r="P95" s="4" t="str">
        <f>IF(AND(OR(I95="Motorvejsstrækning",I95="Frakørselsflettestrækning",I95="Tilkørselsflettestrækning"),Inddata!Q110=""),5,IF(AND(OR(I95="Motorvejsstrækning",I95="Frakørselsflettestrækning",I95="Tilkørselsflettestrækning"),Inddata!Q110&gt;-0.00000001,Inddata!Q110&lt;101),Inddata!Q110,"Irrelevant"))</f>
        <v>Irrelevant</v>
      </c>
      <c r="Q95" s="4" t="str">
        <f>IF(AND(OR(I95="Motorvejsstrækning",I95="Frakørselsflettestrækning",I95="Tilkørselsflettestrækning"),Inddata!R110=""),"Lige",IF(AND(OR(I95="Motorvejsstrækning",I95="Frakørselsflettestrækning",I95="Tilkørselsflettestrækning"),Inddata!R110&gt;10),Inddata!R110,"Irrelevant"))</f>
        <v>Irrelevant</v>
      </c>
      <c r="R95" s="4" t="str">
        <f>IF(Q95="Lige",0,IF(AND(OR(I95="Motorvejsstrækning",I95="Frakørselsflettestrækning",I95="Tilkørselsflettestrækning"),OR(Inddata!S110="",Inddata!S110&gt;(G95*1000))),G95*1000,IF(AND(OR(I95="Motorvejsstrækning",I95="Frakørselsflettestrækning",I95="Tilkørselsflettestrækning"),Inddata!S110&gt;0),Inddata!S110,"Irrelevant")))</f>
        <v>Irrelevant</v>
      </c>
      <c r="S95" s="4" t="str">
        <f>IF(AND(OR(I95="Motorvejsstrækning",I95="Frakørselsflettestrækning",I95="Tilkørselsflettestrækning"),Inddata!T110=""),"Lige",IF(AND(OR(I95="Motorvejsstrækning",I95="Frakørselsflettestrækning",I95="Tilkørselsflettestrækning"),Inddata!T110&gt;10),Inddata!T110,"Irrelevant"))</f>
        <v>Irrelevant</v>
      </c>
      <c r="T95" s="4" t="str">
        <f>IF(S95="Lige",0,IF(R95="Irrelevant","Irrelevant",IF(AND(OR(I95="Motorvejsstrækning",I95="Frakørselsflettestrækning",I95="Tilkørselsflettestrækning"),OR(Inddata!U110="",Inddata!U110&gt;(G95*1000-R95))),G95*1000-R95,IF(AND(OR(I95="Motorvejsstrækning",I95="Frakørselsflettestrækning",I95="Tilkørselsflettestrækning"),Inddata!U110&gt;0),Inddata!U110,"Irrelevant"))))</f>
        <v>Irrelevant</v>
      </c>
      <c r="U95" s="4" t="str">
        <f>IF(AND(OR(I95="Motorvejsstrækning",I95="Frakørselsflettestrækning",I95="Tilkørselsflettestrækning",I95="Frakørselsrampe",I95="Tilkørselsrampe"),Inddata!V110=""),"Nej",IF(OR(I95="Motorvejsstrækning",I95="Frakørselsflettestrækning",I95="Tilkørselsflettestrækning",I95="Frakørselsrampe",I95="Tilkørselsrampe"),Inddata!V110,"Irrelevant"))</f>
        <v>Irrelevant</v>
      </c>
      <c r="V95" s="4" t="str">
        <f>IF(W95="Lige",IF(AND(OR(I95="Frakørselsrampe",I95="Tilkørselsrampe"),Inddata!W110=""),"Lige ruderrampe",IF(OR(I95="Frakørselsrampe",I95="Tilkørselsrampe"),Inddata!W110,"Irrelevant")),"Irrelevant")</f>
        <v>Irrelevant</v>
      </c>
      <c r="W95" s="4" t="str">
        <f>IF(AND(OR(I95="Frakørselsrampe",I95="Tilkørselsrampe"),Inddata!X110=""),"Lige",IF(AND(OR(I95="Frakørselsrampe",I95="Tilkørselsrampe"),Inddata!X110&gt;10),Inddata!X110,"Irrelevant"))</f>
        <v>Irrelevant</v>
      </c>
      <c r="X95" s="4" t="str">
        <f>IF(AND(OR(I95="Frakørselsrampe",I95="Tilkørselsrampe"),OR(Inddata!Y110="",Inddata!Y110&gt;(G95*1000))),G95*1000,IF(AND(OR(I95="Frakørselsrampe",I95="Tilkørselsrampe"),Inddata!Y110&gt;0),Inddata!Y110,"Irrelevant"))</f>
        <v>Irrelevant</v>
      </c>
      <c r="Y95" s="4" t="str">
        <f>IF(AND(I95="Frakørselsrampe",Inddata!Z110=""),95,IF(AND(I95="Tilkørselsrampe",Inddata!Z110=""),45,IF(AND(OR(I95="Frakørselsrampe",I95="Tilkørselsrampe"),Inddata!Z110&gt;4,Inddata!Z110&lt;200),Inddata!Z110,"Irrelevant")))</f>
        <v>Irrelevant</v>
      </c>
      <c r="Z95" s="4" t="str">
        <f>IF(AND(OR(I95="Frakørselsrampe",I95="Tilkørselsrampe"),Inddata!AA110=""),"Lige",IF(AND(OR(I95="Frakørselsrampe",I95="Tilkørselsrampe"),Inddata!AA110&gt;10),Inddata!AA110,"Irrelevant"))</f>
        <v>Irrelevant</v>
      </c>
      <c r="AA95" s="4" t="str">
        <f>IF(X95="Irrelevant","Irrelevant",IF(AND(OR(I95="Frakørselsrampe",I95="Tilkørselsrampe"),OR(Inddata!AB110="",Inddata!AB110&gt;(G95*1000-X95))),G95*1000-X95,IF(AND(OR(I95="Frakørselsrampe",I95="Tilkørselsrampe"),Inddata!AB110&gt;0),Inddata!AB110,"Irrelevant")))</f>
        <v>Irrelevant</v>
      </c>
      <c r="AB95" s="4" t="str">
        <f>IF(AND(I95="Frakørselsrampe",Inddata!AC110=""),60,IF(AND(I95="Tilkørselsrampe",Inddata!AC110=""),80,IF(AND(OR(I95="Frakørselsrampe",I95="Tilkørselsrampe"),Inddata!AC110&gt;4,Inddata!AC110&lt;200),Inddata!AC110,"Irrelevant")))</f>
        <v>Irrelevant</v>
      </c>
      <c r="AC95" s="4" t="str">
        <f>IF(AND(OR(I95="Motorvejsstrækning",I95="Frakørselsflettestrækning",I95="Tilkørselsflettestrækning"),Inddata!AD110=""),"Nej",IF(OR(I95="Motorvejsstrækning",I95="Frakørselsflettestrækning",I95="Tilkørselsflettestrækning"),Inddata!AD110,"Irrelevant"))</f>
        <v>Irrelevant</v>
      </c>
      <c r="AD95" s="4" t="str">
        <f>IF(AND(OR(I95="Motorvejsstrækning",I95="Frakørselsflettestrækning",I95="Tilkørselsflettestrækning"),Inddata!AE110=""),"130 km/t",IF(OR(I95="Motorvejsstrækning",I95="Frakørselsflettestrækning",I95="Tilkørselsflettestrækning"),Inddata!AE110,"Irrelevant"))</f>
        <v>Irrelevant</v>
      </c>
      <c r="AE95" s="4" t="str">
        <f>IF(AND(I95="Tilkørselsflettestrækning",Inddata!AF110=""),"Nej",IF(I95="Tilkørselsflettestrækning",Inddata!AF110,"Irrelevant"))</f>
        <v>Irrelevant</v>
      </c>
      <c r="AF95" s="4" t="str">
        <f>IF(AND(AE95="Ja",Inddata!AG110&gt;0,Inddata!AG110&lt;1.00000001),Inddata!AG110,IF(OR(AE95="Nej",AE95="Ja"),0,"Irrelevant"))</f>
        <v>Irrelevant</v>
      </c>
    </row>
    <row r="96" spans="1:32" x14ac:dyDescent="0.25">
      <c r="A96" s="4" t="str">
        <f>IF(Inddata!A111="","",Inddata!A111)</f>
        <v/>
      </c>
      <c r="B96" s="4" t="str">
        <f>IF(Inddata!B111="","",Inddata!B111)</f>
        <v/>
      </c>
      <c r="C96" s="4" t="str">
        <f>IF(Inddata!C111="","",Inddata!C111)</f>
        <v/>
      </c>
      <c r="D96" s="4" t="str">
        <f>IF(Inddata!D111="","",Inddata!D111)</f>
        <v/>
      </c>
      <c r="E96" s="4" t="str">
        <f>IF(Inddata!E111="","",Inddata!E111)</f>
        <v/>
      </c>
      <c r="F96" s="4" t="str">
        <f>IF(Inddata!F111="","",Inddata!F111)</f>
        <v/>
      </c>
      <c r="G96" s="4">
        <f>IF(Inddata!G111="","",Inddata!G111)</f>
        <v>0</v>
      </c>
      <c r="H96" s="4" t="str">
        <f>IF(Inddata!H111&gt;0.5,Inddata!H111,"")</f>
        <v/>
      </c>
      <c r="I96" s="4" t="str">
        <f>IF(Inddata!I111="","",Inddata!I111)</f>
        <v/>
      </c>
      <c r="J96" s="4" t="str">
        <f>IF(AND(OR(I96="Motorvejsstrækning",I96="Frakørselsflettestrækning",I96="Tilkørselsflettestrækning"),Inddata!K111=""),2,IF(AND(OR(I96="Motorvejsstrækning",I96="Frakørselsflettestrækning",I96="Tilkørselsflettestrækning"),Inddata!K111&gt;0.5,Inddata!K111&lt;21),Inddata!K111,"Irrelevant"))</f>
        <v>Irrelevant</v>
      </c>
      <c r="K96" s="4" t="str">
        <f>IF(AND(OR(I96="Motorvejsstrækning",I96="Frakørselsflettestrækning",I96="Tilkørselsflettestrækning",I96="Frakørselsrampe",I96="Tilkørselsrampe"),Inddata!L111=""),3.5,IF(AND(OR(I96="Motorvejsstrækning",I96="Frakørselsflettestrækning",I96="Tilkørselsflettestrækning",I96="Frakørselsrampe",I96="Tilkørselsrampe"),Inddata!L111&gt;1.5,Inddata!L111&lt;11),Inddata!L111,"Irrelevant"))</f>
        <v>Irrelevant</v>
      </c>
      <c r="L96" s="4" t="str">
        <f>IF(AND(I96="Motorvejsstrækning",Inddata!M111=""),"Nej",IF(I96="Motorvejsstrækning",Inddata!M111,"Irrelevant"))</f>
        <v>Irrelevant</v>
      </c>
      <c r="M96" s="4" t="str">
        <f>IF(AND(L96="Ja",Inddata!N111&gt;0,Inddata!N111&lt;1.00000001),Inddata!N111,IF(OR(L96="Nej",L96="Ja"),0,"Irrelevant"))</f>
        <v>Irrelevant</v>
      </c>
      <c r="N96" s="4" t="str">
        <f>IF(AND(OR(I96="Motorvejsstrækning",I96="Frakørselsflettestrækning",I96="Tilkørselsflettestrækning"),Inddata!O111=""),3,IF(AND(OR(I96="Motorvejsstrækning",I96="Frakørselsflettestrækning",I96="Tilkørselsflettestrækning"),Inddata!O111&lt;11,Inddata!O111&gt;-0.00000001),Inddata!O111,"Irrelevant"))</f>
        <v>Irrelevant</v>
      </c>
      <c r="O96" s="4" t="str">
        <f>IF(AND(OR(I96="Motorvejsstrækning",I96="Frakørselsflettestrækning",I96="Tilkørselsflettestrækning",I96="Frakørselsrampe",I96="Tilkørselsrampe"),Inddata!P111=""),0.5,IF(AND(OR(I96="Motorvejsstrækning",I96="Frakørselsflettestrækning",I96="Tilkørselsflettestrækning",I96="Frakørselsrampe",I96="Tilkørselsrampe"),Inddata!P111&gt;-0.00000001,Inddata!P111&lt;11),Inddata!P111,"Irrelevant"))</f>
        <v>Irrelevant</v>
      </c>
      <c r="P96" s="4" t="str">
        <f>IF(AND(OR(I96="Motorvejsstrækning",I96="Frakørselsflettestrækning",I96="Tilkørselsflettestrækning"),Inddata!Q111=""),5,IF(AND(OR(I96="Motorvejsstrækning",I96="Frakørselsflettestrækning",I96="Tilkørselsflettestrækning"),Inddata!Q111&gt;-0.00000001,Inddata!Q111&lt;101),Inddata!Q111,"Irrelevant"))</f>
        <v>Irrelevant</v>
      </c>
      <c r="Q96" s="4" t="str">
        <f>IF(AND(OR(I96="Motorvejsstrækning",I96="Frakørselsflettestrækning",I96="Tilkørselsflettestrækning"),Inddata!R111=""),"Lige",IF(AND(OR(I96="Motorvejsstrækning",I96="Frakørselsflettestrækning",I96="Tilkørselsflettestrækning"),Inddata!R111&gt;10),Inddata!R111,"Irrelevant"))</f>
        <v>Irrelevant</v>
      </c>
      <c r="R96" s="4" t="str">
        <f>IF(Q96="Lige",0,IF(AND(OR(I96="Motorvejsstrækning",I96="Frakørselsflettestrækning",I96="Tilkørselsflettestrækning"),OR(Inddata!S111="",Inddata!S111&gt;(G96*1000))),G96*1000,IF(AND(OR(I96="Motorvejsstrækning",I96="Frakørselsflettestrækning",I96="Tilkørselsflettestrækning"),Inddata!S111&gt;0),Inddata!S111,"Irrelevant")))</f>
        <v>Irrelevant</v>
      </c>
      <c r="S96" s="4" t="str">
        <f>IF(AND(OR(I96="Motorvejsstrækning",I96="Frakørselsflettestrækning",I96="Tilkørselsflettestrækning"),Inddata!T111=""),"Lige",IF(AND(OR(I96="Motorvejsstrækning",I96="Frakørselsflettestrækning",I96="Tilkørselsflettestrækning"),Inddata!T111&gt;10),Inddata!T111,"Irrelevant"))</f>
        <v>Irrelevant</v>
      </c>
      <c r="T96" s="4" t="str">
        <f>IF(S96="Lige",0,IF(R96="Irrelevant","Irrelevant",IF(AND(OR(I96="Motorvejsstrækning",I96="Frakørselsflettestrækning",I96="Tilkørselsflettestrækning"),OR(Inddata!U111="",Inddata!U111&gt;(G96*1000-R96))),G96*1000-R96,IF(AND(OR(I96="Motorvejsstrækning",I96="Frakørselsflettestrækning",I96="Tilkørselsflettestrækning"),Inddata!U111&gt;0),Inddata!U111,"Irrelevant"))))</f>
        <v>Irrelevant</v>
      </c>
      <c r="U96" s="4" t="str">
        <f>IF(AND(OR(I96="Motorvejsstrækning",I96="Frakørselsflettestrækning",I96="Tilkørselsflettestrækning",I96="Frakørselsrampe",I96="Tilkørselsrampe"),Inddata!V111=""),"Nej",IF(OR(I96="Motorvejsstrækning",I96="Frakørselsflettestrækning",I96="Tilkørselsflettestrækning",I96="Frakørselsrampe",I96="Tilkørselsrampe"),Inddata!V111,"Irrelevant"))</f>
        <v>Irrelevant</v>
      </c>
      <c r="V96" s="4" t="str">
        <f>IF(W96="Lige",IF(AND(OR(I96="Frakørselsrampe",I96="Tilkørselsrampe"),Inddata!W111=""),"Lige ruderrampe",IF(OR(I96="Frakørselsrampe",I96="Tilkørselsrampe"),Inddata!W111,"Irrelevant")),"Irrelevant")</f>
        <v>Irrelevant</v>
      </c>
      <c r="W96" s="4" t="str">
        <f>IF(AND(OR(I96="Frakørselsrampe",I96="Tilkørselsrampe"),Inddata!X111=""),"Lige",IF(AND(OR(I96="Frakørselsrampe",I96="Tilkørselsrampe"),Inddata!X111&gt;10),Inddata!X111,"Irrelevant"))</f>
        <v>Irrelevant</v>
      </c>
      <c r="X96" s="4" t="str">
        <f>IF(AND(OR(I96="Frakørselsrampe",I96="Tilkørselsrampe"),OR(Inddata!Y111="",Inddata!Y111&gt;(G96*1000))),G96*1000,IF(AND(OR(I96="Frakørselsrampe",I96="Tilkørselsrampe"),Inddata!Y111&gt;0),Inddata!Y111,"Irrelevant"))</f>
        <v>Irrelevant</v>
      </c>
      <c r="Y96" s="4" t="str">
        <f>IF(AND(I96="Frakørselsrampe",Inddata!Z111=""),95,IF(AND(I96="Tilkørselsrampe",Inddata!Z111=""),45,IF(AND(OR(I96="Frakørselsrampe",I96="Tilkørselsrampe"),Inddata!Z111&gt;4,Inddata!Z111&lt;200),Inddata!Z111,"Irrelevant")))</f>
        <v>Irrelevant</v>
      </c>
      <c r="Z96" s="4" t="str">
        <f>IF(AND(OR(I96="Frakørselsrampe",I96="Tilkørselsrampe"),Inddata!AA111=""),"Lige",IF(AND(OR(I96="Frakørselsrampe",I96="Tilkørselsrampe"),Inddata!AA111&gt;10),Inddata!AA111,"Irrelevant"))</f>
        <v>Irrelevant</v>
      </c>
      <c r="AA96" s="4" t="str">
        <f>IF(X96="Irrelevant","Irrelevant",IF(AND(OR(I96="Frakørselsrampe",I96="Tilkørselsrampe"),OR(Inddata!AB111="",Inddata!AB111&gt;(G96*1000-X96))),G96*1000-X96,IF(AND(OR(I96="Frakørselsrampe",I96="Tilkørselsrampe"),Inddata!AB111&gt;0),Inddata!AB111,"Irrelevant")))</f>
        <v>Irrelevant</v>
      </c>
      <c r="AB96" s="4" t="str">
        <f>IF(AND(I96="Frakørselsrampe",Inddata!AC111=""),60,IF(AND(I96="Tilkørselsrampe",Inddata!AC111=""),80,IF(AND(OR(I96="Frakørselsrampe",I96="Tilkørselsrampe"),Inddata!AC111&gt;4,Inddata!AC111&lt;200),Inddata!AC111,"Irrelevant")))</f>
        <v>Irrelevant</v>
      </c>
      <c r="AC96" s="4" t="str">
        <f>IF(AND(OR(I96="Motorvejsstrækning",I96="Frakørselsflettestrækning",I96="Tilkørselsflettestrækning"),Inddata!AD111=""),"Nej",IF(OR(I96="Motorvejsstrækning",I96="Frakørselsflettestrækning",I96="Tilkørselsflettestrækning"),Inddata!AD111,"Irrelevant"))</f>
        <v>Irrelevant</v>
      </c>
      <c r="AD96" s="4" t="str">
        <f>IF(AND(OR(I96="Motorvejsstrækning",I96="Frakørselsflettestrækning",I96="Tilkørselsflettestrækning"),Inddata!AE111=""),"130 km/t",IF(OR(I96="Motorvejsstrækning",I96="Frakørselsflettestrækning",I96="Tilkørselsflettestrækning"),Inddata!AE111,"Irrelevant"))</f>
        <v>Irrelevant</v>
      </c>
      <c r="AE96" s="4" t="str">
        <f>IF(AND(I96="Tilkørselsflettestrækning",Inddata!AF111=""),"Nej",IF(I96="Tilkørselsflettestrækning",Inddata!AF111,"Irrelevant"))</f>
        <v>Irrelevant</v>
      </c>
      <c r="AF96" s="4" t="str">
        <f>IF(AND(AE96="Ja",Inddata!AG111&gt;0,Inddata!AG111&lt;1.00000001),Inddata!AG111,IF(OR(AE96="Nej",AE96="Ja"),0,"Irrelevant"))</f>
        <v>Irrelevant</v>
      </c>
    </row>
    <row r="97" spans="1:32" x14ac:dyDescent="0.25">
      <c r="A97" s="4" t="str">
        <f>IF(Inddata!A112="","",Inddata!A112)</f>
        <v/>
      </c>
      <c r="B97" s="4" t="str">
        <f>IF(Inddata!B112="","",Inddata!B112)</f>
        <v/>
      </c>
      <c r="C97" s="4" t="str">
        <f>IF(Inddata!C112="","",Inddata!C112)</f>
        <v/>
      </c>
      <c r="D97" s="4" t="str">
        <f>IF(Inddata!D112="","",Inddata!D112)</f>
        <v/>
      </c>
      <c r="E97" s="4" t="str">
        <f>IF(Inddata!E112="","",Inddata!E112)</f>
        <v/>
      </c>
      <c r="F97" s="4" t="str">
        <f>IF(Inddata!F112="","",Inddata!F112)</f>
        <v/>
      </c>
      <c r="G97" s="4">
        <f>IF(Inddata!G112="","",Inddata!G112)</f>
        <v>0</v>
      </c>
      <c r="H97" s="4" t="str">
        <f>IF(Inddata!H112&gt;0.5,Inddata!H112,"")</f>
        <v/>
      </c>
      <c r="I97" s="4" t="str">
        <f>IF(Inddata!I112="","",Inddata!I112)</f>
        <v/>
      </c>
      <c r="J97" s="4" t="str">
        <f>IF(AND(OR(I97="Motorvejsstrækning",I97="Frakørselsflettestrækning",I97="Tilkørselsflettestrækning"),Inddata!K112=""),2,IF(AND(OR(I97="Motorvejsstrækning",I97="Frakørselsflettestrækning",I97="Tilkørselsflettestrækning"),Inddata!K112&gt;0.5,Inddata!K112&lt;21),Inddata!K112,"Irrelevant"))</f>
        <v>Irrelevant</v>
      </c>
      <c r="K97" s="4" t="str">
        <f>IF(AND(OR(I97="Motorvejsstrækning",I97="Frakørselsflettestrækning",I97="Tilkørselsflettestrækning",I97="Frakørselsrampe",I97="Tilkørselsrampe"),Inddata!L112=""),3.5,IF(AND(OR(I97="Motorvejsstrækning",I97="Frakørselsflettestrækning",I97="Tilkørselsflettestrækning",I97="Frakørselsrampe",I97="Tilkørselsrampe"),Inddata!L112&gt;1.5,Inddata!L112&lt;11),Inddata!L112,"Irrelevant"))</f>
        <v>Irrelevant</v>
      </c>
      <c r="L97" s="4" t="str">
        <f>IF(AND(I97="Motorvejsstrækning",Inddata!M112=""),"Nej",IF(I97="Motorvejsstrækning",Inddata!M112,"Irrelevant"))</f>
        <v>Irrelevant</v>
      </c>
      <c r="M97" s="4" t="str">
        <f>IF(AND(L97="Ja",Inddata!N112&gt;0,Inddata!N112&lt;1.00000001),Inddata!N112,IF(OR(L97="Nej",L97="Ja"),0,"Irrelevant"))</f>
        <v>Irrelevant</v>
      </c>
      <c r="N97" s="4" t="str">
        <f>IF(AND(OR(I97="Motorvejsstrækning",I97="Frakørselsflettestrækning",I97="Tilkørselsflettestrækning"),Inddata!O112=""),3,IF(AND(OR(I97="Motorvejsstrækning",I97="Frakørselsflettestrækning",I97="Tilkørselsflettestrækning"),Inddata!O112&lt;11,Inddata!O112&gt;-0.00000001),Inddata!O112,"Irrelevant"))</f>
        <v>Irrelevant</v>
      </c>
      <c r="O97" s="4" t="str">
        <f>IF(AND(OR(I97="Motorvejsstrækning",I97="Frakørselsflettestrækning",I97="Tilkørselsflettestrækning",I97="Frakørselsrampe",I97="Tilkørselsrampe"),Inddata!P112=""),0.5,IF(AND(OR(I97="Motorvejsstrækning",I97="Frakørselsflettestrækning",I97="Tilkørselsflettestrækning",I97="Frakørselsrampe",I97="Tilkørselsrampe"),Inddata!P112&gt;-0.00000001,Inddata!P112&lt;11),Inddata!P112,"Irrelevant"))</f>
        <v>Irrelevant</v>
      </c>
      <c r="P97" s="4" t="str">
        <f>IF(AND(OR(I97="Motorvejsstrækning",I97="Frakørselsflettestrækning",I97="Tilkørselsflettestrækning"),Inddata!Q112=""),5,IF(AND(OR(I97="Motorvejsstrækning",I97="Frakørselsflettestrækning",I97="Tilkørselsflettestrækning"),Inddata!Q112&gt;-0.00000001,Inddata!Q112&lt;101),Inddata!Q112,"Irrelevant"))</f>
        <v>Irrelevant</v>
      </c>
      <c r="Q97" s="4" t="str">
        <f>IF(AND(OR(I97="Motorvejsstrækning",I97="Frakørselsflettestrækning",I97="Tilkørselsflettestrækning"),Inddata!R112=""),"Lige",IF(AND(OR(I97="Motorvejsstrækning",I97="Frakørselsflettestrækning",I97="Tilkørselsflettestrækning"),Inddata!R112&gt;10),Inddata!R112,"Irrelevant"))</f>
        <v>Irrelevant</v>
      </c>
      <c r="R97" s="4" t="str">
        <f>IF(Q97="Lige",0,IF(AND(OR(I97="Motorvejsstrækning",I97="Frakørselsflettestrækning",I97="Tilkørselsflettestrækning"),OR(Inddata!S112="",Inddata!S112&gt;(G97*1000))),G97*1000,IF(AND(OR(I97="Motorvejsstrækning",I97="Frakørselsflettestrækning",I97="Tilkørselsflettestrækning"),Inddata!S112&gt;0),Inddata!S112,"Irrelevant")))</f>
        <v>Irrelevant</v>
      </c>
      <c r="S97" s="4" t="str">
        <f>IF(AND(OR(I97="Motorvejsstrækning",I97="Frakørselsflettestrækning",I97="Tilkørselsflettestrækning"),Inddata!T112=""),"Lige",IF(AND(OR(I97="Motorvejsstrækning",I97="Frakørselsflettestrækning",I97="Tilkørselsflettestrækning"),Inddata!T112&gt;10),Inddata!T112,"Irrelevant"))</f>
        <v>Irrelevant</v>
      </c>
      <c r="T97" s="4" t="str">
        <f>IF(S97="Lige",0,IF(R97="Irrelevant","Irrelevant",IF(AND(OR(I97="Motorvejsstrækning",I97="Frakørselsflettestrækning",I97="Tilkørselsflettestrækning"),OR(Inddata!U112="",Inddata!U112&gt;(G97*1000-R97))),G97*1000-R97,IF(AND(OR(I97="Motorvejsstrækning",I97="Frakørselsflettestrækning",I97="Tilkørselsflettestrækning"),Inddata!U112&gt;0),Inddata!U112,"Irrelevant"))))</f>
        <v>Irrelevant</v>
      </c>
      <c r="U97" s="4" t="str">
        <f>IF(AND(OR(I97="Motorvejsstrækning",I97="Frakørselsflettestrækning",I97="Tilkørselsflettestrækning",I97="Frakørselsrampe",I97="Tilkørselsrampe"),Inddata!V112=""),"Nej",IF(OR(I97="Motorvejsstrækning",I97="Frakørselsflettestrækning",I97="Tilkørselsflettestrækning",I97="Frakørselsrampe",I97="Tilkørselsrampe"),Inddata!V112,"Irrelevant"))</f>
        <v>Irrelevant</v>
      </c>
      <c r="V97" s="4" t="str">
        <f>IF(W97="Lige",IF(AND(OR(I97="Frakørselsrampe",I97="Tilkørselsrampe"),Inddata!W112=""),"Lige ruderrampe",IF(OR(I97="Frakørselsrampe",I97="Tilkørselsrampe"),Inddata!W112,"Irrelevant")),"Irrelevant")</f>
        <v>Irrelevant</v>
      </c>
      <c r="W97" s="4" t="str">
        <f>IF(AND(OR(I97="Frakørselsrampe",I97="Tilkørselsrampe"),Inddata!X112=""),"Lige",IF(AND(OR(I97="Frakørselsrampe",I97="Tilkørselsrampe"),Inddata!X112&gt;10),Inddata!X112,"Irrelevant"))</f>
        <v>Irrelevant</v>
      </c>
      <c r="X97" s="4" t="str">
        <f>IF(AND(OR(I97="Frakørselsrampe",I97="Tilkørselsrampe"),OR(Inddata!Y112="",Inddata!Y112&gt;(G97*1000))),G97*1000,IF(AND(OR(I97="Frakørselsrampe",I97="Tilkørselsrampe"),Inddata!Y112&gt;0),Inddata!Y112,"Irrelevant"))</f>
        <v>Irrelevant</v>
      </c>
      <c r="Y97" s="4" t="str">
        <f>IF(AND(I97="Frakørselsrampe",Inddata!Z112=""),95,IF(AND(I97="Tilkørselsrampe",Inddata!Z112=""),45,IF(AND(OR(I97="Frakørselsrampe",I97="Tilkørselsrampe"),Inddata!Z112&gt;4,Inddata!Z112&lt;200),Inddata!Z112,"Irrelevant")))</f>
        <v>Irrelevant</v>
      </c>
      <c r="Z97" s="4" t="str">
        <f>IF(AND(OR(I97="Frakørselsrampe",I97="Tilkørselsrampe"),Inddata!AA112=""),"Lige",IF(AND(OR(I97="Frakørselsrampe",I97="Tilkørselsrampe"),Inddata!AA112&gt;10),Inddata!AA112,"Irrelevant"))</f>
        <v>Irrelevant</v>
      </c>
      <c r="AA97" s="4" t="str">
        <f>IF(X97="Irrelevant","Irrelevant",IF(AND(OR(I97="Frakørselsrampe",I97="Tilkørselsrampe"),OR(Inddata!AB112="",Inddata!AB112&gt;(G97*1000-X97))),G97*1000-X97,IF(AND(OR(I97="Frakørselsrampe",I97="Tilkørselsrampe"),Inddata!AB112&gt;0),Inddata!AB112,"Irrelevant")))</f>
        <v>Irrelevant</v>
      </c>
      <c r="AB97" s="4" t="str">
        <f>IF(AND(I97="Frakørselsrampe",Inddata!AC112=""),60,IF(AND(I97="Tilkørselsrampe",Inddata!AC112=""),80,IF(AND(OR(I97="Frakørselsrampe",I97="Tilkørselsrampe"),Inddata!AC112&gt;4,Inddata!AC112&lt;200),Inddata!AC112,"Irrelevant")))</f>
        <v>Irrelevant</v>
      </c>
      <c r="AC97" s="4" t="str">
        <f>IF(AND(OR(I97="Motorvejsstrækning",I97="Frakørselsflettestrækning",I97="Tilkørselsflettestrækning"),Inddata!AD112=""),"Nej",IF(OR(I97="Motorvejsstrækning",I97="Frakørselsflettestrækning",I97="Tilkørselsflettestrækning"),Inddata!AD112,"Irrelevant"))</f>
        <v>Irrelevant</v>
      </c>
      <c r="AD97" s="4" t="str">
        <f>IF(AND(OR(I97="Motorvejsstrækning",I97="Frakørselsflettestrækning",I97="Tilkørselsflettestrækning"),Inddata!AE112=""),"130 km/t",IF(OR(I97="Motorvejsstrækning",I97="Frakørselsflettestrækning",I97="Tilkørselsflettestrækning"),Inddata!AE112,"Irrelevant"))</f>
        <v>Irrelevant</v>
      </c>
      <c r="AE97" s="4" t="str">
        <f>IF(AND(I97="Tilkørselsflettestrækning",Inddata!AF112=""),"Nej",IF(I97="Tilkørselsflettestrækning",Inddata!AF112,"Irrelevant"))</f>
        <v>Irrelevant</v>
      </c>
      <c r="AF97" s="4" t="str">
        <f>IF(AND(AE97="Ja",Inddata!AG112&gt;0,Inddata!AG112&lt;1.00000001),Inddata!AG112,IF(OR(AE97="Nej",AE97="Ja"),0,"Irrelevant"))</f>
        <v>Irrelevant</v>
      </c>
    </row>
    <row r="98" spans="1:32" x14ac:dyDescent="0.25">
      <c r="A98" s="4" t="str">
        <f>IF(Inddata!A113="","",Inddata!A113)</f>
        <v/>
      </c>
      <c r="B98" s="4" t="str">
        <f>IF(Inddata!B113="","",Inddata!B113)</f>
        <v/>
      </c>
      <c r="C98" s="4" t="str">
        <f>IF(Inddata!C113="","",Inddata!C113)</f>
        <v/>
      </c>
      <c r="D98" s="4" t="str">
        <f>IF(Inddata!D113="","",Inddata!D113)</f>
        <v/>
      </c>
      <c r="E98" s="4" t="str">
        <f>IF(Inddata!E113="","",Inddata!E113)</f>
        <v/>
      </c>
      <c r="F98" s="4" t="str">
        <f>IF(Inddata!F113="","",Inddata!F113)</f>
        <v/>
      </c>
      <c r="G98" s="4">
        <f>IF(Inddata!G113="","",Inddata!G113)</f>
        <v>0</v>
      </c>
      <c r="H98" s="4" t="str">
        <f>IF(Inddata!H113&gt;0.5,Inddata!H113,"")</f>
        <v/>
      </c>
      <c r="I98" s="4" t="str">
        <f>IF(Inddata!I113="","",Inddata!I113)</f>
        <v/>
      </c>
      <c r="J98" s="4" t="str">
        <f>IF(AND(OR(I98="Motorvejsstrækning",I98="Frakørselsflettestrækning",I98="Tilkørselsflettestrækning"),Inddata!K113=""),2,IF(AND(OR(I98="Motorvejsstrækning",I98="Frakørselsflettestrækning",I98="Tilkørselsflettestrækning"),Inddata!K113&gt;0.5,Inddata!K113&lt;21),Inddata!K113,"Irrelevant"))</f>
        <v>Irrelevant</v>
      </c>
      <c r="K98" s="4" t="str">
        <f>IF(AND(OR(I98="Motorvejsstrækning",I98="Frakørselsflettestrækning",I98="Tilkørselsflettestrækning",I98="Frakørselsrampe",I98="Tilkørselsrampe"),Inddata!L113=""),3.5,IF(AND(OR(I98="Motorvejsstrækning",I98="Frakørselsflettestrækning",I98="Tilkørselsflettestrækning",I98="Frakørselsrampe",I98="Tilkørselsrampe"),Inddata!L113&gt;1.5,Inddata!L113&lt;11),Inddata!L113,"Irrelevant"))</f>
        <v>Irrelevant</v>
      </c>
      <c r="L98" s="4" t="str">
        <f>IF(AND(I98="Motorvejsstrækning",Inddata!M113=""),"Nej",IF(I98="Motorvejsstrækning",Inddata!M113,"Irrelevant"))</f>
        <v>Irrelevant</v>
      </c>
      <c r="M98" s="4" t="str">
        <f>IF(AND(L98="Ja",Inddata!N113&gt;0,Inddata!N113&lt;1.00000001),Inddata!N113,IF(OR(L98="Nej",L98="Ja"),0,"Irrelevant"))</f>
        <v>Irrelevant</v>
      </c>
      <c r="N98" s="4" t="str">
        <f>IF(AND(OR(I98="Motorvejsstrækning",I98="Frakørselsflettestrækning",I98="Tilkørselsflettestrækning"),Inddata!O113=""),3,IF(AND(OR(I98="Motorvejsstrækning",I98="Frakørselsflettestrækning",I98="Tilkørselsflettestrækning"),Inddata!O113&lt;11,Inddata!O113&gt;-0.00000001),Inddata!O113,"Irrelevant"))</f>
        <v>Irrelevant</v>
      </c>
      <c r="O98" s="4" t="str">
        <f>IF(AND(OR(I98="Motorvejsstrækning",I98="Frakørselsflettestrækning",I98="Tilkørselsflettestrækning",I98="Frakørselsrampe",I98="Tilkørselsrampe"),Inddata!P113=""),0.5,IF(AND(OR(I98="Motorvejsstrækning",I98="Frakørselsflettestrækning",I98="Tilkørselsflettestrækning",I98="Frakørselsrampe",I98="Tilkørselsrampe"),Inddata!P113&gt;-0.00000001,Inddata!P113&lt;11),Inddata!P113,"Irrelevant"))</f>
        <v>Irrelevant</v>
      </c>
      <c r="P98" s="4" t="str">
        <f>IF(AND(OR(I98="Motorvejsstrækning",I98="Frakørselsflettestrækning",I98="Tilkørselsflettestrækning"),Inddata!Q113=""),5,IF(AND(OR(I98="Motorvejsstrækning",I98="Frakørselsflettestrækning",I98="Tilkørselsflettestrækning"),Inddata!Q113&gt;-0.00000001,Inddata!Q113&lt;101),Inddata!Q113,"Irrelevant"))</f>
        <v>Irrelevant</v>
      </c>
      <c r="Q98" s="4" t="str">
        <f>IF(AND(OR(I98="Motorvejsstrækning",I98="Frakørselsflettestrækning",I98="Tilkørselsflettestrækning"),Inddata!R113=""),"Lige",IF(AND(OR(I98="Motorvejsstrækning",I98="Frakørselsflettestrækning",I98="Tilkørselsflettestrækning"),Inddata!R113&gt;10),Inddata!R113,"Irrelevant"))</f>
        <v>Irrelevant</v>
      </c>
      <c r="R98" s="4" t="str">
        <f>IF(Q98="Lige",0,IF(AND(OR(I98="Motorvejsstrækning",I98="Frakørselsflettestrækning",I98="Tilkørselsflettestrækning"),OR(Inddata!S113="",Inddata!S113&gt;(G98*1000))),G98*1000,IF(AND(OR(I98="Motorvejsstrækning",I98="Frakørselsflettestrækning",I98="Tilkørselsflettestrækning"),Inddata!S113&gt;0),Inddata!S113,"Irrelevant")))</f>
        <v>Irrelevant</v>
      </c>
      <c r="S98" s="4" t="str">
        <f>IF(AND(OR(I98="Motorvejsstrækning",I98="Frakørselsflettestrækning",I98="Tilkørselsflettestrækning"),Inddata!T113=""),"Lige",IF(AND(OR(I98="Motorvejsstrækning",I98="Frakørselsflettestrækning",I98="Tilkørselsflettestrækning"),Inddata!T113&gt;10),Inddata!T113,"Irrelevant"))</f>
        <v>Irrelevant</v>
      </c>
      <c r="T98" s="4" t="str">
        <f>IF(S98="Lige",0,IF(R98="Irrelevant","Irrelevant",IF(AND(OR(I98="Motorvejsstrækning",I98="Frakørselsflettestrækning",I98="Tilkørselsflettestrækning"),OR(Inddata!U113="",Inddata!U113&gt;(G98*1000-R98))),G98*1000-R98,IF(AND(OR(I98="Motorvejsstrækning",I98="Frakørselsflettestrækning",I98="Tilkørselsflettestrækning"),Inddata!U113&gt;0),Inddata!U113,"Irrelevant"))))</f>
        <v>Irrelevant</v>
      </c>
      <c r="U98" s="4" t="str">
        <f>IF(AND(OR(I98="Motorvejsstrækning",I98="Frakørselsflettestrækning",I98="Tilkørselsflettestrækning",I98="Frakørselsrampe",I98="Tilkørselsrampe"),Inddata!V113=""),"Nej",IF(OR(I98="Motorvejsstrækning",I98="Frakørselsflettestrækning",I98="Tilkørselsflettestrækning",I98="Frakørselsrampe",I98="Tilkørselsrampe"),Inddata!V113,"Irrelevant"))</f>
        <v>Irrelevant</v>
      </c>
      <c r="V98" s="4" t="str">
        <f>IF(W98="Lige",IF(AND(OR(I98="Frakørselsrampe",I98="Tilkørselsrampe"),Inddata!W113=""),"Lige ruderrampe",IF(OR(I98="Frakørselsrampe",I98="Tilkørselsrampe"),Inddata!W113,"Irrelevant")),"Irrelevant")</f>
        <v>Irrelevant</v>
      </c>
      <c r="W98" s="4" t="str">
        <f>IF(AND(OR(I98="Frakørselsrampe",I98="Tilkørselsrampe"),Inddata!X113=""),"Lige",IF(AND(OR(I98="Frakørselsrampe",I98="Tilkørselsrampe"),Inddata!X113&gt;10),Inddata!X113,"Irrelevant"))</f>
        <v>Irrelevant</v>
      </c>
      <c r="X98" s="4" t="str">
        <f>IF(AND(OR(I98="Frakørselsrampe",I98="Tilkørselsrampe"),OR(Inddata!Y113="",Inddata!Y113&gt;(G98*1000))),G98*1000,IF(AND(OR(I98="Frakørselsrampe",I98="Tilkørselsrampe"),Inddata!Y113&gt;0),Inddata!Y113,"Irrelevant"))</f>
        <v>Irrelevant</v>
      </c>
      <c r="Y98" s="4" t="str">
        <f>IF(AND(I98="Frakørselsrampe",Inddata!Z113=""),95,IF(AND(I98="Tilkørselsrampe",Inddata!Z113=""),45,IF(AND(OR(I98="Frakørselsrampe",I98="Tilkørselsrampe"),Inddata!Z113&gt;4,Inddata!Z113&lt;200),Inddata!Z113,"Irrelevant")))</f>
        <v>Irrelevant</v>
      </c>
      <c r="Z98" s="4" t="str">
        <f>IF(AND(OR(I98="Frakørselsrampe",I98="Tilkørselsrampe"),Inddata!AA113=""),"Lige",IF(AND(OR(I98="Frakørselsrampe",I98="Tilkørselsrampe"),Inddata!AA113&gt;10),Inddata!AA113,"Irrelevant"))</f>
        <v>Irrelevant</v>
      </c>
      <c r="AA98" s="4" t="str">
        <f>IF(X98="Irrelevant","Irrelevant",IF(AND(OR(I98="Frakørselsrampe",I98="Tilkørselsrampe"),OR(Inddata!AB113="",Inddata!AB113&gt;(G98*1000-X98))),G98*1000-X98,IF(AND(OR(I98="Frakørselsrampe",I98="Tilkørselsrampe"),Inddata!AB113&gt;0),Inddata!AB113,"Irrelevant")))</f>
        <v>Irrelevant</v>
      </c>
      <c r="AB98" s="4" t="str">
        <f>IF(AND(I98="Frakørselsrampe",Inddata!AC113=""),60,IF(AND(I98="Tilkørselsrampe",Inddata!AC113=""),80,IF(AND(OR(I98="Frakørselsrampe",I98="Tilkørselsrampe"),Inddata!AC113&gt;4,Inddata!AC113&lt;200),Inddata!AC113,"Irrelevant")))</f>
        <v>Irrelevant</v>
      </c>
      <c r="AC98" s="4" t="str">
        <f>IF(AND(OR(I98="Motorvejsstrækning",I98="Frakørselsflettestrækning",I98="Tilkørselsflettestrækning"),Inddata!AD113=""),"Nej",IF(OR(I98="Motorvejsstrækning",I98="Frakørselsflettestrækning",I98="Tilkørselsflettestrækning"),Inddata!AD113,"Irrelevant"))</f>
        <v>Irrelevant</v>
      </c>
      <c r="AD98" s="4" t="str">
        <f>IF(AND(OR(I98="Motorvejsstrækning",I98="Frakørselsflettestrækning",I98="Tilkørselsflettestrækning"),Inddata!AE113=""),"130 km/t",IF(OR(I98="Motorvejsstrækning",I98="Frakørselsflettestrækning",I98="Tilkørselsflettestrækning"),Inddata!AE113,"Irrelevant"))</f>
        <v>Irrelevant</v>
      </c>
      <c r="AE98" s="4" t="str">
        <f>IF(AND(I98="Tilkørselsflettestrækning",Inddata!AF113=""),"Nej",IF(I98="Tilkørselsflettestrækning",Inddata!AF113,"Irrelevant"))</f>
        <v>Irrelevant</v>
      </c>
      <c r="AF98" s="4" t="str">
        <f>IF(AND(AE98="Ja",Inddata!AG113&gt;0,Inddata!AG113&lt;1.00000001),Inddata!AG113,IF(OR(AE98="Nej",AE98="Ja"),0,"Irrelevant"))</f>
        <v>Irrelevant</v>
      </c>
    </row>
    <row r="99" spans="1:32" x14ac:dyDescent="0.25">
      <c r="A99" s="4" t="str">
        <f>IF(Inddata!A114="","",Inddata!A114)</f>
        <v/>
      </c>
      <c r="B99" s="4" t="str">
        <f>IF(Inddata!B114="","",Inddata!B114)</f>
        <v/>
      </c>
      <c r="C99" s="4" t="str">
        <f>IF(Inddata!C114="","",Inddata!C114)</f>
        <v/>
      </c>
      <c r="D99" s="4" t="str">
        <f>IF(Inddata!D114="","",Inddata!D114)</f>
        <v/>
      </c>
      <c r="E99" s="4" t="str">
        <f>IF(Inddata!E114="","",Inddata!E114)</f>
        <v/>
      </c>
      <c r="F99" s="4" t="str">
        <f>IF(Inddata!F114="","",Inddata!F114)</f>
        <v/>
      </c>
      <c r="G99" s="4">
        <f>IF(Inddata!G114="","",Inddata!G114)</f>
        <v>0</v>
      </c>
      <c r="H99" s="4" t="str">
        <f>IF(Inddata!H114&gt;0.5,Inddata!H114,"")</f>
        <v/>
      </c>
      <c r="I99" s="4" t="str">
        <f>IF(Inddata!I114="","",Inddata!I114)</f>
        <v/>
      </c>
      <c r="J99" s="4" t="str">
        <f>IF(AND(OR(I99="Motorvejsstrækning",I99="Frakørselsflettestrækning",I99="Tilkørselsflettestrækning"),Inddata!K114=""),2,IF(AND(OR(I99="Motorvejsstrækning",I99="Frakørselsflettestrækning",I99="Tilkørselsflettestrækning"),Inddata!K114&gt;0.5,Inddata!K114&lt;21),Inddata!K114,"Irrelevant"))</f>
        <v>Irrelevant</v>
      </c>
      <c r="K99" s="4" t="str">
        <f>IF(AND(OR(I99="Motorvejsstrækning",I99="Frakørselsflettestrækning",I99="Tilkørselsflettestrækning",I99="Frakørselsrampe",I99="Tilkørselsrampe"),Inddata!L114=""),3.5,IF(AND(OR(I99="Motorvejsstrækning",I99="Frakørselsflettestrækning",I99="Tilkørselsflettestrækning",I99="Frakørselsrampe",I99="Tilkørselsrampe"),Inddata!L114&gt;1.5,Inddata!L114&lt;11),Inddata!L114,"Irrelevant"))</f>
        <v>Irrelevant</v>
      </c>
      <c r="L99" s="4" t="str">
        <f>IF(AND(I99="Motorvejsstrækning",Inddata!M114=""),"Nej",IF(I99="Motorvejsstrækning",Inddata!M114,"Irrelevant"))</f>
        <v>Irrelevant</v>
      </c>
      <c r="M99" s="4" t="str">
        <f>IF(AND(L99="Ja",Inddata!N114&gt;0,Inddata!N114&lt;1.00000001),Inddata!N114,IF(OR(L99="Nej",L99="Ja"),0,"Irrelevant"))</f>
        <v>Irrelevant</v>
      </c>
      <c r="N99" s="4" t="str">
        <f>IF(AND(OR(I99="Motorvejsstrækning",I99="Frakørselsflettestrækning",I99="Tilkørselsflettestrækning"),Inddata!O114=""),3,IF(AND(OR(I99="Motorvejsstrækning",I99="Frakørselsflettestrækning",I99="Tilkørselsflettestrækning"),Inddata!O114&lt;11,Inddata!O114&gt;-0.00000001),Inddata!O114,"Irrelevant"))</f>
        <v>Irrelevant</v>
      </c>
      <c r="O99" s="4" t="str">
        <f>IF(AND(OR(I99="Motorvejsstrækning",I99="Frakørselsflettestrækning",I99="Tilkørselsflettestrækning",I99="Frakørselsrampe",I99="Tilkørselsrampe"),Inddata!P114=""),0.5,IF(AND(OR(I99="Motorvejsstrækning",I99="Frakørselsflettestrækning",I99="Tilkørselsflettestrækning",I99="Frakørselsrampe",I99="Tilkørselsrampe"),Inddata!P114&gt;-0.00000001,Inddata!P114&lt;11),Inddata!P114,"Irrelevant"))</f>
        <v>Irrelevant</v>
      </c>
      <c r="P99" s="4" t="str">
        <f>IF(AND(OR(I99="Motorvejsstrækning",I99="Frakørselsflettestrækning",I99="Tilkørselsflettestrækning"),Inddata!Q114=""),5,IF(AND(OR(I99="Motorvejsstrækning",I99="Frakørselsflettestrækning",I99="Tilkørselsflettestrækning"),Inddata!Q114&gt;-0.00000001,Inddata!Q114&lt;101),Inddata!Q114,"Irrelevant"))</f>
        <v>Irrelevant</v>
      </c>
      <c r="Q99" s="4" t="str">
        <f>IF(AND(OR(I99="Motorvejsstrækning",I99="Frakørselsflettestrækning",I99="Tilkørselsflettestrækning"),Inddata!R114=""),"Lige",IF(AND(OR(I99="Motorvejsstrækning",I99="Frakørselsflettestrækning",I99="Tilkørselsflettestrækning"),Inddata!R114&gt;10),Inddata!R114,"Irrelevant"))</f>
        <v>Irrelevant</v>
      </c>
      <c r="R99" s="4" t="str">
        <f>IF(Q99="Lige",0,IF(AND(OR(I99="Motorvejsstrækning",I99="Frakørselsflettestrækning",I99="Tilkørselsflettestrækning"),OR(Inddata!S114="",Inddata!S114&gt;(G99*1000))),G99*1000,IF(AND(OR(I99="Motorvejsstrækning",I99="Frakørselsflettestrækning",I99="Tilkørselsflettestrækning"),Inddata!S114&gt;0),Inddata!S114,"Irrelevant")))</f>
        <v>Irrelevant</v>
      </c>
      <c r="S99" s="4" t="str">
        <f>IF(AND(OR(I99="Motorvejsstrækning",I99="Frakørselsflettestrækning",I99="Tilkørselsflettestrækning"),Inddata!T114=""),"Lige",IF(AND(OR(I99="Motorvejsstrækning",I99="Frakørselsflettestrækning",I99="Tilkørselsflettestrækning"),Inddata!T114&gt;10),Inddata!T114,"Irrelevant"))</f>
        <v>Irrelevant</v>
      </c>
      <c r="T99" s="4" t="str">
        <f>IF(S99="Lige",0,IF(R99="Irrelevant","Irrelevant",IF(AND(OR(I99="Motorvejsstrækning",I99="Frakørselsflettestrækning",I99="Tilkørselsflettestrækning"),OR(Inddata!U114="",Inddata!U114&gt;(G99*1000-R99))),G99*1000-R99,IF(AND(OR(I99="Motorvejsstrækning",I99="Frakørselsflettestrækning",I99="Tilkørselsflettestrækning"),Inddata!U114&gt;0),Inddata!U114,"Irrelevant"))))</f>
        <v>Irrelevant</v>
      </c>
      <c r="U99" s="4" t="str">
        <f>IF(AND(OR(I99="Motorvejsstrækning",I99="Frakørselsflettestrækning",I99="Tilkørselsflettestrækning",I99="Frakørselsrampe",I99="Tilkørselsrampe"),Inddata!V114=""),"Nej",IF(OR(I99="Motorvejsstrækning",I99="Frakørselsflettestrækning",I99="Tilkørselsflettestrækning",I99="Frakørselsrampe",I99="Tilkørselsrampe"),Inddata!V114,"Irrelevant"))</f>
        <v>Irrelevant</v>
      </c>
      <c r="V99" s="4" t="str">
        <f>IF(W99="Lige",IF(AND(OR(I99="Frakørselsrampe",I99="Tilkørselsrampe"),Inddata!W114=""),"Lige ruderrampe",IF(OR(I99="Frakørselsrampe",I99="Tilkørselsrampe"),Inddata!W114,"Irrelevant")),"Irrelevant")</f>
        <v>Irrelevant</v>
      </c>
      <c r="W99" s="4" t="str">
        <f>IF(AND(OR(I99="Frakørselsrampe",I99="Tilkørselsrampe"),Inddata!X114=""),"Lige",IF(AND(OR(I99="Frakørselsrampe",I99="Tilkørselsrampe"),Inddata!X114&gt;10),Inddata!X114,"Irrelevant"))</f>
        <v>Irrelevant</v>
      </c>
      <c r="X99" s="4" t="str">
        <f>IF(AND(OR(I99="Frakørselsrampe",I99="Tilkørselsrampe"),OR(Inddata!Y114="",Inddata!Y114&gt;(G99*1000))),G99*1000,IF(AND(OR(I99="Frakørselsrampe",I99="Tilkørselsrampe"),Inddata!Y114&gt;0),Inddata!Y114,"Irrelevant"))</f>
        <v>Irrelevant</v>
      </c>
      <c r="Y99" s="4" t="str">
        <f>IF(AND(I99="Frakørselsrampe",Inddata!Z114=""),95,IF(AND(I99="Tilkørselsrampe",Inddata!Z114=""),45,IF(AND(OR(I99="Frakørselsrampe",I99="Tilkørselsrampe"),Inddata!Z114&gt;4,Inddata!Z114&lt;200),Inddata!Z114,"Irrelevant")))</f>
        <v>Irrelevant</v>
      </c>
      <c r="Z99" s="4" t="str">
        <f>IF(AND(OR(I99="Frakørselsrampe",I99="Tilkørselsrampe"),Inddata!AA114=""),"Lige",IF(AND(OR(I99="Frakørselsrampe",I99="Tilkørselsrampe"),Inddata!AA114&gt;10),Inddata!AA114,"Irrelevant"))</f>
        <v>Irrelevant</v>
      </c>
      <c r="AA99" s="4" t="str">
        <f>IF(X99="Irrelevant","Irrelevant",IF(AND(OR(I99="Frakørselsrampe",I99="Tilkørselsrampe"),OR(Inddata!AB114="",Inddata!AB114&gt;(G99*1000-X99))),G99*1000-X99,IF(AND(OR(I99="Frakørselsrampe",I99="Tilkørselsrampe"),Inddata!AB114&gt;0),Inddata!AB114,"Irrelevant")))</f>
        <v>Irrelevant</v>
      </c>
      <c r="AB99" s="4" t="str">
        <f>IF(AND(I99="Frakørselsrampe",Inddata!AC114=""),60,IF(AND(I99="Tilkørselsrampe",Inddata!AC114=""),80,IF(AND(OR(I99="Frakørselsrampe",I99="Tilkørselsrampe"),Inddata!AC114&gt;4,Inddata!AC114&lt;200),Inddata!AC114,"Irrelevant")))</f>
        <v>Irrelevant</v>
      </c>
      <c r="AC99" s="4" t="str">
        <f>IF(AND(OR(I99="Motorvejsstrækning",I99="Frakørselsflettestrækning",I99="Tilkørselsflettestrækning"),Inddata!AD114=""),"Nej",IF(OR(I99="Motorvejsstrækning",I99="Frakørselsflettestrækning",I99="Tilkørselsflettestrækning"),Inddata!AD114,"Irrelevant"))</f>
        <v>Irrelevant</v>
      </c>
      <c r="AD99" s="4" t="str">
        <f>IF(AND(OR(I99="Motorvejsstrækning",I99="Frakørselsflettestrækning",I99="Tilkørselsflettestrækning"),Inddata!AE114=""),"130 km/t",IF(OR(I99="Motorvejsstrækning",I99="Frakørselsflettestrækning",I99="Tilkørselsflettestrækning"),Inddata!AE114,"Irrelevant"))</f>
        <v>Irrelevant</v>
      </c>
      <c r="AE99" s="4" t="str">
        <f>IF(AND(I99="Tilkørselsflettestrækning",Inddata!AF114=""),"Nej",IF(I99="Tilkørselsflettestrækning",Inddata!AF114,"Irrelevant"))</f>
        <v>Irrelevant</v>
      </c>
      <c r="AF99" s="4" t="str">
        <f>IF(AND(AE99="Ja",Inddata!AG114&gt;0,Inddata!AG114&lt;1.00000001),Inddata!AG114,IF(OR(AE99="Nej",AE99="Ja"),0,"Irrelevant"))</f>
        <v>Irrelevant</v>
      </c>
    </row>
    <row r="100" spans="1:32" x14ac:dyDescent="0.25">
      <c r="A100" s="4" t="str">
        <f>IF(Inddata!A115="","",Inddata!A115)</f>
        <v/>
      </c>
      <c r="B100" s="4" t="str">
        <f>IF(Inddata!B115="","",Inddata!B115)</f>
        <v/>
      </c>
      <c r="C100" s="4" t="str">
        <f>IF(Inddata!C115="","",Inddata!C115)</f>
        <v/>
      </c>
      <c r="D100" s="4" t="str">
        <f>IF(Inddata!D115="","",Inddata!D115)</f>
        <v/>
      </c>
      <c r="E100" s="4" t="str">
        <f>IF(Inddata!E115="","",Inddata!E115)</f>
        <v/>
      </c>
      <c r="F100" s="4" t="str">
        <f>IF(Inddata!F115="","",Inddata!F115)</f>
        <v/>
      </c>
      <c r="G100" s="4">
        <f>IF(Inddata!G115="","",Inddata!G115)</f>
        <v>0</v>
      </c>
      <c r="H100" s="4" t="str">
        <f>IF(Inddata!H115&gt;0.5,Inddata!H115,"")</f>
        <v/>
      </c>
      <c r="I100" s="4" t="str">
        <f>IF(Inddata!I115="","",Inddata!I115)</f>
        <v/>
      </c>
      <c r="J100" s="4" t="str">
        <f>IF(AND(OR(I100="Motorvejsstrækning",I100="Frakørselsflettestrækning",I100="Tilkørselsflettestrækning"),Inddata!K115=""),2,IF(AND(OR(I100="Motorvejsstrækning",I100="Frakørselsflettestrækning",I100="Tilkørselsflettestrækning"),Inddata!K115&gt;0.5,Inddata!K115&lt;21),Inddata!K115,"Irrelevant"))</f>
        <v>Irrelevant</v>
      </c>
      <c r="K100" s="4" t="str">
        <f>IF(AND(OR(I100="Motorvejsstrækning",I100="Frakørselsflettestrækning",I100="Tilkørselsflettestrækning",I100="Frakørselsrampe",I100="Tilkørselsrampe"),Inddata!L115=""),3.5,IF(AND(OR(I100="Motorvejsstrækning",I100="Frakørselsflettestrækning",I100="Tilkørselsflettestrækning",I100="Frakørselsrampe",I100="Tilkørselsrampe"),Inddata!L115&gt;1.5,Inddata!L115&lt;11),Inddata!L115,"Irrelevant"))</f>
        <v>Irrelevant</v>
      </c>
      <c r="L100" s="4" t="str">
        <f>IF(AND(I100="Motorvejsstrækning",Inddata!M115=""),"Nej",IF(I100="Motorvejsstrækning",Inddata!M115,"Irrelevant"))</f>
        <v>Irrelevant</v>
      </c>
      <c r="M100" s="4" t="str">
        <f>IF(AND(L100="Ja",Inddata!N115&gt;0,Inddata!N115&lt;1.00000001),Inddata!N115,IF(OR(L100="Nej",L100="Ja"),0,"Irrelevant"))</f>
        <v>Irrelevant</v>
      </c>
      <c r="N100" s="4" t="str">
        <f>IF(AND(OR(I100="Motorvejsstrækning",I100="Frakørselsflettestrækning",I100="Tilkørselsflettestrækning"),Inddata!O115=""),3,IF(AND(OR(I100="Motorvejsstrækning",I100="Frakørselsflettestrækning",I100="Tilkørselsflettestrækning"),Inddata!O115&lt;11,Inddata!O115&gt;-0.00000001),Inddata!O115,"Irrelevant"))</f>
        <v>Irrelevant</v>
      </c>
      <c r="O100" s="4" t="str">
        <f>IF(AND(OR(I100="Motorvejsstrækning",I100="Frakørselsflettestrækning",I100="Tilkørselsflettestrækning",I100="Frakørselsrampe",I100="Tilkørselsrampe"),Inddata!P115=""),0.5,IF(AND(OR(I100="Motorvejsstrækning",I100="Frakørselsflettestrækning",I100="Tilkørselsflettestrækning",I100="Frakørselsrampe",I100="Tilkørselsrampe"),Inddata!P115&gt;-0.00000001,Inddata!P115&lt;11),Inddata!P115,"Irrelevant"))</f>
        <v>Irrelevant</v>
      </c>
      <c r="P100" s="4" t="str">
        <f>IF(AND(OR(I100="Motorvejsstrækning",I100="Frakørselsflettestrækning",I100="Tilkørselsflettestrækning"),Inddata!Q115=""),5,IF(AND(OR(I100="Motorvejsstrækning",I100="Frakørselsflettestrækning",I100="Tilkørselsflettestrækning"),Inddata!Q115&gt;-0.00000001,Inddata!Q115&lt;101),Inddata!Q115,"Irrelevant"))</f>
        <v>Irrelevant</v>
      </c>
      <c r="Q100" s="4" t="str">
        <f>IF(AND(OR(I100="Motorvejsstrækning",I100="Frakørselsflettestrækning",I100="Tilkørselsflettestrækning"),Inddata!R115=""),"Lige",IF(AND(OR(I100="Motorvejsstrækning",I100="Frakørselsflettestrækning",I100="Tilkørselsflettestrækning"),Inddata!R115&gt;10),Inddata!R115,"Irrelevant"))</f>
        <v>Irrelevant</v>
      </c>
      <c r="R100" s="4" t="str">
        <f>IF(Q100="Lige",0,IF(AND(OR(I100="Motorvejsstrækning",I100="Frakørselsflettestrækning",I100="Tilkørselsflettestrækning"),OR(Inddata!S115="",Inddata!S115&gt;(G100*1000))),G100*1000,IF(AND(OR(I100="Motorvejsstrækning",I100="Frakørselsflettestrækning",I100="Tilkørselsflettestrækning"),Inddata!S115&gt;0),Inddata!S115,"Irrelevant")))</f>
        <v>Irrelevant</v>
      </c>
      <c r="S100" s="4" t="str">
        <f>IF(AND(OR(I100="Motorvejsstrækning",I100="Frakørselsflettestrækning",I100="Tilkørselsflettestrækning"),Inddata!T115=""),"Lige",IF(AND(OR(I100="Motorvejsstrækning",I100="Frakørselsflettestrækning",I100="Tilkørselsflettestrækning"),Inddata!T115&gt;10),Inddata!T115,"Irrelevant"))</f>
        <v>Irrelevant</v>
      </c>
      <c r="T100" s="4" t="str">
        <f>IF(S100="Lige",0,IF(R100="Irrelevant","Irrelevant",IF(AND(OR(I100="Motorvejsstrækning",I100="Frakørselsflettestrækning",I100="Tilkørselsflettestrækning"),OR(Inddata!U115="",Inddata!U115&gt;(G100*1000-R100))),G100*1000-R100,IF(AND(OR(I100="Motorvejsstrækning",I100="Frakørselsflettestrækning",I100="Tilkørselsflettestrækning"),Inddata!U115&gt;0),Inddata!U115,"Irrelevant"))))</f>
        <v>Irrelevant</v>
      </c>
      <c r="U100" s="4" t="str">
        <f>IF(AND(OR(I100="Motorvejsstrækning",I100="Frakørselsflettestrækning",I100="Tilkørselsflettestrækning",I100="Frakørselsrampe",I100="Tilkørselsrampe"),Inddata!V115=""),"Nej",IF(OR(I100="Motorvejsstrækning",I100="Frakørselsflettestrækning",I100="Tilkørselsflettestrækning",I100="Frakørselsrampe",I100="Tilkørselsrampe"),Inddata!V115,"Irrelevant"))</f>
        <v>Irrelevant</v>
      </c>
      <c r="V100" s="4" t="str">
        <f>IF(W100="Lige",IF(AND(OR(I100="Frakørselsrampe",I100="Tilkørselsrampe"),Inddata!W115=""),"Lige ruderrampe",IF(OR(I100="Frakørselsrampe",I100="Tilkørselsrampe"),Inddata!W115,"Irrelevant")),"Irrelevant")</f>
        <v>Irrelevant</v>
      </c>
      <c r="W100" s="4" t="str">
        <f>IF(AND(OR(I100="Frakørselsrampe",I100="Tilkørselsrampe"),Inddata!X115=""),"Lige",IF(AND(OR(I100="Frakørselsrampe",I100="Tilkørselsrampe"),Inddata!X115&gt;10),Inddata!X115,"Irrelevant"))</f>
        <v>Irrelevant</v>
      </c>
      <c r="X100" s="4" t="str">
        <f>IF(AND(OR(I100="Frakørselsrampe",I100="Tilkørselsrampe"),OR(Inddata!Y115="",Inddata!Y115&gt;(G100*1000))),G100*1000,IF(AND(OR(I100="Frakørselsrampe",I100="Tilkørselsrampe"),Inddata!Y115&gt;0),Inddata!Y115,"Irrelevant"))</f>
        <v>Irrelevant</v>
      </c>
      <c r="Y100" s="4" t="str">
        <f>IF(AND(I100="Frakørselsrampe",Inddata!Z115=""),95,IF(AND(I100="Tilkørselsrampe",Inddata!Z115=""),45,IF(AND(OR(I100="Frakørselsrampe",I100="Tilkørselsrampe"),Inddata!Z115&gt;4,Inddata!Z115&lt;200),Inddata!Z115,"Irrelevant")))</f>
        <v>Irrelevant</v>
      </c>
      <c r="Z100" s="4" t="str">
        <f>IF(AND(OR(I100="Frakørselsrampe",I100="Tilkørselsrampe"),Inddata!AA115=""),"Lige",IF(AND(OR(I100="Frakørselsrampe",I100="Tilkørselsrampe"),Inddata!AA115&gt;10),Inddata!AA115,"Irrelevant"))</f>
        <v>Irrelevant</v>
      </c>
      <c r="AA100" s="4" t="str">
        <f>IF(X100="Irrelevant","Irrelevant",IF(AND(OR(I100="Frakørselsrampe",I100="Tilkørselsrampe"),OR(Inddata!AB115="",Inddata!AB115&gt;(G100*1000-X100))),G100*1000-X100,IF(AND(OR(I100="Frakørselsrampe",I100="Tilkørselsrampe"),Inddata!AB115&gt;0),Inddata!AB115,"Irrelevant")))</f>
        <v>Irrelevant</v>
      </c>
      <c r="AB100" s="4" t="str">
        <f>IF(AND(I100="Frakørselsrampe",Inddata!AC115=""),60,IF(AND(I100="Tilkørselsrampe",Inddata!AC115=""),80,IF(AND(OR(I100="Frakørselsrampe",I100="Tilkørselsrampe"),Inddata!AC115&gt;4,Inddata!AC115&lt;200),Inddata!AC115,"Irrelevant")))</f>
        <v>Irrelevant</v>
      </c>
      <c r="AC100" s="4" t="str">
        <f>IF(AND(OR(I100="Motorvejsstrækning",I100="Frakørselsflettestrækning",I100="Tilkørselsflettestrækning"),Inddata!AD115=""),"Nej",IF(OR(I100="Motorvejsstrækning",I100="Frakørselsflettestrækning",I100="Tilkørselsflettestrækning"),Inddata!AD115,"Irrelevant"))</f>
        <v>Irrelevant</v>
      </c>
      <c r="AD100" s="4" t="str">
        <f>IF(AND(OR(I100="Motorvejsstrækning",I100="Frakørselsflettestrækning",I100="Tilkørselsflettestrækning"),Inddata!AE115=""),"130 km/t",IF(OR(I100="Motorvejsstrækning",I100="Frakørselsflettestrækning",I100="Tilkørselsflettestrækning"),Inddata!AE115,"Irrelevant"))</f>
        <v>Irrelevant</v>
      </c>
      <c r="AE100" s="4" t="str">
        <f>IF(AND(I100="Tilkørselsflettestrækning",Inddata!AF115=""),"Nej",IF(I100="Tilkørselsflettestrækning",Inddata!AF115,"Irrelevant"))</f>
        <v>Irrelevant</v>
      </c>
      <c r="AF100" s="4" t="str">
        <f>IF(AND(AE100="Ja",Inddata!AG115&gt;0,Inddata!AG115&lt;1.00000001),Inddata!AG115,IF(OR(AE100="Nej",AE100="Ja"),0,"Irrelevant"))</f>
        <v>Irrelevant</v>
      </c>
    </row>
    <row r="101" spans="1:32" x14ac:dyDescent="0.25">
      <c r="A101" s="4" t="str">
        <f>IF(Inddata!A116="","",Inddata!A116)</f>
        <v/>
      </c>
      <c r="B101" s="4" t="str">
        <f>IF(Inddata!B116="","",Inddata!B116)</f>
        <v/>
      </c>
      <c r="C101" s="4" t="str">
        <f>IF(Inddata!C116="","",Inddata!C116)</f>
        <v/>
      </c>
      <c r="D101" s="4" t="str">
        <f>IF(Inddata!D116="","",Inddata!D116)</f>
        <v/>
      </c>
      <c r="E101" s="4" t="str">
        <f>IF(Inddata!E116="","",Inddata!E116)</f>
        <v/>
      </c>
      <c r="F101" s="4" t="str">
        <f>IF(Inddata!F116="","",Inddata!F116)</f>
        <v/>
      </c>
      <c r="G101" s="4">
        <f>IF(Inddata!G116="","",Inddata!G116)</f>
        <v>0</v>
      </c>
      <c r="H101" s="4" t="str">
        <f>IF(Inddata!H116&gt;0.5,Inddata!H116,"")</f>
        <v/>
      </c>
      <c r="I101" s="4" t="str">
        <f>IF(Inddata!I116="","",Inddata!I116)</f>
        <v/>
      </c>
      <c r="J101" s="4" t="str">
        <f>IF(AND(OR(I101="Motorvejsstrækning",I101="Frakørselsflettestrækning",I101="Tilkørselsflettestrækning"),Inddata!K116=""),2,IF(AND(OR(I101="Motorvejsstrækning",I101="Frakørselsflettestrækning",I101="Tilkørselsflettestrækning"),Inddata!K116&gt;0.5,Inddata!K116&lt;21),Inddata!K116,"Irrelevant"))</f>
        <v>Irrelevant</v>
      </c>
      <c r="K101" s="4" t="str">
        <f>IF(AND(OR(I101="Motorvejsstrækning",I101="Frakørselsflettestrækning",I101="Tilkørselsflettestrækning",I101="Frakørselsrampe",I101="Tilkørselsrampe"),Inddata!L116=""),3.5,IF(AND(OR(I101="Motorvejsstrækning",I101="Frakørselsflettestrækning",I101="Tilkørselsflettestrækning",I101="Frakørselsrampe",I101="Tilkørselsrampe"),Inddata!L116&gt;1.5,Inddata!L116&lt;11),Inddata!L116,"Irrelevant"))</f>
        <v>Irrelevant</v>
      </c>
      <c r="L101" s="4" t="str">
        <f>IF(AND(I101="Motorvejsstrækning",Inddata!M116=""),"Nej",IF(I101="Motorvejsstrækning",Inddata!M116,"Irrelevant"))</f>
        <v>Irrelevant</v>
      </c>
      <c r="M101" s="4" t="str">
        <f>IF(AND(L101="Ja",Inddata!N116&gt;0,Inddata!N116&lt;1.00000001),Inddata!N116,IF(OR(L101="Nej",L101="Ja"),0,"Irrelevant"))</f>
        <v>Irrelevant</v>
      </c>
      <c r="N101" s="4" t="str">
        <f>IF(AND(OR(I101="Motorvejsstrækning",I101="Frakørselsflettestrækning",I101="Tilkørselsflettestrækning"),Inddata!O116=""),3,IF(AND(OR(I101="Motorvejsstrækning",I101="Frakørselsflettestrækning",I101="Tilkørselsflettestrækning"),Inddata!O116&lt;11,Inddata!O116&gt;-0.00000001),Inddata!O116,"Irrelevant"))</f>
        <v>Irrelevant</v>
      </c>
      <c r="O101" s="4" t="str">
        <f>IF(AND(OR(I101="Motorvejsstrækning",I101="Frakørselsflettestrækning",I101="Tilkørselsflettestrækning",I101="Frakørselsrampe",I101="Tilkørselsrampe"),Inddata!P116=""),0.5,IF(AND(OR(I101="Motorvejsstrækning",I101="Frakørselsflettestrækning",I101="Tilkørselsflettestrækning",I101="Frakørselsrampe",I101="Tilkørselsrampe"),Inddata!P116&gt;-0.00000001,Inddata!P116&lt;11),Inddata!P116,"Irrelevant"))</f>
        <v>Irrelevant</v>
      </c>
      <c r="P101" s="4" t="str">
        <f>IF(AND(OR(I101="Motorvejsstrækning",I101="Frakørselsflettestrækning",I101="Tilkørselsflettestrækning"),Inddata!Q116=""),5,IF(AND(OR(I101="Motorvejsstrækning",I101="Frakørselsflettestrækning",I101="Tilkørselsflettestrækning"),Inddata!Q116&gt;-0.00000001,Inddata!Q116&lt;101),Inddata!Q116,"Irrelevant"))</f>
        <v>Irrelevant</v>
      </c>
      <c r="Q101" s="4" t="str">
        <f>IF(AND(OR(I101="Motorvejsstrækning",I101="Frakørselsflettestrækning",I101="Tilkørselsflettestrækning"),Inddata!R116=""),"Lige",IF(AND(OR(I101="Motorvejsstrækning",I101="Frakørselsflettestrækning",I101="Tilkørselsflettestrækning"),Inddata!R116&gt;10),Inddata!R116,"Irrelevant"))</f>
        <v>Irrelevant</v>
      </c>
      <c r="R101" s="4" t="str">
        <f>IF(Q101="Lige",0,IF(AND(OR(I101="Motorvejsstrækning",I101="Frakørselsflettestrækning",I101="Tilkørselsflettestrækning"),OR(Inddata!S116="",Inddata!S116&gt;(G101*1000))),G101*1000,IF(AND(OR(I101="Motorvejsstrækning",I101="Frakørselsflettestrækning",I101="Tilkørselsflettestrækning"),Inddata!S116&gt;0),Inddata!S116,"Irrelevant")))</f>
        <v>Irrelevant</v>
      </c>
      <c r="S101" s="4" t="str">
        <f>IF(AND(OR(I101="Motorvejsstrækning",I101="Frakørselsflettestrækning",I101="Tilkørselsflettestrækning"),Inddata!T116=""),"Lige",IF(AND(OR(I101="Motorvejsstrækning",I101="Frakørselsflettestrækning",I101="Tilkørselsflettestrækning"),Inddata!T116&gt;10),Inddata!T116,"Irrelevant"))</f>
        <v>Irrelevant</v>
      </c>
      <c r="T101" s="4" t="str">
        <f>IF(S101="Lige",0,IF(R101="Irrelevant","Irrelevant",IF(AND(OR(I101="Motorvejsstrækning",I101="Frakørselsflettestrækning",I101="Tilkørselsflettestrækning"),OR(Inddata!U116="",Inddata!U116&gt;(G101*1000-R101))),G101*1000-R101,IF(AND(OR(I101="Motorvejsstrækning",I101="Frakørselsflettestrækning",I101="Tilkørselsflettestrækning"),Inddata!U116&gt;0),Inddata!U116,"Irrelevant"))))</f>
        <v>Irrelevant</v>
      </c>
      <c r="U101" s="4" t="str">
        <f>IF(AND(OR(I101="Motorvejsstrækning",I101="Frakørselsflettestrækning",I101="Tilkørselsflettestrækning",I101="Frakørselsrampe",I101="Tilkørselsrampe"),Inddata!V116=""),"Nej",IF(OR(I101="Motorvejsstrækning",I101="Frakørselsflettestrækning",I101="Tilkørselsflettestrækning",I101="Frakørselsrampe",I101="Tilkørselsrampe"),Inddata!V116,"Irrelevant"))</f>
        <v>Irrelevant</v>
      </c>
      <c r="V101" s="4" t="str">
        <f>IF(W101="Lige",IF(AND(OR(I101="Frakørselsrampe",I101="Tilkørselsrampe"),Inddata!W116=""),"Lige ruderrampe",IF(OR(I101="Frakørselsrampe",I101="Tilkørselsrampe"),Inddata!W116,"Irrelevant")),"Irrelevant")</f>
        <v>Irrelevant</v>
      </c>
      <c r="W101" s="4" t="str">
        <f>IF(AND(OR(I101="Frakørselsrampe",I101="Tilkørselsrampe"),Inddata!X116=""),"Lige",IF(AND(OR(I101="Frakørselsrampe",I101="Tilkørselsrampe"),Inddata!X116&gt;10),Inddata!X116,"Irrelevant"))</f>
        <v>Irrelevant</v>
      </c>
      <c r="X101" s="4" t="str">
        <f>IF(AND(OR(I101="Frakørselsrampe",I101="Tilkørselsrampe"),OR(Inddata!Y116="",Inddata!Y116&gt;(G101*1000))),G101*1000,IF(AND(OR(I101="Frakørselsrampe",I101="Tilkørselsrampe"),Inddata!Y116&gt;0),Inddata!Y116,"Irrelevant"))</f>
        <v>Irrelevant</v>
      </c>
      <c r="Y101" s="4" t="str">
        <f>IF(AND(I101="Frakørselsrampe",Inddata!Z116=""),95,IF(AND(I101="Tilkørselsrampe",Inddata!Z116=""),45,IF(AND(OR(I101="Frakørselsrampe",I101="Tilkørselsrampe"),Inddata!Z116&gt;4,Inddata!Z116&lt;200),Inddata!Z116,"Irrelevant")))</f>
        <v>Irrelevant</v>
      </c>
      <c r="Z101" s="4" t="str">
        <f>IF(AND(OR(I101="Frakørselsrampe",I101="Tilkørselsrampe"),Inddata!AA116=""),"Lige",IF(AND(OR(I101="Frakørselsrampe",I101="Tilkørselsrampe"),Inddata!AA116&gt;10),Inddata!AA116,"Irrelevant"))</f>
        <v>Irrelevant</v>
      </c>
      <c r="AA101" s="4" t="str">
        <f>IF(X101="Irrelevant","Irrelevant",IF(AND(OR(I101="Frakørselsrampe",I101="Tilkørselsrampe"),OR(Inddata!AB116="",Inddata!AB116&gt;(G101*1000-X101))),G101*1000-X101,IF(AND(OR(I101="Frakørselsrampe",I101="Tilkørselsrampe"),Inddata!AB116&gt;0),Inddata!AB116,"Irrelevant")))</f>
        <v>Irrelevant</v>
      </c>
      <c r="AB101" s="4" t="str">
        <f>IF(AND(I101="Frakørselsrampe",Inddata!AC116=""),60,IF(AND(I101="Tilkørselsrampe",Inddata!AC116=""),80,IF(AND(OR(I101="Frakørselsrampe",I101="Tilkørselsrampe"),Inddata!AC116&gt;4,Inddata!AC116&lt;200),Inddata!AC116,"Irrelevant")))</f>
        <v>Irrelevant</v>
      </c>
      <c r="AC101" s="4" t="str">
        <f>IF(AND(OR(I101="Motorvejsstrækning",I101="Frakørselsflettestrækning",I101="Tilkørselsflettestrækning"),Inddata!AD116=""),"Nej",IF(OR(I101="Motorvejsstrækning",I101="Frakørselsflettestrækning",I101="Tilkørselsflettestrækning"),Inddata!AD116,"Irrelevant"))</f>
        <v>Irrelevant</v>
      </c>
      <c r="AD101" s="4" t="str">
        <f>IF(AND(OR(I101="Motorvejsstrækning",I101="Frakørselsflettestrækning",I101="Tilkørselsflettestrækning"),Inddata!AE116=""),"130 km/t",IF(OR(I101="Motorvejsstrækning",I101="Frakørselsflettestrækning",I101="Tilkørselsflettestrækning"),Inddata!AE116,"Irrelevant"))</f>
        <v>Irrelevant</v>
      </c>
      <c r="AE101" s="4" t="str">
        <f>IF(AND(I101="Tilkørselsflettestrækning",Inddata!AF116=""),"Nej",IF(I101="Tilkørselsflettestrækning",Inddata!AF116,"Irrelevant"))</f>
        <v>Irrelevant</v>
      </c>
      <c r="AF101" s="4" t="str">
        <f>IF(AND(AE101="Ja",Inddata!AG116&gt;0,Inddata!AG116&lt;1.00000001),Inddata!AG116,IF(OR(AE101="Nej",AE101="Ja"),0,"Irrelevant"))</f>
        <v>Irrelevant</v>
      </c>
    </row>
    <row r="102" spans="1:32" x14ac:dyDescent="0.25">
      <c r="A102" s="4" t="str">
        <f>IF(Inddata!A117="","",Inddata!A117)</f>
        <v/>
      </c>
      <c r="B102" s="4" t="str">
        <f>IF(Inddata!B117="","",Inddata!B117)</f>
        <v/>
      </c>
      <c r="C102" s="4" t="str">
        <f>IF(Inddata!C117="","",Inddata!C117)</f>
        <v/>
      </c>
      <c r="D102" s="4" t="str">
        <f>IF(Inddata!D117="","",Inddata!D117)</f>
        <v/>
      </c>
      <c r="E102" s="4" t="str">
        <f>IF(Inddata!E117="","",Inddata!E117)</f>
        <v/>
      </c>
      <c r="F102" s="4" t="str">
        <f>IF(Inddata!F117="","",Inddata!F117)</f>
        <v/>
      </c>
      <c r="G102" s="4">
        <f>IF(Inddata!G117="","",Inddata!G117)</f>
        <v>0</v>
      </c>
      <c r="H102" s="4" t="str">
        <f>IF(Inddata!H117&gt;0.5,Inddata!H117,"")</f>
        <v/>
      </c>
      <c r="I102" s="4" t="str">
        <f>IF(Inddata!I117="","",Inddata!I117)</f>
        <v/>
      </c>
      <c r="J102" s="4" t="str">
        <f>IF(AND(OR(I102="Motorvejsstrækning",I102="Frakørselsflettestrækning",I102="Tilkørselsflettestrækning"),Inddata!K117=""),2,IF(AND(OR(I102="Motorvejsstrækning",I102="Frakørselsflettestrækning",I102="Tilkørselsflettestrækning"),Inddata!K117&gt;0.5,Inddata!K117&lt;21),Inddata!K117,"Irrelevant"))</f>
        <v>Irrelevant</v>
      </c>
      <c r="K102" s="4" t="str">
        <f>IF(AND(OR(I102="Motorvejsstrækning",I102="Frakørselsflettestrækning",I102="Tilkørselsflettestrækning",I102="Frakørselsrampe",I102="Tilkørselsrampe"),Inddata!L117=""),3.5,IF(AND(OR(I102="Motorvejsstrækning",I102="Frakørselsflettestrækning",I102="Tilkørselsflettestrækning",I102="Frakørselsrampe",I102="Tilkørselsrampe"),Inddata!L117&gt;1.5,Inddata!L117&lt;11),Inddata!L117,"Irrelevant"))</f>
        <v>Irrelevant</v>
      </c>
      <c r="L102" s="4" t="str">
        <f>IF(AND(I102="Motorvejsstrækning",Inddata!M117=""),"Nej",IF(I102="Motorvejsstrækning",Inddata!M117,"Irrelevant"))</f>
        <v>Irrelevant</v>
      </c>
      <c r="M102" s="4" t="str">
        <f>IF(AND(L102="Ja",Inddata!N117&gt;0,Inddata!N117&lt;1.00000001),Inddata!N117,IF(OR(L102="Nej",L102="Ja"),0,"Irrelevant"))</f>
        <v>Irrelevant</v>
      </c>
      <c r="N102" s="4" t="str">
        <f>IF(AND(OR(I102="Motorvejsstrækning",I102="Frakørselsflettestrækning",I102="Tilkørselsflettestrækning"),Inddata!O117=""),3,IF(AND(OR(I102="Motorvejsstrækning",I102="Frakørselsflettestrækning",I102="Tilkørselsflettestrækning"),Inddata!O117&lt;11,Inddata!O117&gt;-0.00000001),Inddata!O117,"Irrelevant"))</f>
        <v>Irrelevant</v>
      </c>
      <c r="O102" s="4" t="str">
        <f>IF(AND(OR(I102="Motorvejsstrækning",I102="Frakørselsflettestrækning",I102="Tilkørselsflettestrækning",I102="Frakørselsrampe",I102="Tilkørselsrampe"),Inddata!P117=""),0.5,IF(AND(OR(I102="Motorvejsstrækning",I102="Frakørselsflettestrækning",I102="Tilkørselsflettestrækning",I102="Frakørselsrampe",I102="Tilkørselsrampe"),Inddata!P117&gt;-0.00000001,Inddata!P117&lt;11),Inddata!P117,"Irrelevant"))</f>
        <v>Irrelevant</v>
      </c>
      <c r="P102" s="4" t="str">
        <f>IF(AND(OR(I102="Motorvejsstrækning",I102="Frakørselsflettestrækning",I102="Tilkørselsflettestrækning"),Inddata!Q117=""),5,IF(AND(OR(I102="Motorvejsstrækning",I102="Frakørselsflettestrækning",I102="Tilkørselsflettestrækning"),Inddata!Q117&gt;-0.00000001,Inddata!Q117&lt;101),Inddata!Q117,"Irrelevant"))</f>
        <v>Irrelevant</v>
      </c>
      <c r="Q102" s="4" t="str">
        <f>IF(AND(OR(I102="Motorvejsstrækning",I102="Frakørselsflettestrækning",I102="Tilkørselsflettestrækning"),Inddata!R117=""),"Lige",IF(AND(OR(I102="Motorvejsstrækning",I102="Frakørselsflettestrækning",I102="Tilkørselsflettestrækning"),Inddata!R117&gt;10),Inddata!R117,"Irrelevant"))</f>
        <v>Irrelevant</v>
      </c>
      <c r="R102" s="4" t="str">
        <f>IF(Q102="Lige",0,IF(AND(OR(I102="Motorvejsstrækning",I102="Frakørselsflettestrækning",I102="Tilkørselsflettestrækning"),OR(Inddata!S117="",Inddata!S117&gt;(G102*1000))),G102*1000,IF(AND(OR(I102="Motorvejsstrækning",I102="Frakørselsflettestrækning",I102="Tilkørselsflettestrækning"),Inddata!S117&gt;0),Inddata!S117,"Irrelevant")))</f>
        <v>Irrelevant</v>
      </c>
      <c r="S102" s="4" t="str">
        <f>IF(AND(OR(I102="Motorvejsstrækning",I102="Frakørselsflettestrækning",I102="Tilkørselsflettestrækning"),Inddata!T117=""),"Lige",IF(AND(OR(I102="Motorvejsstrækning",I102="Frakørselsflettestrækning",I102="Tilkørselsflettestrækning"),Inddata!T117&gt;10),Inddata!T117,"Irrelevant"))</f>
        <v>Irrelevant</v>
      </c>
      <c r="T102" s="4" t="str">
        <f>IF(S102="Lige",0,IF(R102="Irrelevant","Irrelevant",IF(AND(OR(I102="Motorvejsstrækning",I102="Frakørselsflettestrækning",I102="Tilkørselsflettestrækning"),OR(Inddata!U117="",Inddata!U117&gt;(G102*1000-R102))),G102*1000-R102,IF(AND(OR(I102="Motorvejsstrækning",I102="Frakørselsflettestrækning",I102="Tilkørselsflettestrækning"),Inddata!U117&gt;0),Inddata!U117,"Irrelevant"))))</f>
        <v>Irrelevant</v>
      </c>
      <c r="U102" s="4" t="str">
        <f>IF(AND(OR(I102="Motorvejsstrækning",I102="Frakørselsflettestrækning",I102="Tilkørselsflettestrækning",I102="Frakørselsrampe",I102="Tilkørselsrampe"),Inddata!V117=""),"Nej",IF(OR(I102="Motorvejsstrækning",I102="Frakørselsflettestrækning",I102="Tilkørselsflettestrækning",I102="Frakørselsrampe",I102="Tilkørselsrampe"),Inddata!V117,"Irrelevant"))</f>
        <v>Irrelevant</v>
      </c>
      <c r="V102" s="4" t="str">
        <f>IF(W102="Lige",IF(AND(OR(I102="Frakørselsrampe",I102="Tilkørselsrampe"),Inddata!W117=""),"Lige ruderrampe",IF(OR(I102="Frakørselsrampe",I102="Tilkørselsrampe"),Inddata!W117,"Irrelevant")),"Irrelevant")</f>
        <v>Irrelevant</v>
      </c>
      <c r="W102" s="4" t="str">
        <f>IF(AND(OR(I102="Frakørselsrampe",I102="Tilkørselsrampe"),Inddata!X117=""),"Lige",IF(AND(OR(I102="Frakørselsrampe",I102="Tilkørselsrampe"),Inddata!X117&gt;10),Inddata!X117,"Irrelevant"))</f>
        <v>Irrelevant</v>
      </c>
      <c r="X102" s="4" t="str">
        <f>IF(AND(OR(I102="Frakørselsrampe",I102="Tilkørselsrampe"),OR(Inddata!Y117="",Inddata!Y117&gt;(G102*1000))),G102*1000,IF(AND(OR(I102="Frakørselsrampe",I102="Tilkørselsrampe"),Inddata!Y117&gt;0),Inddata!Y117,"Irrelevant"))</f>
        <v>Irrelevant</v>
      </c>
      <c r="Y102" s="4" t="str">
        <f>IF(AND(I102="Frakørselsrampe",Inddata!Z117=""),95,IF(AND(I102="Tilkørselsrampe",Inddata!Z117=""),45,IF(AND(OR(I102="Frakørselsrampe",I102="Tilkørselsrampe"),Inddata!Z117&gt;4,Inddata!Z117&lt;200),Inddata!Z117,"Irrelevant")))</f>
        <v>Irrelevant</v>
      </c>
      <c r="Z102" s="4" t="str">
        <f>IF(AND(OR(I102="Frakørselsrampe",I102="Tilkørselsrampe"),Inddata!AA117=""),"Lige",IF(AND(OR(I102="Frakørselsrampe",I102="Tilkørselsrampe"),Inddata!AA117&gt;10),Inddata!AA117,"Irrelevant"))</f>
        <v>Irrelevant</v>
      </c>
      <c r="AA102" s="4" t="str">
        <f>IF(X102="Irrelevant","Irrelevant",IF(AND(OR(I102="Frakørselsrampe",I102="Tilkørselsrampe"),OR(Inddata!AB117="",Inddata!AB117&gt;(G102*1000-X102))),G102*1000-X102,IF(AND(OR(I102="Frakørselsrampe",I102="Tilkørselsrampe"),Inddata!AB117&gt;0),Inddata!AB117,"Irrelevant")))</f>
        <v>Irrelevant</v>
      </c>
      <c r="AB102" s="4" t="str">
        <f>IF(AND(I102="Frakørselsrampe",Inddata!AC117=""),60,IF(AND(I102="Tilkørselsrampe",Inddata!AC117=""),80,IF(AND(OR(I102="Frakørselsrampe",I102="Tilkørselsrampe"),Inddata!AC117&gt;4,Inddata!AC117&lt;200),Inddata!AC117,"Irrelevant")))</f>
        <v>Irrelevant</v>
      </c>
      <c r="AC102" s="4" t="str">
        <f>IF(AND(OR(I102="Motorvejsstrækning",I102="Frakørselsflettestrækning",I102="Tilkørselsflettestrækning"),Inddata!AD117=""),"Nej",IF(OR(I102="Motorvejsstrækning",I102="Frakørselsflettestrækning",I102="Tilkørselsflettestrækning"),Inddata!AD117,"Irrelevant"))</f>
        <v>Irrelevant</v>
      </c>
      <c r="AD102" s="4" t="str">
        <f>IF(AND(OR(I102="Motorvejsstrækning",I102="Frakørselsflettestrækning",I102="Tilkørselsflettestrækning"),Inddata!AE117=""),"130 km/t",IF(OR(I102="Motorvejsstrækning",I102="Frakørselsflettestrækning",I102="Tilkørselsflettestrækning"),Inddata!AE117,"Irrelevant"))</f>
        <v>Irrelevant</v>
      </c>
      <c r="AE102" s="4" t="str">
        <f>IF(AND(I102="Tilkørselsflettestrækning",Inddata!AF117=""),"Nej",IF(I102="Tilkørselsflettestrækning",Inddata!AF117,"Irrelevant"))</f>
        <v>Irrelevant</v>
      </c>
      <c r="AF102" s="4" t="str">
        <f>IF(AND(AE102="Ja",Inddata!AG117&gt;0,Inddata!AG117&lt;1.00000001),Inddata!AG117,IF(OR(AE102="Nej",AE102="Ja"),0,"Irrelevant"))</f>
        <v>Irrelevant</v>
      </c>
    </row>
    <row r="103" spans="1:32" x14ac:dyDescent="0.25">
      <c r="A103" s="4" t="str">
        <f>IF(Inddata!A118="","",Inddata!A118)</f>
        <v/>
      </c>
      <c r="B103" s="4" t="str">
        <f>IF(Inddata!B118="","",Inddata!B118)</f>
        <v/>
      </c>
      <c r="C103" s="4" t="str">
        <f>IF(Inddata!C118="","",Inddata!C118)</f>
        <v/>
      </c>
      <c r="D103" s="4" t="str">
        <f>IF(Inddata!D118="","",Inddata!D118)</f>
        <v/>
      </c>
      <c r="E103" s="4" t="str">
        <f>IF(Inddata!E118="","",Inddata!E118)</f>
        <v/>
      </c>
      <c r="F103" s="4" t="str">
        <f>IF(Inddata!F118="","",Inddata!F118)</f>
        <v/>
      </c>
      <c r="G103" s="4">
        <f>IF(Inddata!G118="","",Inddata!G118)</f>
        <v>0</v>
      </c>
      <c r="H103" s="4" t="str">
        <f>IF(Inddata!H118&gt;0.5,Inddata!H118,"")</f>
        <v/>
      </c>
      <c r="I103" s="4" t="str">
        <f>IF(Inddata!I118="","",Inddata!I118)</f>
        <v/>
      </c>
      <c r="J103" s="4" t="str">
        <f>IF(AND(OR(I103="Motorvejsstrækning",I103="Frakørselsflettestrækning",I103="Tilkørselsflettestrækning"),Inddata!K118=""),2,IF(AND(OR(I103="Motorvejsstrækning",I103="Frakørselsflettestrækning",I103="Tilkørselsflettestrækning"),Inddata!K118&gt;0.5,Inddata!K118&lt;21),Inddata!K118,"Irrelevant"))</f>
        <v>Irrelevant</v>
      </c>
      <c r="K103" s="4" t="str">
        <f>IF(AND(OR(I103="Motorvejsstrækning",I103="Frakørselsflettestrækning",I103="Tilkørselsflettestrækning",I103="Frakørselsrampe",I103="Tilkørselsrampe"),Inddata!L118=""),3.5,IF(AND(OR(I103="Motorvejsstrækning",I103="Frakørselsflettestrækning",I103="Tilkørselsflettestrækning",I103="Frakørselsrampe",I103="Tilkørselsrampe"),Inddata!L118&gt;1.5,Inddata!L118&lt;11),Inddata!L118,"Irrelevant"))</f>
        <v>Irrelevant</v>
      </c>
      <c r="L103" s="4" t="str">
        <f>IF(AND(I103="Motorvejsstrækning",Inddata!M118=""),"Nej",IF(I103="Motorvejsstrækning",Inddata!M118,"Irrelevant"))</f>
        <v>Irrelevant</v>
      </c>
      <c r="M103" s="4" t="str">
        <f>IF(AND(L103="Ja",Inddata!N118&gt;0,Inddata!N118&lt;1.00000001),Inddata!N118,IF(OR(L103="Nej",L103="Ja"),0,"Irrelevant"))</f>
        <v>Irrelevant</v>
      </c>
      <c r="N103" s="4" t="str">
        <f>IF(AND(OR(I103="Motorvejsstrækning",I103="Frakørselsflettestrækning",I103="Tilkørselsflettestrækning"),Inddata!O118=""),3,IF(AND(OR(I103="Motorvejsstrækning",I103="Frakørselsflettestrækning",I103="Tilkørselsflettestrækning"),Inddata!O118&lt;11,Inddata!O118&gt;-0.00000001),Inddata!O118,"Irrelevant"))</f>
        <v>Irrelevant</v>
      </c>
      <c r="O103" s="4" t="str">
        <f>IF(AND(OR(I103="Motorvejsstrækning",I103="Frakørselsflettestrækning",I103="Tilkørselsflettestrækning",I103="Frakørselsrampe",I103="Tilkørselsrampe"),Inddata!P118=""),0.5,IF(AND(OR(I103="Motorvejsstrækning",I103="Frakørselsflettestrækning",I103="Tilkørselsflettestrækning",I103="Frakørselsrampe",I103="Tilkørselsrampe"),Inddata!P118&gt;-0.00000001,Inddata!P118&lt;11),Inddata!P118,"Irrelevant"))</f>
        <v>Irrelevant</v>
      </c>
      <c r="P103" s="4" t="str">
        <f>IF(AND(OR(I103="Motorvejsstrækning",I103="Frakørselsflettestrækning",I103="Tilkørselsflettestrækning"),Inddata!Q118=""),5,IF(AND(OR(I103="Motorvejsstrækning",I103="Frakørselsflettestrækning",I103="Tilkørselsflettestrækning"),Inddata!Q118&gt;-0.00000001,Inddata!Q118&lt;101),Inddata!Q118,"Irrelevant"))</f>
        <v>Irrelevant</v>
      </c>
      <c r="Q103" s="4" t="str">
        <f>IF(AND(OR(I103="Motorvejsstrækning",I103="Frakørselsflettestrækning",I103="Tilkørselsflettestrækning"),Inddata!R118=""),"Lige",IF(AND(OR(I103="Motorvejsstrækning",I103="Frakørselsflettestrækning",I103="Tilkørselsflettestrækning"),Inddata!R118&gt;10),Inddata!R118,"Irrelevant"))</f>
        <v>Irrelevant</v>
      </c>
      <c r="R103" s="4" t="str">
        <f>IF(Q103="Lige",0,IF(AND(OR(I103="Motorvejsstrækning",I103="Frakørselsflettestrækning",I103="Tilkørselsflettestrækning"),OR(Inddata!S118="",Inddata!S118&gt;(G103*1000))),G103*1000,IF(AND(OR(I103="Motorvejsstrækning",I103="Frakørselsflettestrækning",I103="Tilkørselsflettestrækning"),Inddata!S118&gt;0),Inddata!S118,"Irrelevant")))</f>
        <v>Irrelevant</v>
      </c>
      <c r="S103" s="4" t="str">
        <f>IF(AND(OR(I103="Motorvejsstrækning",I103="Frakørselsflettestrækning",I103="Tilkørselsflettestrækning"),Inddata!T118=""),"Lige",IF(AND(OR(I103="Motorvejsstrækning",I103="Frakørselsflettestrækning",I103="Tilkørselsflettestrækning"),Inddata!T118&gt;10),Inddata!T118,"Irrelevant"))</f>
        <v>Irrelevant</v>
      </c>
      <c r="T103" s="4" t="str">
        <f>IF(S103="Lige",0,IF(R103="Irrelevant","Irrelevant",IF(AND(OR(I103="Motorvejsstrækning",I103="Frakørselsflettestrækning",I103="Tilkørselsflettestrækning"),OR(Inddata!U118="",Inddata!U118&gt;(G103*1000-R103))),G103*1000-R103,IF(AND(OR(I103="Motorvejsstrækning",I103="Frakørselsflettestrækning",I103="Tilkørselsflettestrækning"),Inddata!U118&gt;0),Inddata!U118,"Irrelevant"))))</f>
        <v>Irrelevant</v>
      </c>
      <c r="U103" s="4" t="str">
        <f>IF(AND(OR(I103="Motorvejsstrækning",I103="Frakørselsflettestrækning",I103="Tilkørselsflettestrækning",I103="Frakørselsrampe",I103="Tilkørselsrampe"),Inddata!V118=""),"Nej",IF(OR(I103="Motorvejsstrækning",I103="Frakørselsflettestrækning",I103="Tilkørselsflettestrækning",I103="Frakørselsrampe",I103="Tilkørselsrampe"),Inddata!V118,"Irrelevant"))</f>
        <v>Irrelevant</v>
      </c>
      <c r="V103" s="4" t="str">
        <f>IF(W103="Lige",IF(AND(OR(I103="Frakørselsrampe",I103="Tilkørselsrampe"),Inddata!W118=""),"Lige ruderrampe",IF(OR(I103="Frakørselsrampe",I103="Tilkørselsrampe"),Inddata!W118,"Irrelevant")),"Irrelevant")</f>
        <v>Irrelevant</v>
      </c>
      <c r="W103" s="4" t="str">
        <f>IF(AND(OR(I103="Frakørselsrampe",I103="Tilkørselsrampe"),Inddata!X118=""),"Lige",IF(AND(OR(I103="Frakørselsrampe",I103="Tilkørselsrampe"),Inddata!X118&gt;10),Inddata!X118,"Irrelevant"))</f>
        <v>Irrelevant</v>
      </c>
      <c r="X103" s="4" t="str">
        <f>IF(AND(OR(I103="Frakørselsrampe",I103="Tilkørselsrampe"),OR(Inddata!Y118="",Inddata!Y118&gt;(G103*1000))),G103*1000,IF(AND(OR(I103="Frakørselsrampe",I103="Tilkørselsrampe"),Inddata!Y118&gt;0),Inddata!Y118,"Irrelevant"))</f>
        <v>Irrelevant</v>
      </c>
      <c r="Y103" s="4" t="str">
        <f>IF(AND(I103="Frakørselsrampe",Inddata!Z118=""),95,IF(AND(I103="Tilkørselsrampe",Inddata!Z118=""),45,IF(AND(OR(I103="Frakørselsrampe",I103="Tilkørselsrampe"),Inddata!Z118&gt;4,Inddata!Z118&lt;200),Inddata!Z118,"Irrelevant")))</f>
        <v>Irrelevant</v>
      </c>
      <c r="Z103" s="4" t="str">
        <f>IF(AND(OR(I103="Frakørselsrampe",I103="Tilkørselsrampe"),Inddata!AA118=""),"Lige",IF(AND(OR(I103="Frakørselsrampe",I103="Tilkørselsrampe"),Inddata!AA118&gt;10),Inddata!AA118,"Irrelevant"))</f>
        <v>Irrelevant</v>
      </c>
      <c r="AA103" s="4" t="str">
        <f>IF(X103="Irrelevant","Irrelevant",IF(AND(OR(I103="Frakørselsrampe",I103="Tilkørselsrampe"),OR(Inddata!AB118="",Inddata!AB118&gt;(G103*1000-X103))),G103*1000-X103,IF(AND(OR(I103="Frakørselsrampe",I103="Tilkørselsrampe"),Inddata!AB118&gt;0),Inddata!AB118,"Irrelevant")))</f>
        <v>Irrelevant</v>
      </c>
      <c r="AB103" s="4" t="str">
        <f>IF(AND(I103="Frakørselsrampe",Inddata!AC118=""),60,IF(AND(I103="Tilkørselsrampe",Inddata!AC118=""),80,IF(AND(OR(I103="Frakørselsrampe",I103="Tilkørselsrampe"),Inddata!AC118&gt;4,Inddata!AC118&lt;200),Inddata!AC118,"Irrelevant")))</f>
        <v>Irrelevant</v>
      </c>
      <c r="AC103" s="4" t="str">
        <f>IF(AND(OR(I103="Motorvejsstrækning",I103="Frakørselsflettestrækning",I103="Tilkørselsflettestrækning"),Inddata!AD118=""),"Nej",IF(OR(I103="Motorvejsstrækning",I103="Frakørselsflettestrækning",I103="Tilkørselsflettestrækning"),Inddata!AD118,"Irrelevant"))</f>
        <v>Irrelevant</v>
      </c>
      <c r="AD103" s="4" t="str">
        <f>IF(AND(OR(I103="Motorvejsstrækning",I103="Frakørselsflettestrækning",I103="Tilkørselsflettestrækning"),Inddata!AE118=""),"130 km/t",IF(OR(I103="Motorvejsstrækning",I103="Frakørselsflettestrækning",I103="Tilkørselsflettestrækning"),Inddata!AE118,"Irrelevant"))</f>
        <v>Irrelevant</v>
      </c>
      <c r="AE103" s="4" t="str">
        <f>IF(AND(I103="Tilkørselsflettestrækning",Inddata!AF118=""),"Nej",IF(I103="Tilkørselsflettestrækning",Inddata!AF118,"Irrelevant"))</f>
        <v>Irrelevant</v>
      </c>
      <c r="AF103" s="4" t="str">
        <f>IF(AND(AE103="Ja",Inddata!AG118&gt;0,Inddata!AG118&lt;1.00000001),Inddata!AG118,IF(OR(AE103="Nej",AE103="Ja"),0,"Irrelevant"))</f>
        <v>Irrelevant</v>
      </c>
    </row>
    <row r="104" spans="1:32" x14ac:dyDescent="0.25">
      <c r="A104" s="4" t="str">
        <f>IF(Inddata!A119="","",Inddata!A119)</f>
        <v/>
      </c>
      <c r="B104" s="4" t="str">
        <f>IF(Inddata!B119="","",Inddata!B119)</f>
        <v/>
      </c>
      <c r="C104" s="4" t="str">
        <f>IF(Inddata!C119="","",Inddata!C119)</f>
        <v/>
      </c>
      <c r="D104" s="4" t="str">
        <f>IF(Inddata!D119="","",Inddata!D119)</f>
        <v/>
      </c>
      <c r="E104" s="4" t="str">
        <f>IF(Inddata!E119="","",Inddata!E119)</f>
        <v/>
      </c>
      <c r="F104" s="4" t="str">
        <f>IF(Inddata!F119="","",Inddata!F119)</f>
        <v/>
      </c>
      <c r="G104" s="4">
        <f>IF(Inddata!G119="","",Inddata!G119)</f>
        <v>0</v>
      </c>
      <c r="H104" s="4" t="str">
        <f>IF(Inddata!H119&gt;0.5,Inddata!H119,"")</f>
        <v/>
      </c>
      <c r="I104" s="4" t="str">
        <f>IF(Inddata!I119="","",Inddata!I119)</f>
        <v/>
      </c>
      <c r="J104" s="4" t="str">
        <f>IF(AND(OR(I104="Motorvejsstrækning",I104="Frakørselsflettestrækning",I104="Tilkørselsflettestrækning"),Inddata!K119=""),2,IF(AND(OR(I104="Motorvejsstrækning",I104="Frakørselsflettestrækning",I104="Tilkørselsflettestrækning"),Inddata!K119&gt;0.5,Inddata!K119&lt;21),Inddata!K119,"Irrelevant"))</f>
        <v>Irrelevant</v>
      </c>
      <c r="K104" s="4" t="str">
        <f>IF(AND(OR(I104="Motorvejsstrækning",I104="Frakørselsflettestrækning",I104="Tilkørselsflettestrækning",I104="Frakørselsrampe",I104="Tilkørselsrampe"),Inddata!L119=""),3.5,IF(AND(OR(I104="Motorvejsstrækning",I104="Frakørselsflettestrækning",I104="Tilkørselsflettestrækning",I104="Frakørselsrampe",I104="Tilkørselsrampe"),Inddata!L119&gt;1.5,Inddata!L119&lt;11),Inddata!L119,"Irrelevant"))</f>
        <v>Irrelevant</v>
      </c>
      <c r="L104" s="4" t="str">
        <f>IF(AND(I104="Motorvejsstrækning",Inddata!M119=""),"Nej",IF(I104="Motorvejsstrækning",Inddata!M119,"Irrelevant"))</f>
        <v>Irrelevant</v>
      </c>
      <c r="M104" s="4" t="str">
        <f>IF(AND(L104="Ja",Inddata!N119&gt;0,Inddata!N119&lt;1.00000001),Inddata!N119,IF(OR(L104="Nej",L104="Ja"),0,"Irrelevant"))</f>
        <v>Irrelevant</v>
      </c>
      <c r="N104" s="4" t="str">
        <f>IF(AND(OR(I104="Motorvejsstrækning",I104="Frakørselsflettestrækning",I104="Tilkørselsflettestrækning"),Inddata!O119=""),3,IF(AND(OR(I104="Motorvejsstrækning",I104="Frakørselsflettestrækning",I104="Tilkørselsflettestrækning"),Inddata!O119&lt;11,Inddata!O119&gt;-0.00000001),Inddata!O119,"Irrelevant"))</f>
        <v>Irrelevant</v>
      </c>
      <c r="O104" s="4" t="str">
        <f>IF(AND(OR(I104="Motorvejsstrækning",I104="Frakørselsflettestrækning",I104="Tilkørselsflettestrækning",I104="Frakørselsrampe",I104="Tilkørselsrampe"),Inddata!P119=""),0.5,IF(AND(OR(I104="Motorvejsstrækning",I104="Frakørselsflettestrækning",I104="Tilkørselsflettestrækning",I104="Frakørselsrampe",I104="Tilkørselsrampe"),Inddata!P119&gt;-0.00000001,Inddata!P119&lt;11),Inddata!P119,"Irrelevant"))</f>
        <v>Irrelevant</v>
      </c>
      <c r="P104" s="4" t="str">
        <f>IF(AND(OR(I104="Motorvejsstrækning",I104="Frakørselsflettestrækning",I104="Tilkørselsflettestrækning"),Inddata!Q119=""),5,IF(AND(OR(I104="Motorvejsstrækning",I104="Frakørselsflettestrækning",I104="Tilkørselsflettestrækning"),Inddata!Q119&gt;-0.00000001,Inddata!Q119&lt;101),Inddata!Q119,"Irrelevant"))</f>
        <v>Irrelevant</v>
      </c>
      <c r="Q104" s="4" t="str">
        <f>IF(AND(OR(I104="Motorvejsstrækning",I104="Frakørselsflettestrækning",I104="Tilkørselsflettestrækning"),Inddata!R119=""),"Lige",IF(AND(OR(I104="Motorvejsstrækning",I104="Frakørselsflettestrækning",I104="Tilkørselsflettestrækning"),Inddata!R119&gt;10),Inddata!R119,"Irrelevant"))</f>
        <v>Irrelevant</v>
      </c>
      <c r="R104" s="4" t="str">
        <f>IF(Q104="Lige",0,IF(AND(OR(I104="Motorvejsstrækning",I104="Frakørselsflettestrækning",I104="Tilkørselsflettestrækning"),OR(Inddata!S119="",Inddata!S119&gt;(G104*1000))),G104*1000,IF(AND(OR(I104="Motorvejsstrækning",I104="Frakørselsflettestrækning",I104="Tilkørselsflettestrækning"),Inddata!S119&gt;0),Inddata!S119,"Irrelevant")))</f>
        <v>Irrelevant</v>
      </c>
      <c r="S104" s="4" t="str">
        <f>IF(AND(OR(I104="Motorvejsstrækning",I104="Frakørselsflettestrækning",I104="Tilkørselsflettestrækning"),Inddata!T119=""),"Lige",IF(AND(OR(I104="Motorvejsstrækning",I104="Frakørselsflettestrækning",I104="Tilkørselsflettestrækning"),Inddata!T119&gt;10),Inddata!T119,"Irrelevant"))</f>
        <v>Irrelevant</v>
      </c>
      <c r="T104" s="4" t="str">
        <f>IF(S104="Lige",0,IF(R104="Irrelevant","Irrelevant",IF(AND(OR(I104="Motorvejsstrækning",I104="Frakørselsflettestrækning",I104="Tilkørselsflettestrækning"),OR(Inddata!U119="",Inddata!U119&gt;(G104*1000-R104))),G104*1000-R104,IF(AND(OR(I104="Motorvejsstrækning",I104="Frakørselsflettestrækning",I104="Tilkørselsflettestrækning"),Inddata!U119&gt;0),Inddata!U119,"Irrelevant"))))</f>
        <v>Irrelevant</v>
      </c>
      <c r="U104" s="4" t="str">
        <f>IF(AND(OR(I104="Motorvejsstrækning",I104="Frakørselsflettestrækning",I104="Tilkørselsflettestrækning",I104="Frakørselsrampe",I104="Tilkørselsrampe"),Inddata!V119=""),"Nej",IF(OR(I104="Motorvejsstrækning",I104="Frakørselsflettestrækning",I104="Tilkørselsflettestrækning",I104="Frakørselsrampe",I104="Tilkørselsrampe"),Inddata!V119,"Irrelevant"))</f>
        <v>Irrelevant</v>
      </c>
      <c r="V104" s="4" t="str">
        <f>IF(W104="Lige",IF(AND(OR(I104="Frakørselsrampe",I104="Tilkørselsrampe"),Inddata!W119=""),"Lige ruderrampe",IF(OR(I104="Frakørselsrampe",I104="Tilkørselsrampe"),Inddata!W119,"Irrelevant")),"Irrelevant")</f>
        <v>Irrelevant</v>
      </c>
      <c r="W104" s="4" t="str">
        <f>IF(AND(OR(I104="Frakørselsrampe",I104="Tilkørselsrampe"),Inddata!X119=""),"Lige",IF(AND(OR(I104="Frakørselsrampe",I104="Tilkørselsrampe"),Inddata!X119&gt;10),Inddata!X119,"Irrelevant"))</f>
        <v>Irrelevant</v>
      </c>
      <c r="X104" s="4" t="str">
        <f>IF(AND(OR(I104="Frakørselsrampe",I104="Tilkørselsrampe"),OR(Inddata!Y119="",Inddata!Y119&gt;(G104*1000))),G104*1000,IF(AND(OR(I104="Frakørselsrampe",I104="Tilkørselsrampe"),Inddata!Y119&gt;0),Inddata!Y119,"Irrelevant"))</f>
        <v>Irrelevant</v>
      </c>
      <c r="Y104" s="4" t="str">
        <f>IF(AND(I104="Frakørselsrampe",Inddata!Z119=""),95,IF(AND(I104="Tilkørselsrampe",Inddata!Z119=""),45,IF(AND(OR(I104="Frakørselsrampe",I104="Tilkørselsrampe"),Inddata!Z119&gt;4,Inddata!Z119&lt;200),Inddata!Z119,"Irrelevant")))</f>
        <v>Irrelevant</v>
      </c>
      <c r="Z104" s="4" t="str">
        <f>IF(AND(OR(I104="Frakørselsrampe",I104="Tilkørselsrampe"),Inddata!AA119=""),"Lige",IF(AND(OR(I104="Frakørselsrampe",I104="Tilkørselsrampe"),Inddata!AA119&gt;10),Inddata!AA119,"Irrelevant"))</f>
        <v>Irrelevant</v>
      </c>
      <c r="AA104" s="4" t="str">
        <f>IF(X104="Irrelevant","Irrelevant",IF(AND(OR(I104="Frakørselsrampe",I104="Tilkørselsrampe"),OR(Inddata!AB119="",Inddata!AB119&gt;(G104*1000-X104))),G104*1000-X104,IF(AND(OR(I104="Frakørselsrampe",I104="Tilkørselsrampe"),Inddata!AB119&gt;0),Inddata!AB119,"Irrelevant")))</f>
        <v>Irrelevant</v>
      </c>
      <c r="AB104" s="4" t="str">
        <f>IF(AND(I104="Frakørselsrampe",Inddata!AC119=""),60,IF(AND(I104="Tilkørselsrampe",Inddata!AC119=""),80,IF(AND(OR(I104="Frakørselsrampe",I104="Tilkørselsrampe"),Inddata!AC119&gt;4,Inddata!AC119&lt;200),Inddata!AC119,"Irrelevant")))</f>
        <v>Irrelevant</v>
      </c>
      <c r="AC104" s="4" t="str">
        <f>IF(AND(OR(I104="Motorvejsstrækning",I104="Frakørselsflettestrækning",I104="Tilkørselsflettestrækning"),Inddata!AD119=""),"Nej",IF(OR(I104="Motorvejsstrækning",I104="Frakørselsflettestrækning",I104="Tilkørselsflettestrækning"),Inddata!AD119,"Irrelevant"))</f>
        <v>Irrelevant</v>
      </c>
      <c r="AD104" s="4" t="str">
        <f>IF(AND(OR(I104="Motorvejsstrækning",I104="Frakørselsflettestrækning",I104="Tilkørselsflettestrækning"),Inddata!AE119=""),"130 km/t",IF(OR(I104="Motorvejsstrækning",I104="Frakørselsflettestrækning",I104="Tilkørselsflettestrækning"),Inddata!AE119,"Irrelevant"))</f>
        <v>Irrelevant</v>
      </c>
      <c r="AE104" s="4" t="str">
        <f>IF(AND(I104="Tilkørselsflettestrækning",Inddata!AF119=""),"Nej",IF(I104="Tilkørselsflettestrækning",Inddata!AF119,"Irrelevant"))</f>
        <v>Irrelevant</v>
      </c>
      <c r="AF104" s="4" t="str">
        <f>IF(AND(AE104="Ja",Inddata!AG119&gt;0,Inddata!AG119&lt;1.00000001),Inddata!AG119,IF(OR(AE104="Nej",AE104="Ja"),0,"Irrelevant"))</f>
        <v>Irrelevant</v>
      </c>
    </row>
    <row r="105" spans="1:32" x14ac:dyDescent="0.25">
      <c r="A105" s="4" t="str">
        <f>IF(Inddata!A120="","",Inddata!A120)</f>
        <v/>
      </c>
      <c r="B105" s="4" t="str">
        <f>IF(Inddata!B120="","",Inddata!B120)</f>
        <v/>
      </c>
      <c r="C105" s="4" t="str">
        <f>IF(Inddata!C120="","",Inddata!C120)</f>
        <v/>
      </c>
      <c r="D105" s="4" t="str">
        <f>IF(Inddata!D120="","",Inddata!D120)</f>
        <v/>
      </c>
      <c r="E105" s="4" t="str">
        <f>IF(Inddata!E120="","",Inddata!E120)</f>
        <v/>
      </c>
      <c r="F105" s="4" t="str">
        <f>IF(Inddata!F120="","",Inddata!F120)</f>
        <v/>
      </c>
      <c r="G105" s="4">
        <f>IF(Inddata!G120="","",Inddata!G120)</f>
        <v>0</v>
      </c>
      <c r="H105" s="4" t="str">
        <f>IF(Inddata!H120&gt;0.5,Inddata!H120,"")</f>
        <v/>
      </c>
      <c r="I105" s="4" t="str">
        <f>IF(Inddata!I120="","",Inddata!I120)</f>
        <v/>
      </c>
      <c r="J105" s="4" t="str">
        <f>IF(AND(OR(I105="Motorvejsstrækning",I105="Frakørselsflettestrækning",I105="Tilkørselsflettestrækning"),Inddata!K120=""),2,IF(AND(OR(I105="Motorvejsstrækning",I105="Frakørselsflettestrækning",I105="Tilkørselsflettestrækning"),Inddata!K120&gt;0.5,Inddata!K120&lt;21),Inddata!K120,"Irrelevant"))</f>
        <v>Irrelevant</v>
      </c>
      <c r="K105" s="4" t="str">
        <f>IF(AND(OR(I105="Motorvejsstrækning",I105="Frakørselsflettestrækning",I105="Tilkørselsflettestrækning",I105="Frakørselsrampe",I105="Tilkørselsrampe"),Inddata!L120=""),3.5,IF(AND(OR(I105="Motorvejsstrækning",I105="Frakørselsflettestrækning",I105="Tilkørselsflettestrækning",I105="Frakørselsrampe",I105="Tilkørselsrampe"),Inddata!L120&gt;1.5,Inddata!L120&lt;11),Inddata!L120,"Irrelevant"))</f>
        <v>Irrelevant</v>
      </c>
      <c r="L105" s="4" t="str">
        <f>IF(AND(I105="Motorvejsstrækning",Inddata!M120=""),"Nej",IF(I105="Motorvejsstrækning",Inddata!M120,"Irrelevant"))</f>
        <v>Irrelevant</v>
      </c>
      <c r="M105" s="4" t="str">
        <f>IF(AND(L105="Ja",Inddata!N120&gt;0,Inddata!N120&lt;1.00000001),Inddata!N120,IF(OR(L105="Nej",L105="Ja"),0,"Irrelevant"))</f>
        <v>Irrelevant</v>
      </c>
      <c r="N105" s="4" t="str">
        <f>IF(AND(OR(I105="Motorvejsstrækning",I105="Frakørselsflettestrækning",I105="Tilkørselsflettestrækning"),Inddata!O120=""),3,IF(AND(OR(I105="Motorvejsstrækning",I105="Frakørselsflettestrækning",I105="Tilkørselsflettestrækning"),Inddata!O120&lt;11,Inddata!O120&gt;-0.00000001),Inddata!O120,"Irrelevant"))</f>
        <v>Irrelevant</v>
      </c>
      <c r="O105" s="4" t="str">
        <f>IF(AND(OR(I105="Motorvejsstrækning",I105="Frakørselsflettestrækning",I105="Tilkørselsflettestrækning",I105="Frakørselsrampe",I105="Tilkørselsrampe"),Inddata!P120=""),0.5,IF(AND(OR(I105="Motorvejsstrækning",I105="Frakørselsflettestrækning",I105="Tilkørselsflettestrækning",I105="Frakørselsrampe",I105="Tilkørselsrampe"),Inddata!P120&gt;-0.00000001,Inddata!P120&lt;11),Inddata!P120,"Irrelevant"))</f>
        <v>Irrelevant</v>
      </c>
      <c r="P105" s="4" t="str">
        <f>IF(AND(OR(I105="Motorvejsstrækning",I105="Frakørselsflettestrækning",I105="Tilkørselsflettestrækning"),Inddata!Q120=""),5,IF(AND(OR(I105="Motorvejsstrækning",I105="Frakørselsflettestrækning",I105="Tilkørselsflettestrækning"),Inddata!Q120&gt;-0.00000001,Inddata!Q120&lt;101),Inddata!Q120,"Irrelevant"))</f>
        <v>Irrelevant</v>
      </c>
      <c r="Q105" s="4" t="str">
        <f>IF(AND(OR(I105="Motorvejsstrækning",I105="Frakørselsflettestrækning",I105="Tilkørselsflettestrækning"),Inddata!R120=""),"Lige",IF(AND(OR(I105="Motorvejsstrækning",I105="Frakørselsflettestrækning",I105="Tilkørselsflettestrækning"),Inddata!R120&gt;10),Inddata!R120,"Irrelevant"))</f>
        <v>Irrelevant</v>
      </c>
      <c r="R105" s="4" t="str">
        <f>IF(Q105="Lige",0,IF(AND(OR(I105="Motorvejsstrækning",I105="Frakørselsflettestrækning",I105="Tilkørselsflettestrækning"),OR(Inddata!S120="",Inddata!S120&gt;(G105*1000))),G105*1000,IF(AND(OR(I105="Motorvejsstrækning",I105="Frakørselsflettestrækning",I105="Tilkørselsflettestrækning"),Inddata!S120&gt;0),Inddata!S120,"Irrelevant")))</f>
        <v>Irrelevant</v>
      </c>
      <c r="S105" s="4" t="str">
        <f>IF(AND(OR(I105="Motorvejsstrækning",I105="Frakørselsflettestrækning",I105="Tilkørselsflettestrækning"),Inddata!T120=""),"Lige",IF(AND(OR(I105="Motorvejsstrækning",I105="Frakørselsflettestrækning",I105="Tilkørselsflettestrækning"),Inddata!T120&gt;10),Inddata!T120,"Irrelevant"))</f>
        <v>Irrelevant</v>
      </c>
      <c r="T105" s="4" t="str">
        <f>IF(S105="Lige",0,IF(R105="Irrelevant","Irrelevant",IF(AND(OR(I105="Motorvejsstrækning",I105="Frakørselsflettestrækning",I105="Tilkørselsflettestrækning"),OR(Inddata!U120="",Inddata!U120&gt;(G105*1000-R105))),G105*1000-R105,IF(AND(OR(I105="Motorvejsstrækning",I105="Frakørselsflettestrækning",I105="Tilkørselsflettestrækning"),Inddata!U120&gt;0),Inddata!U120,"Irrelevant"))))</f>
        <v>Irrelevant</v>
      </c>
      <c r="U105" s="4" t="str">
        <f>IF(AND(OR(I105="Motorvejsstrækning",I105="Frakørselsflettestrækning",I105="Tilkørselsflettestrækning",I105="Frakørselsrampe",I105="Tilkørselsrampe"),Inddata!V120=""),"Nej",IF(OR(I105="Motorvejsstrækning",I105="Frakørselsflettestrækning",I105="Tilkørselsflettestrækning",I105="Frakørselsrampe",I105="Tilkørselsrampe"),Inddata!V120,"Irrelevant"))</f>
        <v>Irrelevant</v>
      </c>
      <c r="V105" s="4" t="str">
        <f>IF(W105="Lige",IF(AND(OR(I105="Frakørselsrampe",I105="Tilkørselsrampe"),Inddata!W120=""),"Lige ruderrampe",IF(OR(I105="Frakørselsrampe",I105="Tilkørselsrampe"),Inddata!W120,"Irrelevant")),"Irrelevant")</f>
        <v>Irrelevant</v>
      </c>
      <c r="W105" s="4" t="str">
        <f>IF(AND(OR(I105="Frakørselsrampe",I105="Tilkørselsrampe"),Inddata!X120=""),"Lige",IF(AND(OR(I105="Frakørselsrampe",I105="Tilkørselsrampe"),Inddata!X120&gt;10),Inddata!X120,"Irrelevant"))</f>
        <v>Irrelevant</v>
      </c>
      <c r="X105" s="4" t="str">
        <f>IF(AND(OR(I105="Frakørselsrampe",I105="Tilkørselsrampe"),OR(Inddata!Y120="",Inddata!Y120&gt;(G105*1000))),G105*1000,IF(AND(OR(I105="Frakørselsrampe",I105="Tilkørselsrampe"),Inddata!Y120&gt;0),Inddata!Y120,"Irrelevant"))</f>
        <v>Irrelevant</v>
      </c>
      <c r="Y105" s="4" t="str">
        <f>IF(AND(I105="Frakørselsrampe",Inddata!Z120=""),95,IF(AND(I105="Tilkørselsrampe",Inddata!Z120=""),45,IF(AND(OR(I105="Frakørselsrampe",I105="Tilkørselsrampe"),Inddata!Z120&gt;4,Inddata!Z120&lt;200),Inddata!Z120,"Irrelevant")))</f>
        <v>Irrelevant</v>
      </c>
      <c r="Z105" s="4" t="str">
        <f>IF(AND(OR(I105="Frakørselsrampe",I105="Tilkørselsrampe"),Inddata!AA120=""),"Lige",IF(AND(OR(I105="Frakørselsrampe",I105="Tilkørselsrampe"),Inddata!AA120&gt;10),Inddata!AA120,"Irrelevant"))</f>
        <v>Irrelevant</v>
      </c>
      <c r="AA105" s="4" t="str">
        <f>IF(X105="Irrelevant","Irrelevant",IF(AND(OR(I105="Frakørselsrampe",I105="Tilkørselsrampe"),OR(Inddata!AB120="",Inddata!AB120&gt;(G105*1000-X105))),G105*1000-X105,IF(AND(OR(I105="Frakørselsrampe",I105="Tilkørselsrampe"),Inddata!AB120&gt;0),Inddata!AB120,"Irrelevant")))</f>
        <v>Irrelevant</v>
      </c>
      <c r="AB105" s="4" t="str">
        <f>IF(AND(I105="Frakørselsrampe",Inddata!AC120=""),60,IF(AND(I105="Tilkørselsrampe",Inddata!AC120=""),80,IF(AND(OR(I105="Frakørselsrampe",I105="Tilkørselsrampe"),Inddata!AC120&gt;4,Inddata!AC120&lt;200),Inddata!AC120,"Irrelevant")))</f>
        <v>Irrelevant</v>
      </c>
      <c r="AC105" s="4" t="str">
        <f>IF(AND(OR(I105="Motorvejsstrækning",I105="Frakørselsflettestrækning",I105="Tilkørselsflettestrækning"),Inddata!AD120=""),"Nej",IF(OR(I105="Motorvejsstrækning",I105="Frakørselsflettestrækning",I105="Tilkørselsflettestrækning"),Inddata!AD120,"Irrelevant"))</f>
        <v>Irrelevant</v>
      </c>
      <c r="AD105" s="4" t="str">
        <f>IF(AND(OR(I105="Motorvejsstrækning",I105="Frakørselsflettestrækning",I105="Tilkørselsflettestrækning"),Inddata!AE120=""),"130 km/t",IF(OR(I105="Motorvejsstrækning",I105="Frakørselsflettestrækning",I105="Tilkørselsflettestrækning"),Inddata!AE120,"Irrelevant"))</f>
        <v>Irrelevant</v>
      </c>
      <c r="AE105" s="4" t="str">
        <f>IF(AND(I105="Tilkørselsflettestrækning",Inddata!AF120=""),"Nej",IF(I105="Tilkørselsflettestrækning",Inddata!AF120,"Irrelevant"))</f>
        <v>Irrelevant</v>
      </c>
      <c r="AF105" s="4" t="str">
        <f>IF(AND(AE105="Ja",Inddata!AG120&gt;0,Inddata!AG120&lt;1.00000001),Inddata!AG120,IF(OR(AE105="Nej",AE105="Ja"),0,"Irrelevant"))</f>
        <v>Irrelevant</v>
      </c>
    </row>
    <row r="106" spans="1:32" x14ac:dyDescent="0.25">
      <c r="A106" s="4" t="str">
        <f>IF(Inddata!A121="","",Inddata!A121)</f>
        <v/>
      </c>
      <c r="B106" s="4" t="str">
        <f>IF(Inddata!B121="","",Inddata!B121)</f>
        <v/>
      </c>
      <c r="C106" s="4" t="str">
        <f>IF(Inddata!C121="","",Inddata!C121)</f>
        <v/>
      </c>
      <c r="D106" s="4" t="str">
        <f>IF(Inddata!D121="","",Inddata!D121)</f>
        <v/>
      </c>
      <c r="E106" s="4" t="str">
        <f>IF(Inddata!E121="","",Inddata!E121)</f>
        <v/>
      </c>
      <c r="F106" s="4" t="str">
        <f>IF(Inddata!F121="","",Inddata!F121)</f>
        <v/>
      </c>
      <c r="G106" s="4">
        <f>IF(Inddata!G121="","",Inddata!G121)</f>
        <v>0</v>
      </c>
      <c r="H106" s="4" t="str">
        <f>IF(Inddata!H121&gt;0.5,Inddata!H121,"")</f>
        <v/>
      </c>
      <c r="I106" s="4" t="str">
        <f>IF(Inddata!I121="","",Inddata!I121)</f>
        <v/>
      </c>
      <c r="J106" s="4" t="str">
        <f>IF(AND(OR(I106="Motorvejsstrækning",I106="Frakørselsflettestrækning",I106="Tilkørselsflettestrækning"),Inddata!K121=""),2,IF(AND(OR(I106="Motorvejsstrækning",I106="Frakørselsflettestrækning",I106="Tilkørselsflettestrækning"),Inddata!K121&gt;0.5,Inddata!K121&lt;21),Inddata!K121,"Irrelevant"))</f>
        <v>Irrelevant</v>
      </c>
      <c r="K106" s="4" t="str">
        <f>IF(AND(OR(I106="Motorvejsstrækning",I106="Frakørselsflettestrækning",I106="Tilkørselsflettestrækning",I106="Frakørselsrampe",I106="Tilkørselsrampe"),Inddata!L121=""),3.5,IF(AND(OR(I106="Motorvejsstrækning",I106="Frakørselsflettestrækning",I106="Tilkørselsflettestrækning",I106="Frakørselsrampe",I106="Tilkørselsrampe"),Inddata!L121&gt;1.5,Inddata!L121&lt;11),Inddata!L121,"Irrelevant"))</f>
        <v>Irrelevant</v>
      </c>
      <c r="L106" s="4" t="str">
        <f>IF(AND(I106="Motorvejsstrækning",Inddata!M121=""),"Nej",IF(I106="Motorvejsstrækning",Inddata!M121,"Irrelevant"))</f>
        <v>Irrelevant</v>
      </c>
      <c r="M106" s="4" t="str">
        <f>IF(AND(L106="Ja",Inddata!N121&gt;0,Inddata!N121&lt;1.00000001),Inddata!N121,IF(OR(L106="Nej",L106="Ja"),0,"Irrelevant"))</f>
        <v>Irrelevant</v>
      </c>
      <c r="N106" s="4" t="str">
        <f>IF(AND(OR(I106="Motorvejsstrækning",I106="Frakørselsflettestrækning",I106="Tilkørselsflettestrækning"),Inddata!O121=""),3,IF(AND(OR(I106="Motorvejsstrækning",I106="Frakørselsflettestrækning",I106="Tilkørselsflettestrækning"),Inddata!O121&lt;11,Inddata!O121&gt;-0.00000001),Inddata!O121,"Irrelevant"))</f>
        <v>Irrelevant</v>
      </c>
      <c r="O106" s="4" t="str">
        <f>IF(AND(OR(I106="Motorvejsstrækning",I106="Frakørselsflettestrækning",I106="Tilkørselsflettestrækning",I106="Frakørselsrampe",I106="Tilkørselsrampe"),Inddata!P121=""),0.5,IF(AND(OR(I106="Motorvejsstrækning",I106="Frakørselsflettestrækning",I106="Tilkørselsflettestrækning",I106="Frakørselsrampe",I106="Tilkørselsrampe"),Inddata!P121&gt;-0.00000001,Inddata!P121&lt;11),Inddata!P121,"Irrelevant"))</f>
        <v>Irrelevant</v>
      </c>
      <c r="P106" s="4" t="str">
        <f>IF(AND(OR(I106="Motorvejsstrækning",I106="Frakørselsflettestrækning",I106="Tilkørselsflettestrækning"),Inddata!Q121=""),5,IF(AND(OR(I106="Motorvejsstrækning",I106="Frakørselsflettestrækning",I106="Tilkørselsflettestrækning"),Inddata!Q121&gt;-0.00000001,Inddata!Q121&lt;101),Inddata!Q121,"Irrelevant"))</f>
        <v>Irrelevant</v>
      </c>
      <c r="Q106" s="4" t="str">
        <f>IF(AND(OR(I106="Motorvejsstrækning",I106="Frakørselsflettestrækning",I106="Tilkørselsflettestrækning"),Inddata!R121=""),"Lige",IF(AND(OR(I106="Motorvejsstrækning",I106="Frakørselsflettestrækning",I106="Tilkørselsflettestrækning"),Inddata!R121&gt;10),Inddata!R121,"Irrelevant"))</f>
        <v>Irrelevant</v>
      </c>
      <c r="R106" s="4" t="str">
        <f>IF(Q106="Lige",0,IF(AND(OR(I106="Motorvejsstrækning",I106="Frakørselsflettestrækning",I106="Tilkørselsflettestrækning"),OR(Inddata!S121="",Inddata!S121&gt;(G106*1000))),G106*1000,IF(AND(OR(I106="Motorvejsstrækning",I106="Frakørselsflettestrækning",I106="Tilkørselsflettestrækning"),Inddata!S121&gt;0),Inddata!S121,"Irrelevant")))</f>
        <v>Irrelevant</v>
      </c>
      <c r="S106" s="4" t="str">
        <f>IF(AND(OR(I106="Motorvejsstrækning",I106="Frakørselsflettestrækning",I106="Tilkørselsflettestrækning"),Inddata!T121=""),"Lige",IF(AND(OR(I106="Motorvejsstrækning",I106="Frakørselsflettestrækning",I106="Tilkørselsflettestrækning"),Inddata!T121&gt;10),Inddata!T121,"Irrelevant"))</f>
        <v>Irrelevant</v>
      </c>
      <c r="T106" s="4" t="str">
        <f>IF(S106="Lige",0,IF(R106="Irrelevant","Irrelevant",IF(AND(OR(I106="Motorvejsstrækning",I106="Frakørselsflettestrækning",I106="Tilkørselsflettestrækning"),OR(Inddata!U121="",Inddata!U121&gt;(G106*1000-R106))),G106*1000-R106,IF(AND(OR(I106="Motorvejsstrækning",I106="Frakørselsflettestrækning",I106="Tilkørselsflettestrækning"),Inddata!U121&gt;0),Inddata!U121,"Irrelevant"))))</f>
        <v>Irrelevant</v>
      </c>
      <c r="U106" s="4" t="str">
        <f>IF(AND(OR(I106="Motorvejsstrækning",I106="Frakørselsflettestrækning",I106="Tilkørselsflettestrækning",I106="Frakørselsrampe",I106="Tilkørselsrampe"),Inddata!V121=""),"Nej",IF(OR(I106="Motorvejsstrækning",I106="Frakørselsflettestrækning",I106="Tilkørselsflettestrækning",I106="Frakørselsrampe",I106="Tilkørselsrampe"),Inddata!V121,"Irrelevant"))</f>
        <v>Irrelevant</v>
      </c>
      <c r="V106" s="4" t="str">
        <f>IF(W106="Lige",IF(AND(OR(I106="Frakørselsrampe",I106="Tilkørselsrampe"),Inddata!W121=""),"Lige ruderrampe",IF(OR(I106="Frakørselsrampe",I106="Tilkørselsrampe"),Inddata!W121,"Irrelevant")),"Irrelevant")</f>
        <v>Irrelevant</v>
      </c>
      <c r="W106" s="4" t="str">
        <f>IF(AND(OR(I106="Frakørselsrampe",I106="Tilkørselsrampe"),Inddata!X121=""),"Lige",IF(AND(OR(I106="Frakørselsrampe",I106="Tilkørselsrampe"),Inddata!X121&gt;10),Inddata!X121,"Irrelevant"))</f>
        <v>Irrelevant</v>
      </c>
      <c r="X106" s="4" t="str">
        <f>IF(AND(OR(I106="Frakørselsrampe",I106="Tilkørselsrampe"),OR(Inddata!Y121="",Inddata!Y121&gt;(G106*1000))),G106*1000,IF(AND(OR(I106="Frakørselsrampe",I106="Tilkørselsrampe"),Inddata!Y121&gt;0),Inddata!Y121,"Irrelevant"))</f>
        <v>Irrelevant</v>
      </c>
      <c r="Y106" s="4" t="str">
        <f>IF(AND(I106="Frakørselsrampe",Inddata!Z121=""),95,IF(AND(I106="Tilkørselsrampe",Inddata!Z121=""),45,IF(AND(OR(I106="Frakørselsrampe",I106="Tilkørselsrampe"),Inddata!Z121&gt;4,Inddata!Z121&lt;200),Inddata!Z121,"Irrelevant")))</f>
        <v>Irrelevant</v>
      </c>
      <c r="Z106" s="4" t="str">
        <f>IF(AND(OR(I106="Frakørselsrampe",I106="Tilkørselsrampe"),Inddata!AA121=""),"Lige",IF(AND(OR(I106="Frakørselsrampe",I106="Tilkørselsrampe"),Inddata!AA121&gt;10),Inddata!AA121,"Irrelevant"))</f>
        <v>Irrelevant</v>
      </c>
      <c r="AA106" s="4" t="str">
        <f>IF(X106="Irrelevant","Irrelevant",IF(AND(OR(I106="Frakørselsrampe",I106="Tilkørselsrampe"),OR(Inddata!AB121="",Inddata!AB121&gt;(G106*1000-X106))),G106*1000-X106,IF(AND(OR(I106="Frakørselsrampe",I106="Tilkørselsrampe"),Inddata!AB121&gt;0),Inddata!AB121,"Irrelevant")))</f>
        <v>Irrelevant</v>
      </c>
      <c r="AB106" s="4" t="str">
        <f>IF(AND(I106="Frakørselsrampe",Inddata!AC121=""),60,IF(AND(I106="Tilkørselsrampe",Inddata!AC121=""),80,IF(AND(OR(I106="Frakørselsrampe",I106="Tilkørselsrampe"),Inddata!AC121&gt;4,Inddata!AC121&lt;200),Inddata!AC121,"Irrelevant")))</f>
        <v>Irrelevant</v>
      </c>
      <c r="AC106" s="4" t="str">
        <f>IF(AND(OR(I106="Motorvejsstrækning",I106="Frakørselsflettestrækning",I106="Tilkørselsflettestrækning"),Inddata!AD121=""),"Nej",IF(OR(I106="Motorvejsstrækning",I106="Frakørselsflettestrækning",I106="Tilkørselsflettestrækning"),Inddata!AD121,"Irrelevant"))</f>
        <v>Irrelevant</v>
      </c>
      <c r="AD106" s="4" t="str">
        <f>IF(AND(OR(I106="Motorvejsstrækning",I106="Frakørselsflettestrækning",I106="Tilkørselsflettestrækning"),Inddata!AE121=""),"130 km/t",IF(OR(I106="Motorvejsstrækning",I106="Frakørselsflettestrækning",I106="Tilkørselsflettestrækning"),Inddata!AE121,"Irrelevant"))</f>
        <v>Irrelevant</v>
      </c>
      <c r="AE106" s="4" t="str">
        <f>IF(AND(I106="Tilkørselsflettestrækning",Inddata!AF121=""),"Nej",IF(I106="Tilkørselsflettestrækning",Inddata!AF121,"Irrelevant"))</f>
        <v>Irrelevant</v>
      </c>
      <c r="AF106" s="4" t="str">
        <f>IF(AND(AE106="Ja",Inddata!AG121&gt;0,Inddata!AG121&lt;1.00000001),Inddata!AG121,IF(OR(AE106="Nej",AE106="Ja"),0,"Irrelevant"))</f>
        <v>Irrelevant</v>
      </c>
    </row>
    <row r="107" spans="1:32" x14ac:dyDescent="0.25">
      <c r="A107" s="4" t="str">
        <f>IF(Inddata!A122="","",Inddata!A122)</f>
        <v/>
      </c>
      <c r="B107" s="4" t="str">
        <f>IF(Inddata!B122="","",Inddata!B122)</f>
        <v/>
      </c>
      <c r="C107" s="4" t="str">
        <f>IF(Inddata!C122="","",Inddata!C122)</f>
        <v/>
      </c>
      <c r="D107" s="4" t="str">
        <f>IF(Inddata!D122="","",Inddata!D122)</f>
        <v/>
      </c>
      <c r="E107" s="4" t="str">
        <f>IF(Inddata!E122="","",Inddata!E122)</f>
        <v/>
      </c>
      <c r="F107" s="4" t="str">
        <f>IF(Inddata!F122="","",Inddata!F122)</f>
        <v/>
      </c>
      <c r="G107" s="4">
        <f>IF(Inddata!G122="","",Inddata!G122)</f>
        <v>0</v>
      </c>
      <c r="H107" s="4" t="str">
        <f>IF(Inddata!H122&gt;0.5,Inddata!H122,"")</f>
        <v/>
      </c>
      <c r="I107" s="4" t="str">
        <f>IF(Inddata!I122="","",Inddata!I122)</f>
        <v/>
      </c>
      <c r="J107" s="4" t="str">
        <f>IF(AND(OR(I107="Motorvejsstrækning",I107="Frakørselsflettestrækning",I107="Tilkørselsflettestrækning"),Inddata!K122=""),2,IF(AND(OR(I107="Motorvejsstrækning",I107="Frakørselsflettestrækning",I107="Tilkørselsflettestrækning"),Inddata!K122&gt;0.5,Inddata!K122&lt;21),Inddata!K122,"Irrelevant"))</f>
        <v>Irrelevant</v>
      </c>
      <c r="K107" s="4" t="str">
        <f>IF(AND(OR(I107="Motorvejsstrækning",I107="Frakørselsflettestrækning",I107="Tilkørselsflettestrækning",I107="Frakørselsrampe",I107="Tilkørselsrampe"),Inddata!L122=""),3.5,IF(AND(OR(I107="Motorvejsstrækning",I107="Frakørselsflettestrækning",I107="Tilkørselsflettestrækning",I107="Frakørselsrampe",I107="Tilkørselsrampe"),Inddata!L122&gt;1.5,Inddata!L122&lt;11),Inddata!L122,"Irrelevant"))</f>
        <v>Irrelevant</v>
      </c>
      <c r="L107" s="4" t="str">
        <f>IF(AND(I107="Motorvejsstrækning",Inddata!M122=""),"Nej",IF(I107="Motorvejsstrækning",Inddata!M122,"Irrelevant"))</f>
        <v>Irrelevant</v>
      </c>
      <c r="M107" s="4" t="str">
        <f>IF(AND(L107="Ja",Inddata!N122&gt;0,Inddata!N122&lt;1.00000001),Inddata!N122,IF(OR(L107="Nej",L107="Ja"),0,"Irrelevant"))</f>
        <v>Irrelevant</v>
      </c>
      <c r="N107" s="4" t="str">
        <f>IF(AND(OR(I107="Motorvejsstrækning",I107="Frakørselsflettestrækning",I107="Tilkørselsflettestrækning"),Inddata!O122=""),3,IF(AND(OR(I107="Motorvejsstrækning",I107="Frakørselsflettestrækning",I107="Tilkørselsflettestrækning"),Inddata!O122&lt;11,Inddata!O122&gt;-0.00000001),Inddata!O122,"Irrelevant"))</f>
        <v>Irrelevant</v>
      </c>
      <c r="O107" s="4" t="str">
        <f>IF(AND(OR(I107="Motorvejsstrækning",I107="Frakørselsflettestrækning",I107="Tilkørselsflettestrækning",I107="Frakørselsrampe",I107="Tilkørselsrampe"),Inddata!P122=""),0.5,IF(AND(OR(I107="Motorvejsstrækning",I107="Frakørselsflettestrækning",I107="Tilkørselsflettestrækning",I107="Frakørselsrampe",I107="Tilkørselsrampe"),Inddata!P122&gt;-0.00000001,Inddata!P122&lt;11),Inddata!P122,"Irrelevant"))</f>
        <v>Irrelevant</v>
      </c>
      <c r="P107" s="4" t="str">
        <f>IF(AND(OR(I107="Motorvejsstrækning",I107="Frakørselsflettestrækning",I107="Tilkørselsflettestrækning"),Inddata!Q122=""),5,IF(AND(OR(I107="Motorvejsstrækning",I107="Frakørselsflettestrækning",I107="Tilkørselsflettestrækning"),Inddata!Q122&gt;-0.00000001,Inddata!Q122&lt;101),Inddata!Q122,"Irrelevant"))</f>
        <v>Irrelevant</v>
      </c>
      <c r="Q107" s="4" t="str">
        <f>IF(AND(OR(I107="Motorvejsstrækning",I107="Frakørselsflettestrækning",I107="Tilkørselsflettestrækning"),Inddata!R122=""),"Lige",IF(AND(OR(I107="Motorvejsstrækning",I107="Frakørselsflettestrækning",I107="Tilkørselsflettestrækning"),Inddata!R122&gt;10),Inddata!R122,"Irrelevant"))</f>
        <v>Irrelevant</v>
      </c>
      <c r="R107" s="4" t="str">
        <f>IF(Q107="Lige",0,IF(AND(OR(I107="Motorvejsstrækning",I107="Frakørselsflettestrækning",I107="Tilkørselsflettestrækning"),OR(Inddata!S122="",Inddata!S122&gt;(G107*1000))),G107*1000,IF(AND(OR(I107="Motorvejsstrækning",I107="Frakørselsflettestrækning",I107="Tilkørselsflettestrækning"),Inddata!S122&gt;0),Inddata!S122,"Irrelevant")))</f>
        <v>Irrelevant</v>
      </c>
      <c r="S107" s="4" t="str">
        <f>IF(AND(OR(I107="Motorvejsstrækning",I107="Frakørselsflettestrækning",I107="Tilkørselsflettestrækning"),Inddata!T122=""),"Lige",IF(AND(OR(I107="Motorvejsstrækning",I107="Frakørselsflettestrækning",I107="Tilkørselsflettestrækning"),Inddata!T122&gt;10),Inddata!T122,"Irrelevant"))</f>
        <v>Irrelevant</v>
      </c>
      <c r="T107" s="4" t="str">
        <f>IF(S107="Lige",0,IF(R107="Irrelevant","Irrelevant",IF(AND(OR(I107="Motorvejsstrækning",I107="Frakørselsflettestrækning",I107="Tilkørselsflettestrækning"),OR(Inddata!U122="",Inddata!U122&gt;(G107*1000-R107))),G107*1000-R107,IF(AND(OR(I107="Motorvejsstrækning",I107="Frakørselsflettestrækning",I107="Tilkørselsflettestrækning"),Inddata!U122&gt;0),Inddata!U122,"Irrelevant"))))</f>
        <v>Irrelevant</v>
      </c>
      <c r="U107" s="4" t="str">
        <f>IF(AND(OR(I107="Motorvejsstrækning",I107="Frakørselsflettestrækning",I107="Tilkørselsflettestrækning",I107="Frakørselsrampe",I107="Tilkørselsrampe"),Inddata!V122=""),"Nej",IF(OR(I107="Motorvejsstrækning",I107="Frakørselsflettestrækning",I107="Tilkørselsflettestrækning",I107="Frakørselsrampe",I107="Tilkørselsrampe"),Inddata!V122,"Irrelevant"))</f>
        <v>Irrelevant</v>
      </c>
      <c r="V107" s="4" t="str">
        <f>IF(W107="Lige",IF(AND(OR(I107="Frakørselsrampe",I107="Tilkørselsrampe"),Inddata!W122=""),"Lige ruderrampe",IF(OR(I107="Frakørselsrampe",I107="Tilkørselsrampe"),Inddata!W122,"Irrelevant")),"Irrelevant")</f>
        <v>Irrelevant</v>
      </c>
      <c r="W107" s="4" t="str">
        <f>IF(AND(OR(I107="Frakørselsrampe",I107="Tilkørselsrampe"),Inddata!X122=""),"Lige",IF(AND(OR(I107="Frakørselsrampe",I107="Tilkørselsrampe"),Inddata!X122&gt;10),Inddata!X122,"Irrelevant"))</f>
        <v>Irrelevant</v>
      </c>
      <c r="X107" s="4" t="str">
        <f>IF(AND(OR(I107="Frakørselsrampe",I107="Tilkørselsrampe"),OR(Inddata!Y122="",Inddata!Y122&gt;(G107*1000))),G107*1000,IF(AND(OR(I107="Frakørselsrampe",I107="Tilkørselsrampe"),Inddata!Y122&gt;0),Inddata!Y122,"Irrelevant"))</f>
        <v>Irrelevant</v>
      </c>
      <c r="Y107" s="4" t="str">
        <f>IF(AND(I107="Frakørselsrampe",Inddata!Z122=""),95,IF(AND(I107="Tilkørselsrampe",Inddata!Z122=""),45,IF(AND(OR(I107="Frakørselsrampe",I107="Tilkørselsrampe"),Inddata!Z122&gt;4,Inddata!Z122&lt;200),Inddata!Z122,"Irrelevant")))</f>
        <v>Irrelevant</v>
      </c>
      <c r="Z107" s="4" t="str">
        <f>IF(AND(OR(I107="Frakørselsrampe",I107="Tilkørselsrampe"),Inddata!AA122=""),"Lige",IF(AND(OR(I107="Frakørselsrampe",I107="Tilkørselsrampe"),Inddata!AA122&gt;10),Inddata!AA122,"Irrelevant"))</f>
        <v>Irrelevant</v>
      </c>
      <c r="AA107" s="4" t="str">
        <f>IF(X107="Irrelevant","Irrelevant",IF(AND(OR(I107="Frakørselsrampe",I107="Tilkørselsrampe"),OR(Inddata!AB122="",Inddata!AB122&gt;(G107*1000-X107))),G107*1000-X107,IF(AND(OR(I107="Frakørselsrampe",I107="Tilkørselsrampe"),Inddata!AB122&gt;0),Inddata!AB122,"Irrelevant")))</f>
        <v>Irrelevant</v>
      </c>
      <c r="AB107" s="4" t="str">
        <f>IF(AND(I107="Frakørselsrampe",Inddata!AC122=""),60,IF(AND(I107="Tilkørselsrampe",Inddata!AC122=""),80,IF(AND(OR(I107="Frakørselsrampe",I107="Tilkørselsrampe"),Inddata!AC122&gt;4,Inddata!AC122&lt;200),Inddata!AC122,"Irrelevant")))</f>
        <v>Irrelevant</v>
      </c>
      <c r="AC107" s="4" t="str">
        <f>IF(AND(OR(I107="Motorvejsstrækning",I107="Frakørselsflettestrækning",I107="Tilkørselsflettestrækning"),Inddata!AD122=""),"Nej",IF(OR(I107="Motorvejsstrækning",I107="Frakørselsflettestrækning",I107="Tilkørselsflettestrækning"),Inddata!AD122,"Irrelevant"))</f>
        <v>Irrelevant</v>
      </c>
      <c r="AD107" s="4" t="str">
        <f>IF(AND(OR(I107="Motorvejsstrækning",I107="Frakørselsflettestrækning",I107="Tilkørselsflettestrækning"),Inddata!AE122=""),"130 km/t",IF(OR(I107="Motorvejsstrækning",I107="Frakørselsflettestrækning",I107="Tilkørselsflettestrækning"),Inddata!AE122,"Irrelevant"))</f>
        <v>Irrelevant</v>
      </c>
      <c r="AE107" s="4" t="str">
        <f>IF(AND(I107="Tilkørselsflettestrækning",Inddata!AF122=""),"Nej",IF(I107="Tilkørselsflettestrækning",Inddata!AF122,"Irrelevant"))</f>
        <v>Irrelevant</v>
      </c>
      <c r="AF107" s="4" t="str">
        <f>IF(AND(AE107="Ja",Inddata!AG122&gt;0,Inddata!AG122&lt;1.00000001),Inddata!AG122,IF(OR(AE107="Nej",AE107="Ja"),0,"Irrelevant"))</f>
        <v>Irrelevant</v>
      </c>
    </row>
    <row r="108" spans="1:32" x14ac:dyDescent="0.25">
      <c r="A108" s="4" t="str">
        <f>IF(Inddata!A123="","",Inddata!A123)</f>
        <v/>
      </c>
      <c r="B108" s="4" t="str">
        <f>IF(Inddata!B123="","",Inddata!B123)</f>
        <v/>
      </c>
      <c r="C108" s="4" t="str">
        <f>IF(Inddata!C123="","",Inddata!C123)</f>
        <v/>
      </c>
      <c r="D108" s="4" t="str">
        <f>IF(Inddata!D123="","",Inddata!D123)</f>
        <v/>
      </c>
      <c r="E108" s="4" t="str">
        <f>IF(Inddata!E123="","",Inddata!E123)</f>
        <v/>
      </c>
      <c r="F108" s="4" t="str">
        <f>IF(Inddata!F123="","",Inddata!F123)</f>
        <v/>
      </c>
      <c r="G108" s="4">
        <f>IF(Inddata!G123="","",Inddata!G123)</f>
        <v>0</v>
      </c>
      <c r="H108" s="4" t="str">
        <f>IF(Inddata!H123&gt;0.5,Inddata!H123,"")</f>
        <v/>
      </c>
      <c r="I108" s="4" t="str">
        <f>IF(Inddata!I123="","",Inddata!I123)</f>
        <v/>
      </c>
      <c r="J108" s="4" t="str">
        <f>IF(AND(OR(I108="Motorvejsstrækning",I108="Frakørselsflettestrækning",I108="Tilkørselsflettestrækning"),Inddata!K123=""),2,IF(AND(OR(I108="Motorvejsstrækning",I108="Frakørselsflettestrækning",I108="Tilkørselsflettestrækning"),Inddata!K123&gt;0.5,Inddata!K123&lt;21),Inddata!K123,"Irrelevant"))</f>
        <v>Irrelevant</v>
      </c>
      <c r="K108" s="4" t="str">
        <f>IF(AND(OR(I108="Motorvejsstrækning",I108="Frakørselsflettestrækning",I108="Tilkørselsflettestrækning",I108="Frakørselsrampe",I108="Tilkørselsrampe"),Inddata!L123=""),3.5,IF(AND(OR(I108="Motorvejsstrækning",I108="Frakørselsflettestrækning",I108="Tilkørselsflettestrækning",I108="Frakørselsrampe",I108="Tilkørselsrampe"),Inddata!L123&gt;1.5,Inddata!L123&lt;11),Inddata!L123,"Irrelevant"))</f>
        <v>Irrelevant</v>
      </c>
      <c r="L108" s="4" t="str">
        <f>IF(AND(I108="Motorvejsstrækning",Inddata!M123=""),"Nej",IF(I108="Motorvejsstrækning",Inddata!M123,"Irrelevant"))</f>
        <v>Irrelevant</v>
      </c>
      <c r="M108" s="4" t="str">
        <f>IF(AND(L108="Ja",Inddata!N123&gt;0,Inddata!N123&lt;1.00000001),Inddata!N123,IF(OR(L108="Nej",L108="Ja"),0,"Irrelevant"))</f>
        <v>Irrelevant</v>
      </c>
      <c r="N108" s="4" t="str">
        <f>IF(AND(OR(I108="Motorvejsstrækning",I108="Frakørselsflettestrækning",I108="Tilkørselsflettestrækning"),Inddata!O123=""),3,IF(AND(OR(I108="Motorvejsstrækning",I108="Frakørselsflettestrækning",I108="Tilkørselsflettestrækning"),Inddata!O123&lt;11,Inddata!O123&gt;-0.00000001),Inddata!O123,"Irrelevant"))</f>
        <v>Irrelevant</v>
      </c>
      <c r="O108" s="4" t="str">
        <f>IF(AND(OR(I108="Motorvejsstrækning",I108="Frakørselsflettestrækning",I108="Tilkørselsflettestrækning",I108="Frakørselsrampe",I108="Tilkørselsrampe"),Inddata!P123=""),0.5,IF(AND(OR(I108="Motorvejsstrækning",I108="Frakørselsflettestrækning",I108="Tilkørselsflettestrækning",I108="Frakørselsrampe",I108="Tilkørselsrampe"),Inddata!P123&gt;-0.00000001,Inddata!P123&lt;11),Inddata!P123,"Irrelevant"))</f>
        <v>Irrelevant</v>
      </c>
      <c r="P108" s="4" t="str">
        <f>IF(AND(OR(I108="Motorvejsstrækning",I108="Frakørselsflettestrækning",I108="Tilkørselsflettestrækning"),Inddata!Q123=""),5,IF(AND(OR(I108="Motorvejsstrækning",I108="Frakørselsflettestrækning",I108="Tilkørselsflettestrækning"),Inddata!Q123&gt;-0.00000001,Inddata!Q123&lt;101),Inddata!Q123,"Irrelevant"))</f>
        <v>Irrelevant</v>
      </c>
      <c r="Q108" s="4" t="str">
        <f>IF(AND(OR(I108="Motorvejsstrækning",I108="Frakørselsflettestrækning",I108="Tilkørselsflettestrækning"),Inddata!R123=""),"Lige",IF(AND(OR(I108="Motorvejsstrækning",I108="Frakørselsflettestrækning",I108="Tilkørselsflettestrækning"),Inddata!R123&gt;10),Inddata!R123,"Irrelevant"))</f>
        <v>Irrelevant</v>
      </c>
      <c r="R108" s="4" t="str">
        <f>IF(Q108="Lige",0,IF(AND(OR(I108="Motorvejsstrækning",I108="Frakørselsflettestrækning",I108="Tilkørselsflettestrækning"),OR(Inddata!S123="",Inddata!S123&gt;(G108*1000))),G108*1000,IF(AND(OR(I108="Motorvejsstrækning",I108="Frakørselsflettestrækning",I108="Tilkørselsflettestrækning"),Inddata!S123&gt;0),Inddata!S123,"Irrelevant")))</f>
        <v>Irrelevant</v>
      </c>
      <c r="S108" s="4" t="str">
        <f>IF(AND(OR(I108="Motorvejsstrækning",I108="Frakørselsflettestrækning",I108="Tilkørselsflettestrækning"),Inddata!T123=""),"Lige",IF(AND(OR(I108="Motorvejsstrækning",I108="Frakørselsflettestrækning",I108="Tilkørselsflettestrækning"),Inddata!T123&gt;10),Inddata!T123,"Irrelevant"))</f>
        <v>Irrelevant</v>
      </c>
      <c r="T108" s="4" t="str">
        <f>IF(S108="Lige",0,IF(R108="Irrelevant","Irrelevant",IF(AND(OR(I108="Motorvejsstrækning",I108="Frakørselsflettestrækning",I108="Tilkørselsflettestrækning"),OR(Inddata!U123="",Inddata!U123&gt;(G108*1000-R108))),G108*1000-R108,IF(AND(OR(I108="Motorvejsstrækning",I108="Frakørselsflettestrækning",I108="Tilkørselsflettestrækning"),Inddata!U123&gt;0),Inddata!U123,"Irrelevant"))))</f>
        <v>Irrelevant</v>
      </c>
      <c r="U108" s="4" t="str">
        <f>IF(AND(OR(I108="Motorvejsstrækning",I108="Frakørselsflettestrækning",I108="Tilkørselsflettestrækning",I108="Frakørselsrampe",I108="Tilkørselsrampe"),Inddata!V123=""),"Nej",IF(OR(I108="Motorvejsstrækning",I108="Frakørselsflettestrækning",I108="Tilkørselsflettestrækning",I108="Frakørselsrampe",I108="Tilkørselsrampe"),Inddata!V123,"Irrelevant"))</f>
        <v>Irrelevant</v>
      </c>
      <c r="V108" s="4" t="str">
        <f>IF(W108="Lige",IF(AND(OR(I108="Frakørselsrampe",I108="Tilkørselsrampe"),Inddata!W123=""),"Lige ruderrampe",IF(OR(I108="Frakørselsrampe",I108="Tilkørselsrampe"),Inddata!W123,"Irrelevant")),"Irrelevant")</f>
        <v>Irrelevant</v>
      </c>
      <c r="W108" s="4" t="str">
        <f>IF(AND(OR(I108="Frakørselsrampe",I108="Tilkørselsrampe"),Inddata!X123=""),"Lige",IF(AND(OR(I108="Frakørselsrampe",I108="Tilkørselsrampe"),Inddata!X123&gt;10),Inddata!X123,"Irrelevant"))</f>
        <v>Irrelevant</v>
      </c>
      <c r="X108" s="4" t="str">
        <f>IF(AND(OR(I108="Frakørselsrampe",I108="Tilkørselsrampe"),OR(Inddata!Y123="",Inddata!Y123&gt;(G108*1000))),G108*1000,IF(AND(OR(I108="Frakørselsrampe",I108="Tilkørselsrampe"),Inddata!Y123&gt;0),Inddata!Y123,"Irrelevant"))</f>
        <v>Irrelevant</v>
      </c>
      <c r="Y108" s="4" t="str">
        <f>IF(AND(I108="Frakørselsrampe",Inddata!Z123=""),95,IF(AND(I108="Tilkørselsrampe",Inddata!Z123=""),45,IF(AND(OR(I108="Frakørselsrampe",I108="Tilkørselsrampe"),Inddata!Z123&gt;4,Inddata!Z123&lt;200),Inddata!Z123,"Irrelevant")))</f>
        <v>Irrelevant</v>
      </c>
      <c r="Z108" s="4" t="str">
        <f>IF(AND(OR(I108="Frakørselsrampe",I108="Tilkørselsrampe"),Inddata!AA123=""),"Lige",IF(AND(OR(I108="Frakørselsrampe",I108="Tilkørselsrampe"),Inddata!AA123&gt;10),Inddata!AA123,"Irrelevant"))</f>
        <v>Irrelevant</v>
      </c>
      <c r="AA108" s="4" t="str">
        <f>IF(X108="Irrelevant","Irrelevant",IF(AND(OR(I108="Frakørselsrampe",I108="Tilkørselsrampe"),OR(Inddata!AB123="",Inddata!AB123&gt;(G108*1000-X108))),G108*1000-X108,IF(AND(OR(I108="Frakørselsrampe",I108="Tilkørselsrampe"),Inddata!AB123&gt;0),Inddata!AB123,"Irrelevant")))</f>
        <v>Irrelevant</v>
      </c>
      <c r="AB108" s="4" t="str">
        <f>IF(AND(I108="Frakørselsrampe",Inddata!AC123=""),60,IF(AND(I108="Tilkørselsrampe",Inddata!AC123=""),80,IF(AND(OR(I108="Frakørselsrampe",I108="Tilkørselsrampe"),Inddata!AC123&gt;4,Inddata!AC123&lt;200),Inddata!AC123,"Irrelevant")))</f>
        <v>Irrelevant</v>
      </c>
      <c r="AC108" s="4" t="str">
        <f>IF(AND(OR(I108="Motorvejsstrækning",I108="Frakørselsflettestrækning",I108="Tilkørselsflettestrækning"),Inddata!AD123=""),"Nej",IF(OR(I108="Motorvejsstrækning",I108="Frakørselsflettestrækning",I108="Tilkørselsflettestrækning"),Inddata!AD123,"Irrelevant"))</f>
        <v>Irrelevant</v>
      </c>
      <c r="AD108" s="4" t="str">
        <f>IF(AND(OR(I108="Motorvejsstrækning",I108="Frakørselsflettestrækning",I108="Tilkørselsflettestrækning"),Inddata!AE123=""),"130 km/t",IF(OR(I108="Motorvejsstrækning",I108="Frakørselsflettestrækning",I108="Tilkørselsflettestrækning"),Inddata!AE123,"Irrelevant"))</f>
        <v>Irrelevant</v>
      </c>
      <c r="AE108" s="4" t="str">
        <f>IF(AND(I108="Tilkørselsflettestrækning",Inddata!AF123=""),"Nej",IF(I108="Tilkørselsflettestrækning",Inddata!AF123,"Irrelevant"))</f>
        <v>Irrelevant</v>
      </c>
      <c r="AF108" s="4" t="str">
        <f>IF(AND(AE108="Ja",Inddata!AG123&gt;0,Inddata!AG123&lt;1.00000001),Inddata!AG123,IF(OR(AE108="Nej",AE108="Ja"),0,"Irrelevant"))</f>
        <v>Irrelevant</v>
      </c>
    </row>
    <row r="109" spans="1:32" x14ac:dyDescent="0.25">
      <c r="A109" s="4" t="str">
        <f>IF(Inddata!A124="","",Inddata!A124)</f>
        <v/>
      </c>
      <c r="B109" s="4" t="str">
        <f>IF(Inddata!B124="","",Inddata!B124)</f>
        <v/>
      </c>
      <c r="C109" s="4" t="str">
        <f>IF(Inddata!C124="","",Inddata!C124)</f>
        <v/>
      </c>
      <c r="D109" s="4" t="str">
        <f>IF(Inddata!D124="","",Inddata!D124)</f>
        <v/>
      </c>
      <c r="E109" s="4" t="str">
        <f>IF(Inddata!E124="","",Inddata!E124)</f>
        <v/>
      </c>
      <c r="F109" s="4" t="str">
        <f>IF(Inddata!F124="","",Inddata!F124)</f>
        <v/>
      </c>
      <c r="G109" s="4">
        <f>IF(Inddata!G124="","",Inddata!G124)</f>
        <v>0</v>
      </c>
      <c r="H109" s="4" t="str">
        <f>IF(Inddata!H124&gt;0.5,Inddata!H124,"")</f>
        <v/>
      </c>
      <c r="I109" s="4" t="str">
        <f>IF(Inddata!I124="","",Inddata!I124)</f>
        <v/>
      </c>
      <c r="J109" s="4" t="str">
        <f>IF(AND(OR(I109="Motorvejsstrækning",I109="Frakørselsflettestrækning",I109="Tilkørselsflettestrækning"),Inddata!K124=""),2,IF(AND(OR(I109="Motorvejsstrækning",I109="Frakørselsflettestrækning",I109="Tilkørselsflettestrækning"),Inddata!K124&gt;0.5,Inddata!K124&lt;21),Inddata!K124,"Irrelevant"))</f>
        <v>Irrelevant</v>
      </c>
      <c r="K109" s="4" t="str">
        <f>IF(AND(OR(I109="Motorvejsstrækning",I109="Frakørselsflettestrækning",I109="Tilkørselsflettestrækning",I109="Frakørselsrampe",I109="Tilkørselsrampe"),Inddata!L124=""),3.5,IF(AND(OR(I109="Motorvejsstrækning",I109="Frakørselsflettestrækning",I109="Tilkørselsflettestrækning",I109="Frakørselsrampe",I109="Tilkørselsrampe"),Inddata!L124&gt;1.5,Inddata!L124&lt;11),Inddata!L124,"Irrelevant"))</f>
        <v>Irrelevant</v>
      </c>
      <c r="L109" s="4" t="str">
        <f>IF(AND(I109="Motorvejsstrækning",Inddata!M124=""),"Nej",IF(I109="Motorvejsstrækning",Inddata!M124,"Irrelevant"))</f>
        <v>Irrelevant</v>
      </c>
      <c r="M109" s="4" t="str">
        <f>IF(AND(L109="Ja",Inddata!N124&gt;0,Inddata!N124&lt;1.00000001),Inddata!N124,IF(OR(L109="Nej",L109="Ja"),0,"Irrelevant"))</f>
        <v>Irrelevant</v>
      </c>
      <c r="N109" s="4" t="str">
        <f>IF(AND(OR(I109="Motorvejsstrækning",I109="Frakørselsflettestrækning",I109="Tilkørselsflettestrækning"),Inddata!O124=""),3,IF(AND(OR(I109="Motorvejsstrækning",I109="Frakørselsflettestrækning",I109="Tilkørselsflettestrækning"),Inddata!O124&lt;11,Inddata!O124&gt;-0.00000001),Inddata!O124,"Irrelevant"))</f>
        <v>Irrelevant</v>
      </c>
      <c r="O109" s="4" t="str">
        <f>IF(AND(OR(I109="Motorvejsstrækning",I109="Frakørselsflettestrækning",I109="Tilkørselsflettestrækning",I109="Frakørselsrampe",I109="Tilkørselsrampe"),Inddata!P124=""),0.5,IF(AND(OR(I109="Motorvejsstrækning",I109="Frakørselsflettestrækning",I109="Tilkørselsflettestrækning",I109="Frakørselsrampe",I109="Tilkørselsrampe"),Inddata!P124&gt;-0.00000001,Inddata!P124&lt;11),Inddata!P124,"Irrelevant"))</f>
        <v>Irrelevant</v>
      </c>
      <c r="P109" s="4" t="str">
        <f>IF(AND(OR(I109="Motorvejsstrækning",I109="Frakørselsflettestrækning",I109="Tilkørselsflettestrækning"),Inddata!Q124=""),5,IF(AND(OR(I109="Motorvejsstrækning",I109="Frakørselsflettestrækning",I109="Tilkørselsflettestrækning"),Inddata!Q124&gt;-0.00000001,Inddata!Q124&lt;101),Inddata!Q124,"Irrelevant"))</f>
        <v>Irrelevant</v>
      </c>
      <c r="Q109" s="4" t="str">
        <f>IF(AND(OR(I109="Motorvejsstrækning",I109="Frakørselsflettestrækning",I109="Tilkørselsflettestrækning"),Inddata!R124=""),"Lige",IF(AND(OR(I109="Motorvejsstrækning",I109="Frakørselsflettestrækning",I109="Tilkørselsflettestrækning"),Inddata!R124&gt;10),Inddata!R124,"Irrelevant"))</f>
        <v>Irrelevant</v>
      </c>
      <c r="R109" s="4" t="str">
        <f>IF(Q109="Lige",0,IF(AND(OR(I109="Motorvejsstrækning",I109="Frakørselsflettestrækning",I109="Tilkørselsflettestrækning"),OR(Inddata!S124="",Inddata!S124&gt;(G109*1000))),G109*1000,IF(AND(OR(I109="Motorvejsstrækning",I109="Frakørselsflettestrækning",I109="Tilkørselsflettestrækning"),Inddata!S124&gt;0),Inddata!S124,"Irrelevant")))</f>
        <v>Irrelevant</v>
      </c>
      <c r="S109" s="4" t="str">
        <f>IF(AND(OR(I109="Motorvejsstrækning",I109="Frakørselsflettestrækning",I109="Tilkørselsflettestrækning"),Inddata!T124=""),"Lige",IF(AND(OR(I109="Motorvejsstrækning",I109="Frakørselsflettestrækning",I109="Tilkørselsflettestrækning"),Inddata!T124&gt;10),Inddata!T124,"Irrelevant"))</f>
        <v>Irrelevant</v>
      </c>
      <c r="T109" s="4" t="str">
        <f>IF(S109="Lige",0,IF(R109="Irrelevant","Irrelevant",IF(AND(OR(I109="Motorvejsstrækning",I109="Frakørselsflettestrækning",I109="Tilkørselsflettestrækning"),OR(Inddata!U124="",Inddata!U124&gt;(G109*1000-R109))),G109*1000-R109,IF(AND(OR(I109="Motorvejsstrækning",I109="Frakørselsflettestrækning",I109="Tilkørselsflettestrækning"),Inddata!U124&gt;0),Inddata!U124,"Irrelevant"))))</f>
        <v>Irrelevant</v>
      </c>
      <c r="U109" s="4" t="str">
        <f>IF(AND(OR(I109="Motorvejsstrækning",I109="Frakørselsflettestrækning",I109="Tilkørselsflettestrækning",I109="Frakørselsrampe",I109="Tilkørselsrampe"),Inddata!V124=""),"Nej",IF(OR(I109="Motorvejsstrækning",I109="Frakørselsflettestrækning",I109="Tilkørselsflettestrækning",I109="Frakørselsrampe",I109="Tilkørselsrampe"),Inddata!V124,"Irrelevant"))</f>
        <v>Irrelevant</v>
      </c>
      <c r="V109" s="4" t="str">
        <f>IF(W109="Lige",IF(AND(OR(I109="Frakørselsrampe",I109="Tilkørselsrampe"),Inddata!W124=""),"Lige ruderrampe",IF(OR(I109="Frakørselsrampe",I109="Tilkørselsrampe"),Inddata!W124,"Irrelevant")),"Irrelevant")</f>
        <v>Irrelevant</v>
      </c>
      <c r="W109" s="4" t="str">
        <f>IF(AND(OR(I109="Frakørselsrampe",I109="Tilkørselsrampe"),Inddata!X124=""),"Lige",IF(AND(OR(I109="Frakørselsrampe",I109="Tilkørselsrampe"),Inddata!X124&gt;10),Inddata!X124,"Irrelevant"))</f>
        <v>Irrelevant</v>
      </c>
      <c r="X109" s="4" t="str">
        <f>IF(AND(OR(I109="Frakørselsrampe",I109="Tilkørselsrampe"),OR(Inddata!Y124="",Inddata!Y124&gt;(G109*1000))),G109*1000,IF(AND(OR(I109="Frakørselsrampe",I109="Tilkørselsrampe"),Inddata!Y124&gt;0),Inddata!Y124,"Irrelevant"))</f>
        <v>Irrelevant</v>
      </c>
      <c r="Y109" s="4" t="str">
        <f>IF(AND(I109="Frakørselsrampe",Inddata!Z124=""),95,IF(AND(I109="Tilkørselsrampe",Inddata!Z124=""),45,IF(AND(OR(I109="Frakørselsrampe",I109="Tilkørselsrampe"),Inddata!Z124&gt;4,Inddata!Z124&lt;200),Inddata!Z124,"Irrelevant")))</f>
        <v>Irrelevant</v>
      </c>
      <c r="Z109" s="4" t="str">
        <f>IF(AND(OR(I109="Frakørselsrampe",I109="Tilkørselsrampe"),Inddata!AA124=""),"Lige",IF(AND(OR(I109="Frakørselsrampe",I109="Tilkørselsrampe"),Inddata!AA124&gt;10),Inddata!AA124,"Irrelevant"))</f>
        <v>Irrelevant</v>
      </c>
      <c r="AA109" s="4" t="str">
        <f>IF(X109="Irrelevant","Irrelevant",IF(AND(OR(I109="Frakørselsrampe",I109="Tilkørselsrampe"),OR(Inddata!AB124="",Inddata!AB124&gt;(G109*1000-X109))),G109*1000-X109,IF(AND(OR(I109="Frakørselsrampe",I109="Tilkørselsrampe"),Inddata!AB124&gt;0),Inddata!AB124,"Irrelevant")))</f>
        <v>Irrelevant</v>
      </c>
      <c r="AB109" s="4" t="str">
        <f>IF(AND(I109="Frakørselsrampe",Inddata!AC124=""),60,IF(AND(I109="Tilkørselsrampe",Inddata!AC124=""),80,IF(AND(OR(I109="Frakørselsrampe",I109="Tilkørselsrampe"),Inddata!AC124&gt;4,Inddata!AC124&lt;200),Inddata!AC124,"Irrelevant")))</f>
        <v>Irrelevant</v>
      </c>
      <c r="AC109" s="4" t="str">
        <f>IF(AND(OR(I109="Motorvejsstrækning",I109="Frakørselsflettestrækning",I109="Tilkørselsflettestrækning"),Inddata!AD124=""),"Nej",IF(OR(I109="Motorvejsstrækning",I109="Frakørselsflettestrækning",I109="Tilkørselsflettestrækning"),Inddata!AD124,"Irrelevant"))</f>
        <v>Irrelevant</v>
      </c>
      <c r="AD109" s="4" t="str">
        <f>IF(AND(OR(I109="Motorvejsstrækning",I109="Frakørselsflettestrækning",I109="Tilkørselsflettestrækning"),Inddata!AE124=""),"130 km/t",IF(OR(I109="Motorvejsstrækning",I109="Frakørselsflettestrækning",I109="Tilkørselsflettestrækning"),Inddata!AE124,"Irrelevant"))</f>
        <v>Irrelevant</v>
      </c>
      <c r="AE109" s="4" t="str">
        <f>IF(AND(I109="Tilkørselsflettestrækning",Inddata!AF124=""),"Nej",IF(I109="Tilkørselsflettestrækning",Inddata!AF124,"Irrelevant"))</f>
        <v>Irrelevant</v>
      </c>
      <c r="AF109" s="4" t="str">
        <f>IF(AND(AE109="Ja",Inddata!AG124&gt;0,Inddata!AG124&lt;1.00000001),Inddata!AG124,IF(OR(AE109="Nej",AE109="Ja"),0,"Irrelevant"))</f>
        <v>Irrelevant</v>
      </c>
    </row>
    <row r="110" spans="1:32" x14ac:dyDescent="0.25">
      <c r="A110" s="4" t="str">
        <f>IF(Inddata!A125="","",Inddata!A125)</f>
        <v/>
      </c>
      <c r="B110" s="4" t="str">
        <f>IF(Inddata!B125="","",Inddata!B125)</f>
        <v/>
      </c>
      <c r="C110" s="4" t="str">
        <f>IF(Inddata!C125="","",Inddata!C125)</f>
        <v/>
      </c>
      <c r="D110" s="4" t="str">
        <f>IF(Inddata!D125="","",Inddata!D125)</f>
        <v/>
      </c>
      <c r="E110" s="4" t="str">
        <f>IF(Inddata!E125="","",Inddata!E125)</f>
        <v/>
      </c>
      <c r="F110" s="4" t="str">
        <f>IF(Inddata!F125="","",Inddata!F125)</f>
        <v/>
      </c>
      <c r="G110" s="4">
        <f>IF(Inddata!G125="","",Inddata!G125)</f>
        <v>0</v>
      </c>
      <c r="H110" s="4" t="str">
        <f>IF(Inddata!H125&gt;0.5,Inddata!H125,"")</f>
        <v/>
      </c>
      <c r="I110" s="4" t="str">
        <f>IF(Inddata!I125="","",Inddata!I125)</f>
        <v/>
      </c>
      <c r="J110" s="4" t="str">
        <f>IF(AND(OR(I110="Motorvejsstrækning",I110="Frakørselsflettestrækning",I110="Tilkørselsflettestrækning"),Inddata!K125=""),2,IF(AND(OR(I110="Motorvejsstrækning",I110="Frakørselsflettestrækning",I110="Tilkørselsflettestrækning"),Inddata!K125&gt;0.5,Inddata!K125&lt;21),Inddata!K125,"Irrelevant"))</f>
        <v>Irrelevant</v>
      </c>
      <c r="K110" s="4" t="str">
        <f>IF(AND(OR(I110="Motorvejsstrækning",I110="Frakørselsflettestrækning",I110="Tilkørselsflettestrækning",I110="Frakørselsrampe",I110="Tilkørselsrampe"),Inddata!L125=""),3.5,IF(AND(OR(I110="Motorvejsstrækning",I110="Frakørselsflettestrækning",I110="Tilkørselsflettestrækning",I110="Frakørselsrampe",I110="Tilkørselsrampe"),Inddata!L125&gt;1.5,Inddata!L125&lt;11),Inddata!L125,"Irrelevant"))</f>
        <v>Irrelevant</v>
      </c>
      <c r="L110" s="4" t="str">
        <f>IF(AND(I110="Motorvejsstrækning",Inddata!M125=""),"Nej",IF(I110="Motorvejsstrækning",Inddata!M125,"Irrelevant"))</f>
        <v>Irrelevant</v>
      </c>
      <c r="M110" s="4" t="str">
        <f>IF(AND(L110="Ja",Inddata!N125&gt;0,Inddata!N125&lt;1.00000001),Inddata!N125,IF(OR(L110="Nej",L110="Ja"),0,"Irrelevant"))</f>
        <v>Irrelevant</v>
      </c>
      <c r="N110" s="4" t="str">
        <f>IF(AND(OR(I110="Motorvejsstrækning",I110="Frakørselsflettestrækning",I110="Tilkørselsflettestrækning"),Inddata!O125=""),3,IF(AND(OR(I110="Motorvejsstrækning",I110="Frakørselsflettestrækning",I110="Tilkørselsflettestrækning"),Inddata!O125&lt;11,Inddata!O125&gt;-0.00000001),Inddata!O125,"Irrelevant"))</f>
        <v>Irrelevant</v>
      </c>
      <c r="O110" s="4" t="str">
        <f>IF(AND(OR(I110="Motorvejsstrækning",I110="Frakørselsflettestrækning",I110="Tilkørselsflettestrækning",I110="Frakørselsrampe",I110="Tilkørselsrampe"),Inddata!P125=""),0.5,IF(AND(OR(I110="Motorvejsstrækning",I110="Frakørselsflettestrækning",I110="Tilkørselsflettestrækning",I110="Frakørselsrampe",I110="Tilkørselsrampe"),Inddata!P125&gt;-0.00000001,Inddata!P125&lt;11),Inddata!P125,"Irrelevant"))</f>
        <v>Irrelevant</v>
      </c>
      <c r="P110" s="4" t="str">
        <f>IF(AND(OR(I110="Motorvejsstrækning",I110="Frakørselsflettestrækning",I110="Tilkørselsflettestrækning"),Inddata!Q125=""),5,IF(AND(OR(I110="Motorvejsstrækning",I110="Frakørselsflettestrækning",I110="Tilkørselsflettestrækning"),Inddata!Q125&gt;-0.00000001,Inddata!Q125&lt;101),Inddata!Q125,"Irrelevant"))</f>
        <v>Irrelevant</v>
      </c>
      <c r="Q110" s="4" t="str">
        <f>IF(AND(OR(I110="Motorvejsstrækning",I110="Frakørselsflettestrækning",I110="Tilkørselsflettestrækning"),Inddata!R125=""),"Lige",IF(AND(OR(I110="Motorvejsstrækning",I110="Frakørselsflettestrækning",I110="Tilkørselsflettestrækning"),Inddata!R125&gt;10),Inddata!R125,"Irrelevant"))</f>
        <v>Irrelevant</v>
      </c>
      <c r="R110" s="4" t="str">
        <f>IF(Q110="Lige",0,IF(AND(OR(I110="Motorvejsstrækning",I110="Frakørselsflettestrækning",I110="Tilkørselsflettestrækning"),OR(Inddata!S125="",Inddata!S125&gt;(G110*1000))),G110*1000,IF(AND(OR(I110="Motorvejsstrækning",I110="Frakørselsflettestrækning",I110="Tilkørselsflettestrækning"),Inddata!S125&gt;0),Inddata!S125,"Irrelevant")))</f>
        <v>Irrelevant</v>
      </c>
      <c r="S110" s="4" t="str">
        <f>IF(AND(OR(I110="Motorvejsstrækning",I110="Frakørselsflettestrækning",I110="Tilkørselsflettestrækning"),Inddata!T125=""),"Lige",IF(AND(OR(I110="Motorvejsstrækning",I110="Frakørselsflettestrækning",I110="Tilkørselsflettestrækning"),Inddata!T125&gt;10),Inddata!T125,"Irrelevant"))</f>
        <v>Irrelevant</v>
      </c>
      <c r="T110" s="4" t="str">
        <f>IF(S110="Lige",0,IF(R110="Irrelevant","Irrelevant",IF(AND(OR(I110="Motorvejsstrækning",I110="Frakørselsflettestrækning",I110="Tilkørselsflettestrækning"),OR(Inddata!U125="",Inddata!U125&gt;(G110*1000-R110))),G110*1000-R110,IF(AND(OR(I110="Motorvejsstrækning",I110="Frakørselsflettestrækning",I110="Tilkørselsflettestrækning"),Inddata!U125&gt;0),Inddata!U125,"Irrelevant"))))</f>
        <v>Irrelevant</v>
      </c>
      <c r="U110" s="4" t="str">
        <f>IF(AND(OR(I110="Motorvejsstrækning",I110="Frakørselsflettestrækning",I110="Tilkørselsflettestrækning",I110="Frakørselsrampe",I110="Tilkørselsrampe"),Inddata!V125=""),"Nej",IF(OR(I110="Motorvejsstrækning",I110="Frakørselsflettestrækning",I110="Tilkørselsflettestrækning",I110="Frakørselsrampe",I110="Tilkørselsrampe"),Inddata!V125,"Irrelevant"))</f>
        <v>Irrelevant</v>
      </c>
      <c r="V110" s="4" t="str">
        <f>IF(W110="Lige",IF(AND(OR(I110="Frakørselsrampe",I110="Tilkørselsrampe"),Inddata!W125=""),"Lige ruderrampe",IF(OR(I110="Frakørselsrampe",I110="Tilkørselsrampe"),Inddata!W125,"Irrelevant")),"Irrelevant")</f>
        <v>Irrelevant</v>
      </c>
      <c r="W110" s="4" t="str">
        <f>IF(AND(OR(I110="Frakørselsrampe",I110="Tilkørselsrampe"),Inddata!X125=""),"Lige",IF(AND(OR(I110="Frakørselsrampe",I110="Tilkørselsrampe"),Inddata!X125&gt;10),Inddata!X125,"Irrelevant"))</f>
        <v>Irrelevant</v>
      </c>
      <c r="X110" s="4" t="str">
        <f>IF(AND(OR(I110="Frakørselsrampe",I110="Tilkørselsrampe"),OR(Inddata!Y125="",Inddata!Y125&gt;(G110*1000))),G110*1000,IF(AND(OR(I110="Frakørselsrampe",I110="Tilkørselsrampe"),Inddata!Y125&gt;0),Inddata!Y125,"Irrelevant"))</f>
        <v>Irrelevant</v>
      </c>
      <c r="Y110" s="4" t="str">
        <f>IF(AND(I110="Frakørselsrampe",Inddata!Z125=""),95,IF(AND(I110="Tilkørselsrampe",Inddata!Z125=""),45,IF(AND(OR(I110="Frakørselsrampe",I110="Tilkørselsrampe"),Inddata!Z125&gt;4,Inddata!Z125&lt;200),Inddata!Z125,"Irrelevant")))</f>
        <v>Irrelevant</v>
      </c>
      <c r="Z110" s="4" t="str">
        <f>IF(AND(OR(I110="Frakørselsrampe",I110="Tilkørselsrampe"),Inddata!AA125=""),"Lige",IF(AND(OR(I110="Frakørselsrampe",I110="Tilkørselsrampe"),Inddata!AA125&gt;10),Inddata!AA125,"Irrelevant"))</f>
        <v>Irrelevant</v>
      </c>
      <c r="AA110" s="4" t="str">
        <f>IF(X110="Irrelevant","Irrelevant",IF(AND(OR(I110="Frakørselsrampe",I110="Tilkørselsrampe"),OR(Inddata!AB125="",Inddata!AB125&gt;(G110*1000-X110))),G110*1000-X110,IF(AND(OR(I110="Frakørselsrampe",I110="Tilkørselsrampe"),Inddata!AB125&gt;0),Inddata!AB125,"Irrelevant")))</f>
        <v>Irrelevant</v>
      </c>
      <c r="AB110" s="4" t="str">
        <f>IF(AND(I110="Frakørselsrampe",Inddata!AC125=""),60,IF(AND(I110="Tilkørselsrampe",Inddata!AC125=""),80,IF(AND(OR(I110="Frakørselsrampe",I110="Tilkørselsrampe"),Inddata!AC125&gt;4,Inddata!AC125&lt;200),Inddata!AC125,"Irrelevant")))</f>
        <v>Irrelevant</v>
      </c>
      <c r="AC110" s="4" t="str">
        <f>IF(AND(OR(I110="Motorvejsstrækning",I110="Frakørselsflettestrækning",I110="Tilkørselsflettestrækning"),Inddata!AD125=""),"Nej",IF(OR(I110="Motorvejsstrækning",I110="Frakørselsflettestrækning",I110="Tilkørselsflettestrækning"),Inddata!AD125,"Irrelevant"))</f>
        <v>Irrelevant</v>
      </c>
      <c r="AD110" s="4" t="str">
        <f>IF(AND(OR(I110="Motorvejsstrækning",I110="Frakørselsflettestrækning",I110="Tilkørselsflettestrækning"),Inddata!AE125=""),"130 km/t",IF(OR(I110="Motorvejsstrækning",I110="Frakørselsflettestrækning",I110="Tilkørselsflettestrækning"),Inddata!AE125,"Irrelevant"))</f>
        <v>Irrelevant</v>
      </c>
      <c r="AE110" s="4" t="str">
        <f>IF(AND(I110="Tilkørselsflettestrækning",Inddata!AF125=""),"Nej",IF(I110="Tilkørselsflettestrækning",Inddata!AF125,"Irrelevant"))</f>
        <v>Irrelevant</v>
      </c>
      <c r="AF110" s="4" t="str">
        <f>IF(AND(AE110="Ja",Inddata!AG125&gt;0,Inddata!AG125&lt;1.00000001),Inddata!AG125,IF(OR(AE110="Nej",AE110="Ja"),0,"Irrelevant"))</f>
        <v>Irrelevant</v>
      </c>
    </row>
    <row r="111" spans="1:32" x14ac:dyDescent="0.25">
      <c r="A111" s="4" t="str">
        <f>IF(Inddata!A126="","",Inddata!A126)</f>
        <v/>
      </c>
      <c r="B111" s="4" t="str">
        <f>IF(Inddata!B126="","",Inddata!B126)</f>
        <v/>
      </c>
      <c r="C111" s="4" t="str">
        <f>IF(Inddata!C126="","",Inddata!C126)</f>
        <v/>
      </c>
      <c r="D111" s="4" t="str">
        <f>IF(Inddata!D126="","",Inddata!D126)</f>
        <v/>
      </c>
      <c r="E111" s="4" t="str">
        <f>IF(Inddata!E126="","",Inddata!E126)</f>
        <v/>
      </c>
      <c r="F111" s="4" t="str">
        <f>IF(Inddata!F126="","",Inddata!F126)</f>
        <v/>
      </c>
      <c r="G111" s="4">
        <f>IF(Inddata!G126="","",Inddata!G126)</f>
        <v>0</v>
      </c>
      <c r="H111" s="4" t="str">
        <f>IF(Inddata!H126&gt;0.5,Inddata!H126,"")</f>
        <v/>
      </c>
      <c r="I111" s="4" t="str">
        <f>IF(Inddata!I126="","",Inddata!I126)</f>
        <v/>
      </c>
      <c r="J111" s="4" t="str">
        <f>IF(AND(OR(I111="Motorvejsstrækning",I111="Frakørselsflettestrækning",I111="Tilkørselsflettestrækning"),Inddata!K126=""),2,IF(AND(OR(I111="Motorvejsstrækning",I111="Frakørselsflettestrækning",I111="Tilkørselsflettestrækning"),Inddata!K126&gt;0.5,Inddata!K126&lt;21),Inddata!K126,"Irrelevant"))</f>
        <v>Irrelevant</v>
      </c>
      <c r="K111" s="4" t="str">
        <f>IF(AND(OR(I111="Motorvejsstrækning",I111="Frakørselsflettestrækning",I111="Tilkørselsflettestrækning",I111="Frakørselsrampe",I111="Tilkørselsrampe"),Inddata!L126=""),3.5,IF(AND(OR(I111="Motorvejsstrækning",I111="Frakørselsflettestrækning",I111="Tilkørselsflettestrækning",I111="Frakørselsrampe",I111="Tilkørselsrampe"),Inddata!L126&gt;1.5,Inddata!L126&lt;11),Inddata!L126,"Irrelevant"))</f>
        <v>Irrelevant</v>
      </c>
      <c r="L111" s="4" t="str">
        <f>IF(AND(I111="Motorvejsstrækning",Inddata!M126=""),"Nej",IF(I111="Motorvejsstrækning",Inddata!M126,"Irrelevant"))</f>
        <v>Irrelevant</v>
      </c>
      <c r="M111" s="4" t="str">
        <f>IF(AND(L111="Ja",Inddata!N126&gt;0,Inddata!N126&lt;1.00000001),Inddata!N126,IF(OR(L111="Nej",L111="Ja"),0,"Irrelevant"))</f>
        <v>Irrelevant</v>
      </c>
      <c r="N111" s="4" t="str">
        <f>IF(AND(OR(I111="Motorvejsstrækning",I111="Frakørselsflettestrækning",I111="Tilkørselsflettestrækning"),Inddata!O126=""),3,IF(AND(OR(I111="Motorvejsstrækning",I111="Frakørselsflettestrækning",I111="Tilkørselsflettestrækning"),Inddata!O126&lt;11,Inddata!O126&gt;-0.00000001),Inddata!O126,"Irrelevant"))</f>
        <v>Irrelevant</v>
      </c>
      <c r="O111" s="4" t="str">
        <f>IF(AND(OR(I111="Motorvejsstrækning",I111="Frakørselsflettestrækning",I111="Tilkørselsflettestrækning",I111="Frakørselsrampe",I111="Tilkørselsrampe"),Inddata!P126=""),0.5,IF(AND(OR(I111="Motorvejsstrækning",I111="Frakørselsflettestrækning",I111="Tilkørselsflettestrækning",I111="Frakørselsrampe",I111="Tilkørselsrampe"),Inddata!P126&gt;-0.00000001,Inddata!P126&lt;11),Inddata!P126,"Irrelevant"))</f>
        <v>Irrelevant</v>
      </c>
      <c r="P111" s="4" t="str">
        <f>IF(AND(OR(I111="Motorvejsstrækning",I111="Frakørselsflettestrækning",I111="Tilkørselsflettestrækning"),Inddata!Q126=""),5,IF(AND(OR(I111="Motorvejsstrækning",I111="Frakørselsflettestrækning",I111="Tilkørselsflettestrækning"),Inddata!Q126&gt;-0.00000001,Inddata!Q126&lt;101),Inddata!Q126,"Irrelevant"))</f>
        <v>Irrelevant</v>
      </c>
      <c r="Q111" s="4" t="str">
        <f>IF(AND(OR(I111="Motorvejsstrækning",I111="Frakørselsflettestrækning",I111="Tilkørselsflettestrækning"),Inddata!R126=""),"Lige",IF(AND(OR(I111="Motorvejsstrækning",I111="Frakørselsflettestrækning",I111="Tilkørselsflettestrækning"),Inddata!R126&gt;10),Inddata!R126,"Irrelevant"))</f>
        <v>Irrelevant</v>
      </c>
      <c r="R111" s="4" t="str">
        <f>IF(Q111="Lige",0,IF(AND(OR(I111="Motorvejsstrækning",I111="Frakørselsflettestrækning",I111="Tilkørselsflettestrækning"),OR(Inddata!S126="",Inddata!S126&gt;(G111*1000))),G111*1000,IF(AND(OR(I111="Motorvejsstrækning",I111="Frakørselsflettestrækning",I111="Tilkørselsflettestrækning"),Inddata!S126&gt;0),Inddata!S126,"Irrelevant")))</f>
        <v>Irrelevant</v>
      </c>
      <c r="S111" s="4" t="str">
        <f>IF(AND(OR(I111="Motorvejsstrækning",I111="Frakørselsflettestrækning",I111="Tilkørselsflettestrækning"),Inddata!T126=""),"Lige",IF(AND(OR(I111="Motorvejsstrækning",I111="Frakørselsflettestrækning",I111="Tilkørselsflettestrækning"),Inddata!T126&gt;10),Inddata!T126,"Irrelevant"))</f>
        <v>Irrelevant</v>
      </c>
      <c r="T111" s="4" t="str">
        <f>IF(S111="Lige",0,IF(R111="Irrelevant","Irrelevant",IF(AND(OR(I111="Motorvejsstrækning",I111="Frakørselsflettestrækning",I111="Tilkørselsflettestrækning"),OR(Inddata!U126="",Inddata!U126&gt;(G111*1000-R111))),G111*1000-R111,IF(AND(OR(I111="Motorvejsstrækning",I111="Frakørselsflettestrækning",I111="Tilkørselsflettestrækning"),Inddata!U126&gt;0),Inddata!U126,"Irrelevant"))))</f>
        <v>Irrelevant</v>
      </c>
      <c r="U111" s="4" t="str">
        <f>IF(AND(OR(I111="Motorvejsstrækning",I111="Frakørselsflettestrækning",I111="Tilkørselsflettestrækning",I111="Frakørselsrampe",I111="Tilkørselsrampe"),Inddata!V126=""),"Nej",IF(OR(I111="Motorvejsstrækning",I111="Frakørselsflettestrækning",I111="Tilkørselsflettestrækning",I111="Frakørselsrampe",I111="Tilkørselsrampe"),Inddata!V126,"Irrelevant"))</f>
        <v>Irrelevant</v>
      </c>
      <c r="V111" s="4" t="str">
        <f>IF(W111="Lige",IF(AND(OR(I111="Frakørselsrampe",I111="Tilkørselsrampe"),Inddata!W126=""),"Lige ruderrampe",IF(OR(I111="Frakørselsrampe",I111="Tilkørselsrampe"),Inddata!W126,"Irrelevant")),"Irrelevant")</f>
        <v>Irrelevant</v>
      </c>
      <c r="W111" s="4" t="str">
        <f>IF(AND(OR(I111="Frakørselsrampe",I111="Tilkørselsrampe"),Inddata!X126=""),"Lige",IF(AND(OR(I111="Frakørselsrampe",I111="Tilkørselsrampe"),Inddata!X126&gt;10),Inddata!X126,"Irrelevant"))</f>
        <v>Irrelevant</v>
      </c>
      <c r="X111" s="4" t="str">
        <f>IF(AND(OR(I111="Frakørselsrampe",I111="Tilkørselsrampe"),OR(Inddata!Y126="",Inddata!Y126&gt;(G111*1000))),G111*1000,IF(AND(OR(I111="Frakørselsrampe",I111="Tilkørselsrampe"),Inddata!Y126&gt;0),Inddata!Y126,"Irrelevant"))</f>
        <v>Irrelevant</v>
      </c>
      <c r="Y111" s="4" t="str">
        <f>IF(AND(I111="Frakørselsrampe",Inddata!Z126=""),95,IF(AND(I111="Tilkørselsrampe",Inddata!Z126=""),45,IF(AND(OR(I111="Frakørselsrampe",I111="Tilkørselsrampe"),Inddata!Z126&gt;4,Inddata!Z126&lt;200),Inddata!Z126,"Irrelevant")))</f>
        <v>Irrelevant</v>
      </c>
      <c r="Z111" s="4" t="str">
        <f>IF(AND(OR(I111="Frakørselsrampe",I111="Tilkørselsrampe"),Inddata!AA126=""),"Lige",IF(AND(OR(I111="Frakørselsrampe",I111="Tilkørselsrampe"),Inddata!AA126&gt;10),Inddata!AA126,"Irrelevant"))</f>
        <v>Irrelevant</v>
      </c>
      <c r="AA111" s="4" t="str">
        <f>IF(X111="Irrelevant","Irrelevant",IF(AND(OR(I111="Frakørselsrampe",I111="Tilkørselsrampe"),OR(Inddata!AB126="",Inddata!AB126&gt;(G111*1000-X111))),G111*1000-X111,IF(AND(OR(I111="Frakørselsrampe",I111="Tilkørselsrampe"),Inddata!AB126&gt;0),Inddata!AB126,"Irrelevant")))</f>
        <v>Irrelevant</v>
      </c>
      <c r="AB111" s="4" t="str">
        <f>IF(AND(I111="Frakørselsrampe",Inddata!AC126=""),60,IF(AND(I111="Tilkørselsrampe",Inddata!AC126=""),80,IF(AND(OR(I111="Frakørselsrampe",I111="Tilkørselsrampe"),Inddata!AC126&gt;4,Inddata!AC126&lt;200),Inddata!AC126,"Irrelevant")))</f>
        <v>Irrelevant</v>
      </c>
      <c r="AC111" s="4" t="str">
        <f>IF(AND(OR(I111="Motorvejsstrækning",I111="Frakørselsflettestrækning",I111="Tilkørselsflettestrækning"),Inddata!AD126=""),"Nej",IF(OR(I111="Motorvejsstrækning",I111="Frakørselsflettestrækning",I111="Tilkørselsflettestrækning"),Inddata!AD126,"Irrelevant"))</f>
        <v>Irrelevant</v>
      </c>
      <c r="AD111" s="4" t="str">
        <f>IF(AND(OR(I111="Motorvejsstrækning",I111="Frakørselsflettestrækning",I111="Tilkørselsflettestrækning"),Inddata!AE126=""),"130 km/t",IF(OR(I111="Motorvejsstrækning",I111="Frakørselsflettestrækning",I111="Tilkørselsflettestrækning"),Inddata!AE126,"Irrelevant"))</f>
        <v>Irrelevant</v>
      </c>
      <c r="AE111" s="4" t="str">
        <f>IF(AND(I111="Tilkørselsflettestrækning",Inddata!AF126=""),"Nej",IF(I111="Tilkørselsflettestrækning",Inddata!AF126,"Irrelevant"))</f>
        <v>Irrelevant</v>
      </c>
      <c r="AF111" s="4" t="str">
        <f>IF(AND(AE111="Ja",Inddata!AG126&gt;0,Inddata!AG126&lt;1.00000001),Inddata!AG126,IF(OR(AE111="Nej",AE111="Ja"),0,"Irrelevant"))</f>
        <v>Irrelevant</v>
      </c>
    </row>
    <row r="112" spans="1:32" x14ac:dyDescent="0.25">
      <c r="A112" s="4" t="str">
        <f>IF(Inddata!A127="","",Inddata!A127)</f>
        <v/>
      </c>
      <c r="B112" s="4" t="str">
        <f>IF(Inddata!B127="","",Inddata!B127)</f>
        <v/>
      </c>
      <c r="C112" s="4" t="str">
        <f>IF(Inddata!C127="","",Inddata!C127)</f>
        <v/>
      </c>
      <c r="D112" s="4" t="str">
        <f>IF(Inddata!D127="","",Inddata!D127)</f>
        <v/>
      </c>
      <c r="E112" s="4" t="str">
        <f>IF(Inddata!E127="","",Inddata!E127)</f>
        <v/>
      </c>
      <c r="F112" s="4" t="str">
        <f>IF(Inddata!F127="","",Inddata!F127)</f>
        <v/>
      </c>
      <c r="G112" s="4">
        <f>IF(Inddata!G127="","",Inddata!G127)</f>
        <v>0</v>
      </c>
      <c r="H112" s="4" t="str">
        <f>IF(Inddata!H127&gt;0.5,Inddata!H127,"")</f>
        <v/>
      </c>
      <c r="I112" s="4" t="str">
        <f>IF(Inddata!I127="","",Inddata!I127)</f>
        <v/>
      </c>
      <c r="J112" s="4" t="str">
        <f>IF(AND(OR(I112="Motorvejsstrækning",I112="Frakørselsflettestrækning",I112="Tilkørselsflettestrækning"),Inddata!K127=""),2,IF(AND(OR(I112="Motorvejsstrækning",I112="Frakørselsflettestrækning",I112="Tilkørselsflettestrækning"),Inddata!K127&gt;0.5,Inddata!K127&lt;21),Inddata!K127,"Irrelevant"))</f>
        <v>Irrelevant</v>
      </c>
      <c r="K112" s="4" t="str">
        <f>IF(AND(OR(I112="Motorvejsstrækning",I112="Frakørselsflettestrækning",I112="Tilkørselsflettestrækning",I112="Frakørselsrampe",I112="Tilkørselsrampe"),Inddata!L127=""),3.5,IF(AND(OR(I112="Motorvejsstrækning",I112="Frakørselsflettestrækning",I112="Tilkørselsflettestrækning",I112="Frakørselsrampe",I112="Tilkørselsrampe"),Inddata!L127&gt;1.5,Inddata!L127&lt;11),Inddata!L127,"Irrelevant"))</f>
        <v>Irrelevant</v>
      </c>
      <c r="L112" s="4" t="str">
        <f>IF(AND(I112="Motorvejsstrækning",Inddata!M127=""),"Nej",IF(I112="Motorvejsstrækning",Inddata!M127,"Irrelevant"))</f>
        <v>Irrelevant</v>
      </c>
      <c r="M112" s="4" t="str">
        <f>IF(AND(L112="Ja",Inddata!N127&gt;0,Inddata!N127&lt;1.00000001),Inddata!N127,IF(OR(L112="Nej",L112="Ja"),0,"Irrelevant"))</f>
        <v>Irrelevant</v>
      </c>
      <c r="N112" s="4" t="str">
        <f>IF(AND(OR(I112="Motorvejsstrækning",I112="Frakørselsflettestrækning",I112="Tilkørselsflettestrækning"),Inddata!O127=""),3,IF(AND(OR(I112="Motorvejsstrækning",I112="Frakørselsflettestrækning",I112="Tilkørselsflettestrækning"),Inddata!O127&lt;11,Inddata!O127&gt;-0.00000001),Inddata!O127,"Irrelevant"))</f>
        <v>Irrelevant</v>
      </c>
      <c r="O112" s="4" t="str">
        <f>IF(AND(OR(I112="Motorvejsstrækning",I112="Frakørselsflettestrækning",I112="Tilkørselsflettestrækning",I112="Frakørselsrampe",I112="Tilkørselsrampe"),Inddata!P127=""),0.5,IF(AND(OR(I112="Motorvejsstrækning",I112="Frakørselsflettestrækning",I112="Tilkørselsflettestrækning",I112="Frakørselsrampe",I112="Tilkørselsrampe"),Inddata!P127&gt;-0.00000001,Inddata!P127&lt;11),Inddata!P127,"Irrelevant"))</f>
        <v>Irrelevant</v>
      </c>
      <c r="P112" s="4" t="str">
        <f>IF(AND(OR(I112="Motorvejsstrækning",I112="Frakørselsflettestrækning",I112="Tilkørselsflettestrækning"),Inddata!Q127=""),5,IF(AND(OR(I112="Motorvejsstrækning",I112="Frakørselsflettestrækning",I112="Tilkørselsflettestrækning"),Inddata!Q127&gt;-0.00000001,Inddata!Q127&lt;101),Inddata!Q127,"Irrelevant"))</f>
        <v>Irrelevant</v>
      </c>
      <c r="Q112" s="4" t="str">
        <f>IF(AND(OR(I112="Motorvejsstrækning",I112="Frakørselsflettestrækning",I112="Tilkørselsflettestrækning"),Inddata!R127=""),"Lige",IF(AND(OR(I112="Motorvejsstrækning",I112="Frakørselsflettestrækning",I112="Tilkørselsflettestrækning"),Inddata!R127&gt;10),Inddata!R127,"Irrelevant"))</f>
        <v>Irrelevant</v>
      </c>
      <c r="R112" s="4" t="str">
        <f>IF(Q112="Lige",0,IF(AND(OR(I112="Motorvejsstrækning",I112="Frakørselsflettestrækning",I112="Tilkørselsflettestrækning"),OR(Inddata!S127="",Inddata!S127&gt;(G112*1000))),G112*1000,IF(AND(OR(I112="Motorvejsstrækning",I112="Frakørselsflettestrækning",I112="Tilkørselsflettestrækning"),Inddata!S127&gt;0),Inddata!S127,"Irrelevant")))</f>
        <v>Irrelevant</v>
      </c>
      <c r="S112" s="4" t="str">
        <f>IF(AND(OR(I112="Motorvejsstrækning",I112="Frakørselsflettestrækning",I112="Tilkørselsflettestrækning"),Inddata!T127=""),"Lige",IF(AND(OR(I112="Motorvejsstrækning",I112="Frakørselsflettestrækning",I112="Tilkørselsflettestrækning"),Inddata!T127&gt;10),Inddata!T127,"Irrelevant"))</f>
        <v>Irrelevant</v>
      </c>
      <c r="T112" s="4" t="str">
        <f>IF(S112="Lige",0,IF(R112="Irrelevant","Irrelevant",IF(AND(OR(I112="Motorvejsstrækning",I112="Frakørselsflettestrækning",I112="Tilkørselsflettestrækning"),OR(Inddata!U127="",Inddata!U127&gt;(G112*1000-R112))),G112*1000-R112,IF(AND(OR(I112="Motorvejsstrækning",I112="Frakørselsflettestrækning",I112="Tilkørselsflettestrækning"),Inddata!U127&gt;0),Inddata!U127,"Irrelevant"))))</f>
        <v>Irrelevant</v>
      </c>
      <c r="U112" s="4" t="str">
        <f>IF(AND(OR(I112="Motorvejsstrækning",I112="Frakørselsflettestrækning",I112="Tilkørselsflettestrækning",I112="Frakørselsrampe",I112="Tilkørselsrampe"),Inddata!V127=""),"Nej",IF(OR(I112="Motorvejsstrækning",I112="Frakørselsflettestrækning",I112="Tilkørselsflettestrækning",I112="Frakørselsrampe",I112="Tilkørselsrampe"),Inddata!V127,"Irrelevant"))</f>
        <v>Irrelevant</v>
      </c>
      <c r="V112" s="4" t="str">
        <f>IF(W112="Lige",IF(AND(OR(I112="Frakørselsrampe",I112="Tilkørselsrampe"),Inddata!W127=""),"Lige ruderrampe",IF(OR(I112="Frakørselsrampe",I112="Tilkørselsrampe"),Inddata!W127,"Irrelevant")),"Irrelevant")</f>
        <v>Irrelevant</v>
      </c>
      <c r="W112" s="4" t="str">
        <f>IF(AND(OR(I112="Frakørselsrampe",I112="Tilkørselsrampe"),Inddata!X127=""),"Lige",IF(AND(OR(I112="Frakørselsrampe",I112="Tilkørselsrampe"),Inddata!X127&gt;10),Inddata!X127,"Irrelevant"))</f>
        <v>Irrelevant</v>
      </c>
      <c r="X112" s="4" t="str">
        <f>IF(AND(OR(I112="Frakørselsrampe",I112="Tilkørselsrampe"),OR(Inddata!Y127="",Inddata!Y127&gt;(G112*1000))),G112*1000,IF(AND(OR(I112="Frakørselsrampe",I112="Tilkørselsrampe"),Inddata!Y127&gt;0),Inddata!Y127,"Irrelevant"))</f>
        <v>Irrelevant</v>
      </c>
      <c r="Y112" s="4" t="str">
        <f>IF(AND(I112="Frakørselsrampe",Inddata!Z127=""),95,IF(AND(I112="Tilkørselsrampe",Inddata!Z127=""),45,IF(AND(OR(I112="Frakørselsrampe",I112="Tilkørselsrampe"),Inddata!Z127&gt;4,Inddata!Z127&lt;200),Inddata!Z127,"Irrelevant")))</f>
        <v>Irrelevant</v>
      </c>
      <c r="Z112" s="4" t="str">
        <f>IF(AND(OR(I112="Frakørselsrampe",I112="Tilkørselsrampe"),Inddata!AA127=""),"Lige",IF(AND(OR(I112="Frakørselsrampe",I112="Tilkørselsrampe"),Inddata!AA127&gt;10),Inddata!AA127,"Irrelevant"))</f>
        <v>Irrelevant</v>
      </c>
      <c r="AA112" s="4" t="str">
        <f>IF(X112="Irrelevant","Irrelevant",IF(AND(OR(I112="Frakørselsrampe",I112="Tilkørselsrampe"),OR(Inddata!AB127="",Inddata!AB127&gt;(G112*1000-X112))),G112*1000-X112,IF(AND(OR(I112="Frakørselsrampe",I112="Tilkørselsrampe"),Inddata!AB127&gt;0),Inddata!AB127,"Irrelevant")))</f>
        <v>Irrelevant</v>
      </c>
      <c r="AB112" s="4" t="str">
        <f>IF(AND(I112="Frakørselsrampe",Inddata!AC127=""),60,IF(AND(I112="Tilkørselsrampe",Inddata!AC127=""),80,IF(AND(OR(I112="Frakørselsrampe",I112="Tilkørselsrampe"),Inddata!AC127&gt;4,Inddata!AC127&lt;200),Inddata!AC127,"Irrelevant")))</f>
        <v>Irrelevant</v>
      </c>
      <c r="AC112" s="4" t="str">
        <f>IF(AND(OR(I112="Motorvejsstrækning",I112="Frakørselsflettestrækning",I112="Tilkørselsflettestrækning"),Inddata!AD127=""),"Nej",IF(OR(I112="Motorvejsstrækning",I112="Frakørselsflettestrækning",I112="Tilkørselsflettestrækning"),Inddata!AD127,"Irrelevant"))</f>
        <v>Irrelevant</v>
      </c>
      <c r="AD112" s="4" t="str">
        <f>IF(AND(OR(I112="Motorvejsstrækning",I112="Frakørselsflettestrækning",I112="Tilkørselsflettestrækning"),Inddata!AE127=""),"130 km/t",IF(OR(I112="Motorvejsstrækning",I112="Frakørselsflettestrækning",I112="Tilkørselsflettestrækning"),Inddata!AE127,"Irrelevant"))</f>
        <v>Irrelevant</v>
      </c>
      <c r="AE112" s="4" t="str">
        <f>IF(AND(I112="Tilkørselsflettestrækning",Inddata!AF127=""),"Nej",IF(I112="Tilkørselsflettestrækning",Inddata!AF127,"Irrelevant"))</f>
        <v>Irrelevant</v>
      </c>
      <c r="AF112" s="4" t="str">
        <f>IF(AND(AE112="Ja",Inddata!AG127&gt;0,Inddata!AG127&lt;1.00000001),Inddata!AG127,IF(OR(AE112="Nej",AE112="Ja"),0,"Irrelevant"))</f>
        <v>Irrelevant</v>
      </c>
    </row>
    <row r="113" spans="1:32" x14ac:dyDescent="0.25">
      <c r="A113" s="4" t="str">
        <f>IF(Inddata!A128="","",Inddata!A128)</f>
        <v/>
      </c>
      <c r="B113" s="4" t="str">
        <f>IF(Inddata!B128="","",Inddata!B128)</f>
        <v/>
      </c>
      <c r="C113" s="4" t="str">
        <f>IF(Inddata!C128="","",Inddata!C128)</f>
        <v/>
      </c>
      <c r="D113" s="4" t="str">
        <f>IF(Inddata!D128="","",Inddata!D128)</f>
        <v/>
      </c>
      <c r="E113" s="4" t="str">
        <f>IF(Inddata!E128="","",Inddata!E128)</f>
        <v/>
      </c>
      <c r="F113" s="4" t="str">
        <f>IF(Inddata!F128="","",Inddata!F128)</f>
        <v/>
      </c>
      <c r="G113" s="4">
        <f>IF(Inddata!G128="","",Inddata!G128)</f>
        <v>0</v>
      </c>
      <c r="H113" s="4" t="str">
        <f>IF(Inddata!H128&gt;0.5,Inddata!H128,"")</f>
        <v/>
      </c>
      <c r="I113" s="4" t="str">
        <f>IF(Inddata!I128="","",Inddata!I128)</f>
        <v/>
      </c>
      <c r="J113" s="4" t="str">
        <f>IF(AND(OR(I113="Motorvejsstrækning",I113="Frakørselsflettestrækning",I113="Tilkørselsflettestrækning"),Inddata!K128=""),2,IF(AND(OR(I113="Motorvejsstrækning",I113="Frakørselsflettestrækning",I113="Tilkørselsflettestrækning"),Inddata!K128&gt;0.5,Inddata!K128&lt;21),Inddata!K128,"Irrelevant"))</f>
        <v>Irrelevant</v>
      </c>
      <c r="K113" s="4" t="str">
        <f>IF(AND(OR(I113="Motorvejsstrækning",I113="Frakørselsflettestrækning",I113="Tilkørselsflettestrækning",I113="Frakørselsrampe",I113="Tilkørselsrampe"),Inddata!L128=""),3.5,IF(AND(OR(I113="Motorvejsstrækning",I113="Frakørselsflettestrækning",I113="Tilkørselsflettestrækning",I113="Frakørselsrampe",I113="Tilkørselsrampe"),Inddata!L128&gt;1.5,Inddata!L128&lt;11),Inddata!L128,"Irrelevant"))</f>
        <v>Irrelevant</v>
      </c>
      <c r="L113" s="4" t="str">
        <f>IF(AND(I113="Motorvejsstrækning",Inddata!M128=""),"Nej",IF(I113="Motorvejsstrækning",Inddata!M128,"Irrelevant"))</f>
        <v>Irrelevant</v>
      </c>
      <c r="M113" s="4" t="str">
        <f>IF(AND(L113="Ja",Inddata!N128&gt;0,Inddata!N128&lt;1.00000001),Inddata!N128,IF(OR(L113="Nej",L113="Ja"),0,"Irrelevant"))</f>
        <v>Irrelevant</v>
      </c>
      <c r="N113" s="4" t="str">
        <f>IF(AND(OR(I113="Motorvejsstrækning",I113="Frakørselsflettestrækning",I113="Tilkørselsflettestrækning"),Inddata!O128=""),3,IF(AND(OR(I113="Motorvejsstrækning",I113="Frakørselsflettestrækning",I113="Tilkørselsflettestrækning"),Inddata!O128&lt;11,Inddata!O128&gt;-0.00000001),Inddata!O128,"Irrelevant"))</f>
        <v>Irrelevant</v>
      </c>
      <c r="O113" s="4" t="str">
        <f>IF(AND(OR(I113="Motorvejsstrækning",I113="Frakørselsflettestrækning",I113="Tilkørselsflettestrækning",I113="Frakørselsrampe",I113="Tilkørselsrampe"),Inddata!P128=""),0.5,IF(AND(OR(I113="Motorvejsstrækning",I113="Frakørselsflettestrækning",I113="Tilkørselsflettestrækning",I113="Frakørselsrampe",I113="Tilkørselsrampe"),Inddata!P128&gt;-0.00000001,Inddata!P128&lt;11),Inddata!P128,"Irrelevant"))</f>
        <v>Irrelevant</v>
      </c>
      <c r="P113" s="4" t="str">
        <f>IF(AND(OR(I113="Motorvejsstrækning",I113="Frakørselsflettestrækning",I113="Tilkørselsflettestrækning"),Inddata!Q128=""),5,IF(AND(OR(I113="Motorvejsstrækning",I113="Frakørselsflettestrækning",I113="Tilkørselsflettestrækning"),Inddata!Q128&gt;-0.00000001,Inddata!Q128&lt;101),Inddata!Q128,"Irrelevant"))</f>
        <v>Irrelevant</v>
      </c>
      <c r="Q113" s="4" t="str">
        <f>IF(AND(OR(I113="Motorvejsstrækning",I113="Frakørselsflettestrækning",I113="Tilkørselsflettestrækning"),Inddata!R128=""),"Lige",IF(AND(OR(I113="Motorvejsstrækning",I113="Frakørselsflettestrækning",I113="Tilkørselsflettestrækning"),Inddata!R128&gt;10),Inddata!R128,"Irrelevant"))</f>
        <v>Irrelevant</v>
      </c>
      <c r="R113" s="4" t="str">
        <f>IF(Q113="Lige",0,IF(AND(OR(I113="Motorvejsstrækning",I113="Frakørselsflettestrækning",I113="Tilkørselsflettestrækning"),OR(Inddata!S128="",Inddata!S128&gt;(G113*1000))),G113*1000,IF(AND(OR(I113="Motorvejsstrækning",I113="Frakørselsflettestrækning",I113="Tilkørselsflettestrækning"),Inddata!S128&gt;0),Inddata!S128,"Irrelevant")))</f>
        <v>Irrelevant</v>
      </c>
      <c r="S113" s="4" t="str">
        <f>IF(AND(OR(I113="Motorvejsstrækning",I113="Frakørselsflettestrækning",I113="Tilkørselsflettestrækning"),Inddata!T128=""),"Lige",IF(AND(OR(I113="Motorvejsstrækning",I113="Frakørselsflettestrækning",I113="Tilkørselsflettestrækning"),Inddata!T128&gt;10),Inddata!T128,"Irrelevant"))</f>
        <v>Irrelevant</v>
      </c>
      <c r="T113" s="4" t="str">
        <f>IF(S113="Lige",0,IF(R113="Irrelevant","Irrelevant",IF(AND(OR(I113="Motorvejsstrækning",I113="Frakørselsflettestrækning",I113="Tilkørselsflettestrækning"),OR(Inddata!U128="",Inddata!U128&gt;(G113*1000-R113))),G113*1000-R113,IF(AND(OR(I113="Motorvejsstrækning",I113="Frakørselsflettestrækning",I113="Tilkørselsflettestrækning"),Inddata!U128&gt;0),Inddata!U128,"Irrelevant"))))</f>
        <v>Irrelevant</v>
      </c>
      <c r="U113" s="4" t="str">
        <f>IF(AND(OR(I113="Motorvejsstrækning",I113="Frakørselsflettestrækning",I113="Tilkørselsflettestrækning",I113="Frakørselsrampe",I113="Tilkørselsrampe"),Inddata!V128=""),"Nej",IF(OR(I113="Motorvejsstrækning",I113="Frakørselsflettestrækning",I113="Tilkørselsflettestrækning",I113="Frakørselsrampe",I113="Tilkørselsrampe"),Inddata!V128,"Irrelevant"))</f>
        <v>Irrelevant</v>
      </c>
      <c r="V113" s="4" t="str">
        <f>IF(W113="Lige",IF(AND(OR(I113="Frakørselsrampe",I113="Tilkørselsrampe"),Inddata!W128=""),"Lige ruderrampe",IF(OR(I113="Frakørselsrampe",I113="Tilkørselsrampe"),Inddata!W128,"Irrelevant")),"Irrelevant")</f>
        <v>Irrelevant</v>
      </c>
      <c r="W113" s="4" t="str">
        <f>IF(AND(OR(I113="Frakørselsrampe",I113="Tilkørselsrampe"),Inddata!X128=""),"Lige",IF(AND(OR(I113="Frakørselsrampe",I113="Tilkørselsrampe"),Inddata!X128&gt;10),Inddata!X128,"Irrelevant"))</f>
        <v>Irrelevant</v>
      </c>
      <c r="X113" s="4" t="str">
        <f>IF(AND(OR(I113="Frakørselsrampe",I113="Tilkørselsrampe"),OR(Inddata!Y128="",Inddata!Y128&gt;(G113*1000))),G113*1000,IF(AND(OR(I113="Frakørselsrampe",I113="Tilkørselsrampe"),Inddata!Y128&gt;0),Inddata!Y128,"Irrelevant"))</f>
        <v>Irrelevant</v>
      </c>
      <c r="Y113" s="4" t="str">
        <f>IF(AND(I113="Frakørselsrampe",Inddata!Z128=""),95,IF(AND(I113="Tilkørselsrampe",Inddata!Z128=""),45,IF(AND(OR(I113="Frakørselsrampe",I113="Tilkørselsrampe"),Inddata!Z128&gt;4,Inddata!Z128&lt;200),Inddata!Z128,"Irrelevant")))</f>
        <v>Irrelevant</v>
      </c>
      <c r="Z113" s="4" t="str">
        <f>IF(AND(OR(I113="Frakørselsrampe",I113="Tilkørselsrampe"),Inddata!AA128=""),"Lige",IF(AND(OR(I113="Frakørselsrampe",I113="Tilkørselsrampe"),Inddata!AA128&gt;10),Inddata!AA128,"Irrelevant"))</f>
        <v>Irrelevant</v>
      </c>
      <c r="AA113" s="4" t="str">
        <f>IF(X113="Irrelevant","Irrelevant",IF(AND(OR(I113="Frakørselsrampe",I113="Tilkørselsrampe"),OR(Inddata!AB128="",Inddata!AB128&gt;(G113*1000-X113))),G113*1000-X113,IF(AND(OR(I113="Frakørselsrampe",I113="Tilkørselsrampe"),Inddata!AB128&gt;0),Inddata!AB128,"Irrelevant")))</f>
        <v>Irrelevant</v>
      </c>
      <c r="AB113" s="4" t="str">
        <f>IF(AND(I113="Frakørselsrampe",Inddata!AC128=""),60,IF(AND(I113="Tilkørselsrampe",Inddata!AC128=""),80,IF(AND(OR(I113="Frakørselsrampe",I113="Tilkørselsrampe"),Inddata!AC128&gt;4,Inddata!AC128&lt;200),Inddata!AC128,"Irrelevant")))</f>
        <v>Irrelevant</v>
      </c>
      <c r="AC113" s="4" t="str">
        <f>IF(AND(OR(I113="Motorvejsstrækning",I113="Frakørselsflettestrækning",I113="Tilkørselsflettestrækning"),Inddata!AD128=""),"Nej",IF(OR(I113="Motorvejsstrækning",I113="Frakørselsflettestrækning",I113="Tilkørselsflettestrækning"),Inddata!AD128,"Irrelevant"))</f>
        <v>Irrelevant</v>
      </c>
      <c r="AD113" s="4" t="str">
        <f>IF(AND(OR(I113="Motorvejsstrækning",I113="Frakørselsflettestrækning",I113="Tilkørselsflettestrækning"),Inddata!AE128=""),"130 km/t",IF(OR(I113="Motorvejsstrækning",I113="Frakørselsflettestrækning",I113="Tilkørselsflettestrækning"),Inddata!AE128,"Irrelevant"))</f>
        <v>Irrelevant</v>
      </c>
      <c r="AE113" s="4" t="str">
        <f>IF(AND(I113="Tilkørselsflettestrækning",Inddata!AF128=""),"Nej",IF(I113="Tilkørselsflettestrækning",Inddata!AF128,"Irrelevant"))</f>
        <v>Irrelevant</v>
      </c>
      <c r="AF113" s="4" t="str">
        <f>IF(AND(AE113="Ja",Inddata!AG128&gt;0,Inddata!AG128&lt;1.00000001),Inddata!AG128,IF(OR(AE113="Nej",AE113="Ja"),0,"Irrelevant"))</f>
        <v>Irrelevant</v>
      </c>
    </row>
    <row r="114" spans="1:32" x14ac:dyDescent="0.25">
      <c r="A114" s="4" t="str">
        <f>IF(Inddata!A129="","",Inddata!A129)</f>
        <v/>
      </c>
      <c r="B114" s="4" t="str">
        <f>IF(Inddata!B129="","",Inddata!B129)</f>
        <v/>
      </c>
      <c r="C114" s="4" t="str">
        <f>IF(Inddata!C129="","",Inddata!C129)</f>
        <v/>
      </c>
      <c r="D114" s="4" t="str">
        <f>IF(Inddata!D129="","",Inddata!D129)</f>
        <v/>
      </c>
      <c r="E114" s="4" t="str">
        <f>IF(Inddata!E129="","",Inddata!E129)</f>
        <v/>
      </c>
      <c r="F114" s="4" t="str">
        <f>IF(Inddata!F129="","",Inddata!F129)</f>
        <v/>
      </c>
      <c r="G114" s="4">
        <f>IF(Inddata!G129="","",Inddata!G129)</f>
        <v>0</v>
      </c>
      <c r="H114" s="4" t="str">
        <f>IF(Inddata!H129&gt;0.5,Inddata!H129,"")</f>
        <v/>
      </c>
      <c r="I114" s="4" t="str">
        <f>IF(Inddata!I129="","",Inddata!I129)</f>
        <v/>
      </c>
      <c r="J114" s="4" t="str">
        <f>IF(AND(OR(I114="Motorvejsstrækning",I114="Frakørselsflettestrækning",I114="Tilkørselsflettestrækning"),Inddata!K129=""),2,IF(AND(OR(I114="Motorvejsstrækning",I114="Frakørselsflettestrækning",I114="Tilkørselsflettestrækning"),Inddata!K129&gt;0.5,Inddata!K129&lt;21),Inddata!K129,"Irrelevant"))</f>
        <v>Irrelevant</v>
      </c>
      <c r="K114" s="4" t="str">
        <f>IF(AND(OR(I114="Motorvejsstrækning",I114="Frakørselsflettestrækning",I114="Tilkørselsflettestrækning",I114="Frakørselsrampe",I114="Tilkørselsrampe"),Inddata!L129=""),3.5,IF(AND(OR(I114="Motorvejsstrækning",I114="Frakørselsflettestrækning",I114="Tilkørselsflettestrækning",I114="Frakørselsrampe",I114="Tilkørselsrampe"),Inddata!L129&gt;1.5,Inddata!L129&lt;11),Inddata!L129,"Irrelevant"))</f>
        <v>Irrelevant</v>
      </c>
      <c r="L114" s="4" t="str">
        <f>IF(AND(I114="Motorvejsstrækning",Inddata!M129=""),"Nej",IF(I114="Motorvejsstrækning",Inddata!M129,"Irrelevant"))</f>
        <v>Irrelevant</v>
      </c>
      <c r="M114" s="4" t="str">
        <f>IF(AND(L114="Ja",Inddata!N129&gt;0,Inddata!N129&lt;1.00000001),Inddata!N129,IF(OR(L114="Nej",L114="Ja"),0,"Irrelevant"))</f>
        <v>Irrelevant</v>
      </c>
      <c r="N114" s="4" t="str">
        <f>IF(AND(OR(I114="Motorvejsstrækning",I114="Frakørselsflettestrækning",I114="Tilkørselsflettestrækning"),Inddata!O129=""),3,IF(AND(OR(I114="Motorvejsstrækning",I114="Frakørselsflettestrækning",I114="Tilkørselsflettestrækning"),Inddata!O129&lt;11,Inddata!O129&gt;-0.00000001),Inddata!O129,"Irrelevant"))</f>
        <v>Irrelevant</v>
      </c>
      <c r="O114" s="4" t="str">
        <f>IF(AND(OR(I114="Motorvejsstrækning",I114="Frakørselsflettestrækning",I114="Tilkørselsflettestrækning",I114="Frakørselsrampe",I114="Tilkørselsrampe"),Inddata!P129=""),0.5,IF(AND(OR(I114="Motorvejsstrækning",I114="Frakørselsflettestrækning",I114="Tilkørselsflettestrækning",I114="Frakørselsrampe",I114="Tilkørselsrampe"),Inddata!P129&gt;-0.00000001,Inddata!P129&lt;11),Inddata!P129,"Irrelevant"))</f>
        <v>Irrelevant</v>
      </c>
      <c r="P114" s="4" t="str">
        <f>IF(AND(OR(I114="Motorvejsstrækning",I114="Frakørselsflettestrækning",I114="Tilkørselsflettestrækning"),Inddata!Q129=""),5,IF(AND(OR(I114="Motorvejsstrækning",I114="Frakørselsflettestrækning",I114="Tilkørselsflettestrækning"),Inddata!Q129&gt;-0.00000001,Inddata!Q129&lt;101),Inddata!Q129,"Irrelevant"))</f>
        <v>Irrelevant</v>
      </c>
      <c r="Q114" s="4" t="str">
        <f>IF(AND(OR(I114="Motorvejsstrækning",I114="Frakørselsflettestrækning",I114="Tilkørselsflettestrækning"),Inddata!R129=""),"Lige",IF(AND(OR(I114="Motorvejsstrækning",I114="Frakørselsflettestrækning",I114="Tilkørselsflettestrækning"),Inddata!R129&gt;10),Inddata!R129,"Irrelevant"))</f>
        <v>Irrelevant</v>
      </c>
      <c r="R114" s="4" t="str">
        <f>IF(Q114="Lige",0,IF(AND(OR(I114="Motorvejsstrækning",I114="Frakørselsflettestrækning",I114="Tilkørselsflettestrækning"),OR(Inddata!S129="",Inddata!S129&gt;(G114*1000))),G114*1000,IF(AND(OR(I114="Motorvejsstrækning",I114="Frakørselsflettestrækning",I114="Tilkørselsflettestrækning"),Inddata!S129&gt;0),Inddata!S129,"Irrelevant")))</f>
        <v>Irrelevant</v>
      </c>
      <c r="S114" s="4" t="str">
        <f>IF(AND(OR(I114="Motorvejsstrækning",I114="Frakørselsflettestrækning",I114="Tilkørselsflettestrækning"),Inddata!T129=""),"Lige",IF(AND(OR(I114="Motorvejsstrækning",I114="Frakørselsflettestrækning",I114="Tilkørselsflettestrækning"),Inddata!T129&gt;10),Inddata!T129,"Irrelevant"))</f>
        <v>Irrelevant</v>
      </c>
      <c r="T114" s="4" t="str">
        <f>IF(S114="Lige",0,IF(R114="Irrelevant","Irrelevant",IF(AND(OR(I114="Motorvejsstrækning",I114="Frakørselsflettestrækning",I114="Tilkørselsflettestrækning"),OR(Inddata!U129="",Inddata!U129&gt;(G114*1000-R114))),G114*1000-R114,IF(AND(OR(I114="Motorvejsstrækning",I114="Frakørselsflettestrækning",I114="Tilkørselsflettestrækning"),Inddata!U129&gt;0),Inddata!U129,"Irrelevant"))))</f>
        <v>Irrelevant</v>
      </c>
      <c r="U114" s="4" t="str">
        <f>IF(AND(OR(I114="Motorvejsstrækning",I114="Frakørselsflettestrækning",I114="Tilkørselsflettestrækning",I114="Frakørselsrampe",I114="Tilkørselsrampe"),Inddata!V129=""),"Nej",IF(OR(I114="Motorvejsstrækning",I114="Frakørselsflettestrækning",I114="Tilkørselsflettestrækning",I114="Frakørselsrampe",I114="Tilkørselsrampe"),Inddata!V129,"Irrelevant"))</f>
        <v>Irrelevant</v>
      </c>
      <c r="V114" s="4" t="str">
        <f>IF(W114="Lige",IF(AND(OR(I114="Frakørselsrampe",I114="Tilkørselsrampe"),Inddata!W129=""),"Lige ruderrampe",IF(OR(I114="Frakørselsrampe",I114="Tilkørselsrampe"),Inddata!W129,"Irrelevant")),"Irrelevant")</f>
        <v>Irrelevant</v>
      </c>
      <c r="W114" s="4" t="str">
        <f>IF(AND(OR(I114="Frakørselsrampe",I114="Tilkørselsrampe"),Inddata!X129=""),"Lige",IF(AND(OR(I114="Frakørselsrampe",I114="Tilkørselsrampe"),Inddata!X129&gt;10),Inddata!X129,"Irrelevant"))</f>
        <v>Irrelevant</v>
      </c>
      <c r="X114" s="4" t="str">
        <f>IF(AND(OR(I114="Frakørselsrampe",I114="Tilkørselsrampe"),OR(Inddata!Y129="",Inddata!Y129&gt;(G114*1000))),G114*1000,IF(AND(OR(I114="Frakørselsrampe",I114="Tilkørselsrampe"),Inddata!Y129&gt;0),Inddata!Y129,"Irrelevant"))</f>
        <v>Irrelevant</v>
      </c>
      <c r="Y114" s="4" t="str">
        <f>IF(AND(I114="Frakørselsrampe",Inddata!Z129=""),95,IF(AND(I114="Tilkørselsrampe",Inddata!Z129=""),45,IF(AND(OR(I114="Frakørselsrampe",I114="Tilkørselsrampe"),Inddata!Z129&gt;4,Inddata!Z129&lt;200),Inddata!Z129,"Irrelevant")))</f>
        <v>Irrelevant</v>
      </c>
      <c r="Z114" s="4" t="str">
        <f>IF(AND(OR(I114="Frakørselsrampe",I114="Tilkørselsrampe"),Inddata!AA129=""),"Lige",IF(AND(OR(I114="Frakørselsrampe",I114="Tilkørselsrampe"),Inddata!AA129&gt;10),Inddata!AA129,"Irrelevant"))</f>
        <v>Irrelevant</v>
      </c>
      <c r="AA114" s="4" t="str">
        <f>IF(X114="Irrelevant","Irrelevant",IF(AND(OR(I114="Frakørselsrampe",I114="Tilkørselsrampe"),OR(Inddata!AB129="",Inddata!AB129&gt;(G114*1000-X114))),G114*1000-X114,IF(AND(OR(I114="Frakørselsrampe",I114="Tilkørselsrampe"),Inddata!AB129&gt;0),Inddata!AB129,"Irrelevant")))</f>
        <v>Irrelevant</v>
      </c>
      <c r="AB114" s="4" t="str">
        <f>IF(AND(I114="Frakørselsrampe",Inddata!AC129=""),60,IF(AND(I114="Tilkørselsrampe",Inddata!AC129=""),80,IF(AND(OR(I114="Frakørselsrampe",I114="Tilkørselsrampe"),Inddata!AC129&gt;4,Inddata!AC129&lt;200),Inddata!AC129,"Irrelevant")))</f>
        <v>Irrelevant</v>
      </c>
      <c r="AC114" s="4" t="str">
        <f>IF(AND(OR(I114="Motorvejsstrækning",I114="Frakørselsflettestrækning",I114="Tilkørselsflettestrækning"),Inddata!AD129=""),"Nej",IF(OR(I114="Motorvejsstrækning",I114="Frakørselsflettestrækning",I114="Tilkørselsflettestrækning"),Inddata!AD129,"Irrelevant"))</f>
        <v>Irrelevant</v>
      </c>
      <c r="AD114" s="4" t="str">
        <f>IF(AND(OR(I114="Motorvejsstrækning",I114="Frakørselsflettestrækning",I114="Tilkørselsflettestrækning"),Inddata!AE129=""),"130 km/t",IF(OR(I114="Motorvejsstrækning",I114="Frakørselsflettestrækning",I114="Tilkørselsflettestrækning"),Inddata!AE129,"Irrelevant"))</f>
        <v>Irrelevant</v>
      </c>
      <c r="AE114" s="4" t="str">
        <f>IF(AND(I114="Tilkørselsflettestrækning",Inddata!AF129=""),"Nej",IF(I114="Tilkørselsflettestrækning",Inddata!AF129,"Irrelevant"))</f>
        <v>Irrelevant</v>
      </c>
      <c r="AF114" s="4" t="str">
        <f>IF(AND(AE114="Ja",Inddata!AG129&gt;0,Inddata!AG129&lt;1.00000001),Inddata!AG129,IF(OR(AE114="Nej",AE114="Ja"),0,"Irrelevant"))</f>
        <v>Irrelevant</v>
      </c>
    </row>
    <row r="115" spans="1:32" x14ac:dyDescent="0.25">
      <c r="A115" s="4" t="str">
        <f>IF(Inddata!A130="","",Inddata!A130)</f>
        <v/>
      </c>
      <c r="B115" s="4" t="str">
        <f>IF(Inddata!B130="","",Inddata!B130)</f>
        <v/>
      </c>
      <c r="C115" s="4" t="str">
        <f>IF(Inddata!C130="","",Inddata!C130)</f>
        <v/>
      </c>
      <c r="D115" s="4" t="str">
        <f>IF(Inddata!D130="","",Inddata!D130)</f>
        <v/>
      </c>
      <c r="E115" s="4" t="str">
        <f>IF(Inddata!E130="","",Inddata!E130)</f>
        <v/>
      </c>
      <c r="F115" s="4" t="str">
        <f>IF(Inddata!F130="","",Inddata!F130)</f>
        <v/>
      </c>
      <c r="G115" s="4">
        <f>IF(Inddata!G130="","",Inddata!G130)</f>
        <v>0</v>
      </c>
      <c r="H115" s="4" t="str">
        <f>IF(Inddata!H130&gt;0.5,Inddata!H130,"")</f>
        <v/>
      </c>
      <c r="I115" s="4" t="str">
        <f>IF(Inddata!I130="","",Inddata!I130)</f>
        <v/>
      </c>
      <c r="J115" s="4" t="str">
        <f>IF(AND(OR(I115="Motorvejsstrækning",I115="Frakørselsflettestrækning",I115="Tilkørselsflettestrækning"),Inddata!K130=""),2,IF(AND(OR(I115="Motorvejsstrækning",I115="Frakørselsflettestrækning",I115="Tilkørselsflettestrækning"),Inddata!K130&gt;0.5,Inddata!K130&lt;21),Inddata!K130,"Irrelevant"))</f>
        <v>Irrelevant</v>
      </c>
      <c r="K115" s="4" t="str">
        <f>IF(AND(OR(I115="Motorvejsstrækning",I115="Frakørselsflettestrækning",I115="Tilkørselsflettestrækning",I115="Frakørselsrampe",I115="Tilkørselsrampe"),Inddata!L130=""),3.5,IF(AND(OR(I115="Motorvejsstrækning",I115="Frakørselsflettestrækning",I115="Tilkørselsflettestrækning",I115="Frakørselsrampe",I115="Tilkørselsrampe"),Inddata!L130&gt;1.5,Inddata!L130&lt;11),Inddata!L130,"Irrelevant"))</f>
        <v>Irrelevant</v>
      </c>
      <c r="L115" s="4" t="str">
        <f>IF(AND(I115="Motorvejsstrækning",Inddata!M130=""),"Nej",IF(I115="Motorvejsstrækning",Inddata!M130,"Irrelevant"))</f>
        <v>Irrelevant</v>
      </c>
      <c r="M115" s="4" t="str">
        <f>IF(AND(L115="Ja",Inddata!N130&gt;0,Inddata!N130&lt;1.00000001),Inddata!N130,IF(OR(L115="Nej",L115="Ja"),0,"Irrelevant"))</f>
        <v>Irrelevant</v>
      </c>
      <c r="N115" s="4" t="str">
        <f>IF(AND(OR(I115="Motorvejsstrækning",I115="Frakørselsflettestrækning",I115="Tilkørselsflettestrækning"),Inddata!O130=""),3,IF(AND(OR(I115="Motorvejsstrækning",I115="Frakørselsflettestrækning",I115="Tilkørselsflettestrækning"),Inddata!O130&lt;11,Inddata!O130&gt;-0.00000001),Inddata!O130,"Irrelevant"))</f>
        <v>Irrelevant</v>
      </c>
      <c r="O115" s="4" t="str">
        <f>IF(AND(OR(I115="Motorvejsstrækning",I115="Frakørselsflettestrækning",I115="Tilkørselsflettestrækning",I115="Frakørselsrampe",I115="Tilkørselsrampe"),Inddata!P130=""),0.5,IF(AND(OR(I115="Motorvejsstrækning",I115="Frakørselsflettestrækning",I115="Tilkørselsflettestrækning",I115="Frakørselsrampe",I115="Tilkørselsrampe"),Inddata!P130&gt;-0.00000001,Inddata!P130&lt;11),Inddata!P130,"Irrelevant"))</f>
        <v>Irrelevant</v>
      </c>
      <c r="P115" s="4" t="str">
        <f>IF(AND(OR(I115="Motorvejsstrækning",I115="Frakørselsflettestrækning",I115="Tilkørselsflettestrækning"),Inddata!Q130=""),5,IF(AND(OR(I115="Motorvejsstrækning",I115="Frakørselsflettestrækning",I115="Tilkørselsflettestrækning"),Inddata!Q130&gt;-0.00000001,Inddata!Q130&lt;101),Inddata!Q130,"Irrelevant"))</f>
        <v>Irrelevant</v>
      </c>
      <c r="Q115" s="4" t="str">
        <f>IF(AND(OR(I115="Motorvejsstrækning",I115="Frakørselsflettestrækning",I115="Tilkørselsflettestrækning"),Inddata!R130=""),"Lige",IF(AND(OR(I115="Motorvejsstrækning",I115="Frakørselsflettestrækning",I115="Tilkørselsflettestrækning"),Inddata!R130&gt;10),Inddata!R130,"Irrelevant"))</f>
        <v>Irrelevant</v>
      </c>
      <c r="R115" s="4" t="str">
        <f>IF(Q115="Lige",0,IF(AND(OR(I115="Motorvejsstrækning",I115="Frakørselsflettestrækning",I115="Tilkørselsflettestrækning"),OR(Inddata!S130="",Inddata!S130&gt;(G115*1000))),G115*1000,IF(AND(OR(I115="Motorvejsstrækning",I115="Frakørselsflettestrækning",I115="Tilkørselsflettestrækning"),Inddata!S130&gt;0),Inddata!S130,"Irrelevant")))</f>
        <v>Irrelevant</v>
      </c>
      <c r="S115" s="4" t="str">
        <f>IF(AND(OR(I115="Motorvejsstrækning",I115="Frakørselsflettestrækning",I115="Tilkørselsflettestrækning"),Inddata!T130=""),"Lige",IF(AND(OR(I115="Motorvejsstrækning",I115="Frakørselsflettestrækning",I115="Tilkørselsflettestrækning"),Inddata!T130&gt;10),Inddata!T130,"Irrelevant"))</f>
        <v>Irrelevant</v>
      </c>
      <c r="T115" s="4" t="str">
        <f>IF(S115="Lige",0,IF(R115="Irrelevant","Irrelevant",IF(AND(OR(I115="Motorvejsstrækning",I115="Frakørselsflettestrækning",I115="Tilkørselsflettestrækning"),OR(Inddata!U130="",Inddata!U130&gt;(G115*1000-R115))),G115*1000-R115,IF(AND(OR(I115="Motorvejsstrækning",I115="Frakørselsflettestrækning",I115="Tilkørselsflettestrækning"),Inddata!U130&gt;0),Inddata!U130,"Irrelevant"))))</f>
        <v>Irrelevant</v>
      </c>
      <c r="U115" s="4" t="str">
        <f>IF(AND(OR(I115="Motorvejsstrækning",I115="Frakørselsflettestrækning",I115="Tilkørselsflettestrækning",I115="Frakørselsrampe",I115="Tilkørselsrampe"),Inddata!V130=""),"Nej",IF(OR(I115="Motorvejsstrækning",I115="Frakørselsflettestrækning",I115="Tilkørselsflettestrækning",I115="Frakørselsrampe",I115="Tilkørselsrampe"),Inddata!V130,"Irrelevant"))</f>
        <v>Irrelevant</v>
      </c>
      <c r="V115" s="4" t="str">
        <f>IF(W115="Lige",IF(AND(OR(I115="Frakørselsrampe",I115="Tilkørselsrampe"),Inddata!W130=""),"Lige ruderrampe",IF(OR(I115="Frakørselsrampe",I115="Tilkørselsrampe"),Inddata!W130,"Irrelevant")),"Irrelevant")</f>
        <v>Irrelevant</v>
      </c>
      <c r="W115" s="4" t="str">
        <f>IF(AND(OR(I115="Frakørselsrampe",I115="Tilkørselsrampe"),Inddata!X130=""),"Lige",IF(AND(OR(I115="Frakørselsrampe",I115="Tilkørselsrampe"),Inddata!X130&gt;10),Inddata!X130,"Irrelevant"))</f>
        <v>Irrelevant</v>
      </c>
      <c r="X115" s="4" t="str">
        <f>IF(AND(OR(I115="Frakørselsrampe",I115="Tilkørselsrampe"),OR(Inddata!Y130="",Inddata!Y130&gt;(G115*1000))),G115*1000,IF(AND(OR(I115="Frakørselsrampe",I115="Tilkørselsrampe"),Inddata!Y130&gt;0),Inddata!Y130,"Irrelevant"))</f>
        <v>Irrelevant</v>
      </c>
      <c r="Y115" s="4" t="str">
        <f>IF(AND(I115="Frakørselsrampe",Inddata!Z130=""),95,IF(AND(I115="Tilkørselsrampe",Inddata!Z130=""),45,IF(AND(OR(I115="Frakørselsrampe",I115="Tilkørselsrampe"),Inddata!Z130&gt;4,Inddata!Z130&lt;200),Inddata!Z130,"Irrelevant")))</f>
        <v>Irrelevant</v>
      </c>
      <c r="Z115" s="4" t="str">
        <f>IF(AND(OR(I115="Frakørselsrampe",I115="Tilkørselsrampe"),Inddata!AA130=""),"Lige",IF(AND(OR(I115="Frakørselsrampe",I115="Tilkørselsrampe"),Inddata!AA130&gt;10),Inddata!AA130,"Irrelevant"))</f>
        <v>Irrelevant</v>
      </c>
      <c r="AA115" s="4" t="str">
        <f>IF(X115="Irrelevant","Irrelevant",IF(AND(OR(I115="Frakørselsrampe",I115="Tilkørselsrampe"),OR(Inddata!AB130="",Inddata!AB130&gt;(G115*1000-X115))),G115*1000-X115,IF(AND(OR(I115="Frakørselsrampe",I115="Tilkørselsrampe"),Inddata!AB130&gt;0),Inddata!AB130,"Irrelevant")))</f>
        <v>Irrelevant</v>
      </c>
      <c r="AB115" s="4" t="str">
        <f>IF(AND(I115="Frakørselsrampe",Inddata!AC130=""),60,IF(AND(I115="Tilkørselsrampe",Inddata!AC130=""),80,IF(AND(OR(I115="Frakørselsrampe",I115="Tilkørselsrampe"),Inddata!AC130&gt;4,Inddata!AC130&lt;200),Inddata!AC130,"Irrelevant")))</f>
        <v>Irrelevant</v>
      </c>
      <c r="AC115" s="4" t="str">
        <f>IF(AND(OR(I115="Motorvejsstrækning",I115="Frakørselsflettestrækning",I115="Tilkørselsflettestrækning"),Inddata!AD130=""),"Nej",IF(OR(I115="Motorvejsstrækning",I115="Frakørselsflettestrækning",I115="Tilkørselsflettestrækning"),Inddata!AD130,"Irrelevant"))</f>
        <v>Irrelevant</v>
      </c>
      <c r="AD115" s="4" t="str">
        <f>IF(AND(OR(I115="Motorvejsstrækning",I115="Frakørselsflettestrækning",I115="Tilkørselsflettestrækning"),Inddata!AE130=""),"130 km/t",IF(OR(I115="Motorvejsstrækning",I115="Frakørselsflettestrækning",I115="Tilkørselsflettestrækning"),Inddata!AE130,"Irrelevant"))</f>
        <v>Irrelevant</v>
      </c>
      <c r="AE115" s="4" t="str">
        <f>IF(AND(I115="Tilkørselsflettestrækning",Inddata!AF130=""),"Nej",IF(I115="Tilkørselsflettestrækning",Inddata!AF130,"Irrelevant"))</f>
        <v>Irrelevant</v>
      </c>
      <c r="AF115" s="4" t="str">
        <f>IF(AND(AE115="Ja",Inddata!AG130&gt;0,Inddata!AG130&lt;1.00000001),Inddata!AG130,IF(OR(AE115="Nej",AE115="Ja"),0,"Irrelevant"))</f>
        <v>Irrelevant</v>
      </c>
    </row>
    <row r="116" spans="1:32" x14ac:dyDescent="0.25">
      <c r="A116" s="4" t="str">
        <f>IF(Inddata!A131="","",Inddata!A131)</f>
        <v/>
      </c>
      <c r="B116" s="4" t="str">
        <f>IF(Inddata!B131="","",Inddata!B131)</f>
        <v/>
      </c>
      <c r="C116" s="4" t="str">
        <f>IF(Inddata!C131="","",Inddata!C131)</f>
        <v/>
      </c>
      <c r="D116" s="4" t="str">
        <f>IF(Inddata!D131="","",Inddata!D131)</f>
        <v/>
      </c>
      <c r="E116" s="4" t="str">
        <f>IF(Inddata!E131="","",Inddata!E131)</f>
        <v/>
      </c>
      <c r="F116" s="4" t="str">
        <f>IF(Inddata!F131="","",Inddata!F131)</f>
        <v/>
      </c>
      <c r="G116" s="4">
        <f>IF(Inddata!G131="","",Inddata!G131)</f>
        <v>0</v>
      </c>
      <c r="H116" s="4" t="str">
        <f>IF(Inddata!H131&gt;0.5,Inddata!H131,"")</f>
        <v/>
      </c>
      <c r="I116" s="4" t="str">
        <f>IF(Inddata!I131="","",Inddata!I131)</f>
        <v/>
      </c>
      <c r="J116" s="4" t="str">
        <f>IF(AND(OR(I116="Motorvejsstrækning",I116="Frakørselsflettestrækning",I116="Tilkørselsflettestrækning"),Inddata!K131=""),2,IF(AND(OR(I116="Motorvejsstrækning",I116="Frakørselsflettestrækning",I116="Tilkørselsflettestrækning"),Inddata!K131&gt;0.5,Inddata!K131&lt;21),Inddata!K131,"Irrelevant"))</f>
        <v>Irrelevant</v>
      </c>
      <c r="K116" s="4" t="str">
        <f>IF(AND(OR(I116="Motorvejsstrækning",I116="Frakørselsflettestrækning",I116="Tilkørselsflettestrækning",I116="Frakørselsrampe",I116="Tilkørselsrampe"),Inddata!L131=""),3.5,IF(AND(OR(I116="Motorvejsstrækning",I116="Frakørselsflettestrækning",I116="Tilkørselsflettestrækning",I116="Frakørselsrampe",I116="Tilkørselsrampe"),Inddata!L131&gt;1.5,Inddata!L131&lt;11),Inddata!L131,"Irrelevant"))</f>
        <v>Irrelevant</v>
      </c>
      <c r="L116" s="4" t="str">
        <f>IF(AND(I116="Motorvejsstrækning",Inddata!M131=""),"Nej",IF(I116="Motorvejsstrækning",Inddata!M131,"Irrelevant"))</f>
        <v>Irrelevant</v>
      </c>
      <c r="M116" s="4" t="str">
        <f>IF(AND(L116="Ja",Inddata!N131&gt;0,Inddata!N131&lt;1.00000001),Inddata!N131,IF(OR(L116="Nej",L116="Ja"),0,"Irrelevant"))</f>
        <v>Irrelevant</v>
      </c>
      <c r="N116" s="4" t="str">
        <f>IF(AND(OR(I116="Motorvejsstrækning",I116="Frakørselsflettestrækning",I116="Tilkørselsflettestrækning"),Inddata!O131=""),3,IF(AND(OR(I116="Motorvejsstrækning",I116="Frakørselsflettestrækning",I116="Tilkørselsflettestrækning"),Inddata!O131&lt;11,Inddata!O131&gt;-0.00000001),Inddata!O131,"Irrelevant"))</f>
        <v>Irrelevant</v>
      </c>
      <c r="O116" s="4" t="str">
        <f>IF(AND(OR(I116="Motorvejsstrækning",I116="Frakørselsflettestrækning",I116="Tilkørselsflettestrækning",I116="Frakørselsrampe",I116="Tilkørselsrampe"),Inddata!P131=""),0.5,IF(AND(OR(I116="Motorvejsstrækning",I116="Frakørselsflettestrækning",I116="Tilkørselsflettestrækning",I116="Frakørselsrampe",I116="Tilkørselsrampe"),Inddata!P131&gt;-0.00000001,Inddata!P131&lt;11),Inddata!P131,"Irrelevant"))</f>
        <v>Irrelevant</v>
      </c>
      <c r="P116" s="4" t="str">
        <f>IF(AND(OR(I116="Motorvejsstrækning",I116="Frakørselsflettestrækning",I116="Tilkørselsflettestrækning"),Inddata!Q131=""),5,IF(AND(OR(I116="Motorvejsstrækning",I116="Frakørselsflettestrækning",I116="Tilkørselsflettestrækning"),Inddata!Q131&gt;-0.00000001,Inddata!Q131&lt;101),Inddata!Q131,"Irrelevant"))</f>
        <v>Irrelevant</v>
      </c>
      <c r="Q116" s="4" t="str">
        <f>IF(AND(OR(I116="Motorvejsstrækning",I116="Frakørselsflettestrækning",I116="Tilkørselsflettestrækning"),Inddata!R131=""),"Lige",IF(AND(OR(I116="Motorvejsstrækning",I116="Frakørselsflettestrækning",I116="Tilkørselsflettestrækning"),Inddata!R131&gt;10),Inddata!R131,"Irrelevant"))</f>
        <v>Irrelevant</v>
      </c>
      <c r="R116" s="4" t="str">
        <f>IF(Q116="Lige",0,IF(AND(OR(I116="Motorvejsstrækning",I116="Frakørselsflettestrækning",I116="Tilkørselsflettestrækning"),OR(Inddata!S131="",Inddata!S131&gt;(G116*1000))),G116*1000,IF(AND(OR(I116="Motorvejsstrækning",I116="Frakørselsflettestrækning",I116="Tilkørselsflettestrækning"),Inddata!S131&gt;0),Inddata!S131,"Irrelevant")))</f>
        <v>Irrelevant</v>
      </c>
      <c r="S116" s="4" t="str">
        <f>IF(AND(OR(I116="Motorvejsstrækning",I116="Frakørselsflettestrækning",I116="Tilkørselsflettestrækning"),Inddata!T131=""),"Lige",IF(AND(OR(I116="Motorvejsstrækning",I116="Frakørselsflettestrækning",I116="Tilkørselsflettestrækning"),Inddata!T131&gt;10),Inddata!T131,"Irrelevant"))</f>
        <v>Irrelevant</v>
      </c>
      <c r="T116" s="4" t="str">
        <f>IF(S116="Lige",0,IF(R116="Irrelevant","Irrelevant",IF(AND(OR(I116="Motorvejsstrækning",I116="Frakørselsflettestrækning",I116="Tilkørselsflettestrækning"),OR(Inddata!U131="",Inddata!U131&gt;(G116*1000-R116))),G116*1000-R116,IF(AND(OR(I116="Motorvejsstrækning",I116="Frakørselsflettestrækning",I116="Tilkørselsflettestrækning"),Inddata!U131&gt;0),Inddata!U131,"Irrelevant"))))</f>
        <v>Irrelevant</v>
      </c>
      <c r="U116" s="4" t="str">
        <f>IF(AND(OR(I116="Motorvejsstrækning",I116="Frakørselsflettestrækning",I116="Tilkørselsflettestrækning",I116="Frakørselsrampe",I116="Tilkørselsrampe"),Inddata!V131=""),"Nej",IF(OR(I116="Motorvejsstrækning",I116="Frakørselsflettestrækning",I116="Tilkørselsflettestrækning",I116="Frakørselsrampe",I116="Tilkørselsrampe"),Inddata!V131,"Irrelevant"))</f>
        <v>Irrelevant</v>
      </c>
      <c r="V116" s="4" t="str">
        <f>IF(W116="Lige",IF(AND(OR(I116="Frakørselsrampe",I116="Tilkørselsrampe"),Inddata!W131=""),"Lige ruderrampe",IF(OR(I116="Frakørselsrampe",I116="Tilkørselsrampe"),Inddata!W131,"Irrelevant")),"Irrelevant")</f>
        <v>Irrelevant</v>
      </c>
      <c r="W116" s="4" t="str">
        <f>IF(AND(OR(I116="Frakørselsrampe",I116="Tilkørselsrampe"),Inddata!X131=""),"Lige",IF(AND(OR(I116="Frakørselsrampe",I116="Tilkørselsrampe"),Inddata!X131&gt;10),Inddata!X131,"Irrelevant"))</f>
        <v>Irrelevant</v>
      </c>
      <c r="X116" s="4" t="str">
        <f>IF(AND(OR(I116="Frakørselsrampe",I116="Tilkørselsrampe"),OR(Inddata!Y131="",Inddata!Y131&gt;(G116*1000))),G116*1000,IF(AND(OR(I116="Frakørselsrampe",I116="Tilkørselsrampe"),Inddata!Y131&gt;0),Inddata!Y131,"Irrelevant"))</f>
        <v>Irrelevant</v>
      </c>
      <c r="Y116" s="4" t="str">
        <f>IF(AND(I116="Frakørselsrampe",Inddata!Z131=""),95,IF(AND(I116="Tilkørselsrampe",Inddata!Z131=""),45,IF(AND(OR(I116="Frakørselsrampe",I116="Tilkørselsrampe"),Inddata!Z131&gt;4,Inddata!Z131&lt;200),Inddata!Z131,"Irrelevant")))</f>
        <v>Irrelevant</v>
      </c>
      <c r="Z116" s="4" t="str">
        <f>IF(AND(OR(I116="Frakørselsrampe",I116="Tilkørselsrampe"),Inddata!AA131=""),"Lige",IF(AND(OR(I116="Frakørselsrampe",I116="Tilkørselsrampe"),Inddata!AA131&gt;10),Inddata!AA131,"Irrelevant"))</f>
        <v>Irrelevant</v>
      </c>
      <c r="AA116" s="4" t="str">
        <f>IF(X116="Irrelevant","Irrelevant",IF(AND(OR(I116="Frakørselsrampe",I116="Tilkørselsrampe"),OR(Inddata!AB131="",Inddata!AB131&gt;(G116*1000-X116))),G116*1000-X116,IF(AND(OR(I116="Frakørselsrampe",I116="Tilkørselsrampe"),Inddata!AB131&gt;0),Inddata!AB131,"Irrelevant")))</f>
        <v>Irrelevant</v>
      </c>
      <c r="AB116" s="4" t="str">
        <f>IF(AND(I116="Frakørselsrampe",Inddata!AC131=""),60,IF(AND(I116="Tilkørselsrampe",Inddata!AC131=""),80,IF(AND(OR(I116="Frakørselsrampe",I116="Tilkørselsrampe"),Inddata!AC131&gt;4,Inddata!AC131&lt;200),Inddata!AC131,"Irrelevant")))</f>
        <v>Irrelevant</v>
      </c>
      <c r="AC116" s="4" t="str">
        <f>IF(AND(OR(I116="Motorvejsstrækning",I116="Frakørselsflettestrækning",I116="Tilkørselsflettestrækning"),Inddata!AD131=""),"Nej",IF(OR(I116="Motorvejsstrækning",I116="Frakørselsflettestrækning",I116="Tilkørselsflettestrækning"),Inddata!AD131,"Irrelevant"))</f>
        <v>Irrelevant</v>
      </c>
      <c r="AD116" s="4" t="str">
        <f>IF(AND(OR(I116="Motorvejsstrækning",I116="Frakørselsflettestrækning",I116="Tilkørselsflettestrækning"),Inddata!AE131=""),"130 km/t",IF(OR(I116="Motorvejsstrækning",I116="Frakørselsflettestrækning",I116="Tilkørselsflettestrækning"),Inddata!AE131,"Irrelevant"))</f>
        <v>Irrelevant</v>
      </c>
      <c r="AE116" s="4" t="str">
        <f>IF(AND(I116="Tilkørselsflettestrækning",Inddata!AF131=""),"Nej",IF(I116="Tilkørselsflettestrækning",Inddata!AF131,"Irrelevant"))</f>
        <v>Irrelevant</v>
      </c>
      <c r="AF116" s="4" t="str">
        <f>IF(AND(AE116="Ja",Inddata!AG131&gt;0,Inddata!AG131&lt;1.00000001),Inddata!AG131,IF(OR(AE116="Nej",AE116="Ja"),0,"Irrelevant"))</f>
        <v>Irrelevant</v>
      </c>
    </row>
    <row r="117" spans="1:32" x14ac:dyDescent="0.25">
      <c r="A117" s="4" t="str">
        <f>IF(Inddata!A132="","",Inddata!A132)</f>
        <v/>
      </c>
      <c r="B117" s="4" t="str">
        <f>IF(Inddata!B132="","",Inddata!B132)</f>
        <v/>
      </c>
      <c r="C117" s="4" t="str">
        <f>IF(Inddata!C132="","",Inddata!C132)</f>
        <v/>
      </c>
      <c r="D117" s="4" t="str">
        <f>IF(Inddata!D132="","",Inddata!D132)</f>
        <v/>
      </c>
      <c r="E117" s="4" t="str">
        <f>IF(Inddata!E132="","",Inddata!E132)</f>
        <v/>
      </c>
      <c r="F117" s="4" t="str">
        <f>IF(Inddata!F132="","",Inddata!F132)</f>
        <v/>
      </c>
      <c r="G117" s="4">
        <f>IF(Inddata!G132="","",Inddata!G132)</f>
        <v>0</v>
      </c>
      <c r="H117" s="4" t="str">
        <f>IF(Inddata!H132&gt;0.5,Inddata!H132,"")</f>
        <v/>
      </c>
      <c r="I117" s="4" t="str">
        <f>IF(Inddata!I132="","",Inddata!I132)</f>
        <v/>
      </c>
      <c r="J117" s="4" t="str">
        <f>IF(AND(OR(I117="Motorvejsstrækning",I117="Frakørselsflettestrækning",I117="Tilkørselsflettestrækning"),Inddata!K132=""),2,IF(AND(OR(I117="Motorvejsstrækning",I117="Frakørselsflettestrækning",I117="Tilkørselsflettestrækning"),Inddata!K132&gt;0.5,Inddata!K132&lt;21),Inddata!K132,"Irrelevant"))</f>
        <v>Irrelevant</v>
      </c>
      <c r="K117" s="4" t="str">
        <f>IF(AND(OR(I117="Motorvejsstrækning",I117="Frakørselsflettestrækning",I117="Tilkørselsflettestrækning",I117="Frakørselsrampe",I117="Tilkørselsrampe"),Inddata!L132=""),3.5,IF(AND(OR(I117="Motorvejsstrækning",I117="Frakørselsflettestrækning",I117="Tilkørselsflettestrækning",I117="Frakørselsrampe",I117="Tilkørselsrampe"),Inddata!L132&gt;1.5,Inddata!L132&lt;11),Inddata!L132,"Irrelevant"))</f>
        <v>Irrelevant</v>
      </c>
      <c r="L117" s="4" t="str">
        <f>IF(AND(I117="Motorvejsstrækning",Inddata!M132=""),"Nej",IF(I117="Motorvejsstrækning",Inddata!M132,"Irrelevant"))</f>
        <v>Irrelevant</v>
      </c>
      <c r="M117" s="4" t="str">
        <f>IF(AND(L117="Ja",Inddata!N132&gt;0,Inddata!N132&lt;1.00000001),Inddata!N132,IF(OR(L117="Nej",L117="Ja"),0,"Irrelevant"))</f>
        <v>Irrelevant</v>
      </c>
      <c r="N117" s="4" t="str">
        <f>IF(AND(OR(I117="Motorvejsstrækning",I117="Frakørselsflettestrækning",I117="Tilkørselsflettestrækning"),Inddata!O132=""),3,IF(AND(OR(I117="Motorvejsstrækning",I117="Frakørselsflettestrækning",I117="Tilkørselsflettestrækning"),Inddata!O132&lt;11,Inddata!O132&gt;-0.00000001),Inddata!O132,"Irrelevant"))</f>
        <v>Irrelevant</v>
      </c>
      <c r="O117" s="4" t="str">
        <f>IF(AND(OR(I117="Motorvejsstrækning",I117="Frakørselsflettestrækning",I117="Tilkørselsflettestrækning",I117="Frakørselsrampe",I117="Tilkørselsrampe"),Inddata!P132=""),0.5,IF(AND(OR(I117="Motorvejsstrækning",I117="Frakørselsflettestrækning",I117="Tilkørselsflettestrækning",I117="Frakørselsrampe",I117="Tilkørselsrampe"),Inddata!P132&gt;-0.00000001,Inddata!P132&lt;11),Inddata!P132,"Irrelevant"))</f>
        <v>Irrelevant</v>
      </c>
      <c r="P117" s="4" t="str">
        <f>IF(AND(OR(I117="Motorvejsstrækning",I117="Frakørselsflettestrækning",I117="Tilkørselsflettestrækning"),Inddata!Q132=""),5,IF(AND(OR(I117="Motorvejsstrækning",I117="Frakørselsflettestrækning",I117="Tilkørselsflettestrækning"),Inddata!Q132&gt;-0.00000001,Inddata!Q132&lt;101),Inddata!Q132,"Irrelevant"))</f>
        <v>Irrelevant</v>
      </c>
      <c r="Q117" s="4" t="str">
        <f>IF(AND(OR(I117="Motorvejsstrækning",I117="Frakørselsflettestrækning",I117="Tilkørselsflettestrækning"),Inddata!R132=""),"Lige",IF(AND(OR(I117="Motorvejsstrækning",I117="Frakørselsflettestrækning",I117="Tilkørselsflettestrækning"),Inddata!R132&gt;10),Inddata!R132,"Irrelevant"))</f>
        <v>Irrelevant</v>
      </c>
      <c r="R117" s="4" t="str">
        <f>IF(Q117="Lige",0,IF(AND(OR(I117="Motorvejsstrækning",I117="Frakørselsflettestrækning",I117="Tilkørselsflettestrækning"),OR(Inddata!S132="",Inddata!S132&gt;(G117*1000))),G117*1000,IF(AND(OR(I117="Motorvejsstrækning",I117="Frakørselsflettestrækning",I117="Tilkørselsflettestrækning"),Inddata!S132&gt;0),Inddata!S132,"Irrelevant")))</f>
        <v>Irrelevant</v>
      </c>
      <c r="S117" s="4" t="str">
        <f>IF(AND(OR(I117="Motorvejsstrækning",I117="Frakørselsflettestrækning",I117="Tilkørselsflettestrækning"),Inddata!T132=""),"Lige",IF(AND(OR(I117="Motorvejsstrækning",I117="Frakørselsflettestrækning",I117="Tilkørselsflettestrækning"),Inddata!T132&gt;10),Inddata!T132,"Irrelevant"))</f>
        <v>Irrelevant</v>
      </c>
      <c r="T117" s="4" t="str">
        <f>IF(S117="Lige",0,IF(R117="Irrelevant","Irrelevant",IF(AND(OR(I117="Motorvejsstrækning",I117="Frakørselsflettestrækning",I117="Tilkørselsflettestrækning"),OR(Inddata!U132="",Inddata!U132&gt;(G117*1000-R117))),G117*1000-R117,IF(AND(OR(I117="Motorvejsstrækning",I117="Frakørselsflettestrækning",I117="Tilkørselsflettestrækning"),Inddata!U132&gt;0),Inddata!U132,"Irrelevant"))))</f>
        <v>Irrelevant</v>
      </c>
      <c r="U117" s="4" t="str">
        <f>IF(AND(OR(I117="Motorvejsstrækning",I117="Frakørselsflettestrækning",I117="Tilkørselsflettestrækning",I117="Frakørselsrampe",I117="Tilkørselsrampe"),Inddata!V132=""),"Nej",IF(OR(I117="Motorvejsstrækning",I117="Frakørselsflettestrækning",I117="Tilkørselsflettestrækning",I117="Frakørselsrampe",I117="Tilkørselsrampe"),Inddata!V132,"Irrelevant"))</f>
        <v>Irrelevant</v>
      </c>
      <c r="V117" s="4" t="str">
        <f>IF(W117="Lige",IF(AND(OR(I117="Frakørselsrampe",I117="Tilkørselsrampe"),Inddata!W132=""),"Lige ruderrampe",IF(OR(I117="Frakørselsrampe",I117="Tilkørselsrampe"),Inddata!W132,"Irrelevant")),"Irrelevant")</f>
        <v>Irrelevant</v>
      </c>
      <c r="W117" s="4" t="str">
        <f>IF(AND(OR(I117="Frakørselsrampe",I117="Tilkørselsrampe"),Inddata!X132=""),"Lige",IF(AND(OR(I117="Frakørselsrampe",I117="Tilkørselsrampe"),Inddata!X132&gt;10),Inddata!X132,"Irrelevant"))</f>
        <v>Irrelevant</v>
      </c>
      <c r="X117" s="4" t="str">
        <f>IF(AND(OR(I117="Frakørselsrampe",I117="Tilkørselsrampe"),OR(Inddata!Y132="",Inddata!Y132&gt;(G117*1000))),G117*1000,IF(AND(OR(I117="Frakørselsrampe",I117="Tilkørselsrampe"),Inddata!Y132&gt;0),Inddata!Y132,"Irrelevant"))</f>
        <v>Irrelevant</v>
      </c>
      <c r="Y117" s="4" t="str">
        <f>IF(AND(I117="Frakørselsrampe",Inddata!Z132=""),95,IF(AND(I117="Tilkørselsrampe",Inddata!Z132=""),45,IF(AND(OR(I117="Frakørselsrampe",I117="Tilkørselsrampe"),Inddata!Z132&gt;4,Inddata!Z132&lt;200),Inddata!Z132,"Irrelevant")))</f>
        <v>Irrelevant</v>
      </c>
      <c r="Z117" s="4" t="str">
        <f>IF(AND(OR(I117="Frakørselsrampe",I117="Tilkørselsrampe"),Inddata!AA132=""),"Lige",IF(AND(OR(I117="Frakørselsrampe",I117="Tilkørselsrampe"),Inddata!AA132&gt;10),Inddata!AA132,"Irrelevant"))</f>
        <v>Irrelevant</v>
      </c>
      <c r="AA117" s="4" t="str">
        <f>IF(X117="Irrelevant","Irrelevant",IF(AND(OR(I117="Frakørselsrampe",I117="Tilkørselsrampe"),OR(Inddata!AB132="",Inddata!AB132&gt;(G117*1000-X117))),G117*1000-X117,IF(AND(OR(I117="Frakørselsrampe",I117="Tilkørselsrampe"),Inddata!AB132&gt;0),Inddata!AB132,"Irrelevant")))</f>
        <v>Irrelevant</v>
      </c>
      <c r="AB117" s="4" t="str">
        <f>IF(AND(I117="Frakørselsrampe",Inddata!AC132=""),60,IF(AND(I117="Tilkørselsrampe",Inddata!AC132=""),80,IF(AND(OR(I117="Frakørselsrampe",I117="Tilkørselsrampe"),Inddata!AC132&gt;4,Inddata!AC132&lt;200),Inddata!AC132,"Irrelevant")))</f>
        <v>Irrelevant</v>
      </c>
      <c r="AC117" s="4" t="str">
        <f>IF(AND(OR(I117="Motorvejsstrækning",I117="Frakørselsflettestrækning",I117="Tilkørselsflettestrækning"),Inddata!AD132=""),"Nej",IF(OR(I117="Motorvejsstrækning",I117="Frakørselsflettestrækning",I117="Tilkørselsflettestrækning"),Inddata!AD132,"Irrelevant"))</f>
        <v>Irrelevant</v>
      </c>
      <c r="AD117" s="4" t="str">
        <f>IF(AND(OR(I117="Motorvejsstrækning",I117="Frakørselsflettestrækning",I117="Tilkørselsflettestrækning"),Inddata!AE132=""),"130 km/t",IF(OR(I117="Motorvejsstrækning",I117="Frakørselsflettestrækning",I117="Tilkørselsflettestrækning"),Inddata!AE132,"Irrelevant"))</f>
        <v>Irrelevant</v>
      </c>
      <c r="AE117" s="4" t="str">
        <f>IF(AND(I117="Tilkørselsflettestrækning",Inddata!AF132=""),"Nej",IF(I117="Tilkørselsflettestrækning",Inddata!AF132,"Irrelevant"))</f>
        <v>Irrelevant</v>
      </c>
      <c r="AF117" s="4" t="str">
        <f>IF(AND(AE117="Ja",Inddata!AG132&gt;0,Inddata!AG132&lt;1.00000001),Inddata!AG132,IF(OR(AE117="Nej",AE117="Ja"),0,"Irrelevant"))</f>
        <v>Irrelevant</v>
      </c>
    </row>
    <row r="118" spans="1:32" x14ac:dyDescent="0.25">
      <c r="A118" s="4" t="str">
        <f>IF(Inddata!A133="","",Inddata!A133)</f>
        <v/>
      </c>
      <c r="B118" s="4" t="str">
        <f>IF(Inddata!B133="","",Inddata!B133)</f>
        <v/>
      </c>
      <c r="C118" s="4" t="str">
        <f>IF(Inddata!C133="","",Inddata!C133)</f>
        <v/>
      </c>
      <c r="D118" s="4" t="str">
        <f>IF(Inddata!D133="","",Inddata!D133)</f>
        <v/>
      </c>
      <c r="E118" s="4" t="str">
        <f>IF(Inddata!E133="","",Inddata!E133)</f>
        <v/>
      </c>
      <c r="F118" s="4" t="str">
        <f>IF(Inddata!F133="","",Inddata!F133)</f>
        <v/>
      </c>
      <c r="G118" s="4">
        <f>IF(Inddata!G133="","",Inddata!G133)</f>
        <v>0</v>
      </c>
      <c r="H118" s="4" t="str">
        <f>IF(Inddata!H133&gt;0.5,Inddata!H133,"")</f>
        <v/>
      </c>
      <c r="I118" s="4" t="str">
        <f>IF(Inddata!I133="","",Inddata!I133)</f>
        <v/>
      </c>
      <c r="J118" s="4" t="str">
        <f>IF(AND(OR(I118="Motorvejsstrækning",I118="Frakørselsflettestrækning",I118="Tilkørselsflettestrækning"),Inddata!K133=""),2,IF(AND(OR(I118="Motorvejsstrækning",I118="Frakørselsflettestrækning",I118="Tilkørselsflettestrækning"),Inddata!K133&gt;0.5,Inddata!K133&lt;21),Inddata!K133,"Irrelevant"))</f>
        <v>Irrelevant</v>
      </c>
      <c r="K118" s="4" t="str">
        <f>IF(AND(OR(I118="Motorvejsstrækning",I118="Frakørselsflettestrækning",I118="Tilkørselsflettestrækning",I118="Frakørselsrampe",I118="Tilkørselsrampe"),Inddata!L133=""),3.5,IF(AND(OR(I118="Motorvejsstrækning",I118="Frakørselsflettestrækning",I118="Tilkørselsflettestrækning",I118="Frakørselsrampe",I118="Tilkørselsrampe"),Inddata!L133&gt;1.5,Inddata!L133&lt;11),Inddata!L133,"Irrelevant"))</f>
        <v>Irrelevant</v>
      </c>
      <c r="L118" s="4" t="str">
        <f>IF(AND(I118="Motorvejsstrækning",Inddata!M133=""),"Nej",IF(I118="Motorvejsstrækning",Inddata!M133,"Irrelevant"))</f>
        <v>Irrelevant</v>
      </c>
      <c r="M118" s="4" t="str">
        <f>IF(AND(L118="Ja",Inddata!N133&gt;0,Inddata!N133&lt;1.00000001),Inddata!N133,IF(OR(L118="Nej",L118="Ja"),0,"Irrelevant"))</f>
        <v>Irrelevant</v>
      </c>
      <c r="N118" s="4" t="str">
        <f>IF(AND(OR(I118="Motorvejsstrækning",I118="Frakørselsflettestrækning",I118="Tilkørselsflettestrækning"),Inddata!O133=""),3,IF(AND(OR(I118="Motorvejsstrækning",I118="Frakørselsflettestrækning",I118="Tilkørselsflettestrækning"),Inddata!O133&lt;11,Inddata!O133&gt;-0.00000001),Inddata!O133,"Irrelevant"))</f>
        <v>Irrelevant</v>
      </c>
      <c r="O118" s="4" t="str">
        <f>IF(AND(OR(I118="Motorvejsstrækning",I118="Frakørselsflettestrækning",I118="Tilkørselsflettestrækning",I118="Frakørselsrampe",I118="Tilkørselsrampe"),Inddata!P133=""),0.5,IF(AND(OR(I118="Motorvejsstrækning",I118="Frakørselsflettestrækning",I118="Tilkørselsflettestrækning",I118="Frakørselsrampe",I118="Tilkørselsrampe"),Inddata!P133&gt;-0.00000001,Inddata!P133&lt;11),Inddata!P133,"Irrelevant"))</f>
        <v>Irrelevant</v>
      </c>
      <c r="P118" s="4" t="str">
        <f>IF(AND(OR(I118="Motorvejsstrækning",I118="Frakørselsflettestrækning",I118="Tilkørselsflettestrækning"),Inddata!Q133=""),5,IF(AND(OR(I118="Motorvejsstrækning",I118="Frakørselsflettestrækning",I118="Tilkørselsflettestrækning"),Inddata!Q133&gt;-0.00000001,Inddata!Q133&lt;101),Inddata!Q133,"Irrelevant"))</f>
        <v>Irrelevant</v>
      </c>
      <c r="Q118" s="4" t="str">
        <f>IF(AND(OR(I118="Motorvejsstrækning",I118="Frakørselsflettestrækning",I118="Tilkørselsflettestrækning"),Inddata!R133=""),"Lige",IF(AND(OR(I118="Motorvejsstrækning",I118="Frakørselsflettestrækning",I118="Tilkørselsflettestrækning"),Inddata!R133&gt;10),Inddata!R133,"Irrelevant"))</f>
        <v>Irrelevant</v>
      </c>
      <c r="R118" s="4" t="str">
        <f>IF(Q118="Lige",0,IF(AND(OR(I118="Motorvejsstrækning",I118="Frakørselsflettestrækning",I118="Tilkørselsflettestrækning"),OR(Inddata!S133="",Inddata!S133&gt;(G118*1000))),G118*1000,IF(AND(OR(I118="Motorvejsstrækning",I118="Frakørselsflettestrækning",I118="Tilkørselsflettestrækning"),Inddata!S133&gt;0),Inddata!S133,"Irrelevant")))</f>
        <v>Irrelevant</v>
      </c>
      <c r="S118" s="4" t="str">
        <f>IF(AND(OR(I118="Motorvejsstrækning",I118="Frakørselsflettestrækning",I118="Tilkørselsflettestrækning"),Inddata!T133=""),"Lige",IF(AND(OR(I118="Motorvejsstrækning",I118="Frakørselsflettestrækning",I118="Tilkørselsflettestrækning"),Inddata!T133&gt;10),Inddata!T133,"Irrelevant"))</f>
        <v>Irrelevant</v>
      </c>
      <c r="T118" s="4" t="str">
        <f>IF(S118="Lige",0,IF(R118="Irrelevant","Irrelevant",IF(AND(OR(I118="Motorvejsstrækning",I118="Frakørselsflettestrækning",I118="Tilkørselsflettestrækning"),OR(Inddata!U133="",Inddata!U133&gt;(G118*1000-R118))),G118*1000-R118,IF(AND(OR(I118="Motorvejsstrækning",I118="Frakørselsflettestrækning",I118="Tilkørselsflettestrækning"),Inddata!U133&gt;0),Inddata!U133,"Irrelevant"))))</f>
        <v>Irrelevant</v>
      </c>
      <c r="U118" s="4" t="str">
        <f>IF(AND(OR(I118="Motorvejsstrækning",I118="Frakørselsflettestrækning",I118="Tilkørselsflettestrækning",I118="Frakørselsrampe",I118="Tilkørselsrampe"),Inddata!V133=""),"Nej",IF(OR(I118="Motorvejsstrækning",I118="Frakørselsflettestrækning",I118="Tilkørselsflettestrækning",I118="Frakørselsrampe",I118="Tilkørselsrampe"),Inddata!V133,"Irrelevant"))</f>
        <v>Irrelevant</v>
      </c>
      <c r="V118" s="4" t="str">
        <f>IF(W118="Lige",IF(AND(OR(I118="Frakørselsrampe",I118="Tilkørselsrampe"),Inddata!W133=""),"Lige ruderrampe",IF(OR(I118="Frakørselsrampe",I118="Tilkørselsrampe"),Inddata!W133,"Irrelevant")),"Irrelevant")</f>
        <v>Irrelevant</v>
      </c>
      <c r="W118" s="4" t="str">
        <f>IF(AND(OR(I118="Frakørselsrampe",I118="Tilkørselsrampe"),Inddata!X133=""),"Lige",IF(AND(OR(I118="Frakørselsrampe",I118="Tilkørselsrampe"),Inddata!X133&gt;10),Inddata!X133,"Irrelevant"))</f>
        <v>Irrelevant</v>
      </c>
      <c r="X118" s="4" t="str">
        <f>IF(AND(OR(I118="Frakørselsrampe",I118="Tilkørselsrampe"),OR(Inddata!Y133="",Inddata!Y133&gt;(G118*1000))),G118*1000,IF(AND(OR(I118="Frakørselsrampe",I118="Tilkørselsrampe"),Inddata!Y133&gt;0),Inddata!Y133,"Irrelevant"))</f>
        <v>Irrelevant</v>
      </c>
      <c r="Y118" s="4" t="str">
        <f>IF(AND(I118="Frakørselsrampe",Inddata!Z133=""),95,IF(AND(I118="Tilkørselsrampe",Inddata!Z133=""),45,IF(AND(OR(I118="Frakørselsrampe",I118="Tilkørselsrampe"),Inddata!Z133&gt;4,Inddata!Z133&lt;200),Inddata!Z133,"Irrelevant")))</f>
        <v>Irrelevant</v>
      </c>
      <c r="Z118" s="4" t="str">
        <f>IF(AND(OR(I118="Frakørselsrampe",I118="Tilkørselsrampe"),Inddata!AA133=""),"Lige",IF(AND(OR(I118="Frakørselsrampe",I118="Tilkørselsrampe"),Inddata!AA133&gt;10),Inddata!AA133,"Irrelevant"))</f>
        <v>Irrelevant</v>
      </c>
      <c r="AA118" s="4" t="str">
        <f>IF(X118="Irrelevant","Irrelevant",IF(AND(OR(I118="Frakørselsrampe",I118="Tilkørselsrampe"),OR(Inddata!AB133="",Inddata!AB133&gt;(G118*1000-X118))),G118*1000-X118,IF(AND(OR(I118="Frakørselsrampe",I118="Tilkørselsrampe"),Inddata!AB133&gt;0),Inddata!AB133,"Irrelevant")))</f>
        <v>Irrelevant</v>
      </c>
      <c r="AB118" s="4" t="str">
        <f>IF(AND(I118="Frakørselsrampe",Inddata!AC133=""),60,IF(AND(I118="Tilkørselsrampe",Inddata!AC133=""),80,IF(AND(OR(I118="Frakørselsrampe",I118="Tilkørselsrampe"),Inddata!AC133&gt;4,Inddata!AC133&lt;200),Inddata!AC133,"Irrelevant")))</f>
        <v>Irrelevant</v>
      </c>
      <c r="AC118" s="4" t="str">
        <f>IF(AND(OR(I118="Motorvejsstrækning",I118="Frakørselsflettestrækning",I118="Tilkørselsflettestrækning"),Inddata!AD133=""),"Nej",IF(OR(I118="Motorvejsstrækning",I118="Frakørselsflettestrækning",I118="Tilkørselsflettestrækning"),Inddata!AD133,"Irrelevant"))</f>
        <v>Irrelevant</v>
      </c>
      <c r="AD118" s="4" t="str">
        <f>IF(AND(OR(I118="Motorvejsstrækning",I118="Frakørselsflettestrækning",I118="Tilkørselsflettestrækning"),Inddata!AE133=""),"130 km/t",IF(OR(I118="Motorvejsstrækning",I118="Frakørselsflettestrækning",I118="Tilkørselsflettestrækning"),Inddata!AE133,"Irrelevant"))</f>
        <v>Irrelevant</v>
      </c>
      <c r="AE118" s="4" t="str">
        <f>IF(AND(I118="Tilkørselsflettestrækning",Inddata!AF133=""),"Nej",IF(I118="Tilkørselsflettestrækning",Inddata!AF133,"Irrelevant"))</f>
        <v>Irrelevant</v>
      </c>
      <c r="AF118" s="4" t="str">
        <f>IF(AND(AE118="Ja",Inddata!AG133&gt;0,Inddata!AG133&lt;1.00000001),Inddata!AG133,IF(OR(AE118="Nej",AE118="Ja"),0,"Irrelevant"))</f>
        <v>Irrelevant</v>
      </c>
    </row>
    <row r="119" spans="1:32" x14ac:dyDescent="0.25">
      <c r="A119" s="4" t="str">
        <f>IF(Inddata!A134="","",Inddata!A134)</f>
        <v/>
      </c>
      <c r="B119" s="4" t="str">
        <f>IF(Inddata!B134="","",Inddata!B134)</f>
        <v/>
      </c>
      <c r="C119" s="4" t="str">
        <f>IF(Inddata!C134="","",Inddata!C134)</f>
        <v/>
      </c>
      <c r="D119" s="4" t="str">
        <f>IF(Inddata!D134="","",Inddata!D134)</f>
        <v/>
      </c>
      <c r="E119" s="4" t="str">
        <f>IF(Inddata!E134="","",Inddata!E134)</f>
        <v/>
      </c>
      <c r="F119" s="4" t="str">
        <f>IF(Inddata!F134="","",Inddata!F134)</f>
        <v/>
      </c>
      <c r="G119" s="4">
        <f>IF(Inddata!G134="","",Inddata!G134)</f>
        <v>0</v>
      </c>
      <c r="H119" s="4" t="str">
        <f>IF(Inddata!H134&gt;0.5,Inddata!H134,"")</f>
        <v/>
      </c>
      <c r="I119" s="4" t="str">
        <f>IF(Inddata!I134="","",Inddata!I134)</f>
        <v/>
      </c>
      <c r="J119" s="4" t="str">
        <f>IF(AND(OR(I119="Motorvejsstrækning",I119="Frakørselsflettestrækning",I119="Tilkørselsflettestrækning"),Inddata!K134=""),2,IF(AND(OR(I119="Motorvejsstrækning",I119="Frakørselsflettestrækning",I119="Tilkørselsflettestrækning"),Inddata!K134&gt;0.5,Inddata!K134&lt;21),Inddata!K134,"Irrelevant"))</f>
        <v>Irrelevant</v>
      </c>
      <c r="K119" s="4" t="str">
        <f>IF(AND(OR(I119="Motorvejsstrækning",I119="Frakørselsflettestrækning",I119="Tilkørselsflettestrækning",I119="Frakørselsrampe",I119="Tilkørselsrampe"),Inddata!L134=""),3.5,IF(AND(OR(I119="Motorvejsstrækning",I119="Frakørselsflettestrækning",I119="Tilkørselsflettestrækning",I119="Frakørselsrampe",I119="Tilkørselsrampe"),Inddata!L134&gt;1.5,Inddata!L134&lt;11),Inddata!L134,"Irrelevant"))</f>
        <v>Irrelevant</v>
      </c>
      <c r="L119" s="4" t="str">
        <f>IF(AND(I119="Motorvejsstrækning",Inddata!M134=""),"Nej",IF(I119="Motorvejsstrækning",Inddata!M134,"Irrelevant"))</f>
        <v>Irrelevant</v>
      </c>
      <c r="M119" s="4" t="str">
        <f>IF(AND(L119="Ja",Inddata!N134&gt;0,Inddata!N134&lt;1.00000001),Inddata!N134,IF(OR(L119="Nej",L119="Ja"),0,"Irrelevant"))</f>
        <v>Irrelevant</v>
      </c>
      <c r="N119" s="4" t="str">
        <f>IF(AND(OR(I119="Motorvejsstrækning",I119="Frakørselsflettestrækning",I119="Tilkørselsflettestrækning"),Inddata!O134=""),3,IF(AND(OR(I119="Motorvejsstrækning",I119="Frakørselsflettestrækning",I119="Tilkørselsflettestrækning"),Inddata!O134&lt;11,Inddata!O134&gt;-0.00000001),Inddata!O134,"Irrelevant"))</f>
        <v>Irrelevant</v>
      </c>
      <c r="O119" s="4" t="str">
        <f>IF(AND(OR(I119="Motorvejsstrækning",I119="Frakørselsflettestrækning",I119="Tilkørselsflettestrækning",I119="Frakørselsrampe",I119="Tilkørselsrampe"),Inddata!P134=""),0.5,IF(AND(OR(I119="Motorvejsstrækning",I119="Frakørselsflettestrækning",I119="Tilkørselsflettestrækning",I119="Frakørselsrampe",I119="Tilkørselsrampe"),Inddata!P134&gt;-0.00000001,Inddata!P134&lt;11),Inddata!P134,"Irrelevant"))</f>
        <v>Irrelevant</v>
      </c>
      <c r="P119" s="4" t="str">
        <f>IF(AND(OR(I119="Motorvejsstrækning",I119="Frakørselsflettestrækning",I119="Tilkørselsflettestrækning"),Inddata!Q134=""),5,IF(AND(OR(I119="Motorvejsstrækning",I119="Frakørselsflettestrækning",I119="Tilkørselsflettestrækning"),Inddata!Q134&gt;-0.00000001,Inddata!Q134&lt;101),Inddata!Q134,"Irrelevant"))</f>
        <v>Irrelevant</v>
      </c>
      <c r="Q119" s="4" t="str">
        <f>IF(AND(OR(I119="Motorvejsstrækning",I119="Frakørselsflettestrækning",I119="Tilkørselsflettestrækning"),Inddata!R134=""),"Lige",IF(AND(OR(I119="Motorvejsstrækning",I119="Frakørselsflettestrækning",I119="Tilkørselsflettestrækning"),Inddata!R134&gt;10),Inddata!R134,"Irrelevant"))</f>
        <v>Irrelevant</v>
      </c>
      <c r="R119" s="4" t="str">
        <f>IF(Q119="Lige",0,IF(AND(OR(I119="Motorvejsstrækning",I119="Frakørselsflettestrækning",I119="Tilkørselsflettestrækning"),OR(Inddata!S134="",Inddata!S134&gt;(G119*1000))),G119*1000,IF(AND(OR(I119="Motorvejsstrækning",I119="Frakørselsflettestrækning",I119="Tilkørselsflettestrækning"),Inddata!S134&gt;0),Inddata!S134,"Irrelevant")))</f>
        <v>Irrelevant</v>
      </c>
      <c r="S119" s="4" t="str">
        <f>IF(AND(OR(I119="Motorvejsstrækning",I119="Frakørselsflettestrækning",I119="Tilkørselsflettestrækning"),Inddata!T134=""),"Lige",IF(AND(OR(I119="Motorvejsstrækning",I119="Frakørselsflettestrækning",I119="Tilkørselsflettestrækning"),Inddata!T134&gt;10),Inddata!T134,"Irrelevant"))</f>
        <v>Irrelevant</v>
      </c>
      <c r="T119" s="4" t="str">
        <f>IF(S119="Lige",0,IF(R119="Irrelevant","Irrelevant",IF(AND(OR(I119="Motorvejsstrækning",I119="Frakørselsflettestrækning",I119="Tilkørselsflettestrækning"),OR(Inddata!U134="",Inddata!U134&gt;(G119*1000-R119))),G119*1000-R119,IF(AND(OR(I119="Motorvejsstrækning",I119="Frakørselsflettestrækning",I119="Tilkørselsflettestrækning"),Inddata!U134&gt;0),Inddata!U134,"Irrelevant"))))</f>
        <v>Irrelevant</v>
      </c>
      <c r="U119" s="4" t="str">
        <f>IF(AND(OR(I119="Motorvejsstrækning",I119="Frakørselsflettestrækning",I119="Tilkørselsflettestrækning",I119="Frakørselsrampe",I119="Tilkørselsrampe"),Inddata!V134=""),"Nej",IF(OR(I119="Motorvejsstrækning",I119="Frakørselsflettestrækning",I119="Tilkørselsflettestrækning",I119="Frakørselsrampe",I119="Tilkørselsrampe"),Inddata!V134,"Irrelevant"))</f>
        <v>Irrelevant</v>
      </c>
      <c r="V119" s="4" t="str">
        <f>IF(W119="Lige",IF(AND(OR(I119="Frakørselsrampe",I119="Tilkørselsrampe"),Inddata!W134=""),"Lige ruderrampe",IF(OR(I119="Frakørselsrampe",I119="Tilkørselsrampe"),Inddata!W134,"Irrelevant")),"Irrelevant")</f>
        <v>Irrelevant</v>
      </c>
      <c r="W119" s="4" t="str">
        <f>IF(AND(OR(I119="Frakørselsrampe",I119="Tilkørselsrampe"),Inddata!X134=""),"Lige",IF(AND(OR(I119="Frakørselsrampe",I119="Tilkørselsrampe"),Inddata!X134&gt;10),Inddata!X134,"Irrelevant"))</f>
        <v>Irrelevant</v>
      </c>
      <c r="X119" s="4" t="str">
        <f>IF(AND(OR(I119="Frakørselsrampe",I119="Tilkørselsrampe"),OR(Inddata!Y134="",Inddata!Y134&gt;(G119*1000))),G119*1000,IF(AND(OR(I119="Frakørselsrampe",I119="Tilkørselsrampe"),Inddata!Y134&gt;0),Inddata!Y134,"Irrelevant"))</f>
        <v>Irrelevant</v>
      </c>
      <c r="Y119" s="4" t="str">
        <f>IF(AND(I119="Frakørselsrampe",Inddata!Z134=""),95,IF(AND(I119="Tilkørselsrampe",Inddata!Z134=""),45,IF(AND(OR(I119="Frakørselsrampe",I119="Tilkørselsrampe"),Inddata!Z134&gt;4,Inddata!Z134&lt;200),Inddata!Z134,"Irrelevant")))</f>
        <v>Irrelevant</v>
      </c>
      <c r="Z119" s="4" t="str">
        <f>IF(AND(OR(I119="Frakørselsrampe",I119="Tilkørselsrampe"),Inddata!AA134=""),"Lige",IF(AND(OR(I119="Frakørselsrampe",I119="Tilkørselsrampe"),Inddata!AA134&gt;10),Inddata!AA134,"Irrelevant"))</f>
        <v>Irrelevant</v>
      </c>
      <c r="AA119" s="4" t="str">
        <f>IF(X119="Irrelevant","Irrelevant",IF(AND(OR(I119="Frakørselsrampe",I119="Tilkørselsrampe"),OR(Inddata!AB134="",Inddata!AB134&gt;(G119*1000-X119))),G119*1000-X119,IF(AND(OR(I119="Frakørselsrampe",I119="Tilkørselsrampe"),Inddata!AB134&gt;0),Inddata!AB134,"Irrelevant")))</f>
        <v>Irrelevant</v>
      </c>
      <c r="AB119" s="4" t="str">
        <f>IF(AND(I119="Frakørselsrampe",Inddata!AC134=""),60,IF(AND(I119="Tilkørselsrampe",Inddata!AC134=""),80,IF(AND(OR(I119="Frakørselsrampe",I119="Tilkørselsrampe"),Inddata!AC134&gt;4,Inddata!AC134&lt;200),Inddata!AC134,"Irrelevant")))</f>
        <v>Irrelevant</v>
      </c>
      <c r="AC119" s="4" t="str">
        <f>IF(AND(OR(I119="Motorvejsstrækning",I119="Frakørselsflettestrækning",I119="Tilkørselsflettestrækning"),Inddata!AD134=""),"Nej",IF(OR(I119="Motorvejsstrækning",I119="Frakørselsflettestrækning",I119="Tilkørselsflettestrækning"),Inddata!AD134,"Irrelevant"))</f>
        <v>Irrelevant</v>
      </c>
      <c r="AD119" s="4" t="str">
        <f>IF(AND(OR(I119="Motorvejsstrækning",I119="Frakørselsflettestrækning",I119="Tilkørselsflettestrækning"),Inddata!AE134=""),"130 km/t",IF(OR(I119="Motorvejsstrækning",I119="Frakørselsflettestrækning",I119="Tilkørselsflettestrækning"),Inddata!AE134,"Irrelevant"))</f>
        <v>Irrelevant</v>
      </c>
      <c r="AE119" s="4" t="str">
        <f>IF(AND(I119="Tilkørselsflettestrækning",Inddata!AF134=""),"Nej",IF(I119="Tilkørselsflettestrækning",Inddata!AF134,"Irrelevant"))</f>
        <v>Irrelevant</v>
      </c>
      <c r="AF119" s="4" t="str">
        <f>IF(AND(AE119="Ja",Inddata!AG134&gt;0,Inddata!AG134&lt;1.00000001),Inddata!AG134,IF(OR(AE119="Nej",AE119="Ja"),0,"Irrelevant"))</f>
        <v>Irrelevant</v>
      </c>
    </row>
    <row r="120" spans="1:32" x14ac:dyDescent="0.25">
      <c r="A120" s="4" t="str">
        <f>IF(Inddata!A135="","",Inddata!A135)</f>
        <v/>
      </c>
      <c r="B120" s="4" t="str">
        <f>IF(Inddata!B135="","",Inddata!B135)</f>
        <v/>
      </c>
      <c r="C120" s="4" t="str">
        <f>IF(Inddata!C135="","",Inddata!C135)</f>
        <v/>
      </c>
      <c r="D120" s="4" t="str">
        <f>IF(Inddata!D135="","",Inddata!D135)</f>
        <v/>
      </c>
      <c r="E120" s="4" t="str">
        <f>IF(Inddata!E135="","",Inddata!E135)</f>
        <v/>
      </c>
      <c r="F120" s="4" t="str">
        <f>IF(Inddata!F135="","",Inddata!F135)</f>
        <v/>
      </c>
      <c r="G120" s="4">
        <f>IF(Inddata!G135="","",Inddata!G135)</f>
        <v>0</v>
      </c>
      <c r="H120" s="4" t="str">
        <f>IF(Inddata!H135&gt;0.5,Inddata!H135,"")</f>
        <v/>
      </c>
      <c r="I120" s="4" t="str">
        <f>IF(Inddata!I135="","",Inddata!I135)</f>
        <v/>
      </c>
      <c r="J120" s="4" t="str">
        <f>IF(AND(OR(I120="Motorvejsstrækning",I120="Frakørselsflettestrækning",I120="Tilkørselsflettestrækning"),Inddata!K135=""),2,IF(AND(OR(I120="Motorvejsstrækning",I120="Frakørselsflettestrækning",I120="Tilkørselsflettestrækning"),Inddata!K135&gt;0.5,Inddata!K135&lt;21),Inddata!K135,"Irrelevant"))</f>
        <v>Irrelevant</v>
      </c>
      <c r="K120" s="4" t="str">
        <f>IF(AND(OR(I120="Motorvejsstrækning",I120="Frakørselsflettestrækning",I120="Tilkørselsflettestrækning",I120="Frakørselsrampe",I120="Tilkørselsrampe"),Inddata!L135=""),3.5,IF(AND(OR(I120="Motorvejsstrækning",I120="Frakørselsflettestrækning",I120="Tilkørselsflettestrækning",I120="Frakørselsrampe",I120="Tilkørselsrampe"),Inddata!L135&gt;1.5,Inddata!L135&lt;11),Inddata!L135,"Irrelevant"))</f>
        <v>Irrelevant</v>
      </c>
      <c r="L120" s="4" t="str">
        <f>IF(AND(I120="Motorvejsstrækning",Inddata!M135=""),"Nej",IF(I120="Motorvejsstrækning",Inddata!M135,"Irrelevant"))</f>
        <v>Irrelevant</v>
      </c>
      <c r="M120" s="4" t="str">
        <f>IF(AND(L120="Ja",Inddata!N135&gt;0,Inddata!N135&lt;1.00000001),Inddata!N135,IF(OR(L120="Nej",L120="Ja"),0,"Irrelevant"))</f>
        <v>Irrelevant</v>
      </c>
      <c r="N120" s="4" t="str">
        <f>IF(AND(OR(I120="Motorvejsstrækning",I120="Frakørselsflettestrækning",I120="Tilkørselsflettestrækning"),Inddata!O135=""),3,IF(AND(OR(I120="Motorvejsstrækning",I120="Frakørselsflettestrækning",I120="Tilkørselsflettestrækning"),Inddata!O135&lt;11,Inddata!O135&gt;-0.00000001),Inddata!O135,"Irrelevant"))</f>
        <v>Irrelevant</v>
      </c>
      <c r="O120" s="4" t="str">
        <f>IF(AND(OR(I120="Motorvejsstrækning",I120="Frakørselsflettestrækning",I120="Tilkørselsflettestrækning",I120="Frakørselsrampe",I120="Tilkørselsrampe"),Inddata!P135=""),0.5,IF(AND(OR(I120="Motorvejsstrækning",I120="Frakørselsflettestrækning",I120="Tilkørselsflettestrækning",I120="Frakørselsrampe",I120="Tilkørselsrampe"),Inddata!P135&gt;-0.00000001,Inddata!P135&lt;11),Inddata!P135,"Irrelevant"))</f>
        <v>Irrelevant</v>
      </c>
      <c r="P120" s="4" t="str">
        <f>IF(AND(OR(I120="Motorvejsstrækning",I120="Frakørselsflettestrækning",I120="Tilkørselsflettestrækning"),Inddata!Q135=""),5,IF(AND(OR(I120="Motorvejsstrækning",I120="Frakørselsflettestrækning",I120="Tilkørselsflettestrækning"),Inddata!Q135&gt;-0.00000001,Inddata!Q135&lt;101),Inddata!Q135,"Irrelevant"))</f>
        <v>Irrelevant</v>
      </c>
      <c r="Q120" s="4" t="str">
        <f>IF(AND(OR(I120="Motorvejsstrækning",I120="Frakørselsflettestrækning",I120="Tilkørselsflettestrækning"),Inddata!R135=""),"Lige",IF(AND(OR(I120="Motorvejsstrækning",I120="Frakørselsflettestrækning",I120="Tilkørselsflettestrækning"),Inddata!R135&gt;10),Inddata!R135,"Irrelevant"))</f>
        <v>Irrelevant</v>
      </c>
      <c r="R120" s="4" t="str">
        <f>IF(Q120="Lige",0,IF(AND(OR(I120="Motorvejsstrækning",I120="Frakørselsflettestrækning",I120="Tilkørselsflettestrækning"),OR(Inddata!S135="",Inddata!S135&gt;(G120*1000))),G120*1000,IF(AND(OR(I120="Motorvejsstrækning",I120="Frakørselsflettestrækning",I120="Tilkørselsflettestrækning"),Inddata!S135&gt;0),Inddata!S135,"Irrelevant")))</f>
        <v>Irrelevant</v>
      </c>
      <c r="S120" s="4" t="str">
        <f>IF(AND(OR(I120="Motorvejsstrækning",I120="Frakørselsflettestrækning",I120="Tilkørselsflettestrækning"),Inddata!T135=""),"Lige",IF(AND(OR(I120="Motorvejsstrækning",I120="Frakørselsflettestrækning",I120="Tilkørselsflettestrækning"),Inddata!T135&gt;10),Inddata!T135,"Irrelevant"))</f>
        <v>Irrelevant</v>
      </c>
      <c r="T120" s="4" t="str">
        <f>IF(S120="Lige",0,IF(R120="Irrelevant","Irrelevant",IF(AND(OR(I120="Motorvejsstrækning",I120="Frakørselsflettestrækning",I120="Tilkørselsflettestrækning"),OR(Inddata!U135="",Inddata!U135&gt;(G120*1000-R120))),G120*1000-R120,IF(AND(OR(I120="Motorvejsstrækning",I120="Frakørselsflettestrækning",I120="Tilkørselsflettestrækning"),Inddata!U135&gt;0),Inddata!U135,"Irrelevant"))))</f>
        <v>Irrelevant</v>
      </c>
      <c r="U120" s="4" t="str">
        <f>IF(AND(OR(I120="Motorvejsstrækning",I120="Frakørselsflettestrækning",I120="Tilkørselsflettestrækning",I120="Frakørselsrampe",I120="Tilkørselsrampe"),Inddata!V135=""),"Nej",IF(OR(I120="Motorvejsstrækning",I120="Frakørselsflettestrækning",I120="Tilkørselsflettestrækning",I120="Frakørselsrampe",I120="Tilkørselsrampe"),Inddata!V135,"Irrelevant"))</f>
        <v>Irrelevant</v>
      </c>
      <c r="V120" s="4" t="str">
        <f>IF(W120="Lige",IF(AND(OR(I120="Frakørselsrampe",I120="Tilkørselsrampe"),Inddata!W135=""),"Lige ruderrampe",IF(OR(I120="Frakørselsrampe",I120="Tilkørselsrampe"),Inddata!W135,"Irrelevant")),"Irrelevant")</f>
        <v>Irrelevant</v>
      </c>
      <c r="W120" s="4" t="str">
        <f>IF(AND(OR(I120="Frakørselsrampe",I120="Tilkørselsrampe"),Inddata!X135=""),"Lige",IF(AND(OR(I120="Frakørselsrampe",I120="Tilkørselsrampe"),Inddata!X135&gt;10),Inddata!X135,"Irrelevant"))</f>
        <v>Irrelevant</v>
      </c>
      <c r="X120" s="4" t="str">
        <f>IF(AND(OR(I120="Frakørselsrampe",I120="Tilkørselsrampe"),OR(Inddata!Y135="",Inddata!Y135&gt;(G120*1000))),G120*1000,IF(AND(OR(I120="Frakørselsrampe",I120="Tilkørselsrampe"),Inddata!Y135&gt;0),Inddata!Y135,"Irrelevant"))</f>
        <v>Irrelevant</v>
      </c>
      <c r="Y120" s="4" t="str">
        <f>IF(AND(I120="Frakørselsrampe",Inddata!Z135=""),95,IF(AND(I120="Tilkørselsrampe",Inddata!Z135=""),45,IF(AND(OR(I120="Frakørselsrampe",I120="Tilkørselsrampe"),Inddata!Z135&gt;4,Inddata!Z135&lt;200),Inddata!Z135,"Irrelevant")))</f>
        <v>Irrelevant</v>
      </c>
      <c r="Z120" s="4" t="str">
        <f>IF(AND(OR(I120="Frakørselsrampe",I120="Tilkørselsrampe"),Inddata!AA135=""),"Lige",IF(AND(OR(I120="Frakørselsrampe",I120="Tilkørselsrampe"),Inddata!AA135&gt;10),Inddata!AA135,"Irrelevant"))</f>
        <v>Irrelevant</v>
      </c>
      <c r="AA120" s="4" t="str">
        <f>IF(X120="Irrelevant","Irrelevant",IF(AND(OR(I120="Frakørselsrampe",I120="Tilkørselsrampe"),OR(Inddata!AB135="",Inddata!AB135&gt;(G120*1000-X120))),G120*1000-X120,IF(AND(OR(I120="Frakørselsrampe",I120="Tilkørselsrampe"),Inddata!AB135&gt;0),Inddata!AB135,"Irrelevant")))</f>
        <v>Irrelevant</v>
      </c>
      <c r="AB120" s="4" t="str">
        <f>IF(AND(I120="Frakørselsrampe",Inddata!AC135=""),60,IF(AND(I120="Tilkørselsrampe",Inddata!AC135=""),80,IF(AND(OR(I120="Frakørselsrampe",I120="Tilkørselsrampe"),Inddata!AC135&gt;4,Inddata!AC135&lt;200),Inddata!AC135,"Irrelevant")))</f>
        <v>Irrelevant</v>
      </c>
      <c r="AC120" s="4" t="str">
        <f>IF(AND(OR(I120="Motorvejsstrækning",I120="Frakørselsflettestrækning",I120="Tilkørselsflettestrækning"),Inddata!AD135=""),"Nej",IF(OR(I120="Motorvejsstrækning",I120="Frakørselsflettestrækning",I120="Tilkørselsflettestrækning"),Inddata!AD135,"Irrelevant"))</f>
        <v>Irrelevant</v>
      </c>
      <c r="AD120" s="4" t="str">
        <f>IF(AND(OR(I120="Motorvejsstrækning",I120="Frakørselsflettestrækning",I120="Tilkørselsflettestrækning"),Inddata!AE135=""),"130 km/t",IF(OR(I120="Motorvejsstrækning",I120="Frakørselsflettestrækning",I120="Tilkørselsflettestrækning"),Inddata!AE135,"Irrelevant"))</f>
        <v>Irrelevant</v>
      </c>
      <c r="AE120" s="4" t="str">
        <f>IF(AND(I120="Tilkørselsflettestrækning",Inddata!AF135=""),"Nej",IF(I120="Tilkørselsflettestrækning",Inddata!AF135,"Irrelevant"))</f>
        <v>Irrelevant</v>
      </c>
      <c r="AF120" s="4" t="str">
        <f>IF(AND(AE120="Ja",Inddata!AG135&gt;0,Inddata!AG135&lt;1.00000001),Inddata!AG135,IF(OR(AE120="Nej",AE120="Ja"),0,"Irrelevant"))</f>
        <v>Irrelevant</v>
      </c>
    </row>
    <row r="121" spans="1:32" x14ac:dyDescent="0.25">
      <c r="A121" s="4" t="str">
        <f>IF(Inddata!A136="","",Inddata!A136)</f>
        <v/>
      </c>
      <c r="B121" s="4" t="str">
        <f>IF(Inddata!B136="","",Inddata!B136)</f>
        <v/>
      </c>
      <c r="C121" s="4" t="str">
        <f>IF(Inddata!C136="","",Inddata!C136)</f>
        <v/>
      </c>
      <c r="D121" s="4" t="str">
        <f>IF(Inddata!D136="","",Inddata!D136)</f>
        <v/>
      </c>
      <c r="E121" s="4" t="str">
        <f>IF(Inddata!E136="","",Inddata!E136)</f>
        <v/>
      </c>
      <c r="F121" s="4" t="str">
        <f>IF(Inddata!F136="","",Inddata!F136)</f>
        <v/>
      </c>
      <c r="G121" s="4">
        <f>IF(Inddata!G136="","",Inddata!G136)</f>
        <v>0</v>
      </c>
      <c r="H121" s="4" t="str">
        <f>IF(Inddata!H136&gt;0.5,Inddata!H136,"")</f>
        <v/>
      </c>
      <c r="I121" s="4" t="str">
        <f>IF(Inddata!I136="","",Inddata!I136)</f>
        <v/>
      </c>
      <c r="J121" s="4" t="str">
        <f>IF(AND(OR(I121="Motorvejsstrækning",I121="Frakørselsflettestrækning",I121="Tilkørselsflettestrækning"),Inddata!K136=""),2,IF(AND(OR(I121="Motorvejsstrækning",I121="Frakørselsflettestrækning",I121="Tilkørselsflettestrækning"),Inddata!K136&gt;0.5,Inddata!K136&lt;21),Inddata!K136,"Irrelevant"))</f>
        <v>Irrelevant</v>
      </c>
      <c r="K121" s="4" t="str">
        <f>IF(AND(OR(I121="Motorvejsstrækning",I121="Frakørselsflettestrækning",I121="Tilkørselsflettestrækning",I121="Frakørselsrampe",I121="Tilkørselsrampe"),Inddata!L136=""),3.5,IF(AND(OR(I121="Motorvejsstrækning",I121="Frakørselsflettestrækning",I121="Tilkørselsflettestrækning",I121="Frakørselsrampe",I121="Tilkørselsrampe"),Inddata!L136&gt;1.5,Inddata!L136&lt;11),Inddata!L136,"Irrelevant"))</f>
        <v>Irrelevant</v>
      </c>
      <c r="L121" s="4" t="str">
        <f>IF(AND(I121="Motorvejsstrækning",Inddata!M136=""),"Nej",IF(I121="Motorvejsstrækning",Inddata!M136,"Irrelevant"))</f>
        <v>Irrelevant</v>
      </c>
      <c r="M121" s="4" t="str">
        <f>IF(AND(L121="Ja",Inddata!N136&gt;0,Inddata!N136&lt;1.00000001),Inddata!N136,IF(OR(L121="Nej",L121="Ja"),0,"Irrelevant"))</f>
        <v>Irrelevant</v>
      </c>
      <c r="N121" s="4" t="str">
        <f>IF(AND(OR(I121="Motorvejsstrækning",I121="Frakørselsflettestrækning",I121="Tilkørselsflettestrækning"),Inddata!O136=""),3,IF(AND(OR(I121="Motorvejsstrækning",I121="Frakørselsflettestrækning",I121="Tilkørselsflettestrækning"),Inddata!O136&lt;11,Inddata!O136&gt;-0.00000001),Inddata!O136,"Irrelevant"))</f>
        <v>Irrelevant</v>
      </c>
      <c r="O121" s="4" t="str">
        <f>IF(AND(OR(I121="Motorvejsstrækning",I121="Frakørselsflettestrækning",I121="Tilkørselsflettestrækning",I121="Frakørselsrampe",I121="Tilkørselsrampe"),Inddata!P136=""),0.5,IF(AND(OR(I121="Motorvejsstrækning",I121="Frakørselsflettestrækning",I121="Tilkørselsflettestrækning",I121="Frakørselsrampe",I121="Tilkørselsrampe"),Inddata!P136&gt;-0.00000001,Inddata!P136&lt;11),Inddata!P136,"Irrelevant"))</f>
        <v>Irrelevant</v>
      </c>
      <c r="P121" s="4" t="str">
        <f>IF(AND(OR(I121="Motorvejsstrækning",I121="Frakørselsflettestrækning",I121="Tilkørselsflettestrækning"),Inddata!Q136=""),5,IF(AND(OR(I121="Motorvejsstrækning",I121="Frakørselsflettestrækning",I121="Tilkørselsflettestrækning"),Inddata!Q136&gt;-0.00000001,Inddata!Q136&lt;101),Inddata!Q136,"Irrelevant"))</f>
        <v>Irrelevant</v>
      </c>
      <c r="Q121" s="4" t="str">
        <f>IF(AND(OR(I121="Motorvejsstrækning",I121="Frakørselsflettestrækning",I121="Tilkørselsflettestrækning"),Inddata!R136=""),"Lige",IF(AND(OR(I121="Motorvejsstrækning",I121="Frakørselsflettestrækning",I121="Tilkørselsflettestrækning"),Inddata!R136&gt;10),Inddata!R136,"Irrelevant"))</f>
        <v>Irrelevant</v>
      </c>
      <c r="R121" s="4" t="str">
        <f>IF(Q121="Lige",0,IF(AND(OR(I121="Motorvejsstrækning",I121="Frakørselsflettestrækning",I121="Tilkørselsflettestrækning"),OR(Inddata!S136="",Inddata!S136&gt;(G121*1000))),G121*1000,IF(AND(OR(I121="Motorvejsstrækning",I121="Frakørselsflettestrækning",I121="Tilkørselsflettestrækning"),Inddata!S136&gt;0),Inddata!S136,"Irrelevant")))</f>
        <v>Irrelevant</v>
      </c>
      <c r="S121" s="4" t="str">
        <f>IF(AND(OR(I121="Motorvejsstrækning",I121="Frakørselsflettestrækning",I121="Tilkørselsflettestrækning"),Inddata!T136=""),"Lige",IF(AND(OR(I121="Motorvejsstrækning",I121="Frakørselsflettestrækning",I121="Tilkørselsflettestrækning"),Inddata!T136&gt;10),Inddata!T136,"Irrelevant"))</f>
        <v>Irrelevant</v>
      </c>
      <c r="T121" s="4" t="str">
        <f>IF(S121="Lige",0,IF(R121="Irrelevant","Irrelevant",IF(AND(OR(I121="Motorvejsstrækning",I121="Frakørselsflettestrækning",I121="Tilkørselsflettestrækning"),OR(Inddata!U136="",Inddata!U136&gt;(G121*1000-R121))),G121*1000-R121,IF(AND(OR(I121="Motorvejsstrækning",I121="Frakørselsflettestrækning",I121="Tilkørselsflettestrækning"),Inddata!U136&gt;0),Inddata!U136,"Irrelevant"))))</f>
        <v>Irrelevant</v>
      </c>
      <c r="U121" s="4" t="str">
        <f>IF(AND(OR(I121="Motorvejsstrækning",I121="Frakørselsflettestrækning",I121="Tilkørselsflettestrækning",I121="Frakørselsrampe",I121="Tilkørselsrampe"),Inddata!V136=""),"Nej",IF(OR(I121="Motorvejsstrækning",I121="Frakørselsflettestrækning",I121="Tilkørselsflettestrækning",I121="Frakørselsrampe",I121="Tilkørselsrampe"),Inddata!V136,"Irrelevant"))</f>
        <v>Irrelevant</v>
      </c>
      <c r="V121" s="4" t="str">
        <f>IF(W121="Lige",IF(AND(OR(I121="Frakørselsrampe",I121="Tilkørselsrampe"),Inddata!W136=""),"Lige ruderrampe",IF(OR(I121="Frakørselsrampe",I121="Tilkørselsrampe"),Inddata!W136,"Irrelevant")),"Irrelevant")</f>
        <v>Irrelevant</v>
      </c>
      <c r="W121" s="4" t="str">
        <f>IF(AND(OR(I121="Frakørselsrampe",I121="Tilkørselsrampe"),Inddata!X136=""),"Lige",IF(AND(OR(I121="Frakørselsrampe",I121="Tilkørselsrampe"),Inddata!X136&gt;10),Inddata!X136,"Irrelevant"))</f>
        <v>Irrelevant</v>
      </c>
      <c r="X121" s="4" t="str">
        <f>IF(AND(OR(I121="Frakørselsrampe",I121="Tilkørselsrampe"),OR(Inddata!Y136="",Inddata!Y136&gt;(G121*1000))),G121*1000,IF(AND(OR(I121="Frakørselsrampe",I121="Tilkørselsrampe"),Inddata!Y136&gt;0),Inddata!Y136,"Irrelevant"))</f>
        <v>Irrelevant</v>
      </c>
      <c r="Y121" s="4" t="str">
        <f>IF(AND(I121="Frakørselsrampe",Inddata!Z136=""),95,IF(AND(I121="Tilkørselsrampe",Inddata!Z136=""),45,IF(AND(OR(I121="Frakørselsrampe",I121="Tilkørselsrampe"),Inddata!Z136&gt;4,Inddata!Z136&lt;200),Inddata!Z136,"Irrelevant")))</f>
        <v>Irrelevant</v>
      </c>
      <c r="Z121" s="4" t="str">
        <f>IF(AND(OR(I121="Frakørselsrampe",I121="Tilkørselsrampe"),Inddata!AA136=""),"Lige",IF(AND(OR(I121="Frakørselsrampe",I121="Tilkørselsrampe"),Inddata!AA136&gt;10),Inddata!AA136,"Irrelevant"))</f>
        <v>Irrelevant</v>
      </c>
      <c r="AA121" s="4" t="str">
        <f>IF(X121="Irrelevant","Irrelevant",IF(AND(OR(I121="Frakørselsrampe",I121="Tilkørselsrampe"),OR(Inddata!AB136="",Inddata!AB136&gt;(G121*1000-X121))),G121*1000-X121,IF(AND(OR(I121="Frakørselsrampe",I121="Tilkørselsrampe"),Inddata!AB136&gt;0),Inddata!AB136,"Irrelevant")))</f>
        <v>Irrelevant</v>
      </c>
      <c r="AB121" s="4" t="str">
        <f>IF(AND(I121="Frakørselsrampe",Inddata!AC136=""),60,IF(AND(I121="Tilkørselsrampe",Inddata!AC136=""),80,IF(AND(OR(I121="Frakørselsrampe",I121="Tilkørselsrampe"),Inddata!AC136&gt;4,Inddata!AC136&lt;200),Inddata!AC136,"Irrelevant")))</f>
        <v>Irrelevant</v>
      </c>
      <c r="AC121" s="4" t="str">
        <f>IF(AND(OR(I121="Motorvejsstrækning",I121="Frakørselsflettestrækning",I121="Tilkørselsflettestrækning"),Inddata!AD136=""),"Nej",IF(OR(I121="Motorvejsstrækning",I121="Frakørselsflettestrækning",I121="Tilkørselsflettestrækning"),Inddata!AD136,"Irrelevant"))</f>
        <v>Irrelevant</v>
      </c>
      <c r="AD121" s="4" t="str">
        <f>IF(AND(OR(I121="Motorvejsstrækning",I121="Frakørselsflettestrækning",I121="Tilkørselsflettestrækning"),Inddata!AE136=""),"130 km/t",IF(OR(I121="Motorvejsstrækning",I121="Frakørselsflettestrækning",I121="Tilkørselsflettestrækning"),Inddata!AE136,"Irrelevant"))</f>
        <v>Irrelevant</v>
      </c>
      <c r="AE121" s="4" t="str">
        <f>IF(AND(I121="Tilkørselsflettestrækning",Inddata!AF136=""),"Nej",IF(I121="Tilkørselsflettestrækning",Inddata!AF136,"Irrelevant"))</f>
        <v>Irrelevant</v>
      </c>
      <c r="AF121" s="4" t="str">
        <f>IF(AND(AE121="Ja",Inddata!AG136&gt;0,Inddata!AG136&lt;1.00000001),Inddata!AG136,IF(OR(AE121="Nej",AE121="Ja"),0,"Irrelevant"))</f>
        <v>Irrelevant</v>
      </c>
    </row>
    <row r="122" spans="1:32" x14ac:dyDescent="0.25">
      <c r="A122" s="4" t="str">
        <f>IF(Inddata!A137="","",Inddata!A137)</f>
        <v/>
      </c>
      <c r="B122" s="4" t="str">
        <f>IF(Inddata!B137="","",Inddata!B137)</f>
        <v/>
      </c>
      <c r="C122" s="4" t="str">
        <f>IF(Inddata!C137="","",Inddata!C137)</f>
        <v/>
      </c>
      <c r="D122" s="4" t="str">
        <f>IF(Inddata!D137="","",Inddata!D137)</f>
        <v/>
      </c>
      <c r="E122" s="4" t="str">
        <f>IF(Inddata!E137="","",Inddata!E137)</f>
        <v/>
      </c>
      <c r="F122" s="4" t="str">
        <f>IF(Inddata!F137="","",Inddata!F137)</f>
        <v/>
      </c>
      <c r="G122" s="4">
        <f>IF(Inddata!G137="","",Inddata!G137)</f>
        <v>0</v>
      </c>
      <c r="H122" s="4" t="str">
        <f>IF(Inddata!H137&gt;0.5,Inddata!H137,"")</f>
        <v/>
      </c>
      <c r="I122" s="4" t="str">
        <f>IF(Inddata!I137="","",Inddata!I137)</f>
        <v/>
      </c>
      <c r="J122" s="4" t="str">
        <f>IF(AND(OR(I122="Motorvejsstrækning",I122="Frakørselsflettestrækning",I122="Tilkørselsflettestrækning"),Inddata!K137=""),2,IF(AND(OR(I122="Motorvejsstrækning",I122="Frakørselsflettestrækning",I122="Tilkørselsflettestrækning"),Inddata!K137&gt;0.5,Inddata!K137&lt;21),Inddata!K137,"Irrelevant"))</f>
        <v>Irrelevant</v>
      </c>
      <c r="K122" s="4" t="str">
        <f>IF(AND(OR(I122="Motorvejsstrækning",I122="Frakørselsflettestrækning",I122="Tilkørselsflettestrækning",I122="Frakørselsrampe",I122="Tilkørselsrampe"),Inddata!L137=""),3.5,IF(AND(OR(I122="Motorvejsstrækning",I122="Frakørselsflettestrækning",I122="Tilkørselsflettestrækning",I122="Frakørselsrampe",I122="Tilkørselsrampe"),Inddata!L137&gt;1.5,Inddata!L137&lt;11),Inddata!L137,"Irrelevant"))</f>
        <v>Irrelevant</v>
      </c>
      <c r="L122" s="4" t="str">
        <f>IF(AND(I122="Motorvejsstrækning",Inddata!M137=""),"Nej",IF(I122="Motorvejsstrækning",Inddata!M137,"Irrelevant"))</f>
        <v>Irrelevant</v>
      </c>
      <c r="M122" s="4" t="str">
        <f>IF(AND(L122="Ja",Inddata!N137&gt;0,Inddata!N137&lt;1.00000001),Inddata!N137,IF(OR(L122="Nej",L122="Ja"),0,"Irrelevant"))</f>
        <v>Irrelevant</v>
      </c>
      <c r="N122" s="4" t="str">
        <f>IF(AND(OR(I122="Motorvejsstrækning",I122="Frakørselsflettestrækning",I122="Tilkørselsflettestrækning"),Inddata!O137=""),3,IF(AND(OR(I122="Motorvejsstrækning",I122="Frakørselsflettestrækning",I122="Tilkørselsflettestrækning"),Inddata!O137&lt;11,Inddata!O137&gt;-0.00000001),Inddata!O137,"Irrelevant"))</f>
        <v>Irrelevant</v>
      </c>
      <c r="O122" s="4" t="str">
        <f>IF(AND(OR(I122="Motorvejsstrækning",I122="Frakørselsflettestrækning",I122="Tilkørselsflettestrækning",I122="Frakørselsrampe",I122="Tilkørselsrampe"),Inddata!P137=""),0.5,IF(AND(OR(I122="Motorvejsstrækning",I122="Frakørselsflettestrækning",I122="Tilkørselsflettestrækning",I122="Frakørselsrampe",I122="Tilkørselsrampe"),Inddata!P137&gt;-0.00000001,Inddata!P137&lt;11),Inddata!P137,"Irrelevant"))</f>
        <v>Irrelevant</v>
      </c>
      <c r="P122" s="4" t="str">
        <f>IF(AND(OR(I122="Motorvejsstrækning",I122="Frakørselsflettestrækning",I122="Tilkørselsflettestrækning"),Inddata!Q137=""),5,IF(AND(OR(I122="Motorvejsstrækning",I122="Frakørselsflettestrækning",I122="Tilkørselsflettestrækning"),Inddata!Q137&gt;-0.00000001,Inddata!Q137&lt;101),Inddata!Q137,"Irrelevant"))</f>
        <v>Irrelevant</v>
      </c>
      <c r="Q122" s="4" t="str">
        <f>IF(AND(OR(I122="Motorvejsstrækning",I122="Frakørselsflettestrækning",I122="Tilkørselsflettestrækning"),Inddata!R137=""),"Lige",IF(AND(OR(I122="Motorvejsstrækning",I122="Frakørselsflettestrækning",I122="Tilkørselsflettestrækning"),Inddata!R137&gt;10),Inddata!R137,"Irrelevant"))</f>
        <v>Irrelevant</v>
      </c>
      <c r="R122" s="4" t="str">
        <f>IF(Q122="Lige",0,IF(AND(OR(I122="Motorvejsstrækning",I122="Frakørselsflettestrækning",I122="Tilkørselsflettestrækning"),OR(Inddata!S137="",Inddata!S137&gt;(G122*1000))),G122*1000,IF(AND(OR(I122="Motorvejsstrækning",I122="Frakørselsflettestrækning",I122="Tilkørselsflettestrækning"),Inddata!S137&gt;0),Inddata!S137,"Irrelevant")))</f>
        <v>Irrelevant</v>
      </c>
      <c r="S122" s="4" t="str">
        <f>IF(AND(OR(I122="Motorvejsstrækning",I122="Frakørselsflettestrækning",I122="Tilkørselsflettestrækning"),Inddata!T137=""),"Lige",IF(AND(OR(I122="Motorvejsstrækning",I122="Frakørselsflettestrækning",I122="Tilkørselsflettestrækning"),Inddata!T137&gt;10),Inddata!T137,"Irrelevant"))</f>
        <v>Irrelevant</v>
      </c>
      <c r="T122" s="4" t="str">
        <f>IF(S122="Lige",0,IF(R122="Irrelevant","Irrelevant",IF(AND(OR(I122="Motorvejsstrækning",I122="Frakørselsflettestrækning",I122="Tilkørselsflettestrækning"),OR(Inddata!U137="",Inddata!U137&gt;(G122*1000-R122))),G122*1000-R122,IF(AND(OR(I122="Motorvejsstrækning",I122="Frakørselsflettestrækning",I122="Tilkørselsflettestrækning"),Inddata!U137&gt;0),Inddata!U137,"Irrelevant"))))</f>
        <v>Irrelevant</v>
      </c>
      <c r="U122" s="4" t="str">
        <f>IF(AND(OR(I122="Motorvejsstrækning",I122="Frakørselsflettestrækning",I122="Tilkørselsflettestrækning",I122="Frakørselsrampe",I122="Tilkørselsrampe"),Inddata!V137=""),"Nej",IF(OR(I122="Motorvejsstrækning",I122="Frakørselsflettestrækning",I122="Tilkørselsflettestrækning",I122="Frakørselsrampe",I122="Tilkørselsrampe"),Inddata!V137,"Irrelevant"))</f>
        <v>Irrelevant</v>
      </c>
      <c r="V122" s="4" t="str">
        <f>IF(W122="Lige",IF(AND(OR(I122="Frakørselsrampe",I122="Tilkørselsrampe"),Inddata!W137=""),"Lige ruderrampe",IF(OR(I122="Frakørselsrampe",I122="Tilkørselsrampe"),Inddata!W137,"Irrelevant")),"Irrelevant")</f>
        <v>Irrelevant</v>
      </c>
      <c r="W122" s="4" t="str">
        <f>IF(AND(OR(I122="Frakørselsrampe",I122="Tilkørselsrampe"),Inddata!X137=""),"Lige",IF(AND(OR(I122="Frakørselsrampe",I122="Tilkørselsrampe"),Inddata!X137&gt;10),Inddata!X137,"Irrelevant"))</f>
        <v>Irrelevant</v>
      </c>
      <c r="X122" s="4" t="str">
        <f>IF(AND(OR(I122="Frakørselsrampe",I122="Tilkørselsrampe"),OR(Inddata!Y137="",Inddata!Y137&gt;(G122*1000))),G122*1000,IF(AND(OR(I122="Frakørselsrampe",I122="Tilkørselsrampe"),Inddata!Y137&gt;0),Inddata!Y137,"Irrelevant"))</f>
        <v>Irrelevant</v>
      </c>
      <c r="Y122" s="4" t="str">
        <f>IF(AND(I122="Frakørselsrampe",Inddata!Z137=""),95,IF(AND(I122="Tilkørselsrampe",Inddata!Z137=""),45,IF(AND(OR(I122="Frakørselsrampe",I122="Tilkørselsrampe"),Inddata!Z137&gt;4,Inddata!Z137&lt;200),Inddata!Z137,"Irrelevant")))</f>
        <v>Irrelevant</v>
      </c>
      <c r="Z122" s="4" t="str">
        <f>IF(AND(OR(I122="Frakørselsrampe",I122="Tilkørselsrampe"),Inddata!AA137=""),"Lige",IF(AND(OR(I122="Frakørselsrampe",I122="Tilkørselsrampe"),Inddata!AA137&gt;10),Inddata!AA137,"Irrelevant"))</f>
        <v>Irrelevant</v>
      </c>
      <c r="AA122" s="4" t="str">
        <f>IF(X122="Irrelevant","Irrelevant",IF(AND(OR(I122="Frakørselsrampe",I122="Tilkørselsrampe"),OR(Inddata!AB137="",Inddata!AB137&gt;(G122*1000-X122))),G122*1000-X122,IF(AND(OR(I122="Frakørselsrampe",I122="Tilkørselsrampe"),Inddata!AB137&gt;0),Inddata!AB137,"Irrelevant")))</f>
        <v>Irrelevant</v>
      </c>
      <c r="AB122" s="4" t="str">
        <f>IF(AND(I122="Frakørselsrampe",Inddata!AC137=""),60,IF(AND(I122="Tilkørselsrampe",Inddata!AC137=""),80,IF(AND(OR(I122="Frakørselsrampe",I122="Tilkørselsrampe"),Inddata!AC137&gt;4,Inddata!AC137&lt;200),Inddata!AC137,"Irrelevant")))</f>
        <v>Irrelevant</v>
      </c>
      <c r="AC122" s="4" t="str">
        <f>IF(AND(OR(I122="Motorvejsstrækning",I122="Frakørselsflettestrækning",I122="Tilkørselsflettestrækning"),Inddata!AD137=""),"Nej",IF(OR(I122="Motorvejsstrækning",I122="Frakørselsflettestrækning",I122="Tilkørselsflettestrækning"),Inddata!AD137,"Irrelevant"))</f>
        <v>Irrelevant</v>
      </c>
      <c r="AD122" s="4" t="str">
        <f>IF(AND(OR(I122="Motorvejsstrækning",I122="Frakørselsflettestrækning",I122="Tilkørselsflettestrækning"),Inddata!AE137=""),"130 km/t",IF(OR(I122="Motorvejsstrækning",I122="Frakørselsflettestrækning",I122="Tilkørselsflettestrækning"),Inddata!AE137,"Irrelevant"))</f>
        <v>Irrelevant</v>
      </c>
      <c r="AE122" s="4" t="str">
        <f>IF(AND(I122="Tilkørselsflettestrækning",Inddata!AF137=""),"Nej",IF(I122="Tilkørselsflettestrækning",Inddata!AF137,"Irrelevant"))</f>
        <v>Irrelevant</v>
      </c>
      <c r="AF122" s="4" t="str">
        <f>IF(AND(AE122="Ja",Inddata!AG137&gt;0,Inddata!AG137&lt;1.00000001),Inddata!AG137,IF(OR(AE122="Nej",AE122="Ja"),0,"Irrelevant"))</f>
        <v>Irrelevant</v>
      </c>
    </row>
    <row r="123" spans="1:32" x14ac:dyDescent="0.25">
      <c r="A123" s="4" t="str">
        <f>IF(Inddata!A138="","",Inddata!A138)</f>
        <v/>
      </c>
      <c r="B123" s="4" t="str">
        <f>IF(Inddata!B138="","",Inddata!B138)</f>
        <v/>
      </c>
      <c r="C123" s="4" t="str">
        <f>IF(Inddata!C138="","",Inddata!C138)</f>
        <v/>
      </c>
      <c r="D123" s="4" t="str">
        <f>IF(Inddata!D138="","",Inddata!D138)</f>
        <v/>
      </c>
      <c r="E123" s="4" t="str">
        <f>IF(Inddata!E138="","",Inddata!E138)</f>
        <v/>
      </c>
      <c r="F123" s="4" t="str">
        <f>IF(Inddata!F138="","",Inddata!F138)</f>
        <v/>
      </c>
      <c r="G123" s="4">
        <f>IF(Inddata!G138="","",Inddata!G138)</f>
        <v>0</v>
      </c>
      <c r="H123" s="4" t="str">
        <f>IF(Inddata!H138&gt;0.5,Inddata!H138,"")</f>
        <v/>
      </c>
      <c r="I123" s="4" t="str">
        <f>IF(Inddata!I138="","",Inddata!I138)</f>
        <v/>
      </c>
      <c r="J123" s="4" t="str">
        <f>IF(AND(OR(I123="Motorvejsstrækning",I123="Frakørselsflettestrækning",I123="Tilkørselsflettestrækning"),Inddata!K138=""),2,IF(AND(OR(I123="Motorvejsstrækning",I123="Frakørselsflettestrækning",I123="Tilkørselsflettestrækning"),Inddata!K138&gt;0.5,Inddata!K138&lt;21),Inddata!K138,"Irrelevant"))</f>
        <v>Irrelevant</v>
      </c>
      <c r="K123" s="4" t="str">
        <f>IF(AND(OR(I123="Motorvejsstrækning",I123="Frakørselsflettestrækning",I123="Tilkørselsflettestrækning",I123="Frakørselsrampe",I123="Tilkørselsrampe"),Inddata!L138=""),3.5,IF(AND(OR(I123="Motorvejsstrækning",I123="Frakørselsflettestrækning",I123="Tilkørselsflettestrækning",I123="Frakørselsrampe",I123="Tilkørselsrampe"),Inddata!L138&gt;1.5,Inddata!L138&lt;11),Inddata!L138,"Irrelevant"))</f>
        <v>Irrelevant</v>
      </c>
      <c r="L123" s="4" t="str">
        <f>IF(AND(I123="Motorvejsstrækning",Inddata!M138=""),"Nej",IF(I123="Motorvejsstrækning",Inddata!M138,"Irrelevant"))</f>
        <v>Irrelevant</v>
      </c>
      <c r="M123" s="4" t="str">
        <f>IF(AND(L123="Ja",Inddata!N138&gt;0,Inddata!N138&lt;1.00000001),Inddata!N138,IF(OR(L123="Nej",L123="Ja"),0,"Irrelevant"))</f>
        <v>Irrelevant</v>
      </c>
      <c r="N123" s="4" t="str">
        <f>IF(AND(OR(I123="Motorvejsstrækning",I123="Frakørselsflettestrækning",I123="Tilkørselsflettestrækning"),Inddata!O138=""),3,IF(AND(OR(I123="Motorvejsstrækning",I123="Frakørselsflettestrækning",I123="Tilkørselsflettestrækning"),Inddata!O138&lt;11,Inddata!O138&gt;-0.00000001),Inddata!O138,"Irrelevant"))</f>
        <v>Irrelevant</v>
      </c>
      <c r="O123" s="4" t="str">
        <f>IF(AND(OR(I123="Motorvejsstrækning",I123="Frakørselsflettestrækning",I123="Tilkørselsflettestrækning",I123="Frakørselsrampe",I123="Tilkørselsrampe"),Inddata!P138=""),0.5,IF(AND(OR(I123="Motorvejsstrækning",I123="Frakørselsflettestrækning",I123="Tilkørselsflettestrækning",I123="Frakørselsrampe",I123="Tilkørselsrampe"),Inddata!P138&gt;-0.00000001,Inddata!P138&lt;11),Inddata!P138,"Irrelevant"))</f>
        <v>Irrelevant</v>
      </c>
      <c r="P123" s="4" t="str">
        <f>IF(AND(OR(I123="Motorvejsstrækning",I123="Frakørselsflettestrækning",I123="Tilkørselsflettestrækning"),Inddata!Q138=""),5,IF(AND(OR(I123="Motorvejsstrækning",I123="Frakørselsflettestrækning",I123="Tilkørselsflettestrækning"),Inddata!Q138&gt;-0.00000001,Inddata!Q138&lt;101),Inddata!Q138,"Irrelevant"))</f>
        <v>Irrelevant</v>
      </c>
      <c r="Q123" s="4" t="str">
        <f>IF(AND(OR(I123="Motorvejsstrækning",I123="Frakørselsflettestrækning",I123="Tilkørselsflettestrækning"),Inddata!R138=""),"Lige",IF(AND(OR(I123="Motorvejsstrækning",I123="Frakørselsflettestrækning",I123="Tilkørselsflettestrækning"),Inddata!R138&gt;10),Inddata!R138,"Irrelevant"))</f>
        <v>Irrelevant</v>
      </c>
      <c r="R123" s="4" t="str">
        <f>IF(Q123="Lige",0,IF(AND(OR(I123="Motorvejsstrækning",I123="Frakørselsflettestrækning",I123="Tilkørselsflettestrækning"),OR(Inddata!S138="",Inddata!S138&gt;(G123*1000))),G123*1000,IF(AND(OR(I123="Motorvejsstrækning",I123="Frakørselsflettestrækning",I123="Tilkørselsflettestrækning"),Inddata!S138&gt;0),Inddata!S138,"Irrelevant")))</f>
        <v>Irrelevant</v>
      </c>
      <c r="S123" s="4" t="str">
        <f>IF(AND(OR(I123="Motorvejsstrækning",I123="Frakørselsflettestrækning",I123="Tilkørselsflettestrækning"),Inddata!T138=""),"Lige",IF(AND(OR(I123="Motorvejsstrækning",I123="Frakørselsflettestrækning",I123="Tilkørselsflettestrækning"),Inddata!T138&gt;10),Inddata!T138,"Irrelevant"))</f>
        <v>Irrelevant</v>
      </c>
      <c r="T123" s="4" t="str">
        <f>IF(S123="Lige",0,IF(R123="Irrelevant","Irrelevant",IF(AND(OR(I123="Motorvejsstrækning",I123="Frakørselsflettestrækning",I123="Tilkørselsflettestrækning"),OR(Inddata!U138="",Inddata!U138&gt;(G123*1000-R123))),G123*1000-R123,IF(AND(OR(I123="Motorvejsstrækning",I123="Frakørselsflettestrækning",I123="Tilkørselsflettestrækning"),Inddata!U138&gt;0),Inddata!U138,"Irrelevant"))))</f>
        <v>Irrelevant</v>
      </c>
      <c r="U123" s="4" t="str">
        <f>IF(AND(OR(I123="Motorvejsstrækning",I123="Frakørselsflettestrækning",I123="Tilkørselsflettestrækning",I123="Frakørselsrampe",I123="Tilkørselsrampe"),Inddata!V138=""),"Nej",IF(OR(I123="Motorvejsstrækning",I123="Frakørselsflettestrækning",I123="Tilkørselsflettestrækning",I123="Frakørselsrampe",I123="Tilkørselsrampe"),Inddata!V138,"Irrelevant"))</f>
        <v>Irrelevant</v>
      </c>
      <c r="V123" s="4" t="str">
        <f>IF(W123="Lige",IF(AND(OR(I123="Frakørselsrampe",I123="Tilkørselsrampe"),Inddata!W138=""),"Lige ruderrampe",IF(OR(I123="Frakørselsrampe",I123="Tilkørselsrampe"),Inddata!W138,"Irrelevant")),"Irrelevant")</f>
        <v>Irrelevant</v>
      </c>
      <c r="W123" s="4" t="str">
        <f>IF(AND(OR(I123="Frakørselsrampe",I123="Tilkørselsrampe"),Inddata!X138=""),"Lige",IF(AND(OR(I123="Frakørselsrampe",I123="Tilkørselsrampe"),Inddata!X138&gt;10),Inddata!X138,"Irrelevant"))</f>
        <v>Irrelevant</v>
      </c>
      <c r="X123" s="4" t="str">
        <f>IF(AND(OR(I123="Frakørselsrampe",I123="Tilkørselsrampe"),OR(Inddata!Y138="",Inddata!Y138&gt;(G123*1000))),G123*1000,IF(AND(OR(I123="Frakørselsrampe",I123="Tilkørselsrampe"),Inddata!Y138&gt;0),Inddata!Y138,"Irrelevant"))</f>
        <v>Irrelevant</v>
      </c>
      <c r="Y123" s="4" t="str">
        <f>IF(AND(I123="Frakørselsrampe",Inddata!Z138=""),95,IF(AND(I123="Tilkørselsrampe",Inddata!Z138=""),45,IF(AND(OR(I123="Frakørselsrampe",I123="Tilkørselsrampe"),Inddata!Z138&gt;4,Inddata!Z138&lt;200),Inddata!Z138,"Irrelevant")))</f>
        <v>Irrelevant</v>
      </c>
      <c r="Z123" s="4" t="str">
        <f>IF(AND(OR(I123="Frakørselsrampe",I123="Tilkørselsrampe"),Inddata!AA138=""),"Lige",IF(AND(OR(I123="Frakørselsrampe",I123="Tilkørselsrampe"),Inddata!AA138&gt;10),Inddata!AA138,"Irrelevant"))</f>
        <v>Irrelevant</v>
      </c>
      <c r="AA123" s="4" t="str">
        <f>IF(X123="Irrelevant","Irrelevant",IF(AND(OR(I123="Frakørselsrampe",I123="Tilkørselsrampe"),OR(Inddata!AB138="",Inddata!AB138&gt;(G123*1000-X123))),G123*1000-X123,IF(AND(OR(I123="Frakørselsrampe",I123="Tilkørselsrampe"),Inddata!AB138&gt;0),Inddata!AB138,"Irrelevant")))</f>
        <v>Irrelevant</v>
      </c>
      <c r="AB123" s="4" t="str">
        <f>IF(AND(I123="Frakørselsrampe",Inddata!AC138=""),60,IF(AND(I123="Tilkørselsrampe",Inddata!AC138=""),80,IF(AND(OR(I123="Frakørselsrampe",I123="Tilkørselsrampe"),Inddata!AC138&gt;4,Inddata!AC138&lt;200),Inddata!AC138,"Irrelevant")))</f>
        <v>Irrelevant</v>
      </c>
      <c r="AC123" s="4" t="str">
        <f>IF(AND(OR(I123="Motorvejsstrækning",I123="Frakørselsflettestrækning",I123="Tilkørselsflettestrækning"),Inddata!AD138=""),"Nej",IF(OR(I123="Motorvejsstrækning",I123="Frakørselsflettestrækning",I123="Tilkørselsflettestrækning"),Inddata!AD138,"Irrelevant"))</f>
        <v>Irrelevant</v>
      </c>
      <c r="AD123" s="4" t="str">
        <f>IF(AND(OR(I123="Motorvejsstrækning",I123="Frakørselsflettestrækning",I123="Tilkørselsflettestrækning"),Inddata!AE138=""),"130 km/t",IF(OR(I123="Motorvejsstrækning",I123="Frakørselsflettestrækning",I123="Tilkørselsflettestrækning"),Inddata!AE138,"Irrelevant"))</f>
        <v>Irrelevant</v>
      </c>
      <c r="AE123" s="4" t="str">
        <f>IF(AND(I123="Tilkørselsflettestrækning",Inddata!AF138=""),"Nej",IF(I123="Tilkørselsflettestrækning",Inddata!AF138,"Irrelevant"))</f>
        <v>Irrelevant</v>
      </c>
      <c r="AF123" s="4" t="str">
        <f>IF(AND(AE123="Ja",Inddata!AG138&gt;0,Inddata!AG138&lt;1.00000001),Inddata!AG138,IF(OR(AE123="Nej",AE123="Ja"),0,"Irrelevant"))</f>
        <v>Irrelevant</v>
      </c>
    </row>
    <row r="124" spans="1:32" x14ac:dyDescent="0.25">
      <c r="A124" s="4" t="str">
        <f>IF(Inddata!A139="","",Inddata!A139)</f>
        <v/>
      </c>
      <c r="B124" s="4" t="str">
        <f>IF(Inddata!B139="","",Inddata!B139)</f>
        <v/>
      </c>
      <c r="C124" s="4" t="str">
        <f>IF(Inddata!C139="","",Inddata!C139)</f>
        <v/>
      </c>
      <c r="D124" s="4" t="str">
        <f>IF(Inddata!D139="","",Inddata!D139)</f>
        <v/>
      </c>
      <c r="E124" s="4" t="str">
        <f>IF(Inddata!E139="","",Inddata!E139)</f>
        <v/>
      </c>
      <c r="F124" s="4" t="str">
        <f>IF(Inddata!F139="","",Inddata!F139)</f>
        <v/>
      </c>
      <c r="G124" s="4">
        <f>IF(Inddata!G139="","",Inddata!G139)</f>
        <v>0</v>
      </c>
      <c r="H124" s="4" t="str">
        <f>IF(Inddata!H139&gt;0.5,Inddata!H139,"")</f>
        <v/>
      </c>
      <c r="I124" s="4" t="str">
        <f>IF(Inddata!I139="","",Inddata!I139)</f>
        <v/>
      </c>
      <c r="J124" s="4" t="str">
        <f>IF(AND(OR(I124="Motorvejsstrækning",I124="Frakørselsflettestrækning",I124="Tilkørselsflettestrækning"),Inddata!K139=""),2,IF(AND(OR(I124="Motorvejsstrækning",I124="Frakørselsflettestrækning",I124="Tilkørselsflettestrækning"),Inddata!K139&gt;0.5,Inddata!K139&lt;21),Inddata!K139,"Irrelevant"))</f>
        <v>Irrelevant</v>
      </c>
      <c r="K124" s="4" t="str">
        <f>IF(AND(OR(I124="Motorvejsstrækning",I124="Frakørselsflettestrækning",I124="Tilkørselsflettestrækning",I124="Frakørselsrampe",I124="Tilkørselsrampe"),Inddata!L139=""),3.5,IF(AND(OR(I124="Motorvejsstrækning",I124="Frakørselsflettestrækning",I124="Tilkørselsflettestrækning",I124="Frakørselsrampe",I124="Tilkørselsrampe"),Inddata!L139&gt;1.5,Inddata!L139&lt;11),Inddata!L139,"Irrelevant"))</f>
        <v>Irrelevant</v>
      </c>
      <c r="L124" s="4" t="str">
        <f>IF(AND(I124="Motorvejsstrækning",Inddata!M139=""),"Nej",IF(I124="Motorvejsstrækning",Inddata!M139,"Irrelevant"))</f>
        <v>Irrelevant</v>
      </c>
      <c r="M124" s="4" t="str">
        <f>IF(AND(L124="Ja",Inddata!N139&gt;0,Inddata!N139&lt;1.00000001),Inddata!N139,IF(OR(L124="Nej",L124="Ja"),0,"Irrelevant"))</f>
        <v>Irrelevant</v>
      </c>
      <c r="N124" s="4" t="str">
        <f>IF(AND(OR(I124="Motorvejsstrækning",I124="Frakørselsflettestrækning",I124="Tilkørselsflettestrækning"),Inddata!O139=""),3,IF(AND(OR(I124="Motorvejsstrækning",I124="Frakørselsflettestrækning",I124="Tilkørselsflettestrækning"),Inddata!O139&lt;11,Inddata!O139&gt;-0.00000001),Inddata!O139,"Irrelevant"))</f>
        <v>Irrelevant</v>
      </c>
      <c r="O124" s="4" t="str">
        <f>IF(AND(OR(I124="Motorvejsstrækning",I124="Frakørselsflettestrækning",I124="Tilkørselsflettestrækning",I124="Frakørselsrampe",I124="Tilkørselsrampe"),Inddata!P139=""),0.5,IF(AND(OR(I124="Motorvejsstrækning",I124="Frakørselsflettestrækning",I124="Tilkørselsflettestrækning",I124="Frakørselsrampe",I124="Tilkørselsrampe"),Inddata!P139&gt;-0.00000001,Inddata!P139&lt;11),Inddata!P139,"Irrelevant"))</f>
        <v>Irrelevant</v>
      </c>
      <c r="P124" s="4" t="str">
        <f>IF(AND(OR(I124="Motorvejsstrækning",I124="Frakørselsflettestrækning",I124="Tilkørselsflettestrækning"),Inddata!Q139=""),5,IF(AND(OR(I124="Motorvejsstrækning",I124="Frakørselsflettestrækning",I124="Tilkørselsflettestrækning"),Inddata!Q139&gt;-0.00000001,Inddata!Q139&lt;101),Inddata!Q139,"Irrelevant"))</f>
        <v>Irrelevant</v>
      </c>
      <c r="Q124" s="4" t="str">
        <f>IF(AND(OR(I124="Motorvejsstrækning",I124="Frakørselsflettestrækning",I124="Tilkørselsflettestrækning"),Inddata!R139=""),"Lige",IF(AND(OR(I124="Motorvejsstrækning",I124="Frakørselsflettestrækning",I124="Tilkørselsflettestrækning"),Inddata!R139&gt;10),Inddata!R139,"Irrelevant"))</f>
        <v>Irrelevant</v>
      </c>
      <c r="R124" s="4" t="str">
        <f>IF(Q124="Lige",0,IF(AND(OR(I124="Motorvejsstrækning",I124="Frakørselsflettestrækning",I124="Tilkørselsflettestrækning"),OR(Inddata!S139="",Inddata!S139&gt;(G124*1000))),G124*1000,IF(AND(OR(I124="Motorvejsstrækning",I124="Frakørselsflettestrækning",I124="Tilkørselsflettestrækning"),Inddata!S139&gt;0),Inddata!S139,"Irrelevant")))</f>
        <v>Irrelevant</v>
      </c>
      <c r="S124" s="4" t="str">
        <f>IF(AND(OR(I124="Motorvejsstrækning",I124="Frakørselsflettestrækning",I124="Tilkørselsflettestrækning"),Inddata!T139=""),"Lige",IF(AND(OR(I124="Motorvejsstrækning",I124="Frakørselsflettestrækning",I124="Tilkørselsflettestrækning"),Inddata!T139&gt;10),Inddata!T139,"Irrelevant"))</f>
        <v>Irrelevant</v>
      </c>
      <c r="T124" s="4" t="str">
        <f>IF(S124="Lige",0,IF(R124="Irrelevant","Irrelevant",IF(AND(OR(I124="Motorvejsstrækning",I124="Frakørselsflettestrækning",I124="Tilkørselsflettestrækning"),OR(Inddata!U139="",Inddata!U139&gt;(G124*1000-R124))),G124*1000-R124,IF(AND(OR(I124="Motorvejsstrækning",I124="Frakørselsflettestrækning",I124="Tilkørselsflettestrækning"),Inddata!U139&gt;0),Inddata!U139,"Irrelevant"))))</f>
        <v>Irrelevant</v>
      </c>
      <c r="U124" s="4" t="str">
        <f>IF(AND(OR(I124="Motorvejsstrækning",I124="Frakørselsflettestrækning",I124="Tilkørselsflettestrækning",I124="Frakørselsrampe",I124="Tilkørselsrampe"),Inddata!V139=""),"Nej",IF(OR(I124="Motorvejsstrækning",I124="Frakørselsflettestrækning",I124="Tilkørselsflettestrækning",I124="Frakørselsrampe",I124="Tilkørselsrampe"),Inddata!V139,"Irrelevant"))</f>
        <v>Irrelevant</v>
      </c>
      <c r="V124" s="4" t="str">
        <f>IF(W124="Lige",IF(AND(OR(I124="Frakørselsrampe",I124="Tilkørselsrampe"),Inddata!W139=""),"Lige ruderrampe",IF(OR(I124="Frakørselsrampe",I124="Tilkørselsrampe"),Inddata!W139,"Irrelevant")),"Irrelevant")</f>
        <v>Irrelevant</v>
      </c>
      <c r="W124" s="4" t="str">
        <f>IF(AND(OR(I124="Frakørselsrampe",I124="Tilkørselsrampe"),Inddata!X139=""),"Lige",IF(AND(OR(I124="Frakørselsrampe",I124="Tilkørselsrampe"),Inddata!X139&gt;10),Inddata!X139,"Irrelevant"))</f>
        <v>Irrelevant</v>
      </c>
      <c r="X124" s="4" t="str">
        <f>IF(AND(OR(I124="Frakørselsrampe",I124="Tilkørselsrampe"),OR(Inddata!Y139="",Inddata!Y139&gt;(G124*1000))),G124*1000,IF(AND(OR(I124="Frakørselsrampe",I124="Tilkørselsrampe"),Inddata!Y139&gt;0),Inddata!Y139,"Irrelevant"))</f>
        <v>Irrelevant</v>
      </c>
      <c r="Y124" s="4" t="str">
        <f>IF(AND(I124="Frakørselsrampe",Inddata!Z139=""),95,IF(AND(I124="Tilkørselsrampe",Inddata!Z139=""),45,IF(AND(OR(I124="Frakørselsrampe",I124="Tilkørselsrampe"),Inddata!Z139&gt;4,Inddata!Z139&lt;200),Inddata!Z139,"Irrelevant")))</f>
        <v>Irrelevant</v>
      </c>
      <c r="Z124" s="4" t="str">
        <f>IF(AND(OR(I124="Frakørselsrampe",I124="Tilkørselsrampe"),Inddata!AA139=""),"Lige",IF(AND(OR(I124="Frakørselsrampe",I124="Tilkørselsrampe"),Inddata!AA139&gt;10),Inddata!AA139,"Irrelevant"))</f>
        <v>Irrelevant</v>
      </c>
      <c r="AA124" s="4" t="str">
        <f>IF(X124="Irrelevant","Irrelevant",IF(AND(OR(I124="Frakørselsrampe",I124="Tilkørselsrampe"),OR(Inddata!AB139="",Inddata!AB139&gt;(G124*1000-X124))),G124*1000-X124,IF(AND(OR(I124="Frakørselsrampe",I124="Tilkørselsrampe"),Inddata!AB139&gt;0),Inddata!AB139,"Irrelevant")))</f>
        <v>Irrelevant</v>
      </c>
      <c r="AB124" s="4" t="str">
        <f>IF(AND(I124="Frakørselsrampe",Inddata!AC139=""),60,IF(AND(I124="Tilkørselsrampe",Inddata!AC139=""),80,IF(AND(OR(I124="Frakørselsrampe",I124="Tilkørselsrampe"),Inddata!AC139&gt;4,Inddata!AC139&lt;200),Inddata!AC139,"Irrelevant")))</f>
        <v>Irrelevant</v>
      </c>
      <c r="AC124" s="4" t="str">
        <f>IF(AND(OR(I124="Motorvejsstrækning",I124="Frakørselsflettestrækning",I124="Tilkørselsflettestrækning"),Inddata!AD139=""),"Nej",IF(OR(I124="Motorvejsstrækning",I124="Frakørselsflettestrækning",I124="Tilkørselsflettestrækning"),Inddata!AD139,"Irrelevant"))</f>
        <v>Irrelevant</v>
      </c>
      <c r="AD124" s="4" t="str">
        <f>IF(AND(OR(I124="Motorvejsstrækning",I124="Frakørselsflettestrækning",I124="Tilkørselsflettestrækning"),Inddata!AE139=""),"130 km/t",IF(OR(I124="Motorvejsstrækning",I124="Frakørselsflettestrækning",I124="Tilkørselsflettestrækning"),Inddata!AE139,"Irrelevant"))</f>
        <v>Irrelevant</v>
      </c>
      <c r="AE124" s="4" t="str">
        <f>IF(AND(I124="Tilkørselsflettestrækning",Inddata!AF139=""),"Nej",IF(I124="Tilkørselsflettestrækning",Inddata!AF139,"Irrelevant"))</f>
        <v>Irrelevant</v>
      </c>
      <c r="AF124" s="4" t="str">
        <f>IF(AND(AE124="Ja",Inddata!AG139&gt;0,Inddata!AG139&lt;1.00000001),Inddata!AG139,IF(OR(AE124="Nej",AE124="Ja"),0,"Irrelevant"))</f>
        <v>Irrelevant</v>
      </c>
    </row>
    <row r="125" spans="1:32" x14ac:dyDescent="0.25">
      <c r="A125" s="4" t="str">
        <f>IF(Inddata!A140="","",Inddata!A140)</f>
        <v/>
      </c>
      <c r="B125" s="4" t="str">
        <f>IF(Inddata!B140="","",Inddata!B140)</f>
        <v/>
      </c>
      <c r="C125" s="4" t="str">
        <f>IF(Inddata!C140="","",Inddata!C140)</f>
        <v/>
      </c>
      <c r="D125" s="4" t="str">
        <f>IF(Inddata!D140="","",Inddata!D140)</f>
        <v/>
      </c>
      <c r="E125" s="4" t="str">
        <f>IF(Inddata!E140="","",Inddata!E140)</f>
        <v/>
      </c>
      <c r="F125" s="4" t="str">
        <f>IF(Inddata!F140="","",Inddata!F140)</f>
        <v/>
      </c>
      <c r="G125" s="4">
        <f>IF(Inddata!G140="","",Inddata!G140)</f>
        <v>0</v>
      </c>
      <c r="H125" s="4" t="str">
        <f>IF(Inddata!H140&gt;0.5,Inddata!H140,"")</f>
        <v/>
      </c>
      <c r="I125" s="4" t="str">
        <f>IF(Inddata!I140="","",Inddata!I140)</f>
        <v/>
      </c>
      <c r="J125" s="4" t="str">
        <f>IF(AND(OR(I125="Motorvejsstrækning",I125="Frakørselsflettestrækning",I125="Tilkørselsflettestrækning"),Inddata!K140=""),2,IF(AND(OR(I125="Motorvejsstrækning",I125="Frakørselsflettestrækning",I125="Tilkørselsflettestrækning"),Inddata!K140&gt;0.5,Inddata!K140&lt;21),Inddata!K140,"Irrelevant"))</f>
        <v>Irrelevant</v>
      </c>
      <c r="K125" s="4" t="str">
        <f>IF(AND(OR(I125="Motorvejsstrækning",I125="Frakørselsflettestrækning",I125="Tilkørselsflettestrækning",I125="Frakørselsrampe",I125="Tilkørselsrampe"),Inddata!L140=""),3.5,IF(AND(OR(I125="Motorvejsstrækning",I125="Frakørselsflettestrækning",I125="Tilkørselsflettestrækning",I125="Frakørselsrampe",I125="Tilkørselsrampe"),Inddata!L140&gt;1.5,Inddata!L140&lt;11),Inddata!L140,"Irrelevant"))</f>
        <v>Irrelevant</v>
      </c>
      <c r="L125" s="4" t="str">
        <f>IF(AND(I125="Motorvejsstrækning",Inddata!M140=""),"Nej",IF(I125="Motorvejsstrækning",Inddata!M140,"Irrelevant"))</f>
        <v>Irrelevant</v>
      </c>
      <c r="M125" s="4" t="str">
        <f>IF(AND(L125="Ja",Inddata!N140&gt;0,Inddata!N140&lt;1.00000001),Inddata!N140,IF(OR(L125="Nej",L125="Ja"),0,"Irrelevant"))</f>
        <v>Irrelevant</v>
      </c>
      <c r="N125" s="4" t="str">
        <f>IF(AND(OR(I125="Motorvejsstrækning",I125="Frakørselsflettestrækning",I125="Tilkørselsflettestrækning"),Inddata!O140=""),3,IF(AND(OR(I125="Motorvejsstrækning",I125="Frakørselsflettestrækning",I125="Tilkørselsflettestrækning"),Inddata!O140&lt;11,Inddata!O140&gt;-0.00000001),Inddata!O140,"Irrelevant"))</f>
        <v>Irrelevant</v>
      </c>
      <c r="O125" s="4" t="str">
        <f>IF(AND(OR(I125="Motorvejsstrækning",I125="Frakørselsflettestrækning",I125="Tilkørselsflettestrækning",I125="Frakørselsrampe",I125="Tilkørselsrampe"),Inddata!P140=""),0.5,IF(AND(OR(I125="Motorvejsstrækning",I125="Frakørselsflettestrækning",I125="Tilkørselsflettestrækning",I125="Frakørselsrampe",I125="Tilkørselsrampe"),Inddata!P140&gt;-0.00000001,Inddata!P140&lt;11),Inddata!P140,"Irrelevant"))</f>
        <v>Irrelevant</v>
      </c>
      <c r="P125" s="4" t="str">
        <f>IF(AND(OR(I125="Motorvejsstrækning",I125="Frakørselsflettestrækning",I125="Tilkørselsflettestrækning"),Inddata!Q140=""),5,IF(AND(OR(I125="Motorvejsstrækning",I125="Frakørselsflettestrækning",I125="Tilkørselsflettestrækning"),Inddata!Q140&gt;-0.00000001,Inddata!Q140&lt;101),Inddata!Q140,"Irrelevant"))</f>
        <v>Irrelevant</v>
      </c>
      <c r="Q125" s="4" t="str">
        <f>IF(AND(OR(I125="Motorvejsstrækning",I125="Frakørselsflettestrækning",I125="Tilkørselsflettestrækning"),Inddata!R140=""),"Lige",IF(AND(OR(I125="Motorvejsstrækning",I125="Frakørselsflettestrækning",I125="Tilkørselsflettestrækning"),Inddata!R140&gt;10),Inddata!R140,"Irrelevant"))</f>
        <v>Irrelevant</v>
      </c>
      <c r="R125" s="4" t="str">
        <f>IF(Q125="Lige",0,IF(AND(OR(I125="Motorvejsstrækning",I125="Frakørselsflettestrækning",I125="Tilkørselsflettestrækning"),OR(Inddata!S140="",Inddata!S140&gt;(G125*1000))),G125*1000,IF(AND(OR(I125="Motorvejsstrækning",I125="Frakørselsflettestrækning",I125="Tilkørselsflettestrækning"),Inddata!S140&gt;0),Inddata!S140,"Irrelevant")))</f>
        <v>Irrelevant</v>
      </c>
      <c r="S125" s="4" t="str">
        <f>IF(AND(OR(I125="Motorvejsstrækning",I125="Frakørselsflettestrækning",I125="Tilkørselsflettestrækning"),Inddata!T140=""),"Lige",IF(AND(OR(I125="Motorvejsstrækning",I125="Frakørselsflettestrækning",I125="Tilkørselsflettestrækning"),Inddata!T140&gt;10),Inddata!T140,"Irrelevant"))</f>
        <v>Irrelevant</v>
      </c>
      <c r="T125" s="4" t="str">
        <f>IF(S125="Lige",0,IF(R125="Irrelevant","Irrelevant",IF(AND(OR(I125="Motorvejsstrækning",I125="Frakørselsflettestrækning",I125="Tilkørselsflettestrækning"),OR(Inddata!U140="",Inddata!U140&gt;(G125*1000-R125))),G125*1000-R125,IF(AND(OR(I125="Motorvejsstrækning",I125="Frakørselsflettestrækning",I125="Tilkørselsflettestrækning"),Inddata!U140&gt;0),Inddata!U140,"Irrelevant"))))</f>
        <v>Irrelevant</v>
      </c>
      <c r="U125" s="4" t="str">
        <f>IF(AND(OR(I125="Motorvejsstrækning",I125="Frakørselsflettestrækning",I125="Tilkørselsflettestrækning",I125="Frakørselsrampe",I125="Tilkørselsrampe"),Inddata!V140=""),"Nej",IF(OR(I125="Motorvejsstrækning",I125="Frakørselsflettestrækning",I125="Tilkørselsflettestrækning",I125="Frakørselsrampe",I125="Tilkørselsrampe"),Inddata!V140,"Irrelevant"))</f>
        <v>Irrelevant</v>
      </c>
      <c r="V125" s="4" t="str">
        <f>IF(W125="Lige",IF(AND(OR(I125="Frakørselsrampe",I125="Tilkørselsrampe"),Inddata!W140=""),"Lige ruderrampe",IF(OR(I125="Frakørselsrampe",I125="Tilkørselsrampe"),Inddata!W140,"Irrelevant")),"Irrelevant")</f>
        <v>Irrelevant</v>
      </c>
      <c r="W125" s="4" t="str">
        <f>IF(AND(OR(I125="Frakørselsrampe",I125="Tilkørselsrampe"),Inddata!X140=""),"Lige",IF(AND(OR(I125="Frakørselsrampe",I125="Tilkørselsrampe"),Inddata!X140&gt;10),Inddata!X140,"Irrelevant"))</f>
        <v>Irrelevant</v>
      </c>
      <c r="X125" s="4" t="str">
        <f>IF(AND(OR(I125="Frakørselsrampe",I125="Tilkørselsrampe"),OR(Inddata!Y140="",Inddata!Y140&gt;(G125*1000))),G125*1000,IF(AND(OR(I125="Frakørselsrampe",I125="Tilkørselsrampe"),Inddata!Y140&gt;0),Inddata!Y140,"Irrelevant"))</f>
        <v>Irrelevant</v>
      </c>
      <c r="Y125" s="4" t="str">
        <f>IF(AND(I125="Frakørselsrampe",Inddata!Z140=""),95,IF(AND(I125="Tilkørselsrampe",Inddata!Z140=""),45,IF(AND(OR(I125="Frakørselsrampe",I125="Tilkørselsrampe"),Inddata!Z140&gt;4,Inddata!Z140&lt;200),Inddata!Z140,"Irrelevant")))</f>
        <v>Irrelevant</v>
      </c>
      <c r="Z125" s="4" t="str">
        <f>IF(AND(OR(I125="Frakørselsrampe",I125="Tilkørselsrampe"),Inddata!AA140=""),"Lige",IF(AND(OR(I125="Frakørselsrampe",I125="Tilkørselsrampe"),Inddata!AA140&gt;10),Inddata!AA140,"Irrelevant"))</f>
        <v>Irrelevant</v>
      </c>
      <c r="AA125" s="4" t="str">
        <f>IF(X125="Irrelevant","Irrelevant",IF(AND(OR(I125="Frakørselsrampe",I125="Tilkørselsrampe"),OR(Inddata!AB140="",Inddata!AB140&gt;(G125*1000-X125))),G125*1000-X125,IF(AND(OR(I125="Frakørselsrampe",I125="Tilkørselsrampe"),Inddata!AB140&gt;0),Inddata!AB140,"Irrelevant")))</f>
        <v>Irrelevant</v>
      </c>
      <c r="AB125" s="4" t="str">
        <f>IF(AND(I125="Frakørselsrampe",Inddata!AC140=""),60,IF(AND(I125="Tilkørselsrampe",Inddata!AC140=""),80,IF(AND(OR(I125="Frakørselsrampe",I125="Tilkørselsrampe"),Inddata!AC140&gt;4,Inddata!AC140&lt;200),Inddata!AC140,"Irrelevant")))</f>
        <v>Irrelevant</v>
      </c>
      <c r="AC125" s="4" t="str">
        <f>IF(AND(OR(I125="Motorvejsstrækning",I125="Frakørselsflettestrækning",I125="Tilkørselsflettestrækning"),Inddata!AD140=""),"Nej",IF(OR(I125="Motorvejsstrækning",I125="Frakørselsflettestrækning",I125="Tilkørselsflettestrækning"),Inddata!AD140,"Irrelevant"))</f>
        <v>Irrelevant</v>
      </c>
      <c r="AD125" s="4" t="str">
        <f>IF(AND(OR(I125="Motorvejsstrækning",I125="Frakørselsflettestrækning",I125="Tilkørselsflettestrækning"),Inddata!AE140=""),"130 km/t",IF(OR(I125="Motorvejsstrækning",I125="Frakørselsflettestrækning",I125="Tilkørselsflettestrækning"),Inddata!AE140,"Irrelevant"))</f>
        <v>Irrelevant</v>
      </c>
      <c r="AE125" s="4" t="str">
        <f>IF(AND(I125="Tilkørselsflettestrækning",Inddata!AF140=""),"Nej",IF(I125="Tilkørselsflettestrækning",Inddata!AF140,"Irrelevant"))</f>
        <v>Irrelevant</v>
      </c>
      <c r="AF125" s="4" t="str">
        <f>IF(AND(AE125="Ja",Inddata!AG140&gt;0,Inddata!AG140&lt;1.00000001),Inddata!AG140,IF(OR(AE125="Nej",AE125="Ja"),0,"Irrelevant"))</f>
        <v>Irrelevant</v>
      </c>
    </row>
    <row r="126" spans="1:32" x14ac:dyDescent="0.25">
      <c r="A126" s="4" t="str">
        <f>IF(Inddata!A141="","",Inddata!A141)</f>
        <v/>
      </c>
      <c r="B126" s="4" t="str">
        <f>IF(Inddata!B141="","",Inddata!B141)</f>
        <v/>
      </c>
      <c r="C126" s="4" t="str">
        <f>IF(Inddata!C141="","",Inddata!C141)</f>
        <v/>
      </c>
      <c r="D126" s="4" t="str">
        <f>IF(Inddata!D141="","",Inddata!D141)</f>
        <v/>
      </c>
      <c r="E126" s="4" t="str">
        <f>IF(Inddata!E141="","",Inddata!E141)</f>
        <v/>
      </c>
      <c r="F126" s="4" t="str">
        <f>IF(Inddata!F141="","",Inddata!F141)</f>
        <v/>
      </c>
      <c r="G126" s="4">
        <f>IF(Inddata!G141="","",Inddata!G141)</f>
        <v>0</v>
      </c>
      <c r="H126" s="4" t="str">
        <f>IF(Inddata!H141&gt;0.5,Inddata!H141,"")</f>
        <v/>
      </c>
      <c r="I126" s="4" t="str">
        <f>IF(Inddata!I141="","",Inddata!I141)</f>
        <v/>
      </c>
      <c r="J126" s="4" t="str">
        <f>IF(AND(OR(I126="Motorvejsstrækning",I126="Frakørselsflettestrækning",I126="Tilkørselsflettestrækning"),Inddata!K141=""),2,IF(AND(OR(I126="Motorvejsstrækning",I126="Frakørselsflettestrækning",I126="Tilkørselsflettestrækning"),Inddata!K141&gt;0.5,Inddata!K141&lt;21),Inddata!K141,"Irrelevant"))</f>
        <v>Irrelevant</v>
      </c>
      <c r="K126" s="4" t="str">
        <f>IF(AND(OR(I126="Motorvejsstrækning",I126="Frakørselsflettestrækning",I126="Tilkørselsflettestrækning",I126="Frakørselsrampe",I126="Tilkørselsrampe"),Inddata!L141=""),3.5,IF(AND(OR(I126="Motorvejsstrækning",I126="Frakørselsflettestrækning",I126="Tilkørselsflettestrækning",I126="Frakørselsrampe",I126="Tilkørselsrampe"),Inddata!L141&gt;1.5,Inddata!L141&lt;11),Inddata!L141,"Irrelevant"))</f>
        <v>Irrelevant</v>
      </c>
      <c r="L126" s="4" t="str">
        <f>IF(AND(I126="Motorvejsstrækning",Inddata!M141=""),"Nej",IF(I126="Motorvejsstrækning",Inddata!M141,"Irrelevant"))</f>
        <v>Irrelevant</v>
      </c>
      <c r="M126" s="4" t="str">
        <f>IF(AND(L126="Ja",Inddata!N141&gt;0,Inddata!N141&lt;1.00000001),Inddata!N141,IF(OR(L126="Nej",L126="Ja"),0,"Irrelevant"))</f>
        <v>Irrelevant</v>
      </c>
      <c r="N126" s="4" t="str">
        <f>IF(AND(OR(I126="Motorvejsstrækning",I126="Frakørselsflettestrækning",I126="Tilkørselsflettestrækning"),Inddata!O141=""),3,IF(AND(OR(I126="Motorvejsstrækning",I126="Frakørselsflettestrækning",I126="Tilkørselsflettestrækning"),Inddata!O141&lt;11,Inddata!O141&gt;-0.00000001),Inddata!O141,"Irrelevant"))</f>
        <v>Irrelevant</v>
      </c>
      <c r="O126" s="4" t="str">
        <f>IF(AND(OR(I126="Motorvejsstrækning",I126="Frakørselsflettestrækning",I126="Tilkørselsflettestrækning",I126="Frakørselsrampe",I126="Tilkørselsrampe"),Inddata!P141=""),0.5,IF(AND(OR(I126="Motorvejsstrækning",I126="Frakørselsflettestrækning",I126="Tilkørselsflettestrækning",I126="Frakørselsrampe",I126="Tilkørselsrampe"),Inddata!P141&gt;-0.00000001,Inddata!P141&lt;11),Inddata!P141,"Irrelevant"))</f>
        <v>Irrelevant</v>
      </c>
      <c r="P126" s="4" t="str">
        <f>IF(AND(OR(I126="Motorvejsstrækning",I126="Frakørselsflettestrækning",I126="Tilkørselsflettestrækning"),Inddata!Q141=""),5,IF(AND(OR(I126="Motorvejsstrækning",I126="Frakørselsflettestrækning",I126="Tilkørselsflettestrækning"),Inddata!Q141&gt;-0.00000001,Inddata!Q141&lt;101),Inddata!Q141,"Irrelevant"))</f>
        <v>Irrelevant</v>
      </c>
      <c r="Q126" s="4" t="str">
        <f>IF(AND(OR(I126="Motorvejsstrækning",I126="Frakørselsflettestrækning",I126="Tilkørselsflettestrækning"),Inddata!R141=""),"Lige",IF(AND(OR(I126="Motorvejsstrækning",I126="Frakørselsflettestrækning",I126="Tilkørselsflettestrækning"),Inddata!R141&gt;10),Inddata!R141,"Irrelevant"))</f>
        <v>Irrelevant</v>
      </c>
      <c r="R126" s="4" t="str">
        <f>IF(Q126="Lige",0,IF(AND(OR(I126="Motorvejsstrækning",I126="Frakørselsflettestrækning",I126="Tilkørselsflettestrækning"),OR(Inddata!S141="",Inddata!S141&gt;(G126*1000))),G126*1000,IF(AND(OR(I126="Motorvejsstrækning",I126="Frakørselsflettestrækning",I126="Tilkørselsflettestrækning"),Inddata!S141&gt;0),Inddata!S141,"Irrelevant")))</f>
        <v>Irrelevant</v>
      </c>
      <c r="S126" s="4" t="str">
        <f>IF(AND(OR(I126="Motorvejsstrækning",I126="Frakørselsflettestrækning",I126="Tilkørselsflettestrækning"),Inddata!T141=""),"Lige",IF(AND(OR(I126="Motorvejsstrækning",I126="Frakørselsflettestrækning",I126="Tilkørselsflettestrækning"),Inddata!T141&gt;10),Inddata!T141,"Irrelevant"))</f>
        <v>Irrelevant</v>
      </c>
      <c r="T126" s="4" t="str">
        <f>IF(S126="Lige",0,IF(R126="Irrelevant","Irrelevant",IF(AND(OR(I126="Motorvejsstrækning",I126="Frakørselsflettestrækning",I126="Tilkørselsflettestrækning"),OR(Inddata!U141="",Inddata!U141&gt;(G126*1000-R126))),G126*1000-R126,IF(AND(OR(I126="Motorvejsstrækning",I126="Frakørselsflettestrækning",I126="Tilkørselsflettestrækning"),Inddata!U141&gt;0),Inddata!U141,"Irrelevant"))))</f>
        <v>Irrelevant</v>
      </c>
      <c r="U126" s="4" t="str">
        <f>IF(AND(OR(I126="Motorvejsstrækning",I126="Frakørselsflettestrækning",I126="Tilkørselsflettestrækning",I126="Frakørselsrampe",I126="Tilkørselsrampe"),Inddata!V141=""),"Nej",IF(OR(I126="Motorvejsstrækning",I126="Frakørselsflettestrækning",I126="Tilkørselsflettestrækning",I126="Frakørselsrampe",I126="Tilkørselsrampe"),Inddata!V141,"Irrelevant"))</f>
        <v>Irrelevant</v>
      </c>
      <c r="V126" s="4" t="str">
        <f>IF(W126="Lige",IF(AND(OR(I126="Frakørselsrampe",I126="Tilkørselsrampe"),Inddata!W141=""),"Lige ruderrampe",IF(OR(I126="Frakørselsrampe",I126="Tilkørselsrampe"),Inddata!W141,"Irrelevant")),"Irrelevant")</f>
        <v>Irrelevant</v>
      </c>
      <c r="W126" s="4" t="str">
        <f>IF(AND(OR(I126="Frakørselsrampe",I126="Tilkørselsrampe"),Inddata!X141=""),"Lige",IF(AND(OR(I126="Frakørselsrampe",I126="Tilkørselsrampe"),Inddata!X141&gt;10),Inddata!X141,"Irrelevant"))</f>
        <v>Irrelevant</v>
      </c>
      <c r="X126" s="4" t="str">
        <f>IF(AND(OR(I126="Frakørselsrampe",I126="Tilkørselsrampe"),OR(Inddata!Y141="",Inddata!Y141&gt;(G126*1000))),G126*1000,IF(AND(OR(I126="Frakørselsrampe",I126="Tilkørselsrampe"),Inddata!Y141&gt;0),Inddata!Y141,"Irrelevant"))</f>
        <v>Irrelevant</v>
      </c>
      <c r="Y126" s="4" t="str">
        <f>IF(AND(I126="Frakørselsrampe",Inddata!Z141=""),95,IF(AND(I126="Tilkørselsrampe",Inddata!Z141=""),45,IF(AND(OR(I126="Frakørselsrampe",I126="Tilkørselsrampe"),Inddata!Z141&gt;4,Inddata!Z141&lt;200),Inddata!Z141,"Irrelevant")))</f>
        <v>Irrelevant</v>
      </c>
      <c r="Z126" s="4" t="str">
        <f>IF(AND(OR(I126="Frakørselsrampe",I126="Tilkørselsrampe"),Inddata!AA141=""),"Lige",IF(AND(OR(I126="Frakørselsrampe",I126="Tilkørselsrampe"),Inddata!AA141&gt;10),Inddata!AA141,"Irrelevant"))</f>
        <v>Irrelevant</v>
      </c>
      <c r="AA126" s="4" t="str">
        <f>IF(X126="Irrelevant","Irrelevant",IF(AND(OR(I126="Frakørselsrampe",I126="Tilkørselsrampe"),OR(Inddata!AB141="",Inddata!AB141&gt;(G126*1000-X126))),G126*1000-X126,IF(AND(OR(I126="Frakørselsrampe",I126="Tilkørselsrampe"),Inddata!AB141&gt;0),Inddata!AB141,"Irrelevant")))</f>
        <v>Irrelevant</v>
      </c>
      <c r="AB126" s="4" t="str">
        <f>IF(AND(I126="Frakørselsrampe",Inddata!AC141=""),60,IF(AND(I126="Tilkørselsrampe",Inddata!AC141=""),80,IF(AND(OR(I126="Frakørselsrampe",I126="Tilkørselsrampe"),Inddata!AC141&gt;4,Inddata!AC141&lt;200),Inddata!AC141,"Irrelevant")))</f>
        <v>Irrelevant</v>
      </c>
      <c r="AC126" s="4" t="str">
        <f>IF(AND(OR(I126="Motorvejsstrækning",I126="Frakørselsflettestrækning",I126="Tilkørselsflettestrækning"),Inddata!AD141=""),"Nej",IF(OR(I126="Motorvejsstrækning",I126="Frakørselsflettestrækning",I126="Tilkørselsflettestrækning"),Inddata!AD141,"Irrelevant"))</f>
        <v>Irrelevant</v>
      </c>
      <c r="AD126" s="4" t="str">
        <f>IF(AND(OR(I126="Motorvejsstrækning",I126="Frakørselsflettestrækning",I126="Tilkørselsflettestrækning"),Inddata!AE141=""),"130 km/t",IF(OR(I126="Motorvejsstrækning",I126="Frakørselsflettestrækning",I126="Tilkørselsflettestrækning"),Inddata!AE141,"Irrelevant"))</f>
        <v>Irrelevant</v>
      </c>
      <c r="AE126" s="4" t="str">
        <f>IF(AND(I126="Tilkørselsflettestrækning",Inddata!AF141=""),"Nej",IF(I126="Tilkørselsflettestrækning",Inddata!AF141,"Irrelevant"))</f>
        <v>Irrelevant</v>
      </c>
      <c r="AF126" s="4" t="str">
        <f>IF(AND(AE126="Ja",Inddata!AG141&gt;0,Inddata!AG141&lt;1.00000001),Inddata!AG141,IF(OR(AE126="Nej",AE126="Ja"),0,"Irrelevant"))</f>
        <v>Irrelevant</v>
      </c>
    </row>
    <row r="127" spans="1:32" x14ac:dyDescent="0.25">
      <c r="A127" s="4" t="str">
        <f>IF(Inddata!A142="","",Inddata!A142)</f>
        <v/>
      </c>
      <c r="B127" s="4" t="str">
        <f>IF(Inddata!B142="","",Inddata!B142)</f>
        <v/>
      </c>
      <c r="C127" s="4" t="str">
        <f>IF(Inddata!C142="","",Inddata!C142)</f>
        <v/>
      </c>
      <c r="D127" s="4" t="str">
        <f>IF(Inddata!D142="","",Inddata!D142)</f>
        <v/>
      </c>
      <c r="E127" s="4" t="str">
        <f>IF(Inddata!E142="","",Inddata!E142)</f>
        <v/>
      </c>
      <c r="F127" s="4" t="str">
        <f>IF(Inddata!F142="","",Inddata!F142)</f>
        <v/>
      </c>
      <c r="G127" s="4">
        <f>IF(Inddata!G142="","",Inddata!G142)</f>
        <v>0</v>
      </c>
      <c r="H127" s="4" t="str">
        <f>IF(Inddata!H142&gt;0.5,Inddata!H142,"")</f>
        <v/>
      </c>
      <c r="I127" s="4" t="str">
        <f>IF(Inddata!I142="","",Inddata!I142)</f>
        <v/>
      </c>
      <c r="J127" s="4" t="str">
        <f>IF(AND(OR(I127="Motorvejsstrækning",I127="Frakørselsflettestrækning",I127="Tilkørselsflettestrækning"),Inddata!K142=""),2,IF(AND(OR(I127="Motorvejsstrækning",I127="Frakørselsflettestrækning",I127="Tilkørselsflettestrækning"),Inddata!K142&gt;0.5,Inddata!K142&lt;21),Inddata!K142,"Irrelevant"))</f>
        <v>Irrelevant</v>
      </c>
      <c r="K127" s="4" t="str">
        <f>IF(AND(OR(I127="Motorvejsstrækning",I127="Frakørselsflettestrækning",I127="Tilkørselsflettestrækning",I127="Frakørselsrampe",I127="Tilkørselsrampe"),Inddata!L142=""),3.5,IF(AND(OR(I127="Motorvejsstrækning",I127="Frakørselsflettestrækning",I127="Tilkørselsflettestrækning",I127="Frakørselsrampe",I127="Tilkørselsrampe"),Inddata!L142&gt;1.5,Inddata!L142&lt;11),Inddata!L142,"Irrelevant"))</f>
        <v>Irrelevant</v>
      </c>
      <c r="L127" s="4" t="str">
        <f>IF(AND(I127="Motorvejsstrækning",Inddata!M142=""),"Nej",IF(I127="Motorvejsstrækning",Inddata!M142,"Irrelevant"))</f>
        <v>Irrelevant</v>
      </c>
      <c r="M127" s="4" t="str">
        <f>IF(AND(L127="Ja",Inddata!N142&gt;0,Inddata!N142&lt;1.00000001),Inddata!N142,IF(OR(L127="Nej",L127="Ja"),0,"Irrelevant"))</f>
        <v>Irrelevant</v>
      </c>
      <c r="N127" s="4" t="str">
        <f>IF(AND(OR(I127="Motorvejsstrækning",I127="Frakørselsflettestrækning",I127="Tilkørselsflettestrækning"),Inddata!O142=""),3,IF(AND(OR(I127="Motorvejsstrækning",I127="Frakørselsflettestrækning",I127="Tilkørselsflettestrækning"),Inddata!O142&lt;11,Inddata!O142&gt;-0.00000001),Inddata!O142,"Irrelevant"))</f>
        <v>Irrelevant</v>
      </c>
      <c r="O127" s="4" t="str">
        <f>IF(AND(OR(I127="Motorvejsstrækning",I127="Frakørselsflettestrækning",I127="Tilkørselsflettestrækning",I127="Frakørselsrampe",I127="Tilkørselsrampe"),Inddata!P142=""),0.5,IF(AND(OR(I127="Motorvejsstrækning",I127="Frakørselsflettestrækning",I127="Tilkørselsflettestrækning",I127="Frakørselsrampe",I127="Tilkørselsrampe"),Inddata!P142&gt;-0.00000001,Inddata!P142&lt;11),Inddata!P142,"Irrelevant"))</f>
        <v>Irrelevant</v>
      </c>
      <c r="P127" s="4" t="str">
        <f>IF(AND(OR(I127="Motorvejsstrækning",I127="Frakørselsflettestrækning",I127="Tilkørselsflettestrækning"),Inddata!Q142=""),5,IF(AND(OR(I127="Motorvejsstrækning",I127="Frakørselsflettestrækning",I127="Tilkørselsflettestrækning"),Inddata!Q142&gt;-0.00000001,Inddata!Q142&lt;101),Inddata!Q142,"Irrelevant"))</f>
        <v>Irrelevant</v>
      </c>
      <c r="Q127" s="4" t="str">
        <f>IF(AND(OR(I127="Motorvejsstrækning",I127="Frakørselsflettestrækning",I127="Tilkørselsflettestrækning"),Inddata!R142=""),"Lige",IF(AND(OR(I127="Motorvejsstrækning",I127="Frakørselsflettestrækning",I127="Tilkørselsflettestrækning"),Inddata!R142&gt;10),Inddata!R142,"Irrelevant"))</f>
        <v>Irrelevant</v>
      </c>
      <c r="R127" s="4" t="str">
        <f>IF(Q127="Lige",0,IF(AND(OR(I127="Motorvejsstrækning",I127="Frakørselsflettestrækning",I127="Tilkørselsflettestrækning"),OR(Inddata!S142="",Inddata!S142&gt;(G127*1000))),G127*1000,IF(AND(OR(I127="Motorvejsstrækning",I127="Frakørselsflettestrækning",I127="Tilkørselsflettestrækning"),Inddata!S142&gt;0),Inddata!S142,"Irrelevant")))</f>
        <v>Irrelevant</v>
      </c>
      <c r="S127" s="4" t="str">
        <f>IF(AND(OR(I127="Motorvejsstrækning",I127="Frakørselsflettestrækning",I127="Tilkørselsflettestrækning"),Inddata!T142=""),"Lige",IF(AND(OR(I127="Motorvejsstrækning",I127="Frakørselsflettestrækning",I127="Tilkørselsflettestrækning"),Inddata!T142&gt;10),Inddata!T142,"Irrelevant"))</f>
        <v>Irrelevant</v>
      </c>
      <c r="T127" s="4" t="str">
        <f>IF(S127="Lige",0,IF(R127="Irrelevant","Irrelevant",IF(AND(OR(I127="Motorvejsstrækning",I127="Frakørselsflettestrækning",I127="Tilkørselsflettestrækning"),OR(Inddata!U142="",Inddata!U142&gt;(G127*1000-R127))),G127*1000-R127,IF(AND(OR(I127="Motorvejsstrækning",I127="Frakørselsflettestrækning",I127="Tilkørselsflettestrækning"),Inddata!U142&gt;0),Inddata!U142,"Irrelevant"))))</f>
        <v>Irrelevant</v>
      </c>
      <c r="U127" s="4" t="str">
        <f>IF(AND(OR(I127="Motorvejsstrækning",I127="Frakørselsflettestrækning",I127="Tilkørselsflettestrækning",I127="Frakørselsrampe",I127="Tilkørselsrampe"),Inddata!V142=""),"Nej",IF(OR(I127="Motorvejsstrækning",I127="Frakørselsflettestrækning",I127="Tilkørselsflettestrækning",I127="Frakørselsrampe",I127="Tilkørselsrampe"),Inddata!V142,"Irrelevant"))</f>
        <v>Irrelevant</v>
      </c>
      <c r="V127" s="4" t="str">
        <f>IF(W127="Lige",IF(AND(OR(I127="Frakørselsrampe",I127="Tilkørselsrampe"),Inddata!W142=""),"Lige ruderrampe",IF(OR(I127="Frakørselsrampe",I127="Tilkørselsrampe"),Inddata!W142,"Irrelevant")),"Irrelevant")</f>
        <v>Irrelevant</v>
      </c>
      <c r="W127" s="4" t="str">
        <f>IF(AND(OR(I127="Frakørselsrampe",I127="Tilkørselsrampe"),Inddata!X142=""),"Lige",IF(AND(OR(I127="Frakørselsrampe",I127="Tilkørselsrampe"),Inddata!X142&gt;10),Inddata!X142,"Irrelevant"))</f>
        <v>Irrelevant</v>
      </c>
      <c r="X127" s="4" t="str">
        <f>IF(AND(OR(I127="Frakørselsrampe",I127="Tilkørselsrampe"),OR(Inddata!Y142="",Inddata!Y142&gt;(G127*1000))),G127*1000,IF(AND(OR(I127="Frakørselsrampe",I127="Tilkørselsrampe"),Inddata!Y142&gt;0),Inddata!Y142,"Irrelevant"))</f>
        <v>Irrelevant</v>
      </c>
      <c r="Y127" s="4" t="str">
        <f>IF(AND(I127="Frakørselsrampe",Inddata!Z142=""),95,IF(AND(I127="Tilkørselsrampe",Inddata!Z142=""),45,IF(AND(OR(I127="Frakørselsrampe",I127="Tilkørselsrampe"),Inddata!Z142&gt;4,Inddata!Z142&lt;200),Inddata!Z142,"Irrelevant")))</f>
        <v>Irrelevant</v>
      </c>
      <c r="Z127" s="4" t="str">
        <f>IF(AND(OR(I127="Frakørselsrampe",I127="Tilkørselsrampe"),Inddata!AA142=""),"Lige",IF(AND(OR(I127="Frakørselsrampe",I127="Tilkørselsrampe"),Inddata!AA142&gt;10),Inddata!AA142,"Irrelevant"))</f>
        <v>Irrelevant</v>
      </c>
      <c r="AA127" s="4" t="str">
        <f>IF(X127="Irrelevant","Irrelevant",IF(AND(OR(I127="Frakørselsrampe",I127="Tilkørselsrampe"),OR(Inddata!AB142="",Inddata!AB142&gt;(G127*1000-X127))),G127*1000-X127,IF(AND(OR(I127="Frakørselsrampe",I127="Tilkørselsrampe"),Inddata!AB142&gt;0),Inddata!AB142,"Irrelevant")))</f>
        <v>Irrelevant</v>
      </c>
      <c r="AB127" s="4" t="str">
        <f>IF(AND(I127="Frakørselsrampe",Inddata!AC142=""),60,IF(AND(I127="Tilkørselsrampe",Inddata!AC142=""),80,IF(AND(OR(I127="Frakørselsrampe",I127="Tilkørselsrampe"),Inddata!AC142&gt;4,Inddata!AC142&lt;200),Inddata!AC142,"Irrelevant")))</f>
        <v>Irrelevant</v>
      </c>
      <c r="AC127" s="4" t="str">
        <f>IF(AND(OR(I127="Motorvejsstrækning",I127="Frakørselsflettestrækning",I127="Tilkørselsflettestrækning"),Inddata!AD142=""),"Nej",IF(OR(I127="Motorvejsstrækning",I127="Frakørselsflettestrækning",I127="Tilkørselsflettestrækning"),Inddata!AD142,"Irrelevant"))</f>
        <v>Irrelevant</v>
      </c>
      <c r="AD127" s="4" t="str">
        <f>IF(AND(OR(I127="Motorvejsstrækning",I127="Frakørselsflettestrækning",I127="Tilkørselsflettestrækning"),Inddata!AE142=""),"130 km/t",IF(OR(I127="Motorvejsstrækning",I127="Frakørselsflettestrækning",I127="Tilkørselsflettestrækning"),Inddata!AE142,"Irrelevant"))</f>
        <v>Irrelevant</v>
      </c>
      <c r="AE127" s="4" t="str">
        <f>IF(AND(I127="Tilkørselsflettestrækning",Inddata!AF142=""),"Nej",IF(I127="Tilkørselsflettestrækning",Inddata!AF142,"Irrelevant"))</f>
        <v>Irrelevant</v>
      </c>
      <c r="AF127" s="4" t="str">
        <f>IF(AND(AE127="Ja",Inddata!AG142&gt;0,Inddata!AG142&lt;1.00000001),Inddata!AG142,IF(OR(AE127="Nej",AE127="Ja"),0,"Irrelevant"))</f>
        <v>Irrelevant</v>
      </c>
    </row>
    <row r="128" spans="1:32" x14ac:dyDescent="0.25">
      <c r="A128" s="4" t="str">
        <f>IF(Inddata!A143="","",Inddata!A143)</f>
        <v/>
      </c>
      <c r="B128" s="4" t="str">
        <f>IF(Inddata!B143="","",Inddata!B143)</f>
        <v/>
      </c>
      <c r="C128" s="4" t="str">
        <f>IF(Inddata!C143="","",Inddata!C143)</f>
        <v/>
      </c>
      <c r="D128" s="4" t="str">
        <f>IF(Inddata!D143="","",Inddata!D143)</f>
        <v/>
      </c>
      <c r="E128" s="4" t="str">
        <f>IF(Inddata!E143="","",Inddata!E143)</f>
        <v/>
      </c>
      <c r="F128" s="4" t="str">
        <f>IF(Inddata!F143="","",Inddata!F143)</f>
        <v/>
      </c>
      <c r="G128" s="4">
        <f>IF(Inddata!G143="","",Inddata!G143)</f>
        <v>0</v>
      </c>
      <c r="H128" s="4" t="str">
        <f>IF(Inddata!H143&gt;0.5,Inddata!H143,"")</f>
        <v/>
      </c>
      <c r="I128" s="4" t="str">
        <f>IF(Inddata!I143="","",Inddata!I143)</f>
        <v/>
      </c>
      <c r="J128" s="4" t="str">
        <f>IF(AND(OR(I128="Motorvejsstrækning",I128="Frakørselsflettestrækning",I128="Tilkørselsflettestrækning"),Inddata!K143=""),2,IF(AND(OR(I128="Motorvejsstrækning",I128="Frakørselsflettestrækning",I128="Tilkørselsflettestrækning"),Inddata!K143&gt;0.5,Inddata!K143&lt;21),Inddata!K143,"Irrelevant"))</f>
        <v>Irrelevant</v>
      </c>
      <c r="K128" s="4" t="str">
        <f>IF(AND(OR(I128="Motorvejsstrækning",I128="Frakørselsflettestrækning",I128="Tilkørselsflettestrækning",I128="Frakørselsrampe",I128="Tilkørselsrampe"),Inddata!L143=""),3.5,IF(AND(OR(I128="Motorvejsstrækning",I128="Frakørselsflettestrækning",I128="Tilkørselsflettestrækning",I128="Frakørselsrampe",I128="Tilkørselsrampe"),Inddata!L143&gt;1.5,Inddata!L143&lt;11),Inddata!L143,"Irrelevant"))</f>
        <v>Irrelevant</v>
      </c>
      <c r="L128" s="4" t="str">
        <f>IF(AND(I128="Motorvejsstrækning",Inddata!M143=""),"Nej",IF(I128="Motorvejsstrækning",Inddata!M143,"Irrelevant"))</f>
        <v>Irrelevant</v>
      </c>
      <c r="M128" s="4" t="str">
        <f>IF(AND(L128="Ja",Inddata!N143&gt;0,Inddata!N143&lt;1.00000001),Inddata!N143,IF(OR(L128="Nej",L128="Ja"),0,"Irrelevant"))</f>
        <v>Irrelevant</v>
      </c>
      <c r="N128" s="4" t="str">
        <f>IF(AND(OR(I128="Motorvejsstrækning",I128="Frakørselsflettestrækning",I128="Tilkørselsflettestrækning"),Inddata!O143=""),3,IF(AND(OR(I128="Motorvejsstrækning",I128="Frakørselsflettestrækning",I128="Tilkørselsflettestrækning"),Inddata!O143&lt;11,Inddata!O143&gt;-0.00000001),Inddata!O143,"Irrelevant"))</f>
        <v>Irrelevant</v>
      </c>
      <c r="O128" s="4" t="str">
        <f>IF(AND(OR(I128="Motorvejsstrækning",I128="Frakørselsflettestrækning",I128="Tilkørselsflettestrækning",I128="Frakørselsrampe",I128="Tilkørselsrampe"),Inddata!P143=""),0.5,IF(AND(OR(I128="Motorvejsstrækning",I128="Frakørselsflettestrækning",I128="Tilkørselsflettestrækning",I128="Frakørselsrampe",I128="Tilkørselsrampe"),Inddata!P143&gt;-0.00000001,Inddata!P143&lt;11),Inddata!P143,"Irrelevant"))</f>
        <v>Irrelevant</v>
      </c>
      <c r="P128" s="4" t="str">
        <f>IF(AND(OR(I128="Motorvejsstrækning",I128="Frakørselsflettestrækning",I128="Tilkørselsflettestrækning"),Inddata!Q143=""),5,IF(AND(OR(I128="Motorvejsstrækning",I128="Frakørselsflettestrækning",I128="Tilkørselsflettestrækning"),Inddata!Q143&gt;-0.00000001,Inddata!Q143&lt;101),Inddata!Q143,"Irrelevant"))</f>
        <v>Irrelevant</v>
      </c>
      <c r="Q128" s="4" t="str">
        <f>IF(AND(OR(I128="Motorvejsstrækning",I128="Frakørselsflettestrækning",I128="Tilkørselsflettestrækning"),Inddata!R143=""),"Lige",IF(AND(OR(I128="Motorvejsstrækning",I128="Frakørselsflettestrækning",I128="Tilkørselsflettestrækning"),Inddata!R143&gt;10),Inddata!R143,"Irrelevant"))</f>
        <v>Irrelevant</v>
      </c>
      <c r="R128" s="4" t="str">
        <f>IF(Q128="Lige",0,IF(AND(OR(I128="Motorvejsstrækning",I128="Frakørselsflettestrækning",I128="Tilkørselsflettestrækning"),OR(Inddata!S143="",Inddata!S143&gt;(G128*1000))),G128*1000,IF(AND(OR(I128="Motorvejsstrækning",I128="Frakørselsflettestrækning",I128="Tilkørselsflettestrækning"),Inddata!S143&gt;0),Inddata!S143,"Irrelevant")))</f>
        <v>Irrelevant</v>
      </c>
      <c r="S128" s="4" t="str">
        <f>IF(AND(OR(I128="Motorvejsstrækning",I128="Frakørselsflettestrækning",I128="Tilkørselsflettestrækning"),Inddata!T143=""),"Lige",IF(AND(OR(I128="Motorvejsstrækning",I128="Frakørselsflettestrækning",I128="Tilkørselsflettestrækning"),Inddata!T143&gt;10),Inddata!T143,"Irrelevant"))</f>
        <v>Irrelevant</v>
      </c>
      <c r="T128" s="4" t="str">
        <f>IF(S128="Lige",0,IF(R128="Irrelevant","Irrelevant",IF(AND(OR(I128="Motorvejsstrækning",I128="Frakørselsflettestrækning",I128="Tilkørselsflettestrækning"),OR(Inddata!U143="",Inddata!U143&gt;(G128*1000-R128))),G128*1000-R128,IF(AND(OR(I128="Motorvejsstrækning",I128="Frakørselsflettestrækning",I128="Tilkørselsflettestrækning"),Inddata!U143&gt;0),Inddata!U143,"Irrelevant"))))</f>
        <v>Irrelevant</v>
      </c>
      <c r="U128" s="4" t="str">
        <f>IF(AND(OR(I128="Motorvejsstrækning",I128="Frakørselsflettestrækning",I128="Tilkørselsflettestrækning",I128="Frakørselsrampe",I128="Tilkørselsrampe"),Inddata!V143=""),"Nej",IF(OR(I128="Motorvejsstrækning",I128="Frakørselsflettestrækning",I128="Tilkørselsflettestrækning",I128="Frakørselsrampe",I128="Tilkørselsrampe"),Inddata!V143,"Irrelevant"))</f>
        <v>Irrelevant</v>
      </c>
      <c r="V128" s="4" t="str">
        <f>IF(W128="Lige",IF(AND(OR(I128="Frakørselsrampe",I128="Tilkørselsrampe"),Inddata!W143=""),"Lige ruderrampe",IF(OR(I128="Frakørselsrampe",I128="Tilkørselsrampe"),Inddata!W143,"Irrelevant")),"Irrelevant")</f>
        <v>Irrelevant</v>
      </c>
      <c r="W128" s="4" t="str">
        <f>IF(AND(OR(I128="Frakørselsrampe",I128="Tilkørselsrampe"),Inddata!X143=""),"Lige",IF(AND(OR(I128="Frakørselsrampe",I128="Tilkørselsrampe"),Inddata!X143&gt;10),Inddata!X143,"Irrelevant"))</f>
        <v>Irrelevant</v>
      </c>
      <c r="X128" s="4" t="str">
        <f>IF(AND(OR(I128="Frakørselsrampe",I128="Tilkørselsrampe"),OR(Inddata!Y143="",Inddata!Y143&gt;(G128*1000))),G128*1000,IF(AND(OR(I128="Frakørselsrampe",I128="Tilkørselsrampe"),Inddata!Y143&gt;0),Inddata!Y143,"Irrelevant"))</f>
        <v>Irrelevant</v>
      </c>
      <c r="Y128" s="4" t="str">
        <f>IF(AND(I128="Frakørselsrampe",Inddata!Z143=""),95,IF(AND(I128="Tilkørselsrampe",Inddata!Z143=""),45,IF(AND(OR(I128="Frakørselsrampe",I128="Tilkørselsrampe"),Inddata!Z143&gt;4,Inddata!Z143&lt;200),Inddata!Z143,"Irrelevant")))</f>
        <v>Irrelevant</v>
      </c>
      <c r="Z128" s="4" t="str">
        <f>IF(AND(OR(I128="Frakørselsrampe",I128="Tilkørselsrampe"),Inddata!AA143=""),"Lige",IF(AND(OR(I128="Frakørselsrampe",I128="Tilkørselsrampe"),Inddata!AA143&gt;10),Inddata!AA143,"Irrelevant"))</f>
        <v>Irrelevant</v>
      </c>
      <c r="AA128" s="4" t="str">
        <f>IF(X128="Irrelevant","Irrelevant",IF(AND(OR(I128="Frakørselsrampe",I128="Tilkørselsrampe"),OR(Inddata!AB143="",Inddata!AB143&gt;(G128*1000-X128))),G128*1000-X128,IF(AND(OR(I128="Frakørselsrampe",I128="Tilkørselsrampe"),Inddata!AB143&gt;0),Inddata!AB143,"Irrelevant")))</f>
        <v>Irrelevant</v>
      </c>
      <c r="AB128" s="4" t="str">
        <f>IF(AND(I128="Frakørselsrampe",Inddata!AC143=""),60,IF(AND(I128="Tilkørselsrampe",Inddata!AC143=""),80,IF(AND(OR(I128="Frakørselsrampe",I128="Tilkørselsrampe"),Inddata!AC143&gt;4,Inddata!AC143&lt;200),Inddata!AC143,"Irrelevant")))</f>
        <v>Irrelevant</v>
      </c>
      <c r="AC128" s="4" t="str">
        <f>IF(AND(OR(I128="Motorvejsstrækning",I128="Frakørselsflettestrækning",I128="Tilkørselsflettestrækning"),Inddata!AD143=""),"Nej",IF(OR(I128="Motorvejsstrækning",I128="Frakørselsflettestrækning",I128="Tilkørselsflettestrækning"),Inddata!AD143,"Irrelevant"))</f>
        <v>Irrelevant</v>
      </c>
      <c r="AD128" s="4" t="str">
        <f>IF(AND(OR(I128="Motorvejsstrækning",I128="Frakørselsflettestrækning",I128="Tilkørselsflettestrækning"),Inddata!AE143=""),"130 km/t",IF(OR(I128="Motorvejsstrækning",I128="Frakørselsflettestrækning",I128="Tilkørselsflettestrækning"),Inddata!AE143,"Irrelevant"))</f>
        <v>Irrelevant</v>
      </c>
      <c r="AE128" s="4" t="str">
        <f>IF(AND(I128="Tilkørselsflettestrækning",Inddata!AF143=""),"Nej",IF(I128="Tilkørselsflettestrækning",Inddata!AF143,"Irrelevant"))</f>
        <v>Irrelevant</v>
      </c>
      <c r="AF128" s="4" t="str">
        <f>IF(AND(AE128="Ja",Inddata!AG143&gt;0,Inddata!AG143&lt;1.00000001),Inddata!AG143,IF(OR(AE128="Nej",AE128="Ja"),0,"Irrelevant"))</f>
        <v>Irrelevant</v>
      </c>
    </row>
    <row r="129" spans="1:32" x14ac:dyDescent="0.25">
      <c r="A129" s="4" t="str">
        <f>IF(Inddata!A144="","",Inddata!A144)</f>
        <v/>
      </c>
      <c r="B129" s="4" t="str">
        <f>IF(Inddata!B144="","",Inddata!B144)</f>
        <v/>
      </c>
      <c r="C129" s="4" t="str">
        <f>IF(Inddata!C144="","",Inddata!C144)</f>
        <v/>
      </c>
      <c r="D129" s="4" t="str">
        <f>IF(Inddata!D144="","",Inddata!D144)</f>
        <v/>
      </c>
      <c r="E129" s="4" t="str">
        <f>IF(Inddata!E144="","",Inddata!E144)</f>
        <v/>
      </c>
      <c r="F129" s="4" t="str">
        <f>IF(Inddata!F144="","",Inddata!F144)</f>
        <v/>
      </c>
      <c r="G129" s="4">
        <f>IF(Inddata!G144="","",Inddata!G144)</f>
        <v>0</v>
      </c>
      <c r="H129" s="4" t="str">
        <f>IF(Inddata!H144&gt;0.5,Inddata!H144,"")</f>
        <v/>
      </c>
      <c r="I129" s="4" t="str">
        <f>IF(Inddata!I144="","",Inddata!I144)</f>
        <v/>
      </c>
      <c r="J129" s="4" t="str">
        <f>IF(AND(OR(I129="Motorvejsstrækning",I129="Frakørselsflettestrækning",I129="Tilkørselsflettestrækning"),Inddata!K144=""),2,IF(AND(OR(I129="Motorvejsstrækning",I129="Frakørselsflettestrækning",I129="Tilkørselsflettestrækning"),Inddata!K144&gt;0.5,Inddata!K144&lt;21),Inddata!K144,"Irrelevant"))</f>
        <v>Irrelevant</v>
      </c>
      <c r="K129" s="4" t="str">
        <f>IF(AND(OR(I129="Motorvejsstrækning",I129="Frakørselsflettestrækning",I129="Tilkørselsflettestrækning",I129="Frakørselsrampe",I129="Tilkørselsrampe"),Inddata!L144=""),3.5,IF(AND(OR(I129="Motorvejsstrækning",I129="Frakørselsflettestrækning",I129="Tilkørselsflettestrækning",I129="Frakørselsrampe",I129="Tilkørselsrampe"),Inddata!L144&gt;1.5,Inddata!L144&lt;11),Inddata!L144,"Irrelevant"))</f>
        <v>Irrelevant</v>
      </c>
      <c r="L129" s="4" t="str">
        <f>IF(AND(I129="Motorvejsstrækning",Inddata!M144=""),"Nej",IF(I129="Motorvejsstrækning",Inddata!M144,"Irrelevant"))</f>
        <v>Irrelevant</v>
      </c>
      <c r="M129" s="4" t="str">
        <f>IF(AND(L129="Ja",Inddata!N144&gt;0,Inddata!N144&lt;1.00000001),Inddata!N144,IF(OR(L129="Nej",L129="Ja"),0,"Irrelevant"))</f>
        <v>Irrelevant</v>
      </c>
      <c r="N129" s="4" t="str">
        <f>IF(AND(OR(I129="Motorvejsstrækning",I129="Frakørselsflettestrækning",I129="Tilkørselsflettestrækning"),Inddata!O144=""),3,IF(AND(OR(I129="Motorvejsstrækning",I129="Frakørselsflettestrækning",I129="Tilkørselsflettestrækning"),Inddata!O144&lt;11,Inddata!O144&gt;-0.00000001),Inddata!O144,"Irrelevant"))</f>
        <v>Irrelevant</v>
      </c>
      <c r="O129" s="4" t="str">
        <f>IF(AND(OR(I129="Motorvejsstrækning",I129="Frakørselsflettestrækning",I129="Tilkørselsflettestrækning",I129="Frakørselsrampe",I129="Tilkørselsrampe"),Inddata!P144=""),0.5,IF(AND(OR(I129="Motorvejsstrækning",I129="Frakørselsflettestrækning",I129="Tilkørselsflettestrækning",I129="Frakørselsrampe",I129="Tilkørselsrampe"),Inddata!P144&gt;-0.00000001,Inddata!P144&lt;11),Inddata!P144,"Irrelevant"))</f>
        <v>Irrelevant</v>
      </c>
      <c r="P129" s="4" t="str">
        <f>IF(AND(OR(I129="Motorvejsstrækning",I129="Frakørselsflettestrækning",I129="Tilkørselsflettestrækning"),Inddata!Q144=""),5,IF(AND(OR(I129="Motorvejsstrækning",I129="Frakørselsflettestrækning",I129="Tilkørselsflettestrækning"),Inddata!Q144&gt;-0.00000001,Inddata!Q144&lt;101),Inddata!Q144,"Irrelevant"))</f>
        <v>Irrelevant</v>
      </c>
      <c r="Q129" s="4" t="str">
        <f>IF(AND(OR(I129="Motorvejsstrækning",I129="Frakørselsflettestrækning",I129="Tilkørselsflettestrækning"),Inddata!R144=""),"Lige",IF(AND(OR(I129="Motorvejsstrækning",I129="Frakørselsflettestrækning",I129="Tilkørselsflettestrækning"),Inddata!R144&gt;10),Inddata!R144,"Irrelevant"))</f>
        <v>Irrelevant</v>
      </c>
      <c r="R129" s="4" t="str">
        <f>IF(Q129="Lige",0,IF(AND(OR(I129="Motorvejsstrækning",I129="Frakørselsflettestrækning",I129="Tilkørselsflettestrækning"),OR(Inddata!S144="",Inddata!S144&gt;(G129*1000))),G129*1000,IF(AND(OR(I129="Motorvejsstrækning",I129="Frakørselsflettestrækning",I129="Tilkørselsflettestrækning"),Inddata!S144&gt;0),Inddata!S144,"Irrelevant")))</f>
        <v>Irrelevant</v>
      </c>
      <c r="S129" s="4" t="str">
        <f>IF(AND(OR(I129="Motorvejsstrækning",I129="Frakørselsflettestrækning",I129="Tilkørselsflettestrækning"),Inddata!T144=""),"Lige",IF(AND(OR(I129="Motorvejsstrækning",I129="Frakørselsflettestrækning",I129="Tilkørselsflettestrækning"),Inddata!T144&gt;10),Inddata!T144,"Irrelevant"))</f>
        <v>Irrelevant</v>
      </c>
      <c r="T129" s="4" t="str">
        <f>IF(S129="Lige",0,IF(R129="Irrelevant","Irrelevant",IF(AND(OR(I129="Motorvejsstrækning",I129="Frakørselsflettestrækning",I129="Tilkørselsflettestrækning"),OR(Inddata!U144="",Inddata!U144&gt;(G129*1000-R129))),G129*1000-R129,IF(AND(OR(I129="Motorvejsstrækning",I129="Frakørselsflettestrækning",I129="Tilkørselsflettestrækning"),Inddata!U144&gt;0),Inddata!U144,"Irrelevant"))))</f>
        <v>Irrelevant</v>
      </c>
      <c r="U129" s="4" t="str">
        <f>IF(AND(OR(I129="Motorvejsstrækning",I129="Frakørselsflettestrækning",I129="Tilkørselsflettestrækning",I129="Frakørselsrampe",I129="Tilkørselsrampe"),Inddata!V144=""),"Nej",IF(OR(I129="Motorvejsstrækning",I129="Frakørselsflettestrækning",I129="Tilkørselsflettestrækning",I129="Frakørselsrampe",I129="Tilkørselsrampe"),Inddata!V144,"Irrelevant"))</f>
        <v>Irrelevant</v>
      </c>
      <c r="V129" s="4" t="str">
        <f>IF(W129="Lige",IF(AND(OR(I129="Frakørselsrampe",I129="Tilkørselsrampe"),Inddata!W144=""),"Lige ruderrampe",IF(OR(I129="Frakørselsrampe",I129="Tilkørselsrampe"),Inddata!W144,"Irrelevant")),"Irrelevant")</f>
        <v>Irrelevant</v>
      </c>
      <c r="W129" s="4" t="str">
        <f>IF(AND(OR(I129="Frakørselsrampe",I129="Tilkørselsrampe"),Inddata!X144=""),"Lige",IF(AND(OR(I129="Frakørselsrampe",I129="Tilkørselsrampe"),Inddata!X144&gt;10),Inddata!X144,"Irrelevant"))</f>
        <v>Irrelevant</v>
      </c>
      <c r="X129" s="4" t="str">
        <f>IF(AND(OR(I129="Frakørselsrampe",I129="Tilkørselsrampe"),OR(Inddata!Y144="",Inddata!Y144&gt;(G129*1000))),G129*1000,IF(AND(OR(I129="Frakørselsrampe",I129="Tilkørselsrampe"),Inddata!Y144&gt;0),Inddata!Y144,"Irrelevant"))</f>
        <v>Irrelevant</v>
      </c>
      <c r="Y129" s="4" t="str">
        <f>IF(AND(I129="Frakørselsrampe",Inddata!Z144=""),95,IF(AND(I129="Tilkørselsrampe",Inddata!Z144=""),45,IF(AND(OR(I129="Frakørselsrampe",I129="Tilkørselsrampe"),Inddata!Z144&gt;4,Inddata!Z144&lt;200),Inddata!Z144,"Irrelevant")))</f>
        <v>Irrelevant</v>
      </c>
      <c r="Z129" s="4" t="str">
        <f>IF(AND(OR(I129="Frakørselsrampe",I129="Tilkørselsrampe"),Inddata!AA144=""),"Lige",IF(AND(OR(I129="Frakørselsrampe",I129="Tilkørselsrampe"),Inddata!AA144&gt;10),Inddata!AA144,"Irrelevant"))</f>
        <v>Irrelevant</v>
      </c>
      <c r="AA129" s="4" t="str">
        <f>IF(X129="Irrelevant","Irrelevant",IF(AND(OR(I129="Frakørselsrampe",I129="Tilkørselsrampe"),OR(Inddata!AB144="",Inddata!AB144&gt;(G129*1000-X129))),G129*1000-X129,IF(AND(OR(I129="Frakørselsrampe",I129="Tilkørselsrampe"),Inddata!AB144&gt;0),Inddata!AB144,"Irrelevant")))</f>
        <v>Irrelevant</v>
      </c>
      <c r="AB129" s="4" t="str">
        <f>IF(AND(I129="Frakørselsrampe",Inddata!AC144=""),60,IF(AND(I129="Tilkørselsrampe",Inddata!AC144=""),80,IF(AND(OR(I129="Frakørselsrampe",I129="Tilkørselsrampe"),Inddata!AC144&gt;4,Inddata!AC144&lt;200),Inddata!AC144,"Irrelevant")))</f>
        <v>Irrelevant</v>
      </c>
      <c r="AC129" s="4" t="str">
        <f>IF(AND(OR(I129="Motorvejsstrækning",I129="Frakørselsflettestrækning",I129="Tilkørselsflettestrækning"),Inddata!AD144=""),"Nej",IF(OR(I129="Motorvejsstrækning",I129="Frakørselsflettestrækning",I129="Tilkørselsflettestrækning"),Inddata!AD144,"Irrelevant"))</f>
        <v>Irrelevant</v>
      </c>
      <c r="AD129" s="4" t="str">
        <f>IF(AND(OR(I129="Motorvejsstrækning",I129="Frakørselsflettestrækning",I129="Tilkørselsflettestrækning"),Inddata!AE144=""),"130 km/t",IF(OR(I129="Motorvejsstrækning",I129="Frakørselsflettestrækning",I129="Tilkørselsflettestrækning"),Inddata!AE144,"Irrelevant"))</f>
        <v>Irrelevant</v>
      </c>
      <c r="AE129" s="4" t="str">
        <f>IF(AND(I129="Tilkørselsflettestrækning",Inddata!AF144=""),"Nej",IF(I129="Tilkørselsflettestrækning",Inddata!AF144,"Irrelevant"))</f>
        <v>Irrelevant</v>
      </c>
      <c r="AF129" s="4" t="str">
        <f>IF(AND(AE129="Ja",Inddata!AG144&gt;0,Inddata!AG144&lt;1.00000001),Inddata!AG144,IF(OR(AE129="Nej",AE129="Ja"),0,"Irrelevant"))</f>
        <v>Irrelevant</v>
      </c>
    </row>
    <row r="130" spans="1:32" x14ac:dyDescent="0.25">
      <c r="A130" s="4" t="str">
        <f>IF(Inddata!A145="","",Inddata!A145)</f>
        <v/>
      </c>
      <c r="B130" s="4" t="str">
        <f>IF(Inddata!B145="","",Inddata!B145)</f>
        <v/>
      </c>
      <c r="C130" s="4" t="str">
        <f>IF(Inddata!C145="","",Inddata!C145)</f>
        <v/>
      </c>
      <c r="D130" s="4" t="str">
        <f>IF(Inddata!D145="","",Inddata!D145)</f>
        <v/>
      </c>
      <c r="E130" s="4" t="str">
        <f>IF(Inddata!E145="","",Inddata!E145)</f>
        <v/>
      </c>
      <c r="F130" s="4" t="str">
        <f>IF(Inddata!F145="","",Inddata!F145)</f>
        <v/>
      </c>
      <c r="G130" s="4">
        <f>IF(Inddata!G145="","",Inddata!G145)</f>
        <v>0</v>
      </c>
      <c r="H130" s="4" t="str">
        <f>IF(Inddata!H145&gt;0.5,Inddata!H145,"")</f>
        <v/>
      </c>
      <c r="I130" s="4" t="str">
        <f>IF(Inddata!I145="","",Inddata!I145)</f>
        <v/>
      </c>
      <c r="J130" s="4" t="str">
        <f>IF(AND(OR(I130="Motorvejsstrækning",I130="Frakørselsflettestrækning",I130="Tilkørselsflettestrækning"),Inddata!K145=""),2,IF(AND(OR(I130="Motorvejsstrækning",I130="Frakørselsflettestrækning",I130="Tilkørselsflettestrækning"),Inddata!K145&gt;0.5,Inddata!K145&lt;21),Inddata!K145,"Irrelevant"))</f>
        <v>Irrelevant</v>
      </c>
      <c r="K130" s="4" t="str">
        <f>IF(AND(OR(I130="Motorvejsstrækning",I130="Frakørselsflettestrækning",I130="Tilkørselsflettestrækning",I130="Frakørselsrampe",I130="Tilkørselsrampe"),Inddata!L145=""),3.5,IF(AND(OR(I130="Motorvejsstrækning",I130="Frakørselsflettestrækning",I130="Tilkørselsflettestrækning",I130="Frakørselsrampe",I130="Tilkørselsrampe"),Inddata!L145&gt;1.5,Inddata!L145&lt;11),Inddata!L145,"Irrelevant"))</f>
        <v>Irrelevant</v>
      </c>
      <c r="L130" s="4" t="str">
        <f>IF(AND(I130="Motorvejsstrækning",Inddata!M145=""),"Nej",IF(I130="Motorvejsstrækning",Inddata!M145,"Irrelevant"))</f>
        <v>Irrelevant</v>
      </c>
      <c r="M130" s="4" t="str">
        <f>IF(AND(L130="Ja",Inddata!N145&gt;0,Inddata!N145&lt;1.00000001),Inddata!N145,IF(OR(L130="Nej",L130="Ja"),0,"Irrelevant"))</f>
        <v>Irrelevant</v>
      </c>
      <c r="N130" s="4" t="str">
        <f>IF(AND(OR(I130="Motorvejsstrækning",I130="Frakørselsflettestrækning",I130="Tilkørselsflettestrækning"),Inddata!O145=""),3,IF(AND(OR(I130="Motorvejsstrækning",I130="Frakørselsflettestrækning",I130="Tilkørselsflettestrækning"),Inddata!O145&lt;11,Inddata!O145&gt;-0.00000001),Inddata!O145,"Irrelevant"))</f>
        <v>Irrelevant</v>
      </c>
      <c r="O130" s="4" t="str">
        <f>IF(AND(OR(I130="Motorvejsstrækning",I130="Frakørselsflettestrækning",I130="Tilkørselsflettestrækning",I130="Frakørselsrampe",I130="Tilkørselsrampe"),Inddata!P145=""),0.5,IF(AND(OR(I130="Motorvejsstrækning",I130="Frakørselsflettestrækning",I130="Tilkørselsflettestrækning",I130="Frakørselsrampe",I130="Tilkørselsrampe"),Inddata!P145&gt;-0.00000001,Inddata!P145&lt;11),Inddata!P145,"Irrelevant"))</f>
        <v>Irrelevant</v>
      </c>
      <c r="P130" s="4" t="str">
        <f>IF(AND(OR(I130="Motorvejsstrækning",I130="Frakørselsflettestrækning",I130="Tilkørselsflettestrækning"),Inddata!Q145=""),5,IF(AND(OR(I130="Motorvejsstrækning",I130="Frakørselsflettestrækning",I130="Tilkørselsflettestrækning"),Inddata!Q145&gt;-0.00000001,Inddata!Q145&lt;101),Inddata!Q145,"Irrelevant"))</f>
        <v>Irrelevant</v>
      </c>
      <c r="Q130" s="4" t="str">
        <f>IF(AND(OR(I130="Motorvejsstrækning",I130="Frakørselsflettestrækning",I130="Tilkørselsflettestrækning"),Inddata!R145=""),"Lige",IF(AND(OR(I130="Motorvejsstrækning",I130="Frakørselsflettestrækning",I130="Tilkørselsflettestrækning"),Inddata!R145&gt;10),Inddata!R145,"Irrelevant"))</f>
        <v>Irrelevant</v>
      </c>
      <c r="R130" s="4" t="str">
        <f>IF(Q130="Lige",0,IF(AND(OR(I130="Motorvejsstrækning",I130="Frakørselsflettestrækning",I130="Tilkørselsflettestrækning"),OR(Inddata!S145="",Inddata!S145&gt;(G130*1000))),G130*1000,IF(AND(OR(I130="Motorvejsstrækning",I130="Frakørselsflettestrækning",I130="Tilkørselsflettestrækning"),Inddata!S145&gt;0),Inddata!S145,"Irrelevant")))</f>
        <v>Irrelevant</v>
      </c>
      <c r="S130" s="4" t="str">
        <f>IF(AND(OR(I130="Motorvejsstrækning",I130="Frakørselsflettestrækning",I130="Tilkørselsflettestrækning"),Inddata!T145=""),"Lige",IF(AND(OR(I130="Motorvejsstrækning",I130="Frakørselsflettestrækning",I130="Tilkørselsflettestrækning"),Inddata!T145&gt;10),Inddata!T145,"Irrelevant"))</f>
        <v>Irrelevant</v>
      </c>
      <c r="T130" s="4" t="str">
        <f>IF(S130="Lige",0,IF(R130="Irrelevant","Irrelevant",IF(AND(OR(I130="Motorvejsstrækning",I130="Frakørselsflettestrækning",I130="Tilkørselsflettestrækning"),OR(Inddata!U145="",Inddata!U145&gt;(G130*1000-R130))),G130*1000-R130,IF(AND(OR(I130="Motorvejsstrækning",I130="Frakørselsflettestrækning",I130="Tilkørselsflettestrækning"),Inddata!U145&gt;0),Inddata!U145,"Irrelevant"))))</f>
        <v>Irrelevant</v>
      </c>
      <c r="U130" s="4" t="str">
        <f>IF(AND(OR(I130="Motorvejsstrækning",I130="Frakørselsflettestrækning",I130="Tilkørselsflettestrækning",I130="Frakørselsrampe",I130="Tilkørselsrampe"),Inddata!V145=""),"Nej",IF(OR(I130="Motorvejsstrækning",I130="Frakørselsflettestrækning",I130="Tilkørselsflettestrækning",I130="Frakørselsrampe",I130="Tilkørselsrampe"),Inddata!V145,"Irrelevant"))</f>
        <v>Irrelevant</v>
      </c>
      <c r="V130" s="4" t="str">
        <f>IF(W130="Lige",IF(AND(OR(I130="Frakørselsrampe",I130="Tilkørselsrampe"),Inddata!W145=""),"Lige ruderrampe",IF(OR(I130="Frakørselsrampe",I130="Tilkørselsrampe"),Inddata!W145,"Irrelevant")),"Irrelevant")</f>
        <v>Irrelevant</v>
      </c>
      <c r="W130" s="4" t="str">
        <f>IF(AND(OR(I130="Frakørselsrampe",I130="Tilkørselsrampe"),Inddata!X145=""),"Lige",IF(AND(OR(I130="Frakørselsrampe",I130="Tilkørselsrampe"),Inddata!X145&gt;10),Inddata!X145,"Irrelevant"))</f>
        <v>Irrelevant</v>
      </c>
      <c r="X130" s="4" t="str">
        <f>IF(AND(OR(I130="Frakørselsrampe",I130="Tilkørselsrampe"),OR(Inddata!Y145="",Inddata!Y145&gt;(G130*1000))),G130*1000,IF(AND(OR(I130="Frakørselsrampe",I130="Tilkørselsrampe"),Inddata!Y145&gt;0),Inddata!Y145,"Irrelevant"))</f>
        <v>Irrelevant</v>
      </c>
      <c r="Y130" s="4" t="str">
        <f>IF(AND(I130="Frakørselsrampe",Inddata!Z145=""),95,IF(AND(I130="Tilkørselsrampe",Inddata!Z145=""),45,IF(AND(OR(I130="Frakørselsrampe",I130="Tilkørselsrampe"),Inddata!Z145&gt;4,Inddata!Z145&lt;200),Inddata!Z145,"Irrelevant")))</f>
        <v>Irrelevant</v>
      </c>
      <c r="Z130" s="4" t="str">
        <f>IF(AND(OR(I130="Frakørselsrampe",I130="Tilkørselsrampe"),Inddata!AA145=""),"Lige",IF(AND(OR(I130="Frakørselsrampe",I130="Tilkørselsrampe"),Inddata!AA145&gt;10),Inddata!AA145,"Irrelevant"))</f>
        <v>Irrelevant</v>
      </c>
      <c r="AA130" s="4" t="str">
        <f>IF(X130="Irrelevant","Irrelevant",IF(AND(OR(I130="Frakørselsrampe",I130="Tilkørselsrampe"),OR(Inddata!AB145="",Inddata!AB145&gt;(G130*1000-X130))),G130*1000-X130,IF(AND(OR(I130="Frakørselsrampe",I130="Tilkørselsrampe"),Inddata!AB145&gt;0),Inddata!AB145,"Irrelevant")))</f>
        <v>Irrelevant</v>
      </c>
      <c r="AB130" s="4" t="str">
        <f>IF(AND(I130="Frakørselsrampe",Inddata!AC145=""),60,IF(AND(I130="Tilkørselsrampe",Inddata!AC145=""),80,IF(AND(OR(I130="Frakørselsrampe",I130="Tilkørselsrampe"),Inddata!AC145&gt;4,Inddata!AC145&lt;200),Inddata!AC145,"Irrelevant")))</f>
        <v>Irrelevant</v>
      </c>
      <c r="AC130" s="4" t="str">
        <f>IF(AND(OR(I130="Motorvejsstrækning",I130="Frakørselsflettestrækning",I130="Tilkørselsflettestrækning"),Inddata!AD145=""),"Nej",IF(OR(I130="Motorvejsstrækning",I130="Frakørselsflettestrækning",I130="Tilkørselsflettestrækning"),Inddata!AD145,"Irrelevant"))</f>
        <v>Irrelevant</v>
      </c>
      <c r="AD130" s="4" t="str">
        <f>IF(AND(OR(I130="Motorvejsstrækning",I130="Frakørselsflettestrækning",I130="Tilkørselsflettestrækning"),Inddata!AE145=""),"130 km/t",IF(OR(I130="Motorvejsstrækning",I130="Frakørselsflettestrækning",I130="Tilkørselsflettestrækning"),Inddata!AE145,"Irrelevant"))</f>
        <v>Irrelevant</v>
      </c>
      <c r="AE130" s="4" t="str">
        <f>IF(AND(I130="Tilkørselsflettestrækning",Inddata!AF145=""),"Nej",IF(I130="Tilkørselsflettestrækning",Inddata!AF145,"Irrelevant"))</f>
        <v>Irrelevant</v>
      </c>
      <c r="AF130" s="4" t="str">
        <f>IF(AND(AE130="Ja",Inddata!AG145&gt;0,Inddata!AG145&lt;1.00000001),Inddata!AG145,IF(OR(AE130="Nej",AE130="Ja"),0,"Irrelevant"))</f>
        <v>Irrelevant</v>
      </c>
    </row>
    <row r="131" spans="1:32" x14ac:dyDescent="0.25">
      <c r="A131" s="4" t="str">
        <f>IF(Inddata!A146="","",Inddata!A146)</f>
        <v/>
      </c>
      <c r="B131" s="4" t="str">
        <f>IF(Inddata!B146="","",Inddata!B146)</f>
        <v/>
      </c>
      <c r="C131" s="4" t="str">
        <f>IF(Inddata!C146="","",Inddata!C146)</f>
        <v/>
      </c>
      <c r="D131" s="4" t="str">
        <f>IF(Inddata!D146="","",Inddata!D146)</f>
        <v/>
      </c>
      <c r="E131" s="4" t="str">
        <f>IF(Inddata!E146="","",Inddata!E146)</f>
        <v/>
      </c>
      <c r="F131" s="4" t="str">
        <f>IF(Inddata!F146="","",Inddata!F146)</f>
        <v/>
      </c>
      <c r="G131" s="4">
        <f>IF(Inddata!G146="","",Inddata!G146)</f>
        <v>0</v>
      </c>
      <c r="H131" s="4" t="str">
        <f>IF(Inddata!H146&gt;0.5,Inddata!H146,"")</f>
        <v/>
      </c>
      <c r="I131" s="4" t="str">
        <f>IF(Inddata!I146="","",Inddata!I146)</f>
        <v/>
      </c>
      <c r="J131" s="4" t="str">
        <f>IF(AND(OR(I131="Motorvejsstrækning",I131="Frakørselsflettestrækning",I131="Tilkørselsflettestrækning"),Inddata!K146=""),2,IF(AND(OR(I131="Motorvejsstrækning",I131="Frakørselsflettestrækning",I131="Tilkørselsflettestrækning"),Inddata!K146&gt;0.5,Inddata!K146&lt;21),Inddata!K146,"Irrelevant"))</f>
        <v>Irrelevant</v>
      </c>
      <c r="K131" s="4" t="str">
        <f>IF(AND(OR(I131="Motorvejsstrækning",I131="Frakørselsflettestrækning",I131="Tilkørselsflettestrækning",I131="Frakørselsrampe",I131="Tilkørselsrampe"),Inddata!L146=""),3.5,IF(AND(OR(I131="Motorvejsstrækning",I131="Frakørselsflettestrækning",I131="Tilkørselsflettestrækning",I131="Frakørselsrampe",I131="Tilkørselsrampe"),Inddata!L146&gt;1.5,Inddata!L146&lt;11),Inddata!L146,"Irrelevant"))</f>
        <v>Irrelevant</v>
      </c>
      <c r="L131" s="4" t="str">
        <f>IF(AND(I131="Motorvejsstrækning",Inddata!M146=""),"Nej",IF(I131="Motorvejsstrækning",Inddata!M146,"Irrelevant"))</f>
        <v>Irrelevant</v>
      </c>
      <c r="M131" s="4" t="str">
        <f>IF(AND(L131="Ja",Inddata!N146&gt;0,Inddata!N146&lt;1.00000001),Inddata!N146,IF(OR(L131="Nej",L131="Ja"),0,"Irrelevant"))</f>
        <v>Irrelevant</v>
      </c>
      <c r="N131" s="4" t="str">
        <f>IF(AND(OR(I131="Motorvejsstrækning",I131="Frakørselsflettestrækning",I131="Tilkørselsflettestrækning"),Inddata!O146=""),3,IF(AND(OR(I131="Motorvejsstrækning",I131="Frakørselsflettestrækning",I131="Tilkørselsflettestrækning"),Inddata!O146&lt;11,Inddata!O146&gt;-0.00000001),Inddata!O146,"Irrelevant"))</f>
        <v>Irrelevant</v>
      </c>
      <c r="O131" s="4" t="str">
        <f>IF(AND(OR(I131="Motorvejsstrækning",I131="Frakørselsflettestrækning",I131="Tilkørselsflettestrækning",I131="Frakørselsrampe",I131="Tilkørselsrampe"),Inddata!P146=""),0.5,IF(AND(OR(I131="Motorvejsstrækning",I131="Frakørselsflettestrækning",I131="Tilkørselsflettestrækning",I131="Frakørselsrampe",I131="Tilkørselsrampe"),Inddata!P146&gt;-0.00000001,Inddata!P146&lt;11),Inddata!P146,"Irrelevant"))</f>
        <v>Irrelevant</v>
      </c>
      <c r="P131" s="4" t="str">
        <f>IF(AND(OR(I131="Motorvejsstrækning",I131="Frakørselsflettestrækning",I131="Tilkørselsflettestrækning"),Inddata!Q146=""),5,IF(AND(OR(I131="Motorvejsstrækning",I131="Frakørselsflettestrækning",I131="Tilkørselsflettestrækning"),Inddata!Q146&gt;-0.00000001,Inddata!Q146&lt;101),Inddata!Q146,"Irrelevant"))</f>
        <v>Irrelevant</v>
      </c>
      <c r="Q131" s="4" t="str">
        <f>IF(AND(OR(I131="Motorvejsstrækning",I131="Frakørselsflettestrækning",I131="Tilkørselsflettestrækning"),Inddata!R146=""),"Lige",IF(AND(OR(I131="Motorvejsstrækning",I131="Frakørselsflettestrækning",I131="Tilkørselsflettestrækning"),Inddata!R146&gt;10),Inddata!R146,"Irrelevant"))</f>
        <v>Irrelevant</v>
      </c>
      <c r="R131" s="4" t="str">
        <f>IF(Q131="Lige",0,IF(AND(OR(I131="Motorvejsstrækning",I131="Frakørselsflettestrækning",I131="Tilkørselsflettestrækning"),OR(Inddata!S146="",Inddata!S146&gt;(G131*1000))),G131*1000,IF(AND(OR(I131="Motorvejsstrækning",I131="Frakørselsflettestrækning",I131="Tilkørselsflettestrækning"),Inddata!S146&gt;0),Inddata!S146,"Irrelevant")))</f>
        <v>Irrelevant</v>
      </c>
      <c r="S131" s="4" t="str">
        <f>IF(AND(OR(I131="Motorvejsstrækning",I131="Frakørselsflettestrækning",I131="Tilkørselsflettestrækning"),Inddata!T146=""),"Lige",IF(AND(OR(I131="Motorvejsstrækning",I131="Frakørselsflettestrækning",I131="Tilkørselsflettestrækning"),Inddata!T146&gt;10),Inddata!T146,"Irrelevant"))</f>
        <v>Irrelevant</v>
      </c>
      <c r="T131" s="4" t="str">
        <f>IF(S131="Lige",0,IF(R131="Irrelevant","Irrelevant",IF(AND(OR(I131="Motorvejsstrækning",I131="Frakørselsflettestrækning",I131="Tilkørselsflettestrækning"),OR(Inddata!U146="",Inddata!U146&gt;(G131*1000-R131))),G131*1000-R131,IF(AND(OR(I131="Motorvejsstrækning",I131="Frakørselsflettestrækning",I131="Tilkørselsflettestrækning"),Inddata!U146&gt;0),Inddata!U146,"Irrelevant"))))</f>
        <v>Irrelevant</v>
      </c>
      <c r="U131" s="4" t="str">
        <f>IF(AND(OR(I131="Motorvejsstrækning",I131="Frakørselsflettestrækning",I131="Tilkørselsflettestrækning",I131="Frakørselsrampe",I131="Tilkørselsrampe"),Inddata!V146=""),"Nej",IF(OR(I131="Motorvejsstrækning",I131="Frakørselsflettestrækning",I131="Tilkørselsflettestrækning",I131="Frakørselsrampe",I131="Tilkørselsrampe"),Inddata!V146,"Irrelevant"))</f>
        <v>Irrelevant</v>
      </c>
      <c r="V131" s="4" t="str">
        <f>IF(W131="Lige",IF(AND(OR(I131="Frakørselsrampe",I131="Tilkørselsrampe"),Inddata!W146=""),"Lige ruderrampe",IF(OR(I131="Frakørselsrampe",I131="Tilkørselsrampe"),Inddata!W146,"Irrelevant")),"Irrelevant")</f>
        <v>Irrelevant</v>
      </c>
      <c r="W131" s="4" t="str">
        <f>IF(AND(OR(I131="Frakørselsrampe",I131="Tilkørselsrampe"),Inddata!X146=""),"Lige",IF(AND(OR(I131="Frakørselsrampe",I131="Tilkørselsrampe"),Inddata!X146&gt;10),Inddata!X146,"Irrelevant"))</f>
        <v>Irrelevant</v>
      </c>
      <c r="X131" s="4" t="str">
        <f>IF(AND(OR(I131="Frakørselsrampe",I131="Tilkørselsrampe"),OR(Inddata!Y146="",Inddata!Y146&gt;(G131*1000))),G131*1000,IF(AND(OR(I131="Frakørselsrampe",I131="Tilkørselsrampe"),Inddata!Y146&gt;0),Inddata!Y146,"Irrelevant"))</f>
        <v>Irrelevant</v>
      </c>
      <c r="Y131" s="4" t="str">
        <f>IF(AND(I131="Frakørselsrampe",Inddata!Z146=""),95,IF(AND(I131="Tilkørselsrampe",Inddata!Z146=""),45,IF(AND(OR(I131="Frakørselsrampe",I131="Tilkørselsrampe"),Inddata!Z146&gt;4,Inddata!Z146&lt;200),Inddata!Z146,"Irrelevant")))</f>
        <v>Irrelevant</v>
      </c>
      <c r="Z131" s="4" t="str">
        <f>IF(AND(OR(I131="Frakørselsrampe",I131="Tilkørselsrampe"),Inddata!AA146=""),"Lige",IF(AND(OR(I131="Frakørselsrampe",I131="Tilkørselsrampe"),Inddata!AA146&gt;10),Inddata!AA146,"Irrelevant"))</f>
        <v>Irrelevant</v>
      </c>
      <c r="AA131" s="4" t="str">
        <f>IF(X131="Irrelevant","Irrelevant",IF(AND(OR(I131="Frakørselsrampe",I131="Tilkørselsrampe"),OR(Inddata!AB146="",Inddata!AB146&gt;(G131*1000-X131))),G131*1000-X131,IF(AND(OR(I131="Frakørselsrampe",I131="Tilkørselsrampe"),Inddata!AB146&gt;0),Inddata!AB146,"Irrelevant")))</f>
        <v>Irrelevant</v>
      </c>
      <c r="AB131" s="4" t="str">
        <f>IF(AND(I131="Frakørselsrampe",Inddata!AC146=""),60,IF(AND(I131="Tilkørselsrampe",Inddata!AC146=""),80,IF(AND(OR(I131="Frakørselsrampe",I131="Tilkørselsrampe"),Inddata!AC146&gt;4,Inddata!AC146&lt;200),Inddata!AC146,"Irrelevant")))</f>
        <v>Irrelevant</v>
      </c>
      <c r="AC131" s="4" t="str">
        <f>IF(AND(OR(I131="Motorvejsstrækning",I131="Frakørselsflettestrækning",I131="Tilkørselsflettestrækning"),Inddata!AD146=""),"Nej",IF(OR(I131="Motorvejsstrækning",I131="Frakørselsflettestrækning",I131="Tilkørselsflettestrækning"),Inddata!AD146,"Irrelevant"))</f>
        <v>Irrelevant</v>
      </c>
      <c r="AD131" s="4" t="str">
        <f>IF(AND(OR(I131="Motorvejsstrækning",I131="Frakørselsflettestrækning",I131="Tilkørselsflettestrækning"),Inddata!AE146=""),"130 km/t",IF(OR(I131="Motorvejsstrækning",I131="Frakørselsflettestrækning",I131="Tilkørselsflettestrækning"),Inddata!AE146,"Irrelevant"))</f>
        <v>Irrelevant</v>
      </c>
      <c r="AE131" s="4" t="str">
        <f>IF(AND(I131="Tilkørselsflettestrækning",Inddata!AF146=""),"Nej",IF(I131="Tilkørselsflettestrækning",Inddata!AF146,"Irrelevant"))</f>
        <v>Irrelevant</v>
      </c>
      <c r="AF131" s="4" t="str">
        <f>IF(AND(AE131="Ja",Inddata!AG146&gt;0,Inddata!AG146&lt;1.00000001),Inddata!AG146,IF(OR(AE131="Nej",AE131="Ja"),0,"Irrelevant"))</f>
        <v>Irrelevant</v>
      </c>
    </row>
    <row r="132" spans="1:32" x14ac:dyDescent="0.25">
      <c r="A132" s="4" t="str">
        <f>IF(Inddata!A147="","",Inddata!A147)</f>
        <v/>
      </c>
      <c r="B132" s="4" t="str">
        <f>IF(Inddata!B147="","",Inddata!B147)</f>
        <v/>
      </c>
      <c r="C132" s="4" t="str">
        <f>IF(Inddata!C147="","",Inddata!C147)</f>
        <v/>
      </c>
      <c r="D132" s="4" t="str">
        <f>IF(Inddata!D147="","",Inddata!D147)</f>
        <v/>
      </c>
      <c r="E132" s="4" t="str">
        <f>IF(Inddata!E147="","",Inddata!E147)</f>
        <v/>
      </c>
      <c r="F132" s="4" t="str">
        <f>IF(Inddata!F147="","",Inddata!F147)</f>
        <v/>
      </c>
      <c r="G132" s="4">
        <f>IF(Inddata!G147="","",Inddata!G147)</f>
        <v>0</v>
      </c>
      <c r="H132" s="4" t="str">
        <f>IF(Inddata!H147&gt;0.5,Inddata!H147,"")</f>
        <v/>
      </c>
      <c r="I132" s="4" t="str">
        <f>IF(Inddata!I147="","",Inddata!I147)</f>
        <v/>
      </c>
      <c r="J132" s="4" t="str">
        <f>IF(AND(OR(I132="Motorvejsstrækning",I132="Frakørselsflettestrækning",I132="Tilkørselsflettestrækning"),Inddata!K147=""),2,IF(AND(OR(I132="Motorvejsstrækning",I132="Frakørselsflettestrækning",I132="Tilkørselsflettestrækning"),Inddata!K147&gt;0.5,Inddata!K147&lt;21),Inddata!K147,"Irrelevant"))</f>
        <v>Irrelevant</v>
      </c>
      <c r="K132" s="4" t="str">
        <f>IF(AND(OR(I132="Motorvejsstrækning",I132="Frakørselsflettestrækning",I132="Tilkørselsflettestrækning",I132="Frakørselsrampe",I132="Tilkørselsrampe"),Inddata!L147=""),3.5,IF(AND(OR(I132="Motorvejsstrækning",I132="Frakørselsflettestrækning",I132="Tilkørselsflettestrækning",I132="Frakørselsrampe",I132="Tilkørselsrampe"),Inddata!L147&gt;1.5,Inddata!L147&lt;11),Inddata!L147,"Irrelevant"))</f>
        <v>Irrelevant</v>
      </c>
      <c r="L132" s="4" t="str">
        <f>IF(AND(I132="Motorvejsstrækning",Inddata!M147=""),"Nej",IF(I132="Motorvejsstrækning",Inddata!M147,"Irrelevant"))</f>
        <v>Irrelevant</v>
      </c>
      <c r="M132" s="4" t="str">
        <f>IF(AND(L132="Ja",Inddata!N147&gt;0,Inddata!N147&lt;1.00000001),Inddata!N147,IF(OR(L132="Nej",L132="Ja"),0,"Irrelevant"))</f>
        <v>Irrelevant</v>
      </c>
      <c r="N132" s="4" t="str">
        <f>IF(AND(OR(I132="Motorvejsstrækning",I132="Frakørselsflettestrækning",I132="Tilkørselsflettestrækning"),Inddata!O147=""),3,IF(AND(OR(I132="Motorvejsstrækning",I132="Frakørselsflettestrækning",I132="Tilkørselsflettestrækning"),Inddata!O147&lt;11,Inddata!O147&gt;-0.00000001),Inddata!O147,"Irrelevant"))</f>
        <v>Irrelevant</v>
      </c>
      <c r="O132" s="4" t="str">
        <f>IF(AND(OR(I132="Motorvejsstrækning",I132="Frakørselsflettestrækning",I132="Tilkørselsflettestrækning",I132="Frakørselsrampe",I132="Tilkørselsrampe"),Inddata!P147=""),0.5,IF(AND(OR(I132="Motorvejsstrækning",I132="Frakørselsflettestrækning",I132="Tilkørselsflettestrækning",I132="Frakørselsrampe",I132="Tilkørselsrampe"),Inddata!P147&gt;-0.00000001,Inddata!P147&lt;11),Inddata!P147,"Irrelevant"))</f>
        <v>Irrelevant</v>
      </c>
      <c r="P132" s="4" t="str">
        <f>IF(AND(OR(I132="Motorvejsstrækning",I132="Frakørselsflettestrækning",I132="Tilkørselsflettestrækning"),Inddata!Q147=""),5,IF(AND(OR(I132="Motorvejsstrækning",I132="Frakørselsflettestrækning",I132="Tilkørselsflettestrækning"),Inddata!Q147&gt;-0.00000001,Inddata!Q147&lt;101),Inddata!Q147,"Irrelevant"))</f>
        <v>Irrelevant</v>
      </c>
      <c r="Q132" s="4" t="str">
        <f>IF(AND(OR(I132="Motorvejsstrækning",I132="Frakørselsflettestrækning",I132="Tilkørselsflettestrækning"),Inddata!R147=""),"Lige",IF(AND(OR(I132="Motorvejsstrækning",I132="Frakørselsflettestrækning",I132="Tilkørselsflettestrækning"),Inddata!R147&gt;10),Inddata!R147,"Irrelevant"))</f>
        <v>Irrelevant</v>
      </c>
      <c r="R132" s="4" t="str">
        <f>IF(Q132="Lige",0,IF(AND(OR(I132="Motorvejsstrækning",I132="Frakørselsflettestrækning",I132="Tilkørselsflettestrækning"),OR(Inddata!S147="",Inddata!S147&gt;(G132*1000))),G132*1000,IF(AND(OR(I132="Motorvejsstrækning",I132="Frakørselsflettestrækning",I132="Tilkørselsflettestrækning"),Inddata!S147&gt;0),Inddata!S147,"Irrelevant")))</f>
        <v>Irrelevant</v>
      </c>
      <c r="S132" s="4" t="str">
        <f>IF(AND(OR(I132="Motorvejsstrækning",I132="Frakørselsflettestrækning",I132="Tilkørselsflettestrækning"),Inddata!T147=""),"Lige",IF(AND(OR(I132="Motorvejsstrækning",I132="Frakørselsflettestrækning",I132="Tilkørselsflettestrækning"),Inddata!T147&gt;10),Inddata!T147,"Irrelevant"))</f>
        <v>Irrelevant</v>
      </c>
      <c r="T132" s="4" t="str">
        <f>IF(S132="Lige",0,IF(R132="Irrelevant","Irrelevant",IF(AND(OR(I132="Motorvejsstrækning",I132="Frakørselsflettestrækning",I132="Tilkørselsflettestrækning"),OR(Inddata!U147="",Inddata!U147&gt;(G132*1000-R132))),G132*1000-R132,IF(AND(OR(I132="Motorvejsstrækning",I132="Frakørselsflettestrækning",I132="Tilkørselsflettestrækning"),Inddata!U147&gt;0),Inddata!U147,"Irrelevant"))))</f>
        <v>Irrelevant</v>
      </c>
      <c r="U132" s="4" t="str">
        <f>IF(AND(OR(I132="Motorvejsstrækning",I132="Frakørselsflettestrækning",I132="Tilkørselsflettestrækning",I132="Frakørselsrampe",I132="Tilkørselsrampe"),Inddata!V147=""),"Nej",IF(OR(I132="Motorvejsstrækning",I132="Frakørselsflettestrækning",I132="Tilkørselsflettestrækning",I132="Frakørselsrampe",I132="Tilkørselsrampe"),Inddata!V147,"Irrelevant"))</f>
        <v>Irrelevant</v>
      </c>
      <c r="V132" s="4" t="str">
        <f>IF(W132="Lige",IF(AND(OR(I132="Frakørselsrampe",I132="Tilkørselsrampe"),Inddata!W147=""),"Lige ruderrampe",IF(OR(I132="Frakørselsrampe",I132="Tilkørselsrampe"),Inddata!W147,"Irrelevant")),"Irrelevant")</f>
        <v>Irrelevant</v>
      </c>
      <c r="W132" s="4" t="str">
        <f>IF(AND(OR(I132="Frakørselsrampe",I132="Tilkørselsrampe"),Inddata!X147=""),"Lige",IF(AND(OR(I132="Frakørselsrampe",I132="Tilkørselsrampe"),Inddata!X147&gt;10),Inddata!X147,"Irrelevant"))</f>
        <v>Irrelevant</v>
      </c>
      <c r="X132" s="4" t="str">
        <f>IF(AND(OR(I132="Frakørselsrampe",I132="Tilkørselsrampe"),OR(Inddata!Y147="",Inddata!Y147&gt;(G132*1000))),G132*1000,IF(AND(OR(I132="Frakørselsrampe",I132="Tilkørselsrampe"),Inddata!Y147&gt;0),Inddata!Y147,"Irrelevant"))</f>
        <v>Irrelevant</v>
      </c>
      <c r="Y132" s="4" t="str">
        <f>IF(AND(I132="Frakørselsrampe",Inddata!Z147=""),95,IF(AND(I132="Tilkørselsrampe",Inddata!Z147=""),45,IF(AND(OR(I132="Frakørselsrampe",I132="Tilkørselsrampe"),Inddata!Z147&gt;4,Inddata!Z147&lt;200),Inddata!Z147,"Irrelevant")))</f>
        <v>Irrelevant</v>
      </c>
      <c r="Z132" s="4" t="str">
        <f>IF(AND(OR(I132="Frakørselsrampe",I132="Tilkørselsrampe"),Inddata!AA147=""),"Lige",IF(AND(OR(I132="Frakørselsrampe",I132="Tilkørselsrampe"),Inddata!AA147&gt;10),Inddata!AA147,"Irrelevant"))</f>
        <v>Irrelevant</v>
      </c>
      <c r="AA132" s="4" t="str">
        <f>IF(X132="Irrelevant","Irrelevant",IF(AND(OR(I132="Frakørselsrampe",I132="Tilkørselsrampe"),OR(Inddata!AB147="",Inddata!AB147&gt;(G132*1000-X132))),G132*1000-X132,IF(AND(OR(I132="Frakørselsrampe",I132="Tilkørselsrampe"),Inddata!AB147&gt;0),Inddata!AB147,"Irrelevant")))</f>
        <v>Irrelevant</v>
      </c>
      <c r="AB132" s="4" t="str">
        <f>IF(AND(I132="Frakørselsrampe",Inddata!AC147=""),60,IF(AND(I132="Tilkørselsrampe",Inddata!AC147=""),80,IF(AND(OR(I132="Frakørselsrampe",I132="Tilkørselsrampe"),Inddata!AC147&gt;4,Inddata!AC147&lt;200),Inddata!AC147,"Irrelevant")))</f>
        <v>Irrelevant</v>
      </c>
      <c r="AC132" s="4" t="str">
        <f>IF(AND(OR(I132="Motorvejsstrækning",I132="Frakørselsflettestrækning",I132="Tilkørselsflettestrækning"),Inddata!AD147=""),"Nej",IF(OR(I132="Motorvejsstrækning",I132="Frakørselsflettestrækning",I132="Tilkørselsflettestrækning"),Inddata!AD147,"Irrelevant"))</f>
        <v>Irrelevant</v>
      </c>
      <c r="AD132" s="4" t="str">
        <f>IF(AND(OR(I132="Motorvejsstrækning",I132="Frakørselsflettestrækning",I132="Tilkørselsflettestrækning"),Inddata!AE147=""),"130 km/t",IF(OR(I132="Motorvejsstrækning",I132="Frakørselsflettestrækning",I132="Tilkørselsflettestrækning"),Inddata!AE147,"Irrelevant"))</f>
        <v>Irrelevant</v>
      </c>
      <c r="AE132" s="4" t="str">
        <f>IF(AND(I132="Tilkørselsflettestrækning",Inddata!AF147=""),"Nej",IF(I132="Tilkørselsflettestrækning",Inddata!AF147,"Irrelevant"))</f>
        <v>Irrelevant</v>
      </c>
      <c r="AF132" s="4" t="str">
        <f>IF(AND(AE132="Ja",Inddata!AG147&gt;0,Inddata!AG147&lt;1.00000001),Inddata!AG147,IF(OR(AE132="Nej",AE132="Ja"),0,"Irrelevant"))</f>
        <v>Irrelevant</v>
      </c>
    </row>
    <row r="133" spans="1:32" x14ac:dyDescent="0.25">
      <c r="A133" s="4" t="str">
        <f>IF(Inddata!A148="","",Inddata!A148)</f>
        <v/>
      </c>
      <c r="B133" s="4" t="str">
        <f>IF(Inddata!B148="","",Inddata!B148)</f>
        <v/>
      </c>
      <c r="C133" s="4" t="str">
        <f>IF(Inddata!C148="","",Inddata!C148)</f>
        <v/>
      </c>
      <c r="D133" s="4" t="str">
        <f>IF(Inddata!D148="","",Inddata!D148)</f>
        <v/>
      </c>
      <c r="E133" s="4" t="str">
        <f>IF(Inddata!E148="","",Inddata!E148)</f>
        <v/>
      </c>
      <c r="F133" s="4" t="str">
        <f>IF(Inddata!F148="","",Inddata!F148)</f>
        <v/>
      </c>
      <c r="G133" s="4">
        <f>IF(Inddata!G148="","",Inddata!G148)</f>
        <v>0</v>
      </c>
      <c r="H133" s="4" t="str">
        <f>IF(Inddata!H148&gt;0.5,Inddata!H148,"")</f>
        <v/>
      </c>
      <c r="I133" s="4" t="str">
        <f>IF(Inddata!I148="","",Inddata!I148)</f>
        <v/>
      </c>
      <c r="J133" s="4" t="str">
        <f>IF(AND(OR(I133="Motorvejsstrækning",I133="Frakørselsflettestrækning",I133="Tilkørselsflettestrækning"),Inddata!K148=""),2,IF(AND(OR(I133="Motorvejsstrækning",I133="Frakørselsflettestrækning",I133="Tilkørselsflettestrækning"),Inddata!K148&gt;0.5,Inddata!K148&lt;21),Inddata!K148,"Irrelevant"))</f>
        <v>Irrelevant</v>
      </c>
      <c r="K133" s="4" t="str">
        <f>IF(AND(OR(I133="Motorvejsstrækning",I133="Frakørselsflettestrækning",I133="Tilkørselsflettestrækning",I133="Frakørselsrampe",I133="Tilkørselsrampe"),Inddata!L148=""),3.5,IF(AND(OR(I133="Motorvejsstrækning",I133="Frakørselsflettestrækning",I133="Tilkørselsflettestrækning",I133="Frakørselsrampe",I133="Tilkørselsrampe"),Inddata!L148&gt;1.5,Inddata!L148&lt;11),Inddata!L148,"Irrelevant"))</f>
        <v>Irrelevant</v>
      </c>
      <c r="L133" s="4" t="str">
        <f>IF(AND(I133="Motorvejsstrækning",Inddata!M148=""),"Nej",IF(I133="Motorvejsstrækning",Inddata!M148,"Irrelevant"))</f>
        <v>Irrelevant</v>
      </c>
      <c r="M133" s="4" t="str">
        <f>IF(AND(L133="Ja",Inddata!N148&gt;0,Inddata!N148&lt;1.00000001),Inddata!N148,IF(OR(L133="Nej",L133="Ja"),0,"Irrelevant"))</f>
        <v>Irrelevant</v>
      </c>
      <c r="N133" s="4" t="str">
        <f>IF(AND(OR(I133="Motorvejsstrækning",I133="Frakørselsflettestrækning",I133="Tilkørselsflettestrækning"),Inddata!O148=""),3,IF(AND(OR(I133="Motorvejsstrækning",I133="Frakørselsflettestrækning",I133="Tilkørselsflettestrækning"),Inddata!O148&lt;11,Inddata!O148&gt;-0.00000001),Inddata!O148,"Irrelevant"))</f>
        <v>Irrelevant</v>
      </c>
      <c r="O133" s="4" t="str">
        <f>IF(AND(OR(I133="Motorvejsstrækning",I133="Frakørselsflettestrækning",I133="Tilkørselsflettestrækning",I133="Frakørselsrampe",I133="Tilkørselsrampe"),Inddata!P148=""),0.5,IF(AND(OR(I133="Motorvejsstrækning",I133="Frakørselsflettestrækning",I133="Tilkørselsflettestrækning",I133="Frakørselsrampe",I133="Tilkørselsrampe"),Inddata!P148&gt;-0.00000001,Inddata!P148&lt;11),Inddata!P148,"Irrelevant"))</f>
        <v>Irrelevant</v>
      </c>
      <c r="P133" s="4" t="str">
        <f>IF(AND(OR(I133="Motorvejsstrækning",I133="Frakørselsflettestrækning",I133="Tilkørselsflettestrækning"),Inddata!Q148=""),5,IF(AND(OR(I133="Motorvejsstrækning",I133="Frakørselsflettestrækning",I133="Tilkørselsflettestrækning"),Inddata!Q148&gt;-0.00000001,Inddata!Q148&lt;101),Inddata!Q148,"Irrelevant"))</f>
        <v>Irrelevant</v>
      </c>
      <c r="Q133" s="4" t="str">
        <f>IF(AND(OR(I133="Motorvejsstrækning",I133="Frakørselsflettestrækning",I133="Tilkørselsflettestrækning"),Inddata!R148=""),"Lige",IF(AND(OR(I133="Motorvejsstrækning",I133="Frakørselsflettestrækning",I133="Tilkørselsflettestrækning"),Inddata!R148&gt;10),Inddata!R148,"Irrelevant"))</f>
        <v>Irrelevant</v>
      </c>
      <c r="R133" s="4" t="str">
        <f>IF(Q133="Lige",0,IF(AND(OR(I133="Motorvejsstrækning",I133="Frakørselsflettestrækning",I133="Tilkørselsflettestrækning"),OR(Inddata!S148="",Inddata!S148&gt;(G133*1000))),G133*1000,IF(AND(OR(I133="Motorvejsstrækning",I133="Frakørselsflettestrækning",I133="Tilkørselsflettestrækning"),Inddata!S148&gt;0),Inddata!S148,"Irrelevant")))</f>
        <v>Irrelevant</v>
      </c>
      <c r="S133" s="4" t="str">
        <f>IF(AND(OR(I133="Motorvejsstrækning",I133="Frakørselsflettestrækning",I133="Tilkørselsflettestrækning"),Inddata!T148=""),"Lige",IF(AND(OR(I133="Motorvejsstrækning",I133="Frakørselsflettestrækning",I133="Tilkørselsflettestrækning"),Inddata!T148&gt;10),Inddata!T148,"Irrelevant"))</f>
        <v>Irrelevant</v>
      </c>
      <c r="T133" s="4" t="str">
        <f>IF(S133="Lige",0,IF(R133="Irrelevant","Irrelevant",IF(AND(OR(I133="Motorvejsstrækning",I133="Frakørselsflettestrækning",I133="Tilkørselsflettestrækning"),OR(Inddata!U148="",Inddata!U148&gt;(G133*1000-R133))),G133*1000-R133,IF(AND(OR(I133="Motorvejsstrækning",I133="Frakørselsflettestrækning",I133="Tilkørselsflettestrækning"),Inddata!U148&gt;0),Inddata!U148,"Irrelevant"))))</f>
        <v>Irrelevant</v>
      </c>
      <c r="U133" s="4" t="str">
        <f>IF(AND(OR(I133="Motorvejsstrækning",I133="Frakørselsflettestrækning",I133="Tilkørselsflettestrækning",I133="Frakørselsrampe",I133="Tilkørselsrampe"),Inddata!V148=""),"Nej",IF(OR(I133="Motorvejsstrækning",I133="Frakørselsflettestrækning",I133="Tilkørselsflettestrækning",I133="Frakørselsrampe",I133="Tilkørselsrampe"),Inddata!V148,"Irrelevant"))</f>
        <v>Irrelevant</v>
      </c>
      <c r="V133" s="4" t="str">
        <f>IF(W133="Lige",IF(AND(OR(I133="Frakørselsrampe",I133="Tilkørselsrampe"),Inddata!W148=""),"Lige ruderrampe",IF(OR(I133="Frakørselsrampe",I133="Tilkørselsrampe"),Inddata!W148,"Irrelevant")),"Irrelevant")</f>
        <v>Irrelevant</v>
      </c>
      <c r="W133" s="4" t="str">
        <f>IF(AND(OR(I133="Frakørselsrampe",I133="Tilkørselsrampe"),Inddata!X148=""),"Lige",IF(AND(OR(I133="Frakørselsrampe",I133="Tilkørselsrampe"),Inddata!X148&gt;10),Inddata!X148,"Irrelevant"))</f>
        <v>Irrelevant</v>
      </c>
      <c r="X133" s="4" t="str">
        <f>IF(AND(OR(I133="Frakørselsrampe",I133="Tilkørselsrampe"),OR(Inddata!Y148="",Inddata!Y148&gt;(G133*1000))),G133*1000,IF(AND(OR(I133="Frakørselsrampe",I133="Tilkørselsrampe"),Inddata!Y148&gt;0),Inddata!Y148,"Irrelevant"))</f>
        <v>Irrelevant</v>
      </c>
      <c r="Y133" s="4" t="str">
        <f>IF(AND(I133="Frakørselsrampe",Inddata!Z148=""),95,IF(AND(I133="Tilkørselsrampe",Inddata!Z148=""),45,IF(AND(OR(I133="Frakørselsrampe",I133="Tilkørselsrampe"),Inddata!Z148&gt;4,Inddata!Z148&lt;200),Inddata!Z148,"Irrelevant")))</f>
        <v>Irrelevant</v>
      </c>
      <c r="Z133" s="4" t="str">
        <f>IF(AND(OR(I133="Frakørselsrampe",I133="Tilkørselsrampe"),Inddata!AA148=""),"Lige",IF(AND(OR(I133="Frakørselsrampe",I133="Tilkørselsrampe"),Inddata!AA148&gt;10),Inddata!AA148,"Irrelevant"))</f>
        <v>Irrelevant</v>
      </c>
      <c r="AA133" s="4" t="str">
        <f>IF(X133="Irrelevant","Irrelevant",IF(AND(OR(I133="Frakørselsrampe",I133="Tilkørselsrampe"),OR(Inddata!AB148="",Inddata!AB148&gt;(G133*1000-X133))),G133*1000-X133,IF(AND(OR(I133="Frakørselsrampe",I133="Tilkørselsrampe"),Inddata!AB148&gt;0),Inddata!AB148,"Irrelevant")))</f>
        <v>Irrelevant</v>
      </c>
      <c r="AB133" s="4" t="str">
        <f>IF(AND(I133="Frakørselsrampe",Inddata!AC148=""),60,IF(AND(I133="Tilkørselsrampe",Inddata!AC148=""),80,IF(AND(OR(I133="Frakørselsrampe",I133="Tilkørselsrampe"),Inddata!AC148&gt;4,Inddata!AC148&lt;200),Inddata!AC148,"Irrelevant")))</f>
        <v>Irrelevant</v>
      </c>
      <c r="AC133" s="4" t="str">
        <f>IF(AND(OR(I133="Motorvejsstrækning",I133="Frakørselsflettestrækning",I133="Tilkørselsflettestrækning"),Inddata!AD148=""),"Nej",IF(OR(I133="Motorvejsstrækning",I133="Frakørselsflettestrækning",I133="Tilkørselsflettestrækning"),Inddata!AD148,"Irrelevant"))</f>
        <v>Irrelevant</v>
      </c>
      <c r="AD133" s="4" t="str">
        <f>IF(AND(OR(I133="Motorvejsstrækning",I133="Frakørselsflettestrækning",I133="Tilkørselsflettestrækning"),Inddata!AE148=""),"130 km/t",IF(OR(I133="Motorvejsstrækning",I133="Frakørselsflettestrækning",I133="Tilkørselsflettestrækning"),Inddata!AE148,"Irrelevant"))</f>
        <v>Irrelevant</v>
      </c>
      <c r="AE133" s="4" t="str">
        <f>IF(AND(I133="Tilkørselsflettestrækning",Inddata!AF148=""),"Nej",IF(I133="Tilkørselsflettestrækning",Inddata!AF148,"Irrelevant"))</f>
        <v>Irrelevant</v>
      </c>
      <c r="AF133" s="4" t="str">
        <f>IF(AND(AE133="Ja",Inddata!AG148&gt;0,Inddata!AG148&lt;1.00000001),Inddata!AG148,IF(OR(AE133="Nej",AE133="Ja"),0,"Irrelevant"))</f>
        <v>Irrelevant</v>
      </c>
    </row>
    <row r="134" spans="1:32" x14ac:dyDescent="0.25">
      <c r="A134" s="4" t="str">
        <f>IF(Inddata!A149="","",Inddata!A149)</f>
        <v/>
      </c>
      <c r="B134" s="4" t="str">
        <f>IF(Inddata!B149="","",Inddata!B149)</f>
        <v/>
      </c>
      <c r="C134" s="4" t="str">
        <f>IF(Inddata!C149="","",Inddata!C149)</f>
        <v/>
      </c>
      <c r="D134" s="4" t="str">
        <f>IF(Inddata!D149="","",Inddata!D149)</f>
        <v/>
      </c>
      <c r="E134" s="4" t="str">
        <f>IF(Inddata!E149="","",Inddata!E149)</f>
        <v/>
      </c>
      <c r="F134" s="4" t="str">
        <f>IF(Inddata!F149="","",Inddata!F149)</f>
        <v/>
      </c>
      <c r="G134" s="4">
        <f>IF(Inddata!G149="","",Inddata!G149)</f>
        <v>0</v>
      </c>
      <c r="H134" s="4" t="str">
        <f>IF(Inddata!H149&gt;0.5,Inddata!H149,"")</f>
        <v/>
      </c>
      <c r="I134" s="4" t="str">
        <f>IF(Inddata!I149="","",Inddata!I149)</f>
        <v/>
      </c>
      <c r="J134" s="4" t="str">
        <f>IF(AND(OR(I134="Motorvejsstrækning",I134="Frakørselsflettestrækning",I134="Tilkørselsflettestrækning"),Inddata!K149=""),2,IF(AND(OR(I134="Motorvejsstrækning",I134="Frakørselsflettestrækning",I134="Tilkørselsflettestrækning"),Inddata!K149&gt;0.5,Inddata!K149&lt;21),Inddata!K149,"Irrelevant"))</f>
        <v>Irrelevant</v>
      </c>
      <c r="K134" s="4" t="str">
        <f>IF(AND(OR(I134="Motorvejsstrækning",I134="Frakørselsflettestrækning",I134="Tilkørselsflettestrækning",I134="Frakørselsrampe",I134="Tilkørselsrampe"),Inddata!L149=""),3.5,IF(AND(OR(I134="Motorvejsstrækning",I134="Frakørselsflettestrækning",I134="Tilkørselsflettestrækning",I134="Frakørselsrampe",I134="Tilkørselsrampe"),Inddata!L149&gt;1.5,Inddata!L149&lt;11),Inddata!L149,"Irrelevant"))</f>
        <v>Irrelevant</v>
      </c>
      <c r="L134" s="4" t="str">
        <f>IF(AND(I134="Motorvejsstrækning",Inddata!M149=""),"Nej",IF(I134="Motorvejsstrækning",Inddata!M149,"Irrelevant"))</f>
        <v>Irrelevant</v>
      </c>
      <c r="M134" s="4" t="str">
        <f>IF(AND(L134="Ja",Inddata!N149&gt;0,Inddata!N149&lt;1.00000001),Inddata!N149,IF(OR(L134="Nej",L134="Ja"),0,"Irrelevant"))</f>
        <v>Irrelevant</v>
      </c>
      <c r="N134" s="4" t="str">
        <f>IF(AND(OR(I134="Motorvejsstrækning",I134="Frakørselsflettestrækning",I134="Tilkørselsflettestrækning"),Inddata!O149=""),3,IF(AND(OR(I134="Motorvejsstrækning",I134="Frakørselsflettestrækning",I134="Tilkørselsflettestrækning"),Inddata!O149&lt;11,Inddata!O149&gt;-0.00000001),Inddata!O149,"Irrelevant"))</f>
        <v>Irrelevant</v>
      </c>
      <c r="O134" s="4" t="str">
        <f>IF(AND(OR(I134="Motorvejsstrækning",I134="Frakørselsflettestrækning",I134="Tilkørselsflettestrækning",I134="Frakørselsrampe",I134="Tilkørselsrampe"),Inddata!P149=""),0.5,IF(AND(OR(I134="Motorvejsstrækning",I134="Frakørselsflettestrækning",I134="Tilkørselsflettestrækning",I134="Frakørselsrampe",I134="Tilkørselsrampe"),Inddata!P149&gt;-0.00000001,Inddata!P149&lt;11),Inddata!P149,"Irrelevant"))</f>
        <v>Irrelevant</v>
      </c>
      <c r="P134" s="4" t="str">
        <f>IF(AND(OR(I134="Motorvejsstrækning",I134="Frakørselsflettestrækning",I134="Tilkørselsflettestrækning"),Inddata!Q149=""),5,IF(AND(OR(I134="Motorvejsstrækning",I134="Frakørselsflettestrækning",I134="Tilkørselsflettestrækning"),Inddata!Q149&gt;-0.00000001,Inddata!Q149&lt;101),Inddata!Q149,"Irrelevant"))</f>
        <v>Irrelevant</v>
      </c>
      <c r="Q134" s="4" t="str">
        <f>IF(AND(OR(I134="Motorvejsstrækning",I134="Frakørselsflettestrækning",I134="Tilkørselsflettestrækning"),Inddata!R149=""),"Lige",IF(AND(OR(I134="Motorvejsstrækning",I134="Frakørselsflettestrækning",I134="Tilkørselsflettestrækning"),Inddata!R149&gt;10),Inddata!R149,"Irrelevant"))</f>
        <v>Irrelevant</v>
      </c>
      <c r="R134" s="4" t="str">
        <f>IF(Q134="Lige",0,IF(AND(OR(I134="Motorvejsstrækning",I134="Frakørselsflettestrækning",I134="Tilkørselsflettestrækning"),OR(Inddata!S149="",Inddata!S149&gt;(G134*1000))),G134*1000,IF(AND(OR(I134="Motorvejsstrækning",I134="Frakørselsflettestrækning",I134="Tilkørselsflettestrækning"),Inddata!S149&gt;0),Inddata!S149,"Irrelevant")))</f>
        <v>Irrelevant</v>
      </c>
      <c r="S134" s="4" t="str">
        <f>IF(AND(OR(I134="Motorvejsstrækning",I134="Frakørselsflettestrækning",I134="Tilkørselsflettestrækning"),Inddata!T149=""),"Lige",IF(AND(OR(I134="Motorvejsstrækning",I134="Frakørselsflettestrækning",I134="Tilkørselsflettestrækning"),Inddata!T149&gt;10),Inddata!T149,"Irrelevant"))</f>
        <v>Irrelevant</v>
      </c>
      <c r="T134" s="4" t="str">
        <f>IF(S134="Lige",0,IF(R134="Irrelevant","Irrelevant",IF(AND(OR(I134="Motorvejsstrækning",I134="Frakørselsflettestrækning",I134="Tilkørselsflettestrækning"),OR(Inddata!U149="",Inddata!U149&gt;(G134*1000-R134))),G134*1000-R134,IF(AND(OR(I134="Motorvejsstrækning",I134="Frakørselsflettestrækning",I134="Tilkørselsflettestrækning"),Inddata!U149&gt;0),Inddata!U149,"Irrelevant"))))</f>
        <v>Irrelevant</v>
      </c>
      <c r="U134" s="4" t="str">
        <f>IF(AND(OR(I134="Motorvejsstrækning",I134="Frakørselsflettestrækning",I134="Tilkørselsflettestrækning",I134="Frakørselsrampe",I134="Tilkørselsrampe"),Inddata!V149=""),"Nej",IF(OR(I134="Motorvejsstrækning",I134="Frakørselsflettestrækning",I134="Tilkørselsflettestrækning",I134="Frakørselsrampe",I134="Tilkørselsrampe"),Inddata!V149,"Irrelevant"))</f>
        <v>Irrelevant</v>
      </c>
      <c r="V134" s="4" t="str">
        <f>IF(W134="Lige",IF(AND(OR(I134="Frakørselsrampe",I134="Tilkørselsrampe"),Inddata!W149=""),"Lige ruderrampe",IF(OR(I134="Frakørselsrampe",I134="Tilkørselsrampe"),Inddata!W149,"Irrelevant")),"Irrelevant")</f>
        <v>Irrelevant</v>
      </c>
      <c r="W134" s="4" t="str">
        <f>IF(AND(OR(I134="Frakørselsrampe",I134="Tilkørselsrampe"),Inddata!X149=""),"Lige",IF(AND(OR(I134="Frakørselsrampe",I134="Tilkørselsrampe"),Inddata!X149&gt;10),Inddata!X149,"Irrelevant"))</f>
        <v>Irrelevant</v>
      </c>
      <c r="X134" s="4" t="str">
        <f>IF(AND(OR(I134="Frakørselsrampe",I134="Tilkørselsrampe"),OR(Inddata!Y149="",Inddata!Y149&gt;(G134*1000))),G134*1000,IF(AND(OR(I134="Frakørselsrampe",I134="Tilkørselsrampe"),Inddata!Y149&gt;0),Inddata!Y149,"Irrelevant"))</f>
        <v>Irrelevant</v>
      </c>
      <c r="Y134" s="4" t="str">
        <f>IF(AND(I134="Frakørselsrampe",Inddata!Z149=""),95,IF(AND(I134="Tilkørselsrampe",Inddata!Z149=""),45,IF(AND(OR(I134="Frakørselsrampe",I134="Tilkørselsrampe"),Inddata!Z149&gt;4,Inddata!Z149&lt;200),Inddata!Z149,"Irrelevant")))</f>
        <v>Irrelevant</v>
      </c>
      <c r="Z134" s="4" t="str">
        <f>IF(AND(OR(I134="Frakørselsrampe",I134="Tilkørselsrampe"),Inddata!AA149=""),"Lige",IF(AND(OR(I134="Frakørselsrampe",I134="Tilkørselsrampe"),Inddata!AA149&gt;10),Inddata!AA149,"Irrelevant"))</f>
        <v>Irrelevant</v>
      </c>
      <c r="AA134" s="4" t="str">
        <f>IF(X134="Irrelevant","Irrelevant",IF(AND(OR(I134="Frakørselsrampe",I134="Tilkørselsrampe"),OR(Inddata!AB149="",Inddata!AB149&gt;(G134*1000-X134))),G134*1000-X134,IF(AND(OR(I134="Frakørselsrampe",I134="Tilkørselsrampe"),Inddata!AB149&gt;0),Inddata!AB149,"Irrelevant")))</f>
        <v>Irrelevant</v>
      </c>
      <c r="AB134" s="4" t="str">
        <f>IF(AND(I134="Frakørselsrampe",Inddata!AC149=""),60,IF(AND(I134="Tilkørselsrampe",Inddata!AC149=""),80,IF(AND(OR(I134="Frakørselsrampe",I134="Tilkørselsrampe"),Inddata!AC149&gt;4,Inddata!AC149&lt;200),Inddata!AC149,"Irrelevant")))</f>
        <v>Irrelevant</v>
      </c>
      <c r="AC134" s="4" t="str">
        <f>IF(AND(OR(I134="Motorvejsstrækning",I134="Frakørselsflettestrækning",I134="Tilkørselsflettestrækning"),Inddata!AD149=""),"Nej",IF(OR(I134="Motorvejsstrækning",I134="Frakørselsflettestrækning",I134="Tilkørselsflettestrækning"),Inddata!AD149,"Irrelevant"))</f>
        <v>Irrelevant</v>
      </c>
      <c r="AD134" s="4" t="str">
        <f>IF(AND(OR(I134="Motorvejsstrækning",I134="Frakørselsflettestrækning",I134="Tilkørselsflettestrækning"),Inddata!AE149=""),"130 km/t",IF(OR(I134="Motorvejsstrækning",I134="Frakørselsflettestrækning",I134="Tilkørselsflettestrækning"),Inddata!AE149,"Irrelevant"))</f>
        <v>Irrelevant</v>
      </c>
      <c r="AE134" s="4" t="str">
        <f>IF(AND(I134="Tilkørselsflettestrækning",Inddata!AF149=""),"Nej",IF(I134="Tilkørselsflettestrækning",Inddata!AF149,"Irrelevant"))</f>
        <v>Irrelevant</v>
      </c>
      <c r="AF134" s="4" t="str">
        <f>IF(AND(AE134="Ja",Inddata!AG149&gt;0,Inddata!AG149&lt;1.00000001),Inddata!AG149,IF(OR(AE134="Nej",AE134="Ja"),0,"Irrelevant"))</f>
        <v>Irrelevant</v>
      </c>
    </row>
    <row r="135" spans="1:32" x14ac:dyDescent="0.25">
      <c r="A135" s="4" t="str">
        <f>IF(Inddata!A150="","",Inddata!A150)</f>
        <v/>
      </c>
      <c r="B135" s="4" t="str">
        <f>IF(Inddata!B150="","",Inddata!B150)</f>
        <v/>
      </c>
      <c r="C135" s="4" t="str">
        <f>IF(Inddata!C150="","",Inddata!C150)</f>
        <v/>
      </c>
      <c r="D135" s="4" t="str">
        <f>IF(Inddata!D150="","",Inddata!D150)</f>
        <v/>
      </c>
      <c r="E135" s="4" t="str">
        <f>IF(Inddata!E150="","",Inddata!E150)</f>
        <v/>
      </c>
      <c r="F135" s="4" t="str">
        <f>IF(Inddata!F150="","",Inddata!F150)</f>
        <v/>
      </c>
      <c r="G135" s="4">
        <f>IF(Inddata!G150="","",Inddata!G150)</f>
        <v>0</v>
      </c>
      <c r="H135" s="4" t="str">
        <f>IF(Inddata!H150&gt;0.5,Inddata!H150,"")</f>
        <v/>
      </c>
      <c r="I135" s="4" t="str">
        <f>IF(Inddata!I150="","",Inddata!I150)</f>
        <v/>
      </c>
      <c r="J135" s="4" t="str">
        <f>IF(AND(OR(I135="Motorvejsstrækning",I135="Frakørselsflettestrækning",I135="Tilkørselsflettestrækning"),Inddata!K150=""),2,IF(AND(OR(I135="Motorvejsstrækning",I135="Frakørselsflettestrækning",I135="Tilkørselsflettestrækning"),Inddata!K150&gt;0.5,Inddata!K150&lt;21),Inddata!K150,"Irrelevant"))</f>
        <v>Irrelevant</v>
      </c>
      <c r="K135" s="4" t="str">
        <f>IF(AND(OR(I135="Motorvejsstrækning",I135="Frakørselsflettestrækning",I135="Tilkørselsflettestrækning",I135="Frakørselsrampe",I135="Tilkørselsrampe"),Inddata!L150=""),3.5,IF(AND(OR(I135="Motorvejsstrækning",I135="Frakørselsflettestrækning",I135="Tilkørselsflettestrækning",I135="Frakørselsrampe",I135="Tilkørselsrampe"),Inddata!L150&gt;1.5,Inddata!L150&lt;11),Inddata!L150,"Irrelevant"))</f>
        <v>Irrelevant</v>
      </c>
      <c r="L135" s="4" t="str">
        <f>IF(AND(I135="Motorvejsstrækning",Inddata!M150=""),"Nej",IF(I135="Motorvejsstrækning",Inddata!M150,"Irrelevant"))</f>
        <v>Irrelevant</v>
      </c>
      <c r="M135" s="4" t="str">
        <f>IF(AND(L135="Ja",Inddata!N150&gt;0,Inddata!N150&lt;1.00000001),Inddata!N150,IF(OR(L135="Nej",L135="Ja"),0,"Irrelevant"))</f>
        <v>Irrelevant</v>
      </c>
      <c r="N135" s="4" t="str">
        <f>IF(AND(OR(I135="Motorvejsstrækning",I135="Frakørselsflettestrækning",I135="Tilkørselsflettestrækning"),Inddata!O150=""),3,IF(AND(OR(I135="Motorvejsstrækning",I135="Frakørselsflettestrækning",I135="Tilkørselsflettestrækning"),Inddata!O150&lt;11,Inddata!O150&gt;-0.00000001),Inddata!O150,"Irrelevant"))</f>
        <v>Irrelevant</v>
      </c>
      <c r="O135" s="4" t="str">
        <f>IF(AND(OR(I135="Motorvejsstrækning",I135="Frakørselsflettestrækning",I135="Tilkørselsflettestrækning",I135="Frakørselsrampe",I135="Tilkørselsrampe"),Inddata!P150=""),0.5,IF(AND(OR(I135="Motorvejsstrækning",I135="Frakørselsflettestrækning",I135="Tilkørselsflettestrækning",I135="Frakørselsrampe",I135="Tilkørselsrampe"),Inddata!P150&gt;-0.00000001,Inddata!P150&lt;11),Inddata!P150,"Irrelevant"))</f>
        <v>Irrelevant</v>
      </c>
      <c r="P135" s="4" t="str">
        <f>IF(AND(OR(I135="Motorvejsstrækning",I135="Frakørselsflettestrækning",I135="Tilkørselsflettestrækning"),Inddata!Q150=""),5,IF(AND(OR(I135="Motorvejsstrækning",I135="Frakørselsflettestrækning",I135="Tilkørselsflettestrækning"),Inddata!Q150&gt;-0.00000001,Inddata!Q150&lt;101),Inddata!Q150,"Irrelevant"))</f>
        <v>Irrelevant</v>
      </c>
      <c r="Q135" s="4" t="str">
        <f>IF(AND(OR(I135="Motorvejsstrækning",I135="Frakørselsflettestrækning",I135="Tilkørselsflettestrækning"),Inddata!R150=""),"Lige",IF(AND(OR(I135="Motorvejsstrækning",I135="Frakørselsflettestrækning",I135="Tilkørselsflettestrækning"),Inddata!R150&gt;10),Inddata!R150,"Irrelevant"))</f>
        <v>Irrelevant</v>
      </c>
      <c r="R135" s="4" t="str">
        <f>IF(Q135="Lige",0,IF(AND(OR(I135="Motorvejsstrækning",I135="Frakørselsflettestrækning",I135="Tilkørselsflettestrækning"),OR(Inddata!S150="",Inddata!S150&gt;(G135*1000))),G135*1000,IF(AND(OR(I135="Motorvejsstrækning",I135="Frakørselsflettestrækning",I135="Tilkørselsflettestrækning"),Inddata!S150&gt;0),Inddata!S150,"Irrelevant")))</f>
        <v>Irrelevant</v>
      </c>
      <c r="S135" s="4" t="str">
        <f>IF(AND(OR(I135="Motorvejsstrækning",I135="Frakørselsflettestrækning",I135="Tilkørselsflettestrækning"),Inddata!T150=""),"Lige",IF(AND(OR(I135="Motorvejsstrækning",I135="Frakørselsflettestrækning",I135="Tilkørselsflettestrækning"),Inddata!T150&gt;10),Inddata!T150,"Irrelevant"))</f>
        <v>Irrelevant</v>
      </c>
      <c r="T135" s="4" t="str">
        <f>IF(S135="Lige",0,IF(R135="Irrelevant","Irrelevant",IF(AND(OR(I135="Motorvejsstrækning",I135="Frakørselsflettestrækning",I135="Tilkørselsflettestrækning"),OR(Inddata!U150="",Inddata!U150&gt;(G135*1000-R135))),G135*1000-R135,IF(AND(OR(I135="Motorvejsstrækning",I135="Frakørselsflettestrækning",I135="Tilkørselsflettestrækning"),Inddata!U150&gt;0),Inddata!U150,"Irrelevant"))))</f>
        <v>Irrelevant</v>
      </c>
      <c r="U135" s="4" t="str">
        <f>IF(AND(OR(I135="Motorvejsstrækning",I135="Frakørselsflettestrækning",I135="Tilkørselsflettestrækning",I135="Frakørselsrampe",I135="Tilkørselsrampe"),Inddata!V150=""),"Nej",IF(OR(I135="Motorvejsstrækning",I135="Frakørselsflettestrækning",I135="Tilkørselsflettestrækning",I135="Frakørselsrampe",I135="Tilkørselsrampe"),Inddata!V150,"Irrelevant"))</f>
        <v>Irrelevant</v>
      </c>
      <c r="V135" s="4" t="str">
        <f>IF(W135="Lige",IF(AND(OR(I135="Frakørselsrampe",I135="Tilkørselsrampe"),Inddata!W150=""),"Lige ruderrampe",IF(OR(I135="Frakørselsrampe",I135="Tilkørselsrampe"),Inddata!W150,"Irrelevant")),"Irrelevant")</f>
        <v>Irrelevant</v>
      </c>
      <c r="W135" s="4" t="str">
        <f>IF(AND(OR(I135="Frakørselsrampe",I135="Tilkørselsrampe"),Inddata!X150=""),"Lige",IF(AND(OR(I135="Frakørselsrampe",I135="Tilkørselsrampe"),Inddata!X150&gt;10),Inddata!X150,"Irrelevant"))</f>
        <v>Irrelevant</v>
      </c>
      <c r="X135" s="4" t="str">
        <f>IF(AND(OR(I135="Frakørselsrampe",I135="Tilkørselsrampe"),OR(Inddata!Y150="",Inddata!Y150&gt;(G135*1000))),G135*1000,IF(AND(OR(I135="Frakørselsrampe",I135="Tilkørselsrampe"),Inddata!Y150&gt;0),Inddata!Y150,"Irrelevant"))</f>
        <v>Irrelevant</v>
      </c>
      <c r="Y135" s="4" t="str">
        <f>IF(AND(I135="Frakørselsrampe",Inddata!Z150=""),95,IF(AND(I135="Tilkørselsrampe",Inddata!Z150=""),45,IF(AND(OR(I135="Frakørselsrampe",I135="Tilkørselsrampe"),Inddata!Z150&gt;4,Inddata!Z150&lt;200),Inddata!Z150,"Irrelevant")))</f>
        <v>Irrelevant</v>
      </c>
      <c r="Z135" s="4" t="str">
        <f>IF(AND(OR(I135="Frakørselsrampe",I135="Tilkørselsrampe"),Inddata!AA150=""),"Lige",IF(AND(OR(I135="Frakørselsrampe",I135="Tilkørselsrampe"),Inddata!AA150&gt;10),Inddata!AA150,"Irrelevant"))</f>
        <v>Irrelevant</v>
      </c>
      <c r="AA135" s="4" t="str">
        <f>IF(X135="Irrelevant","Irrelevant",IF(AND(OR(I135="Frakørselsrampe",I135="Tilkørselsrampe"),OR(Inddata!AB150="",Inddata!AB150&gt;(G135*1000-X135))),G135*1000-X135,IF(AND(OR(I135="Frakørselsrampe",I135="Tilkørselsrampe"),Inddata!AB150&gt;0),Inddata!AB150,"Irrelevant")))</f>
        <v>Irrelevant</v>
      </c>
      <c r="AB135" s="4" t="str">
        <f>IF(AND(I135="Frakørselsrampe",Inddata!AC150=""),60,IF(AND(I135="Tilkørselsrampe",Inddata!AC150=""),80,IF(AND(OR(I135="Frakørselsrampe",I135="Tilkørselsrampe"),Inddata!AC150&gt;4,Inddata!AC150&lt;200),Inddata!AC150,"Irrelevant")))</f>
        <v>Irrelevant</v>
      </c>
      <c r="AC135" s="4" t="str">
        <f>IF(AND(OR(I135="Motorvejsstrækning",I135="Frakørselsflettestrækning",I135="Tilkørselsflettestrækning"),Inddata!AD150=""),"Nej",IF(OR(I135="Motorvejsstrækning",I135="Frakørselsflettestrækning",I135="Tilkørselsflettestrækning"),Inddata!AD150,"Irrelevant"))</f>
        <v>Irrelevant</v>
      </c>
      <c r="AD135" s="4" t="str">
        <f>IF(AND(OR(I135="Motorvejsstrækning",I135="Frakørselsflettestrækning",I135="Tilkørselsflettestrækning"),Inddata!AE150=""),"130 km/t",IF(OR(I135="Motorvejsstrækning",I135="Frakørselsflettestrækning",I135="Tilkørselsflettestrækning"),Inddata!AE150,"Irrelevant"))</f>
        <v>Irrelevant</v>
      </c>
      <c r="AE135" s="4" t="str">
        <f>IF(AND(I135="Tilkørselsflettestrækning",Inddata!AF150=""),"Nej",IF(I135="Tilkørselsflettestrækning",Inddata!AF150,"Irrelevant"))</f>
        <v>Irrelevant</v>
      </c>
      <c r="AF135" s="4" t="str">
        <f>IF(AND(AE135="Ja",Inddata!AG150&gt;0,Inddata!AG150&lt;1.00000001),Inddata!AG150,IF(OR(AE135="Nej",AE135="Ja"),0,"Irrelevant"))</f>
        <v>Irrelevant</v>
      </c>
    </row>
    <row r="136" spans="1:32" x14ac:dyDescent="0.25">
      <c r="A136" s="4" t="str">
        <f>IF(Inddata!A151="","",Inddata!A151)</f>
        <v/>
      </c>
      <c r="B136" s="4" t="str">
        <f>IF(Inddata!B151="","",Inddata!B151)</f>
        <v/>
      </c>
      <c r="C136" s="4" t="str">
        <f>IF(Inddata!C151="","",Inddata!C151)</f>
        <v/>
      </c>
      <c r="D136" s="4" t="str">
        <f>IF(Inddata!D151="","",Inddata!D151)</f>
        <v/>
      </c>
      <c r="E136" s="4" t="str">
        <f>IF(Inddata!E151="","",Inddata!E151)</f>
        <v/>
      </c>
      <c r="F136" s="4" t="str">
        <f>IF(Inddata!F151="","",Inddata!F151)</f>
        <v/>
      </c>
      <c r="G136" s="4">
        <f>IF(Inddata!G151="","",Inddata!G151)</f>
        <v>0</v>
      </c>
      <c r="H136" s="4" t="str">
        <f>IF(Inddata!H151&gt;0.5,Inddata!H151,"")</f>
        <v/>
      </c>
      <c r="I136" s="4" t="str">
        <f>IF(Inddata!I151="","",Inddata!I151)</f>
        <v/>
      </c>
      <c r="J136" s="4" t="str">
        <f>IF(AND(OR(I136="Motorvejsstrækning",I136="Frakørselsflettestrækning",I136="Tilkørselsflettestrækning"),Inddata!K151=""),2,IF(AND(OR(I136="Motorvejsstrækning",I136="Frakørselsflettestrækning",I136="Tilkørselsflettestrækning"),Inddata!K151&gt;0.5,Inddata!K151&lt;21),Inddata!K151,"Irrelevant"))</f>
        <v>Irrelevant</v>
      </c>
      <c r="K136" s="4" t="str">
        <f>IF(AND(OR(I136="Motorvejsstrækning",I136="Frakørselsflettestrækning",I136="Tilkørselsflettestrækning",I136="Frakørselsrampe",I136="Tilkørselsrampe"),Inddata!L151=""),3.5,IF(AND(OR(I136="Motorvejsstrækning",I136="Frakørselsflettestrækning",I136="Tilkørselsflettestrækning",I136="Frakørselsrampe",I136="Tilkørselsrampe"),Inddata!L151&gt;1.5,Inddata!L151&lt;11),Inddata!L151,"Irrelevant"))</f>
        <v>Irrelevant</v>
      </c>
      <c r="L136" s="4" t="str">
        <f>IF(AND(I136="Motorvejsstrækning",Inddata!M151=""),"Nej",IF(I136="Motorvejsstrækning",Inddata!M151,"Irrelevant"))</f>
        <v>Irrelevant</v>
      </c>
      <c r="M136" s="4" t="str">
        <f>IF(AND(L136="Ja",Inddata!N151&gt;0,Inddata!N151&lt;1.00000001),Inddata!N151,IF(OR(L136="Nej",L136="Ja"),0,"Irrelevant"))</f>
        <v>Irrelevant</v>
      </c>
      <c r="N136" s="4" t="str">
        <f>IF(AND(OR(I136="Motorvejsstrækning",I136="Frakørselsflettestrækning",I136="Tilkørselsflettestrækning"),Inddata!O151=""),3,IF(AND(OR(I136="Motorvejsstrækning",I136="Frakørselsflettestrækning",I136="Tilkørselsflettestrækning"),Inddata!O151&lt;11,Inddata!O151&gt;-0.00000001),Inddata!O151,"Irrelevant"))</f>
        <v>Irrelevant</v>
      </c>
      <c r="O136" s="4" t="str">
        <f>IF(AND(OR(I136="Motorvejsstrækning",I136="Frakørselsflettestrækning",I136="Tilkørselsflettestrækning",I136="Frakørselsrampe",I136="Tilkørselsrampe"),Inddata!P151=""),0.5,IF(AND(OR(I136="Motorvejsstrækning",I136="Frakørselsflettestrækning",I136="Tilkørselsflettestrækning",I136="Frakørselsrampe",I136="Tilkørselsrampe"),Inddata!P151&gt;-0.00000001,Inddata!P151&lt;11),Inddata!P151,"Irrelevant"))</f>
        <v>Irrelevant</v>
      </c>
      <c r="P136" s="4" t="str">
        <f>IF(AND(OR(I136="Motorvejsstrækning",I136="Frakørselsflettestrækning",I136="Tilkørselsflettestrækning"),Inddata!Q151=""),5,IF(AND(OR(I136="Motorvejsstrækning",I136="Frakørselsflettestrækning",I136="Tilkørselsflettestrækning"),Inddata!Q151&gt;-0.00000001,Inddata!Q151&lt;101),Inddata!Q151,"Irrelevant"))</f>
        <v>Irrelevant</v>
      </c>
      <c r="Q136" s="4" t="str">
        <f>IF(AND(OR(I136="Motorvejsstrækning",I136="Frakørselsflettestrækning",I136="Tilkørselsflettestrækning"),Inddata!R151=""),"Lige",IF(AND(OR(I136="Motorvejsstrækning",I136="Frakørselsflettestrækning",I136="Tilkørselsflettestrækning"),Inddata!R151&gt;10),Inddata!R151,"Irrelevant"))</f>
        <v>Irrelevant</v>
      </c>
      <c r="R136" s="4" t="str">
        <f>IF(Q136="Lige",0,IF(AND(OR(I136="Motorvejsstrækning",I136="Frakørselsflettestrækning",I136="Tilkørselsflettestrækning"),OR(Inddata!S151="",Inddata!S151&gt;(G136*1000))),G136*1000,IF(AND(OR(I136="Motorvejsstrækning",I136="Frakørselsflettestrækning",I136="Tilkørselsflettestrækning"),Inddata!S151&gt;0),Inddata!S151,"Irrelevant")))</f>
        <v>Irrelevant</v>
      </c>
      <c r="S136" s="4" t="str">
        <f>IF(AND(OR(I136="Motorvejsstrækning",I136="Frakørselsflettestrækning",I136="Tilkørselsflettestrækning"),Inddata!T151=""),"Lige",IF(AND(OR(I136="Motorvejsstrækning",I136="Frakørselsflettestrækning",I136="Tilkørselsflettestrækning"),Inddata!T151&gt;10),Inddata!T151,"Irrelevant"))</f>
        <v>Irrelevant</v>
      </c>
      <c r="T136" s="4" t="str">
        <f>IF(S136="Lige",0,IF(R136="Irrelevant","Irrelevant",IF(AND(OR(I136="Motorvejsstrækning",I136="Frakørselsflettestrækning",I136="Tilkørselsflettestrækning"),OR(Inddata!U151="",Inddata!U151&gt;(G136*1000-R136))),G136*1000-R136,IF(AND(OR(I136="Motorvejsstrækning",I136="Frakørselsflettestrækning",I136="Tilkørselsflettestrækning"),Inddata!U151&gt;0),Inddata!U151,"Irrelevant"))))</f>
        <v>Irrelevant</v>
      </c>
      <c r="U136" s="4" t="str">
        <f>IF(AND(OR(I136="Motorvejsstrækning",I136="Frakørselsflettestrækning",I136="Tilkørselsflettestrækning",I136="Frakørselsrampe",I136="Tilkørselsrampe"),Inddata!V151=""),"Nej",IF(OR(I136="Motorvejsstrækning",I136="Frakørselsflettestrækning",I136="Tilkørselsflettestrækning",I136="Frakørselsrampe",I136="Tilkørselsrampe"),Inddata!V151,"Irrelevant"))</f>
        <v>Irrelevant</v>
      </c>
      <c r="V136" s="4" t="str">
        <f>IF(W136="Lige",IF(AND(OR(I136="Frakørselsrampe",I136="Tilkørselsrampe"),Inddata!W151=""),"Lige ruderrampe",IF(OR(I136="Frakørselsrampe",I136="Tilkørselsrampe"),Inddata!W151,"Irrelevant")),"Irrelevant")</f>
        <v>Irrelevant</v>
      </c>
      <c r="W136" s="4" t="str">
        <f>IF(AND(OR(I136="Frakørselsrampe",I136="Tilkørselsrampe"),Inddata!X151=""),"Lige",IF(AND(OR(I136="Frakørselsrampe",I136="Tilkørselsrampe"),Inddata!X151&gt;10),Inddata!X151,"Irrelevant"))</f>
        <v>Irrelevant</v>
      </c>
      <c r="X136" s="4" t="str">
        <f>IF(AND(OR(I136="Frakørselsrampe",I136="Tilkørselsrampe"),OR(Inddata!Y151="",Inddata!Y151&gt;(G136*1000))),G136*1000,IF(AND(OR(I136="Frakørselsrampe",I136="Tilkørselsrampe"),Inddata!Y151&gt;0),Inddata!Y151,"Irrelevant"))</f>
        <v>Irrelevant</v>
      </c>
      <c r="Y136" s="4" t="str">
        <f>IF(AND(I136="Frakørselsrampe",Inddata!Z151=""),95,IF(AND(I136="Tilkørselsrampe",Inddata!Z151=""),45,IF(AND(OR(I136="Frakørselsrampe",I136="Tilkørselsrampe"),Inddata!Z151&gt;4,Inddata!Z151&lt;200),Inddata!Z151,"Irrelevant")))</f>
        <v>Irrelevant</v>
      </c>
      <c r="Z136" s="4" t="str">
        <f>IF(AND(OR(I136="Frakørselsrampe",I136="Tilkørselsrampe"),Inddata!AA151=""),"Lige",IF(AND(OR(I136="Frakørselsrampe",I136="Tilkørselsrampe"),Inddata!AA151&gt;10),Inddata!AA151,"Irrelevant"))</f>
        <v>Irrelevant</v>
      </c>
      <c r="AA136" s="4" t="str">
        <f>IF(X136="Irrelevant","Irrelevant",IF(AND(OR(I136="Frakørselsrampe",I136="Tilkørselsrampe"),OR(Inddata!AB151="",Inddata!AB151&gt;(G136*1000-X136))),G136*1000-X136,IF(AND(OR(I136="Frakørselsrampe",I136="Tilkørselsrampe"),Inddata!AB151&gt;0),Inddata!AB151,"Irrelevant")))</f>
        <v>Irrelevant</v>
      </c>
      <c r="AB136" s="4" t="str">
        <f>IF(AND(I136="Frakørselsrampe",Inddata!AC151=""),60,IF(AND(I136="Tilkørselsrampe",Inddata!AC151=""),80,IF(AND(OR(I136="Frakørselsrampe",I136="Tilkørselsrampe"),Inddata!AC151&gt;4,Inddata!AC151&lt;200),Inddata!AC151,"Irrelevant")))</f>
        <v>Irrelevant</v>
      </c>
      <c r="AC136" s="4" t="str">
        <f>IF(AND(OR(I136="Motorvejsstrækning",I136="Frakørselsflettestrækning",I136="Tilkørselsflettestrækning"),Inddata!AD151=""),"Nej",IF(OR(I136="Motorvejsstrækning",I136="Frakørselsflettestrækning",I136="Tilkørselsflettestrækning"),Inddata!AD151,"Irrelevant"))</f>
        <v>Irrelevant</v>
      </c>
      <c r="AD136" s="4" t="str">
        <f>IF(AND(OR(I136="Motorvejsstrækning",I136="Frakørselsflettestrækning",I136="Tilkørselsflettestrækning"),Inddata!AE151=""),"130 km/t",IF(OR(I136="Motorvejsstrækning",I136="Frakørselsflettestrækning",I136="Tilkørselsflettestrækning"),Inddata!AE151,"Irrelevant"))</f>
        <v>Irrelevant</v>
      </c>
      <c r="AE136" s="4" t="str">
        <f>IF(AND(I136="Tilkørselsflettestrækning",Inddata!AF151=""),"Nej",IF(I136="Tilkørselsflettestrækning",Inddata!AF151,"Irrelevant"))</f>
        <v>Irrelevant</v>
      </c>
      <c r="AF136" s="4" t="str">
        <f>IF(AND(AE136="Ja",Inddata!AG151&gt;0,Inddata!AG151&lt;1.00000001),Inddata!AG151,IF(OR(AE136="Nej",AE136="Ja"),0,"Irrelevant"))</f>
        <v>Irrelevant</v>
      </c>
    </row>
    <row r="137" spans="1:32" x14ac:dyDescent="0.25">
      <c r="A137" s="4" t="str">
        <f>IF(Inddata!A152="","",Inddata!A152)</f>
        <v/>
      </c>
      <c r="B137" s="4" t="str">
        <f>IF(Inddata!B152="","",Inddata!B152)</f>
        <v/>
      </c>
      <c r="C137" s="4" t="str">
        <f>IF(Inddata!C152="","",Inddata!C152)</f>
        <v/>
      </c>
      <c r="D137" s="4" t="str">
        <f>IF(Inddata!D152="","",Inddata!D152)</f>
        <v/>
      </c>
      <c r="E137" s="4" t="str">
        <f>IF(Inddata!E152="","",Inddata!E152)</f>
        <v/>
      </c>
      <c r="F137" s="4" t="str">
        <f>IF(Inddata!F152="","",Inddata!F152)</f>
        <v/>
      </c>
      <c r="G137" s="4">
        <f>IF(Inddata!G152="","",Inddata!G152)</f>
        <v>0</v>
      </c>
      <c r="H137" s="4" t="str">
        <f>IF(Inddata!H152&gt;0.5,Inddata!H152,"")</f>
        <v/>
      </c>
      <c r="I137" s="4" t="str">
        <f>IF(Inddata!I152="","",Inddata!I152)</f>
        <v/>
      </c>
      <c r="J137" s="4" t="str">
        <f>IF(AND(OR(I137="Motorvejsstrækning",I137="Frakørselsflettestrækning",I137="Tilkørselsflettestrækning"),Inddata!K152=""),2,IF(AND(OR(I137="Motorvejsstrækning",I137="Frakørselsflettestrækning",I137="Tilkørselsflettestrækning"),Inddata!K152&gt;0.5,Inddata!K152&lt;21),Inddata!K152,"Irrelevant"))</f>
        <v>Irrelevant</v>
      </c>
      <c r="K137" s="4" t="str">
        <f>IF(AND(OR(I137="Motorvejsstrækning",I137="Frakørselsflettestrækning",I137="Tilkørselsflettestrækning",I137="Frakørselsrampe",I137="Tilkørselsrampe"),Inddata!L152=""),3.5,IF(AND(OR(I137="Motorvejsstrækning",I137="Frakørselsflettestrækning",I137="Tilkørselsflettestrækning",I137="Frakørselsrampe",I137="Tilkørselsrampe"),Inddata!L152&gt;1.5,Inddata!L152&lt;11),Inddata!L152,"Irrelevant"))</f>
        <v>Irrelevant</v>
      </c>
      <c r="L137" s="4" t="str">
        <f>IF(AND(I137="Motorvejsstrækning",Inddata!M152=""),"Nej",IF(I137="Motorvejsstrækning",Inddata!M152,"Irrelevant"))</f>
        <v>Irrelevant</v>
      </c>
      <c r="M137" s="4" t="str">
        <f>IF(AND(L137="Ja",Inddata!N152&gt;0,Inddata!N152&lt;1.00000001),Inddata!N152,IF(OR(L137="Nej",L137="Ja"),0,"Irrelevant"))</f>
        <v>Irrelevant</v>
      </c>
      <c r="N137" s="4" t="str">
        <f>IF(AND(OR(I137="Motorvejsstrækning",I137="Frakørselsflettestrækning",I137="Tilkørselsflettestrækning"),Inddata!O152=""),3,IF(AND(OR(I137="Motorvejsstrækning",I137="Frakørselsflettestrækning",I137="Tilkørselsflettestrækning"),Inddata!O152&lt;11,Inddata!O152&gt;-0.00000001),Inddata!O152,"Irrelevant"))</f>
        <v>Irrelevant</v>
      </c>
      <c r="O137" s="4" t="str">
        <f>IF(AND(OR(I137="Motorvejsstrækning",I137="Frakørselsflettestrækning",I137="Tilkørselsflettestrækning",I137="Frakørselsrampe",I137="Tilkørselsrampe"),Inddata!P152=""),0.5,IF(AND(OR(I137="Motorvejsstrækning",I137="Frakørselsflettestrækning",I137="Tilkørselsflettestrækning",I137="Frakørselsrampe",I137="Tilkørselsrampe"),Inddata!P152&gt;-0.00000001,Inddata!P152&lt;11),Inddata!P152,"Irrelevant"))</f>
        <v>Irrelevant</v>
      </c>
      <c r="P137" s="4" t="str">
        <f>IF(AND(OR(I137="Motorvejsstrækning",I137="Frakørselsflettestrækning",I137="Tilkørselsflettestrækning"),Inddata!Q152=""),5,IF(AND(OR(I137="Motorvejsstrækning",I137="Frakørselsflettestrækning",I137="Tilkørselsflettestrækning"),Inddata!Q152&gt;-0.00000001,Inddata!Q152&lt;101),Inddata!Q152,"Irrelevant"))</f>
        <v>Irrelevant</v>
      </c>
      <c r="Q137" s="4" t="str">
        <f>IF(AND(OR(I137="Motorvejsstrækning",I137="Frakørselsflettestrækning",I137="Tilkørselsflettestrækning"),Inddata!R152=""),"Lige",IF(AND(OR(I137="Motorvejsstrækning",I137="Frakørselsflettestrækning",I137="Tilkørselsflettestrækning"),Inddata!R152&gt;10),Inddata!R152,"Irrelevant"))</f>
        <v>Irrelevant</v>
      </c>
      <c r="R137" s="4" t="str">
        <f>IF(Q137="Lige",0,IF(AND(OR(I137="Motorvejsstrækning",I137="Frakørselsflettestrækning",I137="Tilkørselsflettestrækning"),OR(Inddata!S152="",Inddata!S152&gt;(G137*1000))),G137*1000,IF(AND(OR(I137="Motorvejsstrækning",I137="Frakørselsflettestrækning",I137="Tilkørselsflettestrækning"),Inddata!S152&gt;0),Inddata!S152,"Irrelevant")))</f>
        <v>Irrelevant</v>
      </c>
      <c r="S137" s="4" t="str">
        <f>IF(AND(OR(I137="Motorvejsstrækning",I137="Frakørselsflettestrækning",I137="Tilkørselsflettestrækning"),Inddata!T152=""),"Lige",IF(AND(OR(I137="Motorvejsstrækning",I137="Frakørselsflettestrækning",I137="Tilkørselsflettestrækning"),Inddata!T152&gt;10),Inddata!T152,"Irrelevant"))</f>
        <v>Irrelevant</v>
      </c>
      <c r="T137" s="4" t="str">
        <f>IF(S137="Lige",0,IF(R137="Irrelevant","Irrelevant",IF(AND(OR(I137="Motorvejsstrækning",I137="Frakørselsflettestrækning",I137="Tilkørselsflettestrækning"),OR(Inddata!U152="",Inddata!U152&gt;(G137*1000-R137))),G137*1000-R137,IF(AND(OR(I137="Motorvejsstrækning",I137="Frakørselsflettestrækning",I137="Tilkørselsflettestrækning"),Inddata!U152&gt;0),Inddata!U152,"Irrelevant"))))</f>
        <v>Irrelevant</v>
      </c>
      <c r="U137" s="4" t="str">
        <f>IF(AND(OR(I137="Motorvejsstrækning",I137="Frakørselsflettestrækning",I137="Tilkørselsflettestrækning",I137="Frakørselsrampe",I137="Tilkørselsrampe"),Inddata!V152=""),"Nej",IF(OR(I137="Motorvejsstrækning",I137="Frakørselsflettestrækning",I137="Tilkørselsflettestrækning",I137="Frakørselsrampe",I137="Tilkørselsrampe"),Inddata!V152,"Irrelevant"))</f>
        <v>Irrelevant</v>
      </c>
      <c r="V137" s="4" t="str">
        <f>IF(W137="Lige",IF(AND(OR(I137="Frakørselsrampe",I137="Tilkørselsrampe"),Inddata!W152=""),"Lige ruderrampe",IF(OR(I137="Frakørselsrampe",I137="Tilkørselsrampe"),Inddata!W152,"Irrelevant")),"Irrelevant")</f>
        <v>Irrelevant</v>
      </c>
      <c r="W137" s="4" t="str">
        <f>IF(AND(OR(I137="Frakørselsrampe",I137="Tilkørselsrampe"),Inddata!X152=""),"Lige",IF(AND(OR(I137="Frakørselsrampe",I137="Tilkørselsrampe"),Inddata!X152&gt;10),Inddata!X152,"Irrelevant"))</f>
        <v>Irrelevant</v>
      </c>
      <c r="X137" s="4" t="str">
        <f>IF(AND(OR(I137="Frakørselsrampe",I137="Tilkørselsrampe"),OR(Inddata!Y152="",Inddata!Y152&gt;(G137*1000))),G137*1000,IF(AND(OR(I137="Frakørselsrampe",I137="Tilkørselsrampe"),Inddata!Y152&gt;0),Inddata!Y152,"Irrelevant"))</f>
        <v>Irrelevant</v>
      </c>
      <c r="Y137" s="4" t="str">
        <f>IF(AND(I137="Frakørselsrampe",Inddata!Z152=""),95,IF(AND(I137="Tilkørselsrampe",Inddata!Z152=""),45,IF(AND(OR(I137="Frakørselsrampe",I137="Tilkørselsrampe"),Inddata!Z152&gt;4,Inddata!Z152&lt;200),Inddata!Z152,"Irrelevant")))</f>
        <v>Irrelevant</v>
      </c>
      <c r="Z137" s="4" t="str">
        <f>IF(AND(OR(I137="Frakørselsrampe",I137="Tilkørselsrampe"),Inddata!AA152=""),"Lige",IF(AND(OR(I137="Frakørselsrampe",I137="Tilkørselsrampe"),Inddata!AA152&gt;10),Inddata!AA152,"Irrelevant"))</f>
        <v>Irrelevant</v>
      </c>
      <c r="AA137" s="4" t="str">
        <f>IF(X137="Irrelevant","Irrelevant",IF(AND(OR(I137="Frakørselsrampe",I137="Tilkørselsrampe"),OR(Inddata!AB152="",Inddata!AB152&gt;(G137*1000-X137))),G137*1000-X137,IF(AND(OR(I137="Frakørselsrampe",I137="Tilkørselsrampe"),Inddata!AB152&gt;0),Inddata!AB152,"Irrelevant")))</f>
        <v>Irrelevant</v>
      </c>
      <c r="AB137" s="4" t="str">
        <f>IF(AND(I137="Frakørselsrampe",Inddata!AC152=""),60,IF(AND(I137="Tilkørselsrampe",Inddata!AC152=""),80,IF(AND(OR(I137="Frakørselsrampe",I137="Tilkørselsrampe"),Inddata!AC152&gt;4,Inddata!AC152&lt;200),Inddata!AC152,"Irrelevant")))</f>
        <v>Irrelevant</v>
      </c>
      <c r="AC137" s="4" t="str">
        <f>IF(AND(OR(I137="Motorvejsstrækning",I137="Frakørselsflettestrækning",I137="Tilkørselsflettestrækning"),Inddata!AD152=""),"Nej",IF(OR(I137="Motorvejsstrækning",I137="Frakørselsflettestrækning",I137="Tilkørselsflettestrækning"),Inddata!AD152,"Irrelevant"))</f>
        <v>Irrelevant</v>
      </c>
      <c r="AD137" s="4" t="str">
        <f>IF(AND(OR(I137="Motorvejsstrækning",I137="Frakørselsflettestrækning",I137="Tilkørselsflettestrækning"),Inddata!AE152=""),"130 km/t",IF(OR(I137="Motorvejsstrækning",I137="Frakørselsflettestrækning",I137="Tilkørselsflettestrækning"),Inddata!AE152,"Irrelevant"))</f>
        <v>Irrelevant</v>
      </c>
      <c r="AE137" s="4" t="str">
        <f>IF(AND(I137="Tilkørselsflettestrækning",Inddata!AF152=""),"Nej",IF(I137="Tilkørselsflettestrækning",Inddata!AF152,"Irrelevant"))</f>
        <v>Irrelevant</v>
      </c>
      <c r="AF137" s="4" t="str">
        <f>IF(AND(AE137="Ja",Inddata!AG152&gt;0,Inddata!AG152&lt;1.00000001),Inddata!AG152,IF(OR(AE137="Nej",AE137="Ja"),0,"Irrelevant"))</f>
        <v>Irrelevant</v>
      </c>
    </row>
    <row r="138" spans="1:32" x14ac:dyDescent="0.25">
      <c r="A138" s="4" t="str">
        <f>IF(Inddata!A153="","",Inddata!A153)</f>
        <v/>
      </c>
      <c r="B138" s="4" t="str">
        <f>IF(Inddata!B153="","",Inddata!B153)</f>
        <v/>
      </c>
      <c r="C138" s="4" t="str">
        <f>IF(Inddata!C153="","",Inddata!C153)</f>
        <v/>
      </c>
      <c r="D138" s="4" t="str">
        <f>IF(Inddata!D153="","",Inddata!D153)</f>
        <v/>
      </c>
      <c r="E138" s="4" t="str">
        <f>IF(Inddata!E153="","",Inddata!E153)</f>
        <v/>
      </c>
      <c r="F138" s="4" t="str">
        <f>IF(Inddata!F153="","",Inddata!F153)</f>
        <v/>
      </c>
      <c r="G138" s="4">
        <f>IF(Inddata!G153="","",Inddata!G153)</f>
        <v>0</v>
      </c>
      <c r="H138" s="4" t="str">
        <f>IF(Inddata!H153&gt;0.5,Inddata!H153,"")</f>
        <v/>
      </c>
      <c r="I138" s="4" t="str">
        <f>IF(Inddata!I153="","",Inddata!I153)</f>
        <v/>
      </c>
      <c r="J138" s="4" t="str">
        <f>IF(AND(OR(I138="Motorvejsstrækning",I138="Frakørselsflettestrækning",I138="Tilkørselsflettestrækning"),Inddata!K153=""),2,IF(AND(OR(I138="Motorvejsstrækning",I138="Frakørselsflettestrækning",I138="Tilkørselsflettestrækning"),Inddata!K153&gt;0.5,Inddata!K153&lt;21),Inddata!K153,"Irrelevant"))</f>
        <v>Irrelevant</v>
      </c>
      <c r="K138" s="4" t="str">
        <f>IF(AND(OR(I138="Motorvejsstrækning",I138="Frakørselsflettestrækning",I138="Tilkørselsflettestrækning",I138="Frakørselsrampe",I138="Tilkørselsrampe"),Inddata!L153=""),3.5,IF(AND(OR(I138="Motorvejsstrækning",I138="Frakørselsflettestrækning",I138="Tilkørselsflettestrækning",I138="Frakørselsrampe",I138="Tilkørselsrampe"),Inddata!L153&gt;1.5,Inddata!L153&lt;11),Inddata!L153,"Irrelevant"))</f>
        <v>Irrelevant</v>
      </c>
      <c r="L138" s="4" t="str">
        <f>IF(AND(I138="Motorvejsstrækning",Inddata!M153=""),"Nej",IF(I138="Motorvejsstrækning",Inddata!M153,"Irrelevant"))</f>
        <v>Irrelevant</v>
      </c>
      <c r="M138" s="4" t="str">
        <f>IF(AND(L138="Ja",Inddata!N153&gt;0,Inddata!N153&lt;1.00000001),Inddata!N153,IF(OR(L138="Nej",L138="Ja"),0,"Irrelevant"))</f>
        <v>Irrelevant</v>
      </c>
      <c r="N138" s="4" t="str">
        <f>IF(AND(OR(I138="Motorvejsstrækning",I138="Frakørselsflettestrækning",I138="Tilkørselsflettestrækning"),Inddata!O153=""),3,IF(AND(OR(I138="Motorvejsstrækning",I138="Frakørselsflettestrækning",I138="Tilkørselsflettestrækning"),Inddata!O153&lt;11,Inddata!O153&gt;-0.00000001),Inddata!O153,"Irrelevant"))</f>
        <v>Irrelevant</v>
      </c>
      <c r="O138" s="4" t="str">
        <f>IF(AND(OR(I138="Motorvejsstrækning",I138="Frakørselsflettestrækning",I138="Tilkørselsflettestrækning",I138="Frakørselsrampe",I138="Tilkørselsrampe"),Inddata!P153=""),0.5,IF(AND(OR(I138="Motorvejsstrækning",I138="Frakørselsflettestrækning",I138="Tilkørselsflettestrækning",I138="Frakørselsrampe",I138="Tilkørselsrampe"),Inddata!P153&gt;-0.00000001,Inddata!P153&lt;11),Inddata!P153,"Irrelevant"))</f>
        <v>Irrelevant</v>
      </c>
      <c r="P138" s="4" t="str">
        <f>IF(AND(OR(I138="Motorvejsstrækning",I138="Frakørselsflettestrækning",I138="Tilkørselsflettestrækning"),Inddata!Q153=""),5,IF(AND(OR(I138="Motorvejsstrækning",I138="Frakørselsflettestrækning",I138="Tilkørselsflettestrækning"),Inddata!Q153&gt;-0.00000001,Inddata!Q153&lt;101),Inddata!Q153,"Irrelevant"))</f>
        <v>Irrelevant</v>
      </c>
      <c r="Q138" s="4" t="str">
        <f>IF(AND(OR(I138="Motorvejsstrækning",I138="Frakørselsflettestrækning",I138="Tilkørselsflettestrækning"),Inddata!R153=""),"Lige",IF(AND(OR(I138="Motorvejsstrækning",I138="Frakørselsflettestrækning",I138="Tilkørselsflettestrækning"),Inddata!R153&gt;10),Inddata!R153,"Irrelevant"))</f>
        <v>Irrelevant</v>
      </c>
      <c r="R138" s="4" t="str">
        <f>IF(Q138="Lige",0,IF(AND(OR(I138="Motorvejsstrækning",I138="Frakørselsflettestrækning",I138="Tilkørselsflettestrækning"),OR(Inddata!S153="",Inddata!S153&gt;(G138*1000))),G138*1000,IF(AND(OR(I138="Motorvejsstrækning",I138="Frakørselsflettestrækning",I138="Tilkørselsflettestrækning"),Inddata!S153&gt;0),Inddata!S153,"Irrelevant")))</f>
        <v>Irrelevant</v>
      </c>
      <c r="S138" s="4" t="str">
        <f>IF(AND(OR(I138="Motorvejsstrækning",I138="Frakørselsflettestrækning",I138="Tilkørselsflettestrækning"),Inddata!T153=""),"Lige",IF(AND(OR(I138="Motorvejsstrækning",I138="Frakørselsflettestrækning",I138="Tilkørselsflettestrækning"),Inddata!T153&gt;10),Inddata!T153,"Irrelevant"))</f>
        <v>Irrelevant</v>
      </c>
      <c r="T138" s="4" t="str">
        <f>IF(S138="Lige",0,IF(R138="Irrelevant","Irrelevant",IF(AND(OR(I138="Motorvejsstrækning",I138="Frakørselsflettestrækning",I138="Tilkørselsflettestrækning"),OR(Inddata!U153="",Inddata!U153&gt;(G138*1000-R138))),G138*1000-R138,IF(AND(OR(I138="Motorvejsstrækning",I138="Frakørselsflettestrækning",I138="Tilkørselsflettestrækning"),Inddata!U153&gt;0),Inddata!U153,"Irrelevant"))))</f>
        <v>Irrelevant</v>
      </c>
      <c r="U138" s="4" t="str">
        <f>IF(AND(OR(I138="Motorvejsstrækning",I138="Frakørselsflettestrækning",I138="Tilkørselsflettestrækning",I138="Frakørselsrampe",I138="Tilkørselsrampe"),Inddata!V153=""),"Nej",IF(OR(I138="Motorvejsstrækning",I138="Frakørselsflettestrækning",I138="Tilkørselsflettestrækning",I138="Frakørselsrampe",I138="Tilkørselsrampe"),Inddata!V153,"Irrelevant"))</f>
        <v>Irrelevant</v>
      </c>
      <c r="V138" s="4" t="str">
        <f>IF(W138="Lige",IF(AND(OR(I138="Frakørselsrampe",I138="Tilkørselsrampe"),Inddata!W153=""),"Lige ruderrampe",IF(OR(I138="Frakørselsrampe",I138="Tilkørselsrampe"),Inddata!W153,"Irrelevant")),"Irrelevant")</f>
        <v>Irrelevant</v>
      </c>
      <c r="W138" s="4" t="str">
        <f>IF(AND(OR(I138="Frakørselsrampe",I138="Tilkørselsrampe"),Inddata!X153=""),"Lige",IF(AND(OR(I138="Frakørselsrampe",I138="Tilkørselsrampe"),Inddata!X153&gt;10),Inddata!X153,"Irrelevant"))</f>
        <v>Irrelevant</v>
      </c>
      <c r="X138" s="4" t="str">
        <f>IF(AND(OR(I138="Frakørselsrampe",I138="Tilkørselsrampe"),OR(Inddata!Y153="",Inddata!Y153&gt;(G138*1000))),G138*1000,IF(AND(OR(I138="Frakørselsrampe",I138="Tilkørselsrampe"),Inddata!Y153&gt;0),Inddata!Y153,"Irrelevant"))</f>
        <v>Irrelevant</v>
      </c>
      <c r="Y138" s="4" t="str">
        <f>IF(AND(I138="Frakørselsrampe",Inddata!Z153=""),95,IF(AND(I138="Tilkørselsrampe",Inddata!Z153=""),45,IF(AND(OR(I138="Frakørselsrampe",I138="Tilkørselsrampe"),Inddata!Z153&gt;4,Inddata!Z153&lt;200),Inddata!Z153,"Irrelevant")))</f>
        <v>Irrelevant</v>
      </c>
      <c r="Z138" s="4" t="str">
        <f>IF(AND(OR(I138="Frakørselsrampe",I138="Tilkørselsrampe"),Inddata!AA153=""),"Lige",IF(AND(OR(I138="Frakørselsrampe",I138="Tilkørselsrampe"),Inddata!AA153&gt;10),Inddata!AA153,"Irrelevant"))</f>
        <v>Irrelevant</v>
      </c>
      <c r="AA138" s="4" t="str">
        <f>IF(X138="Irrelevant","Irrelevant",IF(AND(OR(I138="Frakørselsrampe",I138="Tilkørselsrampe"),OR(Inddata!AB153="",Inddata!AB153&gt;(G138*1000-X138))),G138*1000-X138,IF(AND(OR(I138="Frakørselsrampe",I138="Tilkørselsrampe"),Inddata!AB153&gt;0),Inddata!AB153,"Irrelevant")))</f>
        <v>Irrelevant</v>
      </c>
      <c r="AB138" s="4" t="str">
        <f>IF(AND(I138="Frakørselsrampe",Inddata!AC153=""),60,IF(AND(I138="Tilkørselsrampe",Inddata!AC153=""),80,IF(AND(OR(I138="Frakørselsrampe",I138="Tilkørselsrampe"),Inddata!AC153&gt;4,Inddata!AC153&lt;200),Inddata!AC153,"Irrelevant")))</f>
        <v>Irrelevant</v>
      </c>
      <c r="AC138" s="4" t="str">
        <f>IF(AND(OR(I138="Motorvejsstrækning",I138="Frakørselsflettestrækning",I138="Tilkørselsflettestrækning"),Inddata!AD153=""),"Nej",IF(OR(I138="Motorvejsstrækning",I138="Frakørselsflettestrækning",I138="Tilkørselsflettestrækning"),Inddata!AD153,"Irrelevant"))</f>
        <v>Irrelevant</v>
      </c>
      <c r="AD138" s="4" t="str">
        <f>IF(AND(OR(I138="Motorvejsstrækning",I138="Frakørselsflettestrækning",I138="Tilkørselsflettestrækning"),Inddata!AE153=""),"130 km/t",IF(OR(I138="Motorvejsstrækning",I138="Frakørselsflettestrækning",I138="Tilkørselsflettestrækning"),Inddata!AE153,"Irrelevant"))</f>
        <v>Irrelevant</v>
      </c>
      <c r="AE138" s="4" t="str">
        <f>IF(AND(I138="Tilkørselsflettestrækning",Inddata!AF153=""),"Nej",IF(I138="Tilkørselsflettestrækning",Inddata!AF153,"Irrelevant"))</f>
        <v>Irrelevant</v>
      </c>
      <c r="AF138" s="4" t="str">
        <f>IF(AND(AE138="Ja",Inddata!AG153&gt;0,Inddata!AG153&lt;1.00000001),Inddata!AG153,IF(OR(AE138="Nej",AE138="Ja"),0,"Irrelevant"))</f>
        <v>Irrelevant</v>
      </c>
    </row>
    <row r="139" spans="1:32" x14ac:dyDescent="0.25">
      <c r="A139" s="4" t="str">
        <f>IF(Inddata!A154="","",Inddata!A154)</f>
        <v/>
      </c>
      <c r="B139" s="4" t="str">
        <f>IF(Inddata!B154="","",Inddata!B154)</f>
        <v/>
      </c>
      <c r="C139" s="4" t="str">
        <f>IF(Inddata!C154="","",Inddata!C154)</f>
        <v/>
      </c>
      <c r="D139" s="4" t="str">
        <f>IF(Inddata!D154="","",Inddata!D154)</f>
        <v/>
      </c>
      <c r="E139" s="4" t="str">
        <f>IF(Inddata!E154="","",Inddata!E154)</f>
        <v/>
      </c>
      <c r="F139" s="4" t="str">
        <f>IF(Inddata!F154="","",Inddata!F154)</f>
        <v/>
      </c>
      <c r="G139" s="4">
        <f>IF(Inddata!G154="","",Inddata!G154)</f>
        <v>0</v>
      </c>
      <c r="H139" s="4" t="str">
        <f>IF(Inddata!H154&gt;0.5,Inddata!H154,"")</f>
        <v/>
      </c>
      <c r="I139" s="4" t="str">
        <f>IF(Inddata!I154="","",Inddata!I154)</f>
        <v/>
      </c>
      <c r="J139" s="4" t="str">
        <f>IF(AND(OR(I139="Motorvejsstrækning",I139="Frakørselsflettestrækning",I139="Tilkørselsflettestrækning"),Inddata!K154=""),2,IF(AND(OR(I139="Motorvejsstrækning",I139="Frakørselsflettestrækning",I139="Tilkørselsflettestrækning"),Inddata!K154&gt;0.5,Inddata!K154&lt;21),Inddata!K154,"Irrelevant"))</f>
        <v>Irrelevant</v>
      </c>
      <c r="K139" s="4" t="str">
        <f>IF(AND(OR(I139="Motorvejsstrækning",I139="Frakørselsflettestrækning",I139="Tilkørselsflettestrækning",I139="Frakørselsrampe",I139="Tilkørselsrampe"),Inddata!L154=""),3.5,IF(AND(OR(I139="Motorvejsstrækning",I139="Frakørselsflettestrækning",I139="Tilkørselsflettestrækning",I139="Frakørselsrampe",I139="Tilkørselsrampe"),Inddata!L154&gt;1.5,Inddata!L154&lt;11),Inddata!L154,"Irrelevant"))</f>
        <v>Irrelevant</v>
      </c>
      <c r="L139" s="4" t="str">
        <f>IF(AND(I139="Motorvejsstrækning",Inddata!M154=""),"Nej",IF(I139="Motorvejsstrækning",Inddata!M154,"Irrelevant"))</f>
        <v>Irrelevant</v>
      </c>
      <c r="M139" s="4" t="str">
        <f>IF(AND(L139="Ja",Inddata!N154&gt;0,Inddata!N154&lt;1.00000001),Inddata!N154,IF(OR(L139="Nej",L139="Ja"),0,"Irrelevant"))</f>
        <v>Irrelevant</v>
      </c>
      <c r="N139" s="4" t="str">
        <f>IF(AND(OR(I139="Motorvejsstrækning",I139="Frakørselsflettestrækning",I139="Tilkørselsflettestrækning"),Inddata!O154=""),3,IF(AND(OR(I139="Motorvejsstrækning",I139="Frakørselsflettestrækning",I139="Tilkørselsflettestrækning"),Inddata!O154&lt;11,Inddata!O154&gt;-0.00000001),Inddata!O154,"Irrelevant"))</f>
        <v>Irrelevant</v>
      </c>
      <c r="O139" s="4" t="str">
        <f>IF(AND(OR(I139="Motorvejsstrækning",I139="Frakørselsflettestrækning",I139="Tilkørselsflettestrækning",I139="Frakørselsrampe",I139="Tilkørselsrampe"),Inddata!P154=""),0.5,IF(AND(OR(I139="Motorvejsstrækning",I139="Frakørselsflettestrækning",I139="Tilkørselsflettestrækning",I139="Frakørselsrampe",I139="Tilkørselsrampe"),Inddata!P154&gt;-0.00000001,Inddata!P154&lt;11),Inddata!P154,"Irrelevant"))</f>
        <v>Irrelevant</v>
      </c>
      <c r="P139" s="4" t="str">
        <f>IF(AND(OR(I139="Motorvejsstrækning",I139="Frakørselsflettestrækning",I139="Tilkørselsflettestrækning"),Inddata!Q154=""),5,IF(AND(OR(I139="Motorvejsstrækning",I139="Frakørselsflettestrækning",I139="Tilkørselsflettestrækning"),Inddata!Q154&gt;-0.00000001,Inddata!Q154&lt;101),Inddata!Q154,"Irrelevant"))</f>
        <v>Irrelevant</v>
      </c>
      <c r="Q139" s="4" t="str">
        <f>IF(AND(OR(I139="Motorvejsstrækning",I139="Frakørselsflettestrækning",I139="Tilkørselsflettestrækning"),Inddata!R154=""),"Lige",IF(AND(OR(I139="Motorvejsstrækning",I139="Frakørselsflettestrækning",I139="Tilkørselsflettestrækning"),Inddata!R154&gt;10),Inddata!R154,"Irrelevant"))</f>
        <v>Irrelevant</v>
      </c>
      <c r="R139" s="4" t="str">
        <f>IF(Q139="Lige",0,IF(AND(OR(I139="Motorvejsstrækning",I139="Frakørselsflettestrækning",I139="Tilkørselsflettestrækning"),OR(Inddata!S154="",Inddata!S154&gt;(G139*1000))),G139*1000,IF(AND(OR(I139="Motorvejsstrækning",I139="Frakørselsflettestrækning",I139="Tilkørselsflettestrækning"),Inddata!S154&gt;0),Inddata!S154,"Irrelevant")))</f>
        <v>Irrelevant</v>
      </c>
      <c r="S139" s="4" t="str">
        <f>IF(AND(OR(I139="Motorvejsstrækning",I139="Frakørselsflettestrækning",I139="Tilkørselsflettestrækning"),Inddata!T154=""),"Lige",IF(AND(OR(I139="Motorvejsstrækning",I139="Frakørselsflettestrækning",I139="Tilkørselsflettestrækning"),Inddata!T154&gt;10),Inddata!T154,"Irrelevant"))</f>
        <v>Irrelevant</v>
      </c>
      <c r="T139" s="4" t="str">
        <f>IF(S139="Lige",0,IF(R139="Irrelevant","Irrelevant",IF(AND(OR(I139="Motorvejsstrækning",I139="Frakørselsflettestrækning",I139="Tilkørselsflettestrækning"),OR(Inddata!U154="",Inddata!U154&gt;(G139*1000-R139))),G139*1000-R139,IF(AND(OR(I139="Motorvejsstrækning",I139="Frakørselsflettestrækning",I139="Tilkørselsflettestrækning"),Inddata!U154&gt;0),Inddata!U154,"Irrelevant"))))</f>
        <v>Irrelevant</v>
      </c>
      <c r="U139" s="4" t="str">
        <f>IF(AND(OR(I139="Motorvejsstrækning",I139="Frakørselsflettestrækning",I139="Tilkørselsflettestrækning",I139="Frakørselsrampe",I139="Tilkørselsrampe"),Inddata!V154=""),"Nej",IF(OR(I139="Motorvejsstrækning",I139="Frakørselsflettestrækning",I139="Tilkørselsflettestrækning",I139="Frakørselsrampe",I139="Tilkørselsrampe"),Inddata!V154,"Irrelevant"))</f>
        <v>Irrelevant</v>
      </c>
      <c r="V139" s="4" t="str">
        <f>IF(W139="Lige",IF(AND(OR(I139="Frakørselsrampe",I139="Tilkørselsrampe"),Inddata!W154=""),"Lige ruderrampe",IF(OR(I139="Frakørselsrampe",I139="Tilkørselsrampe"),Inddata!W154,"Irrelevant")),"Irrelevant")</f>
        <v>Irrelevant</v>
      </c>
      <c r="W139" s="4" t="str">
        <f>IF(AND(OR(I139="Frakørselsrampe",I139="Tilkørselsrampe"),Inddata!X154=""),"Lige",IF(AND(OR(I139="Frakørselsrampe",I139="Tilkørselsrampe"),Inddata!X154&gt;10),Inddata!X154,"Irrelevant"))</f>
        <v>Irrelevant</v>
      </c>
      <c r="X139" s="4" t="str">
        <f>IF(AND(OR(I139="Frakørselsrampe",I139="Tilkørselsrampe"),OR(Inddata!Y154="",Inddata!Y154&gt;(G139*1000))),G139*1000,IF(AND(OR(I139="Frakørselsrampe",I139="Tilkørselsrampe"),Inddata!Y154&gt;0),Inddata!Y154,"Irrelevant"))</f>
        <v>Irrelevant</v>
      </c>
      <c r="Y139" s="4" t="str">
        <f>IF(AND(I139="Frakørselsrampe",Inddata!Z154=""),95,IF(AND(I139="Tilkørselsrampe",Inddata!Z154=""),45,IF(AND(OR(I139="Frakørselsrampe",I139="Tilkørselsrampe"),Inddata!Z154&gt;4,Inddata!Z154&lt;200),Inddata!Z154,"Irrelevant")))</f>
        <v>Irrelevant</v>
      </c>
      <c r="Z139" s="4" t="str">
        <f>IF(AND(OR(I139="Frakørselsrampe",I139="Tilkørselsrampe"),Inddata!AA154=""),"Lige",IF(AND(OR(I139="Frakørselsrampe",I139="Tilkørselsrampe"),Inddata!AA154&gt;10),Inddata!AA154,"Irrelevant"))</f>
        <v>Irrelevant</v>
      </c>
      <c r="AA139" s="4" t="str">
        <f>IF(X139="Irrelevant","Irrelevant",IF(AND(OR(I139="Frakørselsrampe",I139="Tilkørselsrampe"),OR(Inddata!AB154="",Inddata!AB154&gt;(G139*1000-X139))),G139*1000-X139,IF(AND(OR(I139="Frakørselsrampe",I139="Tilkørselsrampe"),Inddata!AB154&gt;0),Inddata!AB154,"Irrelevant")))</f>
        <v>Irrelevant</v>
      </c>
      <c r="AB139" s="4" t="str">
        <f>IF(AND(I139="Frakørselsrampe",Inddata!AC154=""),60,IF(AND(I139="Tilkørselsrampe",Inddata!AC154=""),80,IF(AND(OR(I139="Frakørselsrampe",I139="Tilkørselsrampe"),Inddata!AC154&gt;4,Inddata!AC154&lt;200),Inddata!AC154,"Irrelevant")))</f>
        <v>Irrelevant</v>
      </c>
      <c r="AC139" s="4" t="str">
        <f>IF(AND(OR(I139="Motorvejsstrækning",I139="Frakørselsflettestrækning",I139="Tilkørselsflettestrækning"),Inddata!AD154=""),"Nej",IF(OR(I139="Motorvejsstrækning",I139="Frakørselsflettestrækning",I139="Tilkørselsflettestrækning"),Inddata!AD154,"Irrelevant"))</f>
        <v>Irrelevant</v>
      </c>
      <c r="AD139" s="4" t="str">
        <f>IF(AND(OR(I139="Motorvejsstrækning",I139="Frakørselsflettestrækning",I139="Tilkørselsflettestrækning"),Inddata!AE154=""),"130 km/t",IF(OR(I139="Motorvejsstrækning",I139="Frakørselsflettestrækning",I139="Tilkørselsflettestrækning"),Inddata!AE154,"Irrelevant"))</f>
        <v>Irrelevant</v>
      </c>
      <c r="AE139" s="4" t="str">
        <f>IF(AND(I139="Tilkørselsflettestrækning",Inddata!AF154=""),"Nej",IF(I139="Tilkørselsflettestrækning",Inddata!AF154,"Irrelevant"))</f>
        <v>Irrelevant</v>
      </c>
      <c r="AF139" s="4" t="str">
        <f>IF(AND(AE139="Ja",Inddata!AG154&gt;0,Inddata!AG154&lt;1.00000001),Inddata!AG154,IF(OR(AE139="Nej",AE139="Ja"),0,"Irrelevant"))</f>
        <v>Irrelevant</v>
      </c>
    </row>
    <row r="140" spans="1:32" x14ac:dyDescent="0.25">
      <c r="A140" s="4" t="str">
        <f>IF(Inddata!A155="","",Inddata!A155)</f>
        <v/>
      </c>
      <c r="B140" s="4" t="str">
        <f>IF(Inddata!B155="","",Inddata!B155)</f>
        <v/>
      </c>
      <c r="C140" s="4" t="str">
        <f>IF(Inddata!C155="","",Inddata!C155)</f>
        <v/>
      </c>
      <c r="D140" s="4" t="str">
        <f>IF(Inddata!D155="","",Inddata!D155)</f>
        <v/>
      </c>
      <c r="E140" s="4" t="str">
        <f>IF(Inddata!E155="","",Inddata!E155)</f>
        <v/>
      </c>
      <c r="F140" s="4" t="str">
        <f>IF(Inddata!F155="","",Inddata!F155)</f>
        <v/>
      </c>
      <c r="G140" s="4">
        <f>IF(Inddata!G155="","",Inddata!G155)</f>
        <v>0</v>
      </c>
      <c r="H140" s="4" t="str">
        <f>IF(Inddata!H155&gt;0.5,Inddata!H155,"")</f>
        <v/>
      </c>
      <c r="I140" s="4" t="str">
        <f>IF(Inddata!I155="","",Inddata!I155)</f>
        <v/>
      </c>
      <c r="J140" s="4" t="str">
        <f>IF(AND(OR(I140="Motorvejsstrækning",I140="Frakørselsflettestrækning",I140="Tilkørselsflettestrækning"),Inddata!K155=""),2,IF(AND(OR(I140="Motorvejsstrækning",I140="Frakørselsflettestrækning",I140="Tilkørselsflettestrækning"),Inddata!K155&gt;0.5,Inddata!K155&lt;21),Inddata!K155,"Irrelevant"))</f>
        <v>Irrelevant</v>
      </c>
      <c r="K140" s="4" t="str">
        <f>IF(AND(OR(I140="Motorvejsstrækning",I140="Frakørselsflettestrækning",I140="Tilkørselsflettestrækning",I140="Frakørselsrampe",I140="Tilkørselsrampe"),Inddata!L155=""),3.5,IF(AND(OR(I140="Motorvejsstrækning",I140="Frakørselsflettestrækning",I140="Tilkørselsflettestrækning",I140="Frakørselsrampe",I140="Tilkørselsrampe"),Inddata!L155&gt;1.5,Inddata!L155&lt;11),Inddata!L155,"Irrelevant"))</f>
        <v>Irrelevant</v>
      </c>
      <c r="L140" s="4" t="str">
        <f>IF(AND(I140="Motorvejsstrækning",Inddata!M155=""),"Nej",IF(I140="Motorvejsstrækning",Inddata!M155,"Irrelevant"))</f>
        <v>Irrelevant</v>
      </c>
      <c r="M140" s="4" t="str">
        <f>IF(AND(L140="Ja",Inddata!N155&gt;0,Inddata!N155&lt;1.00000001),Inddata!N155,IF(OR(L140="Nej",L140="Ja"),0,"Irrelevant"))</f>
        <v>Irrelevant</v>
      </c>
      <c r="N140" s="4" t="str">
        <f>IF(AND(OR(I140="Motorvejsstrækning",I140="Frakørselsflettestrækning",I140="Tilkørselsflettestrækning"),Inddata!O155=""),3,IF(AND(OR(I140="Motorvejsstrækning",I140="Frakørselsflettestrækning",I140="Tilkørselsflettestrækning"),Inddata!O155&lt;11,Inddata!O155&gt;-0.00000001),Inddata!O155,"Irrelevant"))</f>
        <v>Irrelevant</v>
      </c>
      <c r="O140" s="4" t="str">
        <f>IF(AND(OR(I140="Motorvejsstrækning",I140="Frakørselsflettestrækning",I140="Tilkørselsflettestrækning",I140="Frakørselsrampe",I140="Tilkørselsrampe"),Inddata!P155=""),0.5,IF(AND(OR(I140="Motorvejsstrækning",I140="Frakørselsflettestrækning",I140="Tilkørselsflettestrækning",I140="Frakørselsrampe",I140="Tilkørselsrampe"),Inddata!P155&gt;-0.00000001,Inddata!P155&lt;11),Inddata!P155,"Irrelevant"))</f>
        <v>Irrelevant</v>
      </c>
      <c r="P140" s="4" t="str">
        <f>IF(AND(OR(I140="Motorvejsstrækning",I140="Frakørselsflettestrækning",I140="Tilkørselsflettestrækning"),Inddata!Q155=""),5,IF(AND(OR(I140="Motorvejsstrækning",I140="Frakørselsflettestrækning",I140="Tilkørselsflettestrækning"),Inddata!Q155&gt;-0.00000001,Inddata!Q155&lt;101),Inddata!Q155,"Irrelevant"))</f>
        <v>Irrelevant</v>
      </c>
      <c r="Q140" s="4" t="str">
        <f>IF(AND(OR(I140="Motorvejsstrækning",I140="Frakørselsflettestrækning",I140="Tilkørselsflettestrækning"),Inddata!R155=""),"Lige",IF(AND(OR(I140="Motorvejsstrækning",I140="Frakørselsflettestrækning",I140="Tilkørselsflettestrækning"),Inddata!R155&gt;10),Inddata!R155,"Irrelevant"))</f>
        <v>Irrelevant</v>
      </c>
      <c r="R140" s="4" t="str">
        <f>IF(Q140="Lige",0,IF(AND(OR(I140="Motorvejsstrækning",I140="Frakørselsflettestrækning",I140="Tilkørselsflettestrækning"),OR(Inddata!S155="",Inddata!S155&gt;(G140*1000))),G140*1000,IF(AND(OR(I140="Motorvejsstrækning",I140="Frakørselsflettestrækning",I140="Tilkørselsflettestrækning"),Inddata!S155&gt;0),Inddata!S155,"Irrelevant")))</f>
        <v>Irrelevant</v>
      </c>
      <c r="S140" s="4" t="str">
        <f>IF(AND(OR(I140="Motorvejsstrækning",I140="Frakørselsflettestrækning",I140="Tilkørselsflettestrækning"),Inddata!T155=""),"Lige",IF(AND(OR(I140="Motorvejsstrækning",I140="Frakørselsflettestrækning",I140="Tilkørselsflettestrækning"),Inddata!T155&gt;10),Inddata!T155,"Irrelevant"))</f>
        <v>Irrelevant</v>
      </c>
      <c r="T140" s="4" t="str">
        <f>IF(S140="Lige",0,IF(R140="Irrelevant","Irrelevant",IF(AND(OR(I140="Motorvejsstrækning",I140="Frakørselsflettestrækning",I140="Tilkørselsflettestrækning"),OR(Inddata!U155="",Inddata!U155&gt;(G140*1000-R140))),G140*1000-R140,IF(AND(OR(I140="Motorvejsstrækning",I140="Frakørselsflettestrækning",I140="Tilkørselsflettestrækning"),Inddata!U155&gt;0),Inddata!U155,"Irrelevant"))))</f>
        <v>Irrelevant</v>
      </c>
      <c r="U140" s="4" t="str">
        <f>IF(AND(OR(I140="Motorvejsstrækning",I140="Frakørselsflettestrækning",I140="Tilkørselsflettestrækning",I140="Frakørselsrampe",I140="Tilkørselsrampe"),Inddata!V155=""),"Nej",IF(OR(I140="Motorvejsstrækning",I140="Frakørselsflettestrækning",I140="Tilkørselsflettestrækning",I140="Frakørselsrampe",I140="Tilkørselsrampe"),Inddata!V155,"Irrelevant"))</f>
        <v>Irrelevant</v>
      </c>
      <c r="V140" s="4" t="str">
        <f>IF(W140="Lige",IF(AND(OR(I140="Frakørselsrampe",I140="Tilkørselsrampe"),Inddata!W155=""),"Lige ruderrampe",IF(OR(I140="Frakørselsrampe",I140="Tilkørselsrampe"),Inddata!W155,"Irrelevant")),"Irrelevant")</f>
        <v>Irrelevant</v>
      </c>
      <c r="W140" s="4" t="str">
        <f>IF(AND(OR(I140="Frakørselsrampe",I140="Tilkørselsrampe"),Inddata!X155=""),"Lige",IF(AND(OR(I140="Frakørselsrampe",I140="Tilkørselsrampe"),Inddata!X155&gt;10),Inddata!X155,"Irrelevant"))</f>
        <v>Irrelevant</v>
      </c>
      <c r="X140" s="4" t="str">
        <f>IF(AND(OR(I140="Frakørselsrampe",I140="Tilkørselsrampe"),OR(Inddata!Y155="",Inddata!Y155&gt;(G140*1000))),G140*1000,IF(AND(OR(I140="Frakørselsrampe",I140="Tilkørselsrampe"),Inddata!Y155&gt;0),Inddata!Y155,"Irrelevant"))</f>
        <v>Irrelevant</v>
      </c>
      <c r="Y140" s="4" t="str">
        <f>IF(AND(I140="Frakørselsrampe",Inddata!Z155=""),95,IF(AND(I140="Tilkørselsrampe",Inddata!Z155=""),45,IF(AND(OR(I140="Frakørselsrampe",I140="Tilkørselsrampe"),Inddata!Z155&gt;4,Inddata!Z155&lt;200),Inddata!Z155,"Irrelevant")))</f>
        <v>Irrelevant</v>
      </c>
      <c r="Z140" s="4" t="str">
        <f>IF(AND(OR(I140="Frakørselsrampe",I140="Tilkørselsrampe"),Inddata!AA155=""),"Lige",IF(AND(OR(I140="Frakørselsrampe",I140="Tilkørselsrampe"),Inddata!AA155&gt;10),Inddata!AA155,"Irrelevant"))</f>
        <v>Irrelevant</v>
      </c>
      <c r="AA140" s="4" t="str">
        <f>IF(X140="Irrelevant","Irrelevant",IF(AND(OR(I140="Frakørselsrampe",I140="Tilkørselsrampe"),OR(Inddata!AB155="",Inddata!AB155&gt;(G140*1000-X140))),G140*1000-X140,IF(AND(OR(I140="Frakørselsrampe",I140="Tilkørselsrampe"),Inddata!AB155&gt;0),Inddata!AB155,"Irrelevant")))</f>
        <v>Irrelevant</v>
      </c>
      <c r="AB140" s="4" t="str">
        <f>IF(AND(I140="Frakørselsrampe",Inddata!AC155=""),60,IF(AND(I140="Tilkørselsrampe",Inddata!AC155=""),80,IF(AND(OR(I140="Frakørselsrampe",I140="Tilkørselsrampe"),Inddata!AC155&gt;4,Inddata!AC155&lt;200),Inddata!AC155,"Irrelevant")))</f>
        <v>Irrelevant</v>
      </c>
      <c r="AC140" s="4" t="str">
        <f>IF(AND(OR(I140="Motorvejsstrækning",I140="Frakørselsflettestrækning",I140="Tilkørselsflettestrækning"),Inddata!AD155=""),"Nej",IF(OR(I140="Motorvejsstrækning",I140="Frakørselsflettestrækning",I140="Tilkørselsflettestrækning"),Inddata!AD155,"Irrelevant"))</f>
        <v>Irrelevant</v>
      </c>
      <c r="AD140" s="4" t="str">
        <f>IF(AND(OR(I140="Motorvejsstrækning",I140="Frakørselsflettestrækning",I140="Tilkørselsflettestrækning"),Inddata!AE155=""),"130 km/t",IF(OR(I140="Motorvejsstrækning",I140="Frakørselsflettestrækning",I140="Tilkørselsflettestrækning"),Inddata!AE155,"Irrelevant"))</f>
        <v>Irrelevant</v>
      </c>
      <c r="AE140" s="4" t="str">
        <f>IF(AND(I140="Tilkørselsflettestrækning",Inddata!AF155=""),"Nej",IF(I140="Tilkørselsflettestrækning",Inddata!AF155,"Irrelevant"))</f>
        <v>Irrelevant</v>
      </c>
      <c r="AF140" s="4" t="str">
        <f>IF(AND(AE140="Ja",Inddata!AG155&gt;0,Inddata!AG155&lt;1.00000001),Inddata!AG155,IF(OR(AE140="Nej",AE140="Ja"),0,"Irrelevant"))</f>
        <v>Irrelevant</v>
      </c>
    </row>
    <row r="141" spans="1:32" x14ac:dyDescent="0.25">
      <c r="A141" s="4" t="str">
        <f>IF(Inddata!A156="","",Inddata!A156)</f>
        <v/>
      </c>
      <c r="B141" s="4" t="str">
        <f>IF(Inddata!B156="","",Inddata!B156)</f>
        <v/>
      </c>
      <c r="C141" s="4" t="str">
        <f>IF(Inddata!C156="","",Inddata!C156)</f>
        <v/>
      </c>
      <c r="D141" s="4" t="str">
        <f>IF(Inddata!D156="","",Inddata!D156)</f>
        <v/>
      </c>
      <c r="E141" s="4" t="str">
        <f>IF(Inddata!E156="","",Inddata!E156)</f>
        <v/>
      </c>
      <c r="F141" s="4" t="str">
        <f>IF(Inddata!F156="","",Inddata!F156)</f>
        <v/>
      </c>
      <c r="G141" s="4">
        <f>IF(Inddata!G156="","",Inddata!G156)</f>
        <v>0</v>
      </c>
      <c r="H141" s="4" t="str">
        <f>IF(Inddata!H156&gt;0.5,Inddata!H156,"")</f>
        <v/>
      </c>
      <c r="I141" s="4" t="str">
        <f>IF(Inddata!I156="","",Inddata!I156)</f>
        <v/>
      </c>
      <c r="J141" s="4" t="str">
        <f>IF(AND(OR(I141="Motorvejsstrækning",I141="Frakørselsflettestrækning",I141="Tilkørselsflettestrækning"),Inddata!K156=""),2,IF(AND(OR(I141="Motorvejsstrækning",I141="Frakørselsflettestrækning",I141="Tilkørselsflettestrækning"),Inddata!K156&gt;0.5,Inddata!K156&lt;21),Inddata!K156,"Irrelevant"))</f>
        <v>Irrelevant</v>
      </c>
      <c r="K141" s="4" t="str">
        <f>IF(AND(OR(I141="Motorvejsstrækning",I141="Frakørselsflettestrækning",I141="Tilkørselsflettestrækning",I141="Frakørselsrampe",I141="Tilkørselsrampe"),Inddata!L156=""),3.5,IF(AND(OR(I141="Motorvejsstrækning",I141="Frakørselsflettestrækning",I141="Tilkørselsflettestrækning",I141="Frakørselsrampe",I141="Tilkørselsrampe"),Inddata!L156&gt;1.5,Inddata!L156&lt;11),Inddata!L156,"Irrelevant"))</f>
        <v>Irrelevant</v>
      </c>
      <c r="L141" s="4" t="str">
        <f>IF(AND(I141="Motorvejsstrækning",Inddata!M156=""),"Nej",IF(I141="Motorvejsstrækning",Inddata!M156,"Irrelevant"))</f>
        <v>Irrelevant</v>
      </c>
      <c r="M141" s="4" t="str">
        <f>IF(AND(L141="Ja",Inddata!N156&gt;0,Inddata!N156&lt;1.00000001),Inddata!N156,IF(OR(L141="Nej",L141="Ja"),0,"Irrelevant"))</f>
        <v>Irrelevant</v>
      </c>
      <c r="N141" s="4" t="str">
        <f>IF(AND(OR(I141="Motorvejsstrækning",I141="Frakørselsflettestrækning",I141="Tilkørselsflettestrækning"),Inddata!O156=""),3,IF(AND(OR(I141="Motorvejsstrækning",I141="Frakørselsflettestrækning",I141="Tilkørselsflettestrækning"),Inddata!O156&lt;11,Inddata!O156&gt;-0.00000001),Inddata!O156,"Irrelevant"))</f>
        <v>Irrelevant</v>
      </c>
      <c r="O141" s="4" t="str">
        <f>IF(AND(OR(I141="Motorvejsstrækning",I141="Frakørselsflettestrækning",I141="Tilkørselsflettestrækning",I141="Frakørselsrampe",I141="Tilkørselsrampe"),Inddata!P156=""),0.5,IF(AND(OR(I141="Motorvejsstrækning",I141="Frakørselsflettestrækning",I141="Tilkørselsflettestrækning",I141="Frakørselsrampe",I141="Tilkørselsrampe"),Inddata!P156&gt;-0.00000001,Inddata!P156&lt;11),Inddata!P156,"Irrelevant"))</f>
        <v>Irrelevant</v>
      </c>
      <c r="P141" s="4" t="str">
        <f>IF(AND(OR(I141="Motorvejsstrækning",I141="Frakørselsflettestrækning",I141="Tilkørselsflettestrækning"),Inddata!Q156=""),5,IF(AND(OR(I141="Motorvejsstrækning",I141="Frakørselsflettestrækning",I141="Tilkørselsflettestrækning"),Inddata!Q156&gt;-0.00000001,Inddata!Q156&lt;101),Inddata!Q156,"Irrelevant"))</f>
        <v>Irrelevant</v>
      </c>
      <c r="Q141" s="4" t="str">
        <f>IF(AND(OR(I141="Motorvejsstrækning",I141="Frakørselsflettestrækning",I141="Tilkørselsflettestrækning"),Inddata!R156=""),"Lige",IF(AND(OR(I141="Motorvejsstrækning",I141="Frakørselsflettestrækning",I141="Tilkørselsflettestrækning"),Inddata!R156&gt;10),Inddata!R156,"Irrelevant"))</f>
        <v>Irrelevant</v>
      </c>
      <c r="R141" s="4" t="str">
        <f>IF(Q141="Lige",0,IF(AND(OR(I141="Motorvejsstrækning",I141="Frakørselsflettestrækning",I141="Tilkørselsflettestrækning"),OR(Inddata!S156="",Inddata!S156&gt;(G141*1000))),G141*1000,IF(AND(OR(I141="Motorvejsstrækning",I141="Frakørselsflettestrækning",I141="Tilkørselsflettestrækning"),Inddata!S156&gt;0),Inddata!S156,"Irrelevant")))</f>
        <v>Irrelevant</v>
      </c>
      <c r="S141" s="4" t="str">
        <f>IF(AND(OR(I141="Motorvejsstrækning",I141="Frakørselsflettestrækning",I141="Tilkørselsflettestrækning"),Inddata!T156=""),"Lige",IF(AND(OR(I141="Motorvejsstrækning",I141="Frakørselsflettestrækning",I141="Tilkørselsflettestrækning"),Inddata!T156&gt;10),Inddata!T156,"Irrelevant"))</f>
        <v>Irrelevant</v>
      </c>
      <c r="T141" s="4" t="str">
        <f>IF(S141="Lige",0,IF(R141="Irrelevant","Irrelevant",IF(AND(OR(I141="Motorvejsstrækning",I141="Frakørselsflettestrækning",I141="Tilkørselsflettestrækning"),OR(Inddata!U156="",Inddata!U156&gt;(G141*1000-R141))),G141*1000-R141,IF(AND(OR(I141="Motorvejsstrækning",I141="Frakørselsflettestrækning",I141="Tilkørselsflettestrækning"),Inddata!U156&gt;0),Inddata!U156,"Irrelevant"))))</f>
        <v>Irrelevant</v>
      </c>
      <c r="U141" s="4" t="str">
        <f>IF(AND(OR(I141="Motorvejsstrækning",I141="Frakørselsflettestrækning",I141="Tilkørselsflettestrækning",I141="Frakørselsrampe",I141="Tilkørselsrampe"),Inddata!V156=""),"Nej",IF(OR(I141="Motorvejsstrækning",I141="Frakørselsflettestrækning",I141="Tilkørselsflettestrækning",I141="Frakørselsrampe",I141="Tilkørselsrampe"),Inddata!V156,"Irrelevant"))</f>
        <v>Irrelevant</v>
      </c>
      <c r="V141" s="4" t="str">
        <f>IF(W141="Lige",IF(AND(OR(I141="Frakørselsrampe",I141="Tilkørselsrampe"),Inddata!W156=""),"Lige ruderrampe",IF(OR(I141="Frakørselsrampe",I141="Tilkørselsrampe"),Inddata!W156,"Irrelevant")),"Irrelevant")</f>
        <v>Irrelevant</v>
      </c>
      <c r="W141" s="4" t="str">
        <f>IF(AND(OR(I141="Frakørselsrampe",I141="Tilkørselsrampe"),Inddata!X156=""),"Lige",IF(AND(OR(I141="Frakørselsrampe",I141="Tilkørselsrampe"),Inddata!X156&gt;10),Inddata!X156,"Irrelevant"))</f>
        <v>Irrelevant</v>
      </c>
      <c r="X141" s="4" t="str">
        <f>IF(AND(OR(I141="Frakørselsrampe",I141="Tilkørselsrampe"),OR(Inddata!Y156="",Inddata!Y156&gt;(G141*1000))),G141*1000,IF(AND(OR(I141="Frakørselsrampe",I141="Tilkørselsrampe"),Inddata!Y156&gt;0),Inddata!Y156,"Irrelevant"))</f>
        <v>Irrelevant</v>
      </c>
      <c r="Y141" s="4" t="str">
        <f>IF(AND(I141="Frakørselsrampe",Inddata!Z156=""),95,IF(AND(I141="Tilkørselsrampe",Inddata!Z156=""),45,IF(AND(OR(I141="Frakørselsrampe",I141="Tilkørselsrampe"),Inddata!Z156&gt;4,Inddata!Z156&lt;200),Inddata!Z156,"Irrelevant")))</f>
        <v>Irrelevant</v>
      </c>
      <c r="Z141" s="4" t="str">
        <f>IF(AND(OR(I141="Frakørselsrampe",I141="Tilkørselsrampe"),Inddata!AA156=""),"Lige",IF(AND(OR(I141="Frakørselsrampe",I141="Tilkørselsrampe"),Inddata!AA156&gt;10),Inddata!AA156,"Irrelevant"))</f>
        <v>Irrelevant</v>
      </c>
      <c r="AA141" s="4" t="str">
        <f>IF(X141="Irrelevant","Irrelevant",IF(AND(OR(I141="Frakørselsrampe",I141="Tilkørselsrampe"),OR(Inddata!AB156="",Inddata!AB156&gt;(G141*1000-X141))),G141*1000-X141,IF(AND(OR(I141="Frakørselsrampe",I141="Tilkørselsrampe"),Inddata!AB156&gt;0),Inddata!AB156,"Irrelevant")))</f>
        <v>Irrelevant</v>
      </c>
      <c r="AB141" s="4" t="str">
        <f>IF(AND(I141="Frakørselsrampe",Inddata!AC156=""),60,IF(AND(I141="Tilkørselsrampe",Inddata!AC156=""),80,IF(AND(OR(I141="Frakørselsrampe",I141="Tilkørselsrampe"),Inddata!AC156&gt;4,Inddata!AC156&lt;200),Inddata!AC156,"Irrelevant")))</f>
        <v>Irrelevant</v>
      </c>
      <c r="AC141" s="4" t="str">
        <f>IF(AND(OR(I141="Motorvejsstrækning",I141="Frakørselsflettestrækning",I141="Tilkørselsflettestrækning"),Inddata!AD156=""),"Nej",IF(OR(I141="Motorvejsstrækning",I141="Frakørselsflettestrækning",I141="Tilkørselsflettestrækning"),Inddata!AD156,"Irrelevant"))</f>
        <v>Irrelevant</v>
      </c>
      <c r="AD141" s="4" t="str">
        <f>IF(AND(OR(I141="Motorvejsstrækning",I141="Frakørselsflettestrækning",I141="Tilkørselsflettestrækning"),Inddata!AE156=""),"130 km/t",IF(OR(I141="Motorvejsstrækning",I141="Frakørselsflettestrækning",I141="Tilkørselsflettestrækning"),Inddata!AE156,"Irrelevant"))</f>
        <v>Irrelevant</v>
      </c>
      <c r="AE141" s="4" t="str">
        <f>IF(AND(I141="Tilkørselsflettestrækning",Inddata!AF156=""),"Nej",IF(I141="Tilkørselsflettestrækning",Inddata!AF156,"Irrelevant"))</f>
        <v>Irrelevant</v>
      </c>
      <c r="AF141" s="4" t="str">
        <f>IF(AND(AE141="Ja",Inddata!AG156&gt;0,Inddata!AG156&lt;1.00000001),Inddata!AG156,IF(OR(AE141="Nej",AE141="Ja"),0,"Irrelevant"))</f>
        <v>Irrelevant</v>
      </c>
    </row>
    <row r="142" spans="1:32" x14ac:dyDescent="0.25">
      <c r="A142" s="4" t="str">
        <f>IF(Inddata!A157="","",Inddata!A157)</f>
        <v/>
      </c>
      <c r="B142" s="4" t="str">
        <f>IF(Inddata!B157="","",Inddata!B157)</f>
        <v/>
      </c>
      <c r="C142" s="4" t="str">
        <f>IF(Inddata!C157="","",Inddata!C157)</f>
        <v/>
      </c>
      <c r="D142" s="4" t="str">
        <f>IF(Inddata!D157="","",Inddata!D157)</f>
        <v/>
      </c>
      <c r="E142" s="4" t="str">
        <f>IF(Inddata!E157="","",Inddata!E157)</f>
        <v/>
      </c>
      <c r="F142" s="4" t="str">
        <f>IF(Inddata!F157="","",Inddata!F157)</f>
        <v/>
      </c>
      <c r="G142" s="4">
        <f>IF(Inddata!G157="","",Inddata!G157)</f>
        <v>0</v>
      </c>
      <c r="H142" s="4" t="str">
        <f>IF(Inddata!H157&gt;0.5,Inddata!H157,"")</f>
        <v/>
      </c>
      <c r="I142" s="4" t="str">
        <f>IF(Inddata!I157="","",Inddata!I157)</f>
        <v/>
      </c>
      <c r="J142" s="4" t="str">
        <f>IF(AND(OR(I142="Motorvejsstrækning",I142="Frakørselsflettestrækning",I142="Tilkørselsflettestrækning"),Inddata!K157=""),2,IF(AND(OR(I142="Motorvejsstrækning",I142="Frakørselsflettestrækning",I142="Tilkørselsflettestrækning"),Inddata!K157&gt;0.5,Inddata!K157&lt;21),Inddata!K157,"Irrelevant"))</f>
        <v>Irrelevant</v>
      </c>
      <c r="K142" s="4" t="str">
        <f>IF(AND(OR(I142="Motorvejsstrækning",I142="Frakørselsflettestrækning",I142="Tilkørselsflettestrækning",I142="Frakørselsrampe",I142="Tilkørselsrampe"),Inddata!L157=""),3.5,IF(AND(OR(I142="Motorvejsstrækning",I142="Frakørselsflettestrækning",I142="Tilkørselsflettestrækning",I142="Frakørselsrampe",I142="Tilkørselsrampe"),Inddata!L157&gt;1.5,Inddata!L157&lt;11),Inddata!L157,"Irrelevant"))</f>
        <v>Irrelevant</v>
      </c>
      <c r="L142" s="4" t="str">
        <f>IF(AND(I142="Motorvejsstrækning",Inddata!M157=""),"Nej",IF(I142="Motorvejsstrækning",Inddata!M157,"Irrelevant"))</f>
        <v>Irrelevant</v>
      </c>
      <c r="M142" s="4" t="str">
        <f>IF(AND(L142="Ja",Inddata!N157&gt;0,Inddata!N157&lt;1.00000001),Inddata!N157,IF(OR(L142="Nej",L142="Ja"),0,"Irrelevant"))</f>
        <v>Irrelevant</v>
      </c>
      <c r="N142" s="4" t="str">
        <f>IF(AND(OR(I142="Motorvejsstrækning",I142="Frakørselsflettestrækning",I142="Tilkørselsflettestrækning"),Inddata!O157=""),3,IF(AND(OR(I142="Motorvejsstrækning",I142="Frakørselsflettestrækning",I142="Tilkørselsflettestrækning"),Inddata!O157&lt;11,Inddata!O157&gt;-0.00000001),Inddata!O157,"Irrelevant"))</f>
        <v>Irrelevant</v>
      </c>
      <c r="O142" s="4" t="str">
        <f>IF(AND(OR(I142="Motorvejsstrækning",I142="Frakørselsflettestrækning",I142="Tilkørselsflettestrækning",I142="Frakørselsrampe",I142="Tilkørselsrampe"),Inddata!P157=""),0.5,IF(AND(OR(I142="Motorvejsstrækning",I142="Frakørselsflettestrækning",I142="Tilkørselsflettestrækning",I142="Frakørselsrampe",I142="Tilkørselsrampe"),Inddata!P157&gt;-0.00000001,Inddata!P157&lt;11),Inddata!P157,"Irrelevant"))</f>
        <v>Irrelevant</v>
      </c>
      <c r="P142" s="4" t="str">
        <f>IF(AND(OR(I142="Motorvejsstrækning",I142="Frakørselsflettestrækning",I142="Tilkørselsflettestrækning"),Inddata!Q157=""),5,IF(AND(OR(I142="Motorvejsstrækning",I142="Frakørselsflettestrækning",I142="Tilkørselsflettestrækning"),Inddata!Q157&gt;-0.00000001,Inddata!Q157&lt;101),Inddata!Q157,"Irrelevant"))</f>
        <v>Irrelevant</v>
      </c>
      <c r="Q142" s="4" t="str">
        <f>IF(AND(OR(I142="Motorvejsstrækning",I142="Frakørselsflettestrækning",I142="Tilkørselsflettestrækning"),Inddata!R157=""),"Lige",IF(AND(OR(I142="Motorvejsstrækning",I142="Frakørselsflettestrækning",I142="Tilkørselsflettestrækning"),Inddata!R157&gt;10),Inddata!R157,"Irrelevant"))</f>
        <v>Irrelevant</v>
      </c>
      <c r="R142" s="4" t="str">
        <f>IF(Q142="Lige",0,IF(AND(OR(I142="Motorvejsstrækning",I142="Frakørselsflettestrækning",I142="Tilkørselsflettestrækning"),OR(Inddata!S157="",Inddata!S157&gt;(G142*1000))),G142*1000,IF(AND(OR(I142="Motorvejsstrækning",I142="Frakørselsflettestrækning",I142="Tilkørselsflettestrækning"),Inddata!S157&gt;0),Inddata!S157,"Irrelevant")))</f>
        <v>Irrelevant</v>
      </c>
      <c r="S142" s="4" t="str">
        <f>IF(AND(OR(I142="Motorvejsstrækning",I142="Frakørselsflettestrækning",I142="Tilkørselsflettestrækning"),Inddata!T157=""),"Lige",IF(AND(OR(I142="Motorvejsstrækning",I142="Frakørselsflettestrækning",I142="Tilkørselsflettestrækning"),Inddata!T157&gt;10),Inddata!T157,"Irrelevant"))</f>
        <v>Irrelevant</v>
      </c>
      <c r="T142" s="4" t="str">
        <f>IF(S142="Lige",0,IF(R142="Irrelevant","Irrelevant",IF(AND(OR(I142="Motorvejsstrækning",I142="Frakørselsflettestrækning",I142="Tilkørselsflettestrækning"),OR(Inddata!U157="",Inddata!U157&gt;(G142*1000-R142))),G142*1000-R142,IF(AND(OR(I142="Motorvejsstrækning",I142="Frakørselsflettestrækning",I142="Tilkørselsflettestrækning"),Inddata!U157&gt;0),Inddata!U157,"Irrelevant"))))</f>
        <v>Irrelevant</v>
      </c>
      <c r="U142" s="4" t="str">
        <f>IF(AND(OR(I142="Motorvejsstrækning",I142="Frakørselsflettestrækning",I142="Tilkørselsflettestrækning",I142="Frakørselsrampe",I142="Tilkørselsrampe"),Inddata!V157=""),"Nej",IF(OR(I142="Motorvejsstrækning",I142="Frakørselsflettestrækning",I142="Tilkørselsflettestrækning",I142="Frakørselsrampe",I142="Tilkørselsrampe"),Inddata!V157,"Irrelevant"))</f>
        <v>Irrelevant</v>
      </c>
      <c r="V142" s="4" t="str">
        <f>IF(W142="Lige",IF(AND(OR(I142="Frakørselsrampe",I142="Tilkørselsrampe"),Inddata!W157=""),"Lige ruderrampe",IF(OR(I142="Frakørselsrampe",I142="Tilkørselsrampe"),Inddata!W157,"Irrelevant")),"Irrelevant")</f>
        <v>Irrelevant</v>
      </c>
      <c r="W142" s="4" t="str">
        <f>IF(AND(OR(I142="Frakørselsrampe",I142="Tilkørselsrampe"),Inddata!X157=""),"Lige",IF(AND(OR(I142="Frakørselsrampe",I142="Tilkørselsrampe"),Inddata!X157&gt;10),Inddata!X157,"Irrelevant"))</f>
        <v>Irrelevant</v>
      </c>
      <c r="X142" s="4" t="str">
        <f>IF(AND(OR(I142="Frakørselsrampe",I142="Tilkørselsrampe"),OR(Inddata!Y157="",Inddata!Y157&gt;(G142*1000))),G142*1000,IF(AND(OR(I142="Frakørselsrampe",I142="Tilkørselsrampe"),Inddata!Y157&gt;0),Inddata!Y157,"Irrelevant"))</f>
        <v>Irrelevant</v>
      </c>
      <c r="Y142" s="4" t="str">
        <f>IF(AND(I142="Frakørselsrampe",Inddata!Z157=""),95,IF(AND(I142="Tilkørselsrampe",Inddata!Z157=""),45,IF(AND(OR(I142="Frakørselsrampe",I142="Tilkørselsrampe"),Inddata!Z157&gt;4,Inddata!Z157&lt;200),Inddata!Z157,"Irrelevant")))</f>
        <v>Irrelevant</v>
      </c>
      <c r="Z142" s="4" t="str">
        <f>IF(AND(OR(I142="Frakørselsrampe",I142="Tilkørselsrampe"),Inddata!AA157=""),"Lige",IF(AND(OR(I142="Frakørselsrampe",I142="Tilkørselsrampe"),Inddata!AA157&gt;10),Inddata!AA157,"Irrelevant"))</f>
        <v>Irrelevant</v>
      </c>
      <c r="AA142" s="4" t="str">
        <f>IF(X142="Irrelevant","Irrelevant",IF(AND(OR(I142="Frakørselsrampe",I142="Tilkørselsrampe"),OR(Inddata!AB157="",Inddata!AB157&gt;(G142*1000-X142))),G142*1000-X142,IF(AND(OR(I142="Frakørselsrampe",I142="Tilkørselsrampe"),Inddata!AB157&gt;0),Inddata!AB157,"Irrelevant")))</f>
        <v>Irrelevant</v>
      </c>
      <c r="AB142" s="4" t="str">
        <f>IF(AND(I142="Frakørselsrampe",Inddata!AC157=""),60,IF(AND(I142="Tilkørselsrampe",Inddata!AC157=""),80,IF(AND(OR(I142="Frakørselsrampe",I142="Tilkørselsrampe"),Inddata!AC157&gt;4,Inddata!AC157&lt;200),Inddata!AC157,"Irrelevant")))</f>
        <v>Irrelevant</v>
      </c>
      <c r="AC142" s="4" t="str">
        <f>IF(AND(OR(I142="Motorvejsstrækning",I142="Frakørselsflettestrækning",I142="Tilkørselsflettestrækning"),Inddata!AD157=""),"Nej",IF(OR(I142="Motorvejsstrækning",I142="Frakørselsflettestrækning",I142="Tilkørselsflettestrækning"),Inddata!AD157,"Irrelevant"))</f>
        <v>Irrelevant</v>
      </c>
      <c r="AD142" s="4" t="str">
        <f>IF(AND(OR(I142="Motorvejsstrækning",I142="Frakørselsflettestrækning",I142="Tilkørselsflettestrækning"),Inddata!AE157=""),"130 km/t",IF(OR(I142="Motorvejsstrækning",I142="Frakørselsflettestrækning",I142="Tilkørselsflettestrækning"),Inddata!AE157,"Irrelevant"))</f>
        <v>Irrelevant</v>
      </c>
      <c r="AE142" s="4" t="str">
        <f>IF(AND(I142="Tilkørselsflettestrækning",Inddata!AF157=""),"Nej",IF(I142="Tilkørselsflettestrækning",Inddata!AF157,"Irrelevant"))</f>
        <v>Irrelevant</v>
      </c>
      <c r="AF142" s="4" t="str">
        <f>IF(AND(AE142="Ja",Inddata!AG157&gt;0,Inddata!AG157&lt;1.00000001),Inddata!AG157,IF(OR(AE142="Nej",AE142="Ja"),0,"Irrelevant"))</f>
        <v>Irrelevant</v>
      </c>
    </row>
    <row r="143" spans="1:32" x14ac:dyDescent="0.25">
      <c r="A143" s="4" t="str">
        <f>IF(Inddata!A158="","",Inddata!A158)</f>
        <v/>
      </c>
      <c r="B143" s="4" t="str">
        <f>IF(Inddata!B158="","",Inddata!B158)</f>
        <v/>
      </c>
      <c r="C143" s="4" t="str">
        <f>IF(Inddata!C158="","",Inddata!C158)</f>
        <v/>
      </c>
      <c r="D143" s="4" t="str">
        <f>IF(Inddata!D158="","",Inddata!D158)</f>
        <v/>
      </c>
      <c r="E143" s="4" t="str">
        <f>IF(Inddata!E158="","",Inddata!E158)</f>
        <v/>
      </c>
      <c r="F143" s="4" t="str">
        <f>IF(Inddata!F158="","",Inddata!F158)</f>
        <v/>
      </c>
      <c r="G143" s="4">
        <f>IF(Inddata!G158="","",Inddata!G158)</f>
        <v>0</v>
      </c>
      <c r="H143" s="4" t="str">
        <f>IF(Inddata!H158&gt;0.5,Inddata!H158,"")</f>
        <v/>
      </c>
      <c r="I143" s="4" t="str">
        <f>IF(Inddata!I158="","",Inddata!I158)</f>
        <v/>
      </c>
      <c r="J143" s="4" t="str">
        <f>IF(AND(OR(I143="Motorvejsstrækning",I143="Frakørselsflettestrækning",I143="Tilkørselsflettestrækning"),Inddata!K158=""),2,IF(AND(OR(I143="Motorvejsstrækning",I143="Frakørselsflettestrækning",I143="Tilkørselsflettestrækning"),Inddata!K158&gt;0.5,Inddata!K158&lt;21),Inddata!K158,"Irrelevant"))</f>
        <v>Irrelevant</v>
      </c>
      <c r="K143" s="4" t="str">
        <f>IF(AND(OR(I143="Motorvejsstrækning",I143="Frakørselsflettestrækning",I143="Tilkørselsflettestrækning",I143="Frakørselsrampe",I143="Tilkørselsrampe"),Inddata!L158=""),3.5,IF(AND(OR(I143="Motorvejsstrækning",I143="Frakørselsflettestrækning",I143="Tilkørselsflettestrækning",I143="Frakørselsrampe",I143="Tilkørselsrampe"),Inddata!L158&gt;1.5,Inddata!L158&lt;11),Inddata!L158,"Irrelevant"))</f>
        <v>Irrelevant</v>
      </c>
      <c r="L143" s="4" t="str">
        <f>IF(AND(I143="Motorvejsstrækning",Inddata!M158=""),"Nej",IF(I143="Motorvejsstrækning",Inddata!M158,"Irrelevant"))</f>
        <v>Irrelevant</v>
      </c>
      <c r="M143" s="4" t="str">
        <f>IF(AND(L143="Ja",Inddata!N158&gt;0,Inddata!N158&lt;1.00000001),Inddata!N158,IF(OR(L143="Nej",L143="Ja"),0,"Irrelevant"))</f>
        <v>Irrelevant</v>
      </c>
      <c r="N143" s="4" t="str">
        <f>IF(AND(OR(I143="Motorvejsstrækning",I143="Frakørselsflettestrækning",I143="Tilkørselsflettestrækning"),Inddata!O158=""),3,IF(AND(OR(I143="Motorvejsstrækning",I143="Frakørselsflettestrækning",I143="Tilkørselsflettestrækning"),Inddata!O158&lt;11,Inddata!O158&gt;-0.00000001),Inddata!O158,"Irrelevant"))</f>
        <v>Irrelevant</v>
      </c>
      <c r="O143" s="4" t="str">
        <f>IF(AND(OR(I143="Motorvejsstrækning",I143="Frakørselsflettestrækning",I143="Tilkørselsflettestrækning",I143="Frakørselsrampe",I143="Tilkørselsrampe"),Inddata!P158=""),0.5,IF(AND(OR(I143="Motorvejsstrækning",I143="Frakørselsflettestrækning",I143="Tilkørselsflettestrækning",I143="Frakørselsrampe",I143="Tilkørselsrampe"),Inddata!P158&gt;-0.00000001,Inddata!P158&lt;11),Inddata!P158,"Irrelevant"))</f>
        <v>Irrelevant</v>
      </c>
      <c r="P143" s="4" t="str">
        <f>IF(AND(OR(I143="Motorvejsstrækning",I143="Frakørselsflettestrækning",I143="Tilkørselsflettestrækning"),Inddata!Q158=""),5,IF(AND(OR(I143="Motorvejsstrækning",I143="Frakørselsflettestrækning",I143="Tilkørselsflettestrækning"),Inddata!Q158&gt;-0.00000001,Inddata!Q158&lt;101),Inddata!Q158,"Irrelevant"))</f>
        <v>Irrelevant</v>
      </c>
      <c r="Q143" s="4" t="str">
        <f>IF(AND(OR(I143="Motorvejsstrækning",I143="Frakørselsflettestrækning",I143="Tilkørselsflettestrækning"),Inddata!R158=""),"Lige",IF(AND(OR(I143="Motorvejsstrækning",I143="Frakørselsflettestrækning",I143="Tilkørselsflettestrækning"),Inddata!R158&gt;10),Inddata!R158,"Irrelevant"))</f>
        <v>Irrelevant</v>
      </c>
      <c r="R143" s="4" t="str">
        <f>IF(Q143="Lige",0,IF(AND(OR(I143="Motorvejsstrækning",I143="Frakørselsflettestrækning",I143="Tilkørselsflettestrækning"),OR(Inddata!S158="",Inddata!S158&gt;(G143*1000))),G143*1000,IF(AND(OR(I143="Motorvejsstrækning",I143="Frakørselsflettestrækning",I143="Tilkørselsflettestrækning"),Inddata!S158&gt;0),Inddata!S158,"Irrelevant")))</f>
        <v>Irrelevant</v>
      </c>
      <c r="S143" s="4" t="str">
        <f>IF(AND(OR(I143="Motorvejsstrækning",I143="Frakørselsflettestrækning",I143="Tilkørselsflettestrækning"),Inddata!T158=""),"Lige",IF(AND(OR(I143="Motorvejsstrækning",I143="Frakørselsflettestrækning",I143="Tilkørselsflettestrækning"),Inddata!T158&gt;10),Inddata!T158,"Irrelevant"))</f>
        <v>Irrelevant</v>
      </c>
      <c r="T143" s="4" t="str">
        <f>IF(S143="Lige",0,IF(R143="Irrelevant","Irrelevant",IF(AND(OR(I143="Motorvejsstrækning",I143="Frakørselsflettestrækning",I143="Tilkørselsflettestrækning"),OR(Inddata!U158="",Inddata!U158&gt;(G143*1000-R143))),G143*1000-R143,IF(AND(OR(I143="Motorvejsstrækning",I143="Frakørselsflettestrækning",I143="Tilkørselsflettestrækning"),Inddata!U158&gt;0),Inddata!U158,"Irrelevant"))))</f>
        <v>Irrelevant</v>
      </c>
      <c r="U143" s="4" t="str">
        <f>IF(AND(OR(I143="Motorvejsstrækning",I143="Frakørselsflettestrækning",I143="Tilkørselsflettestrækning",I143="Frakørselsrampe",I143="Tilkørselsrampe"),Inddata!V158=""),"Nej",IF(OR(I143="Motorvejsstrækning",I143="Frakørselsflettestrækning",I143="Tilkørselsflettestrækning",I143="Frakørselsrampe",I143="Tilkørselsrampe"),Inddata!V158,"Irrelevant"))</f>
        <v>Irrelevant</v>
      </c>
      <c r="V143" s="4" t="str">
        <f>IF(W143="Lige",IF(AND(OR(I143="Frakørselsrampe",I143="Tilkørselsrampe"),Inddata!W158=""),"Lige ruderrampe",IF(OR(I143="Frakørselsrampe",I143="Tilkørselsrampe"),Inddata!W158,"Irrelevant")),"Irrelevant")</f>
        <v>Irrelevant</v>
      </c>
      <c r="W143" s="4" t="str">
        <f>IF(AND(OR(I143="Frakørselsrampe",I143="Tilkørselsrampe"),Inddata!X158=""),"Lige",IF(AND(OR(I143="Frakørselsrampe",I143="Tilkørselsrampe"),Inddata!X158&gt;10),Inddata!X158,"Irrelevant"))</f>
        <v>Irrelevant</v>
      </c>
      <c r="X143" s="4" t="str">
        <f>IF(AND(OR(I143="Frakørselsrampe",I143="Tilkørselsrampe"),OR(Inddata!Y158="",Inddata!Y158&gt;(G143*1000))),G143*1000,IF(AND(OR(I143="Frakørselsrampe",I143="Tilkørselsrampe"),Inddata!Y158&gt;0),Inddata!Y158,"Irrelevant"))</f>
        <v>Irrelevant</v>
      </c>
      <c r="Y143" s="4" t="str">
        <f>IF(AND(I143="Frakørselsrampe",Inddata!Z158=""),95,IF(AND(I143="Tilkørselsrampe",Inddata!Z158=""),45,IF(AND(OR(I143="Frakørselsrampe",I143="Tilkørselsrampe"),Inddata!Z158&gt;4,Inddata!Z158&lt;200),Inddata!Z158,"Irrelevant")))</f>
        <v>Irrelevant</v>
      </c>
      <c r="Z143" s="4" t="str">
        <f>IF(AND(OR(I143="Frakørselsrampe",I143="Tilkørselsrampe"),Inddata!AA158=""),"Lige",IF(AND(OR(I143="Frakørselsrampe",I143="Tilkørselsrampe"),Inddata!AA158&gt;10),Inddata!AA158,"Irrelevant"))</f>
        <v>Irrelevant</v>
      </c>
      <c r="AA143" s="4" t="str">
        <f>IF(X143="Irrelevant","Irrelevant",IF(AND(OR(I143="Frakørselsrampe",I143="Tilkørselsrampe"),OR(Inddata!AB158="",Inddata!AB158&gt;(G143*1000-X143))),G143*1000-X143,IF(AND(OR(I143="Frakørselsrampe",I143="Tilkørselsrampe"),Inddata!AB158&gt;0),Inddata!AB158,"Irrelevant")))</f>
        <v>Irrelevant</v>
      </c>
      <c r="AB143" s="4" t="str">
        <f>IF(AND(I143="Frakørselsrampe",Inddata!AC158=""),60,IF(AND(I143="Tilkørselsrampe",Inddata!AC158=""),80,IF(AND(OR(I143="Frakørselsrampe",I143="Tilkørselsrampe"),Inddata!AC158&gt;4,Inddata!AC158&lt;200),Inddata!AC158,"Irrelevant")))</f>
        <v>Irrelevant</v>
      </c>
      <c r="AC143" s="4" t="str">
        <f>IF(AND(OR(I143="Motorvejsstrækning",I143="Frakørselsflettestrækning",I143="Tilkørselsflettestrækning"),Inddata!AD158=""),"Nej",IF(OR(I143="Motorvejsstrækning",I143="Frakørselsflettestrækning",I143="Tilkørselsflettestrækning"),Inddata!AD158,"Irrelevant"))</f>
        <v>Irrelevant</v>
      </c>
      <c r="AD143" s="4" t="str">
        <f>IF(AND(OR(I143="Motorvejsstrækning",I143="Frakørselsflettestrækning",I143="Tilkørselsflettestrækning"),Inddata!AE158=""),"130 km/t",IF(OR(I143="Motorvejsstrækning",I143="Frakørselsflettestrækning",I143="Tilkørselsflettestrækning"),Inddata!AE158,"Irrelevant"))</f>
        <v>Irrelevant</v>
      </c>
      <c r="AE143" s="4" t="str">
        <f>IF(AND(I143="Tilkørselsflettestrækning",Inddata!AF158=""),"Nej",IF(I143="Tilkørselsflettestrækning",Inddata!AF158,"Irrelevant"))</f>
        <v>Irrelevant</v>
      </c>
      <c r="AF143" s="4" t="str">
        <f>IF(AND(AE143="Ja",Inddata!AG158&gt;0,Inddata!AG158&lt;1.00000001),Inddata!AG158,IF(OR(AE143="Nej",AE143="Ja"),0,"Irrelevant"))</f>
        <v>Irrelevant</v>
      </c>
    </row>
    <row r="144" spans="1:32" x14ac:dyDescent="0.25">
      <c r="A144" s="4" t="str">
        <f>IF(Inddata!A159="","",Inddata!A159)</f>
        <v/>
      </c>
      <c r="B144" s="4" t="str">
        <f>IF(Inddata!B159="","",Inddata!B159)</f>
        <v/>
      </c>
      <c r="C144" s="4" t="str">
        <f>IF(Inddata!C159="","",Inddata!C159)</f>
        <v/>
      </c>
      <c r="D144" s="4" t="str">
        <f>IF(Inddata!D159="","",Inddata!D159)</f>
        <v/>
      </c>
      <c r="E144" s="4" t="str">
        <f>IF(Inddata!E159="","",Inddata!E159)</f>
        <v/>
      </c>
      <c r="F144" s="4" t="str">
        <f>IF(Inddata!F159="","",Inddata!F159)</f>
        <v/>
      </c>
      <c r="G144" s="4">
        <f>IF(Inddata!G159="","",Inddata!G159)</f>
        <v>0</v>
      </c>
      <c r="H144" s="4" t="str">
        <f>IF(Inddata!H159&gt;0.5,Inddata!H159,"")</f>
        <v/>
      </c>
      <c r="I144" s="4" t="str">
        <f>IF(Inddata!I159="","",Inddata!I159)</f>
        <v/>
      </c>
      <c r="J144" s="4" t="str">
        <f>IF(AND(OR(I144="Motorvejsstrækning",I144="Frakørselsflettestrækning",I144="Tilkørselsflettestrækning"),Inddata!K159=""),2,IF(AND(OR(I144="Motorvejsstrækning",I144="Frakørselsflettestrækning",I144="Tilkørselsflettestrækning"),Inddata!K159&gt;0.5,Inddata!K159&lt;21),Inddata!K159,"Irrelevant"))</f>
        <v>Irrelevant</v>
      </c>
      <c r="K144" s="4" t="str">
        <f>IF(AND(OR(I144="Motorvejsstrækning",I144="Frakørselsflettestrækning",I144="Tilkørselsflettestrækning",I144="Frakørselsrampe",I144="Tilkørselsrampe"),Inddata!L159=""),3.5,IF(AND(OR(I144="Motorvejsstrækning",I144="Frakørselsflettestrækning",I144="Tilkørselsflettestrækning",I144="Frakørselsrampe",I144="Tilkørselsrampe"),Inddata!L159&gt;1.5,Inddata!L159&lt;11),Inddata!L159,"Irrelevant"))</f>
        <v>Irrelevant</v>
      </c>
      <c r="L144" s="4" t="str">
        <f>IF(AND(I144="Motorvejsstrækning",Inddata!M159=""),"Nej",IF(I144="Motorvejsstrækning",Inddata!M159,"Irrelevant"))</f>
        <v>Irrelevant</v>
      </c>
      <c r="M144" s="4" t="str">
        <f>IF(AND(L144="Ja",Inddata!N159&gt;0,Inddata!N159&lt;1.00000001),Inddata!N159,IF(OR(L144="Nej",L144="Ja"),0,"Irrelevant"))</f>
        <v>Irrelevant</v>
      </c>
      <c r="N144" s="4" t="str">
        <f>IF(AND(OR(I144="Motorvejsstrækning",I144="Frakørselsflettestrækning",I144="Tilkørselsflettestrækning"),Inddata!O159=""),3,IF(AND(OR(I144="Motorvejsstrækning",I144="Frakørselsflettestrækning",I144="Tilkørselsflettestrækning"),Inddata!O159&lt;11,Inddata!O159&gt;-0.00000001),Inddata!O159,"Irrelevant"))</f>
        <v>Irrelevant</v>
      </c>
      <c r="O144" s="4" t="str">
        <f>IF(AND(OR(I144="Motorvejsstrækning",I144="Frakørselsflettestrækning",I144="Tilkørselsflettestrækning",I144="Frakørselsrampe",I144="Tilkørselsrampe"),Inddata!P159=""),0.5,IF(AND(OR(I144="Motorvejsstrækning",I144="Frakørselsflettestrækning",I144="Tilkørselsflettestrækning",I144="Frakørselsrampe",I144="Tilkørselsrampe"),Inddata!P159&gt;-0.00000001,Inddata!P159&lt;11),Inddata!P159,"Irrelevant"))</f>
        <v>Irrelevant</v>
      </c>
      <c r="P144" s="4" t="str">
        <f>IF(AND(OR(I144="Motorvejsstrækning",I144="Frakørselsflettestrækning",I144="Tilkørselsflettestrækning"),Inddata!Q159=""),5,IF(AND(OR(I144="Motorvejsstrækning",I144="Frakørselsflettestrækning",I144="Tilkørselsflettestrækning"),Inddata!Q159&gt;-0.00000001,Inddata!Q159&lt;101),Inddata!Q159,"Irrelevant"))</f>
        <v>Irrelevant</v>
      </c>
      <c r="Q144" s="4" t="str">
        <f>IF(AND(OR(I144="Motorvejsstrækning",I144="Frakørselsflettestrækning",I144="Tilkørselsflettestrækning"),Inddata!R159=""),"Lige",IF(AND(OR(I144="Motorvejsstrækning",I144="Frakørselsflettestrækning",I144="Tilkørselsflettestrækning"),Inddata!R159&gt;10),Inddata!R159,"Irrelevant"))</f>
        <v>Irrelevant</v>
      </c>
      <c r="R144" s="4" t="str">
        <f>IF(Q144="Lige",0,IF(AND(OR(I144="Motorvejsstrækning",I144="Frakørselsflettestrækning",I144="Tilkørselsflettestrækning"),OR(Inddata!S159="",Inddata!S159&gt;(G144*1000))),G144*1000,IF(AND(OR(I144="Motorvejsstrækning",I144="Frakørselsflettestrækning",I144="Tilkørselsflettestrækning"),Inddata!S159&gt;0),Inddata!S159,"Irrelevant")))</f>
        <v>Irrelevant</v>
      </c>
      <c r="S144" s="4" t="str">
        <f>IF(AND(OR(I144="Motorvejsstrækning",I144="Frakørselsflettestrækning",I144="Tilkørselsflettestrækning"),Inddata!T159=""),"Lige",IF(AND(OR(I144="Motorvejsstrækning",I144="Frakørselsflettestrækning",I144="Tilkørselsflettestrækning"),Inddata!T159&gt;10),Inddata!T159,"Irrelevant"))</f>
        <v>Irrelevant</v>
      </c>
      <c r="T144" s="4" t="str">
        <f>IF(S144="Lige",0,IF(R144="Irrelevant","Irrelevant",IF(AND(OR(I144="Motorvejsstrækning",I144="Frakørselsflettestrækning",I144="Tilkørselsflettestrækning"),OR(Inddata!U159="",Inddata!U159&gt;(G144*1000-R144))),G144*1000-R144,IF(AND(OR(I144="Motorvejsstrækning",I144="Frakørselsflettestrækning",I144="Tilkørselsflettestrækning"),Inddata!U159&gt;0),Inddata!U159,"Irrelevant"))))</f>
        <v>Irrelevant</v>
      </c>
      <c r="U144" s="4" t="str">
        <f>IF(AND(OR(I144="Motorvejsstrækning",I144="Frakørselsflettestrækning",I144="Tilkørselsflettestrækning",I144="Frakørselsrampe",I144="Tilkørselsrampe"),Inddata!V159=""),"Nej",IF(OR(I144="Motorvejsstrækning",I144="Frakørselsflettestrækning",I144="Tilkørselsflettestrækning",I144="Frakørselsrampe",I144="Tilkørselsrampe"),Inddata!V159,"Irrelevant"))</f>
        <v>Irrelevant</v>
      </c>
      <c r="V144" s="4" t="str">
        <f>IF(W144="Lige",IF(AND(OR(I144="Frakørselsrampe",I144="Tilkørselsrampe"),Inddata!W159=""),"Lige ruderrampe",IF(OR(I144="Frakørselsrampe",I144="Tilkørselsrampe"),Inddata!W159,"Irrelevant")),"Irrelevant")</f>
        <v>Irrelevant</v>
      </c>
      <c r="W144" s="4" t="str">
        <f>IF(AND(OR(I144="Frakørselsrampe",I144="Tilkørselsrampe"),Inddata!X159=""),"Lige",IF(AND(OR(I144="Frakørselsrampe",I144="Tilkørselsrampe"),Inddata!X159&gt;10),Inddata!X159,"Irrelevant"))</f>
        <v>Irrelevant</v>
      </c>
      <c r="X144" s="4" t="str">
        <f>IF(AND(OR(I144="Frakørselsrampe",I144="Tilkørselsrampe"),OR(Inddata!Y159="",Inddata!Y159&gt;(G144*1000))),G144*1000,IF(AND(OR(I144="Frakørselsrampe",I144="Tilkørselsrampe"),Inddata!Y159&gt;0),Inddata!Y159,"Irrelevant"))</f>
        <v>Irrelevant</v>
      </c>
      <c r="Y144" s="4" t="str">
        <f>IF(AND(I144="Frakørselsrampe",Inddata!Z159=""),95,IF(AND(I144="Tilkørselsrampe",Inddata!Z159=""),45,IF(AND(OR(I144="Frakørselsrampe",I144="Tilkørselsrampe"),Inddata!Z159&gt;4,Inddata!Z159&lt;200),Inddata!Z159,"Irrelevant")))</f>
        <v>Irrelevant</v>
      </c>
      <c r="Z144" s="4" t="str">
        <f>IF(AND(OR(I144="Frakørselsrampe",I144="Tilkørselsrampe"),Inddata!AA159=""),"Lige",IF(AND(OR(I144="Frakørselsrampe",I144="Tilkørselsrampe"),Inddata!AA159&gt;10),Inddata!AA159,"Irrelevant"))</f>
        <v>Irrelevant</v>
      </c>
      <c r="AA144" s="4" t="str">
        <f>IF(X144="Irrelevant","Irrelevant",IF(AND(OR(I144="Frakørselsrampe",I144="Tilkørselsrampe"),OR(Inddata!AB159="",Inddata!AB159&gt;(G144*1000-X144))),G144*1000-X144,IF(AND(OR(I144="Frakørselsrampe",I144="Tilkørselsrampe"),Inddata!AB159&gt;0),Inddata!AB159,"Irrelevant")))</f>
        <v>Irrelevant</v>
      </c>
      <c r="AB144" s="4" t="str">
        <f>IF(AND(I144="Frakørselsrampe",Inddata!AC159=""),60,IF(AND(I144="Tilkørselsrampe",Inddata!AC159=""),80,IF(AND(OR(I144="Frakørselsrampe",I144="Tilkørselsrampe"),Inddata!AC159&gt;4,Inddata!AC159&lt;200),Inddata!AC159,"Irrelevant")))</f>
        <v>Irrelevant</v>
      </c>
      <c r="AC144" s="4" t="str">
        <f>IF(AND(OR(I144="Motorvejsstrækning",I144="Frakørselsflettestrækning",I144="Tilkørselsflettestrækning"),Inddata!AD159=""),"Nej",IF(OR(I144="Motorvejsstrækning",I144="Frakørselsflettestrækning",I144="Tilkørselsflettestrækning"),Inddata!AD159,"Irrelevant"))</f>
        <v>Irrelevant</v>
      </c>
      <c r="AD144" s="4" t="str">
        <f>IF(AND(OR(I144="Motorvejsstrækning",I144="Frakørselsflettestrækning",I144="Tilkørselsflettestrækning"),Inddata!AE159=""),"130 km/t",IF(OR(I144="Motorvejsstrækning",I144="Frakørselsflettestrækning",I144="Tilkørselsflettestrækning"),Inddata!AE159,"Irrelevant"))</f>
        <v>Irrelevant</v>
      </c>
      <c r="AE144" s="4" t="str">
        <f>IF(AND(I144="Tilkørselsflettestrækning",Inddata!AF159=""),"Nej",IF(I144="Tilkørselsflettestrækning",Inddata!AF159,"Irrelevant"))</f>
        <v>Irrelevant</v>
      </c>
      <c r="AF144" s="4" t="str">
        <f>IF(AND(AE144="Ja",Inddata!AG159&gt;0,Inddata!AG159&lt;1.00000001),Inddata!AG159,IF(OR(AE144="Nej",AE144="Ja"),0,"Irrelevant"))</f>
        <v>Irrelevant</v>
      </c>
    </row>
    <row r="145" spans="1:32" x14ac:dyDescent="0.25">
      <c r="A145" s="4" t="str">
        <f>IF(Inddata!A160="","",Inddata!A160)</f>
        <v/>
      </c>
      <c r="B145" s="4" t="str">
        <f>IF(Inddata!B160="","",Inddata!B160)</f>
        <v/>
      </c>
      <c r="C145" s="4" t="str">
        <f>IF(Inddata!C160="","",Inddata!C160)</f>
        <v/>
      </c>
      <c r="D145" s="4" t="str">
        <f>IF(Inddata!D160="","",Inddata!D160)</f>
        <v/>
      </c>
      <c r="E145" s="4" t="str">
        <f>IF(Inddata!E160="","",Inddata!E160)</f>
        <v/>
      </c>
      <c r="F145" s="4" t="str">
        <f>IF(Inddata!F160="","",Inddata!F160)</f>
        <v/>
      </c>
      <c r="G145" s="4">
        <f>IF(Inddata!G160="","",Inddata!G160)</f>
        <v>0</v>
      </c>
      <c r="H145" s="4" t="str">
        <f>IF(Inddata!H160&gt;0.5,Inddata!H160,"")</f>
        <v/>
      </c>
      <c r="I145" s="4" t="str">
        <f>IF(Inddata!I160="","",Inddata!I160)</f>
        <v/>
      </c>
      <c r="J145" s="4" t="str">
        <f>IF(AND(OR(I145="Motorvejsstrækning",I145="Frakørselsflettestrækning",I145="Tilkørselsflettestrækning"),Inddata!K160=""),2,IF(AND(OR(I145="Motorvejsstrækning",I145="Frakørselsflettestrækning",I145="Tilkørselsflettestrækning"),Inddata!K160&gt;0.5,Inddata!K160&lt;21),Inddata!K160,"Irrelevant"))</f>
        <v>Irrelevant</v>
      </c>
      <c r="K145" s="4" t="str">
        <f>IF(AND(OR(I145="Motorvejsstrækning",I145="Frakørselsflettestrækning",I145="Tilkørselsflettestrækning",I145="Frakørselsrampe",I145="Tilkørselsrampe"),Inddata!L160=""),3.5,IF(AND(OR(I145="Motorvejsstrækning",I145="Frakørselsflettestrækning",I145="Tilkørselsflettestrækning",I145="Frakørselsrampe",I145="Tilkørselsrampe"),Inddata!L160&gt;1.5,Inddata!L160&lt;11),Inddata!L160,"Irrelevant"))</f>
        <v>Irrelevant</v>
      </c>
      <c r="L145" s="4" t="str">
        <f>IF(AND(I145="Motorvejsstrækning",Inddata!M160=""),"Nej",IF(I145="Motorvejsstrækning",Inddata!M160,"Irrelevant"))</f>
        <v>Irrelevant</v>
      </c>
      <c r="M145" s="4" t="str">
        <f>IF(AND(L145="Ja",Inddata!N160&gt;0,Inddata!N160&lt;1.00000001),Inddata!N160,IF(OR(L145="Nej",L145="Ja"),0,"Irrelevant"))</f>
        <v>Irrelevant</v>
      </c>
      <c r="N145" s="4" t="str">
        <f>IF(AND(OR(I145="Motorvejsstrækning",I145="Frakørselsflettestrækning",I145="Tilkørselsflettestrækning"),Inddata!O160=""),3,IF(AND(OR(I145="Motorvejsstrækning",I145="Frakørselsflettestrækning",I145="Tilkørselsflettestrækning"),Inddata!O160&lt;11,Inddata!O160&gt;-0.00000001),Inddata!O160,"Irrelevant"))</f>
        <v>Irrelevant</v>
      </c>
      <c r="O145" s="4" t="str">
        <f>IF(AND(OR(I145="Motorvejsstrækning",I145="Frakørselsflettestrækning",I145="Tilkørselsflettestrækning",I145="Frakørselsrampe",I145="Tilkørselsrampe"),Inddata!P160=""),0.5,IF(AND(OR(I145="Motorvejsstrækning",I145="Frakørselsflettestrækning",I145="Tilkørselsflettestrækning",I145="Frakørselsrampe",I145="Tilkørselsrampe"),Inddata!P160&gt;-0.00000001,Inddata!P160&lt;11),Inddata!P160,"Irrelevant"))</f>
        <v>Irrelevant</v>
      </c>
      <c r="P145" s="4" t="str">
        <f>IF(AND(OR(I145="Motorvejsstrækning",I145="Frakørselsflettestrækning",I145="Tilkørselsflettestrækning"),Inddata!Q160=""),5,IF(AND(OR(I145="Motorvejsstrækning",I145="Frakørselsflettestrækning",I145="Tilkørselsflettestrækning"),Inddata!Q160&gt;-0.00000001,Inddata!Q160&lt;101),Inddata!Q160,"Irrelevant"))</f>
        <v>Irrelevant</v>
      </c>
      <c r="Q145" s="4" t="str">
        <f>IF(AND(OR(I145="Motorvejsstrækning",I145="Frakørselsflettestrækning",I145="Tilkørselsflettestrækning"),Inddata!R160=""),"Lige",IF(AND(OR(I145="Motorvejsstrækning",I145="Frakørselsflettestrækning",I145="Tilkørselsflettestrækning"),Inddata!R160&gt;10),Inddata!R160,"Irrelevant"))</f>
        <v>Irrelevant</v>
      </c>
      <c r="R145" s="4" t="str">
        <f>IF(Q145="Lige",0,IF(AND(OR(I145="Motorvejsstrækning",I145="Frakørselsflettestrækning",I145="Tilkørselsflettestrækning"),OR(Inddata!S160="",Inddata!S160&gt;(G145*1000))),G145*1000,IF(AND(OR(I145="Motorvejsstrækning",I145="Frakørselsflettestrækning",I145="Tilkørselsflettestrækning"),Inddata!S160&gt;0),Inddata!S160,"Irrelevant")))</f>
        <v>Irrelevant</v>
      </c>
      <c r="S145" s="4" t="str">
        <f>IF(AND(OR(I145="Motorvejsstrækning",I145="Frakørselsflettestrækning",I145="Tilkørselsflettestrækning"),Inddata!T160=""),"Lige",IF(AND(OR(I145="Motorvejsstrækning",I145="Frakørselsflettestrækning",I145="Tilkørselsflettestrækning"),Inddata!T160&gt;10),Inddata!T160,"Irrelevant"))</f>
        <v>Irrelevant</v>
      </c>
      <c r="T145" s="4" t="str">
        <f>IF(S145="Lige",0,IF(R145="Irrelevant","Irrelevant",IF(AND(OR(I145="Motorvejsstrækning",I145="Frakørselsflettestrækning",I145="Tilkørselsflettestrækning"),OR(Inddata!U160="",Inddata!U160&gt;(G145*1000-R145))),G145*1000-R145,IF(AND(OR(I145="Motorvejsstrækning",I145="Frakørselsflettestrækning",I145="Tilkørselsflettestrækning"),Inddata!U160&gt;0),Inddata!U160,"Irrelevant"))))</f>
        <v>Irrelevant</v>
      </c>
      <c r="U145" s="4" t="str">
        <f>IF(AND(OR(I145="Motorvejsstrækning",I145="Frakørselsflettestrækning",I145="Tilkørselsflettestrækning",I145="Frakørselsrampe",I145="Tilkørselsrampe"),Inddata!V160=""),"Nej",IF(OR(I145="Motorvejsstrækning",I145="Frakørselsflettestrækning",I145="Tilkørselsflettestrækning",I145="Frakørselsrampe",I145="Tilkørselsrampe"),Inddata!V160,"Irrelevant"))</f>
        <v>Irrelevant</v>
      </c>
      <c r="V145" s="4" t="str">
        <f>IF(W145="Lige",IF(AND(OR(I145="Frakørselsrampe",I145="Tilkørselsrampe"),Inddata!W160=""),"Lige ruderrampe",IF(OR(I145="Frakørselsrampe",I145="Tilkørselsrampe"),Inddata!W160,"Irrelevant")),"Irrelevant")</f>
        <v>Irrelevant</v>
      </c>
      <c r="W145" s="4" t="str">
        <f>IF(AND(OR(I145="Frakørselsrampe",I145="Tilkørselsrampe"),Inddata!X160=""),"Lige",IF(AND(OR(I145="Frakørselsrampe",I145="Tilkørselsrampe"),Inddata!X160&gt;10),Inddata!X160,"Irrelevant"))</f>
        <v>Irrelevant</v>
      </c>
      <c r="X145" s="4" t="str">
        <f>IF(AND(OR(I145="Frakørselsrampe",I145="Tilkørselsrampe"),OR(Inddata!Y160="",Inddata!Y160&gt;(G145*1000))),G145*1000,IF(AND(OR(I145="Frakørselsrampe",I145="Tilkørselsrampe"),Inddata!Y160&gt;0),Inddata!Y160,"Irrelevant"))</f>
        <v>Irrelevant</v>
      </c>
      <c r="Y145" s="4" t="str">
        <f>IF(AND(I145="Frakørselsrampe",Inddata!Z160=""),95,IF(AND(I145="Tilkørselsrampe",Inddata!Z160=""),45,IF(AND(OR(I145="Frakørselsrampe",I145="Tilkørselsrampe"),Inddata!Z160&gt;4,Inddata!Z160&lt;200),Inddata!Z160,"Irrelevant")))</f>
        <v>Irrelevant</v>
      </c>
      <c r="Z145" s="4" t="str">
        <f>IF(AND(OR(I145="Frakørselsrampe",I145="Tilkørselsrampe"),Inddata!AA160=""),"Lige",IF(AND(OR(I145="Frakørselsrampe",I145="Tilkørselsrampe"),Inddata!AA160&gt;10),Inddata!AA160,"Irrelevant"))</f>
        <v>Irrelevant</v>
      </c>
      <c r="AA145" s="4" t="str">
        <f>IF(X145="Irrelevant","Irrelevant",IF(AND(OR(I145="Frakørselsrampe",I145="Tilkørselsrampe"),OR(Inddata!AB160="",Inddata!AB160&gt;(G145*1000-X145))),G145*1000-X145,IF(AND(OR(I145="Frakørselsrampe",I145="Tilkørselsrampe"),Inddata!AB160&gt;0),Inddata!AB160,"Irrelevant")))</f>
        <v>Irrelevant</v>
      </c>
      <c r="AB145" s="4" t="str">
        <f>IF(AND(I145="Frakørselsrampe",Inddata!AC160=""),60,IF(AND(I145="Tilkørselsrampe",Inddata!AC160=""),80,IF(AND(OR(I145="Frakørselsrampe",I145="Tilkørselsrampe"),Inddata!AC160&gt;4,Inddata!AC160&lt;200),Inddata!AC160,"Irrelevant")))</f>
        <v>Irrelevant</v>
      </c>
      <c r="AC145" s="4" t="str">
        <f>IF(AND(OR(I145="Motorvejsstrækning",I145="Frakørselsflettestrækning",I145="Tilkørselsflettestrækning"),Inddata!AD160=""),"Nej",IF(OR(I145="Motorvejsstrækning",I145="Frakørselsflettestrækning",I145="Tilkørselsflettestrækning"),Inddata!AD160,"Irrelevant"))</f>
        <v>Irrelevant</v>
      </c>
      <c r="AD145" s="4" t="str">
        <f>IF(AND(OR(I145="Motorvejsstrækning",I145="Frakørselsflettestrækning",I145="Tilkørselsflettestrækning"),Inddata!AE160=""),"130 km/t",IF(OR(I145="Motorvejsstrækning",I145="Frakørselsflettestrækning",I145="Tilkørselsflettestrækning"),Inddata!AE160,"Irrelevant"))</f>
        <v>Irrelevant</v>
      </c>
      <c r="AE145" s="4" t="str">
        <f>IF(AND(I145="Tilkørselsflettestrækning",Inddata!AF160=""),"Nej",IF(I145="Tilkørselsflettestrækning",Inddata!AF160,"Irrelevant"))</f>
        <v>Irrelevant</v>
      </c>
      <c r="AF145" s="4" t="str">
        <f>IF(AND(AE145="Ja",Inddata!AG160&gt;0,Inddata!AG160&lt;1.00000001),Inddata!AG160,IF(OR(AE145="Nej",AE145="Ja"),0,"Irrelevant"))</f>
        <v>Irrelevant</v>
      </c>
    </row>
    <row r="146" spans="1:32" x14ac:dyDescent="0.25">
      <c r="A146" s="4" t="str">
        <f>IF(Inddata!A161="","",Inddata!A161)</f>
        <v/>
      </c>
      <c r="B146" s="4" t="str">
        <f>IF(Inddata!B161="","",Inddata!B161)</f>
        <v/>
      </c>
      <c r="C146" s="4" t="str">
        <f>IF(Inddata!C161="","",Inddata!C161)</f>
        <v/>
      </c>
      <c r="D146" s="4" t="str">
        <f>IF(Inddata!D161="","",Inddata!D161)</f>
        <v/>
      </c>
      <c r="E146" s="4" t="str">
        <f>IF(Inddata!E161="","",Inddata!E161)</f>
        <v/>
      </c>
      <c r="F146" s="4" t="str">
        <f>IF(Inddata!F161="","",Inddata!F161)</f>
        <v/>
      </c>
      <c r="G146" s="4">
        <f>IF(Inddata!G161="","",Inddata!G161)</f>
        <v>0</v>
      </c>
      <c r="H146" s="4" t="str">
        <f>IF(Inddata!H161&gt;0.5,Inddata!H161,"")</f>
        <v/>
      </c>
      <c r="I146" s="4" t="str">
        <f>IF(Inddata!I161="","",Inddata!I161)</f>
        <v/>
      </c>
      <c r="J146" s="4" t="str">
        <f>IF(AND(OR(I146="Motorvejsstrækning",I146="Frakørselsflettestrækning",I146="Tilkørselsflettestrækning"),Inddata!K161=""),2,IF(AND(OR(I146="Motorvejsstrækning",I146="Frakørselsflettestrækning",I146="Tilkørselsflettestrækning"),Inddata!K161&gt;0.5,Inddata!K161&lt;21),Inddata!K161,"Irrelevant"))</f>
        <v>Irrelevant</v>
      </c>
      <c r="K146" s="4" t="str">
        <f>IF(AND(OR(I146="Motorvejsstrækning",I146="Frakørselsflettestrækning",I146="Tilkørselsflettestrækning",I146="Frakørselsrampe",I146="Tilkørselsrampe"),Inddata!L161=""),3.5,IF(AND(OR(I146="Motorvejsstrækning",I146="Frakørselsflettestrækning",I146="Tilkørselsflettestrækning",I146="Frakørselsrampe",I146="Tilkørselsrampe"),Inddata!L161&gt;1.5,Inddata!L161&lt;11),Inddata!L161,"Irrelevant"))</f>
        <v>Irrelevant</v>
      </c>
      <c r="L146" s="4" t="str">
        <f>IF(AND(I146="Motorvejsstrækning",Inddata!M161=""),"Nej",IF(I146="Motorvejsstrækning",Inddata!M161,"Irrelevant"))</f>
        <v>Irrelevant</v>
      </c>
      <c r="M146" s="4" t="str">
        <f>IF(AND(L146="Ja",Inddata!N161&gt;0,Inddata!N161&lt;1.00000001),Inddata!N161,IF(OR(L146="Nej",L146="Ja"),0,"Irrelevant"))</f>
        <v>Irrelevant</v>
      </c>
      <c r="N146" s="4" t="str">
        <f>IF(AND(OR(I146="Motorvejsstrækning",I146="Frakørselsflettestrækning",I146="Tilkørselsflettestrækning"),Inddata!O161=""),3,IF(AND(OR(I146="Motorvejsstrækning",I146="Frakørselsflettestrækning",I146="Tilkørselsflettestrækning"),Inddata!O161&lt;11,Inddata!O161&gt;-0.00000001),Inddata!O161,"Irrelevant"))</f>
        <v>Irrelevant</v>
      </c>
      <c r="O146" s="4" t="str">
        <f>IF(AND(OR(I146="Motorvejsstrækning",I146="Frakørselsflettestrækning",I146="Tilkørselsflettestrækning",I146="Frakørselsrampe",I146="Tilkørselsrampe"),Inddata!P161=""),0.5,IF(AND(OR(I146="Motorvejsstrækning",I146="Frakørselsflettestrækning",I146="Tilkørselsflettestrækning",I146="Frakørselsrampe",I146="Tilkørselsrampe"),Inddata!P161&gt;-0.00000001,Inddata!P161&lt;11),Inddata!P161,"Irrelevant"))</f>
        <v>Irrelevant</v>
      </c>
      <c r="P146" s="4" t="str">
        <f>IF(AND(OR(I146="Motorvejsstrækning",I146="Frakørselsflettestrækning",I146="Tilkørselsflettestrækning"),Inddata!Q161=""),5,IF(AND(OR(I146="Motorvejsstrækning",I146="Frakørselsflettestrækning",I146="Tilkørselsflettestrækning"),Inddata!Q161&gt;-0.00000001,Inddata!Q161&lt;101),Inddata!Q161,"Irrelevant"))</f>
        <v>Irrelevant</v>
      </c>
      <c r="Q146" s="4" t="str">
        <f>IF(AND(OR(I146="Motorvejsstrækning",I146="Frakørselsflettestrækning",I146="Tilkørselsflettestrækning"),Inddata!R161=""),"Lige",IF(AND(OR(I146="Motorvejsstrækning",I146="Frakørselsflettestrækning",I146="Tilkørselsflettestrækning"),Inddata!R161&gt;10),Inddata!R161,"Irrelevant"))</f>
        <v>Irrelevant</v>
      </c>
      <c r="R146" s="4" t="str">
        <f>IF(Q146="Lige",0,IF(AND(OR(I146="Motorvejsstrækning",I146="Frakørselsflettestrækning",I146="Tilkørselsflettestrækning"),OR(Inddata!S161="",Inddata!S161&gt;(G146*1000))),G146*1000,IF(AND(OR(I146="Motorvejsstrækning",I146="Frakørselsflettestrækning",I146="Tilkørselsflettestrækning"),Inddata!S161&gt;0),Inddata!S161,"Irrelevant")))</f>
        <v>Irrelevant</v>
      </c>
      <c r="S146" s="4" t="str">
        <f>IF(AND(OR(I146="Motorvejsstrækning",I146="Frakørselsflettestrækning",I146="Tilkørselsflettestrækning"),Inddata!T161=""),"Lige",IF(AND(OR(I146="Motorvejsstrækning",I146="Frakørselsflettestrækning",I146="Tilkørselsflettestrækning"),Inddata!T161&gt;10),Inddata!T161,"Irrelevant"))</f>
        <v>Irrelevant</v>
      </c>
      <c r="T146" s="4" t="str">
        <f>IF(S146="Lige",0,IF(R146="Irrelevant","Irrelevant",IF(AND(OR(I146="Motorvejsstrækning",I146="Frakørselsflettestrækning",I146="Tilkørselsflettestrækning"),OR(Inddata!U161="",Inddata!U161&gt;(G146*1000-R146))),G146*1000-R146,IF(AND(OR(I146="Motorvejsstrækning",I146="Frakørselsflettestrækning",I146="Tilkørselsflettestrækning"),Inddata!U161&gt;0),Inddata!U161,"Irrelevant"))))</f>
        <v>Irrelevant</v>
      </c>
      <c r="U146" s="4" t="str">
        <f>IF(AND(OR(I146="Motorvejsstrækning",I146="Frakørselsflettestrækning",I146="Tilkørselsflettestrækning",I146="Frakørselsrampe",I146="Tilkørselsrampe"),Inddata!V161=""),"Nej",IF(OR(I146="Motorvejsstrækning",I146="Frakørselsflettestrækning",I146="Tilkørselsflettestrækning",I146="Frakørselsrampe",I146="Tilkørselsrampe"),Inddata!V161,"Irrelevant"))</f>
        <v>Irrelevant</v>
      </c>
      <c r="V146" s="4" t="str">
        <f>IF(W146="Lige",IF(AND(OR(I146="Frakørselsrampe",I146="Tilkørselsrampe"),Inddata!W161=""),"Lige ruderrampe",IF(OR(I146="Frakørselsrampe",I146="Tilkørselsrampe"),Inddata!W161,"Irrelevant")),"Irrelevant")</f>
        <v>Irrelevant</v>
      </c>
      <c r="W146" s="4" t="str">
        <f>IF(AND(OR(I146="Frakørselsrampe",I146="Tilkørselsrampe"),Inddata!X161=""),"Lige",IF(AND(OR(I146="Frakørselsrampe",I146="Tilkørselsrampe"),Inddata!X161&gt;10),Inddata!X161,"Irrelevant"))</f>
        <v>Irrelevant</v>
      </c>
      <c r="X146" s="4" t="str">
        <f>IF(AND(OR(I146="Frakørselsrampe",I146="Tilkørselsrampe"),OR(Inddata!Y161="",Inddata!Y161&gt;(G146*1000))),G146*1000,IF(AND(OR(I146="Frakørselsrampe",I146="Tilkørselsrampe"),Inddata!Y161&gt;0),Inddata!Y161,"Irrelevant"))</f>
        <v>Irrelevant</v>
      </c>
      <c r="Y146" s="4" t="str">
        <f>IF(AND(I146="Frakørselsrampe",Inddata!Z161=""),95,IF(AND(I146="Tilkørselsrampe",Inddata!Z161=""),45,IF(AND(OR(I146="Frakørselsrampe",I146="Tilkørselsrampe"),Inddata!Z161&gt;4,Inddata!Z161&lt;200),Inddata!Z161,"Irrelevant")))</f>
        <v>Irrelevant</v>
      </c>
      <c r="Z146" s="4" t="str">
        <f>IF(AND(OR(I146="Frakørselsrampe",I146="Tilkørselsrampe"),Inddata!AA161=""),"Lige",IF(AND(OR(I146="Frakørselsrampe",I146="Tilkørselsrampe"),Inddata!AA161&gt;10),Inddata!AA161,"Irrelevant"))</f>
        <v>Irrelevant</v>
      </c>
      <c r="AA146" s="4" t="str">
        <f>IF(X146="Irrelevant","Irrelevant",IF(AND(OR(I146="Frakørselsrampe",I146="Tilkørselsrampe"),OR(Inddata!AB161="",Inddata!AB161&gt;(G146*1000-X146))),G146*1000-X146,IF(AND(OR(I146="Frakørselsrampe",I146="Tilkørselsrampe"),Inddata!AB161&gt;0),Inddata!AB161,"Irrelevant")))</f>
        <v>Irrelevant</v>
      </c>
      <c r="AB146" s="4" t="str">
        <f>IF(AND(I146="Frakørselsrampe",Inddata!AC161=""),60,IF(AND(I146="Tilkørselsrampe",Inddata!AC161=""),80,IF(AND(OR(I146="Frakørselsrampe",I146="Tilkørselsrampe"),Inddata!AC161&gt;4,Inddata!AC161&lt;200),Inddata!AC161,"Irrelevant")))</f>
        <v>Irrelevant</v>
      </c>
      <c r="AC146" s="4" t="str">
        <f>IF(AND(OR(I146="Motorvejsstrækning",I146="Frakørselsflettestrækning",I146="Tilkørselsflettestrækning"),Inddata!AD161=""),"Nej",IF(OR(I146="Motorvejsstrækning",I146="Frakørselsflettestrækning",I146="Tilkørselsflettestrækning"),Inddata!AD161,"Irrelevant"))</f>
        <v>Irrelevant</v>
      </c>
      <c r="AD146" s="4" t="str">
        <f>IF(AND(OR(I146="Motorvejsstrækning",I146="Frakørselsflettestrækning",I146="Tilkørselsflettestrækning"),Inddata!AE161=""),"130 km/t",IF(OR(I146="Motorvejsstrækning",I146="Frakørselsflettestrækning",I146="Tilkørselsflettestrækning"),Inddata!AE161,"Irrelevant"))</f>
        <v>Irrelevant</v>
      </c>
      <c r="AE146" s="4" t="str">
        <f>IF(AND(I146="Tilkørselsflettestrækning",Inddata!AF161=""),"Nej",IF(I146="Tilkørselsflettestrækning",Inddata!AF161,"Irrelevant"))</f>
        <v>Irrelevant</v>
      </c>
      <c r="AF146" s="4" t="str">
        <f>IF(AND(AE146="Ja",Inddata!AG161&gt;0,Inddata!AG161&lt;1.00000001),Inddata!AG161,IF(OR(AE146="Nej",AE146="Ja"),0,"Irrelevant"))</f>
        <v>Irrelevant</v>
      </c>
    </row>
    <row r="147" spans="1:32" x14ac:dyDescent="0.25">
      <c r="A147" s="4" t="str">
        <f>IF(Inddata!A162="","",Inddata!A162)</f>
        <v/>
      </c>
      <c r="B147" s="4" t="str">
        <f>IF(Inddata!B162="","",Inddata!B162)</f>
        <v/>
      </c>
      <c r="C147" s="4" t="str">
        <f>IF(Inddata!C162="","",Inddata!C162)</f>
        <v/>
      </c>
      <c r="D147" s="4" t="str">
        <f>IF(Inddata!D162="","",Inddata!D162)</f>
        <v/>
      </c>
      <c r="E147" s="4" t="str">
        <f>IF(Inddata!E162="","",Inddata!E162)</f>
        <v/>
      </c>
      <c r="F147" s="4" t="str">
        <f>IF(Inddata!F162="","",Inddata!F162)</f>
        <v/>
      </c>
      <c r="G147" s="4">
        <f>IF(Inddata!G162="","",Inddata!G162)</f>
        <v>0</v>
      </c>
      <c r="H147" s="4" t="str">
        <f>IF(Inddata!H162&gt;0.5,Inddata!H162,"")</f>
        <v/>
      </c>
      <c r="I147" s="4" t="str">
        <f>IF(Inddata!I162="","",Inddata!I162)</f>
        <v/>
      </c>
      <c r="J147" s="4" t="str">
        <f>IF(AND(OR(I147="Motorvejsstrækning",I147="Frakørselsflettestrækning",I147="Tilkørselsflettestrækning"),Inddata!K162=""),2,IF(AND(OR(I147="Motorvejsstrækning",I147="Frakørselsflettestrækning",I147="Tilkørselsflettestrækning"),Inddata!K162&gt;0.5,Inddata!K162&lt;21),Inddata!K162,"Irrelevant"))</f>
        <v>Irrelevant</v>
      </c>
      <c r="K147" s="4" t="str">
        <f>IF(AND(OR(I147="Motorvejsstrækning",I147="Frakørselsflettestrækning",I147="Tilkørselsflettestrækning",I147="Frakørselsrampe",I147="Tilkørselsrampe"),Inddata!L162=""),3.5,IF(AND(OR(I147="Motorvejsstrækning",I147="Frakørselsflettestrækning",I147="Tilkørselsflettestrækning",I147="Frakørselsrampe",I147="Tilkørselsrampe"),Inddata!L162&gt;1.5,Inddata!L162&lt;11),Inddata!L162,"Irrelevant"))</f>
        <v>Irrelevant</v>
      </c>
      <c r="L147" s="4" t="str">
        <f>IF(AND(I147="Motorvejsstrækning",Inddata!M162=""),"Nej",IF(I147="Motorvejsstrækning",Inddata!M162,"Irrelevant"))</f>
        <v>Irrelevant</v>
      </c>
      <c r="M147" s="4" t="str">
        <f>IF(AND(L147="Ja",Inddata!N162&gt;0,Inddata!N162&lt;1.00000001),Inddata!N162,IF(OR(L147="Nej",L147="Ja"),0,"Irrelevant"))</f>
        <v>Irrelevant</v>
      </c>
      <c r="N147" s="4" t="str">
        <f>IF(AND(OR(I147="Motorvejsstrækning",I147="Frakørselsflettestrækning",I147="Tilkørselsflettestrækning"),Inddata!O162=""),3,IF(AND(OR(I147="Motorvejsstrækning",I147="Frakørselsflettestrækning",I147="Tilkørselsflettestrækning"),Inddata!O162&lt;11,Inddata!O162&gt;-0.00000001),Inddata!O162,"Irrelevant"))</f>
        <v>Irrelevant</v>
      </c>
      <c r="O147" s="4" t="str">
        <f>IF(AND(OR(I147="Motorvejsstrækning",I147="Frakørselsflettestrækning",I147="Tilkørselsflettestrækning",I147="Frakørselsrampe",I147="Tilkørselsrampe"),Inddata!P162=""),0.5,IF(AND(OR(I147="Motorvejsstrækning",I147="Frakørselsflettestrækning",I147="Tilkørselsflettestrækning",I147="Frakørselsrampe",I147="Tilkørselsrampe"),Inddata!P162&gt;-0.00000001,Inddata!P162&lt;11),Inddata!P162,"Irrelevant"))</f>
        <v>Irrelevant</v>
      </c>
      <c r="P147" s="4" t="str">
        <f>IF(AND(OR(I147="Motorvejsstrækning",I147="Frakørselsflettestrækning",I147="Tilkørselsflettestrækning"),Inddata!Q162=""),5,IF(AND(OR(I147="Motorvejsstrækning",I147="Frakørselsflettestrækning",I147="Tilkørselsflettestrækning"),Inddata!Q162&gt;-0.00000001,Inddata!Q162&lt;101),Inddata!Q162,"Irrelevant"))</f>
        <v>Irrelevant</v>
      </c>
      <c r="Q147" s="4" t="str">
        <f>IF(AND(OR(I147="Motorvejsstrækning",I147="Frakørselsflettestrækning",I147="Tilkørselsflettestrækning"),Inddata!R162=""),"Lige",IF(AND(OR(I147="Motorvejsstrækning",I147="Frakørselsflettestrækning",I147="Tilkørselsflettestrækning"),Inddata!R162&gt;10),Inddata!R162,"Irrelevant"))</f>
        <v>Irrelevant</v>
      </c>
      <c r="R147" s="4" t="str">
        <f>IF(Q147="Lige",0,IF(AND(OR(I147="Motorvejsstrækning",I147="Frakørselsflettestrækning",I147="Tilkørselsflettestrækning"),OR(Inddata!S162="",Inddata!S162&gt;(G147*1000))),G147*1000,IF(AND(OR(I147="Motorvejsstrækning",I147="Frakørselsflettestrækning",I147="Tilkørselsflettestrækning"),Inddata!S162&gt;0),Inddata!S162,"Irrelevant")))</f>
        <v>Irrelevant</v>
      </c>
      <c r="S147" s="4" t="str">
        <f>IF(AND(OR(I147="Motorvejsstrækning",I147="Frakørselsflettestrækning",I147="Tilkørselsflettestrækning"),Inddata!T162=""),"Lige",IF(AND(OR(I147="Motorvejsstrækning",I147="Frakørselsflettestrækning",I147="Tilkørselsflettestrækning"),Inddata!T162&gt;10),Inddata!T162,"Irrelevant"))</f>
        <v>Irrelevant</v>
      </c>
      <c r="T147" s="4" t="str">
        <f>IF(S147="Lige",0,IF(R147="Irrelevant","Irrelevant",IF(AND(OR(I147="Motorvejsstrækning",I147="Frakørselsflettestrækning",I147="Tilkørselsflettestrækning"),OR(Inddata!U162="",Inddata!U162&gt;(G147*1000-R147))),G147*1000-R147,IF(AND(OR(I147="Motorvejsstrækning",I147="Frakørselsflettestrækning",I147="Tilkørselsflettestrækning"),Inddata!U162&gt;0),Inddata!U162,"Irrelevant"))))</f>
        <v>Irrelevant</v>
      </c>
      <c r="U147" s="4" t="str">
        <f>IF(AND(OR(I147="Motorvejsstrækning",I147="Frakørselsflettestrækning",I147="Tilkørselsflettestrækning",I147="Frakørselsrampe",I147="Tilkørselsrampe"),Inddata!V162=""),"Nej",IF(OR(I147="Motorvejsstrækning",I147="Frakørselsflettestrækning",I147="Tilkørselsflettestrækning",I147="Frakørselsrampe",I147="Tilkørselsrampe"),Inddata!V162,"Irrelevant"))</f>
        <v>Irrelevant</v>
      </c>
      <c r="V147" s="4" t="str">
        <f>IF(W147="Lige",IF(AND(OR(I147="Frakørselsrampe",I147="Tilkørselsrampe"),Inddata!W162=""),"Lige ruderrampe",IF(OR(I147="Frakørselsrampe",I147="Tilkørselsrampe"),Inddata!W162,"Irrelevant")),"Irrelevant")</f>
        <v>Irrelevant</v>
      </c>
      <c r="W147" s="4" t="str">
        <f>IF(AND(OR(I147="Frakørselsrampe",I147="Tilkørselsrampe"),Inddata!X162=""),"Lige",IF(AND(OR(I147="Frakørselsrampe",I147="Tilkørselsrampe"),Inddata!X162&gt;10),Inddata!X162,"Irrelevant"))</f>
        <v>Irrelevant</v>
      </c>
      <c r="X147" s="4" t="str">
        <f>IF(AND(OR(I147="Frakørselsrampe",I147="Tilkørselsrampe"),OR(Inddata!Y162="",Inddata!Y162&gt;(G147*1000))),G147*1000,IF(AND(OR(I147="Frakørselsrampe",I147="Tilkørselsrampe"),Inddata!Y162&gt;0),Inddata!Y162,"Irrelevant"))</f>
        <v>Irrelevant</v>
      </c>
      <c r="Y147" s="4" t="str">
        <f>IF(AND(I147="Frakørselsrampe",Inddata!Z162=""),95,IF(AND(I147="Tilkørselsrampe",Inddata!Z162=""),45,IF(AND(OR(I147="Frakørselsrampe",I147="Tilkørselsrampe"),Inddata!Z162&gt;4,Inddata!Z162&lt;200),Inddata!Z162,"Irrelevant")))</f>
        <v>Irrelevant</v>
      </c>
      <c r="Z147" s="4" t="str">
        <f>IF(AND(OR(I147="Frakørselsrampe",I147="Tilkørselsrampe"),Inddata!AA162=""),"Lige",IF(AND(OR(I147="Frakørselsrampe",I147="Tilkørselsrampe"),Inddata!AA162&gt;10),Inddata!AA162,"Irrelevant"))</f>
        <v>Irrelevant</v>
      </c>
      <c r="AA147" s="4" t="str">
        <f>IF(X147="Irrelevant","Irrelevant",IF(AND(OR(I147="Frakørselsrampe",I147="Tilkørselsrampe"),OR(Inddata!AB162="",Inddata!AB162&gt;(G147*1000-X147))),G147*1000-X147,IF(AND(OR(I147="Frakørselsrampe",I147="Tilkørselsrampe"),Inddata!AB162&gt;0),Inddata!AB162,"Irrelevant")))</f>
        <v>Irrelevant</v>
      </c>
      <c r="AB147" s="4" t="str">
        <f>IF(AND(I147="Frakørselsrampe",Inddata!AC162=""),60,IF(AND(I147="Tilkørselsrampe",Inddata!AC162=""),80,IF(AND(OR(I147="Frakørselsrampe",I147="Tilkørselsrampe"),Inddata!AC162&gt;4,Inddata!AC162&lt;200),Inddata!AC162,"Irrelevant")))</f>
        <v>Irrelevant</v>
      </c>
      <c r="AC147" s="4" t="str">
        <f>IF(AND(OR(I147="Motorvejsstrækning",I147="Frakørselsflettestrækning",I147="Tilkørselsflettestrækning"),Inddata!AD162=""),"Nej",IF(OR(I147="Motorvejsstrækning",I147="Frakørselsflettestrækning",I147="Tilkørselsflettestrækning"),Inddata!AD162,"Irrelevant"))</f>
        <v>Irrelevant</v>
      </c>
      <c r="AD147" s="4" t="str">
        <f>IF(AND(OR(I147="Motorvejsstrækning",I147="Frakørselsflettestrækning",I147="Tilkørselsflettestrækning"),Inddata!AE162=""),"130 km/t",IF(OR(I147="Motorvejsstrækning",I147="Frakørselsflettestrækning",I147="Tilkørselsflettestrækning"),Inddata!AE162,"Irrelevant"))</f>
        <v>Irrelevant</v>
      </c>
      <c r="AE147" s="4" t="str">
        <f>IF(AND(I147="Tilkørselsflettestrækning",Inddata!AF162=""),"Nej",IF(I147="Tilkørselsflettestrækning",Inddata!AF162,"Irrelevant"))</f>
        <v>Irrelevant</v>
      </c>
      <c r="AF147" s="4" t="str">
        <f>IF(AND(AE147="Ja",Inddata!AG162&gt;0,Inddata!AG162&lt;1.00000001),Inddata!AG162,IF(OR(AE147="Nej",AE147="Ja"),0,"Irrelevant"))</f>
        <v>Irrelevant</v>
      </c>
    </row>
    <row r="148" spans="1:32" x14ac:dyDescent="0.25">
      <c r="A148" s="4" t="str">
        <f>IF(Inddata!A163="","",Inddata!A163)</f>
        <v/>
      </c>
      <c r="B148" s="4" t="str">
        <f>IF(Inddata!B163="","",Inddata!B163)</f>
        <v/>
      </c>
      <c r="C148" s="4" t="str">
        <f>IF(Inddata!C163="","",Inddata!C163)</f>
        <v/>
      </c>
      <c r="D148" s="4" t="str">
        <f>IF(Inddata!D163="","",Inddata!D163)</f>
        <v/>
      </c>
      <c r="E148" s="4" t="str">
        <f>IF(Inddata!E163="","",Inddata!E163)</f>
        <v/>
      </c>
      <c r="F148" s="4" t="str">
        <f>IF(Inddata!F163="","",Inddata!F163)</f>
        <v/>
      </c>
      <c r="G148" s="4">
        <f>IF(Inddata!G163="","",Inddata!G163)</f>
        <v>0</v>
      </c>
      <c r="H148" s="4" t="str">
        <f>IF(Inddata!H163&gt;0.5,Inddata!H163,"")</f>
        <v/>
      </c>
      <c r="I148" s="4" t="str">
        <f>IF(Inddata!I163="","",Inddata!I163)</f>
        <v/>
      </c>
      <c r="J148" s="4" t="str">
        <f>IF(AND(OR(I148="Motorvejsstrækning",I148="Frakørselsflettestrækning",I148="Tilkørselsflettestrækning"),Inddata!K163=""),2,IF(AND(OR(I148="Motorvejsstrækning",I148="Frakørselsflettestrækning",I148="Tilkørselsflettestrækning"),Inddata!K163&gt;0.5,Inddata!K163&lt;21),Inddata!K163,"Irrelevant"))</f>
        <v>Irrelevant</v>
      </c>
      <c r="K148" s="4" t="str">
        <f>IF(AND(OR(I148="Motorvejsstrækning",I148="Frakørselsflettestrækning",I148="Tilkørselsflettestrækning",I148="Frakørselsrampe",I148="Tilkørselsrampe"),Inddata!L163=""),3.5,IF(AND(OR(I148="Motorvejsstrækning",I148="Frakørselsflettestrækning",I148="Tilkørselsflettestrækning",I148="Frakørselsrampe",I148="Tilkørselsrampe"),Inddata!L163&gt;1.5,Inddata!L163&lt;11),Inddata!L163,"Irrelevant"))</f>
        <v>Irrelevant</v>
      </c>
      <c r="L148" s="4" t="str">
        <f>IF(AND(I148="Motorvejsstrækning",Inddata!M163=""),"Nej",IF(I148="Motorvejsstrækning",Inddata!M163,"Irrelevant"))</f>
        <v>Irrelevant</v>
      </c>
      <c r="M148" s="4" t="str">
        <f>IF(AND(L148="Ja",Inddata!N163&gt;0,Inddata!N163&lt;1.00000001),Inddata!N163,IF(OR(L148="Nej",L148="Ja"),0,"Irrelevant"))</f>
        <v>Irrelevant</v>
      </c>
      <c r="N148" s="4" t="str">
        <f>IF(AND(OR(I148="Motorvejsstrækning",I148="Frakørselsflettestrækning",I148="Tilkørselsflettestrækning"),Inddata!O163=""),3,IF(AND(OR(I148="Motorvejsstrækning",I148="Frakørselsflettestrækning",I148="Tilkørselsflettestrækning"),Inddata!O163&lt;11,Inddata!O163&gt;-0.00000001),Inddata!O163,"Irrelevant"))</f>
        <v>Irrelevant</v>
      </c>
      <c r="O148" s="4" t="str">
        <f>IF(AND(OR(I148="Motorvejsstrækning",I148="Frakørselsflettestrækning",I148="Tilkørselsflettestrækning",I148="Frakørselsrampe",I148="Tilkørselsrampe"),Inddata!P163=""),0.5,IF(AND(OR(I148="Motorvejsstrækning",I148="Frakørselsflettestrækning",I148="Tilkørselsflettestrækning",I148="Frakørselsrampe",I148="Tilkørselsrampe"),Inddata!P163&gt;-0.00000001,Inddata!P163&lt;11),Inddata!P163,"Irrelevant"))</f>
        <v>Irrelevant</v>
      </c>
      <c r="P148" s="4" t="str">
        <f>IF(AND(OR(I148="Motorvejsstrækning",I148="Frakørselsflettestrækning",I148="Tilkørselsflettestrækning"),Inddata!Q163=""),5,IF(AND(OR(I148="Motorvejsstrækning",I148="Frakørselsflettestrækning",I148="Tilkørselsflettestrækning"),Inddata!Q163&gt;-0.00000001,Inddata!Q163&lt;101),Inddata!Q163,"Irrelevant"))</f>
        <v>Irrelevant</v>
      </c>
      <c r="Q148" s="4" t="str">
        <f>IF(AND(OR(I148="Motorvejsstrækning",I148="Frakørselsflettestrækning",I148="Tilkørselsflettestrækning"),Inddata!R163=""),"Lige",IF(AND(OR(I148="Motorvejsstrækning",I148="Frakørselsflettestrækning",I148="Tilkørselsflettestrækning"),Inddata!R163&gt;10),Inddata!R163,"Irrelevant"))</f>
        <v>Irrelevant</v>
      </c>
      <c r="R148" s="4" t="str">
        <f>IF(Q148="Lige",0,IF(AND(OR(I148="Motorvejsstrækning",I148="Frakørselsflettestrækning",I148="Tilkørselsflettestrækning"),OR(Inddata!S163="",Inddata!S163&gt;(G148*1000))),G148*1000,IF(AND(OR(I148="Motorvejsstrækning",I148="Frakørselsflettestrækning",I148="Tilkørselsflettestrækning"),Inddata!S163&gt;0),Inddata!S163,"Irrelevant")))</f>
        <v>Irrelevant</v>
      </c>
      <c r="S148" s="4" t="str">
        <f>IF(AND(OR(I148="Motorvejsstrækning",I148="Frakørselsflettestrækning",I148="Tilkørselsflettestrækning"),Inddata!T163=""),"Lige",IF(AND(OR(I148="Motorvejsstrækning",I148="Frakørselsflettestrækning",I148="Tilkørselsflettestrækning"),Inddata!T163&gt;10),Inddata!T163,"Irrelevant"))</f>
        <v>Irrelevant</v>
      </c>
      <c r="T148" s="4" t="str">
        <f>IF(S148="Lige",0,IF(R148="Irrelevant","Irrelevant",IF(AND(OR(I148="Motorvejsstrækning",I148="Frakørselsflettestrækning",I148="Tilkørselsflettestrækning"),OR(Inddata!U163="",Inddata!U163&gt;(G148*1000-R148))),G148*1000-R148,IF(AND(OR(I148="Motorvejsstrækning",I148="Frakørselsflettestrækning",I148="Tilkørselsflettestrækning"),Inddata!U163&gt;0),Inddata!U163,"Irrelevant"))))</f>
        <v>Irrelevant</v>
      </c>
      <c r="U148" s="4" t="str">
        <f>IF(AND(OR(I148="Motorvejsstrækning",I148="Frakørselsflettestrækning",I148="Tilkørselsflettestrækning",I148="Frakørselsrampe",I148="Tilkørselsrampe"),Inddata!V163=""),"Nej",IF(OR(I148="Motorvejsstrækning",I148="Frakørselsflettestrækning",I148="Tilkørselsflettestrækning",I148="Frakørselsrampe",I148="Tilkørselsrampe"),Inddata!V163,"Irrelevant"))</f>
        <v>Irrelevant</v>
      </c>
      <c r="V148" s="4" t="str">
        <f>IF(W148="Lige",IF(AND(OR(I148="Frakørselsrampe",I148="Tilkørselsrampe"),Inddata!W163=""),"Lige ruderrampe",IF(OR(I148="Frakørselsrampe",I148="Tilkørselsrampe"),Inddata!W163,"Irrelevant")),"Irrelevant")</f>
        <v>Irrelevant</v>
      </c>
      <c r="W148" s="4" t="str">
        <f>IF(AND(OR(I148="Frakørselsrampe",I148="Tilkørselsrampe"),Inddata!X163=""),"Lige",IF(AND(OR(I148="Frakørselsrampe",I148="Tilkørselsrampe"),Inddata!X163&gt;10),Inddata!X163,"Irrelevant"))</f>
        <v>Irrelevant</v>
      </c>
      <c r="X148" s="4" t="str">
        <f>IF(AND(OR(I148="Frakørselsrampe",I148="Tilkørselsrampe"),OR(Inddata!Y163="",Inddata!Y163&gt;(G148*1000))),G148*1000,IF(AND(OR(I148="Frakørselsrampe",I148="Tilkørselsrampe"),Inddata!Y163&gt;0),Inddata!Y163,"Irrelevant"))</f>
        <v>Irrelevant</v>
      </c>
      <c r="Y148" s="4" t="str">
        <f>IF(AND(I148="Frakørselsrampe",Inddata!Z163=""),95,IF(AND(I148="Tilkørselsrampe",Inddata!Z163=""),45,IF(AND(OR(I148="Frakørselsrampe",I148="Tilkørselsrampe"),Inddata!Z163&gt;4,Inddata!Z163&lt;200),Inddata!Z163,"Irrelevant")))</f>
        <v>Irrelevant</v>
      </c>
      <c r="Z148" s="4" t="str">
        <f>IF(AND(OR(I148="Frakørselsrampe",I148="Tilkørselsrampe"),Inddata!AA163=""),"Lige",IF(AND(OR(I148="Frakørselsrampe",I148="Tilkørselsrampe"),Inddata!AA163&gt;10),Inddata!AA163,"Irrelevant"))</f>
        <v>Irrelevant</v>
      </c>
      <c r="AA148" s="4" t="str">
        <f>IF(X148="Irrelevant","Irrelevant",IF(AND(OR(I148="Frakørselsrampe",I148="Tilkørselsrampe"),OR(Inddata!AB163="",Inddata!AB163&gt;(G148*1000-X148))),G148*1000-X148,IF(AND(OR(I148="Frakørselsrampe",I148="Tilkørselsrampe"),Inddata!AB163&gt;0),Inddata!AB163,"Irrelevant")))</f>
        <v>Irrelevant</v>
      </c>
      <c r="AB148" s="4" t="str">
        <f>IF(AND(I148="Frakørselsrampe",Inddata!AC163=""),60,IF(AND(I148="Tilkørselsrampe",Inddata!AC163=""),80,IF(AND(OR(I148="Frakørselsrampe",I148="Tilkørselsrampe"),Inddata!AC163&gt;4,Inddata!AC163&lt;200),Inddata!AC163,"Irrelevant")))</f>
        <v>Irrelevant</v>
      </c>
      <c r="AC148" s="4" t="str">
        <f>IF(AND(OR(I148="Motorvejsstrækning",I148="Frakørselsflettestrækning",I148="Tilkørselsflettestrækning"),Inddata!AD163=""),"Nej",IF(OR(I148="Motorvejsstrækning",I148="Frakørselsflettestrækning",I148="Tilkørselsflettestrækning"),Inddata!AD163,"Irrelevant"))</f>
        <v>Irrelevant</v>
      </c>
      <c r="AD148" s="4" t="str">
        <f>IF(AND(OR(I148="Motorvejsstrækning",I148="Frakørselsflettestrækning",I148="Tilkørselsflettestrækning"),Inddata!AE163=""),"130 km/t",IF(OR(I148="Motorvejsstrækning",I148="Frakørselsflettestrækning",I148="Tilkørselsflettestrækning"),Inddata!AE163,"Irrelevant"))</f>
        <v>Irrelevant</v>
      </c>
      <c r="AE148" s="4" t="str">
        <f>IF(AND(I148="Tilkørselsflettestrækning",Inddata!AF163=""),"Nej",IF(I148="Tilkørselsflettestrækning",Inddata!AF163,"Irrelevant"))</f>
        <v>Irrelevant</v>
      </c>
      <c r="AF148" s="4" t="str">
        <f>IF(AND(AE148="Ja",Inddata!AG163&gt;0,Inddata!AG163&lt;1.00000001),Inddata!AG163,IF(OR(AE148="Nej",AE148="Ja"),0,"Irrelevant"))</f>
        <v>Irrelevant</v>
      </c>
    </row>
    <row r="149" spans="1:32" x14ac:dyDescent="0.25">
      <c r="A149" s="4" t="str">
        <f>IF(Inddata!A164="","",Inddata!A164)</f>
        <v/>
      </c>
      <c r="B149" s="4" t="str">
        <f>IF(Inddata!B164="","",Inddata!B164)</f>
        <v/>
      </c>
      <c r="C149" s="4" t="str">
        <f>IF(Inddata!C164="","",Inddata!C164)</f>
        <v/>
      </c>
      <c r="D149" s="4" t="str">
        <f>IF(Inddata!D164="","",Inddata!D164)</f>
        <v/>
      </c>
      <c r="E149" s="4" t="str">
        <f>IF(Inddata!E164="","",Inddata!E164)</f>
        <v/>
      </c>
      <c r="F149" s="4" t="str">
        <f>IF(Inddata!F164="","",Inddata!F164)</f>
        <v/>
      </c>
      <c r="G149" s="4">
        <f>IF(Inddata!G164="","",Inddata!G164)</f>
        <v>0</v>
      </c>
      <c r="H149" s="4" t="str">
        <f>IF(Inddata!H164&gt;0.5,Inddata!H164,"")</f>
        <v/>
      </c>
      <c r="I149" s="4" t="str">
        <f>IF(Inddata!I164="","",Inddata!I164)</f>
        <v/>
      </c>
      <c r="J149" s="4" t="str">
        <f>IF(AND(OR(I149="Motorvejsstrækning",I149="Frakørselsflettestrækning",I149="Tilkørselsflettestrækning"),Inddata!K164=""),2,IF(AND(OR(I149="Motorvejsstrækning",I149="Frakørselsflettestrækning",I149="Tilkørselsflettestrækning"),Inddata!K164&gt;0.5,Inddata!K164&lt;21),Inddata!K164,"Irrelevant"))</f>
        <v>Irrelevant</v>
      </c>
      <c r="K149" s="4" t="str">
        <f>IF(AND(OR(I149="Motorvejsstrækning",I149="Frakørselsflettestrækning",I149="Tilkørselsflettestrækning",I149="Frakørselsrampe",I149="Tilkørselsrampe"),Inddata!L164=""),3.5,IF(AND(OR(I149="Motorvejsstrækning",I149="Frakørselsflettestrækning",I149="Tilkørselsflettestrækning",I149="Frakørselsrampe",I149="Tilkørselsrampe"),Inddata!L164&gt;1.5,Inddata!L164&lt;11),Inddata!L164,"Irrelevant"))</f>
        <v>Irrelevant</v>
      </c>
      <c r="L149" s="4" t="str">
        <f>IF(AND(I149="Motorvejsstrækning",Inddata!M164=""),"Nej",IF(I149="Motorvejsstrækning",Inddata!M164,"Irrelevant"))</f>
        <v>Irrelevant</v>
      </c>
      <c r="M149" s="4" t="str">
        <f>IF(AND(L149="Ja",Inddata!N164&gt;0,Inddata!N164&lt;1.00000001),Inddata!N164,IF(OR(L149="Nej",L149="Ja"),0,"Irrelevant"))</f>
        <v>Irrelevant</v>
      </c>
      <c r="N149" s="4" t="str">
        <f>IF(AND(OR(I149="Motorvejsstrækning",I149="Frakørselsflettestrækning",I149="Tilkørselsflettestrækning"),Inddata!O164=""),3,IF(AND(OR(I149="Motorvejsstrækning",I149="Frakørselsflettestrækning",I149="Tilkørselsflettestrækning"),Inddata!O164&lt;11,Inddata!O164&gt;-0.00000001),Inddata!O164,"Irrelevant"))</f>
        <v>Irrelevant</v>
      </c>
      <c r="O149" s="4" t="str">
        <f>IF(AND(OR(I149="Motorvejsstrækning",I149="Frakørselsflettestrækning",I149="Tilkørselsflettestrækning",I149="Frakørselsrampe",I149="Tilkørselsrampe"),Inddata!P164=""),0.5,IF(AND(OR(I149="Motorvejsstrækning",I149="Frakørselsflettestrækning",I149="Tilkørselsflettestrækning",I149="Frakørselsrampe",I149="Tilkørselsrampe"),Inddata!P164&gt;-0.00000001,Inddata!P164&lt;11),Inddata!P164,"Irrelevant"))</f>
        <v>Irrelevant</v>
      </c>
      <c r="P149" s="4" t="str">
        <f>IF(AND(OR(I149="Motorvejsstrækning",I149="Frakørselsflettestrækning",I149="Tilkørselsflettestrækning"),Inddata!Q164=""),5,IF(AND(OR(I149="Motorvejsstrækning",I149="Frakørselsflettestrækning",I149="Tilkørselsflettestrækning"),Inddata!Q164&gt;-0.00000001,Inddata!Q164&lt;101),Inddata!Q164,"Irrelevant"))</f>
        <v>Irrelevant</v>
      </c>
      <c r="Q149" s="4" t="str">
        <f>IF(AND(OR(I149="Motorvejsstrækning",I149="Frakørselsflettestrækning",I149="Tilkørselsflettestrækning"),Inddata!R164=""),"Lige",IF(AND(OR(I149="Motorvejsstrækning",I149="Frakørselsflettestrækning",I149="Tilkørselsflettestrækning"),Inddata!R164&gt;10),Inddata!R164,"Irrelevant"))</f>
        <v>Irrelevant</v>
      </c>
      <c r="R149" s="4" t="str">
        <f>IF(Q149="Lige",0,IF(AND(OR(I149="Motorvejsstrækning",I149="Frakørselsflettestrækning",I149="Tilkørselsflettestrækning"),OR(Inddata!S164="",Inddata!S164&gt;(G149*1000))),G149*1000,IF(AND(OR(I149="Motorvejsstrækning",I149="Frakørselsflettestrækning",I149="Tilkørselsflettestrækning"),Inddata!S164&gt;0),Inddata!S164,"Irrelevant")))</f>
        <v>Irrelevant</v>
      </c>
      <c r="S149" s="4" t="str">
        <f>IF(AND(OR(I149="Motorvejsstrækning",I149="Frakørselsflettestrækning",I149="Tilkørselsflettestrækning"),Inddata!T164=""),"Lige",IF(AND(OR(I149="Motorvejsstrækning",I149="Frakørselsflettestrækning",I149="Tilkørselsflettestrækning"),Inddata!T164&gt;10),Inddata!T164,"Irrelevant"))</f>
        <v>Irrelevant</v>
      </c>
      <c r="T149" s="4" t="str">
        <f>IF(S149="Lige",0,IF(R149="Irrelevant","Irrelevant",IF(AND(OR(I149="Motorvejsstrækning",I149="Frakørselsflettestrækning",I149="Tilkørselsflettestrækning"),OR(Inddata!U164="",Inddata!U164&gt;(G149*1000-R149))),G149*1000-R149,IF(AND(OR(I149="Motorvejsstrækning",I149="Frakørselsflettestrækning",I149="Tilkørselsflettestrækning"),Inddata!U164&gt;0),Inddata!U164,"Irrelevant"))))</f>
        <v>Irrelevant</v>
      </c>
      <c r="U149" s="4" t="str">
        <f>IF(AND(OR(I149="Motorvejsstrækning",I149="Frakørselsflettestrækning",I149="Tilkørselsflettestrækning",I149="Frakørselsrampe",I149="Tilkørselsrampe"),Inddata!V164=""),"Nej",IF(OR(I149="Motorvejsstrækning",I149="Frakørselsflettestrækning",I149="Tilkørselsflettestrækning",I149="Frakørselsrampe",I149="Tilkørselsrampe"),Inddata!V164,"Irrelevant"))</f>
        <v>Irrelevant</v>
      </c>
      <c r="V149" s="4" t="str">
        <f>IF(W149="Lige",IF(AND(OR(I149="Frakørselsrampe",I149="Tilkørselsrampe"),Inddata!W164=""),"Lige ruderrampe",IF(OR(I149="Frakørselsrampe",I149="Tilkørselsrampe"),Inddata!W164,"Irrelevant")),"Irrelevant")</f>
        <v>Irrelevant</v>
      </c>
      <c r="W149" s="4" t="str">
        <f>IF(AND(OR(I149="Frakørselsrampe",I149="Tilkørselsrampe"),Inddata!X164=""),"Lige",IF(AND(OR(I149="Frakørselsrampe",I149="Tilkørselsrampe"),Inddata!X164&gt;10),Inddata!X164,"Irrelevant"))</f>
        <v>Irrelevant</v>
      </c>
      <c r="X149" s="4" t="str">
        <f>IF(AND(OR(I149="Frakørselsrampe",I149="Tilkørselsrampe"),OR(Inddata!Y164="",Inddata!Y164&gt;(G149*1000))),G149*1000,IF(AND(OR(I149="Frakørselsrampe",I149="Tilkørselsrampe"),Inddata!Y164&gt;0),Inddata!Y164,"Irrelevant"))</f>
        <v>Irrelevant</v>
      </c>
      <c r="Y149" s="4" t="str">
        <f>IF(AND(I149="Frakørselsrampe",Inddata!Z164=""),95,IF(AND(I149="Tilkørselsrampe",Inddata!Z164=""),45,IF(AND(OR(I149="Frakørselsrampe",I149="Tilkørselsrampe"),Inddata!Z164&gt;4,Inddata!Z164&lt;200),Inddata!Z164,"Irrelevant")))</f>
        <v>Irrelevant</v>
      </c>
      <c r="Z149" s="4" t="str">
        <f>IF(AND(OR(I149="Frakørselsrampe",I149="Tilkørselsrampe"),Inddata!AA164=""),"Lige",IF(AND(OR(I149="Frakørselsrampe",I149="Tilkørselsrampe"),Inddata!AA164&gt;10),Inddata!AA164,"Irrelevant"))</f>
        <v>Irrelevant</v>
      </c>
      <c r="AA149" s="4" t="str">
        <f>IF(X149="Irrelevant","Irrelevant",IF(AND(OR(I149="Frakørselsrampe",I149="Tilkørselsrampe"),OR(Inddata!AB164="",Inddata!AB164&gt;(G149*1000-X149))),G149*1000-X149,IF(AND(OR(I149="Frakørselsrampe",I149="Tilkørselsrampe"),Inddata!AB164&gt;0),Inddata!AB164,"Irrelevant")))</f>
        <v>Irrelevant</v>
      </c>
      <c r="AB149" s="4" t="str">
        <f>IF(AND(I149="Frakørselsrampe",Inddata!AC164=""),60,IF(AND(I149="Tilkørselsrampe",Inddata!AC164=""),80,IF(AND(OR(I149="Frakørselsrampe",I149="Tilkørselsrampe"),Inddata!AC164&gt;4,Inddata!AC164&lt;200),Inddata!AC164,"Irrelevant")))</f>
        <v>Irrelevant</v>
      </c>
      <c r="AC149" s="4" t="str">
        <f>IF(AND(OR(I149="Motorvejsstrækning",I149="Frakørselsflettestrækning",I149="Tilkørselsflettestrækning"),Inddata!AD164=""),"Nej",IF(OR(I149="Motorvejsstrækning",I149="Frakørselsflettestrækning",I149="Tilkørselsflettestrækning"),Inddata!AD164,"Irrelevant"))</f>
        <v>Irrelevant</v>
      </c>
      <c r="AD149" s="4" t="str">
        <f>IF(AND(OR(I149="Motorvejsstrækning",I149="Frakørselsflettestrækning",I149="Tilkørselsflettestrækning"),Inddata!AE164=""),"130 km/t",IF(OR(I149="Motorvejsstrækning",I149="Frakørselsflettestrækning",I149="Tilkørselsflettestrækning"),Inddata!AE164,"Irrelevant"))</f>
        <v>Irrelevant</v>
      </c>
      <c r="AE149" s="4" t="str">
        <f>IF(AND(I149="Tilkørselsflettestrækning",Inddata!AF164=""),"Nej",IF(I149="Tilkørselsflettestrækning",Inddata!AF164,"Irrelevant"))</f>
        <v>Irrelevant</v>
      </c>
      <c r="AF149" s="4" t="str">
        <f>IF(AND(AE149="Ja",Inddata!AG164&gt;0,Inddata!AG164&lt;1.00000001),Inddata!AG164,IF(OR(AE149="Nej",AE149="Ja"),0,"Irrelevant"))</f>
        <v>Irrelevant</v>
      </c>
    </row>
    <row r="150" spans="1:32" x14ac:dyDescent="0.25">
      <c r="A150" s="4" t="str">
        <f>IF(Inddata!A165="","",Inddata!A165)</f>
        <v/>
      </c>
      <c r="B150" s="4" t="str">
        <f>IF(Inddata!B165="","",Inddata!B165)</f>
        <v/>
      </c>
      <c r="C150" s="4" t="str">
        <f>IF(Inddata!C165="","",Inddata!C165)</f>
        <v/>
      </c>
      <c r="D150" s="4" t="str">
        <f>IF(Inddata!D165="","",Inddata!D165)</f>
        <v/>
      </c>
      <c r="E150" s="4" t="str">
        <f>IF(Inddata!E165="","",Inddata!E165)</f>
        <v/>
      </c>
      <c r="F150" s="4" t="str">
        <f>IF(Inddata!F165="","",Inddata!F165)</f>
        <v/>
      </c>
      <c r="G150" s="4">
        <f>IF(Inddata!G165="","",Inddata!G165)</f>
        <v>0</v>
      </c>
      <c r="H150" s="4" t="str">
        <f>IF(Inddata!H165&gt;0.5,Inddata!H165,"")</f>
        <v/>
      </c>
      <c r="I150" s="4" t="str">
        <f>IF(Inddata!I165="","",Inddata!I165)</f>
        <v/>
      </c>
      <c r="J150" s="4" t="str">
        <f>IF(AND(OR(I150="Motorvejsstrækning",I150="Frakørselsflettestrækning",I150="Tilkørselsflettestrækning"),Inddata!K165=""),2,IF(AND(OR(I150="Motorvejsstrækning",I150="Frakørselsflettestrækning",I150="Tilkørselsflettestrækning"),Inddata!K165&gt;0.5,Inddata!K165&lt;21),Inddata!K165,"Irrelevant"))</f>
        <v>Irrelevant</v>
      </c>
      <c r="K150" s="4" t="str">
        <f>IF(AND(OR(I150="Motorvejsstrækning",I150="Frakørselsflettestrækning",I150="Tilkørselsflettestrækning",I150="Frakørselsrampe",I150="Tilkørselsrampe"),Inddata!L165=""),3.5,IF(AND(OR(I150="Motorvejsstrækning",I150="Frakørselsflettestrækning",I150="Tilkørselsflettestrækning",I150="Frakørselsrampe",I150="Tilkørselsrampe"),Inddata!L165&gt;1.5,Inddata!L165&lt;11),Inddata!L165,"Irrelevant"))</f>
        <v>Irrelevant</v>
      </c>
      <c r="L150" s="4" t="str">
        <f>IF(AND(I150="Motorvejsstrækning",Inddata!M165=""),"Nej",IF(I150="Motorvejsstrækning",Inddata!M165,"Irrelevant"))</f>
        <v>Irrelevant</v>
      </c>
      <c r="M150" s="4" t="str">
        <f>IF(AND(L150="Ja",Inddata!N165&gt;0,Inddata!N165&lt;1.00000001),Inddata!N165,IF(OR(L150="Nej",L150="Ja"),0,"Irrelevant"))</f>
        <v>Irrelevant</v>
      </c>
      <c r="N150" s="4" t="str">
        <f>IF(AND(OR(I150="Motorvejsstrækning",I150="Frakørselsflettestrækning",I150="Tilkørselsflettestrækning"),Inddata!O165=""),3,IF(AND(OR(I150="Motorvejsstrækning",I150="Frakørselsflettestrækning",I150="Tilkørselsflettestrækning"),Inddata!O165&lt;11,Inddata!O165&gt;-0.00000001),Inddata!O165,"Irrelevant"))</f>
        <v>Irrelevant</v>
      </c>
      <c r="O150" s="4" t="str">
        <f>IF(AND(OR(I150="Motorvejsstrækning",I150="Frakørselsflettestrækning",I150="Tilkørselsflettestrækning",I150="Frakørselsrampe",I150="Tilkørselsrampe"),Inddata!P165=""),0.5,IF(AND(OR(I150="Motorvejsstrækning",I150="Frakørselsflettestrækning",I150="Tilkørselsflettestrækning",I150="Frakørselsrampe",I150="Tilkørselsrampe"),Inddata!P165&gt;-0.00000001,Inddata!P165&lt;11),Inddata!P165,"Irrelevant"))</f>
        <v>Irrelevant</v>
      </c>
      <c r="P150" s="4" t="str">
        <f>IF(AND(OR(I150="Motorvejsstrækning",I150="Frakørselsflettestrækning",I150="Tilkørselsflettestrækning"),Inddata!Q165=""),5,IF(AND(OR(I150="Motorvejsstrækning",I150="Frakørselsflettestrækning",I150="Tilkørselsflettestrækning"),Inddata!Q165&gt;-0.00000001,Inddata!Q165&lt;101),Inddata!Q165,"Irrelevant"))</f>
        <v>Irrelevant</v>
      </c>
      <c r="Q150" s="4" t="str">
        <f>IF(AND(OR(I150="Motorvejsstrækning",I150="Frakørselsflettestrækning",I150="Tilkørselsflettestrækning"),Inddata!R165=""),"Lige",IF(AND(OR(I150="Motorvejsstrækning",I150="Frakørselsflettestrækning",I150="Tilkørselsflettestrækning"),Inddata!R165&gt;10),Inddata!R165,"Irrelevant"))</f>
        <v>Irrelevant</v>
      </c>
      <c r="R150" s="4" t="str">
        <f>IF(Q150="Lige",0,IF(AND(OR(I150="Motorvejsstrækning",I150="Frakørselsflettestrækning",I150="Tilkørselsflettestrækning"),OR(Inddata!S165="",Inddata!S165&gt;(G150*1000))),G150*1000,IF(AND(OR(I150="Motorvejsstrækning",I150="Frakørselsflettestrækning",I150="Tilkørselsflettestrækning"),Inddata!S165&gt;0),Inddata!S165,"Irrelevant")))</f>
        <v>Irrelevant</v>
      </c>
      <c r="S150" s="4" t="str">
        <f>IF(AND(OR(I150="Motorvejsstrækning",I150="Frakørselsflettestrækning",I150="Tilkørselsflettestrækning"),Inddata!T165=""),"Lige",IF(AND(OR(I150="Motorvejsstrækning",I150="Frakørselsflettestrækning",I150="Tilkørselsflettestrækning"),Inddata!T165&gt;10),Inddata!T165,"Irrelevant"))</f>
        <v>Irrelevant</v>
      </c>
      <c r="T150" s="4" t="str">
        <f>IF(S150="Lige",0,IF(R150="Irrelevant","Irrelevant",IF(AND(OR(I150="Motorvejsstrækning",I150="Frakørselsflettestrækning",I150="Tilkørselsflettestrækning"),OR(Inddata!U165="",Inddata!U165&gt;(G150*1000-R150))),G150*1000-R150,IF(AND(OR(I150="Motorvejsstrækning",I150="Frakørselsflettestrækning",I150="Tilkørselsflettestrækning"),Inddata!U165&gt;0),Inddata!U165,"Irrelevant"))))</f>
        <v>Irrelevant</v>
      </c>
      <c r="U150" s="4" t="str">
        <f>IF(AND(OR(I150="Motorvejsstrækning",I150="Frakørselsflettestrækning",I150="Tilkørselsflettestrækning",I150="Frakørselsrampe",I150="Tilkørselsrampe"),Inddata!V165=""),"Nej",IF(OR(I150="Motorvejsstrækning",I150="Frakørselsflettestrækning",I150="Tilkørselsflettestrækning",I150="Frakørselsrampe",I150="Tilkørselsrampe"),Inddata!V165,"Irrelevant"))</f>
        <v>Irrelevant</v>
      </c>
      <c r="V150" s="4" t="str">
        <f>IF(W150="Lige",IF(AND(OR(I150="Frakørselsrampe",I150="Tilkørselsrampe"),Inddata!W165=""),"Lige ruderrampe",IF(OR(I150="Frakørselsrampe",I150="Tilkørselsrampe"),Inddata!W165,"Irrelevant")),"Irrelevant")</f>
        <v>Irrelevant</v>
      </c>
      <c r="W150" s="4" t="str">
        <f>IF(AND(OR(I150="Frakørselsrampe",I150="Tilkørselsrampe"),Inddata!X165=""),"Lige",IF(AND(OR(I150="Frakørselsrampe",I150="Tilkørselsrampe"),Inddata!X165&gt;10),Inddata!X165,"Irrelevant"))</f>
        <v>Irrelevant</v>
      </c>
      <c r="X150" s="4" t="str">
        <f>IF(AND(OR(I150="Frakørselsrampe",I150="Tilkørselsrampe"),OR(Inddata!Y165="",Inddata!Y165&gt;(G150*1000))),G150*1000,IF(AND(OR(I150="Frakørselsrampe",I150="Tilkørselsrampe"),Inddata!Y165&gt;0),Inddata!Y165,"Irrelevant"))</f>
        <v>Irrelevant</v>
      </c>
      <c r="Y150" s="4" t="str">
        <f>IF(AND(I150="Frakørselsrampe",Inddata!Z165=""),95,IF(AND(I150="Tilkørselsrampe",Inddata!Z165=""),45,IF(AND(OR(I150="Frakørselsrampe",I150="Tilkørselsrampe"),Inddata!Z165&gt;4,Inddata!Z165&lt;200),Inddata!Z165,"Irrelevant")))</f>
        <v>Irrelevant</v>
      </c>
      <c r="Z150" s="4" t="str">
        <f>IF(AND(OR(I150="Frakørselsrampe",I150="Tilkørselsrampe"),Inddata!AA165=""),"Lige",IF(AND(OR(I150="Frakørselsrampe",I150="Tilkørselsrampe"),Inddata!AA165&gt;10),Inddata!AA165,"Irrelevant"))</f>
        <v>Irrelevant</v>
      </c>
      <c r="AA150" s="4" t="str">
        <f>IF(X150="Irrelevant","Irrelevant",IF(AND(OR(I150="Frakørselsrampe",I150="Tilkørselsrampe"),OR(Inddata!AB165="",Inddata!AB165&gt;(G150*1000-X150))),G150*1000-X150,IF(AND(OR(I150="Frakørselsrampe",I150="Tilkørselsrampe"),Inddata!AB165&gt;0),Inddata!AB165,"Irrelevant")))</f>
        <v>Irrelevant</v>
      </c>
      <c r="AB150" s="4" t="str">
        <f>IF(AND(I150="Frakørselsrampe",Inddata!AC165=""),60,IF(AND(I150="Tilkørselsrampe",Inddata!AC165=""),80,IF(AND(OR(I150="Frakørselsrampe",I150="Tilkørselsrampe"),Inddata!AC165&gt;4,Inddata!AC165&lt;200),Inddata!AC165,"Irrelevant")))</f>
        <v>Irrelevant</v>
      </c>
      <c r="AC150" s="4" t="str">
        <f>IF(AND(OR(I150="Motorvejsstrækning",I150="Frakørselsflettestrækning",I150="Tilkørselsflettestrækning"),Inddata!AD165=""),"Nej",IF(OR(I150="Motorvejsstrækning",I150="Frakørselsflettestrækning",I150="Tilkørselsflettestrækning"),Inddata!AD165,"Irrelevant"))</f>
        <v>Irrelevant</v>
      </c>
      <c r="AD150" s="4" t="str">
        <f>IF(AND(OR(I150="Motorvejsstrækning",I150="Frakørselsflettestrækning",I150="Tilkørselsflettestrækning"),Inddata!AE165=""),"130 km/t",IF(OR(I150="Motorvejsstrækning",I150="Frakørselsflettestrækning",I150="Tilkørselsflettestrækning"),Inddata!AE165,"Irrelevant"))</f>
        <v>Irrelevant</v>
      </c>
      <c r="AE150" s="4" t="str">
        <f>IF(AND(I150="Tilkørselsflettestrækning",Inddata!AF165=""),"Nej",IF(I150="Tilkørselsflettestrækning",Inddata!AF165,"Irrelevant"))</f>
        <v>Irrelevant</v>
      </c>
      <c r="AF150" s="4" t="str">
        <f>IF(AND(AE150="Ja",Inddata!AG165&gt;0,Inddata!AG165&lt;1.00000001),Inddata!AG165,IF(OR(AE150="Nej",AE150="Ja"),0,"Irrelevant"))</f>
        <v>Irrelevant</v>
      </c>
    </row>
    <row r="151" spans="1:32" x14ac:dyDescent="0.25">
      <c r="A151" s="4" t="str">
        <f>IF(Inddata!A166="","",Inddata!A166)</f>
        <v/>
      </c>
      <c r="B151" s="4" t="str">
        <f>IF(Inddata!B166="","",Inddata!B166)</f>
        <v/>
      </c>
      <c r="C151" s="4" t="str">
        <f>IF(Inddata!C166="","",Inddata!C166)</f>
        <v/>
      </c>
      <c r="D151" s="4" t="str">
        <f>IF(Inddata!D166="","",Inddata!D166)</f>
        <v/>
      </c>
      <c r="E151" s="4" t="str">
        <f>IF(Inddata!E166="","",Inddata!E166)</f>
        <v/>
      </c>
      <c r="F151" s="4" t="str">
        <f>IF(Inddata!F166="","",Inddata!F166)</f>
        <v/>
      </c>
      <c r="G151" s="4">
        <f>IF(Inddata!G166="","",Inddata!G166)</f>
        <v>0</v>
      </c>
      <c r="H151" s="4" t="str">
        <f>IF(Inddata!H166&gt;0.5,Inddata!H166,"")</f>
        <v/>
      </c>
      <c r="I151" s="4" t="str">
        <f>IF(Inddata!I166="","",Inddata!I166)</f>
        <v/>
      </c>
      <c r="J151" s="4" t="str">
        <f>IF(AND(OR(I151="Motorvejsstrækning",I151="Frakørselsflettestrækning",I151="Tilkørselsflettestrækning"),Inddata!K166=""),2,IF(AND(OR(I151="Motorvejsstrækning",I151="Frakørselsflettestrækning",I151="Tilkørselsflettestrækning"),Inddata!K166&gt;0.5,Inddata!K166&lt;21),Inddata!K166,"Irrelevant"))</f>
        <v>Irrelevant</v>
      </c>
      <c r="K151" s="4" t="str">
        <f>IF(AND(OR(I151="Motorvejsstrækning",I151="Frakørselsflettestrækning",I151="Tilkørselsflettestrækning",I151="Frakørselsrampe",I151="Tilkørselsrampe"),Inddata!L166=""),3.5,IF(AND(OR(I151="Motorvejsstrækning",I151="Frakørselsflettestrækning",I151="Tilkørselsflettestrækning",I151="Frakørselsrampe",I151="Tilkørselsrampe"),Inddata!L166&gt;1.5,Inddata!L166&lt;11),Inddata!L166,"Irrelevant"))</f>
        <v>Irrelevant</v>
      </c>
      <c r="L151" s="4" t="str">
        <f>IF(AND(I151="Motorvejsstrækning",Inddata!M166=""),"Nej",IF(I151="Motorvejsstrækning",Inddata!M166,"Irrelevant"))</f>
        <v>Irrelevant</v>
      </c>
      <c r="M151" s="4" t="str">
        <f>IF(AND(L151="Ja",Inddata!N166&gt;0,Inddata!N166&lt;1.00000001),Inddata!N166,IF(OR(L151="Nej",L151="Ja"),0,"Irrelevant"))</f>
        <v>Irrelevant</v>
      </c>
      <c r="N151" s="4" t="str">
        <f>IF(AND(OR(I151="Motorvejsstrækning",I151="Frakørselsflettestrækning",I151="Tilkørselsflettestrækning"),Inddata!O166=""),3,IF(AND(OR(I151="Motorvejsstrækning",I151="Frakørselsflettestrækning",I151="Tilkørselsflettestrækning"),Inddata!O166&lt;11,Inddata!O166&gt;-0.00000001),Inddata!O166,"Irrelevant"))</f>
        <v>Irrelevant</v>
      </c>
      <c r="O151" s="4" t="str">
        <f>IF(AND(OR(I151="Motorvejsstrækning",I151="Frakørselsflettestrækning",I151="Tilkørselsflettestrækning",I151="Frakørselsrampe",I151="Tilkørselsrampe"),Inddata!P166=""),0.5,IF(AND(OR(I151="Motorvejsstrækning",I151="Frakørselsflettestrækning",I151="Tilkørselsflettestrækning",I151="Frakørselsrampe",I151="Tilkørselsrampe"),Inddata!P166&gt;-0.00000001,Inddata!P166&lt;11),Inddata!P166,"Irrelevant"))</f>
        <v>Irrelevant</v>
      </c>
      <c r="P151" s="4" t="str">
        <f>IF(AND(OR(I151="Motorvejsstrækning",I151="Frakørselsflettestrækning",I151="Tilkørselsflettestrækning"),Inddata!Q166=""),5,IF(AND(OR(I151="Motorvejsstrækning",I151="Frakørselsflettestrækning",I151="Tilkørselsflettestrækning"),Inddata!Q166&gt;-0.00000001,Inddata!Q166&lt;101),Inddata!Q166,"Irrelevant"))</f>
        <v>Irrelevant</v>
      </c>
      <c r="Q151" s="4" t="str">
        <f>IF(AND(OR(I151="Motorvejsstrækning",I151="Frakørselsflettestrækning",I151="Tilkørselsflettestrækning"),Inddata!R166=""),"Lige",IF(AND(OR(I151="Motorvejsstrækning",I151="Frakørselsflettestrækning",I151="Tilkørselsflettestrækning"),Inddata!R166&gt;10),Inddata!R166,"Irrelevant"))</f>
        <v>Irrelevant</v>
      </c>
      <c r="R151" s="4" t="str">
        <f>IF(Q151="Lige",0,IF(AND(OR(I151="Motorvejsstrækning",I151="Frakørselsflettestrækning",I151="Tilkørselsflettestrækning"),OR(Inddata!S166="",Inddata!S166&gt;(G151*1000))),G151*1000,IF(AND(OR(I151="Motorvejsstrækning",I151="Frakørselsflettestrækning",I151="Tilkørselsflettestrækning"),Inddata!S166&gt;0),Inddata!S166,"Irrelevant")))</f>
        <v>Irrelevant</v>
      </c>
      <c r="S151" s="4" t="str">
        <f>IF(AND(OR(I151="Motorvejsstrækning",I151="Frakørselsflettestrækning",I151="Tilkørselsflettestrækning"),Inddata!T166=""),"Lige",IF(AND(OR(I151="Motorvejsstrækning",I151="Frakørselsflettestrækning",I151="Tilkørselsflettestrækning"),Inddata!T166&gt;10),Inddata!T166,"Irrelevant"))</f>
        <v>Irrelevant</v>
      </c>
      <c r="T151" s="4" t="str">
        <f>IF(S151="Lige",0,IF(R151="Irrelevant","Irrelevant",IF(AND(OR(I151="Motorvejsstrækning",I151="Frakørselsflettestrækning",I151="Tilkørselsflettestrækning"),OR(Inddata!U166="",Inddata!U166&gt;(G151*1000-R151))),G151*1000-R151,IF(AND(OR(I151="Motorvejsstrækning",I151="Frakørselsflettestrækning",I151="Tilkørselsflettestrækning"),Inddata!U166&gt;0),Inddata!U166,"Irrelevant"))))</f>
        <v>Irrelevant</v>
      </c>
      <c r="U151" s="4" t="str">
        <f>IF(AND(OR(I151="Motorvejsstrækning",I151="Frakørselsflettestrækning",I151="Tilkørselsflettestrækning",I151="Frakørselsrampe",I151="Tilkørselsrampe"),Inddata!V166=""),"Nej",IF(OR(I151="Motorvejsstrækning",I151="Frakørselsflettestrækning",I151="Tilkørselsflettestrækning",I151="Frakørselsrampe",I151="Tilkørselsrampe"),Inddata!V166,"Irrelevant"))</f>
        <v>Irrelevant</v>
      </c>
      <c r="V151" s="4" t="str">
        <f>IF(W151="Lige",IF(AND(OR(I151="Frakørselsrampe",I151="Tilkørselsrampe"),Inddata!W166=""),"Lige ruderrampe",IF(OR(I151="Frakørselsrampe",I151="Tilkørselsrampe"),Inddata!W166,"Irrelevant")),"Irrelevant")</f>
        <v>Irrelevant</v>
      </c>
      <c r="W151" s="4" t="str">
        <f>IF(AND(OR(I151="Frakørselsrampe",I151="Tilkørselsrampe"),Inddata!X166=""),"Lige",IF(AND(OR(I151="Frakørselsrampe",I151="Tilkørselsrampe"),Inddata!X166&gt;10),Inddata!X166,"Irrelevant"))</f>
        <v>Irrelevant</v>
      </c>
      <c r="X151" s="4" t="str">
        <f>IF(AND(OR(I151="Frakørselsrampe",I151="Tilkørselsrampe"),OR(Inddata!Y166="",Inddata!Y166&gt;(G151*1000))),G151*1000,IF(AND(OR(I151="Frakørselsrampe",I151="Tilkørselsrampe"),Inddata!Y166&gt;0),Inddata!Y166,"Irrelevant"))</f>
        <v>Irrelevant</v>
      </c>
      <c r="Y151" s="4" t="str">
        <f>IF(AND(I151="Frakørselsrampe",Inddata!Z166=""),95,IF(AND(I151="Tilkørselsrampe",Inddata!Z166=""),45,IF(AND(OR(I151="Frakørselsrampe",I151="Tilkørselsrampe"),Inddata!Z166&gt;4,Inddata!Z166&lt;200),Inddata!Z166,"Irrelevant")))</f>
        <v>Irrelevant</v>
      </c>
      <c r="Z151" s="4" t="str">
        <f>IF(AND(OR(I151="Frakørselsrampe",I151="Tilkørselsrampe"),Inddata!AA166=""),"Lige",IF(AND(OR(I151="Frakørselsrampe",I151="Tilkørselsrampe"),Inddata!AA166&gt;10),Inddata!AA166,"Irrelevant"))</f>
        <v>Irrelevant</v>
      </c>
      <c r="AA151" s="4" t="str">
        <f>IF(X151="Irrelevant","Irrelevant",IF(AND(OR(I151="Frakørselsrampe",I151="Tilkørselsrampe"),OR(Inddata!AB166="",Inddata!AB166&gt;(G151*1000-X151))),G151*1000-X151,IF(AND(OR(I151="Frakørselsrampe",I151="Tilkørselsrampe"),Inddata!AB166&gt;0),Inddata!AB166,"Irrelevant")))</f>
        <v>Irrelevant</v>
      </c>
      <c r="AB151" s="4" t="str">
        <f>IF(AND(I151="Frakørselsrampe",Inddata!AC166=""),60,IF(AND(I151="Tilkørselsrampe",Inddata!AC166=""),80,IF(AND(OR(I151="Frakørselsrampe",I151="Tilkørselsrampe"),Inddata!AC166&gt;4,Inddata!AC166&lt;200),Inddata!AC166,"Irrelevant")))</f>
        <v>Irrelevant</v>
      </c>
      <c r="AC151" s="4" t="str">
        <f>IF(AND(OR(I151="Motorvejsstrækning",I151="Frakørselsflettestrækning",I151="Tilkørselsflettestrækning"),Inddata!AD166=""),"Nej",IF(OR(I151="Motorvejsstrækning",I151="Frakørselsflettestrækning",I151="Tilkørselsflettestrækning"),Inddata!AD166,"Irrelevant"))</f>
        <v>Irrelevant</v>
      </c>
      <c r="AD151" s="4" t="str">
        <f>IF(AND(OR(I151="Motorvejsstrækning",I151="Frakørselsflettestrækning",I151="Tilkørselsflettestrækning"),Inddata!AE166=""),"130 km/t",IF(OR(I151="Motorvejsstrækning",I151="Frakørselsflettestrækning",I151="Tilkørselsflettestrækning"),Inddata!AE166,"Irrelevant"))</f>
        <v>Irrelevant</v>
      </c>
      <c r="AE151" s="4" t="str">
        <f>IF(AND(I151="Tilkørselsflettestrækning",Inddata!AF166=""),"Nej",IF(I151="Tilkørselsflettestrækning",Inddata!AF166,"Irrelevant"))</f>
        <v>Irrelevant</v>
      </c>
      <c r="AF151" s="4" t="str">
        <f>IF(AND(AE151="Ja",Inddata!AG166&gt;0,Inddata!AG166&lt;1.00000001),Inddata!AG166,IF(OR(AE151="Nej",AE151="Ja"),0,"Irrelevant"))</f>
        <v>Irrelevant</v>
      </c>
    </row>
    <row r="152" spans="1:32" x14ac:dyDescent="0.25">
      <c r="A152" s="4" t="str">
        <f>IF(Inddata!A167="","",Inddata!A167)</f>
        <v/>
      </c>
      <c r="B152" s="4" t="str">
        <f>IF(Inddata!B167="","",Inddata!B167)</f>
        <v/>
      </c>
      <c r="C152" s="4" t="str">
        <f>IF(Inddata!C167="","",Inddata!C167)</f>
        <v/>
      </c>
      <c r="D152" s="4" t="str">
        <f>IF(Inddata!D167="","",Inddata!D167)</f>
        <v/>
      </c>
      <c r="E152" s="4" t="str">
        <f>IF(Inddata!E167="","",Inddata!E167)</f>
        <v/>
      </c>
      <c r="F152" s="4" t="str">
        <f>IF(Inddata!F167="","",Inddata!F167)</f>
        <v/>
      </c>
      <c r="G152" s="4">
        <f>IF(Inddata!G167="","",Inddata!G167)</f>
        <v>0</v>
      </c>
      <c r="H152" s="4" t="str">
        <f>IF(Inddata!H167&gt;0.5,Inddata!H167,"")</f>
        <v/>
      </c>
      <c r="I152" s="4" t="str">
        <f>IF(Inddata!I167="","",Inddata!I167)</f>
        <v/>
      </c>
      <c r="J152" s="4" t="str">
        <f>IF(AND(OR(I152="Motorvejsstrækning",I152="Frakørselsflettestrækning",I152="Tilkørselsflettestrækning"),Inddata!K167=""),2,IF(AND(OR(I152="Motorvejsstrækning",I152="Frakørselsflettestrækning",I152="Tilkørselsflettestrækning"),Inddata!K167&gt;0.5,Inddata!K167&lt;21),Inddata!K167,"Irrelevant"))</f>
        <v>Irrelevant</v>
      </c>
      <c r="K152" s="4" t="str">
        <f>IF(AND(OR(I152="Motorvejsstrækning",I152="Frakørselsflettestrækning",I152="Tilkørselsflettestrækning",I152="Frakørselsrampe",I152="Tilkørselsrampe"),Inddata!L167=""),3.5,IF(AND(OR(I152="Motorvejsstrækning",I152="Frakørselsflettestrækning",I152="Tilkørselsflettestrækning",I152="Frakørselsrampe",I152="Tilkørselsrampe"),Inddata!L167&gt;1.5,Inddata!L167&lt;11),Inddata!L167,"Irrelevant"))</f>
        <v>Irrelevant</v>
      </c>
      <c r="L152" s="4" t="str">
        <f>IF(AND(I152="Motorvejsstrækning",Inddata!M167=""),"Nej",IF(I152="Motorvejsstrækning",Inddata!M167,"Irrelevant"))</f>
        <v>Irrelevant</v>
      </c>
      <c r="M152" s="4" t="str">
        <f>IF(AND(L152="Ja",Inddata!N167&gt;0,Inddata!N167&lt;1.00000001),Inddata!N167,IF(OR(L152="Nej",L152="Ja"),0,"Irrelevant"))</f>
        <v>Irrelevant</v>
      </c>
      <c r="N152" s="4" t="str">
        <f>IF(AND(OR(I152="Motorvejsstrækning",I152="Frakørselsflettestrækning",I152="Tilkørselsflettestrækning"),Inddata!O167=""),3,IF(AND(OR(I152="Motorvejsstrækning",I152="Frakørselsflettestrækning",I152="Tilkørselsflettestrækning"),Inddata!O167&lt;11,Inddata!O167&gt;-0.00000001),Inddata!O167,"Irrelevant"))</f>
        <v>Irrelevant</v>
      </c>
      <c r="O152" s="4" t="str">
        <f>IF(AND(OR(I152="Motorvejsstrækning",I152="Frakørselsflettestrækning",I152="Tilkørselsflettestrækning",I152="Frakørselsrampe",I152="Tilkørselsrampe"),Inddata!P167=""),0.5,IF(AND(OR(I152="Motorvejsstrækning",I152="Frakørselsflettestrækning",I152="Tilkørselsflettestrækning",I152="Frakørselsrampe",I152="Tilkørselsrampe"),Inddata!P167&gt;-0.00000001,Inddata!P167&lt;11),Inddata!P167,"Irrelevant"))</f>
        <v>Irrelevant</v>
      </c>
      <c r="P152" s="4" t="str">
        <f>IF(AND(OR(I152="Motorvejsstrækning",I152="Frakørselsflettestrækning",I152="Tilkørselsflettestrækning"),Inddata!Q167=""),5,IF(AND(OR(I152="Motorvejsstrækning",I152="Frakørselsflettestrækning",I152="Tilkørselsflettestrækning"),Inddata!Q167&gt;-0.00000001,Inddata!Q167&lt;101),Inddata!Q167,"Irrelevant"))</f>
        <v>Irrelevant</v>
      </c>
      <c r="Q152" s="4" t="str">
        <f>IF(AND(OR(I152="Motorvejsstrækning",I152="Frakørselsflettestrækning",I152="Tilkørselsflettestrækning"),Inddata!R167=""),"Lige",IF(AND(OR(I152="Motorvejsstrækning",I152="Frakørselsflettestrækning",I152="Tilkørselsflettestrækning"),Inddata!R167&gt;10),Inddata!R167,"Irrelevant"))</f>
        <v>Irrelevant</v>
      </c>
      <c r="R152" s="4" t="str">
        <f>IF(Q152="Lige",0,IF(AND(OR(I152="Motorvejsstrækning",I152="Frakørselsflettestrækning",I152="Tilkørselsflettestrækning"),OR(Inddata!S167="",Inddata!S167&gt;(G152*1000))),G152*1000,IF(AND(OR(I152="Motorvejsstrækning",I152="Frakørselsflettestrækning",I152="Tilkørselsflettestrækning"),Inddata!S167&gt;0),Inddata!S167,"Irrelevant")))</f>
        <v>Irrelevant</v>
      </c>
      <c r="S152" s="4" t="str">
        <f>IF(AND(OR(I152="Motorvejsstrækning",I152="Frakørselsflettestrækning",I152="Tilkørselsflettestrækning"),Inddata!T167=""),"Lige",IF(AND(OR(I152="Motorvejsstrækning",I152="Frakørselsflettestrækning",I152="Tilkørselsflettestrækning"),Inddata!T167&gt;10),Inddata!T167,"Irrelevant"))</f>
        <v>Irrelevant</v>
      </c>
      <c r="T152" s="4" t="str">
        <f>IF(S152="Lige",0,IF(R152="Irrelevant","Irrelevant",IF(AND(OR(I152="Motorvejsstrækning",I152="Frakørselsflettestrækning",I152="Tilkørselsflettestrækning"),OR(Inddata!U167="",Inddata!U167&gt;(G152*1000-R152))),G152*1000-R152,IF(AND(OR(I152="Motorvejsstrækning",I152="Frakørselsflettestrækning",I152="Tilkørselsflettestrækning"),Inddata!U167&gt;0),Inddata!U167,"Irrelevant"))))</f>
        <v>Irrelevant</v>
      </c>
      <c r="U152" s="4" t="str">
        <f>IF(AND(OR(I152="Motorvejsstrækning",I152="Frakørselsflettestrækning",I152="Tilkørselsflettestrækning",I152="Frakørselsrampe",I152="Tilkørselsrampe"),Inddata!V167=""),"Nej",IF(OR(I152="Motorvejsstrækning",I152="Frakørselsflettestrækning",I152="Tilkørselsflettestrækning",I152="Frakørselsrampe",I152="Tilkørselsrampe"),Inddata!V167,"Irrelevant"))</f>
        <v>Irrelevant</v>
      </c>
      <c r="V152" s="4" t="str">
        <f>IF(W152="Lige",IF(AND(OR(I152="Frakørselsrampe",I152="Tilkørselsrampe"),Inddata!W167=""),"Lige ruderrampe",IF(OR(I152="Frakørselsrampe",I152="Tilkørselsrampe"),Inddata!W167,"Irrelevant")),"Irrelevant")</f>
        <v>Irrelevant</v>
      </c>
      <c r="W152" s="4" t="str">
        <f>IF(AND(OR(I152="Frakørselsrampe",I152="Tilkørselsrampe"),Inddata!X167=""),"Lige",IF(AND(OR(I152="Frakørselsrampe",I152="Tilkørselsrampe"),Inddata!X167&gt;10),Inddata!X167,"Irrelevant"))</f>
        <v>Irrelevant</v>
      </c>
      <c r="X152" s="4" t="str">
        <f>IF(AND(OR(I152="Frakørselsrampe",I152="Tilkørselsrampe"),OR(Inddata!Y167="",Inddata!Y167&gt;(G152*1000))),G152*1000,IF(AND(OR(I152="Frakørselsrampe",I152="Tilkørselsrampe"),Inddata!Y167&gt;0),Inddata!Y167,"Irrelevant"))</f>
        <v>Irrelevant</v>
      </c>
      <c r="Y152" s="4" t="str">
        <f>IF(AND(I152="Frakørselsrampe",Inddata!Z167=""),95,IF(AND(I152="Tilkørselsrampe",Inddata!Z167=""),45,IF(AND(OR(I152="Frakørselsrampe",I152="Tilkørselsrampe"),Inddata!Z167&gt;4,Inddata!Z167&lt;200),Inddata!Z167,"Irrelevant")))</f>
        <v>Irrelevant</v>
      </c>
      <c r="Z152" s="4" t="str">
        <f>IF(AND(OR(I152="Frakørselsrampe",I152="Tilkørselsrampe"),Inddata!AA167=""),"Lige",IF(AND(OR(I152="Frakørselsrampe",I152="Tilkørselsrampe"),Inddata!AA167&gt;10),Inddata!AA167,"Irrelevant"))</f>
        <v>Irrelevant</v>
      </c>
      <c r="AA152" s="4" t="str">
        <f>IF(X152="Irrelevant","Irrelevant",IF(AND(OR(I152="Frakørselsrampe",I152="Tilkørselsrampe"),OR(Inddata!AB167="",Inddata!AB167&gt;(G152*1000-X152))),G152*1000-X152,IF(AND(OR(I152="Frakørselsrampe",I152="Tilkørselsrampe"),Inddata!AB167&gt;0),Inddata!AB167,"Irrelevant")))</f>
        <v>Irrelevant</v>
      </c>
      <c r="AB152" s="4" t="str">
        <f>IF(AND(I152="Frakørselsrampe",Inddata!AC167=""),60,IF(AND(I152="Tilkørselsrampe",Inddata!AC167=""),80,IF(AND(OR(I152="Frakørselsrampe",I152="Tilkørselsrampe"),Inddata!AC167&gt;4,Inddata!AC167&lt;200),Inddata!AC167,"Irrelevant")))</f>
        <v>Irrelevant</v>
      </c>
      <c r="AC152" s="4" t="str">
        <f>IF(AND(OR(I152="Motorvejsstrækning",I152="Frakørselsflettestrækning",I152="Tilkørselsflettestrækning"),Inddata!AD167=""),"Nej",IF(OR(I152="Motorvejsstrækning",I152="Frakørselsflettestrækning",I152="Tilkørselsflettestrækning"),Inddata!AD167,"Irrelevant"))</f>
        <v>Irrelevant</v>
      </c>
      <c r="AD152" s="4" t="str">
        <f>IF(AND(OR(I152="Motorvejsstrækning",I152="Frakørselsflettestrækning",I152="Tilkørselsflettestrækning"),Inddata!AE167=""),"130 km/t",IF(OR(I152="Motorvejsstrækning",I152="Frakørselsflettestrækning",I152="Tilkørselsflettestrækning"),Inddata!AE167,"Irrelevant"))</f>
        <v>Irrelevant</v>
      </c>
      <c r="AE152" s="4" t="str">
        <f>IF(AND(I152="Tilkørselsflettestrækning",Inddata!AF167=""),"Nej",IF(I152="Tilkørselsflettestrækning",Inddata!AF167,"Irrelevant"))</f>
        <v>Irrelevant</v>
      </c>
      <c r="AF152" s="4" t="str">
        <f>IF(AND(AE152="Ja",Inddata!AG167&gt;0,Inddata!AG167&lt;1.00000001),Inddata!AG167,IF(OR(AE152="Nej",AE152="Ja"),0,"Irrelevant"))</f>
        <v>Irrelevant</v>
      </c>
    </row>
    <row r="153" spans="1:32" x14ac:dyDescent="0.25">
      <c r="A153" s="4" t="str">
        <f>IF(Inddata!A168="","",Inddata!A168)</f>
        <v/>
      </c>
      <c r="B153" s="4" t="str">
        <f>IF(Inddata!B168="","",Inddata!B168)</f>
        <v/>
      </c>
      <c r="C153" s="4" t="str">
        <f>IF(Inddata!C168="","",Inddata!C168)</f>
        <v/>
      </c>
      <c r="D153" s="4" t="str">
        <f>IF(Inddata!D168="","",Inddata!D168)</f>
        <v/>
      </c>
      <c r="E153" s="4" t="str">
        <f>IF(Inddata!E168="","",Inddata!E168)</f>
        <v/>
      </c>
      <c r="F153" s="4" t="str">
        <f>IF(Inddata!F168="","",Inddata!F168)</f>
        <v/>
      </c>
      <c r="G153" s="4">
        <f>IF(Inddata!G168="","",Inddata!G168)</f>
        <v>0</v>
      </c>
      <c r="H153" s="4" t="str">
        <f>IF(Inddata!H168&gt;0.5,Inddata!H168,"")</f>
        <v/>
      </c>
      <c r="I153" s="4" t="str">
        <f>IF(Inddata!I168="","",Inddata!I168)</f>
        <v/>
      </c>
      <c r="J153" s="4" t="str">
        <f>IF(AND(OR(I153="Motorvejsstrækning",I153="Frakørselsflettestrækning",I153="Tilkørselsflettestrækning"),Inddata!K168=""),2,IF(AND(OR(I153="Motorvejsstrækning",I153="Frakørselsflettestrækning",I153="Tilkørselsflettestrækning"),Inddata!K168&gt;0.5,Inddata!K168&lt;21),Inddata!K168,"Irrelevant"))</f>
        <v>Irrelevant</v>
      </c>
      <c r="K153" s="4" t="str">
        <f>IF(AND(OR(I153="Motorvejsstrækning",I153="Frakørselsflettestrækning",I153="Tilkørselsflettestrækning",I153="Frakørselsrampe",I153="Tilkørselsrampe"),Inddata!L168=""),3.5,IF(AND(OR(I153="Motorvejsstrækning",I153="Frakørselsflettestrækning",I153="Tilkørselsflettestrækning",I153="Frakørselsrampe",I153="Tilkørselsrampe"),Inddata!L168&gt;1.5,Inddata!L168&lt;11),Inddata!L168,"Irrelevant"))</f>
        <v>Irrelevant</v>
      </c>
      <c r="L153" s="4" t="str">
        <f>IF(AND(I153="Motorvejsstrækning",Inddata!M168=""),"Nej",IF(I153="Motorvejsstrækning",Inddata!M168,"Irrelevant"))</f>
        <v>Irrelevant</v>
      </c>
      <c r="M153" s="4" t="str">
        <f>IF(AND(L153="Ja",Inddata!N168&gt;0,Inddata!N168&lt;1.00000001),Inddata!N168,IF(OR(L153="Nej",L153="Ja"),0,"Irrelevant"))</f>
        <v>Irrelevant</v>
      </c>
      <c r="N153" s="4" t="str">
        <f>IF(AND(OR(I153="Motorvejsstrækning",I153="Frakørselsflettestrækning",I153="Tilkørselsflettestrækning"),Inddata!O168=""),3,IF(AND(OR(I153="Motorvejsstrækning",I153="Frakørselsflettestrækning",I153="Tilkørselsflettestrækning"),Inddata!O168&lt;11,Inddata!O168&gt;-0.00000001),Inddata!O168,"Irrelevant"))</f>
        <v>Irrelevant</v>
      </c>
      <c r="O153" s="4" t="str">
        <f>IF(AND(OR(I153="Motorvejsstrækning",I153="Frakørselsflettestrækning",I153="Tilkørselsflettestrækning",I153="Frakørselsrampe",I153="Tilkørselsrampe"),Inddata!P168=""),0.5,IF(AND(OR(I153="Motorvejsstrækning",I153="Frakørselsflettestrækning",I153="Tilkørselsflettestrækning",I153="Frakørselsrampe",I153="Tilkørselsrampe"),Inddata!P168&gt;-0.00000001,Inddata!P168&lt;11),Inddata!P168,"Irrelevant"))</f>
        <v>Irrelevant</v>
      </c>
      <c r="P153" s="4" t="str">
        <f>IF(AND(OR(I153="Motorvejsstrækning",I153="Frakørselsflettestrækning",I153="Tilkørselsflettestrækning"),Inddata!Q168=""),5,IF(AND(OR(I153="Motorvejsstrækning",I153="Frakørselsflettestrækning",I153="Tilkørselsflettestrækning"),Inddata!Q168&gt;-0.00000001,Inddata!Q168&lt;101),Inddata!Q168,"Irrelevant"))</f>
        <v>Irrelevant</v>
      </c>
      <c r="Q153" s="4" t="str">
        <f>IF(AND(OR(I153="Motorvejsstrækning",I153="Frakørselsflettestrækning",I153="Tilkørselsflettestrækning"),Inddata!R168=""),"Lige",IF(AND(OR(I153="Motorvejsstrækning",I153="Frakørselsflettestrækning",I153="Tilkørselsflettestrækning"),Inddata!R168&gt;10),Inddata!R168,"Irrelevant"))</f>
        <v>Irrelevant</v>
      </c>
      <c r="R153" s="4" t="str">
        <f>IF(Q153="Lige",0,IF(AND(OR(I153="Motorvejsstrækning",I153="Frakørselsflettestrækning",I153="Tilkørselsflettestrækning"),OR(Inddata!S168="",Inddata!S168&gt;(G153*1000))),G153*1000,IF(AND(OR(I153="Motorvejsstrækning",I153="Frakørselsflettestrækning",I153="Tilkørselsflettestrækning"),Inddata!S168&gt;0),Inddata!S168,"Irrelevant")))</f>
        <v>Irrelevant</v>
      </c>
      <c r="S153" s="4" t="str">
        <f>IF(AND(OR(I153="Motorvejsstrækning",I153="Frakørselsflettestrækning",I153="Tilkørselsflettestrækning"),Inddata!T168=""),"Lige",IF(AND(OR(I153="Motorvejsstrækning",I153="Frakørselsflettestrækning",I153="Tilkørselsflettestrækning"),Inddata!T168&gt;10),Inddata!T168,"Irrelevant"))</f>
        <v>Irrelevant</v>
      </c>
      <c r="T153" s="4" t="str">
        <f>IF(S153="Lige",0,IF(R153="Irrelevant","Irrelevant",IF(AND(OR(I153="Motorvejsstrækning",I153="Frakørselsflettestrækning",I153="Tilkørselsflettestrækning"),OR(Inddata!U168="",Inddata!U168&gt;(G153*1000-R153))),G153*1000-R153,IF(AND(OR(I153="Motorvejsstrækning",I153="Frakørselsflettestrækning",I153="Tilkørselsflettestrækning"),Inddata!U168&gt;0),Inddata!U168,"Irrelevant"))))</f>
        <v>Irrelevant</v>
      </c>
      <c r="U153" s="4" t="str">
        <f>IF(AND(OR(I153="Motorvejsstrækning",I153="Frakørselsflettestrækning",I153="Tilkørselsflettestrækning",I153="Frakørselsrampe",I153="Tilkørselsrampe"),Inddata!V168=""),"Nej",IF(OR(I153="Motorvejsstrækning",I153="Frakørselsflettestrækning",I153="Tilkørselsflettestrækning",I153="Frakørselsrampe",I153="Tilkørselsrampe"),Inddata!V168,"Irrelevant"))</f>
        <v>Irrelevant</v>
      </c>
      <c r="V153" s="4" t="str">
        <f>IF(W153="Lige",IF(AND(OR(I153="Frakørselsrampe",I153="Tilkørselsrampe"),Inddata!W168=""),"Lige ruderrampe",IF(OR(I153="Frakørselsrampe",I153="Tilkørselsrampe"),Inddata!W168,"Irrelevant")),"Irrelevant")</f>
        <v>Irrelevant</v>
      </c>
      <c r="W153" s="4" t="str">
        <f>IF(AND(OR(I153="Frakørselsrampe",I153="Tilkørselsrampe"),Inddata!X168=""),"Lige",IF(AND(OR(I153="Frakørselsrampe",I153="Tilkørselsrampe"),Inddata!X168&gt;10),Inddata!X168,"Irrelevant"))</f>
        <v>Irrelevant</v>
      </c>
      <c r="X153" s="4" t="str">
        <f>IF(AND(OR(I153="Frakørselsrampe",I153="Tilkørselsrampe"),OR(Inddata!Y168="",Inddata!Y168&gt;(G153*1000))),G153*1000,IF(AND(OR(I153="Frakørselsrampe",I153="Tilkørselsrampe"),Inddata!Y168&gt;0),Inddata!Y168,"Irrelevant"))</f>
        <v>Irrelevant</v>
      </c>
      <c r="Y153" s="4" t="str">
        <f>IF(AND(I153="Frakørselsrampe",Inddata!Z168=""),95,IF(AND(I153="Tilkørselsrampe",Inddata!Z168=""),45,IF(AND(OR(I153="Frakørselsrampe",I153="Tilkørselsrampe"),Inddata!Z168&gt;4,Inddata!Z168&lt;200),Inddata!Z168,"Irrelevant")))</f>
        <v>Irrelevant</v>
      </c>
      <c r="Z153" s="4" t="str">
        <f>IF(AND(OR(I153="Frakørselsrampe",I153="Tilkørselsrampe"),Inddata!AA168=""),"Lige",IF(AND(OR(I153="Frakørselsrampe",I153="Tilkørselsrampe"),Inddata!AA168&gt;10),Inddata!AA168,"Irrelevant"))</f>
        <v>Irrelevant</v>
      </c>
      <c r="AA153" s="4" t="str">
        <f>IF(X153="Irrelevant","Irrelevant",IF(AND(OR(I153="Frakørselsrampe",I153="Tilkørselsrampe"),OR(Inddata!AB168="",Inddata!AB168&gt;(G153*1000-X153))),G153*1000-X153,IF(AND(OR(I153="Frakørselsrampe",I153="Tilkørselsrampe"),Inddata!AB168&gt;0),Inddata!AB168,"Irrelevant")))</f>
        <v>Irrelevant</v>
      </c>
      <c r="AB153" s="4" t="str">
        <f>IF(AND(I153="Frakørselsrampe",Inddata!AC168=""),60,IF(AND(I153="Tilkørselsrampe",Inddata!AC168=""),80,IF(AND(OR(I153="Frakørselsrampe",I153="Tilkørselsrampe"),Inddata!AC168&gt;4,Inddata!AC168&lt;200),Inddata!AC168,"Irrelevant")))</f>
        <v>Irrelevant</v>
      </c>
      <c r="AC153" s="4" t="str">
        <f>IF(AND(OR(I153="Motorvejsstrækning",I153="Frakørselsflettestrækning",I153="Tilkørselsflettestrækning"),Inddata!AD168=""),"Nej",IF(OR(I153="Motorvejsstrækning",I153="Frakørselsflettestrækning",I153="Tilkørselsflettestrækning"),Inddata!AD168,"Irrelevant"))</f>
        <v>Irrelevant</v>
      </c>
      <c r="AD153" s="4" t="str">
        <f>IF(AND(OR(I153="Motorvejsstrækning",I153="Frakørselsflettestrækning",I153="Tilkørselsflettestrækning"),Inddata!AE168=""),"130 km/t",IF(OR(I153="Motorvejsstrækning",I153="Frakørselsflettestrækning",I153="Tilkørselsflettestrækning"),Inddata!AE168,"Irrelevant"))</f>
        <v>Irrelevant</v>
      </c>
      <c r="AE153" s="4" t="str">
        <f>IF(AND(I153="Tilkørselsflettestrækning",Inddata!AF168=""),"Nej",IF(I153="Tilkørselsflettestrækning",Inddata!AF168,"Irrelevant"))</f>
        <v>Irrelevant</v>
      </c>
      <c r="AF153" s="4" t="str">
        <f>IF(AND(AE153="Ja",Inddata!AG168&gt;0,Inddata!AG168&lt;1.00000001),Inddata!AG168,IF(OR(AE153="Nej",AE153="Ja"),0,"Irrelevant"))</f>
        <v>Irrelevant</v>
      </c>
    </row>
    <row r="154" spans="1:32" x14ac:dyDescent="0.25">
      <c r="A154" s="4" t="str">
        <f>IF(Inddata!A169="","",Inddata!A169)</f>
        <v/>
      </c>
      <c r="B154" s="4" t="str">
        <f>IF(Inddata!B169="","",Inddata!B169)</f>
        <v/>
      </c>
      <c r="C154" s="4" t="str">
        <f>IF(Inddata!C169="","",Inddata!C169)</f>
        <v/>
      </c>
      <c r="D154" s="4" t="str">
        <f>IF(Inddata!D169="","",Inddata!D169)</f>
        <v/>
      </c>
      <c r="E154" s="4" t="str">
        <f>IF(Inddata!E169="","",Inddata!E169)</f>
        <v/>
      </c>
      <c r="F154" s="4" t="str">
        <f>IF(Inddata!F169="","",Inddata!F169)</f>
        <v/>
      </c>
      <c r="G154" s="4">
        <f>IF(Inddata!G169="","",Inddata!G169)</f>
        <v>0</v>
      </c>
      <c r="H154" s="4" t="str">
        <f>IF(Inddata!H169&gt;0.5,Inddata!H169,"")</f>
        <v/>
      </c>
      <c r="I154" s="4" t="str">
        <f>IF(Inddata!I169="","",Inddata!I169)</f>
        <v/>
      </c>
      <c r="J154" s="4" t="str">
        <f>IF(AND(OR(I154="Motorvejsstrækning",I154="Frakørselsflettestrækning",I154="Tilkørselsflettestrækning"),Inddata!K169=""),2,IF(AND(OR(I154="Motorvejsstrækning",I154="Frakørselsflettestrækning",I154="Tilkørselsflettestrækning"),Inddata!K169&gt;0.5,Inddata!K169&lt;21),Inddata!K169,"Irrelevant"))</f>
        <v>Irrelevant</v>
      </c>
      <c r="K154" s="4" t="str">
        <f>IF(AND(OR(I154="Motorvejsstrækning",I154="Frakørselsflettestrækning",I154="Tilkørselsflettestrækning",I154="Frakørselsrampe",I154="Tilkørselsrampe"),Inddata!L169=""),3.5,IF(AND(OR(I154="Motorvejsstrækning",I154="Frakørselsflettestrækning",I154="Tilkørselsflettestrækning",I154="Frakørselsrampe",I154="Tilkørselsrampe"),Inddata!L169&gt;1.5,Inddata!L169&lt;11),Inddata!L169,"Irrelevant"))</f>
        <v>Irrelevant</v>
      </c>
      <c r="L154" s="4" t="str">
        <f>IF(AND(I154="Motorvejsstrækning",Inddata!M169=""),"Nej",IF(I154="Motorvejsstrækning",Inddata!M169,"Irrelevant"))</f>
        <v>Irrelevant</v>
      </c>
      <c r="M154" s="4" t="str">
        <f>IF(AND(L154="Ja",Inddata!N169&gt;0,Inddata!N169&lt;1.00000001),Inddata!N169,IF(OR(L154="Nej",L154="Ja"),0,"Irrelevant"))</f>
        <v>Irrelevant</v>
      </c>
      <c r="N154" s="4" t="str">
        <f>IF(AND(OR(I154="Motorvejsstrækning",I154="Frakørselsflettestrækning",I154="Tilkørselsflettestrækning"),Inddata!O169=""),3,IF(AND(OR(I154="Motorvejsstrækning",I154="Frakørselsflettestrækning",I154="Tilkørselsflettestrækning"),Inddata!O169&lt;11,Inddata!O169&gt;-0.00000001),Inddata!O169,"Irrelevant"))</f>
        <v>Irrelevant</v>
      </c>
      <c r="O154" s="4" t="str">
        <f>IF(AND(OR(I154="Motorvejsstrækning",I154="Frakørselsflettestrækning",I154="Tilkørselsflettestrækning",I154="Frakørselsrampe",I154="Tilkørselsrampe"),Inddata!P169=""),0.5,IF(AND(OR(I154="Motorvejsstrækning",I154="Frakørselsflettestrækning",I154="Tilkørselsflettestrækning",I154="Frakørselsrampe",I154="Tilkørselsrampe"),Inddata!P169&gt;-0.00000001,Inddata!P169&lt;11),Inddata!P169,"Irrelevant"))</f>
        <v>Irrelevant</v>
      </c>
      <c r="P154" s="4" t="str">
        <f>IF(AND(OR(I154="Motorvejsstrækning",I154="Frakørselsflettestrækning",I154="Tilkørselsflettestrækning"),Inddata!Q169=""),5,IF(AND(OR(I154="Motorvejsstrækning",I154="Frakørselsflettestrækning",I154="Tilkørselsflettestrækning"),Inddata!Q169&gt;-0.00000001,Inddata!Q169&lt;101),Inddata!Q169,"Irrelevant"))</f>
        <v>Irrelevant</v>
      </c>
      <c r="Q154" s="4" t="str">
        <f>IF(AND(OR(I154="Motorvejsstrækning",I154="Frakørselsflettestrækning",I154="Tilkørselsflettestrækning"),Inddata!R169=""),"Lige",IF(AND(OR(I154="Motorvejsstrækning",I154="Frakørselsflettestrækning",I154="Tilkørselsflettestrækning"),Inddata!R169&gt;10),Inddata!R169,"Irrelevant"))</f>
        <v>Irrelevant</v>
      </c>
      <c r="R154" s="4" t="str">
        <f>IF(Q154="Lige",0,IF(AND(OR(I154="Motorvejsstrækning",I154="Frakørselsflettestrækning",I154="Tilkørselsflettestrækning"),OR(Inddata!S169="",Inddata!S169&gt;(G154*1000))),G154*1000,IF(AND(OR(I154="Motorvejsstrækning",I154="Frakørselsflettestrækning",I154="Tilkørselsflettestrækning"),Inddata!S169&gt;0),Inddata!S169,"Irrelevant")))</f>
        <v>Irrelevant</v>
      </c>
      <c r="S154" s="4" t="str">
        <f>IF(AND(OR(I154="Motorvejsstrækning",I154="Frakørselsflettestrækning",I154="Tilkørselsflettestrækning"),Inddata!T169=""),"Lige",IF(AND(OR(I154="Motorvejsstrækning",I154="Frakørselsflettestrækning",I154="Tilkørselsflettestrækning"),Inddata!T169&gt;10),Inddata!T169,"Irrelevant"))</f>
        <v>Irrelevant</v>
      </c>
      <c r="T154" s="4" t="str">
        <f>IF(S154="Lige",0,IF(R154="Irrelevant","Irrelevant",IF(AND(OR(I154="Motorvejsstrækning",I154="Frakørselsflettestrækning",I154="Tilkørselsflettestrækning"),OR(Inddata!U169="",Inddata!U169&gt;(G154*1000-R154))),G154*1000-R154,IF(AND(OR(I154="Motorvejsstrækning",I154="Frakørselsflettestrækning",I154="Tilkørselsflettestrækning"),Inddata!U169&gt;0),Inddata!U169,"Irrelevant"))))</f>
        <v>Irrelevant</v>
      </c>
      <c r="U154" s="4" t="str">
        <f>IF(AND(OR(I154="Motorvejsstrækning",I154="Frakørselsflettestrækning",I154="Tilkørselsflettestrækning",I154="Frakørselsrampe",I154="Tilkørselsrampe"),Inddata!V169=""),"Nej",IF(OR(I154="Motorvejsstrækning",I154="Frakørselsflettestrækning",I154="Tilkørselsflettestrækning",I154="Frakørselsrampe",I154="Tilkørselsrampe"),Inddata!V169,"Irrelevant"))</f>
        <v>Irrelevant</v>
      </c>
      <c r="V154" s="4" t="str">
        <f>IF(W154="Lige",IF(AND(OR(I154="Frakørselsrampe",I154="Tilkørselsrampe"),Inddata!W169=""),"Lige ruderrampe",IF(OR(I154="Frakørselsrampe",I154="Tilkørselsrampe"),Inddata!W169,"Irrelevant")),"Irrelevant")</f>
        <v>Irrelevant</v>
      </c>
      <c r="W154" s="4" t="str">
        <f>IF(AND(OR(I154="Frakørselsrampe",I154="Tilkørselsrampe"),Inddata!X169=""),"Lige",IF(AND(OR(I154="Frakørselsrampe",I154="Tilkørselsrampe"),Inddata!X169&gt;10),Inddata!X169,"Irrelevant"))</f>
        <v>Irrelevant</v>
      </c>
      <c r="X154" s="4" t="str">
        <f>IF(AND(OR(I154="Frakørselsrampe",I154="Tilkørselsrampe"),OR(Inddata!Y169="",Inddata!Y169&gt;(G154*1000))),G154*1000,IF(AND(OR(I154="Frakørselsrampe",I154="Tilkørselsrampe"),Inddata!Y169&gt;0),Inddata!Y169,"Irrelevant"))</f>
        <v>Irrelevant</v>
      </c>
      <c r="Y154" s="4" t="str">
        <f>IF(AND(I154="Frakørselsrampe",Inddata!Z169=""),95,IF(AND(I154="Tilkørselsrampe",Inddata!Z169=""),45,IF(AND(OR(I154="Frakørselsrampe",I154="Tilkørselsrampe"),Inddata!Z169&gt;4,Inddata!Z169&lt;200),Inddata!Z169,"Irrelevant")))</f>
        <v>Irrelevant</v>
      </c>
      <c r="Z154" s="4" t="str">
        <f>IF(AND(OR(I154="Frakørselsrampe",I154="Tilkørselsrampe"),Inddata!AA169=""),"Lige",IF(AND(OR(I154="Frakørselsrampe",I154="Tilkørselsrampe"),Inddata!AA169&gt;10),Inddata!AA169,"Irrelevant"))</f>
        <v>Irrelevant</v>
      </c>
      <c r="AA154" s="4" t="str">
        <f>IF(X154="Irrelevant","Irrelevant",IF(AND(OR(I154="Frakørselsrampe",I154="Tilkørselsrampe"),OR(Inddata!AB169="",Inddata!AB169&gt;(G154*1000-X154))),G154*1000-X154,IF(AND(OR(I154="Frakørselsrampe",I154="Tilkørselsrampe"),Inddata!AB169&gt;0),Inddata!AB169,"Irrelevant")))</f>
        <v>Irrelevant</v>
      </c>
      <c r="AB154" s="4" t="str">
        <f>IF(AND(I154="Frakørselsrampe",Inddata!AC169=""),60,IF(AND(I154="Tilkørselsrampe",Inddata!AC169=""),80,IF(AND(OR(I154="Frakørselsrampe",I154="Tilkørselsrampe"),Inddata!AC169&gt;4,Inddata!AC169&lt;200),Inddata!AC169,"Irrelevant")))</f>
        <v>Irrelevant</v>
      </c>
      <c r="AC154" s="4" t="str">
        <f>IF(AND(OR(I154="Motorvejsstrækning",I154="Frakørselsflettestrækning",I154="Tilkørselsflettestrækning"),Inddata!AD169=""),"Nej",IF(OR(I154="Motorvejsstrækning",I154="Frakørselsflettestrækning",I154="Tilkørselsflettestrækning"),Inddata!AD169,"Irrelevant"))</f>
        <v>Irrelevant</v>
      </c>
      <c r="AD154" s="4" t="str">
        <f>IF(AND(OR(I154="Motorvejsstrækning",I154="Frakørselsflettestrækning",I154="Tilkørselsflettestrækning"),Inddata!AE169=""),"130 km/t",IF(OR(I154="Motorvejsstrækning",I154="Frakørselsflettestrækning",I154="Tilkørselsflettestrækning"),Inddata!AE169,"Irrelevant"))</f>
        <v>Irrelevant</v>
      </c>
      <c r="AE154" s="4" t="str">
        <f>IF(AND(I154="Tilkørselsflettestrækning",Inddata!AF169=""),"Nej",IF(I154="Tilkørselsflettestrækning",Inddata!AF169,"Irrelevant"))</f>
        <v>Irrelevant</v>
      </c>
      <c r="AF154" s="4" t="str">
        <f>IF(AND(AE154="Ja",Inddata!AG169&gt;0,Inddata!AG169&lt;1.00000001),Inddata!AG169,IF(OR(AE154="Nej",AE154="Ja"),0,"Irrelevant"))</f>
        <v>Irrelevant</v>
      </c>
    </row>
    <row r="155" spans="1:32" x14ac:dyDescent="0.25">
      <c r="A155" s="4" t="str">
        <f>IF(Inddata!A170="","",Inddata!A170)</f>
        <v/>
      </c>
      <c r="B155" s="4" t="str">
        <f>IF(Inddata!B170="","",Inddata!B170)</f>
        <v/>
      </c>
      <c r="C155" s="4" t="str">
        <f>IF(Inddata!C170="","",Inddata!C170)</f>
        <v/>
      </c>
      <c r="D155" s="4" t="str">
        <f>IF(Inddata!D170="","",Inddata!D170)</f>
        <v/>
      </c>
      <c r="E155" s="4" t="str">
        <f>IF(Inddata!E170="","",Inddata!E170)</f>
        <v/>
      </c>
      <c r="F155" s="4" t="str">
        <f>IF(Inddata!F170="","",Inddata!F170)</f>
        <v/>
      </c>
      <c r="G155" s="4">
        <f>IF(Inddata!G170="","",Inddata!G170)</f>
        <v>0</v>
      </c>
      <c r="H155" s="4" t="str">
        <f>IF(Inddata!H170&gt;0.5,Inddata!H170,"")</f>
        <v/>
      </c>
      <c r="I155" s="4" t="str">
        <f>IF(Inddata!I170="","",Inddata!I170)</f>
        <v/>
      </c>
      <c r="J155" s="4" t="str">
        <f>IF(AND(OR(I155="Motorvejsstrækning",I155="Frakørselsflettestrækning",I155="Tilkørselsflettestrækning"),Inddata!K170=""),2,IF(AND(OR(I155="Motorvejsstrækning",I155="Frakørselsflettestrækning",I155="Tilkørselsflettestrækning"),Inddata!K170&gt;0.5,Inddata!K170&lt;21),Inddata!K170,"Irrelevant"))</f>
        <v>Irrelevant</v>
      </c>
      <c r="K155" s="4" t="str">
        <f>IF(AND(OR(I155="Motorvejsstrækning",I155="Frakørselsflettestrækning",I155="Tilkørselsflettestrækning",I155="Frakørselsrampe",I155="Tilkørselsrampe"),Inddata!L170=""),3.5,IF(AND(OR(I155="Motorvejsstrækning",I155="Frakørselsflettestrækning",I155="Tilkørselsflettestrækning",I155="Frakørselsrampe",I155="Tilkørselsrampe"),Inddata!L170&gt;1.5,Inddata!L170&lt;11),Inddata!L170,"Irrelevant"))</f>
        <v>Irrelevant</v>
      </c>
      <c r="L155" s="4" t="str">
        <f>IF(AND(I155="Motorvejsstrækning",Inddata!M170=""),"Nej",IF(I155="Motorvejsstrækning",Inddata!M170,"Irrelevant"))</f>
        <v>Irrelevant</v>
      </c>
      <c r="M155" s="4" t="str">
        <f>IF(AND(L155="Ja",Inddata!N170&gt;0,Inddata!N170&lt;1.00000001),Inddata!N170,IF(OR(L155="Nej",L155="Ja"),0,"Irrelevant"))</f>
        <v>Irrelevant</v>
      </c>
      <c r="N155" s="4" t="str">
        <f>IF(AND(OR(I155="Motorvejsstrækning",I155="Frakørselsflettestrækning",I155="Tilkørselsflettestrækning"),Inddata!O170=""),3,IF(AND(OR(I155="Motorvejsstrækning",I155="Frakørselsflettestrækning",I155="Tilkørselsflettestrækning"),Inddata!O170&lt;11,Inddata!O170&gt;-0.00000001),Inddata!O170,"Irrelevant"))</f>
        <v>Irrelevant</v>
      </c>
      <c r="O155" s="4" t="str">
        <f>IF(AND(OR(I155="Motorvejsstrækning",I155="Frakørselsflettestrækning",I155="Tilkørselsflettestrækning",I155="Frakørselsrampe",I155="Tilkørselsrampe"),Inddata!P170=""),0.5,IF(AND(OR(I155="Motorvejsstrækning",I155="Frakørselsflettestrækning",I155="Tilkørselsflettestrækning",I155="Frakørselsrampe",I155="Tilkørselsrampe"),Inddata!P170&gt;-0.00000001,Inddata!P170&lt;11),Inddata!P170,"Irrelevant"))</f>
        <v>Irrelevant</v>
      </c>
      <c r="P155" s="4" t="str">
        <f>IF(AND(OR(I155="Motorvejsstrækning",I155="Frakørselsflettestrækning",I155="Tilkørselsflettestrækning"),Inddata!Q170=""),5,IF(AND(OR(I155="Motorvejsstrækning",I155="Frakørselsflettestrækning",I155="Tilkørselsflettestrækning"),Inddata!Q170&gt;-0.00000001,Inddata!Q170&lt;101),Inddata!Q170,"Irrelevant"))</f>
        <v>Irrelevant</v>
      </c>
      <c r="Q155" s="4" t="str">
        <f>IF(AND(OR(I155="Motorvejsstrækning",I155="Frakørselsflettestrækning",I155="Tilkørselsflettestrækning"),Inddata!R170=""),"Lige",IF(AND(OR(I155="Motorvejsstrækning",I155="Frakørselsflettestrækning",I155="Tilkørselsflettestrækning"),Inddata!R170&gt;10),Inddata!R170,"Irrelevant"))</f>
        <v>Irrelevant</v>
      </c>
      <c r="R155" s="4" t="str">
        <f>IF(Q155="Lige",0,IF(AND(OR(I155="Motorvejsstrækning",I155="Frakørselsflettestrækning",I155="Tilkørselsflettestrækning"),OR(Inddata!S170="",Inddata!S170&gt;(G155*1000))),G155*1000,IF(AND(OR(I155="Motorvejsstrækning",I155="Frakørselsflettestrækning",I155="Tilkørselsflettestrækning"),Inddata!S170&gt;0),Inddata!S170,"Irrelevant")))</f>
        <v>Irrelevant</v>
      </c>
      <c r="S155" s="4" t="str">
        <f>IF(AND(OR(I155="Motorvejsstrækning",I155="Frakørselsflettestrækning",I155="Tilkørselsflettestrækning"),Inddata!T170=""),"Lige",IF(AND(OR(I155="Motorvejsstrækning",I155="Frakørselsflettestrækning",I155="Tilkørselsflettestrækning"),Inddata!T170&gt;10),Inddata!T170,"Irrelevant"))</f>
        <v>Irrelevant</v>
      </c>
      <c r="T155" s="4" t="str">
        <f>IF(S155="Lige",0,IF(R155="Irrelevant","Irrelevant",IF(AND(OR(I155="Motorvejsstrækning",I155="Frakørselsflettestrækning",I155="Tilkørselsflettestrækning"),OR(Inddata!U170="",Inddata!U170&gt;(G155*1000-R155))),G155*1000-R155,IF(AND(OR(I155="Motorvejsstrækning",I155="Frakørselsflettestrækning",I155="Tilkørselsflettestrækning"),Inddata!U170&gt;0),Inddata!U170,"Irrelevant"))))</f>
        <v>Irrelevant</v>
      </c>
      <c r="U155" s="4" t="str">
        <f>IF(AND(OR(I155="Motorvejsstrækning",I155="Frakørselsflettestrækning",I155="Tilkørselsflettestrækning",I155="Frakørselsrampe",I155="Tilkørselsrampe"),Inddata!V170=""),"Nej",IF(OR(I155="Motorvejsstrækning",I155="Frakørselsflettestrækning",I155="Tilkørselsflettestrækning",I155="Frakørselsrampe",I155="Tilkørselsrampe"),Inddata!V170,"Irrelevant"))</f>
        <v>Irrelevant</v>
      </c>
      <c r="V155" s="4" t="str">
        <f>IF(W155="Lige",IF(AND(OR(I155="Frakørselsrampe",I155="Tilkørselsrampe"),Inddata!W170=""),"Lige ruderrampe",IF(OR(I155="Frakørselsrampe",I155="Tilkørselsrampe"),Inddata!W170,"Irrelevant")),"Irrelevant")</f>
        <v>Irrelevant</v>
      </c>
      <c r="W155" s="4" t="str">
        <f>IF(AND(OR(I155="Frakørselsrampe",I155="Tilkørselsrampe"),Inddata!X170=""),"Lige",IF(AND(OR(I155="Frakørselsrampe",I155="Tilkørselsrampe"),Inddata!X170&gt;10),Inddata!X170,"Irrelevant"))</f>
        <v>Irrelevant</v>
      </c>
      <c r="X155" s="4" t="str">
        <f>IF(AND(OR(I155="Frakørselsrampe",I155="Tilkørselsrampe"),OR(Inddata!Y170="",Inddata!Y170&gt;(G155*1000))),G155*1000,IF(AND(OR(I155="Frakørselsrampe",I155="Tilkørselsrampe"),Inddata!Y170&gt;0),Inddata!Y170,"Irrelevant"))</f>
        <v>Irrelevant</v>
      </c>
      <c r="Y155" s="4" t="str">
        <f>IF(AND(I155="Frakørselsrampe",Inddata!Z170=""),95,IF(AND(I155="Tilkørselsrampe",Inddata!Z170=""),45,IF(AND(OR(I155="Frakørselsrampe",I155="Tilkørselsrampe"),Inddata!Z170&gt;4,Inddata!Z170&lt;200),Inddata!Z170,"Irrelevant")))</f>
        <v>Irrelevant</v>
      </c>
      <c r="Z155" s="4" t="str">
        <f>IF(AND(OR(I155="Frakørselsrampe",I155="Tilkørselsrampe"),Inddata!AA170=""),"Lige",IF(AND(OR(I155="Frakørselsrampe",I155="Tilkørselsrampe"),Inddata!AA170&gt;10),Inddata!AA170,"Irrelevant"))</f>
        <v>Irrelevant</v>
      </c>
      <c r="AA155" s="4" t="str">
        <f>IF(X155="Irrelevant","Irrelevant",IF(AND(OR(I155="Frakørselsrampe",I155="Tilkørselsrampe"),OR(Inddata!AB170="",Inddata!AB170&gt;(G155*1000-X155))),G155*1000-X155,IF(AND(OR(I155="Frakørselsrampe",I155="Tilkørselsrampe"),Inddata!AB170&gt;0),Inddata!AB170,"Irrelevant")))</f>
        <v>Irrelevant</v>
      </c>
      <c r="AB155" s="4" t="str">
        <f>IF(AND(I155="Frakørselsrampe",Inddata!AC170=""),60,IF(AND(I155="Tilkørselsrampe",Inddata!AC170=""),80,IF(AND(OR(I155="Frakørselsrampe",I155="Tilkørselsrampe"),Inddata!AC170&gt;4,Inddata!AC170&lt;200),Inddata!AC170,"Irrelevant")))</f>
        <v>Irrelevant</v>
      </c>
      <c r="AC155" s="4" t="str">
        <f>IF(AND(OR(I155="Motorvejsstrækning",I155="Frakørselsflettestrækning",I155="Tilkørselsflettestrækning"),Inddata!AD170=""),"Nej",IF(OR(I155="Motorvejsstrækning",I155="Frakørselsflettestrækning",I155="Tilkørselsflettestrækning"),Inddata!AD170,"Irrelevant"))</f>
        <v>Irrelevant</v>
      </c>
      <c r="AD155" s="4" t="str">
        <f>IF(AND(OR(I155="Motorvejsstrækning",I155="Frakørselsflettestrækning",I155="Tilkørselsflettestrækning"),Inddata!AE170=""),"130 km/t",IF(OR(I155="Motorvejsstrækning",I155="Frakørselsflettestrækning",I155="Tilkørselsflettestrækning"),Inddata!AE170,"Irrelevant"))</f>
        <v>Irrelevant</v>
      </c>
      <c r="AE155" s="4" t="str">
        <f>IF(AND(I155="Tilkørselsflettestrækning",Inddata!AF170=""),"Nej",IF(I155="Tilkørselsflettestrækning",Inddata!AF170,"Irrelevant"))</f>
        <v>Irrelevant</v>
      </c>
      <c r="AF155" s="4" t="str">
        <f>IF(AND(AE155="Ja",Inddata!AG170&gt;0,Inddata!AG170&lt;1.00000001),Inddata!AG170,IF(OR(AE155="Nej",AE155="Ja"),0,"Irrelevant"))</f>
        <v>Irrelevant</v>
      </c>
    </row>
    <row r="156" spans="1:32" x14ac:dyDescent="0.25">
      <c r="A156" s="4" t="str">
        <f>IF(Inddata!A171="","",Inddata!A171)</f>
        <v/>
      </c>
      <c r="B156" s="4" t="str">
        <f>IF(Inddata!B171="","",Inddata!B171)</f>
        <v/>
      </c>
      <c r="C156" s="4" t="str">
        <f>IF(Inddata!C171="","",Inddata!C171)</f>
        <v/>
      </c>
      <c r="D156" s="4" t="str">
        <f>IF(Inddata!D171="","",Inddata!D171)</f>
        <v/>
      </c>
      <c r="E156" s="4" t="str">
        <f>IF(Inddata!E171="","",Inddata!E171)</f>
        <v/>
      </c>
      <c r="F156" s="4" t="str">
        <f>IF(Inddata!F171="","",Inddata!F171)</f>
        <v/>
      </c>
      <c r="G156" s="4">
        <f>IF(Inddata!G171="","",Inddata!G171)</f>
        <v>0</v>
      </c>
      <c r="H156" s="4" t="str">
        <f>IF(Inddata!H171&gt;0.5,Inddata!H171,"")</f>
        <v/>
      </c>
      <c r="I156" s="4" t="str">
        <f>IF(Inddata!I171="","",Inddata!I171)</f>
        <v/>
      </c>
      <c r="J156" s="4" t="str">
        <f>IF(AND(OR(I156="Motorvejsstrækning",I156="Frakørselsflettestrækning",I156="Tilkørselsflettestrækning"),Inddata!K171=""),2,IF(AND(OR(I156="Motorvejsstrækning",I156="Frakørselsflettestrækning",I156="Tilkørselsflettestrækning"),Inddata!K171&gt;0.5,Inddata!K171&lt;21),Inddata!K171,"Irrelevant"))</f>
        <v>Irrelevant</v>
      </c>
      <c r="K156" s="4" t="str">
        <f>IF(AND(OR(I156="Motorvejsstrækning",I156="Frakørselsflettestrækning",I156="Tilkørselsflettestrækning",I156="Frakørselsrampe",I156="Tilkørselsrampe"),Inddata!L171=""),3.5,IF(AND(OR(I156="Motorvejsstrækning",I156="Frakørselsflettestrækning",I156="Tilkørselsflettestrækning",I156="Frakørselsrampe",I156="Tilkørselsrampe"),Inddata!L171&gt;1.5,Inddata!L171&lt;11),Inddata!L171,"Irrelevant"))</f>
        <v>Irrelevant</v>
      </c>
      <c r="L156" s="4" t="str">
        <f>IF(AND(I156="Motorvejsstrækning",Inddata!M171=""),"Nej",IF(I156="Motorvejsstrækning",Inddata!M171,"Irrelevant"))</f>
        <v>Irrelevant</v>
      </c>
      <c r="M156" s="4" t="str">
        <f>IF(AND(L156="Ja",Inddata!N171&gt;0,Inddata!N171&lt;1.00000001),Inddata!N171,IF(OR(L156="Nej",L156="Ja"),0,"Irrelevant"))</f>
        <v>Irrelevant</v>
      </c>
      <c r="N156" s="4" t="str">
        <f>IF(AND(OR(I156="Motorvejsstrækning",I156="Frakørselsflettestrækning",I156="Tilkørselsflettestrækning"),Inddata!O171=""),3,IF(AND(OR(I156="Motorvejsstrækning",I156="Frakørselsflettestrækning",I156="Tilkørselsflettestrækning"),Inddata!O171&lt;11,Inddata!O171&gt;-0.00000001),Inddata!O171,"Irrelevant"))</f>
        <v>Irrelevant</v>
      </c>
      <c r="O156" s="4" t="str">
        <f>IF(AND(OR(I156="Motorvejsstrækning",I156="Frakørselsflettestrækning",I156="Tilkørselsflettestrækning",I156="Frakørselsrampe",I156="Tilkørselsrampe"),Inddata!P171=""),0.5,IF(AND(OR(I156="Motorvejsstrækning",I156="Frakørselsflettestrækning",I156="Tilkørselsflettestrækning",I156="Frakørselsrampe",I156="Tilkørselsrampe"),Inddata!P171&gt;-0.00000001,Inddata!P171&lt;11),Inddata!P171,"Irrelevant"))</f>
        <v>Irrelevant</v>
      </c>
      <c r="P156" s="4" t="str">
        <f>IF(AND(OR(I156="Motorvejsstrækning",I156="Frakørselsflettestrækning",I156="Tilkørselsflettestrækning"),Inddata!Q171=""),5,IF(AND(OR(I156="Motorvejsstrækning",I156="Frakørselsflettestrækning",I156="Tilkørselsflettestrækning"),Inddata!Q171&gt;-0.00000001,Inddata!Q171&lt;101),Inddata!Q171,"Irrelevant"))</f>
        <v>Irrelevant</v>
      </c>
      <c r="Q156" s="4" t="str">
        <f>IF(AND(OR(I156="Motorvejsstrækning",I156="Frakørselsflettestrækning",I156="Tilkørselsflettestrækning"),Inddata!R171=""),"Lige",IF(AND(OR(I156="Motorvejsstrækning",I156="Frakørselsflettestrækning",I156="Tilkørselsflettestrækning"),Inddata!R171&gt;10),Inddata!R171,"Irrelevant"))</f>
        <v>Irrelevant</v>
      </c>
      <c r="R156" s="4" t="str">
        <f>IF(Q156="Lige",0,IF(AND(OR(I156="Motorvejsstrækning",I156="Frakørselsflettestrækning",I156="Tilkørselsflettestrækning"),OR(Inddata!S171="",Inddata!S171&gt;(G156*1000))),G156*1000,IF(AND(OR(I156="Motorvejsstrækning",I156="Frakørselsflettestrækning",I156="Tilkørselsflettestrækning"),Inddata!S171&gt;0),Inddata!S171,"Irrelevant")))</f>
        <v>Irrelevant</v>
      </c>
      <c r="S156" s="4" t="str">
        <f>IF(AND(OR(I156="Motorvejsstrækning",I156="Frakørselsflettestrækning",I156="Tilkørselsflettestrækning"),Inddata!T171=""),"Lige",IF(AND(OR(I156="Motorvejsstrækning",I156="Frakørselsflettestrækning",I156="Tilkørselsflettestrækning"),Inddata!T171&gt;10),Inddata!T171,"Irrelevant"))</f>
        <v>Irrelevant</v>
      </c>
      <c r="T156" s="4" t="str">
        <f>IF(S156="Lige",0,IF(R156="Irrelevant","Irrelevant",IF(AND(OR(I156="Motorvejsstrækning",I156="Frakørselsflettestrækning",I156="Tilkørselsflettestrækning"),OR(Inddata!U171="",Inddata!U171&gt;(G156*1000-R156))),G156*1000-R156,IF(AND(OR(I156="Motorvejsstrækning",I156="Frakørselsflettestrækning",I156="Tilkørselsflettestrækning"),Inddata!U171&gt;0),Inddata!U171,"Irrelevant"))))</f>
        <v>Irrelevant</v>
      </c>
      <c r="U156" s="4" t="str">
        <f>IF(AND(OR(I156="Motorvejsstrækning",I156="Frakørselsflettestrækning",I156="Tilkørselsflettestrækning",I156="Frakørselsrampe",I156="Tilkørselsrampe"),Inddata!V171=""),"Nej",IF(OR(I156="Motorvejsstrækning",I156="Frakørselsflettestrækning",I156="Tilkørselsflettestrækning",I156="Frakørselsrampe",I156="Tilkørselsrampe"),Inddata!V171,"Irrelevant"))</f>
        <v>Irrelevant</v>
      </c>
      <c r="V156" s="4" t="str">
        <f>IF(W156="Lige",IF(AND(OR(I156="Frakørselsrampe",I156="Tilkørselsrampe"),Inddata!W171=""),"Lige ruderrampe",IF(OR(I156="Frakørselsrampe",I156="Tilkørselsrampe"),Inddata!W171,"Irrelevant")),"Irrelevant")</f>
        <v>Irrelevant</v>
      </c>
      <c r="W156" s="4" t="str">
        <f>IF(AND(OR(I156="Frakørselsrampe",I156="Tilkørselsrampe"),Inddata!X171=""),"Lige",IF(AND(OR(I156="Frakørselsrampe",I156="Tilkørselsrampe"),Inddata!X171&gt;10),Inddata!X171,"Irrelevant"))</f>
        <v>Irrelevant</v>
      </c>
      <c r="X156" s="4" t="str">
        <f>IF(AND(OR(I156="Frakørselsrampe",I156="Tilkørselsrampe"),OR(Inddata!Y171="",Inddata!Y171&gt;(G156*1000))),G156*1000,IF(AND(OR(I156="Frakørselsrampe",I156="Tilkørselsrampe"),Inddata!Y171&gt;0),Inddata!Y171,"Irrelevant"))</f>
        <v>Irrelevant</v>
      </c>
      <c r="Y156" s="4" t="str">
        <f>IF(AND(I156="Frakørselsrampe",Inddata!Z171=""),95,IF(AND(I156="Tilkørselsrampe",Inddata!Z171=""),45,IF(AND(OR(I156="Frakørselsrampe",I156="Tilkørselsrampe"),Inddata!Z171&gt;4,Inddata!Z171&lt;200),Inddata!Z171,"Irrelevant")))</f>
        <v>Irrelevant</v>
      </c>
      <c r="Z156" s="4" t="str">
        <f>IF(AND(OR(I156="Frakørselsrampe",I156="Tilkørselsrampe"),Inddata!AA171=""),"Lige",IF(AND(OR(I156="Frakørselsrampe",I156="Tilkørselsrampe"),Inddata!AA171&gt;10),Inddata!AA171,"Irrelevant"))</f>
        <v>Irrelevant</v>
      </c>
      <c r="AA156" s="4" t="str">
        <f>IF(X156="Irrelevant","Irrelevant",IF(AND(OR(I156="Frakørselsrampe",I156="Tilkørselsrampe"),OR(Inddata!AB171="",Inddata!AB171&gt;(G156*1000-X156))),G156*1000-X156,IF(AND(OR(I156="Frakørselsrampe",I156="Tilkørselsrampe"),Inddata!AB171&gt;0),Inddata!AB171,"Irrelevant")))</f>
        <v>Irrelevant</v>
      </c>
      <c r="AB156" s="4" t="str">
        <f>IF(AND(I156="Frakørselsrampe",Inddata!AC171=""),60,IF(AND(I156="Tilkørselsrampe",Inddata!AC171=""),80,IF(AND(OR(I156="Frakørselsrampe",I156="Tilkørselsrampe"),Inddata!AC171&gt;4,Inddata!AC171&lt;200),Inddata!AC171,"Irrelevant")))</f>
        <v>Irrelevant</v>
      </c>
      <c r="AC156" s="4" t="str">
        <f>IF(AND(OR(I156="Motorvejsstrækning",I156="Frakørselsflettestrækning",I156="Tilkørselsflettestrækning"),Inddata!AD171=""),"Nej",IF(OR(I156="Motorvejsstrækning",I156="Frakørselsflettestrækning",I156="Tilkørselsflettestrækning"),Inddata!AD171,"Irrelevant"))</f>
        <v>Irrelevant</v>
      </c>
      <c r="AD156" s="4" t="str">
        <f>IF(AND(OR(I156="Motorvejsstrækning",I156="Frakørselsflettestrækning",I156="Tilkørselsflettestrækning"),Inddata!AE171=""),"130 km/t",IF(OR(I156="Motorvejsstrækning",I156="Frakørselsflettestrækning",I156="Tilkørselsflettestrækning"),Inddata!AE171,"Irrelevant"))</f>
        <v>Irrelevant</v>
      </c>
      <c r="AE156" s="4" t="str">
        <f>IF(AND(I156="Tilkørselsflettestrækning",Inddata!AF171=""),"Nej",IF(I156="Tilkørselsflettestrækning",Inddata!AF171,"Irrelevant"))</f>
        <v>Irrelevant</v>
      </c>
      <c r="AF156" s="4" t="str">
        <f>IF(AND(AE156="Ja",Inddata!AG171&gt;0,Inddata!AG171&lt;1.00000001),Inddata!AG171,IF(OR(AE156="Nej",AE156="Ja"),0,"Irrelevant"))</f>
        <v>Irrelevant</v>
      </c>
    </row>
    <row r="157" spans="1:32" x14ac:dyDescent="0.25">
      <c r="A157" s="4" t="str">
        <f>IF(Inddata!A172="","",Inddata!A172)</f>
        <v/>
      </c>
      <c r="B157" s="4" t="str">
        <f>IF(Inddata!B172="","",Inddata!B172)</f>
        <v/>
      </c>
      <c r="C157" s="4" t="str">
        <f>IF(Inddata!C172="","",Inddata!C172)</f>
        <v/>
      </c>
      <c r="D157" s="4" t="str">
        <f>IF(Inddata!D172="","",Inddata!D172)</f>
        <v/>
      </c>
      <c r="E157" s="4" t="str">
        <f>IF(Inddata!E172="","",Inddata!E172)</f>
        <v/>
      </c>
      <c r="F157" s="4" t="str">
        <f>IF(Inddata!F172="","",Inddata!F172)</f>
        <v/>
      </c>
      <c r="G157" s="4">
        <f>IF(Inddata!G172="","",Inddata!G172)</f>
        <v>0</v>
      </c>
      <c r="H157" s="4" t="str">
        <f>IF(Inddata!H172&gt;0.5,Inddata!H172,"")</f>
        <v/>
      </c>
      <c r="I157" s="4" t="str">
        <f>IF(Inddata!I172="","",Inddata!I172)</f>
        <v/>
      </c>
      <c r="J157" s="4" t="str">
        <f>IF(AND(OR(I157="Motorvejsstrækning",I157="Frakørselsflettestrækning",I157="Tilkørselsflettestrækning"),Inddata!K172=""),2,IF(AND(OR(I157="Motorvejsstrækning",I157="Frakørselsflettestrækning",I157="Tilkørselsflettestrækning"),Inddata!K172&gt;0.5,Inddata!K172&lt;21),Inddata!K172,"Irrelevant"))</f>
        <v>Irrelevant</v>
      </c>
      <c r="K157" s="4" t="str">
        <f>IF(AND(OR(I157="Motorvejsstrækning",I157="Frakørselsflettestrækning",I157="Tilkørselsflettestrækning",I157="Frakørselsrampe",I157="Tilkørselsrampe"),Inddata!L172=""),3.5,IF(AND(OR(I157="Motorvejsstrækning",I157="Frakørselsflettestrækning",I157="Tilkørselsflettestrækning",I157="Frakørselsrampe",I157="Tilkørselsrampe"),Inddata!L172&gt;1.5,Inddata!L172&lt;11),Inddata!L172,"Irrelevant"))</f>
        <v>Irrelevant</v>
      </c>
      <c r="L157" s="4" t="str">
        <f>IF(AND(I157="Motorvejsstrækning",Inddata!M172=""),"Nej",IF(I157="Motorvejsstrækning",Inddata!M172,"Irrelevant"))</f>
        <v>Irrelevant</v>
      </c>
      <c r="M157" s="4" t="str">
        <f>IF(AND(L157="Ja",Inddata!N172&gt;0,Inddata!N172&lt;1.00000001),Inddata!N172,IF(OR(L157="Nej",L157="Ja"),0,"Irrelevant"))</f>
        <v>Irrelevant</v>
      </c>
      <c r="N157" s="4" t="str">
        <f>IF(AND(OR(I157="Motorvejsstrækning",I157="Frakørselsflettestrækning",I157="Tilkørselsflettestrækning"),Inddata!O172=""),3,IF(AND(OR(I157="Motorvejsstrækning",I157="Frakørselsflettestrækning",I157="Tilkørselsflettestrækning"),Inddata!O172&lt;11,Inddata!O172&gt;-0.00000001),Inddata!O172,"Irrelevant"))</f>
        <v>Irrelevant</v>
      </c>
      <c r="O157" s="4" t="str">
        <f>IF(AND(OR(I157="Motorvejsstrækning",I157="Frakørselsflettestrækning",I157="Tilkørselsflettestrækning",I157="Frakørselsrampe",I157="Tilkørselsrampe"),Inddata!P172=""),0.5,IF(AND(OR(I157="Motorvejsstrækning",I157="Frakørselsflettestrækning",I157="Tilkørselsflettestrækning",I157="Frakørselsrampe",I157="Tilkørselsrampe"),Inddata!P172&gt;-0.00000001,Inddata!P172&lt;11),Inddata!P172,"Irrelevant"))</f>
        <v>Irrelevant</v>
      </c>
      <c r="P157" s="4" t="str">
        <f>IF(AND(OR(I157="Motorvejsstrækning",I157="Frakørselsflettestrækning",I157="Tilkørselsflettestrækning"),Inddata!Q172=""),5,IF(AND(OR(I157="Motorvejsstrækning",I157="Frakørselsflettestrækning",I157="Tilkørselsflettestrækning"),Inddata!Q172&gt;-0.00000001,Inddata!Q172&lt;101),Inddata!Q172,"Irrelevant"))</f>
        <v>Irrelevant</v>
      </c>
      <c r="Q157" s="4" t="str">
        <f>IF(AND(OR(I157="Motorvejsstrækning",I157="Frakørselsflettestrækning",I157="Tilkørselsflettestrækning"),Inddata!R172=""),"Lige",IF(AND(OR(I157="Motorvejsstrækning",I157="Frakørselsflettestrækning",I157="Tilkørselsflettestrækning"),Inddata!R172&gt;10),Inddata!R172,"Irrelevant"))</f>
        <v>Irrelevant</v>
      </c>
      <c r="R157" s="4" t="str">
        <f>IF(Q157="Lige",0,IF(AND(OR(I157="Motorvejsstrækning",I157="Frakørselsflettestrækning",I157="Tilkørselsflettestrækning"),OR(Inddata!S172="",Inddata!S172&gt;(G157*1000))),G157*1000,IF(AND(OR(I157="Motorvejsstrækning",I157="Frakørselsflettestrækning",I157="Tilkørselsflettestrækning"),Inddata!S172&gt;0),Inddata!S172,"Irrelevant")))</f>
        <v>Irrelevant</v>
      </c>
      <c r="S157" s="4" t="str">
        <f>IF(AND(OR(I157="Motorvejsstrækning",I157="Frakørselsflettestrækning",I157="Tilkørselsflettestrækning"),Inddata!T172=""),"Lige",IF(AND(OR(I157="Motorvejsstrækning",I157="Frakørselsflettestrækning",I157="Tilkørselsflettestrækning"),Inddata!T172&gt;10),Inddata!T172,"Irrelevant"))</f>
        <v>Irrelevant</v>
      </c>
      <c r="T157" s="4" t="str">
        <f>IF(S157="Lige",0,IF(R157="Irrelevant","Irrelevant",IF(AND(OR(I157="Motorvejsstrækning",I157="Frakørselsflettestrækning",I157="Tilkørselsflettestrækning"),OR(Inddata!U172="",Inddata!U172&gt;(G157*1000-R157))),G157*1000-R157,IF(AND(OR(I157="Motorvejsstrækning",I157="Frakørselsflettestrækning",I157="Tilkørselsflettestrækning"),Inddata!U172&gt;0),Inddata!U172,"Irrelevant"))))</f>
        <v>Irrelevant</v>
      </c>
      <c r="U157" s="4" t="str">
        <f>IF(AND(OR(I157="Motorvejsstrækning",I157="Frakørselsflettestrækning",I157="Tilkørselsflettestrækning",I157="Frakørselsrampe",I157="Tilkørselsrampe"),Inddata!V172=""),"Nej",IF(OR(I157="Motorvejsstrækning",I157="Frakørselsflettestrækning",I157="Tilkørselsflettestrækning",I157="Frakørselsrampe",I157="Tilkørselsrampe"),Inddata!V172,"Irrelevant"))</f>
        <v>Irrelevant</v>
      </c>
      <c r="V157" s="4" t="str">
        <f>IF(W157="Lige",IF(AND(OR(I157="Frakørselsrampe",I157="Tilkørselsrampe"),Inddata!W172=""),"Lige ruderrampe",IF(OR(I157="Frakørselsrampe",I157="Tilkørselsrampe"),Inddata!W172,"Irrelevant")),"Irrelevant")</f>
        <v>Irrelevant</v>
      </c>
      <c r="W157" s="4" t="str">
        <f>IF(AND(OR(I157="Frakørselsrampe",I157="Tilkørselsrampe"),Inddata!X172=""),"Lige",IF(AND(OR(I157="Frakørselsrampe",I157="Tilkørselsrampe"),Inddata!X172&gt;10),Inddata!X172,"Irrelevant"))</f>
        <v>Irrelevant</v>
      </c>
      <c r="X157" s="4" t="str">
        <f>IF(AND(OR(I157="Frakørselsrampe",I157="Tilkørselsrampe"),OR(Inddata!Y172="",Inddata!Y172&gt;(G157*1000))),G157*1000,IF(AND(OR(I157="Frakørselsrampe",I157="Tilkørselsrampe"),Inddata!Y172&gt;0),Inddata!Y172,"Irrelevant"))</f>
        <v>Irrelevant</v>
      </c>
      <c r="Y157" s="4" t="str">
        <f>IF(AND(I157="Frakørselsrampe",Inddata!Z172=""),95,IF(AND(I157="Tilkørselsrampe",Inddata!Z172=""),45,IF(AND(OR(I157="Frakørselsrampe",I157="Tilkørselsrampe"),Inddata!Z172&gt;4,Inddata!Z172&lt;200),Inddata!Z172,"Irrelevant")))</f>
        <v>Irrelevant</v>
      </c>
      <c r="Z157" s="4" t="str">
        <f>IF(AND(OR(I157="Frakørselsrampe",I157="Tilkørselsrampe"),Inddata!AA172=""),"Lige",IF(AND(OR(I157="Frakørselsrampe",I157="Tilkørselsrampe"),Inddata!AA172&gt;10),Inddata!AA172,"Irrelevant"))</f>
        <v>Irrelevant</v>
      </c>
      <c r="AA157" s="4" t="str">
        <f>IF(X157="Irrelevant","Irrelevant",IF(AND(OR(I157="Frakørselsrampe",I157="Tilkørselsrampe"),OR(Inddata!AB172="",Inddata!AB172&gt;(G157*1000-X157))),G157*1000-X157,IF(AND(OR(I157="Frakørselsrampe",I157="Tilkørselsrampe"),Inddata!AB172&gt;0),Inddata!AB172,"Irrelevant")))</f>
        <v>Irrelevant</v>
      </c>
      <c r="AB157" s="4" t="str">
        <f>IF(AND(I157="Frakørselsrampe",Inddata!AC172=""),60,IF(AND(I157="Tilkørselsrampe",Inddata!AC172=""),80,IF(AND(OR(I157="Frakørselsrampe",I157="Tilkørselsrampe"),Inddata!AC172&gt;4,Inddata!AC172&lt;200),Inddata!AC172,"Irrelevant")))</f>
        <v>Irrelevant</v>
      </c>
      <c r="AC157" s="4" t="str">
        <f>IF(AND(OR(I157="Motorvejsstrækning",I157="Frakørselsflettestrækning",I157="Tilkørselsflettestrækning"),Inddata!AD172=""),"Nej",IF(OR(I157="Motorvejsstrækning",I157="Frakørselsflettestrækning",I157="Tilkørselsflettestrækning"),Inddata!AD172,"Irrelevant"))</f>
        <v>Irrelevant</v>
      </c>
      <c r="AD157" s="4" t="str">
        <f>IF(AND(OR(I157="Motorvejsstrækning",I157="Frakørselsflettestrækning",I157="Tilkørselsflettestrækning"),Inddata!AE172=""),"130 km/t",IF(OR(I157="Motorvejsstrækning",I157="Frakørselsflettestrækning",I157="Tilkørselsflettestrækning"),Inddata!AE172,"Irrelevant"))</f>
        <v>Irrelevant</v>
      </c>
      <c r="AE157" s="4" t="str">
        <f>IF(AND(I157="Tilkørselsflettestrækning",Inddata!AF172=""),"Nej",IF(I157="Tilkørselsflettestrækning",Inddata!AF172,"Irrelevant"))</f>
        <v>Irrelevant</v>
      </c>
      <c r="AF157" s="4" t="str">
        <f>IF(AND(AE157="Ja",Inddata!AG172&gt;0,Inddata!AG172&lt;1.00000001),Inddata!AG172,IF(OR(AE157="Nej",AE157="Ja"),0,"Irrelevant"))</f>
        <v>Irrelevant</v>
      </c>
    </row>
    <row r="158" spans="1:32" x14ac:dyDescent="0.25">
      <c r="A158" s="4" t="str">
        <f>IF(Inddata!A173="","",Inddata!A173)</f>
        <v/>
      </c>
      <c r="B158" s="4" t="str">
        <f>IF(Inddata!B173="","",Inddata!B173)</f>
        <v/>
      </c>
      <c r="C158" s="4" t="str">
        <f>IF(Inddata!C173="","",Inddata!C173)</f>
        <v/>
      </c>
      <c r="D158" s="4" t="str">
        <f>IF(Inddata!D173="","",Inddata!D173)</f>
        <v/>
      </c>
      <c r="E158" s="4" t="str">
        <f>IF(Inddata!E173="","",Inddata!E173)</f>
        <v/>
      </c>
      <c r="F158" s="4" t="str">
        <f>IF(Inddata!F173="","",Inddata!F173)</f>
        <v/>
      </c>
      <c r="G158" s="4">
        <f>IF(Inddata!G173="","",Inddata!G173)</f>
        <v>0</v>
      </c>
      <c r="H158" s="4" t="str">
        <f>IF(Inddata!H173&gt;0.5,Inddata!H173,"")</f>
        <v/>
      </c>
      <c r="I158" s="4" t="str">
        <f>IF(Inddata!I173="","",Inddata!I173)</f>
        <v/>
      </c>
      <c r="J158" s="4" t="str">
        <f>IF(AND(OR(I158="Motorvejsstrækning",I158="Frakørselsflettestrækning",I158="Tilkørselsflettestrækning"),Inddata!K173=""),2,IF(AND(OR(I158="Motorvejsstrækning",I158="Frakørselsflettestrækning",I158="Tilkørselsflettestrækning"),Inddata!K173&gt;0.5,Inddata!K173&lt;21),Inddata!K173,"Irrelevant"))</f>
        <v>Irrelevant</v>
      </c>
      <c r="K158" s="4" t="str">
        <f>IF(AND(OR(I158="Motorvejsstrækning",I158="Frakørselsflettestrækning",I158="Tilkørselsflettestrækning",I158="Frakørselsrampe",I158="Tilkørselsrampe"),Inddata!L173=""),3.5,IF(AND(OR(I158="Motorvejsstrækning",I158="Frakørselsflettestrækning",I158="Tilkørselsflettestrækning",I158="Frakørselsrampe",I158="Tilkørselsrampe"),Inddata!L173&gt;1.5,Inddata!L173&lt;11),Inddata!L173,"Irrelevant"))</f>
        <v>Irrelevant</v>
      </c>
      <c r="L158" s="4" t="str">
        <f>IF(AND(I158="Motorvejsstrækning",Inddata!M173=""),"Nej",IF(I158="Motorvejsstrækning",Inddata!M173,"Irrelevant"))</f>
        <v>Irrelevant</v>
      </c>
      <c r="M158" s="4" t="str">
        <f>IF(AND(L158="Ja",Inddata!N173&gt;0,Inddata!N173&lt;1.00000001),Inddata!N173,IF(OR(L158="Nej",L158="Ja"),0,"Irrelevant"))</f>
        <v>Irrelevant</v>
      </c>
      <c r="N158" s="4" t="str">
        <f>IF(AND(OR(I158="Motorvejsstrækning",I158="Frakørselsflettestrækning",I158="Tilkørselsflettestrækning"),Inddata!O173=""),3,IF(AND(OR(I158="Motorvejsstrækning",I158="Frakørselsflettestrækning",I158="Tilkørselsflettestrækning"),Inddata!O173&lt;11,Inddata!O173&gt;-0.00000001),Inddata!O173,"Irrelevant"))</f>
        <v>Irrelevant</v>
      </c>
      <c r="O158" s="4" t="str">
        <f>IF(AND(OR(I158="Motorvejsstrækning",I158="Frakørselsflettestrækning",I158="Tilkørselsflettestrækning",I158="Frakørselsrampe",I158="Tilkørselsrampe"),Inddata!P173=""),0.5,IF(AND(OR(I158="Motorvejsstrækning",I158="Frakørselsflettestrækning",I158="Tilkørselsflettestrækning",I158="Frakørselsrampe",I158="Tilkørselsrampe"),Inddata!P173&gt;-0.00000001,Inddata!P173&lt;11),Inddata!P173,"Irrelevant"))</f>
        <v>Irrelevant</v>
      </c>
      <c r="P158" s="4" t="str">
        <f>IF(AND(OR(I158="Motorvejsstrækning",I158="Frakørselsflettestrækning",I158="Tilkørselsflettestrækning"),Inddata!Q173=""),5,IF(AND(OR(I158="Motorvejsstrækning",I158="Frakørselsflettestrækning",I158="Tilkørselsflettestrækning"),Inddata!Q173&gt;-0.00000001,Inddata!Q173&lt;101),Inddata!Q173,"Irrelevant"))</f>
        <v>Irrelevant</v>
      </c>
      <c r="Q158" s="4" t="str">
        <f>IF(AND(OR(I158="Motorvejsstrækning",I158="Frakørselsflettestrækning",I158="Tilkørselsflettestrækning"),Inddata!R173=""),"Lige",IF(AND(OR(I158="Motorvejsstrækning",I158="Frakørselsflettestrækning",I158="Tilkørselsflettestrækning"),Inddata!R173&gt;10),Inddata!R173,"Irrelevant"))</f>
        <v>Irrelevant</v>
      </c>
      <c r="R158" s="4" t="str">
        <f>IF(Q158="Lige",0,IF(AND(OR(I158="Motorvejsstrækning",I158="Frakørselsflettestrækning",I158="Tilkørselsflettestrækning"),OR(Inddata!S173="",Inddata!S173&gt;(G158*1000))),G158*1000,IF(AND(OR(I158="Motorvejsstrækning",I158="Frakørselsflettestrækning",I158="Tilkørselsflettestrækning"),Inddata!S173&gt;0),Inddata!S173,"Irrelevant")))</f>
        <v>Irrelevant</v>
      </c>
      <c r="S158" s="4" t="str">
        <f>IF(AND(OR(I158="Motorvejsstrækning",I158="Frakørselsflettestrækning",I158="Tilkørselsflettestrækning"),Inddata!T173=""),"Lige",IF(AND(OR(I158="Motorvejsstrækning",I158="Frakørselsflettestrækning",I158="Tilkørselsflettestrækning"),Inddata!T173&gt;10),Inddata!T173,"Irrelevant"))</f>
        <v>Irrelevant</v>
      </c>
      <c r="T158" s="4" t="str">
        <f>IF(S158="Lige",0,IF(R158="Irrelevant","Irrelevant",IF(AND(OR(I158="Motorvejsstrækning",I158="Frakørselsflettestrækning",I158="Tilkørselsflettestrækning"),OR(Inddata!U173="",Inddata!U173&gt;(G158*1000-R158))),G158*1000-R158,IF(AND(OR(I158="Motorvejsstrækning",I158="Frakørselsflettestrækning",I158="Tilkørselsflettestrækning"),Inddata!U173&gt;0),Inddata!U173,"Irrelevant"))))</f>
        <v>Irrelevant</v>
      </c>
      <c r="U158" s="4" t="str">
        <f>IF(AND(OR(I158="Motorvejsstrækning",I158="Frakørselsflettestrækning",I158="Tilkørselsflettestrækning",I158="Frakørselsrampe",I158="Tilkørselsrampe"),Inddata!V173=""),"Nej",IF(OR(I158="Motorvejsstrækning",I158="Frakørselsflettestrækning",I158="Tilkørselsflettestrækning",I158="Frakørselsrampe",I158="Tilkørselsrampe"),Inddata!V173,"Irrelevant"))</f>
        <v>Irrelevant</v>
      </c>
      <c r="V158" s="4" t="str">
        <f>IF(W158="Lige",IF(AND(OR(I158="Frakørselsrampe",I158="Tilkørselsrampe"),Inddata!W173=""),"Lige ruderrampe",IF(OR(I158="Frakørselsrampe",I158="Tilkørselsrampe"),Inddata!W173,"Irrelevant")),"Irrelevant")</f>
        <v>Irrelevant</v>
      </c>
      <c r="W158" s="4" t="str">
        <f>IF(AND(OR(I158="Frakørselsrampe",I158="Tilkørselsrampe"),Inddata!X173=""),"Lige",IF(AND(OR(I158="Frakørselsrampe",I158="Tilkørselsrampe"),Inddata!X173&gt;10),Inddata!X173,"Irrelevant"))</f>
        <v>Irrelevant</v>
      </c>
      <c r="X158" s="4" t="str">
        <f>IF(AND(OR(I158="Frakørselsrampe",I158="Tilkørselsrampe"),OR(Inddata!Y173="",Inddata!Y173&gt;(G158*1000))),G158*1000,IF(AND(OR(I158="Frakørselsrampe",I158="Tilkørselsrampe"),Inddata!Y173&gt;0),Inddata!Y173,"Irrelevant"))</f>
        <v>Irrelevant</v>
      </c>
      <c r="Y158" s="4" t="str">
        <f>IF(AND(I158="Frakørselsrampe",Inddata!Z173=""),95,IF(AND(I158="Tilkørselsrampe",Inddata!Z173=""),45,IF(AND(OR(I158="Frakørselsrampe",I158="Tilkørselsrampe"),Inddata!Z173&gt;4,Inddata!Z173&lt;200),Inddata!Z173,"Irrelevant")))</f>
        <v>Irrelevant</v>
      </c>
      <c r="Z158" s="4" t="str">
        <f>IF(AND(OR(I158="Frakørselsrampe",I158="Tilkørselsrampe"),Inddata!AA173=""),"Lige",IF(AND(OR(I158="Frakørselsrampe",I158="Tilkørselsrampe"),Inddata!AA173&gt;10),Inddata!AA173,"Irrelevant"))</f>
        <v>Irrelevant</v>
      </c>
      <c r="AA158" s="4" t="str">
        <f>IF(X158="Irrelevant","Irrelevant",IF(AND(OR(I158="Frakørselsrampe",I158="Tilkørselsrampe"),OR(Inddata!AB173="",Inddata!AB173&gt;(G158*1000-X158))),G158*1000-X158,IF(AND(OR(I158="Frakørselsrampe",I158="Tilkørselsrampe"),Inddata!AB173&gt;0),Inddata!AB173,"Irrelevant")))</f>
        <v>Irrelevant</v>
      </c>
      <c r="AB158" s="4" t="str">
        <f>IF(AND(I158="Frakørselsrampe",Inddata!AC173=""),60,IF(AND(I158="Tilkørselsrampe",Inddata!AC173=""),80,IF(AND(OR(I158="Frakørselsrampe",I158="Tilkørselsrampe"),Inddata!AC173&gt;4,Inddata!AC173&lt;200),Inddata!AC173,"Irrelevant")))</f>
        <v>Irrelevant</v>
      </c>
      <c r="AC158" s="4" t="str">
        <f>IF(AND(OR(I158="Motorvejsstrækning",I158="Frakørselsflettestrækning",I158="Tilkørselsflettestrækning"),Inddata!AD173=""),"Nej",IF(OR(I158="Motorvejsstrækning",I158="Frakørselsflettestrækning",I158="Tilkørselsflettestrækning"),Inddata!AD173,"Irrelevant"))</f>
        <v>Irrelevant</v>
      </c>
      <c r="AD158" s="4" t="str">
        <f>IF(AND(OR(I158="Motorvejsstrækning",I158="Frakørselsflettestrækning",I158="Tilkørselsflettestrækning"),Inddata!AE173=""),"130 km/t",IF(OR(I158="Motorvejsstrækning",I158="Frakørselsflettestrækning",I158="Tilkørselsflettestrækning"),Inddata!AE173,"Irrelevant"))</f>
        <v>Irrelevant</v>
      </c>
      <c r="AE158" s="4" t="str">
        <f>IF(AND(I158="Tilkørselsflettestrækning",Inddata!AF173=""),"Nej",IF(I158="Tilkørselsflettestrækning",Inddata!AF173,"Irrelevant"))</f>
        <v>Irrelevant</v>
      </c>
      <c r="AF158" s="4" t="str">
        <f>IF(AND(AE158="Ja",Inddata!AG173&gt;0,Inddata!AG173&lt;1.00000001),Inddata!AG173,IF(OR(AE158="Nej",AE158="Ja"),0,"Irrelevant"))</f>
        <v>Irrelevant</v>
      </c>
    </row>
    <row r="159" spans="1:32" x14ac:dyDescent="0.25">
      <c r="A159" s="4" t="str">
        <f>IF(Inddata!A174="","",Inddata!A174)</f>
        <v/>
      </c>
      <c r="B159" s="4" t="str">
        <f>IF(Inddata!B174="","",Inddata!B174)</f>
        <v/>
      </c>
      <c r="C159" s="4" t="str">
        <f>IF(Inddata!C174="","",Inddata!C174)</f>
        <v/>
      </c>
      <c r="D159" s="4" t="str">
        <f>IF(Inddata!D174="","",Inddata!D174)</f>
        <v/>
      </c>
      <c r="E159" s="4" t="str">
        <f>IF(Inddata!E174="","",Inddata!E174)</f>
        <v/>
      </c>
      <c r="F159" s="4" t="str">
        <f>IF(Inddata!F174="","",Inddata!F174)</f>
        <v/>
      </c>
      <c r="G159" s="4">
        <f>IF(Inddata!G174="","",Inddata!G174)</f>
        <v>0</v>
      </c>
      <c r="H159" s="4" t="str">
        <f>IF(Inddata!H174&gt;0.5,Inddata!H174,"")</f>
        <v/>
      </c>
      <c r="I159" s="4" t="str">
        <f>IF(Inddata!I174="","",Inddata!I174)</f>
        <v/>
      </c>
      <c r="J159" s="4" t="str">
        <f>IF(AND(OR(I159="Motorvejsstrækning",I159="Frakørselsflettestrækning",I159="Tilkørselsflettestrækning"),Inddata!K174=""),2,IF(AND(OR(I159="Motorvejsstrækning",I159="Frakørselsflettestrækning",I159="Tilkørselsflettestrækning"),Inddata!K174&gt;0.5,Inddata!K174&lt;21),Inddata!K174,"Irrelevant"))</f>
        <v>Irrelevant</v>
      </c>
      <c r="K159" s="4" t="str">
        <f>IF(AND(OR(I159="Motorvejsstrækning",I159="Frakørselsflettestrækning",I159="Tilkørselsflettestrækning",I159="Frakørselsrampe",I159="Tilkørselsrampe"),Inddata!L174=""),3.5,IF(AND(OR(I159="Motorvejsstrækning",I159="Frakørselsflettestrækning",I159="Tilkørselsflettestrækning",I159="Frakørselsrampe",I159="Tilkørselsrampe"),Inddata!L174&gt;1.5,Inddata!L174&lt;11),Inddata!L174,"Irrelevant"))</f>
        <v>Irrelevant</v>
      </c>
      <c r="L159" s="4" t="str">
        <f>IF(AND(I159="Motorvejsstrækning",Inddata!M174=""),"Nej",IF(I159="Motorvejsstrækning",Inddata!M174,"Irrelevant"))</f>
        <v>Irrelevant</v>
      </c>
      <c r="M159" s="4" t="str">
        <f>IF(AND(L159="Ja",Inddata!N174&gt;0,Inddata!N174&lt;1.00000001),Inddata!N174,IF(OR(L159="Nej",L159="Ja"),0,"Irrelevant"))</f>
        <v>Irrelevant</v>
      </c>
      <c r="N159" s="4" t="str">
        <f>IF(AND(OR(I159="Motorvejsstrækning",I159="Frakørselsflettestrækning",I159="Tilkørselsflettestrækning"),Inddata!O174=""),3,IF(AND(OR(I159="Motorvejsstrækning",I159="Frakørselsflettestrækning",I159="Tilkørselsflettestrækning"),Inddata!O174&lt;11,Inddata!O174&gt;-0.00000001),Inddata!O174,"Irrelevant"))</f>
        <v>Irrelevant</v>
      </c>
      <c r="O159" s="4" t="str">
        <f>IF(AND(OR(I159="Motorvejsstrækning",I159="Frakørselsflettestrækning",I159="Tilkørselsflettestrækning",I159="Frakørselsrampe",I159="Tilkørselsrampe"),Inddata!P174=""),0.5,IF(AND(OR(I159="Motorvejsstrækning",I159="Frakørselsflettestrækning",I159="Tilkørselsflettestrækning",I159="Frakørselsrampe",I159="Tilkørselsrampe"),Inddata!P174&gt;-0.00000001,Inddata!P174&lt;11),Inddata!P174,"Irrelevant"))</f>
        <v>Irrelevant</v>
      </c>
      <c r="P159" s="4" t="str">
        <f>IF(AND(OR(I159="Motorvejsstrækning",I159="Frakørselsflettestrækning",I159="Tilkørselsflettestrækning"),Inddata!Q174=""),5,IF(AND(OR(I159="Motorvejsstrækning",I159="Frakørselsflettestrækning",I159="Tilkørselsflettestrækning"),Inddata!Q174&gt;-0.00000001,Inddata!Q174&lt;101),Inddata!Q174,"Irrelevant"))</f>
        <v>Irrelevant</v>
      </c>
      <c r="Q159" s="4" t="str">
        <f>IF(AND(OR(I159="Motorvejsstrækning",I159="Frakørselsflettestrækning",I159="Tilkørselsflettestrækning"),Inddata!R174=""),"Lige",IF(AND(OR(I159="Motorvejsstrækning",I159="Frakørselsflettestrækning",I159="Tilkørselsflettestrækning"),Inddata!R174&gt;10),Inddata!R174,"Irrelevant"))</f>
        <v>Irrelevant</v>
      </c>
      <c r="R159" s="4" t="str">
        <f>IF(Q159="Lige",0,IF(AND(OR(I159="Motorvejsstrækning",I159="Frakørselsflettestrækning",I159="Tilkørselsflettestrækning"),OR(Inddata!S174="",Inddata!S174&gt;(G159*1000))),G159*1000,IF(AND(OR(I159="Motorvejsstrækning",I159="Frakørselsflettestrækning",I159="Tilkørselsflettestrækning"),Inddata!S174&gt;0),Inddata!S174,"Irrelevant")))</f>
        <v>Irrelevant</v>
      </c>
      <c r="S159" s="4" t="str">
        <f>IF(AND(OR(I159="Motorvejsstrækning",I159="Frakørselsflettestrækning",I159="Tilkørselsflettestrækning"),Inddata!T174=""),"Lige",IF(AND(OR(I159="Motorvejsstrækning",I159="Frakørselsflettestrækning",I159="Tilkørselsflettestrækning"),Inddata!T174&gt;10),Inddata!T174,"Irrelevant"))</f>
        <v>Irrelevant</v>
      </c>
      <c r="T159" s="4" t="str">
        <f>IF(S159="Lige",0,IF(R159="Irrelevant","Irrelevant",IF(AND(OR(I159="Motorvejsstrækning",I159="Frakørselsflettestrækning",I159="Tilkørselsflettestrækning"),OR(Inddata!U174="",Inddata!U174&gt;(G159*1000-R159))),G159*1000-R159,IF(AND(OR(I159="Motorvejsstrækning",I159="Frakørselsflettestrækning",I159="Tilkørselsflettestrækning"),Inddata!U174&gt;0),Inddata!U174,"Irrelevant"))))</f>
        <v>Irrelevant</v>
      </c>
      <c r="U159" s="4" t="str">
        <f>IF(AND(OR(I159="Motorvejsstrækning",I159="Frakørselsflettestrækning",I159="Tilkørselsflettestrækning",I159="Frakørselsrampe",I159="Tilkørselsrampe"),Inddata!V174=""),"Nej",IF(OR(I159="Motorvejsstrækning",I159="Frakørselsflettestrækning",I159="Tilkørselsflettestrækning",I159="Frakørselsrampe",I159="Tilkørselsrampe"),Inddata!V174,"Irrelevant"))</f>
        <v>Irrelevant</v>
      </c>
      <c r="V159" s="4" t="str">
        <f>IF(W159="Lige",IF(AND(OR(I159="Frakørselsrampe",I159="Tilkørselsrampe"),Inddata!W174=""),"Lige ruderrampe",IF(OR(I159="Frakørselsrampe",I159="Tilkørselsrampe"),Inddata!W174,"Irrelevant")),"Irrelevant")</f>
        <v>Irrelevant</v>
      </c>
      <c r="W159" s="4" t="str">
        <f>IF(AND(OR(I159="Frakørselsrampe",I159="Tilkørselsrampe"),Inddata!X174=""),"Lige",IF(AND(OR(I159="Frakørselsrampe",I159="Tilkørselsrampe"),Inddata!X174&gt;10),Inddata!X174,"Irrelevant"))</f>
        <v>Irrelevant</v>
      </c>
      <c r="X159" s="4" t="str">
        <f>IF(AND(OR(I159="Frakørselsrampe",I159="Tilkørselsrampe"),OR(Inddata!Y174="",Inddata!Y174&gt;(G159*1000))),G159*1000,IF(AND(OR(I159="Frakørselsrampe",I159="Tilkørselsrampe"),Inddata!Y174&gt;0),Inddata!Y174,"Irrelevant"))</f>
        <v>Irrelevant</v>
      </c>
      <c r="Y159" s="4" t="str">
        <f>IF(AND(I159="Frakørselsrampe",Inddata!Z174=""),95,IF(AND(I159="Tilkørselsrampe",Inddata!Z174=""),45,IF(AND(OR(I159="Frakørselsrampe",I159="Tilkørselsrampe"),Inddata!Z174&gt;4,Inddata!Z174&lt;200),Inddata!Z174,"Irrelevant")))</f>
        <v>Irrelevant</v>
      </c>
      <c r="Z159" s="4" t="str">
        <f>IF(AND(OR(I159="Frakørselsrampe",I159="Tilkørselsrampe"),Inddata!AA174=""),"Lige",IF(AND(OR(I159="Frakørselsrampe",I159="Tilkørselsrampe"),Inddata!AA174&gt;10),Inddata!AA174,"Irrelevant"))</f>
        <v>Irrelevant</v>
      </c>
      <c r="AA159" s="4" t="str">
        <f>IF(X159="Irrelevant","Irrelevant",IF(AND(OR(I159="Frakørselsrampe",I159="Tilkørselsrampe"),OR(Inddata!AB174="",Inddata!AB174&gt;(G159*1000-X159))),G159*1000-X159,IF(AND(OR(I159="Frakørselsrampe",I159="Tilkørselsrampe"),Inddata!AB174&gt;0),Inddata!AB174,"Irrelevant")))</f>
        <v>Irrelevant</v>
      </c>
      <c r="AB159" s="4" t="str">
        <f>IF(AND(I159="Frakørselsrampe",Inddata!AC174=""),60,IF(AND(I159="Tilkørselsrampe",Inddata!AC174=""),80,IF(AND(OR(I159="Frakørselsrampe",I159="Tilkørselsrampe"),Inddata!AC174&gt;4,Inddata!AC174&lt;200),Inddata!AC174,"Irrelevant")))</f>
        <v>Irrelevant</v>
      </c>
      <c r="AC159" s="4" t="str">
        <f>IF(AND(OR(I159="Motorvejsstrækning",I159="Frakørselsflettestrækning",I159="Tilkørselsflettestrækning"),Inddata!AD174=""),"Nej",IF(OR(I159="Motorvejsstrækning",I159="Frakørselsflettestrækning",I159="Tilkørselsflettestrækning"),Inddata!AD174,"Irrelevant"))</f>
        <v>Irrelevant</v>
      </c>
      <c r="AD159" s="4" t="str">
        <f>IF(AND(OR(I159="Motorvejsstrækning",I159="Frakørselsflettestrækning",I159="Tilkørselsflettestrækning"),Inddata!AE174=""),"130 km/t",IF(OR(I159="Motorvejsstrækning",I159="Frakørselsflettestrækning",I159="Tilkørselsflettestrækning"),Inddata!AE174,"Irrelevant"))</f>
        <v>Irrelevant</v>
      </c>
      <c r="AE159" s="4" t="str">
        <f>IF(AND(I159="Tilkørselsflettestrækning",Inddata!AF174=""),"Nej",IF(I159="Tilkørselsflettestrækning",Inddata!AF174,"Irrelevant"))</f>
        <v>Irrelevant</v>
      </c>
      <c r="AF159" s="4" t="str">
        <f>IF(AND(AE159="Ja",Inddata!AG174&gt;0,Inddata!AG174&lt;1.00000001),Inddata!AG174,IF(OR(AE159="Nej",AE159="Ja"),0,"Irrelevant"))</f>
        <v>Irrelevant</v>
      </c>
    </row>
    <row r="160" spans="1:32" x14ac:dyDescent="0.25">
      <c r="A160" s="4" t="str">
        <f>IF(Inddata!A175="","",Inddata!A175)</f>
        <v/>
      </c>
      <c r="B160" s="4" t="str">
        <f>IF(Inddata!B175="","",Inddata!B175)</f>
        <v/>
      </c>
      <c r="C160" s="4" t="str">
        <f>IF(Inddata!C175="","",Inddata!C175)</f>
        <v/>
      </c>
      <c r="D160" s="4" t="str">
        <f>IF(Inddata!D175="","",Inddata!D175)</f>
        <v/>
      </c>
      <c r="E160" s="4" t="str">
        <f>IF(Inddata!E175="","",Inddata!E175)</f>
        <v/>
      </c>
      <c r="F160" s="4" t="str">
        <f>IF(Inddata!F175="","",Inddata!F175)</f>
        <v/>
      </c>
      <c r="G160" s="4">
        <f>IF(Inddata!G175="","",Inddata!G175)</f>
        <v>0</v>
      </c>
      <c r="H160" s="4" t="str">
        <f>IF(Inddata!H175&gt;0.5,Inddata!H175,"")</f>
        <v/>
      </c>
      <c r="I160" s="4" t="str">
        <f>IF(Inddata!I175="","",Inddata!I175)</f>
        <v/>
      </c>
      <c r="J160" s="4" t="str">
        <f>IF(AND(OR(I160="Motorvejsstrækning",I160="Frakørselsflettestrækning",I160="Tilkørselsflettestrækning"),Inddata!K175=""),2,IF(AND(OR(I160="Motorvejsstrækning",I160="Frakørselsflettestrækning",I160="Tilkørselsflettestrækning"),Inddata!K175&gt;0.5,Inddata!K175&lt;21),Inddata!K175,"Irrelevant"))</f>
        <v>Irrelevant</v>
      </c>
      <c r="K160" s="4" t="str">
        <f>IF(AND(OR(I160="Motorvejsstrækning",I160="Frakørselsflettestrækning",I160="Tilkørselsflettestrækning",I160="Frakørselsrampe",I160="Tilkørselsrampe"),Inddata!L175=""),3.5,IF(AND(OR(I160="Motorvejsstrækning",I160="Frakørselsflettestrækning",I160="Tilkørselsflettestrækning",I160="Frakørselsrampe",I160="Tilkørselsrampe"),Inddata!L175&gt;1.5,Inddata!L175&lt;11),Inddata!L175,"Irrelevant"))</f>
        <v>Irrelevant</v>
      </c>
      <c r="L160" s="4" t="str">
        <f>IF(AND(I160="Motorvejsstrækning",Inddata!M175=""),"Nej",IF(I160="Motorvejsstrækning",Inddata!M175,"Irrelevant"))</f>
        <v>Irrelevant</v>
      </c>
      <c r="M160" s="4" t="str">
        <f>IF(AND(L160="Ja",Inddata!N175&gt;0,Inddata!N175&lt;1.00000001),Inddata!N175,IF(OR(L160="Nej",L160="Ja"),0,"Irrelevant"))</f>
        <v>Irrelevant</v>
      </c>
      <c r="N160" s="4" t="str">
        <f>IF(AND(OR(I160="Motorvejsstrækning",I160="Frakørselsflettestrækning",I160="Tilkørselsflettestrækning"),Inddata!O175=""),3,IF(AND(OR(I160="Motorvejsstrækning",I160="Frakørselsflettestrækning",I160="Tilkørselsflettestrækning"),Inddata!O175&lt;11,Inddata!O175&gt;-0.00000001),Inddata!O175,"Irrelevant"))</f>
        <v>Irrelevant</v>
      </c>
      <c r="O160" s="4" t="str">
        <f>IF(AND(OR(I160="Motorvejsstrækning",I160="Frakørselsflettestrækning",I160="Tilkørselsflettestrækning",I160="Frakørselsrampe",I160="Tilkørselsrampe"),Inddata!P175=""),0.5,IF(AND(OR(I160="Motorvejsstrækning",I160="Frakørselsflettestrækning",I160="Tilkørselsflettestrækning",I160="Frakørselsrampe",I160="Tilkørselsrampe"),Inddata!P175&gt;-0.00000001,Inddata!P175&lt;11),Inddata!P175,"Irrelevant"))</f>
        <v>Irrelevant</v>
      </c>
      <c r="P160" s="4" t="str">
        <f>IF(AND(OR(I160="Motorvejsstrækning",I160="Frakørselsflettestrækning",I160="Tilkørselsflettestrækning"),Inddata!Q175=""),5,IF(AND(OR(I160="Motorvejsstrækning",I160="Frakørselsflettestrækning",I160="Tilkørselsflettestrækning"),Inddata!Q175&gt;-0.00000001,Inddata!Q175&lt;101),Inddata!Q175,"Irrelevant"))</f>
        <v>Irrelevant</v>
      </c>
      <c r="Q160" s="4" t="str">
        <f>IF(AND(OR(I160="Motorvejsstrækning",I160="Frakørselsflettestrækning",I160="Tilkørselsflettestrækning"),Inddata!R175=""),"Lige",IF(AND(OR(I160="Motorvejsstrækning",I160="Frakørselsflettestrækning",I160="Tilkørselsflettestrækning"),Inddata!R175&gt;10),Inddata!R175,"Irrelevant"))</f>
        <v>Irrelevant</v>
      </c>
      <c r="R160" s="4" t="str">
        <f>IF(Q160="Lige",0,IF(AND(OR(I160="Motorvejsstrækning",I160="Frakørselsflettestrækning",I160="Tilkørselsflettestrækning"),OR(Inddata!S175="",Inddata!S175&gt;(G160*1000))),G160*1000,IF(AND(OR(I160="Motorvejsstrækning",I160="Frakørselsflettestrækning",I160="Tilkørselsflettestrækning"),Inddata!S175&gt;0),Inddata!S175,"Irrelevant")))</f>
        <v>Irrelevant</v>
      </c>
      <c r="S160" s="4" t="str">
        <f>IF(AND(OR(I160="Motorvejsstrækning",I160="Frakørselsflettestrækning",I160="Tilkørselsflettestrækning"),Inddata!T175=""),"Lige",IF(AND(OR(I160="Motorvejsstrækning",I160="Frakørselsflettestrækning",I160="Tilkørselsflettestrækning"),Inddata!T175&gt;10),Inddata!T175,"Irrelevant"))</f>
        <v>Irrelevant</v>
      </c>
      <c r="T160" s="4" t="str">
        <f>IF(S160="Lige",0,IF(R160="Irrelevant","Irrelevant",IF(AND(OR(I160="Motorvejsstrækning",I160="Frakørselsflettestrækning",I160="Tilkørselsflettestrækning"),OR(Inddata!U175="",Inddata!U175&gt;(G160*1000-R160))),G160*1000-R160,IF(AND(OR(I160="Motorvejsstrækning",I160="Frakørselsflettestrækning",I160="Tilkørselsflettestrækning"),Inddata!U175&gt;0),Inddata!U175,"Irrelevant"))))</f>
        <v>Irrelevant</v>
      </c>
      <c r="U160" s="4" t="str">
        <f>IF(AND(OR(I160="Motorvejsstrækning",I160="Frakørselsflettestrækning",I160="Tilkørselsflettestrækning",I160="Frakørselsrampe",I160="Tilkørselsrampe"),Inddata!V175=""),"Nej",IF(OR(I160="Motorvejsstrækning",I160="Frakørselsflettestrækning",I160="Tilkørselsflettestrækning",I160="Frakørselsrampe",I160="Tilkørselsrampe"),Inddata!V175,"Irrelevant"))</f>
        <v>Irrelevant</v>
      </c>
      <c r="V160" s="4" t="str">
        <f>IF(W160="Lige",IF(AND(OR(I160="Frakørselsrampe",I160="Tilkørselsrampe"),Inddata!W175=""),"Lige ruderrampe",IF(OR(I160="Frakørselsrampe",I160="Tilkørselsrampe"),Inddata!W175,"Irrelevant")),"Irrelevant")</f>
        <v>Irrelevant</v>
      </c>
      <c r="W160" s="4" t="str">
        <f>IF(AND(OR(I160="Frakørselsrampe",I160="Tilkørselsrampe"),Inddata!X175=""),"Lige",IF(AND(OR(I160="Frakørselsrampe",I160="Tilkørselsrampe"),Inddata!X175&gt;10),Inddata!X175,"Irrelevant"))</f>
        <v>Irrelevant</v>
      </c>
      <c r="X160" s="4" t="str">
        <f>IF(AND(OR(I160="Frakørselsrampe",I160="Tilkørselsrampe"),OR(Inddata!Y175="",Inddata!Y175&gt;(G160*1000))),G160*1000,IF(AND(OR(I160="Frakørselsrampe",I160="Tilkørselsrampe"),Inddata!Y175&gt;0),Inddata!Y175,"Irrelevant"))</f>
        <v>Irrelevant</v>
      </c>
      <c r="Y160" s="4" t="str">
        <f>IF(AND(I160="Frakørselsrampe",Inddata!Z175=""),95,IF(AND(I160="Tilkørselsrampe",Inddata!Z175=""),45,IF(AND(OR(I160="Frakørselsrampe",I160="Tilkørselsrampe"),Inddata!Z175&gt;4,Inddata!Z175&lt;200),Inddata!Z175,"Irrelevant")))</f>
        <v>Irrelevant</v>
      </c>
      <c r="Z160" s="4" t="str">
        <f>IF(AND(OR(I160="Frakørselsrampe",I160="Tilkørselsrampe"),Inddata!AA175=""),"Lige",IF(AND(OR(I160="Frakørselsrampe",I160="Tilkørselsrampe"),Inddata!AA175&gt;10),Inddata!AA175,"Irrelevant"))</f>
        <v>Irrelevant</v>
      </c>
      <c r="AA160" s="4" t="str">
        <f>IF(X160="Irrelevant","Irrelevant",IF(AND(OR(I160="Frakørselsrampe",I160="Tilkørselsrampe"),OR(Inddata!AB175="",Inddata!AB175&gt;(G160*1000-X160))),G160*1000-X160,IF(AND(OR(I160="Frakørselsrampe",I160="Tilkørselsrampe"),Inddata!AB175&gt;0),Inddata!AB175,"Irrelevant")))</f>
        <v>Irrelevant</v>
      </c>
      <c r="AB160" s="4" t="str">
        <f>IF(AND(I160="Frakørselsrampe",Inddata!AC175=""),60,IF(AND(I160="Tilkørselsrampe",Inddata!AC175=""),80,IF(AND(OR(I160="Frakørselsrampe",I160="Tilkørselsrampe"),Inddata!AC175&gt;4,Inddata!AC175&lt;200),Inddata!AC175,"Irrelevant")))</f>
        <v>Irrelevant</v>
      </c>
      <c r="AC160" s="4" t="str">
        <f>IF(AND(OR(I160="Motorvejsstrækning",I160="Frakørselsflettestrækning",I160="Tilkørselsflettestrækning"),Inddata!AD175=""),"Nej",IF(OR(I160="Motorvejsstrækning",I160="Frakørselsflettestrækning",I160="Tilkørselsflettestrækning"),Inddata!AD175,"Irrelevant"))</f>
        <v>Irrelevant</v>
      </c>
      <c r="AD160" s="4" t="str">
        <f>IF(AND(OR(I160="Motorvejsstrækning",I160="Frakørselsflettestrækning",I160="Tilkørselsflettestrækning"),Inddata!AE175=""),"130 km/t",IF(OR(I160="Motorvejsstrækning",I160="Frakørselsflettestrækning",I160="Tilkørselsflettestrækning"),Inddata!AE175,"Irrelevant"))</f>
        <v>Irrelevant</v>
      </c>
      <c r="AE160" s="4" t="str">
        <f>IF(AND(I160="Tilkørselsflettestrækning",Inddata!AF175=""),"Nej",IF(I160="Tilkørselsflettestrækning",Inddata!AF175,"Irrelevant"))</f>
        <v>Irrelevant</v>
      </c>
      <c r="AF160" s="4" t="str">
        <f>IF(AND(AE160="Ja",Inddata!AG175&gt;0,Inddata!AG175&lt;1.00000001),Inddata!AG175,IF(OR(AE160="Nej",AE160="Ja"),0,"Irrelevant"))</f>
        <v>Irrelevant</v>
      </c>
    </row>
    <row r="161" spans="1:32" x14ac:dyDescent="0.25">
      <c r="A161" s="4" t="str">
        <f>IF(Inddata!A176="","",Inddata!A176)</f>
        <v/>
      </c>
      <c r="B161" s="4" t="str">
        <f>IF(Inddata!B176="","",Inddata!B176)</f>
        <v/>
      </c>
      <c r="C161" s="4" t="str">
        <f>IF(Inddata!C176="","",Inddata!C176)</f>
        <v/>
      </c>
      <c r="D161" s="4" t="str">
        <f>IF(Inddata!D176="","",Inddata!D176)</f>
        <v/>
      </c>
      <c r="E161" s="4" t="str">
        <f>IF(Inddata!E176="","",Inddata!E176)</f>
        <v/>
      </c>
      <c r="F161" s="4" t="str">
        <f>IF(Inddata!F176="","",Inddata!F176)</f>
        <v/>
      </c>
      <c r="G161" s="4">
        <f>IF(Inddata!G176="","",Inddata!G176)</f>
        <v>0</v>
      </c>
      <c r="H161" s="4" t="str">
        <f>IF(Inddata!H176&gt;0.5,Inddata!H176,"")</f>
        <v/>
      </c>
      <c r="I161" s="4" t="str">
        <f>IF(Inddata!I176="","",Inddata!I176)</f>
        <v/>
      </c>
      <c r="J161" s="4" t="str">
        <f>IF(AND(OR(I161="Motorvejsstrækning",I161="Frakørselsflettestrækning",I161="Tilkørselsflettestrækning"),Inddata!K176=""),2,IF(AND(OR(I161="Motorvejsstrækning",I161="Frakørselsflettestrækning",I161="Tilkørselsflettestrækning"),Inddata!K176&gt;0.5,Inddata!K176&lt;21),Inddata!K176,"Irrelevant"))</f>
        <v>Irrelevant</v>
      </c>
      <c r="K161" s="4" t="str">
        <f>IF(AND(OR(I161="Motorvejsstrækning",I161="Frakørselsflettestrækning",I161="Tilkørselsflettestrækning",I161="Frakørselsrampe",I161="Tilkørselsrampe"),Inddata!L176=""),3.5,IF(AND(OR(I161="Motorvejsstrækning",I161="Frakørselsflettestrækning",I161="Tilkørselsflettestrækning",I161="Frakørselsrampe",I161="Tilkørselsrampe"),Inddata!L176&gt;1.5,Inddata!L176&lt;11),Inddata!L176,"Irrelevant"))</f>
        <v>Irrelevant</v>
      </c>
      <c r="L161" s="4" t="str">
        <f>IF(AND(I161="Motorvejsstrækning",Inddata!M176=""),"Nej",IF(I161="Motorvejsstrækning",Inddata!M176,"Irrelevant"))</f>
        <v>Irrelevant</v>
      </c>
      <c r="M161" s="4" t="str">
        <f>IF(AND(L161="Ja",Inddata!N176&gt;0,Inddata!N176&lt;1.00000001),Inddata!N176,IF(OR(L161="Nej",L161="Ja"),0,"Irrelevant"))</f>
        <v>Irrelevant</v>
      </c>
      <c r="N161" s="4" t="str">
        <f>IF(AND(OR(I161="Motorvejsstrækning",I161="Frakørselsflettestrækning",I161="Tilkørselsflettestrækning"),Inddata!O176=""),3,IF(AND(OR(I161="Motorvejsstrækning",I161="Frakørselsflettestrækning",I161="Tilkørselsflettestrækning"),Inddata!O176&lt;11,Inddata!O176&gt;-0.00000001),Inddata!O176,"Irrelevant"))</f>
        <v>Irrelevant</v>
      </c>
      <c r="O161" s="4" t="str">
        <f>IF(AND(OR(I161="Motorvejsstrækning",I161="Frakørselsflettestrækning",I161="Tilkørselsflettestrækning",I161="Frakørselsrampe",I161="Tilkørselsrampe"),Inddata!P176=""),0.5,IF(AND(OR(I161="Motorvejsstrækning",I161="Frakørselsflettestrækning",I161="Tilkørselsflettestrækning",I161="Frakørselsrampe",I161="Tilkørselsrampe"),Inddata!P176&gt;-0.00000001,Inddata!P176&lt;11),Inddata!P176,"Irrelevant"))</f>
        <v>Irrelevant</v>
      </c>
      <c r="P161" s="4" t="str">
        <f>IF(AND(OR(I161="Motorvejsstrækning",I161="Frakørselsflettestrækning",I161="Tilkørselsflettestrækning"),Inddata!Q176=""),5,IF(AND(OR(I161="Motorvejsstrækning",I161="Frakørselsflettestrækning",I161="Tilkørselsflettestrækning"),Inddata!Q176&gt;-0.00000001,Inddata!Q176&lt;101),Inddata!Q176,"Irrelevant"))</f>
        <v>Irrelevant</v>
      </c>
      <c r="Q161" s="4" t="str">
        <f>IF(AND(OR(I161="Motorvejsstrækning",I161="Frakørselsflettestrækning",I161="Tilkørselsflettestrækning"),Inddata!R176=""),"Lige",IF(AND(OR(I161="Motorvejsstrækning",I161="Frakørselsflettestrækning",I161="Tilkørselsflettestrækning"),Inddata!R176&gt;10),Inddata!R176,"Irrelevant"))</f>
        <v>Irrelevant</v>
      </c>
      <c r="R161" s="4" t="str">
        <f>IF(Q161="Lige",0,IF(AND(OR(I161="Motorvejsstrækning",I161="Frakørselsflettestrækning",I161="Tilkørselsflettestrækning"),OR(Inddata!S176="",Inddata!S176&gt;(G161*1000))),G161*1000,IF(AND(OR(I161="Motorvejsstrækning",I161="Frakørselsflettestrækning",I161="Tilkørselsflettestrækning"),Inddata!S176&gt;0),Inddata!S176,"Irrelevant")))</f>
        <v>Irrelevant</v>
      </c>
      <c r="S161" s="4" t="str">
        <f>IF(AND(OR(I161="Motorvejsstrækning",I161="Frakørselsflettestrækning",I161="Tilkørselsflettestrækning"),Inddata!T176=""),"Lige",IF(AND(OR(I161="Motorvejsstrækning",I161="Frakørselsflettestrækning",I161="Tilkørselsflettestrækning"),Inddata!T176&gt;10),Inddata!T176,"Irrelevant"))</f>
        <v>Irrelevant</v>
      </c>
      <c r="T161" s="4" t="str">
        <f>IF(S161="Lige",0,IF(R161="Irrelevant","Irrelevant",IF(AND(OR(I161="Motorvejsstrækning",I161="Frakørselsflettestrækning",I161="Tilkørselsflettestrækning"),OR(Inddata!U176="",Inddata!U176&gt;(G161*1000-R161))),G161*1000-R161,IF(AND(OR(I161="Motorvejsstrækning",I161="Frakørselsflettestrækning",I161="Tilkørselsflettestrækning"),Inddata!U176&gt;0),Inddata!U176,"Irrelevant"))))</f>
        <v>Irrelevant</v>
      </c>
      <c r="U161" s="4" t="str">
        <f>IF(AND(OR(I161="Motorvejsstrækning",I161="Frakørselsflettestrækning",I161="Tilkørselsflettestrækning",I161="Frakørselsrampe",I161="Tilkørselsrampe"),Inddata!V176=""),"Nej",IF(OR(I161="Motorvejsstrækning",I161="Frakørselsflettestrækning",I161="Tilkørselsflettestrækning",I161="Frakørselsrampe",I161="Tilkørselsrampe"),Inddata!V176,"Irrelevant"))</f>
        <v>Irrelevant</v>
      </c>
      <c r="V161" s="4" t="str">
        <f>IF(W161="Lige",IF(AND(OR(I161="Frakørselsrampe",I161="Tilkørselsrampe"),Inddata!W176=""),"Lige ruderrampe",IF(OR(I161="Frakørselsrampe",I161="Tilkørselsrampe"),Inddata!W176,"Irrelevant")),"Irrelevant")</f>
        <v>Irrelevant</v>
      </c>
      <c r="W161" s="4" t="str">
        <f>IF(AND(OR(I161="Frakørselsrampe",I161="Tilkørselsrampe"),Inddata!X176=""),"Lige",IF(AND(OR(I161="Frakørselsrampe",I161="Tilkørselsrampe"),Inddata!X176&gt;10),Inddata!X176,"Irrelevant"))</f>
        <v>Irrelevant</v>
      </c>
      <c r="X161" s="4" t="str">
        <f>IF(AND(OR(I161="Frakørselsrampe",I161="Tilkørselsrampe"),OR(Inddata!Y176="",Inddata!Y176&gt;(G161*1000))),G161*1000,IF(AND(OR(I161="Frakørselsrampe",I161="Tilkørselsrampe"),Inddata!Y176&gt;0),Inddata!Y176,"Irrelevant"))</f>
        <v>Irrelevant</v>
      </c>
      <c r="Y161" s="4" t="str">
        <f>IF(AND(I161="Frakørselsrampe",Inddata!Z176=""),95,IF(AND(I161="Tilkørselsrampe",Inddata!Z176=""),45,IF(AND(OR(I161="Frakørselsrampe",I161="Tilkørselsrampe"),Inddata!Z176&gt;4,Inddata!Z176&lt;200),Inddata!Z176,"Irrelevant")))</f>
        <v>Irrelevant</v>
      </c>
      <c r="Z161" s="4" t="str">
        <f>IF(AND(OR(I161="Frakørselsrampe",I161="Tilkørselsrampe"),Inddata!AA176=""),"Lige",IF(AND(OR(I161="Frakørselsrampe",I161="Tilkørselsrampe"),Inddata!AA176&gt;10),Inddata!AA176,"Irrelevant"))</f>
        <v>Irrelevant</v>
      </c>
      <c r="AA161" s="4" t="str">
        <f>IF(X161="Irrelevant","Irrelevant",IF(AND(OR(I161="Frakørselsrampe",I161="Tilkørselsrampe"),OR(Inddata!AB176="",Inddata!AB176&gt;(G161*1000-X161))),G161*1000-X161,IF(AND(OR(I161="Frakørselsrampe",I161="Tilkørselsrampe"),Inddata!AB176&gt;0),Inddata!AB176,"Irrelevant")))</f>
        <v>Irrelevant</v>
      </c>
      <c r="AB161" s="4" t="str">
        <f>IF(AND(I161="Frakørselsrampe",Inddata!AC176=""),60,IF(AND(I161="Tilkørselsrampe",Inddata!AC176=""),80,IF(AND(OR(I161="Frakørselsrampe",I161="Tilkørselsrampe"),Inddata!AC176&gt;4,Inddata!AC176&lt;200),Inddata!AC176,"Irrelevant")))</f>
        <v>Irrelevant</v>
      </c>
      <c r="AC161" s="4" t="str">
        <f>IF(AND(OR(I161="Motorvejsstrækning",I161="Frakørselsflettestrækning",I161="Tilkørselsflettestrækning"),Inddata!AD176=""),"Nej",IF(OR(I161="Motorvejsstrækning",I161="Frakørselsflettestrækning",I161="Tilkørselsflettestrækning"),Inddata!AD176,"Irrelevant"))</f>
        <v>Irrelevant</v>
      </c>
      <c r="AD161" s="4" t="str">
        <f>IF(AND(OR(I161="Motorvejsstrækning",I161="Frakørselsflettestrækning",I161="Tilkørselsflettestrækning"),Inddata!AE176=""),"130 km/t",IF(OR(I161="Motorvejsstrækning",I161="Frakørselsflettestrækning",I161="Tilkørselsflettestrækning"),Inddata!AE176,"Irrelevant"))</f>
        <v>Irrelevant</v>
      </c>
      <c r="AE161" s="4" t="str">
        <f>IF(AND(I161="Tilkørselsflettestrækning",Inddata!AF176=""),"Nej",IF(I161="Tilkørselsflettestrækning",Inddata!AF176,"Irrelevant"))</f>
        <v>Irrelevant</v>
      </c>
      <c r="AF161" s="4" t="str">
        <f>IF(AND(AE161="Ja",Inddata!AG176&gt;0,Inddata!AG176&lt;1.00000001),Inddata!AG176,IF(OR(AE161="Nej",AE161="Ja"),0,"Irrelevant"))</f>
        <v>Irrelevant</v>
      </c>
    </row>
    <row r="162" spans="1:32" x14ac:dyDescent="0.25">
      <c r="A162" s="4" t="str">
        <f>IF(Inddata!A177="","",Inddata!A177)</f>
        <v/>
      </c>
      <c r="B162" s="4" t="str">
        <f>IF(Inddata!B177="","",Inddata!B177)</f>
        <v/>
      </c>
      <c r="C162" s="4" t="str">
        <f>IF(Inddata!C177="","",Inddata!C177)</f>
        <v/>
      </c>
      <c r="D162" s="4" t="str">
        <f>IF(Inddata!D177="","",Inddata!D177)</f>
        <v/>
      </c>
      <c r="E162" s="4" t="str">
        <f>IF(Inddata!E177="","",Inddata!E177)</f>
        <v/>
      </c>
      <c r="F162" s="4" t="str">
        <f>IF(Inddata!F177="","",Inddata!F177)</f>
        <v/>
      </c>
      <c r="G162" s="4">
        <f>IF(Inddata!G177="","",Inddata!G177)</f>
        <v>0</v>
      </c>
      <c r="H162" s="4" t="str">
        <f>IF(Inddata!H177&gt;0.5,Inddata!H177,"")</f>
        <v/>
      </c>
      <c r="I162" s="4" t="str">
        <f>IF(Inddata!I177="","",Inddata!I177)</f>
        <v/>
      </c>
      <c r="J162" s="4" t="str">
        <f>IF(AND(OR(I162="Motorvejsstrækning",I162="Frakørselsflettestrækning",I162="Tilkørselsflettestrækning"),Inddata!K177=""),2,IF(AND(OR(I162="Motorvejsstrækning",I162="Frakørselsflettestrækning",I162="Tilkørselsflettestrækning"),Inddata!K177&gt;0.5,Inddata!K177&lt;21),Inddata!K177,"Irrelevant"))</f>
        <v>Irrelevant</v>
      </c>
      <c r="K162" s="4" t="str">
        <f>IF(AND(OR(I162="Motorvejsstrækning",I162="Frakørselsflettestrækning",I162="Tilkørselsflettestrækning",I162="Frakørselsrampe",I162="Tilkørselsrampe"),Inddata!L177=""),3.5,IF(AND(OR(I162="Motorvejsstrækning",I162="Frakørselsflettestrækning",I162="Tilkørselsflettestrækning",I162="Frakørselsrampe",I162="Tilkørselsrampe"),Inddata!L177&gt;1.5,Inddata!L177&lt;11),Inddata!L177,"Irrelevant"))</f>
        <v>Irrelevant</v>
      </c>
      <c r="L162" s="4" t="str">
        <f>IF(AND(I162="Motorvejsstrækning",Inddata!M177=""),"Nej",IF(I162="Motorvejsstrækning",Inddata!M177,"Irrelevant"))</f>
        <v>Irrelevant</v>
      </c>
      <c r="M162" s="4" t="str">
        <f>IF(AND(L162="Ja",Inddata!N177&gt;0,Inddata!N177&lt;1.00000001),Inddata!N177,IF(OR(L162="Nej",L162="Ja"),0,"Irrelevant"))</f>
        <v>Irrelevant</v>
      </c>
      <c r="N162" s="4" t="str">
        <f>IF(AND(OR(I162="Motorvejsstrækning",I162="Frakørselsflettestrækning",I162="Tilkørselsflettestrækning"),Inddata!O177=""),3,IF(AND(OR(I162="Motorvejsstrækning",I162="Frakørselsflettestrækning",I162="Tilkørselsflettestrækning"),Inddata!O177&lt;11,Inddata!O177&gt;-0.00000001),Inddata!O177,"Irrelevant"))</f>
        <v>Irrelevant</v>
      </c>
      <c r="O162" s="4" t="str">
        <f>IF(AND(OR(I162="Motorvejsstrækning",I162="Frakørselsflettestrækning",I162="Tilkørselsflettestrækning",I162="Frakørselsrampe",I162="Tilkørselsrampe"),Inddata!P177=""),0.5,IF(AND(OR(I162="Motorvejsstrækning",I162="Frakørselsflettestrækning",I162="Tilkørselsflettestrækning",I162="Frakørselsrampe",I162="Tilkørselsrampe"),Inddata!P177&gt;-0.00000001,Inddata!P177&lt;11),Inddata!P177,"Irrelevant"))</f>
        <v>Irrelevant</v>
      </c>
      <c r="P162" s="4" t="str">
        <f>IF(AND(OR(I162="Motorvejsstrækning",I162="Frakørselsflettestrækning",I162="Tilkørselsflettestrækning"),Inddata!Q177=""),5,IF(AND(OR(I162="Motorvejsstrækning",I162="Frakørselsflettestrækning",I162="Tilkørselsflettestrækning"),Inddata!Q177&gt;-0.00000001,Inddata!Q177&lt;101),Inddata!Q177,"Irrelevant"))</f>
        <v>Irrelevant</v>
      </c>
      <c r="Q162" s="4" t="str">
        <f>IF(AND(OR(I162="Motorvejsstrækning",I162="Frakørselsflettestrækning",I162="Tilkørselsflettestrækning"),Inddata!R177=""),"Lige",IF(AND(OR(I162="Motorvejsstrækning",I162="Frakørselsflettestrækning",I162="Tilkørselsflettestrækning"),Inddata!R177&gt;10),Inddata!R177,"Irrelevant"))</f>
        <v>Irrelevant</v>
      </c>
      <c r="R162" s="4" t="str">
        <f>IF(Q162="Lige",0,IF(AND(OR(I162="Motorvejsstrækning",I162="Frakørselsflettestrækning",I162="Tilkørselsflettestrækning"),OR(Inddata!S177="",Inddata!S177&gt;(G162*1000))),G162*1000,IF(AND(OR(I162="Motorvejsstrækning",I162="Frakørselsflettestrækning",I162="Tilkørselsflettestrækning"),Inddata!S177&gt;0),Inddata!S177,"Irrelevant")))</f>
        <v>Irrelevant</v>
      </c>
      <c r="S162" s="4" t="str">
        <f>IF(AND(OR(I162="Motorvejsstrækning",I162="Frakørselsflettestrækning",I162="Tilkørselsflettestrækning"),Inddata!T177=""),"Lige",IF(AND(OR(I162="Motorvejsstrækning",I162="Frakørselsflettestrækning",I162="Tilkørselsflettestrækning"),Inddata!T177&gt;10),Inddata!T177,"Irrelevant"))</f>
        <v>Irrelevant</v>
      </c>
      <c r="T162" s="4" t="str">
        <f>IF(S162="Lige",0,IF(R162="Irrelevant","Irrelevant",IF(AND(OR(I162="Motorvejsstrækning",I162="Frakørselsflettestrækning",I162="Tilkørselsflettestrækning"),OR(Inddata!U177="",Inddata!U177&gt;(G162*1000-R162))),G162*1000-R162,IF(AND(OR(I162="Motorvejsstrækning",I162="Frakørselsflettestrækning",I162="Tilkørselsflettestrækning"),Inddata!U177&gt;0),Inddata!U177,"Irrelevant"))))</f>
        <v>Irrelevant</v>
      </c>
      <c r="U162" s="4" t="str">
        <f>IF(AND(OR(I162="Motorvejsstrækning",I162="Frakørselsflettestrækning",I162="Tilkørselsflettestrækning",I162="Frakørselsrampe",I162="Tilkørselsrampe"),Inddata!V177=""),"Nej",IF(OR(I162="Motorvejsstrækning",I162="Frakørselsflettestrækning",I162="Tilkørselsflettestrækning",I162="Frakørselsrampe",I162="Tilkørselsrampe"),Inddata!V177,"Irrelevant"))</f>
        <v>Irrelevant</v>
      </c>
      <c r="V162" s="4" t="str">
        <f>IF(W162="Lige",IF(AND(OR(I162="Frakørselsrampe",I162="Tilkørselsrampe"),Inddata!W177=""),"Lige ruderrampe",IF(OR(I162="Frakørselsrampe",I162="Tilkørselsrampe"),Inddata!W177,"Irrelevant")),"Irrelevant")</f>
        <v>Irrelevant</v>
      </c>
      <c r="W162" s="4" t="str">
        <f>IF(AND(OR(I162="Frakørselsrampe",I162="Tilkørselsrampe"),Inddata!X177=""),"Lige",IF(AND(OR(I162="Frakørselsrampe",I162="Tilkørselsrampe"),Inddata!X177&gt;10),Inddata!X177,"Irrelevant"))</f>
        <v>Irrelevant</v>
      </c>
      <c r="X162" s="4" t="str">
        <f>IF(AND(OR(I162="Frakørselsrampe",I162="Tilkørselsrampe"),OR(Inddata!Y177="",Inddata!Y177&gt;(G162*1000))),G162*1000,IF(AND(OR(I162="Frakørselsrampe",I162="Tilkørselsrampe"),Inddata!Y177&gt;0),Inddata!Y177,"Irrelevant"))</f>
        <v>Irrelevant</v>
      </c>
      <c r="Y162" s="4" t="str">
        <f>IF(AND(I162="Frakørselsrampe",Inddata!Z177=""),95,IF(AND(I162="Tilkørselsrampe",Inddata!Z177=""),45,IF(AND(OR(I162="Frakørselsrampe",I162="Tilkørselsrampe"),Inddata!Z177&gt;4,Inddata!Z177&lt;200),Inddata!Z177,"Irrelevant")))</f>
        <v>Irrelevant</v>
      </c>
      <c r="Z162" s="4" t="str">
        <f>IF(AND(OR(I162="Frakørselsrampe",I162="Tilkørselsrampe"),Inddata!AA177=""),"Lige",IF(AND(OR(I162="Frakørselsrampe",I162="Tilkørselsrampe"),Inddata!AA177&gt;10),Inddata!AA177,"Irrelevant"))</f>
        <v>Irrelevant</v>
      </c>
      <c r="AA162" s="4" t="str">
        <f>IF(X162="Irrelevant","Irrelevant",IF(AND(OR(I162="Frakørselsrampe",I162="Tilkørselsrampe"),OR(Inddata!AB177="",Inddata!AB177&gt;(G162*1000-X162))),G162*1000-X162,IF(AND(OR(I162="Frakørselsrampe",I162="Tilkørselsrampe"),Inddata!AB177&gt;0),Inddata!AB177,"Irrelevant")))</f>
        <v>Irrelevant</v>
      </c>
      <c r="AB162" s="4" t="str">
        <f>IF(AND(I162="Frakørselsrampe",Inddata!AC177=""),60,IF(AND(I162="Tilkørselsrampe",Inddata!AC177=""),80,IF(AND(OR(I162="Frakørselsrampe",I162="Tilkørselsrampe"),Inddata!AC177&gt;4,Inddata!AC177&lt;200),Inddata!AC177,"Irrelevant")))</f>
        <v>Irrelevant</v>
      </c>
      <c r="AC162" s="4" t="str">
        <f>IF(AND(OR(I162="Motorvejsstrækning",I162="Frakørselsflettestrækning",I162="Tilkørselsflettestrækning"),Inddata!AD177=""),"Nej",IF(OR(I162="Motorvejsstrækning",I162="Frakørselsflettestrækning",I162="Tilkørselsflettestrækning"),Inddata!AD177,"Irrelevant"))</f>
        <v>Irrelevant</v>
      </c>
      <c r="AD162" s="4" t="str">
        <f>IF(AND(OR(I162="Motorvejsstrækning",I162="Frakørselsflettestrækning",I162="Tilkørselsflettestrækning"),Inddata!AE177=""),"130 km/t",IF(OR(I162="Motorvejsstrækning",I162="Frakørselsflettestrækning",I162="Tilkørselsflettestrækning"),Inddata!AE177,"Irrelevant"))</f>
        <v>Irrelevant</v>
      </c>
      <c r="AE162" s="4" t="str">
        <f>IF(AND(I162="Tilkørselsflettestrækning",Inddata!AF177=""),"Nej",IF(I162="Tilkørselsflettestrækning",Inddata!AF177,"Irrelevant"))</f>
        <v>Irrelevant</v>
      </c>
      <c r="AF162" s="4" t="str">
        <f>IF(AND(AE162="Ja",Inddata!AG177&gt;0,Inddata!AG177&lt;1.00000001),Inddata!AG177,IF(OR(AE162="Nej",AE162="Ja"),0,"Irrelevant"))</f>
        <v>Irrelevant</v>
      </c>
    </row>
    <row r="163" spans="1:32" x14ac:dyDescent="0.25">
      <c r="A163" s="4" t="str">
        <f>IF(Inddata!A178="","",Inddata!A178)</f>
        <v/>
      </c>
      <c r="B163" s="4" t="str">
        <f>IF(Inddata!B178="","",Inddata!B178)</f>
        <v/>
      </c>
      <c r="C163" s="4" t="str">
        <f>IF(Inddata!C178="","",Inddata!C178)</f>
        <v/>
      </c>
      <c r="D163" s="4" t="str">
        <f>IF(Inddata!D178="","",Inddata!D178)</f>
        <v/>
      </c>
      <c r="E163" s="4" t="str">
        <f>IF(Inddata!E178="","",Inddata!E178)</f>
        <v/>
      </c>
      <c r="F163" s="4" t="str">
        <f>IF(Inddata!F178="","",Inddata!F178)</f>
        <v/>
      </c>
      <c r="G163" s="4">
        <f>IF(Inddata!G178="","",Inddata!G178)</f>
        <v>0</v>
      </c>
      <c r="H163" s="4" t="str">
        <f>IF(Inddata!H178&gt;0.5,Inddata!H178,"")</f>
        <v/>
      </c>
      <c r="I163" s="4" t="str">
        <f>IF(Inddata!I178="","",Inddata!I178)</f>
        <v/>
      </c>
      <c r="J163" s="4" t="str">
        <f>IF(AND(OR(I163="Motorvejsstrækning",I163="Frakørselsflettestrækning",I163="Tilkørselsflettestrækning"),Inddata!K178=""),2,IF(AND(OR(I163="Motorvejsstrækning",I163="Frakørselsflettestrækning",I163="Tilkørselsflettestrækning"),Inddata!K178&gt;0.5,Inddata!K178&lt;21),Inddata!K178,"Irrelevant"))</f>
        <v>Irrelevant</v>
      </c>
      <c r="K163" s="4" t="str">
        <f>IF(AND(OR(I163="Motorvejsstrækning",I163="Frakørselsflettestrækning",I163="Tilkørselsflettestrækning",I163="Frakørselsrampe",I163="Tilkørselsrampe"),Inddata!L178=""),3.5,IF(AND(OR(I163="Motorvejsstrækning",I163="Frakørselsflettestrækning",I163="Tilkørselsflettestrækning",I163="Frakørselsrampe",I163="Tilkørselsrampe"),Inddata!L178&gt;1.5,Inddata!L178&lt;11),Inddata!L178,"Irrelevant"))</f>
        <v>Irrelevant</v>
      </c>
      <c r="L163" s="4" t="str">
        <f>IF(AND(I163="Motorvejsstrækning",Inddata!M178=""),"Nej",IF(I163="Motorvejsstrækning",Inddata!M178,"Irrelevant"))</f>
        <v>Irrelevant</v>
      </c>
      <c r="M163" s="4" t="str">
        <f>IF(AND(L163="Ja",Inddata!N178&gt;0,Inddata!N178&lt;1.00000001),Inddata!N178,IF(OR(L163="Nej",L163="Ja"),0,"Irrelevant"))</f>
        <v>Irrelevant</v>
      </c>
      <c r="N163" s="4" t="str">
        <f>IF(AND(OR(I163="Motorvejsstrækning",I163="Frakørselsflettestrækning",I163="Tilkørselsflettestrækning"),Inddata!O178=""),3,IF(AND(OR(I163="Motorvejsstrækning",I163="Frakørselsflettestrækning",I163="Tilkørselsflettestrækning"),Inddata!O178&lt;11,Inddata!O178&gt;-0.00000001),Inddata!O178,"Irrelevant"))</f>
        <v>Irrelevant</v>
      </c>
      <c r="O163" s="4" t="str">
        <f>IF(AND(OR(I163="Motorvejsstrækning",I163="Frakørselsflettestrækning",I163="Tilkørselsflettestrækning",I163="Frakørselsrampe",I163="Tilkørselsrampe"),Inddata!P178=""),0.5,IF(AND(OR(I163="Motorvejsstrækning",I163="Frakørselsflettestrækning",I163="Tilkørselsflettestrækning",I163="Frakørselsrampe",I163="Tilkørselsrampe"),Inddata!P178&gt;-0.00000001,Inddata!P178&lt;11),Inddata!P178,"Irrelevant"))</f>
        <v>Irrelevant</v>
      </c>
      <c r="P163" s="4" t="str">
        <f>IF(AND(OR(I163="Motorvejsstrækning",I163="Frakørselsflettestrækning",I163="Tilkørselsflettestrækning"),Inddata!Q178=""),5,IF(AND(OR(I163="Motorvejsstrækning",I163="Frakørselsflettestrækning",I163="Tilkørselsflettestrækning"),Inddata!Q178&gt;-0.00000001,Inddata!Q178&lt;101),Inddata!Q178,"Irrelevant"))</f>
        <v>Irrelevant</v>
      </c>
      <c r="Q163" s="4" t="str">
        <f>IF(AND(OR(I163="Motorvejsstrækning",I163="Frakørselsflettestrækning",I163="Tilkørselsflettestrækning"),Inddata!R178=""),"Lige",IF(AND(OR(I163="Motorvejsstrækning",I163="Frakørselsflettestrækning",I163="Tilkørselsflettestrækning"),Inddata!R178&gt;10),Inddata!R178,"Irrelevant"))</f>
        <v>Irrelevant</v>
      </c>
      <c r="R163" s="4" t="str">
        <f>IF(Q163="Lige",0,IF(AND(OR(I163="Motorvejsstrækning",I163="Frakørselsflettestrækning",I163="Tilkørselsflettestrækning"),OR(Inddata!S178="",Inddata!S178&gt;(G163*1000))),G163*1000,IF(AND(OR(I163="Motorvejsstrækning",I163="Frakørselsflettestrækning",I163="Tilkørselsflettestrækning"),Inddata!S178&gt;0),Inddata!S178,"Irrelevant")))</f>
        <v>Irrelevant</v>
      </c>
      <c r="S163" s="4" t="str">
        <f>IF(AND(OR(I163="Motorvejsstrækning",I163="Frakørselsflettestrækning",I163="Tilkørselsflettestrækning"),Inddata!T178=""),"Lige",IF(AND(OR(I163="Motorvejsstrækning",I163="Frakørselsflettestrækning",I163="Tilkørselsflettestrækning"),Inddata!T178&gt;10),Inddata!T178,"Irrelevant"))</f>
        <v>Irrelevant</v>
      </c>
      <c r="T163" s="4" t="str">
        <f>IF(S163="Lige",0,IF(R163="Irrelevant","Irrelevant",IF(AND(OR(I163="Motorvejsstrækning",I163="Frakørselsflettestrækning",I163="Tilkørselsflettestrækning"),OR(Inddata!U178="",Inddata!U178&gt;(G163*1000-R163))),G163*1000-R163,IF(AND(OR(I163="Motorvejsstrækning",I163="Frakørselsflettestrækning",I163="Tilkørselsflettestrækning"),Inddata!U178&gt;0),Inddata!U178,"Irrelevant"))))</f>
        <v>Irrelevant</v>
      </c>
      <c r="U163" s="4" t="str">
        <f>IF(AND(OR(I163="Motorvejsstrækning",I163="Frakørselsflettestrækning",I163="Tilkørselsflettestrækning",I163="Frakørselsrampe",I163="Tilkørselsrampe"),Inddata!V178=""),"Nej",IF(OR(I163="Motorvejsstrækning",I163="Frakørselsflettestrækning",I163="Tilkørselsflettestrækning",I163="Frakørselsrampe",I163="Tilkørselsrampe"),Inddata!V178,"Irrelevant"))</f>
        <v>Irrelevant</v>
      </c>
      <c r="V163" s="4" t="str">
        <f>IF(W163="Lige",IF(AND(OR(I163="Frakørselsrampe",I163="Tilkørselsrampe"),Inddata!W178=""),"Lige ruderrampe",IF(OR(I163="Frakørselsrampe",I163="Tilkørselsrampe"),Inddata!W178,"Irrelevant")),"Irrelevant")</f>
        <v>Irrelevant</v>
      </c>
      <c r="W163" s="4" t="str">
        <f>IF(AND(OR(I163="Frakørselsrampe",I163="Tilkørselsrampe"),Inddata!X178=""),"Lige",IF(AND(OR(I163="Frakørselsrampe",I163="Tilkørselsrampe"),Inddata!X178&gt;10),Inddata!X178,"Irrelevant"))</f>
        <v>Irrelevant</v>
      </c>
      <c r="X163" s="4" t="str">
        <f>IF(AND(OR(I163="Frakørselsrampe",I163="Tilkørselsrampe"),OR(Inddata!Y178="",Inddata!Y178&gt;(G163*1000))),G163*1000,IF(AND(OR(I163="Frakørselsrampe",I163="Tilkørselsrampe"),Inddata!Y178&gt;0),Inddata!Y178,"Irrelevant"))</f>
        <v>Irrelevant</v>
      </c>
      <c r="Y163" s="4" t="str">
        <f>IF(AND(I163="Frakørselsrampe",Inddata!Z178=""),95,IF(AND(I163="Tilkørselsrampe",Inddata!Z178=""),45,IF(AND(OR(I163="Frakørselsrampe",I163="Tilkørselsrampe"),Inddata!Z178&gt;4,Inddata!Z178&lt;200),Inddata!Z178,"Irrelevant")))</f>
        <v>Irrelevant</v>
      </c>
      <c r="Z163" s="4" t="str">
        <f>IF(AND(OR(I163="Frakørselsrampe",I163="Tilkørselsrampe"),Inddata!AA178=""),"Lige",IF(AND(OR(I163="Frakørselsrampe",I163="Tilkørselsrampe"),Inddata!AA178&gt;10),Inddata!AA178,"Irrelevant"))</f>
        <v>Irrelevant</v>
      </c>
      <c r="AA163" s="4" t="str">
        <f>IF(X163="Irrelevant","Irrelevant",IF(AND(OR(I163="Frakørselsrampe",I163="Tilkørselsrampe"),OR(Inddata!AB178="",Inddata!AB178&gt;(G163*1000-X163))),G163*1000-X163,IF(AND(OR(I163="Frakørselsrampe",I163="Tilkørselsrampe"),Inddata!AB178&gt;0),Inddata!AB178,"Irrelevant")))</f>
        <v>Irrelevant</v>
      </c>
      <c r="AB163" s="4" t="str">
        <f>IF(AND(I163="Frakørselsrampe",Inddata!AC178=""),60,IF(AND(I163="Tilkørselsrampe",Inddata!AC178=""),80,IF(AND(OR(I163="Frakørselsrampe",I163="Tilkørselsrampe"),Inddata!AC178&gt;4,Inddata!AC178&lt;200),Inddata!AC178,"Irrelevant")))</f>
        <v>Irrelevant</v>
      </c>
      <c r="AC163" s="4" t="str">
        <f>IF(AND(OR(I163="Motorvejsstrækning",I163="Frakørselsflettestrækning",I163="Tilkørselsflettestrækning"),Inddata!AD178=""),"Nej",IF(OR(I163="Motorvejsstrækning",I163="Frakørselsflettestrækning",I163="Tilkørselsflettestrækning"),Inddata!AD178,"Irrelevant"))</f>
        <v>Irrelevant</v>
      </c>
      <c r="AD163" s="4" t="str">
        <f>IF(AND(OR(I163="Motorvejsstrækning",I163="Frakørselsflettestrækning",I163="Tilkørselsflettestrækning"),Inddata!AE178=""),"130 km/t",IF(OR(I163="Motorvejsstrækning",I163="Frakørselsflettestrækning",I163="Tilkørselsflettestrækning"),Inddata!AE178,"Irrelevant"))</f>
        <v>Irrelevant</v>
      </c>
      <c r="AE163" s="4" t="str">
        <f>IF(AND(I163="Tilkørselsflettestrækning",Inddata!AF178=""),"Nej",IF(I163="Tilkørselsflettestrækning",Inddata!AF178,"Irrelevant"))</f>
        <v>Irrelevant</v>
      </c>
      <c r="AF163" s="4" t="str">
        <f>IF(AND(AE163="Ja",Inddata!AG178&gt;0,Inddata!AG178&lt;1.00000001),Inddata!AG178,IF(OR(AE163="Nej",AE163="Ja"),0,"Irrelevant"))</f>
        <v>Irrelevant</v>
      </c>
    </row>
    <row r="164" spans="1:32" x14ac:dyDescent="0.25">
      <c r="A164" s="4" t="str">
        <f>IF(Inddata!A179="","",Inddata!A179)</f>
        <v/>
      </c>
      <c r="B164" s="4" t="str">
        <f>IF(Inddata!B179="","",Inddata!B179)</f>
        <v/>
      </c>
      <c r="C164" s="4" t="str">
        <f>IF(Inddata!C179="","",Inddata!C179)</f>
        <v/>
      </c>
      <c r="D164" s="4" t="str">
        <f>IF(Inddata!D179="","",Inddata!D179)</f>
        <v/>
      </c>
      <c r="E164" s="4" t="str">
        <f>IF(Inddata!E179="","",Inddata!E179)</f>
        <v/>
      </c>
      <c r="F164" s="4" t="str">
        <f>IF(Inddata!F179="","",Inddata!F179)</f>
        <v/>
      </c>
      <c r="G164" s="4">
        <f>IF(Inddata!G179="","",Inddata!G179)</f>
        <v>0</v>
      </c>
      <c r="H164" s="4" t="str">
        <f>IF(Inddata!H179&gt;0.5,Inddata!H179,"")</f>
        <v/>
      </c>
      <c r="I164" s="4" t="str">
        <f>IF(Inddata!I179="","",Inddata!I179)</f>
        <v/>
      </c>
      <c r="J164" s="4" t="str">
        <f>IF(AND(OR(I164="Motorvejsstrækning",I164="Frakørselsflettestrækning",I164="Tilkørselsflettestrækning"),Inddata!K179=""),2,IF(AND(OR(I164="Motorvejsstrækning",I164="Frakørselsflettestrækning",I164="Tilkørselsflettestrækning"),Inddata!K179&gt;0.5,Inddata!K179&lt;21),Inddata!K179,"Irrelevant"))</f>
        <v>Irrelevant</v>
      </c>
      <c r="K164" s="4" t="str">
        <f>IF(AND(OR(I164="Motorvejsstrækning",I164="Frakørselsflettestrækning",I164="Tilkørselsflettestrækning",I164="Frakørselsrampe",I164="Tilkørselsrampe"),Inddata!L179=""),3.5,IF(AND(OR(I164="Motorvejsstrækning",I164="Frakørselsflettestrækning",I164="Tilkørselsflettestrækning",I164="Frakørselsrampe",I164="Tilkørselsrampe"),Inddata!L179&gt;1.5,Inddata!L179&lt;11),Inddata!L179,"Irrelevant"))</f>
        <v>Irrelevant</v>
      </c>
      <c r="L164" s="4" t="str">
        <f>IF(AND(I164="Motorvejsstrækning",Inddata!M179=""),"Nej",IF(I164="Motorvejsstrækning",Inddata!M179,"Irrelevant"))</f>
        <v>Irrelevant</v>
      </c>
      <c r="M164" s="4" t="str">
        <f>IF(AND(L164="Ja",Inddata!N179&gt;0,Inddata!N179&lt;1.00000001),Inddata!N179,IF(OR(L164="Nej",L164="Ja"),0,"Irrelevant"))</f>
        <v>Irrelevant</v>
      </c>
      <c r="N164" s="4" t="str">
        <f>IF(AND(OR(I164="Motorvejsstrækning",I164="Frakørselsflettestrækning",I164="Tilkørselsflettestrækning"),Inddata!O179=""),3,IF(AND(OR(I164="Motorvejsstrækning",I164="Frakørselsflettestrækning",I164="Tilkørselsflettestrækning"),Inddata!O179&lt;11,Inddata!O179&gt;-0.00000001),Inddata!O179,"Irrelevant"))</f>
        <v>Irrelevant</v>
      </c>
      <c r="O164" s="4" t="str">
        <f>IF(AND(OR(I164="Motorvejsstrækning",I164="Frakørselsflettestrækning",I164="Tilkørselsflettestrækning",I164="Frakørselsrampe",I164="Tilkørselsrampe"),Inddata!P179=""),0.5,IF(AND(OR(I164="Motorvejsstrækning",I164="Frakørselsflettestrækning",I164="Tilkørselsflettestrækning",I164="Frakørselsrampe",I164="Tilkørselsrampe"),Inddata!P179&gt;-0.00000001,Inddata!P179&lt;11),Inddata!P179,"Irrelevant"))</f>
        <v>Irrelevant</v>
      </c>
      <c r="P164" s="4" t="str">
        <f>IF(AND(OR(I164="Motorvejsstrækning",I164="Frakørselsflettestrækning",I164="Tilkørselsflettestrækning"),Inddata!Q179=""),5,IF(AND(OR(I164="Motorvejsstrækning",I164="Frakørselsflettestrækning",I164="Tilkørselsflettestrækning"),Inddata!Q179&gt;-0.00000001,Inddata!Q179&lt;101),Inddata!Q179,"Irrelevant"))</f>
        <v>Irrelevant</v>
      </c>
      <c r="Q164" s="4" t="str">
        <f>IF(AND(OR(I164="Motorvejsstrækning",I164="Frakørselsflettestrækning",I164="Tilkørselsflettestrækning"),Inddata!R179=""),"Lige",IF(AND(OR(I164="Motorvejsstrækning",I164="Frakørselsflettestrækning",I164="Tilkørselsflettestrækning"),Inddata!R179&gt;10),Inddata!R179,"Irrelevant"))</f>
        <v>Irrelevant</v>
      </c>
      <c r="R164" s="4" t="str">
        <f>IF(Q164="Lige",0,IF(AND(OR(I164="Motorvejsstrækning",I164="Frakørselsflettestrækning",I164="Tilkørselsflettestrækning"),OR(Inddata!S179="",Inddata!S179&gt;(G164*1000))),G164*1000,IF(AND(OR(I164="Motorvejsstrækning",I164="Frakørselsflettestrækning",I164="Tilkørselsflettestrækning"),Inddata!S179&gt;0),Inddata!S179,"Irrelevant")))</f>
        <v>Irrelevant</v>
      </c>
      <c r="S164" s="4" t="str">
        <f>IF(AND(OR(I164="Motorvejsstrækning",I164="Frakørselsflettestrækning",I164="Tilkørselsflettestrækning"),Inddata!T179=""),"Lige",IF(AND(OR(I164="Motorvejsstrækning",I164="Frakørselsflettestrækning",I164="Tilkørselsflettestrækning"),Inddata!T179&gt;10),Inddata!T179,"Irrelevant"))</f>
        <v>Irrelevant</v>
      </c>
      <c r="T164" s="4" t="str">
        <f>IF(S164="Lige",0,IF(R164="Irrelevant","Irrelevant",IF(AND(OR(I164="Motorvejsstrækning",I164="Frakørselsflettestrækning",I164="Tilkørselsflettestrækning"),OR(Inddata!U179="",Inddata!U179&gt;(G164*1000-R164))),G164*1000-R164,IF(AND(OR(I164="Motorvejsstrækning",I164="Frakørselsflettestrækning",I164="Tilkørselsflettestrækning"),Inddata!U179&gt;0),Inddata!U179,"Irrelevant"))))</f>
        <v>Irrelevant</v>
      </c>
      <c r="U164" s="4" t="str">
        <f>IF(AND(OR(I164="Motorvejsstrækning",I164="Frakørselsflettestrækning",I164="Tilkørselsflettestrækning",I164="Frakørselsrampe",I164="Tilkørselsrampe"),Inddata!V179=""),"Nej",IF(OR(I164="Motorvejsstrækning",I164="Frakørselsflettestrækning",I164="Tilkørselsflettestrækning",I164="Frakørselsrampe",I164="Tilkørselsrampe"),Inddata!V179,"Irrelevant"))</f>
        <v>Irrelevant</v>
      </c>
      <c r="V164" s="4" t="str">
        <f>IF(W164="Lige",IF(AND(OR(I164="Frakørselsrampe",I164="Tilkørselsrampe"),Inddata!W179=""),"Lige ruderrampe",IF(OR(I164="Frakørselsrampe",I164="Tilkørselsrampe"),Inddata!W179,"Irrelevant")),"Irrelevant")</f>
        <v>Irrelevant</v>
      </c>
      <c r="W164" s="4" t="str">
        <f>IF(AND(OR(I164="Frakørselsrampe",I164="Tilkørselsrampe"),Inddata!X179=""),"Lige",IF(AND(OR(I164="Frakørselsrampe",I164="Tilkørselsrampe"),Inddata!X179&gt;10),Inddata!X179,"Irrelevant"))</f>
        <v>Irrelevant</v>
      </c>
      <c r="X164" s="4" t="str">
        <f>IF(AND(OR(I164="Frakørselsrampe",I164="Tilkørselsrampe"),OR(Inddata!Y179="",Inddata!Y179&gt;(G164*1000))),G164*1000,IF(AND(OR(I164="Frakørselsrampe",I164="Tilkørselsrampe"),Inddata!Y179&gt;0),Inddata!Y179,"Irrelevant"))</f>
        <v>Irrelevant</v>
      </c>
      <c r="Y164" s="4" t="str">
        <f>IF(AND(I164="Frakørselsrampe",Inddata!Z179=""),95,IF(AND(I164="Tilkørselsrampe",Inddata!Z179=""),45,IF(AND(OR(I164="Frakørselsrampe",I164="Tilkørselsrampe"),Inddata!Z179&gt;4,Inddata!Z179&lt;200),Inddata!Z179,"Irrelevant")))</f>
        <v>Irrelevant</v>
      </c>
      <c r="Z164" s="4" t="str">
        <f>IF(AND(OR(I164="Frakørselsrampe",I164="Tilkørselsrampe"),Inddata!AA179=""),"Lige",IF(AND(OR(I164="Frakørselsrampe",I164="Tilkørselsrampe"),Inddata!AA179&gt;10),Inddata!AA179,"Irrelevant"))</f>
        <v>Irrelevant</v>
      </c>
      <c r="AA164" s="4" t="str">
        <f>IF(X164="Irrelevant","Irrelevant",IF(AND(OR(I164="Frakørselsrampe",I164="Tilkørselsrampe"),OR(Inddata!AB179="",Inddata!AB179&gt;(G164*1000-X164))),G164*1000-X164,IF(AND(OR(I164="Frakørselsrampe",I164="Tilkørselsrampe"),Inddata!AB179&gt;0),Inddata!AB179,"Irrelevant")))</f>
        <v>Irrelevant</v>
      </c>
      <c r="AB164" s="4" t="str">
        <f>IF(AND(I164="Frakørselsrampe",Inddata!AC179=""),60,IF(AND(I164="Tilkørselsrampe",Inddata!AC179=""),80,IF(AND(OR(I164="Frakørselsrampe",I164="Tilkørselsrampe"),Inddata!AC179&gt;4,Inddata!AC179&lt;200),Inddata!AC179,"Irrelevant")))</f>
        <v>Irrelevant</v>
      </c>
      <c r="AC164" s="4" t="str">
        <f>IF(AND(OR(I164="Motorvejsstrækning",I164="Frakørselsflettestrækning",I164="Tilkørselsflettestrækning"),Inddata!AD179=""),"Nej",IF(OR(I164="Motorvejsstrækning",I164="Frakørselsflettestrækning",I164="Tilkørselsflettestrækning"),Inddata!AD179,"Irrelevant"))</f>
        <v>Irrelevant</v>
      </c>
      <c r="AD164" s="4" t="str">
        <f>IF(AND(OR(I164="Motorvejsstrækning",I164="Frakørselsflettestrækning",I164="Tilkørselsflettestrækning"),Inddata!AE179=""),"130 km/t",IF(OR(I164="Motorvejsstrækning",I164="Frakørselsflettestrækning",I164="Tilkørselsflettestrækning"),Inddata!AE179,"Irrelevant"))</f>
        <v>Irrelevant</v>
      </c>
      <c r="AE164" s="4" t="str">
        <f>IF(AND(I164="Tilkørselsflettestrækning",Inddata!AF179=""),"Nej",IF(I164="Tilkørselsflettestrækning",Inddata!AF179,"Irrelevant"))</f>
        <v>Irrelevant</v>
      </c>
      <c r="AF164" s="4" t="str">
        <f>IF(AND(AE164="Ja",Inddata!AG179&gt;0,Inddata!AG179&lt;1.00000001),Inddata!AG179,IF(OR(AE164="Nej",AE164="Ja"),0,"Irrelevant"))</f>
        <v>Irrelevant</v>
      </c>
    </row>
    <row r="165" spans="1:32" x14ac:dyDescent="0.25">
      <c r="A165" s="4" t="str">
        <f>IF(Inddata!A180="","",Inddata!A180)</f>
        <v/>
      </c>
      <c r="B165" s="4" t="str">
        <f>IF(Inddata!B180="","",Inddata!B180)</f>
        <v/>
      </c>
      <c r="C165" s="4" t="str">
        <f>IF(Inddata!C180="","",Inddata!C180)</f>
        <v/>
      </c>
      <c r="D165" s="4" t="str">
        <f>IF(Inddata!D180="","",Inddata!D180)</f>
        <v/>
      </c>
      <c r="E165" s="4" t="str">
        <f>IF(Inddata!E180="","",Inddata!E180)</f>
        <v/>
      </c>
      <c r="F165" s="4" t="str">
        <f>IF(Inddata!F180="","",Inddata!F180)</f>
        <v/>
      </c>
      <c r="G165" s="4">
        <f>IF(Inddata!G180="","",Inddata!G180)</f>
        <v>0</v>
      </c>
      <c r="H165" s="4" t="str">
        <f>IF(Inddata!H180&gt;0.5,Inddata!H180,"")</f>
        <v/>
      </c>
      <c r="I165" s="4" t="str">
        <f>IF(Inddata!I180="","",Inddata!I180)</f>
        <v/>
      </c>
      <c r="J165" s="4" t="str">
        <f>IF(AND(OR(I165="Motorvejsstrækning",I165="Frakørselsflettestrækning",I165="Tilkørselsflettestrækning"),Inddata!K180=""),2,IF(AND(OR(I165="Motorvejsstrækning",I165="Frakørselsflettestrækning",I165="Tilkørselsflettestrækning"),Inddata!K180&gt;0.5,Inddata!K180&lt;21),Inddata!K180,"Irrelevant"))</f>
        <v>Irrelevant</v>
      </c>
      <c r="K165" s="4" t="str">
        <f>IF(AND(OR(I165="Motorvejsstrækning",I165="Frakørselsflettestrækning",I165="Tilkørselsflettestrækning",I165="Frakørselsrampe",I165="Tilkørselsrampe"),Inddata!L180=""),3.5,IF(AND(OR(I165="Motorvejsstrækning",I165="Frakørselsflettestrækning",I165="Tilkørselsflettestrækning",I165="Frakørselsrampe",I165="Tilkørselsrampe"),Inddata!L180&gt;1.5,Inddata!L180&lt;11),Inddata!L180,"Irrelevant"))</f>
        <v>Irrelevant</v>
      </c>
      <c r="L165" s="4" t="str">
        <f>IF(AND(I165="Motorvejsstrækning",Inddata!M180=""),"Nej",IF(I165="Motorvejsstrækning",Inddata!M180,"Irrelevant"))</f>
        <v>Irrelevant</v>
      </c>
      <c r="M165" s="4" t="str">
        <f>IF(AND(L165="Ja",Inddata!N180&gt;0,Inddata!N180&lt;1.00000001),Inddata!N180,IF(OR(L165="Nej",L165="Ja"),0,"Irrelevant"))</f>
        <v>Irrelevant</v>
      </c>
      <c r="N165" s="4" t="str">
        <f>IF(AND(OR(I165="Motorvejsstrækning",I165="Frakørselsflettestrækning",I165="Tilkørselsflettestrækning"),Inddata!O180=""),3,IF(AND(OR(I165="Motorvejsstrækning",I165="Frakørselsflettestrækning",I165="Tilkørselsflettestrækning"),Inddata!O180&lt;11,Inddata!O180&gt;-0.00000001),Inddata!O180,"Irrelevant"))</f>
        <v>Irrelevant</v>
      </c>
      <c r="O165" s="4" t="str">
        <f>IF(AND(OR(I165="Motorvejsstrækning",I165="Frakørselsflettestrækning",I165="Tilkørselsflettestrækning",I165="Frakørselsrampe",I165="Tilkørselsrampe"),Inddata!P180=""),0.5,IF(AND(OR(I165="Motorvejsstrækning",I165="Frakørselsflettestrækning",I165="Tilkørselsflettestrækning",I165="Frakørselsrampe",I165="Tilkørselsrampe"),Inddata!P180&gt;-0.00000001,Inddata!P180&lt;11),Inddata!P180,"Irrelevant"))</f>
        <v>Irrelevant</v>
      </c>
      <c r="P165" s="4" t="str">
        <f>IF(AND(OR(I165="Motorvejsstrækning",I165="Frakørselsflettestrækning",I165="Tilkørselsflettestrækning"),Inddata!Q180=""),5,IF(AND(OR(I165="Motorvejsstrækning",I165="Frakørselsflettestrækning",I165="Tilkørselsflettestrækning"),Inddata!Q180&gt;-0.00000001,Inddata!Q180&lt;101),Inddata!Q180,"Irrelevant"))</f>
        <v>Irrelevant</v>
      </c>
      <c r="Q165" s="4" t="str">
        <f>IF(AND(OR(I165="Motorvejsstrækning",I165="Frakørselsflettestrækning",I165="Tilkørselsflettestrækning"),Inddata!R180=""),"Lige",IF(AND(OR(I165="Motorvejsstrækning",I165="Frakørselsflettestrækning",I165="Tilkørselsflettestrækning"),Inddata!R180&gt;10),Inddata!R180,"Irrelevant"))</f>
        <v>Irrelevant</v>
      </c>
      <c r="R165" s="4" t="str">
        <f>IF(Q165="Lige",0,IF(AND(OR(I165="Motorvejsstrækning",I165="Frakørselsflettestrækning",I165="Tilkørselsflettestrækning"),OR(Inddata!S180="",Inddata!S180&gt;(G165*1000))),G165*1000,IF(AND(OR(I165="Motorvejsstrækning",I165="Frakørselsflettestrækning",I165="Tilkørselsflettestrækning"),Inddata!S180&gt;0),Inddata!S180,"Irrelevant")))</f>
        <v>Irrelevant</v>
      </c>
      <c r="S165" s="4" t="str">
        <f>IF(AND(OR(I165="Motorvejsstrækning",I165="Frakørselsflettestrækning",I165="Tilkørselsflettestrækning"),Inddata!T180=""),"Lige",IF(AND(OR(I165="Motorvejsstrækning",I165="Frakørselsflettestrækning",I165="Tilkørselsflettestrækning"),Inddata!T180&gt;10),Inddata!T180,"Irrelevant"))</f>
        <v>Irrelevant</v>
      </c>
      <c r="T165" s="4" t="str">
        <f>IF(S165="Lige",0,IF(R165="Irrelevant","Irrelevant",IF(AND(OR(I165="Motorvejsstrækning",I165="Frakørselsflettestrækning",I165="Tilkørselsflettestrækning"),OR(Inddata!U180="",Inddata!U180&gt;(G165*1000-R165))),G165*1000-R165,IF(AND(OR(I165="Motorvejsstrækning",I165="Frakørselsflettestrækning",I165="Tilkørselsflettestrækning"),Inddata!U180&gt;0),Inddata!U180,"Irrelevant"))))</f>
        <v>Irrelevant</v>
      </c>
      <c r="U165" s="4" t="str">
        <f>IF(AND(OR(I165="Motorvejsstrækning",I165="Frakørselsflettestrækning",I165="Tilkørselsflettestrækning",I165="Frakørselsrampe",I165="Tilkørselsrampe"),Inddata!V180=""),"Nej",IF(OR(I165="Motorvejsstrækning",I165="Frakørselsflettestrækning",I165="Tilkørselsflettestrækning",I165="Frakørselsrampe",I165="Tilkørselsrampe"),Inddata!V180,"Irrelevant"))</f>
        <v>Irrelevant</v>
      </c>
      <c r="V165" s="4" t="str">
        <f>IF(W165="Lige",IF(AND(OR(I165="Frakørselsrampe",I165="Tilkørselsrampe"),Inddata!W180=""),"Lige ruderrampe",IF(OR(I165="Frakørselsrampe",I165="Tilkørselsrampe"),Inddata!W180,"Irrelevant")),"Irrelevant")</f>
        <v>Irrelevant</v>
      </c>
      <c r="W165" s="4" t="str">
        <f>IF(AND(OR(I165="Frakørselsrampe",I165="Tilkørselsrampe"),Inddata!X180=""),"Lige",IF(AND(OR(I165="Frakørselsrampe",I165="Tilkørselsrampe"),Inddata!X180&gt;10),Inddata!X180,"Irrelevant"))</f>
        <v>Irrelevant</v>
      </c>
      <c r="X165" s="4" t="str">
        <f>IF(AND(OR(I165="Frakørselsrampe",I165="Tilkørselsrampe"),OR(Inddata!Y180="",Inddata!Y180&gt;(G165*1000))),G165*1000,IF(AND(OR(I165="Frakørselsrampe",I165="Tilkørselsrampe"),Inddata!Y180&gt;0),Inddata!Y180,"Irrelevant"))</f>
        <v>Irrelevant</v>
      </c>
      <c r="Y165" s="4" t="str">
        <f>IF(AND(I165="Frakørselsrampe",Inddata!Z180=""),95,IF(AND(I165="Tilkørselsrampe",Inddata!Z180=""),45,IF(AND(OR(I165="Frakørselsrampe",I165="Tilkørselsrampe"),Inddata!Z180&gt;4,Inddata!Z180&lt;200),Inddata!Z180,"Irrelevant")))</f>
        <v>Irrelevant</v>
      </c>
      <c r="Z165" s="4" t="str">
        <f>IF(AND(OR(I165="Frakørselsrampe",I165="Tilkørselsrampe"),Inddata!AA180=""),"Lige",IF(AND(OR(I165="Frakørselsrampe",I165="Tilkørselsrampe"),Inddata!AA180&gt;10),Inddata!AA180,"Irrelevant"))</f>
        <v>Irrelevant</v>
      </c>
      <c r="AA165" s="4" t="str">
        <f>IF(X165="Irrelevant","Irrelevant",IF(AND(OR(I165="Frakørselsrampe",I165="Tilkørselsrampe"),OR(Inddata!AB180="",Inddata!AB180&gt;(G165*1000-X165))),G165*1000-X165,IF(AND(OR(I165="Frakørselsrampe",I165="Tilkørselsrampe"),Inddata!AB180&gt;0),Inddata!AB180,"Irrelevant")))</f>
        <v>Irrelevant</v>
      </c>
      <c r="AB165" s="4" t="str">
        <f>IF(AND(I165="Frakørselsrampe",Inddata!AC180=""),60,IF(AND(I165="Tilkørselsrampe",Inddata!AC180=""),80,IF(AND(OR(I165="Frakørselsrampe",I165="Tilkørselsrampe"),Inddata!AC180&gt;4,Inddata!AC180&lt;200),Inddata!AC180,"Irrelevant")))</f>
        <v>Irrelevant</v>
      </c>
      <c r="AC165" s="4" t="str">
        <f>IF(AND(OR(I165="Motorvejsstrækning",I165="Frakørselsflettestrækning",I165="Tilkørselsflettestrækning"),Inddata!AD180=""),"Nej",IF(OR(I165="Motorvejsstrækning",I165="Frakørselsflettestrækning",I165="Tilkørselsflettestrækning"),Inddata!AD180,"Irrelevant"))</f>
        <v>Irrelevant</v>
      </c>
      <c r="AD165" s="4" t="str">
        <f>IF(AND(OR(I165="Motorvejsstrækning",I165="Frakørselsflettestrækning",I165="Tilkørselsflettestrækning"),Inddata!AE180=""),"130 km/t",IF(OR(I165="Motorvejsstrækning",I165="Frakørselsflettestrækning",I165="Tilkørselsflettestrækning"),Inddata!AE180,"Irrelevant"))</f>
        <v>Irrelevant</v>
      </c>
      <c r="AE165" s="4" t="str">
        <f>IF(AND(I165="Tilkørselsflettestrækning",Inddata!AF180=""),"Nej",IF(I165="Tilkørselsflettestrækning",Inddata!AF180,"Irrelevant"))</f>
        <v>Irrelevant</v>
      </c>
      <c r="AF165" s="4" t="str">
        <f>IF(AND(AE165="Ja",Inddata!AG180&gt;0,Inddata!AG180&lt;1.00000001),Inddata!AG180,IF(OR(AE165="Nej",AE165="Ja"),0,"Irrelevant"))</f>
        <v>Irrelevant</v>
      </c>
    </row>
    <row r="166" spans="1:32" x14ac:dyDescent="0.25">
      <c r="A166" s="4" t="str">
        <f>IF(Inddata!A181="","",Inddata!A181)</f>
        <v/>
      </c>
      <c r="B166" s="4" t="str">
        <f>IF(Inddata!B181="","",Inddata!B181)</f>
        <v/>
      </c>
      <c r="C166" s="4" t="str">
        <f>IF(Inddata!C181="","",Inddata!C181)</f>
        <v/>
      </c>
      <c r="D166" s="4" t="str">
        <f>IF(Inddata!D181="","",Inddata!D181)</f>
        <v/>
      </c>
      <c r="E166" s="4" t="str">
        <f>IF(Inddata!E181="","",Inddata!E181)</f>
        <v/>
      </c>
      <c r="F166" s="4" t="str">
        <f>IF(Inddata!F181="","",Inddata!F181)</f>
        <v/>
      </c>
      <c r="G166" s="4">
        <f>IF(Inddata!G181="","",Inddata!G181)</f>
        <v>0</v>
      </c>
      <c r="H166" s="4" t="str">
        <f>IF(Inddata!H181&gt;0.5,Inddata!H181,"")</f>
        <v/>
      </c>
      <c r="I166" s="4" t="str">
        <f>IF(Inddata!I181="","",Inddata!I181)</f>
        <v/>
      </c>
      <c r="J166" s="4" t="str">
        <f>IF(AND(OR(I166="Motorvejsstrækning",I166="Frakørselsflettestrækning",I166="Tilkørselsflettestrækning"),Inddata!K181=""),2,IF(AND(OR(I166="Motorvejsstrækning",I166="Frakørselsflettestrækning",I166="Tilkørselsflettestrækning"),Inddata!K181&gt;0.5,Inddata!K181&lt;21),Inddata!K181,"Irrelevant"))</f>
        <v>Irrelevant</v>
      </c>
      <c r="K166" s="4" t="str">
        <f>IF(AND(OR(I166="Motorvejsstrækning",I166="Frakørselsflettestrækning",I166="Tilkørselsflettestrækning",I166="Frakørselsrampe",I166="Tilkørselsrampe"),Inddata!L181=""),3.5,IF(AND(OR(I166="Motorvejsstrækning",I166="Frakørselsflettestrækning",I166="Tilkørselsflettestrækning",I166="Frakørselsrampe",I166="Tilkørselsrampe"),Inddata!L181&gt;1.5,Inddata!L181&lt;11),Inddata!L181,"Irrelevant"))</f>
        <v>Irrelevant</v>
      </c>
      <c r="L166" s="4" t="str">
        <f>IF(AND(I166="Motorvejsstrækning",Inddata!M181=""),"Nej",IF(I166="Motorvejsstrækning",Inddata!M181,"Irrelevant"))</f>
        <v>Irrelevant</v>
      </c>
      <c r="M166" s="4" t="str">
        <f>IF(AND(L166="Ja",Inddata!N181&gt;0,Inddata!N181&lt;1.00000001),Inddata!N181,IF(OR(L166="Nej",L166="Ja"),0,"Irrelevant"))</f>
        <v>Irrelevant</v>
      </c>
      <c r="N166" s="4" t="str">
        <f>IF(AND(OR(I166="Motorvejsstrækning",I166="Frakørselsflettestrækning",I166="Tilkørselsflettestrækning"),Inddata!O181=""),3,IF(AND(OR(I166="Motorvejsstrækning",I166="Frakørselsflettestrækning",I166="Tilkørselsflettestrækning"),Inddata!O181&lt;11,Inddata!O181&gt;-0.00000001),Inddata!O181,"Irrelevant"))</f>
        <v>Irrelevant</v>
      </c>
      <c r="O166" s="4" t="str">
        <f>IF(AND(OR(I166="Motorvejsstrækning",I166="Frakørselsflettestrækning",I166="Tilkørselsflettestrækning",I166="Frakørselsrampe",I166="Tilkørselsrampe"),Inddata!P181=""),0.5,IF(AND(OR(I166="Motorvejsstrækning",I166="Frakørselsflettestrækning",I166="Tilkørselsflettestrækning",I166="Frakørselsrampe",I166="Tilkørselsrampe"),Inddata!P181&gt;-0.00000001,Inddata!P181&lt;11),Inddata!P181,"Irrelevant"))</f>
        <v>Irrelevant</v>
      </c>
      <c r="P166" s="4" t="str">
        <f>IF(AND(OR(I166="Motorvejsstrækning",I166="Frakørselsflettestrækning",I166="Tilkørselsflettestrækning"),Inddata!Q181=""),5,IF(AND(OR(I166="Motorvejsstrækning",I166="Frakørselsflettestrækning",I166="Tilkørselsflettestrækning"),Inddata!Q181&gt;-0.00000001,Inddata!Q181&lt;101),Inddata!Q181,"Irrelevant"))</f>
        <v>Irrelevant</v>
      </c>
      <c r="Q166" s="4" t="str">
        <f>IF(AND(OR(I166="Motorvejsstrækning",I166="Frakørselsflettestrækning",I166="Tilkørselsflettestrækning"),Inddata!R181=""),"Lige",IF(AND(OR(I166="Motorvejsstrækning",I166="Frakørselsflettestrækning",I166="Tilkørselsflettestrækning"),Inddata!R181&gt;10),Inddata!R181,"Irrelevant"))</f>
        <v>Irrelevant</v>
      </c>
      <c r="R166" s="4" t="str">
        <f>IF(Q166="Lige",0,IF(AND(OR(I166="Motorvejsstrækning",I166="Frakørselsflettestrækning",I166="Tilkørselsflettestrækning"),OR(Inddata!S181="",Inddata!S181&gt;(G166*1000))),G166*1000,IF(AND(OR(I166="Motorvejsstrækning",I166="Frakørselsflettestrækning",I166="Tilkørselsflettestrækning"),Inddata!S181&gt;0),Inddata!S181,"Irrelevant")))</f>
        <v>Irrelevant</v>
      </c>
      <c r="S166" s="4" t="str">
        <f>IF(AND(OR(I166="Motorvejsstrækning",I166="Frakørselsflettestrækning",I166="Tilkørselsflettestrækning"),Inddata!T181=""),"Lige",IF(AND(OR(I166="Motorvejsstrækning",I166="Frakørselsflettestrækning",I166="Tilkørselsflettestrækning"),Inddata!T181&gt;10),Inddata!T181,"Irrelevant"))</f>
        <v>Irrelevant</v>
      </c>
      <c r="T166" s="4" t="str">
        <f>IF(S166="Lige",0,IF(R166="Irrelevant","Irrelevant",IF(AND(OR(I166="Motorvejsstrækning",I166="Frakørselsflettestrækning",I166="Tilkørselsflettestrækning"),OR(Inddata!U181="",Inddata!U181&gt;(G166*1000-R166))),G166*1000-R166,IF(AND(OR(I166="Motorvejsstrækning",I166="Frakørselsflettestrækning",I166="Tilkørselsflettestrækning"),Inddata!U181&gt;0),Inddata!U181,"Irrelevant"))))</f>
        <v>Irrelevant</v>
      </c>
      <c r="U166" s="4" t="str">
        <f>IF(AND(OR(I166="Motorvejsstrækning",I166="Frakørselsflettestrækning",I166="Tilkørselsflettestrækning",I166="Frakørselsrampe",I166="Tilkørselsrampe"),Inddata!V181=""),"Nej",IF(OR(I166="Motorvejsstrækning",I166="Frakørselsflettestrækning",I166="Tilkørselsflettestrækning",I166="Frakørselsrampe",I166="Tilkørselsrampe"),Inddata!V181,"Irrelevant"))</f>
        <v>Irrelevant</v>
      </c>
      <c r="V166" s="4" t="str">
        <f>IF(W166="Lige",IF(AND(OR(I166="Frakørselsrampe",I166="Tilkørselsrampe"),Inddata!W181=""),"Lige ruderrampe",IF(OR(I166="Frakørselsrampe",I166="Tilkørselsrampe"),Inddata!W181,"Irrelevant")),"Irrelevant")</f>
        <v>Irrelevant</v>
      </c>
      <c r="W166" s="4" t="str">
        <f>IF(AND(OR(I166="Frakørselsrampe",I166="Tilkørselsrampe"),Inddata!X181=""),"Lige",IF(AND(OR(I166="Frakørselsrampe",I166="Tilkørselsrampe"),Inddata!X181&gt;10),Inddata!X181,"Irrelevant"))</f>
        <v>Irrelevant</v>
      </c>
      <c r="X166" s="4" t="str">
        <f>IF(AND(OR(I166="Frakørselsrampe",I166="Tilkørselsrampe"),OR(Inddata!Y181="",Inddata!Y181&gt;(G166*1000))),G166*1000,IF(AND(OR(I166="Frakørselsrampe",I166="Tilkørselsrampe"),Inddata!Y181&gt;0),Inddata!Y181,"Irrelevant"))</f>
        <v>Irrelevant</v>
      </c>
      <c r="Y166" s="4" t="str">
        <f>IF(AND(I166="Frakørselsrampe",Inddata!Z181=""),95,IF(AND(I166="Tilkørselsrampe",Inddata!Z181=""),45,IF(AND(OR(I166="Frakørselsrampe",I166="Tilkørselsrampe"),Inddata!Z181&gt;4,Inddata!Z181&lt;200),Inddata!Z181,"Irrelevant")))</f>
        <v>Irrelevant</v>
      </c>
      <c r="Z166" s="4" t="str">
        <f>IF(AND(OR(I166="Frakørselsrampe",I166="Tilkørselsrampe"),Inddata!AA181=""),"Lige",IF(AND(OR(I166="Frakørselsrampe",I166="Tilkørselsrampe"),Inddata!AA181&gt;10),Inddata!AA181,"Irrelevant"))</f>
        <v>Irrelevant</v>
      </c>
      <c r="AA166" s="4" t="str">
        <f>IF(X166="Irrelevant","Irrelevant",IF(AND(OR(I166="Frakørselsrampe",I166="Tilkørselsrampe"),OR(Inddata!AB181="",Inddata!AB181&gt;(G166*1000-X166))),G166*1000-X166,IF(AND(OR(I166="Frakørselsrampe",I166="Tilkørselsrampe"),Inddata!AB181&gt;0),Inddata!AB181,"Irrelevant")))</f>
        <v>Irrelevant</v>
      </c>
      <c r="AB166" s="4" t="str">
        <f>IF(AND(I166="Frakørselsrampe",Inddata!AC181=""),60,IF(AND(I166="Tilkørselsrampe",Inddata!AC181=""),80,IF(AND(OR(I166="Frakørselsrampe",I166="Tilkørselsrampe"),Inddata!AC181&gt;4,Inddata!AC181&lt;200),Inddata!AC181,"Irrelevant")))</f>
        <v>Irrelevant</v>
      </c>
      <c r="AC166" s="4" t="str">
        <f>IF(AND(OR(I166="Motorvejsstrækning",I166="Frakørselsflettestrækning",I166="Tilkørselsflettestrækning"),Inddata!AD181=""),"Nej",IF(OR(I166="Motorvejsstrækning",I166="Frakørselsflettestrækning",I166="Tilkørselsflettestrækning"),Inddata!AD181,"Irrelevant"))</f>
        <v>Irrelevant</v>
      </c>
      <c r="AD166" s="4" t="str">
        <f>IF(AND(OR(I166="Motorvejsstrækning",I166="Frakørselsflettestrækning",I166="Tilkørselsflettestrækning"),Inddata!AE181=""),"130 km/t",IF(OR(I166="Motorvejsstrækning",I166="Frakørselsflettestrækning",I166="Tilkørselsflettestrækning"),Inddata!AE181,"Irrelevant"))</f>
        <v>Irrelevant</v>
      </c>
      <c r="AE166" s="4" t="str">
        <f>IF(AND(I166="Tilkørselsflettestrækning",Inddata!AF181=""),"Nej",IF(I166="Tilkørselsflettestrækning",Inddata!AF181,"Irrelevant"))</f>
        <v>Irrelevant</v>
      </c>
      <c r="AF166" s="4" t="str">
        <f>IF(AND(AE166="Ja",Inddata!AG181&gt;0,Inddata!AG181&lt;1.00000001),Inddata!AG181,IF(OR(AE166="Nej",AE166="Ja"),0,"Irrelevant"))</f>
        <v>Irrelevant</v>
      </c>
    </row>
    <row r="167" spans="1:32" x14ac:dyDescent="0.25">
      <c r="A167" s="4" t="str">
        <f>IF(Inddata!A182="","",Inddata!A182)</f>
        <v/>
      </c>
      <c r="B167" s="4" t="str">
        <f>IF(Inddata!B182="","",Inddata!B182)</f>
        <v/>
      </c>
      <c r="C167" s="4" t="str">
        <f>IF(Inddata!C182="","",Inddata!C182)</f>
        <v/>
      </c>
      <c r="D167" s="4" t="str">
        <f>IF(Inddata!D182="","",Inddata!D182)</f>
        <v/>
      </c>
      <c r="E167" s="4" t="str">
        <f>IF(Inddata!E182="","",Inddata!E182)</f>
        <v/>
      </c>
      <c r="F167" s="4" t="str">
        <f>IF(Inddata!F182="","",Inddata!F182)</f>
        <v/>
      </c>
      <c r="G167" s="4">
        <f>IF(Inddata!G182="","",Inddata!G182)</f>
        <v>0</v>
      </c>
      <c r="H167" s="4" t="str">
        <f>IF(Inddata!H182&gt;0.5,Inddata!H182,"")</f>
        <v/>
      </c>
      <c r="I167" s="4" t="str">
        <f>IF(Inddata!I182="","",Inddata!I182)</f>
        <v/>
      </c>
      <c r="J167" s="4" t="str">
        <f>IF(AND(OR(I167="Motorvejsstrækning",I167="Frakørselsflettestrækning",I167="Tilkørselsflettestrækning"),Inddata!K182=""),2,IF(AND(OR(I167="Motorvejsstrækning",I167="Frakørselsflettestrækning",I167="Tilkørselsflettestrækning"),Inddata!K182&gt;0.5,Inddata!K182&lt;21),Inddata!K182,"Irrelevant"))</f>
        <v>Irrelevant</v>
      </c>
      <c r="K167" s="4" t="str">
        <f>IF(AND(OR(I167="Motorvejsstrækning",I167="Frakørselsflettestrækning",I167="Tilkørselsflettestrækning",I167="Frakørselsrampe",I167="Tilkørselsrampe"),Inddata!L182=""),3.5,IF(AND(OR(I167="Motorvejsstrækning",I167="Frakørselsflettestrækning",I167="Tilkørselsflettestrækning",I167="Frakørselsrampe",I167="Tilkørselsrampe"),Inddata!L182&gt;1.5,Inddata!L182&lt;11),Inddata!L182,"Irrelevant"))</f>
        <v>Irrelevant</v>
      </c>
      <c r="L167" s="4" t="str">
        <f>IF(AND(I167="Motorvejsstrækning",Inddata!M182=""),"Nej",IF(I167="Motorvejsstrækning",Inddata!M182,"Irrelevant"))</f>
        <v>Irrelevant</v>
      </c>
      <c r="M167" s="4" t="str">
        <f>IF(AND(L167="Ja",Inddata!N182&gt;0,Inddata!N182&lt;1.00000001),Inddata!N182,IF(OR(L167="Nej",L167="Ja"),0,"Irrelevant"))</f>
        <v>Irrelevant</v>
      </c>
      <c r="N167" s="4" t="str">
        <f>IF(AND(OR(I167="Motorvejsstrækning",I167="Frakørselsflettestrækning",I167="Tilkørselsflettestrækning"),Inddata!O182=""),3,IF(AND(OR(I167="Motorvejsstrækning",I167="Frakørselsflettestrækning",I167="Tilkørselsflettestrækning"),Inddata!O182&lt;11,Inddata!O182&gt;-0.00000001),Inddata!O182,"Irrelevant"))</f>
        <v>Irrelevant</v>
      </c>
      <c r="O167" s="4" t="str">
        <f>IF(AND(OR(I167="Motorvejsstrækning",I167="Frakørselsflettestrækning",I167="Tilkørselsflettestrækning",I167="Frakørselsrampe",I167="Tilkørselsrampe"),Inddata!P182=""),0.5,IF(AND(OR(I167="Motorvejsstrækning",I167="Frakørselsflettestrækning",I167="Tilkørselsflettestrækning",I167="Frakørselsrampe",I167="Tilkørselsrampe"),Inddata!P182&gt;-0.00000001,Inddata!P182&lt;11),Inddata!P182,"Irrelevant"))</f>
        <v>Irrelevant</v>
      </c>
      <c r="P167" s="4" t="str">
        <f>IF(AND(OR(I167="Motorvejsstrækning",I167="Frakørselsflettestrækning",I167="Tilkørselsflettestrækning"),Inddata!Q182=""),5,IF(AND(OR(I167="Motorvejsstrækning",I167="Frakørselsflettestrækning",I167="Tilkørselsflettestrækning"),Inddata!Q182&gt;-0.00000001,Inddata!Q182&lt;101),Inddata!Q182,"Irrelevant"))</f>
        <v>Irrelevant</v>
      </c>
      <c r="Q167" s="4" t="str">
        <f>IF(AND(OR(I167="Motorvejsstrækning",I167="Frakørselsflettestrækning",I167="Tilkørselsflettestrækning"),Inddata!R182=""),"Lige",IF(AND(OR(I167="Motorvejsstrækning",I167="Frakørselsflettestrækning",I167="Tilkørselsflettestrækning"),Inddata!R182&gt;10),Inddata!R182,"Irrelevant"))</f>
        <v>Irrelevant</v>
      </c>
      <c r="R167" s="4" t="str">
        <f>IF(Q167="Lige",0,IF(AND(OR(I167="Motorvejsstrækning",I167="Frakørselsflettestrækning",I167="Tilkørselsflettestrækning"),OR(Inddata!S182="",Inddata!S182&gt;(G167*1000))),G167*1000,IF(AND(OR(I167="Motorvejsstrækning",I167="Frakørselsflettestrækning",I167="Tilkørselsflettestrækning"),Inddata!S182&gt;0),Inddata!S182,"Irrelevant")))</f>
        <v>Irrelevant</v>
      </c>
      <c r="S167" s="4" t="str">
        <f>IF(AND(OR(I167="Motorvejsstrækning",I167="Frakørselsflettestrækning",I167="Tilkørselsflettestrækning"),Inddata!T182=""),"Lige",IF(AND(OR(I167="Motorvejsstrækning",I167="Frakørselsflettestrækning",I167="Tilkørselsflettestrækning"),Inddata!T182&gt;10),Inddata!T182,"Irrelevant"))</f>
        <v>Irrelevant</v>
      </c>
      <c r="T167" s="4" t="str">
        <f>IF(S167="Lige",0,IF(R167="Irrelevant","Irrelevant",IF(AND(OR(I167="Motorvejsstrækning",I167="Frakørselsflettestrækning",I167="Tilkørselsflettestrækning"),OR(Inddata!U182="",Inddata!U182&gt;(G167*1000-R167))),G167*1000-R167,IF(AND(OR(I167="Motorvejsstrækning",I167="Frakørselsflettestrækning",I167="Tilkørselsflettestrækning"),Inddata!U182&gt;0),Inddata!U182,"Irrelevant"))))</f>
        <v>Irrelevant</v>
      </c>
      <c r="U167" s="4" t="str">
        <f>IF(AND(OR(I167="Motorvejsstrækning",I167="Frakørselsflettestrækning",I167="Tilkørselsflettestrækning",I167="Frakørselsrampe",I167="Tilkørselsrampe"),Inddata!V182=""),"Nej",IF(OR(I167="Motorvejsstrækning",I167="Frakørselsflettestrækning",I167="Tilkørselsflettestrækning",I167="Frakørselsrampe",I167="Tilkørselsrampe"),Inddata!V182,"Irrelevant"))</f>
        <v>Irrelevant</v>
      </c>
      <c r="V167" s="4" t="str">
        <f>IF(W167="Lige",IF(AND(OR(I167="Frakørselsrampe",I167="Tilkørselsrampe"),Inddata!W182=""),"Lige ruderrampe",IF(OR(I167="Frakørselsrampe",I167="Tilkørselsrampe"),Inddata!W182,"Irrelevant")),"Irrelevant")</f>
        <v>Irrelevant</v>
      </c>
      <c r="W167" s="4" t="str">
        <f>IF(AND(OR(I167="Frakørselsrampe",I167="Tilkørselsrampe"),Inddata!X182=""),"Lige",IF(AND(OR(I167="Frakørselsrampe",I167="Tilkørselsrampe"),Inddata!X182&gt;10),Inddata!X182,"Irrelevant"))</f>
        <v>Irrelevant</v>
      </c>
      <c r="X167" s="4" t="str">
        <f>IF(AND(OR(I167="Frakørselsrampe",I167="Tilkørselsrampe"),OR(Inddata!Y182="",Inddata!Y182&gt;(G167*1000))),G167*1000,IF(AND(OR(I167="Frakørselsrampe",I167="Tilkørselsrampe"),Inddata!Y182&gt;0),Inddata!Y182,"Irrelevant"))</f>
        <v>Irrelevant</v>
      </c>
      <c r="Y167" s="4" t="str">
        <f>IF(AND(I167="Frakørselsrampe",Inddata!Z182=""),95,IF(AND(I167="Tilkørselsrampe",Inddata!Z182=""),45,IF(AND(OR(I167="Frakørselsrampe",I167="Tilkørselsrampe"),Inddata!Z182&gt;4,Inddata!Z182&lt;200),Inddata!Z182,"Irrelevant")))</f>
        <v>Irrelevant</v>
      </c>
      <c r="Z167" s="4" t="str">
        <f>IF(AND(OR(I167="Frakørselsrampe",I167="Tilkørselsrampe"),Inddata!AA182=""),"Lige",IF(AND(OR(I167="Frakørselsrampe",I167="Tilkørselsrampe"),Inddata!AA182&gt;10),Inddata!AA182,"Irrelevant"))</f>
        <v>Irrelevant</v>
      </c>
      <c r="AA167" s="4" t="str">
        <f>IF(X167="Irrelevant","Irrelevant",IF(AND(OR(I167="Frakørselsrampe",I167="Tilkørselsrampe"),OR(Inddata!AB182="",Inddata!AB182&gt;(G167*1000-X167))),G167*1000-X167,IF(AND(OR(I167="Frakørselsrampe",I167="Tilkørselsrampe"),Inddata!AB182&gt;0),Inddata!AB182,"Irrelevant")))</f>
        <v>Irrelevant</v>
      </c>
      <c r="AB167" s="4" t="str">
        <f>IF(AND(I167="Frakørselsrampe",Inddata!AC182=""),60,IF(AND(I167="Tilkørselsrampe",Inddata!AC182=""),80,IF(AND(OR(I167="Frakørselsrampe",I167="Tilkørselsrampe"),Inddata!AC182&gt;4,Inddata!AC182&lt;200),Inddata!AC182,"Irrelevant")))</f>
        <v>Irrelevant</v>
      </c>
      <c r="AC167" s="4" t="str">
        <f>IF(AND(OR(I167="Motorvejsstrækning",I167="Frakørselsflettestrækning",I167="Tilkørselsflettestrækning"),Inddata!AD182=""),"Nej",IF(OR(I167="Motorvejsstrækning",I167="Frakørselsflettestrækning",I167="Tilkørselsflettestrækning"),Inddata!AD182,"Irrelevant"))</f>
        <v>Irrelevant</v>
      </c>
      <c r="AD167" s="4" t="str">
        <f>IF(AND(OR(I167="Motorvejsstrækning",I167="Frakørselsflettestrækning",I167="Tilkørselsflettestrækning"),Inddata!AE182=""),"130 km/t",IF(OR(I167="Motorvejsstrækning",I167="Frakørselsflettestrækning",I167="Tilkørselsflettestrækning"),Inddata!AE182,"Irrelevant"))</f>
        <v>Irrelevant</v>
      </c>
      <c r="AE167" s="4" t="str">
        <f>IF(AND(I167="Tilkørselsflettestrækning",Inddata!AF182=""),"Nej",IF(I167="Tilkørselsflettestrækning",Inddata!AF182,"Irrelevant"))</f>
        <v>Irrelevant</v>
      </c>
      <c r="AF167" s="4" t="str">
        <f>IF(AND(AE167="Ja",Inddata!AG182&gt;0,Inddata!AG182&lt;1.00000001),Inddata!AG182,IF(OR(AE167="Nej",AE167="Ja"),0,"Irrelevant"))</f>
        <v>Irrelevant</v>
      </c>
    </row>
    <row r="168" spans="1:32" x14ac:dyDescent="0.25">
      <c r="A168" s="4" t="str">
        <f>IF(Inddata!A183="","",Inddata!A183)</f>
        <v/>
      </c>
      <c r="B168" s="4" t="str">
        <f>IF(Inddata!B183="","",Inddata!B183)</f>
        <v/>
      </c>
      <c r="C168" s="4" t="str">
        <f>IF(Inddata!C183="","",Inddata!C183)</f>
        <v/>
      </c>
      <c r="D168" s="4" t="str">
        <f>IF(Inddata!D183="","",Inddata!D183)</f>
        <v/>
      </c>
      <c r="E168" s="4" t="str">
        <f>IF(Inddata!E183="","",Inddata!E183)</f>
        <v/>
      </c>
      <c r="F168" s="4" t="str">
        <f>IF(Inddata!F183="","",Inddata!F183)</f>
        <v/>
      </c>
      <c r="G168" s="4">
        <f>IF(Inddata!G183="","",Inddata!G183)</f>
        <v>0</v>
      </c>
      <c r="H168" s="4" t="str">
        <f>IF(Inddata!H183&gt;0.5,Inddata!H183,"")</f>
        <v/>
      </c>
      <c r="I168" s="4" t="str">
        <f>IF(Inddata!I183="","",Inddata!I183)</f>
        <v/>
      </c>
      <c r="J168" s="4" t="str">
        <f>IF(AND(OR(I168="Motorvejsstrækning",I168="Frakørselsflettestrækning",I168="Tilkørselsflettestrækning"),Inddata!K183=""),2,IF(AND(OR(I168="Motorvejsstrækning",I168="Frakørselsflettestrækning",I168="Tilkørselsflettestrækning"),Inddata!K183&gt;0.5,Inddata!K183&lt;21),Inddata!K183,"Irrelevant"))</f>
        <v>Irrelevant</v>
      </c>
      <c r="K168" s="4" t="str">
        <f>IF(AND(OR(I168="Motorvejsstrækning",I168="Frakørselsflettestrækning",I168="Tilkørselsflettestrækning",I168="Frakørselsrampe",I168="Tilkørselsrampe"),Inddata!L183=""),3.5,IF(AND(OR(I168="Motorvejsstrækning",I168="Frakørselsflettestrækning",I168="Tilkørselsflettestrækning",I168="Frakørselsrampe",I168="Tilkørselsrampe"),Inddata!L183&gt;1.5,Inddata!L183&lt;11),Inddata!L183,"Irrelevant"))</f>
        <v>Irrelevant</v>
      </c>
      <c r="L168" s="4" t="str">
        <f>IF(AND(I168="Motorvejsstrækning",Inddata!M183=""),"Nej",IF(I168="Motorvejsstrækning",Inddata!M183,"Irrelevant"))</f>
        <v>Irrelevant</v>
      </c>
      <c r="M168" s="4" t="str">
        <f>IF(AND(L168="Ja",Inddata!N183&gt;0,Inddata!N183&lt;1.00000001),Inddata!N183,IF(OR(L168="Nej",L168="Ja"),0,"Irrelevant"))</f>
        <v>Irrelevant</v>
      </c>
      <c r="N168" s="4" t="str">
        <f>IF(AND(OR(I168="Motorvejsstrækning",I168="Frakørselsflettestrækning",I168="Tilkørselsflettestrækning"),Inddata!O183=""),3,IF(AND(OR(I168="Motorvejsstrækning",I168="Frakørselsflettestrækning",I168="Tilkørselsflettestrækning"),Inddata!O183&lt;11,Inddata!O183&gt;-0.00000001),Inddata!O183,"Irrelevant"))</f>
        <v>Irrelevant</v>
      </c>
      <c r="O168" s="4" t="str">
        <f>IF(AND(OR(I168="Motorvejsstrækning",I168="Frakørselsflettestrækning",I168="Tilkørselsflettestrækning",I168="Frakørselsrampe",I168="Tilkørselsrampe"),Inddata!P183=""),0.5,IF(AND(OR(I168="Motorvejsstrækning",I168="Frakørselsflettestrækning",I168="Tilkørselsflettestrækning",I168="Frakørselsrampe",I168="Tilkørselsrampe"),Inddata!P183&gt;-0.00000001,Inddata!P183&lt;11),Inddata!P183,"Irrelevant"))</f>
        <v>Irrelevant</v>
      </c>
      <c r="P168" s="4" t="str">
        <f>IF(AND(OR(I168="Motorvejsstrækning",I168="Frakørselsflettestrækning",I168="Tilkørselsflettestrækning"),Inddata!Q183=""),5,IF(AND(OR(I168="Motorvejsstrækning",I168="Frakørselsflettestrækning",I168="Tilkørselsflettestrækning"),Inddata!Q183&gt;-0.00000001,Inddata!Q183&lt;101),Inddata!Q183,"Irrelevant"))</f>
        <v>Irrelevant</v>
      </c>
      <c r="Q168" s="4" t="str">
        <f>IF(AND(OR(I168="Motorvejsstrækning",I168="Frakørselsflettestrækning",I168="Tilkørselsflettestrækning"),Inddata!R183=""),"Lige",IF(AND(OR(I168="Motorvejsstrækning",I168="Frakørselsflettestrækning",I168="Tilkørselsflettestrækning"),Inddata!R183&gt;10),Inddata!R183,"Irrelevant"))</f>
        <v>Irrelevant</v>
      </c>
      <c r="R168" s="4" t="str">
        <f>IF(Q168="Lige",0,IF(AND(OR(I168="Motorvejsstrækning",I168="Frakørselsflettestrækning",I168="Tilkørselsflettestrækning"),OR(Inddata!S183="",Inddata!S183&gt;(G168*1000))),G168*1000,IF(AND(OR(I168="Motorvejsstrækning",I168="Frakørselsflettestrækning",I168="Tilkørselsflettestrækning"),Inddata!S183&gt;0),Inddata!S183,"Irrelevant")))</f>
        <v>Irrelevant</v>
      </c>
      <c r="S168" s="4" t="str">
        <f>IF(AND(OR(I168="Motorvejsstrækning",I168="Frakørselsflettestrækning",I168="Tilkørselsflettestrækning"),Inddata!T183=""),"Lige",IF(AND(OR(I168="Motorvejsstrækning",I168="Frakørselsflettestrækning",I168="Tilkørselsflettestrækning"),Inddata!T183&gt;10),Inddata!T183,"Irrelevant"))</f>
        <v>Irrelevant</v>
      </c>
      <c r="T168" s="4" t="str">
        <f>IF(S168="Lige",0,IF(R168="Irrelevant","Irrelevant",IF(AND(OR(I168="Motorvejsstrækning",I168="Frakørselsflettestrækning",I168="Tilkørselsflettestrækning"),OR(Inddata!U183="",Inddata!U183&gt;(G168*1000-R168))),G168*1000-R168,IF(AND(OR(I168="Motorvejsstrækning",I168="Frakørselsflettestrækning",I168="Tilkørselsflettestrækning"),Inddata!U183&gt;0),Inddata!U183,"Irrelevant"))))</f>
        <v>Irrelevant</v>
      </c>
      <c r="U168" s="4" t="str">
        <f>IF(AND(OR(I168="Motorvejsstrækning",I168="Frakørselsflettestrækning",I168="Tilkørselsflettestrækning",I168="Frakørselsrampe",I168="Tilkørselsrampe"),Inddata!V183=""),"Nej",IF(OR(I168="Motorvejsstrækning",I168="Frakørselsflettestrækning",I168="Tilkørselsflettestrækning",I168="Frakørselsrampe",I168="Tilkørselsrampe"),Inddata!V183,"Irrelevant"))</f>
        <v>Irrelevant</v>
      </c>
      <c r="V168" s="4" t="str">
        <f>IF(W168="Lige",IF(AND(OR(I168="Frakørselsrampe",I168="Tilkørselsrampe"),Inddata!W183=""),"Lige ruderrampe",IF(OR(I168="Frakørselsrampe",I168="Tilkørselsrampe"),Inddata!W183,"Irrelevant")),"Irrelevant")</f>
        <v>Irrelevant</v>
      </c>
      <c r="W168" s="4" t="str">
        <f>IF(AND(OR(I168="Frakørselsrampe",I168="Tilkørselsrampe"),Inddata!X183=""),"Lige",IF(AND(OR(I168="Frakørselsrampe",I168="Tilkørselsrampe"),Inddata!X183&gt;10),Inddata!X183,"Irrelevant"))</f>
        <v>Irrelevant</v>
      </c>
      <c r="X168" s="4" t="str">
        <f>IF(AND(OR(I168="Frakørselsrampe",I168="Tilkørselsrampe"),OR(Inddata!Y183="",Inddata!Y183&gt;(G168*1000))),G168*1000,IF(AND(OR(I168="Frakørselsrampe",I168="Tilkørselsrampe"),Inddata!Y183&gt;0),Inddata!Y183,"Irrelevant"))</f>
        <v>Irrelevant</v>
      </c>
      <c r="Y168" s="4" t="str">
        <f>IF(AND(I168="Frakørselsrampe",Inddata!Z183=""),95,IF(AND(I168="Tilkørselsrampe",Inddata!Z183=""),45,IF(AND(OR(I168="Frakørselsrampe",I168="Tilkørselsrampe"),Inddata!Z183&gt;4,Inddata!Z183&lt;200),Inddata!Z183,"Irrelevant")))</f>
        <v>Irrelevant</v>
      </c>
      <c r="Z168" s="4" t="str">
        <f>IF(AND(OR(I168="Frakørselsrampe",I168="Tilkørselsrampe"),Inddata!AA183=""),"Lige",IF(AND(OR(I168="Frakørselsrampe",I168="Tilkørselsrampe"),Inddata!AA183&gt;10),Inddata!AA183,"Irrelevant"))</f>
        <v>Irrelevant</v>
      </c>
      <c r="AA168" s="4" t="str">
        <f>IF(X168="Irrelevant","Irrelevant",IF(AND(OR(I168="Frakørselsrampe",I168="Tilkørselsrampe"),OR(Inddata!AB183="",Inddata!AB183&gt;(G168*1000-X168))),G168*1000-X168,IF(AND(OR(I168="Frakørselsrampe",I168="Tilkørselsrampe"),Inddata!AB183&gt;0),Inddata!AB183,"Irrelevant")))</f>
        <v>Irrelevant</v>
      </c>
      <c r="AB168" s="4" t="str">
        <f>IF(AND(I168="Frakørselsrampe",Inddata!AC183=""),60,IF(AND(I168="Tilkørselsrampe",Inddata!AC183=""),80,IF(AND(OR(I168="Frakørselsrampe",I168="Tilkørselsrampe"),Inddata!AC183&gt;4,Inddata!AC183&lt;200),Inddata!AC183,"Irrelevant")))</f>
        <v>Irrelevant</v>
      </c>
      <c r="AC168" s="4" t="str">
        <f>IF(AND(OR(I168="Motorvejsstrækning",I168="Frakørselsflettestrækning",I168="Tilkørselsflettestrækning"),Inddata!AD183=""),"Nej",IF(OR(I168="Motorvejsstrækning",I168="Frakørselsflettestrækning",I168="Tilkørselsflettestrækning"),Inddata!AD183,"Irrelevant"))</f>
        <v>Irrelevant</v>
      </c>
      <c r="AD168" s="4" t="str">
        <f>IF(AND(OR(I168="Motorvejsstrækning",I168="Frakørselsflettestrækning",I168="Tilkørselsflettestrækning"),Inddata!AE183=""),"130 km/t",IF(OR(I168="Motorvejsstrækning",I168="Frakørselsflettestrækning",I168="Tilkørselsflettestrækning"),Inddata!AE183,"Irrelevant"))</f>
        <v>Irrelevant</v>
      </c>
      <c r="AE168" s="4" t="str">
        <f>IF(AND(I168="Tilkørselsflettestrækning",Inddata!AF183=""),"Nej",IF(I168="Tilkørselsflettestrækning",Inddata!AF183,"Irrelevant"))</f>
        <v>Irrelevant</v>
      </c>
      <c r="AF168" s="4" t="str">
        <f>IF(AND(AE168="Ja",Inddata!AG183&gt;0,Inddata!AG183&lt;1.00000001),Inddata!AG183,IF(OR(AE168="Nej",AE168="Ja"),0,"Irrelevant"))</f>
        <v>Irrelevant</v>
      </c>
    </row>
    <row r="169" spans="1:32" x14ac:dyDescent="0.25">
      <c r="A169" s="4" t="str">
        <f>IF(Inddata!A184="","",Inddata!A184)</f>
        <v/>
      </c>
      <c r="B169" s="4" t="str">
        <f>IF(Inddata!B184="","",Inddata!B184)</f>
        <v/>
      </c>
      <c r="C169" s="4" t="str">
        <f>IF(Inddata!C184="","",Inddata!C184)</f>
        <v/>
      </c>
      <c r="D169" s="4" t="str">
        <f>IF(Inddata!D184="","",Inddata!D184)</f>
        <v/>
      </c>
      <c r="E169" s="4" t="str">
        <f>IF(Inddata!E184="","",Inddata!E184)</f>
        <v/>
      </c>
      <c r="F169" s="4" t="str">
        <f>IF(Inddata!F184="","",Inddata!F184)</f>
        <v/>
      </c>
      <c r="G169" s="4">
        <f>IF(Inddata!G184="","",Inddata!G184)</f>
        <v>0</v>
      </c>
      <c r="H169" s="4" t="str">
        <f>IF(Inddata!H184&gt;0.5,Inddata!H184,"")</f>
        <v/>
      </c>
      <c r="I169" s="4" t="str">
        <f>IF(Inddata!I184="","",Inddata!I184)</f>
        <v/>
      </c>
      <c r="J169" s="4" t="str">
        <f>IF(AND(OR(I169="Motorvejsstrækning",I169="Frakørselsflettestrækning",I169="Tilkørselsflettestrækning"),Inddata!K184=""),2,IF(AND(OR(I169="Motorvejsstrækning",I169="Frakørselsflettestrækning",I169="Tilkørselsflettestrækning"),Inddata!K184&gt;0.5,Inddata!K184&lt;21),Inddata!K184,"Irrelevant"))</f>
        <v>Irrelevant</v>
      </c>
      <c r="K169" s="4" t="str">
        <f>IF(AND(OR(I169="Motorvejsstrækning",I169="Frakørselsflettestrækning",I169="Tilkørselsflettestrækning",I169="Frakørselsrampe",I169="Tilkørselsrampe"),Inddata!L184=""),3.5,IF(AND(OR(I169="Motorvejsstrækning",I169="Frakørselsflettestrækning",I169="Tilkørselsflettestrækning",I169="Frakørselsrampe",I169="Tilkørselsrampe"),Inddata!L184&gt;1.5,Inddata!L184&lt;11),Inddata!L184,"Irrelevant"))</f>
        <v>Irrelevant</v>
      </c>
      <c r="L169" s="4" t="str">
        <f>IF(AND(I169="Motorvejsstrækning",Inddata!M184=""),"Nej",IF(I169="Motorvejsstrækning",Inddata!M184,"Irrelevant"))</f>
        <v>Irrelevant</v>
      </c>
      <c r="M169" s="4" t="str">
        <f>IF(AND(L169="Ja",Inddata!N184&gt;0,Inddata!N184&lt;1.00000001),Inddata!N184,IF(OR(L169="Nej",L169="Ja"),0,"Irrelevant"))</f>
        <v>Irrelevant</v>
      </c>
      <c r="N169" s="4" t="str">
        <f>IF(AND(OR(I169="Motorvejsstrækning",I169="Frakørselsflettestrækning",I169="Tilkørselsflettestrækning"),Inddata!O184=""),3,IF(AND(OR(I169="Motorvejsstrækning",I169="Frakørselsflettestrækning",I169="Tilkørselsflettestrækning"),Inddata!O184&lt;11,Inddata!O184&gt;-0.00000001),Inddata!O184,"Irrelevant"))</f>
        <v>Irrelevant</v>
      </c>
      <c r="O169" s="4" t="str">
        <f>IF(AND(OR(I169="Motorvejsstrækning",I169="Frakørselsflettestrækning",I169="Tilkørselsflettestrækning",I169="Frakørselsrampe",I169="Tilkørselsrampe"),Inddata!P184=""),0.5,IF(AND(OR(I169="Motorvejsstrækning",I169="Frakørselsflettestrækning",I169="Tilkørselsflettestrækning",I169="Frakørselsrampe",I169="Tilkørselsrampe"),Inddata!P184&gt;-0.00000001,Inddata!P184&lt;11),Inddata!P184,"Irrelevant"))</f>
        <v>Irrelevant</v>
      </c>
      <c r="P169" s="4" t="str">
        <f>IF(AND(OR(I169="Motorvejsstrækning",I169="Frakørselsflettestrækning",I169="Tilkørselsflettestrækning"),Inddata!Q184=""),5,IF(AND(OR(I169="Motorvejsstrækning",I169="Frakørselsflettestrækning",I169="Tilkørselsflettestrækning"),Inddata!Q184&gt;-0.00000001,Inddata!Q184&lt;101),Inddata!Q184,"Irrelevant"))</f>
        <v>Irrelevant</v>
      </c>
      <c r="Q169" s="4" t="str">
        <f>IF(AND(OR(I169="Motorvejsstrækning",I169="Frakørselsflettestrækning",I169="Tilkørselsflettestrækning"),Inddata!R184=""),"Lige",IF(AND(OR(I169="Motorvejsstrækning",I169="Frakørselsflettestrækning",I169="Tilkørselsflettestrækning"),Inddata!R184&gt;10),Inddata!R184,"Irrelevant"))</f>
        <v>Irrelevant</v>
      </c>
      <c r="R169" s="4" t="str">
        <f>IF(Q169="Lige",0,IF(AND(OR(I169="Motorvejsstrækning",I169="Frakørselsflettestrækning",I169="Tilkørselsflettestrækning"),OR(Inddata!S184="",Inddata!S184&gt;(G169*1000))),G169*1000,IF(AND(OR(I169="Motorvejsstrækning",I169="Frakørselsflettestrækning",I169="Tilkørselsflettestrækning"),Inddata!S184&gt;0),Inddata!S184,"Irrelevant")))</f>
        <v>Irrelevant</v>
      </c>
      <c r="S169" s="4" t="str">
        <f>IF(AND(OR(I169="Motorvejsstrækning",I169="Frakørselsflettestrækning",I169="Tilkørselsflettestrækning"),Inddata!T184=""),"Lige",IF(AND(OR(I169="Motorvejsstrækning",I169="Frakørselsflettestrækning",I169="Tilkørselsflettestrækning"),Inddata!T184&gt;10),Inddata!T184,"Irrelevant"))</f>
        <v>Irrelevant</v>
      </c>
      <c r="T169" s="4" t="str">
        <f>IF(S169="Lige",0,IF(R169="Irrelevant","Irrelevant",IF(AND(OR(I169="Motorvejsstrækning",I169="Frakørselsflettestrækning",I169="Tilkørselsflettestrækning"),OR(Inddata!U184="",Inddata!U184&gt;(G169*1000-R169))),G169*1000-R169,IF(AND(OR(I169="Motorvejsstrækning",I169="Frakørselsflettestrækning",I169="Tilkørselsflettestrækning"),Inddata!U184&gt;0),Inddata!U184,"Irrelevant"))))</f>
        <v>Irrelevant</v>
      </c>
      <c r="U169" s="4" t="str">
        <f>IF(AND(OR(I169="Motorvejsstrækning",I169="Frakørselsflettestrækning",I169="Tilkørselsflettestrækning",I169="Frakørselsrampe",I169="Tilkørselsrampe"),Inddata!V184=""),"Nej",IF(OR(I169="Motorvejsstrækning",I169="Frakørselsflettestrækning",I169="Tilkørselsflettestrækning",I169="Frakørselsrampe",I169="Tilkørselsrampe"),Inddata!V184,"Irrelevant"))</f>
        <v>Irrelevant</v>
      </c>
      <c r="V169" s="4" t="str">
        <f>IF(W169="Lige",IF(AND(OR(I169="Frakørselsrampe",I169="Tilkørselsrampe"),Inddata!W184=""),"Lige ruderrampe",IF(OR(I169="Frakørselsrampe",I169="Tilkørselsrampe"),Inddata!W184,"Irrelevant")),"Irrelevant")</f>
        <v>Irrelevant</v>
      </c>
      <c r="W169" s="4" t="str">
        <f>IF(AND(OR(I169="Frakørselsrampe",I169="Tilkørselsrampe"),Inddata!X184=""),"Lige",IF(AND(OR(I169="Frakørselsrampe",I169="Tilkørselsrampe"),Inddata!X184&gt;10),Inddata!X184,"Irrelevant"))</f>
        <v>Irrelevant</v>
      </c>
      <c r="X169" s="4" t="str">
        <f>IF(AND(OR(I169="Frakørselsrampe",I169="Tilkørselsrampe"),OR(Inddata!Y184="",Inddata!Y184&gt;(G169*1000))),G169*1000,IF(AND(OR(I169="Frakørselsrampe",I169="Tilkørselsrampe"),Inddata!Y184&gt;0),Inddata!Y184,"Irrelevant"))</f>
        <v>Irrelevant</v>
      </c>
      <c r="Y169" s="4" t="str">
        <f>IF(AND(I169="Frakørselsrampe",Inddata!Z184=""),95,IF(AND(I169="Tilkørselsrampe",Inddata!Z184=""),45,IF(AND(OR(I169="Frakørselsrampe",I169="Tilkørselsrampe"),Inddata!Z184&gt;4,Inddata!Z184&lt;200),Inddata!Z184,"Irrelevant")))</f>
        <v>Irrelevant</v>
      </c>
      <c r="Z169" s="4" t="str">
        <f>IF(AND(OR(I169="Frakørselsrampe",I169="Tilkørselsrampe"),Inddata!AA184=""),"Lige",IF(AND(OR(I169="Frakørselsrampe",I169="Tilkørselsrampe"),Inddata!AA184&gt;10),Inddata!AA184,"Irrelevant"))</f>
        <v>Irrelevant</v>
      </c>
      <c r="AA169" s="4" t="str">
        <f>IF(X169="Irrelevant","Irrelevant",IF(AND(OR(I169="Frakørselsrampe",I169="Tilkørselsrampe"),OR(Inddata!AB184="",Inddata!AB184&gt;(G169*1000-X169))),G169*1000-X169,IF(AND(OR(I169="Frakørselsrampe",I169="Tilkørselsrampe"),Inddata!AB184&gt;0),Inddata!AB184,"Irrelevant")))</f>
        <v>Irrelevant</v>
      </c>
      <c r="AB169" s="4" t="str">
        <f>IF(AND(I169="Frakørselsrampe",Inddata!AC184=""),60,IF(AND(I169="Tilkørselsrampe",Inddata!AC184=""),80,IF(AND(OR(I169="Frakørselsrampe",I169="Tilkørselsrampe"),Inddata!AC184&gt;4,Inddata!AC184&lt;200),Inddata!AC184,"Irrelevant")))</f>
        <v>Irrelevant</v>
      </c>
      <c r="AC169" s="4" t="str">
        <f>IF(AND(OR(I169="Motorvejsstrækning",I169="Frakørselsflettestrækning",I169="Tilkørselsflettestrækning"),Inddata!AD184=""),"Nej",IF(OR(I169="Motorvejsstrækning",I169="Frakørselsflettestrækning",I169="Tilkørselsflettestrækning"),Inddata!AD184,"Irrelevant"))</f>
        <v>Irrelevant</v>
      </c>
      <c r="AD169" s="4" t="str">
        <f>IF(AND(OR(I169="Motorvejsstrækning",I169="Frakørselsflettestrækning",I169="Tilkørselsflettestrækning"),Inddata!AE184=""),"130 km/t",IF(OR(I169="Motorvejsstrækning",I169="Frakørselsflettestrækning",I169="Tilkørselsflettestrækning"),Inddata!AE184,"Irrelevant"))</f>
        <v>Irrelevant</v>
      </c>
      <c r="AE169" s="4" t="str">
        <f>IF(AND(I169="Tilkørselsflettestrækning",Inddata!AF184=""),"Nej",IF(I169="Tilkørselsflettestrækning",Inddata!AF184,"Irrelevant"))</f>
        <v>Irrelevant</v>
      </c>
      <c r="AF169" s="4" t="str">
        <f>IF(AND(AE169="Ja",Inddata!AG184&gt;0,Inddata!AG184&lt;1.00000001),Inddata!AG184,IF(OR(AE169="Nej",AE169="Ja"),0,"Irrelevant"))</f>
        <v>Irrelevant</v>
      </c>
    </row>
    <row r="170" spans="1:32" x14ac:dyDescent="0.25">
      <c r="A170" s="4" t="str">
        <f>IF(Inddata!A185="","",Inddata!A185)</f>
        <v/>
      </c>
      <c r="B170" s="4" t="str">
        <f>IF(Inddata!B185="","",Inddata!B185)</f>
        <v/>
      </c>
      <c r="C170" s="4" t="str">
        <f>IF(Inddata!C185="","",Inddata!C185)</f>
        <v/>
      </c>
      <c r="D170" s="4" t="str">
        <f>IF(Inddata!D185="","",Inddata!D185)</f>
        <v/>
      </c>
      <c r="E170" s="4" t="str">
        <f>IF(Inddata!E185="","",Inddata!E185)</f>
        <v/>
      </c>
      <c r="F170" s="4" t="str">
        <f>IF(Inddata!F185="","",Inddata!F185)</f>
        <v/>
      </c>
      <c r="G170" s="4">
        <f>IF(Inddata!G185="","",Inddata!G185)</f>
        <v>0</v>
      </c>
      <c r="H170" s="4" t="str">
        <f>IF(Inddata!H185&gt;0.5,Inddata!H185,"")</f>
        <v/>
      </c>
      <c r="I170" s="4" t="str">
        <f>IF(Inddata!I185="","",Inddata!I185)</f>
        <v/>
      </c>
      <c r="J170" s="4" t="str">
        <f>IF(AND(OR(I170="Motorvejsstrækning",I170="Frakørselsflettestrækning",I170="Tilkørselsflettestrækning"),Inddata!K185=""),2,IF(AND(OR(I170="Motorvejsstrækning",I170="Frakørselsflettestrækning",I170="Tilkørselsflettestrækning"),Inddata!K185&gt;0.5,Inddata!K185&lt;21),Inddata!K185,"Irrelevant"))</f>
        <v>Irrelevant</v>
      </c>
      <c r="K170" s="4" t="str">
        <f>IF(AND(OR(I170="Motorvejsstrækning",I170="Frakørselsflettestrækning",I170="Tilkørselsflettestrækning",I170="Frakørselsrampe",I170="Tilkørselsrampe"),Inddata!L185=""),3.5,IF(AND(OR(I170="Motorvejsstrækning",I170="Frakørselsflettestrækning",I170="Tilkørselsflettestrækning",I170="Frakørselsrampe",I170="Tilkørselsrampe"),Inddata!L185&gt;1.5,Inddata!L185&lt;11),Inddata!L185,"Irrelevant"))</f>
        <v>Irrelevant</v>
      </c>
      <c r="L170" s="4" t="str">
        <f>IF(AND(I170="Motorvejsstrækning",Inddata!M185=""),"Nej",IF(I170="Motorvejsstrækning",Inddata!M185,"Irrelevant"))</f>
        <v>Irrelevant</v>
      </c>
      <c r="M170" s="4" t="str">
        <f>IF(AND(L170="Ja",Inddata!N185&gt;0,Inddata!N185&lt;1.00000001),Inddata!N185,IF(OR(L170="Nej",L170="Ja"),0,"Irrelevant"))</f>
        <v>Irrelevant</v>
      </c>
      <c r="N170" s="4" t="str">
        <f>IF(AND(OR(I170="Motorvejsstrækning",I170="Frakørselsflettestrækning",I170="Tilkørselsflettestrækning"),Inddata!O185=""),3,IF(AND(OR(I170="Motorvejsstrækning",I170="Frakørselsflettestrækning",I170="Tilkørselsflettestrækning"),Inddata!O185&lt;11,Inddata!O185&gt;-0.00000001),Inddata!O185,"Irrelevant"))</f>
        <v>Irrelevant</v>
      </c>
      <c r="O170" s="4" t="str">
        <f>IF(AND(OR(I170="Motorvejsstrækning",I170="Frakørselsflettestrækning",I170="Tilkørselsflettestrækning",I170="Frakørselsrampe",I170="Tilkørselsrampe"),Inddata!P185=""),0.5,IF(AND(OR(I170="Motorvejsstrækning",I170="Frakørselsflettestrækning",I170="Tilkørselsflettestrækning",I170="Frakørselsrampe",I170="Tilkørselsrampe"),Inddata!P185&gt;-0.00000001,Inddata!P185&lt;11),Inddata!P185,"Irrelevant"))</f>
        <v>Irrelevant</v>
      </c>
      <c r="P170" s="4" t="str">
        <f>IF(AND(OR(I170="Motorvejsstrækning",I170="Frakørselsflettestrækning",I170="Tilkørselsflettestrækning"),Inddata!Q185=""),5,IF(AND(OR(I170="Motorvejsstrækning",I170="Frakørselsflettestrækning",I170="Tilkørselsflettestrækning"),Inddata!Q185&gt;-0.00000001,Inddata!Q185&lt;101),Inddata!Q185,"Irrelevant"))</f>
        <v>Irrelevant</v>
      </c>
      <c r="Q170" s="4" t="str">
        <f>IF(AND(OR(I170="Motorvejsstrækning",I170="Frakørselsflettestrækning",I170="Tilkørselsflettestrækning"),Inddata!R185=""),"Lige",IF(AND(OR(I170="Motorvejsstrækning",I170="Frakørselsflettestrækning",I170="Tilkørselsflettestrækning"),Inddata!R185&gt;10),Inddata!R185,"Irrelevant"))</f>
        <v>Irrelevant</v>
      </c>
      <c r="R170" s="4" t="str">
        <f>IF(Q170="Lige",0,IF(AND(OR(I170="Motorvejsstrækning",I170="Frakørselsflettestrækning",I170="Tilkørselsflettestrækning"),OR(Inddata!S185="",Inddata!S185&gt;(G170*1000))),G170*1000,IF(AND(OR(I170="Motorvejsstrækning",I170="Frakørselsflettestrækning",I170="Tilkørselsflettestrækning"),Inddata!S185&gt;0),Inddata!S185,"Irrelevant")))</f>
        <v>Irrelevant</v>
      </c>
      <c r="S170" s="4" t="str">
        <f>IF(AND(OR(I170="Motorvejsstrækning",I170="Frakørselsflettestrækning",I170="Tilkørselsflettestrækning"),Inddata!T185=""),"Lige",IF(AND(OR(I170="Motorvejsstrækning",I170="Frakørselsflettestrækning",I170="Tilkørselsflettestrækning"),Inddata!T185&gt;10),Inddata!T185,"Irrelevant"))</f>
        <v>Irrelevant</v>
      </c>
      <c r="T170" s="4" t="str">
        <f>IF(S170="Lige",0,IF(R170="Irrelevant","Irrelevant",IF(AND(OR(I170="Motorvejsstrækning",I170="Frakørselsflettestrækning",I170="Tilkørselsflettestrækning"),OR(Inddata!U185="",Inddata!U185&gt;(G170*1000-R170))),G170*1000-R170,IF(AND(OR(I170="Motorvejsstrækning",I170="Frakørselsflettestrækning",I170="Tilkørselsflettestrækning"),Inddata!U185&gt;0),Inddata!U185,"Irrelevant"))))</f>
        <v>Irrelevant</v>
      </c>
      <c r="U170" s="4" t="str">
        <f>IF(AND(OR(I170="Motorvejsstrækning",I170="Frakørselsflettestrækning",I170="Tilkørselsflettestrækning",I170="Frakørselsrampe",I170="Tilkørselsrampe"),Inddata!V185=""),"Nej",IF(OR(I170="Motorvejsstrækning",I170="Frakørselsflettestrækning",I170="Tilkørselsflettestrækning",I170="Frakørselsrampe",I170="Tilkørselsrampe"),Inddata!V185,"Irrelevant"))</f>
        <v>Irrelevant</v>
      </c>
      <c r="V170" s="4" t="str">
        <f>IF(W170="Lige",IF(AND(OR(I170="Frakørselsrampe",I170="Tilkørselsrampe"),Inddata!W185=""),"Lige ruderrampe",IF(OR(I170="Frakørselsrampe",I170="Tilkørselsrampe"),Inddata!W185,"Irrelevant")),"Irrelevant")</f>
        <v>Irrelevant</v>
      </c>
      <c r="W170" s="4" t="str">
        <f>IF(AND(OR(I170="Frakørselsrampe",I170="Tilkørselsrampe"),Inddata!X185=""),"Lige",IF(AND(OR(I170="Frakørselsrampe",I170="Tilkørselsrampe"),Inddata!X185&gt;10),Inddata!X185,"Irrelevant"))</f>
        <v>Irrelevant</v>
      </c>
      <c r="X170" s="4" t="str">
        <f>IF(AND(OR(I170="Frakørselsrampe",I170="Tilkørselsrampe"),OR(Inddata!Y185="",Inddata!Y185&gt;(G170*1000))),G170*1000,IF(AND(OR(I170="Frakørselsrampe",I170="Tilkørselsrampe"),Inddata!Y185&gt;0),Inddata!Y185,"Irrelevant"))</f>
        <v>Irrelevant</v>
      </c>
      <c r="Y170" s="4" t="str">
        <f>IF(AND(I170="Frakørselsrampe",Inddata!Z185=""),95,IF(AND(I170="Tilkørselsrampe",Inddata!Z185=""),45,IF(AND(OR(I170="Frakørselsrampe",I170="Tilkørselsrampe"),Inddata!Z185&gt;4,Inddata!Z185&lt;200),Inddata!Z185,"Irrelevant")))</f>
        <v>Irrelevant</v>
      </c>
      <c r="Z170" s="4" t="str">
        <f>IF(AND(OR(I170="Frakørselsrampe",I170="Tilkørselsrampe"),Inddata!AA185=""),"Lige",IF(AND(OR(I170="Frakørselsrampe",I170="Tilkørselsrampe"),Inddata!AA185&gt;10),Inddata!AA185,"Irrelevant"))</f>
        <v>Irrelevant</v>
      </c>
      <c r="AA170" s="4" t="str">
        <f>IF(X170="Irrelevant","Irrelevant",IF(AND(OR(I170="Frakørselsrampe",I170="Tilkørselsrampe"),OR(Inddata!AB185="",Inddata!AB185&gt;(G170*1000-X170))),G170*1000-X170,IF(AND(OR(I170="Frakørselsrampe",I170="Tilkørselsrampe"),Inddata!AB185&gt;0),Inddata!AB185,"Irrelevant")))</f>
        <v>Irrelevant</v>
      </c>
      <c r="AB170" s="4" t="str">
        <f>IF(AND(I170="Frakørselsrampe",Inddata!AC185=""),60,IF(AND(I170="Tilkørselsrampe",Inddata!AC185=""),80,IF(AND(OR(I170="Frakørselsrampe",I170="Tilkørselsrampe"),Inddata!AC185&gt;4,Inddata!AC185&lt;200),Inddata!AC185,"Irrelevant")))</f>
        <v>Irrelevant</v>
      </c>
      <c r="AC170" s="4" t="str">
        <f>IF(AND(OR(I170="Motorvejsstrækning",I170="Frakørselsflettestrækning",I170="Tilkørselsflettestrækning"),Inddata!AD185=""),"Nej",IF(OR(I170="Motorvejsstrækning",I170="Frakørselsflettestrækning",I170="Tilkørselsflettestrækning"),Inddata!AD185,"Irrelevant"))</f>
        <v>Irrelevant</v>
      </c>
      <c r="AD170" s="4" t="str">
        <f>IF(AND(OR(I170="Motorvejsstrækning",I170="Frakørselsflettestrækning",I170="Tilkørselsflettestrækning"),Inddata!AE185=""),"130 km/t",IF(OR(I170="Motorvejsstrækning",I170="Frakørselsflettestrækning",I170="Tilkørselsflettestrækning"),Inddata!AE185,"Irrelevant"))</f>
        <v>Irrelevant</v>
      </c>
      <c r="AE170" s="4" t="str">
        <f>IF(AND(I170="Tilkørselsflettestrækning",Inddata!AF185=""),"Nej",IF(I170="Tilkørselsflettestrækning",Inddata!AF185,"Irrelevant"))</f>
        <v>Irrelevant</v>
      </c>
      <c r="AF170" s="4" t="str">
        <f>IF(AND(AE170="Ja",Inddata!AG185&gt;0,Inddata!AG185&lt;1.00000001),Inddata!AG185,IF(OR(AE170="Nej",AE170="Ja"),0,"Irrelevant"))</f>
        <v>Irrelevant</v>
      </c>
    </row>
    <row r="171" spans="1:32" x14ac:dyDescent="0.25">
      <c r="A171" s="4" t="str">
        <f>IF(Inddata!A186="","",Inddata!A186)</f>
        <v/>
      </c>
      <c r="B171" s="4" t="str">
        <f>IF(Inddata!B186="","",Inddata!B186)</f>
        <v/>
      </c>
      <c r="C171" s="4" t="str">
        <f>IF(Inddata!C186="","",Inddata!C186)</f>
        <v/>
      </c>
      <c r="D171" s="4" t="str">
        <f>IF(Inddata!D186="","",Inddata!D186)</f>
        <v/>
      </c>
      <c r="E171" s="4" t="str">
        <f>IF(Inddata!E186="","",Inddata!E186)</f>
        <v/>
      </c>
      <c r="F171" s="4" t="str">
        <f>IF(Inddata!F186="","",Inddata!F186)</f>
        <v/>
      </c>
      <c r="G171" s="4">
        <f>IF(Inddata!G186="","",Inddata!G186)</f>
        <v>0</v>
      </c>
      <c r="H171" s="4" t="str">
        <f>IF(Inddata!H186&gt;0.5,Inddata!H186,"")</f>
        <v/>
      </c>
      <c r="I171" s="4" t="str">
        <f>IF(Inddata!I186="","",Inddata!I186)</f>
        <v/>
      </c>
      <c r="J171" s="4" t="str">
        <f>IF(AND(OR(I171="Motorvejsstrækning",I171="Frakørselsflettestrækning",I171="Tilkørselsflettestrækning"),Inddata!K186=""),2,IF(AND(OR(I171="Motorvejsstrækning",I171="Frakørselsflettestrækning",I171="Tilkørselsflettestrækning"),Inddata!K186&gt;0.5,Inddata!K186&lt;21),Inddata!K186,"Irrelevant"))</f>
        <v>Irrelevant</v>
      </c>
      <c r="K171" s="4" t="str">
        <f>IF(AND(OR(I171="Motorvejsstrækning",I171="Frakørselsflettestrækning",I171="Tilkørselsflettestrækning",I171="Frakørselsrampe",I171="Tilkørselsrampe"),Inddata!L186=""),3.5,IF(AND(OR(I171="Motorvejsstrækning",I171="Frakørselsflettestrækning",I171="Tilkørselsflettestrækning",I171="Frakørselsrampe",I171="Tilkørselsrampe"),Inddata!L186&gt;1.5,Inddata!L186&lt;11),Inddata!L186,"Irrelevant"))</f>
        <v>Irrelevant</v>
      </c>
      <c r="L171" s="4" t="str">
        <f>IF(AND(I171="Motorvejsstrækning",Inddata!M186=""),"Nej",IF(I171="Motorvejsstrækning",Inddata!M186,"Irrelevant"))</f>
        <v>Irrelevant</v>
      </c>
      <c r="M171" s="4" t="str">
        <f>IF(AND(L171="Ja",Inddata!N186&gt;0,Inddata!N186&lt;1.00000001),Inddata!N186,IF(OR(L171="Nej",L171="Ja"),0,"Irrelevant"))</f>
        <v>Irrelevant</v>
      </c>
      <c r="N171" s="4" t="str">
        <f>IF(AND(OR(I171="Motorvejsstrækning",I171="Frakørselsflettestrækning",I171="Tilkørselsflettestrækning"),Inddata!O186=""),3,IF(AND(OR(I171="Motorvejsstrækning",I171="Frakørselsflettestrækning",I171="Tilkørselsflettestrækning"),Inddata!O186&lt;11,Inddata!O186&gt;-0.00000001),Inddata!O186,"Irrelevant"))</f>
        <v>Irrelevant</v>
      </c>
      <c r="O171" s="4" t="str">
        <f>IF(AND(OR(I171="Motorvejsstrækning",I171="Frakørselsflettestrækning",I171="Tilkørselsflettestrækning",I171="Frakørselsrampe",I171="Tilkørselsrampe"),Inddata!P186=""),0.5,IF(AND(OR(I171="Motorvejsstrækning",I171="Frakørselsflettestrækning",I171="Tilkørselsflettestrækning",I171="Frakørselsrampe",I171="Tilkørselsrampe"),Inddata!P186&gt;-0.00000001,Inddata!P186&lt;11),Inddata!P186,"Irrelevant"))</f>
        <v>Irrelevant</v>
      </c>
      <c r="P171" s="4" t="str">
        <f>IF(AND(OR(I171="Motorvejsstrækning",I171="Frakørselsflettestrækning",I171="Tilkørselsflettestrækning"),Inddata!Q186=""),5,IF(AND(OR(I171="Motorvejsstrækning",I171="Frakørselsflettestrækning",I171="Tilkørselsflettestrækning"),Inddata!Q186&gt;-0.00000001,Inddata!Q186&lt;101),Inddata!Q186,"Irrelevant"))</f>
        <v>Irrelevant</v>
      </c>
      <c r="Q171" s="4" t="str">
        <f>IF(AND(OR(I171="Motorvejsstrækning",I171="Frakørselsflettestrækning",I171="Tilkørselsflettestrækning"),Inddata!R186=""),"Lige",IF(AND(OR(I171="Motorvejsstrækning",I171="Frakørselsflettestrækning",I171="Tilkørselsflettestrækning"),Inddata!R186&gt;10),Inddata!R186,"Irrelevant"))</f>
        <v>Irrelevant</v>
      </c>
      <c r="R171" s="4" t="str">
        <f>IF(Q171="Lige",0,IF(AND(OR(I171="Motorvejsstrækning",I171="Frakørselsflettestrækning",I171="Tilkørselsflettestrækning"),OR(Inddata!S186="",Inddata!S186&gt;(G171*1000))),G171*1000,IF(AND(OR(I171="Motorvejsstrækning",I171="Frakørselsflettestrækning",I171="Tilkørselsflettestrækning"),Inddata!S186&gt;0),Inddata!S186,"Irrelevant")))</f>
        <v>Irrelevant</v>
      </c>
      <c r="S171" s="4" t="str">
        <f>IF(AND(OR(I171="Motorvejsstrækning",I171="Frakørselsflettestrækning",I171="Tilkørselsflettestrækning"),Inddata!T186=""),"Lige",IF(AND(OR(I171="Motorvejsstrækning",I171="Frakørselsflettestrækning",I171="Tilkørselsflettestrækning"),Inddata!T186&gt;10),Inddata!T186,"Irrelevant"))</f>
        <v>Irrelevant</v>
      </c>
      <c r="T171" s="4" t="str">
        <f>IF(S171="Lige",0,IF(R171="Irrelevant","Irrelevant",IF(AND(OR(I171="Motorvejsstrækning",I171="Frakørselsflettestrækning",I171="Tilkørselsflettestrækning"),OR(Inddata!U186="",Inddata!U186&gt;(G171*1000-R171))),G171*1000-R171,IF(AND(OR(I171="Motorvejsstrækning",I171="Frakørselsflettestrækning",I171="Tilkørselsflettestrækning"),Inddata!U186&gt;0),Inddata!U186,"Irrelevant"))))</f>
        <v>Irrelevant</v>
      </c>
      <c r="U171" s="4" t="str">
        <f>IF(AND(OR(I171="Motorvejsstrækning",I171="Frakørselsflettestrækning",I171="Tilkørselsflettestrækning",I171="Frakørselsrampe",I171="Tilkørselsrampe"),Inddata!V186=""),"Nej",IF(OR(I171="Motorvejsstrækning",I171="Frakørselsflettestrækning",I171="Tilkørselsflettestrækning",I171="Frakørselsrampe",I171="Tilkørselsrampe"),Inddata!V186,"Irrelevant"))</f>
        <v>Irrelevant</v>
      </c>
      <c r="V171" s="4" t="str">
        <f>IF(W171="Lige",IF(AND(OR(I171="Frakørselsrampe",I171="Tilkørselsrampe"),Inddata!W186=""),"Lige ruderrampe",IF(OR(I171="Frakørselsrampe",I171="Tilkørselsrampe"),Inddata!W186,"Irrelevant")),"Irrelevant")</f>
        <v>Irrelevant</v>
      </c>
      <c r="W171" s="4" t="str">
        <f>IF(AND(OR(I171="Frakørselsrampe",I171="Tilkørselsrampe"),Inddata!X186=""),"Lige",IF(AND(OR(I171="Frakørselsrampe",I171="Tilkørselsrampe"),Inddata!X186&gt;10),Inddata!X186,"Irrelevant"))</f>
        <v>Irrelevant</v>
      </c>
      <c r="X171" s="4" t="str">
        <f>IF(AND(OR(I171="Frakørselsrampe",I171="Tilkørselsrampe"),OR(Inddata!Y186="",Inddata!Y186&gt;(G171*1000))),G171*1000,IF(AND(OR(I171="Frakørselsrampe",I171="Tilkørselsrampe"),Inddata!Y186&gt;0),Inddata!Y186,"Irrelevant"))</f>
        <v>Irrelevant</v>
      </c>
      <c r="Y171" s="4" t="str">
        <f>IF(AND(I171="Frakørselsrampe",Inddata!Z186=""),95,IF(AND(I171="Tilkørselsrampe",Inddata!Z186=""),45,IF(AND(OR(I171="Frakørselsrampe",I171="Tilkørselsrampe"),Inddata!Z186&gt;4,Inddata!Z186&lt;200),Inddata!Z186,"Irrelevant")))</f>
        <v>Irrelevant</v>
      </c>
      <c r="Z171" s="4" t="str">
        <f>IF(AND(OR(I171="Frakørselsrampe",I171="Tilkørselsrampe"),Inddata!AA186=""),"Lige",IF(AND(OR(I171="Frakørselsrampe",I171="Tilkørselsrampe"),Inddata!AA186&gt;10),Inddata!AA186,"Irrelevant"))</f>
        <v>Irrelevant</v>
      </c>
      <c r="AA171" s="4" t="str">
        <f>IF(X171="Irrelevant","Irrelevant",IF(AND(OR(I171="Frakørselsrampe",I171="Tilkørselsrampe"),OR(Inddata!AB186="",Inddata!AB186&gt;(G171*1000-X171))),G171*1000-X171,IF(AND(OR(I171="Frakørselsrampe",I171="Tilkørselsrampe"),Inddata!AB186&gt;0),Inddata!AB186,"Irrelevant")))</f>
        <v>Irrelevant</v>
      </c>
      <c r="AB171" s="4" t="str">
        <f>IF(AND(I171="Frakørselsrampe",Inddata!AC186=""),60,IF(AND(I171="Tilkørselsrampe",Inddata!AC186=""),80,IF(AND(OR(I171="Frakørselsrampe",I171="Tilkørselsrampe"),Inddata!AC186&gt;4,Inddata!AC186&lt;200),Inddata!AC186,"Irrelevant")))</f>
        <v>Irrelevant</v>
      </c>
      <c r="AC171" s="4" t="str">
        <f>IF(AND(OR(I171="Motorvejsstrækning",I171="Frakørselsflettestrækning",I171="Tilkørselsflettestrækning"),Inddata!AD186=""),"Nej",IF(OR(I171="Motorvejsstrækning",I171="Frakørselsflettestrækning",I171="Tilkørselsflettestrækning"),Inddata!AD186,"Irrelevant"))</f>
        <v>Irrelevant</v>
      </c>
      <c r="AD171" s="4" t="str">
        <f>IF(AND(OR(I171="Motorvejsstrækning",I171="Frakørselsflettestrækning",I171="Tilkørselsflettestrækning"),Inddata!AE186=""),"130 km/t",IF(OR(I171="Motorvejsstrækning",I171="Frakørselsflettestrækning",I171="Tilkørselsflettestrækning"),Inddata!AE186,"Irrelevant"))</f>
        <v>Irrelevant</v>
      </c>
      <c r="AE171" s="4" t="str">
        <f>IF(AND(I171="Tilkørselsflettestrækning",Inddata!AF186=""),"Nej",IF(I171="Tilkørselsflettestrækning",Inddata!AF186,"Irrelevant"))</f>
        <v>Irrelevant</v>
      </c>
      <c r="AF171" s="4" t="str">
        <f>IF(AND(AE171="Ja",Inddata!AG186&gt;0,Inddata!AG186&lt;1.00000001),Inddata!AG186,IF(OR(AE171="Nej",AE171="Ja"),0,"Irrelevant"))</f>
        <v>Irrelevant</v>
      </c>
    </row>
    <row r="172" spans="1:32" x14ac:dyDescent="0.25">
      <c r="A172" s="4" t="str">
        <f>IF(Inddata!A187="","",Inddata!A187)</f>
        <v/>
      </c>
      <c r="B172" s="4" t="str">
        <f>IF(Inddata!B187="","",Inddata!B187)</f>
        <v/>
      </c>
      <c r="C172" s="4" t="str">
        <f>IF(Inddata!C187="","",Inddata!C187)</f>
        <v/>
      </c>
      <c r="D172" s="4" t="str">
        <f>IF(Inddata!D187="","",Inddata!D187)</f>
        <v/>
      </c>
      <c r="E172" s="4" t="str">
        <f>IF(Inddata!E187="","",Inddata!E187)</f>
        <v/>
      </c>
      <c r="F172" s="4" t="str">
        <f>IF(Inddata!F187="","",Inddata!F187)</f>
        <v/>
      </c>
      <c r="G172" s="4">
        <f>IF(Inddata!G187="","",Inddata!G187)</f>
        <v>0</v>
      </c>
      <c r="H172" s="4" t="str">
        <f>IF(Inddata!H187&gt;0.5,Inddata!H187,"")</f>
        <v/>
      </c>
      <c r="I172" s="4" t="str">
        <f>IF(Inddata!I187="","",Inddata!I187)</f>
        <v/>
      </c>
      <c r="J172" s="4" t="str">
        <f>IF(AND(OR(I172="Motorvejsstrækning",I172="Frakørselsflettestrækning",I172="Tilkørselsflettestrækning"),Inddata!K187=""),2,IF(AND(OR(I172="Motorvejsstrækning",I172="Frakørselsflettestrækning",I172="Tilkørselsflettestrækning"),Inddata!K187&gt;0.5,Inddata!K187&lt;21),Inddata!K187,"Irrelevant"))</f>
        <v>Irrelevant</v>
      </c>
      <c r="K172" s="4" t="str">
        <f>IF(AND(OR(I172="Motorvejsstrækning",I172="Frakørselsflettestrækning",I172="Tilkørselsflettestrækning",I172="Frakørselsrampe",I172="Tilkørselsrampe"),Inddata!L187=""),3.5,IF(AND(OR(I172="Motorvejsstrækning",I172="Frakørselsflettestrækning",I172="Tilkørselsflettestrækning",I172="Frakørselsrampe",I172="Tilkørselsrampe"),Inddata!L187&gt;1.5,Inddata!L187&lt;11),Inddata!L187,"Irrelevant"))</f>
        <v>Irrelevant</v>
      </c>
      <c r="L172" s="4" t="str">
        <f>IF(AND(I172="Motorvejsstrækning",Inddata!M187=""),"Nej",IF(I172="Motorvejsstrækning",Inddata!M187,"Irrelevant"))</f>
        <v>Irrelevant</v>
      </c>
      <c r="M172" s="4" t="str">
        <f>IF(AND(L172="Ja",Inddata!N187&gt;0,Inddata!N187&lt;1.00000001),Inddata!N187,IF(OR(L172="Nej",L172="Ja"),0,"Irrelevant"))</f>
        <v>Irrelevant</v>
      </c>
      <c r="N172" s="4" t="str">
        <f>IF(AND(OR(I172="Motorvejsstrækning",I172="Frakørselsflettestrækning",I172="Tilkørselsflettestrækning"),Inddata!O187=""),3,IF(AND(OR(I172="Motorvejsstrækning",I172="Frakørselsflettestrækning",I172="Tilkørselsflettestrækning"),Inddata!O187&lt;11,Inddata!O187&gt;-0.00000001),Inddata!O187,"Irrelevant"))</f>
        <v>Irrelevant</v>
      </c>
      <c r="O172" s="4" t="str">
        <f>IF(AND(OR(I172="Motorvejsstrækning",I172="Frakørselsflettestrækning",I172="Tilkørselsflettestrækning",I172="Frakørselsrampe",I172="Tilkørselsrampe"),Inddata!P187=""),0.5,IF(AND(OR(I172="Motorvejsstrækning",I172="Frakørselsflettestrækning",I172="Tilkørselsflettestrækning",I172="Frakørselsrampe",I172="Tilkørselsrampe"),Inddata!P187&gt;-0.00000001,Inddata!P187&lt;11),Inddata!P187,"Irrelevant"))</f>
        <v>Irrelevant</v>
      </c>
      <c r="P172" s="4" t="str">
        <f>IF(AND(OR(I172="Motorvejsstrækning",I172="Frakørselsflettestrækning",I172="Tilkørselsflettestrækning"),Inddata!Q187=""),5,IF(AND(OR(I172="Motorvejsstrækning",I172="Frakørselsflettestrækning",I172="Tilkørselsflettestrækning"),Inddata!Q187&gt;-0.00000001,Inddata!Q187&lt;101),Inddata!Q187,"Irrelevant"))</f>
        <v>Irrelevant</v>
      </c>
      <c r="Q172" s="4" t="str">
        <f>IF(AND(OR(I172="Motorvejsstrækning",I172="Frakørselsflettestrækning",I172="Tilkørselsflettestrækning"),Inddata!R187=""),"Lige",IF(AND(OR(I172="Motorvejsstrækning",I172="Frakørselsflettestrækning",I172="Tilkørselsflettestrækning"),Inddata!R187&gt;10),Inddata!R187,"Irrelevant"))</f>
        <v>Irrelevant</v>
      </c>
      <c r="R172" s="4" t="str">
        <f>IF(Q172="Lige",0,IF(AND(OR(I172="Motorvejsstrækning",I172="Frakørselsflettestrækning",I172="Tilkørselsflettestrækning"),OR(Inddata!S187="",Inddata!S187&gt;(G172*1000))),G172*1000,IF(AND(OR(I172="Motorvejsstrækning",I172="Frakørselsflettestrækning",I172="Tilkørselsflettestrækning"),Inddata!S187&gt;0),Inddata!S187,"Irrelevant")))</f>
        <v>Irrelevant</v>
      </c>
      <c r="S172" s="4" t="str">
        <f>IF(AND(OR(I172="Motorvejsstrækning",I172="Frakørselsflettestrækning",I172="Tilkørselsflettestrækning"),Inddata!T187=""),"Lige",IF(AND(OR(I172="Motorvejsstrækning",I172="Frakørselsflettestrækning",I172="Tilkørselsflettestrækning"),Inddata!T187&gt;10),Inddata!T187,"Irrelevant"))</f>
        <v>Irrelevant</v>
      </c>
      <c r="T172" s="4" t="str">
        <f>IF(S172="Lige",0,IF(R172="Irrelevant","Irrelevant",IF(AND(OR(I172="Motorvejsstrækning",I172="Frakørselsflettestrækning",I172="Tilkørselsflettestrækning"),OR(Inddata!U187="",Inddata!U187&gt;(G172*1000-R172))),G172*1000-R172,IF(AND(OR(I172="Motorvejsstrækning",I172="Frakørselsflettestrækning",I172="Tilkørselsflettestrækning"),Inddata!U187&gt;0),Inddata!U187,"Irrelevant"))))</f>
        <v>Irrelevant</v>
      </c>
      <c r="U172" s="4" t="str">
        <f>IF(AND(OR(I172="Motorvejsstrækning",I172="Frakørselsflettestrækning",I172="Tilkørselsflettestrækning",I172="Frakørselsrampe",I172="Tilkørselsrampe"),Inddata!V187=""),"Nej",IF(OR(I172="Motorvejsstrækning",I172="Frakørselsflettestrækning",I172="Tilkørselsflettestrækning",I172="Frakørselsrampe",I172="Tilkørselsrampe"),Inddata!V187,"Irrelevant"))</f>
        <v>Irrelevant</v>
      </c>
      <c r="V172" s="4" t="str">
        <f>IF(W172="Lige",IF(AND(OR(I172="Frakørselsrampe",I172="Tilkørselsrampe"),Inddata!W187=""),"Lige ruderrampe",IF(OR(I172="Frakørselsrampe",I172="Tilkørselsrampe"),Inddata!W187,"Irrelevant")),"Irrelevant")</f>
        <v>Irrelevant</v>
      </c>
      <c r="W172" s="4" t="str">
        <f>IF(AND(OR(I172="Frakørselsrampe",I172="Tilkørselsrampe"),Inddata!X187=""),"Lige",IF(AND(OR(I172="Frakørselsrampe",I172="Tilkørselsrampe"),Inddata!X187&gt;10),Inddata!X187,"Irrelevant"))</f>
        <v>Irrelevant</v>
      </c>
      <c r="X172" s="4" t="str">
        <f>IF(AND(OR(I172="Frakørselsrampe",I172="Tilkørselsrampe"),OR(Inddata!Y187="",Inddata!Y187&gt;(G172*1000))),G172*1000,IF(AND(OR(I172="Frakørselsrampe",I172="Tilkørselsrampe"),Inddata!Y187&gt;0),Inddata!Y187,"Irrelevant"))</f>
        <v>Irrelevant</v>
      </c>
      <c r="Y172" s="4" t="str">
        <f>IF(AND(I172="Frakørselsrampe",Inddata!Z187=""),95,IF(AND(I172="Tilkørselsrampe",Inddata!Z187=""),45,IF(AND(OR(I172="Frakørselsrampe",I172="Tilkørselsrampe"),Inddata!Z187&gt;4,Inddata!Z187&lt;200),Inddata!Z187,"Irrelevant")))</f>
        <v>Irrelevant</v>
      </c>
      <c r="Z172" s="4" t="str">
        <f>IF(AND(OR(I172="Frakørselsrampe",I172="Tilkørselsrampe"),Inddata!AA187=""),"Lige",IF(AND(OR(I172="Frakørselsrampe",I172="Tilkørselsrampe"),Inddata!AA187&gt;10),Inddata!AA187,"Irrelevant"))</f>
        <v>Irrelevant</v>
      </c>
      <c r="AA172" s="4" t="str">
        <f>IF(X172="Irrelevant","Irrelevant",IF(AND(OR(I172="Frakørselsrampe",I172="Tilkørselsrampe"),OR(Inddata!AB187="",Inddata!AB187&gt;(G172*1000-X172))),G172*1000-X172,IF(AND(OR(I172="Frakørselsrampe",I172="Tilkørselsrampe"),Inddata!AB187&gt;0),Inddata!AB187,"Irrelevant")))</f>
        <v>Irrelevant</v>
      </c>
      <c r="AB172" s="4" t="str">
        <f>IF(AND(I172="Frakørselsrampe",Inddata!AC187=""),60,IF(AND(I172="Tilkørselsrampe",Inddata!AC187=""),80,IF(AND(OR(I172="Frakørselsrampe",I172="Tilkørselsrampe"),Inddata!AC187&gt;4,Inddata!AC187&lt;200),Inddata!AC187,"Irrelevant")))</f>
        <v>Irrelevant</v>
      </c>
      <c r="AC172" s="4" t="str">
        <f>IF(AND(OR(I172="Motorvejsstrækning",I172="Frakørselsflettestrækning",I172="Tilkørselsflettestrækning"),Inddata!AD187=""),"Nej",IF(OR(I172="Motorvejsstrækning",I172="Frakørselsflettestrækning",I172="Tilkørselsflettestrækning"),Inddata!AD187,"Irrelevant"))</f>
        <v>Irrelevant</v>
      </c>
      <c r="AD172" s="4" t="str">
        <f>IF(AND(OR(I172="Motorvejsstrækning",I172="Frakørselsflettestrækning",I172="Tilkørselsflettestrækning"),Inddata!AE187=""),"130 km/t",IF(OR(I172="Motorvejsstrækning",I172="Frakørselsflettestrækning",I172="Tilkørselsflettestrækning"),Inddata!AE187,"Irrelevant"))</f>
        <v>Irrelevant</v>
      </c>
      <c r="AE172" s="4" t="str">
        <f>IF(AND(I172="Tilkørselsflettestrækning",Inddata!AF187=""),"Nej",IF(I172="Tilkørselsflettestrækning",Inddata!AF187,"Irrelevant"))</f>
        <v>Irrelevant</v>
      </c>
      <c r="AF172" s="4" t="str">
        <f>IF(AND(AE172="Ja",Inddata!AG187&gt;0,Inddata!AG187&lt;1.00000001),Inddata!AG187,IF(OR(AE172="Nej",AE172="Ja"),0,"Irrelevant"))</f>
        <v>Irrelevant</v>
      </c>
    </row>
    <row r="173" spans="1:32" x14ac:dyDescent="0.25">
      <c r="A173" s="4" t="str">
        <f>IF(Inddata!A188="","",Inddata!A188)</f>
        <v/>
      </c>
      <c r="B173" s="4" t="str">
        <f>IF(Inddata!B188="","",Inddata!B188)</f>
        <v/>
      </c>
      <c r="C173" s="4" t="str">
        <f>IF(Inddata!C188="","",Inddata!C188)</f>
        <v/>
      </c>
      <c r="D173" s="4" t="str">
        <f>IF(Inddata!D188="","",Inddata!D188)</f>
        <v/>
      </c>
      <c r="E173" s="4" t="str">
        <f>IF(Inddata!E188="","",Inddata!E188)</f>
        <v/>
      </c>
      <c r="F173" s="4" t="str">
        <f>IF(Inddata!F188="","",Inddata!F188)</f>
        <v/>
      </c>
      <c r="G173" s="4">
        <f>IF(Inddata!G188="","",Inddata!G188)</f>
        <v>0</v>
      </c>
      <c r="H173" s="4" t="str">
        <f>IF(Inddata!H188&gt;0.5,Inddata!H188,"")</f>
        <v/>
      </c>
      <c r="I173" s="4" t="str">
        <f>IF(Inddata!I188="","",Inddata!I188)</f>
        <v/>
      </c>
      <c r="J173" s="4" t="str">
        <f>IF(AND(OR(I173="Motorvejsstrækning",I173="Frakørselsflettestrækning",I173="Tilkørselsflettestrækning"),Inddata!K188=""),2,IF(AND(OR(I173="Motorvejsstrækning",I173="Frakørselsflettestrækning",I173="Tilkørselsflettestrækning"),Inddata!K188&gt;0.5,Inddata!K188&lt;21),Inddata!K188,"Irrelevant"))</f>
        <v>Irrelevant</v>
      </c>
      <c r="K173" s="4" t="str">
        <f>IF(AND(OR(I173="Motorvejsstrækning",I173="Frakørselsflettestrækning",I173="Tilkørselsflettestrækning",I173="Frakørselsrampe",I173="Tilkørselsrampe"),Inddata!L188=""),3.5,IF(AND(OR(I173="Motorvejsstrækning",I173="Frakørselsflettestrækning",I173="Tilkørselsflettestrækning",I173="Frakørselsrampe",I173="Tilkørselsrampe"),Inddata!L188&gt;1.5,Inddata!L188&lt;11),Inddata!L188,"Irrelevant"))</f>
        <v>Irrelevant</v>
      </c>
      <c r="L173" s="4" t="str">
        <f>IF(AND(I173="Motorvejsstrækning",Inddata!M188=""),"Nej",IF(I173="Motorvejsstrækning",Inddata!M188,"Irrelevant"))</f>
        <v>Irrelevant</v>
      </c>
      <c r="M173" s="4" t="str">
        <f>IF(AND(L173="Ja",Inddata!N188&gt;0,Inddata!N188&lt;1.00000001),Inddata!N188,IF(OR(L173="Nej",L173="Ja"),0,"Irrelevant"))</f>
        <v>Irrelevant</v>
      </c>
      <c r="N173" s="4" t="str">
        <f>IF(AND(OR(I173="Motorvejsstrækning",I173="Frakørselsflettestrækning",I173="Tilkørselsflettestrækning"),Inddata!O188=""),3,IF(AND(OR(I173="Motorvejsstrækning",I173="Frakørselsflettestrækning",I173="Tilkørselsflettestrækning"),Inddata!O188&lt;11,Inddata!O188&gt;-0.00000001),Inddata!O188,"Irrelevant"))</f>
        <v>Irrelevant</v>
      </c>
      <c r="O173" s="4" t="str">
        <f>IF(AND(OR(I173="Motorvejsstrækning",I173="Frakørselsflettestrækning",I173="Tilkørselsflettestrækning",I173="Frakørselsrampe",I173="Tilkørselsrampe"),Inddata!P188=""),0.5,IF(AND(OR(I173="Motorvejsstrækning",I173="Frakørselsflettestrækning",I173="Tilkørselsflettestrækning",I173="Frakørselsrampe",I173="Tilkørselsrampe"),Inddata!P188&gt;-0.00000001,Inddata!P188&lt;11),Inddata!P188,"Irrelevant"))</f>
        <v>Irrelevant</v>
      </c>
      <c r="P173" s="4" t="str">
        <f>IF(AND(OR(I173="Motorvejsstrækning",I173="Frakørselsflettestrækning",I173="Tilkørselsflettestrækning"),Inddata!Q188=""),5,IF(AND(OR(I173="Motorvejsstrækning",I173="Frakørselsflettestrækning",I173="Tilkørselsflettestrækning"),Inddata!Q188&gt;-0.00000001,Inddata!Q188&lt;101),Inddata!Q188,"Irrelevant"))</f>
        <v>Irrelevant</v>
      </c>
      <c r="Q173" s="4" t="str">
        <f>IF(AND(OR(I173="Motorvejsstrækning",I173="Frakørselsflettestrækning",I173="Tilkørselsflettestrækning"),Inddata!R188=""),"Lige",IF(AND(OR(I173="Motorvejsstrækning",I173="Frakørselsflettestrækning",I173="Tilkørselsflettestrækning"),Inddata!R188&gt;10),Inddata!R188,"Irrelevant"))</f>
        <v>Irrelevant</v>
      </c>
      <c r="R173" s="4" t="str">
        <f>IF(Q173="Lige",0,IF(AND(OR(I173="Motorvejsstrækning",I173="Frakørselsflettestrækning",I173="Tilkørselsflettestrækning"),OR(Inddata!S188="",Inddata!S188&gt;(G173*1000))),G173*1000,IF(AND(OR(I173="Motorvejsstrækning",I173="Frakørselsflettestrækning",I173="Tilkørselsflettestrækning"),Inddata!S188&gt;0),Inddata!S188,"Irrelevant")))</f>
        <v>Irrelevant</v>
      </c>
      <c r="S173" s="4" t="str">
        <f>IF(AND(OR(I173="Motorvejsstrækning",I173="Frakørselsflettestrækning",I173="Tilkørselsflettestrækning"),Inddata!T188=""),"Lige",IF(AND(OR(I173="Motorvejsstrækning",I173="Frakørselsflettestrækning",I173="Tilkørselsflettestrækning"),Inddata!T188&gt;10),Inddata!T188,"Irrelevant"))</f>
        <v>Irrelevant</v>
      </c>
      <c r="T173" s="4" t="str">
        <f>IF(S173="Lige",0,IF(R173="Irrelevant","Irrelevant",IF(AND(OR(I173="Motorvejsstrækning",I173="Frakørselsflettestrækning",I173="Tilkørselsflettestrækning"),OR(Inddata!U188="",Inddata!U188&gt;(G173*1000-R173))),G173*1000-R173,IF(AND(OR(I173="Motorvejsstrækning",I173="Frakørselsflettestrækning",I173="Tilkørselsflettestrækning"),Inddata!U188&gt;0),Inddata!U188,"Irrelevant"))))</f>
        <v>Irrelevant</v>
      </c>
      <c r="U173" s="4" t="str">
        <f>IF(AND(OR(I173="Motorvejsstrækning",I173="Frakørselsflettestrækning",I173="Tilkørselsflettestrækning",I173="Frakørselsrampe",I173="Tilkørselsrampe"),Inddata!V188=""),"Nej",IF(OR(I173="Motorvejsstrækning",I173="Frakørselsflettestrækning",I173="Tilkørselsflettestrækning",I173="Frakørselsrampe",I173="Tilkørselsrampe"),Inddata!V188,"Irrelevant"))</f>
        <v>Irrelevant</v>
      </c>
      <c r="V173" s="4" t="str">
        <f>IF(W173="Lige",IF(AND(OR(I173="Frakørselsrampe",I173="Tilkørselsrampe"),Inddata!W188=""),"Lige ruderrampe",IF(OR(I173="Frakørselsrampe",I173="Tilkørselsrampe"),Inddata!W188,"Irrelevant")),"Irrelevant")</f>
        <v>Irrelevant</v>
      </c>
      <c r="W173" s="4" t="str">
        <f>IF(AND(OR(I173="Frakørselsrampe",I173="Tilkørselsrampe"),Inddata!X188=""),"Lige",IF(AND(OR(I173="Frakørselsrampe",I173="Tilkørselsrampe"),Inddata!X188&gt;10),Inddata!X188,"Irrelevant"))</f>
        <v>Irrelevant</v>
      </c>
      <c r="X173" s="4" t="str">
        <f>IF(AND(OR(I173="Frakørselsrampe",I173="Tilkørselsrampe"),OR(Inddata!Y188="",Inddata!Y188&gt;(G173*1000))),G173*1000,IF(AND(OR(I173="Frakørselsrampe",I173="Tilkørselsrampe"),Inddata!Y188&gt;0),Inddata!Y188,"Irrelevant"))</f>
        <v>Irrelevant</v>
      </c>
      <c r="Y173" s="4" t="str">
        <f>IF(AND(I173="Frakørselsrampe",Inddata!Z188=""),95,IF(AND(I173="Tilkørselsrampe",Inddata!Z188=""),45,IF(AND(OR(I173="Frakørselsrampe",I173="Tilkørselsrampe"),Inddata!Z188&gt;4,Inddata!Z188&lt;200),Inddata!Z188,"Irrelevant")))</f>
        <v>Irrelevant</v>
      </c>
      <c r="Z173" s="4" t="str">
        <f>IF(AND(OR(I173="Frakørselsrampe",I173="Tilkørselsrampe"),Inddata!AA188=""),"Lige",IF(AND(OR(I173="Frakørselsrampe",I173="Tilkørselsrampe"),Inddata!AA188&gt;10),Inddata!AA188,"Irrelevant"))</f>
        <v>Irrelevant</v>
      </c>
      <c r="AA173" s="4" t="str">
        <f>IF(X173="Irrelevant","Irrelevant",IF(AND(OR(I173="Frakørselsrampe",I173="Tilkørselsrampe"),OR(Inddata!AB188="",Inddata!AB188&gt;(G173*1000-X173))),G173*1000-X173,IF(AND(OR(I173="Frakørselsrampe",I173="Tilkørselsrampe"),Inddata!AB188&gt;0),Inddata!AB188,"Irrelevant")))</f>
        <v>Irrelevant</v>
      </c>
      <c r="AB173" s="4" t="str">
        <f>IF(AND(I173="Frakørselsrampe",Inddata!AC188=""),60,IF(AND(I173="Tilkørselsrampe",Inddata!AC188=""),80,IF(AND(OR(I173="Frakørselsrampe",I173="Tilkørselsrampe"),Inddata!AC188&gt;4,Inddata!AC188&lt;200),Inddata!AC188,"Irrelevant")))</f>
        <v>Irrelevant</v>
      </c>
      <c r="AC173" s="4" t="str">
        <f>IF(AND(OR(I173="Motorvejsstrækning",I173="Frakørselsflettestrækning",I173="Tilkørselsflettestrækning"),Inddata!AD188=""),"Nej",IF(OR(I173="Motorvejsstrækning",I173="Frakørselsflettestrækning",I173="Tilkørselsflettestrækning"),Inddata!AD188,"Irrelevant"))</f>
        <v>Irrelevant</v>
      </c>
      <c r="AD173" s="4" t="str">
        <f>IF(AND(OR(I173="Motorvejsstrækning",I173="Frakørselsflettestrækning",I173="Tilkørselsflettestrækning"),Inddata!AE188=""),"130 km/t",IF(OR(I173="Motorvejsstrækning",I173="Frakørselsflettestrækning",I173="Tilkørselsflettestrækning"),Inddata!AE188,"Irrelevant"))</f>
        <v>Irrelevant</v>
      </c>
      <c r="AE173" s="4" t="str">
        <f>IF(AND(I173="Tilkørselsflettestrækning",Inddata!AF188=""),"Nej",IF(I173="Tilkørselsflettestrækning",Inddata!AF188,"Irrelevant"))</f>
        <v>Irrelevant</v>
      </c>
      <c r="AF173" s="4" t="str">
        <f>IF(AND(AE173="Ja",Inddata!AG188&gt;0,Inddata!AG188&lt;1.00000001),Inddata!AG188,IF(OR(AE173="Nej",AE173="Ja"),0,"Irrelevant"))</f>
        <v>Irrelevant</v>
      </c>
    </row>
    <row r="174" spans="1:32" x14ac:dyDescent="0.25">
      <c r="A174" s="4" t="str">
        <f>IF(Inddata!A189="","",Inddata!A189)</f>
        <v/>
      </c>
      <c r="B174" s="4" t="str">
        <f>IF(Inddata!B189="","",Inddata!B189)</f>
        <v/>
      </c>
      <c r="C174" s="4" t="str">
        <f>IF(Inddata!C189="","",Inddata!C189)</f>
        <v/>
      </c>
      <c r="D174" s="4" t="str">
        <f>IF(Inddata!D189="","",Inddata!D189)</f>
        <v/>
      </c>
      <c r="E174" s="4" t="str">
        <f>IF(Inddata!E189="","",Inddata!E189)</f>
        <v/>
      </c>
      <c r="F174" s="4" t="str">
        <f>IF(Inddata!F189="","",Inddata!F189)</f>
        <v/>
      </c>
      <c r="G174" s="4">
        <f>IF(Inddata!G189="","",Inddata!G189)</f>
        <v>0</v>
      </c>
      <c r="H174" s="4" t="str">
        <f>IF(Inddata!H189&gt;0.5,Inddata!H189,"")</f>
        <v/>
      </c>
      <c r="I174" s="4" t="str">
        <f>IF(Inddata!I189="","",Inddata!I189)</f>
        <v/>
      </c>
      <c r="J174" s="4" t="str">
        <f>IF(AND(OR(I174="Motorvejsstrækning",I174="Frakørselsflettestrækning",I174="Tilkørselsflettestrækning"),Inddata!K189=""),2,IF(AND(OR(I174="Motorvejsstrækning",I174="Frakørselsflettestrækning",I174="Tilkørselsflettestrækning"),Inddata!K189&gt;0.5,Inddata!K189&lt;21),Inddata!K189,"Irrelevant"))</f>
        <v>Irrelevant</v>
      </c>
      <c r="K174" s="4" t="str">
        <f>IF(AND(OR(I174="Motorvejsstrækning",I174="Frakørselsflettestrækning",I174="Tilkørselsflettestrækning",I174="Frakørselsrampe",I174="Tilkørselsrampe"),Inddata!L189=""),3.5,IF(AND(OR(I174="Motorvejsstrækning",I174="Frakørselsflettestrækning",I174="Tilkørselsflettestrækning",I174="Frakørselsrampe",I174="Tilkørselsrampe"),Inddata!L189&gt;1.5,Inddata!L189&lt;11),Inddata!L189,"Irrelevant"))</f>
        <v>Irrelevant</v>
      </c>
      <c r="L174" s="4" t="str">
        <f>IF(AND(I174="Motorvejsstrækning",Inddata!M189=""),"Nej",IF(I174="Motorvejsstrækning",Inddata!M189,"Irrelevant"))</f>
        <v>Irrelevant</v>
      </c>
      <c r="M174" s="4" t="str">
        <f>IF(AND(L174="Ja",Inddata!N189&gt;0,Inddata!N189&lt;1.00000001),Inddata!N189,IF(OR(L174="Nej",L174="Ja"),0,"Irrelevant"))</f>
        <v>Irrelevant</v>
      </c>
      <c r="N174" s="4" t="str">
        <f>IF(AND(OR(I174="Motorvejsstrækning",I174="Frakørselsflettestrækning",I174="Tilkørselsflettestrækning"),Inddata!O189=""),3,IF(AND(OR(I174="Motorvejsstrækning",I174="Frakørselsflettestrækning",I174="Tilkørselsflettestrækning"),Inddata!O189&lt;11,Inddata!O189&gt;-0.00000001),Inddata!O189,"Irrelevant"))</f>
        <v>Irrelevant</v>
      </c>
      <c r="O174" s="4" t="str">
        <f>IF(AND(OR(I174="Motorvejsstrækning",I174="Frakørselsflettestrækning",I174="Tilkørselsflettestrækning",I174="Frakørselsrampe",I174="Tilkørselsrampe"),Inddata!P189=""),0.5,IF(AND(OR(I174="Motorvejsstrækning",I174="Frakørselsflettestrækning",I174="Tilkørselsflettestrækning",I174="Frakørselsrampe",I174="Tilkørselsrampe"),Inddata!P189&gt;-0.00000001,Inddata!P189&lt;11),Inddata!P189,"Irrelevant"))</f>
        <v>Irrelevant</v>
      </c>
      <c r="P174" s="4" t="str">
        <f>IF(AND(OR(I174="Motorvejsstrækning",I174="Frakørselsflettestrækning",I174="Tilkørselsflettestrækning"),Inddata!Q189=""),5,IF(AND(OR(I174="Motorvejsstrækning",I174="Frakørselsflettestrækning",I174="Tilkørselsflettestrækning"),Inddata!Q189&gt;-0.00000001,Inddata!Q189&lt;101),Inddata!Q189,"Irrelevant"))</f>
        <v>Irrelevant</v>
      </c>
      <c r="Q174" s="4" t="str">
        <f>IF(AND(OR(I174="Motorvejsstrækning",I174="Frakørselsflettestrækning",I174="Tilkørselsflettestrækning"),Inddata!R189=""),"Lige",IF(AND(OR(I174="Motorvejsstrækning",I174="Frakørselsflettestrækning",I174="Tilkørselsflettestrækning"),Inddata!R189&gt;10),Inddata!R189,"Irrelevant"))</f>
        <v>Irrelevant</v>
      </c>
      <c r="R174" s="4" t="str">
        <f>IF(Q174="Lige",0,IF(AND(OR(I174="Motorvejsstrækning",I174="Frakørselsflettestrækning",I174="Tilkørselsflettestrækning"),OR(Inddata!S189="",Inddata!S189&gt;(G174*1000))),G174*1000,IF(AND(OR(I174="Motorvejsstrækning",I174="Frakørselsflettestrækning",I174="Tilkørselsflettestrækning"),Inddata!S189&gt;0),Inddata!S189,"Irrelevant")))</f>
        <v>Irrelevant</v>
      </c>
      <c r="S174" s="4" t="str">
        <f>IF(AND(OR(I174="Motorvejsstrækning",I174="Frakørselsflettestrækning",I174="Tilkørselsflettestrækning"),Inddata!T189=""),"Lige",IF(AND(OR(I174="Motorvejsstrækning",I174="Frakørselsflettestrækning",I174="Tilkørselsflettestrækning"),Inddata!T189&gt;10),Inddata!T189,"Irrelevant"))</f>
        <v>Irrelevant</v>
      </c>
      <c r="T174" s="4" t="str">
        <f>IF(S174="Lige",0,IF(R174="Irrelevant","Irrelevant",IF(AND(OR(I174="Motorvejsstrækning",I174="Frakørselsflettestrækning",I174="Tilkørselsflettestrækning"),OR(Inddata!U189="",Inddata!U189&gt;(G174*1000-R174))),G174*1000-R174,IF(AND(OR(I174="Motorvejsstrækning",I174="Frakørselsflettestrækning",I174="Tilkørselsflettestrækning"),Inddata!U189&gt;0),Inddata!U189,"Irrelevant"))))</f>
        <v>Irrelevant</v>
      </c>
      <c r="U174" s="4" t="str">
        <f>IF(AND(OR(I174="Motorvejsstrækning",I174="Frakørselsflettestrækning",I174="Tilkørselsflettestrækning",I174="Frakørselsrampe",I174="Tilkørselsrampe"),Inddata!V189=""),"Nej",IF(OR(I174="Motorvejsstrækning",I174="Frakørselsflettestrækning",I174="Tilkørselsflettestrækning",I174="Frakørselsrampe",I174="Tilkørselsrampe"),Inddata!V189,"Irrelevant"))</f>
        <v>Irrelevant</v>
      </c>
      <c r="V174" s="4" t="str">
        <f>IF(W174="Lige",IF(AND(OR(I174="Frakørselsrampe",I174="Tilkørselsrampe"),Inddata!W189=""),"Lige ruderrampe",IF(OR(I174="Frakørselsrampe",I174="Tilkørselsrampe"),Inddata!W189,"Irrelevant")),"Irrelevant")</f>
        <v>Irrelevant</v>
      </c>
      <c r="W174" s="4" t="str">
        <f>IF(AND(OR(I174="Frakørselsrampe",I174="Tilkørselsrampe"),Inddata!X189=""),"Lige",IF(AND(OR(I174="Frakørselsrampe",I174="Tilkørselsrampe"),Inddata!X189&gt;10),Inddata!X189,"Irrelevant"))</f>
        <v>Irrelevant</v>
      </c>
      <c r="X174" s="4" t="str">
        <f>IF(AND(OR(I174="Frakørselsrampe",I174="Tilkørselsrampe"),OR(Inddata!Y189="",Inddata!Y189&gt;(G174*1000))),G174*1000,IF(AND(OR(I174="Frakørselsrampe",I174="Tilkørselsrampe"),Inddata!Y189&gt;0),Inddata!Y189,"Irrelevant"))</f>
        <v>Irrelevant</v>
      </c>
      <c r="Y174" s="4" t="str">
        <f>IF(AND(I174="Frakørselsrampe",Inddata!Z189=""),95,IF(AND(I174="Tilkørselsrampe",Inddata!Z189=""),45,IF(AND(OR(I174="Frakørselsrampe",I174="Tilkørselsrampe"),Inddata!Z189&gt;4,Inddata!Z189&lt;200),Inddata!Z189,"Irrelevant")))</f>
        <v>Irrelevant</v>
      </c>
      <c r="Z174" s="4" t="str">
        <f>IF(AND(OR(I174="Frakørselsrampe",I174="Tilkørselsrampe"),Inddata!AA189=""),"Lige",IF(AND(OR(I174="Frakørselsrampe",I174="Tilkørselsrampe"),Inddata!AA189&gt;10),Inddata!AA189,"Irrelevant"))</f>
        <v>Irrelevant</v>
      </c>
      <c r="AA174" s="4" t="str">
        <f>IF(X174="Irrelevant","Irrelevant",IF(AND(OR(I174="Frakørselsrampe",I174="Tilkørselsrampe"),OR(Inddata!AB189="",Inddata!AB189&gt;(G174*1000-X174))),G174*1000-X174,IF(AND(OR(I174="Frakørselsrampe",I174="Tilkørselsrampe"),Inddata!AB189&gt;0),Inddata!AB189,"Irrelevant")))</f>
        <v>Irrelevant</v>
      </c>
      <c r="AB174" s="4" t="str">
        <f>IF(AND(I174="Frakørselsrampe",Inddata!AC189=""),60,IF(AND(I174="Tilkørselsrampe",Inddata!AC189=""),80,IF(AND(OR(I174="Frakørselsrampe",I174="Tilkørselsrampe"),Inddata!AC189&gt;4,Inddata!AC189&lt;200),Inddata!AC189,"Irrelevant")))</f>
        <v>Irrelevant</v>
      </c>
      <c r="AC174" s="4" t="str">
        <f>IF(AND(OR(I174="Motorvejsstrækning",I174="Frakørselsflettestrækning",I174="Tilkørselsflettestrækning"),Inddata!AD189=""),"Nej",IF(OR(I174="Motorvejsstrækning",I174="Frakørselsflettestrækning",I174="Tilkørselsflettestrækning"),Inddata!AD189,"Irrelevant"))</f>
        <v>Irrelevant</v>
      </c>
      <c r="AD174" s="4" t="str">
        <f>IF(AND(OR(I174="Motorvejsstrækning",I174="Frakørselsflettestrækning",I174="Tilkørselsflettestrækning"),Inddata!AE189=""),"130 km/t",IF(OR(I174="Motorvejsstrækning",I174="Frakørselsflettestrækning",I174="Tilkørselsflettestrækning"),Inddata!AE189,"Irrelevant"))</f>
        <v>Irrelevant</v>
      </c>
      <c r="AE174" s="4" t="str">
        <f>IF(AND(I174="Tilkørselsflettestrækning",Inddata!AF189=""),"Nej",IF(I174="Tilkørselsflettestrækning",Inddata!AF189,"Irrelevant"))</f>
        <v>Irrelevant</v>
      </c>
      <c r="AF174" s="4" t="str">
        <f>IF(AND(AE174="Ja",Inddata!AG189&gt;0,Inddata!AG189&lt;1.00000001),Inddata!AG189,IF(OR(AE174="Nej",AE174="Ja"),0,"Irrelevant"))</f>
        <v>Irrelevant</v>
      </c>
    </row>
    <row r="175" spans="1:32" x14ac:dyDescent="0.25">
      <c r="A175" s="4" t="str">
        <f>IF(Inddata!A190="","",Inddata!A190)</f>
        <v/>
      </c>
      <c r="B175" s="4" t="str">
        <f>IF(Inddata!B190="","",Inddata!B190)</f>
        <v/>
      </c>
      <c r="C175" s="4" t="str">
        <f>IF(Inddata!C190="","",Inddata!C190)</f>
        <v/>
      </c>
      <c r="D175" s="4" t="str">
        <f>IF(Inddata!D190="","",Inddata!D190)</f>
        <v/>
      </c>
      <c r="E175" s="4" t="str">
        <f>IF(Inddata!E190="","",Inddata!E190)</f>
        <v/>
      </c>
      <c r="F175" s="4" t="str">
        <f>IF(Inddata!F190="","",Inddata!F190)</f>
        <v/>
      </c>
      <c r="G175" s="4">
        <f>IF(Inddata!G190="","",Inddata!G190)</f>
        <v>0</v>
      </c>
      <c r="H175" s="4" t="str">
        <f>IF(Inddata!H190&gt;0.5,Inddata!H190,"")</f>
        <v/>
      </c>
      <c r="I175" s="4" t="str">
        <f>IF(Inddata!I190="","",Inddata!I190)</f>
        <v/>
      </c>
      <c r="J175" s="4" t="str">
        <f>IF(AND(OR(I175="Motorvejsstrækning",I175="Frakørselsflettestrækning",I175="Tilkørselsflettestrækning"),Inddata!K190=""),2,IF(AND(OR(I175="Motorvejsstrækning",I175="Frakørselsflettestrækning",I175="Tilkørselsflettestrækning"),Inddata!K190&gt;0.5,Inddata!K190&lt;21),Inddata!K190,"Irrelevant"))</f>
        <v>Irrelevant</v>
      </c>
      <c r="K175" s="4" t="str">
        <f>IF(AND(OR(I175="Motorvejsstrækning",I175="Frakørselsflettestrækning",I175="Tilkørselsflettestrækning",I175="Frakørselsrampe",I175="Tilkørselsrampe"),Inddata!L190=""),3.5,IF(AND(OR(I175="Motorvejsstrækning",I175="Frakørselsflettestrækning",I175="Tilkørselsflettestrækning",I175="Frakørselsrampe",I175="Tilkørselsrampe"),Inddata!L190&gt;1.5,Inddata!L190&lt;11),Inddata!L190,"Irrelevant"))</f>
        <v>Irrelevant</v>
      </c>
      <c r="L175" s="4" t="str">
        <f>IF(AND(I175="Motorvejsstrækning",Inddata!M190=""),"Nej",IF(I175="Motorvejsstrækning",Inddata!M190,"Irrelevant"))</f>
        <v>Irrelevant</v>
      </c>
      <c r="M175" s="4" t="str">
        <f>IF(AND(L175="Ja",Inddata!N190&gt;0,Inddata!N190&lt;1.00000001),Inddata!N190,IF(OR(L175="Nej",L175="Ja"),0,"Irrelevant"))</f>
        <v>Irrelevant</v>
      </c>
      <c r="N175" s="4" t="str">
        <f>IF(AND(OR(I175="Motorvejsstrækning",I175="Frakørselsflettestrækning",I175="Tilkørselsflettestrækning"),Inddata!O190=""),3,IF(AND(OR(I175="Motorvejsstrækning",I175="Frakørselsflettestrækning",I175="Tilkørselsflettestrækning"),Inddata!O190&lt;11,Inddata!O190&gt;-0.00000001),Inddata!O190,"Irrelevant"))</f>
        <v>Irrelevant</v>
      </c>
      <c r="O175" s="4" t="str">
        <f>IF(AND(OR(I175="Motorvejsstrækning",I175="Frakørselsflettestrækning",I175="Tilkørselsflettestrækning",I175="Frakørselsrampe",I175="Tilkørselsrampe"),Inddata!P190=""),0.5,IF(AND(OR(I175="Motorvejsstrækning",I175="Frakørselsflettestrækning",I175="Tilkørselsflettestrækning",I175="Frakørselsrampe",I175="Tilkørselsrampe"),Inddata!P190&gt;-0.00000001,Inddata!P190&lt;11),Inddata!P190,"Irrelevant"))</f>
        <v>Irrelevant</v>
      </c>
      <c r="P175" s="4" t="str">
        <f>IF(AND(OR(I175="Motorvejsstrækning",I175="Frakørselsflettestrækning",I175="Tilkørselsflettestrækning"),Inddata!Q190=""),5,IF(AND(OR(I175="Motorvejsstrækning",I175="Frakørselsflettestrækning",I175="Tilkørselsflettestrækning"),Inddata!Q190&gt;-0.00000001,Inddata!Q190&lt;101),Inddata!Q190,"Irrelevant"))</f>
        <v>Irrelevant</v>
      </c>
      <c r="Q175" s="4" t="str">
        <f>IF(AND(OR(I175="Motorvejsstrækning",I175="Frakørselsflettestrækning",I175="Tilkørselsflettestrækning"),Inddata!R190=""),"Lige",IF(AND(OR(I175="Motorvejsstrækning",I175="Frakørselsflettestrækning",I175="Tilkørselsflettestrækning"),Inddata!R190&gt;10),Inddata!R190,"Irrelevant"))</f>
        <v>Irrelevant</v>
      </c>
      <c r="R175" s="4" t="str">
        <f>IF(Q175="Lige",0,IF(AND(OR(I175="Motorvejsstrækning",I175="Frakørselsflettestrækning",I175="Tilkørselsflettestrækning"),OR(Inddata!S190="",Inddata!S190&gt;(G175*1000))),G175*1000,IF(AND(OR(I175="Motorvejsstrækning",I175="Frakørselsflettestrækning",I175="Tilkørselsflettestrækning"),Inddata!S190&gt;0),Inddata!S190,"Irrelevant")))</f>
        <v>Irrelevant</v>
      </c>
      <c r="S175" s="4" t="str">
        <f>IF(AND(OR(I175="Motorvejsstrækning",I175="Frakørselsflettestrækning",I175="Tilkørselsflettestrækning"),Inddata!T190=""),"Lige",IF(AND(OR(I175="Motorvejsstrækning",I175="Frakørselsflettestrækning",I175="Tilkørselsflettestrækning"),Inddata!T190&gt;10),Inddata!T190,"Irrelevant"))</f>
        <v>Irrelevant</v>
      </c>
      <c r="T175" s="4" t="str">
        <f>IF(S175="Lige",0,IF(R175="Irrelevant","Irrelevant",IF(AND(OR(I175="Motorvejsstrækning",I175="Frakørselsflettestrækning",I175="Tilkørselsflettestrækning"),OR(Inddata!U190="",Inddata!U190&gt;(G175*1000-R175))),G175*1000-R175,IF(AND(OR(I175="Motorvejsstrækning",I175="Frakørselsflettestrækning",I175="Tilkørselsflettestrækning"),Inddata!U190&gt;0),Inddata!U190,"Irrelevant"))))</f>
        <v>Irrelevant</v>
      </c>
      <c r="U175" s="4" t="str">
        <f>IF(AND(OR(I175="Motorvejsstrækning",I175="Frakørselsflettestrækning",I175="Tilkørselsflettestrækning",I175="Frakørselsrampe",I175="Tilkørselsrampe"),Inddata!V190=""),"Nej",IF(OR(I175="Motorvejsstrækning",I175="Frakørselsflettestrækning",I175="Tilkørselsflettestrækning",I175="Frakørselsrampe",I175="Tilkørselsrampe"),Inddata!V190,"Irrelevant"))</f>
        <v>Irrelevant</v>
      </c>
      <c r="V175" s="4" t="str">
        <f>IF(W175="Lige",IF(AND(OR(I175="Frakørselsrampe",I175="Tilkørselsrampe"),Inddata!W190=""),"Lige ruderrampe",IF(OR(I175="Frakørselsrampe",I175="Tilkørselsrampe"),Inddata!W190,"Irrelevant")),"Irrelevant")</f>
        <v>Irrelevant</v>
      </c>
      <c r="W175" s="4" t="str">
        <f>IF(AND(OR(I175="Frakørselsrampe",I175="Tilkørselsrampe"),Inddata!X190=""),"Lige",IF(AND(OR(I175="Frakørselsrampe",I175="Tilkørselsrampe"),Inddata!X190&gt;10),Inddata!X190,"Irrelevant"))</f>
        <v>Irrelevant</v>
      </c>
      <c r="X175" s="4" t="str">
        <f>IF(AND(OR(I175="Frakørselsrampe",I175="Tilkørselsrampe"),OR(Inddata!Y190="",Inddata!Y190&gt;(G175*1000))),G175*1000,IF(AND(OR(I175="Frakørselsrampe",I175="Tilkørselsrampe"),Inddata!Y190&gt;0),Inddata!Y190,"Irrelevant"))</f>
        <v>Irrelevant</v>
      </c>
      <c r="Y175" s="4" t="str">
        <f>IF(AND(I175="Frakørselsrampe",Inddata!Z190=""),95,IF(AND(I175="Tilkørselsrampe",Inddata!Z190=""),45,IF(AND(OR(I175="Frakørselsrampe",I175="Tilkørselsrampe"),Inddata!Z190&gt;4,Inddata!Z190&lt;200),Inddata!Z190,"Irrelevant")))</f>
        <v>Irrelevant</v>
      </c>
      <c r="Z175" s="4" t="str">
        <f>IF(AND(OR(I175="Frakørselsrampe",I175="Tilkørselsrampe"),Inddata!AA190=""),"Lige",IF(AND(OR(I175="Frakørselsrampe",I175="Tilkørselsrampe"),Inddata!AA190&gt;10),Inddata!AA190,"Irrelevant"))</f>
        <v>Irrelevant</v>
      </c>
      <c r="AA175" s="4" t="str">
        <f>IF(X175="Irrelevant","Irrelevant",IF(AND(OR(I175="Frakørselsrampe",I175="Tilkørselsrampe"),OR(Inddata!AB190="",Inddata!AB190&gt;(G175*1000-X175))),G175*1000-X175,IF(AND(OR(I175="Frakørselsrampe",I175="Tilkørselsrampe"),Inddata!AB190&gt;0),Inddata!AB190,"Irrelevant")))</f>
        <v>Irrelevant</v>
      </c>
      <c r="AB175" s="4" t="str">
        <f>IF(AND(I175="Frakørselsrampe",Inddata!AC190=""),60,IF(AND(I175="Tilkørselsrampe",Inddata!AC190=""),80,IF(AND(OR(I175="Frakørselsrampe",I175="Tilkørselsrampe"),Inddata!AC190&gt;4,Inddata!AC190&lt;200),Inddata!AC190,"Irrelevant")))</f>
        <v>Irrelevant</v>
      </c>
      <c r="AC175" s="4" t="str">
        <f>IF(AND(OR(I175="Motorvejsstrækning",I175="Frakørselsflettestrækning",I175="Tilkørselsflettestrækning"),Inddata!AD190=""),"Nej",IF(OR(I175="Motorvejsstrækning",I175="Frakørselsflettestrækning",I175="Tilkørselsflettestrækning"),Inddata!AD190,"Irrelevant"))</f>
        <v>Irrelevant</v>
      </c>
      <c r="AD175" s="4" t="str">
        <f>IF(AND(OR(I175="Motorvejsstrækning",I175="Frakørselsflettestrækning",I175="Tilkørselsflettestrækning"),Inddata!AE190=""),"130 km/t",IF(OR(I175="Motorvejsstrækning",I175="Frakørselsflettestrækning",I175="Tilkørselsflettestrækning"),Inddata!AE190,"Irrelevant"))</f>
        <v>Irrelevant</v>
      </c>
      <c r="AE175" s="4" t="str">
        <f>IF(AND(I175="Tilkørselsflettestrækning",Inddata!AF190=""),"Nej",IF(I175="Tilkørselsflettestrækning",Inddata!AF190,"Irrelevant"))</f>
        <v>Irrelevant</v>
      </c>
      <c r="AF175" s="4" t="str">
        <f>IF(AND(AE175="Ja",Inddata!AG190&gt;0,Inddata!AG190&lt;1.00000001),Inddata!AG190,IF(OR(AE175="Nej",AE175="Ja"),0,"Irrelevant"))</f>
        <v>Irrelevant</v>
      </c>
    </row>
    <row r="176" spans="1:32" x14ac:dyDescent="0.25">
      <c r="A176" s="4" t="str">
        <f>IF(Inddata!A191="","",Inddata!A191)</f>
        <v/>
      </c>
      <c r="B176" s="4" t="str">
        <f>IF(Inddata!B191="","",Inddata!B191)</f>
        <v/>
      </c>
      <c r="C176" s="4" t="str">
        <f>IF(Inddata!C191="","",Inddata!C191)</f>
        <v/>
      </c>
      <c r="D176" s="4" t="str">
        <f>IF(Inddata!D191="","",Inddata!D191)</f>
        <v/>
      </c>
      <c r="E176" s="4" t="str">
        <f>IF(Inddata!E191="","",Inddata!E191)</f>
        <v/>
      </c>
      <c r="F176" s="4" t="str">
        <f>IF(Inddata!F191="","",Inddata!F191)</f>
        <v/>
      </c>
      <c r="G176" s="4">
        <f>IF(Inddata!G191="","",Inddata!G191)</f>
        <v>0</v>
      </c>
      <c r="H176" s="4" t="str">
        <f>IF(Inddata!H191&gt;0.5,Inddata!H191,"")</f>
        <v/>
      </c>
      <c r="I176" s="4" t="str">
        <f>IF(Inddata!I191="","",Inddata!I191)</f>
        <v/>
      </c>
      <c r="J176" s="4" t="str">
        <f>IF(AND(OR(I176="Motorvejsstrækning",I176="Frakørselsflettestrækning",I176="Tilkørselsflettestrækning"),Inddata!K191=""),2,IF(AND(OR(I176="Motorvejsstrækning",I176="Frakørselsflettestrækning",I176="Tilkørselsflettestrækning"),Inddata!K191&gt;0.5,Inddata!K191&lt;21),Inddata!K191,"Irrelevant"))</f>
        <v>Irrelevant</v>
      </c>
      <c r="K176" s="4" t="str">
        <f>IF(AND(OR(I176="Motorvejsstrækning",I176="Frakørselsflettestrækning",I176="Tilkørselsflettestrækning",I176="Frakørselsrampe",I176="Tilkørselsrampe"),Inddata!L191=""),3.5,IF(AND(OR(I176="Motorvejsstrækning",I176="Frakørselsflettestrækning",I176="Tilkørselsflettestrækning",I176="Frakørselsrampe",I176="Tilkørselsrampe"),Inddata!L191&gt;1.5,Inddata!L191&lt;11),Inddata!L191,"Irrelevant"))</f>
        <v>Irrelevant</v>
      </c>
      <c r="L176" s="4" t="str">
        <f>IF(AND(I176="Motorvejsstrækning",Inddata!M191=""),"Nej",IF(I176="Motorvejsstrækning",Inddata!M191,"Irrelevant"))</f>
        <v>Irrelevant</v>
      </c>
      <c r="M176" s="4" t="str">
        <f>IF(AND(L176="Ja",Inddata!N191&gt;0,Inddata!N191&lt;1.00000001),Inddata!N191,IF(OR(L176="Nej",L176="Ja"),0,"Irrelevant"))</f>
        <v>Irrelevant</v>
      </c>
      <c r="N176" s="4" t="str">
        <f>IF(AND(OR(I176="Motorvejsstrækning",I176="Frakørselsflettestrækning",I176="Tilkørselsflettestrækning"),Inddata!O191=""),3,IF(AND(OR(I176="Motorvejsstrækning",I176="Frakørselsflettestrækning",I176="Tilkørselsflettestrækning"),Inddata!O191&lt;11,Inddata!O191&gt;-0.00000001),Inddata!O191,"Irrelevant"))</f>
        <v>Irrelevant</v>
      </c>
      <c r="O176" s="4" t="str">
        <f>IF(AND(OR(I176="Motorvejsstrækning",I176="Frakørselsflettestrækning",I176="Tilkørselsflettestrækning",I176="Frakørselsrampe",I176="Tilkørselsrampe"),Inddata!P191=""),0.5,IF(AND(OR(I176="Motorvejsstrækning",I176="Frakørselsflettestrækning",I176="Tilkørselsflettestrækning",I176="Frakørselsrampe",I176="Tilkørselsrampe"),Inddata!P191&gt;-0.00000001,Inddata!P191&lt;11),Inddata!P191,"Irrelevant"))</f>
        <v>Irrelevant</v>
      </c>
      <c r="P176" s="4" t="str">
        <f>IF(AND(OR(I176="Motorvejsstrækning",I176="Frakørselsflettestrækning",I176="Tilkørselsflettestrækning"),Inddata!Q191=""),5,IF(AND(OR(I176="Motorvejsstrækning",I176="Frakørselsflettestrækning",I176="Tilkørselsflettestrækning"),Inddata!Q191&gt;-0.00000001,Inddata!Q191&lt;101),Inddata!Q191,"Irrelevant"))</f>
        <v>Irrelevant</v>
      </c>
      <c r="Q176" s="4" t="str">
        <f>IF(AND(OR(I176="Motorvejsstrækning",I176="Frakørselsflettestrækning",I176="Tilkørselsflettestrækning"),Inddata!R191=""),"Lige",IF(AND(OR(I176="Motorvejsstrækning",I176="Frakørselsflettestrækning",I176="Tilkørselsflettestrækning"),Inddata!R191&gt;10),Inddata!R191,"Irrelevant"))</f>
        <v>Irrelevant</v>
      </c>
      <c r="R176" s="4" t="str">
        <f>IF(Q176="Lige",0,IF(AND(OR(I176="Motorvejsstrækning",I176="Frakørselsflettestrækning",I176="Tilkørselsflettestrækning"),OR(Inddata!S191="",Inddata!S191&gt;(G176*1000))),G176*1000,IF(AND(OR(I176="Motorvejsstrækning",I176="Frakørselsflettestrækning",I176="Tilkørselsflettestrækning"),Inddata!S191&gt;0),Inddata!S191,"Irrelevant")))</f>
        <v>Irrelevant</v>
      </c>
      <c r="S176" s="4" t="str">
        <f>IF(AND(OR(I176="Motorvejsstrækning",I176="Frakørselsflettestrækning",I176="Tilkørselsflettestrækning"),Inddata!T191=""),"Lige",IF(AND(OR(I176="Motorvejsstrækning",I176="Frakørselsflettestrækning",I176="Tilkørselsflettestrækning"),Inddata!T191&gt;10),Inddata!T191,"Irrelevant"))</f>
        <v>Irrelevant</v>
      </c>
      <c r="T176" s="4" t="str">
        <f>IF(S176="Lige",0,IF(R176="Irrelevant","Irrelevant",IF(AND(OR(I176="Motorvejsstrækning",I176="Frakørselsflettestrækning",I176="Tilkørselsflettestrækning"),OR(Inddata!U191="",Inddata!U191&gt;(G176*1000-R176))),G176*1000-R176,IF(AND(OR(I176="Motorvejsstrækning",I176="Frakørselsflettestrækning",I176="Tilkørselsflettestrækning"),Inddata!U191&gt;0),Inddata!U191,"Irrelevant"))))</f>
        <v>Irrelevant</v>
      </c>
      <c r="U176" s="4" t="str">
        <f>IF(AND(OR(I176="Motorvejsstrækning",I176="Frakørselsflettestrækning",I176="Tilkørselsflettestrækning",I176="Frakørselsrampe",I176="Tilkørselsrampe"),Inddata!V191=""),"Nej",IF(OR(I176="Motorvejsstrækning",I176="Frakørselsflettestrækning",I176="Tilkørselsflettestrækning",I176="Frakørselsrampe",I176="Tilkørselsrampe"),Inddata!V191,"Irrelevant"))</f>
        <v>Irrelevant</v>
      </c>
      <c r="V176" s="4" t="str">
        <f>IF(W176="Lige",IF(AND(OR(I176="Frakørselsrampe",I176="Tilkørselsrampe"),Inddata!W191=""),"Lige ruderrampe",IF(OR(I176="Frakørselsrampe",I176="Tilkørselsrampe"),Inddata!W191,"Irrelevant")),"Irrelevant")</f>
        <v>Irrelevant</v>
      </c>
      <c r="W176" s="4" t="str">
        <f>IF(AND(OR(I176="Frakørselsrampe",I176="Tilkørselsrampe"),Inddata!X191=""),"Lige",IF(AND(OR(I176="Frakørselsrampe",I176="Tilkørselsrampe"),Inddata!X191&gt;10),Inddata!X191,"Irrelevant"))</f>
        <v>Irrelevant</v>
      </c>
      <c r="X176" s="4" t="str">
        <f>IF(AND(OR(I176="Frakørselsrampe",I176="Tilkørselsrampe"),OR(Inddata!Y191="",Inddata!Y191&gt;(G176*1000))),G176*1000,IF(AND(OR(I176="Frakørselsrampe",I176="Tilkørselsrampe"),Inddata!Y191&gt;0),Inddata!Y191,"Irrelevant"))</f>
        <v>Irrelevant</v>
      </c>
      <c r="Y176" s="4" t="str">
        <f>IF(AND(I176="Frakørselsrampe",Inddata!Z191=""),95,IF(AND(I176="Tilkørselsrampe",Inddata!Z191=""),45,IF(AND(OR(I176="Frakørselsrampe",I176="Tilkørselsrampe"),Inddata!Z191&gt;4,Inddata!Z191&lt;200),Inddata!Z191,"Irrelevant")))</f>
        <v>Irrelevant</v>
      </c>
      <c r="Z176" s="4" t="str">
        <f>IF(AND(OR(I176="Frakørselsrampe",I176="Tilkørselsrampe"),Inddata!AA191=""),"Lige",IF(AND(OR(I176="Frakørselsrampe",I176="Tilkørselsrampe"),Inddata!AA191&gt;10),Inddata!AA191,"Irrelevant"))</f>
        <v>Irrelevant</v>
      </c>
      <c r="AA176" s="4" t="str">
        <f>IF(X176="Irrelevant","Irrelevant",IF(AND(OR(I176="Frakørselsrampe",I176="Tilkørselsrampe"),OR(Inddata!AB191="",Inddata!AB191&gt;(G176*1000-X176))),G176*1000-X176,IF(AND(OR(I176="Frakørselsrampe",I176="Tilkørselsrampe"),Inddata!AB191&gt;0),Inddata!AB191,"Irrelevant")))</f>
        <v>Irrelevant</v>
      </c>
      <c r="AB176" s="4" t="str">
        <f>IF(AND(I176="Frakørselsrampe",Inddata!AC191=""),60,IF(AND(I176="Tilkørselsrampe",Inddata!AC191=""),80,IF(AND(OR(I176="Frakørselsrampe",I176="Tilkørselsrampe"),Inddata!AC191&gt;4,Inddata!AC191&lt;200),Inddata!AC191,"Irrelevant")))</f>
        <v>Irrelevant</v>
      </c>
      <c r="AC176" s="4" t="str">
        <f>IF(AND(OR(I176="Motorvejsstrækning",I176="Frakørselsflettestrækning",I176="Tilkørselsflettestrækning"),Inddata!AD191=""),"Nej",IF(OR(I176="Motorvejsstrækning",I176="Frakørselsflettestrækning",I176="Tilkørselsflettestrækning"),Inddata!AD191,"Irrelevant"))</f>
        <v>Irrelevant</v>
      </c>
      <c r="AD176" s="4" t="str">
        <f>IF(AND(OR(I176="Motorvejsstrækning",I176="Frakørselsflettestrækning",I176="Tilkørselsflettestrækning"),Inddata!AE191=""),"130 km/t",IF(OR(I176="Motorvejsstrækning",I176="Frakørselsflettestrækning",I176="Tilkørselsflettestrækning"),Inddata!AE191,"Irrelevant"))</f>
        <v>Irrelevant</v>
      </c>
      <c r="AE176" s="4" t="str">
        <f>IF(AND(I176="Tilkørselsflettestrækning",Inddata!AF191=""),"Nej",IF(I176="Tilkørselsflettestrækning",Inddata!AF191,"Irrelevant"))</f>
        <v>Irrelevant</v>
      </c>
      <c r="AF176" s="4" t="str">
        <f>IF(AND(AE176="Ja",Inddata!AG191&gt;0,Inddata!AG191&lt;1.00000001),Inddata!AG191,IF(OR(AE176="Nej",AE176="Ja"),0,"Irrelevant"))</f>
        <v>Irrelevant</v>
      </c>
    </row>
    <row r="177" spans="1:32" x14ac:dyDescent="0.25">
      <c r="A177" s="4" t="str">
        <f>IF(Inddata!A192="","",Inddata!A192)</f>
        <v/>
      </c>
      <c r="B177" s="4" t="str">
        <f>IF(Inddata!B192="","",Inddata!B192)</f>
        <v/>
      </c>
      <c r="C177" s="4" t="str">
        <f>IF(Inddata!C192="","",Inddata!C192)</f>
        <v/>
      </c>
      <c r="D177" s="4" t="str">
        <f>IF(Inddata!D192="","",Inddata!D192)</f>
        <v/>
      </c>
      <c r="E177" s="4" t="str">
        <f>IF(Inddata!E192="","",Inddata!E192)</f>
        <v/>
      </c>
      <c r="F177" s="4" t="str">
        <f>IF(Inddata!F192="","",Inddata!F192)</f>
        <v/>
      </c>
      <c r="G177" s="4">
        <f>IF(Inddata!G192="","",Inddata!G192)</f>
        <v>0</v>
      </c>
      <c r="H177" s="4" t="str">
        <f>IF(Inddata!H192&gt;0.5,Inddata!H192,"")</f>
        <v/>
      </c>
      <c r="I177" s="4" t="str">
        <f>IF(Inddata!I192="","",Inddata!I192)</f>
        <v/>
      </c>
      <c r="J177" s="4" t="str">
        <f>IF(AND(OR(I177="Motorvejsstrækning",I177="Frakørselsflettestrækning",I177="Tilkørselsflettestrækning"),Inddata!K192=""),2,IF(AND(OR(I177="Motorvejsstrækning",I177="Frakørselsflettestrækning",I177="Tilkørselsflettestrækning"),Inddata!K192&gt;0.5,Inddata!K192&lt;21),Inddata!K192,"Irrelevant"))</f>
        <v>Irrelevant</v>
      </c>
      <c r="K177" s="4" t="str">
        <f>IF(AND(OR(I177="Motorvejsstrækning",I177="Frakørselsflettestrækning",I177="Tilkørselsflettestrækning",I177="Frakørselsrampe",I177="Tilkørselsrampe"),Inddata!L192=""),3.5,IF(AND(OR(I177="Motorvejsstrækning",I177="Frakørselsflettestrækning",I177="Tilkørselsflettestrækning",I177="Frakørselsrampe",I177="Tilkørselsrampe"),Inddata!L192&gt;1.5,Inddata!L192&lt;11),Inddata!L192,"Irrelevant"))</f>
        <v>Irrelevant</v>
      </c>
      <c r="L177" s="4" t="str">
        <f>IF(AND(I177="Motorvejsstrækning",Inddata!M192=""),"Nej",IF(I177="Motorvejsstrækning",Inddata!M192,"Irrelevant"))</f>
        <v>Irrelevant</v>
      </c>
      <c r="M177" s="4" t="str">
        <f>IF(AND(L177="Ja",Inddata!N192&gt;0,Inddata!N192&lt;1.00000001),Inddata!N192,IF(OR(L177="Nej",L177="Ja"),0,"Irrelevant"))</f>
        <v>Irrelevant</v>
      </c>
      <c r="N177" s="4" t="str">
        <f>IF(AND(OR(I177="Motorvejsstrækning",I177="Frakørselsflettestrækning",I177="Tilkørselsflettestrækning"),Inddata!O192=""),3,IF(AND(OR(I177="Motorvejsstrækning",I177="Frakørselsflettestrækning",I177="Tilkørselsflettestrækning"),Inddata!O192&lt;11,Inddata!O192&gt;-0.00000001),Inddata!O192,"Irrelevant"))</f>
        <v>Irrelevant</v>
      </c>
      <c r="O177" s="4" t="str">
        <f>IF(AND(OR(I177="Motorvejsstrækning",I177="Frakørselsflettestrækning",I177="Tilkørselsflettestrækning",I177="Frakørselsrampe",I177="Tilkørselsrampe"),Inddata!P192=""),0.5,IF(AND(OR(I177="Motorvejsstrækning",I177="Frakørselsflettestrækning",I177="Tilkørselsflettestrækning",I177="Frakørselsrampe",I177="Tilkørselsrampe"),Inddata!P192&gt;-0.00000001,Inddata!P192&lt;11),Inddata!P192,"Irrelevant"))</f>
        <v>Irrelevant</v>
      </c>
      <c r="P177" s="4" t="str">
        <f>IF(AND(OR(I177="Motorvejsstrækning",I177="Frakørselsflettestrækning",I177="Tilkørselsflettestrækning"),Inddata!Q192=""),5,IF(AND(OR(I177="Motorvejsstrækning",I177="Frakørselsflettestrækning",I177="Tilkørselsflettestrækning"),Inddata!Q192&gt;-0.00000001,Inddata!Q192&lt;101),Inddata!Q192,"Irrelevant"))</f>
        <v>Irrelevant</v>
      </c>
      <c r="Q177" s="4" t="str">
        <f>IF(AND(OR(I177="Motorvejsstrækning",I177="Frakørselsflettestrækning",I177="Tilkørselsflettestrækning"),Inddata!R192=""),"Lige",IF(AND(OR(I177="Motorvejsstrækning",I177="Frakørselsflettestrækning",I177="Tilkørselsflettestrækning"),Inddata!R192&gt;10),Inddata!R192,"Irrelevant"))</f>
        <v>Irrelevant</v>
      </c>
      <c r="R177" s="4" t="str">
        <f>IF(Q177="Lige",0,IF(AND(OR(I177="Motorvejsstrækning",I177="Frakørselsflettestrækning",I177="Tilkørselsflettestrækning"),OR(Inddata!S192="",Inddata!S192&gt;(G177*1000))),G177*1000,IF(AND(OR(I177="Motorvejsstrækning",I177="Frakørselsflettestrækning",I177="Tilkørselsflettestrækning"),Inddata!S192&gt;0),Inddata!S192,"Irrelevant")))</f>
        <v>Irrelevant</v>
      </c>
      <c r="S177" s="4" t="str">
        <f>IF(AND(OR(I177="Motorvejsstrækning",I177="Frakørselsflettestrækning",I177="Tilkørselsflettestrækning"),Inddata!T192=""),"Lige",IF(AND(OR(I177="Motorvejsstrækning",I177="Frakørselsflettestrækning",I177="Tilkørselsflettestrækning"),Inddata!T192&gt;10),Inddata!T192,"Irrelevant"))</f>
        <v>Irrelevant</v>
      </c>
      <c r="T177" s="4" t="str">
        <f>IF(S177="Lige",0,IF(R177="Irrelevant","Irrelevant",IF(AND(OR(I177="Motorvejsstrækning",I177="Frakørselsflettestrækning",I177="Tilkørselsflettestrækning"),OR(Inddata!U192="",Inddata!U192&gt;(G177*1000-R177))),G177*1000-R177,IF(AND(OR(I177="Motorvejsstrækning",I177="Frakørselsflettestrækning",I177="Tilkørselsflettestrækning"),Inddata!U192&gt;0),Inddata!U192,"Irrelevant"))))</f>
        <v>Irrelevant</v>
      </c>
      <c r="U177" s="4" t="str">
        <f>IF(AND(OR(I177="Motorvejsstrækning",I177="Frakørselsflettestrækning",I177="Tilkørselsflettestrækning",I177="Frakørselsrampe",I177="Tilkørselsrampe"),Inddata!V192=""),"Nej",IF(OR(I177="Motorvejsstrækning",I177="Frakørselsflettestrækning",I177="Tilkørselsflettestrækning",I177="Frakørselsrampe",I177="Tilkørselsrampe"),Inddata!V192,"Irrelevant"))</f>
        <v>Irrelevant</v>
      </c>
      <c r="V177" s="4" t="str">
        <f>IF(W177="Lige",IF(AND(OR(I177="Frakørselsrampe",I177="Tilkørselsrampe"),Inddata!W192=""),"Lige ruderrampe",IF(OR(I177="Frakørselsrampe",I177="Tilkørselsrampe"),Inddata!W192,"Irrelevant")),"Irrelevant")</f>
        <v>Irrelevant</v>
      </c>
      <c r="W177" s="4" t="str">
        <f>IF(AND(OR(I177="Frakørselsrampe",I177="Tilkørselsrampe"),Inddata!X192=""),"Lige",IF(AND(OR(I177="Frakørselsrampe",I177="Tilkørselsrampe"),Inddata!X192&gt;10),Inddata!X192,"Irrelevant"))</f>
        <v>Irrelevant</v>
      </c>
      <c r="X177" s="4" t="str">
        <f>IF(AND(OR(I177="Frakørselsrampe",I177="Tilkørselsrampe"),OR(Inddata!Y192="",Inddata!Y192&gt;(G177*1000))),G177*1000,IF(AND(OR(I177="Frakørselsrampe",I177="Tilkørselsrampe"),Inddata!Y192&gt;0),Inddata!Y192,"Irrelevant"))</f>
        <v>Irrelevant</v>
      </c>
      <c r="Y177" s="4" t="str">
        <f>IF(AND(I177="Frakørselsrampe",Inddata!Z192=""),95,IF(AND(I177="Tilkørselsrampe",Inddata!Z192=""),45,IF(AND(OR(I177="Frakørselsrampe",I177="Tilkørselsrampe"),Inddata!Z192&gt;4,Inddata!Z192&lt;200),Inddata!Z192,"Irrelevant")))</f>
        <v>Irrelevant</v>
      </c>
      <c r="Z177" s="4" t="str">
        <f>IF(AND(OR(I177="Frakørselsrampe",I177="Tilkørselsrampe"),Inddata!AA192=""),"Lige",IF(AND(OR(I177="Frakørselsrampe",I177="Tilkørselsrampe"),Inddata!AA192&gt;10),Inddata!AA192,"Irrelevant"))</f>
        <v>Irrelevant</v>
      </c>
      <c r="AA177" s="4" t="str">
        <f>IF(X177="Irrelevant","Irrelevant",IF(AND(OR(I177="Frakørselsrampe",I177="Tilkørselsrampe"),OR(Inddata!AB192="",Inddata!AB192&gt;(G177*1000-X177))),G177*1000-X177,IF(AND(OR(I177="Frakørselsrampe",I177="Tilkørselsrampe"),Inddata!AB192&gt;0),Inddata!AB192,"Irrelevant")))</f>
        <v>Irrelevant</v>
      </c>
      <c r="AB177" s="4" t="str">
        <f>IF(AND(I177="Frakørselsrampe",Inddata!AC192=""),60,IF(AND(I177="Tilkørselsrampe",Inddata!AC192=""),80,IF(AND(OR(I177="Frakørselsrampe",I177="Tilkørselsrampe"),Inddata!AC192&gt;4,Inddata!AC192&lt;200),Inddata!AC192,"Irrelevant")))</f>
        <v>Irrelevant</v>
      </c>
      <c r="AC177" s="4" t="str">
        <f>IF(AND(OR(I177="Motorvejsstrækning",I177="Frakørselsflettestrækning",I177="Tilkørselsflettestrækning"),Inddata!AD192=""),"Nej",IF(OR(I177="Motorvejsstrækning",I177="Frakørselsflettestrækning",I177="Tilkørselsflettestrækning"),Inddata!AD192,"Irrelevant"))</f>
        <v>Irrelevant</v>
      </c>
      <c r="AD177" s="4" t="str">
        <f>IF(AND(OR(I177="Motorvejsstrækning",I177="Frakørselsflettestrækning",I177="Tilkørselsflettestrækning"),Inddata!AE192=""),"130 km/t",IF(OR(I177="Motorvejsstrækning",I177="Frakørselsflettestrækning",I177="Tilkørselsflettestrækning"),Inddata!AE192,"Irrelevant"))</f>
        <v>Irrelevant</v>
      </c>
      <c r="AE177" s="4" t="str">
        <f>IF(AND(I177="Tilkørselsflettestrækning",Inddata!AF192=""),"Nej",IF(I177="Tilkørselsflettestrækning",Inddata!AF192,"Irrelevant"))</f>
        <v>Irrelevant</v>
      </c>
      <c r="AF177" s="4" t="str">
        <f>IF(AND(AE177="Ja",Inddata!AG192&gt;0,Inddata!AG192&lt;1.00000001),Inddata!AG192,IF(OR(AE177="Nej",AE177="Ja"),0,"Irrelevant"))</f>
        <v>Irrelevant</v>
      </c>
    </row>
    <row r="178" spans="1:32" x14ac:dyDescent="0.25">
      <c r="A178" s="4" t="str">
        <f>IF(Inddata!A193="","",Inddata!A193)</f>
        <v/>
      </c>
      <c r="B178" s="4" t="str">
        <f>IF(Inddata!B193="","",Inddata!B193)</f>
        <v/>
      </c>
      <c r="C178" s="4" t="str">
        <f>IF(Inddata!C193="","",Inddata!C193)</f>
        <v/>
      </c>
      <c r="D178" s="4" t="str">
        <f>IF(Inddata!D193="","",Inddata!D193)</f>
        <v/>
      </c>
      <c r="E178" s="4" t="str">
        <f>IF(Inddata!E193="","",Inddata!E193)</f>
        <v/>
      </c>
      <c r="F178" s="4" t="str">
        <f>IF(Inddata!F193="","",Inddata!F193)</f>
        <v/>
      </c>
      <c r="G178" s="4">
        <f>IF(Inddata!G193="","",Inddata!G193)</f>
        <v>0</v>
      </c>
      <c r="H178" s="4" t="str">
        <f>IF(Inddata!H193&gt;0.5,Inddata!H193,"")</f>
        <v/>
      </c>
      <c r="I178" s="4" t="str">
        <f>IF(Inddata!I193="","",Inddata!I193)</f>
        <v/>
      </c>
      <c r="J178" s="4" t="str">
        <f>IF(AND(OR(I178="Motorvejsstrækning",I178="Frakørselsflettestrækning",I178="Tilkørselsflettestrækning"),Inddata!K193=""),2,IF(AND(OR(I178="Motorvejsstrækning",I178="Frakørselsflettestrækning",I178="Tilkørselsflettestrækning"),Inddata!K193&gt;0.5,Inddata!K193&lt;21),Inddata!K193,"Irrelevant"))</f>
        <v>Irrelevant</v>
      </c>
      <c r="K178" s="4" t="str">
        <f>IF(AND(OR(I178="Motorvejsstrækning",I178="Frakørselsflettestrækning",I178="Tilkørselsflettestrækning",I178="Frakørselsrampe",I178="Tilkørselsrampe"),Inddata!L193=""),3.5,IF(AND(OR(I178="Motorvejsstrækning",I178="Frakørselsflettestrækning",I178="Tilkørselsflettestrækning",I178="Frakørselsrampe",I178="Tilkørselsrampe"),Inddata!L193&gt;1.5,Inddata!L193&lt;11),Inddata!L193,"Irrelevant"))</f>
        <v>Irrelevant</v>
      </c>
      <c r="L178" s="4" t="str">
        <f>IF(AND(I178="Motorvejsstrækning",Inddata!M193=""),"Nej",IF(I178="Motorvejsstrækning",Inddata!M193,"Irrelevant"))</f>
        <v>Irrelevant</v>
      </c>
      <c r="M178" s="4" t="str">
        <f>IF(AND(L178="Ja",Inddata!N193&gt;0,Inddata!N193&lt;1.00000001),Inddata!N193,IF(OR(L178="Nej",L178="Ja"),0,"Irrelevant"))</f>
        <v>Irrelevant</v>
      </c>
      <c r="N178" s="4" t="str">
        <f>IF(AND(OR(I178="Motorvejsstrækning",I178="Frakørselsflettestrækning",I178="Tilkørselsflettestrækning"),Inddata!O193=""),3,IF(AND(OR(I178="Motorvejsstrækning",I178="Frakørselsflettestrækning",I178="Tilkørselsflettestrækning"),Inddata!O193&lt;11,Inddata!O193&gt;-0.00000001),Inddata!O193,"Irrelevant"))</f>
        <v>Irrelevant</v>
      </c>
      <c r="O178" s="4" t="str">
        <f>IF(AND(OR(I178="Motorvejsstrækning",I178="Frakørselsflettestrækning",I178="Tilkørselsflettestrækning",I178="Frakørselsrampe",I178="Tilkørselsrampe"),Inddata!P193=""),0.5,IF(AND(OR(I178="Motorvejsstrækning",I178="Frakørselsflettestrækning",I178="Tilkørselsflettestrækning",I178="Frakørselsrampe",I178="Tilkørselsrampe"),Inddata!P193&gt;-0.00000001,Inddata!P193&lt;11),Inddata!P193,"Irrelevant"))</f>
        <v>Irrelevant</v>
      </c>
      <c r="P178" s="4" t="str">
        <f>IF(AND(OR(I178="Motorvejsstrækning",I178="Frakørselsflettestrækning",I178="Tilkørselsflettestrækning"),Inddata!Q193=""),5,IF(AND(OR(I178="Motorvejsstrækning",I178="Frakørselsflettestrækning",I178="Tilkørselsflettestrækning"),Inddata!Q193&gt;-0.00000001,Inddata!Q193&lt;101),Inddata!Q193,"Irrelevant"))</f>
        <v>Irrelevant</v>
      </c>
      <c r="Q178" s="4" t="str">
        <f>IF(AND(OR(I178="Motorvejsstrækning",I178="Frakørselsflettestrækning",I178="Tilkørselsflettestrækning"),Inddata!R193=""),"Lige",IF(AND(OR(I178="Motorvejsstrækning",I178="Frakørselsflettestrækning",I178="Tilkørselsflettestrækning"),Inddata!R193&gt;10),Inddata!R193,"Irrelevant"))</f>
        <v>Irrelevant</v>
      </c>
      <c r="R178" s="4" t="str">
        <f>IF(Q178="Lige",0,IF(AND(OR(I178="Motorvejsstrækning",I178="Frakørselsflettestrækning",I178="Tilkørselsflettestrækning"),OR(Inddata!S193="",Inddata!S193&gt;(G178*1000))),G178*1000,IF(AND(OR(I178="Motorvejsstrækning",I178="Frakørselsflettestrækning",I178="Tilkørselsflettestrækning"),Inddata!S193&gt;0),Inddata!S193,"Irrelevant")))</f>
        <v>Irrelevant</v>
      </c>
      <c r="S178" s="4" t="str">
        <f>IF(AND(OR(I178="Motorvejsstrækning",I178="Frakørselsflettestrækning",I178="Tilkørselsflettestrækning"),Inddata!T193=""),"Lige",IF(AND(OR(I178="Motorvejsstrækning",I178="Frakørselsflettestrækning",I178="Tilkørselsflettestrækning"),Inddata!T193&gt;10),Inddata!T193,"Irrelevant"))</f>
        <v>Irrelevant</v>
      </c>
      <c r="T178" s="4" t="str">
        <f>IF(S178="Lige",0,IF(R178="Irrelevant","Irrelevant",IF(AND(OR(I178="Motorvejsstrækning",I178="Frakørselsflettestrækning",I178="Tilkørselsflettestrækning"),OR(Inddata!U193="",Inddata!U193&gt;(G178*1000-R178))),G178*1000-R178,IF(AND(OR(I178="Motorvejsstrækning",I178="Frakørselsflettestrækning",I178="Tilkørselsflettestrækning"),Inddata!U193&gt;0),Inddata!U193,"Irrelevant"))))</f>
        <v>Irrelevant</v>
      </c>
      <c r="U178" s="4" t="str">
        <f>IF(AND(OR(I178="Motorvejsstrækning",I178="Frakørselsflettestrækning",I178="Tilkørselsflettestrækning",I178="Frakørselsrampe",I178="Tilkørselsrampe"),Inddata!V193=""),"Nej",IF(OR(I178="Motorvejsstrækning",I178="Frakørselsflettestrækning",I178="Tilkørselsflettestrækning",I178="Frakørselsrampe",I178="Tilkørselsrampe"),Inddata!V193,"Irrelevant"))</f>
        <v>Irrelevant</v>
      </c>
      <c r="V178" s="4" t="str">
        <f>IF(W178="Lige",IF(AND(OR(I178="Frakørselsrampe",I178="Tilkørselsrampe"),Inddata!W193=""),"Lige ruderrampe",IF(OR(I178="Frakørselsrampe",I178="Tilkørselsrampe"),Inddata!W193,"Irrelevant")),"Irrelevant")</f>
        <v>Irrelevant</v>
      </c>
      <c r="W178" s="4" t="str">
        <f>IF(AND(OR(I178="Frakørselsrampe",I178="Tilkørselsrampe"),Inddata!X193=""),"Lige",IF(AND(OR(I178="Frakørselsrampe",I178="Tilkørselsrampe"),Inddata!X193&gt;10),Inddata!X193,"Irrelevant"))</f>
        <v>Irrelevant</v>
      </c>
      <c r="X178" s="4" t="str">
        <f>IF(AND(OR(I178="Frakørselsrampe",I178="Tilkørselsrampe"),OR(Inddata!Y193="",Inddata!Y193&gt;(G178*1000))),G178*1000,IF(AND(OR(I178="Frakørselsrampe",I178="Tilkørselsrampe"),Inddata!Y193&gt;0),Inddata!Y193,"Irrelevant"))</f>
        <v>Irrelevant</v>
      </c>
      <c r="Y178" s="4" t="str">
        <f>IF(AND(I178="Frakørselsrampe",Inddata!Z193=""),95,IF(AND(I178="Tilkørselsrampe",Inddata!Z193=""),45,IF(AND(OR(I178="Frakørselsrampe",I178="Tilkørselsrampe"),Inddata!Z193&gt;4,Inddata!Z193&lt;200),Inddata!Z193,"Irrelevant")))</f>
        <v>Irrelevant</v>
      </c>
      <c r="Z178" s="4" t="str">
        <f>IF(AND(OR(I178="Frakørselsrampe",I178="Tilkørselsrampe"),Inddata!AA193=""),"Lige",IF(AND(OR(I178="Frakørselsrampe",I178="Tilkørselsrampe"),Inddata!AA193&gt;10),Inddata!AA193,"Irrelevant"))</f>
        <v>Irrelevant</v>
      </c>
      <c r="AA178" s="4" t="str">
        <f>IF(X178="Irrelevant","Irrelevant",IF(AND(OR(I178="Frakørselsrampe",I178="Tilkørselsrampe"),OR(Inddata!AB193="",Inddata!AB193&gt;(G178*1000-X178))),G178*1000-X178,IF(AND(OR(I178="Frakørselsrampe",I178="Tilkørselsrampe"),Inddata!AB193&gt;0),Inddata!AB193,"Irrelevant")))</f>
        <v>Irrelevant</v>
      </c>
      <c r="AB178" s="4" t="str">
        <f>IF(AND(I178="Frakørselsrampe",Inddata!AC193=""),60,IF(AND(I178="Tilkørselsrampe",Inddata!AC193=""),80,IF(AND(OR(I178="Frakørselsrampe",I178="Tilkørselsrampe"),Inddata!AC193&gt;4,Inddata!AC193&lt;200),Inddata!AC193,"Irrelevant")))</f>
        <v>Irrelevant</v>
      </c>
      <c r="AC178" s="4" t="str">
        <f>IF(AND(OR(I178="Motorvejsstrækning",I178="Frakørselsflettestrækning",I178="Tilkørselsflettestrækning"),Inddata!AD193=""),"Nej",IF(OR(I178="Motorvejsstrækning",I178="Frakørselsflettestrækning",I178="Tilkørselsflettestrækning"),Inddata!AD193,"Irrelevant"))</f>
        <v>Irrelevant</v>
      </c>
      <c r="AD178" s="4" t="str">
        <f>IF(AND(OR(I178="Motorvejsstrækning",I178="Frakørselsflettestrækning",I178="Tilkørselsflettestrækning"),Inddata!AE193=""),"130 km/t",IF(OR(I178="Motorvejsstrækning",I178="Frakørselsflettestrækning",I178="Tilkørselsflettestrækning"),Inddata!AE193,"Irrelevant"))</f>
        <v>Irrelevant</v>
      </c>
      <c r="AE178" s="4" t="str">
        <f>IF(AND(I178="Tilkørselsflettestrækning",Inddata!AF193=""),"Nej",IF(I178="Tilkørselsflettestrækning",Inddata!AF193,"Irrelevant"))</f>
        <v>Irrelevant</v>
      </c>
      <c r="AF178" s="4" t="str">
        <f>IF(AND(AE178="Ja",Inddata!AG193&gt;0,Inddata!AG193&lt;1.00000001),Inddata!AG193,IF(OR(AE178="Nej",AE178="Ja"),0,"Irrelevant"))</f>
        <v>Irrelevant</v>
      </c>
    </row>
    <row r="179" spans="1:32" x14ac:dyDescent="0.25">
      <c r="A179" s="4" t="str">
        <f>IF(Inddata!A194="","",Inddata!A194)</f>
        <v/>
      </c>
      <c r="B179" s="4" t="str">
        <f>IF(Inddata!B194="","",Inddata!B194)</f>
        <v/>
      </c>
      <c r="C179" s="4" t="str">
        <f>IF(Inddata!C194="","",Inddata!C194)</f>
        <v/>
      </c>
      <c r="D179" s="4" t="str">
        <f>IF(Inddata!D194="","",Inddata!D194)</f>
        <v/>
      </c>
      <c r="E179" s="4" t="str">
        <f>IF(Inddata!E194="","",Inddata!E194)</f>
        <v/>
      </c>
      <c r="F179" s="4" t="str">
        <f>IF(Inddata!F194="","",Inddata!F194)</f>
        <v/>
      </c>
      <c r="G179" s="4">
        <f>IF(Inddata!G194="","",Inddata!G194)</f>
        <v>0</v>
      </c>
      <c r="H179" s="4" t="str">
        <f>IF(Inddata!H194&gt;0.5,Inddata!H194,"")</f>
        <v/>
      </c>
      <c r="I179" s="4" t="str">
        <f>IF(Inddata!I194="","",Inddata!I194)</f>
        <v/>
      </c>
      <c r="J179" s="4" t="str">
        <f>IF(AND(OR(I179="Motorvejsstrækning",I179="Frakørselsflettestrækning",I179="Tilkørselsflettestrækning"),Inddata!K194=""),2,IF(AND(OR(I179="Motorvejsstrækning",I179="Frakørselsflettestrækning",I179="Tilkørselsflettestrækning"),Inddata!K194&gt;0.5,Inddata!K194&lt;21),Inddata!K194,"Irrelevant"))</f>
        <v>Irrelevant</v>
      </c>
      <c r="K179" s="4" t="str">
        <f>IF(AND(OR(I179="Motorvejsstrækning",I179="Frakørselsflettestrækning",I179="Tilkørselsflettestrækning",I179="Frakørselsrampe",I179="Tilkørselsrampe"),Inddata!L194=""),3.5,IF(AND(OR(I179="Motorvejsstrækning",I179="Frakørselsflettestrækning",I179="Tilkørselsflettestrækning",I179="Frakørselsrampe",I179="Tilkørselsrampe"),Inddata!L194&gt;1.5,Inddata!L194&lt;11),Inddata!L194,"Irrelevant"))</f>
        <v>Irrelevant</v>
      </c>
      <c r="L179" s="4" t="str">
        <f>IF(AND(I179="Motorvejsstrækning",Inddata!M194=""),"Nej",IF(I179="Motorvejsstrækning",Inddata!M194,"Irrelevant"))</f>
        <v>Irrelevant</v>
      </c>
      <c r="M179" s="4" t="str">
        <f>IF(AND(L179="Ja",Inddata!N194&gt;0,Inddata!N194&lt;1.00000001),Inddata!N194,IF(OR(L179="Nej",L179="Ja"),0,"Irrelevant"))</f>
        <v>Irrelevant</v>
      </c>
      <c r="N179" s="4" t="str">
        <f>IF(AND(OR(I179="Motorvejsstrækning",I179="Frakørselsflettestrækning",I179="Tilkørselsflettestrækning"),Inddata!O194=""),3,IF(AND(OR(I179="Motorvejsstrækning",I179="Frakørselsflettestrækning",I179="Tilkørselsflettestrækning"),Inddata!O194&lt;11,Inddata!O194&gt;-0.00000001),Inddata!O194,"Irrelevant"))</f>
        <v>Irrelevant</v>
      </c>
      <c r="O179" s="4" t="str">
        <f>IF(AND(OR(I179="Motorvejsstrækning",I179="Frakørselsflettestrækning",I179="Tilkørselsflettestrækning",I179="Frakørselsrampe",I179="Tilkørselsrampe"),Inddata!P194=""),0.5,IF(AND(OR(I179="Motorvejsstrækning",I179="Frakørselsflettestrækning",I179="Tilkørselsflettestrækning",I179="Frakørselsrampe",I179="Tilkørselsrampe"),Inddata!P194&gt;-0.00000001,Inddata!P194&lt;11),Inddata!P194,"Irrelevant"))</f>
        <v>Irrelevant</v>
      </c>
      <c r="P179" s="4" t="str">
        <f>IF(AND(OR(I179="Motorvejsstrækning",I179="Frakørselsflettestrækning",I179="Tilkørselsflettestrækning"),Inddata!Q194=""),5,IF(AND(OR(I179="Motorvejsstrækning",I179="Frakørselsflettestrækning",I179="Tilkørselsflettestrækning"),Inddata!Q194&gt;-0.00000001,Inddata!Q194&lt;101),Inddata!Q194,"Irrelevant"))</f>
        <v>Irrelevant</v>
      </c>
      <c r="Q179" s="4" t="str">
        <f>IF(AND(OR(I179="Motorvejsstrækning",I179="Frakørselsflettestrækning",I179="Tilkørselsflettestrækning"),Inddata!R194=""),"Lige",IF(AND(OR(I179="Motorvejsstrækning",I179="Frakørselsflettestrækning",I179="Tilkørselsflettestrækning"),Inddata!R194&gt;10),Inddata!R194,"Irrelevant"))</f>
        <v>Irrelevant</v>
      </c>
      <c r="R179" s="4" t="str">
        <f>IF(Q179="Lige",0,IF(AND(OR(I179="Motorvejsstrækning",I179="Frakørselsflettestrækning",I179="Tilkørselsflettestrækning"),OR(Inddata!S194="",Inddata!S194&gt;(G179*1000))),G179*1000,IF(AND(OR(I179="Motorvejsstrækning",I179="Frakørselsflettestrækning",I179="Tilkørselsflettestrækning"),Inddata!S194&gt;0),Inddata!S194,"Irrelevant")))</f>
        <v>Irrelevant</v>
      </c>
      <c r="S179" s="4" t="str">
        <f>IF(AND(OR(I179="Motorvejsstrækning",I179="Frakørselsflettestrækning",I179="Tilkørselsflettestrækning"),Inddata!T194=""),"Lige",IF(AND(OR(I179="Motorvejsstrækning",I179="Frakørselsflettestrækning",I179="Tilkørselsflettestrækning"),Inddata!T194&gt;10),Inddata!T194,"Irrelevant"))</f>
        <v>Irrelevant</v>
      </c>
      <c r="T179" s="4" t="str">
        <f>IF(S179="Lige",0,IF(R179="Irrelevant","Irrelevant",IF(AND(OR(I179="Motorvejsstrækning",I179="Frakørselsflettestrækning",I179="Tilkørselsflettestrækning"),OR(Inddata!U194="",Inddata!U194&gt;(G179*1000-R179))),G179*1000-R179,IF(AND(OR(I179="Motorvejsstrækning",I179="Frakørselsflettestrækning",I179="Tilkørselsflettestrækning"),Inddata!U194&gt;0),Inddata!U194,"Irrelevant"))))</f>
        <v>Irrelevant</v>
      </c>
      <c r="U179" s="4" t="str">
        <f>IF(AND(OR(I179="Motorvejsstrækning",I179="Frakørselsflettestrækning",I179="Tilkørselsflettestrækning",I179="Frakørselsrampe",I179="Tilkørselsrampe"),Inddata!V194=""),"Nej",IF(OR(I179="Motorvejsstrækning",I179="Frakørselsflettestrækning",I179="Tilkørselsflettestrækning",I179="Frakørselsrampe",I179="Tilkørselsrampe"),Inddata!V194,"Irrelevant"))</f>
        <v>Irrelevant</v>
      </c>
      <c r="V179" s="4" t="str">
        <f>IF(W179="Lige",IF(AND(OR(I179="Frakørselsrampe",I179="Tilkørselsrampe"),Inddata!W194=""),"Lige ruderrampe",IF(OR(I179="Frakørselsrampe",I179="Tilkørselsrampe"),Inddata!W194,"Irrelevant")),"Irrelevant")</f>
        <v>Irrelevant</v>
      </c>
      <c r="W179" s="4" t="str">
        <f>IF(AND(OR(I179="Frakørselsrampe",I179="Tilkørselsrampe"),Inddata!X194=""),"Lige",IF(AND(OR(I179="Frakørselsrampe",I179="Tilkørselsrampe"),Inddata!X194&gt;10),Inddata!X194,"Irrelevant"))</f>
        <v>Irrelevant</v>
      </c>
      <c r="X179" s="4" t="str">
        <f>IF(AND(OR(I179="Frakørselsrampe",I179="Tilkørselsrampe"),OR(Inddata!Y194="",Inddata!Y194&gt;(G179*1000))),G179*1000,IF(AND(OR(I179="Frakørselsrampe",I179="Tilkørselsrampe"),Inddata!Y194&gt;0),Inddata!Y194,"Irrelevant"))</f>
        <v>Irrelevant</v>
      </c>
      <c r="Y179" s="4" t="str">
        <f>IF(AND(I179="Frakørselsrampe",Inddata!Z194=""),95,IF(AND(I179="Tilkørselsrampe",Inddata!Z194=""),45,IF(AND(OR(I179="Frakørselsrampe",I179="Tilkørselsrampe"),Inddata!Z194&gt;4,Inddata!Z194&lt;200),Inddata!Z194,"Irrelevant")))</f>
        <v>Irrelevant</v>
      </c>
      <c r="Z179" s="4" t="str">
        <f>IF(AND(OR(I179="Frakørselsrampe",I179="Tilkørselsrampe"),Inddata!AA194=""),"Lige",IF(AND(OR(I179="Frakørselsrampe",I179="Tilkørselsrampe"),Inddata!AA194&gt;10),Inddata!AA194,"Irrelevant"))</f>
        <v>Irrelevant</v>
      </c>
      <c r="AA179" s="4" t="str">
        <f>IF(X179="Irrelevant","Irrelevant",IF(AND(OR(I179="Frakørselsrampe",I179="Tilkørselsrampe"),OR(Inddata!AB194="",Inddata!AB194&gt;(G179*1000-X179))),G179*1000-X179,IF(AND(OR(I179="Frakørselsrampe",I179="Tilkørselsrampe"),Inddata!AB194&gt;0),Inddata!AB194,"Irrelevant")))</f>
        <v>Irrelevant</v>
      </c>
      <c r="AB179" s="4" t="str">
        <f>IF(AND(I179="Frakørselsrampe",Inddata!AC194=""),60,IF(AND(I179="Tilkørselsrampe",Inddata!AC194=""),80,IF(AND(OR(I179="Frakørselsrampe",I179="Tilkørselsrampe"),Inddata!AC194&gt;4,Inddata!AC194&lt;200),Inddata!AC194,"Irrelevant")))</f>
        <v>Irrelevant</v>
      </c>
      <c r="AC179" s="4" t="str">
        <f>IF(AND(OR(I179="Motorvejsstrækning",I179="Frakørselsflettestrækning",I179="Tilkørselsflettestrækning"),Inddata!AD194=""),"Nej",IF(OR(I179="Motorvejsstrækning",I179="Frakørselsflettestrækning",I179="Tilkørselsflettestrækning"),Inddata!AD194,"Irrelevant"))</f>
        <v>Irrelevant</v>
      </c>
      <c r="AD179" s="4" t="str">
        <f>IF(AND(OR(I179="Motorvejsstrækning",I179="Frakørselsflettestrækning",I179="Tilkørselsflettestrækning"),Inddata!AE194=""),"130 km/t",IF(OR(I179="Motorvejsstrækning",I179="Frakørselsflettestrækning",I179="Tilkørselsflettestrækning"),Inddata!AE194,"Irrelevant"))</f>
        <v>Irrelevant</v>
      </c>
      <c r="AE179" s="4" t="str">
        <f>IF(AND(I179="Tilkørselsflettestrækning",Inddata!AF194=""),"Nej",IF(I179="Tilkørselsflettestrækning",Inddata!AF194,"Irrelevant"))</f>
        <v>Irrelevant</v>
      </c>
      <c r="AF179" s="4" t="str">
        <f>IF(AND(AE179="Ja",Inddata!AG194&gt;0,Inddata!AG194&lt;1.00000001),Inddata!AG194,IF(OR(AE179="Nej",AE179="Ja"),0,"Irrelevant"))</f>
        <v>Irrelevant</v>
      </c>
    </row>
    <row r="180" spans="1:32" x14ac:dyDescent="0.25">
      <c r="A180" s="4" t="str">
        <f>IF(Inddata!A195="","",Inddata!A195)</f>
        <v/>
      </c>
      <c r="B180" s="4" t="str">
        <f>IF(Inddata!B195="","",Inddata!B195)</f>
        <v/>
      </c>
      <c r="C180" s="4" t="str">
        <f>IF(Inddata!C195="","",Inddata!C195)</f>
        <v/>
      </c>
      <c r="D180" s="4" t="str">
        <f>IF(Inddata!D195="","",Inddata!D195)</f>
        <v/>
      </c>
      <c r="E180" s="4" t="str">
        <f>IF(Inddata!E195="","",Inddata!E195)</f>
        <v/>
      </c>
      <c r="F180" s="4" t="str">
        <f>IF(Inddata!F195="","",Inddata!F195)</f>
        <v/>
      </c>
      <c r="G180" s="4">
        <f>IF(Inddata!G195="","",Inddata!G195)</f>
        <v>0</v>
      </c>
      <c r="H180" s="4" t="str">
        <f>IF(Inddata!H195&gt;0.5,Inddata!H195,"")</f>
        <v/>
      </c>
      <c r="I180" s="4" t="str">
        <f>IF(Inddata!I195="","",Inddata!I195)</f>
        <v/>
      </c>
      <c r="J180" s="4" t="str">
        <f>IF(AND(OR(I180="Motorvejsstrækning",I180="Frakørselsflettestrækning",I180="Tilkørselsflettestrækning"),Inddata!K195=""),2,IF(AND(OR(I180="Motorvejsstrækning",I180="Frakørselsflettestrækning",I180="Tilkørselsflettestrækning"),Inddata!K195&gt;0.5,Inddata!K195&lt;21),Inddata!K195,"Irrelevant"))</f>
        <v>Irrelevant</v>
      </c>
      <c r="K180" s="4" t="str">
        <f>IF(AND(OR(I180="Motorvejsstrækning",I180="Frakørselsflettestrækning",I180="Tilkørselsflettestrækning",I180="Frakørselsrampe",I180="Tilkørselsrampe"),Inddata!L195=""),3.5,IF(AND(OR(I180="Motorvejsstrækning",I180="Frakørselsflettestrækning",I180="Tilkørselsflettestrækning",I180="Frakørselsrampe",I180="Tilkørselsrampe"),Inddata!L195&gt;1.5,Inddata!L195&lt;11),Inddata!L195,"Irrelevant"))</f>
        <v>Irrelevant</v>
      </c>
      <c r="L180" s="4" t="str">
        <f>IF(AND(I180="Motorvejsstrækning",Inddata!M195=""),"Nej",IF(I180="Motorvejsstrækning",Inddata!M195,"Irrelevant"))</f>
        <v>Irrelevant</v>
      </c>
      <c r="M180" s="4" t="str">
        <f>IF(AND(L180="Ja",Inddata!N195&gt;0,Inddata!N195&lt;1.00000001),Inddata!N195,IF(OR(L180="Nej",L180="Ja"),0,"Irrelevant"))</f>
        <v>Irrelevant</v>
      </c>
      <c r="N180" s="4" t="str">
        <f>IF(AND(OR(I180="Motorvejsstrækning",I180="Frakørselsflettestrækning",I180="Tilkørselsflettestrækning"),Inddata!O195=""),3,IF(AND(OR(I180="Motorvejsstrækning",I180="Frakørselsflettestrækning",I180="Tilkørselsflettestrækning"),Inddata!O195&lt;11,Inddata!O195&gt;-0.00000001),Inddata!O195,"Irrelevant"))</f>
        <v>Irrelevant</v>
      </c>
      <c r="O180" s="4" t="str">
        <f>IF(AND(OR(I180="Motorvejsstrækning",I180="Frakørselsflettestrækning",I180="Tilkørselsflettestrækning",I180="Frakørselsrampe",I180="Tilkørselsrampe"),Inddata!P195=""),0.5,IF(AND(OR(I180="Motorvejsstrækning",I180="Frakørselsflettestrækning",I180="Tilkørselsflettestrækning",I180="Frakørselsrampe",I180="Tilkørselsrampe"),Inddata!P195&gt;-0.00000001,Inddata!P195&lt;11),Inddata!P195,"Irrelevant"))</f>
        <v>Irrelevant</v>
      </c>
      <c r="P180" s="4" t="str">
        <f>IF(AND(OR(I180="Motorvejsstrækning",I180="Frakørselsflettestrækning",I180="Tilkørselsflettestrækning"),Inddata!Q195=""),5,IF(AND(OR(I180="Motorvejsstrækning",I180="Frakørselsflettestrækning",I180="Tilkørselsflettestrækning"),Inddata!Q195&gt;-0.00000001,Inddata!Q195&lt;101),Inddata!Q195,"Irrelevant"))</f>
        <v>Irrelevant</v>
      </c>
      <c r="Q180" s="4" t="str">
        <f>IF(AND(OR(I180="Motorvejsstrækning",I180="Frakørselsflettestrækning",I180="Tilkørselsflettestrækning"),Inddata!R195=""),"Lige",IF(AND(OR(I180="Motorvejsstrækning",I180="Frakørselsflettestrækning",I180="Tilkørselsflettestrækning"),Inddata!R195&gt;10),Inddata!R195,"Irrelevant"))</f>
        <v>Irrelevant</v>
      </c>
      <c r="R180" s="4" t="str">
        <f>IF(Q180="Lige",0,IF(AND(OR(I180="Motorvejsstrækning",I180="Frakørselsflettestrækning",I180="Tilkørselsflettestrækning"),OR(Inddata!S195="",Inddata!S195&gt;(G180*1000))),G180*1000,IF(AND(OR(I180="Motorvejsstrækning",I180="Frakørselsflettestrækning",I180="Tilkørselsflettestrækning"),Inddata!S195&gt;0),Inddata!S195,"Irrelevant")))</f>
        <v>Irrelevant</v>
      </c>
      <c r="S180" s="4" t="str">
        <f>IF(AND(OR(I180="Motorvejsstrækning",I180="Frakørselsflettestrækning",I180="Tilkørselsflettestrækning"),Inddata!T195=""),"Lige",IF(AND(OR(I180="Motorvejsstrækning",I180="Frakørselsflettestrækning",I180="Tilkørselsflettestrækning"),Inddata!T195&gt;10),Inddata!T195,"Irrelevant"))</f>
        <v>Irrelevant</v>
      </c>
      <c r="T180" s="4" t="str">
        <f>IF(S180="Lige",0,IF(R180="Irrelevant","Irrelevant",IF(AND(OR(I180="Motorvejsstrækning",I180="Frakørselsflettestrækning",I180="Tilkørselsflettestrækning"),OR(Inddata!U195="",Inddata!U195&gt;(G180*1000-R180))),G180*1000-R180,IF(AND(OR(I180="Motorvejsstrækning",I180="Frakørselsflettestrækning",I180="Tilkørselsflettestrækning"),Inddata!U195&gt;0),Inddata!U195,"Irrelevant"))))</f>
        <v>Irrelevant</v>
      </c>
      <c r="U180" s="4" t="str">
        <f>IF(AND(OR(I180="Motorvejsstrækning",I180="Frakørselsflettestrækning",I180="Tilkørselsflettestrækning",I180="Frakørselsrampe",I180="Tilkørselsrampe"),Inddata!V195=""),"Nej",IF(OR(I180="Motorvejsstrækning",I180="Frakørselsflettestrækning",I180="Tilkørselsflettestrækning",I180="Frakørselsrampe",I180="Tilkørselsrampe"),Inddata!V195,"Irrelevant"))</f>
        <v>Irrelevant</v>
      </c>
      <c r="V180" s="4" t="str">
        <f>IF(W180="Lige",IF(AND(OR(I180="Frakørselsrampe",I180="Tilkørselsrampe"),Inddata!W195=""),"Lige ruderrampe",IF(OR(I180="Frakørselsrampe",I180="Tilkørselsrampe"),Inddata!W195,"Irrelevant")),"Irrelevant")</f>
        <v>Irrelevant</v>
      </c>
      <c r="W180" s="4" t="str">
        <f>IF(AND(OR(I180="Frakørselsrampe",I180="Tilkørselsrampe"),Inddata!X195=""),"Lige",IF(AND(OR(I180="Frakørselsrampe",I180="Tilkørselsrampe"),Inddata!X195&gt;10),Inddata!X195,"Irrelevant"))</f>
        <v>Irrelevant</v>
      </c>
      <c r="X180" s="4" t="str">
        <f>IF(AND(OR(I180="Frakørselsrampe",I180="Tilkørselsrampe"),OR(Inddata!Y195="",Inddata!Y195&gt;(G180*1000))),G180*1000,IF(AND(OR(I180="Frakørselsrampe",I180="Tilkørselsrampe"),Inddata!Y195&gt;0),Inddata!Y195,"Irrelevant"))</f>
        <v>Irrelevant</v>
      </c>
      <c r="Y180" s="4" t="str">
        <f>IF(AND(I180="Frakørselsrampe",Inddata!Z195=""),95,IF(AND(I180="Tilkørselsrampe",Inddata!Z195=""),45,IF(AND(OR(I180="Frakørselsrampe",I180="Tilkørselsrampe"),Inddata!Z195&gt;4,Inddata!Z195&lt;200),Inddata!Z195,"Irrelevant")))</f>
        <v>Irrelevant</v>
      </c>
      <c r="Z180" s="4" t="str">
        <f>IF(AND(OR(I180="Frakørselsrampe",I180="Tilkørselsrampe"),Inddata!AA195=""),"Lige",IF(AND(OR(I180="Frakørselsrampe",I180="Tilkørselsrampe"),Inddata!AA195&gt;10),Inddata!AA195,"Irrelevant"))</f>
        <v>Irrelevant</v>
      </c>
      <c r="AA180" s="4" t="str">
        <f>IF(X180="Irrelevant","Irrelevant",IF(AND(OR(I180="Frakørselsrampe",I180="Tilkørselsrampe"),OR(Inddata!AB195="",Inddata!AB195&gt;(G180*1000-X180))),G180*1000-X180,IF(AND(OR(I180="Frakørselsrampe",I180="Tilkørselsrampe"),Inddata!AB195&gt;0),Inddata!AB195,"Irrelevant")))</f>
        <v>Irrelevant</v>
      </c>
      <c r="AB180" s="4" t="str">
        <f>IF(AND(I180="Frakørselsrampe",Inddata!AC195=""),60,IF(AND(I180="Tilkørselsrampe",Inddata!AC195=""),80,IF(AND(OR(I180="Frakørselsrampe",I180="Tilkørselsrampe"),Inddata!AC195&gt;4,Inddata!AC195&lt;200),Inddata!AC195,"Irrelevant")))</f>
        <v>Irrelevant</v>
      </c>
      <c r="AC180" s="4" t="str">
        <f>IF(AND(OR(I180="Motorvejsstrækning",I180="Frakørselsflettestrækning",I180="Tilkørselsflettestrækning"),Inddata!AD195=""),"Nej",IF(OR(I180="Motorvejsstrækning",I180="Frakørselsflettestrækning",I180="Tilkørselsflettestrækning"),Inddata!AD195,"Irrelevant"))</f>
        <v>Irrelevant</v>
      </c>
      <c r="AD180" s="4" t="str">
        <f>IF(AND(OR(I180="Motorvejsstrækning",I180="Frakørselsflettestrækning",I180="Tilkørselsflettestrækning"),Inddata!AE195=""),"130 km/t",IF(OR(I180="Motorvejsstrækning",I180="Frakørselsflettestrækning",I180="Tilkørselsflettestrækning"),Inddata!AE195,"Irrelevant"))</f>
        <v>Irrelevant</v>
      </c>
      <c r="AE180" s="4" t="str">
        <f>IF(AND(I180="Tilkørselsflettestrækning",Inddata!AF195=""),"Nej",IF(I180="Tilkørselsflettestrækning",Inddata!AF195,"Irrelevant"))</f>
        <v>Irrelevant</v>
      </c>
      <c r="AF180" s="4" t="str">
        <f>IF(AND(AE180="Ja",Inddata!AG195&gt;0,Inddata!AG195&lt;1.00000001),Inddata!AG195,IF(OR(AE180="Nej",AE180="Ja"),0,"Irrelevant"))</f>
        <v>Irrelevant</v>
      </c>
    </row>
    <row r="181" spans="1:32" x14ac:dyDescent="0.25">
      <c r="A181" s="4" t="str">
        <f>IF(Inddata!A196="","",Inddata!A196)</f>
        <v/>
      </c>
      <c r="B181" s="4" t="str">
        <f>IF(Inddata!B196="","",Inddata!B196)</f>
        <v/>
      </c>
      <c r="C181" s="4" t="str">
        <f>IF(Inddata!C196="","",Inddata!C196)</f>
        <v/>
      </c>
      <c r="D181" s="4" t="str">
        <f>IF(Inddata!D196="","",Inddata!D196)</f>
        <v/>
      </c>
      <c r="E181" s="4" t="str">
        <f>IF(Inddata!E196="","",Inddata!E196)</f>
        <v/>
      </c>
      <c r="F181" s="4" t="str">
        <f>IF(Inddata!F196="","",Inddata!F196)</f>
        <v/>
      </c>
      <c r="G181" s="4">
        <f>IF(Inddata!G196="","",Inddata!G196)</f>
        <v>0</v>
      </c>
      <c r="H181" s="4" t="str">
        <f>IF(Inddata!H196&gt;0.5,Inddata!H196,"")</f>
        <v/>
      </c>
      <c r="I181" s="4" t="str">
        <f>IF(Inddata!I196="","",Inddata!I196)</f>
        <v/>
      </c>
      <c r="J181" s="4" t="str">
        <f>IF(AND(OR(I181="Motorvejsstrækning",I181="Frakørselsflettestrækning",I181="Tilkørselsflettestrækning"),Inddata!K196=""),2,IF(AND(OR(I181="Motorvejsstrækning",I181="Frakørselsflettestrækning",I181="Tilkørselsflettestrækning"),Inddata!K196&gt;0.5,Inddata!K196&lt;21),Inddata!K196,"Irrelevant"))</f>
        <v>Irrelevant</v>
      </c>
      <c r="K181" s="4" t="str">
        <f>IF(AND(OR(I181="Motorvejsstrækning",I181="Frakørselsflettestrækning",I181="Tilkørselsflettestrækning",I181="Frakørselsrampe",I181="Tilkørselsrampe"),Inddata!L196=""),3.5,IF(AND(OR(I181="Motorvejsstrækning",I181="Frakørselsflettestrækning",I181="Tilkørselsflettestrækning",I181="Frakørselsrampe",I181="Tilkørselsrampe"),Inddata!L196&gt;1.5,Inddata!L196&lt;11),Inddata!L196,"Irrelevant"))</f>
        <v>Irrelevant</v>
      </c>
      <c r="L181" s="4" t="str">
        <f>IF(AND(I181="Motorvejsstrækning",Inddata!M196=""),"Nej",IF(I181="Motorvejsstrækning",Inddata!M196,"Irrelevant"))</f>
        <v>Irrelevant</v>
      </c>
      <c r="M181" s="4" t="str">
        <f>IF(AND(L181="Ja",Inddata!N196&gt;0,Inddata!N196&lt;1.00000001),Inddata!N196,IF(OR(L181="Nej",L181="Ja"),0,"Irrelevant"))</f>
        <v>Irrelevant</v>
      </c>
      <c r="N181" s="4" t="str">
        <f>IF(AND(OR(I181="Motorvejsstrækning",I181="Frakørselsflettestrækning",I181="Tilkørselsflettestrækning"),Inddata!O196=""),3,IF(AND(OR(I181="Motorvejsstrækning",I181="Frakørselsflettestrækning",I181="Tilkørselsflettestrækning"),Inddata!O196&lt;11,Inddata!O196&gt;-0.00000001),Inddata!O196,"Irrelevant"))</f>
        <v>Irrelevant</v>
      </c>
      <c r="O181" s="4" t="str">
        <f>IF(AND(OR(I181="Motorvejsstrækning",I181="Frakørselsflettestrækning",I181="Tilkørselsflettestrækning",I181="Frakørselsrampe",I181="Tilkørselsrampe"),Inddata!P196=""),0.5,IF(AND(OR(I181="Motorvejsstrækning",I181="Frakørselsflettestrækning",I181="Tilkørselsflettestrækning",I181="Frakørselsrampe",I181="Tilkørselsrampe"),Inddata!P196&gt;-0.00000001,Inddata!P196&lt;11),Inddata!P196,"Irrelevant"))</f>
        <v>Irrelevant</v>
      </c>
      <c r="P181" s="4" t="str">
        <f>IF(AND(OR(I181="Motorvejsstrækning",I181="Frakørselsflettestrækning",I181="Tilkørselsflettestrækning"),Inddata!Q196=""),5,IF(AND(OR(I181="Motorvejsstrækning",I181="Frakørselsflettestrækning",I181="Tilkørselsflettestrækning"),Inddata!Q196&gt;-0.00000001,Inddata!Q196&lt;101),Inddata!Q196,"Irrelevant"))</f>
        <v>Irrelevant</v>
      </c>
      <c r="Q181" s="4" t="str">
        <f>IF(AND(OR(I181="Motorvejsstrækning",I181="Frakørselsflettestrækning",I181="Tilkørselsflettestrækning"),Inddata!R196=""),"Lige",IF(AND(OR(I181="Motorvejsstrækning",I181="Frakørselsflettestrækning",I181="Tilkørselsflettestrækning"),Inddata!R196&gt;10),Inddata!R196,"Irrelevant"))</f>
        <v>Irrelevant</v>
      </c>
      <c r="R181" s="4" t="str">
        <f>IF(Q181="Lige",0,IF(AND(OR(I181="Motorvejsstrækning",I181="Frakørselsflettestrækning",I181="Tilkørselsflettestrækning"),OR(Inddata!S196="",Inddata!S196&gt;(G181*1000))),G181*1000,IF(AND(OR(I181="Motorvejsstrækning",I181="Frakørselsflettestrækning",I181="Tilkørselsflettestrækning"),Inddata!S196&gt;0),Inddata!S196,"Irrelevant")))</f>
        <v>Irrelevant</v>
      </c>
      <c r="S181" s="4" t="str">
        <f>IF(AND(OR(I181="Motorvejsstrækning",I181="Frakørselsflettestrækning",I181="Tilkørselsflettestrækning"),Inddata!T196=""),"Lige",IF(AND(OR(I181="Motorvejsstrækning",I181="Frakørselsflettestrækning",I181="Tilkørselsflettestrækning"),Inddata!T196&gt;10),Inddata!T196,"Irrelevant"))</f>
        <v>Irrelevant</v>
      </c>
      <c r="T181" s="4" t="str">
        <f>IF(S181="Lige",0,IF(R181="Irrelevant","Irrelevant",IF(AND(OR(I181="Motorvejsstrækning",I181="Frakørselsflettestrækning",I181="Tilkørselsflettestrækning"),OR(Inddata!U196="",Inddata!U196&gt;(G181*1000-R181))),G181*1000-R181,IF(AND(OR(I181="Motorvejsstrækning",I181="Frakørselsflettestrækning",I181="Tilkørselsflettestrækning"),Inddata!U196&gt;0),Inddata!U196,"Irrelevant"))))</f>
        <v>Irrelevant</v>
      </c>
      <c r="U181" s="4" t="str">
        <f>IF(AND(OR(I181="Motorvejsstrækning",I181="Frakørselsflettestrækning",I181="Tilkørselsflettestrækning",I181="Frakørselsrampe",I181="Tilkørselsrampe"),Inddata!V196=""),"Nej",IF(OR(I181="Motorvejsstrækning",I181="Frakørselsflettestrækning",I181="Tilkørselsflettestrækning",I181="Frakørselsrampe",I181="Tilkørselsrampe"),Inddata!V196,"Irrelevant"))</f>
        <v>Irrelevant</v>
      </c>
      <c r="V181" s="4" t="str">
        <f>IF(W181="Lige",IF(AND(OR(I181="Frakørselsrampe",I181="Tilkørselsrampe"),Inddata!W196=""),"Lige ruderrampe",IF(OR(I181="Frakørselsrampe",I181="Tilkørselsrampe"),Inddata!W196,"Irrelevant")),"Irrelevant")</f>
        <v>Irrelevant</v>
      </c>
      <c r="W181" s="4" t="str">
        <f>IF(AND(OR(I181="Frakørselsrampe",I181="Tilkørselsrampe"),Inddata!X196=""),"Lige",IF(AND(OR(I181="Frakørselsrampe",I181="Tilkørselsrampe"),Inddata!X196&gt;10),Inddata!X196,"Irrelevant"))</f>
        <v>Irrelevant</v>
      </c>
      <c r="X181" s="4" t="str">
        <f>IF(AND(OR(I181="Frakørselsrampe",I181="Tilkørselsrampe"),OR(Inddata!Y196="",Inddata!Y196&gt;(G181*1000))),G181*1000,IF(AND(OR(I181="Frakørselsrampe",I181="Tilkørselsrampe"),Inddata!Y196&gt;0),Inddata!Y196,"Irrelevant"))</f>
        <v>Irrelevant</v>
      </c>
      <c r="Y181" s="4" t="str">
        <f>IF(AND(I181="Frakørselsrampe",Inddata!Z196=""),95,IF(AND(I181="Tilkørselsrampe",Inddata!Z196=""),45,IF(AND(OR(I181="Frakørselsrampe",I181="Tilkørselsrampe"),Inddata!Z196&gt;4,Inddata!Z196&lt;200),Inddata!Z196,"Irrelevant")))</f>
        <v>Irrelevant</v>
      </c>
      <c r="Z181" s="4" t="str">
        <f>IF(AND(OR(I181="Frakørselsrampe",I181="Tilkørselsrampe"),Inddata!AA196=""),"Lige",IF(AND(OR(I181="Frakørselsrampe",I181="Tilkørselsrampe"),Inddata!AA196&gt;10),Inddata!AA196,"Irrelevant"))</f>
        <v>Irrelevant</v>
      </c>
      <c r="AA181" s="4" t="str">
        <f>IF(X181="Irrelevant","Irrelevant",IF(AND(OR(I181="Frakørselsrampe",I181="Tilkørselsrampe"),OR(Inddata!AB196="",Inddata!AB196&gt;(G181*1000-X181))),G181*1000-X181,IF(AND(OR(I181="Frakørselsrampe",I181="Tilkørselsrampe"),Inddata!AB196&gt;0),Inddata!AB196,"Irrelevant")))</f>
        <v>Irrelevant</v>
      </c>
      <c r="AB181" s="4" t="str">
        <f>IF(AND(I181="Frakørselsrampe",Inddata!AC196=""),60,IF(AND(I181="Tilkørselsrampe",Inddata!AC196=""),80,IF(AND(OR(I181="Frakørselsrampe",I181="Tilkørselsrampe"),Inddata!AC196&gt;4,Inddata!AC196&lt;200),Inddata!AC196,"Irrelevant")))</f>
        <v>Irrelevant</v>
      </c>
      <c r="AC181" s="4" t="str">
        <f>IF(AND(OR(I181="Motorvejsstrækning",I181="Frakørselsflettestrækning",I181="Tilkørselsflettestrækning"),Inddata!AD196=""),"Nej",IF(OR(I181="Motorvejsstrækning",I181="Frakørselsflettestrækning",I181="Tilkørselsflettestrækning"),Inddata!AD196,"Irrelevant"))</f>
        <v>Irrelevant</v>
      </c>
      <c r="AD181" s="4" t="str">
        <f>IF(AND(OR(I181="Motorvejsstrækning",I181="Frakørselsflettestrækning",I181="Tilkørselsflettestrækning"),Inddata!AE196=""),"130 km/t",IF(OR(I181="Motorvejsstrækning",I181="Frakørselsflettestrækning",I181="Tilkørselsflettestrækning"),Inddata!AE196,"Irrelevant"))</f>
        <v>Irrelevant</v>
      </c>
      <c r="AE181" s="4" t="str">
        <f>IF(AND(I181="Tilkørselsflettestrækning",Inddata!AF196=""),"Nej",IF(I181="Tilkørselsflettestrækning",Inddata!AF196,"Irrelevant"))</f>
        <v>Irrelevant</v>
      </c>
      <c r="AF181" s="4" t="str">
        <f>IF(AND(AE181="Ja",Inddata!AG196&gt;0,Inddata!AG196&lt;1.00000001),Inddata!AG196,IF(OR(AE181="Nej",AE181="Ja"),0,"Irrelevant"))</f>
        <v>Irrelevant</v>
      </c>
    </row>
    <row r="182" spans="1:32" x14ac:dyDescent="0.25">
      <c r="A182" s="4" t="str">
        <f>IF(Inddata!A197="","",Inddata!A197)</f>
        <v/>
      </c>
      <c r="B182" s="4" t="str">
        <f>IF(Inddata!B197="","",Inddata!B197)</f>
        <v/>
      </c>
      <c r="C182" s="4" t="str">
        <f>IF(Inddata!C197="","",Inddata!C197)</f>
        <v/>
      </c>
      <c r="D182" s="4" t="str">
        <f>IF(Inddata!D197="","",Inddata!D197)</f>
        <v/>
      </c>
      <c r="E182" s="4" t="str">
        <f>IF(Inddata!E197="","",Inddata!E197)</f>
        <v/>
      </c>
      <c r="F182" s="4" t="str">
        <f>IF(Inddata!F197="","",Inddata!F197)</f>
        <v/>
      </c>
      <c r="G182" s="4">
        <f>IF(Inddata!G197="","",Inddata!G197)</f>
        <v>0</v>
      </c>
      <c r="H182" s="4" t="str">
        <f>IF(Inddata!H197&gt;0.5,Inddata!H197,"")</f>
        <v/>
      </c>
      <c r="I182" s="4" t="str">
        <f>IF(Inddata!I197="","",Inddata!I197)</f>
        <v/>
      </c>
      <c r="J182" s="4" t="str">
        <f>IF(AND(OR(I182="Motorvejsstrækning",I182="Frakørselsflettestrækning",I182="Tilkørselsflettestrækning"),Inddata!K197=""),2,IF(AND(OR(I182="Motorvejsstrækning",I182="Frakørselsflettestrækning",I182="Tilkørselsflettestrækning"),Inddata!K197&gt;0.5,Inddata!K197&lt;21),Inddata!K197,"Irrelevant"))</f>
        <v>Irrelevant</v>
      </c>
      <c r="K182" s="4" t="str">
        <f>IF(AND(OR(I182="Motorvejsstrækning",I182="Frakørselsflettestrækning",I182="Tilkørselsflettestrækning",I182="Frakørselsrampe",I182="Tilkørselsrampe"),Inddata!L197=""),3.5,IF(AND(OR(I182="Motorvejsstrækning",I182="Frakørselsflettestrækning",I182="Tilkørselsflettestrækning",I182="Frakørselsrampe",I182="Tilkørselsrampe"),Inddata!L197&gt;1.5,Inddata!L197&lt;11),Inddata!L197,"Irrelevant"))</f>
        <v>Irrelevant</v>
      </c>
      <c r="L182" s="4" t="str">
        <f>IF(AND(I182="Motorvejsstrækning",Inddata!M197=""),"Nej",IF(I182="Motorvejsstrækning",Inddata!M197,"Irrelevant"))</f>
        <v>Irrelevant</v>
      </c>
      <c r="M182" s="4" t="str">
        <f>IF(AND(L182="Ja",Inddata!N197&gt;0,Inddata!N197&lt;1.00000001),Inddata!N197,IF(OR(L182="Nej",L182="Ja"),0,"Irrelevant"))</f>
        <v>Irrelevant</v>
      </c>
      <c r="N182" s="4" t="str">
        <f>IF(AND(OR(I182="Motorvejsstrækning",I182="Frakørselsflettestrækning",I182="Tilkørselsflettestrækning"),Inddata!O197=""),3,IF(AND(OR(I182="Motorvejsstrækning",I182="Frakørselsflettestrækning",I182="Tilkørselsflettestrækning"),Inddata!O197&lt;11,Inddata!O197&gt;-0.00000001),Inddata!O197,"Irrelevant"))</f>
        <v>Irrelevant</v>
      </c>
      <c r="O182" s="4" t="str">
        <f>IF(AND(OR(I182="Motorvejsstrækning",I182="Frakørselsflettestrækning",I182="Tilkørselsflettestrækning",I182="Frakørselsrampe",I182="Tilkørselsrampe"),Inddata!P197=""),0.5,IF(AND(OR(I182="Motorvejsstrækning",I182="Frakørselsflettestrækning",I182="Tilkørselsflettestrækning",I182="Frakørselsrampe",I182="Tilkørselsrampe"),Inddata!P197&gt;-0.00000001,Inddata!P197&lt;11),Inddata!P197,"Irrelevant"))</f>
        <v>Irrelevant</v>
      </c>
      <c r="P182" s="4" t="str">
        <f>IF(AND(OR(I182="Motorvejsstrækning",I182="Frakørselsflettestrækning",I182="Tilkørselsflettestrækning"),Inddata!Q197=""),5,IF(AND(OR(I182="Motorvejsstrækning",I182="Frakørselsflettestrækning",I182="Tilkørselsflettestrækning"),Inddata!Q197&gt;-0.00000001,Inddata!Q197&lt;101),Inddata!Q197,"Irrelevant"))</f>
        <v>Irrelevant</v>
      </c>
      <c r="Q182" s="4" t="str">
        <f>IF(AND(OR(I182="Motorvejsstrækning",I182="Frakørselsflettestrækning",I182="Tilkørselsflettestrækning"),Inddata!R197=""),"Lige",IF(AND(OR(I182="Motorvejsstrækning",I182="Frakørselsflettestrækning",I182="Tilkørselsflettestrækning"),Inddata!R197&gt;10),Inddata!R197,"Irrelevant"))</f>
        <v>Irrelevant</v>
      </c>
      <c r="R182" s="4" t="str">
        <f>IF(Q182="Lige",0,IF(AND(OR(I182="Motorvejsstrækning",I182="Frakørselsflettestrækning",I182="Tilkørselsflettestrækning"),OR(Inddata!S197="",Inddata!S197&gt;(G182*1000))),G182*1000,IF(AND(OR(I182="Motorvejsstrækning",I182="Frakørselsflettestrækning",I182="Tilkørselsflettestrækning"),Inddata!S197&gt;0),Inddata!S197,"Irrelevant")))</f>
        <v>Irrelevant</v>
      </c>
      <c r="S182" s="4" t="str">
        <f>IF(AND(OR(I182="Motorvejsstrækning",I182="Frakørselsflettestrækning",I182="Tilkørselsflettestrækning"),Inddata!T197=""),"Lige",IF(AND(OR(I182="Motorvejsstrækning",I182="Frakørselsflettestrækning",I182="Tilkørselsflettestrækning"),Inddata!T197&gt;10),Inddata!T197,"Irrelevant"))</f>
        <v>Irrelevant</v>
      </c>
      <c r="T182" s="4" t="str">
        <f>IF(S182="Lige",0,IF(R182="Irrelevant","Irrelevant",IF(AND(OR(I182="Motorvejsstrækning",I182="Frakørselsflettestrækning",I182="Tilkørselsflettestrækning"),OR(Inddata!U197="",Inddata!U197&gt;(G182*1000-R182))),G182*1000-R182,IF(AND(OR(I182="Motorvejsstrækning",I182="Frakørselsflettestrækning",I182="Tilkørselsflettestrækning"),Inddata!U197&gt;0),Inddata!U197,"Irrelevant"))))</f>
        <v>Irrelevant</v>
      </c>
      <c r="U182" s="4" t="str">
        <f>IF(AND(OR(I182="Motorvejsstrækning",I182="Frakørselsflettestrækning",I182="Tilkørselsflettestrækning",I182="Frakørselsrampe",I182="Tilkørselsrampe"),Inddata!V197=""),"Nej",IF(OR(I182="Motorvejsstrækning",I182="Frakørselsflettestrækning",I182="Tilkørselsflettestrækning",I182="Frakørselsrampe",I182="Tilkørselsrampe"),Inddata!V197,"Irrelevant"))</f>
        <v>Irrelevant</v>
      </c>
      <c r="V182" s="4" t="str">
        <f>IF(W182="Lige",IF(AND(OR(I182="Frakørselsrampe",I182="Tilkørselsrampe"),Inddata!W197=""),"Lige ruderrampe",IF(OR(I182="Frakørselsrampe",I182="Tilkørselsrampe"),Inddata!W197,"Irrelevant")),"Irrelevant")</f>
        <v>Irrelevant</v>
      </c>
      <c r="W182" s="4" t="str">
        <f>IF(AND(OR(I182="Frakørselsrampe",I182="Tilkørselsrampe"),Inddata!X197=""),"Lige",IF(AND(OR(I182="Frakørselsrampe",I182="Tilkørselsrampe"),Inddata!X197&gt;10),Inddata!X197,"Irrelevant"))</f>
        <v>Irrelevant</v>
      </c>
      <c r="X182" s="4" t="str">
        <f>IF(AND(OR(I182="Frakørselsrampe",I182="Tilkørselsrampe"),OR(Inddata!Y197="",Inddata!Y197&gt;(G182*1000))),G182*1000,IF(AND(OR(I182="Frakørselsrampe",I182="Tilkørselsrampe"),Inddata!Y197&gt;0),Inddata!Y197,"Irrelevant"))</f>
        <v>Irrelevant</v>
      </c>
      <c r="Y182" s="4" t="str">
        <f>IF(AND(I182="Frakørselsrampe",Inddata!Z197=""),95,IF(AND(I182="Tilkørselsrampe",Inddata!Z197=""),45,IF(AND(OR(I182="Frakørselsrampe",I182="Tilkørselsrampe"),Inddata!Z197&gt;4,Inddata!Z197&lt;200),Inddata!Z197,"Irrelevant")))</f>
        <v>Irrelevant</v>
      </c>
      <c r="Z182" s="4" t="str">
        <f>IF(AND(OR(I182="Frakørselsrampe",I182="Tilkørselsrampe"),Inddata!AA197=""),"Lige",IF(AND(OR(I182="Frakørselsrampe",I182="Tilkørselsrampe"),Inddata!AA197&gt;10),Inddata!AA197,"Irrelevant"))</f>
        <v>Irrelevant</v>
      </c>
      <c r="AA182" s="4" t="str">
        <f>IF(X182="Irrelevant","Irrelevant",IF(AND(OR(I182="Frakørselsrampe",I182="Tilkørselsrampe"),OR(Inddata!AB197="",Inddata!AB197&gt;(G182*1000-X182))),G182*1000-X182,IF(AND(OR(I182="Frakørselsrampe",I182="Tilkørselsrampe"),Inddata!AB197&gt;0),Inddata!AB197,"Irrelevant")))</f>
        <v>Irrelevant</v>
      </c>
      <c r="AB182" s="4" t="str">
        <f>IF(AND(I182="Frakørselsrampe",Inddata!AC197=""),60,IF(AND(I182="Tilkørselsrampe",Inddata!AC197=""),80,IF(AND(OR(I182="Frakørselsrampe",I182="Tilkørselsrampe"),Inddata!AC197&gt;4,Inddata!AC197&lt;200),Inddata!AC197,"Irrelevant")))</f>
        <v>Irrelevant</v>
      </c>
      <c r="AC182" s="4" t="str">
        <f>IF(AND(OR(I182="Motorvejsstrækning",I182="Frakørselsflettestrækning",I182="Tilkørselsflettestrækning"),Inddata!AD197=""),"Nej",IF(OR(I182="Motorvejsstrækning",I182="Frakørselsflettestrækning",I182="Tilkørselsflettestrækning"),Inddata!AD197,"Irrelevant"))</f>
        <v>Irrelevant</v>
      </c>
      <c r="AD182" s="4" t="str">
        <f>IF(AND(OR(I182="Motorvejsstrækning",I182="Frakørselsflettestrækning",I182="Tilkørselsflettestrækning"),Inddata!AE197=""),"130 km/t",IF(OR(I182="Motorvejsstrækning",I182="Frakørselsflettestrækning",I182="Tilkørselsflettestrækning"),Inddata!AE197,"Irrelevant"))</f>
        <v>Irrelevant</v>
      </c>
      <c r="AE182" s="4" t="str">
        <f>IF(AND(I182="Tilkørselsflettestrækning",Inddata!AF197=""),"Nej",IF(I182="Tilkørselsflettestrækning",Inddata!AF197,"Irrelevant"))</f>
        <v>Irrelevant</v>
      </c>
      <c r="AF182" s="4" t="str">
        <f>IF(AND(AE182="Ja",Inddata!AG197&gt;0,Inddata!AG197&lt;1.00000001),Inddata!AG197,IF(OR(AE182="Nej",AE182="Ja"),0,"Irrelevant"))</f>
        <v>Irrelevant</v>
      </c>
    </row>
    <row r="183" spans="1:32" x14ac:dyDescent="0.25">
      <c r="A183" s="4" t="str">
        <f>IF(Inddata!A198="","",Inddata!A198)</f>
        <v/>
      </c>
      <c r="B183" s="4" t="str">
        <f>IF(Inddata!B198="","",Inddata!B198)</f>
        <v/>
      </c>
      <c r="C183" s="4" t="str">
        <f>IF(Inddata!C198="","",Inddata!C198)</f>
        <v/>
      </c>
      <c r="D183" s="4" t="str">
        <f>IF(Inddata!D198="","",Inddata!D198)</f>
        <v/>
      </c>
      <c r="E183" s="4" t="str">
        <f>IF(Inddata!E198="","",Inddata!E198)</f>
        <v/>
      </c>
      <c r="F183" s="4" t="str">
        <f>IF(Inddata!F198="","",Inddata!F198)</f>
        <v/>
      </c>
      <c r="G183" s="4">
        <f>IF(Inddata!G198="","",Inddata!G198)</f>
        <v>0</v>
      </c>
      <c r="H183" s="4" t="str">
        <f>IF(Inddata!H198&gt;0.5,Inddata!H198,"")</f>
        <v/>
      </c>
      <c r="I183" s="4" t="str">
        <f>IF(Inddata!I198="","",Inddata!I198)</f>
        <v/>
      </c>
      <c r="J183" s="4" t="str">
        <f>IF(AND(OR(I183="Motorvejsstrækning",I183="Frakørselsflettestrækning",I183="Tilkørselsflettestrækning"),Inddata!K198=""),2,IF(AND(OR(I183="Motorvejsstrækning",I183="Frakørselsflettestrækning",I183="Tilkørselsflettestrækning"),Inddata!K198&gt;0.5,Inddata!K198&lt;21),Inddata!K198,"Irrelevant"))</f>
        <v>Irrelevant</v>
      </c>
      <c r="K183" s="4" t="str">
        <f>IF(AND(OR(I183="Motorvejsstrækning",I183="Frakørselsflettestrækning",I183="Tilkørselsflettestrækning",I183="Frakørselsrampe",I183="Tilkørselsrampe"),Inddata!L198=""),3.5,IF(AND(OR(I183="Motorvejsstrækning",I183="Frakørselsflettestrækning",I183="Tilkørselsflettestrækning",I183="Frakørselsrampe",I183="Tilkørselsrampe"),Inddata!L198&gt;1.5,Inddata!L198&lt;11),Inddata!L198,"Irrelevant"))</f>
        <v>Irrelevant</v>
      </c>
      <c r="L183" s="4" t="str">
        <f>IF(AND(I183="Motorvejsstrækning",Inddata!M198=""),"Nej",IF(I183="Motorvejsstrækning",Inddata!M198,"Irrelevant"))</f>
        <v>Irrelevant</v>
      </c>
      <c r="M183" s="4" t="str">
        <f>IF(AND(L183="Ja",Inddata!N198&gt;0,Inddata!N198&lt;1.00000001),Inddata!N198,IF(OR(L183="Nej",L183="Ja"),0,"Irrelevant"))</f>
        <v>Irrelevant</v>
      </c>
      <c r="N183" s="4" t="str">
        <f>IF(AND(OR(I183="Motorvejsstrækning",I183="Frakørselsflettestrækning",I183="Tilkørselsflettestrækning"),Inddata!O198=""),3,IF(AND(OR(I183="Motorvejsstrækning",I183="Frakørselsflettestrækning",I183="Tilkørselsflettestrækning"),Inddata!O198&lt;11,Inddata!O198&gt;-0.00000001),Inddata!O198,"Irrelevant"))</f>
        <v>Irrelevant</v>
      </c>
      <c r="O183" s="4" t="str">
        <f>IF(AND(OR(I183="Motorvejsstrækning",I183="Frakørselsflettestrækning",I183="Tilkørselsflettestrækning",I183="Frakørselsrampe",I183="Tilkørselsrampe"),Inddata!P198=""),0.5,IF(AND(OR(I183="Motorvejsstrækning",I183="Frakørselsflettestrækning",I183="Tilkørselsflettestrækning",I183="Frakørselsrampe",I183="Tilkørselsrampe"),Inddata!P198&gt;-0.00000001,Inddata!P198&lt;11),Inddata!P198,"Irrelevant"))</f>
        <v>Irrelevant</v>
      </c>
      <c r="P183" s="4" t="str">
        <f>IF(AND(OR(I183="Motorvejsstrækning",I183="Frakørselsflettestrækning",I183="Tilkørselsflettestrækning"),Inddata!Q198=""),5,IF(AND(OR(I183="Motorvejsstrækning",I183="Frakørselsflettestrækning",I183="Tilkørselsflettestrækning"),Inddata!Q198&gt;-0.00000001,Inddata!Q198&lt;101),Inddata!Q198,"Irrelevant"))</f>
        <v>Irrelevant</v>
      </c>
      <c r="Q183" s="4" t="str">
        <f>IF(AND(OR(I183="Motorvejsstrækning",I183="Frakørselsflettestrækning",I183="Tilkørselsflettestrækning"),Inddata!R198=""),"Lige",IF(AND(OR(I183="Motorvejsstrækning",I183="Frakørselsflettestrækning",I183="Tilkørselsflettestrækning"),Inddata!R198&gt;10),Inddata!R198,"Irrelevant"))</f>
        <v>Irrelevant</v>
      </c>
      <c r="R183" s="4" t="str">
        <f>IF(Q183="Lige",0,IF(AND(OR(I183="Motorvejsstrækning",I183="Frakørselsflettestrækning",I183="Tilkørselsflettestrækning"),OR(Inddata!S198="",Inddata!S198&gt;(G183*1000))),G183*1000,IF(AND(OR(I183="Motorvejsstrækning",I183="Frakørselsflettestrækning",I183="Tilkørselsflettestrækning"),Inddata!S198&gt;0),Inddata!S198,"Irrelevant")))</f>
        <v>Irrelevant</v>
      </c>
      <c r="S183" s="4" t="str">
        <f>IF(AND(OR(I183="Motorvejsstrækning",I183="Frakørselsflettestrækning",I183="Tilkørselsflettestrækning"),Inddata!T198=""),"Lige",IF(AND(OR(I183="Motorvejsstrækning",I183="Frakørselsflettestrækning",I183="Tilkørselsflettestrækning"),Inddata!T198&gt;10),Inddata!T198,"Irrelevant"))</f>
        <v>Irrelevant</v>
      </c>
      <c r="T183" s="4" t="str">
        <f>IF(S183="Lige",0,IF(R183="Irrelevant","Irrelevant",IF(AND(OR(I183="Motorvejsstrækning",I183="Frakørselsflettestrækning",I183="Tilkørselsflettestrækning"),OR(Inddata!U198="",Inddata!U198&gt;(G183*1000-R183))),G183*1000-R183,IF(AND(OR(I183="Motorvejsstrækning",I183="Frakørselsflettestrækning",I183="Tilkørselsflettestrækning"),Inddata!U198&gt;0),Inddata!U198,"Irrelevant"))))</f>
        <v>Irrelevant</v>
      </c>
      <c r="U183" s="4" t="str">
        <f>IF(AND(OR(I183="Motorvejsstrækning",I183="Frakørselsflettestrækning",I183="Tilkørselsflettestrækning",I183="Frakørselsrampe",I183="Tilkørselsrampe"),Inddata!V198=""),"Nej",IF(OR(I183="Motorvejsstrækning",I183="Frakørselsflettestrækning",I183="Tilkørselsflettestrækning",I183="Frakørselsrampe",I183="Tilkørselsrampe"),Inddata!V198,"Irrelevant"))</f>
        <v>Irrelevant</v>
      </c>
      <c r="V183" s="4" t="str">
        <f>IF(W183="Lige",IF(AND(OR(I183="Frakørselsrampe",I183="Tilkørselsrampe"),Inddata!W198=""),"Lige ruderrampe",IF(OR(I183="Frakørselsrampe",I183="Tilkørselsrampe"),Inddata!W198,"Irrelevant")),"Irrelevant")</f>
        <v>Irrelevant</v>
      </c>
      <c r="W183" s="4" t="str">
        <f>IF(AND(OR(I183="Frakørselsrampe",I183="Tilkørselsrampe"),Inddata!X198=""),"Lige",IF(AND(OR(I183="Frakørselsrampe",I183="Tilkørselsrampe"),Inddata!X198&gt;10),Inddata!X198,"Irrelevant"))</f>
        <v>Irrelevant</v>
      </c>
      <c r="X183" s="4" t="str">
        <f>IF(AND(OR(I183="Frakørselsrampe",I183="Tilkørselsrampe"),OR(Inddata!Y198="",Inddata!Y198&gt;(G183*1000))),G183*1000,IF(AND(OR(I183="Frakørselsrampe",I183="Tilkørselsrampe"),Inddata!Y198&gt;0),Inddata!Y198,"Irrelevant"))</f>
        <v>Irrelevant</v>
      </c>
      <c r="Y183" s="4" t="str">
        <f>IF(AND(I183="Frakørselsrampe",Inddata!Z198=""),95,IF(AND(I183="Tilkørselsrampe",Inddata!Z198=""),45,IF(AND(OR(I183="Frakørselsrampe",I183="Tilkørselsrampe"),Inddata!Z198&gt;4,Inddata!Z198&lt;200),Inddata!Z198,"Irrelevant")))</f>
        <v>Irrelevant</v>
      </c>
      <c r="Z183" s="4" t="str">
        <f>IF(AND(OR(I183="Frakørselsrampe",I183="Tilkørselsrampe"),Inddata!AA198=""),"Lige",IF(AND(OR(I183="Frakørselsrampe",I183="Tilkørselsrampe"),Inddata!AA198&gt;10),Inddata!AA198,"Irrelevant"))</f>
        <v>Irrelevant</v>
      </c>
      <c r="AA183" s="4" t="str">
        <f>IF(X183="Irrelevant","Irrelevant",IF(AND(OR(I183="Frakørselsrampe",I183="Tilkørselsrampe"),OR(Inddata!AB198="",Inddata!AB198&gt;(G183*1000-X183))),G183*1000-X183,IF(AND(OR(I183="Frakørselsrampe",I183="Tilkørselsrampe"),Inddata!AB198&gt;0),Inddata!AB198,"Irrelevant")))</f>
        <v>Irrelevant</v>
      </c>
      <c r="AB183" s="4" t="str">
        <f>IF(AND(I183="Frakørselsrampe",Inddata!AC198=""),60,IF(AND(I183="Tilkørselsrampe",Inddata!AC198=""),80,IF(AND(OR(I183="Frakørselsrampe",I183="Tilkørselsrampe"),Inddata!AC198&gt;4,Inddata!AC198&lt;200),Inddata!AC198,"Irrelevant")))</f>
        <v>Irrelevant</v>
      </c>
      <c r="AC183" s="4" t="str">
        <f>IF(AND(OR(I183="Motorvejsstrækning",I183="Frakørselsflettestrækning",I183="Tilkørselsflettestrækning"),Inddata!AD198=""),"Nej",IF(OR(I183="Motorvejsstrækning",I183="Frakørselsflettestrækning",I183="Tilkørselsflettestrækning"),Inddata!AD198,"Irrelevant"))</f>
        <v>Irrelevant</v>
      </c>
      <c r="AD183" s="4" t="str">
        <f>IF(AND(OR(I183="Motorvejsstrækning",I183="Frakørselsflettestrækning",I183="Tilkørselsflettestrækning"),Inddata!AE198=""),"130 km/t",IF(OR(I183="Motorvejsstrækning",I183="Frakørselsflettestrækning",I183="Tilkørselsflettestrækning"),Inddata!AE198,"Irrelevant"))</f>
        <v>Irrelevant</v>
      </c>
      <c r="AE183" s="4" t="str">
        <f>IF(AND(I183="Tilkørselsflettestrækning",Inddata!AF198=""),"Nej",IF(I183="Tilkørselsflettestrækning",Inddata!AF198,"Irrelevant"))</f>
        <v>Irrelevant</v>
      </c>
      <c r="AF183" s="4" t="str">
        <f>IF(AND(AE183="Ja",Inddata!AG198&gt;0,Inddata!AG198&lt;1.00000001),Inddata!AG198,IF(OR(AE183="Nej",AE183="Ja"),0,"Irrelevant"))</f>
        <v>Irrelevant</v>
      </c>
    </row>
    <row r="184" spans="1:32" x14ac:dyDescent="0.25">
      <c r="A184" s="4" t="str">
        <f>IF(Inddata!A199="","",Inddata!A199)</f>
        <v/>
      </c>
      <c r="B184" s="4" t="str">
        <f>IF(Inddata!B199="","",Inddata!B199)</f>
        <v/>
      </c>
      <c r="C184" s="4" t="str">
        <f>IF(Inddata!C199="","",Inddata!C199)</f>
        <v/>
      </c>
      <c r="D184" s="4" t="str">
        <f>IF(Inddata!D199="","",Inddata!D199)</f>
        <v/>
      </c>
      <c r="E184" s="4" t="str">
        <f>IF(Inddata!E199="","",Inddata!E199)</f>
        <v/>
      </c>
      <c r="F184" s="4" t="str">
        <f>IF(Inddata!F199="","",Inddata!F199)</f>
        <v/>
      </c>
      <c r="G184" s="4">
        <f>IF(Inddata!G199="","",Inddata!G199)</f>
        <v>0</v>
      </c>
      <c r="H184" s="4" t="str">
        <f>IF(Inddata!H199&gt;0.5,Inddata!H199,"")</f>
        <v/>
      </c>
      <c r="I184" s="4" t="str">
        <f>IF(Inddata!I199="","",Inddata!I199)</f>
        <v/>
      </c>
      <c r="J184" s="4" t="str">
        <f>IF(AND(OR(I184="Motorvejsstrækning",I184="Frakørselsflettestrækning",I184="Tilkørselsflettestrækning"),Inddata!K199=""),2,IF(AND(OR(I184="Motorvejsstrækning",I184="Frakørselsflettestrækning",I184="Tilkørselsflettestrækning"),Inddata!K199&gt;0.5,Inddata!K199&lt;21),Inddata!K199,"Irrelevant"))</f>
        <v>Irrelevant</v>
      </c>
      <c r="K184" s="4" t="str">
        <f>IF(AND(OR(I184="Motorvejsstrækning",I184="Frakørselsflettestrækning",I184="Tilkørselsflettestrækning",I184="Frakørselsrampe",I184="Tilkørselsrampe"),Inddata!L199=""),3.5,IF(AND(OR(I184="Motorvejsstrækning",I184="Frakørselsflettestrækning",I184="Tilkørselsflettestrækning",I184="Frakørselsrampe",I184="Tilkørselsrampe"),Inddata!L199&gt;1.5,Inddata!L199&lt;11),Inddata!L199,"Irrelevant"))</f>
        <v>Irrelevant</v>
      </c>
      <c r="L184" s="4" t="str">
        <f>IF(AND(I184="Motorvejsstrækning",Inddata!M199=""),"Nej",IF(I184="Motorvejsstrækning",Inddata!M199,"Irrelevant"))</f>
        <v>Irrelevant</v>
      </c>
      <c r="M184" s="4" t="str">
        <f>IF(AND(L184="Ja",Inddata!N199&gt;0,Inddata!N199&lt;1.00000001),Inddata!N199,IF(OR(L184="Nej",L184="Ja"),0,"Irrelevant"))</f>
        <v>Irrelevant</v>
      </c>
      <c r="N184" s="4" t="str">
        <f>IF(AND(OR(I184="Motorvejsstrækning",I184="Frakørselsflettestrækning",I184="Tilkørselsflettestrækning"),Inddata!O199=""),3,IF(AND(OR(I184="Motorvejsstrækning",I184="Frakørselsflettestrækning",I184="Tilkørselsflettestrækning"),Inddata!O199&lt;11,Inddata!O199&gt;-0.00000001),Inddata!O199,"Irrelevant"))</f>
        <v>Irrelevant</v>
      </c>
      <c r="O184" s="4" t="str">
        <f>IF(AND(OR(I184="Motorvejsstrækning",I184="Frakørselsflettestrækning",I184="Tilkørselsflettestrækning",I184="Frakørselsrampe",I184="Tilkørselsrampe"),Inddata!P199=""),0.5,IF(AND(OR(I184="Motorvejsstrækning",I184="Frakørselsflettestrækning",I184="Tilkørselsflettestrækning",I184="Frakørselsrampe",I184="Tilkørselsrampe"),Inddata!P199&gt;-0.00000001,Inddata!P199&lt;11),Inddata!P199,"Irrelevant"))</f>
        <v>Irrelevant</v>
      </c>
      <c r="P184" s="4" t="str">
        <f>IF(AND(OR(I184="Motorvejsstrækning",I184="Frakørselsflettestrækning",I184="Tilkørselsflettestrækning"),Inddata!Q199=""),5,IF(AND(OR(I184="Motorvejsstrækning",I184="Frakørselsflettestrækning",I184="Tilkørselsflettestrækning"),Inddata!Q199&gt;-0.00000001,Inddata!Q199&lt;101),Inddata!Q199,"Irrelevant"))</f>
        <v>Irrelevant</v>
      </c>
      <c r="Q184" s="4" t="str">
        <f>IF(AND(OR(I184="Motorvejsstrækning",I184="Frakørselsflettestrækning",I184="Tilkørselsflettestrækning"),Inddata!R199=""),"Lige",IF(AND(OR(I184="Motorvejsstrækning",I184="Frakørselsflettestrækning",I184="Tilkørselsflettestrækning"),Inddata!R199&gt;10),Inddata!R199,"Irrelevant"))</f>
        <v>Irrelevant</v>
      </c>
      <c r="R184" s="4" t="str">
        <f>IF(Q184="Lige",0,IF(AND(OR(I184="Motorvejsstrækning",I184="Frakørselsflettestrækning",I184="Tilkørselsflettestrækning"),OR(Inddata!S199="",Inddata!S199&gt;(G184*1000))),G184*1000,IF(AND(OR(I184="Motorvejsstrækning",I184="Frakørselsflettestrækning",I184="Tilkørselsflettestrækning"),Inddata!S199&gt;0),Inddata!S199,"Irrelevant")))</f>
        <v>Irrelevant</v>
      </c>
      <c r="S184" s="4" t="str">
        <f>IF(AND(OR(I184="Motorvejsstrækning",I184="Frakørselsflettestrækning",I184="Tilkørselsflettestrækning"),Inddata!T199=""),"Lige",IF(AND(OR(I184="Motorvejsstrækning",I184="Frakørselsflettestrækning",I184="Tilkørselsflettestrækning"),Inddata!T199&gt;10),Inddata!T199,"Irrelevant"))</f>
        <v>Irrelevant</v>
      </c>
      <c r="T184" s="4" t="str">
        <f>IF(S184="Lige",0,IF(R184="Irrelevant","Irrelevant",IF(AND(OR(I184="Motorvejsstrækning",I184="Frakørselsflettestrækning",I184="Tilkørselsflettestrækning"),OR(Inddata!U199="",Inddata!U199&gt;(G184*1000-R184))),G184*1000-R184,IF(AND(OR(I184="Motorvejsstrækning",I184="Frakørselsflettestrækning",I184="Tilkørselsflettestrækning"),Inddata!U199&gt;0),Inddata!U199,"Irrelevant"))))</f>
        <v>Irrelevant</v>
      </c>
      <c r="U184" s="4" t="str">
        <f>IF(AND(OR(I184="Motorvejsstrækning",I184="Frakørselsflettestrækning",I184="Tilkørselsflettestrækning",I184="Frakørselsrampe",I184="Tilkørselsrampe"),Inddata!V199=""),"Nej",IF(OR(I184="Motorvejsstrækning",I184="Frakørselsflettestrækning",I184="Tilkørselsflettestrækning",I184="Frakørselsrampe",I184="Tilkørselsrampe"),Inddata!V199,"Irrelevant"))</f>
        <v>Irrelevant</v>
      </c>
      <c r="V184" s="4" t="str">
        <f>IF(W184="Lige",IF(AND(OR(I184="Frakørselsrampe",I184="Tilkørselsrampe"),Inddata!W199=""),"Lige ruderrampe",IF(OR(I184="Frakørselsrampe",I184="Tilkørselsrampe"),Inddata!W199,"Irrelevant")),"Irrelevant")</f>
        <v>Irrelevant</v>
      </c>
      <c r="W184" s="4" t="str">
        <f>IF(AND(OR(I184="Frakørselsrampe",I184="Tilkørselsrampe"),Inddata!X199=""),"Lige",IF(AND(OR(I184="Frakørselsrampe",I184="Tilkørselsrampe"),Inddata!X199&gt;10),Inddata!X199,"Irrelevant"))</f>
        <v>Irrelevant</v>
      </c>
      <c r="X184" s="4" t="str">
        <f>IF(AND(OR(I184="Frakørselsrampe",I184="Tilkørselsrampe"),OR(Inddata!Y199="",Inddata!Y199&gt;(G184*1000))),G184*1000,IF(AND(OR(I184="Frakørselsrampe",I184="Tilkørselsrampe"),Inddata!Y199&gt;0),Inddata!Y199,"Irrelevant"))</f>
        <v>Irrelevant</v>
      </c>
      <c r="Y184" s="4" t="str">
        <f>IF(AND(I184="Frakørselsrampe",Inddata!Z199=""),95,IF(AND(I184="Tilkørselsrampe",Inddata!Z199=""),45,IF(AND(OR(I184="Frakørselsrampe",I184="Tilkørselsrampe"),Inddata!Z199&gt;4,Inddata!Z199&lt;200),Inddata!Z199,"Irrelevant")))</f>
        <v>Irrelevant</v>
      </c>
      <c r="Z184" s="4" t="str">
        <f>IF(AND(OR(I184="Frakørselsrampe",I184="Tilkørselsrampe"),Inddata!AA199=""),"Lige",IF(AND(OR(I184="Frakørselsrampe",I184="Tilkørselsrampe"),Inddata!AA199&gt;10),Inddata!AA199,"Irrelevant"))</f>
        <v>Irrelevant</v>
      </c>
      <c r="AA184" s="4" t="str">
        <f>IF(X184="Irrelevant","Irrelevant",IF(AND(OR(I184="Frakørselsrampe",I184="Tilkørselsrampe"),OR(Inddata!AB199="",Inddata!AB199&gt;(G184*1000-X184))),G184*1000-X184,IF(AND(OR(I184="Frakørselsrampe",I184="Tilkørselsrampe"),Inddata!AB199&gt;0),Inddata!AB199,"Irrelevant")))</f>
        <v>Irrelevant</v>
      </c>
      <c r="AB184" s="4" t="str">
        <f>IF(AND(I184="Frakørselsrampe",Inddata!AC199=""),60,IF(AND(I184="Tilkørselsrampe",Inddata!AC199=""),80,IF(AND(OR(I184="Frakørselsrampe",I184="Tilkørselsrampe"),Inddata!AC199&gt;4,Inddata!AC199&lt;200),Inddata!AC199,"Irrelevant")))</f>
        <v>Irrelevant</v>
      </c>
      <c r="AC184" s="4" t="str">
        <f>IF(AND(OR(I184="Motorvejsstrækning",I184="Frakørselsflettestrækning",I184="Tilkørselsflettestrækning"),Inddata!AD199=""),"Nej",IF(OR(I184="Motorvejsstrækning",I184="Frakørselsflettestrækning",I184="Tilkørselsflettestrækning"),Inddata!AD199,"Irrelevant"))</f>
        <v>Irrelevant</v>
      </c>
      <c r="AD184" s="4" t="str">
        <f>IF(AND(OR(I184="Motorvejsstrækning",I184="Frakørselsflettestrækning",I184="Tilkørselsflettestrækning"),Inddata!AE199=""),"130 km/t",IF(OR(I184="Motorvejsstrækning",I184="Frakørselsflettestrækning",I184="Tilkørselsflettestrækning"),Inddata!AE199,"Irrelevant"))</f>
        <v>Irrelevant</v>
      </c>
      <c r="AE184" s="4" t="str">
        <f>IF(AND(I184="Tilkørselsflettestrækning",Inddata!AF199=""),"Nej",IF(I184="Tilkørselsflettestrækning",Inddata!AF199,"Irrelevant"))</f>
        <v>Irrelevant</v>
      </c>
      <c r="AF184" s="4" t="str">
        <f>IF(AND(AE184="Ja",Inddata!AG199&gt;0,Inddata!AG199&lt;1.00000001),Inddata!AG199,IF(OR(AE184="Nej",AE184="Ja"),0,"Irrelevant"))</f>
        <v>Irrelevant</v>
      </c>
    </row>
    <row r="185" spans="1:32" x14ac:dyDescent="0.25">
      <c r="A185" s="4" t="str">
        <f>IF(Inddata!A200="","",Inddata!A200)</f>
        <v/>
      </c>
      <c r="B185" s="4" t="str">
        <f>IF(Inddata!B200="","",Inddata!B200)</f>
        <v/>
      </c>
      <c r="C185" s="4" t="str">
        <f>IF(Inddata!C200="","",Inddata!C200)</f>
        <v/>
      </c>
      <c r="D185" s="4" t="str">
        <f>IF(Inddata!D200="","",Inddata!D200)</f>
        <v/>
      </c>
      <c r="E185" s="4" t="str">
        <f>IF(Inddata!E200="","",Inddata!E200)</f>
        <v/>
      </c>
      <c r="F185" s="4" t="str">
        <f>IF(Inddata!F200="","",Inddata!F200)</f>
        <v/>
      </c>
      <c r="G185" s="4">
        <f>IF(Inddata!G200="","",Inddata!G200)</f>
        <v>0</v>
      </c>
      <c r="H185" s="4" t="str">
        <f>IF(Inddata!H200&gt;0.5,Inddata!H200,"")</f>
        <v/>
      </c>
      <c r="I185" s="4" t="str">
        <f>IF(Inddata!I200="","",Inddata!I200)</f>
        <v/>
      </c>
      <c r="J185" s="4" t="str">
        <f>IF(AND(OR(I185="Motorvejsstrækning",I185="Frakørselsflettestrækning",I185="Tilkørselsflettestrækning"),Inddata!K200=""),2,IF(AND(OR(I185="Motorvejsstrækning",I185="Frakørselsflettestrækning",I185="Tilkørselsflettestrækning"),Inddata!K200&gt;0.5,Inddata!K200&lt;21),Inddata!K200,"Irrelevant"))</f>
        <v>Irrelevant</v>
      </c>
      <c r="K185" s="4" t="str">
        <f>IF(AND(OR(I185="Motorvejsstrækning",I185="Frakørselsflettestrækning",I185="Tilkørselsflettestrækning",I185="Frakørselsrampe",I185="Tilkørselsrampe"),Inddata!L200=""),3.5,IF(AND(OR(I185="Motorvejsstrækning",I185="Frakørselsflettestrækning",I185="Tilkørselsflettestrækning",I185="Frakørselsrampe",I185="Tilkørselsrampe"),Inddata!L200&gt;1.5,Inddata!L200&lt;11),Inddata!L200,"Irrelevant"))</f>
        <v>Irrelevant</v>
      </c>
      <c r="L185" s="4" t="str">
        <f>IF(AND(I185="Motorvejsstrækning",Inddata!M200=""),"Nej",IF(I185="Motorvejsstrækning",Inddata!M200,"Irrelevant"))</f>
        <v>Irrelevant</v>
      </c>
      <c r="M185" s="4" t="str">
        <f>IF(AND(L185="Ja",Inddata!N200&gt;0,Inddata!N200&lt;1.00000001),Inddata!N200,IF(OR(L185="Nej",L185="Ja"),0,"Irrelevant"))</f>
        <v>Irrelevant</v>
      </c>
      <c r="N185" s="4" t="str">
        <f>IF(AND(OR(I185="Motorvejsstrækning",I185="Frakørselsflettestrækning",I185="Tilkørselsflettestrækning"),Inddata!O200=""),3,IF(AND(OR(I185="Motorvejsstrækning",I185="Frakørselsflettestrækning",I185="Tilkørselsflettestrækning"),Inddata!O200&lt;11,Inddata!O200&gt;-0.00000001),Inddata!O200,"Irrelevant"))</f>
        <v>Irrelevant</v>
      </c>
      <c r="O185" s="4" t="str">
        <f>IF(AND(OR(I185="Motorvejsstrækning",I185="Frakørselsflettestrækning",I185="Tilkørselsflettestrækning",I185="Frakørselsrampe",I185="Tilkørselsrampe"),Inddata!P200=""),0.5,IF(AND(OR(I185="Motorvejsstrækning",I185="Frakørselsflettestrækning",I185="Tilkørselsflettestrækning",I185="Frakørselsrampe",I185="Tilkørselsrampe"),Inddata!P200&gt;-0.00000001,Inddata!P200&lt;11),Inddata!P200,"Irrelevant"))</f>
        <v>Irrelevant</v>
      </c>
      <c r="P185" s="4" t="str">
        <f>IF(AND(OR(I185="Motorvejsstrækning",I185="Frakørselsflettestrækning",I185="Tilkørselsflettestrækning"),Inddata!Q200=""),5,IF(AND(OR(I185="Motorvejsstrækning",I185="Frakørselsflettestrækning",I185="Tilkørselsflettestrækning"),Inddata!Q200&gt;-0.00000001,Inddata!Q200&lt;101),Inddata!Q200,"Irrelevant"))</f>
        <v>Irrelevant</v>
      </c>
      <c r="Q185" s="4" t="str">
        <f>IF(AND(OR(I185="Motorvejsstrækning",I185="Frakørselsflettestrækning",I185="Tilkørselsflettestrækning"),Inddata!R200=""),"Lige",IF(AND(OR(I185="Motorvejsstrækning",I185="Frakørselsflettestrækning",I185="Tilkørselsflettestrækning"),Inddata!R200&gt;10),Inddata!R200,"Irrelevant"))</f>
        <v>Irrelevant</v>
      </c>
      <c r="R185" s="4" t="str">
        <f>IF(Q185="Lige",0,IF(AND(OR(I185="Motorvejsstrækning",I185="Frakørselsflettestrækning",I185="Tilkørselsflettestrækning"),OR(Inddata!S200="",Inddata!S200&gt;(G185*1000))),G185*1000,IF(AND(OR(I185="Motorvejsstrækning",I185="Frakørselsflettestrækning",I185="Tilkørselsflettestrækning"),Inddata!S200&gt;0),Inddata!S200,"Irrelevant")))</f>
        <v>Irrelevant</v>
      </c>
      <c r="S185" s="4" t="str">
        <f>IF(AND(OR(I185="Motorvejsstrækning",I185="Frakørselsflettestrækning",I185="Tilkørselsflettestrækning"),Inddata!T200=""),"Lige",IF(AND(OR(I185="Motorvejsstrækning",I185="Frakørselsflettestrækning",I185="Tilkørselsflettestrækning"),Inddata!T200&gt;10),Inddata!T200,"Irrelevant"))</f>
        <v>Irrelevant</v>
      </c>
      <c r="T185" s="4" t="str">
        <f>IF(S185="Lige",0,IF(R185="Irrelevant","Irrelevant",IF(AND(OR(I185="Motorvejsstrækning",I185="Frakørselsflettestrækning",I185="Tilkørselsflettestrækning"),OR(Inddata!U200="",Inddata!U200&gt;(G185*1000-R185))),G185*1000-R185,IF(AND(OR(I185="Motorvejsstrækning",I185="Frakørselsflettestrækning",I185="Tilkørselsflettestrækning"),Inddata!U200&gt;0),Inddata!U200,"Irrelevant"))))</f>
        <v>Irrelevant</v>
      </c>
      <c r="U185" s="4" t="str">
        <f>IF(AND(OR(I185="Motorvejsstrækning",I185="Frakørselsflettestrækning",I185="Tilkørselsflettestrækning",I185="Frakørselsrampe",I185="Tilkørselsrampe"),Inddata!V200=""),"Nej",IF(OR(I185="Motorvejsstrækning",I185="Frakørselsflettestrækning",I185="Tilkørselsflettestrækning",I185="Frakørselsrampe",I185="Tilkørselsrampe"),Inddata!V200,"Irrelevant"))</f>
        <v>Irrelevant</v>
      </c>
      <c r="V185" s="4" t="str">
        <f>IF(W185="Lige",IF(AND(OR(I185="Frakørselsrampe",I185="Tilkørselsrampe"),Inddata!W200=""),"Lige ruderrampe",IF(OR(I185="Frakørselsrampe",I185="Tilkørselsrampe"),Inddata!W200,"Irrelevant")),"Irrelevant")</f>
        <v>Irrelevant</v>
      </c>
      <c r="W185" s="4" t="str">
        <f>IF(AND(OR(I185="Frakørselsrampe",I185="Tilkørselsrampe"),Inddata!X200=""),"Lige",IF(AND(OR(I185="Frakørselsrampe",I185="Tilkørselsrampe"),Inddata!X200&gt;10),Inddata!X200,"Irrelevant"))</f>
        <v>Irrelevant</v>
      </c>
      <c r="X185" s="4" t="str">
        <f>IF(AND(OR(I185="Frakørselsrampe",I185="Tilkørselsrampe"),OR(Inddata!Y200="",Inddata!Y200&gt;(G185*1000))),G185*1000,IF(AND(OR(I185="Frakørselsrampe",I185="Tilkørselsrampe"),Inddata!Y200&gt;0),Inddata!Y200,"Irrelevant"))</f>
        <v>Irrelevant</v>
      </c>
      <c r="Y185" s="4" t="str">
        <f>IF(AND(I185="Frakørselsrampe",Inddata!Z200=""),95,IF(AND(I185="Tilkørselsrampe",Inddata!Z200=""),45,IF(AND(OR(I185="Frakørselsrampe",I185="Tilkørselsrampe"),Inddata!Z200&gt;4,Inddata!Z200&lt;200),Inddata!Z200,"Irrelevant")))</f>
        <v>Irrelevant</v>
      </c>
      <c r="Z185" s="4" t="str">
        <f>IF(AND(OR(I185="Frakørselsrampe",I185="Tilkørselsrampe"),Inddata!AA200=""),"Lige",IF(AND(OR(I185="Frakørselsrampe",I185="Tilkørselsrampe"),Inddata!AA200&gt;10),Inddata!AA200,"Irrelevant"))</f>
        <v>Irrelevant</v>
      </c>
      <c r="AA185" s="4" t="str">
        <f>IF(X185="Irrelevant","Irrelevant",IF(AND(OR(I185="Frakørselsrampe",I185="Tilkørselsrampe"),OR(Inddata!AB200="",Inddata!AB200&gt;(G185*1000-X185))),G185*1000-X185,IF(AND(OR(I185="Frakørselsrampe",I185="Tilkørselsrampe"),Inddata!AB200&gt;0),Inddata!AB200,"Irrelevant")))</f>
        <v>Irrelevant</v>
      </c>
      <c r="AB185" s="4" t="str">
        <f>IF(AND(I185="Frakørselsrampe",Inddata!AC200=""),60,IF(AND(I185="Tilkørselsrampe",Inddata!AC200=""),80,IF(AND(OR(I185="Frakørselsrampe",I185="Tilkørselsrampe"),Inddata!AC200&gt;4,Inddata!AC200&lt;200),Inddata!AC200,"Irrelevant")))</f>
        <v>Irrelevant</v>
      </c>
      <c r="AC185" s="4" t="str">
        <f>IF(AND(OR(I185="Motorvejsstrækning",I185="Frakørselsflettestrækning",I185="Tilkørselsflettestrækning"),Inddata!AD200=""),"Nej",IF(OR(I185="Motorvejsstrækning",I185="Frakørselsflettestrækning",I185="Tilkørselsflettestrækning"),Inddata!AD200,"Irrelevant"))</f>
        <v>Irrelevant</v>
      </c>
      <c r="AD185" s="4" t="str">
        <f>IF(AND(OR(I185="Motorvejsstrækning",I185="Frakørselsflettestrækning",I185="Tilkørselsflettestrækning"),Inddata!AE200=""),"130 km/t",IF(OR(I185="Motorvejsstrækning",I185="Frakørselsflettestrækning",I185="Tilkørselsflettestrækning"),Inddata!AE200,"Irrelevant"))</f>
        <v>Irrelevant</v>
      </c>
      <c r="AE185" s="4" t="str">
        <f>IF(AND(I185="Tilkørselsflettestrækning",Inddata!AF200=""),"Nej",IF(I185="Tilkørselsflettestrækning",Inddata!AF200,"Irrelevant"))</f>
        <v>Irrelevant</v>
      </c>
      <c r="AF185" s="4" t="str">
        <f>IF(AND(AE185="Ja",Inddata!AG200&gt;0,Inddata!AG200&lt;1.00000001),Inddata!AG200,IF(OR(AE185="Nej",AE185="Ja"),0,"Irrelevant"))</f>
        <v>Irrelevant</v>
      </c>
    </row>
    <row r="186" spans="1:32" x14ac:dyDescent="0.25">
      <c r="A186" s="4" t="str">
        <f>IF(Inddata!A201="","",Inddata!A201)</f>
        <v/>
      </c>
      <c r="B186" s="4" t="str">
        <f>IF(Inddata!B201="","",Inddata!B201)</f>
        <v/>
      </c>
      <c r="C186" s="4" t="str">
        <f>IF(Inddata!C201="","",Inddata!C201)</f>
        <v/>
      </c>
      <c r="D186" s="4" t="str">
        <f>IF(Inddata!D201="","",Inddata!D201)</f>
        <v/>
      </c>
      <c r="E186" s="4" t="str">
        <f>IF(Inddata!E201="","",Inddata!E201)</f>
        <v/>
      </c>
      <c r="F186" s="4" t="str">
        <f>IF(Inddata!F201="","",Inddata!F201)</f>
        <v/>
      </c>
      <c r="G186" s="4">
        <f>IF(Inddata!G201="","",Inddata!G201)</f>
        <v>0</v>
      </c>
      <c r="H186" s="4" t="str">
        <f>IF(Inddata!H201&gt;0.5,Inddata!H201,"")</f>
        <v/>
      </c>
      <c r="I186" s="4" t="str">
        <f>IF(Inddata!I201="","",Inddata!I201)</f>
        <v/>
      </c>
      <c r="J186" s="4" t="str">
        <f>IF(AND(OR(I186="Motorvejsstrækning",I186="Frakørselsflettestrækning",I186="Tilkørselsflettestrækning"),Inddata!K201=""),2,IF(AND(OR(I186="Motorvejsstrækning",I186="Frakørselsflettestrækning",I186="Tilkørselsflettestrækning"),Inddata!K201&gt;0.5,Inddata!K201&lt;21),Inddata!K201,"Irrelevant"))</f>
        <v>Irrelevant</v>
      </c>
      <c r="K186" s="4" t="str">
        <f>IF(AND(OR(I186="Motorvejsstrækning",I186="Frakørselsflettestrækning",I186="Tilkørselsflettestrækning",I186="Frakørselsrampe",I186="Tilkørselsrampe"),Inddata!L201=""),3.5,IF(AND(OR(I186="Motorvejsstrækning",I186="Frakørselsflettestrækning",I186="Tilkørselsflettestrækning",I186="Frakørselsrampe",I186="Tilkørselsrampe"),Inddata!L201&gt;1.5,Inddata!L201&lt;11),Inddata!L201,"Irrelevant"))</f>
        <v>Irrelevant</v>
      </c>
      <c r="L186" s="4" t="str">
        <f>IF(AND(I186="Motorvejsstrækning",Inddata!M201=""),"Nej",IF(I186="Motorvejsstrækning",Inddata!M201,"Irrelevant"))</f>
        <v>Irrelevant</v>
      </c>
      <c r="M186" s="4" t="str">
        <f>IF(AND(L186="Ja",Inddata!N201&gt;0,Inddata!N201&lt;1.00000001),Inddata!N201,IF(OR(L186="Nej",L186="Ja"),0,"Irrelevant"))</f>
        <v>Irrelevant</v>
      </c>
      <c r="N186" s="4" t="str">
        <f>IF(AND(OR(I186="Motorvejsstrækning",I186="Frakørselsflettestrækning",I186="Tilkørselsflettestrækning"),Inddata!O201=""),3,IF(AND(OR(I186="Motorvejsstrækning",I186="Frakørselsflettestrækning",I186="Tilkørselsflettestrækning"),Inddata!O201&lt;11,Inddata!O201&gt;-0.00000001),Inddata!O201,"Irrelevant"))</f>
        <v>Irrelevant</v>
      </c>
      <c r="O186" s="4" t="str">
        <f>IF(AND(OR(I186="Motorvejsstrækning",I186="Frakørselsflettestrækning",I186="Tilkørselsflettestrækning",I186="Frakørselsrampe",I186="Tilkørselsrampe"),Inddata!P201=""),0.5,IF(AND(OR(I186="Motorvejsstrækning",I186="Frakørselsflettestrækning",I186="Tilkørselsflettestrækning",I186="Frakørselsrampe",I186="Tilkørselsrampe"),Inddata!P201&gt;-0.00000001,Inddata!P201&lt;11),Inddata!P201,"Irrelevant"))</f>
        <v>Irrelevant</v>
      </c>
      <c r="P186" s="4" t="str">
        <f>IF(AND(OR(I186="Motorvejsstrækning",I186="Frakørselsflettestrækning",I186="Tilkørselsflettestrækning"),Inddata!Q201=""),5,IF(AND(OR(I186="Motorvejsstrækning",I186="Frakørselsflettestrækning",I186="Tilkørselsflettestrækning"),Inddata!Q201&gt;-0.00000001,Inddata!Q201&lt;101),Inddata!Q201,"Irrelevant"))</f>
        <v>Irrelevant</v>
      </c>
      <c r="Q186" s="4" t="str">
        <f>IF(AND(OR(I186="Motorvejsstrækning",I186="Frakørselsflettestrækning",I186="Tilkørselsflettestrækning"),Inddata!R201=""),"Lige",IF(AND(OR(I186="Motorvejsstrækning",I186="Frakørselsflettestrækning",I186="Tilkørselsflettestrækning"),Inddata!R201&gt;10),Inddata!R201,"Irrelevant"))</f>
        <v>Irrelevant</v>
      </c>
      <c r="R186" s="4" t="str">
        <f>IF(Q186="Lige",0,IF(AND(OR(I186="Motorvejsstrækning",I186="Frakørselsflettestrækning",I186="Tilkørselsflettestrækning"),OR(Inddata!S201="",Inddata!S201&gt;(G186*1000))),G186*1000,IF(AND(OR(I186="Motorvejsstrækning",I186="Frakørselsflettestrækning",I186="Tilkørselsflettestrækning"),Inddata!S201&gt;0),Inddata!S201,"Irrelevant")))</f>
        <v>Irrelevant</v>
      </c>
      <c r="S186" s="4" t="str">
        <f>IF(AND(OR(I186="Motorvejsstrækning",I186="Frakørselsflettestrækning",I186="Tilkørselsflettestrækning"),Inddata!T201=""),"Lige",IF(AND(OR(I186="Motorvejsstrækning",I186="Frakørselsflettestrækning",I186="Tilkørselsflettestrækning"),Inddata!T201&gt;10),Inddata!T201,"Irrelevant"))</f>
        <v>Irrelevant</v>
      </c>
      <c r="T186" s="4" t="str">
        <f>IF(S186="Lige",0,IF(R186="Irrelevant","Irrelevant",IF(AND(OR(I186="Motorvejsstrækning",I186="Frakørselsflettestrækning",I186="Tilkørselsflettestrækning"),OR(Inddata!U201="",Inddata!U201&gt;(G186*1000-R186))),G186*1000-R186,IF(AND(OR(I186="Motorvejsstrækning",I186="Frakørselsflettestrækning",I186="Tilkørselsflettestrækning"),Inddata!U201&gt;0),Inddata!U201,"Irrelevant"))))</f>
        <v>Irrelevant</v>
      </c>
      <c r="U186" s="4" t="str">
        <f>IF(AND(OR(I186="Motorvejsstrækning",I186="Frakørselsflettestrækning",I186="Tilkørselsflettestrækning",I186="Frakørselsrampe",I186="Tilkørselsrampe"),Inddata!V201=""),"Nej",IF(OR(I186="Motorvejsstrækning",I186="Frakørselsflettestrækning",I186="Tilkørselsflettestrækning",I186="Frakørselsrampe",I186="Tilkørselsrampe"),Inddata!V201,"Irrelevant"))</f>
        <v>Irrelevant</v>
      </c>
      <c r="V186" s="4" t="str">
        <f>IF(W186="Lige",IF(AND(OR(I186="Frakørselsrampe",I186="Tilkørselsrampe"),Inddata!W201=""),"Lige ruderrampe",IF(OR(I186="Frakørselsrampe",I186="Tilkørselsrampe"),Inddata!W201,"Irrelevant")),"Irrelevant")</f>
        <v>Irrelevant</v>
      </c>
      <c r="W186" s="4" t="str">
        <f>IF(AND(OR(I186="Frakørselsrampe",I186="Tilkørselsrampe"),Inddata!X201=""),"Lige",IF(AND(OR(I186="Frakørselsrampe",I186="Tilkørselsrampe"),Inddata!X201&gt;10),Inddata!X201,"Irrelevant"))</f>
        <v>Irrelevant</v>
      </c>
      <c r="X186" s="4" t="str">
        <f>IF(AND(OR(I186="Frakørselsrampe",I186="Tilkørselsrampe"),OR(Inddata!Y201="",Inddata!Y201&gt;(G186*1000))),G186*1000,IF(AND(OR(I186="Frakørselsrampe",I186="Tilkørselsrampe"),Inddata!Y201&gt;0),Inddata!Y201,"Irrelevant"))</f>
        <v>Irrelevant</v>
      </c>
      <c r="Y186" s="4" t="str">
        <f>IF(AND(I186="Frakørselsrampe",Inddata!Z201=""),95,IF(AND(I186="Tilkørselsrampe",Inddata!Z201=""),45,IF(AND(OR(I186="Frakørselsrampe",I186="Tilkørselsrampe"),Inddata!Z201&gt;4,Inddata!Z201&lt;200),Inddata!Z201,"Irrelevant")))</f>
        <v>Irrelevant</v>
      </c>
      <c r="Z186" s="4" t="str">
        <f>IF(AND(OR(I186="Frakørselsrampe",I186="Tilkørselsrampe"),Inddata!AA201=""),"Lige",IF(AND(OR(I186="Frakørselsrampe",I186="Tilkørselsrampe"),Inddata!AA201&gt;10),Inddata!AA201,"Irrelevant"))</f>
        <v>Irrelevant</v>
      </c>
      <c r="AA186" s="4" t="str">
        <f>IF(X186="Irrelevant","Irrelevant",IF(AND(OR(I186="Frakørselsrampe",I186="Tilkørselsrampe"),OR(Inddata!AB201="",Inddata!AB201&gt;(G186*1000-X186))),G186*1000-X186,IF(AND(OR(I186="Frakørselsrampe",I186="Tilkørselsrampe"),Inddata!AB201&gt;0),Inddata!AB201,"Irrelevant")))</f>
        <v>Irrelevant</v>
      </c>
      <c r="AB186" s="4" t="str">
        <f>IF(AND(I186="Frakørselsrampe",Inddata!AC201=""),60,IF(AND(I186="Tilkørselsrampe",Inddata!AC201=""),80,IF(AND(OR(I186="Frakørselsrampe",I186="Tilkørselsrampe"),Inddata!AC201&gt;4,Inddata!AC201&lt;200),Inddata!AC201,"Irrelevant")))</f>
        <v>Irrelevant</v>
      </c>
      <c r="AC186" s="4" t="str">
        <f>IF(AND(OR(I186="Motorvejsstrækning",I186="Frakørselsflettestrækning",I186="Tilkørselsflettestrækning"),Inddata!AD201=""),"Nej",IF(OR(I186="Motorvejsstrækning",I186="Frakørselsflettestrækning",I186="Tilkørselsflettestrækning"),Inddata!AD201,"Irrelevant"))</f>
        <v>Irrelevant</v>
      </c>
      <c r="AD186" s="4" t="str">
        <f>IF(AND(OR(I186="Motorvejsstrækning",I186="Frakørselsflettestrækning",I186="Tilkørselsflettestrækning"),Inddata!AE201=""),"130 km/t",IF(OR(I186="Motorvejsstrækning",I186="Frakørselsflettestrækning",I186="Tilkørselsflettestrækning"),Inddata!AE201,"Irrelevant"))</f>
        <v>Irrelevant</v>
      </c>
      <c r="AE186" s="4" t="str">
        <f>IF(AND(I186="Tilkørselsflettestrækning",Inddata!AF201=""),"Nej",IF(I186="Tilkørselsflettestrækning",Inddata!AF201,"Irrelevant"))</f>
        <v>Irrelevant</v>
      </c>
      <c r="AF186" s="4" t="str">
        <f>IF(AND(AE186="Ja",Inddata!AG201&gt;0,Inddata!AG201&lt;1.00000001),Inddata!AG201,IF(OR(AE186="Nej",AE186="Ja"),0,"Irrelevant"))</f>
        <v>Irrelevant</v>
      </c>
    </row>
    <row r="187" spans="1:32" x14ac:dyDescent="0.25">
      <c r="A187" s="4" t="str">
        <f>IF(Inddata!A202="","",Inddata!A202)</f>
        <v/>
      </c>
      <c r="B187" s="4" t="str">
        <f>IF(Inddata!B202="","",Inddata!B202)</f>
        <v/>
      </c>
      <c r="C187" s="4" t="str">
        <f>IF(Inddata!C202="","",Inddata!C202)</f>
        <v/>
      </c>
      <c r="D187" s="4" t="str">
        <f>IF(Inddata!D202="","",Inddata!D202)</f>
        <v/>
      </c>
      <c r="E187" s="4" t="str">
        <f>IF(Inddata!E202="","",Inddata!E202)</f>
        <v/>
      </c>
      <c r="F187" s="4" t="str">
        <f>IF(Inddata!F202="","",Inddata!F202)</f>
        <v/>
      </c>
      <c r="G187" s="4">
        <f>IF(Inddata!G202="","",Inddata!G202)</f>
        <v>0</v>
      </c>
      <c r="H187" s="4" t="str">
        <f>IF(Inddata!H202&gt;0.5,Inddata!H202,"")</f>
        <v/>
      </c>
      <c r="I187" s="4" t="str">
        <f>IF(Inddata!I202="","",Inddata!I202)</f>
        <v/>
      </c>
      <c r="J187" s="4" t="str">
        <f>IF(AND(OR(I187="Motorvejsstrækning",I187="Frakørselsflettestrækning",I187="Tilkørselsflettestrækning"),Inddata!K202=""),2,IF(AND(OR(I187="Motorvejsstrækning",I187="Frakørselsflettestrækning",I187="Tilkørselsflettestrækning"),Inddata!K202&gt;0.5,Inddata!K202&lt;21),Inddata!K202,"Irrelevant"))</f>
        <v>Irrelevant</v>
      </c>
      <c r="K187" s="4" t="str">
        <f>IF(AND(OR(I187="Motorvejsstrækning",I187="Frakørselsflettestrækning",I187="Tilkørselsflettestrækning",I187="Frakørselsrampe",I187="Tilkørselsrampe"),Inddata!L202=""),3.5,IF(AND(OR(I187="Motorvejsstrækning",I187="Frakørselsflettestrækning",I187="Tilkørselsflettestrækning",I187="Frakørselsrampe",I187="Tilkørselsrampe"),Inddata!L202&gt;1.5,Inddata!L202&lt;11),Inddata!L202,"Irrelevant"))</f>
        <v>Irrelevant</v>
      </c>
      <c r="L187" s="4" t="str">
        <f>IF(AND(I187="Motorvejsstrækning",Inddata!M202=""),"Nej",IF(I187="Motorvejsstrækning",Inddata!M202,"Irrelevant"))</f>
        <v>Irrelevant</v>
      </c>
      <c r="M187" s="4" t="str">
        <f>IF(AND(L187="Ja",Inddata!N202&gt;0,Inddata!N202&lt;1.00000001),Inddata!N202,IF(OR(L187="Nej",L187="Ja"),0,"Irrelevant"))</f>
        <v>Irrelevant</v>
      </c>
      <c r="N187" s="4" t="str">
        <f>IF(AND(OR(I187="Motorvejsstrækning",I187="Frakørselsflettestrækning",I187="Tilkørselsflettestrækning"),Inddata!O202=""),3,IF(AND(OR(I187="Motorvejsstrækning",I187="Frakørselsflettestrækning",I187="Tilkørselsflettestrækning"),Inddata!O202&lt;11,Inddata!O202&gt;-0.00000001),Inddata!O202,"Irrelevant"))</f>
        <v>Irrelevant</v>
      </c>
      <c r="O187" s="4" t="str">
        <f>IF(AND(OR(I187="Motorvejsstrækning",I187="Frakørselsflettestrækning",I187="Tilkørselsflettestrækning",I187="Frakørselsrampe",I187="Tilkørselsrampe"),Inddata!P202=""),0.5,IF(AND(OR(I187="Motorvejsstrækning",I187="Frakørselsflettestrækning",I187="Tilkørselsflettestrækning",I187="Frakørselsrampe",I187="Tilkørselsrampe"),Inddata!P202&gt;-0.00000001,Inddata!P202&lt;11),Inddata!P202,"Irrelevant"))</f>
        <v>Irrelevant</v>
      </c>
      <c r="P187" s="4" t="str">
        <f>IF(AND(OR(I187="Motorvejsstrækning",I187="Frakørselsflettestrækning",I187="Tilkørselsflettestrækning"),Inddata!Q202=""),5,IF(AND(OR(I187="Motorvejsstrækning",I187="Frakørselsflettestrækning",I187="Tilkørselsflettestrækning"),Inddata!Q202&gt;-0.00000001,Inddata!Q202&lt;101),Inddata!Q202,"Irrelevant"))</f>
        <v>Irrelevant</v>
      </c>
      <c r="Q187" s="4" t="str">
        <f>IF(AND(OR(I187="Motorvejsstrækning",I187="Frakørselsflettestrækning",I187="Tilkørselsflettestrækning"),Inddata!R202=""),"Lige",IF(AND(OR(I187="Motorvejsstrækning",I187="Frakørselsflettestrækning",I187="Tilkørselsflettestrækning"),Inddata!R202&gt;10),Inddata!R202,"Irrelevant"))</f>
        <v>Irrelevant</v>
      </c>
      <c r="R187" s="4" t="str">
        <f>IF(Q187="Lige",0,IF(AND(OR(I187="Motorvejsstrækning",I187="Frakørselsflettestrækning",I187="Tilkørselsflettestrækning"),OR(Inddata!S202="",Inddata!S202&gt;(G187*1000))),G187*1000,IF(AND(OR(I187="Motorvejsstrækning",I187="Frakørselsflettestrækning",I187="Tilkørselsflettestrækning"),Inddata!S202&gt;0),Inddata!S202,"Irrelevant")))</f>
        <v>Irrelevant</v>
      </c>
      <c r="S187" s="4" t="str">
        <f>IF(AND(OR(I187="Motorvejsstrækning",I187="Frakørselsflettestrækning",I187="Tilkørselsflettestrækning"),Inddata!T202=""),"Lige",IF(AND(OR(I187="Motorvejsstrækning",I187="Frakørselsflettestrækning",I187="Tilkørselsflettestrækning"),Inddata!T202&gt;10),Inddata!T202,"Irrelevant"))</f>
        <v>Irrelevant</v>
      </c>
      <c r="T187" s="4" t="str">
        <f>IF(S187="Lige",0,IF(R187="Irrelevant","Irrelevant",IF(AND(OR(I187="Motorvejsstrækning",I187="Frakørselsflettestrækning",I187="Tilkørselsflettestrækning"),OR(Inddata!U202="",Inddata!U202&gt;(G187*1000-R187))),G187*1000-R187,IF(AND(OR(I187="Motorvejsstrækning",I187="Frakørselsflettestrækning",I187="Tilkørselsflettestrækning"),Inddata!U202&gt;0),Inddata!U202,"Irrelevant"))))</f>
        <v>Irrelevant</v>
      </c>
      <c r="U187" s="4" t="str">
        <f>IF(AND(OR(I187="Motorvejsstrækning",I187="Frakørselsflettestrækning",I187="Tilkørselsflettestrækning",I187="Frakørselsrampe",I187="Tilkørselsrampe"),Inddata!V202=""),"Nej",IF(OR(I187="Motorvejsstrækning",I187="Frakørselsflettestrækning",I187="Tilkørselsflettestrækning",I187="Frakørselsrampe",I187="Tilkørselsrampe"),Inddata!V202,"Irrelevant"))</f>
        <v>Irrelevant</v>
      </c>
      <c r="V187" s="4" t="str">
        <f>IF(W187="Lige",IF(AND(OR(I187="Frakørselsrampe",I187="Tilkørselsrampe"),Inddata!W202=""),"Lige ruderrampe",IF(OR(I187="Frakørselsrampe",I187="Tilkørselsrampe"),Inddata!W202,"Irrelevant")),"Irrelevant")</f>
        <v>Irrelevant</v>
      </c>
      <c r="W187" s="4" t="str">
        <f>IF(AND(OR(I187="Frakørselsrampe",I187="Tilkørselsrampe"),Inddata!X202=""),"Lige",IF(AND(OR(I187="Frakørselsrampe",I187="Tilkørselsrampe"),Inddata!X202&gt;10),Inddata!X202,"Irrelevant"))</f>
        <v>Irrelevant</v>
      </c>
      <c r="X187" s="4" t="str">
        <f>IF(AND(OR(I187="Frakørselsrampe",I187="Tilkørselsrampe"),OR(Inddata!Y202="",Inddata!Y202&gt;(G187*1000))),G187*1000,IF(AND(OR(I187="Frakørselsrampe",I187="Tilkørselsrampe"),Inddata!Y202&gt;0),Inddata!Y202,"Irrelevant"))</f>
        <v>Irrelevant</v>
      </c>
      <c r="Y187" s="4" t="str">
        <f>IF(AND(I187="Frakørselsrampe",Inddata!Z202=""),95,IF(AND(I187="Tilkørselsrampe",Inddata!Z202=""),45,IF(AND(OR(I187="Frakørselsrampe",I187="Tilkørselsrampe"),Inddata!Z202&gt;4,Inddata!Z202&lt;200),Inddata!Z202,"Irrelevant")))</f>
        <v>Irrelevant</v>
      </c>
      <c r="Z187" s="4" t="str">
        <f>IF(AND(OR(I187="Frakørselsrampe",I187="Tilkørselsrampe"),Inddata!AA202=""),"Lige",IF(AND(OR(I187="Frakørselsrampe",I187="Tilkørselsrampe"),Inddata!AA202&gt;10),Inddata!AA202,"Irrelevant"))</f>
        <v>Irrelevant</v>
      </c>
      <c r="AA187" s="4" t="str">
        <f>IF(X187="Irrelevant","Irrelevant",IF(AND(OR(I187="Frakørselsrampe",I187="Tilkørselsrampe"),OR(Inddata!AB202="",Inddata!AB202&gt;(G187*1000-X187))),G187*1000-X187,IF(AND(OR(I187="Frakørselsrampe",I187="Tilkørselsrampe"),Inddata!AB202&gt;0),Inddata!AB202,"Irrelevant")))</f>
        <v>Irrelevant</v>
      </c>
      <c r="AB187" s="4" t="str">
        <f>IF(AND(I187="Frakørselsrampe",Inddata!AC202=""),60,IF(AND(I187="Tilkørselsrampe",Inddata!AC202=""),80,IF(AND(OR(I187="Frakørselsrampe",I187="Tilkørselsrampe"),Inddata!AC202&gt;4,Inddata!AC202&lt;200),Inddata!AC202,"Irrelevant")))</f>
        <v>Irrelevant</v>
      </c>
      <c r="AC187" s="4" t="str">
        <f>IF(AND(OR(I187="Motorvejsstrækning",I187="Frakørselsflettestrækning",I187="Tilkørselsflettestrækning"),Inddata!AD202=""),"Nej",IF(OR(I187="Motorvejsstrækning",I187="Frakørselsflettestrækning",I187="Tilkørselsflettestrækning"),Inddata!AD202,"Irrelevant"))</f>
        <v>Irrelevant</v>
      </c>
      <c r="AD187" s="4" t="str">
        <f>IF(AND(OR(I187="Motorvejsstrækning",I187="Frakørselsflettestrækning",I187="Tilkørselsflettestrækning"),Inddata!AE202=""),"130 km/t",IF(OR(I187="Motorvejsstrækning",I187="Frakørselsflettestrækning",I187="Tilkørselsflettestrækning"),Inddata!AE202,"Irrelevant"))</f>
        <v>Irrelevant</v>
      </c>
      <c r="AE187" s="4" t="str">
        <f>IF(AND(I187="Tilkørselsflettestrækning",Inddata!AF202=""),"Nej",IF(I187="Tilkørselsflettestrækning",Inddata!AF202,"Irrelevant"))</f>
        <v>Irrelevant</v>
      </c>
      <c r="AF187" s="4" t="str">
        <f>IF(AND(AE187="Ja",Inddata!AG202&gt;0,Inddata!AG202&lt;1.00000001),Inddata!AG202,IF(OR(AE187="Nej",AE187="Ja"),0,"Irrelevant"))</f>
        <v>Irrelevant</v>
      </c>
    </row>
    <row r="188" spans="1:32" x14ac:dyDescent="0.25">
      <c r="A188" s="4" t="str">
        <f>IF(Inddata!A203="","",Inddata!A203)</f>
        <v/>
      </c>
      <c r="B188" s="4" t="str">
        <f>IF(Inddata!B203="","",Inddata!B203)</f>
        <v/>
      </c>
      <c r="C188" s="4" t="str">
        <f>IF(Inddata!C203="","",Inddata!C203)</f>
        <v/>
      </c>
      <c r="D188" s="4" t="str">
        <f>IF(Inddata!D203="","",Inddata!D203)</f>
        <v/>
      </c>
      <c r="E188" s="4" t="str">
        <f>IF(Inddata!E203="","",Inddata!E203)</f>
        <v/>
      </c>
      <c r="F188" s="4" t="str">
        <f>IF(Inddata!F203="","",Inddata!F203)</f>
        <v/>
      </c>
      <c r="G188" s="4">
        <f>IF(Inddata!G203="","",Inddata!G203)</f>
        <v>0</v>
      </c>
      <c r="H188" s="4" t="str">
        <f>IF(Inddata!H203&gt;0.5,Inddata!H203,"")</f>
        <v/>
      </c>
      <c r="I188" s="4" t="str">
        <f>IF(Inddata!I203="","",Inddata!I203)</f>
        <v/>
      </c>
      <c r="J188" s="4" t="str">
        <f>IF(AND(OR(I188="Motorvejsstrækning",I188="Frakørselsflettestrækning",I188="Tilkørselsflettestrækning"),Inddata!K203=""),2,IF(AND(OR(I188="Motorvejsstrækning",I188="Frakørselsflettestrækning",I188="Tilkørselsflettestrækning"),Inddata!K203&gt;0.5,Inddata!K203&lt;21),Inddata!K203,"Irrelevant"))</f>
        <v>Irrelevant</v>
      </c>
      <c r="K188" s="4" t="str">
        <f>IF(AND(OR(I188="Motorvejsstrækning",I188="Frakørselsflettestrækning",I188="Tilkørselsflettestrækning",I188="Frakørselsrampe",I188="Tilkørselsrampe"),Inddata!L203=""),3.5,IF(AND(OR(I188="Motorvejsstrækning",I188="Frakørselsflettestrækning",I188="Tilkørselsflettestrækning",I188="Frakørselsrampe",I188="Tilkørselsrampe"),Inddata!L203&gt;1.5,Inddata!L203&lt;11),Inddata!L203,"Irrelevant"))</f>
        <v>Irrelevant</v>
      </c>
      <c r="L188" s="4" t="str">
        <f>IF(AND(I188="Motorvejsstrækning",Inddata!M203=""),"Nej",IF(I188="Motorvejsstrækning",Inddata!M203,"Irrelevant"))</f>
        <v>Irrelevant</v>
      </c>
      <c r="M188" s="4" t="str">
        <f>IF(AND(L188="Ja",Inddata!N203&gt;0,Inddata!N203&lt;1.00000001),Inddata!N203,IF(OR(L188="Nej",L188="Ja"),0,"Irrelevant"))</f>
        <v>Irrelevant</v>
      </c>
      <c r="N188" s="4" t="str">
        <f>IF(AND(OR(I188="Motorvejsstrækning",I188="Frakørselsflettestrækning",I188="Tilkørselsflettestrækning"),Inddata!O203=""),3,IF(AND(OR(I188="Motorvejsstrækning",I188="Frakørselsflettestrækning",I188="Tilkørselsflettestrækning"),Inddata!O203&lt;11,Inddata!O203&gt;-0.00000001),Inddata!O203,"Irrelevant"))</f>
        <v>Irrelevant</v>
      </c>
      <c r="O188" s="4" t="str">
        <f>IF(AND(OR(I188="Motorvejsstrækning",I188="Frakørselsflettestrækning",I188="Tilkørselsflettestrækning",I188="Frakørselsrampe",I188="Tilkørselsrampe"),Inddata!P203=""),0.5,IF(AND(OR(I188="Motorvejsstrækning",I188="Frakørselsflettestrækning",I188="Tilkørselsflettestrækning",I188="Frakørselsrampe",I188="Tilkørselsrampe"),Inddata!P203&gt;-0.00000001,Inddata!P203&lt;11),Inddata!P203,"Irrelevant"))</f>
        <v>Irrelevant</v>
      </c>
      <c r="P188" s="4" t="str">
        <f>IF(AND(OR(I188="Motorvejsstrækning",I188="Frakørselsflettestrækning",I188="Tilkørselsflettestrækning"),Inddata!Q203=""),5,IF(AND(OR(I188="Motorvejsstrækning",I188="Frakørselsflettestrækning",I188="Tilkørselsflettestrækning"),Inddata!Q203&gt;-0.00000001,Inddata!Q203&lt;101),Inddata!Q203,"Irrelevant"))</f>
        <v>Irrelevant</v>
      </c>
      <c r="Q188" s="4" t="str">
        <f>IF(AND(OR(I188="Motorvejsstrækning",I188="Frakørselsflettestrækning",I188="Tilkørselsflettestrækning"),Inddata!R203=""),"Lige",IF(AND(OR(I188="Motorvejsstrækning",I188="Frakørselsflettestrækning",I188="Tilkørselsflettestrækning"),Inddata!R203&gt;10),Inddata!R203,"Irrelevant"))</f>
        <v>Irrelevant</v>
      </c>
      <c r="R188" s="4" t="str">
        <f>IF(Q188="Lige",0,IF(AND(OR(I188="Motorvejsstrækning",I188="Frakørselsflettestrækning",I188="Tilkørselsflettestrækning"),OR(Inddata!S203="",Inddata!S203&gt;(G188*1000))),G188*1000,IF(AND(OR(I188="Motorvejsstrækning",I188="Frakørselsflettestrækning",I188="Tilkørselsflettestrækning"),Inddata!S203&gt;0),Inddata!S203,"Irrelevant")))</f>
        <v>Irrelevant</v>
      </c>
      <c r="S188" s="4" t="str">
        <f>IF(AND(OR(I188="Motorvejsstrækning",I188="Frakørselsflettestrækning",I188="Tilkørselsflettestrækning"),Inddata!T203=""),"Lige",IF(AND(OR(I188="Motorvejsstrækning",I188="Frakørselsflettestrækning",I188="Tilkørselsflettestrækning"),Inddata!T203&gt;10),Inddata!T203,"Irrelevant"))</f>
        <v>Irrelevant</v>
      </c>
      <c r="T188" s="4" t="str">
        <f>IF(S188="Lige",0,IF(R188="Irrelevant","Irrelevant",IF(AND(OR(I188="Motorvejsstrækning",I188="Frakørselsflettestrækning",I188="Tilkørselsflettestrækning"),OR(Inddata!U203="",Inddata!U203&gt;(G188*1000-R188))),G188*1000-R188,IF(AND(OR(I188="Motorvejsstrækning",I188="Frakørselsflettestrækning",I188="Tilkørselsflettestrækning"),Inddata!U203&gt;0),Inddata!U203,"Irrelevant"))))</f>
        <v>Irrelevant</v>
      </c>
      <c r="U188" s="4" t="str">
        <f>IF(AND(OR(I188="Motorvejsstrækning",I188="Frakørselsflettestrækning",I188="Tilkørselsflettestrækning",I188="Frakørselsrampe",I188="Tilkørselsrampe"),Inddata!V203=""),"Nej",IF(OR(I188="Motorvejsstrækning",I188="Frakørselsflettestrækning",I188="Tilkørselsflettestrækning",I188="Frakørselsrampe",I188="Tilkørselsrampe"),Inddata!V203,"Irrelevant"))</f>
        <v>Irrelevant</v>
      </c>
      <c r="V188" s="4" t="str">
        <f>IF(W188="Lige",IF(AND(OR(I188="Frakørselsrampe",I188="Tilkørselsrampe"),Inddata!W203=""),"Lige ruderrampe",IF(OR(I188="Frakørselsrampe",I188="Tilkørselsrampe"),Inddata!W203,"Irrelevant")),"Irrelevant")</f>
        <v>Irrelevant</v>
      </c>
      <c r="W188" s="4" t="str">
        <f>IF(AND(OR(I188="Frakørselsrampe",I188="Tilkørselsrampe"),Inddata!X203=""),"Lige",IF(AND(OR(I188="Frakørselsrampe",I188="Tilkørselsrampe"),Inddata!X203&gt;10),Inddata!X203,"Irrelevant"))</f>
        <v>Irrelevant</v>
      </c>
      <c r="X188" s="4" t="str">
        <f>IF(AND(OR(I188="Frakørselsrampe",I188="Tilkørselsrampe"),OR(Inddata!Y203="",Inddata!Y203&gt;(G188*1000))),G188*1000,IF(AND(OR(I188="Frakørselsrampe",I188="Tilkørselsrampe"),Inddata!Y203&gt;0),Inddata!Y203,"Irrelevant"))</f>
        <v>Irrelevant</v>
      </c>
      <c r="Y188" s="4" t="str">
        <f>IF(AND(I188="Frakørselsrampe",Inddata!Z203=""),95,IF(AND(I188="Tilkørselsrampe",Inddata!Z203=""),45,IF(AND(OR(I188="Frakørselsrampe",I188="Tilkørselsrampe"),Inddata!Z203&gt;4,Inddata!Z203&lt;200),Inddata!Z203,"Irrelevant")))</f>
        <v>Irrelevant</v>
      </c>
      <c r="Z188" s="4" t="str">
        <f>IF(AND(OR(I188="Frakørselsrampe",I188="Tilkørselsrampe"),Inddata!AA203=""),"Lige",IF(AND(OR(I188="Frakørselsrampe",I188="Tilkørselsrampe"),Inddata!AA203&gt;10),Inddata!AA203,"Irrelevant"))</f>
        <v>Irrelevant</v>
      </c>
      <c r="AA188" s="4" t="str">
        <f>IF(X188="Irrelevant","Irrelevant",IF(AND(OR(I188="Frakørselsrampe",I188="Tilkørselsrampe"),OR(Inddata!AB203="",Inddata!AB203&gt;(G188*1000-X188))),G188*1000-X188,IF(AND(OR(I188="Frakørselsrampe",I188="Tilkørselsrampe"),Inddata!AB203&gt;0),Inddata!AB203,"Irrelevant")))</f>
        <v>Irrelevant</v>
      </c>
      <c r="AB188" s="4" t="str">
        <f>IF(AND(I188="Frakørselsrampe",Inddata!AC203=""),60,IF(AND(I188="Tilkørselsrampe",Inddata!AC203=""),80,IF(AND(OR(I188="Frakørselsrampe",I188="Tilkørselsrampe"),Inddata!AC203&gt;4,Inddata!AC203&lt;200),Inddata!AC203,"Irrelevant")))</f>
        <v>Irrelevant</v>
      </c>
      <c r="AC188" s="4" t="str">
        <f>IF(AND(OR(I188="Motorvejsstrækning",I188="Frakørselsflettestrækning",I188="Tilkørselsflettestrækning"),Inddata!AD203=""),"Nej",IF(OR(I188="Motorvejsstrækning",I188="Frakørselsflettestrækning",I188="Tilkørselsflettestrækning"),Inddata!AD203,"Irrelevant"))</f>
        <v>Irrelevant</v>
      </c>
      <c r="AD188" s="4" t="str">
        <f>IF(AND(OR(I188="Motorvejsstrækning",I188="Frakørselsflettestrækning",I188="Tilkørselsflettestrækning"),Inddata!AE203=""),"130 km/t",IF(OR(I188="Motorvejsstrækning",I188="Frakørselsflettestrækning",I188="Tilkørselsflettestrækning"),Inddata!AE203,"Irrelevant"))</f>
        <v>Irrelevant</v>
      </c>
      <c r="AE188" s="4" t="str">
        <f>IF(AND(I188="Tilkørselsflettestrækning",Inddata!AF203=""),"Nej",IF(I188="Tilkørselsflettestrækning",Inddata!AF203,"Irrelevant"))</f>
        <v>Irrelevant</v>
      </c>
      <c r="AF188" s="4" t="str">
        <f>IF(AND(AE188="Ja",Inddata!AG203&gt;0,Inddata!AG203&lt;1.00000001),Inddata!AG203,IF(OR(AE188="Nej",AE188="Ja"),0,"Irrelevant"))</f>
        <v>Irrelevant</v>
      </c>
    </row>
    <row r="189" spans="1:32" x14ac:dyDescent="0.25">
      <c r="A189" s="4" t="str">
        <f>IF(Inddata!A204="","",Inddata!A204)</f>
        <v/>
      </c>
      <c r="B189" s="4" t="str">
        <f>IF(Inddata!B204="","",Inddata!B204)</f>
        <v/>
      </c>
      <c r="C189" s="4" t="str">
        <f>IF(Inddata!C204="","",Inddata!C204)</f>
        <v/>
      </c>
      <c r="D189" s="4" t="str">
        <f>IF(Inddata!D204="","",Inddata!D204)</f>
        <v/>
      </c>
      <c r="E189" s="4" t="str">
        <f>IF(Inddata!E204="","",Inddata!E204)</f>
        <v/>
      </c>
      <c r="F189" s="4" t="str">
        <f>IF(Inddata!F204="","",Inddata!F204)</f>
        <v/>
      </c>
      <c r="G189" s="4">
        <f>IF(Inddata!G204="","",Inddata!G204)</f>
        <v>0</v>
      </c>
      <c r="H189" s="4" t="str">
        <f>IF(Inddata!H204&gt;0.5,Inddata!H204,"")</f>
        <v/>
      </c>
      <c r="I189" s="4" t="str">
        <f>IF(Inddata!I204="","",Inddata!I204)</f>
        <v/>
      </c>
      <c r="J189" s="4" t="str">
        <f>IF(AND(OR(I189="Motorvejsstrækning",I189="Frakørselsflettestrækning",I189="Tilkørselsflettestrækning"),Inddata!K204=""),2,IF(AND(OR(I189="Motorvejsstrækning",I189="Frakørselsflettestrækning",I189="Tilkørselsflettestrækning"),Inddata!K204&gt;0.5,Inddata!K204&lt;21),Inddata!K204,"Irrelevant"))</f>
        <v>Irrelevant</v>
      </c>
      <c r="K189" s="4" t="str">
        <f>IF(AND(OR(I189="Motorvejsstrækning",I189="Frakørselsflettestrækning",I189="Tilkørselsflettestrækning",I189="Frakørselsrampe",I189="Tilkørselsrampe"),Inddata!L204=""),3.5,IF(AND(OR(I189="Motorvejsstrækning",I189="Frakørselsflettestrækning",I189="Tilkørselsflettestrækning",I189="Frakørselsrampe",I189="Tilkørselsrampe"),Inddata!L204&gt;1.5,Inddata!L204&lt;11),Inddata!L204,"Irrelevant"))</f>
        <v>Irrelevant</v>
      </c>
      <c r="L189" s="4" t="str">
        <f>IF(AND(I189="Motorvejsstrækning",Inddata!M204=""),"Nej",IF(I189="Motorvejsstrækning",Inddata!M204,"Irrelevant"))</f>
        <v>Irrelevant</v>
      </c>
      <c r="M189" s="4" t="str">
        <f>IF(AND(L189="Ja",Inddata!N204&gt;0,Inddata!N204&lt;1.00000001),Inddata!N204,IF(OR(L189="Nej",L189="Ja"),0,"Irrelevant"))</f>
        <v>Irrelevant</v>
      </c>
      <c r="N189" s="4" t="str">
        <f>IF(AND(OR(I189="Motorvejsstrækning",I189="Frakørselsflettestrækning",I189="Tilkørselsflettestrækning"),Inddata!O204=""),3,IF(AND(OR(I189="Motorvejsstrækning",I189="Frakørselsflettestrækning",I189="Tilkørselsflettestrækning"),Inddata!O204&lt;11,Inddata!O204&gt;-0.00000001),Inddata!O204,"Irrelevant"))</f>
        <v>Irrelevant</v>
      </c>
      <c r="O189" s="4" t="str">
        <f>IF(AND(OR(I189="Motorvejsstrækning",I189="Frakørselsflettestrækning",I189="Tilkørselsflettestrækning",I189="Frakørselsrampe",I189="Tilkørselsrampe"),Inddata!P204=""),0.5,IF(AND(OR(I189="Motorvejsstrækning",I189="Frakørselsflettestrækning",I189="Tilkørselsflettestrækning",I189="Frakørselsrampe",I189="Tilkørselsrampe"),Inddata!P204&gt;-0.00000001,Inddata!P204&lt;11),Inddata!P204,"Irrelevant"))</f>
        <v>Irrelevant</v>
      </c>
      <c r="P189" s="4" t="str">
        <f>IF(AND(OR(I189="Motorvejsstrækning",I189="Frakørselsflettestrækning",I189="Tilkørselsflettestrækning"),Inddata!Q204=""),5,IF(AND(OR(I189="Motorvejsstrækning",I189="Frakørselsflettestrækning",I189="Tilkørselsflettestrækning"),Inddata!Q204&gt;-0.00000001,Inddata!Q204&lt;101),Inddata!Q204,"Irrelevant"))</f>
        <v>Irrelevant</v>
      </c>
      <c r="Q189" s="4" t="str">
        <f>IF(AND(OR(I189="Motorvejsstrækning",I189="Frakørselsflettestrækning",I189="Tilkørselsflettestrækning"),Inddata!R204=""),"Lige",IF(AND(OR(I189="Motorvejsstrækning",I189="Frakørselsflettestrækning",I189="Tilkørselsflettestrækning"),Inddata!R204&gt;10),Inddata!R204,"Irrelevant"))</f>
        <v>Irrelevant</v>
      </c>
      <c r="R189" s="4" t="str">
        <f>IF(Q189="Lige",0,IF(AND(OR(I189="Motorvejsstrækning",I189="Frakørselsflettestrækning",I189="Tilkørselsflettestrækning"),OR(Inddata!S204="",Inddata!S204&gt;(G189*1000))),G189*1000,IF(AND(OR(I189="Motorvejsstrækning",I189="Frakørselsflettestrækning",I189="Tilkørselsflettestrækning"),Inddata!S204&gt;0),Inddata!S204,"Irrelevant")))</f>
        <v>Irrelevant</v>
      </c>
      <c r="S189" s="4" t="str">
        <f>IF(AND(OR(I189="Motorvejsstrækning",I189="Frakørselsflettestrækning",I189="Tilkørselsflettestrækning"),Inddata!T204=""),"Lige",IF(AND(OR(I189="Motorvejsstrækning",I189="Frakørselsflettestrækning",I189="Tilkørselsflettestrækning"),Inddata!T204&gt;10),Inddata!T204,"Irrelevant"))</f>
        <v>Irrelevant</v>
      </c>
      <c r="T189" s="4" t="str">
        <f>IF(S189="Lige",0,IF(R189="Irrelevant","Irrelevant",IF(AND(OR(I189="Motorvejsstrækning",I189="Frakørselsflettestrækning",I189="Tilkørselsflettestrækning"),OR(Inddata!U204="",Inddata!U204&gt;(G189*1000-R189))),G189*1000-R189,IF(AND(OR(I189="Motorvejsstrækning",I189="Frakørselsflettestrækning",I189="Tilkørselsflettestrækning"),Inddata!U204&gt;0),Inddata!U204,"Irrelevant"))))</f>
        <v>Irrelevant</v>
      </c>
      <c r="U189" s="4" t="str">
        <f>IF(AND(OR(I189="Motorvejsstrækning",I189="Frakørselsflettestrækning",I189="Tilkørselsflettestrækning",I189="Frakørselsrampe",I189="Tilkørselsrampe"),Inddata!V204=""),"Nej",IF(OR(I189="Motorvejsstrækning",I189="Frakørselsflettestrækning",I189="Tilkørselsflettestrækning",I189="Frakørselsrampe",I189="Tilkørselsrampe"),Inddata!V204,"Irrelevant"))</f>
        <v>Irrelevant</v>
      </c>
      <c r="V189" s="4" t="str">
        <f>IF(W189="Lige",IF(AND(OR(I189="Frakørselsrampe",I189="Tilkørselsrampe"),Inddata!W204=""),"Lige ruderrampe",IF(OR(I189="Frakørselsrampe",I189="Tilkørselsrampe"),Inddata!W204,"Irrelevant")),"Irrelevant")</f>
        <v>Irrelevant</v>
      </c>
      <c r="W189" s="4" t="str">
        <f>IF(AND(OR(I189="Frakørselsrampe",I189="Tilkørselsrampe"),Inddata!X204=""),"Lige",IF(AND(OR(I189="Frakørselsrampe",I189="Tilkørselsrampe"),Inddata!X204&gt;10),Inddata!X204,"Irrelevant"))</f>
        <v>Irrelevant</v>
      </c>
      <c r="X189" s="4" t="str">
        <f>IF(AND(OR(I189="Frakørselsrampe",I189="Tilkørselsrampe"),OR(Inddata!Y204="",Inddata!Y204&gt;(G189*1000))),G189*1000,IF(AND(OR(I189="Frakørselsrampe",I189="Tilkørselsrampe"),Inddata!Y204&gt;0),Inddata!Y204,"Irrelevant"))</f>
        <v>Irrelevant</v>
      </c>
      <c r="Y189" s="4" t="str">
        <f>IF(AND(I189="Frakørselsrampe",Inddata!Z204=""),95,IF(AND(I189="Tilkørselsrampe",Inddata!Z204=""),45,IF(AND(OR(I189="Frakørselsrampe",I189="Tilkørselsrampe"),Inddata!Z204&gt;4,Inddata!Z204&lt;200),Inddata!Z204,"Irrelevant")))</f>
        <v>Irrelevant</v>
      </c>
      <c r="Z189" s="4" t="str">
        <f>IF(AND(OR(I189="Frakørselsrampe",I189="Tilkørselsrampe"),Inddata!AA204=""),"Lige",IF(AND(OR(I189="Frakørselsrampe",I189="Tilkørselsrampe"),Inddata!AA204&gt;10),Inddata!AA204,"Irrelevant"))</f>
        <v>Irrelevant</v>
      </c>
      <c r="AA189" s="4" t="str">
        <f>IF(X189="Irrelevant","Irrelevant",IF(AND(OR(I189="Frakørselsrampe",I189="Tilkørselsrampe"),OR(Inddata!AB204="",Inddata!AB204&gt;(G189*1000-X189))),G189*1000-X189,IF(AND(OR(I189="Frakørselsrampe",I189="Tilkørselsrampe"),Inddata!AB204&gt;0),Inddata!AB204,"Irrelevant")))</f>
        <v>Irrelevant</v>
      </c>
      <c r="AB189" s="4" t="str">
        <f>IF(AND(I189="Frakørselsrampe",Inddata!AC204=""),60,IF(AND(I189="Tilkørselsrampe",Inddata!AC204=""),80,IF(AND(OR(I189="Frakørselsrampe",I189="Tilkørselsrampe"),Inddata!AC204&gt;4,Inddata!AC204&lt;200),Inddata!AC204,"Irrelevant")))</f>
        <v>Irrelevant</v>
      </c>
      <c r="AC189" s="4" t="str">
        <f>IF(AND(OR(I189="Motorvejsstrækning",I189="Frakørselsflettestrækning",I189="Tilkørselsflettestrækning"),Inddata!AD204=""),"Nej",IF(OR(I189="Motorvejsstrækning",I189="Frakørselsflettestrækning",I189="Tilkørselsflettestrækning"),Inddata!AD204,"Irrelevant"))</f>
        <v>Irrelevant</v>
      </c>
      <c r="AD189" s="4" t="str">
        <f>IF(AND(OR(I189="Motorvejsstrækning",I189="Frakørselsflettestrækning",I189="Tilkørselsflettestrækning"),Inddata!AE204=""),"130 km/t",IF(OR(I189="Motorvejsstrækning",I189="Frakørselsflettestrækning",I189="Tilkørselsflettestrækning"),Inddata!AE204,"Irrelevant"))</f>
        <v>Irrelevant</v>
      </c>
      <c r="AE189" s="4" t="str">
        <f>IF(AND(I189="Tilkørselsflettestrækning",Inddata!AF204=""),"Nej",IF(I189="Tilkørselsflettestrækning",Inddata!AF204,"Irrelevant"))</f>
        <v>Irrelevant</v>
      </c>
      <c r="AF189" s="4" t="str">
        <f>IF(AND(AE189="Ja",Inddata!AG204&gt;0,Inddata!AG204&lt;1.00000001),Inddata!AG204,IF(OR(AE189="Nej",AE189="Ja"),0,"Irrelevant"))</f>
        <v>Irrelevant</v>
      </c>
    </row>
    <row r="190" spans="1:32" x14ac:dyDescent="0.25">
      <c r="A190" s="4" t="str">
        <f>IF(Inddata!A205="","",Inddata!A205)</f>
        <v/>
      </c>
      <c r="B190" s="4" t="str">
        <f>IF(Inddata!B205="","",Inddata!B205)</f>
        <v/>
      </c>
      <c r="C190" s="4" t="str">
        <f>IF(Inddata!C205="","",Inddata!C205)</f>
        <v/>
      </c>
      <c r="D190" s="4" t="str">
        <f>IF(Inddata!D205="","",Inddata!D205)</f>
        <v/>
      </c>
      <c r="E190" s="4" t="str">
        <f>IF(Inddata!E205="","",Inddata!E205)</f>
        <v/>
      </c>
      <c r="F190" s="4" t="str">
        <f>IF(Inddata!F205="","",Inddata!F205)</f>
        <v/>
      </c>
      <c r="G190" s="4">
        <f>IF(Inddata!G205="","",Inddata!G205)</f>
        <v>0</v>
      </c>
      <c r="H190" s="4" t="str">
        <f>IF(Inddata!H205&gt;0.5,Inddata!H205,"")</f>
        <v/>
      </c>
      <c r="I190" s="4" t="str">
        <f>IF(Inddata!I205="","",Inddata!I205)</f>
        <v/>
      </c>
      <c r="J190" s="4" t="str">
        <f>IF(AND(OR(I190="Motorvejsstrækning",I190="Frakørselsflettestrækning",I190="Tilkørselsflettestrækning"),Inddata!K205=""),2,IF(AND(OR(I190="Motorvejsstrækning",I190="Frakørselsflettestrækning",I190="Tilkørselsflettestrækning"),Inddata!K205&gt;0.5,Inddata!K205&lt;21),Inddata!K205,"Irrelevant"))</f>
        <v>Irrelevant</v>
      </c>
      <c r="K190" s="4" t="str">
        <f>IF(AND(OR(I190="Motorvejsstrækning",I190="Frakørselsflettestrækning",I190="Tilkørselsflettestrækning",I190="Frakørselsrampe",I190="Tilkørselsrampe"),Inddata!L205=""),3.5,IF(AND(OR(I190="Motorvejsstrækning",I190="Frakørselsflettestrækning",I190="Tilkørselsflettestrækning",I190="Frakørselsrampe",I190="Tilkørselsrampe"),Inddata!L205&gt;1.5,Inddata!L205&lt;11),Inddata!L205,"Irrelevant"))</f>
        <v>Irrelevant</v>
      </c>
      <c r="L190" s="4" t="str">
        <f>IF(AND(I190="Motorvejsstrækning",Inddata!M205=""),"Nej",IF(I190="Motorvejsstrækning",Inddata!M205,"Irrelevant"))</f>
        <v>Irrelevant</v>
      </c>
      <c r="M190" s="4" t="str">
        <f>IF(AND(L190="Ja",Inddata!N205&gt;0,Inddata!N205&lt;1.00000001),Inddata!N205,IF(OR(L190="Nej",L190="Ja"),0,"Irrelevant"))</f>
        <v>Irrelevant</v>
      </c>
      <c r="N190" s="4" t="str">
        <f>IF(AND(OR(I190="Motorvejsstrækning",I190="Frakørselsflettestrækning",I190="Tilkørselsflettestrækning"),Inddata!O205=""),3,IF(AND(OR(I190="Motorvejsstrækning",I190="Frakørselsflettestrækning",I190="Tilkørselsflettestrækning"),Inddata!O205&lt;11,Inddata!O205&gt;-0.00000001),Inddata!O205,"Irrelevant"))</f>
        <v>Irrelevant</v>
      </c>
      <c r="O190" s="4" t="str">
        <f>IF(AND(OR(I190="Motorvejsstrækning",I190="Frakørselsflettestrækning",I190="Tilkørselsflettestrækning",I190="Frakørselsrampe",I190="Tilkørselsrampe"),Inddata!P205=""),0.5,IF(AND(OR(I190="Motorvejsstrækning",I190="Frakørselsflettestrækning",I190="Tilkørselsflettestrækning",I190="Frakørselsrampe",I190="Tilkørselsrampe"),Inddata!P205&gt;-0.00000001,Inddata!P205&lt;11),Inddata!P205,"Irrelevant"))</f>
        <v>Irrelevant</v>
      </c>
      <c r="P190" s="4" t="str">
        <f>IF(AND(OR(I190="Motorvejsstrækning",I190="Frakørselsflettestrækning",I190="Tilkørselsflettestrækning"),Inddata!Q205=""),5,IF(AND(OR(I190="Motorvejsstrækning",I190="Frakørselsflettestrækning",I190="Tilkørselsflettestrækning"),Inddata!Q205&gt;-0.00000001,Inddata!Q205&lt;101),Inddata!Q205,"Irrelevant"))</f>
        <v>Irrelevant</v>
      </c>
      <c r="Q190" s="4" t="str">
        <f>IF(AND(OR(I190="Motorvejsstrækning",I190="Frakørselsflettestrækning",I190="Tilkørselsflettestrækning"),Inddata!R205=""),"Lige",IF(AND(OR(I190="Motorvejsstrækning",I190="Frakørselsflettestrækning",I190="Tilkørselsflettestrækning"),Inddata!R205&gt;10),Inddata!R205,"Irrelevant"))</f>
        <v>Irrelevant</v>
      </c>
      <c r="R190" s="4" t="str">
        <f>IF(Q190="Lige",0,IF(AND(OR(I190="Motorvejsstrækning",I190="Frakørselsflettestrækning",I190="Tilkørselsflettestrækning"),OR(Inddata!S205="",Inddata!S205&gt;(G190*1000))),G190*1000,IF(AND(OR(I190="Motorvejsstrækning",I190="Frakørselsflettestrækning",I190="Tilkørselsflettestrækning"),Inddata!S205&gt;0),Inddata!S205,"Irrelevant")))</f>
        <v>Irrelevant</v>
      </c>
      <c r="S190" s="4" t="str">
        <f>IF(AND(OR(I190="Motorvejsstrækning",I190="Frakørselsflettestrækning",I190="Tilkørselsflettestrækning"),Inddata!T205=""),"Lige",IF(AND(OR(I190="Motorvejsstrækning",I190="Frakørselsflettestrækning",I190="Tilkørselsflettestrækning"),Inddata!T205&gt;10),Inddata!T205,"Irrelevant"))</f>
        <v>Irrelevant</v>
      </c>
      <c r="T190" s="4" t="str">
        <f>IF(S190="Lige",0,IF(R190="Irrelevant","Irrelevant",IF(AND(OR(I190="Motorvejsstrækning",I190="Frakørselsflettestrækning",I190="Tilkørselsflettestrækning"),OR(Inddata!U205="",Inddata!U205&gt;(G190*1000-R190))),G190*1000-R190,IF(AND(OR(I190="Motorvejsstrækning",I190="Frakørselsflettestrækning",I190="Tilkørselsflettestrækning"),Inddata!U205&gt;0),Inddata!U205,"Irrelevant"))))</f>
        <v>Irrelevant</v>
      </c>
      <c r="U190" s="4" t="str">
        <f>IF(AND(OR(I190="Motorvejsstrækning",I190="Frakørselsflettestrækning",I190="Tilkørselsflettestrækning",I190="Frakørselsrampe",I190="Tilkørselsrampe"),Inddata!V205=""),"Nej",IF(OR(I190="Motorvejsstrækning",I190="Frakørselsflettestrækning",I190="Tilkørselsflettestrækning",I190="Frakørselsrampe",I190="Tilkørselsrampe"),Inddata!V205,"Irrelevant"))</f>
        <v>Irrelevant</v>
      </c>
      <c r="V190" s="4" t="str">
        <f>IF(W190="Lige",IF(AND(OR(I190="Frakørselsrampe",I190="Tilkørselsrampe"),Inddata!W205=""),"Lige ruderrampe",IF(OR(I190="Frakørselsrampe",I190="Tilkørselsrampe"),Inddata!W205,"Irrelevant")),"Irrelevant")</f>
        <v>Irrelevant</v>
      </c>
      <c r="W190" s="4" t="str">
        <f>IF(AND(OR(I190="Frakørselsrampe",I190="Tilkørselsrampe"),Inddata!X205=""),"Lige",IF(AND(OR(I190="Frakørselsrampe",I190="Tilkørselsrampe"),Inddata!X205&gt;10),Inddata!X205,"Irrelevant"))</f>
        <v>Irrelevant</v>
      </c>
      <c r="X190" s="4" t="str">
        <f>IF(AND(OR(I190="Frakørselsrampe",I190="Tilkørselsrampe"),OR(Inddata!Y205="",Inddata!Y205&gt;(G190*1000))),G190*1000,IF(AND(OR(I190="Frakørselsrampe",I190="Tilkørselsrampe"),Inddata!Y205&gt;0),Inddata!Y205,"Irrelevant"))</f>
        <v>Irrelevant</v>
      </c>
      <c r="Y190" s="4" t="str">
        <f>IF(AND(I190="Frakørselsrampe",Inddata!Z205=""),95,IF(AND(I190="Tilkørselsrampe",Inddata!Z205=""),45,IF(AND(OR(I190="Frakørselsrampe",I190="Tilkørselsrampe"),Inddata!Z205&gt;4,Inddata!Z205&lt;200),Inddata!Z205,"Irrelevant")))</f>
        <v>Irrelevant</v>
      </c>
      <c r="Z190" s="4" t="str">
        <f>IF(AND(OR(I190="Frakørselsrampe",I190="Tilkørselsrampe"),Inddata!AA205=""),"Lige",IF(AND(OR(I190="Frakørselsrampe",I190="Tilkørselsrampe"),Inddata!AA205&gt;10),Inddata!AA205,"Irrelevant"))</f>
        <v>Irrelevant</v>
      </c>
      <c r="AA190" s="4" t="str">
        <f>IF(X190="Irrelevant","Irrelevant",IF(AND(OR(I190="Frakørselsrampe",I190="Tilkørselsrampe"),OR(Inddata!AB205="",Inddata!AB205&gt;(G190*1000-X190))),G190*1000-X190,IF(AND(OR(I190="Frakørselsrampe",I190="Tilkørselsrampe"),Inddata!AB205&gt;0),Inddata!AB205,"Irrelevant")))</f>
        <v>Irrelevant</v>
      </c>
      <c r="AB190" s="4" t="str">
        <f>IF(AND(I190="Frakørselsrampe",Inddata!AC205=""),60,IF(AND(I190="Tilkørselsrampe",Inddata!AC205=""),80,IF(AND(OR(I190="Frakørselsrampe",I190="Tilkørselsrampe"),Inddata!AC205&gt;4,Inddata!AC205&lt;200),Inddata!AC205,"Irrelevant")))</f>
        <v>Irrelevant</v>
      </c>
      <c r="AC190" s="4" t="str">
        <f>IF(AND(OR(I190="Motorvejsstrækning",I190="Frakørselsflettestrækning",I190="Tilkørselsflettestrækning"),Inddata!AD205=""),"Nej",IF(OR(I190="Motorvejsstrækning",I190="Frakørselsflettestrækning",I190="Tilkørselsflettestrækning"),Inddata!AD205,"Irrelevant"))</f>
        <v>Irrelevant</v>
      </c>
      <c r="AD190" s="4" t="str">
        <f>IF(AND(OR(I190="Motorvejsstrækning",I190="Frakørselsflettestrækning",I190="Tilkørselsflettestrækning"),Inddata!AE205=""),"130 km/t",IF(OR(I190="Motorvejsstrækning",I190="Frakørselsflettestrækning",I190="Tilkørselsflettestrækning"),Inddata!AE205,"Irrelevant"))</f>
        <v>Irrelevant</v>
      </c>
      <c r="AE190" s="4" t="str">
        <f>IF(AND(I190="Tilkørselsflettestrækning",Inddata!AF205=""),"Nej",IF(I190="Tilkørselsflettestrækning",Inddata!AF205,"Irrelevant"))</f>
        <v>Irrelevant</v>
      </c>
      <c r="AF190" s="4" t="str">
        <f>IF(AND(AE190="Ja",Inddata!AG205&gt;0,Inddata!AG205&lt;1.00000001),Inddata!AG205,IF(OR(AE190="Nej",AE190="Ja"),0,"Irrelevant"))</f>
        <v>Irrelevant</v>
      </c>
    </row>
    <row r="191" spans="1:32" x14ac:dyDescent="0.25">
      <c r="A191" s="4" t="str">
        <f>IF(Inddata!A206="","",Inddata!A206)</f>
        <v/>
      </c>
      <c r="B191" s="4" t="str">
        <f>IF(Inddata!B206="","",Inddata!B206)</f>
        <v/>
      </c>
      <c r="C191" s="4" t="str">
        <f>IF(Inddata!C206="","",Inddata!C206)</f>
        <v/>
      </c>
      <c r="D191" s="4" t="str">
        <f>IF(Inddata!D206="","",Inddata!D206)</f>
        <v/>
      </c>
      <c r="E191" s="4" t="str">
        <f>IF(Inddata!E206="","",Inddata!E206)</f>
        <v/>
      </c>
      <c r="F191" s="4" t="str">
        <f>IF(Inddata!F206="","",Inddata!F206)</f>
        <v/>
      </c>
      <c r="G191" s="4">
        <f>IF(Inddata!G206="","",Inddata!G206)</f>
        <v>0</v>
      </c>
      <c r="H191" s="4" t="str">
        <f>IF(Inddata!H206&gt;0.5,Inddata!H206,"")</f>
        <v/>
      </c>
      <c r="I191" s="4" t="str">
        <f>IF(Inddata!I206="","",Inddata!I206)</f>
        <v/>
      </c>
      <c r="J191" s="4" t="str">
        <f>IF(AND(OR(I191="Motorvejsstrækning",I191="Frakørselsflettestrækning",I191="Tilkørselsflettestrækning"),Inddata!K206=""),2,IF(AND(OR(I191="Motorvejsstrækning",I191="Frakørselsflettestrækning",I191="Tilkørselsflettestrækning"),Inddata!K206&gt;0.5,Inddata!K206&lt;21),Inddata!K206,"Irrelevant"))</f>
        <v>Irrelevant</v>
      </c>
      <c r="K191" s="4" t="str">
        <f>IF(AND(OR(I191="Motorvejsstrækning",I191="Frakørselsflettestrækning",I191="Tilkørselsflettestrækning",I191="Frakørselsrampe",I191="Tilkørselsrampe"),Inddata!L206=""),3.5,IF(AND(OR(I191="Motorvejsstrækning",I191="Frakørselsflettestrækning",I191="Tilkørselsflettestrækning",I191="Frakørselsrampe",I191="Tilkørselsrampe"),Inddata!L206&gt;1.5,Inddata!L206&lt;11),Inddata!L206,"Irrelevant"))</f>
        <v>Irrelevant</v>
      </c>
      <c r="L191" s="4" t="str">
        <f>IF(AND(I191="Motorvejsstrækning",Inddata!M206=""),"Nej",IF(I191="Motorvejsstrækning",Inddata!M206,"Irrelevant"))</f>
        <v>Irrelevant</v>
      </c>
      <c r="M191" s="4" t="str">
        <f>IF(AND(L191="Ja",Inddata!N206&gt;0,Inddata!N206&lt;1.00000001),Inddata!N206,IF(OR(L191="Nej",L191="Ja"),0,"Irrelevant"))</f>
        <v>Irrelevant</v>
      </c>
      <c r="N191" s="4" t="str">
        <f>IF(AND(OR(I191="Motorvejsstrækning",I191="Frakørselsflettestrækning",I191="Tilkørselsflettestrækning"),Inddata!O206=""),3,IF(AND(OR(I191="Motorvejsstrækning",I191="Frakørselsflettestrækning",I191="Tilkørselsflettestrækning"),Inddata!O206&lt;11,Inddata!O206&gt;-0.00000001),Inddata!O206,"Irrelevant"))</f>
        <v>Irrelevant</v>
      </c>
      <c r="O191" s="4" t="str">
        <f>IF(AND(OR(I191="Motorvejsstrækning",I191="Frakørselsflettestrækning",I191="Tilkørselsflettestrækning",I191="Frakørselsrampe",I191="Tilkørselsrampe"),Inddata!P206=""),0.5,IF(AND(OR(I191="Motorvejsstrækning",I191="Frakørselsflettestrækning",I191="Tilkørselsflettestrækning",I191="Frakørselsrampe",I191="Tilkørselsrampe"),Inddata!P206&gt;-0.00000001,Inddata!P206&lt;11),Inddata!P206,"Irrelevant"))</f>
        <v>Irrelevant</v>
      </c>
      <c r="P191" s="4" t="str">
        <f>IF(AND(OR(I191="Motorvejsstrækning",I191="Frakørselsflettestrækning",I191="Tilkørselsflettestrækning"),Inddata!Q206=""),5,IF(AND(OR(I191="Motorvejsstrækning",I191="Frakørselsflettestrækning",I191="Tilkørselsflettestrækning"),Inddata!Q206&gt;-0.00000001,Inddata!Q206&lt;101),Inddata!Q206,"Irrelevant"))</f>
        <v>Irrelevant</v>
      </c>
      <c r="Q191" s="4" t="str">
        <f>IF(AND(OR(I191="Motorvejsstrækning",I191="Frakørselsflettestrækning",I191="Tilkørselsflettestrækning"),Inddata!R206=""),"Lige",IF(AND(OR(I191="Motorvejsstrækning",I191="Frakørselsflettestrækning",I191="Tilkørselsflettestrækning"),Inddata!R206&gt;10),Inddata!R206,"Irrelevant"))</f>
        <v>Irrelevant</v>
      </c>
      <c r="R191" s="4" t="str">
        <f>IF(Q191="Lige",0,IF(AND(OR(I191="Motorvejsstrækning",I191="Frakørselsflettestrækning",I191="Tilkørselsflettestrækning"),OR(Inddata!S206="",Inddata!S206&gt;(G191*1000))),G191*1000,IF(AND(OR(I191="Motorvejsstrækning",I191="Frakørselsflettestrækning",I191="Tilkørselsflettestrækning"),Inddata!S206&gt;0),Inddata!S206,"Irrelevant")))</f>
        <v>Irrelevant</v>
      </c>
      <c r="S191" s="4" t="str">
        <f>IF(AND(OR(I191="Motorvejsstrækning",I191="Frakørselsflettestrækning",I191="Tilkørselsflettestrækning"),Inddata!T206=""),"Lige",IF(AND(OR(I191="Motorvejsstrækning",I191="Frakørselsflettestrækning",I191="Tilkørselsflettestrækning"),Inddata!T206&gt;10),Inddata!T206,"Irrelevant"))</f>
        <v>Irrelevant</v>
      </c>
      <c r="T191" s="4" t="str">
        <f>IF(S191="Lige",0,IF(R191="Irrelevant","Irrelevant",IF(AND(OR(I191="Motorvejsstrækning",I191="Frakørselsflettestrækning",I191="Tilkørselsflettestrækning"),OR(Inddata!U206="",Inddata!U206&gt;(G191*1000-R191))),G191*1000-R191,IF(AND(OR(I191="Motorvejsstrækning",I191="Frakørselsflettestrækning",I191="Tilkørselsflettestrækning"),Inddata!U206&gt;0),Inddata!U206,"Irrelevant"))))</f>
        <v>Irrelevant</v>
      </c>
      <c r="U191" s="4" t="str">
        <f>IF(AND(OR(I191="Motorvejsstrækning",I191="Frakørselsflettestrækning",I191="Tilkørselsflettestrækning",I191="Frakørselsrampe",I191="Tilkørselsrampe"),Inddata!V206=""),"Nej",IF(OR(I191="Motorvejsstrækning",I191="Frakørselsflettestrækning",I191="Tilkørselsflettestrækning",I191="Frakørselsrampe",I191="Tilkørselsrampe"),Inddata!V206,"Irrelevant"))</f>
        <v>Irrelevant</v>
      </c>
      <c r="V191" s="4" t="str">
        <f>IF(W191="Lige",IF(AND(OR(I191="Frakørselsrampe",I191="Tilkørselsrampe"),Inddata!W206=""),"Lige ruderrampe",IF(OR(I191="Frakørselsrampe",I191="Tilkørselsrampe"),Inddata!W206,"Irrelevant")),"Irrelevant")</f>
        <v>Irrelevant</v>
      </c>
      <c r="W191" s="4" t="str">
        <f>IF(AND(OR(I191="Frakørselsrampe",I191="Tilkørselsrampe"),Inddata!X206=""),"Lige",IF(AND(OR(I191="Frakørselsrampe",I191="Tilkørselsrampe"),Inddata!X206&gt;10),Inddata!X206,"Irrelevant"))</f>
        <v>Irrelevant</v>
      </c>
      <c r="X191" s="4" t="str">
        <f>IF(AND(OR(I191="Frakørselsrampe",I191="Tilkørselsrampe"),OR(Inddata!Y206="",Inddata!Y206&gt;(G191*1000))),G191*1000,IF(AND(OR(I191="Frakørselsrampe",I191="Tilkørselsrampe"),Inddata!Y206&gt;0),Inddata!Y206,"Irrelevant"))</f>
        <v>Irrelevant</v>
      </c>
      <c r="Y191" s="4" t="str">
        <f>IF(AND(I191="Frakørselsrampe",Inddata!Z206=""),95,IF(AND(I191="Tilkørselsrampe",Inddata!Z206=""),45,IF(AND(OR(I191="Frakørselsrampe",I191="Tilkørselsrampe"),Inddata!Z206&gt;4,Inddata!Z206&lt;200),Inddata!Z206,"Irrelevant")))</f>
        <v>Irrelevant</v>
      </c>
      <c r="Z191" s="4" t="str">
        <f>IF(AND(OR(I191="Frakørselsrampe",I191="Tilkørselsrampe"),Inddata!AA206=""),"Lige",IF(AND(OR(I191="Frakørselsrampe",I191="Tilkørselsrampe"),Inddata!AA206&gt;10),Inddata!AA206,"Irrelevant"))</f>
        <v>Irrelevant</v>
      </c>
      <c r="AA191" s="4" t="str">
        <f>IF(X191="Irrelevant","Irrelevant",IF(AND(OR(I191="Frakørselsrampe",I191="Tilkørselsrampe"),OR(Inddata!AB206="",Inddata!AB206&gt;(G191*1000-X191))),G191*1000-X191,IF(AND(OR(I191="Frakørselsrampe",I191="Tilkørselsrampe"),Inddata!AB206&gt;0),Inddata!AB206,"Irrelevant")))</f>
        <v>Irrelevant</v>
      </c>
      <c r="AB191" s="4" t="str">
        <f>IF(AND(I191="Frakørselsrampe",Inddata!AC206=""),60,IF(AND(I191="Tilkørselsrampe",Inddata!AC206=""),80,IF(AND(OR(I191="Frakørselsrampe",I191="Tilkørselsrampe"),Inddata!AC206&gt;4,Inddata!AC206&lt;200),Inddata!AC206,"Irrelevant")))</f>
        <v>Irrelevant</v>
      </c>
      <c r="AC191" s="4" t="str">
        <f>IF(AND(OR(I191="Motorvejsstrækning",I191="Frakørselsflettestrækning",I191="Tilkørselsflettestrækning"),Inddata!AD206=""),"Nej",IF(OR(I191="Motorvejsstrækning",I191="Frakørselsflettestrækning",I191="Tilkørselsflettestrækning"),Inddata!AD206,"Irrelevant"))</f>
        <v>Irrelevant</v>
      </c>
      <c r="AD191" s="4" t="str">
        <f>IF(AND(OR(I191="Motorvejsstrækning",I191="Frakørselsflettestrækning",I191="Tilkørselsflettestrækning"),Inddata!AE206=""),"130 km/t",IF(OR(I191="Motorvejsstrækning",I191="Frakørselsflettestrækning",I191="Tilkørselsflettestrækning"),Inddata!AE206,"Irrelevant"))</f>
        <v>Irrelevant</v>
      </c>
      <c r="AE191" s="4" t="str">
        <f>IF(AND(I191="Tilkørselsflettestrækning",Inddata!AF206=""),"Nej",IF(I191="Tilkørselsflettestrækning",Inddata!AF206,"Irrelevant"))</f>
        <v>Irrelevant</v>
      </c>
      <c r="AF191" s="4" t="str">
        <f>IF(AND(AE191="Ja",Inddata!AG206&gt;0,Inddata!AG206&lt;1.00000001),Inddata!AG206,IF(OR(AE191="Nej",AE191="Ja"),0,"Irrelevant"))</f>
        <v>Irrelevant</v>
      </c>
    </row>
    <row r="192" spans="1:32" x14ac:dyDescent="0.25">
      <c r="A192" s="4" t="str">
        <f>IF(Inddata!A207="","",Inddata!A207)</f>
        <v/>
      </c>
      <c r="B192" s="4" t="str">
        <f>IF(Inddata!B207="","",Inddata!B207)</f>
        <v/>
      </c>
      <c r="C192" s="4" t="str">
        <f>IF(Inddata!C207="","",Inddata!C207)</f>
        <v/>
      </c>
      <c r="D192" s="4" t="str">
        <f>IF(Inddata!D207="","",Inddata!D207)</f>
        <v/>
      </c>
      <c r="E192" s="4" t="str">
        <f>IF(Inddata!E207="","",Inddata!E207)</f>
        <v/>
      </c>
      <c r="F192" s="4" t="str">
        <f>IF(Inddata!F207="","",Inddata!F207)</f>
        <v/>
      </c>
      <c r="G192" s="4">
        <f>IF(Inddata!G207="","",Inddata!G207)</f>
        <v>0</v>
      </c>
      <c r="H192" s="4" t="str">
        <f>IF(Inddata!H207&gt;0.5,Inddata!H207,"")</f>
        <v/>
      </c>
      <c r="I192" s="4" t="str">
        <f>IF(Inddata!I207="","",Inddata!I207)</f>
        <v/>
      </c>
      <c r="J192" s="4" t="str">
        <f>IF(AND(OR(I192="Motorvejsstrækning",I192="Frakørselsflettestrækning",I192="Tilkørselsflettestrækning"),Inddata!K207=""),2,IF(AND(OR(I192="Motorvejsstrækning",I192="Frakørselsflettestrækning",I192="Tilkørselsflettestrækning"),Inddata!K207&gt;0.5,Inddata!K207&lt;21),Inddata!K207,"Irrelevant"))</f>
        <v>Irrelevant</v>
      </c>
      <c r="K192" s="4" t="str">
        <f>IF(AND(OR(I192="Motorvejsstrækning",I192="Frakørselsflettestrækning",I192="Tilkørselsflettestrækning",I192="Frakørselsrampe",I192="Tilkørselsrampe"),Inddata!L207=""),3.5,IF(AND(OR(I192="Motorvejsstrækning",I192="Frakørselsflettestrækning",I192="Tilkørselsflettestrækning",I192="Frakørselsrampe",I192="Tilkørselsrampe"),Inddata!L207&gt;1.5,Inddata!L207&lt;11),Inddata!L207,"Irrelevant"))</f>
        <v>Irrelevant</v>
      </c>
      <c r="L192" s="4" t="str">
        <f>IF(AND(I192="Motorvejsstrækning",Inddata!M207=""),"Nej",IF(I192="Motorvejsstrækning",Inddata!M207,"Irrelevant"))</f>
        <v>Irrelevant</v>
      </c>
      <c r="M192" s="4" t="str">
        <f>IF(AND(L192="Ja",Inddata!N207&gt;0,Inddata!N207&lt;1.00000001),Inddata!N207,IF(OR(L192="Nej",L192="Ja"),0,"Irrelevant"))</f>
        <v>Irrelevant</v>
      </c>
      <c r="N192" s="4" t="str">
        <f>IF(AND(OR(I192="Motorvejsstrækning",I192="Frakørselsflettestrækning",I192="Tilkørselsflettestrækning"),Inddata!O207=""),3,IF(AND(OR(I192="Motorvejsstrækning",I192="Frakørselsflettestrækning",I192="Tilkørselsflettestrækning"),Inddata!O207&lt;11,Inddata!O207&gt;-0.00000001),Inddata!O207,"Irrelevant"))</f>
        <v>Irrelevant</v>
      </c>
      <c r="O192" s="4" t="str">
        <f>IF(AND(OR(I192="Motorvejsstrækning",I192="Frakørselsflettestrækning",I192="Tilkørselsflettestrækning",I192="Frakørselsrampe",I192="Tilkørselsrampe"),Inddata!P207=""),0.5,IF(AND(OR(I192="Motorvejsstrækning",I192="Frakørselsflettestrækning",I192="Tilkørselsflettestrækning",I192="Frakørselsrampe",I192="Tilkørselsrampe"),Inddata!P207&gt;-0.00000001,Inddata!P207&lt;11),Inddata!P207,"Irrelevant"))</f>
        <v>Irrelevant</v>
      </c>
      <c r="P192" s="4" t="str">
        <f>IF(AND(OR(I192="Motorvejsstrækning",I192="Frakørselsflettestrækning",I192="Tilkørselsflettestrækning"),Inddata!Q207=""),5,IF(AND(OR(I192="Motorvejsstrækning",I192="Frakørselsflettestrækning",I192="Tilkørselsflettestrækning"),Inddata!Q207&gt;-0.00000001,Inddata!Q207&lt;101),Inddata!Q207,"Irrelevant"))</f>
        <v>Irrelevant</v>
      </c>
      <c r="Q192" s="4" t="str">
        <f>IF(AND(OR(I192="Motorvejsstrækning",I192="Frakørselsflettestrækning",I192="Tilkørselsflettestrækning"),Inddata!R207=""),"Lige",IF(AND(OR(I192="Motorvejsstrækning",I192="Frakørselsflettestrækning",I192="Tilkørselsflettestrækning"),Inddata!R207&gt;10),Inddata!R207,"Irrelevant"))</f>
        <v>Irrelevant</v>
      </c>
      <c r="R192" s="4" t="str">
        <f>IF(Q192="Lige",0,IF(AND(OR(I192="Motorvejsstrækning",I192="Frakørselsflettestrækning",I192="Tilkørselsflettestrækning"),OR(Inddata!S207="",Inddata!S207&gt;(G192*1000))),G192*1000,IF(AND(OR(I192="Motorvejsstrækning",I192="Frakørselsflettestrækning",I192="Tilkørselsflettestrækning"),Inddata!S207&gt;0),Inddata!S207,"Irrelevant")))</f>
        <v>Irrelevant</v>
      </c>
      <c r="S192" s="4" t="str">
        <f>IF(AND(OR(I192="Motorvejsstrækning",I192="Frakørselsflettestrækning",I192="Tilkørselsflettestrækning"),Inddata!T207=""),"Lige",IF(AND(OR(I192="Motorvejsstrækning",I192="Frakørselsflettestrækning",I192="Tilkørselsflettestrækning"),Inddata!T207&gt;10),Inddata!T207,"Irrelevant"))</f>
        <v>Irrelevant</v>
      </c>
      <c r="T192" s="4" t="str">
        <f>IF(S192="Lige",0,IF(R192="Irrelevant","Irrelevant",IF(AND(OR(I192="Motorvejsstrækning",I192="Frakørselsflettestrækning",I192="Tilkørselsflettestrækning"),OR(Inddata!U207="",Inddata!U207&gt;(G192*1000-R192))),G192*1000-R192,IF(AND(OR(I192="Motorvejsstrækning",I192="Frakørselsflettestrækning",I192="Tilkørselsflettestrækning"),Inddata!U207&gt;0),Inddata!U207,"Irrelevant"))))</f>
        <v>Irrelevant</v>
      </c>
      <c r="U192" s="4" t="str">
        <f>IF(AND(OR(I192="Motorvejsstrækning",I192="Frakørselsflettestrækning",I192="Tilkørselsflettestrækning",I192="Frakørselsrampe",I192="Tilkørselsrampe"),Inddata!V207=""),"Nej",IF(OR(I192="Motorvejsstrækning",I192="Frakørselsflettestrækning",I192="Tilkørselsflettestrækning",I192="Frakørselsrampe",I192="Tilkørselsrampe"),Inddata!V207,"Irrelevant"))</f>
        <v>Irrelevant</v>
      </c>
      <c r="V192" s="4" t="str">
        <f>IF(W192="Lige",IF(AND(OR(I192="Frakørselsrampe",I192="Tilkørselsrampe"),Inddata!W207=""),"Lige ruderrampe",IF(OR(I192="Frakørselsrampe",I192="Tilkørselsrampe"),Inddata!W207,"Irrelevant")),"Irrelevant")</f>
        <v>Irrelevant</v>
      </c>
      <c r="W192" s="4" t="str">
        <f>IF(AND(OR(I192="Frakørselsrampe",I192="Tilkørselsrampe"),Inddata!X207=""),"Lige",IF(AND(OR(I192="Frakørselsrampe",I192="Tilkørselsrampe"),Inddata!X207&gt;10),Inddata!X207,"Irrelevant"))</f>
        <v>Irrelevant</v>
      </c>
      <c r="X192" s="4" t="str">
        <f>IF(AND(OR(I192="Frakørselsrampe",I192="Tilkørselsrampe"),OR(Inddata!Y207="",Inddata!Y207&gt;(G192*1000))),G192*1000,IF(AND(OR(I192="Frakørselsrampe",I192="Tilkørselsrampe"),Inddata!Y207&gt;0),Inddata!Y207,"Irrelevant"))</f>
        <v>Irrelevant</v>
      </c>
      <c r="Y192" s="4" t="str">
        <f>IF(AND(I192="Frakørselsrampe",Inddata!Z207=""),95,IF(AND(I192="Tilkørselsrampe",Inddata!Z207=""),45,IF(AND(OR(I192="Frakørselsrampe",I192="Tilkørselsrampe"),Inddata!Z207&gt;4,Inddata!Z207&lt;200),Inddata!Z207,"Irrelevant")))</f>
        <v>Irrelevant</v>
      </c>
      <c r="Z192" s="4" t="str">
        <f>IF(AND(OR(I192="Frakørselsrampe",I192="Tilkørselsrampe"),Inddata!AA207=""),"Lige",IF(AND(OR(I192="Frakørselsrampe",I192="Tilkørselsrampe"),Inddata!AA207&gt;10),Inddata!AA207,"Irrelevant"))</f>
        <v>Irrelevant</v>
      </c>
      <c r="AA192" s="4" t="str">
        <f>IF(X192="Irrelevant","Irrelevant",IF(AND(OR(I192="Frakørselsrampe",I192="Tilkørselsrampe"),OR(Inddata!AB207="",Inddata!AB207&gt;(G192*1000-X192))),G192*1000-X192,IF(AND(OR(I192="Frakørselsrampe",I192="Tilkørselsrampe"),Inddata!AB207&gt;0),Inddata!AB207,"Irrelevant")))</f>
        <v>Irrelevant</v>
      </c>
      <c r="AB192" s="4" t="str">
        <f>IF(AND(I192="Frakørselsrampe",Inddata!AC207=""),60,IF(AND(I192="Tilkørselsrampe",Inddata!AC207=""),80,IF(AND(OR(I192="Frakørselsrampe",I192="Tilkørselsrampe"),Inddata!AC207&gt;4,Inddata!AC207&lt;200),Inddata!AC207,"Irrelevant")))</f>
        <v>Irrelevant</v>
      </c>
      <c r="AC192" s="4" t="str">
        <f>IF(AND(OR(I192="Motorvejsstrækning",I192="Frakørselsflettestrækning",I192="Tilkørselsflettestrækning"),Inddata!AD207=""),"Nej",IF(OR(I192="Motorvejsstrækning",I192="Frakørselsflettestrækning",I192="Tilkørselsflettestrækning"),Inddata!AD207,"Irrelevant"))</f>
        <v>Irrelevant</v>
      </c>
      <c r="AD192" s="4" t="str">
        <f>IF(AND(OR(I192="Motorvejsstrækning",I192="Frakørselsflettestrækning",I192="Tilkørselsflettestrækning"),Inddata!AE207=""),"130 km/t",IF(OR(I192="Motorvejsstrækning",I192="Frakørselsflettestrækning",I192="Tilkørselsflettestrækning"),Inddata!AE207,"Irrelevant"))</f>
        <v>Irrelevant</v>
      </c>
      <c r="AE192" s="4" t="str">
        <f>IF(AND(I192="Tilkørselsflettestrækning",Inddata!AF207=""),"Nej",IF(I192="Tilkørselsflettestrækning",Inddata!AF207,"Irrelevant"))</f>
        <v>Irrelevant</v>
      </c>
      <c r="AF192" s="4" t="str">
        <f>IF(AND(AE192="Ja",Inddata!AG207&gt;0,Inddata!AG207&lt;1.00000001),Inddata!AG207,IF(OR(AE192="Nej",AE192="Ja"),0,"Irrelevant"))</f>
        <v>Irrelevant</v>
      </c>
    </row>
    <row r="193" spans="1:32" x14ac:dyDescent="0.25">
      <c r="A193" s="4" t="str">
        <f>IF(Inddata!A208="","",Inddata!A208)</f>
        <v/>
      </c>
      <c r="B193" s="4" t="str">
        <f>IF(Inddata!B208="","",Inddata!B208)</f>
        <v/>
      </c>
      <c r="C193" s="4" t="str">
        <f>IF(Inddata!C208="","",Inddata!C208)</f>
        <v/>
      </c>
      <c r="D193" s="4" t="str">
        <f>IF(Inddata!D208="","",Inddata!D208)</f>
        <v/>
      </c>
      <c r="E193" s="4" t="str">
        <f>IF(Inddata!E208="","",Inddata!E208)</f>
        <v/>
      </c>
      <c r="F193" s="4" t="str">
        <f>IF(Inddata!F208="","",Inddata!F208)</f>
        <v/>
      </c>
      <c r="G193" s="4">
        <f>IF(Inddata!G208="","",Inddata!G208)</f>
        <v>0</v>
      </c>
      <c r="H193" s="4" t="str">
        <f>IF(Inddata!H208&gt;0.5,Inddata!H208,"")</f>
        <v/>
      </c>
      <c r="I193" s="4" t="str">
        <f>IF(Inddata!I208="","",Inddata!I208)</f>
        <v/>
      </c>
      <c r="J193" s="4" t="str">
        <f>IF(AND(OR(I193="Motorvejsstrækning",I193="Frakørselsflettestrækning",I193="Tilkørselsflettestrækning"),Inddata!K208=""),2,IF(AND(OR(I193="Motorvejsstrækning",I193="Frakørselsflettestrækning",I193="Tilkørselsflettestrækning"),Inddata!K208&gt;0.5,Inddata!K208&lt;21),Inddata!K208,"Irrelevant"))</f>
        <v>Irrelevant</v>
      </c>
      <c r="K193" s="4" t="str">
        <f>IF(AND(OR(I193="Motorvejsstrækning",I193="Frakørselsflettestrækning",I193="Tilkørselsflettestrækning",I193="Frakørselsrampe",I193="Tilkørselsrampe"),Inddata!L208=""),3.5,IF(AND(OR(I193="Motorvejsstrækning",I193="Frakørselsflettestrækning",I193="Tilkørselsflettestrækning",I193="Frakørselsrampe",I193="Tilkørselsrampe"),Inddata!L208&gt;1.5,Inddata!L208&lt;11),Inddata!L208,"Irrelevant"))</f>
        <v>Irrelevant</v>
      </c>
      <c r="L193" s="4" t="str">
        <f>IF(AND(I193="Motorvejsstrækning",Inddata!M208=""),"Nej",IF(I193="Motorvejsstrækning",Inddata!M208,"Irrelevant"))</f>
        <v>Irrelevant</v>
      </c>
      <c r="M193" s="4" t="str">
        <f>IF(AND(L193="Ja",Inddata!N208&gt;0,Inddata!N208&lt;1.00000001),Inddata!N208,IF(OR(L193="Nej",L193="Ja"),0,"Irrelevant"))</f>
        <v>Irrelevant</v>
      </c>
      <c r="N193" s="4" t="str">
        <f>IF(AND(OR(I193="Motorvejsstrækning",I193="Frakørselsflettestrækning",I193="Tilkørselsflettestrækning"),Inddata!O208=""),3,IF(AND(OR(I193="Motorvejsstrækning",I193="Frakørselsflettestrækning",I193="Tilkørselsflettestrækning"),Inddata!O208&lt;11,Inddata!O208&gt;-0.00000001),Inddata!O208,"Irrelevant"))</f>
        <v>Irrelevant</v>
      </c>
      <c r="O193" s="4" t="str">
        <f>IF(AND(OR(I193="Motorvejsstrækning",I193="Frakørselsflettestrækning",I193="Tilkørselsflettestrækning",I193="Frakørselsrampe",I193="Tilkørselsrampe"),Inddata!P208=""),0.5,IF(AND(OR(I193="Motorvejsstrækning",I193="Frakørselsflettestrækning",I193="Tilkørselsflettestrækning",I193="Frakørselsrampe",I193="Tilkørselsrampe"),Inddata!P208&gt;-0.00000001,Inddata!P208&lt;11),Inddata!P208,"Irrelevant"))</f>
        <v>Irrelevant</v>
      </c>
      <c r="P193" s="4" t="str">
        <f>IF(AND(OR(I193="Motorvejsstrækning",I193="Frakørselsflettestrækning",I193="Tilkørselsflettestrækning"),Inddata!Q208=""),5,IF(AND(OR(I193="Motorvejsstrækning",I193="Frakørselsflettestrækning",I193="Tilkørselsflettestrækning"),Inddata!Q208&gt;-0.00000001,Inddata!Q208&lt;101),Inddata!Q208,"Irrelevant"))</f>
        <v>Irrelevant</v>
      </c>
      <c r="Q193" s="4" t="str">
        <f>IF(AND(OR(I193="Motorvejsstrækning",I193="Frakørselsflettestrækning",I193="Tilkørselsflettestrækning"),Inddata!R208=""),"Lige",IF(AND(OR(I193="Motorvejsstrækning",I193="Frakørselsflettestrækning",I193="Tilkørselsflettestrækning"),Inddata!R208&gt;10),Inddata!R208,"Irrelevant"))</f>
        <v>Irrelevant</v>
      </c>
      <c r="R193" s="4" t="str">
        <f>IF(Q193="Lige",0,IF(AND(OR(I193="Motorvejsstrækning",I193="Frakørselsflettestrækning",I193="Tilkørselsflettestrækning"),OR(Inddata!S208="",Inddata!S208&gt;(G193*1000))),G193*1000,IF(AND(OR(I193="Motorvejsstrækning",I193="Frakørselsflettestrækning",I193="Tilkørselsflettestrækning"),Inddata!S208&gt;0),Inddata!S208,"Irrelevant")))</f>
        <v>Irrelevant</v>
      </c>
      <c r="S193" s="4" t="str">
        <f>IF(AND(OR(I193="Motorvejsstrækning",I193="Frakørselsflettestrækning",I193="Tilkørselsflettestrækning"),Inddata!T208=""),"Lige",IF(AND(OR(I193="Motorvejsstrækning",I193="Frakørselsflettestrækning",I193="Tilkørselsflettestrækning"),Inddata!T208&gt;10),Inddata!T208,"Irrelevant"))</f>
        <v>Irrelevant</v>
      </c>
      <c r="T193" s="4" t="str">
        <f>IF(S193="Lige",0,IF(R193="Irrelevant","Irrelevant",IF(AND(OR(I193="Motorvejsstrækning",I193="Frakørselsflettestrækning",I193="Tilkørselsflettestrækning"),OR(Inddata!U208="",Inddata!U208&gt;(G193*1000-R193))),G193*1000-R193,IF(AND(OR(I193="Motorvejsstrækning",I193="Frakørselsflettestrækning",I193="Tilkørselsflettestrækning"),Inddata!U208&gt;0),Inddata!U208,"Irrelevant"))))</f>
        <v>Irrelevant</v>
      </c>
      <c r="U193" s="4" t="str">
        <f>IF(AND(OR(I193="Motorvejsstrækning",I193="Frakørselsflettestrækning",I193="Tilkørselsflettestrækning",I193="Frakørselsrampe",I193="Tilkørselsrampe"),Inddata!V208=""),"Nej",IF(OR(I193="Motorvejsstrækning",I193="Frakørselsflettestrækning",I193="Tilkørselsflettestrækning",I193="Frakørselsrampe",I193="Tilkørselsrampe"),Inddata!V208,"Irrelevant"))</f>
        <v>Irrelevant</v>
      </c>
      <c r="V193" s="4" t="str">
        <f>IF(W193="Lige",IF(AND(OR(I193="Frakørselsrampe",I193="Tilkørselsrampe"),Inddata!W208=""),"Lige ruderrampe",IF(OR(I193="Frakørselsrampe",I193="Tilkørselsrampe"),Inddata!W208,"Irrelevant")),"Irrelevant")</f>
        <v>Irrelevant</v>
      </c>
      <c r="W193" s="4" t="str">
        <f>IF(AND(OR(I193="Frakørselsrampe",I193="Tilkørselsrampe"),Inddata!X208=""),"Lige",IF(AND(OR(I193="Frakørselsrampe",I193="Tilkørselsrampe"),Inddata!X208&gt;10),Inddata!X208,"Irrelevant"))</f>
        <v>Irrelevant</v>
      </c>
      <c r="X193" s="4" t="str">
        <f>IF(AND(OR(I193="Frakørselsrampe",I193="Tilkørselsrampe"),OR(Inddata!Y208="",Inddata!Y208&gt;(G193*1000))),G193*1000,IF(AND(OR(I193="Frakørselsrampe",I193="Tilkørselsrampe"),Inddata!Y208&gt;0),Inddata!Y208,"Irrelevant"))</f>
        <v>Irrelevant</v>
      </c>
      <c r="Y193" s="4" t="str">
        <f>IF(AND(I193="Frakørselsrampe",Inddata!Z208=""),95,IF(AND(I193="Tilkørselsrampe",Inddata!Z208=""),45,IF(AND(OR(I193="Frakørselsrampe",I193="Tilkørselsrampe"),Inddata!Z208&gt;4,Inddata!Z208&lt;200),Inddata!Z208,"Irrelevant")))</f>
        <v>Irrelevant</v>
      </c>
      <c r="Z193" s="4" t="str">
        <f>IF(AND(OR(I193="Frakørselsrampe",I193="Tilkørselsrampe"),Inddata!AA208=""),"Lige",IF(AND(OR(I193="Frakørselsrampe",I193="Tilkørselsrampe"),Inddata!AA208&gt;10),Inddata!AA208,"Irrelevant"))</f>
        <v>Irrelevant</v>
      </c>
      <c r="AA193" s="4" t="str">
        <f>IF(X193="Irrelevant","Irrelevant",IF(AND(OR(I193="Frakørselsrampe",I193="Tilkørselsrampe"),OR(Inddata!AB208="",Inddata!AB208&gt;(G193*1000-X193))),G193*1000-X193,IF(AND(OR(I193="Frakørselsrampe",I193="Tilkørselsrampe"),Inddata!AB208&gt;0),Inddata!AB208,"Irrelevant")))</f>
        <v>Irrelevant</v>
      </c>
      <c r="AB193" s="4" t="str">
        <f>IF(AND(I193="Frakørselsrampe",Inddata!AC208=""),60,IF(AND(I193="Tilkørselsrampe",Inddata!AC208=""),80,IF(AND(OR(I193="Frakørselsrampe",I193="Tilkørselsrampe"),Inddata!AC208&gt;4,Inddata!AC208&lt;200),Inddata!AC208,"Irrelevant")))</f>
        <v>Irrelevant</v>
      </c>
      <c r="AC193" s="4" t="str">
        <f>IF(AND(OR(I193="Motorvejsstrækning",I193="Frakørselsflettestrækning",I193="Tilkørselsflettestrækning"),Inddata!AD208=""),"Nej",IF(OR(I193="Motorvejsstrækning",I193="Frakørselsflettestrækning",I193="Tilkørselsflettestrækning"),Inddata!AD208,"Irrelevant"))</f>
        <v>Irrelevant</v>
      </c>
      <c r="AD193" s="4" t="str">
        <f>IF(AND(OR(I193="Motorvejsstrækning",I193="Frakørselsflettestrækning",I193="Tilkørselsflettestrækning"),Inddata!AE208=""),"130 km/t",IF(OR(I193="Motorvejsstrækning",I193="Frakørselsflettestrækning",I193="Tilkørselsflettestrækning"),Inddata!AE208,"Irrelevant"))</f>
        <v>Irrelevant</v>
      </c>
      <c r="AE193" s="4" t="str">
        <f>IF(AND(I193="Tilkørselsflettestrækning",Inddata!AF208=""),"Nej",IF(I193="Tilkørselsflettestrækning",Inddata!AF208,"Irrelevant"))</f>
        <v>Irrelevant</v>
      </c>
      <c r="AF193" s="4" t="str">
        <f>IF(AND(AE193="Ja",Inddata!AG208&gt;0,Inddata!AG208&lt;1.00000001),Inddata!AG208,IF(OR(AE193="Nej",AE193="Ja"),0,"Irrelevant"))</f>
        <v>Irrelevant</v>
      </c>
    </row>
    <row r="194" spans="1:32" x14ac:dyDescent="0.25">
      <c r="A194" s="4" t="str">
        <f>IF(Inddata!A209="","",Inddata!A209)</f>
        <v/>
      </c>
      <c r="B194" s="4" t="str">
        <f>IF(Inddata!B209="","",Inddata!B209)</f>
        <v/>
      </c>
      <c r="C194" s="4" t="str">
        <f>IF(Inddata!C209="","",Inddata!C209)</f>
        <v/>
      </c>
      <c r="D194" s="4" t="str">
        <f>IF(Inddata!D209="","",Inddata!D209)</f>
        <v/>
      </c>
      <c r="E194" s="4" t="str">
        <f>IF(Inddata!E209="","",Inddata!E209)</f>
        <v/>
      </c>
      <c r="F194" s="4" t="str">
        <f>IF(Inddata!F209="","",Inddata!F209)</f>
        <v/>
      </c>
      <c r="G194" s="4">
        <f>IF(Inddata!G209="","",Inddata!G209)</f>
        <v>0</v>
      </c>
      <c r="H194" s="4" t="str">
        <f>IF(Inddata!H209&gt;0.5,Inddata!H209,"")</f>
        <v/>
      </c>
      <c r="I194" s="4" t="str">
        <f>IF(Inddata!I209="","",Inddata!I209)</f>
        <v/>
      </c>
      <c r="J194" s="4" t="str">
        <f>IF(AND(OR(I194="Motorvejsstrækning",I194="Frakørselsflettestrækning",I194="Tilkørselsflettestrækning"),Inddata!K209=""),2,IF(AND(OR(I194="Motorvejsstrækning",I194="Frakørselsflettestrækning",I194="Tilkørselsflettestrækning"),Inddata!K209&gt;0.5,Inddata!K209&lt;21),Inddata!K209,"Irrelevant"))</f>
        <v>Irrelevant</v>
      </c>
      <c r="K194" s="4" t="str">
        <f>IF(AND(OR(I194="Motorvejsstrækning",I194="Frakørselsflettestrækning",I194="Tilkørselsflettestrækning",I194="Frakørselsrampe",I194="Tilkørselsrampe"),Inddata!L209=""),3.5,IF(AND(OR(I194="Motorvejsstrækning",I194="Frakørselsflettestrækning",I194="Tilkørselsflettestrækning",I194="Frakørselsrampe",I194="Tilkørselsrampe"),Inddata!L209&gt;1.5,Inddata!L209&lt;11),Inddata!L209,"Irrelevant"))</f>
        <v>Irrelevant</v>
      </c>
      <c r="L194" s="4" t="str">
        <f>IF(AND(I194="Motorvejsstrækning",Inddata!M209=""),"Nej",IF(I194="Motorvejsstrækning",Inddata!M209,"Irrelevant"))</f>
        <v>Irrelevant</v>
      </c>
      <c r="M194" s="4" t="str">
        <f>IF(AND(L194="Ja",Inddata!N209&gt;0,Inddata!N209&lt;1.00000001),Inddata!N209,IF(OR(L194="Nej",L194="Ja"),0,"Irrelevant"))</f>
        <v>Irrelevant</v>
      </c>
      <c r="N194" s="4" t="str">
        <f>IF(AND(OR(I194="Motorvejsstrækning",I194="Frakørselsflettestrækning",I194="Tilkørselsflettestrækning"),Inddata!O209=""),3,IF(AND(OR(I194="Motorvejsstrækning",I194="Frakørselsflettestrækning",I194="Tilkørselsflettestrækning"),Inddata!O209&lt;11,Inddata!O209&gt;-0.00000001),Inddata!O209,"Irrelevant"))</f>
        <v>Irrelevant</v>
      </c>
      <c r="O194" s="4" t="str">
        <f>IF(AND(OR(I194="Motorvejsstrækning",I194="Frakørselsflettestrækning",I194="Tilkørselsflettestrækning",I194="Frakørselsrampe",I194="Tilkørselsrampe"),Inddata!P209=""),0.5,IF(AND(OR(I194="Motorvejsstrækning",I194="Frakørselsflettestrækning",I194="Tilkørselsflettestrækning",I194="Frakørselsrampe",I194="Tilkørselsrampe"),Inddata!P209&gt;-0.00000001,Inddata!P209&lt;11),Inddata!P209,"Irrelevant"))</f>
        <v>Irrelevant</v>
      </c>
      <c r="P194" s="4" t="str">
        <f>IF(AND(OR(I194="Motorvejsstrækning",I194="Frakørselsflettestrækning",I194="Tilkørselsflettestrækning"),Inddata!Q209=""),5,IF(AND(OR(I194="Motorvejsstrækning",I194="Frakørselsflettestrækning",I194="Tilkørselsflettestrækning"),Inddata!Q209&gt;-0.00000001,Inddata!Q209&lt;101),Inddata!Q209,"Irrelevant"))</f>
        <v>Irrelevant</v>
      </c>
      <c r="Q194" s="4" t="str">
        <f>IF(AND(OR(I194="Motorvejsstrækning",I194="Frakørselsflettestrækning",I194="Tilkørselsflettestrækning"),Inddata!R209=""),"Lige",IF(AND(OR(I194="Motorvejsstrækning",I194="Frakørselsflettestrækning",I194="Tilkørselsflettestrækning"),Inddata!R209&gt;10),Inddata!R209,"Irrelevant"))</f>
        <v>Irrelevant</v>
      </c>
      <c r="R194" s="4" t="str">
        <f>IF(Q194="Lige",0,IF(AND(OR(I194="Motorvejsstrækning",I194="Frakørselsflettestrækning",I194="Tilkørselsflettestrækning"),OR(Inddata!S209="",Inddata!S209&gt;(G194*1000))),G194*1000,IF(AND(OR(I194="Motorvejsstrækning",I194="Frakørselsflettestrækning",I194="Tilkørselsflettestrækning"),Inddata!S209&gt;0),Inddata!S209,"Irrelevant")))</f>
        <v>Irrelevant</v>
      </c>
      <c r="S194" s="4" t="str">
        <f>IF(AND(OR(I194="Motorvejsstrækning",I194="Frakørselsflettestrækning",I194="Tilkørselsflettestrækning"),Inddata!T209=""),"Lige",IF(AND(OR(I194="Motorvejsstrækning",I194="Frakørselsflettestrækning",I194="Tilkørselsflettestrækning"),Inddata!T209&gt;10),Inddata!T209,"Irrelevant"))</f>
        <v>Irrelevant</v>
      </c>
      <c r="T194" s="4" t="str">
        <f>IF(S194="Lige",0,IF(R194="Irrelevant","Irrelevant",IF(AND(OR(I194="Motorvejsstrækning",I194="Frakørselsflettestrækning",I194="Tilkørselsflettestrækning"),OR(Inddata!U209="",Inddata!U209&gt;(G194*1000-R194))),G194*1000-R194,IF(AND(OR(I194="Motorvejsstrækning",I194="Frakørselsflettestrækning",I194="Tilkørselsflettestrækning"),Inddata!U209&gt;0),Inddata!U209,"Irrelevant"))))</f>
        <v>Irrelevant</v>
      </c>
      <c r="U194" s="4" t="str">
        <f>IF(AND(OR(I194="Motorvejsstrækning",I194="Frakørselsflettestrækning",I194="Tilkørselsflettestrækning",I194="Frakørselsrampe",I194="Tilkørselsrampe"),Inddata!V209=""),"Nej",IF(OR(I194="Motorvejsstrækning",I194="Frakørselsflettestrækning",I194="Tilkørselsflettestrækning",I194="Frakørselsrampe",I194="Tilkørselsrampe"),Inddata!V209,"Irrelevant"))</f>
        <v>Irrelevant</v>
      </c>
      <c r="V194" s="4" t="str">
        <f>IF(W194="Lige",IF(AND(OR(I194="Frakørselsrampe",I194="Tilkørselsrampe"),Inddata!W209=""),"Lige ruderrampe",IF(OR(I194="Frakørselsrampe",I194="Tilkørselsrampe"),Inddata!W209,"Irrelevant")),"Irrelevant")</f>
        <v>Irrelevant</v>
      </c>
      <c r="W194" s="4" t="str">
        <f>IF(AND(OR(I194="Frakørselsrampe",I194="Tilkørselsrampe"),Inddata!X209=""),"Lige",IF(AND(OR(I194="Frakørselsrampe",I194="Tilkørselsrampe"),Inddata!X209&gt;10),Inddata!X209,"Irrelevant"))</f>
        <v>Irrelevant</v>
      </c>
      <c r="X194" s="4" t="str">
        <f>IF(AND(OR(I194="Frakørselsrampe",I194="Tilkørselsrampe"),OR(Inddata!Y209="",Inddata!Y209&gt;(G194*1000))),G194*1000,IF(AND(OR(I194="Frakørselsrampe",I194="Tilkørselsrampe"),Inddata!Y209&gt;0),Inddata!Y209,"Irrelevant"))</f>
        <v>Irrelevant</v>
      </c>
      <c r="Y194" s="4" t="str">
        <f>IF(AND(I194="Frakørselsrampe",Inddata!Z209=""),95,IF(AND(I194="Tilkørselsrampe",Inddata!Z209=""),45,IF(AND(OR(I194="Frakørselsrampe",I194="Tilkørselsrampe"),Inddata!Z209&gt;4,Inddata!Z209&lt;200),Inddata!Z209,"Irrelevant")))</f>
        <v>Irrelevant</v>
      </c>
      <c r="Z194" s="4" t="str">
        <f>IF(AND(OR(I194="Frakørselsrampe",I194="Tilkørselsrampe"),Inddata!AA209=""),"Lige",IF(AND(OR(I194="Frakørselsrampe",I194="Tilkørselsrampe"),Inddata!AA209&gt;10),Inddata!AA209,"Irrelevant"))</f>
        <v>Irrelevant</v>
      </c>
      <c r="AA194" s="4" t="str">
        <f>IF(X194="Irrelevant","Irrelevant",IF(AND(OR(I194="Frakørselsrampe",I194="Tilkørselsrampe"),OR(Inddata!AB209="",Inddata!AB209&gt;(G194*1000-X194))),G194*1000-X194,IF(AND(OR(I194="Frakørselsrampe",I194="Tilkørselsrampe"),Inddata!AB209&gt;0),Inddata!AB209,"Irrelevant")))</f>
        <v>Irrelevant</v>
      </c>
      <c r="AB194" s="4" t="str">
        <f>IF(AND(I194="Frakørselsrampe",Inddata!AC209=""),60,IF(AND(I194="Tilkørselsrampe",Inddata!AC209=""),80,IF(AND(OR(I194="Frakørselsrampe",I194="Tilkørselsrampe"),Inddata!AC209&gt;4,Inddata!AC209&lt;200),Inddata!AC209,"Irrelevant")))</f>
        <v>Irrelevant</v>
      </c>
      <c r="AC194" s="4" t="str">
        <f>IF(AND(OR(I194="Motorvejsstrækning",I194="Frakørselsflettestrækning",I194="Tilkørselsflettestrækning"),Inddata!AD209=""),"Nej",IF(OR(I194="Motorvejsstrækning",I194="Frakørselsflettestrækning",I194="Tilkørselsflettestrækning"),Inddata!AD209,"Irrelevant"))</f>
        <v>Irrelevant</v>
      </c>
      <c r="AD194" s="4" t="str">
        <f>IF(AND(OR(I194="Motorvejsstrækning",I194="Frakørselsflettestrækning",I194="Tilkørselsflettestrækning"),Inddata!AE209=""),"130 km/t",IF(OR(I194="Motorvejsstrækning",I194="Frakørselsflettestrækning",I194="Tilkørselsflettestrækning"),Inddata!AE209,"Irrelevant"))</f>
        <v>Irrelevant</v>
      </c>
      <c r="AE194" s="4" t="str">
        <f>IF(AND(I194="Tilkørselsflettestrækning",Inddata!AF209=""),"Nej",IF(I194="Tilkørselsflettestrækning",Inddata!AF209,"Irrelevant"))</f>
        <v>Irrelevant</v>
      </c>
      <c r="AF194" s="4" t="str">
        <f>IF(AND(AE194="Ja",Inddata!AG209&gt;0,Inddata!AG209&lt;1.00000001),Inddata!AG209,IF(OR(AE194="Nej",AE194="Ja"),0,"Irrelevant"))</f>
        <v>Irrelevant</v>
      </c>
    </row>
    <row r="195" spans="1:32" x14ac:dyDescent="0.25">
      <c r="A195" s="4" t="str">
        <f>IF(Inddata!A210="","",Inddata!A210)</f>
        <v/>
      </c>
      <c r="B195" s="4" t="str">
        <f>IF(Inddata!B210="","",Inddata!B210)</f>
        <v/>
      </c>
      <c r="C195" s="4" t="str">
        <f>IF(Inddata!C210="","",Inddata!C210)</f>
        <v/>
      </c>
      <c r="D195" s="4" t="str">
        <f>IF(Inddata!D210="","",Inddata!D210)</f>
        <v/>
      </c>
      <c r="E195" s="4" t="str">
        <f>IF(Inddata!E210="","",Inddata!E210)</f>
        <v/>
      </c>
      <c r="F195" s="4" t="str">
        <f>IF(Inddata!F210="","",Inddata!F210)</f>
        <v/>
      </c>
      <c r="G195" s="4">
        <f>IF(Inddata!G210="","",Inddata!G210)</f>
        <v>0</v>
      </c>
      <c r="H195" s="4" t="str">
        <f>IF(Inddata!H210&gt;0.5,Inddata!H210,"")</f>
        <v/>
      </c>
      <c r="I195" s="4" t="str">
        <f>IF(Inddata!I210="","",Inddata!I210)</f>
        <v/>
      </c>
      <c r="J195" s="4" t="str">
        <f>IF(AND(OR(I195="Motorvejsstrækning",I195="Frakørselsflettestrækning",I195="Tilkørselsflettestrækning"),Inddata!K210=""),2,IF(AND(OR(I195="Motorvejsstrækning",I195="Frakørselsflettestrækning",I195="Tilkørselsflettestrækning"),Inddata!K210&gt;0.5,Inddata!K210&lt;21),Inddata!K210,"Irrelevant"))</f>
        <v>Irrelevant</v>
      </c>
      <c r="K195" s="4" t="str">
        <f>IF(AND(OR(I195="Motorvejsstrækning",I195="Frakørselsflettestrækning",I195="Tilkørselsflettestrækning",I195="Frakørselsrampe",I195="Tilkørselsrampe"),Inddata!L210=""),3.5,IF(AND(OR(I195="Motorvejsstrækning",I195="Frakørselsflettestrækning",I195="Tilkørselsflettestrækning",I195="Frakørselsrampe",I195="Tilkørselsrampe"),Inddata!L210&gt;1.5,Inddata!L210&lt;11),Inddata!L210,"Irrelevant"))</f>
        <v>Irrelevant</v>
      </c>
      <c r="L195" s="4" t="str">
        <f>IF(AND(I195="Motorvejsstrækning",Inddata!M210=""),"Nej",IF(I195="Motorvejsstrækning",Inddata!M210,"Irrelevant"))</f>
        <v>Irrelevant</v>
      </c>
      <c r="M195" s="4" t="str">
        <f>IF(AND(L195="Ja",Inddata!N210&gt;0,Inddata!N210&lt;1.00000001),Inddata!N210,IF(OR(L195="Nej",L195="Ja"),0,"Irrelevant"))</f>
        <v>Irrelevant</v>
      </c>
      <c r="N195" s="4" t="str">
        <f>IF(AND(OR(I195="Motorvejsstrækning",I195="Frakørselsflettestrækning",I195="Tilkørselsflettestrækning"),Inddata!O210=""),3,IF(AND(OR(I195="Motorvejsstrækning",I195="Frakørselsflettestrækning",I195="Tilkørselsflettestrækning"),Inddata!O210&lt;11,Inddata!O210&gt;-0.00000001),Inddata!O210,"Irrelevant"))</f>
        <v>Irrelevant</v>
      </c>
      <c r="O195" s="4" t="str">
        <f>IF(AND(OR(I195="Motorvejsstrækning",I195="Frakørselsflettestrækning",I195="Tilkørselsflettestrækning",I195="Frakørselsrampe",I195="Tilkørselsrampe"),Inddata!P210=""),0.5,IF(AND(OR(I195="Motorvejsstrækning",I195="Frakørselsflettestrækning",I195="Tilkørselsflettestrækning",I195="Frakørselsrampe",I195="Tilkørselsrampe"),Inddata!P210&gt;-0.00000001,Inddata!P210&lt;11),Inddata!P210,"Irrelevant"))</f>
        <v>Irrelevant</v>
      </c>
      <c r="P195" s="4" t="str">
        <f>IF(AND(OR(I195="Motorvejsstrækning",I195="Frakørselsflettestrækning",I195="Tilkørselsflettestrækning"),Inddata!Q210=""),5,IF(AND(OR(I195="Motorvejsstrækning",I195="Frakørselsflettestrækning",I195="Tilkørselsflettestrækning"),Inddata!Q210&gt;-0.00000001,Inddata!Q210&lt;101),Inddata!Q210,"Irrelevant"))</f>
        <v>Irrelevant</v>
      </c>
      <c r="Q195" s="4" t="str">
        <f>IF(AND(OR(I195="Motorvejsstrækning",I195="Frakørselsflettestrækning",I195="Tilkørselsflettestrækning"),Inddata!R210=""),"Lige",IF(AND(OR(I195="Motorvejsstrækning",I195="Frakørselsflettestrækning",I195="Tilkørselsflettestrækning"),Inddata!R210&gt;10),Inddata!R210,"Irrelevant"))</f>
        <v>Irrelevant</v>
      </c>
      <c r="R195" s="4" t="str">
        <f>IF(Q195="Lige",0,IF(AND(OR(I195="Motorvejsstrækning",I195="Frakørselsflettestrækning",I195="Tilkørselsflettestrækning"),OR(Inddata!S210="",Inddata!S210&gt;(G195*1000))),G195*1000,IF(AND(OR(I195="Motorvejsstrækning",I195="Frakørselsflettestrækning",I195="Tilkørselsflettestrækning"),Inddata!S210&gt;0),Inddata!S210,"Irrelevant")))</f>
        <v>Irrelevant</v>
      </c>
      <c r="S195" s="4" t="str">
        <f>IF(AND(OR(I195="Motorvejsstrækning",I195="Frakørselsflettestrækning",I195="Tilkørselsflettestrækning"),Inddata!T210=""),"Lige",IF(AND(OR(I195="Motorvejsstrækning",I195="Frakørselsflettestrækning",I195="Tilkørselsflettestrækning"),Inddata!T210&gt;10),Inddata!T210,"Irrelevant"))</f>
        <v>Irrelevant</v>
      </c>
      <c r="T195" s="4" t="str">
        <f>IF(S195="Lige",0,IF(R195="Irrelevant","Irrelevant",IF(AND(OR(I195="Motorvejsstrækning",I195="Frakørselsflettestrækning",I195="Tilkørselsflettestrækning"),OR(Inddata!U210="",Inddata!U210&gt;(G195*1000-R195))),G195*1000-R195,IF(AND(OR(I195="Motorvejsstrækning",I195="Frakørselsflettestrækning",I195="Tilkørselsflettestrækning"),Inddata!U210&gt;0),Inddata!U210,"Irrelevant"))))</f>
        <v>Irrelevant</v>
      </c>
      <c r="U195" s="4" t="str">
        <f>IF(AND(OR(I195="Motorvejsstrækning",I195="Frakørselsflettestrækning",I195="Tilkørselsflettestrækning",I195="Frakørselsrampe",I195="Tilkørselsrampe"),Inddata!V210=""),"Nej",IF(OR(I195="Motorvejsstrækning",I195="Frakørselsflettestrækning",I195="Tilkørselsflettestrækning",I195="Frakørselsrampe",I195="Tilkørselsrampe"),Inddata!V210,"Irrelevant"))</f>
        <v>Irrelevant</v>
      </c>
      <c r="V195" s="4" t="str">
        <f>IF(W195="Lige",IF(AND(OR(I195="Frakørselsrampe",I195="Tilkørselsrampe"),Inddata!W210=""),"Lige ruderrampe",IF(OR(I195="Frakørselsrampe",I195="Tilkørselsrampe"),Inddata!W210,"Irrelevant")),"Irrelevant")</f>
        <v>Irrelevant</v>
      </c>
      <c r="W195" s="4" t="str">
        <f>IF(AND(OR(I195="Frakørselsrampe",I195="Tilkørselsrampe"),Inddata!X210=""),"Lige",IF(AND(OR(I195="Frakørselsrampe",I195="Tilkørselsrampe"),Inddata!X210&gt;10),Inddata!X210,"Irrelevant"))</f>
        <v>Irrelevant</v>
      </c>
      <c r="X195" s="4" t="str">
        <f>IF(AND(OR(I195="Frakørselsrampe",I195="Tilkørselsrampe"),OR(Inddata!Y210="",Inddata!Y210&gt;(G195*1000))),G195*1000,IF(AND(OR(I195="Frakørselsrampe",I195="Tilkørselsrampe"),Inddata!Y210&gt;0),Inddata!Y210,"Irrelevant"))</f>
        <v>Irrelevant</v>
      </c>
      <c r="Y195" s="4" t="str">
        <f>IF(AND(I195="Frakørselsrampe",Inddata!Z210=""),95,IF(AND(I195="Tilkørselsrampe",Inddata!Z210=""),45,IF(AND(OR(I195="Frakørselsrampe",I195="Tilkørselsrampe"),Inddata!Z210&gt;4,Inddata!Z210&lt;200),Inddata!Z210,"Irrelevant")))</f>
        <v>Irrelevant</v>
      </c>
      <c r="Z195" s="4" t="str">
        <f>IF(AND(OR(I195="Frakørselsrampe",I195="Tilkørselsrampe"),Inddata!AA210=""),"Lige",IF(AND(OR(I195="Frakørselsrampe",I195="Tilkørselsrampe"),Inddata!AA210&gt;10),Inddata!AA210,"Irrelevant"))</f>
        <v>Irrelevant</v>
      </c>
      <c r="AA195" s="4" t="str">
        <f>IF(X195="Irrelevant","Irrelevant",IF(AND(OR(I195="Frakørselsrampe",I195="Tilkørselsrampe"),OR(Inddata!AB210="",Inddata!AB210&gt;(G195*1000-X195))),G195*1000-X195,IF(AND(OR(I195="Frakørselsrampe",I195="Tilkørselsrampe"),Inddata!AB210&gt;0),Inddata!AB210,"Irrelevant")))</f>
        <v>Irrelevant</v>
      </c>
      <c r="AB195" s="4" t="str">
        <f>IF(AND(I195="Frakørselsrampe",Inddata!AC210=""),60,IF(AND(I195="Tilkørselsrampe",Inddata!AC210=""),80,IF(AND(OR(I195="Frakørselsrampe",I195="Tilkørselsrampe"),Inddata!AC210&gt;4,Inddata!AC210&lt;200),Inddata!AC210,"Irrelevant")))</f>
        <v>Irrelevant</v>
      </c>
      <c r="AC195" s="4" t="str">
        <f>IF(AND(OR(I195="Motorvejsstrækning",I195="Frakørselsflettestrækning",I195="Tilkørselsflettestrækning"),Inddata!AD210=""),"Nej",IF(OR(I195="Motorvejsstrækning",I195="Frakørselsflettestrækning",I195="Tilkørselsflettestrækning"),Inddata!AD210,"Irrelevant"))</f>
        <v>Irrelevant</v>
      </c>
      <c r="AD195" s="4" t="str">
        <f>IF(AND(OR(I195="Motorvejsstrækning",I195="Frakørselsflettestrækning",I195="Tilkørselsflettestrækning"),Inddata!AE210=""),"130 km/t",IF(OR(I195="Motorvejsstrækning",I195="Frakørselsflettestrækning",I195="Tilkørselsflettestrækning"),Inddata!AE210,"Irrelevant"))</f>
        <v>Irrelevant</v>
      </c>
      <c r="AE195" s="4" t="str">
        <f>IF(AND(I195="Tilkørselsflettestrækning",Inddata!AF210=""),"Nej",IF(I195="Tilkørselsflettestrækning",Inddata!AF210,"Irrelevant"))</f>
        <v>Irrelevant</v>
      </c>
      <c r="AF195" s="4" t="str">
        <f>IF(AND(AE195="Ja",Inddata!AG210&gt;0,Inddata!AG210&lt;1.00000001),Inddata!AG210,IF(OR(AE195="Nej",AE195="Ja"),0,"Irrelevant"))</f>
        <v>Irrelevant</v>
      </c>
    </row>
    <row r="196" spans="1:32" x14ac:dyDescent="0.25">
      <c r="A196" s="4" t="str">
        <f>IF(Inddata!A211="","",Inddata!A211)</f>
        <v/>
      </c>
      <c r="B196" s="4" t="str">
        <f>IF(Inddata!B211="","",Inddata!B211)</f>
        <v/>
      </c>
      <c r="C196" s="4" t="str">
        <f>IF(Inddata!C211="","",Inddata!C211)</f>
        <v/>
      </c>
      <c r="D196" s="4" t="str">
        <f>IF(Inddata!D211="","",Inddata!D211)</f>
        <v/>
      </c>
      <c r="E196" s="4" t="str">
        <f>IF(Inddata!E211="","",Inddata!E211)</f>
        <v/>
      </c>
      <c r="F196" s="4" t="str">
        <f>IF(Inddata!F211="","",Inddata!F211)</f>
        <v/>
      </c>
      <c r="G196" s="4">
        <f>IF(Inddata!G211="","",Inddata!G211)</f>
        <v>0</v>
      </c>
      <c r="H196" s="4" t="str">
        <f>IF(Inddata!H211&gt;0.5,Inddata!H211,"")</f>
        <v/>
      </c>
      <c r="I196" s="4" t="str">
        <f>IF(Inddata!I211="","",Inddata!I211)</f>
        <v/>
      </c>
      <c r="J196" s="4" t="str">
        <f>IF(AND(OR(I196="Motorvejsstrækning",I196="Frakørselsflettestrækning",I196="Tilkørselsflettestrækning"),Inddata!K211=""),2,IF(AND(OR(I196="Motorvejsstrækning",I196="Frakørselsflettestrækning",I196="Tilkørselsflettestrækning"),Inddata!K211&gt;0.5,Inddata!K211&lt;21),Inddata!K211,"Irrelevant"))</f>
        <v>Irrelevant</v>
      </c>
      <c r="K196" s="4" t="str">
        <f>IF(AND(OR(I196="Motorvejsstrækning",I196="Frakørselsflettestrækning",I196="Tilkørselsflettestrækning",I196="Frakørselsrampe",I196="Tilkørselsrampe"),Inddata!L211=""),3.5,IF(AND(OR(I196="Motorvejsstrækning",I196="Frakørselsflettestrækning",I196="Tilkørselsflettestrækning",I196="Frakørselsrampe",I196="Tilkørselsrampe"),Inddata!L211&gt;1.5,Inddata!L211&lt;11),Inddata!L211,"Irrelevant"))</f>
        <v>Irrelevant</v>
      </c>
      <c r="L196" s="4" t="str">
        <f>IF(AND(I196="Motorvejsstrækning",Inddata!M211=""),"Nej",IF(I196="Motorvejsstrækning",Inddata!M211,"Irrelevant"))</f>
        <v>Irrelevant</v>
      </c>
      <c r="M196" s="4" t="str">
        <f>IF(AND(L196="Ja",Inddata!N211&gt;0,Inddata!N211&lt;1.00000001),Inddata!N211,IF(OR(L196="Nej",L196="Ja"),0,"Irrelevant"))</f>
        <v>Irrelevant</v>
      </c>
      <c r="N196" s="4" t="str">
        <f>IF(AND(OR(I196="Motorvejsstrækning",I196="Frakørselsflettestrækning",I196="Tilkørselsflettestrækning"),Inddata!O211=""),3,IF(AND(OR(I196="Motorvejsstrækning",I196="Frakørselsflettestrækning",I196="Tilkørselsflettestrækning"),Inddata!O211&lt;11,Inddata!O211&gt;-0.00000001),Inddata!O211,"Irrelevant"))</f>
        <v>Irrelevant</v>
      </c>
      <c r="O196" s="4" t="str">
        <f>IF(AND(OR(I196="Motorvejsstrækning",I196="Frakørselsflettestrækning",I196="Tilkørselsflettestrækning",I196="Frakørselsrampe",I196="Tilkørselsrampe"),Inddata!P211=""),0.5,IF(AND(OR(I196="Motorvejsstrækning",I196="Frakørselsflettestrækning",I196="Tilkørselsflettestrækning",I196="Frakørselsrampe",I196="Tilkørselsrampe"),Inddata!P211&gt;-0.00000001,Inddata!P211&lt;11),Inddata!P211,"Irrelevant"))</f>
        <v>Irrelevant</v>
      </c>
      <c r="P196" s="4" t="str">
        <f>IF(AND(OR(I196="Motorvejsstrækning",I196="Frakørselsflettestrækning",I196="Tilkørselsflettestrækning"),Inddata!Q211=""),5,IF(AND(OR(I196="Motorvejsstrækning",I196="Frakørselsflettestrækning",I196="Tilkørselsflettestrækning"),Inddata!Q211&gt;-0.00000001,Inddata!Q211&lt;101),Inddata!Q211,"Irrelevant"))</f>
        <v>Irrelevant</v>
      </c>
      <c r="Q196" s="4" t="str">
        <f>IF(AND(OR(I196="Motorvejsstrækning",I196="Frakørselsflettestrækning",I196="Tilkørselsflettestrækning"),Inddata!R211=""),"Lige",IF(AND(OR(I196="Motorvejsstrækning",I196="Frakørselsflettestrækning",I196="Tilkørselsflettestrækning"),Inddata!R211&gt;10),Inddata!R211,"Irrelevant"))</f>
        <v>Irrelevant</v>
      </c>
      <c r="R196" s="4" t="str">
        <f>IF(Q196="Lige",0,IF(AND(OR(I196="Motorvejsstrækning",I196="Frakørselsflettestrækning",I196="Tilkørselsflettestrækning"),OR(Inddata!S211="",Inddata!S211&gt;(G196*1000))),G196*1000,IF(AND(OR(I196="Motorvejsstrækning",I196="Frakørselsflettestrækning",I196="Tilkørselsflettestrækning"),Inddata!S211&gt;0),Inddata!S211,"Irrelevant")))</f>
        <v>Irrelevant</v>
      </c>
      <c r="S196" s="4" t="str">
        <f>IF(AND(OR(I196="Motorvejsstrækning",I196="Frakørselsflettestrækning",I196="Tilkørselsflettestrækning"),Inddata!T211=""),"Lige",IF(AND(OR(I196="Motorvejsstrækning",I196="Frakørselsflettestrækning",I196="Tilkørselsflettestrækning"),Inddata!T211&gt;10),Inddata!T211,"Irrelevant"))</f>
        <v>Irrelevant</v>
      </c>
      <c r="T196" s="4" t="str">
        <f>IF(S196="Lige",0,IF(R196="Irrelevant","Irrelevant",IF(AND(OR(I196="Motorvejsstrækning",I196="Frakørselsflettestrækning",I196="Tilkørselsflettestrækning"),OR(Inddata!U211="",Inddata!U211&gt;(G196*1000-R196))),G196*1000-R196,IF(AND(OR(I196="Motorvejsstrækning",I196="Frakørselsflettestrækning",I196="Tilkørselsflettestrækning"),Inddata!U211&gt;0),Inddata!U211,"Irrelevant"))))</f>
        <v>Irrelevant</v>
      </c>
      <c r="U196" s="4" t="str">
        <f>IF(AND(OR(I196="Motorvejsstrækning",I196="Frakørselsflettestrækning",I196="Tilkørselsflettestrækning",I196="Frakørselsrampe",I196="Tilkørselsrampe"),Inddata!V211=""),"Nej",IF(OR(I196="Motorvejsstrækning",I196="Frakørselsflettestrækning",I196="Tilkørselsflettestrækning",I196="Frakørselsrampe",I196="Tilkørselsrampe"),Inddata!V211,"Irrelevant"))</f>
        <v>Irrelevant</v>
      </c>
      <c r="V196" s="4" t="str">
        <f>IF(W196="Lige",IF(AND(OR(I196="Frakørselsrampe",I196="Tilkørselsrampe"),Inddata!W211=""),"Lige ruderrampe",IF(OR(I196="Frakørselsrampe",I196="Tilkørselsrampe"),Inddata!W211,"Irrelevant")),"Irrelevant")</f>
        <v>Irrelevant</v>
      </c>
      <c r="W196" s="4" t="str">
        <f>IF(AND(OR(I196="Frakørselsrampe",I196="Tilkørselsrampe"),Inddata!X211=""),"Lige",IF(AND(OR(I196="Frakørselsrampe",I196="Tilkørselsrampe"),Inddata!X211&gt;10),Inddata!X211,"Irrelevant"))</f>
        <v>Irrelevant</v>
      </c>
      <c r="X196" s="4" t="str">
        <f>IF(AND(OR(I196="Frakørselsrampe",I196="Tilkørselsrampe"),OR(Inddata!Y211="",Inddata!Y211&gt;(G196*1000))),G196*1000,IF(AND(OR(I196="Frakørselsrampe",I196="Tilkørselsrampe"),Inddata!Y211&gt;0),Inddata!Y211,"Irrelevant"))</f>
        <v>Irrelevant</v>
      </c>
      <c r="Y196" s="4" t="str">
        <f>IF(AND(I196="Frakørselsrampe",Inddata!Z211=""),95,IF(AND(I196="Tilkørselsrampe",Inddata!Z211=""),45,IF(AND(OR(I196="Frakørselsrampe",I196="Tilkørselsrampe"),Inddata!Z211&gt;4,Inddata!Z211&lt;200),Inddata!Z211,"Irrelevant")))</f>
        <v>Irrelevant</v>
      </c>
      <c r="Z196" s="4" t="str">
        <f>IF(AND(OR(I196="Frakørselsrampe",I196="Tilkørselsrampe"),Inddata!AA211=""),"Lige",IF(AND(OR(I196="Frakørselsrampe",I196="Tilkørselsrampe"),Inddata!AA211&gt;10),Inddata!AA211,"Irrelevant"))</f>
        <v>Irrelevant</v>
      </c>
      <c r="AA196" s="4" t="str">
        <f>IF(X196="Irrelevant","Irrelevant",IF(AND(OR(I196="Frakørselsrampe",I196="Tilkørselsrampe"),OR(Inddata!AB211="",Inddata!AB211&gt;(G196*1000-X196))),G196*1000-X196,IF(AND(OR(I196="Frakørselsrampe",I196="Tilkørselsrampe"),Inddata!AB211&gt;0),Inddata!AB211,"Irrelevant")))</f>
        <v>Irrelevant</v>
      </c>
      <c r="AB196" s="4" t="str">
        <f>IF(AND(I196="Frakørselsrampe",Inddata!AC211=""),60,IF(AND(I196="Tilkørselsrampe",Inddata!AC211=""),80,IF(AND(OR(I196="Frakørselsrampe",I196="Tilkørselsrampe"),Inddata!AC211&gt;4,Inddata!AC211&lt;200),Inddata!AC211,"Irrelevant")))</f>
        <v>Irrelevant</v>
      </c>
      <c r="AC196" s="4" t="str">
        <f>IF(AND(OR(I196="Motorvejsstrækning",I196="Frakørselsflettestrækning",I196="Tilkørselsflettestrækning"),Inddata!AD211=""),"Nej",IF(OR(I196="Motorvejsstrækning",I196="Frakørselsflettestrækning",I196="Tilkørselsflettestrækning"),Inddata!AD211,"Irrelevant"))</f>
        <v>Irrelevant</v>
      </c>
      <c r="AD196" s="4" t="str">
        <f>IF(AND(OR(I196="Motorvejsstrækning",I196="Frakørselsflettestrækning",I196="Tilkørselsflettestrækning"),Inddata!AE211=""),"130 km/t",IF(OR(I196="Motorvejsstrækning",I196="Frakørselsflettestrækning",I196="Tilkørselsflettestrækning"),Inddata!AE211,"Irrelevant"))</f>
        <v>Irrelevant</v>
      </c>
      <c r="AE196" s="4" t="str">
        <f>IF(AND(I196="Tilkørselsflettestrækning",Inddata!AF211=""),"Nej",IF(I196="Tilkørselsflettestrækning",Inddata!AF211,"Irrelevant"))</f>
        <v>Irrelevant</v>
      </c>
      <c r="AF196" s="4" t="str">
        <f>IF(AND(AE196="Ja",Inddata!AG211&gt;0,Inddata!AG211&lt;1.00000001),Inddata!AG211,IF(OR(AE196="Nej",AE196="Ja"),0,"Irrelevant"))</f>
        <v>Irrelevant</v>
      </c>
    </row>
    <row r="197" spans="1:32" x14ac:dyDescent="0.25">
      <c r="A197" s="4" t="str">
        <f>IF(Inddata!A212="","",Inddata!A212)</f>
        <v/>
      </c>
      <c r="B197" s="4" t="str">
        <f>IF(Inddata!B212="","",Inddata!B212)</f>
        <v/>
      </c>
      <c r="C197" s="4" t="str">
        <f>IF(Inddata!C212="","",Inddata!C212)</f>
        <v/>
      </c>
      <c r="D197" s="4" t="str">
        <f>IF(Inddata!D212="","",Inddata!D212)</f>
        <v/>
      </c>
      <c r="E197" s="4" t="str">
        <f>IF(Inddata!E212="","",Inddata!E212)</f>
        <v/>
      </c>
      <c r="F197" s="4" t="str">
        <f>IF(Inddata!F212="","",Inddata!F212)</f>
        <v/>
      </c>
      <c r="G197" s="4">
        <f>IF(Inddata!G212="","",Inddata!G212)</f>
        <v>0</v>
      </c>
      <c r="H197" s="4" t="str">
        <f>IF(Inddata!H212&gt;0.5,Inddata!H212,"")</f>
        <v/>
      </c>
      <c r="I197" s="4" t="str">
        <f>IF(Inddata!I212="","",Inddata!I212)</f>
        <v/>
      </c>
      <c r="J197" s="4" t="str">
        <f>IF(AND(OR(I197="Motorvejsstrækning",I197="Frakørselsflettestrækning",I197="Tilkørselsflettestrækning"),Inddata!K212=""),2,IF(AND(OR(I197="Motorvejsstrækning",I197="Frakørselsflettestrækning",I197="Tilkørselsflettestrækning"),Inddata!K212&gt;0.5,Inddata!K212&lt;21),Inddata!K212,"Irrelevant"))</f>
        <v>Irrelevant</v>
      </c>
      <c r="K197" s="4" t="str">
        <f>IF(AND(OR(I197="Motorvejsstrækning",I197="Frakørselsflettestrækning",I197="Tilkørselsflettestrækning",I197="Frakørselsrampe",I197="Tilkørselsrampe"),Inddata!L212=""),3.5,IF(AND(OR(I197="Motorvejsstrækning",I197="Frakørselsflettestrækning",I197="Tilkørselsflettestrækning",I197="Frakørselsrampe",I197="Tilkørselsrampe"),Inddata!L212&gt;1.5,Inddata!L212&lt;11),Inddata!L212,"Irrelevant"))</f>
        <v>Irrelevant</v>
      </c>
      <c r="L197" s="4" t="str">
        <f>IF(AND(I197="Motorvejsstrækning",Inddata!M212=""),"Nej",IF(I197="Motorvejsstrækning",Inddata!M212,"Irrelevant"))</f>
        <v>Irrelevant</v>
      </c>
      <c r="M197" s="4" t="str">
        <f>IF(AND(L197="Ja",Inddata!N212&gt;0,Inddata!N212&lt;1.00000001),Inddata!N212,IF(OR(L197="Nej",L197="Ja"),0,"Irrelevant"))</f>
        <v>Irrelevant</v>
      </c>
      <c r="N197" s="4" t="str">
        <f>IF(AND(OR(I197="Motorvejsstrækning",I197="Frakørselsflettestrækning",I197="Tilkørselsflettestrækning"),Inddata!O212=""),3,IF(AND(OR(I197="Motorvejsstrækning",I197="Frakørselsflettestrækning",I197="Tilkørselsflettestrækning"),Inddata!O212&lt;11,Inddata!O212&gt;-0.00000001),Inddata!O212,"Irrelevant"))</f>
        <v>Irrelevant</v>
      </c>
      <c r="O197" s="4" t="str">
        <f>IF(AND(OR(I197="Motorvejsstrækning",I197="Frakørselsflettestrækning",I197="Tilkørselsflettestrækning",I197="Frakørselsrampe",I197="Tilkørselsrampe"),Inddata!P212=""),0.5,IF(AND(OR(I197="Motorvejsstrækning",I197="Frakørselsflettestrækning",I197="Tilkørselsflettestrækning",I197="Frakørselsrampe",I197="Tilkørselsrampe"),Inddata!P212&gt;-0.00000001,Inddata!P212&lt;11),Inddata!P212,"Irrelevant"))</f>
        <v>Irrelevant</v>
      </c>
      <c r="P197" s="4" t="str">
        <f>IF(AND(OR(I197="Motorvejsstrækning",I197="Frakørselsflettestrækning",I197="Tilkørselsflettestrækning"),Inddata!Q212=""),5,IF(AND(OR(I197="Motorvejsstrækning",I197="Frakørselsflettestrækning",I197="Tilkørselsflettestrækning"),Inddata!Q212&gt;-0.00000001,Inddata!Q212&lt;101),Inddata!Q212,"Irrelevant"))</f>
        <v>Irrelevant</v>
      </c>
      <c r="Q197" s="4" t="str">
        <f>IF(AND(OR(I197="Motorvejsstrækning",I197="Frakørselsflettestrækning",I197="Tilkørselsflettestrækning"),Inddata!R212=""),"Lige",IF(AND(OR(I197="Motorvejsstrækning",I197="Frakørselsflettestrækning",I197="Tilkørselsflettestrækning"),Inddata!R212&gt;10),Inddata!R212,"Irrelevant"))</f>
        <v>Irrelevant</v>
      </c>
      <c r="R197" s="4" t="str">
        <f>IF(Q197="Lige",0,IF(AND(OR(I197="Motorvejsstrækning",I197="Frakørselsflettestrækning",I197="Tilkørselsflettestrækning"),OR(Inddata!S212="",Inddata!S212&gt;(G197*1000))),G197*1000,IF(AND(OR(I197="Motorvejsstrækning",I197="Frakørselsflettestrækning",I197="Tilkørselsflettestrækning"),Inddata!S212&gt;0),Inddata!S212,"Irrelevant")))</f>
        <v>Irrelevant</v>
      </c>
      <c r="S197" s="4" t="str">
        <f>IF(AND(OR(I197="Motorvejsstrækning",I197="Frakørselsflettestrækning",I197="Tilkørselsflettestrækning"),Inddata!T212=""),"Lige",IF(AND(OR(I197="Motorvejsstrækning",I197="Frakørselsflettestrækning",I197="Tilkørselsflettestrækning"),Inddata!T212&gt;10),Inddata!T212,"Irrelevant"))</f>
        <v>Irrelevant</v>
      </c>
      <c r="T197" s="4" t="str">
        <f>IF(S197="Lige",0,IF(R197="Irrelevant","Irrelevant",IF(AND(OR(I197="Motorvejsstrækning",I197="Frakørselsflettestrækning",I197="Tilkørselsflettestrækning"),OR(Inddata!U212="",Inddata!U212&gt;(G197*1000-R197))),G197*1000-R197,IF(AND(OR(I197="Motorvejsstrækning",I197="Frakørselsflettestrækning",I197="Tilkørselsflettestrækning"),Inddata!U212&gt;0),Inddata!U212,"Irrelevant"))))</f>
        <v>Irrelevant</v>
      </c>
      <c r="U197" s="4" t="str">
        <f>IF(AND(OR(I197="Motorvejsstrækning",I197="Frakørselsflettestrækning",I197="Tilkørselsflettestrækning",I197="Frakørselsrampe",I197="Tilkørselsrampe"),Inddata!V212=""),"Nej",IF(OR(I197="Motorvejsstrækning",I197="Frakørselsflettestrækning",I197="Tilkørselsflettestrækning",I197="Frakørselsrampe",I197="Tilkørselsrampe"),Inddata!V212,"Irrelevant"))</f>
        <v>Irrelevant</v>
      </c>
      <c r="V197" s="4" t="str">
        <f>IF(W197="Lige",IF(AND(OR(I197="Frakørselsrampe",I197="Tilkørselsrampe"),Inddata!W212=""),"Lige ruderrampe",IF(OR(I197="Frakørselsrampe",I197="Tilkørselsrampe"),Inddata!W212,"Irrelevant")),"Irrelevant")</f>
        <v>Irrelevant</v>
      </c>
      <c r="W197" s="4" t="str">
        <f>IF(AND(OR(I197="Frakørselsrampe",I197="Tilkørselsrampe"),Inddata!X212=""),"Lige",IF(AND(OR(I197="Frakørselsrampe",I197="Tilkørselsrampe"),Inddata!X212&gt;10),Inddata!X212,"Irrelevant"))</f>
        <v>Irrelevant</v>
      </c>
      <c r="X197" s="4" t="str">
        <f>IF(AND(OR(I197="Frakørselsrampe",I197="Tilkørselsrampe"),OR(Inddata!Y212="",Inddata!Y212&gt;(G197*1000))),G197*1000,IF(AND(OR(I197="Frakørselsrampe",I197="Tilkørselsrampe"),Inddata!Y212&gt;0),Inddata!Y212,"Irrelevant"))</f>
        <v>Irrelevant</v>
      </c>
      <c r="Y197" s="4" t="str">
        <f>IF(AND(I197="Frakørselsrampe",Inddata!Z212=""),95,IF(AND(I197="Tilkørselsrampe",Inddata!Z212=""),45,IF(AND(OR(I197="Frakørselsrampe",I197="Tilkørselsrampe"),Inddata!Z212&gt;4,Inddata!Z212&lt;200),Inddata!Z212,"Irrelevant")))</f>
        <v>Irrelevant</v>
      </c>
      <c r="Z197" s="4" t="str">
        <f>IF(AND(OR(I197="Frakørselsrampe",I197="Tilkørselsrampe"),Inddata!AA212=""),"Lige",IF(AND(OR(I197="Frakørselsrampe",I197="Tilkørselsrampe"),Inddata!AA212&gt;10),Inddata!AA212,"Irrelevant"))</f>
        <v>Irrelevant</v>
      </c>
      <c r="AA197" s="4" t="str">
        <f>IF(X197="Irrelevant","Irrelevant",IF(AND(OR(I197="Frakørselsrampe",I197="Tilkørselsrampe"),OR(Inddata!AB212="",Inddata!AB212&gt;(G197*1000-X197))),G197*1000-X197,IF(AND(OR(I197="Frakørselsrampe",I197="Tilkørselsrampe"),Inddata!AB212&gt;0),Inddata!AB212,"Irrelevant")))</f>
        <v>Irrelevant</v>
      </c>
      <c r="AB197" s="4" t="str">
        <f>IF(AND(I197="Frakørselsrampe",Inddata!AC212=""),60,IF(AND(I197="Tilkørselsrampe",Inddata!AC212=""),80,IF(AND(OR(I197="Frakørselsrampe",I197="Tilkørselsrampe"),Inddata!AC212&gt;4,Inddata!AC212&lt;200),Inddata!AC212,"Irrelevant")))</f>
        <v>Irrelevant</v>
      </c>
      <c r="AC197" s="4" t="str">
        <f>IF(AND(OR(I197="Motorvejsstrækning",I197="Frakørselsflettestrækning",I197="Tilkørselsflettestrækning"),Inddata!AD212=""),"Nej",IF(OR(I197="Motorvejsstrækning",I197="Frakørselsflettestrækning",I197="Tilkørselsflettestrækning"),Inddata!AD212,"Irrelevant"))</f>
        <v>Irrelevant</v>
      </c>
      <c r="AD197" s="4" t="str">
        <f>IF(AND(OR(I197="Motorvejsstrækning",I197="Frakørselsflettestrækning",I197="Tilkørselsflettestrækning"),Inddata!AE212=""),"130 km/t",IF(OR(I197="Motorvejsstrækning",I197="Frakørselsflettestrækning",I197="Tilkørselsflettestrækning"),Inddata!AE212,"Irrelevant"))</f>
        <v>Irrelevant</v>
      </c>
      <c r="AE197" s="4" t="str">
        <f>IF(AND(I197="Tilkørselsflettestrækning",Inddata!AF212=""),"Nej",IF(I197="Tilkørselsflettestrækning",Inddata!AF212,"Irrelevant"))</f>
        <v>Irrelevant</v>
      </c>
      <c r="AF197" s="4" t="str">
        <f>IF(AND(AE197="Ja",Inddata!AG212&gt;0,Inddata!AG212&lt;1.00000001),Inddata!AG212,IF(OR(AE197="Nej",AE197="Ja"),0,"Irrelevant"))</f>
        <v>Irrelevant</v>
      </c>
    </row>
    <row r="198" spans="1:32" x14ac:dyDescent="0.25">
      <c r="A198" s="4" t="str">
        <f>IF(Inddata!A213="","",Inddata!A213)</f>
        <v/>
      </c>
      <c r="B198" s="4" t="str">
        <f>IF(Inddata!B213="","",Inddata!B213)</f>
        <v/>
      </c>
      <c r="C198" s="4" t="str">
        <f>IF(Inddata!C213="","",Inddata!C213)</f>
        <v/>
      </c>
      <c r="D198" s="4" t="str">
        <f>IF(Inddata!D213="","",Inddata!D213)</f>
        <v/>
      </c>
      <c r="E198" s="4" t="str">
        <f>IF(Inddata!E213="","",Inddata!E213)</f>
        <v/>
      </c>
      <c r="F198" s="4" t="str">
        <f>IF(Inddata!F213="","",Inddata!F213)</f>
        <v/>
      </c>
      <c r="G198" s="4">
        <f>IF(Inddata!G213="","",Inddata!G213)</f>
        <v>0</v>
      </c>
      <c r="H198" s="4" t="str">
        <f>IF(Inddata!H213&gt;0.5,Inddata!H213,"")</f>
        <v/>
      </c>
      <c r="I198" s="4" t="str">
        <f>IF(Inddata!I213="","",Inddata!I213)</f>
        <v/>
      </c>
      <c r="J198" s="4" t="str">
        <f>IF(AND(OR(I198="Motorvejsstrækning",I198="Frakørselsflettestrækning",I198="Tilkørselsflettestrækning"),Inddata!K213=""),2,IF(AND(OR(I198="Motorvejsstrækning",I198="Frakørselsflettestrækning",I198="Tilkørselsflettestrækning"),Inddata!K213&gt;0.5,Inddata!K213&lt;21),Inddata!K213,"Irrelevant"))</f>
        <v>Irrelevant</v>
      </c>
      <c r="K198" s="4" t="str">
        <f>IF(AND(OR(I198="Motorvejsstrækning",I198="Frakørselsflettestrækning",I198="Tilkørselsflettestrækning",I198="Frakørselsrampe",I198="Tilkørselsrampe"),Inddata!L213=""),3.5,IF(AND(OR(I198="Motorvejsstrækning",I198="Frakørselsflettestrækning",I198="Tilkørselsflettestrækning",I198="Frakørselsrampe",I198="Tilkørselsrampe"),Inddata!L213&gt;1.5,Inddata!L213&lt;11),Inddata!L213,"Irrelevant"))</f>
        <v>Irrelevant</v>
      </c>
      <c r="L198" s="4" t="str">
        <f>IF(AND(I198="Motorvejsstrækning",Inddata!M213=""),"Nej",IF(I198="Motorvejsstrækning",Inddata!M213,"Irrelevant"))</f>
        <v>Irrelevant</v>
      </c>
      <c r="M198" s="4" t="str">
        <f>IF(AND(L198="Ja",Inddata!N213&gt;0,Inddata!N213&lt;1.00000001),Inddata!N213,IF(OR(L198="Nej",L198="Ja"),0,"Irrelevant"))</f>
        <v>Irrelevant</v>
      </c>
      <c r="N198" s="4" t="str">
        <f>IF(AND(OR(I198="Motorvejsstrækning",I198="Frakørselsflettestrækning",I198="Tilkørselsflettestrækning"),Inddata!O213=""),3,IF(AND(OR(I198="Motorvejsstrækning",I198="Frakørselsflettestrækning",I198="Tilkørselsflettestrækning"),Inddata!O213&lt;11,Inddata!O213&gt;-0.00000001),Inddata!O213,"Irrelevant"))</f>
        <v>Irrelevant</v>
      </c>
      <c r="O198" s="4" t="str">
        <f>IF(AND(OR(I198="Motorvejsstrækning",I198="Frakørselsflettestrækning",I198="Tilkørselsflettestrækning",I198="Frakørselsrampe",I198="Tilkørselsrampe"),Inddata!P213=""),0.5,IF(AND(OR(I198="Motorvejsstrækning",I198="Frakørselsflettestrækning",I198="Tilkørselsflettestrækning",I198="Frakørselsrampe",I198="Tilkørselsrampe"),Inddata!P213&gt;-0.00000001,Inddata!P213&lt;11),Inddata!P213,"Irrelevant"))</f>
        <v>Irrelevant</v>
      </c>
      <c r="P198" s="4" t="str">
        <f>IF(AND(OR(I198="Motorvejsstrækning",I198="Frakørselsflettestrækning",I198="Tilkørselsflettestrækning"),Inddata!Q213=""),5,IF(AND(OR(I198="Motorvejsstrækning",I198="Frakørselsflettestrækning",I198="Tilkørselsflettestrækning"),Inddata!Q213&gt;-0.00000001,Inddata!Q213&lt;101),Inddata!Q213,"Irrelevant"))</f>
        <v>Irrelevant</v>
      </c>
      <c r="Q198" s="4" t="str">
        <f>IF(AND(OR(I198="Motorvejsstrækning",I198="Frakørselsflettestrækning",I198="Tilkørselsflettestrækning"),Inddata!R213=""),"Lige",IF(AND(OR(I198="Motorvejsstrækning",I198="Frakørselsflettestrækning",I198="Tilkørselsflettestrækning"),Inddata!R213&gt;10),Inddata!R213,"Irrelevant"))</f>
        <v>Irrelevant</v>
      </c>
      <c r="R198" s="4" t="str">
        <f>IF(Q198="Lige",0,IF(AND(OR(I198="Motorvejsstrækning",I198="Frakørselsflettestrækning",I198="Tilkørselsflettestrækning"),OR(Inddata!S213="",Inddata!S213&gt;(G198*1000))),G198*1000,IF(AND(OR(I198="Motorvejsstrækning",I198="Frakørselsflettestrækning",I198="Tilkørselsflettestrækning"),Inddata!S213&gt;0),Inddata!S213,"Irrelevant")))</f>
        <v>Irrelevant</v>
      </c>
      <c r="S198" s="4" t="str">
        <f>IF(AND(OR(I198="Motorvejsstrækning",I198="Frakørselsflettestrækning",I198="Tilkørselsflettestrækning"),Inddata!T213=""),"Lige",IF(AND(OR(I198="Motorvejsstrækning",I198="Frakørselsflettestrækning",I198="Tilkørselsflettestrækning"),Inddata!T213&gt;10),Inddata!T213,"Irrelevant"))</f>
        <v>Irrelevant</v>
      </c>
      <c r="T198" s="4" t="str">
        <f>IF(S198="Lige",0,IF(R198="Irrelevant","Irrelevant",IF(AND(OR(I198="Motorvejsstrækning",I198="Frakørselsflettestrækning",I198="Tilkørselsflettestrækning"),OR(Inddata!U213="",Inddata!U213&gt;(G198*1000-R198))),G198*1000-R198,IF(AND(OR(I198="Motorvejsstrækning",I198="Frakørselsflettestrækning",I198="Tilkørselsflettestrækning"),Inddata!U213&gt;0),Inddata!U213,"Irrelevant"))))</f>
        <v>Irrelevant</v>
      </c>
      <c r="U198" s="4" t="str">
        <f>IF(AND(OR(I198="Motorvejsstrækning",I198="Frakørselsflettestrækning",I198="Tilkørselsflettestrækning",I198="Frakørselsrampe",I198="Tilkørselsrampe"),Inddata!V213=""),"Nej",IF(OR(I198="Motorvejsstrækning",I198="Frakørselsflettestrækning",I198="Tilkørselsflettestrækning",I198="Frakørselsrampe",I198="Tilkørselsrampe"),Inddata!V213,"Irrelevant"))</f>
        <v>Irrelevant</v>
      </c>
      <c r="V198" s="4" t="str">
        <f>IF(W198="Lige",IF(AND(OR(I198="Frakørselsrampe",I198="Tilkørselsrampe"),Inddata!W213=""),"Lige ruderrampe",IF(OR(I198="Frakørselsrampe",I198="Tilkørselsrampe"),Inddata!W213,"Irrelevant")),"Irrelevant")</f>
        <v>Irrelevant</v>
      </c>
      <c r="W198" s="4" t="str">
        <f>IF(AND(OR(I198="Frakørselsrampe",I198="Tilkørselsrampe"),Inddata!X213=""),"Lige",IF(AND(OR(I198="Frakørselsrampe",I198="Tilkørselsrampe"),Inddata!X213&gt;10),Inddata!X213,"Irrelevant"))</f>
        <v>Irrelevant</v>
      </c>
      <c r="X198" s="4" t="str">
        <f>IF(AND(OR(I198="Frakørselsrampe",I198="Tilkørselsrampe"),OR(Inddata!Y213="",Inddata!Y213&gt;(G198*1000))),G198*1000,IF(AND(OR(I198="Frakørselsrampe",I198="Tilkørselsrampe"),Inddata!Y213&gt;0),Inddata!Y213,"Irrelevant"))</f>
        <v>Irrelevant</v>
      </c>
      <c r="Y198" s="4" t="str">
        <f>IF(AND(I198="Frakørselsrampe",Inddata!Z213=""),95,IF(AND(I198="Tilkørselsrampe",Inddata!Z213=""),45,IF(AND(OR(I198="Frakørselsrampe",I198="Tilkørselsrampe"),Inddata!Z213&gt;4,Inddata!Z213&lt;200),Inddata!Z213,"Irrelevant")))</f>
        <v>Irrelevant</v>
      </c>
      <c r="Z198" s="4" t="str">
        <f>IF(AND(OR(I198="Frakørselsrampe",I198="Tilkørselsrampe"),Inddata!AA213=""),"Lige",IF(AND(OR(I198="Frakørselsrampe",I198="Tilkørselsrampe"),Inddata!AA213&gt;10),Inddata!AA213,"Irrelevant"))</f>
        <v>Irrelevant</v>
      </c>
      <c r="AA198" s="4" t="str">
        <f>IF(X198="Irrelevant","Irrelevant",IF(AND(OR(I198="Frakørselsrampe",I198="Tilkørselsrampe"),OR(Inddata!AB213="",Inddata!AB213&gt;(G198*1000-X198))),G198*1000-X198,IF(AND(OR(I198="Frakørselsrampe",I198="Tilkørselsrampe"),Inddata!AB213&gt;0),Inddata!AB213,"Irrelevant")))</f>
        <v>Irrelevant</v>
      </c>
      <c r="AB198" s="4" t="str">
        <f>IF(AND(I198="Frakørselsrampe",Inddata!AC213=""),60,IF(AND(I198="Tilkørselsrampe",Inddata!AC213=""),80,IF(AND(OR(I198="Frakørselsrampe",I198="Tilkørselsrampe"),Inddata!AC213&gt;4,Inddata!AC213&lt;200),Inddata!AC213,"Irrelevant")))</f>
        <v>Irrelevant</v>
      </c>
      <c r="AC198" s="4" t="str">
        <f>IF(AND(OR(I198="Motorvejsstrækning",I198="Frakørselsflettestrækning",I198="Tilkørselsflettestrækning"),Inddata!AD213=""),"Nej",IF(OR(I198="Motorvejsstrækning",I198="Frakørselsflettestrækning",I198="Tilkørselsflettestrækning"),Inddata!AD213,"Irrelevant"))</f>
        <v>Irrelevant</v>
      </c>
      <c r="AD198" s="4" t="str">
        <f>IF(AND(OR(I198="Motorvejsstrækning",I198="Frakørselsflettestrækning",I198="Tilkørselsflettestrækning"),Inddata!AE213=""),"130 km/t",IF(OR(I198="Motorvejsstrækning",I198="Frakørselsflettestrækning",I198="Tilkørselsflettestrækning"),Inddata!AE213,"Irrelevant"))</f>
        <v>Irrelevant</v>
      </c>
      <c r="AE198" s="4" t="str">
        <f>IF(AND(I198="Tilkørselsflettestrækning",Inddata!AF213=""),"Nej",IF(I198="Tilkørselsflettestrækning",Inddata!AF213,"Irrelevant"))</f>
        <v>Irrelevant</v>
      </c>
      <c r="AF198" s="4" t="str">
        <f>IF(AND(AE198="Ja",Inddata!AG213&gt;0,Inddata!AG213&lt;1.00000001),Inddata!AG213,IF(OR(AE198="Nej",AE198="Ja"),0,"Irrelevant"))</f>
        <v>Irrelevant</v>
      </c>
    </row>
    <row r="199" spans="1:32" x14ac:dyDescent="0.25">
      <c r="A199" s="4" t="str">
        <f>IF(Inddata!A214="","",Inddata!A214)</f>
        <v/>
      </c>
      <c r="B199" s="4" t="str">
        <f>IF(Inddata!B214="","",Inddata!B214)</f>
        <v/>
      </c>
      <c r="C199" s="4" t="str">
        <f>IF(Inddata!C214="","",Inddata!C214)</f>
        <v/>
      </c>
      <c r="D199" s="4" t="str">
        <f>IF(Inddata!D214="","",Inddata!D214)</f>
        <v/>
      </c>
      <c r="E199" s="4" t="str">
        <f>IF(Inddata!E214="","",Inddata!E214)</f>
        <v/>
      </c>
      <c r="F199" s="4" t="str">
        <f>IF(Inddata!F214="","",Inddata!F214)</f>
        <v/>
      </c>
      <c r="G199" s="4">
        <f>IF(Inddata!G214="","",Inddata!G214)</f>
        <v>0</v>
      </c>
      <c r="H199" s="4" t="str">
        <f>IF(Inddata!H214&gt;0.5,Inddata!H214,"")</f>
        <v/>
      </c>
      <c r="I199" s="4" t="str">
        <f>IF(Inddata!I214="","",Inddata!I214)</f>
        <v/>
      </c>
      <c r="J199" s="4" t="str">
        <f>IF(AND(OR(I199="Motorvejsstrækning",I199="Frakørselsflettestrækning",I199="Tilkørselsflettestrækning"),Inddata!K214=""),2,IF(AND(OR(I199="Motorvejsstrækning",I199="Frakørselsflettestrækning",I199="Tilkørselsflettestrækning"),Inddata!K214&gt;0.5,Inddata!K214&lt;21),Inddata!K214,"Irrelevant"))</f>
        <v>Irrelevant</v>
      </c>
      <c r="K199" s="4" t="str">
        <f>IF(AND(OR(I199="Motorvejsstrækning",I199="Frakørselsflettestrækning",I199="Tilkørselsflettestrækning",I199="Frakørselsrampe",I199="Tilkørselsrampe"),Inddata!L214=""),3.5,IF(AND(OR(I199="Motorvejsstrækning",I199="Frakørselsflettestrækning",I199="Tilkørselsflettestrækning",I199="Frakørselsrampe",I199="Tilkørselsrampe"),Inddata!L214&gt;1.5,Inddata!L214&lt;11),Inddata!L214,"Irrelevant"))</f>
        <v>Irrelevant</v>
      </c>
      <c r="L199" s="4" t="str">
        <f>IF(AND(I199="Motorvejsstrækning",Inddata!M214=""),"Nej",IF(I199="Motorvejsstrækning",Inddata!M214,"Irrelevant"))</f>
        <v>Irrelevant</v>
      </c>
      <c r="M199" s="4" t="str">
        <f>IF(AND(L199="Ja",Inddata!N214&gt;0,Inddata!N214&lt;1.00000001),Inddata!N214,IF(OR(L199="Nej",L199="Ja"),0,"Irrelevant"))</f>
        <v>Irrelevant</v>
      </c>
      <c r="N199" s="4" t="str">
        <f>IF(AND(OR(I199="Motorvejsstrækning",I199="Frakørselsflettestrækning",I199="Tilkørselsflettestrækning"),Inddata!O214=""),3,IF(AND(OR(I199="Motorvejsstrækning",I199="Frakørselsflettestrækning",I199="Tilkørselsflettestrækning"),Inddata!O214&lt;11,Inddata!O214&gt;-0.00000001),Inddata!O214,"Irrelevant"))</f>
        <v>Irrelevant</v>
      </c>
      <c r="O199" s="4" t="str">
        <f>IF(AND(OR(I199="Motorvejsstrækning",I199="Frakørselsflettestrækning",I199="Tilkørselsflettestrækning",I199="Frakørselsrampe",I199="Tilkørselsrampe"),Inddata!P214=""),0.5,IF(AND(OR(I199="Motorvejsstrækning",I199="Frakørselsflettestrækning",I199="Tilkørselsflettestrækning",I199="Frakørselsrampe",I199="Tilkørselsrampe"),Inddata!P214&gt;-0.00000001,Inddata!P214&lt;11),Inddata!P214,"Irrelevant"))</f>
        <v>Irrelevant</v>
      </c>
      <c r="P199" s="4" t="str">
        <f>IF(AND(OR(I199="Motorvejsstrækning",I199="Frakørselsflettestrækning",I199="Tilkørselsflettestrækning"),Inddata!Q214=""),5,IF(AND(OR(I199="Motorvejsstrækning",I199="Frakørselsflettestrækning",I199="Tilkørselsflettestrækning"),Inddata!Q214&gt;-0.00000001,Inddata!Q214&lt;101),Inddata!Q214,"Irrelevant"))</f>
        <v>Irrelevant</v>
      </c>
      <c r="Q199" s="4" t="str">
        <f>IF(AND(OR(I199="Motorvejsstrækning",I199="Frakørselsflettestrækning",I199="Tilkørselsflettestrækning"),Inddata!R214=""),"Lige",IF(AND(OR(I199="Motorvejsstrækning",I199="Frakørselsflettestrækning",I199="Tilkørselsflettestrækning"),Inddata!R214&gt;10),Inddata!R214,"Irrelevant"))</f>
        <v>Irrelevant</v>
      </c>
      <c r="R199" s="4" t="str">
        <f>IF(Q199="Lige",0,IF(AND(OR(I199="Motorvejsstrækning",I199="Frakørselsflettestrækning",I199="Tilkørselsflettestrækning"),OR(Inddata!S214="",Inddata!S214&gt;(G199*1000))),G199*1000,IF(AND(OR(I199="Motorvejsstrækning",I199="Frakørselsflettestrækning",I199="Tilkørselsflettestrækning"),Inddata!S214&gt;0),Inddata!S214,"Irrelevant")))</f>
        <v>Irrelevant</v>
      </c>
      <c r="S199" s="4" t="str">
        <f>IF(AND(OR(I199="Motorvejsstrækning",I199="Frakørselsflettestrækning",I199="Tilkørselsflettestrækning"),Inddata!T214=""),"Lige",IF(AND(OR(I199="Motorvejsstrækning",I199="Frakørselsflettestrækning",I199="Tilkørselsflettestrækning"),Inddata!T214&gt;10),Inddata!T214,"Irrelevant"))</f>
        <v>Irrelevant</v>
      </c>
      <c r="T199" s="4" t="str">
        <f>IF(S199="Lige",0,IF(R199="Irrelevant","Irrelevant",IF(AND(OR(I199="Motorvejsstrækning",I199="Frakørselsflettestrækning",I199="Tilkørselsflettestrækning"),OR(Inddata!U214="",Inddata!U214&gt;(G199*1000-R199))),G199*1000-R199,IF(AND(OR(I199="Motorvejsstrækning",I199="Frakørselsflettestrækning",I199="Tilkørselsflettestrækning"),Inddata!U214&gt;0),Inddata!U214,"Irrelevant"))))</f>
        <v>Irrelevant</v>
      </c>
      <c r="U199" s="4" t="str">
        <f>IF(AND(OR(I199="Motorvejsstrækning",I199="Frakørselsflettestrækning",I199="Tilkørselsflettestrækning",I199="Frakørselsrampe",I199="Tilkørselsrampe"),Inddata!V214=""),"Nej",IF(OR(I199="Motorvejsstrækning",I199="Frakørselsflettestrækning",I199="Tilkørselsflettestrækning",I199="Frakørselsrampe",I199="Tilkørselsrampe"),Inddata!V214,"Irrelevant"))</f>
        <v>Irrelevant</v>
      </c>
      <c r="V199" s="4" t="str">
        <f>IF(W199="Lige",IF(AND(OR(I199="Frakørselsrampe",I199="Tilkørselsrampe"),Inddata!W214=""),"Lige ruderrampe",IF(OR(I199="Frakørselsrampe",I199="Tilkørselsrampe"),Inddata!W214,"Irrelevant")),"Irrelevant")</f>
        <v>Irrelevant</v>
      </c>
      <c r="W199" s="4" t="str">
        <f>IF(AND(OR(I199="Frakørselsrampe",I199="Tilkørselsrampe"),Inddata!X214=""),"Lige",IF(AND(OR(I199="Frakørselsrampe",I199="Tilkørselsrampe"),Inddata!X214&gt;10),Inddata!X214,"Irrelevant"))</f>
        <v>Irrelevant</v>
      </c>
      <c r="X199" s="4" t="str">
        <f>IF(AND(OR(I199="Frakørselsrampe",I199="Tilkørselsrampe"),OR(Inddata!Y214="",Inddata!Y214&gt;(G199*1000))),G199*1000,IF(AND(OR(I199="Frakørselsrampe",I199="Tilkørselsrampe"),Inddata!Y214&gt;0),Inddata!Y214,"Irrelevant"))</f>
        <v>Irrelevant</v>
      </c>
      <c r="Y199" s="4" t="str">
        <f>IF(AND(I199="Frakørselsrampe",Inddata!Z214=""),95,IF(AND(I199="Tilkørselsrampe",Inddata!Z214=""),45,IF(AND(OR(I199="Frakørselsrampe",I199="Tilkørselsrampe"),Inddata!Z214&gt;4,Inddata!Z214&lt;200),Inddata!Z214,"Irrelevant")))</f>
        <v>Irrelevant</v>
      </c>
      <c r="Z199" s="4" t="str">
        <f>IF(AND(OR(I199="Frakørselsrampe",I199="Tilkørselsrampe"),Inddata!AA214=""),"Lige",IF(AND(OR(I199="Frakørselsrampe",I199="Tilkørselsrampe"),Inddata!AA214&gt;10),Inddata!AA214,"Irrelevant"))</f>
        <v>Irrelevant</v>
      </c>
      <c r="AA199" s="4" t="str">
        <f>IF(X199="Irrelevant","Irrelevant",IF(AND(OR(I199="Frakørselsrampe",I199="Tilkørselsrampe"),OR(Inddata!AB214="",Inddata!AB214&gt;(G199*1000-X199))),G199*1000-X199,IF(AND(OR(I199="Frakørselsrampe",I199="Tilkørselsrampe"),Inddata!AB214&gt;0),Inddata!AB214,"Irrelevant")))</f>
        <v>Irrelevant</v>
      </c>
      <c r="AB199" s="4" t="str">
        <f>IF(AND(I199="Frakørselsrampe",Inddata!AC214=""),60,IF(AND(I199="Tilkørselsrampe",Inddata!AC214=""),80,IF(AND(OR(I199="Frakørselsrampe",I199="Tilkørselsrampe"),Inddata!AC214&gt;4,Inddata!AC214&lt;200),Inddata!AC214,"Irrelevant")))</f>
        <v>Irrelevant</v>
      </c>
      <c r="AC199" s="4" t="str">
        <f>IF(AND(OR(I199="Motorvejsstrækning",I199="Frakørselsflettestrækning",I199="Tilkørselsflettestrækning"),Inddata!AD214=""),"Nej",IF(OR(I199="Motorvejsstrækning",I199="Frakørselsflettestrækning",I199="Tilkørselsflettestrækning"),Inddata!AD214,"Irrelevant"))</f>
        <v>Irrelevant</v>
      </c>
      <c r="AD199" s="4" t="str">
        <f>IF(AND(OR(I199="Motorvejsstrækning",I199="Frakørselsflettestrækning",I199="Tilkørselsflettestrækning"),Inddata!AE214=""),"130 km/t",IF(OR(I199="Motorvejsstrækning",I199="Frakørselsflettestrækning",I199="Tilkørselsflettestrækning"),Inddata!AE214,"Irrelevant"))</f>
        <v>Irrelevant</v>
      </c>
      <c r="AE199" s="4" t="str">
        <f>IF(AND(I199="Tilkørselsflettestrækning",Inddata!AF214=""),"Nej",IF(I199="Tilkørselsflettestrækning",Inddata!AF214,"Irrelevant"))</f>
        <v>Irrelevant</v>
      </c>
      <c r="AF199" s="4" t="str">
        <f>IF(AND(AE199="Ja",Inddata!AG214&gt;0,Inddata!AG214&lt;1.00000001),Inddata!AG214,IF(OR(AE199="Nej",AE199="Ja"),0,"Irrelevant"))</f>
        <v>Irrelevant</v>
      </c>
    </row>
    <row r="200" spans="1:32" x14ac:dyDescent="0.25">
      <c r="A200" s="4" t="str">
        <f>IF(Inddata!A215="","",Inddata!A215)</f>
        <v/>
      </c>
      <c r="B200" s="4" t="str">
        <f>IF(Inddata!B215="","",Inddata!B215)</f>
        <v/>
      </c>
      <c r="C200" s="4" t="str">
        <f>IF(Inddata!C215="","",Inddata!C215)</f>
        <v/>
      </c>
      <c r="D200" s="4" t="str">
        <f>IF(Inddata!D215="","",Inddata!D215)</f>
        <v/>
      </c>
      <c r="E200" s="4" t="str">
        <f>IF(Inddata!E215="","",Inddata!E215)</f>
        <v/>
      </c>
      <c r="F200" s="4" t="str">
        <f>IF(Inddata!F215="","",Inddata!F215)</f>
        <v/>
      </c>
      <c r="G200" s="4">
        <f>IF(Inddata!G215="","",Inddata!G215)</f>
        <v>0</v>
      </c>
      <c r="H200" s="4" t="str">
        <f>IF(Inddata!H215&gt;0.5,Inddata!H215,"")</f>
        <v/>
      </c>
      <c r="I200" s="4" t="str">
        <f>IF(Inddata!I215="","",Inddata!I215)</f>
        <v/>
      </c>
      <c r="J200" s="4" t="str">
        <f>IF(AND(OR(I200="Motorvejsstrækning",I200="Frakørselsflettestrækning",I200="Tilkørselsflettestrækning"),Inddata!K215=""),2,IF(AND(OR(I200="Motorvejsstrækning",I200="Frakørselsflettestrækning",I200="Tilkørselsflettestrækning"),Inddata!K215&gt;0.5,Inddata!K215&lt;21),Inddata!K215,"Irrelevant"))</f>
        <v>Irrelevant</v>
      </c>
      <c r="K200" s="4" t="str">
        <f>IF(AND(OR(I200="Motorvejsstrækning",I200="Frakørselsflettestrækning",I200="Tilkørselsflettestrækning",I200="Frakørselsrampe",I200="Tilkørselsrampe"),Inddata!L215=""),3.5,IF(AND(OR(I200="Motorvejsstrækning",I200="Frakørselsflettestrækning",I200="Tilkørselsflettestrækning",I200="Frakørselsrampe",I200="Tilkørselsrampe"),Inddata!L215&gt;1.5,Inddata!L215&lt;11),Inddata!L215,"Irrelevant"))</f>
        <v>Irrelevant</v>
      </c>
      <c r="L200" s="4" t="str">
        <f>IF(AND(I200="Motorvejsstrækning",Inddata!M215=""),"Nej",IF(I200="Motorvejsstrækning",Inddata!M215,"Irrelevant"))</f>
        <v>Irrelevant</v>
      </c>
      <c r="M200" s="4" t="str">
        <f>IF(AND(L200="Ja",Inddata!N215&gt;0,Inddata!N215&lt;1.00000001),Inddata!N215,IF(OR(L200="Nej",L200="Ja"),0,"Irrelevant"))</f>
        <v>Irrelevant</v>
      </c>
      <c r="N200" s="4" t="str">
        <f>IF(AND(OR(I200="Motorvejsstrækning",I200="Frakørselsflettestrækning",I200="Tilkørselsflettestrækning"),Inddata!O215=""),3,IF(AND(OR(I200="Motorvejsstrækning",I200="Frakørselsflettestrækning",I200="Tilkørselsflettestrækning"),Inddata!O215&lt;11,Inddata!O215&gt;-0.00000001),Inddata!O215,"Irrelevant"))</f>
        <v>Irrelevant</v>
      </c>
      <c r="O200" s="4" t="str">
        <f>IF(AND(OR(I200="Motorvejsstrækning",I200="Frakørselsflettestrækning",I200="Tilkørselsflettestrækning",I200="Frakørselsrampe",I200="Tilkørselsrampe"),Inddata!P215=""),0.5,IF(AND(OR(I200="Motorvejsstrækning",I200="Frakørselsflettestrækning",I200="Tilkørselsflettestrækning",I200="Frakørselsrampe",I200="Tilkørselsrampe"),Inddata!P215&gt;-0.00000001,Inddata!P215&lt;11),Inddata!P215,"Irrelevant"))</f>
        <v>Irrelevant</v>
      </c>
      <c r="P200" s="4" t="str">
        <f>IF(AND(OR(I200="Motorvejsstrækning",I200="Frakørselsflettestrækning",I200="Tilkørselsflettestrækning"),Inddata!Q215=""),5,IF(AND(OR(I200="Motorvejsstrækning",I200="Frakørselsflettestrækning",I200="Tilkørselsflettestrækning"),Inddata!Q215&gt;-0.00000001,Inddata!Q215&lt;101),Inddata!Q215,"Irrelevant"))</f>
        <v>Irrelevant</v>
      </c>
      <c r="Q200" s="4" t="str">
        <f>IF(AND(OR(I200="Motorvejsstrækning",I200="Frakørselsflettestrækning",I200="Tilkørselsflettestrækning"),Inddata!R215=""),"Lige",IF(AND(OR(I200="Motorvejsstrækning",I200="Frakørselsflettestrækning",I200="Tilkørselsflettestrækning"),Inddata!R215&gt;10),Inddata!R215,"Irrelevant"))</f>
        <v>Irrelevant</v>
      </c>
      <c r="R200" s="4" t="str">
        <f>IF(Q200="Lige",0,IF(AND(OR(I200="Motorvejsstrækning",I200="Frakørselsflettestrækning",I200="Tilkørselsflettestrækning"),OR(Inddata!S215="",Inddata!S215&gt;(G200*1000))),G200*1000,IF(AND(OR(I200="Motorvejsstrækning",I200="Frakørselsflettestrækning",I200="Tilkørselsflettestrækning"),Inddata!S215&gt;0),Inddata!S215,"Irrelevant")))</f>
        <v>Irrelevant</v>
      </c>
      <c r="S200" s="4" t="str">
        <f>IF(AND(OR(I200="Motorvejsstrækning",I200="Frakørselsflettestrækning",I200="Tilkørselsflettestrækning"),Inddata!T215=""),"Lige",IF(AND(OR(I200="Motorvejsstrækning",I200="Frakørselsflettestrækning",I200="Tilkørselsflettestrækning"),Inddata!T215&gt;10),Inddata!T215,"Irrelevant"))</f>
        <v>Irrelevant</v>
      </c>
      <c r="T200" s="4" t="str">
        <f>IF(S200="Lige",0,IF(R200="Irrelevant","Irrelevant",IF(AND(OR(I200="Motorvejsstrækning",I200="Frakørselsflettestrækning",I200="Tilkørselsflettestrækning"),OR(Inddata!U215="",Inddata!U215&gt;(G200*1000-R200))),G200*1000-R200,IF(AND(OR(I200="Motorvejsstrækning",I200="Frakørselsflettestrækning",I200="Tilkørselsflettestrækning"),Inddata!U215&gt;0),Inddata!U215,"Irrelevant"))))</f>
        <v>Irrelevant</v>
      </c>
      <c r="U200" s="4" t="str">
        <f>IF(AND(OR(I200="Motorvejsstrækning",I200="Frakørselsflettestrækning",I200="Tilkørselsflettestrækning",I200="Frakørselsrampe",I200="Tilkørselsrampe"),Inddata!V215=""),"Nej",IF(OR(I200="Motorvejsstrækning",I200="Frakørselsflettestrækning",I200="Tilkørselsflettestrækning",I200="Frakørselsrampe",I200="Tilkørselsrampe"),Inddata!V215,"Irrelevant"))</f>
        <v>Irrelevant</v>
      </c>
      <c r="V200" s="4" t="str">
        <f>IF(W200="Lige",IF(AND(OR(I200="Frakørselsrampe",I200="Tilkørselsrampe"),Inddata!W215=""),"Lige ruderrampe",IF(OR(I200="Frakørselsrampe",I200="Tilkørselsrampe"),Inddata!W215,"Irrelevant")),"Irrelevant")</f>
        <v>Irrelevant</v>
      </c>
      <c r="W200" s="4" t="str">
        <f>IF(AND(OR(I200="Frakørselsrampe",I200="Tilkørselsrampe"),Inddata!X215=""),"Lige",IF(AND(OR(I200="Frakørselsrampe",I200="Tilkørselsrampe"),Inddata!X215&gt;10),Inddata!X215,"Irrelevant"))</f>
        <v>Irrelevant</v>
      </c>
      <c r="X200" s="4" t="str">
        <f>IF(AND(OR(I200="Frakørselsrampe",I200="Tilkørselsrampe"),OR(Inddata!Y215="",Inddata!Y215&gt;(G200*1000))),G200*1000,IF(AND(OR(I200="Frakørselsrampe",I200="Tilkørselsrampe"),Inddata!Y215&gt;0),Inddata!Y215,"Irrelevant"))</f>
        <v>Irrelevant</v>
      </c>
      <c r="Y200" s="4" t="str">
        <f>IF(AND(I200="Frakørselsrampe",Inddata!Z215=""),95,IF(AND(I200="Tilkørselsrampe",Inddata!Z215=""),45,IF(AND(OR(I200="Frakørselsrampe",I200="Tilkørselsrampe"),Inddata!Z215&gt;4,Inddata!Z215&lt;200),Inddata!Z215,"Irrelevant")))</f>
        <v>Irrelevant</v>
      </c>
      <c r="Z200" s="4" t="str">
        <f>IF(AND(OR(I200="Frakørselsrampe",I200="Tilkørselsrampe"),Inddata!AA215=""),"Lige",IF(AND(OR(I200="Frakørselsrampe",I200="Tilkørselsrampe"),Inddata!AA215&gt;10),Inddata!AA215,"Irrelevant"))</f>
        <v>Irrelevant</v>
      </c>
      <c r="AA200" s="4" t="str">
        <f>IF(X200="Irrelevant","Irrelevant",IF(AND(OR(I200="Frakørselsrampe",I200="Tilkørselsrampe"),OR(Inddata!AB215="",Inddata!AB215&gt;(G200*1000-X200))),G200*1000-X200,IF(AND(OR(I200="Frakørselsrampe",I200="Tilkørselsrampe"),Inddata!AB215&gt;0),Inddata!AB215,"Irrelevant")))</f>
        <v>Irrelevant</v>
      </c>
      <c r="AB200" s="4" t="str">
        <f>IF(AND(I200="Frakørselsrampe",Inddata!AC215=""),60,IF(AND(I200="Tilkørselsrampe",Inddata!AC215=""),80,IF(AND(OR(I200="Frakørselsrampe",I200="Tilkørselsrampe"),Inddata!AC215&gt;4,Inddata!AC215&lt;200),Inddata!AC215,"Irrelevant")))</f>
        <v>Irrelevant</v>
      </c>
      <c r="AC200" s="4" t="str">
        <f>IF(AND(OR(I200="Motorvejsstrækning",I200="Frakørselsflettestrækning",I200="Tilkørselsflettestrækning"),Inddata!AD215=""),"Nej",IF(OR(I200="Motorvejsstrækning",I200="Frakørselsflettestrækning",I200="Tilkørselsflettestrækning"),Inddata!AD215,"Irrelevant"))</f>
        <v>Irrelevant</v>
      </c>
      <c r="AD200" s="4" t="str">
        <f>IF(AND(OR(I200="Motorvejsstrækning",I200="Frakørselsflettestrækning",I200="Tilkørselsflettestrækning"),Inddata!AE215=""),"130 km/t",IF(OR(I200="Motorvejsstrækning",I200="Frakørselsflettestrækning",I200="Tilkørselsflettestrækning"),Inddata!AE215,"Irrelevant"))</f>
        <v>Irrelevant</v>
      </c>
      <c r="AE200" s="4" t="str">
        <f>IF(AND(I200="Tilkørselsflettestrækning",Inddata!AF215=""),"Nej",IF(I200="Tilkørselsflettestrækning",Inddata!AF215,"Irrelevant"))</f>
        <v>Irrelevant</v>
      </c>
      <c r="AF200" s="4" t="str">
        <f>IF(AND(AE200="Ja",Inddata!AG215&gt;0,Inddata!AG215&lt;1.00000001),Inddata!AG215,IF(OR(AE200="Nej",AE200="Ja"),0,"Irrelevant"))</f>
        <v>Irrelevant</v>
      </c>
    </row>
    <row r="201" spans="1:32" x14ac:dyDescent="0.25">
      <c r="A201" s="4" t="str">
        <f>IF(Inddata!A216="","",Inddata!A216)</f>
        <v/>
      </c>
      <c r="B201" s="4" t="str">
        <f>IF(Inddata!B216="","",Inddata!B216)</f>
        <v/>
      </c>
      <c r="C201" s="4" t="str">
        <f>IF(Inddata!C216="","",Inddata!C216)</f>
        <v/>
      </c>
      <c r="D201" s="4" t="str">
        <f>IF(Inddata!D216="","",Inddata!D216)</f>
        <v/>
      </c>
      <c r="E201" s="4" t="str">
        <f>IF(Inddata!E216="","",Inddata!E216)</f>
        <v/>
      </c>
      <c r="F201" s="4" t="str">
        <f>IF(Inddata!F216="","",Inddata!F216)</f>
        <v/>
      </c>
      <c r="G201" s="4">
        <f>IF(Inddata!G216="","",Inddata!G216)</f>
        <v>0</v>
      </c>
      <c r="H201" s="4" t="str">
        <f>IF(Inddata!H216&gt;0.5,Inddata!H216,"")</f>
        <v/>
      </c>
      <c r="I201" s="4" t="str">
        <f>IF(Inddata!I216="","",Inddata!I216)</f>
        <v/>
      </c>
      <c r="J201" s="4" t="str">
        <f>IF(AND(OR(I201="Motorvejsstrækning",I201="Frakørselsflettestrækning",I201="Tilkørselsflettestrækning"),Inddata!K216=""),2,IF(AND(OR(I201="Motorvejsstrækning",I201="Frakørselsflettestrækning",I201="Tilkørselsflettestrækning"),Inddata!K216&gt;0.5,Inddata!K216&lt;21),Inddata!K216,"Irrelevant"))</f>
        <v>Irrelevant</v>
      </c>
      <c r="K201" s="4" t="str">
        <f>IF(AND(OR(I201="Motorvejsstrækning",I201="Frakørselsflettestrækning",I201="Tilkørselsflettestrækning",I201="Frakørselsrampe",I201="Tilkørselsrampe"),Inddata!L216=""),3.5,IF(AND(OR(I201="Motorvejsstrækning",I201="Frakørselsflettestrækning",I201="Tilkørselsflettestrækning",I201="Frakørselsrampe",I201="Tilkørselsrampe"),Inddata!L216&gt;1.5,Inddata!L216&lt;11),Inddata!L216,"Irrelevant"))</f>
        <v>Irrelevant</v>
      </c>
      <c r="L201" s="4" t="str">
        <f>IF(AND(I201="Motorvejsstrækning",Inddata!M216=""),"Nej",IF(I201="Motorvejsstrækning",Inddata!M216,"Irrelevant"))</f>
        <v>Irrelevant</v>
      </c>
      <c r="M201" s="4" t="str">
        <f>IF(AND(L201="Ja",Inddata!N216&gt;0,Inddata!N216&lt;1.00000001),Inddata!N216,IF(OR(L201="Nej",L201="Ja"),0,"Irrelevant"))</f>
        <v>Irrelevant</v>
      </c>
      <c r="N201" s="4" t="str">
        <f>IF(AND(OR(I201="Motorvejsstrækning",I201="Frakørselsflettestrækning",I201="Tilkørselsflettestrækning"),Inddata!O216=""),3,IF(AND(OR(I201="Motorvejsstrækning",I201="Frakørselsflettestrækning",I201="Tilkørselsflettestrækning"),Inddata!O216&lt;11,Inddata!O216&gt;-0.00000001),Inddata!O216,"Irrelevant"))</f>
        <v>Irrelevant</v>
      </c>
      <c r="O201" s="4" t="str">
        <f>IF(AND(OR(I201="Motorvejsstrækning",I201="Frakørselsflettestrækning",I201="Tilkørselsflettestrækning",I201="Frakørselsrampe",I201="Tilkørselsrampe"),Inddata!P216=""),0.5,IF(AND(OR(I201="Motorvejsstrækning",I201="Frakørselsflettestrækning",I201="Tilkørselsflettestrækning",I201="Frakørselsrampe",I201="Tilkørselsrampe"),Inddata!P216&gt;-0.00000001,Inddata!P216&lt;11),Inddata!P216,"Irrelevant"))</f>
        <v>Irrelevant</v>
      </c>
      <c r="P201" s="4" t="str">
        <f>IF(AND(OR(I201="Motorvejsstrækning",I201="Frakørselsflettestrækning",I201="Tilkørselsflettestrækning"),Inddata!Q216=""),5,IF(AND(OR(I201="Motorvejsstrækning",I201="Frakørselsflettestrækning",I201="Tilkørselsflettestrækning"),Inddata!Q216&gt;-0.00000001,Inddata!Q216&lt;101),Inddata!Q216,"Irrelevant"))</f>
        <v>Irrelevant</v>
      </c>
      <c r="Q201" s="4" t="str">
        <f>IF(AND(OR(I201="Motorvejsstrækning",I201="Frakørselsflettestrækning",I201="Tilkørselsflettestrækning"),Inddata!R216=""),"Lige",IF(AND(OR(I201="Motorvejsstrækning",I201="Frakørselsflettestrækning",I201="Tilkørselsflettestrækning"),Inddata!R216&gt;10),Inddata!R216,"Irrelevant"))</f>
        <v>Irrelevant</v>
      </c>
      <c r="R201" s="4" t="str">
        <f>IF(Q201="Lige",0,IF(AND(OR(I201="Motorvejsstrækning",I201="Frakørselsflettestrækning",I201="Tilkørselsflettestrækning"),OR(Inddata!S216="",Inddata!S216&gt;(G201*1000))),G201*1000,IF(AND(OR(I201="Motorvejsstrækning",I201="Frakørselsflettestrækning",I201="Tilkørselsflettestrækning"),Inddata!S216&gt;0),Inddata!S216,"Irrelevant")))</f>
        <v>Irrelevant</v>
      </c>
      <c r="S201" s="4" t="str">
        <f>IF(AND(OR(I201="Motorvejsstrækning",I201="Frakørselsflettestrækning",I201="Tilkørselsflettestrækning"),Inddata!T216=""),"Lige",IF(AND(OR(I201="Motorvejsstrækning",I201="Frakørselsflettestrækning",I201="Tilkørselsflettestrækning"),Inddata!T216&gt;10),Inddata!T216,"Irrelevant"))</f>
        <v>Irrelevant</v>
      </c>
      <c r="T201" s="4" t="str">
        <f>IF(S201="Lige",0,IF(R201="Irrelevant","Irrelevant",IF(AND(OR(I201="Motorvejsstrækning",I201="Frakørselsflettestrækning",I201="Tilkørselsflettestrækning"),OR(Inddata!U216="",Inddata!U216&gt;(G201*1000-R201))),G201*1000-R201,IF(AND(OR(I201="Motorvejsstrækning",I201="Frakørselsflettestrækning",I201="Tilkørselsflettestrækning"),Inddata!U216&gt;0),Inddata!U216,"Irrelevant"))))</f>
        <v>Irrelevant</v>
      </c>
      <c r="U201" s="4" t="str">
        <f>IF(AND(OR(I201="Motorvejsstrækning",I201="Frakørselsflettestrækning",I201="Tilkørselsflettestrækning",I201="Frakørselsrampe",I201="Tilkørselsrampe"),Inddata!V216=""),"Nej",IF(OR(I201="Motorvejsstrækning",I201="Frakørselsflettestrækning",I201="Tilkørselsflettestrækning",I201="Frakørselsrampe",I201="Tilkørselsrampe"),Inddata!V216,"Irrelevant"))</f>
        <v>Irrelevant</v>
      </c>
      <c r="V201" s="4" t="str">
        <f>IF(W201="Lige",IF(AND(OR(I201="Frakørselsrampe",I201="Tilkørselsrampe"),Inddata!W216=""),"Lige ruderrampe",IF(OR(I201="Frakørselsrampe",I201="Tilkørselsrampe"),Inddata!W216,"Irrelevant")),"Irrelevant")</f>
        <v>Irrelevant</v>
      </c>
      <c r="W201" s="4" t="str">
        <f>IF(AND(OR(I201="Frakørselsrampe",I201="Tilkørselsrampe"),Inddata!X216=""),"Lige",IF(AND(OR(I201="Frakørselsrampe",I201="Tilkørselsrampe"),Inddata!X216&gt;10),Inddata!X216,"Irrelevant"))</f>
        <v>Irrelevant</v>
      </c>
      <c r="X201" s="4" t="str">
        <f>IF(AND(OR(I201="Frakørselsrampe",I201="Tilkørselsrampe"),OR(Inddata!Y216="",Inddata!Y216&gt;(G201*1000))),G201*1000,IF(AND(OR(I201="Frakørselsrampe",I201="Tilkørselsrampe"),Inddata!Y216&gt;0),Inddata!Y216,"Irrelevant"))</f>
        <v>Irrelevant</v>
      </c>
      <c r="Y201" s="4" t="str">
        <f>IF(AND(I201="Frakørselsrampe",Inddata!Z216=""),95,IF(AND(I201="Tilkørselsrampe",Inddata!Z216=""),45,IF(AND(OR(I201="Frakørselsrampe",I201="Tilkørselsrampe"),Inddata!Z216&gt;4,Inddata!Z216&lt;200),Inddata!Z216,"Irrelevant")))</f>
        <v>Irrelevant</v>
      </c>
      <c r="Z201" s="4" t="str">
        <f>IF(AND(OR(I201="Frakørselsrampe",I201="Tilkørselsrampe"),Inddata!AA216=""),"Lige",IF(AND(OR(I201="Frakørselsrampe",I201="Tilkørselsrampe"),Inddata!AA216&gt;10),Inddata!AA216,"Irrelevant"))</f>
        <v>Irrelevant</v>
      </c>
      <c r="AA201" s="4" t="str">
        <f>IF(X201="Irrelevant","Irrelevant",IF(AND(OR(I201="Frakørselsrampe",I201="Tilkørselsrampe"),OR(Inddata!AB216="",Inddata!AB216&gt;(G201*1000-X201))),G201*1000-X201,IF(AND(OR(I201="Frakørselsrampe",I201="Tilkørselsrampe"),Inddata!AB216&gt;0),Inddata!AB216,"Irrelevant")))</f>
        <v>Irrelevant</v>
      </c>
      <c r="AB201" s="4" t="str">
        <f>IF(AND(I201="Frakørselsrampe",Inddata!AC216=""),60,IF(AND(I201="Tilkørselsrampe",Inddata!AC216=""),80,IF(AND(OR(I201="Frakørselsrampe",I201="Tilkørselsrampe"),Inddata!AC216&gt;4,Inddata!AC216&lt;200),Inddata!AC216,"Irrelevant")))</f>
        <v>Irrelevant</v>
      </c>
      <c r="AC201" s="4" t="str">
        <f>IF(AND(OR(I201="Motorvejsstrækning",I201="Frakørselsflettestrækning",I201="Tilkørselsflettestrækning"),Inddata!AD216=""),"Nej",IF(OR(I201="Motorvejsstrækning",I201="Frakørselsflettestrækning",I201="Tilkørselsflettestrækning"),Inddata!AD216,"Irrelevant"))</f>
        <v>Irrelevant</v>
      </c>
      <c r="AD201" s="4" t="str">
        <f>IF(AND(OR(I201="Motorvejsstrækning",I201="Frakørselsflettestrækning",I201="Tilkørselsflettestrækning"),Inddata!AE216=""),"130 km/t",IF(OR(I201="Motorvejsstrækning",I201="Frakørselsflettestrækning",I201="Tilkørselsflettestrækning"),Inddata!AE216,"Irrelevant"))</f>
        <v>Irrelevant</v>
      </c>
      <c r="AE201" s="4" t="str">
        <f>IF(AND(I201="Tilkørselsflettestrækning",Inddata!AF216=""),"Nej",IF(I201="Tilkørselsflettestrækning",Inddata!AF216,"Irrelevant"))</f>
        <v>Irrelevant</v>
      </c>
      <c r="AF201" s="4" t="str">
        <f>IF(AND(AE201="Ja",Inddata!AG216&gt;0,Inddata!AG216&lt;1.00000001),Inddata!AG216,IF(OR(AE201="Nej",AE201="Ja"),0,"Irrelevant"))</f>
        <v>Irrelevant</v>
      </c>
    </row>
    <row r="202" spans="1:32" x14ac:dyDescent="0.25">
      <c r="A202" s="4" t="str">
        <f>IF(Inddata!A217="","",Inddata!A217)</f>
        <v/>
      </c>
      <c r="B202" s="4" t="str">
        <f>IF(Inddata!B217="","",Inddata!B217)</f>
        <v/>
      </c>
      <c r="C202" s="4" t="str">
        <f>IF(Inddata!C217="","",Inddata!C217)</f>
        <v/>
      </c>
      <c r="D202" s="4" t="str">
        <f>IF(Inddata!D217="","",Inddata!D217)</f>
        <v/>
      </c>
      <c r="E202" s="4" t="str">
        <f>IF(Inddata!E217="","",Inddata!E217)</f>
        <v/>
      </c>
      <c r="F202" s="4" t="str">
        <f>IF(Inddata!F217="","",Inddata!F217)</f>
        <v/>
      </c>
      <c r="G202" s="4">
        <f>IF(Inddata!G217="","",Inddata!G217)</f>
        <v>0</v>
      </c>
      <c r="H202" s="4" t="str">
        <f>IF(Inddata!H217&gt;0.5,Inddata!H217,"")</f>
        <v/>
      </c>
      <c r="I202" s="4" t="str">
        <f>IF(Inddata!I217="","",Inddata!I217)</f>
        <v/>
      </c>
      <c r="J202" s="4" t="str">
        <f>IF(AND(OR(I202="Motorvejsstrækning",I202="Frakørselsflettestrækning",I202="Tilkørselsflettestrækning"),Inddata!K217=""),2,IF(AND(OR(I202="Motorvejsstrækning",I202="Frakørselsflettestrækning",I202="Tilkørselsflettestrækning"),Inddata!K217&gt;0.5,Inddata!K217&lt;21),Inddata!K217,"Irrelevant"))</f>
        <v>Irrelevant</v>
      </c>
      <c r="K202" s="4" t="str">
        <f>IF(AND(OR(I202="Motorvejsstrækning",I202="Frakørselsflettestrækning",I202="Tilkørselsflettestrækning",I202="Frakørselsrampe",I202="Tilkørselsrampe"),Inddata!L217=""),3.5,IF(AND(OR(I202="Motorvejsstrækning",I202="Frakørselsflettestrækning",I202="Tilkørselsflettestrækning",I202="Frakørselsrampe",I202="Tilkørselsrampe"),Inddata!L217&gt;1.5,Inddata!L217&lt;11),Inddata!L217,"Irrelevant"))</f>
        <v>Irrelevant</v>
      </c>
      <c r="L202" s="4" t="str">
        <f>IF(AND(I202="Motorvejsstrækning",Inddata!M217=""),"Nej",IF(I202="Motorvejsstrækning",Inddata!M217,"Irrelevant"))</f>
        <v>Irrelevant</v>
      </c>
      <c r="M202" s="4" t="str">
        <f>IF(AND(L202="Ja",Inddata!N217&gt;0,Inddata!N217&lt;1.00000001),Inddata!N217,IF(OR(L202="Nej",L202="Ja"),0,"Irrelevant"))</f>
        <v>Irrelevant</v>
      </c>
      <c r="N202" s="4" t="str">
        <f>IF(AND(OR(I202="Motorvejsstrækning",I202="Frakørselsflettestrækning",I202="Tilkørselsflettestrækning"),Inddata!O217=""),3,IF(AND(OR(I202="Motorvejsstrækning",I202="Frakørselsflettestrækning",I202="Tilkørselsflettestrækning"),Inddata!O217&lt;11,Inddata!O217&gt;-0.00000001),Inddata!O217,"Irrelevant"))</f>
        <v>Irrelevant</v>
      </c>
      <c r="O202" s="4" t="str">
        <f>IF(AND(OR(I202="Motorvejsstrækning",I202="Frakørselsflettestrækning",I202="Tilkørselsflettestrækning",I202="Frakørselsrampe",I202="Tilkørselsrampe"),Inddata!P217=""),0.5,IF(AND(OR(I202="Motorvejsstrækning",I202="Frakørselsflettestrækning",I202="Tilkørselsflettestrækning",I202="Frakørselsrampe",I202="Tilkørselsrampe"),Inddata!P217&gt;-0.00000001,Inddata!P217&lt;11),Inddata!P217,"Irrelevant"))</f>
        <v>Irrelevant</v>
      </c>
      <c r="P202" s="4" t="str">
        <f>IF(AND(OR(I202="Motorvejsstrækning",I202="Frakørselsflettestrækning",I202="Tilkørselsflettestrækning"),Inddata!Q217=""),5,IF(AND(OR(I202="Motorvejsstrækning",I202="Frakørselsflettestrækning",I202="Tilkørselsflettestrækning"),Inddata!Q217&gt;-0.00000001,Inddata!Q217&lt;101),Inddata!Q217,"Irrelevant"))</f>
        <v>Irrelevant</v>
      </c>
      <c r="Q202" s="4" t="str">
        <f>IF(AND(OR(I202="Motorvejsstrækning",I202="Frakørselsflettestrækning",I202="Tilkørselsflettestrækning"),Inddata!R217=""),"Lige",IF(AND(OR(I202="Motorvejsstrækning",I202="Frakørselsflettestrækning",I202="Tilkørselsflettestrækning"),Inddata!R217&gt;10),Inddata!R217,"Irrelevant"))</f>
        <v>Irrelevant</v>
      </c>
      <c r="R202" s="4" t="str">
        <f>IF(Q202="Lige",0,IF(AND(OR(I202="Motorvejsstrækning",I202="Frakørselsflettestrækning",I202="Tilkørselsflettestrækning"),OR(Inddata!S217="",Inddata!S217&gt;(G202*1000))),G202*1000,IF(AND(OR(I202="Motorvejsstrækning",I202="Frakørselsflettestrækning",I202="Tilkørselsflettestrækning"),Inddata!S217&gt;0),Inddata!S217,"Irrelevant")))</f>
        <v>Irrelevant</v>
      </c>
      <c r="S202" s="4" t="str">
        <f>IF(AND(OR(I202="Motorvejsstrækning",I202="Frakørselsflettestrækning",I202="Tilkørselsflettestrækning"),Inddata!T217=""),"Lige",IF(AND(OR(I202="Motorvejsstrækning",I202="Frakørselsflettestrækning",I202="Tilkørselsflettestrækning"),Inddata!T217&gt;10),Inddata!T217,"Irrelevant"))</f>
        <v>Irrelevant</v>
      </c>
      <c r="T202" s="4" t="str">
        <f>IF(S202="Lige",0,IF(R202="Irrelevant","Irrelevant",IF(AND(OR(I202="Motorvejsstrækning",I202="Frakørselsflettestrækning",I202="Tilkørselsflettestrækning"),OR(Inddata!U217="",Inddata!U217&gt;(G202*1000-R202))),G202*1000-R202,IF(AND(OR(I202="Motorvejsstrækning",I202="Frakørselsflettestrækning",I202="Tilkørselsflettestrækning"),Inddata!U217&gt;0),Inddata!U217,"Irrelevant"))))</f>
        <v>Irrelevant</v>
      </c>
      <c r="U202" s="4" t="str">
        <f>IF(AND(OR(I202="Motorvejsstrækning",I202="Frakørselsflettestrækning",I202="Tilkørselsflettestrækning",I202="Frakørselsrampe",I202="Tilkørselsrampe"),Inddata!V217=""),"Nej",IF(OR(I202="Motorvejsstrækning",I202="Frakørselsflettestrækning",I202="Tilkørselsflettestrækning",I202="Frakørselsrampe",I202="Tilkørselsrampe"),Inddata!V217,"Irrelevant"))</f>
        <v>Irrelevant</v>
      </c>
      <c r="V202" s="4" t="str">
        <f>IF(W202="Lige",IF(AND(OR(I202="Frakørselsrampe",I202="Tilkørselsrampe"),Inddata!W217=""),"Lige ruderrampe",IF(OR(I202="Frakørselsrampe",I202="Tilkørselsrampe"),Inddata!W217,"Irrelevant")),"Irrelevant")</f>
        <v>Irrelevant</v>
      </c>
      <c r="W202" s="4" t="str">
        <f>IF(AND(OR(I202="Frakørselsrampe",I202="Tilkørselsrampe"),Inddata!X217=""),"Lige",IF(AND(OR(I202="Frakørselsrampe",I202="Tilkørselsrampe"),Inddata!X217&gt;10),Inddata!X217,"Irrelevant"))</f>
        <v>Irrelevant</v>
      </c>
      <c r="X202" s="4" t="str">
        <f>IF(AND(OR(I202="Frakørselsrampe",I202="Tilkørselsrampe"),OR(Inddata!Y217="",Inddata!Y217&gt;(G202*1000))),G202*1000,IF(AND(OR(I202="Frakørselsrampe",I202="Tilkørselsrampe"),Inddata!Y217&gt;0),Inddata!Y217,"Irrelevant"))</f>
        <v>Irrelevant</v>
      </c>
      <c r="Y202" s="4" t="str">
        <f>IF(AND(I202="Frakørselsrampe",Inddata!Z217=""),95,IF(AND(I202="Tilkørselsrampe",Inddata!Z217=""),45,IF(AND(OR(I202="Frakørselsrampe",I202="Tilkørselsrampe"),Inddata!Z217&gt;4,Inddata!Z217&lt;200),Inddata!Z217,"Irrelevant")))</f>
        <v>Irrelevant</v>
      </c>
      <c r="Z202" s="4" t="str">
        <f>IF(AND(OR(I202="Frakørselsrampe",I202="Tilkørselsrampe"),Inddata!AA217=""),"Lige",IF(AND(OR(I202="Frakørselsrampe",I202="Tilkørselsrampe"),Inddata!AA217&gt;10),Inddata!AA217,"Irrelevant"))</f>
        <v>Irrelevant</v>
      </c>
      <c r="AA202" s="4" t="str">
        <f>IF(X202="Irrelevant","Irrelevant",IF(AND(OR(I202="Frakørselsrampe",I202="Tilkørselsrampe"),OR(Inddata!AB217="",Inddata!AB217&gt;(G202*1000-X202))),G202*1000-X202,IF(AND(OR(I202="Frakørselsrampe",I202="Tilkørselsrampe"),Inddata!AB217&gt;0),Inddata!AB217,"Irrelevant")))</f>
        <v>Irrelevant</v>
      </c>
      <c r="AB202" s="4" t="str">
        <f>IF(AND(I202="Frakørselsrampe",Inddata!AC217=""),60,IF(AND(I202="Tilkørselsrampe",Inddata!AC217=""),80,IF(AND(OR(I202="Frakørselsrampe",I202="Tilkørselsrampe"),Inddata!AC217&gt;4,Inddata!AC217&lt;200),Inddata!AC217,"Irrelevant")))</f>
        <v>Irrelevant</v>
      </c>
      <c r="AC202" s="4" t="str">
        <f>IF(AND(OR(I202="Motorvejsstrækning",I202="Frakørselsflettestrækning",I202="Tilkørselsflettestrækning"),Inddata!AD217=""),"Nej",IF(OR(I202="Motorvejsstrækning",I202="Frakørselsflettestrækning",I202="Tilkørselsflettestrækning"),Inddata!AD217,"Irrelevant"))</f>
        <v>Irrelevant</v>
      </c>
      <c r="AD202" s="4" t="str">
        <f>IF(AND(OR(I202="Motorvejsstrækning",I202="Frakørselsflettestrækning",I202="Tilkørselsflettestrækning"),Inddata!AE217=""),"130 km/t",IF(OR(I202="Motorvejsstrækning",I202="Frakørselsflettestrækning",I202="Tilkørselsflettestrækning"),Inddata!AE217,"Irrelevant"))</f>
        <v>Irrelevant</v>
      </c>
      <c r="AE202" s="4" t="str">
        <f>IF(AND(I202="Tilkørselsflettestrækning",Inddata!AF217=""),"Nej",IF(I202="Tilkørselsflettestrækning",Inddata!AF217,"Irrelevant"))</f>
        <v>Irrelevant</v>
      </c>
      <c r="AF202" s="4" t="str">
        <f>IF(AND(AE202="Ja",Inddata!AG217&gt;0,Inddata!AG217&lt;1.00000001),Inddata!AG217,IF(OR(AE202="Nej",AE202="Ja"),0,"Irrelevant"))</f>
        <v>Irrelevant</v>
      </c>
    </row>
    <row r="203" spans="1:32" x14ac:dyDescent="0.25">
      <c r="A203" s="4" t="str">
        <f>IF(Inddata!A218="","",Inddata!A218)</f>
        <v/>
      </c>
      <c r="B203" s="4" t="str">
        <f>IF(Inddata!B218="","",Inddata!B218)</f>
        <v/>
      </c>
      <c r="C203" s="4" t="str">
        <f>IF(Inddata!C218="","",Inddata!C218)</f>
        <v/>
      </c>
      <c r="D203" s="4" t="str">
        <f>IF(Inddata!D218="","",Inddata!D218)</f>
        <v/>
      </c>
      <c r="E203" s="4" t="str">
        <f>IF(Inddata!E218="","",Inddata!E218)</f>
        <v/>
      </c>
      <c r="F203" s="4" t="str">
        <f>IF(Inddata!F218="","",Inddata!F218)</f>
        <v/>
      </c>
      <c r="G203" s="4">
        <f>IF(Inddata!G218="","",Inddata!G218)</f>
        <v>0</v>
      </c>
      <c r="H203" s="4" t="str">
        <f>IF(Inddata!H218&gt;0.5,Inddata!H218,"")</f>
        <v/>
      </c>
      <c r="I203" s="4" t="str">
        <f>IF(Inddata!I218="","",Inddata!I218)</f>
        <v/>
      </c>
      <c r="J203" s="4" t="str">
        <f>IF(AND(OR(I203="Motorvejsstrækning",I203="Frakørselsflettestrækning",I203="Tilkørselsflettestrækning"),Inddata!K218=""),2,IF(AND(OR(I203="Motorvejsstrækning",I203="Frakørselsflettestrækning",I203="Tilkørselsflettestrækning"),Inddata!K218&gt;0.5,Inddata!K218&lt;21),Inddata!K218,"Irrelevant"))</f>
        <v>Irrelevant</v>
      </c>
      <c r="K203" s="4" t="str">
        <f>IF(AND(OR(I203="Motorvejsstrækning",I203="Frakørselsflettestrækning",I203="Tilkørselsflettestrækning",I203="Frakørselsrampe",I203="Tilkørselsrampe"),Inddata!L218=""),3.5,IF(AND(OR(I203="Motorvejsstrækning",I203="Frakørselsflettestrækning",I203="Tilkørselsflettestrækning",I203="Frakørselsrampe",I203="Tilkørselsrampe"),Inddata!L218&gt;1.5,Inddata!L218&lt;11),Inddata!L218,"Irrelevant"))</f>
        <v>Irrelevant</v>
      </c>
      <c r="L203" s="4" t="str">
        <f>IF(AND(I203="Motorvejsstrækning",Inddata!M218=""),"Nej",IF(I203="Motorvejsstrækning",Inddata!M218,"Irrelevant"))</f>
        <v>Irrelevant</v>
      </c>
      <c r="M203" s="4" t="str">
        <f>IF(AND(L203="Ja",Inddata!N218&gt;0,Inddata!N218&lt;1.00000001),Inddata!N218,IF(OR(L203="Nej",L203="Ja"),0,"Irrelevant"))</f>
        <v>Irrelevant</v>
      </c>
      <c r="N203" s="4" t="str">
        <f>IF(AND(OR(I203="Motorvejsstrækning",I203="Frakørselsflettestrækning",I203="Tilkørselsflettestrækning"),Inddata!O218=""),3,IF(AND(OR(I203="Motorvejsstrækning",I203="Frakørselsflettestrækning",I203="Tilkørselsflettestrækning"),Inddata!O218&lt;11,Inddata!O218&gt;-0.00000001),Inddata!O218,"Irrelevant"))</f>
        <v>Irrelevant</v>
      </c>
      <c r="O203" s="4" t="str">
        <f>IF(AND(OR(I203="Motorvejsstrækning",I203="Frakørselsflettestrækning",I203="Tilkørselsflettestrækning",I203="Frakørselsrampe",I203="Tilkørselsrampe"),Inddata!P218=""),0.5,IF(AND(OR(I203="Motorvejsstrækning",I203="Frakørselsflettestrækning",I203="Tilkørselsflettestrækning",I203="Frakørselsrampe",I203="Tilkørselsrampe"),Inddata!P218&gt;-0.00000001,Inddata!P218&lt;11),Inddata!P218,"Irrelevant"))</f>
        <v>Irrelevant</v>
      </c>
      <c r="P203" s="4" t="str">
        <f>IF(AND(OR(I203="Motorvejsstrækning",I203="Frakørselsflettestrækning",I203="Tilkørselsflettestrækning"),Inddata!Q218=""),5,IF(AND(OR(I203="Motorvejsstrækning",I203="Frakørselsflettestrækning",I203="Tilkørselsflettestrækning"),Inddata!Q218&gt;-0.00000001,Inddata!Q218&lt;101),Inddata!Q218,"Irrelevant"))</f>
        <v>Irrelevant</v>
      </c>
      <c r="Q203" s="4" t="str">
        <f>IF(AND(OR(I203="Motorvejsstrækning",I203="Frakørselsflettestrækning",I203="Tilkørselsflettestrækning"),Inddata!R218=""),"Lige",IF(AND(OR(I203="Motorvejsstrækning",I203="Frakørselsflettestrækning",I203="Tilkørselsflettestrækning"),Inddata!R218&gt;10),Inddata!R218,"Irrelevant"))</f>
        <v>Irrelevant</v>
      </c>
      <c r="R203" s="4" t="str">
        <f>IF(Q203="Lige",0,IF(AND(OR(I203="Motorvejsstrækning",I203="Frakørselsflettestrækning",I203="Tilkørselsflettestrækning"),OR(Inddata!S218="",Inddata!S218&gt;(G203*1000))),G203*1000,IF(AND(OR(I203="Motorvejsstrækning",I203="Frakørselsflettestrækning",I203="Tilkørselsflettestrækning"),Inddata!S218&gt;0),Inddata!S218,"Irrelevant")))</f>
        <v>Irrelevant</v>
      </c>
      <c r="S203" s="4" t="str">
        <f>IF(AND(OR(I203="Motorvejsstrækning",I203="Frakørselsflettestrækning",I203="Tilkørselsflettestrækning"),Inddata!T218=""),"Lige",IF(AND(OR(I203="Motorvejsstrækning",I203="Frakørselsflettestrækning",I203="Tilkørselsflettestrækning"),Inddata!T218&gt;10),Inddata!T218,"Irrelevant"))</f>
        <v>Irrelevant</v>
      </c>
      <c r="T203" s="4" t="str">
        <f>IF(S203="Lige",0,IF(R203="Irrelevant","Irrelevant",IF(AND(OR(I203="Motorvejsstrækning",I203="Frakørselsflettestrækning",I203="Tilkørselsflettestrækning"),OR(Inddata!U218="",Inddata!U218&gt;(G203*1000-R203))),G203*1000-R203,IF(AND(OR(I203="Motorvejsstrækning",I203="Frakørselsflettestrækning",I203="Tilkørselsflettestrækning"),Inddata!U218&gt;0),Inddata!U218,"Irrelevant"))))</f>
        <v>Irrelevant</v>
      </c>
      <c r="U203" s="4" t="str">
        <f>IF(AND(OR(I203="Motorvejsstrækning",I203="Frakørselsflettestrækning",I203="Tilkørselsflettestrækning",I203="Frakørselsrampe",I203="Tilkørselsrampe"),Inddata!V218=""),"Nej",IF(OR(I203="Motorvejsstrækning",I203="Frakørselsflettestrækning",I203="Tilkørselsflettestrækning",I203="Frakørselsrampe",I203="Tilkørselsrampe"),Inddata!V218,"Irrelevant"))</f>
        <v>Irrelevant</v>
      </c>
      <c r="V203" s="4" t="str">
        <f>IF(W203="Lige",IF(AND(OR(I203="Frakørselsrampe",I203="Tilkørselsrampe"),Inddata!W218=""),"Lige ruderrampe",IF(OR(I203="Frakørselsrampe",I203="Tilkørselsrampe"),Inddata!W218,"Irrelevant")),"Irrelevant")</f>
        <v>Irrelevant</v>
      </c>
      <c r="W203" s="4" t="str">
        <f>IF(AND(OR(I203="Frakørselsrampe",I203="Tilkørselsrampe"),Inddata!X218=""),"Lige",IF(AND(OR(I203="Frakørselsrampe",I203="Tilkørselsrampe"),Inddata!X218&gt;10),Inddata!X218,"Irrelevant"))</f>
        <v>Irrelevant</v>
      </c>
      <c r="X203" s="4" t="str">
        <f>IF(AND(OR(I203="Frakørselsrampe",I203="Tilkørselsrampe"),OR(Inddata!Y218="",Inddata!Y218&gt;(G203*1000))),G203*1000,IF(AND(OR(I203="Frakørselsrampe",I203="Tilkørselsrampe"),Inddata!Y218&gt;0),Inddata!Y218,"Irrelevant"))</f>
        <v>Irrelevant</v>
      </c>
      <c r="Y203" s="4" t="str">
        <f>IF(AND(I203="Frakørselsrampe",Inddata!Z218=""),95,IF(AND(I203="Tilkørselsrampe",Inddata!Z218=""),45,IF(AND(OR(I203="Frakørselsrampe",I203="Tilkørselsrampe"),Inddata!Z218&gt;4,Inddata!Z218&lt;200),Inddata!Z218,"Irrelevant")))</f>
        <v>Irrelevant</v>
      </c>
      <c r="Z203" s="4" t="str">
        <f>IF(AND(OR(I203="Frakørselsrampe",I203="Tilkørselsrampe"),Inddata!AA218=""),"Lige",IF(AND(OR(I203="Frakørselsrampe",I203="Tilkørselsrampe"),Inddata!AA218&gt;10),Inddata!AA218,"Irrelevant"))</f>
        <v>Irrelevant</v>
      </c>
      <c r="AA203" s="4" t="str">
        <f>IF(X203="Irrelevant","Irrelevant",IF(AND(OR(I203="Frakørselsrampe",I203="Tilkørselsrampe"),OR(Inddata!AB218="",Inddata!AB218&gt;(G203*1000-X203))),G203*1000-X203,IF(AND(OR(I203="Frakørselsrampe",I203="Tilkørselsrampe"),Inddata!AB218&gt;0),Inddata!AB218,"Irrelevant")))</f>
        <v>Irrelevant</v>
      </c>
      <c r="AB203" s="4" t="str">
        <f>IF(AND(I203="Frakørselsrampe",Inddata!AC218=""),60,IF(AND(I203="Tilkørselsrampe",Inddata!AC218=""),80,IF(AND(OR(I203="Frakørselsrampe",I203="Tilkørselsrampe"),Inddata!AC218&gt;4,Inddata!AC218&lt;200),Inddata!AC218,"Irrelevant")))</f>
        <v>Irrelevant</v>
      </c>
      <c r="AC203" s="4" t="str">
        <f>IF(AND(OR(I203="Motorvejsstrækning",I203="Frakørselsflettestrækning",I203="Tilkørselsflettestrækning"),Inddata!AD218=""),"Nej",IF(OR(I203="Motorvejsstrækning",I203="Frakørselsflettestrækning",I203="Tilkørselsflettestrækning"),Inddata!AD218,"Irrelevant"))</f>
        <v>Irrelevant</v>
      </c>
      <c r="AD203" s="4" t="str">
        <f>IF(AND(OR(I203="Motorvejsstrækning",I203="Frakørselsflettestrækning",I203="Tilkørselsflettestrækning"),Inddata!AE218=""),"130 km/t",IF(OR(I203="Motorvejsstrækning",I203="Frakørselsflettestrækning",I203="Tilkørselsflettestrækning"),Inddata!AE218,"Irrelevant"))</f>
        <v>Irrelevant</v>
      </c>
      <c r="AE203" s="4" t="str">
        <f>IF(AND(I203="Tilkørselsflettestrækning",Inddata!AF218=""),"Nej",IF(I203="Tilkørselsflettestrækning",Inddata!AF218,"Irrelevant"))</f>
        <v>Irrelevant</v>
      </c>
      <c r="AF203" s="4" t="str">
        <f>IF(AND(AE203="Ja",Inddata!AG218&gt;0,Inddata!AG218&lt;1.00000001),Inddata!AG218,IF(OR(AE203="Nej",AE203="Ja"),0,"Irrelevant"))</f>
        <v>Irrelevant</v>
      </c>
    </row>
    <row r="204" spans="1:32" x14ac:dyDescent="0.25">
      <c r="A204" s="4" t="str">
        <f>IF(Inddata!A219="","",Inddata!A219)</f>
        <v/>
      </c>
      <c r="B204" s="4" t="str">
        <f>IF(Inddata!B219="","",Inddata!B219)</f>
        <v/>
      </c>
      <c r="C204" s="4" t="str">
        <f>IF(Inddata!C219="","",Inddata!C219)</f>
        <v/>
      </c>
      <c r="D204" s="4" t="str">
        <f>IF(Inddata!D219="","",Inddata!D219)</f>
        <v/>
      </c>
      <c r="E204" s="4" t="str">
        <f>IF(Inddata!E219="","",Inddata!E219)</f>
        <v/>
      </c>
      <c r="F204" s="4" t="str">
        <f>IF(Inddata!F219="","",Inddata!F219)</f>
        <v/>
      </c>
      <c r="G204" s="4">
        <f>IF(Inddata!G219="","",Inddata!G219)</f>
        <v>0</v>
      </c>
      <c r="H204" s="4" t="str">
        <f>IF(Inddata!H219&gt;0.5,Inddata!H219,"")</f>
        <v/>
      </c>
      <c r="I204" s="4" t="str">
        <f>IF(Inddata!I219="","",Inddata!I219)</f>
        <v/>
      </c>
      <c r="J204" s="4" t="str">
        <f>IF(AND(OR(I204="Motorvejsstrækning",I204="Frakørselsflettestrækning",I204="Tilkørselsflettestrækning"),Inddata!K219=""),2,IF(AND(OR(I204="Motorvejsstrækning",I204="Frakørselsflettestrækning",I204="Tilkørselsflettestrækning"),Inddata!K219&gt;0.5,Inddata!K219&lt;21),Inddata!K219,"Irrelevant"))</f>
        <v>Irrelevant</v>
      </c>
      <c r="K204" s="4" t="str">
        <f>IF(AND(OR(I204="Motorvejsstrækning",I204="Frakørselsflettestrækning",I204="Tilkørselsflettestrækning",I204="Frakørselsrampe",I204="Tilkørselsrampe"),Inddata!L219=""),3.5,IF(AND(OR(I204="Motorvejsstrækning",I204="Frakørselsflettestrækning",I204="Tilkørselsflettestrækning",I204="Frakørselsrampe",I204="Tilkørselsrampe"),Inddata!L219&gt;1.5,Inddata!L219&lt;11),Inddata!L219,"Irrelevant"))</f>
        <v>Irrelevant</v>
      </c>
      <c r="L204" s="4" t="str">
        <f>IF(AND(I204="Motorvejsstrækning",Inddata!M219=""),"Nej",IF(I204="Motorvejsstrækning",Inddata!M219,"Irrelevant"))</f>
        <v>Irrelevant</v>
      </c>
      <c r="M204" s="4" t="str">
        <f>IF(AND(L204="Ja",Inddata!N219&gt;0,Inddata!N219&lt;1.00000001),Inddata!N219,IF(OR(L204="Nej",L204="Ja"),0,"Irrelevant"))</f>
        <v>Irrelevant</v>
      </c>
      <c r="N204" s="4" t="str">
        <f>IF(AND(OR(I204="Motorvejsstrækning",I204="Frakørselsflettestrækning",I204="Tilkørselsflettestrækning"),Inddata!O219=""),3,IF(AND(OR(I204="Motorvejsstrækning",I204="Frakørselsflettestrækning",I204="Tilkørselsflettestrækning"),Inddata!O219&lt;11,Inddata!O219&gt;-0.00000001),Inddata!O219,"Irrelevant"))</f>
        <v>Irrelevant</v>
      </c>
      <c r="O204" s="4" t="str">
        <f>IF(AND(OR(I204="Motorvejsstrækning",I204="Frakørselsflettestrækning",I204="Tilkørselsflettestrækning",I204="Frakørselsrampe",I204="Tilkørselsrampe"),Inddata!P219=""),0.5,IF(AND(OR(I204="Motorvejsstrækning",I204="Frakørselsflettestrækning",I204="Tilkørselsflettestrækning",I204="Frakørselsrampe",I204="Tilkørselsrampe"),Inddata!P219&gt;-0.00000001,Inddata!P219&lt;11),Inddata!P219,"Irrelevant"))</f>
        <v>Irrelevant</v>
      </c>
      <c r="P204" s="4" t="str">
        <f>IF(AND(OR(I204="Motorvejsstrækning",I204="Frakørselsflettestrækning",I204="Tilkørselsflettestrækning"),Inddata!Q219=""),5,IF(AND(OR(I204="Motorvejsstrækning",I204="Frakørselsflettestrækning",I204="Tilkørselsflettestrækning"),Inddata!Q219&gt;-0.00000001,Inddata!Q219&lt;101),Inddata!Q219,"Irrelevant"))</f>
        <v>Irrelevant</v>
      </c>
      <c r="Q204" s="4" t="str">
        <f>IF(AND(OR(I204="Motorvejsstrækning",I204="Frakørselsflettestrækning",I204="Tilkørselsflettestrækning"),Inddata!R219=""),"Lige",IF(AND(OR(I204="Motorvejsstrækning",I204="Frakørselsflettestrækning",I204="Tilkørselsflettestrækning"),Inddata!R219&gt;10),Inddata!R219,"Irrelevant"))</f>
        <v>Irrelevant</v>
      </c>
      <c r="R204" s="4" t="str">
        <f>IF(Q204="Lige",0,IF(AND(OR(I204="Motorvejsstrækning",I204="Frakørselsflettestrækning",I204="Tilkørselsflettestrækning"),OR(Inddata!S219="",Inddata!S219&gt;(G204*1000))),G204*1000,IF(AND(OR(I204="Motorvejsstrækning",I204="Frakørselsflettestrækning",I204="Tilkørselsflettestrækning"),Inddata!S219&gt;0),Inddata!S219,"Irrelevant")))</f>
        <v>Irrelevant</v>
      </c>
      <c r="S204" s="4" t="str">
        <f>IF(AND(OR(I204="Motorvejsstrækning",I204="Frakørselsflettestrækning",I204="Tilkørselsflettestrækning"),Inddata!T219=""),"Lige",IF(AND(OR(I204="Motorvejsstrækning",I204="Frakørselsflettestrækning",I204="Tilkørselsflettestrækning"),Inddata!T219&gt;10),Inddata!T219,"Irrelevant"))</f>
        <v>Irrelevant</v>
      </c>
      <c r="T204" s="4" t="str">
        <f>IF(S204="Lige",0,IF(R204="Irrelevant","Irrelevant",IF(AND(OR(I204="Motorvejsstrækning",I204="Frakørselsflettestrækning",I204="Tilkørselsflettestrækning"),OR(Inddata!U219="",Inddata!U219&gt;(G204*1000-R204))),G204*1000-R204,IF(AND(OR(I204="Motorvejsstrækning",I204="Frakørselsflettestrækning",I204="Tilkørselsflettestrækning"),Inddata!U219&gt;0),Inddata!U219,"Irrelevant"))))</f>
        <v>Irrelevant</v>
      </c>
      <c r="U204" s="4" t="str">
        <f>IF(AND(OR(I204="Motorvejsstrækning",I204="Frakørselsflettestrækning",I204="Tilkørselsflettestrækning",I204="Frakørselsrampe",I204="Tilkørselsrampe"),Inddata!V219=""),"Nej",IF(OR(I204="Motorvejsstrækning",I204="Frakørselsflettestrækning",I204="Tilkørselsflettestrækning",I204="Frakørselsrampe",I204="Tilkørselsrampe"),Inddata!V219,"Irrelevant"))</f>
        <v>Irrelevant</v>
      </c>
      <c r="V204" s="4" t="str">
        <f>IF(W204="Lige",IF(AND(OR(I204="Frakørselsrampe",I204="Tilkørselsrampe"),Inddata!W219=""),"Lige ruderrampe",IF(OR(I204="Frakørselsrampe",I204="Tilkørselsrampe"),Inddata!W219,"Irrelevant")),"Irrelevant")</f>
        <v>Irrelevant</v>
      </c>
      <c r="W204" s="4" t="str">
        <f>IF(AND(OR(I204="Frakørselsrampe",I204="Tilkørselsrampe"),Inddata!X219=""),"Lige",IF(AND(OR(I204="Frakørselsrampe",I204="Tilkørselsrampe"),Inddata!X219&gt;10),Inddata!X219,"Irrelevant"))</f>
        <v>Irrelevant</v>
      </c>
      <c r="X204" s="4" t="str">
        <f>IF(AND(OR(I204="Frakørselsrampe",I204="Tilkørselsrampe"),OR(Inddata!Y219="",Inddata!Y219&gt;(G204*1000))),G204*1000,IF(AND(OR(I204="Frakørselsrampe",I204="Tilkørselsrampe"),Inddata!Y219&gt;0),Inddata!Y219,"Irrelevant"))</f>
        <v>Irrelevant</v>
      </c>
      <c r="Y204" s="4" t="str">
        <f>IF(AND(I204="Frakørselsrampe",Inddata!Z219=""),95,IF(AND(I204="Tilkørselsrampe",Inddata!Z219=""),45,IF(AND(OR(I204="Frakørselsrampe",I204="Tilkørselsrampe"),Inddata!Z219&gt;4,Inddata!Z219&lt;200),Inddata!Z219,"Irrelevant")))</f>
        <v>Irrelevant</v>
      </c>
      <c r="Z204" s="4" t="str">
        <f>IF(AND(OR(I204="Frakørselsrampe",I204="Tilkørselsrampe"),Inddata!AA219=""),"Lige",IF(AND(OR(I204="Frakørselsrampe",I204="Tilkørselsrampe"),Inddata!AA219&gt;10),Inddata!AA219,"Irrelevant"))</f>
        <v>Irrelevant</v>
      </c>
      <c r="AA204" s="4" t="str">
        <f>IF(X204="Irrelevant","Irrelevant",IF(AND(OR(I204="Frakørselsrampe",I204="Tilkørselsrampe"),OR(Inddata!AB219="",Inddata!AB219&gt;(G204*1000-X204))),G204*1000-X204,IF(AND(OR(I204="Frakørselsrampe",I204="Tilkørselsrampe"),Inddata!AB219&gt;0),Inddata!AB219,"Irrelevant")))</f>
        <v>Irrelevant</v>
      </c>
      <c r="AB204" s="4" t="str">
        <f>IF(AND(I204="Frakørselsrampe",Inddata!AC219=""),60,IF(AND(I204="Tilkørselsrampe",Inddata!AC219=""),80,IF(AND(OR(I204="Frakørselsrampe",I204="Tilkørselsrampe"),Inddata!AC219&gt;4,Inddata!AC219&lt;200),Inddata!AC219,"Irrelevant")))</f>
        <v>Irrelevant</v>
      </c>
      <c r="AC204" s="4" t="str">
        <f>IF(AND(OR(I204="Motorvejsstrækning",I204="Frakørselsflettestrækning",I204="Tilkørselsflettestrækning"),Inddata!AD219=""),"Nej",IF(OR(I204="Motorvejsstrækning",I204="Frakørselsflettestrækning",I204="Tilkørselsflettestrækning"),Inddata!AD219,"Irrelevant"))</f>
        <v>Irrelevant</v>
      </c>
      <c r="AD204" s="4" t="str">
        <f>IF(AND(OR(I204="Motorvejsstrækning",I204="Frakørselsflettestrækning",I204="Tilkørselsflettestrækning"),Inddata!AE219=""),"130 km/t",IF(OR(I204="Motorvejsstrækning",I204="Frakørselsflettestrækning",I204="Tilkørselsflettestrækning"),Inddata!AE219,"Irrelevant"))</f>
        <v>Irrelevant</v>
      </c>
      <c r="AE204" s="4" t="str">
        <f>IF(AND(I204="Tilkørselsflettestrækning",Inddata!AF219=""),"Nej",IF(I204="Tilkørselsflettestrækning",Inddata!AF219,"Irrelevant"))</f>
        <v>Irrelevant</v>
      </c>
      <c r="AF204" s="4" t="str">
        <f>IF(AND(AE204="Ja",Inddata!AG219&gt;0,Inddata!AG219&lt;1.00000001),Inddata!AG219,IF(OR(AE204="Nej",AE204="Ja"),0,"Irrelevant"))</f>
        <v>Irrelevant</v>
      </c>
    </row>
    <row r="205" spans="1:32" x14ac:dyDescent="0.25">
      <c r="A205" s="4" t="str">
        <f>IF(Inddata!A220="","",Inddata!A220)</f>
        <v/>
      </c>
      <c r="B205" s="4" t="str">
        <f>IF(Inddata!B220="","",Inddata!B220)</f>
        <v/>
      </c>
      <c r="C205" s="4" t="str">
        <f>IF(Inddata!C220="","",Inddata!C220)</f>
        <v/>
      </c>
      <c r="D205" s="4" t="str">
        <f>IF(Inddata!D220="","",Inddata!D220)</f>
        <v/>
      </c>
      <c r="E205" s="4" t="str">
        <f>IF(Inddata!E220="","",Inddata!E220)</f>
        <v/>
      </c>
      <c r="F205" s="4" t="str">
        <f>IF(Inddata!F220="","",Inddata!F220)</f>
        <v/>
      </c>
      <c r="G205" s="4">
        <f>IF(Inddata!G220="","",Inddata!G220)</f>
        <v>0</v>
      </c>
      <c r="H205" s="4" t="str">
        <f>IF(Inddata!H220&gt;0.5,Inddata!H220,"")</f>
        <v/>
      </c>
      <c r="I205" s="4" t="str">
        <f>IF(Inddata!I220="","",Inddata!I220)</f>
        <v/>
      </c>
      <c r="J205" s="4" t="str">
        <f>IF(AND(OR(I205="Motorvejsstrækning",I205="Frakørselsflettestrækning",I205="Tilkørselsflettestrækning"),Inddata!K220=""),2,IF(AND(OR(I205="Motorvejsstrækning",I205="Frakørselsflettestrækning",I205="Tilkørselsflettestrækning"),Inddata!K220&gt;0.5,Inddata!K220&lt;21),Inddata!K220,"Irrelevant"))</f>
        <v>Irrelevant</v>
      </c>
      <c r="K205" s="4" t="str">
        <f>IF(AND(OR(I205="Motorvejsstrækning",I205="Frakørselsflettestrækning",I205="Tilkørselsflettestrækning",I205="Frakørselsrampe",I205="Tilkørselsrampe"),Inddata!L220=""),3.5,IF(AND(OR(I205="Motorvejsstrækning",I205="Frakørselsflettestrækning",I205="Tilkørselsflettestrækning",I205="Frakørselsrampe",I205="Tilkørselsrampe"),Inddata!L220&gt;1.5,Inddata!L220&lt;11),Inddata!L220,"Irrelevant"))</f>
        <v>Irrelevant</v>
      </c>
      <c r="L205" s="4" t="str">
        <f>IF(AND(I205="Motorvejsstrækning",Inddata!M220=""),"Nej",IF(I205="Motorvejsstrækning",Inddata!M220,"Irrelevant"))</f>
        <v>Irrelevant</v>
      </c>
      <c r="M205" s="4" t="str">
        <f>IF(AND(L205="Ja",Inddata!N220&gt;0,Inddata!N220&lt;1.00000001),Inddata!N220,IF(OR(L205="Nej",L205="Ja"),0,"Irrelevant"))</f>
        <v>Irrelevant</v>
      </c>
      <c r="N205" s="4" t="str">
        <f>IF(AND(OR(I205="Motorvejsstrækning",I205="Frakørselsflettestrækning",I205="Tilkørselsflettestrækning"),Inddata!O220=""),3,IF(AND(OR(I205="Motorvejsstrækning",I205="Frakørselsflettestrækning",I205="Tilkørselsflettestrækning"),Inddata!O220&lt;11,Inddata!O220&gt;-0.00000001),Inddata!O220,"Irrelevant"))</f>
        <v>Irrelevant</v>
      </c>
      <c r="O205" s="4" t="str">
        <f>IF(AND(OR(I205="Motorvejsstrækning",I205="Frakørselsflettestrækning",I205="Tilkørselsflettestrækning",I205="Frakørselsrampe",I205="Tilkørselsrampe"),Inddata!P220=""),0.5,IF(AND(OR(I205="Motorvejsstrækning",I205="Frakørselsflettestrækning",I205="Tilkørselsflettestrækning",I205="Frakørselsrampe",I205="Tilkørselsrampe"),Inddata!P220&gt;-0.00000001,Inddata!P220&lt;11),Inddata!P220,"Irrelevant"))</f>
        <v>Irrelevant</v>
      </c>
      <c r="P205" s="4" t="str">
        <f>IF(AND(OR(I205="Motorvejsstrækning",I205="Frakørselsflettestrækning",I205="Tilkørselsflettestrækning"),Inddata!Q220=""),5,IF(AND(OR(I205="Motorvejsstrækning",I205="Frakørselsflettestrækning",I205="Tilkørselsflettestrækning"),Inddata!Q220&gt;-0.00000001,Inddata!Q220&lt;101),Inddata!Q220,"Irrelevant"))</f>
        <v>Irrelevant</v>
      </c>
      <c r="Q205" s="4" t="str">
        <f>IF(AND(OR(I205="Motorvejsstrækning",I205="Frakørselsflettestrækning",I205="Tilkørselsflettestrækning"),Inddata!R220=""),"Lige",IF(AND(OR(I205="Motorvejsstrækning",I205="Frakørselsflettestrækning",I205="Tilkørselsflettestrækning"),Inddata!R220&gt;10),Inddata!R220,"Irrelevant"))</f>
        <v>Irrelevant</v>
      </c>
      <c r="R205" s="4" t="str">
        <f>IF(Q205="Lige",0,IF(AND(OR(I205="Motorvejsstrækning",I205="Frakørselsflettestrækning",I205="Tilkørselsflettestrækning"),OR(Inddata!S220="",Inddata!S220&gt;(G205*1000))),G205*1000,IF(AND(OR(I205="Motorvejsstrækning",I205="Frakørselsflettestrækning",I205="Tilkørselsflettestrækning"),Inddata!S220&gt;0),Inddata!S220,"Irrelevant")))</f>
        <v>Irrelevant</v>
      </c>
      <c r="S205" s="4" t="str">
        <f>IF(AND(OR(I205="Motorvejsstrækning",I205="Frakørselsflettestrækning",I205="Tilkørselsflettestrækning"),Inddata!T220=""),"Lige",IF(AND(OR(I205="Motorvejsstrækning",I205="Frakørselsflettestrækning",I205="Tilkørselsflettestrækning"),Inddata!T220&gt;10),Inddata!T220,"Irrelevant"))</f>
        <v>Irrelevant</v>
      </c>
      <c r="T205" s="4" t="str">
        <f>IF(S205="Lige",0,IF(R205="Irrelevant","Irrelevant",IF(AND(OR(I205="Motorvejsstrækning",I205="Frakørselsflettestrækning",I205="Tilkørselsflettestrækning"),OR(Inddata!U220="",Inddata!U220&gt;(G205*1000-R205))),G205*1000-R205,IF(AND(OR(I205="Motorvejsstrækning",I205="Frakørselsflettestrækning",I205="Tilkørselsflettestrækning"),Inddata!U220&gt;0),Inddata!U220,"Irrelevant"))))</f>
        <v>Irrelevant</v>
      </c>
      <c r="U205" s="4" t="str">
        <f>IF(AND(OR(I205="Motorvejsstrækning",I205="Frakørselsflettestrækning",I205="Tilkørselsflettestrækning",I205="Frakørselsrampe",I205="Tilkørselsrampe"),Inddata!V220=""),"Nej",IF(OR(I205="Motorvejsstrækning",I205="Frakørselsflettestrækning",I205="Tilkørselsflettestrækning",I205="Frakørselsrampe",I205="Tilkørselsrampe"),Inddata!V220,"Irrelevant"))</f>
        <v>Irrelevant</v>
      </c>
      <c r="V205" s="4" t="str">
        <f>IF(W205="Lige",IF(AND(OR(I205="Frakørselsrampe",I205="Tilkørselsrampe"),Inddata!W220=""),"Lige ruderrampe",IF(OR(I205="Frakørselsrampe",I205="Tilkørselsrampe"),Inddata!W220,"Irrelevant")),"Irrelevant")</f>
        <v>Irrelevant</v>
      </c>
      <c r="W205" s="4" t="str">
        <f>IF(AND(OR(I205="Frakørselsrampe",I205="Tilkørselsrampe"),Inddata!X220=""),"Lige",IF(AND(OR(I205="Frakørselsrampe",I205="Tilkørselsrampe"),Inddata!X220&gt;10),Inddata!X220,"Irrelevant"))</f>
        <v>Irrelevant</v>
      </c>
      <c r="X205" s="4" t="str">
        <f>IF(AND(OR(I205="Frakørselsrampe",I205="Tilkørselsrampe"),OR(Inddata!Y220="",Inddata!Y220&gt;(G205*1000))),G205*1000,IF(AND(OR(I205="Frakørselsrampe",I205="Tilkørselsrampe"),Inddata!Y220&gt;0),Inddata!Y220,"Irrelevant"))</f>
        <v>Irrelevant</v>
      </c>
      <c r="Y205" s="4" t="str">
        <f>IF(AND(I205="Frakørselsrampe",Inddata!Z220=""),95,IF(AND(I205="Tilkørselsrampe",Inddata!Z220=""),45,IF(AND(OR(I205="Frakørselsrampe",I205="Tilkørselsrampe"),Inddata!Z220&gt;4,Inddata!Z220&lt;200),Inddata!Z220,"Irrelevant")))</f>
        <v>Irrelevant</v>
      </c>
      <c r="Z205" s="4" t="str">
        <f>IF(AND(OR(I205="Frakørselsrampe",I205="Tilkørselsrampe"),Inddata!AA220=""),"Lige",IF(AND(OR(I205="Frakørselsrampe",I205="Tilkørselsrampe"),Inddata!AA220&gt;10),Inddata!AA220,"Irrelevant"))</f>
        <v>Irrelevant</v>
      </c>
      <c r="AA205" s="4" t="str">
        <f>IF(X205="Irrelevant","Irrelevant",IF(AND(OR(I205="Frakørselsrampe",I205="Tilkørselsrampe"),OR(Inddata!AB220="",Inddata!AB220&gt;(G205*1000-X205))),G205*1000-X205,IF(AND(OR(I205="Frakørselsrampe",I205="Tilkørselsrampe"),Inddata!AB220&gt;0),Inddata!AB220,"Irrelevant")))</f>
        <v>Irrelevant</v>
      </c>
      <c r="AB205" s="4" t="str">
        <f>IF(AND(I205="Frakørselsrampe",Inddata!AC220=""),60,IF(AND(I205="Tilkørselsrampe",Inddata!AC220=""),80,IF(AND(OR(I205="Frakørselsrampe",I205="Tilkørselsrampe"),Inddata!AC220&gt;4,Inddata!AC220&lt;200),Inddata!AC220,"Irrelevant")))</f>
        <v>Irrelevant</v>
      </c>
      <c r="AC205" s="4" t="str">
        <f>IF(AND(OR(I205="Motorvejsstrækning",I205="Frakørselsflettestrækning",I205="Tilkørselsflettestrækning"),Inddata!AD220=""),"Nej",IF(OR(I205="Motorvejsstrækning",I205="Frakørselsflettestrækning",I205="Tilkørselsflettestrækning"),Inddata!AD220,"Irrelevant"))</f>
        <v>Irrelevant</v>
      </c>
      <c r="AD205" s="4" t="str">
        <f>IF(AND(OR(I205="Motorvejsstrækning",I205="Frakørselsflettestrækning",I205="Tilkørselsflettestrækning"),Inddata!AE220=""),"130 km/t",IF(OR(I205="Motorvejsstrækning",I205="Frakørselsflettestrækning",I205="Tilkørselsflettestrækning"),Inddata!AE220,"Irrelevant"))</f>
        <v>Irrelevant</v>
      </c>
      <c r="AE205" s="4" t="str">
        <f>IF(AND(I205="Tilkørselsflettestrækning",Inddata!AF220=""),"Nej",IF(I205="Tilkørselsflettestrækning",Inddata!AF220,"Irrelevant"))</f>
        <v>Irrelevant</v>
      </c>
      <c r="AF205" s="4" t="str">
        <f>IF(AND(AE205="Ja",Inddata!AG220&gt;0,Inddata!AG220&lt;1.00000001),Inddata!AG220,IF(OR(AE205="Nej",AE205="Ja"),0,"Irrelevant"))</f>
        <v>Irrelevant</v>
      </c>
    </row>
    <row r="206" spans="1:32" x14ac:dyDescent="0.25">
      <c r="A206" s="4" t="str">
        <f>IF(Inddata!A221="","",Inddata!A221)</f>
        <v/>
      </c>
      <c r="B206" s="4" t="str">
        <f>IF(Inddata!B221="","",Inddata!B221)</f>
        <v/>
      </c>
      <c r="C206" s="4" t="str">
        <f>IF(Inddata!C221="","",Inddata!C221)</f>
        <v/>
      </c>
      <c r="D206" s="4" t="str">
        <f>IF(Inddata!D221="","",Inddata!D221)</f>
        <v/>
      </c>
      <c r="E206" s="4" t="str">
        <f>IF(Inddata!E221="","",Inddata!E221)</f>
        <v/>
      </c>
      <c r="F206" s="4" t="str">
        <f>IF(Inddata!F221="","",Inddata!F221)</f>
        <v/>
      </c>
      <c r="G206" s="4">
        <f>IF(Inddata!G221="","",Inddata!G221)</f>
        <v>0</v>
      </c>
      <c r="H206" s="4" t="str">
        <f>IF(Inddata!H221&gt;0.5,Inddata!H221,"")</f>
        <v/>
      </c>
      <c r="I206" s="4" t="str">
        <f>IF(Inddata!I221="","",Inddata!I221)</f>
        <v/>
      </c>
      <c r="J206" s="4" t="str">
        <f>IF(AND(OR(I206="Motorvejsstrækning",I206="Frakørselsflettestrækning",I206="Tilkørselsflettestrækning"),Inddata!K221=""),2,IF(AND(OR(I206="Motorvejsstrækning",I206="Frakørselsflettestrækning",I206="Tilkørselsflettestrækning"),Inddata!K221&gt;0.5,Inddata!K221&lt;21),Inddata!K221,"Irrelevant"))</f>
        <v>Irrelevant</v>
      </c>
      <c r="K206" s="4" t="str">
        <f>IF(AND(OR(I206="Motorvejsstrækning",I206="Frakørselsflettestrækning",I206="Tilkørselsflettestrækning",I206="Frakørselsrampe",I206="Tilkørselsrampe"),Inddata!L221=""),3.5,IF(AND(OR(I206="Motorvejsstrækning",I206="Frakørselsflettestrækning",I206="Tilkørselsflettestrækning",I206="Frakørselsrampe",I206="Tilkørselsrampe"),Inddata!L221&gt;1.5,Inddata!L221&lt;11),Inddata!L221,"Irrelevant"))</f>
        <v>Irrelevant</v>
      </c>
      <c r="L206" s="4" t="str">
        <f>IF(AND(I206="Motorvejsstrækning",Inddata!M221=""),"Nej",IF(I206="Motorvejsstrækning",Inddata!M221,"Irrelevant"))</f>
        <v>Irrelevant</v>
      </c>
      <c r="M206" s="4" t="str">
        <f>IF(AND(L206="Ja",Inddata!N221&gt;0,Inddata!N221&lt;1.00000001),Inddata!N221,IF(OR(L206="Nej",L206="Ja"),0,"Irrelevant"))</f>
        <v>Irrelevant</v>
      </c>
      <c r="N206" s="4" t="str">
        <f>IF(AND(OR(I206="Motorvejsstrækning",I206="Frakørselsflettestrækning",I206="Tilkørselsflettestrækning"),Inddata!O221=""),3,IF(AND(OR(I206="Motorvejsstrækning",I206="Frakørselsflettestrækning",I206="Tilkørselsflettestrækning"),Inddata!O221&lt;11,Inddata!O221&gt;-0.00000001),Inddata!O221,"Irrelevant"))</f>
        <v>Irrelevant</v>
      </c>
      <c r="O206" s="4" t="str">
        <f>IF(AND(OR(I206="Motorvejsstrækning",I206="Frakørselsflettestrækning",I206="Tilkørselsflettestrækning",I206="Frakørselsrampe",I206="Tilkørselsrampe"),Inddata!P221=""),0.5,IF(AND(OR(I206="Motorvejsstrækning",I206="Frakørselsflettestrækning",I206="Tilkørselsflettestrækning",I206="Frakørselsrampe",I206="Tilkørselsrampe"),Inddata!P221&gt;-0.00000001,Inddata!P221&lt;11),Inddata!P221,"Irrelevant"))</f>
        <v>Irrelevant</v>
      </c>
      <c r="P206" s="4" t="str">
        <f>IF(AND(OR(I206="Motorvejsstrækning",I206="Frakørselsflettestrækning",I206="Tilkørselsflettestrækning"),Inddata!Q221=""),5,IF(AND(OR(I206="Motorvejsstrækning",I206="Frakørselsflettestrækning",I206="Tilkørselsflettestrækning"),Inddata!Q221&gt;-0.00000001,Inddata!Q221&lt;101),Inddata!Q221,"Irrelevant"))</f>
        <v>Irrelevant</v>
      </c>
      <c r="Q206" s="4" t="str">
        <f>IF(AND(OR(I206="Motorvejsstrækning",I206="Frakørselsflettestrækning",I206="Tilkørselsflettestrækning"),Inddata!R221=""),"Lige",IF(AND(OR(I206="Motorvejsstrækning",I206="Frakørselsflettestrækning",I206="Tilkørselsflettestrækning"),Inddata!R221&gt;10),Inddata!R221,"Irrelevant"))</f>
        <v>Irrelevant</v>
      </c>
      <c r="R206" s="4" t="str">
        <f>IF(Q206="Lige",0,IF(AND(OR(I206="Motorvejsstrækning",I206="Frakørselsflettestrækning",I206="Tilkørselsflettestrækning"),OR(Inddata!S221="",Inddata!S221&gt;(G206*1000))),G206*1000,IF(AND(OR(I206="Motorvejsstrækning",I206="Frakørselsflettestrækning",I206="Tilkørselsflettestrækning"),Inddata!S221&gt;0),Inddata!S221,"Irrelevant")))</f>
        <v>Irrelevant</v>
      </c>
      <c r="S206" s="4" t="str">
        <f>IF(AND(OR(I206="Motorvejsstrækning",I206="Frakørselsflettestrækning",I206="Tilkørselsflettestrækning"),Inddata!T221=""),"Lige",IF(AND(OR(I206="Motorvejsstrækning",I206="Frakørselsflettestrækning",I206="Tilkørselsflettestrækning"),Inddata!T221&gt;10),Inddata!T221,"Irrelevant"))</f>
        <v>Irrelevant</v>
      </c>
      <c r="T206" s="4" t="str">
        <f>IF(S206="Lige",0,IF(R206="Irrelevant","Irrelevant",IF(AND(OR(I206="Motorvejsstrækning",I206="Frakørselsflettestrækning",I206="Tilkørselsflettestrækning"),OR(Inddata!U221="",Inddata!U221&gt;(G206*1000-R206))),G206*1000-R206,IF(AND(OR(I206="Motorvejsstrækning",I206="Frakørselsflettestrækning",I206="Tilkørselsflettestrækning"),Inddata!U221&gt;0),Inddata!U221,"Irrelevant"))))</f>
        <v>Irrelevant</v>
      </c>
      <c r="U206" s="4" t="str">
        <f>IF(AND(OR(I206="Motorvejsstrækning",I206="Frakørselsflettestrækning",I206="Tilkørselsflettestrækning",I206="Frakørselsrampe",I206="Tilkørselsrampe"),Inddata!V221=""),"Nej",IF(OR(I206="Motorvejsstrækning",I206="Frakørselsflettestrækning",I206="Tilkørselsflettestrækning",I206="Frakørselsrampe",I206="Tilkørselsrampe"),Inddata!V221,"Irrelevant"))</f>
        <v>Irrelevant</v>
      </c>
      <c r="V206" s="4" t="str">
        <f>IF(W206="Lige",IF(AND(OR(I206="Frakørselsrampe",I206="Tilkørselsrampe"),Inddata!W221=""),"Lige ruderrampe",IF(OR(I206="Frakørselsrampe",I206="Tilkørselsrampe"),Inddata!W221,"Irrelevant")),"Irrelevant")</f>
        <v>Irrelevant</v>
      </c>
      <c r="W206" s="4" t="str">
        <f>IF(AND(OR(I206="Frakørselsrampe",I206="Tilkørselsrampe"),Inddata!X221=""),"Lige",IF(AND(OR(I206="Frakørselsrampe",I206="Tilkørselsrampe"),Inddata!X221&gt;10),Inddata!X221,"Irrelevant"))</f>
        <v>Irrelevant</v>
      </c>
      <c r="X206" s="4" t="str">
        <f>IF(AND(OR(I206="Frakørselsrampe",I206="Tilkørselsrampe"),OR(Inddata!Y221="",Inddata!Y221&gt;(G206*1000))),G206*1000,IF(AND(OR(I206="Frakørselsrampe",I206="Tilkørselsrampe"),Inddata!Y221&gt;0),Inddata!Y221,"Irrelevant"))</f>
        <v>Irrelevant</v>
      </c>
      <c r="Y206" s="4" t="str">
        <f>IF(AND(I206="Frakørselsrampe",Inddata!Z221=""),95,IF(AND(I206="Tilkørselsrampe",Inddata!Z221=""),45,IF(AND(OR(I206="Frakørselsrampe",I206="Tilkørselsrampe"),Inddata!Z221&gt;4,Inddata!Z221&lt;200),Inddata!Z221,"Irrelevant")))</f>
        <v>Irrelevant</v>
      </c>
      <c r="Z206" s="4" t="str">
        <f>IF(AND(OR(I206="Frakørselsrampe",I206="Tilkørselsrampe"),Inddata!AA221=""),"Lige",IF(AND(OR(I206="Frakørselsrampe",I206="Tilkørselsrampe"),Inddata!AA221&gt;10),Inddata!AA221,"Irrelevant"))</f>
        <v>Irrelevant</v>
      </c>
      <c r="AA206" s="4" t="str">
        <f>IF(X206="Irrelevant","Irrelevant",IF(AND(OR(I206="Frakørselsrampe",I206="Tilkørselsrampe"),OR(Inddata!AB221="",Inddata!AB221&gt;(G206*1000-X206))),G206*1000-X206,IF(AND(OR(I206="Frakørselsrampe",I206="Tilkørselsrampe"),Inddata!AB221&gt;0),Inddata!AB221,"Irrelevant")))</f>
        <v>Irrelevant</v>
      </c>
      <c r="AB206" s="4" t="str">
        <f>IF(AND(I206="Frakørselsrampe",Inddata!AC221=""),60,IF(AND(I206="Tilkørselsrampe",Inddata!AC221=""),80,IF(AND(OR(I206="Frakørselsrampe",I206="Tilkørselsrampe"),Inddata!AC221&gt;4,Inddata!AC221&lt;200),Inddata!AC221,"Irrelevant")))</f>
        <v>Irrelevant</v>
      </c>
      <c r="AC206" s="4" t="str">
        <f>IF(AND(OR(I206="Motorvejsstrækning",I206="Frakørselsflettestrækning",I206="Tilkørselsflettestrækning"),Inddata!AD221=""),"Nej",IF(OR(I206="Motorvejsstrækning",I206="Frakørselsflettestrækning",I206="Tilkørselsflettestrækning"),Inddata!AD221,"Irrelevant"))</f>
        <v>Irrelevant</v>
      </c>
      <c r="AD206" s="4" t="str">
        <f>IF(AND(OR(I206="Motorvejsstrækning",I206="Frakørselsflettestrækning",I206="Tilkørselsflettestrækning"),Inddata!AE221=""),"130 km/t",IF(OR(I206="Motorvejsstrækning",I206="Frakørselsflettestrækning",I206="Tilkørselsflettestrækning"),Inddata!AE221,"Irrelevant"))</f>
        <v>Irrelevant</v>
      </c>
      <c r="AE206" s="4" t="str">
        <f>IF(AND(I206="Tilkørselsflettestrækning",Inddata!AF221=""),"Nej",IF(I206="Tilkørselsflettestrækning",Inddata!AF221,"Irrelevant"))</f>
        <v>Irrelevant</v>
      </c>
      <c r="AF206" s="4" t="str">
        <f>IF(AND(AE206="Ja",Inddata!AG221&gt;0,Inddata!AG221&lt;1.00000001),Inddata!AG221,IF(OR(AE206="Nej",AE206="Ja"),0,"Irrelevant"))</f>
        <v>Irrelevant</v>
      </c>
    </row>
    <row r="207" spans="1:32" x14ac:dyDescent="0.25">
      <c r="A207" s="4" t="str">
        <f>IF(Inddata!A222="","",Inddata!A222)</f>
        <v/>
      </c>
      <c r="B207" s="4" t="str">
        <f>IF(Inddata!B222="","",Inddata!B222)</f>
        <v/>
      </c>
      <c r="C207" s="4" t="str">
        <f>IF(Inddata!C222="","",Inddata!C222)</f>
        <v/>
      </c>
      <c r="D207" s="4" t="str">
        <f>IF(Inddata!D222="","",Inddata!D222)</f>
        <v/>
      </c>
      <c r="E207" s="4" t="str">
        <f>IF(Inddata!E222="","",Inddata!E222)</f>
        <v/>
      </c>
      <c r="F207" s="4" t="str">
        <f>IF(Inddata!F222="","",Inddata!F222)</f>
        <v/>
      </c>
      <c r="G207" s="4">
        <f>IF(Inddata!G222="","",Inddata!G222)</f>
        <v>0</v>
      </c>
      <c r="H207" s="4" t="str">
        <f>IF(Inddata!H222&gt;0.5,Inddata!H222,"")</f>
        <v/>
      </c>
      <c r="I207" s="4" t="str">
        <f>IF(Inddata!I222="","",Inddata!I222)</f>
        <v/>
      </c>
      <c r="J207" s="4" t="str">
        <f>IF(AND(OR(I207="Motorvejsstrækning",I207="Frakørselsflettestrækning",I207="Tilkørselsflettestrækning"),Inddata!K222=""),2,IF(AND(OR(I207="Motorvejsstrækning",I207="Frakørselsflettestrækning",I207="Tilkørselsflettestrækning"),Inddata!K222&gt;0.5,Inddata!K222&lt;21),Inddata!K222,"Irrelevant"))</f>
        <v>Irrelevant</v>
      </c>
      <c r="K207" s="4" t="str">
        <f>IF(AND(OR(I207="Motorvejsstrækning",I207="Frakørselsflettestrækning",I207="Tilkørselsflettestrækning",I207="Frakørselsrampe",I207="Tilkørselsrampe"),Inddata!L222=""),3.5,IF(AND(OR(I207="Motorvejsstrækning",I207="Frakørselsflettestrækning",I207="Tilkørselsflettestrækning",I207="Frakørselsrampe",I207="Tilkørselsrampe"),Inddata!L222&gt;1.5,Inddata!L222&lt;11),Inddata!L222,"Irrelevant"))</f>
        <v>Irrelevant</v>
      </c>
      <c r="L207" s="4" t="str">
        <f>IF(AND(I207="Motorvejsstrækning",Inddata!M222=""),"Nej",IF(I207="Motorvejsstrækning",Inddata!M222,"Irrelevant"))</f>
        <v>Irrelevant</v>
      </c>
      <c r="M207" s="4" t="str">
        <f>IF(AND(L207="Ja",Inddata!N222&gt;0,Inddata!N222&lt;1.00000001),Inddata!N222,IF(OR(L207="Nej",L207="Ja"),0,"Irrelevant"))</f>
        <v>Irrelevant</v>
      </c>
      <c r="N207" s="4" t="str">
        <f>IF(AND(OR(I207="Motorvejsstrækning",I207="Frakørselsflettestrækning",I207="Tilkørselsflettestrækning"),Inddata!O222=""),3,IF(AND(OR(I207="Motorvejsstrækning",I207="Frakørselsflettestrækning",I207="Tilkørselsflettestrækning"),Inddata!O222&lt;11,Inddata!O222&gt;-0.00000001),Inddata!O222,"Irrelevant"))</f>
        <v>Irrelevant</v>
      </c>
      <c r="O207" s="4" t="str">
        <f>IF(AND(OR(I207="Motorvejsstrækning",I207="Frakørselsflettestrækning",I207="Tilkørselsflettestrækning",I207="Frakørselsrampe",I207="Tilkørselsrampe"),Inddata!P222=""),0.5,IF(AND(OR(I207="Motorvejsstrækning",I207="Frakørselsflettestrækning",I207="Tilkørselsflettestrækning",I207="Frakørselsrampe",I207="Tilkørselsrampe"),Inddata!P222&gt;-0.00000001,Inddata!P222&lt;11),Inddata!P222,"Irrelevant"))</f>
        <v>Irrelevant</v>
      </c>
      <c r="P207" s="4" t="str">
        <f>IF(AND(OR(I207="Motorvejsstrækning",I207="Frakørselsflettestrækning",I207="Tilkørselsflettestrækning"),Inddata!Q222=""),5,IF(AND(OR(I207="Motorvejsstrækning",I207="Frakørselsflettestrækning",I207="Tilkørselsflettestrækning"),Inddata!Q222&gt;-0.00000001,Inddata!Q222&lt;101),Inddata!Q222,"Irrelevant"))</f>
        <v>Irrelevant</v>
      </c>
      <c r="Q207" s="4" t="str">
        <f>IF(AND(OR(I207="Motorvejsstrækning",I207="Frakørselsflettestrækning",I207="Tilkørselsflettestrækning"),Inddata!R222=""),"Lige",IF(AND(OR(I207="Motorvejsstrækning",I207="Frakørselsflettestrækning",I207="Tilkørselsflettestrækning"),Inddata!R222&gt;10),Inddata!R222,"Irrelevant"))</f>
        <v>Irrelevant</v>
      </c>
      <c r="R207" s="4" t="str">
        <f>IF(Q207="Lige",0,IF(AND(OR(I207="Motorvejsstrækning",I207="Frakørselsflettestrækning",I207="Tilkørselsflettestrækning"),OR(Inddata!S222="",Inddata!S222&gt;(G207*1000))),G207*1000,IF(AND(OR(I207="Motorvejsstrækning",I207="Frakørselsflettestrækning",I207="Tilkørselsflettestrækning"),Inddata!S222&gt;0),Inddata!S222,"Irrelevant")))</f>
        <v>Irrelevant</v>
      </c>
      <c r="S207" s="4" t="str">
        <f>IF(AND(OR(I207="Motorvejsstrækning",I207="Frakørselsflettestrækning",I207="Tilkørselsflettestrækning"),Inddata!T222=""),"Lige",IF(AND(OR(I207="Motorvejsstrækning",I207="Frakørselsflettestrækning",I207="Tilkørselsflettestrækning"),Inddata!T222&gt;10),Inddata!T222,"Irrelevant"))</f>
        <v>Irrelevant</v>
      </c>
      <c r="T207" s="4" t="str">
        <f>IF(S207="Lige",0,IF(R207="Irrelevant","Irrelevant",IF(AND(OR(I207="Motorvejsstrækning",I207="Frakørselsflettestrækning",I207="Tilkørselsflettestrækning"),OR(Inddata!U222="",Inddata!U222&gt;(G207*1000-R207))),G207*1000-R207,IF(AND(OR(I207="Motorvejsstrækning",I207="Frakørselsflettestrækning",I207="Tilkørselsflettestrækning"),Inddata!U222&gt;0),Inddata!U222,"Irrelevant"))))</f>
        <v>Irrelevant</v>
      </c>
      <c r="U207" s="4" t="str">
        <f>IF(AND(OR(I207="Motorvejsstrækning",I207="Frakørselsflettestrækning",I207="Tilkørselsflettestrækning",I207="Frakørselsrampe",I207="Tilkørselsrampe"),Inddata!V222=""),"Nej",IF(OR(I207="Motorvejsstrækning",I207="Frakørselsflettestrækning",I207="Tilkørselsflettestrækning",I207="Frakørselsrampe",I207="Tilkørselsrampe"),Inddata!V222,"Irrelevant"))</f>
        <v>Irrelevant</v>
      </c>
      <c r="V207" s="4" t="str">
        <f>IF(W207="Lige",IF(AND(OR(I207="Frakørselsrampe",I207="Tilkørselsrampe"),Inddata!W222=""),"Lige ruderrampe",IF(OR(I207="Frakørselsrampe",I207="Tilkørselsrampe"),Inddata!W222,"Irrelevant")),"Irrelevant")</f>
        <v>Irrelevant</v>
      </c>
      <c r="W207" s="4" t="str">
        <f>IF(AND(OR(I207="Frakørselsrampe",I207="Tilkørselsrampe"),Inddata!X222=""),"Lige",IF(AND(OR(I207="Frakørselsrampe",I207="Tilkørselsrampe"),Inddata!X222&gt;10),Inddata!X222,"Irrelevant"))</f>
        <v>Irrelevant</v>
      </c>
      <c r="X207" s="4" t="str">
        <f>IF(AND(OR(I207="Frakørselsrampe",I207="Tilkørselsrampe"),OR(Inddata!Y222="",Inddata!Y222&gt;(G207*1000))),G207*1000,IF(AND(OR(I207="Frakørselsrampe",I207="Tilkørselsrampe"),Inddata!Y222&gt;0),Inddata!Y222,"Irrelevant"))</f>
        <v>Irrelevant</v>
      </c>
      <c r="Y207" s="4" t="str">
        <f>IF(AND(I207="Frakørselsrampe",Inddata!Z222=""),95,IF(AND(I207="Tilkørselsrampe",Inddata!Z222=""),45,IF(AND(OR(I207="Frakørselsrampe",I207="Tilkørselsrampe"),Inddata!Z222&gt;4,Inddata!Z222&lt;200),Inddata!Z222,"Irrelevant")))</f>
        <v>Irrelevant</v>
      </c>
      <c r="Z207" s="4" t="str">
        <f>IF(AND(OR(I207="Frakørselsrampe",I207="Tilkørselsrampe"),Inddata!AA222=""),"Lige",IF(AND(OR(I207="Frakørselsrampe",I207="Tilkørselsrampe"),Inddata!AA222&gt;10),Inddata!AA222,"Irrelevant"))</f>
        <v>Irrelevant</v>
      </c>
      <c r="AA207" s="4" t="str">
        <f>IF(X207="Irrelevant","Irrelevant",IF(AND(OR(I207="Frakørselsrampe",I207="Tilkørselsrampe"),OR(Inddata!AB222="",Inddata!AB222&gt;(G207*1000-X207))),G207*1000-X207,IF(AND(OR(I207="Frakørselsrampe",I207="Tilkørselsrampe"),Inddata!AB222&gt;0),Inddata!AB222,"Irrelevant")))</f>
        <v>Irrelevant</v>
      </c>
      <c r="AB207" s="4" t="str">
        <f>IF(AND(I207="Frakørselsrampe",Inddata!AC222=""),60,IF(AND(I207="Tilkørselsrampe",Inddata!AC222=""),80,IF(AND(OR(I207="Frakørselsrampe",I207="Tilkørselsrampe"),Inddata!AC222&gt;4,Inddata!AC222&lt;200),Inddata!AC222,"Irrelevant")))</f>
        <v>Irrelevant</v>
      </c>
      <c r="AC207" s="4" t="str">
        <f>IF(AND(OR(I207="Motorvejsstrækning",I207="Frakørselsflettestrækning",I207="Tilkørselsflettestrækning"),Inddata!AD222=""),"Nej",IF(OR(I207="Motorvejsstrækning",I207="Frakørselsflettestrækning",I207="Tilkørselsflettestrækning"),Inddata!AD222,"Irrelevant"))</f>
        <v>Irrelevant</v>
      </c>
      <c r="AD207" s="4" t="str">
        <f>IF(AND(OR(I207="Motorvejsstrækning",I207="Frakørselsflettestrækning",I207="Tilkørselsflettestrækning"),Inddata!AE222=""),"130 km/t",IF(OR(I207="Motorvejsstrækning",I207="Frakørselsflettestrækning",I207="Tilkørselsflettestrækning"),Inddata!AE222,"Irrelevant"))</f>
        <v>Irrelevant</v>
      </c>
      <c r="AE207" s="4" t="str">
        <f>IF(AND(I207="Tilkørselsflettestrækning",Inddata!AF222=""),"Nej",IF(I207="Tilkørselsflettestrækning",Inddata!AF222,"Irrelevant"))</f>
        <v>Irrelevant</v>
      </c>
      <c r="AF207" s="4" t="str">
        <f>IF(AND(AE207="Ja",Inddata!AG222&gt;0,Inddata!AG222&lt;1.00000001),Inddata!AG222,IF(OR(AE207="Nej",AE207="Ja"),0,"Irrelevant"))</f>
        <v>Irrelevant</v>
      </c>
    </row>
    <row r="208" spans="1:32" x14ac:dyDescent="0.25">
      <c r="A208" s="4" t="str">
        <f>IF(Inddata!A223="","",Inddata!A223)</f>
        <v/>
      </c>
      <c r="B208" s="4" t="str">
        <f>IF(Inddata!B223="","",Inddata!B223)</f>
        <v/>
      </c>
      <c r="C208" s="4" t="str">
        <f>IF(Inddata!C223="","",Inddata!C223)</f>
        <v/>
      </c>
      <c r="D208" s="4" t="str">
        <f>IF(Inddata!D223="","",Inddata!D223)</f>
        <v/>
      </c>
      <c r="E208" s="4" t="str">
        <f>IF(Inddata!E223="","",Inddata!E223)</f>
        <v/>
      </c>
      <c r="F208" s="4" t="str">
        <f>IF(Inddata!F223="","",Inddata!F223)</f>
        <v/>
      </c>
      <c r="G208" s="4">
        <f>IF(Inddata!G223="","",Inddata!G223)</f>
        <v>0</v>
      </c>
      <c r="H208" s="4" t="str">
        <f>IF(Inddata!H223&gt;0.5,Inddata!H223,"")</f>
        <v/>
      </c>
      <c r="I208" s="4" t="str">
        <f>IF(Inddata!I223="","",Inddata!I223)</f>
        <v/>
      </c>
      <c r="J208" s="4" t="str">
        <f>IF(AND(OR(I208="Motorvejsstrækning",I208="Frakørselsflettestrækning",I208="Tilkørselsflettestrækning"),Inddata!K223=""),2,IF(AND(OR(I208="Motorvejsstrækning",I208="Frakørselsflettestrækning",I208="Tilkørselsflettestrækning"),Inddata!K223&gt;0.5,Inddata!K223&lt;21),Inddata!K223,"Irrelevant"))</f>
        <v>Irrelevant</v>
      </c>
      <c r="K208" s="4" t="str">
        <f>IF(AND(OR(I208="Motorvejsstrækning",I208="Frakørselsflettestrækning",I208="Tilkørselsflettestrækning",I208="Frakørselsrampe",I208="Tilkørselsrampe"),Inddata!L223=""),3.5,IF(AND(OR(I208="Motorvejsstrækning",I208="Frakørselsflettestrækning",I208="Tilkørselsflettestrækning",I208="Frakørselsrampe",I208="Tilkørselsrampe"),Inddata!L223&gt;1.5,Inddata!L223&lt;11),Inddata!L223,"Irrelevant"))</f>
        <v>Irrelevant</v>
      </c>
      <c r="L208" s="4" t="str">
        <f>IF(AND(I208="Motorvejsstrækning",Inddata!M223=""),"Nej",IF(I208="Motorvejsstrækning",Inddata!M223,"Irrelevant"))</f>
        <v>Irrelevant</v>
      </c>
      <c r="M208" s="4" t="str">
        <f>IF(AND(L208="Ja",Inddata!N223&gt;0,Inddata!N223&lt;1.00000001),Inddata!N223,IF(OR(L208="Nej",L208="Ja"),0,"Irrelevant"))</f>
        <v>Irrelevant</v>
      </c>
      <c r="N208" s="4" t="str">
        <f>IF(AND(OR(I208="Motorvejsstrækning",I208="Frakørselsflettestrækning",I208="Tilkørselsflettestrækning"),Inddata!O223=""),3,IF(AND(OR(I208="Motorvejsstrækning",I208="Frakørselsflettestrækning",I208="Tilkørselsflettestrækning"),Inddata!O223&lt;11,Inddata!O223&gt;-0.00000001),Inddata!O223,"Irrelevant"))</f>
        <v>Irrelevant</v>
      </c>
      <c r="O208" s="4" t="str">
        <f>IF(AND(OR(I208="Motorvejsstrækning",I208="Frakørselsflettestrækning",I208="Tilkørselsflettestrækning",I208="Frakørselsrampe",I208="Tilkørselsrampe"),Inddata!P223=""),0.5,IF(AND(OR(I208="Motorvejsstrækning",I208="Frakørselsflettestrækning",I208="Tilkørselsflettestrækning",I208="Frakørselsrampe",I208="Tilkørselsrampe"),Inddata!P223&gt;-0.00000001,Inddata!P223&lt;11),Inddata!P223,"Irrelevant"))</f>
        <v>Irrelevant</v>
      </c>
      <c r="P208" s="4" t="str">
        <f>IF(AND(OR(I208="Motorvejsstrækning",I208="Frakørselsflettestrækning",I208="Tilkørselsflettestrækning"),Inddata!Q223=""),5,IF(AND(OR(I208="Motorvejsstrækning",I208="Frakørselsflettestrækning",I208="Tilkørselsflettestrækning"),Inddata!Q223&gt;-0.00000001,Inddata!Q223&lt;101),Inddata!Q223,"Irrelevant"))</f>
        <v>Irrelevant</v>
      </c>
      <c r="Q208" s="4" t="str">
        <f>IF(AND(OR(I208="Motorvejsstrækning",I208="Frakørselsflettestrækning",I208="Tilkørselsflettestrækning"),Inddata!R223=""),"Lige",IF(AND(OR(I208="Motorvejsstrækning",I208="Frakørselsflettestrækning",I208="Tilkørselsflettestrækning"),Inddata!R223&gt;10),Inddata!R223,"Irrelevant"))</f>
        <v>Irrelevant</v>
      </c>
      <c r="R208" s="4" t="str">
        <f>IF(Q208="Lige",0,IF(AND(OR(I208="Motorvejsstrækning",I208="Frakørselsflettestrækning",I208="Tilkørselsflettestrækning"),OR(Inddata!S223="",Inddata!S223&gt;(G208*1000))),G208*1000,IF(AND(OR(I208="Motorvejsstrækning",I208="Frakørselsflettestrækning",I208="Tilkørselsflettestrækning"),Inddata!S223&gt;0),Inddata!S223,"Irrelevant")))</f>
        <v>Irrelevant</v>
      </c>
      <c r="S208" s="4" t="str">
        <f>IF(AND(OR(I208="Motorvejsstrækning",I208="Frakørselsflettestrækning",I208="Tilkørselsflettestrækning"),Inddata!T223=""),"Lige",IF(AND(OR(I208="Motorvejsstrækning",I208="Frakørselsflettestrækning",I208="Tilkørselsflettestrækning"),Inddata!T223&gt;10),Inddata!T223,"Irrelevant"))</f>
        <v>Irrelevant</v>
      </c>
      <c r="T208" s="4" t="str">
        <f>IF(S208="Lige",0,IF(R208="Irrelevant","Irrelevant",IF(AND(OR(I208="Motorvejsstrækning",I208="Frakørselsflettestrækning",I208="Tilkørselsflettestrækning"),OR(Inddata!U223="",Inddata!U223&gt;(G208*1000-R208))),G208*1000-R208,IF(AND(OR(I208="Motorvejsstrækning",I208="Frakørselsflettestrækning",I208="Tilkørselsflettestrækning"),Inddata!U223&gt;0),Inddata!U223,"Irrelevant"))))</f>
        <v>Irrelevant</v>
      </c>
      <c r="U208" s="4" t="str">
        <f>IF(AND(OR(I208="Motorvejsstrækning",I208="Frakørselsflettestrækning",I208="Tilkørselsflettestrækning",I208="Frakørselsrampe",I208="Tilkørselsrampe"),Inddata!V223=""),"Nej",IF(OR(I208="Motorvejsstrækning",I208="Frakørselsflettestrækning",I208="Tilkørselsflettestrækning",I208="Frakørselsrampe",I208="Tilkørselsrampe"),Inddata!V223,"Irrelevant"))</f>
        <v>Irrelevant</v>
      </c>
      <c r="V208" s="4" t="str">
        <f>IF(W208="Lige",IF(AND(OR(I208="Frakørselsrampe",I208="Tilkørselsrampe"),Inddata!W223=""),"Lige ruderrampe",IF(OR(I208="Frakørselsrampe",I208="Tilkørselsrampe"),Inddata!W223,"Irrelevant")),"Irrelevant")</f>
        <v>Irrelevant</v>
      </c>
      <c r="W208" s="4" t="str">
        <f>IF(AND(OR(I208="Frakørselsrampe",I208="Tilkørselsrampe"),Inddata!X223=""),"Lige",IF(AND(OR(I208="Frakørselsrampe",I208="Tilkørselsrampe"),Inddata!X223&gt;10),Inddata!X223,"Irrelevant"))</f>
        <v>Irrelevant</v>
      </c>
      <c r="X208" s="4" t="str">
        <f>IF(AND(OR(I208="Frakørselsrampe",I208="Tilkørselsrampe"),OR(Inddata!Y223="",Inddata!Y223&gt;(G208*1000))),G208*1000,IF(AND(OR(I208="Frakørselsrampe",I208="Tilkørselsrampe"),Inddata!Y223&gt;0),Inddata!Y223,"Irrelevant"))</f>
        <v>Irrelevant</v>
      </c>
      <c r="Y208" s="4" t="str">
        <f>IF(AND(I208="Frakørselsrampe",Inddata!Z223=""),95,IF(AND(I208="Tilkørselsrampe",Inddata!Z223=""),45,IF(AND(OR(I208="Frakørselsrampe",I208="Tilkørselsrampe"),Inddata!Z223&gt;4,Inddata!Z223&lt;200),Inddata!Z223,"Irrelevant")))</f>
        <v>Irrelevant</v>
      </c>
      <c r="Z208" s="4" t="str">
        <f>IF(AND(OR(I208="Frakørselsrampe",I208="Tilkørselsrampe"),Inddata!AA223=""),"Lige",IF(AND(OR(I208="Frakørselsrampe",I208="Tilkørselsrampe"),Inddata!AA223&gt;10),Inddata!AA223,"Irrelevant"))</f>
        <v>Irrelevant</v>
      </c>
      <c r="AA208" s="4" t="str">
        <f>IF(X208="Irrelevant","Irrelevant",IF(AND(OR(I208="Frakørselsrampe",I208="Tilkørselsrampe"),OR(Inddata!AB223="",Inddata!AB223&gt;(G208*1000-X208))),G208*1000-X208,IF(AND(OR(I208="Frakørselsrampe",I208="Tilkørselsrampe"),Inddata!AB223&gt;0),Inddata!AB223,"Irrelevant")))</f>
        <v>Irrelevant</v>
      </c>
      <c r="AB208" s="4" t="str">
        <f>IF(AND(I208="Frakørselsrampe",Inddata!AC223=""),60,IF(AND(I208="Tilkørselsrampe",Inddata!AC223=""),80,IF(AND(OR(I208="Frakørselsrampe",I208="Tilkørselsrampe"),Inddata!AC223&gt;4,Inddata!AC223&lt;200),Inddata!AC223,"Irrelevant")))</f>
        <v>Irrelevant</v>
      </c>
      <c r="AC208" s="4" t="str">
        <f>IF(AND(OR(I208="Motorvejsstrækning",I208="Frakørselsflettestrækning",I208="Tilkørselsflettestrækning"),Inddata!AD223=""),"Nej",IF(OR(I208="Motorvejsstrækning",I208="Frakørselsflettestrækning",I208="Tilkørselsflettestrækning"),Inddata!AD223,"Irrelevant"))</f>
        <v>Irrelevant</v>
      </c>
      <c r="AD208" s="4" t="str">
        <f>IF(AND(OR(I208="Motorvejsstrækning",I208="Frakørselsflettestrækning",I208="Tilkørselsflettestrækning"),Inddata!AE223=""),"130 km/t",IF(OR(I208="Motorvejsstrækning",I208="Frakørselsflettestrækning",I208="Tilkørselsflettestrækning"),Inddata!AE223,"Irrelevant"))</f>
        <v>Irrelevant</v>
      </c>
      <c r="AE208" s="4" t="str">
        <f>IF(AND(I208="Tilkørselsflettestrækning",Inddata!AF223=""),"Nej",IF(I208="Tilkørselsflettestrækning",Inddata!AF223,"Irrelevant"))</f>
        <v>Irrelevant</v>
      </c>
      <c r="AF208" s="4" t="str">
        <f>IF(AND(AE208="Ja",Inddata!AG223&gt;0,Inddata!AG223&lt;1.00000001),Inddata!AG223,IF(OR(AE208="Nej",AE208="Ja"),0,"Irrelevant"))</f>
        <v>Irrelevant</v>
      </c>
    </row>
    <row r="209" spans="1:32" x14ac:dyDescent="0.25">
      <c r="A209" s="4" t="str">
        <f>IF(Inddata!A224="","",Inddata!A224)</f>
        <v/>
      </c>
      <c r="B209" s="4" t="str">
        <f>IF(Inddata!B224="","",Inddata!B224)</f>
        <v/>
      </c>
      <c r="C209" s="4" t="str">
        <f>IF(Inddata!C224="","",Inddata!C224)</f>
        <v/>
      </c>
      <c r="D209" s="4" t="str">
        <f>IF(Inddata!D224="","",Inddata!D224)</f>
        <v/>
      </c>
      <c r="E209" s="4" t="str">
        <f>IF(Inddata!E224="","",Inddata!E224)</f>
        <v/>
      </c>
      <c r="F209" s="4" t="str">
        <f>IF(Inddata!F224="","",Inddata!F224)</f>
        <v/>
      </c>
      <c r="G209" s="4">
        <f>IF(Inddata!G224="","",Inddata!G224)</f>
        <v>0</v>
      </c>
      <c r="H209" s="4" t="str">
        <f>IF(Inddata!H224&gt;0.5,Inddata!H224,"")</f>
        <v/>
      </c>
      <c r="I209" s="4" t="str">
        <f>IF(Inddata!I224="","",Inddata!I224)</f>
        <v/>
      </c>
      <c r="J209" s="4" t="str">
        <f>IF(AND(OR(I209="Motorvejsstrækning",I209="Frakørselsflettestrækning",I209="Tilkørselsflettestrækning"),Inddata!K224=""),2,IF(AND(OR(I209="Motorvejsstrækning",I209="Frakørselsflettestrækning",I209="Tilkørselsflettestrækning"),Inddata!K224&gt;0.5,Inddata!K224&lt;21),Inddata!K224,"Irrelevant"))</f>
        <v>Irrelevant</v>
      </c>
      <c r="K209" s="4" t="str">
        <f>IF(AND(OR(I209="Motorvejsstrækning",I209="Frakørselsflettestrækning",I209="Tilkørselsflettestrækning",I209="Frakørselsrampe",I209="Tilkørselsrampe"),Inddata!L224=""),3.5,IF(AND(OR(I209="Motorvejsstrækning",I209="Frakørselsflettestrækning",I209="Tilkørselsflettestrækning",I209="Frakørselsrampe",I209="Tilkørselsrampe"),Inddata!L224&gt;1.5,Inddata!L224&lt;11),Inddata!L224,"Irrelevant"))</f>
        <v>Irrelevant</v>
      </c>
      <c r="L209" s="4" t="str">
        <f>IF(AND(I209="Motorvejsstrækning",Inddata!M224=""),"Nej",IF(I209="Motorvejsstrækning",Inddata!M224,"Irrelevant"))</f>
        <v>Irrelevant</v>
      </c>
      <c r="M209" s="4" t="str">
        <f>IF(AND(L209="Ja",Inddata!N224&gt;0,Inddata!N224&lt;1.00000001),Inddata!N224,IF(OR(L209="Nej",L209="Ja"),0,"Irrelevant"))</f>
        <v>Irrelevant</v>
      </c>
      <c r="N209" s="4" t="str">
        <f>IF(AND(OR(I209="Motorvejsstrækning",I209="Frakørselsflettestrækning",I209="Tilkørselsflettestrækning"),Inddata!O224=""),3,IF(AND(OR(I209="Motorvejsstrækning",I209="Frakørselsflettestrækning",I209="Tilkørselsflettestrækning"),Inddata!O224&lt;11,Inddata!O224&gt;-0.00000001),Inddata!O224,"Irrelevant"))</f>
        <v>Irrelevant</v>
      </c>
      <c r="O209" s="4" t="str">
        <f>IF(AND(OR(I209="Motorvejsstrækning",I209="Frakørselsflettestrækning",I209="Tilkørselsflettestrækning",I209="Frakørselsrampe",I209="Tilkørselsrampe"),Inddata!P224=""),0.5,IF(AND(OR(I209="Motorvejsstrækning",I209="Frakørselsflettestrækning",I209="Tilkørselsflettestrækning",I209="Frakørselsrampe",I209="Tilkørselsrampe"),Inddata!P224&gt;-0.00000001,Inddata!P224&lt;11),Inddata!P224,"Irrelevant"))</f>
        <v>Irrelevant</v>
      </c>
      <c r="P209" s="4" t="str">
        <f>IF(AND(OR(I209="Motorvejsstrækning",I209="Frakørselsflettestrækning",I209="Tilkørselsflettestrækning"),Inddata!Q224=""),5,IF(AND(OR(I209="Motorvejsstrækning",I209="Frakørselsflettestrækning",I209="Tilkørselsflettestrækning"),Inddata!Q224&gt;-0.00000001,Inddata!Q224&lt;101),Inddata!Q224,"Irrelevant"))</f>
        <v>Irrelevant</v>
      </c>
      <c r="Q209" s="4" t="str">
        <f>IF(AND(OR(I209="Motorvejsstrækning",I209="Frakørselsflettestrækning",I209="Tilkørselsflettestrækning"),Inddata!R224=""),"Lige",IF(AND(OR(I209="Motorvejsstrækning",I209="Frakørselsflettestrækning",I209="Tilkørselsflettestrækning"),Inddata!R224&gt;10),Inddata!R224,"Irrelevant"))</f>
        <v>Irrelevant</v>
      </c>
      <c r="R209" s="4" t="str">
        <f>IF(Q209="Lige",0,IF(AND(OR(I209="Motorvejsstrækning",I209="Frakørselsflettestrækning",I209="Tilkørselsflettestrækning"),OR(Inddata!S224="",Inddata!S224&gt;(G209*1000))),G209*1000,IF(AND(OR(I209="Motorvejsstrækning",I209="Frakørselsflettestrækning",I209="Tilkørselsflettestrækning"),Inddata!S224&gt;0),Inddata!S224,"Irrelevant")))</f>
        <v>Irrelevant</v>
      </c>
      <c r="S209" s="4" t="str">
        <f>IF(AND(OR(I209="Motorvejsstrækning",I209="Frakørselsflettestrækning",I209="Tilkørselsflettestrækning"),Inddata!T224=""),"Lige",IF(AND(OR(I209="Motorvejsstrækning",I209="Frakørselsflettestrækning",I209="Tilkørselsflettestrækning"),Inddata!T224&gt;10),Inddata!T224,"Irrelevant"))</f>
        <v>Irrelevant</v>
      </c>
      <c r="T209" s="4" t="str">
        <f>IF(S209="Lige",0,IF(R209="Irrelevant","Irrelevant",IF(AND(OR(I209="Motorvejsstrækning",I209="Frakørselsflettestrækning",I209="Tilkørselsflettestrækning"),OR(Inddata!U224="",Inddata!U224&gt;(G209*1000-R209))),G209*1000-R209,IF(AND(OR(I209="Motorvejsstrækning",I209="Frakørselsflettestrækning",I209="Tilkørselsflettestrækning"),Inddata!U224&gt;0),Inddata!U224,"Irrelevant"))))</f>
        <v>Irrelevant</v>
      </c>
      <c r="U209" s="4" t="str">
        <f>IF(AND(OR(I209="Motorvejsstrækning",I209="Frakørselsflettestrækning",I209="Tilkørselsflettestrækning",I209="Frakørselsrampe",I209="Tilkørselsrampe"),Inddata!V224=""),"Nej",IF(OR(I209="Motorvejsstrækning",I209="Frakørselsflettestrækning",I209="Tilkørselsflettestrækning",I209="Frakørselsrampe",I209="Tilkørselsrampe"),Inddata!V224,"Irrelevant"))</f>
        <v>Irrelevant</v>
      </c>
      <c r="V209" s="4" t="str">
        <f>IF(W209="Lige",IF(AND(OR(I209="Frakørselsrampe",I209="Tilkørselsrampe"),Inddata!W224=""),"Lige ruderrampe",IF(OR(I209="Frakørselsrampe",I209="Tilkørselsrampe"),Inddata!W224,"Irrelevant")),"Irrelevant")</f>
        <v>Irrelevant</v>
      </c>
      <c r="W209" s="4" t="str">
        <f>IF(AND(OR(I209="Frakørselsrampe",I209="Tilkørselsrampe"),Inddata!X224=""),"Lige",IF(AND(OR(I209="Frakørselsrampe",I209="Tilkørselsrampe"),Inddata!X224&gt;10),Inddata!X224,"Irrelevant"))</f>
        <v>Irrelevant</v>
      </c>
      <c r="X209" s="4" t="str">
        <f>IF(AND(OR(I209="Frakørselsrampe",I209="Tilkørselsrampe"),OR(Inddata!Y224="",Inddata!Y224&gt;(G209*1000))),G209*1000,IF(AND(OR(I209="Frakørselsrampe",I209="Tilkørselsrampe"),Inddata!Y224&gt;0),Inddata!Y224,"Irrelevant"))</f>
        <v>Irrelevant</v>
      </c>
      <c r="Y209" s="4" t="str">
        <f>IF(AND(I209="Frakørselsrampe",Inddata!Z224=""),95,IF(AND(I209="Tilkørselsrampe",Inddata!Z224=""),45,IF(AND(OR(I209="Frakørselsrampe",I209="Tilkørselsrampe"),Inddata!Z224&gt;4,Inddata!Z224&lt;200),Inddata!Z224,"Irrelevant")))</f>
        <v>Irrelevant</v>
      </c>
      <c r="Z209" s="4" t="str">
        <f>IF(AND(OR(I209="Frakørselsrampe",I209="Tilkørselsrampe"),Inddata!AA224=""),"Lige",IF(AND(OR(I209="Frakørselsrampe",I209="Tilkørselsrampe"),Inddata!AA224&gt;10),Inddata!AA224,"Irrelevant"))</f>
        <v>Irrelevant</v>
      </c>
      <c r="AA209" s="4" t="str">
        <f>IF(X209="Irrelevant","Irrelevant",IF(AND(OR(I209="Frakørselsrampe",I209="Tilkørselsrampe"),OR(Inddata!AB224="",Inddata!AB224&gt;(G209*1000-X209))),G209*1000-X209,IF(AND(OR(I209="Frakørselsrampe",I209="Tilkørselsrampe"),Inddata!AB224&gt;0),Inddata!AB224,"Irrelevant")))</f>
        <v>Irrelevant</v>
      </c>
      <c r="AB209" s="4" t="str">
        <f>IF(AND(I209="Frakørselsrampe",Inddata!AC224=""),60,IF(AND(I209="Tilkørselsrampe",Inddata!AC224=""),80,IF(AND(OR(I209="Frakørselsrampe",I209="Tilkørselsrampe"),Inddata!AC224&gt;4,Inddata!AC224&lt;200),Inddata!AC224,"Irrelevant")))</f>
        <v>Irrelevant</v>
      </c>
      <c r="AC209" s="4" t="str">
        <f>IF(AND(OR(I209="Motorvejsstrækning",I209="Frakørselsflettestrækning",I209="Tilkørselsflettestrækning"),Inddata!AD224=""),"Nej",IF(OR(I209="Motorvejsstrækning",I209="Frakørselsflettestrækning",I209="Tilkørselsflettestrækning"),Inddata!AD224,"Irrelevant"))</f>
        <v>Irrelevant</v>
      </c>
      <c r="AD209" s="4" t="str">
        <f>IF(AND(OR(I209="Motorvejsstrækning",I209="Frakørselsflettestrækning",I209="Tilkørselsflettestrækning"),Inddata!AE224=""),"130 km/t",IF(OR(I209="Motorvejsstrækning",I209="Frakørselsflettestrækning",I209="Tilkørselsflettestrækning"),Inddata!AE224,"Irrelevant"))</f>
        <v>Irrelevant</v>
      </c>
      <c r="AE209" s="4" t="str">
        <f>IF(AND(I209="Tilkørselsflettestrækning",Inddata!AF224=""),"Nej",IF(I209="Tilkørselsflettestrækning",Inddata!AF224,"Irrelevant"))</f>
        <v>Irrelevant</v>
      </c>
      <c r="AF209" s="4" t="str">
        <f>IF(AND(AE209="Ja",Inddata!AG224&gt;0,Inddata!AG224&lt;1.00000001),Inddata!AG224,IF(OR(AE209="Nej",AE209="Ja"),0,"Irrelevant"))</f>
        <v>Irrelevant</v>
      </c>
    </row>
    <row r="210" spans="1:32" x14ac:dyDescent="0.25">
      <c r="A210" s="4" t="str">
        <f>IF(Inddata!A225="","",Inddata!A225)</f>
        <v/>
      </c>
      <c r="B210" s="4" t="str">
        <f>IF(Inddata!B225="","",Inddata!B225)</f>
        <v/>
      </c>
      <c r="C210" s="4" t="str">
        <f>IF(Inddata!C225="","",Inddata!C225)</f>
        <v/>
      </c>
      <c r="D210" s="4" t="str">
        <f>IF(Inddata!D225="","",Inddata!D225)</f>
        <v/>
      </c>
      <c r="E210" s="4" t="str">
        <f>IF(Inddata!E225="","",Inddata!E225)</f>
        <v/>
      </c>
      <c r="F210" s="4" t="str">
        <f>IF(Inddata!F225="","",Inddata!F225)</f>
        <v/>
      </c>
      <c r="G210" s="4">
        <f>IF(Inddata!G225="","",Inddata!G225)</f>
        <v>0</v>
      </c>
      <c r="H210" s="4" t="str">
        <f>IF(Inddata!H225&gt;0.5,Inddata!H225,"")</f>
        <v/>
      </c>
      <c r="I210" s="4" t="str">
        <f>IF(Inddata!I225="","",Inddata!I225)</f>
        <v/>
      </c>
      <c r="J210" s="4" t="str">
        <f>IF(AND(OR(I210="Motorvejsstrækning",I210="Frakørselsflettestrækning",I210="Tilkørselsflettestrækning"),Inddata!K225=""),2,IF(AND(OR(I210="Motorvejsstrækning",I210="Frakørselsflettestrækning",I210="Tilkørselsflettestrækning"),Inddata!K225&gt;0.5,Inddata!K225&lt;21),Inddata!K225,"Irrelevant"))</f>
        <v>Irrelevant</v>
      </c>
      <c r="K210" s="4" t="str">
        <f>IF(AND(OR(I210="Motorvejsstrækning",I210="Frakørselsflettestrækning",I210="Tilkørselsflettestrækning",I210="Frakørselsrampe",I210="Tilkørselsrampe"),Inddata!L225=""),3.5,IF(AND(OR(I210="Motorvejsstrækning",I210="Frakørselsflettestrækning",I210="Tilkørselsflettestrækning",I210="Frakørselsrampe",I210="Tilkørselsrampe"),Inddata!L225&gt;1.5,Inddata!L225&lt;11),Inddata!L225,"Irrelevant"))</f>
        <v>Irrelevant</v>
      </c>
      <c r="L210" s="4" t="str">
        <f>IF(AND(I210="Motorvejsstrækning",Inddata!M225=""),"Nej",IF(I210="Motorvejsstrækning",Inddata!M225,"Irrelevant"))</f>
        <v>Irrelevant</v>
      </c>
      <c r="M210" s="4" t="str">
        <f>IF(AND(L210="Ja",Inddata!N225&gt;0,Inddata!N225&lt;1.00000001),Inddata!N225,IF(OR(L210="Nej",L210="Ja"),0,"Irrelevant"))</f>
        <v>Irrelevant</v>
      </c>
      <c r="N210" s="4" t="str">
        <f>IF(AND(OR(I210="Motorvejsstrækning",I210="Frakørselsflettestrækning",I210="Tilkørselsflettestrækning"),Inddata!O225=""),3,IF(AND(OR(I210="Motorvejsstrækning",I210="Frakørselsflettestrækning",I210="Tilkørselsflettestrækning"),Inddata!O225&lt;11,Inddata!O225&gt;-0.00000001),Inddata!O225,"Irrelevant"))</f>
        <v>Irrelevant</v>
      </c>
      <c r="O210" s="4" t="str">
        <f>IF(AND(OR(I210="Motorvejsstrækning",I210="Frakørselsflettestrækning",I210="Tilkørselsflettestrækning",I210="Frakørselsrampe",I210="Tilkørselsrampe"),Inddata!P225=""),0.5,IF(AND(OR(I210="Motorvejsstrækning",I210="Frakørselsflettestrækning",I210="Tilkørselsflettestrækning",I210="Frakørselsrampe",I210="Tilkørselsrampe"),Inddata!P225&gt;-0.00000001,Inddata!P225&lt;11),Inddata!P225,"Irrelevant"))</f>
        <v>Irrelevant</v>
      </c>
      <c r="P210" s="4" t="str">
        <f>IF(AND(OR(I210="Motorvejsstrækning",I210="Frakørselsflettestrækning",I210="Tilkørselsflettestrækning"),Inddata!Q225=""),5,IF(AND(OR(I210="Motorvejsstrækning",I210="Frakørselsflettestrækning",I210="Tilkørselsflettestrækning"),Inddata!Q225&gt;-0.00000001,Inddata!Q225&lt;101),Inddata!Q225,"Irrelevant"))</f>
        <v>Irrelevant</v>
      </c>
      <c r="Q210" s="4" t="str">
        <f>IF(AND(OR(I210="Motorvejsstrækning",I210="Frakørselsflettestrækning",I210="Tilkørselsflettestrækning"),Inddata!R225=""),"Lige",IF(AND(OR(I210="Motorvejsstrækning",I210="Frakørselsflettestrækning",I210="Tilkørselsflettestrækning"),Inddata!R225&gt;10),Inddata!R225,"Irrelevant"))</f>
        <v>Irrelevant</v>
      </c>
      <c r="R210" s="4" t="str">
        <f>IF(Q210="Lige",0,IF(AND(OR(I210="Motorvejsstrækning",I210="Frakørselsflettestrækning",I210="Tilkørselsflettestrækning"),OR(Inddata!S225="",Inddata!S225&gt;(G210*1000))),G210*1000,IF(AND(OR(I210="Motorvejsstrækning",I210="Frakørselsflettestrækning",I210="Tilkørselsflettestrækning"),Inddata!S225&gt;0),Inddata!S225,"Irrelevant")))</f>
        <v>Irrelevant</v>
      </c>
      <c r="S210" s="4" t="str">
        <f>IF(AND(OR(I210="Motorvejsstrækning",I210="Frakørselsflettestrækning",I210="Tilkørselsflettestrækning"),Inddata!T225=""),"Lige",IF(AND(OR(I210="Motorvejsstrækning",I210="Frakørselsflettestrækning",I210="Tilkørselsflettestrækning"),Inddata!T225&gt;10),Inddata!T225,"Irrelevant"))</f>
        <v>Irrelevant</v>
      </c>
      <c r="T210" s="4" t="str">
        <f>IF(S210="Lige",0,IF(R210="Irrelevant","Irrelevant",IF(AND(OR(I210="Motorvejsstrækning",I210="Frakørselsflettestrækning",I210="Tilkørselsflettestrækning"),OR(Inddata!U225="",Inddata!U225&gt;(G210*1000-R210))),G210*1000-R210,IF(AND(OR(I210="Motorvejsstrækning",I210="Frakørselsflettestrækning",I210="Tilkørselsflettestrækning"),Inddata!U225&gt;0),Inddata!U225,"Irrelevant"))))</f>
        <v>Irrelevant</v>
      </c>
      <c r="U210" s="4" t="str">
        <f>IF(AND(OR(I210="Motorvejsstrækning",I210="Frakørselsflettestrækning",I210="Tilkørselsflettestrækning",I210="Frakørselsrampe",I210="Tilkørselsrampe"),Inddata!V225=""),"Nej",IF(OR(I210="Motorvejsstrækning",I210="Frakørselsflettestrækning",I210="Tilkørselsflettestrækning",I210="Frakørselsrampe",I210="Tilkørselsrampe"),Inddata!V225,"Irrelevant"))</f>
        <v>Irrelevant</v>
      </c>
      <c r="V210" s="4" t="str">
        <f>IF(W210="Lige",IF(AND(OR(I210="Frakørselsrampe",I210="Tilkørselsrampe"),Inddata!W225=""),"Lige ruderrampe",IF(OR(I210="Frakørselsrampe",I210="Tilkørselsrampe"),Inddata!W225,"Irrelevant")),"Irrelevant")</f>
        <v>Irrelevant</v>
      </c>
      <c r="W210" s="4" t="str">
        <f>IF(AND(OR(I210="Frakørselsrampe",I210="Tilkørselsrampe"),Inddata!X225=""),"Lige",IF(AND(OR(I210="Frakørselsrampe",I210="Tilkørselsrampe"),Inddata!X225&gt;10),Inddata!X225,"Irrelevant"))</f>
        <v>Irrelevant</v>
      </c>
      <c r="X210" s="4" t="str">
        <f>IF(AND(OR(I210="Frakørselsrampe",I210="Tilkørselsrampe"),OR(Inddata!Y225="",Inddata!Y225&gt;(G210*1000))),G210*1000,IF(AND(OR(I210="Frakørselsrampe",I210="Tilkørselsrampe"),Inddata!Y225&gt;0),Inddata!Y225,"Irrelevant"))</f>
        <v>Irrelevant</v>
      </c>
      <c r="Y210" s="4" t="str">
        <f>IF(AND(I210="Frakørselsrampe",Inddata!Z225=""),95,IF(AND(I210="Tilkørselsrampe",Inddata!Z225=""),45,IF(AND(OR(I210="Frakørselsrampe",I210="Tilkørselsrampe"),Inddata!Z225&gt;4,Inddata!Z225&lt;200),Inddata!Z225,"Irrelevant")))</f>
        <v>Irrelevant</v>
      </c>
      <c r="Z210" s="4" t="str">
        <f>IF(AND(OR(I210="Frakørselsrampe",I210="Tilkørselsrampe"),Inddata!AA225=""),"Lige",IF(AND(OR(I210="Frakørselsrampe",I210="Tilkørselsrampe"),Inddata!AA225&gt;10),Inddata!AA225,"Irrelevant"))</f>
        <v>Irrelevant</v>
      </c>
      <c r="AA210" s="4" t="str">
        <f>IF(X210="Irrelevant","Irrelevant",IF(AND(OR(I210="Frakørselsrampe",I210="Tilkørselsrampe"),OR(Inddata!AB225="",Inddata!AB225&gt;(G210*1000-X210))),G210*1000-X210,IF(AND(OR(I210="Frakørselsrampe",I210="Tilkørselsrampe"),Inddata!AB225&gt;0),Inddata!AB225,"Irrelevant")))</f>
        <v>Irrelevant</v>
      </c>
      <c r="AB210" s="4" t="str">
        <f>IF(AND(I210="Frakørselsrampe",Inddata!AC225=""),60,IF(AND(I210="Tilkørselsrampe",Inddata!AC225=""),80,IF(AND(OR(I210="Frakørselsrampe",I210="Tilkørselsrampe"),Inddata!AC225&gt;4,Inddata!AC225&lt;200),Inddata!AC225,"Irrelevant")))</f>
        <v>Irrelevant</v>
      </c>
      <c r="AC210" s="4" t="str">
        <f>IF(AND(OR(I210="Motorvejsstrækning",I210="Frakørselsflettestrækning",I210="Tilkørselsflettestrækning"),Inddata!AD225=""),"Nej",IF(OR(I210="Motorvejsstrækning",I210="Frakørselsflettestrækning",I210="Tilkørselsflettestrækning"),Inddata!AD225,"Irrelevant"))</f>
        <v>Irrelevant</v>
      </c>
      <c r="AD210" s="4" t="str">
        <f>IF(AND(OR(I210="Motorvejsstrækning",I210="Frakørselsflettestrækning",I210="Tilkørselsflettestrækning"),Inddata!AE225=""),"130 km/t",IF(OR(I210="Motorvejsstrækning",I210="Frakørselsflettestrækning",I210="Tilkørselsflettestrækning"),Inddata!AE225,"Irrelevant"))</f>
        <v>Irrelevant</v>
      </c>
      <c r="AE210" s="4" t="str">
        <f>IF(AND(I210="Tilkørselsflettestrækning",Inddata!AF225=""),"Nej",IF(I210="Tilkørselsflettestrækning",Inddata!AF225,"Irrelevant"))</f>
        <v>Irrelevant</v>
      </c>
      <c r="AF210" s="4" t="str">
        <f>IF(AND(AE210="Ja",Inddata!AG225&gt;0,Inddata!AG225&lt;1.00000001),Inddata!AG225,IF(OR(AE210="Nej",AE210="Ja"),0,"Irrelevant"))</f>
        <v>Irrelevant</v>
      </c>
    </row>
    <row r="211" spans="1:32" x14ac:dyDescent="0.25">
      <c r="A211" s="4" t="str">
        <f>IF(Inddata!A226="","",Inddata!A226)</f>
        <v/>
      </c>
      <c r="B211" s="4" t="str">
        <f>IF(Inddata!B226="","",Inddata!B226)</f>
        <v/>
      </c>
      <c r="C211" s="4" t="str">
        <f>IF(Inddata!C226="","",Inddata!C226)</f>
        <v/>
      </c>
      <c r="D211" s="4" t="str">
        <f>IF(Inddata!D226="","",Inddata!D226)</f>
        <v/>
      </c>
      <c r="E211" s="4" t="str">
        <f>IF(Inddata!E226="","",Inddata!E226)</f>
        <v/>
      </c>
      <c r="F211" s="4" t="str">
        <f>IF(Inddata!F226="","",Inddata!F226)</f>
        <v/>
      </c>
      <c r="G211" s="4">
        <f>IF(Inddata!G226="","",Inddata!G226)</f>
        <v>0</v>
      </c>
      <c r="H211" s="4" t="str">
        <f>IF(Inddata!H226&gt;0.5,Inddata!H226,"")</f>
        <v/>
      </c>
      <c r="I211" s="4" t="str">
        <f>IF(Inddata!I226="","",Inddata!I226)</f>
        <v/>
      </c>
      <c r="J211" s="4" t="str">
        <f>IF(AND(OR(I211="Motorvejsstrækning",I211="Frakørselsflettestrækning",I211="Tilkørselsflettestrækning"),Inddata!K226=""),2,IF(AND(OR(I211="Motorvejsstrækning",I211="Frakørselsflettestrækning",I211="Tilkørselsflettestrækning"),Inddata!K226&gt;0.5,Inddata!K226&lt;21),Inddata!K226,"Irrelevant"))</f>
        <v>Irrelevant</v>
      </c>
      <c r="K211" s="4" t="str">
        <f>IF(AND(OR(I211="Motorvejsstrækning",I211="Frakørselsflettestrækning",I211="Tilkørselsflettestrækning",I211="Frakørselsrampe",I211="Tilkørselsrampe"),Inddata!L226=""),3.5,IF(AND(OR(I211="Motorvejsstrækning",I211="Frakørselsflettestrækning",I211="Tilkørselsflettestrækning",I211="Frakørselsrampe",I211="Tilkørselsrampe"),Inddata!L226&gt;1.5,Inddata!L226&lt;11),Inddata!L226,"Irrelevant"))</f>
        <v>Irrelevant</v>
      </c>
      <c r="L211" s="4" t="str">
        <f>IF(AND(I211="Motorvejsstrækning",Inddata!M226=""),"Nej",IF(I211="Motorvejsstrækning",Inddata!M226,"Irrelevant"))</f>
        <v>Irrelevant</v>
      </c>
      <c r="M211" s="4" t="str">
        <f>IF(AND(L211="Ja",Inddata!N226&gt;0,Inddata!N226&lt;1.00000001),Inddata!N226,IF(OR(L211="Nej",L211="Ja"),0,"Irrelevant"))</f>
        <v>Irrelevant</v>
      </c>
      <c r="N211" s="4" t="str">
        <f>IF(AND(OR(I211="Motorvejsstrækning",I211="Frakørselsflettestrækning",I211="Tilkørselsflettestrækning"),Inddata!O226=""),3,IF(AND(OR(I211="Motorvejsstrækning",I211="Frakørselsflettestrækning",I211="Tilkørselsflettestrækning"),Inddata!O226&lt;11,Inddata!O226&gt;-0.00000001),Inddata!O226,"Irrelevant"))</f>
        <v>Irrelevant</v>
      </c>
      <c r="O211" s="4" t="str">
        <f>IF(AND(OR(I211="Motorvejsstrækning",I211="Frakørselsflettestrækning",I211="Tilkørselsflettestrækning",I211="Frakørselsrampe",I211="Tilkørselsrampe"),Inddata!P226=""),0.5,IF(AND(OR(I211="Motorvejsstrækning",I211="Frakørselsflettestrækning",I211="Tilkørselsflettestrækning",I211="Frakørselsrampe",I211="Tilkørselsrampe"),Inddata!P226&gt;-0.00000001,Inddata!P226&lt;11),Inddata!P226,"Irrelevant"))</f>
        <v>Irrelevant</v>
      </c>
      <c r="P211" s="4" t="str">
        <f>IF(AND(OR(I211="Motorvejsstrækning",I211="Frakørselsflettestrækning",I211="Tilkørselsflettestrækning"),Inddata!Q226=""),5,IF(AND(OR(I211="Motorvejsstrækning",I211="Frakørselsflettestrækning",I211="Tilkørselsflettestrækning"),Inddata!Q226&gt;-0.00000001,Inddata!Q226&lt;101),Inddata!Q226,"Irrelevant"))</f>
        <v>Irrelevant</v>
      </c>
      <c r="Q211" s="4" t="str">
        <f>IF(AND(OR(I211="Motorvejsstrækning",I211="Frakørselsflettestrækning",I211="Tilkørselsflettestrækning"),Inddata!R226=""),"Lige",IF(AND(OR(I211="Motorvejsstrækning",I211="Frakørselsflettestrækning",I211="Tilkørselsflettestrækning"),Inddata!R226&gt;10),Inddata!R226,"Irrelevant"))</f>
        <v>Irrelevant</v>
      </c>
      <c r="R211" s="4" t="str">
        <f>IF(Q211="Lige",0,IF(AND(OR(I211="Motorvejsstrækning",I211="Frakørselsflettestrækning",I211="Tilkørselsflettestrækning"),OR(Inddata!S226="",Inddata!S226&gt;(G211*1000))),G211*1000,IF(AND(OR(I211="Motorvejsstrækning",I211="Frakørselsflettestrækning",I211="Tilkørselsflettestrækning"),Inddata!S226&gt;0),Inddata!S226,"Irrelevant")))</f>
        <v>Irrelevant</v>
      </c>
      <c r="S211" s="4" t="str">
        <f>IF(AND(OR(I211="Motorvejsstrækning",I211="Frakørselsflettestrækning",I211="Tilkørselsflettestrækning"),Inddata!T226=""),"Lige",IF(AND(OR(I211="Motorvejsstrækning",I211="Frakørselsflettestrækning",I211="Tilkørselsflettestrækning"),Inddata!T226&gt;10),Inddata!T226,"Irrelevant"))</f>
        <v>Irrelevant</v>
      </c>
      <c r="T211" s="4" t="str">
        <f>IF(S211="Lige",0,IF(R211="Irrelevant","Irrelevant",IF(AND(OR(I211="Motorvejsstrækning",I211="Frakørselsflettestrækning",I211="Tilkørselsflettestrækning"),OR(Inddata!U226="",Inddata!U226&gt;(G211*1000-R211))),G211*1000-R211,IF(AND(OR(I211="Motorvejsstrækning",I211="Frakørselsflettestrækning",I211="Tilkørselsflettestrækning"),Inddata!U226&gt;0),Inddata!U226,"Irrelevant"))))</f>
        <v>Irrelevant</v>
      </c>
      <c r="U211" s="4" t="str">
        <f>IF(AND(OR(I211="Motorvejsstrækning",I211="Frakørselsflettestrækning",I211="Tilkørselsflettestrækning",I211="Frakørselsrampe",I211="Tilkørselsrampe"),Inddata!V226=""),"Nej",IF(OR(I211="Motorvejsstrækning",I211="Frakørselsflettestrækning",I211="Tilkørselsflettestrækning",I211="Frakørselsrampe",I211="Tilkørselsrampe"),Inddata!V226,"Irrelevant"))</f>
        <v>Irrelevant</v>
      </c>
      <c r="V211" s="4" t="str">
        <f>IF(W211="Lige",IF(AND(OR(I211="Frakørselsrampe",I211="Tilkørselsrampe"),Inddata!W226=""),"Lige ruderrampe",IF(OR(I211="Frakørselsrampe",I211="Tilkørselsrampe"),Inddata!W226,"Irrelevant")),"Irrelevant")</f>
        <v>Irrelevant</v>
      </c>
      <c r="W211" s="4" t="str">
        <f>IF(AND(OR(I211="Frakørselsrampe",I211="Tilkørselsrampe"),Inddata!X226=""),"Lige",IF(AND(OR(I211="Frakørselsrampe",I211="Tilkørselsrampe"),Inddata!X226&gt;10),Inddata!X226,"Irrelevant"))</f>
        <v>Irrelevant</v>
      </c>
      <c r="X211" s="4" t="str">
        <f>IF(AND(OR(I211="Frakørselsrampe",I211="Tilkørselsrampe"),OR(Inddata!Y226="",Inddata!Y226&gt;(G211*1000))),G211*1000,IF(AND(OR(I211="Frakørselsrampe",I211="Tilkørselsrampe"),Inddata!Y226&gt;0),Inddata!Y226,"Irrelevant"))</f>
        <v>Irrelevant</v>
      </c>
      <c r="Y211" s="4" t="str">
        <f>IF(AND(I211="Frakørselsrampe",Inddata!Z226=""),95,IF(AND(I211="Tilkørselsrampe",Inddata!Z226=""),45,IF(AND(OR(I211="Frakørselsrampe",I211="Tilkørselsrampe"),Inddata!Z226&gt;4,Inddata!Z226&lt;200),Inddata!Z226,"Irrelevant")))</f>
        <v>Irrelevant</v>
      </c>
      <c r="Z211" s="4" t="str">
        <f>IF(AND(OR(I211="Frakørselsrampe",I211="Tilkørselsrampe"),Inddata!AA226=""),"Lige",IF(AND(OR(I211="Frakørselsrampe",I211="Tilkørselsrampe"),Inddata!AA226&gt;10),Inddata!AA226,"Irrelevant"))</f>
        <v>Irrelevant</v>
      </c>
      <c r="AA211" s="4" t="str">
        <f>IF(X211="Irrelevant","Irrelevant",IF(AND(OR(I211="Frakørselsrampe",I211="Tilkørselsrampe"),OR(Inddata!AB226="",Inddata!AB226&gt;(G211*1000-X211))),G211*1000-X211,IF(AND(OR(I211="Frakørselsrampe",I211="Tilkørselsrampe"),Inddata!AB226&gt;0),Inddata!AB226,"Irrelevant")))</f>
        <v>Irrelevant</v>
      </c>
      <c r="AB211" s="4" t="str">
        <f>IF(AND(I211="Frakørselsrampe",Inddata!AC226=""),60,IF(AND(I211="Tilkørselsrampe",Inddata!AC226=""),80,IF(AND(OR(I211="Frakørselsrampe",I211="Tilkørselsrampe"),Inddata!AC226&gt;4,Inddata!AC226&lt;200),Inddata!AC226,"Irrelevant")))</f>
        <v>Irrelevant</v>
      </c>
      <c r="AC211" s="4" t="str">
        <f>IF(AND(OR(I211="Motorvejsstrækning",I211="Frakørselsflettestrækning",I211="Tilkørselsflettestrækning"),Inddata!AD226=""),"Nej",IF(OR(I211="Motorvejsstrækning",I211="Frakørselsflettestrækning",I211="Tilkørselsflettestrækning"),Inddata!AD226,"Irrelevant"))</f>
        <v>Irrelevant</v>
      </c>
      <c r="AD211" s="4" t="str">
        <f>IF(AND(OR(I211="Motorvejsstrækning",I211="Frakørselsflettestrækning",I211="Tilkørselsflettestrækning"),Inddata!AE226=""),"130 km/t",IF(OR(I211="Motorvejsstrækning",I211="Frakørselsflettestrækning",I211="Tilkørselsflettestrækning"),Inddata!AE226,"Irrelevant"))</f>
        <v>Irrelevant</v>
      </c>
      <c r="AE211" s="4" t="str">
        <f>IF(AND(I211="Tilkørselsflettestrækning",Inddata!AF226=""),"Nej",IF(I211="Tilkørselsflettestrækning",Inddata!AF226,"Irrelevant"))</f>
        <v>Irrelevant</v>
      </c>
      <c r="AF211" s="4" t="str">
        <f>IF(AND(AE211="Ja",Inddata!AG226&gt;0,Inddata!AG226&lt;1.00000001),Inddata!AG226,IF(OR(AE211="Nej",AE211="Ja"),0,"Irrelevant"))</f>
        <v>Irrelevant</v>
      </c>
    </row>
    <row r="212" spans="1:32" x14ac:dyDescent="0.25">
      <c r="A212" s="4" t="str">
        <f>IF(Inddata!A227="","",Inddata!A227)</f>
        <v/>
      </c>
      <c r="B212" s="4" t="str">
        <f>IF(Inddata!B227="","",Inddata!B227)</f>
        <v/>
      </c>
      <c r="C212" s="4" t="str">
        <f>IF(Inddata!C227="","",Inddata!C227)</f>
        <v/>
      </c>
      <c r="D212" s="4" t="str">
        <f>IF(Inddata!D227="","",Inddata!D227)</f>
        <v/>
      </c>
      <c r="E212" s="4" t="str">
        <f>IF(Inddata!E227="","",Inddata!E227)</f>
        <v/>
      </c>
      <c r="F212" s="4" t="str">
        <f>IF(Inddata!F227="","",Inddata!F227)</f>
        <v/>
      </c>
      <c r="G212" s="4">
        <f>IF(Inddata!G227="","",Inddata!G227)</f>
        <v>0</v>
      </c>
      <c r="H212" s="4" t="str">
        <f>IF(Inddata!H227&gt;0.5,Inddata!H227,"")</f>
        <v/>
      </c>
      <c r="I212" s="4" t="str">
        <f>IF(Inddata!I227="","",Inddata!I227)</f>
        <v/>
      </c>
      <c r="J212" s="4" t="str">
        <f>IF(AND(OR(I212="Motorvejsstrækning",I212="Frakørselsflettestrækning",I212="Tilkørselsflettestrækning"),Inddata!K227=""),2,IF(AND(OR(I212="Motorvejsstrækning",I212="Frakørselsflettestrækning",I212="Tilkørselsflettestrækning"),Inddata!K227&gt;0.5,Inddata!K227&lt;21),Inddata!K227,"Irrelevant"))</f>
        <v>Irrelevant</v>
      </c>
      <c r="K212" s="4" t="str">
        <f>IF(AND(OR(I212="Motorvejsstrækning",I212="Frakørselsflettestrækning",I212="Tilkørselsflettestrækning",I212="Frakørselsrampe",I212="Tilkørselsrampe"),Inddata!L227=""),3.5,IF(AND(OR(I212="Motorvejsstrækning",I212="Frakørselsflettestrækning",I212="Tilkørselsflettestrækning",I212="Frakørselsrampe",I212="Tilkørselsrampe"),Inddata!L227&gt;1.5,Inddata!L227&lt;11),Inddata!L227,"Irrelevant"))</f>
        <v>Irrelevant</v>
      </c>
      <c r="L212" s="4" t="str">
        <f>IF(AND(I212="Motorvejsstrækning",Inddata!M227=""),"Nej",IF(I212="Motorvejsstrækning",Inddata!M227,"Irrelevant"))</f>
        <v>Irrelevant</v>
      </c>
      <c r="M212" s="4" t="str">
        <f>IF(AND(L212="Ja",Inddata!N227&gt;0,Inddata!N227&lt;1.00000001),Inddata!N227,IF(OR(L212="Nej",L212="Ja"),0,"Irrelevant"))</f>
        <v>Irrelevant</v>
      </c>
      <c r="N212" s="4" t="str">
        <f>IF(AND(OR(I212="Motorvejsstrækning",I212="Frakørselsflettestrækning",I212="Tilkørselsflettestrækning"),Inddata!O227=""),3,IF(AND(OR(I212="Motorvejsstrækning",I212="Frakørselsflettestrækning",I212="Tilkørselsflettestrækning"),Inddata!O227&lt;11,Inddata!O227&gt;-0.00000001),Inddata!O227,"Irrelevant"))</f>
        <v>Irrelevant</v>
      </c>
      <c r="O212" s="4" t="str">
        <f>IF(AND(OR(I212="Motorvejsstrækning",I212="Frakørselsflettestrækning",I212="Tilkørselsflettestrækning",I212="Frakørselsrampe",I212="Tilkørselsrampe"),Inddata!P227=""),0.5,IF(AND(OR(I212="Motorvejsstrækning",I212="Frakørselsflettestrækning",I212="Tilkørselsflettestrækning",I212="Frakørselsrampe",I212="Tilkørselsrampe"),Inddata!P227&gt;-0.00000001,Inddata!P227&lt;11),Inddata!P227,"Irrelevant"))</f>
        <v>Irrelevant</v>
      </c>
      <c r="P212" s="4" t="str">
        <f>IF(AND(OR(I212="Motorvejsstrækning",I212="Frakørselsflettestrækning",I212="Tilkørselsflettestrækning"),Inddata!Q227=""),5,IF(AND(OR(I212="Motorvejsstrækning",I212="Frakørselsflettestrækning",I212="Tilkørselsflettestrækning"),Inddata!Q227&gt;-0.00000001,Inddata!Q227&lt;101),Inddata!Q227,"Irrelevant"))</f>
        <v>Irrelevant</v>
      </c>
      <c r="Q212" s="4" t="str">
        <f>IF(AND(OR(I212="Motorvejsstrækning",I212="Frakørselsflettestrækning",I212="Tilkørselsflettestrækning"),Inddata!R227=""),"Lige",IF(AND(OR(I212="Motorvejsstrækning",I212="Frakørselsflettestrækning",I212="Tilkørselsflettestrækning"),Inddata!R227&gt;10),Inddata!R227,"Irrelevant"))</f>
        <v>Irrelevant</v>
      </c>
      <c r="R212" s="4" t="str">
        <f>IF(Q212="Lige",0,IF(AND(OR(I212="Motorvejsstrækning",I212="Frakørselsflettestrækning",I212="Tilkørselsflettestrækning"),OR(Inddata!S227="",Inddata!S227&gt;(G212*1000))),G212*1000,IF(AND(OR(I212="Motorvejsstrækning",I212="Frakørselsflettestrækning",I212="Tilkørselsflettestrækning"),Inddata!S227&gt;0),Inddata!S227,"Irrelevant")))</f>
        <v>Irrelevant</v>
      </c>
      <c r="S212" s="4" t="str">
        <f>IF(AND(OR(I212="Motorvejsstrækning",I212="Frakørselsflettestrækning",I212="Tilkørselsflettestrækning"),Inddata!T227=""),"Lige",IF(AND(OR(I212="Motorvejsstrækning",I212="Frakørselsflettestrækning",I212="Tilkørselsflettestrækning"),Inddata!T227&gt;10),Inddata!T227,"Irrelevant"))</f>
        <v>Irrelevant</v>
      </c>
      <c r="T212" s="4" t="str">
        <f>IF(S212="Lige",0,IF(R212="Irrelevant","Irrelevant",IF(AND(OR(I212="Motorvejsstrækning",I212="Frakørselsflettestrækning",I212="Tilkørselsflettestrækning"),OR(Inddata!U227="",Inddata!U227&gt;(G212*1000-R212))),G212*1000-R212,IF(AND(OR(I212="Motorvejsstrækning",I212="Frakørselsflettestrækning",I212="Tilkørselsflettestrækning"),Inddata!U227&gt;0),Inddata!U227,"Irrelevant"))))</f>
        <v>Irrelevant</v>
      </c>
      <c r="U212" s="4" t="str">
        <f>IF(AND(OR(I212="Motorvejsstrækning",I212="Frakørselsflettestrækning",I212="Tilkørselsflettestrækning",I212="Frakørselsrampe",I212="Tilkørselsrampe"),Inddata!V227=""),"Nej",IF(OR(I212="Motorvejsstrækning",I212="Frakørselsflettestrækning",I212="Tilkørselsflettestrækning",I212="Frakørselsrampe",I212="Tilkørselsrampe"),Inddata!V227,"Irrelevant"))</f>
        <v>Irrelevant</v>
      </c>
      <c r="V212" s="4" t="str">
        <f>IF(W212="Lige",IF(AND(OR(I212="Frakørselsrampe",I212="Tilkørselsrampe"),Inddata!W227=""),"Lige ruderrampe",IF(OR(I212="Frakørselsrampe",I212="Tilkørselsrampe"),Inddata!W227,"Irrelevant")),"Irrelevant")</f>
        <v>Irrelevant</v>
      </c>
      <c r="W212" s="4" t="str">
        <f>IF(AND(OR(I212="Frakørselsrampe",I212="Tilkørselsrampe"),Inddata!X227=""),"Lige",IF(AND(OR(I212="Frakørselsrampe",I212="Tilkørselsrampe"),Inddata!X227&gt;10),Inddata!X227,"Irrelevant"))</f>
        <v>Irrelevant</v>
      </c>
      <c r="X212" s="4" t="str">
        <f>IF(AND(OR(I212="Frakørselsrampe",I212="Tilkørselsrampe"),OR(Inddata!Y227="",Inddata!Y227&gt;(G212*1000))),G212*1000,IF(AND(OR(I212="Frakørselsrampe",I212="Tilkørselsrampe"),Inddata!Y227&gt;0),Inddata!Y227,"Irrelevant"))</f>
        <v>Irrelevant</v>
      </c>
      <c r="Y212" s="4" t="str">
        <f>IF(AND(I212="Frakørselsrampe",Inddata!Z227=""),95,IF(AND(I212="Tilkørselsrampe",Inddata!Z227=""),45,IF(AND(OR(I212="Frakørselsrampe",I212="Tilkørselsrampe"),Inddata!Z227&gt;4,Inddata!Z227&lt;200),Inddata!Z227,"Irrelevant")))</f>
        <v>Irrelevant</v>
      </c>
      <c r="Z212" s="4" t="str">
        <f>IF(AND(OR(I212="Frakørselsrampe",I212="Tilkørselsrampe"),Inddata!AA227=""),"Lige",IF(AND(OR(I212="Frakørselsrampe",I212="Tilkørselsrampe"),Inddata!AA227&gt;10),Inddata!AA227,"Irrelevant"))</f>
        <v>Irrelevant</v>
      </c>
      <c r="AA212" s="4" t="str">
        <f>IF(X212="Irrelevant","Irrelevant",IF(AND(OR(I212="Frakørselsrampe",I212="Tilkørselsrampe"),OR(Inddata!AB227="",Inddata!AB227&gt;(G212*1000-X212))),G212*1000-X212,IF(AND(OR(I212="Frakørselsrampe",I212="Tilkørselsrampe"),Inddata!AB227&gt;0),Inddata!AB227,"Irrelevant")))</f>
        <v>Irrelevant</v>
      </c>
      <c r="AB212" s="4" t="str">
        <f>IF(AND(I212="Frakørselsrampe",Inddata!AC227=""),60,IF(AND(I212="Tilkørselsrampe",Inddata!AC227=""),80,IF(AND(OR(I212="Frakørselsrampe",I212="Tilkørselsrampe"),Inddata!AC227&gt;4,Inddata!AC227&lt;200),Inddata!AC227,"Irrelevant")))</f>
        <v>Irrelevant</v>
      </c>
      <c r="AC212" s="4" t="str">
        <f>IF(AND(OR(I212="Motorvejsstrækning",I212="Frakørselsflettestrækning",I212="Tilkørselsflettestrækning"),Inddata!AD227=""),"Nej",IF(OR(I212="Motorvejsstrækning",I212="Frakørselsflettestrækning",I212="Tilkørselsflettestrækning"),Inddata!AD227,"Irrelevant"))</f>
        <v>Irrelevant</v>
      </c>
      <c r="AD212" s="4" t="str">
        <f>IF(AND(OR(I212="Motorvejsstrækning",I212="Frakørselsflettestrækning",I212="Tilkørselsflettestrækning"),Inddata!AE227=""),"130 km/t",IF(OR(I212="Motorvejsstrækning",I212="Frakørselsflettestrækning",I212="Tilkørselsflettestrækning"),Inddata!AE227,"Irrelevant"))</f>
        <v>Irrelevant</v>
      </c>
      <c r="AE212" s="4" t="str">
        <f>IF(AND(I212="Tilkørselsflettestrækning",Inddata!AF227=""),"Nej",IF(I212="Tilkørselsflettestrækning",Inddata!AF227,"Irrelevant"))</f>
        <v>Irrelevant</v>
      </c>
      <c r="AF212" s="4" t="str">
        <f>IF(AND(AE212="Ja",Inddata!AG227&gt;0,Inddata!AG227&lt;1.00000001),Inddata!AG227,IF(OR(AE212="Nej",AE212="Ja"),0,"Irrelevant"))</f>
        <v>Irrelevant</v>
      </c>
    </row>
    <row r="213" spans="1:32" x14ac:dyDescent="0.25">
      <c r="A213" s="4" t="str">
        <f>IF(Inddata!A228="","",Inddata!A228)</f>
        <v/>
      </c>
      <c r="B213" s="4" t="str">
        <f>IF(Inddata!B228="","",Inddata!B228)</f>
        <v/>
      </c>
      <c r="C213" s="4" t="str">
        <f>IF(Inddata!C228="","",Inddata!C228)</f>
        <v/>
      </c>
      <c r="D213" s="4" t="str">
        <f>IF(Inddata!D228="","",Inddata!D228)</f>
        <v/>
      </c>
      <c r="E213" s="4" t="str">
        <f>IF(Inddata!E228="","",Inddata!E228)</f>
        <v/>
      </c>
      <c r="F213" s="4" t="str">
        <f>IF(Inddata!F228="","",Inddata!F228)</f>
        <v/>
      </c>
      <c r="G213" s="4">
        <f>IF(Inddata!G228="","",Inddata!G228)</f>
        <v>0</v>
      </c>
      <c r="H213" s="4" t="str">
        <f>IF(Inddata!H228&gt;0.5,Inddata!H228,"")</f>
        <v/>
      </c>
      <c r="I213" s="4" t="str">
        <f>IF(Inddata!I228="","",Inddata!I228)</f>
        <v/>
      </c>
      <c r="J213" s="4" t="str">
        <f>IF(AND(OR(I213="Motorvejsstrækning",I213="Frakørselsflettestrækning",I213="Tilkørselsflettestrækning"),Inddata!K228=""),2,IF(AND(OR(I213="Motorvejsstrækning",I213="Frakørselsflettestrækning",I213="Tilkørselsflettestrækning"),Inddata!K228&gt;0.5,Inddata!K228&lt;21),Inddata!K228,"Irrelevant"))</f>
        <v>Irrelevant</v>
      </c>
      <c r="K213" s="4" t="str">
        <f>IF(AND(OR(I213="Motorvejsstrækning",I213="Frakørselsflettestrækning",I213="Tilkørselsflettestrækning",I213="Frakørselsrampe",I213="Tilkørselsrampe"),Inddata!L228=""),3.5,IF(AND(OR(I213="Motorvejsstrækning",I213="Frakørselsflettestrækning",I213="Tilkørselsflettestrækning",I213="Frakørselsrampe",I213="Tilkørselsrampe"),Inddata!L228&gt;1.5,Inddata!L228&lt;11),Inddata!L228,"Irrelevant"))</f>
        <v>Irrelevant</v>
      </c>
      <c r="L213" s="4" t="str">
        <f>IF(AND(I213="Motorvejsstrækning",Inddata!M228=""),"Nej",IF(I213="Motorvejsstrækning",Inddata!M228,"Irrelevant"))</f>
        <v>Irrelevant</v>
      </c>
      <c r="M213" s="4" t="str">
        <f>IF(AND(L213="Ja",Inddata!N228&gt;0,Inddata!N228&lt;1.00000001),Inddata!N228,IF(OR(L213="Nej",L213="Ja"),0,"Irrelevant"))</f>
        <v>Irrelevant</v>
      </c>
      <c r="N213" s="4" t="str">
        <f>IF(AND(OR(I213="Motorvejsstrækning",I213="Frakørselsflettestrækning",I213="Tilkørselsflettestrækning"),Inddata!O228=""),3,IF(AND(OR(I213="Motorvejsstrækning",I213="Frakørselsflettestrækning",I213="Tilkørselsflettestrækning"),Inddata!O228&lt;11,Inddata!O228&gt;-0.00000001),Inddata!O228,"Irrelevant"))</f>
        <v>Irrelevant</v>
      </c>
      <c r="O213" s="4" t="str">
        <f>IF(AND(OR(I213="Motorvejsstrækning",I213="Frakørselsflettestrækning",I213="Tilkørselsflettestrækning",I213="Frakørselsrampe",I213="Tilkørselsrampe"),Inddata!P228=""),0.5,IF(AND(OR(I213="Motorvejsstrækning",I213="Frakørselsflettestrækning",I213="Tilkørselsflettestrækning",I213="Frakørselsrampe",I213="Tilkørselsrampe"),Inddata!P228&gt;-0.00000001,Inddata!P228&lt;11),Inddata!P228,"Irrelevant"))</f>
        <v>Irrelevant</v>
      </c>
      <c r="P213" s="4" t="str">
        <f>IF(AND(OR(I213="Motorvejsstrækning",I213="Frakørselsflettestrækning",I213="Tilkørselsflettestrækning"),Inddata!Q228=""),5,IF(AND(OR(I213="Motorvejsstrækning",I213="Frakørselsflettestrækning",I213="Tilkørselsflettestrækning"),Inddata!Q228&gt;-0.00000001,Inddata!Q228&lt;101),Inddata!Q228,"Irrelevant"))</f>
        <v>Irrelevant</v>
      </c>
      <c r="Q213" s="4" t="str">
        <f>IF(AND(OR(I213="Motorvejsstrækning",I213="Frakørselsflettestrækning",I213="Tilkørselsflettestrækning"),Inddata!R228=""),"Lige",IF(AND(OR(I213="Motorvejsstrækning",I213="Frakørselsflettestrækning",I213="Tilkørselsflettestrækning"),Inddata!R228&gt;10),Inddata!R228,"Irrelevant"))</f>
        <v>Irrelevant</v>
      </c>
      <c r="R213" s="4" t="str">
        <f>IF(Q213="Lige",0,IF(AND(OR(I213="Motorvejsstrækning",I213="Frakørselsflettestrækning",I213="Tilkørselsflettestrækning"),OR(Inddata!S228="",Inddata!S228&gt;(G213*1000))),G213*1000,IF(AND(OR(I213="Motorvejsstrækning",I213="Frakørselsflettestrækning",I213="Tilkørselsflettestrækning"),Inddata!S228&gt;0),Inddata!S228,"Irrelevant")))</f>
        <v>Irrelevant</v>
      </c>
      <c r="S213" s="4" t="str">
        <f>IF(AND(OR(I213="Motorvejsstrækning",I213="Frakørselsflettestrækning",I213="Tilkørselsflettestrækning"),Inddata!T228=""),"Lige",IF(AND(OR(I213="Motorvejsstrækning",I213="Frakørselsflettestrækning",I213="Tilkørselsflettestrækning"),Inddata!T228&gt;10),Inddata!T228,"Irrelevant"))</f>
        <v>Irrelevant</v>
      </c>
      <c r="T213" s="4" t="str">
        <f>IF(S213="Lige",0,IF(R213="Irrelevant","Irrelevant",IF(AND(OR(I213="Motorvejsstrækning",I213="Frakørselsflettestrækning",I213="Tilkørselsflettestrækning"),OR(Inddata!U228="",Inddata!U228&gt;(G213*1000-R213))),G213*1000-R213,IF(AND(OR(I213="Motorvejsstrækning",I213="Frakørselsflettestrækning",I213="Tilkørselsflettestrækning"),Inddata!U228&gt;0),Inddata!U228,"Irrelevant"))))</f>
        <v>Irrelevant</v>
      </c>
      <c r="U213" s="4" t="str">
        <f>IF(AND(OR(I213="Motorvejsstrækning",I213="Frakørselsflettestrækning",I213="Tilkørselsflettestrækning",I213="Frakørselsrampe",I213="Tilkørselsrampe"),Inddata!V228=""),"Nej",IF(OR(I213="Motorvejsstrækning",I213="Frakørselsflettestrækning",I213="Tilkørselsflettestrækning",I213="Frakørselsrampe",I213="Tilkørselsrampe"),Inddata!V228,"Irrelevant"))</f>
        <v>Irrelevant</v>
      </c>
      <c r="V213" s="4" t="str">
        <f>IF(W213="Lige",IF(AND(OR(I213="Frakørselsrampe",I213="Tilkørselsrampe"),Inddata!W228=""),"Lige ruderrampe",IF(OR(I213="Frakørselsrampe",I213="Tilkørselsrampe"),Inddata!W228,"Irrelevant")),"Irrelevant")</f>
        <v>Irrelevant</v>
      </c>
      <c r="W213" s="4" t="str">
        <f>IF(AND(OR(I213="Frakørselsrampe",I213="Tilkørselsrampe"),Inddata!X228=""),"Lige",IF(AND(OR(I213="Frakørselsrampe",I213="Tilkørselsrampe"),Inddata!X228&gt;10),Inddata!X228,"Irrelevant"))</f>
        <v>Irrelevant</v>
      </c>
      <c r="X213" s="4" t="str">
        <f>IF(AND(OR(I213="Frakørselsrampe",I213="Tilkørselsrampe"),OR(Inddata!Y228="",Inddata!Y228&gt;(G213*1000))),G213*1000,IF(AND(OR(I213="Frakørselsrampe",I213="Tilkørselsrampe"),Inddata!Y228&gt;0),Inddata!Y228,"Irrelevant"))</f>
        <v>Irrelevant</v>
      </c>
      <c r="Y213" s="4" t="str">
        <f>IF(AND(I213="Frakørselsrampe",Inddata!Z228=""),95,IF(AND(I213="Tilkørselsrampe",Inddata!Z228=""),45,IF(AND(OR(I213="Frakørselsrampe",I213="Tilkørselsrampe"),Inddata!Z228&gt;4,Inddata!Z228&lt;200),Inddata!Z228,"Irrelevant")))</f>
        <v>Irrelevant</v>
      </c>
      <c r="Z213" s="4" t="str">
        <f>IF(AND(OR(I213="Frakørselsrampe",I213="Tilkørselsrampe"),Inddata!AA228=""),"Lige",IF(AND(OR(I213="Frakørselsrampe",I213="Tilkørselsrampe"),Inddata!AA228&gt;10),Inddata!AA228,"Irrelevant"))</f>
        <v>Irrelevant</v>
      </c>
      <c r="AA213" s="4" t="str">
        <f>IF(X213="Irrelevant","Irrelevant",IF(AND(OR(I213="Frakørselsrampe",I213="Tilkørselsrampe"),OR(Inddata!AB228="",Inddata!AB228&gt;(G213*1000-X213))),G213*1000-X213,IF(AND(OR(I213="Frakørselsrampe",I213="Tilkørselsrampe"),Inddata!AB228&gt;0),Inddata!AB228,"Irrelevant")))</f>
        <v>Irrelevant</v>
      </c>
      <c r="AB213" s="4" t="str">
        <f>IF(AND(I213="Frakørselsrampe",Inddata!AC228=""),60,IF(AND(I213="Tilkørselsrampe",Inddata!AC228=""),80,IF(AND(OR(I213="Frakørselsrampe",I213="Tilkørselsrampe"),Inddata!AC228&gt;4,Inddata!AC228&lt;200),Inddata!AC228,"Irrelevant")))</f>
        <v>Irrelevant</v>
      </c>
      <c r="AC213" s="4" t="str">
        <f>IF(AND(OR(I213="Motorvejsstrækning",I213="Frakørselsflettestrækning",I213="Tilkørselsflettestrækning"),Inddata!AD228=""),"Nej",IF(OR(I213="Motorvejsstrækning",I213="Frakørselsflettestrækning",I213="Tilkørselsflettestrækning"),Inddata!AD228,"Irrelevant"))</f>
        <v>Irrelevant</v>
      </c>
      <c r="AD213" s="4" t="str">
        <f>IF(AND(OR(I213="Motorvejsstrækning",I213="Frakørselsflettestrækning",I213="Tilkørselsflettestrækning"),Inddata!AE228=""),"130 km/t",IF(OR(I213="Motorvejsstrækning",I213="Frakørselsflettestrækning",I213="Tilkørselsflettestrækning"),Inddata!AE228,"Irrelevant"))</f>
        <v>Irrelevant</v>
      </c>
      <c r="AE213" s="4" t="str">
        <f>IF(AND(I213="Tilkørselsflettestrækning",Inddata!AF228=""),"Nej",IF(I213="Tilkørselsflettestrækning",Inddata!AF228,"Irrelevant"))</f>
        <v>Irrelevant</v>
      </c>
      <c r="AF213" s="4" t="str">
        <f>IF(AND(AE213="Ja",Inddata!AG228&gt;0,Inddata!AG228&lt;1.00000001),Inddata!AG228,IF(OR(AE213="Nej",AE213="Ja"),0,"Irrelevant"))</f>
        <v>Irrelevant</v>
      </c>
    </row>
    <row r="214" spans="1:32" x14ac:dyDescent="0.25">
      <c r="A214" s="4" t="str">
        <f>IF(Inddata!A229="","",Inddata!A229)</f>
        <v/>
      </c>
      <c r="B214" s="4" t="str">
        <f>IF(Inddata!B229="","",Inddata!B229)</f>
        <v/>
      </c>
      <c r="C214" s="4" t="str">
        <f>IF(Inddata!C229="","",Inddata!C229)</f>
        <v/>
      </c>
      <c r="D214" s="4" t="str">
        <f>IF(Inddata!D229="","",Inddata!D229)</f>
        <v/>
      </c>
      <c r="E214" s="4" t="str">
        <f>IF(Inddata!E229="","",Inddata!E229)</f>
        <v/>
      </c>
      <c r="F214" s="4" t="str">
        <f>IF(Inddata!F229="","",Inddata!F229)</f>
        <v/>
      </c>
      <c r="G214" s="4">
        <f>IF(Inddata!G229="","",Inddata!G229)</f>
        <v>0</v>
      </c>
      <c r="H214" s="4" t="str">
        <f>IF(Inddata!H229&gt;0.5,Inddata!H229,"")</f>
        <v/>
      </c>
      <c r="I214" s="4" t="str">
        <f>IF(Inddata!I229="","",Inddata!I229)</f>
        <v/>
      </c>
      <c r="J214" s="4" t="str">
        <f>IF(AND(OR(I214="Motorvejsstrækning",I214="Frakørselsflettestrækning",I214="Tilkørselsflettestrækning"),Inddata!K229=""),2,IF(AND(OR(I214="Motorvejsstrækning",I214="Frakørselsflettestrækning",I214="Tilkørselsflettestrækning"),Inddata!K229&gt;0.5,Inddata!K229&lt;21),Inddata!K229,"Irrelevant"))</f>
        <v>Irrelevant</v>
      </c>
      <c r="K214" s="4" t="str">
        <f>IF(AND(OR(I214="Motorvejsstrækning",I214="Frakørselsflettestrækning",I214="Tilkørselsflettestrækning",I214="Frakørselsrampe",I214="Tilkørselsrampe"),Inddata!L229=""),3.5,IF(AND(OR(I214="Motorvejsstrækning",I214="Frakørselsflettestrækning",I214="Tilkørselsflettestrækning",I214="Frakørselsrampe",I214="Tilkørselsrampe"),Inddata!L229&gt;1.5,Inddata!L229&lt;11),Inddata!L229,"Irrelevant"))</f>
        <v>Irrelevant</v>
      </c>
      <c r="L214" s="4" t="str">
        <f>IF(AND(I214="Motorvejsstrækning",Inddata!M229=""),"Nej",IF(I214="Motorvejsstrækning",Inddata!M229,"Irrelevant"))</f>
        <v>Irrelevant</v>
      </c>
      <c r="M214" s="4" t="str">
        <f>IF(AND(L214="Ja",Inddata!N229&gt;0,Inddata!N229&lt;1.00000001),Inddata!N229,IF(OR(L214="Nej",L214="Ja"),0,"Irrelevant"))</f>
        <v>Irrelevant</v>
      </c>
      <c r="N214" s="4" t="str">
        <f>IF(AND(OR(I214="Motorvejsstrækning",I214="Frakørselsflettestrækning",I214="Tilkørselsflettestrækning"),Inddata!O229=""),3,IF(AND(OR(I214="Motorvejsstrækning",I214="Frakørselsflettestrækning",I214="Tilkørselsflettestrækning"),Inddata!O229&lt;11,Inddata!O229&gt;-0.00000001),Inddata!O229,"Irrelevant"))</f>
        <v>Irrelevant</v>
      </c>
      <c r="O214" s="4" t="str">
        <f>IF(AND(OR(I214="Motorvejsstrækning",I214="Frakørselsflettestrækning",I214="Tilkørselsflettestrækning",I214="Frakørselsrampe",I214="Tilkørselsrampe"),Inddata!P229=""),0.5,IF(AND(OR(I214="Motorvejsstrækning",I214="Frakørselsflettestrækning",I214="Tilkørselsflettestrækning",I214="Frakørselsrampe",I214="Tilkørselsrampe"),Inddata!P229&gt;-0.00000001,Inddata!P229&lt;11),Inddata!P229,"Irrelevant"))</f>
        <v>Irrelevant</v>
      </c>
      <c r="P214" s="4" t="str">
        <f>IF(AND(OR(I214="Motorvejsstrækning",I214="Frakørselsflettestrækning",I214="Tilkørselsflettestrækning"),Inddata!Q229=""),5,IF(AND(OR(I214="Motorvejsstrækning",I214="Frakørselsflettestrækning",I214="Tilkørselsflettestrækning"),Inddata!Q229&gt;-0.00000001,Inddata!Q229&lt;101),Inddata!Q229,"Irrelevant"))</f>
        <v>Irrelevant</v>
      </c>
      <c r="Q214" s="4" t="str">
        <f>IF(AND(OR(I214="Motorvejsstrækning",I214="Frakørselsflettestrækning",I214="Tilkørselsflettestrækning"),Inddata!R229=""),"Lige",IF(AND(OR(I214="Motorvejsstrækning",I214="Frakørselsflettestrækning",I214="Tilkørselsflettestrækning"),Inddata!R229&gt;10),Inddata!R229,"Irrelevant"))</f>
        <v>Irrelevant</v>
      </c>
      <c r="R214" s="4" t="str">
        <f>IF(Q214="Lige",0,IF(AND(OR(I214="Motorvejsstrækning",I214="Frakørselsflettestrækning",I214="Tilkørselsflettestrækning"),OR(Inddata!S229="",Inddata!S229&gt;(G214*1000))),G214*1000,IF(AND(OR(I214="Motorvejsstrækning",I214="Frakørselsflettestrækning",I214="Tilkørselsflettestrækning"),Inddata!S229&gt;0),Inddata!S229,"Irrelevant")))</f>
        <v>Irrelevant</v>
      </c>
      <c r="S214" s="4" t="str">
        <f>IF(AND(OR(I214="Motorvejsstrækning",I214="Frakørselsflettestrækning",I214="Tilkørselsflettestrækning"),Inddata!T229=""),"Lige",IF(AND(OR(I214="Motorvejsstrækning",I214="Frakørselsflettestrækning",I214="Tilkørselsflettestrækning"),Inddata!T229&gt;10),Inddata!T229,"Irrelevant"))</f>
        <v>Irrelevant</v>
      </c>
      <c r="T214" s="4" t="str">
        <f>IF(S214="Lige",0,IF(R214="Irrelevant","Irrelevant",IF(AND(OR(I214="Motorvejsstrækning",I214="Frakørselsflettestrækning",I214="Tilkørselsflettestrækning"),OR(Inddata!U229="",Inddata!U229&gt;(G214*1000-R214))),G214*1000-R214,IF(AND(OR(I214="Motorvejsstrækning",I214="Frakørselsflettestrækning",I214="Tilkørselsflettestrækning"),Inddata!U229&gt;0),Inddata!U229,"Irrelevant"))))</f>
        <v>Irrelevant</v>
      </c>
      <c r="U214" s="4" t="str">
        <f>IF(AND(OR(I214="Motorvejsstrækning",I214="Frakørselsflettestrækning",I214="Tilkørselsflettestrækning",I214="Frakørselsrampe",I214="Tilkørselsrampe"),Inddata!V229=""),"Nej",IF(OR(I214="Motorvejsstrækning",I214="Frakørselsflettestrækning",I214="Tilkørselsflettestrækning",I214="Frakørselsrampe",I214="Tilkørselsrampe"),Inddata!V229,"Irrelevant"))</f>
        <v>Irrelevant</v>
      </c>
      <c r="V214" s="4" t="str">
        <f>IF(W214="Lige",IF(AND(OR(I214="Frakørselsrampe",I214="Tilkørselsrampe"),Inddata!W229=""),"Lige ruderrampe",IF(OR(I214="Frakørselsrampe",I214="Tilkørselsrampe"),Inddata!W229,"Irrelevant")),"Irrelevant")</f>
        <v>Irrelevant</v>
      </c>
      <c r="W214" s="4" t="str">
        <f>IF(AND(OR(I214="Frakørselsrampe",I214="Tilkørselsrampe"),Inddata!X229=""),"Lige",IF(AND(OR(I214="Frakørselsrampe",I214="Tilkørselsrampe"),Inddata!X229&gt;10),Inddata!X229,"Irrelevant"))</f>
        <v>Irrelevant</v>
      </c>
      <c r="X214" s="4" t="str">
        <f>IF(AND(OR(I214="Frakørselsrampe",I214="Tilkørselsrampe"),OR(Inddata!Y229="",Inddata!Y229&gt;(G214*1000))),G214*1000,IF(AND(OR(I214="Frakørselsrampe",I214="Tilkørselsrampe"),Inddata!Y229&gt;0),Inddata!Y229,"Irrelevant"))</f>
        <v>Irrelevant</v>
      </c>
      <c r="Y214" s="4" t="str">
        <f>IF(AND(I214="Frakørselsrampe",Inddata!Z229=""),95,IF(AND(I214="Tilkørselsrampe",Inddata!Z229=""),45,IF(AND(OR(I214="Frakørselsrampe",I214="Tilkørselsrampe"),Inddata!Z229&gt;4,Inddata!Z229&lt;200),Inddata!Z229,"Irrelevant")))</f>
        <v>Irrelevant</v>
      </c>
      <c r="Z214" s="4" t="str">
        <f>IF(AND(OR(I214="Frakørselsrampe",I214="Tilkørselsrampe"),Inddata!AA229=""),"Lige",IF(AND(OR(I214="Frakørselsrampe",I214="Tilkørselsrampe"),Inddata!AA229&gt;10),Inddata!AA229,"Irrelevant"))</f>
        <v>Irrelevant</v>
      </c>
      <c r="AA214" s="4" t="str">
        <f>IF(X214="Irrelevant","Irrelevant",IF(AND(OR(I214="Frakørselsrampe",I214="Tilkørselsrampe"),OR(Inddata!AB229="",Inddata!AB229&gt;(G214*1000-X214))),G214*1000-X214,IF(AND(OR(I214="Frakørselsrampe",I214="Tilkørselsrampe"),Inddata!AB229&gt;0),Inddata!AB229,"Irrelevant")))</f>
        <v>Irrelevant</v>
      </c>
      <c r="AB214" s="4" t="str">
        <f>IF(AND(I214="Frakørselsrampe",Inddata!AC229=""),60,IF(AND(I214="Tilkørselsrampe",Inddata!AC229=""),80,IF(AND(OR(I214="Frakørselsrampe",I214="Tilkørselsrampe"),Inddata!AC229&gt;4,Inddata!AC229&lt;200),Inddata!AC229,"Irrelevant")))</f>
        <v>Irrelevant</v>
      </c>
      <c r="AC214" s="4" t="str">
        <f>IF(AND(OR(I214="Motorvejsstrækning",I214="Frakørselsflettestrækning",I214="Tilkørselsflettestrækning"),Inddata!AD229=""),"Nej",IF(OR(I214="Motorvejsstrækning",I214="Frakørselsflettestrækning",I214="Tilkørselsflettestrækning"),Inddata!AD229,"Irrelevant"))</f>
        <v>Irrelevant</v>
      </c>
      <c r="AD214" s="4" t="str">
        <f>IF(AND(OR(I214="Motorvejsstrækning",I214="Frakørselsflettestrækning",I214="Tilkørselsflettestrækning"),Inddata!AE229=""),"130 km/t",IF(OR(I214="Motorvejsstrækning",I214="Frakørselsflettestrækning",I214="Tilkørselsflettestrækning"),Inddata!AE229,"Irrelevant"))</f>
        <v>Irrelevant</v>
      </c>
      <c r="AE214" s="4" t="str">
        <f>IF(AND(I214="Tilkørselsflettestrækning",Inddata!AF229=""),"Nej",IF(I214="Tilkørselsflettestrækning",Inddata!AF229,"Irrelevant"))</f>
        <v>Irrelevant</v>
      </c>
      <c r="AF214" s="4" t="str">
        <f>IF(AND(AE214="Ja",Inddata!AG229&gt;0,Inddata!AG229&lt;1.00000001),Inddata!AG229,IF(OR(AE214="Nej",AE214="Ja"),0,"Irrelevant"))</f>
        <v>Irrelevant</v>
      </c>
    </row>
    <row r="215" spans="1:32" x14ac:dyDescent="0.25">
      <c r="A215" s="4" t="str">
        <f>IF(Inddata!A230="","",Inddata!A230)</f>
        <v/>
      </c>
      <c r="B215" s="4" t="str">
        <f>IF(Inddata!B230="","",Inddata!B230)</f>
        <v/>
      </c>
      <c r="C215" s="4" t="str">
        <f>IF(Inddata!C230="","",Inddata!C230)</f>
        <v/>
      </c>
      <c r="D215" s="4" t="str">
        <f>IF(Inddata!D230="","",Inddata!D230)</f>
        <v/>
      </c>
      <c r="E215" s="4" t="str">
        <f>IF(Inddata!E230="","",Inddata!E230)</f>
        <v/>
      </c>
      <c r="F215" s="4" t="str">
        <f>IF(Inddata!F230="","",Inddata!F230)</f>
        <v/>
      </c>
      <c r="G215" s="4">
        <f>IF(Inddata!G230="","",Inddata!G230)</f>
        <v>0</v>
      </c>
      <c r="H215" s="4" t="str">
        <f>IF(Inddata!H230&gt;0.5,Inddata!H230,"")</f>
        <v/>
      </c>
      <c r="I215" s="4" t="str">
        <f>IF(Inddata!I230="","",Inddata!I230)</f>
        <v/>
      </c>
      <c r="J215" s="4" t="str">
        <f>IF(AND(OR(I215="Motorvejsstrækning",I215="Frakørselsflettestrækning",I215="Tilkørselsflettestrækning"),Inddata!K230=""),2,IF(AND(OR(I215="Motorvejsstrækning",I215="Frakørselsflettestrækning",I215="Tilkørselsflettestrækning"),Inddata!K230&gt;0.5,Inddata!K230&lt;21),Inddata!K230,"Irrelevant"))</f>
        <v>Irrelevant</v>
      </c>
      <c r="K215" s="4" t="str">
        <f>IF(AND(OR(I215="Motorvejsstrækning",I215="Frakørselsflettestrækning",I215="Tilkørselsflettestrækning",I215="Frakørselsrampe",I215="Tilkørselsrampe"),Inddata!L230=""),3.5,IF(AND(OR(I215="Motorvejsstrækning",I215="Frakørselsflettestrækning",I215="Tilkørselsflettestrækning",I215="Frakørselsrampe",I215="Tilkørselsrampe"),Inddata!L230&gt;1.5,Inddata!L230&lt;11),Inddata!L230,"Irrelevant"))</f>
        <v>Irrelevant</v>
      </c>
      <c r="L215" s="4" t="str">
        <f>IF(AND(I215="Motorvejsstrækning",Inddata!M230=""),"Nej",IF(I215="Motorvejsstrækning",Inddata!M230,"Irrelevant"))</f>
        <v>Irrelevant</v>
      </c>
      <c r="M215" s="4" t="str">
        <f>IF(AND(L215="Ja",Inddata!N230&gt;0,Inddata!N230&lt;1.00000001),Inddata!N230,IF(OR(L215="Nej",L215="Ja"),0,"Irrelevant"))</f>
        <v>Irrelevant</v>
      </c>
      <c r="N215" s="4" t="str">
        <f>IF(AND(OR(I215="Motorvejsstrækning",I215="Frakørselsflettestrækning",I215="Tilkørselsflettestrækning"),Inddata!O230=""),3,IF(AND(OR(I215="Motorvejsstrækning",I215="Frakørselsflettestrækning",I215="Tilkørselsflettestrækning"),Inddata!O230&lt;11,Inddata!O230&gt;-0.00000001),Inddata!O230,"Irrelevant"))</f>
        <v>Irrelevant</v>
      </c>
      <c r="O215" s="4" t="str">
        <f>IF(AND(OR(I215="Motorvejsstrækning",I215="Frakørselsflettestrækning",I215="Tilkørselsflettestrækning",I215="Frakørselsrampe",I215="Tilkørselsrampe"),Inddata!P230=""),0.5,IF(AND(OR(I215="Motorvejsstrækning",I215="Frakørselsflettestrækning",I215="Tilkørselsflettestrækning",I215="Frakørselsrampe",I215="Tilkørselsrampe"),Inddata!P230&gt;-0.00000001,Inddata!P230&lt;11),Inddata!P230,"Irrelevant"))</f>
        <v>Irrelevant</v>
      </c>
      <c r="P215" s="4" t="str">
        <f>IF(AND(OR(I215="Motorvejsstrækning",I215="Frakørselsflettestrækning",I215="Tilkørselsflettestrækning"),Inddata!Q230=""),5,IF(AND(OR(I215="Motorvejsstrækning",I215="Frakørselsflettestrækning",I215="Tilkørselsflettestrækning"),Inddata!Q230&gt;-0.00000001,Inddata!Q230&lt;101),Inddata!Q230,"Irrelevant"))</f>
        <v>Irrelevant</v>
      </c>
      <c r="Q215" s="4" t="str">
        <f>IF(AND(OR(I215="Motorvejsstrækning",I215="Frakørselsflettestrækning",I215="Tilkørselsflettestrækning"),Inddata!R230=""),"Lige",IF(AND(OR(I215="Motorvejsstrækning",I215="Frakørselsflettestrækning",I215="Tilkørselsflettestrækning"),Inddata!R230&gt;10),Inddata!R230,"Irrelevant"))</f>
        <v>Irrelevant</v>
      </c>
      <c r="R215" s="4" t="str">
        <f>IF(Q215="Lige",0,IF(AND(OR(I215="Motorvejsstrækning",I215="Frakørselsflettestrækning",I215="Tilkørselsflettestrækning"),OR(Inddata!S230="",Inddata!S230&gt;(G215*1000))),G215*1000,IF(AND(OR(I215="Motorvejsstrækning",I215="Frakørselsflettestrækning",I215="Tilkørselsflettestrækning"),Inddata!S230&gt;0),Inddata!S230,"Irrelevant")))</f>
        <v>Irrelevant</v>
      </c>
      <c r="S215" s="4" t="str">
        <f>IF(AND(OR(I215="Motorvejsstrækning",I215="Frakørselsflettestrækning",I215="Tilkørselsflettestrækning"),Inddata!T230=""),"Lige",IF(AND(OR(I215="Motorvejsstrækning",I215="Frakørselsflettestrækning",I215="Tilkørselsflettestrækning"),Inddata!T230&gt;10),Inddata!T230,"Irrelevant"))</f>
        <v>Irrelevant</v>
      </c>
      <c r="T215" s="4" t="str">
        <f>IF(S215="Lige",0,IF(R215="Irrelevant","Irrelevant",IF(AND(OR(I215="Motorvejsstrækning",I215="Frakørselsflettestrækning",I215="Tilkørselsflettestrækning"),OR(Inddata!U230="",Inddata!U230&gt;(G215*1000-R215))),G215*1000-R215,IF(AND(OR(I215="Motorvejsstrækning",I215="Frakørselsflettestrækning",I215="Tilkørselsflettestrækning"),Inddata!U230&gt;0),Inddata!U230,"Irrelevant"))))</f>
        <v>Irrelevant</v>
      </c>
      <c r="U215" s="4" t="str">
        <f>IF(AND(OR(I215="Motorvejsstrækning",I215="Frakørselsflettestrækning",I215="Tilkørselsflettestrækning",I215="Frakørselsrampe",I215="Tilkørselsrampe"),Inddata!V230=""),"Nej",IF(OR(I215="Motorvejsstrækning",I215="Frakørselsflettestrækning",I215="Tilkørselsflettestrækning",I215="Frakørselsrampe",I215="Tilkørselsrampe"),Inddata!V230,"Irrelevant"))</f>
        <v>Irrelevant</v>
      </c>
      <c r="V215" s="4" t="str">
        <f>IF(W215="Lige",IF(AND(OR(I215="Frakørselsrampe",I215="Tilkørselsrampe"),Inddata!W230=""),"Lige ruderrampe",IF(OR(I215="Frakørselsrampe",I215="Tilkørselsrampe"),Inddata!W230,"Irrelevant")),"Irrelevant")</f>
        <v>Irrelevant</v>
      </c>
      <c r="W215" s="4" t="str">
        <f>IF(AND(OR(I215="Frakørselsrampe",I215="Tilkørselsrampe"),Inddata!X230=""),"Lige",IF(AND(OR(I215="Frakørselsrampe",I215="Tilkørselsrampe"),Inddata!X230&gt;10),Inddata!X230,"Irrelevant"))</f>
        <v>Irrelevant</v>
      </c>
      <c r="X215" s="4" t="str">
        <f>IF(AND(OR(I215="Frakørselsrampe",I215="Tilkørselsrampe"),OR(Inddata!Y230="",Inddata!Y230&gt;(G215*1000))),G215*1000,IF(AND(OR(I215="Frakørselsrampe",I215="Tilkørselsrampe"),Inddata!Y230&gt;0),Inddata!Y230,"Irrelevant"))</f>
        <v>Irrelevant</v>
      </c>
      <c r="Y215" s="4" t="str">
        <f>IF(AND(I215="Frakørselsrampe",Inddata!Z230=""),95,IF(AND(I215="Tilkørselsrampe",Inddata!Z230=""),45,IF(AND(OR(I215="Frakørselsrampe",I215="Tilkørselsrampe"),Inddata!Z230&gt;4,Inddata!Z230&lt;200),Inddata!Z230,"Irrelevant")))</f>
        <v>Irrelevant</v>
      </c>
      <c r="Z215" s="4" t="str">
        <f>IF(AND(OR(I215="Frakørselsrampe",I215="Tilkørselsrampe"),Inddata!AA230=""),"Lige",IF(AND(OR(I215="Frakørselsrampe",I215="Tilkørselsrampe"),Inddata!AA230&gt;10),Inddata!AA230,"Irrelevant"))</f>
        <v>Irrelevant</v>
      </c>
      <c r="AA215" s="4" t="str">
        <f>IF(X215="Irrelevant","Irrelevant",IF(AND(OR(I215="Frakørselsrampe",I215="Tilkørselsrampe"),OR(Inddata!AB230="",Inddata!AB230&gt;(G215*1000-X215))),G215*1000-X215,IF(AND(OR(I215="Frakørselsrampe",I215="Tilkørselsrampe"),Inddata!AB230&gt;0),Inddata!AB230,"Irrelevant")))</f>
        <v>Irrelevant</v>
      </c>
      <c r="AB215" s="4" t="str">
        <f>IF(AND(I215="Frakørselsrampe",Inddata!AC230=""),60,IF(AND(I215="Tilkørselsrampe",Inddata!AC230=""),80,IF(AND(OR(I215="Frakørselsrampe",I215="Tilkørselsrampe"),Inddata!AC230&gt;4,Inddata!AC230&lt;200),Inddata!AC230,"Irrelevant")))</f>
        <v>Irrelevant</v>
      </c>
      <c r="AC215" s="4" t="str">
        <f>IF(AND(OR(I215="Motorvejsstrækning",I215="Frakørselsflettestrækning",I215="Tilkørselsflettestrækning"),Inddata!AD230=""),"Nej",IF(OR(I215="Motorvejsstrækning",I215="Frakørselsflettestrækning",I215="Tilkørselsflettestrækning"),Inddata!AD230,"Irrelevant"))</f>
        <v>Irrelevant</v>
      </c>
      <c r="AD215" s="4" t="str">
        <f>IF(AND(OR(I215="Motorvejsstrækning",I215="Frakørselsflettestrækning",I215="Tilkørselsflettestrækning"),Inddata!AE230=""),"130 km/t",IF(OR(I215="Motorvejsstrækning",I215="Frakørselsflettestrækning",I215="Tilkørselsflettestrækning"),Inddata!AE230,"Irrelevant"))</f>
        <v>Irrelevant</v>
      </c>
      <c r="AE215" s="4" t="str">
        <f>IF(AND(I215="Tilkørselsflettestrækning",Inddata!AF230=""),"Nej",IF(I215="Tilkørselsflettestrækning",Inddata!AF230,"Irrelevant"))</f>
        <v>Irrelevant</v>
      </c>
      <c r="AF215" s="4" t="str">
        <f>IF(AND(AE215="Ja",Inddata!AG230&gt;0,Inddata!AG230&lt;1.00000001),Inddata!AG230,IF(OR(AE215="Nej",AE215="Ja"),0,"Irrelevant"))</f>
        <v>Irrelevant</v>
      </c>
    </row>
    <row r="216" spans="1:32" x14ac:dyDescent="0.25">
      <c r="A216" s="4" t="str">
        <f>IF(Inddata!A231="","",Inddata!A231)</f>
        <v/>
      </c>
      <c r="B216" s="4" t="str">
        <f>IF(Inddata!B231="","",Inddata!B231)</f>
        <v/>
      </c>
      <c r="C216" s="4" t="str">
        <f>IF(Inddata!C231="","",Inddata!C231)</f>
        <v/>
      </c>
      <c r="D216" s="4" t="str">
        <f>IF(Inddata!D231="","",Inddata!D231)</f>
        <v/>
      </c>
      <c r="E216" s="4" t="str">
        <f>IF(Inddata!E231="","",Inddata!E231)</f>
        <v/>
      </c>
      <c r="F216" s="4" t="str">
        <f>IF(Inddata!F231="","",Inddata!F231)</f>
        <v/>
      </c>
      <c r="G216" s="4">
        <f>IF(Inddata!G231="","",Inddata!G231)</f>
        <v>0</v>
      </c>
      <c r="H216" s="4" t="str">
        <f>IF(Inddata!H231&gt;0.5,Inddata!H231,"")</f>
        <v/>
      </c>
      <c r="I216" s="4" t="str">
        <f>IF(Inddata!I231="","",Inddata!I231)</f>
        <v/>
      </c>
      <c r="J216" s="4" t="str">
        <f>IF(AND(OR(I216="Motorvejsstrækning",I216="Frakørselsflettestrækning",I216="Tilkørselsflettestrækning"),Inddata!K231=""),2,IF(AND(OR(I216="Motorvejsstrækning",I216="Frakørselsflettestrækning",I216="Tilkørselsflettestrækning"),Inddata!K231&gt;0.5,Inddata!K231&lt;21),Inddata!K231,"Irrelevant"))</f>
        <v>Irrelevant</v>
      </c>
      <c r="K216" s="4" t="str">
        <f>IF(AND(OR(I216="Motorvejsstrækning",I216="Frakørselsflettestrækning",I216="Tilkørselsflettestrækning",I216="Frakørselsrampe",I216="Tilkørselsrampe"),Inddata!L231=""),3.5,IF(AND(OR(I216="Motorvejsstrækning",I216="Frakørselsflettestrækning",I216="Tilkørselsflettestrækning",I216="Frakørselsrampe",I216="Tilkørselsrampe"),Inddata!L231&gt;1.5,Inddata!L231&lt;11),Inddata!L231,"Irrelevant"))</f>
        <v>Irrelevant</v>
      </c>
      <c r="L216" s="4" t="str">
        <f>IF(AND(I216="Motorvejsstrækning",Inddata!M231=""),"Nej",IF(I216="Motorvejsstrækning",Inddata!M231,"Irrelevant"))</f>
        <v>Irrelevant</v>
      </c>
      <c r="M216" s="4" t="str">
        <f>IF(AND(L216="Ja",Inddata!N231&gt;0,Inddata!N231&lt;1.00000001),Inddata!N231,IF(OR(L216="Nej",L216="Ja"),0,"Irrelevant"))</f>
        <v>Irrelevant</v>
      </c>
      <c r="N216" s="4" t="str">
        <f>IF(AND(OR(I216="Motorvejsstrækning",I216="Frakørselsflettestrækning",I216="Tilkørselsflettestrækning"),Inddata!O231=""),3,IF(AND(OR(I216="Motorvejsstrækning",I216="Frakørselsflettestrækning",I216="Tilkørselsflettestrækning"),Inddata!O231&lt;11,Inddata!O231&gt;-0.00000001),Inddata!O231,"Irrelevant"))</f>
        <v>Irrelevant</v>
      </c>
      <c r="O216" s="4" t="str">
        <f>IF(AND(OR(I216="Motorvejsstrækning",I216="Frakørselsflettestrækning",I216="Tilkørselsflettestrækning",I216="Frakørselsrampe",I216="Tilkørselsrampe"),Inddata!P231=""),0.5,IF(AND(OR(I216="Motorvejsstrækning",I216="Frakørselsflettestrækning",I216="Tilkørselsflettestrækning",I216="Frakørselsrampe",I216="Tilkørselsrampe"),Inddata!P231&gt;-0.00000001,Inddata!P231&lt;11),Inddata!P231,"Irrelevant"))</f>
        <v>Irrelevant</v>
      </c>
      <c r="P216" s="4" t="str">
        <f>IF(AND(OR(I216="Motorvejsstrækning",I216="Frakørselsflettestrækning",I216="Tilkørselsflettestrækning"),Inddata!Q231=""),5,IF(AND(OR(I216="Motorvejsstrækning",I216="Frakørselsflettestrækning",I216="Tilkørselsflettestrækning"),Inddata!Q231&gt;-0.00000001,Inddata!Q231&lt;101),Inddata!Q231,"Irrelevant"))</f>
        <v>Irrelevant</v>
      </c>
      <c r="Q216" s="4" t="str">
        <f>IF(AND(OR(I216="Motorvejsstrækning",I216="Frakørselsflettestrækning",I216="Tilkørselsflettestrækning"),Inddata!R231=""),"Lige",IF(AND(OR(I216="Motorvejsstrækning",I216="Frakørselsflettestrækning",I216="Tilkørselsflettestrækning"),Inddata!R231&gt;10),Inddata!R231,"Irrelevant"))</f>
        <v>Irrelevant</v>
      </c>
      <c r="R216" s="4" t="str">
        <f>IF(Q216="Lige",0,IF(AND(OR(I216="Motorvejsstrækning",I216="Frakørselsflettestrækning",I216="Tilkørselsflettestrækning"),OR(Inddata!S231="",Inddata!S231&gt;(G216*1000))),G216*1000,IF(AND(OR(I216="Motorvejsstrækning",I216="Frakørselsflettestrækning",I216="Tilkørselsflettestrækning"),Inddata!S231&gt;0),Inddata!S231,"Irrelevant")))</f>
        <v>Irrelevant</v>
      </c>
      <c r="S216" s="4" t="str">
        <f>IF(AND(OR(I216="Motorvejsstrækning",I216="Frakørselsflettestrækning",I216="Tilkørselsflettestrækning"),Inddata!T231=""),"Lige",IF(AND(OR(I216="Motorvejsstrækning",I216="Frakørselsflettestrækning",I216="Tilkørselsflettestrækning"),Inddata!T231&gt;10),Inddata!T231,"Irrelevant"))</f>
        <v>Irrelevant</v>
      </c>
      <c r="T216" s="4" t="str">
        <f>IF(S216="Lige",0,IF(R216="Irrelevant","Irrelevant",IF(AND(OR(I216="Motorvejsstrækning",I216="Frakørselsflettestrækning",I216="Tilkørselsflettestrækning"),OR(Inddata!U231="",Inddata!U231&gt;(G216*1000-R216))),G216*1000-R216,IF(AND(OR(I216="Motorvejsstrækning",I216="Frakørselsflettestrækning",I216="Tilkørselsflettestrækning"),Inddata!U231&gt;0),Inddata!U231,"Irrelevant"))))</f>
        <v>Irrelevant</v>
      </c>
      <c r="U216" s="4" t="str">
        <f>IF(AND(OR(I216="Motorvejsstrækning",I216="Frakørselsflettestrækning",I216="Tilkørselsflettestrækning",I216="Frakørselsrampe",I216="Tilkørselsrampe"),Inddata!V231=""),"Nej",IF(OR(I216="Motorvejsstrækning",I216="Frakørselsflettestrækning",I216="Tilkørselsflettestrækning",I216="Frakørselsrampe",I216="Tilkørselsrampe"),Inddata!V231,"Irrelevant"))</f>
        <v>Irrelevant</v>
      </c>
      <c r="V216" s="4" t="str">
        <f>IF(W216="Lige",IF(AND(OR(I216="Frakørselsrampe",I216="Tilkørselsrampe"),Inddata!W231=""),"Lige ruderrampe",IF(OR(I216="Frakørselsrampe",I216="Tilkørselsrampe"),Inddata!W231,"Irrelevant")),"Irrelevant")</f>
        <v>Irrelevant</v>
      </c>
      <c r="W216" s="4" t="str">
        <f>IF(AND(OR(I216="Frakørselsrampe",I216="Tilkørselsrampe"),Inddata!X231=""),"Lige",IF(AND(OR(I216="Frakørselsrampe",I216="Tilkørselsrampe"),Inddata!X231&gt;10),Inddata!X231,"Irrelevant"))</f>
        <v>Irrelevant</v>
      </c>
      <c r="X216" s="4" t="str">
        <f>IF(AND(OR(I216="Frakørselsrampe",I216="Tilkørselsrampe"),OR(Inddata!Y231="",Inddata!Y231&gt;(G216*1000))),G216*1000,IF(AND(OR(I216="Frakørselsrampe",I216="Tilkørselsrampe"),Inddata!Y231&gt;0),Inddata!Y231,"Irrelevant"))</f>
        <v>Irrelevant</v>
      </c>
      <c r="Y216" s="4" t="str">
        <f>IF(AND(I216="Frakørselsrampe",Inddata!Z231=""),95,IF(AND(I216="Tilkørselsrampe",Inddata!Z231=""),45,IF(AND(OR(I216="Frakørselsrampe",I216="Tilkørselsrampe"),Inddata!Z231&gt;4,Inddata!Z231&lt;200),Inddata!Z231,"Irrelevant")))</f>
        <v>Irrelevant</v>
      </c>
      <c r="Z216" s="4" t="str">
        <f>IF(AND(OR(I216="Frakørselsrampe",I216="Tilkørselsrampe"),Inddata!AA231=""),"Lige",IF(AND(OR(I216="Frakørselsrampe",I216="Tilkørselsrampe"),Inddata!AA231&gt;10),Inddata!AA231,"Irrelevant"))</f>
        <v>Irrelevant</v>
      </c>
      <c r="AA216" s="4" t="str">
        <f>IF(X216="Irrelevant","Irrelevant",IF(AND(OR(I216="Frakørselsrampe",I216="Tilkørselsrampe"),OR(Inddata!AB231="",Inddata!AB231&gt;(G216*1000-X216))),G216*1000-X216,IF(AND(OR(I216="Frakørselsrampe",I216="Tilkørselsrampe"),Inddata!AB231&gt;0),Inddata!AB231,"Irrelevant")))</f>
        <v>Irrelevant</v>
      </c>
      <c r="AB216" s="4" t="str">
        <f>IF(AND(I216="Frakørselsrampe",Inddata!AC231=""),60,IF(AND(I216="Tilkørselsrampe",Inddata!AC231=""),80,IF(AND(OR(I216="Frakørselsrampe",I216="Tilkørselsrampe"),Inddata!AC231&gt;4,Inddata!AC231&lt;200),Inddata!AC231,"Irrelevant")))</f>
        <v>Irrelevant</v>
      </c>
      <c r="AC216" s="4" t="str">
        <f>IF(AND(OR(I216="Motorvejsstrækning",I216="Frakørselsflettestrækning",I216="Tilkørselsflettestrækning"),Inddata!AD231=""),"Nej",IF(OR(I216="Motorvejsstrækning",I216="Frakørselsflettestrækning",I216="Tilkørselsflettestrækning"),Inddata!AD231,"Irrelevant"))</f>
        <v>Irrelevant</v>
      </c>
      <c r="AD216" s="4" t="str">
        <f>IF(AND(OR(I216="Motorvejsstrækning",I216="Frakørselsflettestrækning",I216="Tilkørselsflettestrækning"),Inddata!AE231=""),"130 km/t",IF(OR(I216="Motorvejsstrækning",I216="Frakørselsflettestrækning",I216="Tilkørselsflettestrækning"),Inddata!AE231,"Irrelevant"))</f>
        <v>Irrelevant</v>
      </c>
      <c r="AE216" s="4" t="str">
        <f>IF(AND(I216="Tilkørselsflettestrækning",Inddata!AF231=""),"Nej",IF(I216="Tilkørselsflettestrækning",Inddata!AF231,"Irrelevant"))</f>
        <v>Irrelevant</v>
      </c>
      <c r="AF216" s="4" t="str">
        <f>IF(AND(AE216="Ja",Inddata!AG231&gt;0,Inddata!AG231&lt;1.00000001),Inddata!AG231,IF(OR(AE216="Nej",AE216="Ja"),0,"Irrelevant"))</f>
        <v>Irrelevant</v>
      </c>
    </row>
    <row r="217" spans="1:32" x14ac:dyDescent="0.25">
      <c r="A217" s="4" t="str">
        <f>IF(Inddata!A232="","",Inddata!A232)</f>
        <v/>
      </c>
      <c r="B217" s="4" t="str">
        <f>IF(Inddata!B232="","",Inddata!B232)</f>
        <v/>
      </c>
      <c r="C217" s="4" t="str">
        <f>IF(Inddata!C232="","",Inddata!C232)</f>
        <v/>
      </c>
      <c r="D217" s="4" t="str">
        <f>IF(Inddata!D232="","",Inddata!D232)</f>
        <v/>
      </c>
      <c r="E217" s="4" t="str">
        <f>IF(Inddata!E232="","",Inddata!E232)</f>
        <v/>
      </c>
      <c r="F217" s="4" t="str">
        <f>IF(Inddata!F232="","",Inddata!F232)</f>
        <v/>
      </c>
      <c r="G217" s="4">
        <f>IF(Inddata!G232="","",Inddata!G232)</f>
        <v>0</v>
      </c>
      <c r="H217" s="4" t="str">
        <f>IF(Inddata!H232&gt;0.5,Inddata!H232,"")</f>
        <v/>
      </c>
      <c r="I217" s="4" t="str">
        <f>IF(Inddata!I232="","",Inddata!I232)</f>
        <v/>
      </c>
      <c r="J217" s="4" t="str">
        <f>IF(AND(OR(I217="Motorvejsstrækning",I217="Frakørselsflettestrækning",I217="Tilkørselsflettestrækning"),Inddata!K232=""),2,IF(AND(OR(I217="Motorvejsstrækning",I217="Frakørselsflettestrækning",I217="Tilkørselsflettestrækning"),Inddata!K232&gt;0.5,Inddata!K232&lt;21),Inddata!K232,"Irrelevant"))</f>
        <v>Irrelevant</v>
      </c>
      <c r="K217" s="4" t="str">
        <f>IF(AND(OR(I217="Motorvejsstrækning",I217="Frakørselsflettestrækning",I217="Tilkørselsflettestrækning",I217="Frakørselsrampe",I217="Tilkørselsrampe"),Inddata!L232=""),3.5,IF(AND(OR(I217="Motorvejsstrækning",I217="Frakørselsflettestrækning",I217="Tilkørselsflettestrækning",I217="Frakørselsrampe",I217="Tilkørselsrampe"),Inddata!L232&gt;1.5,Inddata!L232&lt;11),Inddata!L232,"Irrelevant"))</f>
        <v>Irrelevant</v>
      </c>
      <c r="L217" s="4" t="str">
        <f>IF(AND(I217="Motorvejsstrækning",Inddata!M232=""),"Nej",IF(I217="Motorvejsstrækning",Inddata!M232,"Irrelevant"))</f>
        <v>Irrelevant</v>
      </c>
      <c r="M217" s="4" t="str">
        <f>IF(AND(L217="Ja",Inddata!N232&gt;0,Inddata!N232&lt;1.00000001),Inddata!N232,IF(OR(L217="Nej",L217="Ja"),0,"Irrelevant"))</f>
        <v>Irrelevant</v>
      </c>
      <c r="N217" s="4" t="str">
        <f>IF(AND(OR(I217="Motorvejsstrækning",I217="Frakørselsflettestrækning",I217="Tilkørselsflettestrækning"),Inddata!O232=""),3,IF(AND(OR(I217="Motorvejsstrækning",I217="Frakørselsflettestrækning",I217="Tilkørselsflettestrækning"),Inddata!O232&lt;11,Inddata!O232&gt;-0.00000001),Inddata!O232,"Irrelevant"))</f>
        <v>Irrelevant</v>
      </c>
      <c r="O217" s="4" t="str">
        <f>IF(AND(OR(I217="Motorvejsstrækning",I217="Frakørselsflettestrækning",I217="Tilkørselsflettestrækning",I217="Frakørselsrampe",I217="Tilkørselsrampe"),Inddata!P232=""),0.5,IF(AND(OR(I217="Motorvejsstrækning",I217="Frakørselsflettestrækning",I217="Tilkørselsflettestrækning",I217="Frakørselsrampe",I217="Tilkørselsrampe"),Inddata!P232&gt;-0.00000001,Inddata!P232&lt;11),Inddata!P232,"Irrelevant"))</f>
        <v>Irrelevant</v>
      </c>
      <c r="P217" s="4" t="str">
        <f>IF(AND(OR(I217="Motorvejsstrækning",I217="Frakørselsflettestrækning",I217="Tilkørselsflettestrækning"),Inddata!Q232=""),5,IF(AND(OR(I217="Motorvejsstrækning",I217="Frakørselsflettestrækning",I217="Tilkørselsflettestrækning"),Inddata!Q232&gt;-0.00000001,Inddata!Q232&lt;101),Inddata!Q232,"Irrelevant"))</f>
        <v>Irrelevant</v>
      </c>
      <c r="Q217" s="4" t="str">
        <f>IF(AND(OR(I217="Motorvejsstrækning",I217="Frakørselsflettestrækning",I217="Tilkørselsflettestrækning"),Inddata!R232=""),"Lige",IF(AND(OR(I217="Motorvejsstrækning",I217="Frakørselsflettestrækning",I217="Tilkørselsflettestrækning"),Inddata!R232&gt;10),Inddata!R232,"Irrelevant"))</f>
        <v>Irrelevant</v>
      </c>
      <c r="R217" s="4" t="str">
        <f>IF(Q217="Lige",0,IF(AND(OR(I217="Motorvejsstrækning",I217="Frakørselsflettestrækning",I217="Tilkørselsflettestrækning"),OR(Inddata!S232="",Inddata!S232&gt;(G217*1000))),G217*1000,IF(AND(OR(I217="Motorvejsstrækning",I217="Frakørselsflettestrækning",I217="Tilkørselsflettestrækning"),Inddata!S232&gt;0),Inddata!S232,"Irrelevant")))</f>
        <v>Irrelevant</v>
      </c>
      <c r="S217" s="4" t="str">
        <f>IF(AND(OR(I217="Motorvejsstrækning",I217="Frakørselsflettestrækning",I217="Tilkørselsflettestrækning"),Inddata!T232=""),"Lige",IF(AND(OR(I217="Motorvejsstrækning",I217="Frakørselsflettestrækning",I217="Tilkørselsflettestrækning"),Inddata!T232&gt;10),Inddata!T232,"Irrelevant"))</f>
        <v>Irrelevant</v>
      </c>
      <c r="T217" s="4" t="str">
        <f>IF(S217="Lige",0,IF(R217="Irrelevant","Irrelevant",IF(AND(OR(I217="Motorvejsstrækning",I217="Frakørselsflettestrækning",I217="Tilkørselsflettestrækning"),OR(Inddata!U232="",Inddata!U232&gt;(G217*1000-R217))),G217*1000-R217,IF(AND(OR(I217="Motorvejsstrækning",I217="Frakørselsflettestrækning",I217="Tilkørselsflettestrækning"),Inddata!U232&gt;0),Inddata!U232,"Irrelevant"))))</f>
        <v>Irrelevant</v>
      </c>
      <c r="U217" s="4" t="str">
        <f>IF(AND(OR(I217="Motorvejsstrækning",I217="Frakørselsflettestrækning",I217="Tilkørselsflettestrækning",I217="Frakørselsrampe",I217="Tilkørselsrampe"),Inddata!V232=""),"Nej",IF(OR(I217="Motorvejsstrækning",I217="Frakørselsflettestrækning",I217="Tilkørselsflettestrækning",I217="Frakørselsrampe",I217="Tilkørselsrampe"),Inddata!V232,"Irrelevant"))</f>
        <v>Irrelevant</v>
      </c>
      <c r="V217" s="4" t="str">
        <f>IF(W217="Lige",IF(AND(OR(I217="Frakørselsrampe",I217="Tilkørselsrampe"),Inddata!W232=""),"Lige ruderrampe",IF(OR(I217="Frakørselsrampe",I217="Tilkørselsrampe"),Inddata!W232,"Irrelevant")),"Irrelevant")</f>
        <v>Irrelevant</v>
      </c>
      <c r="W217" s="4" t="str">
        <f>IF(AND(OR(I217="Frakørselsrampe",I217="Tilkørselsrampe"),Inddata!X232=""),"Lige",IF(AND(OR(I217="Frakørselsrampe",I217="Tilkørselsrampe"),Inddata!X232&gt;10),Inddata!X232,"Irrelevant"))</f>
        <v>Irrelevant</v>
      </c>
      <c r="X217" s="4" t="str">
        <f>IF(AND(OR(I217="Frakørselsrampe",I217="Tilkørselsrampe"),OR(Inddata!Y232="",Inddata!Y232&gt;(G217*1000))),G217*1000,IF(AND(OR(I217="Frakørselsrampe",I217="Tilkørselsrampe"),Inddata!Y232&gt;0),Inddata!Y232,"Irrelevant"))</f>
        <v>Irrelevant</v>
      </c>
      <c r="Y217" s="4" t="str">
        <f>IF(AND(I217="Frakørselsrampe",Inddata!Z232=""),95,IF(AND(I217="Tilkørselsrampe",Inddata!Z232=""),45,IF(AND(OR(I217="Frakørselsrampe",I217="Tilkørselsrampe"),Inddata!Z232&gt;4,Inddata!Z232&lt;200),Inddata!Z232,"Irrelevant")))</f>
        <v>Irrelevant</v>
      </c>
      <c r="Z217" s="4" t="str">
        <f>IF(AND(OR(I217="Frakørselsrampe",I217="Tilkørselsrampe"),Inddata!AA232=""),"Lige",IF(AND(OR(I217="Frakørselsrampe",I217="Tilkørselsrampe"),Inddata!AA232&gt;10),Inddata!AA232,"Irrelevant"))</f>
        <v>Irrelevant</v>
      </c>
      <c r="AA217" s="4" t="str">
        <f>IF(X217="Irrelevant","Irrelevant",IF(AND(OR(I217="Frakørselsrampe",I217="Tilkørselsrampe"),OR(Inddata!AB232="",Inddata!AB232&gt;(G217*1000-X217))),G217*1000-X217,IF(AND(OR(I217="Frakørselsrampe",I217="Tilkørselsrampe"),Inddata!AB232&gt;0),Inddata!AB232,"Irrelevant")))</f>
        <v>Irrelevant</v>
      </c>
      <c r="AB217" s="4" t="str">
        <f>IF(AND(I217="Frakørselsrampe",Inddata!AC232=""),60,IF(AND(I217="Tilkørselsrampe",Inddata!AC232=""),80,IF(AND(OR(I217="Frakørselsrampe",I217="Tilkørselsrampe"),Inddata!AC232&gt;4,Inddata!AC232&lt;200),Inddata!AC232,"Irrelevant")))</f>
        <v>Irrelevant</v>
      </c>
      <c r="AC217" s="4" t="str">
        <f>IF(AND(OR(I217="Motorvejsstrækning",I217="Frakørselsflettestrækning",I217="Tilkørselsflettestrækning"),Inddata!AD232=""),"Nej",IF(OR(I217="Motorvejsstrækning",I217="Frakørselsflettestrækning",I217="Tilkørselsflettestrækning"),Inddata!AD232,"Irrelevant"))</f>
        <v>Irrelevant</v>
      </c>
      <c r="AD217" s="4" t="str">
        <f>IF(AND(OR(I217="Motorvejsstrækning",I217="Frakørselsflettestrækning",I217="Tilkørselsflettestrækning"),Inddata!AE232=""),"130 km/t",IF(OR(I217="Motorvejsstrækning",I217="Frakørselsflettestrækning",I217="Tilkørselsflettestrækning"),Inddata!AE232,"Irrelevant"))</f>
        <v>Irrelevant</v>
      </c>
      <c r="AE217" s="4" t="str">
        <f>IF(AND(I217="Tilkørselsflettestrækning",Inddata!AF232=""),"Nej",IF(I217="Tilkørselsflettestrækning",Inddata!AF232,"Irrelevant"))</f>
        <v>Irrelevant</v>
      </c>
      <c r="AF217" s="4" t="str">
        <f>IF(AND(AE217="Ja",Inddata!AG232&gt;0,Inddata!AG232&lt;1.00000001),Inddata!AG232,IF(OR(AE217="Nej",AE217="Ja"),0,"Irrelevant"))</f>
        <v>Irrelevant</v>
      </c>
    </row>
    <row r="218" spans="1:32" x14ac:dyDescent="0.25">
      <c r="A218" s="4" t="str">
        <f>IF(Inddata!A233="","",Inddata!A233)</f>
        <v/>
      </c>
      <c r="B218" s="4" t="str">
        <f>IF(Inddata!B233="","",Inddata!B233)</f>
        <v/>
      </c>
      <c r="C218" s="4" t="str">
        <f>IF(Inddata!C233="","",Inddata!C233)</f>
        <v/>
      </c>
      <c r="D218" s="4" t="str">
        <f>IF(Inddata!D233="","",Inddata!D233)</f>
        <v/>
      </c>
      <c r="E218" s="4" t="str">
        <f>IF(Inddata!E233="","",Inddata!E233)</f>
        <v/>
      </c>
      <c r="F218" s="4" t="str">
        <f>IF(Inddata!F233="","",Inddata!F233)</f>
        <v/>
      </c>
      <c r="G218" s="4">
        <f>IF(Inddata!G233="","",Inddata!G233)</f>
        <v>0</v>
      </c>
      <c r="H218" s="4" t="str">
        <f>IF(Inddata!H233&gt;0.5,Inddata!H233,"")</f>
        <v/>
      </c>
      <c r="I218" s="4" t="str">
        <f>IF(Inddata!I233="","",Inddata!I233)</f>
        <v/>
      </c>
      <c r="J218" s="4" t="str">
        <f>IF(AND(OR(I218="Motorvejsstrækning",I218="Frakørselsflettestrækning",I218="Tilkørselsflettestrækning"),Inddata!K233=""),2,IF(AND(OR(I218="Motorvejsstrækning",I218="Frakørselsflettestrækning",I218="Tilkørselsflettestrækning"),Inddata!K233&gt;0.5,Inddata!K233&lt;21),Inddata!K233,"Irrelevant"))</f>
        <v>Irrelevant</v>
      </c>
      <c r="K218" s="4" t="str">
        <f>IF(AND(OR(I218="Motorvejsstrækning",I218="Frakørselsflettestrækning",I218="Tilkørselsflettestrækning",I218="Frakørselsrampe",I218="Tilkørselsrampe"),Inddata!L233=""),3.5,IF(AND(OR(I218="Motorvejsstrækning",I218="Frakørselsflettestrækning",I218="Tilkørselsflettestrækning",I218="Frakørselsrampe",I218="Tilkørselsrampe"),Inddata!L233&gt;1.5,Inddata!L233&lt;11),Inddata!L233,"Irrelevant"))</f>
        <v>Irrelevant</v>
      </c>
      <c r="L218" s="4" t="str">
        <f>IF(AND(I218="Motorvejsstrækning",Inddata!M233=""),"Nej",IF(I218="Motorvejsstrækning",Inddata!M233,"Irrelevant"))</f>
        <v>Irrelevant</v>
      </c>
      <c r="M218" s="4" t="str">
        <f>IF(AND(L218="Ja",Inddata!N233&gt;0,Inddata!N233&lt;1.00000001),Inddata!N233,IF(OR(L218="Nej",L218="Ja"),0,"Irrelevant"))</f>
        <v>Irrelevant</v>
      </c>
      <c r="N218" s="4" t="str">
        <f>IF(AND(OR(I218="Motorvejsstrækning",I218="Frakørselsflettestrækning",I218="Tilkørselsflettestrækning"),Inddata!O233=""),3,IF(AND(OR(I218="Motorvejsstrækning",I218="Frakørselsflettestrækning",I218="Tilkørselsflettestrækning"),Inddata!O233&lt;11,Inddata!O233&gt;-0.00000001),Inddata!O233,"Irrelevant"))</f>
        <v>Irrelevant</v>
      </c>
      <c r="O218" s="4" t="str">
        <f>IF(AND(OR(I218="Motorvejsstrækning",I218="Frakørselsflettestrækning",I218="Tilkørselsflettestrækning",I218="Frakørselsrampe",I218="Tilkørselsrampe"),Inddata!P233=""),0.5,IF(AND(OR(I218="Motorvejsstrækning",I218="Frakørselsflettestrækning",I218="Tilkørselsflettestrækning",I218="Frakørselsrampe",I218="Tilkørselsrampe"),Inddata!P233&gt;-0.00000001,Inddata!P233&lt;11),Inddata!P233,"Irrelevant"))</f>
        <v>Irrelevant</v>
      </c>
      <c r="P218" s="4" t="str">
        <f>IF(AND(OR(I218="Motorvejsstrækning",I218="Frakørselsflettestrækning",I218="Tilkørselsflettestrækning"),Inddata!Q233=""),5,IF(AND(OR(I218="Motorvejsstrækning",I218="Frakørselsflettestrækning",I218="Tilkørselsflettestrækning"),Inddata!Q233&gt;-0.00000001,Inddata!Q233&lt;101),Inddata!Q233,"Irrelevant"))</f>
        <v>Irrelevant</v>
      </c>
      <c r="Q218" s="4" t="str">
        <f>IF(AND(OR(I218="Motorvejsstrækning",I218="Frakørselsflettestrækning",I218="Tilkørselsflettestrækning"),Inddata!R233=""),"Lige",IF(AND(OR(I218="Motorvejsstrækning",I218="Frakørselsflettestrækning",I218="Tilkørselsflettestrækning"),Inddata!R233&gt;10),Inddata!R233,"Irrelevant"))</f>
        <v>Irrelevant</v>
      </c>
      <c r="R218" s="4" t="str">
        <f>IF(Q218="Lige",0,IF(AND(OR(I218="Motorvejsstrækning",I218="Frakørselsflettestrækning",I218="Tilkørselsflettestrækning"),OR(Inddata!S233="",Inddata!S233&gt;(G218*1000))),G218*1000,IF(AND(OR(I218="Motorvejsstrækning",I218="Frakørselsflettestrækning",I218="Tilkørselsflettestrækning"),Inddata!S233&gt;0),Inddata!S233,"Irrelevant")))</f>
        <v>Irrelevant</v>
      </c>
      <c r="S218" s="4" t="str">
        <f>IF(AND(OR(I218="Motorvejsstrækning",I218="Frakørselsflettestrækning",I218="Tilkørselsflettestrækning"),Inddata!T233=""),"Lige",IF(AND(OR(I218="Motorvejsstrækning",I218="Frakørselsflettestrækning",I218="Tilkørselsflettestrækning"),Inddata!T233&gt;10),Inddata!T233,"Irrelevant"))</f>
        <v>Irrelevant</v>
      </c>
      <c r="T218" s="4" t="str">
        <f>IF(S218="Lige",0,IF(R218="Irrelevant","Irrelevant",IF(AND(OR(I218="Motorvejsstrækning",I218="Frakørselsflettestrækning",I218="Tilkørselsflettestrækning"),OR(Inddata!U233="",Inddata!U233&gt;(G218*1000-R218))),G218*1000-R218,IF(AND(OR(I218="Motorvejsstrækning",I218="Frakørselsflettestrækning",I218="Tilkørselsflettestrækning"),Inddata!U233&gt;0),Inddata!U233,"Irrelevant"))))</f>
        <v>Irrelevant</v>
      </c>
      <c r="U218" s="4" t="str">
        <f>IF(AND(OR(I218="Motorvejsstrækning",I218="Frakørselsflettestrækning",I218="Tilkørselsflettestrækning",I218="Frakørselsrampe",I218="Tilkørselsrampe"),Inddata!V233=""),"Nej",IF(OR(I218="Motorvejsstrækning",I218="Frakørselsflettestrækning",I218="Tilkørselsflettestrækning",I218="Frakørselsrampe",I218="Tilkørselsrampe"),Inddata!V233,"Irrelevant"))</f>
        <v>Irrelevant</v>
      </c>
      <c r="V218" s="4" t="str">
        <f>IF(W218="Lige",IF(AND(OR(I218="Frakørselsrampe",I218="Tilkørselsrampe"),Inddata!W233=""),"Lige ruderrampe",IF(OR(I218="Frakørselsrampe",I218="Tilkørselsrampe"),Inddata!W233,"Irrelevant")),"Irrelevant")</f>
        <v>Irrelevant</v>
      </c>
      <c r="W218" s="4" t="str">
        <f>IF(AND(OR(I218="Frakørselsrampe",I218="Tilkørselsrampe"),Inddata!X233=""),"Lige",IF(AND(OR(I218="Frakørselsrampe",I218="Tilkørselsrampe"),Inddata!X233&gt;10),Inddata!X233,"Irrelevant"))</f>
        <v>Irrelevant</v>
      </c>
      <c r="X218" s="4" t="str">
        <f>IF(AND(OR(I218="Frakørselsrampe",I218="Tilkørselsrampe"),OR(Inddata!Y233="",Inddata!Y233&gt;(G218*1000))),G218*1000,IF(AND(OR(I218="Frakørselsrampe",I218="Tilkørselsrampe"),Inddata!Y233&gt;0),Inddata!Y233,"Irrelevant"))</f>
        <v>Irrelevant</v>
      </c>
      <c r="Y218" s="4" t="str">
        <f>IF(AND(I218="Frakørselsrampe",Inddata!Z233=""),95,IF(AND(I218="Tilkørselsrampe",Inddata!Z233=""),45,IF(AND(OR(I218="Frakørselsrampe",I218="Tilkørselsrampe"),Inddata!Z233&gt;4,Inddata!Z233&lt;200),Inddata!Z233,"Irrelevant")))</f>
        <v>Irrelevant</v>
      </c>
      <c r="Z218" s="4" t="str">
        <f>IF(AND(OR(I218="Frakørselsrampe",I218="Tilkørselsrampe"),Inddata!AA233=""),"Lige",IF(AND(OR(I218="Frakørselsrampe",I218="Tilkørselsrampe"),Inddata!AA233&gt;10),Inddata!AA233,"Irrelevant"))</f>
        <v>Irrelevant</v>
      </c>
      <c r="AA218" s="4" t="str">
        <f>IF(X218="Irrelevant","Irrelevant",IF(AND(OR(I218="Frakørselsrampe",I218="Tilkørselsrampe"),OR(Inddata!AB233="",Inddata!AB233&gt;(G218*1000-X218))),G218*1000-X218,IF(AND(OR(I218="Frakørselsrampe",I218="Tilkørselsrampe"),Inddata!AB233&gt;0),Inddata!AB233,"Irrelevant")))</f>
        <v>Irrelevant</v>
      </c>
      <c r="AB218" s="4" t="str">
        <f>IF(AND(I218="Frakørselsrampe",Inddata!AC233=""),60,IF(AND(I218="Tilkørselsrampe",Inddata!AC233=""),80,IF(AND(OR(I218="Frakørselsrampe",I218="Tilkørselsrampe"),Inddata!AC233&gt;4,Inddata!AC233&lt;200),Inddata!AC233,"Irrelevant")))</f>
        <v>Irrelevant</v>
      </c>
      <c r="AC218" s="4" t="str">
        <f>IF(AND(OR(I218="Motorvejsstrækning",I218="Frakørselsflettestrækning",I218="Tilkørselsflettestrækning"),Inddata!AD233=""),"Nej",IF(OR(I218="Motorvejsstrækning",I218="Frakørselsflettestrækning",I218="Tilkørselsflettestrækning"),Inddata!AD233,"Irrelevant"))</f>
        <v>Irrelevant</v>
      </c>
      <c r="AD218" s="4" t="str">
        <f>IF(AND(OR(I218="Motorvejsstrækning",I218="Frakørselsflettestrækning",I218="Tilkørselsflettestrækning"),Inddata!AE233=""),"130 km/t",IF(OR(I218="Motorvejsstrækning",I218="Frakørselsflettestrækning",I218="Tilkørselsflettestrækning"),Inddata!AE233,"Irrelevant"))</f>
        <v>Irrelevant</v>
      </c>
      <c r="AE218" s="4" t="str">
        <f>IF(AND(I218="Tilkørselsflettestrækning",Inddata!AF233=""),"Nej",IF(I218="Tilkørselsflettestrækning",Inddata!AF233,"Irrelevant"))</f>
        <v>Irrelevant</v>
      </c>
      <c r="AF218" s="4" t="str">
        <f>IF(AND(AE218="Ja",Inddata!AG233&gt;0,Inddata!AG233&lt;1.00000001),Inddata!AG233,IF(OR(AE218="Nej",AE218="Ja"),0,"Irrelevant"))</f>
        <v>Irrelevant</v>
      </c>
    </row>
    <row r="219" spans="1:32" x14ac:dyDescent="0.25">
      <c r="A219" s="4" t="str">
        <f>IF(Inddata!A234="","",Inddata!A234)</f>
        <v/>
      </c>
      <c r="B219" s="4" t="str">
        <f>IF(Inddata!B234="","",Inddata!B234)</f>
        <v/>
      </c>
      <c r="C219" s="4" t="str">
        <f>IF(Inddata!C234="","",Inddata!C234)</f>
        <v/>
      </c>
      <c r="D219" s="4" t="str">
        <f>IF(Inddata!D234="","",Inddata!D234)</f>
        <v/>
      </c>
      <c r="E219" s="4" t="str">
        <f>IF(Inddata!E234="","",Inddata!E234)</f>
        <v/>
      </c>
      <c r="F219" s="4" t="str">
        <f>IF(Inddata!F234="","",Inddata!F234)</f>
        <v/>
      </c>
      <c r="G219" s="4">
        <f>IF(Inddata!G234="","",Inddata!G234)</f>
        <v>0</v>
      </c>
      <c r="H219" s="4" t="str">
        <f>IF(Inddata!H234&gt;0.5,Inddata!H234,"")</f>
        <v/>
      </c>
      <c r="I219" s="4" t="str">
        <f>IF(Inddata!I234="","",Inddata!I234)</f>
        <v/>
      </c>
      <c r="J219" s="4" t="str">
        <f>IF(AND(OR(I219="Motorvejsstrækning",I219="Frakørselsflettestrækning",I219="Tilkørselsflettestrækning"),Inddata!K234=""),2,IF(AND(OR(I219="Motorvejsstrækning",I219="Frakørselsflettestrækning",I219="Tilkørselsflettestrækning"),Inddata!K234&gt;0.5,Inddata!K234&lt;21),Inddata!K234,"Irrelevant"))</f>
        <v>Irrelevant</v>
      </c>
      <c r="K219" s="4" t="str">
        <f>IF(AND(OR(I219="Motorvejsstrækning",I219="Frakørselsflettestrækning",I219="Tilkørselsflettestrækning",I219="Frakørselsrampe",I219="Tilkørselsrampe"),Inddata!L234=""),3.5,IF(AND(OR(I219="Motorvejsstrækning",I219="Frakørselsflettestrækning",I219="Tilkørselsflettestrækning",I219="Frakørselsrampe",I219="Tilkørselsrampe"),Inddata!L234&gt;1.5,Inddata!L234&lt;11),Inddata!L234,"Irrelevant"))</f>
        <v>Irrelevant</v>
      </c>
      <c r="L219" s="4" t="str">
        <f>IF(AND(I219="Motorvejsstrækning",Inddata!M234=""),"Nej",IF(I219="Motorvejsstrækning",Inddata!M234,"Irrelevant"))</f>
        <v>Irrelevant</v>
      </c>
      <c r="M219" s="4" t="str">
        <f>IF(AND(L219="Ja",Inddata!N234&gt;0,Inddata!N234&lt;1.00000001),Inddata!N234,IF(OR(L219="Nej",L219="Ja"),0,"Irrelevant"))</f>
        <v>Irrelevant</v>
      </c>
      <c r="N219" s="4" t="str">
        <f>IF(AND(OR(I219="Motorvejsstrækning",I219="Frakørselsflettestrækning",I219="Tilkørselsflettestrækning"),Inddata!O234=""),3,IF(AND(OR(I219="Motorvejsstrækning",I219="Frakørselsflettestrækning",I219="Tilkørselsflettestrækning"),Inddata!O234&lt;11,Inddata!O234&gt;-0.00000001),Inddata!O234,"Irrelevant"))</f>
        <v>Irrelevant</v>
      </c>
      <c r="O219" s="4" t="str">
        <f>IF(AND(OR(I219="Motorvejsstrækning",I219="Frakørselsflettestrækning",I219="Tilkørselsflettestrækning",I219="Frakørselsrampe",I219="Tilkørselsrampe"),Inddata!P234=""),0.5,IF(AND(OR(I219="Motorvejsstrækning",I219="Frakørselsflettestrækning",I219="Tilkørselsflettestrækning",I219="Frakørselsrampe",I219="Tilkørselsrampe"),Inddata!P234&gt;-0.00000001,Inddata!P234&lt;11),Inddata!P234,"Irrelevant"))</f>
        <v>Irrelevant</v>
      </c>
      <c r="P219" s="4" t="str">
        <f>IF(AND(OR(I219="Motorvejsstrækning",I219="Frakørselsflettestrækning",I219="Tilkørselsflettestrækning"),Inddata!Q234=""),5,IF(AND(OR(I219="Motorvejsstrækning",I219="Frakørselsflettestrækning",I219="Tilkørselsflettestrækning"),Inddata!Q234&gt;-0.00000001,Inddata!Q234&lt;101),Inddata!Q234,"Irrelevant"))</f>
        <v>Irrelevant</v>
      </c>
      <c r="Q219" s="4" t="str">
        <f>IF(AND(OR(I219="Motorvejsstrækning",I219="Frakørselsflettestrækning",I219="Tilkørselsflettestrækning"),Inddata!R234=""),"Lige",IF(AND(OR(I219="Motorvejsstrækning",I219="Frakørselsflettestrækning",I219="Tilkørselsflettestrækning"),Inddata!R234&gt;10),Inddata!R234,"Irrelevant"))</f>
        <v>Irrelevant</v>
      </c>
      <c r="R219" s="4" t="str">
        <f>IF(Q219="Lige",0,IF(AND(OR(I219="Motorvejsstrækning",I219="Frakørselsflettestrækning",I219="Tilkørselsflettestrækning"),OR(Inddata!S234="",Inddata!S234&gt;(G219*1000))),G219*1000,IF(AND(OR(I219="Motorvejsstrækning",I219="Frakørselsflettestrækning",I219="Tilkørselsflettestrækning"),Inddata!S234&gt;0),Inddata!S234,"Irrelevant")))</f>
        <v>Irrelevant</v>
      </c>
      <c r="S219" s="4" t="str">
        <f>IF(AND(OR(I219="Motorvejsstrækning",I219="Frakørselsflettestrækning",I219="Tilkørselsflettestrækning"),Inddata!T234=""),"Lige",IF(AND(OR(I219="Motorvejsstrækning",I219="Frakørselsflettestrækning",I219="Tilkørselsflettestrækning"),Inddata!T234&gt;10),Inddata!T234,"Irrelevant"))</f>
        <v>Irrelevant</v>
      </c>
      <c r="T219" s="4" t="str">
        <f>IF(S219="Lige",0,IF(R219="Irrelevant","Irrelevant",IF(AND(OR(I219="Motorvejsstrækning",I219="Frakørselsflettestrækning",I219="Tilkørselsflettestrækning"),OR(Inddata!U234="",Inddata!U234&gt;(G219*1000-R219))),G219*1000-R219,IF(AND(OR(I219="Motorvejsstrækning",I219="Frakørselsflettestrækning",I219="Tilkørselsflettestrækning"),Inddata!U234&gt;0),Inddata!U234,"Irrelevant"))))</f>
        <v>Irrelevant</v>
      </c>
      <c r="U219" s="4" t="str">
        <f>IF(AND(OR(I219="Motorvejsstrækning",I219="Frakørselsflettestrækning",I219="Tilkørselsflettestrækning",I219="Frakørselsrampe",I219="Tilkørselsrampe"),Inddata!V234=""),"Nej",IF(OR(I219="Motorvejsstrækning",I219="Frakørselsflettestrækning",I219="Tilkørselsflettestrækning",I219="Frakørselsrampe",I219="Tilkørselsrampe"),Inddata!V234,"Irrelevant"))</f>
        <v>Irrelevant</v>
      </c>
      <c r="V219" s="4" t="str">
        <f>IF(W219="Lige",IF(AND(OR(I219="Frakørselsrampe",I219="Tilkørselsrampe"),Inddata!W234=""),"Lige ruderrampe",IF(OR(I219="Frakørselsrampe",I219="Tilkørselsrampe"),Inddata!W234,"Irrelevant")),"Irrelevant")</f>
        <v>Irrelevant</v>
      </c>
      <c r="W219" s="4" t="str">
        <f>IF(AND(OR(I219="Frakørselsrampe",I219="Tilkørselsrampe"),Inddata!X234=""),"Lige",IF(AND(OR(I219="Frakørselsrampe",I219="Tilkørselsrampe"),Inddata!X234&gt;10),Inddata!X234,"Irrelevant"))</f>
        <v>Irrelevant</v>
      </c>
      <c r="X219" s="4" t="str">
        <f>IF(AND(OR(I219="Frakørselsrampe",I219="Tilkørselsrampe"),OR(Inddata!Y234="",Inddata!Y234&gt;(G219*1000))),G219*1000,IF(AND(OR(I219="Frakørselsrampe",I219="Tilkørselsrampe"),Inddata!Y234&gt;0),Inddata!Y234,"Irrelevant"))</f>
        <v>Irrelevant</v>
      </c>
      <c r="Y219" s="4" t="str">
        <f>IF(AND(I219="Frakørselsrampe",Inddata!Z234=""),95,IF(AND(I219="Tilkørselsrampe",Inddata!Z234=""),45,IF(AND(OR(I219="Frakørselsrampe",I219="Tilkørselsrampe"),Inddata!Z234&gt;4,Inddata!Z234&lt;200),Inddata!Z234,"Irrelevant")))</f>
        <v>Irrelevant</v>
      </c>
      <c r="Z219" s="4" t="str">
        <f>IF(AND(OR(I219="Frakørselsrampe",I219="Tilkørselsrampe"),Inddata!AA234=""),"Lige",IF(AND(OR(I219="Frakørselsrampe",I219="Tilkørselsrampe"),Inddata!AA234&gt;10),Inddata!AA234,"Irrelevant"))</f>
        <v>Irrelevant</v>
      </c>
      <c r="AA219" s="4" t="str">
        <f>IF(X219="Irrelevant","Irrelevant",IF(AND(OR(I219="Frakørselsrampe",I219="Tilkørselsrampe"),OR(Inddata!AB234="",Inddata!AB234&gt;(G219*1000-X219))),G219*1000-X219,IF(AND(OR(I219="Frakørselsrampe",I219="Tilkørselsrampe"),Inddata!AB234&gt;0),Inddata!AB234,"Irrelevant")))</f>
        <v>Irrelevant</v>
      </c>
      <c r="AB219" s="4" t="str">
        <f>IF(AND(I219="Frakørselsrampe",Inddata!AC234=""),60,IF(AND(I219="Tilkørselsrampe",Inddata!AC234=""),80,IF(AND(OR(I219="Frakørselsrampe",I219="Tilkørselsrampe"),Inddata!AC234&gt;4,Inddata!AC234&lt;200),Inddata!AC234,"Irrelevant")))</f>
        <v>Irrelevant</v>
      </c>
      <c r="AC219" s="4" t="str">
        <f>IF(AND(OR(I219="Motorvejsstrækning",I219="Frakørselsflettestrækning",I219="Tilkørselsflettestrækning"),Inddata!AD234=""),"Nej",IF(OR(I219="Motorvejsstrækning",I219="Frakørselsflettestrækning",I219="Tilkørselsflettestrækning"),Inddata!AD234,"Irrelevant"))</f>
        <v>Irrelevant</v>
      </c>
      <c r="AD219" s="4" t="str">
        <f>IF(AND(OR(I219="Motorvejsstrækning",I219="Frakørselsflettestrækning",I219="Tilkørselsflettestrækning"),Inddata!AE234=""),"130 km/t",IF(OR(I219="Motorvejsstrækning",I219="Frakørselsflettestrækning",I219="Tilkørselsflettestrækning"),Inddata!AE234,"Irrelevant"))</f>
        <v>Irrelevant</v>
      </c>
      <c r="AE219" s="4" t="str">
        <f>IF(AND(I219="Tilkørselsflettestrækning",Inddata!AF234=""),"Nej",IF(I219="Tilkørselsflettestrækning",Inddata!AF234,"Irrelevant"))</f>
        <v>Irrelevant</v>
      </c>
      <c r="AF219" s="4" t="str">
        <f>IF(AND(AE219="Ja",Inddata!AG234&gt;0,Inddata!AG234&lt;1.00000001),Inddata!AG234,IF(OR(AE219="Nej",AE219="Ja"),0,"Irrelevant"))</f>
        <v>Irrelevant</v>
      </c>
    </row>
    <row r="220" spans="1:32" x14ac:dyDescent="0.25">
      <c r="A220" s="4" t="str">
        <f>IF(Inddata!A235="","",Inddata!A235)</f>
        <v/>
      </c>
      <c r="B220" s="4" t="str">
        <f>IF(Inddata!B235="","",Inddata!B235)</f>
        <v/>
      </c>
      <c r="C220" s="4" t="str">
        <f>IF(Inddata!C235="","",Inddata!C235)</f>
        <v/>
      </c>
      <c r="D220" s="4" t="str">
        <f>IF(Inddata!D235="","",Inddata!D235)</f>
        <v/>
      </c>
      <c r="E220" s="4" t="str">
        <f>IF(Inddata!E235="","",Inddata!E235)</f>
        <v/>
      </c>
      <c r="F220" s="4" t="str">
        <f>IF(Inddata!F235="","",Inddata!F235)</f>
        <v/>
      </c>
      <c r="G220" s="4">
        <f>IF(Inddata!G235="","",Inddata!G235)</f>
        <v>0</v>
      </c>
      <c r="H220" s="4" t="str">
        <f>IF(Inddata!H235&gt;0.5,Inddata!H235,"")</f>
        <v/>
      </c>
      <c r="I220" s="4" t="str">
        <f>IF(Inddata!I235="","",Inddata!I235)</f>
        <v/>
      </c>
      <c r="J220" s="4" t="str">
        <f>IF(AND(OR(I220="Motorvejsstrækning",I220="Frakørselsflettestrækning",I220="Tilkørselsflettestrækning"),Inddata!K235=""),2,IF(AND(OR(I220="Motorvejsstrækning",I220="Frakørselsflettestrækning",I220="Tilkørselsflettestrækning"),Inddata!K235&gt;0.5,Inddata!K235&lt;21),Inddata!K235,"Irrelevant"))</f>
        <v>Irrelevant</v>
      </c>
      <c r="K220" s="4" t="str">
        <f>IF(AND(OR(I220="Motorvejsstrækning",I220="Frakørselsflettestrækning",I220="Tilkørselsflettestrækning",I220="Frakørselsrampe",I220="Tilkørselsrampe"),Inddata!L235=""),3.5,IF(AND(OR(I220="Motorvejsstrækning",I220="Frakørselsflettestrækning",I220="Tilkørselsflettestrækning",I220="Frakørselsrampe",I220="Tilkørselsrampe"),Inddata!L235&gt;1.5,Inddata!L235&lt;11),Inddata!L235,"Irrelevant"))</f>
        <v>Irrelevant</v>
      </c>
      <c r="L220" s="4" t="str">
        <f>IF(AND(I220="Motorvejsstrækning",Inddata!M235=""),"Nej",IF(I220="Motorvejsstrækning",Inddata!M235,"Irrelevant"))</f>
        <v>Irrelevant</v>
      </c>
      <c r="M220" s="4" t="str">
        <f>IF(AND(L220="Ja",Inddata!N235&gt;0,Inddata!N235&lt;1.00000001),Inddata!N235,IF(OR(L220="Nej",L220="Ja"),0,"Irrelevant"))</f>
        <v>Irrelevant</v>
      </c>
      <c r="N220" s="4" t="str">
        <f>IF(AND(OR(I220="Motorvejsstrækning",I220="Frakørselsflettestrækning",I220="Tilkørselsflettestrækning"),Inddata!O235=""),3,IF(AND(OR(I220="Motorvejsstrækning",I220="Frakørselsflettestrækning",I220="Tilkørselsflettestrækning"),Inddata!O235&lt;11,Inddata!O235&gt;-0.00000001),Inddata!O235,"Irrelevant"))</f>
        <v>Irrelevant</v>
      </c>
      <c r="O220" s="4" t="str">
        <f>IF(AND(OR(I220="Motorvejsstrækning",I220="Frakørselsflettestrækning",I220="Tilkørselsflettestrækning",I220="Frakørselsrampe",I220="Tilkørselsrampe"),Inddata!P235=""),0.5,IF(AND(OR(I220="Motorvejsstrækning",I220="Frakørselsflettestrækning",I220="Tilkørselsflettestrækning",I220="Frakørselsrampe",I220="Tilkørselsrampe"),Inddata!P235&gt;-0.00000001,Inddata!P235&lt;11),Inddata!P235,"Irrelevant"))</f>
        <v>Irrelevant</v>
      </c>
      <c r="P220" s="4" t="str">
        <f>IF(AND(OR(I220="Motorvejsstrækning",I220="Frakørselsflettestrækning",I220="Tilkørselsflettestrækning"),Inddata!Q235=""),5,IF(AND(OR(I220="Motorvejsstrækning",I220="Frakørselsflettestrækning",I220="Tilkørselsflettestrækning"),Inddata!Q235&gt;-0.00000001,Inddata!Q235&lt;101),Inddata!Q235,"Irrelevant"))</f>
        <v>Irrelevant</v>
      </c>
      <c r="Q220" s="4" t="str">
        <f>IF(AND(OR(I220="Motorvejsstrækning",I220="Frakørselsflettestrækning",I220="Tilkørselsflettestrækning"),Inddata!R235=""),"Lige",IF(AND(OR(I220="Motorvejsstrækning",I220="Frakørselsflettestrækning",I220="Tilkørselsflettestrækning"),Inddata!R235&gt;10),Inddata!R235,"Irrelevant"))</f>
        <v>Irrelevant</v>
      </c>
      <c r="R220" s="4" t="str">
        <f>IF(Q220="Lige",0,IF(AND(OR(I220="Motorvejsstrækning",I220="Frakørselsflettestrækning",I220="Tilkørselsflettestrækning"),OR(Inddata!S235="",Inddata!S235&gt;(G220*1000))),G220*1000,IF(AND(OR(I220="Motorvejsstrækning",I220="Frakørselsflettestrækning",I220="Tilkørselsflettestrækning"),Inddata!S235&gt;0),Inddata!S235,"Irrelevant")))</f>
        <v>Irrelevant</v>
      </c>
      <c r="S220" s="4" t="str">
        <f>IF(AND(OR(I220="Motorvejsstrækning",I220="Frakørselsflettestrækning",I220="Tilkørselsflettestrækning"),Inddata!T235=""),"Lige",IF(AND(OR(I220="Motorvejsstrækning",I220="Frakørselsflettestrækning",I220="Tilkørselsflettestrækning"),Inddata!T235&gt;10),Inddata!T235,"Irrelevant"))</f>
        <v>Irrelevant</v>
      </c>
      <c r="T220" s="4" t="str">
        <f>IF(S220="Lige",0,IF(R220="Irrelevant","Irrelevant",IF(AND(OR(I220="Motorvejsstrækning",I220="Frakørselsflettestrækning",I220="Tilkørselsflettestrækning"),OR(Inddata!U235="",Inddata!U235&gt;(G220*1000-R220))),G220*1000-R220,IF(AND(OR(I220="Motorvejsstrækning",I220="Frakørselsflettestrækning",I220="Tilkørselsflettestrækning"),Inddata!U235&gt;0),Inddata!U235,"Irrelevant"))))</f>
        <v>Irrelevant</v>
      </c>
      <c r="U220" s="4" t="str">
        <f>IF(AND(OR(I220="Motorvejsstrækning",I220="Frakørselsflettestrækning",I220="Tilkørselsflettestrækning",I220="Frakørselsrampe",I220="Tilkørselsrampe"),Inddata!V235=""),"Nej",IF(OR(I220="Motorvejsstrækning",I220="Frakørselsflettestrækning",I220="Tilkørselsflettestrækning",I220="Frakørselsrampe",I220="Tilkørselsrampe"),Inddata!V235,"Irrelevant"))</f>
        <v>Irrelevant</v>
      </c>
      <c r="V220" s="4" t="str">
        <f>IF(W220="Lige",IF(AND(OR(I220="Frakørselsrampe",I220="Tilkørselsrampe"),Inddata!W235=""),"Lige ruderrampe",IF(OR(I220="Frakørselsrampe",I220="Tilkørselsrampe"),Inddata!W235,"Irrelevant")),"Irrelevant")</f>
        <v>Irrelevant</v>
      </c>
      <c r="W220" s="4" t="str">
        <f>IF(AND(OR(I220="Frakørselsrampe",I220="Tilkørselsrampe"),Inddata!X235=""),"Lige",IF(AND(OR(I220="Frakørselsrampe",I220="Tilkørselsrampe"),Inddata!X235&gt;10),Inddata!X235,"Irrelevant"))</f>
        <v>Irrelevant</v>
      </c>
      <c r="X220" s="4" t="str">
        <f>IF(AND(OR(I220="Frakørselsrampe",I220="Tilkørselsrampe"),OR(Inddata!Y235="",Inddata!Y235&gt;(G220*1000))),G220*1000,IF(AND(OR(I220="Frakørselsrampe",I220="Tilkørselsrampe"),Inddata!Y235&gt;0),Inddata!Y235,"Irrelevant"))</f>
        <v>Irrelevant</v>
      </c>
      <c r="Y220" s="4" t="str">
        <f>IF(AND(I220="Frakørselsrampe",Inddata!Z235=""),95,IF(AND(I220="Tilkørselsrampe",Inddata!Z235=""),45,IF(AND(OR(I220="Frakørselsrampe",I220="Tilkørselsrampe"),Inddata!Z235&gt;4,Inddata!Z235&lt;200),Inddata!Z235,"Irrelevant")))</f>
        <v>Irrelevant</v>
      </c>
      <c r="Z220" s="4" t="str">
        <f>IF(AND(OR(I220="Frakørselsrampe",I220="Tilkørselsrampe"),Inddata!AA235=""),"Lige",IF(AND(OR(I220="Frakørselsrampe",I220="Tilkørselsrampe"),Inddata!AA235&gt;10),Inddata!AA235,"Irrelevant"))</f>
        <v>Irrelevant</v>
      </c>
      <c r="AA220" s="4" t="str">
        <f>IF(X220="Irrelevant","Irrelevant",IF(AND(OR(I220="Frakørselsrampe",I220="Tilkørselsrampe"),OR(Inddata!AB235="",Inddata!AB235&gt;(G220*1000-X220))),G220*1000-X220,IF(AND(OR(I220="Frakørselsrampe",I220="Tilkørselsrampe"),Inddata!AB235&gt;0),Inddata!AB235,"Irrelevant")))</f>
        <v>Irrelevant</v>
      </c>
      <c r="AB220" s="4" t="str">
        <f>IF(AND(I220="Frakørselsrampe",Inddata!AC235=""),60,IF(AND(I220="Tilkørselsrampe",Inddata!AC235=""),80,IF(AND(OR(I220="Frakørselsrampe",I220="Tilkørselsrampe"),Inddata!AC235&gt;4,Inddata!AC235&lt;200),Inddata!AC235,"Irrelevant")))</f>
        <v>Irrelevant</v>
      </c>
      <c r="AC220" s="4" t="str">
        <f>IF(AND(OR(I220="Motorvejsstrækning",I220="Frakørselsflettestrækning",I220="Tilkørselsflettestrækning"),Inddata!AD235=""),"Nej",IF(OR(I220="Motorvejsstrækning",I220="Frakørselsflettestrækning",I220="Tilkørselsflettestrækning"),Inddata!AD235,"Irrelevant"))</f>
        <v>Irrelevant</v>
      </c>
      <c r="AD220" s="4" t="str">
        <f>IF(AND(OR(I220="Motorvejsstrækning",I220="Frakørselsflettestrækning",I220="Tilkørselsflettestrækning"),Inddata!AE235=""),"130 km/t",IF(OR(I220="Motorvejsstrækning",I220="Frakørselsflettestrækning",I220="Tilkørselsflettestrækning"),Inddata!AE235,"Irrelevant"))</f>
        <v>Irrelevant</v>
      </c>
      <c r="AE220" s="4" t="str">
        <f>IF(AND(I220="Tilkørselsflettestrækning",Inddata!AF235=""),"Nej",IF(I220="Tilkørselsflettestrækning",Inddata!AF235,"Irrelevant"))</f>
        <v>Irrelevant</v>
      </c>
      <c r="AF220" s="4" t="str">
        <f>IF(AND(AE220="Ja",Inddata!AG235&gt;0,Inddata!AG235&lt;1.00000001),Inddata!AG235,IF(OR(AE220="Nej",AE220="Ja"),0,"Irrelevant"))</f>
        <v>Irrelevant</v>
      </c>
    </row>
    <row r="221" spans="1:32" x14ac:dyDescent="0.25">
      <c r="A221" s="4" t="str">
        <f>IF(Inddata!A236="","",Inddata!A236)</f>
        <v/>
      </c>
      <c r="B221" s="4" t="str">
        <f>IF(Inddata!B236="","",Inddata!B236)</f>
        <v/>
      </c>
      <c r="C221" s="4" t="str">
        <f>IF(Inddata!C236="","",Inddata!C236)</f>
        <v/>
      </c>
      <c r="D221" s="4" t="str">
        <f>IF(Inddata!D236="","",Inddata!D236)</f>
        <v/>
      </c>
      <c r="E221" s="4" t="str">
        <f>IF(Inddata!E236="","",Inddata!E236)</f>
        <v/>
      </c>
      <c r="F221" s="4" t="str">
        <f>IF(Inddata!F236="","",Inddata!F236)</f>
        <v/>
      </c>
      <c r="G221" s="4">
        <f>IF(Inddata!G236="","",Inddata!G236)</f>
        <v>0</v>
      </c>
      <c r="H221" s="4" t="str">
        <f>IF(Inddata!H236&gt;0.5,Inddata!H236,"")</f>
        <v/>
      </c>
      <c r="I221" s="4" t="str">
        <f>IF(Inddata!I236="","",Inddata!I236)</f>
        <v/>
      </c>
      <c r="J221" s="4" t="str">
        <f>IF(AND(OR(I221="Motorvejsstrækning",I221="Frakørselsflettestrækning",I221="Tilkørselsflettestrækning"),Inddata!K236=""),2,IF(AND(OR(I221="Motorvejsstrækning",I221="Frakørselsflettestrækning",I221="Tilkørselsflettestrækning"),Inddata!K236&gt;0.5,Inddata!K236&lt;21),Inddata!K236,"Irrelevant"))</f>
        <v>Irrelevant</v>
      </c>
      <c r="K221" s="4" t="str">
        <f>IF(AND(OR(I221="Motorvejsstrækning",I221="Frakørselsflettestrækning",I221="Tilkørselsflettestrækning",I221="Frakørselsrampe",I221="Tilkørselsrampe"),Inddata!L236=""),3.5,IF(AND(OR(I221="Motorvejsstrækning",I221="Frakørselsflettestrækning",I221="Tilkørselsflettestrækning",I221="Frakørselsrampe",I221="Tilkørselsrampe"),Inddata!L236&gt;1.5,Inddata!L236&lt;11),Inddata!L236,"Irrelevant"))</f>
        <v>Irrelevant</v>
      </c>
      <c r="L221" s="4" t="str">
        <f>IF(AND(I221="Motorvejsstrækning",Inddata!M236=""),"Nej",IF(I221="Motorvejsstrækning",Inddata!M236,"Irrelevant"))</f>
        <v>Irrelevant</v>
      </c>
      <c r="M221" s="4" t="str">
        <f>IF(AND(L221="Ja",Inddata!N236&gt;0,Inddata!N236&lt;1.00000001),Inddata!N236,IF(OR(L221="Nej",L221="Ja"),0,"Irrelevant"))</f>
        <v>Irrelevant</v>
      </c>
      <c r="N221" s="4" t="str">
        <f>IF(AND(OR(I221="Motorvejsstrækning",I221="Frakørselsflettestrækning",I221="Tilkørselsflettestrækning"),Inddata!O236=""),3,IF(AND(OR(I221="Motorvejsstrækning",I221="Frakørselsflettestrækning",I221="Tilkørselsflettestrækning"),Inddata!O236&lt;11,Inddata!O236&gt;-0.00000001),Inddata!O236,"Irrelevant"))</f>
        <v>Irrelevant</v>
      </c>
      <c r="O221" s="4" t="str">
        <f>IF(AND(OR(I221="Motorvejsstrækning",I221="Frakørselsflettestrækning",I221="Tilkørselsflettestrækning",I221="Frakørselsrampe",I221="Tilkørselsrampe"),Inddata!P236=""),0.5,IF(AND(OR(I221="Motorvejsstrækning",I221="Frakørselsflettestrækning",I221="Tilkørselsflettestrækning",I221="Frakørselsrampe",I221="Tilkørselsrampe"),Inddata!P236&gt;-0.00000001,Inddata!P236&lt;11),Inddata!P236,"Irrelevant"))</f>
        <v>Irrelevant</v>
      </c>
      <c r="P221" s="4" t="str">
        <f>IF(AND(OR(I221="Motorvejsstrækning",I221="Frakørselsflettestrækning",I221="Tilkørselsflettestrækning"),Inddata!Q236=""),5,IF(AND(OR(I221="Motorvejsstrækning",I221="Frakørselsflettestrækning",I221="Tilkørselsflettestrækning"),Inddata!Q236&gt;-0.00000001,Inddata!Q236&lt;101),Inddata!Q236,"Irrelevant"))</f>
        <v>Irrelevant</v>
      </c>
      <c r="Q221" s="4" t="str">
        <f>IF(AND(OR(I221="Motorvejsstrækning",I221="Frakørselsflettestrækning",I221="Tilkørselsflettestrækning"),Inddata!R236=""),"Lige",IF(AND(OR(I221="Motorvejsstrækning",I221="Frakørselsflettestrækning",I221="Tilkørselsflettestrækning"),Inddata!R236&gt;10),Inddata!R236,"Irrelevant"))</f>
        <v>Irrelevant</v>
      </c>
      <c r="R221" s="4" t="str">
        <f>IF(Q221="Lige",0,IF(AND(OR(I221="Motorvejsstrækning",I221="Frakørselsflettestrækning",I221="Tilkørselsflettestrækning"),OR(Inddata!S236="",Inddata!S236&gt;(G221*1000))),G221*1000,IF(AND(OR(I221="Motorvejsstrækning",I221="Frakørselsflettestrækning",I221="Tilkørselsflettestrækning"),Inddata!S236&gt;0),Inddata!S236,"Irrelevant")))</f>
        <v>Irrelevant</v>
      </c>
      <c r="S221" s="4" t="str">
        <f>IF(AND(OR(I221="Motorvejsstrækning",I221="Frakørselsflettestrækning",I221="Tilkørselsflettestrækning"),Inddata!T236=""),"Lige",IF(AND(OR(I221="Motorvejsstrækning",I221="Frakørselsflettestrækning",I221="Tilkørselsflettestrækning"),Inddata!T236&gt;10),Inddata!T236,"Irrelevant"))</f>
        <v>Irrelevant</v>
      </c>
      <c r="T221" s="4" t="str">
        <f>IF(S221="Lige",0,IF(R221="Irrelevant","Irrelevant",IF(AND(OR(I221="Motorvejsstrækning",I221="Frakørselsflettestrækning",I221="Tilkørselsflettestrækning"),OR(Inddata!U236="",Inddata!U236&gt;(G221*1000-R221))),G221*1000-R221,IF(AND(OR(I221="Motorvejsstrækning",I221="Frakørselsflettestrækning",I221="Tilkørselsflettestrækning"),Inddata!U236&gt;0),Inddata!U236,"Irrelevant"))))</f>
        <v>Irrelevant</v>
      </c>
      <c r="U221" s="4" t="str">
        <f>IF(AND(OR(I221="Motorvejsstrækning",I221="Frakørselsflettestrækning",I221="Tilkørselsflettestrækning",I221="Frakørselsrampe",I221="Tilkørselsrampe"),Inddata!V236=""),"Nej",IF(OR(I221="Motorvejsstrækning",I221="Frakørselsflettestrækning",I221="Tilkørselsflettestrækning",I221="Frakørselsrampe",I221="Tilkørselsrampe"),Inddata!V236,"Irrelevant"))</f>
        <v>Irrelevant</v>
      </c>
      <c r="V221" s="4" t="str">
        <f>IF(W221="Lige",IF(AND(OR(I221="Frakørselsrampe",I221="Tilkørselsrampe"),Inddata!W236=""),"Lige ruderrampe",IF(OR(I221="Frakørselsrampe",I221="Tilkørselsrampe"),Inddata!W236,"Irrelevant")),"Irrelevant")</f>
        <v>Irrelevant</v>
      </c>
      <c r="W221" s="4" t="str">
        <f>IF(AND(OR(I221="Frakørselsrampe",I221="Tilkørselsrampe"),Inddata!X236=""),"Lige",IF(AND(OR(I221="Frakørselsrampe",I221="Tilkørselsrampe"),Inddata!X236&gt;10),Inddata!X236,"Irrelevant"))</f>
        <v>Irrelevant</v>
      </c>
      <c r="X221" s="4" t="str">
        <f>IF(AND(OR(I221="Frakørselsrampe",I221="Tilkørselsrampe"),OR(Inddata!Y236="",Inddata!Y236&gt;(G221*1000))),G221*1000,IF(AND(OR(I221="Frakørselsrampe",I221="Tilkørselsrampe"),Inddata!Y236&gt;0),Inddata!Y236,"Irrelevant"))</f>
        <v>Irrelevant</v>
      </c>
      <c r="Y221" s="4" t="str">
        <f>IF(AND(I221="Frakørselsrampe",Inddata!Z236=""),95,IF(AND(I221="Tilkørselsrampe",Inddata!Z236=""),45,IF(AND(OR(I221="Frakørselsrampe",I221="Tilkørselsrampe"),Inddata!Z236&gt;4,Inddata!Z236&lt;200),Inddata!Z236,"Irrelevant")))</f>
        <v>Irrelevant</v>
      </c>
      <c r="Z221" s="4" t="str">
        <f>IF(AND(OR(I221="Frakørselsrampe",I221="Tilkørselsrampe"),Inddata!AA236=""),"Lige",IF(AND(OR(I221="Frakørselsrampe",I221="Tilkørselsrampe"),Inddata!AA236&gt;10),Inddata!AA236,"Irrelevant"))</f>
        <v>Irrelevant</v>
      </c>
      <c r="AA221" s="4" t="str">
        <f>IF(X221="Irrelevant","Irrelevant",IF(AND(OR(I221="Frakørselsrampe",I221="Tilkørselsrampe"),OR(Inddata!AB236="",Inddata!AB236&gt;(G221*1000-X221))),G221*1000-X221,IF(AND(OR(I221="Frakørselsrampe",I221="Tilkørselsrampe"),Inddata!AB236&gt;0),Inddata!AB236,"Irrelevant")))</f>
        <v>Irrelevant</v>
      </c>
      <c r="AB221" s="4" t="str">
        <f>IF(AND(I221="Frakørselsrampe",Inddata!AC236=""),60,IF(AND(I221="Tilkørselsrampe",Inddata!AC236=""),80,IF(AND(OR(I221="Frakørselsrampe",I221="Tilkørselsrampe"),Inddata!AC236&gt;4,Inddata!AC236&lt;200),Inddata!AC236,"Irrelevant")))</f>
        <v>Irrelevant</v>
      </c>
      <c r="AC221" s="4" t="str">
        <f>IF(AND(OR(I221="Motorvejsstrækning",I221="Frakørselsflettestrækning",I221="Tilkørselsflettestrækning"),Inddata!AD236=""),"Nej",IF(OR(I221="Motorvejsstrækning",I221="Frakørselsflettestrækning",I221="Tilkørselsflettestrækning"),Inddata!AD236,"Irrelevant"))</f>
        <v>Irrelevant</v>
      </c>
      <c r="AD221" s="4" t="str">
        <f>IF(AND(OR(I221="Motorvejsstrækning",I221="Frakørselsflettestrækning",I221="Tilkørselsflettestrækning"),Inddata!AE236=""),"130 km/t",IF(OR(I221="Motorvejsstrækning",I221="Frakørselsflettestrækning",I221="Tilkørselsflettestrækning"),Inddata!AE236,"Irrelevant"))</f>
        <v>Irrelevant</v>
      </c>
      <c r="AE221" s="4" t="str">
        <f>IF(AND(I221="Tilkørselsflettestrækning",Inddata!AF236=""),"Nej",IF(I221="Tilkørselsflettestrækning",Inddata!AF236,"Irrelevant"))</f>
        <v>Irrelevant</v>
      </c>
      <c r="AF221" s="4" t="str">
        <f>IF(AND(AE221="Ja",Inddata!AG236&gt;0,Inddata!AG236&lt;1.00000001),Inddata!AG236,IF(OR(AE221="Nej",AE221="Ja"),0,"Irrelevant"))</f>
        <v>Irrelevant</v>
      </c>
    </row>
    <row r="222" spans="1:32" x14ac:dyDescent="0.25">
      <c r="A222" s="4" t="str">
        <f>IF(Inddata!A237="","",Inddata!A237)</f>
        <v/>
      </c>
      <c r="B222" s="4" t="str">
        <f>IF(Inddata!B237="","",Inddata!B237)</f>
        <v/>
      </c>
      <c r="C222" s="4" t="str">
        <f>IF(Inddata!C237="","",Inddata!C237)</f>
        <v/>
      </c>
      <c r="D222" s="4" t="str">
        <f>IF(Inddata!D237="","",Inddata!D237)</f>
        <v/>
      </c>
      <c r="E222" s="4" t="str">
        <f>IF(Inddata!E237="","",Inddata!E237)</f>
        <v/>
      </c>
      <c r="F222" s="4" t="str">
        <f>IF(Inddata!F237="","",Inddata!F237)</f>
        <v/>
      </c>
      <c r="G222" s="4">
        <f>IF(Inddata!G237="","",Inddata!G237)</f>
        <v>0</v>
      </c>
      <c r="H222" s="4" t="str">
        <f>IF(Inddata!H237&gt;0.5,Inddata!H237,"")</f>
        <v/>
      </c>
      <c r="I222" s="4" t="str">
        <f>IF(Inddata!I237="","",Inddata!I237)</f>
        <v/>
      </c>
      <c r="J222" s="4" t="str">
        <f>IF(AND(OR(I222="Motorvejsstrækning",I222="Frakørselsflettestrækning",I222="Tilkørselsflettestrækning"),Inddata!K237=""),2,IF(AND(OR(I222="Motorvejsstrækning",I222="Frakørselsflettestrækning",I222="Tilkørselsflettestrækning"),Inddata!K237&gt;0.5,Inddata!K237&lt;21),Inddata!K237,"Irrelevant"))</f>
        <v>Irrelevant</v>
      </c>
      <c r="K222" s="4" t="str">
        <f>IF(AND(OR(I222="Motorvejsstrækning",I222="Frakørselsflettestrækning",I222="Tilkørselsflettestrækning",I222="Frakørselsrampe",I222="Tilkørselsrampe"),Inddata!L237=""),3.5,IF(AND(OR(I222="Motorvejsstrækning",I222="Frakørselsflettestrækning",I222="Tilkørselsflettestrækning",I222="Frakørselsrampe",I222="Tilkørselsrampe"),Inddata!L237&gt;1.5,Inddata!L237&lt;11),Inddata!L237,"Irrelevant"))</f>
        <v>Irrelevant</v>
      </c>
      <c r="L222" s="4" t="str">
        <f>IF(AND(I222="Motorvejsstrækning",Inddata!M237=""),"Nej",IF(I222="Motorvejsstrækning",Inddata!M237,"Irrelevant"))</f>
        <v>Irrelevant</v>
      </c>
      <c r="M222" s="4" t="str">
        <f>IF(AND(L222="Ja",Inddata!N237&gt;0,Inddata!N237&lt;1.00000001),Inddata!N237,IF(OR(L222="Nej",L222="Ja"),0,"Irrelevant"))</f>
        <v>Irrelevant</v>
      </c>
      <c r="N222" s="4" t="str">
        <f>IF(AND(OR(I222="Motorvejsstrækning",I222="Frakørselsflettestrækning",I222="Tilkørselsflettestrækning"),Inddata!O237=""),3,IF(AND(OR(I222="Motorvejsstrækning",I222="Frakørselsflettestrækning",I222="Tilkørselsflettestrækning"),Inddata!O237&lt;11,Inddata!O237&gt;-0.00000001),Inddata!O237,"Irrelevant"))</f>
        <v>Irrelevant</v>
      </c>
      <c r="O222" s="4" t="str">
        <f>IF(AND(OR(I222="Motorvejsstrækning",I222="Frakørselsflettestrækning",I222="Tilkørselsflettestrækning",I222="Frakørselsrampe",I222="Tilkørselsrampe"),Inddata!P237=""),0.5,IF(AND(OR(I222="Motorvejsstrækning",I222="Frakørselsflettestrækning",I222="Tilkørselsflettestrækning",I222="Frakørselsrampe",I222="Tilkørselsrampe"),Inddata!P237&gt;-0.00000001,Inddata!P237&lt;11),Inddata!P237,"Irrelevant"))</f>
        <v>Irrelevant</v>
      </c>
      <c r="P222" s="4" t="str">
        <f>IF(AND(OR(I222="Motorvejsstrækning",I222="Frakørselsflettestrækning",I222="Tilkørselsflettestrækning"),Inddata!Q237=""),5,IF(AND(OR(I222="Motorvejsstrækning",I222="Frakørselsflettestrækning",I222="Tilkørselsflettestrækning"),Inddata!Q237&gt;-0.00000001,Inddata!Q237&lt;101),Inddata!Q237,"Irrelevant"))</f>
        <v>Irrelevant</v>
      </c>
      <c r="Q222" s="4" t="str">
        <f>IF(AND(OR(I222="Motorvejsstrækning",I222="Frakørselsflettestrækning",I222="Tilkørselsflettestrækning"),Inddata!R237=""),"Lige",IF(AND(OR(I222="Motorvejsstrækning",I222="Frakørselsflettestrækning",I222="Tilkørselsflettestrækning"),Inddata!R237&gt;10),Inddata!R237,"Irrelevant"))</f>
        <v>Irrelevant</v>
      </c>
      <c r="R222" s="4" t="str">
        <f>IF(Q222="Lige",0,IF(AND(OR(I222="Motorvejsstrækning",I222="Frakørselsflettestrækning",I222="Tilkørselsflettestrækning"),OR(Inddata!S237="",Inddata!S237&gt;(G222*1000))),G222*1000,IF(AND(OR(I222="Motorvejsstrækning",I222="Frakørselsflettestrækning",I222="Tilkørselsflettestrækning"),Inddata!S237&gt;0),Inddata!S237,"Irrelevant")))</f>
        <v>Irrelevant</v>
      </c>
      <c r="S222" s="4" t="str">
        <f>IF(AND(OR(I222="Motorvejsstrækning",I222="Frakørselsflettestrækning",I222="Tilkørselsflettestrækning"),Inddata!T237=""),"Lige",IF(AND(OR(I222="Motorvejsstrækning",I222="Frakørselsflettestrækning",I222="Tilkørselsflettestrækning"),Inddata!T237&gt;10),Inddata!T237,"Irrelevant"))</f>
        <v>Irrelevant</v>
      </c>
      <c r="T222" s="4" t="str">
        <f>IF(S222="Lige",0,IF(R222="Irrelevant","Irrelevant",IF(AND(OR(I222="Motorvejsstrækning",I222="Frakørselsflettestrækning",I222="Tilkørselsflettestrækning"),OR(Inddata!U237="",Inddata!U237&gt;(G222*1000-R222))),G222*1000-R222,IF(AND(OR(I222="Motorvejsstrækning",I222="Frakørselsflettestrækning",I222="Tilkørselsflettestrækning"),Inddata!U237&gt;0),Inddata!U237,"Irrelevant"))))</f>
        <v>Irrelevant</v>
      </c>
      <c r="U222" s="4" t="str">
        <f>IF(AND(OR(I222="Motorvejsstrækning",I222="Frakørselsflettestrækning",I222="Tilkørselsflettestrækning",I222="Frakørselsrampe",I222="Tilkørselsrampe"),Inddata!V237=""),"Nej",IF(OR(I222="Motorvejsstrækning",I222="Frakørselsflettestrækning",I222="Tilkørselsflettestrækning",I222="Frakørselsrampe",I222="Tilkørselsrampe"),Inddata!V237,"Irrelevant"))</f>
        <v>Irrelevant</v>
      </c>
      <c r="V222" s="4" t="str">
        <f>IF(W222="Lige",IF(AND(OR(I222="Frakørselsrampe",I222="Tilkørselsrampe"),Inddata!W237=""),"Lige ruderrampe",IF(OR(I222="Frakørselsrampe",I222="Tilkørselsrampe"),Inddata!W237,"Irrelevant")),"Irrelevant")</f>
        <v>Irrelevant</v>
      </c>
      <c r="W222" s="4" t="str">
        <f>IF(AND(OR(I222="Frakørselsrampe",I222="Tilkørselsrampe"),Inddata!X237=""),"Lige",IF(AND(OR(I222="Frakørselsrampe",I222="Tilkørselsrampe"),Inddata!X237&gt;10),Inddata!X237,"Irrelevant"))</f>
        <v>Irrelevant</v>
      </c>
      <c r="X222" s="4" t="str">
        <f>IF(AND(OR(I222="Frakørselsrampe",I222="Tilkørselsrampe"),OR(Inddata!Y237="",Inddata!Y237&gt;(G222*1000))),G222*1000,IF(AND(OR(I222="Frakørselsrampe",I222="Tilkørselsrampe"),Inddata!Y237&gt;0),Inddata!Y237,"Irrelevant"))</f>
        <v>Irrelevant</v>
      </c>
      <c r="Y222" s="4" t="str">
        <f>IF(AND(I222="Frakørselsrampe",Inddata!Z237=""),95,IF(AND(I222="Tilkørselsrampe",Inddata!Z237=""),45,IF(AND(OR(I222="Frakørselsrampe",I222="Tilkørselsrampe"),Inddata!Z237&gt;4,Inddata!Z237&lt;200),Inddata!Z237,"Irrelevant")))</f>
        <v>Irrelevant</v>
      </c>
      <c r="Z222" s="4" t="str">
        <f>IF(AND(OR(I222="Frakørselsrampe",I222="Tilkørselsrampe"),Inddata!AA237=""),"Lige",IF(AND(OR(I222="Frakørselsrampe",I222="Tilkørselsrampe"),Inddata!AA237&gt;10),Inddata!AA237,"Irrelevant"))</f>
        <v>Irrelevant</v>
      </c>
      <c r="AA222" s="4" t="str">
        <f>IF(X222="Irrelevant","Irrelevant",IF(AND(OR(I222="Frakørselsrampe",I222="Tilkørselsrampe"),OR(Inddata!AB237="",Inddata!AB237&gt;(G222*1000-X222))),G222*1000-X222,IF(AND(OR(I222="Frakørselsrampe",I222="Tilkørselsrampe"),Inddata!AB237&gt;0),Inddata!AB237,"Irrelevant")))</f>
        <v>Irrelevant</v>
      </c>
      <c r="AB222" s="4" t="str">
        <f>IF(AND(I222="Frakørselsrampe",Inddata!AC237=""),60,IF(AND(I222="Tilkørselsrampe",Inddata!AC237=""),80,IF(AND(OR(I222="Frakørselsrampe",I222="Tilkørselsrampe"),Inddata!AC237&gt;4,Inddata!AC237&lt;200),Inddata!AC237,"Irrelevant")))</f>
        <v>Irrelevant</v>
      </c>
      <c r="AC222" s="4" t="str">
        <f>IF(AND(OR(I222="Motorvejsstrækning",I222="Frakørselsflettestrækning",I222="Tilkørselsflettestrækning"),Inddata!AD237=""),"Nej",IF(OR(I222="Motorvejsstrækning",I222="Frakørselsflettestrækning",I222="Tilkørselsflettestrækning"),Inddata!AD237,"Irrelevant"))</f>
        <v>Irrelevant</v>
      </c>
      <c r="AD222" s="4" t="str">
        <f>IF(AND(OR(I222="Motorvejsstrækning",I222="Frakørselsflettestrækning",I222="Tilkørselsflettestrækning"),Inddata!AE237=""),"130 km/t",IF(OR(I222="Motorvejsstrækning",I222="Frakørselsflettestrækning",I222="Tilkørselsflettestrækning"),Inddata!AE237,"Irrelevant"))</f>
        <v>Irrelevant</v>
      </c>
      <c r="AE222" s="4" t="str">
        <f>IF(AND(I222="Tilkørselsflettestrækning",Inddata!AF237=""),"Nej",IF(I222="Tilkørselsflettestrækning",Inddata!AF237,"Irrelevant"))</f>
        <v>Irrelevant</v>
      </c>
      <c r="AF222" s="4" t="str">
        <f>IF(AND(AE222="Ja",Inddata!AG237&gt;0,Inddata!AG237&lt;1.00000001),Inddata!AG237,IF(OR(AE222="Nej",AE222="Ja"),0,"Irrelevant"))</f>
        <v>Irrelevant</v>
      </c>
    </row>
    <row r="223" spans="1:32" x14ac:dyDescent="0.25">
      <c r="A223" s="4" t="str">
        <f>IF(Inddata!A238="","",Inddata!A238)</f>
        <v/>
      </c>
      <c r="B223" s="4" t="str">
        <f>IF(Inddata!B238="","",Inddata!B238)</f>
        <v/>
      </c>
      <c r="C223" s="4" t="str">
        <f>IF(Inddata!C238="","",Inddata!C238)</f>
        <v/>
      </c>
      <c r="D223" s="4" t="str">
        <f>IF(Inddata!D238="","",Inddata!D238)</f>
        <v/>
      </c>
      <c r="E223" s="4" t="str">
        <f>IF(Inddata!E238="","",Inddata!E238)</f>
        <v/>
      </c>
      <c r="F223" s="4" t="str">
        <f>IF(Inddata!F238="","",Inddata!F238)</f>
        <v/>
      </c>
      <c r="G223" s="4">
        <f>IF(Inddata!G238="","",Inddata!G238)</f>
        <v>0</v>
      </c>
      <c r="H223" s="4" t="str">
        <f>IF(Inddata!H238&gt;0.5,Inddata!H238,"")</f>
        <v/>
      </c>
      <c r="I223" s="4" t="str">
        <f>IF(Inddata!I238="","",Inddata!I238)</f>
        <v/>
      </c>
      <c r="J223" s="4" t="str">
        <f>IF(AND(OR(I223="Motorvejsstrækning",I223="Frakørselsflettestrækning",I223="Tilkørselsflettestrækning"),Inddata!K238=""),2,IF(AND(OR(I223="Motorvejsstrækning",I223="Frakørselsflettestrækning",I223="Tilkørselsflettestrækning"),Inddata!K238&gt;0.5,Inddata!K238&lt;21),Inddata!K238,"Irrelevant"))</f>
        <v>Irrelevant</v>
      </c>
      <c r="K223" s="4" t="str">
        <f>IF(AND(OR(I223="Motorvejsstrækning",I223="Frakørselsflettestrækning",I223="Tilkørselsflettestrækning",I223="Frakørselsrampe",I223="Tilkørselsrampe"),Inddata!L238=""),3.5,IF(AND(OR(I223="Motorvejsstrækning",I223="Frakørselsflettestrækning",I223="Tilkørselsflettestrækning",I223="Frakørselsrampe",I223="Tilkørselsrampe"),Inddata!L238&gt;1.5,Inddata!L238&lt;11),Inddata!L238,"Irrelevant"))</f>
        <v>Irrelevant</v>
      </c>
      <c r="L223" s="4" t="str">
        <f>IF(AND(I223="Motorvejsstrækning",Inddata!M238=""),"Nej",IF(I223="Motorvejsstrækning",Inddata!M238,"Irrelevant"))</f>
        <v>Irrelevant</v>
      </c>
      <c r="M223" s="4" t="str">
        <f>IF(AND(L223="Ja",Inddata!N238&gt;0,Inddata!N238&lt;1.00000001),Inddata!N238,IF(OR(L223="Nej",L223="Ja"),0,"Irrelevant"))</f>
        <v>Irrelevant</v>
      </c>
      <c r="N223" s="4" t="str">
        <f>IF(AND(OR(I223="Motorvejsstrækning",I223="Frakørselsflettestrækning",I223="Tilkørselsflettestrækning"),Inddata!O238=""),3,IF(AND(OR(I223="Motorvejsstrækning",I223="Frakørselsflettestrækning",I223="Tilkørselsflettestrækning"),Inddata!O238&lt;11,Inddata!O238&gt;-0.00000001),Inddata!O238,"Irrelevant"))</f>
        <v>Irrelevant</v>
      </c>
      <c r="O223" s="4" t="str">
        <f>IF(AND(OR(I223="Motorvejsstrækning",I223="Frakørselsflettestrækning",I223="Tilkørselsflettestrækning",I223="Frakørselsrampe",I223="Tilkørselsrampe"),Inddata!P238=""),0.5,IF(AND(OR(I223="Motorvejsstrækning",I223="Frakørselsflettestrækning",I223="Tilkørselsflettestrækning",I223="Frakørselsrampe",I223="Tilkørselsrampe"),Inddata!P238&gt;-0.00000001,Inddata!P238&lt;11),Inddata!P238,"Irrelevant"))</f>
        <v>Irrelevant</v>
      </c>
      <c r="P223" s="4" t="str">
        <f>IF(AND(OR(I223="Motorvejsstrækning",I223="Frakørselsflettestrækning",I223="Tilkørselsflettestrækning"),Inddata!Q238=""),5,IF(AND(OR(I223="Motorvejsstrækning",I223="Frakørselsflettestrækning",I223="Tilkørselsflettestrækning"),Inddata!Q238&gt;-0.00000001,Inddata!Q238&lt;101),Inddata!Q238,"Irrelevant"))</f>
        <v>Irrelevant</v>
      </c>
      <c r="Q223" s="4" t="str">
        <f>IF(AND(OR(I223="Motorvejsstrækning",I223="Frakørselsflettestrækning",I223="Tilkørselsflettestrækning"),Inddata!R238=""),"Lige",IF(AND(OR(I223="Motorvejsstrækning",I223="Frakørselsflettestrækning",I223="Tilkørselsflettestrækning"),Inddata!R238&gt;10),Inddata!R238,"Irrelevant"))</f>
        <v>Irrelevant</v>
      </c>
      <c r="R223" s="4" t="str">
        <f>IF(Q223="Lige",0,IF(AND(OR(I223="Motorvejsstrækning",I223="Frakørselsflettestrækning",I223="Tilkørselsflettestrækning"),OR(Inddata!S238="",Inddata!S238&gt;(G223*1000))),G223*1000,IF(AND(OR(I223="Motorvejsstrækning",I223="Frakørselsflettestrækning",I223="Tilkørselsflettestrækning"),Inddata!S238&gt;0),Inddata!S238,"Irrelevant")))</f>
        <v>Irrelevant</v>
      </c>
      <c r="S223" s="4" t="str">
        <f>IF(AND(OR(I223="Motorvejsstrækning",I223="Frakørselsflettestrækning",I223="Tilkørselsflettestrækning"),Inddata!T238=""),"Lige",IF(AND(OR(I223="Motorvejsstrækning",I223="Frakørselsflettestrækning",I223="Tilkørselsflettestrækning"),Inddata!T238&gt;10),Inddata!T238,"Irrelevant"))</f>
        <v>Irrelevant</v>
      </c>
      <c r="T223" s="4" t="str">
        <f>IF(S223="Lige",0,IF(R223="Irrelevant","Irrelevant",IF(AND(OR(I223="Motorvejsstrækning",I223="Frakørselsflettestrækning",I223="Tilkørselsflettestrækning"),OR(Inddata!U238="",Inddata!U238&gt;(G223*1000-R223))),G223*1000-R223,IF(AND(OR(I223="Motorvejsstrækning",I223="Frakørselsflettestrækning",I223="Tilkørselsflettestrækning"),Inddata!U238&gt;0),Inddata!U238,"Irrelevant"))))</f>
        <v>Irrelevant</v>
      </c>
      <c r="U223" s="4" t="str">
        <f>IF(AND(OR(I223="Motorvejsstrækning",I223="Frakørselsflettestrækning",I223="Tilkørselsflettestrækning",I223="Frakørselsrampe",I223="Tilkørselsrampe"),Inddata!V238=""),"Nej",IF(OR(I223="Motorvejsstrækning",I223="Frakørselsflettestrækning",I223="Tilkørselsflettestrækning",I223="Frakørselsrampe",I223="Tilkørselsrampe"),Inddata!V238,"Irrelevant"))</f>
        <v>Irrelevant</v>
      </c>
      <c r="V223" s="4" t="str">
        <f>IF(W223="Lige",IF(AND(OR(I223="Frakørselsrampe",I223="Tilkørselsrampe"),Inddata!W238=""),"Lige ruderrampe",IF(OR(I223="Frakørselsrampe",I223="Tilkørselsrampe"),Inddata!W238,"Irrelevant")),"Irrelevant")</f>
        <v>Irrelevant</v>
      </c>
      <c r="W223" s="4" t="str">
        <f>IF(AND(OR(I223="Frakørselsrampe",I223="Tilkørselsrampe"),Inddata!X238=""),"Lige",IF(AND(OR(I223="Frakørselsrampe",I223="Tilkørselsrampe"),Inddata!X238&gt;10),Inddata!X238,"Irrelevant"))</f>
        <v>Irrelevant</v>
      </c>
      <c r="X223" s="4" t="str">
        <f>IF(AND(OR(I223="Frakørselsrampe",I223="Tilkørselsrampe"),OR(Inddata!Y238="",Inddata!Y238&gt;(G223*1000))),G223*1000,IF(AND(OR(I223="Frakørselsrampe",I223="Tilkørselsrampe"),Inddata!Y238&gt;0),Inddata!Y238,"Irrelevant"))</f>
        <v>Irrelevant</v>
      </c>
      <c r="Y223" s="4" t="str">
        <f>IF(AND(I223="Frakørselsrampe",Inddata!Z238=""),95,IF(AND(I223="Tilkørselsrampe",Inddata!Z238=""),45,IF(AND(OR(I223="Frakørselsrampe",I223="Tilkørselsrampe"),Inddata!Z238&gt;4,Inddata!Z238&lt;200),Inddata!Z238,"Irrelevant")))</f>
        <v>Irrelevant</v>
      </c>
      <c r="Z223" s="4" t="str">
        <f>IF(AND(OR(I223="Frakørselsrampe",I223="Tilkørselsrampe"),Inddata!AA238=""),"Lige",IF(AND(OR(I223="Frakørselsrampe",I223="Tilkørselsrampe"),Inddata!AA238&gt;10),Inddata!AA238,"Irrelevant"))</f>
        <v>Irrelevant</v>
      </c>
      <c r="AA223" s="4" t="str">
        <f>IF(X223="Irrelevant","Irrelevant",IF(AND(OR(I223="Frakørselsrampe",I223="Tilkørselsrampe"),OR(Inddata!AB238="",Inddata!AB238&gt;(G223*1000-X223))),G223*1000-X223,IF(AND(OR(I223="Frakørselsrampe",I223="Tilkørselsrampe"),Inddata!AB238&gt;0),Inddata!AB238,"Irrelevant")))</f>
        <v>Irrelevant</v>
      </c>
      <c r="AB223" s="4" t="str">
        <f>IF(AND(I223="Frakørselsrampe",Inddata!AC238=""),60,IF(AND(I223="Tilkørselsrampe",Inddata!AC238=""),80,IF(AND(OR(I223="Frakørselsrampe",I223="Tilkørselsrampe"),Inddata!AC238&gt;4,Inddata!AC238&lt;200),Inddata!AC238,"Irrelevant")))</f>
        <v>Irrelevant</v>
      </c>
      <c r="AC223" s="4" t="str">
        <f>IF(AND(OR(I223="Motorvejsstrækning",I223="Frakørselsflettestrækning",I223="Tilkørselsflettestrækning"),Inddata!AD238=""),"Nej",IF(OR(I223="Motorvejsstrækning",I223="Frakørselsflettestrækning",I223="Tilkørselsflettestrækning"),Inddata!AD238,"Irrelevant"))</f>
        <v>Irrelevant</v>
      </c>
      <c r="AD223" s="4" t="str">
        <f>IF(AND(OR(I223="Motorvejsstrækning",I223="Frakørselsflettestrækning",I223="Tilkørselsflettestrækning"),Inddata!AE238=""),"130 km/t",IF(OR(I223="Motorvejsstrækning",I223="Frakørselsflettestrækning",I223="Tilkørselsflettestrækning"),Inddata!AE238,"Irrelevant"))</f>
        <v>Irrelevant</v>
      </c>
      <c r="AE223" s="4" t="str">
        <f>IF(AND(I223="Tilkørselsflettestrækning",Inddata!AF238=""),"Nej",IF(I223="Tilkørselsflettestrækning",Inddata!AF238,"Irrelevant"))</f>
        <v>Irrelevant</v>
      </c>
      <c r="AF223" s="4" t="str">
        <f>IF(AND(AE223="Ja",Inddata!AG238&gt;0,Inddata!AG238&lt;1.00000001),Inddata!AG238,IF(OR(AE223="Nej",AE223="Ja"),0,"Irrelevant"))</f>
        <v>Irrelevant</v>
      </c>
    </row>
    <row r="224" spans="1:32" x14ac:dyDescent="0.25">
      <c r="A224" s="4" t="str">
        <f>IF(Inddata!A239="","",Inddata!A239)</f>
        <v/>
      </c>
      <c r="B224" s="4" t="str">
        <f>IF(Inddata!B239="","",Inddata!B239)</f>
        <v/>
      </c>
      <c r="C224" s="4" t="str">
        <f>IF(Inddata!C239="","",Inddata!C239)</f>
        <v/>
      </c>
      <c r="D224" s="4" t="str">
        <f>IF(Inddata!D239="","",Inddata!D239)</f>
        <v/>
      </c>
      <c r="E224" s="4" t="str">
        <f>IF(Inddata!E239="","",Inddata!E239)</f>
        <v/>
      </c>
      <c r="F224" s="4" t="str">
        <f>IF(Inddata!F239="","",Inddata!F239)</f>
        <v/>
      </c>
      <c r="G224" s="4">
        <f>IF(Inddata!G239="","",Inddata!G239)</f>
        <v>0</v>
      </c>
      <c r="H224" s="4" t="str">
        <f>IF(Inddata!H239&gt;0.5,Inddata!H239,"")</f>
        <v/>
      </c>
      <c r="I224" s="4" t="str">
        <f>IF(Inddata!I239="","",Inddata!I239)</f>
        <v/>
      </c>
      <c r="J224" s="4" t="str">
        <f>IF(AND(OR(I224="Motorvejsstrækning",I224="Frakørselsflettestrækning",I224="Tilkørselsflettestrækning"),Inddata!K239=""),2,IF(AND(OR(I224="Motorvejsstrækning",I224="Frakørselsflettestrækning",I224="Tilkørselsflettestrækning"),Inddata!K239&gt;0.5,Inddata!K239&lt;21),Inddata!K239,"Irrelevant"))</f>
        <v>Irrelevant</v>
      </c>
      <c r="K224" s="4" t="str">
        <f>IF(AND(OR(I224="Motorvejsstrækning",I224="Frakørselsflettestrækning",I224="Tilkørselsflettestrækning",I224="Frakørselsrampe",I224="Tilkørselsrampe"),Inddata!L239=""),3.5,IF(AND(OR(I224="Motorvejsstrækning",I224="Frakørselsflettestrækning",I224="Tilkørselsflettestrækning",I224="Frakørselsrampe",I224="Tilkørselsrampe"),Inddata!L239&gt;1.5,Inddata!L239&lt;11),Inddata!L239,"Irrelevant"))</f>
        <v>Irrelevant</v>
      </c>
      <c r="L224" s="4" t="str">
        <f>IF(AND(I224="Motorvejsstrækning",Inddata!M239=""),"Nej",IF(I224="Motorvejsstrækning",Inddata!M239,"Irrelevant"))</f>
        <v>Irrelevant</v>
      </c>
      <c r="M224" s="4" t="str">
        <f>IF(AND(L224="Ja",Inddata!N239&gt;0,Inddata!N239&lt;1.00000001),Inddata!N239,IF(OR(L224="Nej",L224="Ja"),0,"Irrelevant"))</f>
        <v>Irrelevant</v>
      </c>
      <c r="N224" s="4" t="str">
        <f>IF(AND(OR(I224="Motorvejsstrækning",I224="Frakørselsflettestrækning",I224="Tilkørselsflettestrækning"),Inddata!O239=""),3,IF(AND(OR(I224="Motorvejsstrækning",I224="Frakørselsflettestrækning",I224="Tilkørselsflettestrækning"),Inddata!O239&lt;11,Inddata!O239&gt;-0.00000001),Inddata!O239,"Irrelevant"))</f>
        <v>Irrelevant</v>
      </c>
      <c r="O224" s="4" t="str">
        <f>IF(AND(OR(I224="Motorvejsstrækning",I224="Frakørselsflettestrækning",I224="Tilkørselsflettestrækning",I224="Frakørselsrampe",I224="Tilkørselsrampe"),Inddata!P239=""),0.5,IF(AND(OR(I224="Motorvejsstrækning",I224="Frakørselsflettestrækning",I224="Tilkørselsflettestrækning",I224="Frakørselsrampe",I224="Tilkørselsrampe"),Inddata!P239&gt;-0.00000001,Inddata!P239&lt;11),Inddata!P239,"Irrelevant"))</f>
        <v>Irrelevant</v>
      </c>
      <c r="P224" s="4" t="str">
        <f>IF(AND(OR(I224="Motorvejsstrækning",I224="Frakørselsflettestrækning",I224="Tilkørselsflettestrækning"),Inddata!Q239=""),5,IF(AND(OR(I224="Motorvejsstrækning",I224="Frakørselsflettestrækning",I224="Tilkørselsflettestrækning"),Inddata!Q239&gt;-0.00000001,Inddata!Q239&lt;101),Inddata!Q239,"Irrelevant"))</f>
        <v>Irrelevant</v>
      </c>
      <c r="Q224" s="4" t="str">
        <f>IF(AND(OR(I224="Motorvejsstrækning",I224="Frakørselsflettestrækning",I224="Tilkørselsflettestrækning"),Inddata!R239=""),"Lige",IF(AND(OR(I224="Motorvejsstrækning",I224="Frakørselsflettestrækning",I224="Tilkørselsflettestrækning"),Inddata!R239&gt;10),Inddata!R239,"Irrelevant"))</f>
        <v>Irrelevant</v>
      </c>
      <c r="R224" s="4" t="str">
        <f>IF(Q224="Lige",0,IF(AND(OR(I224="Motorvejsstrækning",I224="Frakørselsflettestrækning",I224="Tilkørselsflettestrækning"),OR(Inddata!S239="",Inddata!S239&gt;(G224*1000))),G224*1000,IF(AND(OR(I224="Motorvejsstrækning",I224="Frakørselsflettestrækning",I224="Tilkørselsflettestrækning"),Inddata!S239&gt;0),Inddata!S239,"Irrelevant")))</f>
        <v>Irrelevant</v>
      </c>
      <c r="S224" s="4" t="str">
        <f>IF(AND(OR(I224="Motorvejsstrækning",I224="Frakørselsflettestrækning",I224="Tilkørselsflettestrækning"),Inddata!T239=""),"Lige",IF(AND(OR(I224="Motorvejsstrækning",I224="Frakørselsflettestrækning",I224="Tilkørselsflettestrækning"),Inddata!T239&gt;10),Inddata!T239,"Irrelevant"))</f>
        <v>Irrelevant</v>
      </c>
      <c r="T224" s="4" t="str">
        <f>IF(S224="Lige",0,IF(R224="Irrelevant","Irrelevant",IF(AND(OR(I224="Motorvejsstrækning",I224="Frakørselsflettestrækning",I224="Tilkørselsflettestrækning"),OR(Inddata!U239="",Inddata!U239&gt;(G224*1000-R224))),G224*1000-R224,IF(AND(OR(I224="Motorvejsstrækning",I224="Frakørselsflettestrækning",I224="Tilkørselsflettestrækning"),Inddata!U239&gt;0),Inddata!U239,"Irrelevant"))))</f>
        <v>Irrelevant</v>
      </c>
      <c r="U224" s="4" t="str">
        <f>IF(AND(OR(I224="Motorvejsstrækning",I224="Frakørselsflettestrækning",I224="Tilkørselsflettestrækning",I224="Frakørselsrampe",I224="Tilkørselsrampe"),Inddata!V239=""),"Nej",IF(OR(I224="Motorvejsstrækning",I224="Frakørselsflettestrækning",I224="Tilkørselsflettestrækning",I224="Frakørselsrampe",I224="Tilkørselsrampe"),Inddata!V239,"Irrelevant"))</f>
        <v>Irrelevant</v>
      </c>
      <c r="V224" s="4" t="str">
        <f>IF(W224="Lige",IF(AND(OR(I224="Frakørselsrampe",I224="Tilkørselsrampe"),Inddata!W239=""),"Lige ruderrampe",IF(OR(I224="Frakørselsrampe",I224="Tilkørselsrampe"),Inddata!W239,"Irrelevant")),"Irrelevant")</f>
        <v>Irrelevant</v>
      </c>
      <c r="W224" s="4" t="str">
        <f>IF(AND(OR(I224="Frakørselsrampe",I224="Tilkørselsrampe"),Inddata!X239=""),"Lige",IF(AND(OR(I224="Frakørselsrampe",I224="Tilkørselsrampe"),Inddata!X239&gt;10),Inddata!X239,"Irrelevant"))</f>
        <v>Irrelevant</v>
      </c>
      <c r="X224" s="4" t="str">
        <f>IF(AND(OR(I224="Frakørselsrampe",I224="Tilkørselsrampe"),OR(Inddata!Y239="",Inddata!Y239&gt;(G224*1000))),G224*1000,IF(AND(OR(I224="Frakørselsrampe",I224="Tilkørselsrampe"),Inddata!Y239&gt;0),Inddata!Y239,"Irrelevant"))</f>
        <v>Irrelevant</v>
      </c>
      <c r="Y224" s="4" t="str">
        <f>IF(AND(I224="Frakørselsrampe",Inddata!Z239=""),95,IF(AND(I224="Tilkørselsrampe",Inddata!Z239=""),45,IF(AND(OR(I224="Frakørselsrampe",I224="Tilkørselsrampe"),Inddata!Z239&gt;4,Inddata!Z239&lt;200),Inddata!Z239,"Irrelevant")))</f>
        <v>Irrelevant</v>
      </c>
      <c r="Z224" s="4" t="str">
        <f>IF(AND(OR(I224="Frakørselsrampe",I224="Tilkørselsrampe"),Inddata!AA239=""),"Lige",IF(AND(OR(I224="Frakørselsrampe",I224="Tilkørselsrampe"),Inddata!AA239&gt;10),Inddata!AA239,"Irrelevant"))</f>
        <v>Irrelevant</v>
      </c>
      <c r="AA224" s="4" t="str">
        <f>IF(X224="Irrelevant","Irrelevant",IF(AND(OR(I224="Frakørselsrampe",I224="Tilkørselsrampe"),OR(Inddata!AB239="",Inddata!AB239&gt;(G224*1000-X224))),G224*1000-X224,IF(AND(OR(I224="Frakørselsrampe",I224="Tilkørselsrampe"),Inddata!AB239&gt;0),Inddata!AB239,"Irrelevant")))</f>
        <v>Irrelevant</v>
      </c>
      <c r="AB224" s="4" t="str">
        <f>IF(AND(I224="Frakørselsrampe",Inddata!AC239=""),60,IF(AND(I224="Tilkørselsrampe",Inddata!AC239=""),80,IF(AND(OR(I224="Frakørselsrampe",I224="Tilkørselsrampe"),Inddata!AC239&gt;4,Inddata!AC239&lt;200),Inddata!AC239,"Irrelevant")))</f>
        <v>Irrelevant</v>
      </c>
      <c r="AC224" s="4" t="str">
        <f>IF(AND(OR(I224="Motorvejsstrækning",I224="Frakørselsflettestrækning",I224="Tilkørselsflettestrækning"),Inddata!AD239=""),"Nej",IF(OR(I224="Motorvejsstrækning",I224="Frakørselsflettestrækning",I224="Tilkørselsflettestrækning"),Inddata!AD239,"Irrelevant"))</f>
        <v>Irrelevant</v>
      </c>
      <c r="AD224" s="4" t="str">
        <f>IF(AND(OR(I224="Motorvejsstrækning",I224="Frakørselsflettestrækning",I224="Tilkørselsflettestrækning"),Inddata!AE239=""),"130 km/t",IF(OR(I224="Motorvejsstrækning",I224="Frakørselsflettestrækning",I224="Tilkørselsflettestrækning"),Inddata!AE239,"Irrelevant"))</f>
        <v>Irrelevant</v>
      </c>
      <c r="AE224" s="4" t="str">
        <f>IF(AND(I224="Tilkørselsflettestrækning",Inddata!AF239=""),"Nej",IF(I224="Tilkørselsflettestrækning",Inddata!AF239,"Irrelevant"))</f>
        <v>Irrelevant</v>
      </c>
      <c r="AF224" s="4" t="str">
        <f>IF(AND(AE224="Ja",Inddata!AG239&gt;0,Inddata!AG239&lt;1.00000001),Inddata!AG239,IF(OR(AE224="Nej",AE224="Ja"),0,"Irrelevant"))</f>
        <v>Irrelevant</v>
      </c>
    </row>
    <row r="225" spans="1:32" x14ac:dyDescent="0.25">
      <c r="A225" s="4" t="str">
        <f>IF(Inddata!A240="","",Inddata!A240)</f>
        <v/>
      </c>
      <c r="B225" s="4" t="str">
        <f>IF(Inddata!B240="","",Inddata!B240)</f>
        <v/>
      </c>
      <c r="C225" s="4" t="str">
        <f>IF(Inddata!C240="","",Inddata!C240)</f>
        <v/>
      </c>
      <c r="D225" s="4" t="str">
        <f>IF(Inddata!D240="","",Inddata!D240)</f>
        <v/>
      </c>
      <c r="E225" s="4" t="str">
        <f>IF(Inddata!E240="","",Inddata!E240)</f>
        <v/>
      </c>
      <c r="F225" s="4" t="str">
        <f>IF(Inddata!F240="","",Inddata!F240)</f>
        <v/>
      </c>
      <c r="G225" s="4">
        <f>IF(Inddata!G240="","",Inddata!G240)</f>
        <v>0</v>
      </c>
      <c r="H225" s="4" t="str">
        <f>IF(Inddata!H240&gt;0.5,Inddata!H240,"")</f>
        <v/>
      </c>
      <c r="I225" s="4" t="str">
        <f>IF(Inddata!I240="","",Inddata!I240)</f>
        <v/>
      </c>
      <c r="J225" s="4" t="str">
        <f>IF(AND(OR(I225="Motorvejsstrækning",I225="Frakørselsflettestrækning",I225="Tilkørselsflettestrækning"),Inddata!K240=""),2,IF(AND(OR(I225="Motorvejsstrækning",I225="Frakørselsflettestrækning",I225="Tilkørselsflettestrækning"),Inddata!K240&gt;0.5,Inddata!K240&lt;21),Inddata!K240,"Irrelevant"))</f>
        <v>Irrelevant</v>
      </c>
      <c r="K225" s="4" t="str">
        <f>IF(AND(OR(I225="Motorvejsstrækning",I225="Frakørselsflettestrækning",I225="Tilkørselsflettestrækning",I225="Frakørselsrampe",I225="Tilkørselsrampe"),Inddata!L240=""),3.5,IF(AND(OR(I225="Motorvejsstrækning",I225="Frakørselsflettestrækning",I225="Tilkørselsflettestrækning",I225="Frakørselsrampe",I225="Tilkørselsrampe"),Inddata!L240&gt;1.5,Inddata!L240&lt;11),Inddata!L240,"Irrelevant"))</f>
        <v>Irrelevant</v>
      </c>
      <c r="L225" s="4" t="str">
        <f>IF(AND(I225="Motorvejsstrækning",Inddata!M240=""),"Nej",IF(I225="Motorvejsstrækning",Inddata!M240,"Irrelevant"))</f>
        <v>Irrelevant</v>
      </c>
      <c r="M225" s="4" t="str">
        <f>IF(AND(L225="Ja",Inddata!N240&gt;0,Inddata!N240&lt;1.00000001),Inddata!N240,IF(OR(L225="Nej",L225="Ja"),0,"Irrelevant"))</f>
        <v>Irrelevant</v>
      </c>
      <c r="N225" s="4" t="str">
        <f>IF(AND(OR(I225="Motorvejsstrækning",I225="Frakørselsflettestrækning",I225="Tilkørselsflettestrækning"),Inddata!O240=""),3,IF(AND(OR(I225="Motorvejsstrækning",I225="Frakørselsflettestrækning",I225="Tilkørselsflettestrækning"),Inddata!O240&lt;11,Inddata!O240&gt;-0.00000001),Inddata!O240,"Irrelevant"))</f>
        <v>Irrelevant</v>
      </c>
      <c r="O225" s="4" t="str">
        <f>IF(AND(OR(I225="Motorvejsstrækning",I225="Frakørselsflettestrækning",I225="Tilkørselsflettestrækning",I225="Frakørselsrampe",I225="Tilkørselsrampe"),Inddata!P240=""),0.5,IF(AND(OR(I225="Motorvejsstrækning",I225="Frakørselsflettestrækning",I225="Tilkørselsflettestrækning",I225="Frakørselsrampe",I225="Tilkørselsrampe"),Inddata!P240&gt;-0.00000001,Inddata!P240&lt;11),Inddata!P240,"Irrelevant"))</f>
        <v>Irrelevant</v>
      </c>
      <c r="P225" s="4" t="str">
        <f>IF(AND(OR(I225="Motorvejsstrækning",I225="Frakørselsflettestrækning",I225="Tilkørselsflettestrækning"),Inddata!Q240=""),5,IF(AND(OR(I225="Motorvejsstrækning",I225="Frakørselsflettestrækning",I225="Tilkørselsflettestrækning"),Inddata!Q240&gt;-0.00000001,Inddata!Q240&lt;101),Inddata!Q240,"Irrelevant"))</f>
        <v>Irrelevant</v>
      </c>
      <c r="Q225" s="4" t="str">
        <f>IF(AND(OR(I225="Motorvejsstrækning",I225="Frakørselsflettestrækning",I225="Tilkørselsflettestrækning"),Inddata!R240=""),"Lige",IF(AND(OR(I225="Motorvejsstrækning",I225="Frakørselsflettestrækning",I225="Tilkørselsflettestrækning"),Inddata!R240&gt;10),Inddata!R240,"Irrelevant"))</f>
        <v>Irrelevant</v>
      </c>
      <c r="R225" s="4" t="str">
        <f>IF(Q225="Lige",0,IF(AND(OR(I225="Motorvejsstrækning",I225="Frakørselsflettestrækning",I225="Tilkørselsflettestrækning"),OR(Inddata!S240="",Inddata!S240&gt;(G225*1000))),G225*1000,IF(AND(OR(I225="Motorvejsstrækning",I225="Frakørselsflettestrækning",I225="Tilkørselsflettestrækning"),Inddata!S240&gt;0),Inddata!S240,"Irrelevant")))</f>
        <v>Irrelevant</v>
      </c>
      <c r="S225" s="4" t="str">
        <f>IF(AND(OR(I225="Motorvejsstrækning",I225="Frakørselsflettestrækning",I225="Tilkørselsflettestrækning"),Inddata!T240=""),"Lige",IF(AND(OR(I225="Motorvejsstrækning",I225="Frakørselsflettestrækning",I225="Tilkørselsflettestrækning"),Inddata!T240&gt;10),Inddata!T240,"Irrelevant"))</f>
        <v>Irrelevant</v>
      </c>
      <c r="T225" s="4" t="str">
        <f>IF(S225="Lige",0,IF(R225="Irrelevant","Irrelevant",IF(AND(OR(I225="Motorvejsstrækning",I225="Frakørselsflettestrækning",I225="Tilkørselsflettestrækning"),OR(Inddata!U240="",Inddata!U240&gt;(G225*1000-R225))),G225*1000-R225,IF(AND(OR(I225="Motorvejsstrækning",I225="Frakørselsflettestrækning",I225="Tilkørselsflettestrækning"),Inddata!U240&gt;0),Inddata!U240,"Irrelevant"))))</f>
        <v>Irrelevant</v>
      </c>
      <c r="U225" s="4" t="str">
        <f>IF(AND(OR(I225="Motorvejsstrækning",I225="Frakørselsflettestrækning",I225="Tilkørselsflettestrækning",I225="Frakørselsrampe",I225="Tilkørselsrampe"),Inddata!V240=""),"Nej",IF(OR(I225="Motorvejsstrækning",I225="Frakørselsflettestrækning",I225="Tilkørselsflettestrækning",I225="Frakørselsrampe",I225="Tilkørselsrampe"),Inddata!V240,"Irrelevant"))</f>
        <v>Irrelevant</v>
      </c>
      <c r="V225" s="4" t="str">
        <f>IF(W225="Lige",IF(AND(OR(I225="Frakørselsrampe",I225="Tilkørselsrampe"),Inddata!W240=""),"Lige ruderrampe",IF(OR(I225="Frakørselsrampe",I225="Tilkørselsrampe"),Inddata!W240,"Irrelevant")),"Irrelevant")</f>
        <v>Irrelevant</v>
      </c>
      <c r="W225" s="4" t="str">
        <f>IF(AND(OR(I225="Frakørselsrampe",I225="Tilkørselsrampe"),Inddata!X240=""),"Lige",IF(AND(OR(I225="Frakørselsrampe",I225="Tilkørselsrampe"),Inddata!X240&gt;10),Inddata!X240,"Irrelevant"))</f>
        <v>Irrelevant</v>
      </c>
      <c r="X225" s="4" t="str">
        <f>IF(AND(OR(I225="Frakørselsrampe",I225="Tilkørselsrampe"),OR(Inddata!Y240="",Inddata!Y240&gt;(G225*1000))),G225*1000,IF(AND(OR(I225="Frakørselsrampe",I225="Tilkørselsrampe"),Inddata!Y240&gt;0),Inddata!Y240,"Irrelevant"))</f>
        <v>Irrelevant</v>
      </c>
      <c r="Y225" s="4" t="str">
        <f>IF(AND(I225="Frakørselsrampe",Inddata!Z240=""),95,IF(AND(I225="Tilkørselsrampe",Inddata!Z240=""),45,IF(AND(OR(I225="Frakørselsrampe",I225="Tilkørselsrampe"),Inddata!Z240&gt;4,Inddata!Z240&lt;200),Inddata!Z240,"Irrelevant")))</f>
        <v>Irrelevant</v>
      </c>
      <c r="Z225" s="4" t="str">
        <f>IF(AND(OR(I225="Frakørselsrampe",I225="Tilkørselsrampe"),Inddata!AA240=""),"Lige",IF(AND(OR(I225="Frakørselsrampe",I225="Tilkørselsrampe"),Inddata!AA240&gt;10),Inddata!AA240,"Irrelevant"))</f>
        <v>Irrelevant</v>
      </c>
      <c r="AA225" s="4" t="str">
        <f>IF(X225="Irrelevant","Irrelevant",IF(AND(OR(I225="Frakørselsrampe",I225="Tilkørselsrampe"),OR(Inddata!AB240="",Inddata!AB240&gt;(G225*1000-X225))),G225*1000-X225,IF(AND(OR(I225="Frakørselsrampe",I225="Tilkørselsrampe"),Inddata!AB240&gt;0),Inddata!AB240,"Irrelevant")))</f>
        <v>Irrelevant</v>
      </c>
      <c r="AB225" s="4" t="str">
        <f>IF(AND(I225="Frakørselsrampe",Inddata!AC240=""),60,IF(AND(I225="Tilkørselsrampe",Inddata!AC240=""),80,IF(AND(OR(I225="Frakørselsrampe",I225="Tilkørselsrampe"),Inddata!AC240&gt;4,Inddata!AC240&lt;200),Inddata!AC240,"Irrelevant")))</f>
        <v>Irrelevant</v>
      </c>
      <c r="AC225" s="4" t="str">
        <f>IF(AND(OR(I225="Motorvejsstrækning",I225="Frakørselsflettestrækning",I225="Tilkørselsflettestrækning"),Inddata!AD240=""),"Nej",IF(OR(I225="Motorvejsstrækning",I225="Frakørselsflettestrækning",I225="Tilkørselsflettestrækning"),Inddata!AD240,"Irrelevant"))</f>
        <v>Irrelevant</v>
      </c>
      <c r="AD225" s="4" t="str">
        <f>IF(AND(OR(I225="Motorvejsstrækning",I225="Frakørselsflettestrækning",I225="Tilkørselsflettestrækning"),Inddata!AE240=""),"130 km/t",IF(OR(I225="Motorvejsstrækning",I225="Frakørselsflettestrækning",I225="Tilkørselsflettestrækning"),Inddata!AE240,"Irrelevant"))</f>
        <v>Irrelevant</v>
      </c>
      <c r="AE225" s="4" t="str">
        <f>IF(AND(I225="Tilkørselsflettestrækning",Inddata!AF240=""),"Nej",IF(I225="Tilkørselsflettestrækning",Inddata!AF240,"Irrelevant"))</f>
        <v>Irrelevant</v>
      </c>
      <c r="AF225" s="4" t="str">
        <f>IF(AND(AE225="Ja",Inddata!AG240&gt;0,Inddata!AG240&lt;1.00000001),Inddata!AG240,IF(OR(AE225="Nej",AE225="Ja"),0,"Irrelevant"))</f>
        <v>Irrelevant</v>
      </c>
    </row>
    <row r="226" spans="1:32" x14ac:dyDescent="0.25">
      <c r="A226" s="4" t="str">
        <f>IF(Inddata!A241="","",Inddata!A241)</f>
        <v/>
      </c>
      <c r="B226" s="4" t="str">
        <f>IF(Inddata!B241="","",Inddata!B241)</f>
        <v/>
      </c>
      <c r="C226" s="4" t="str">
        <f>IF(Inddata!C241="","",Inddata!C241)</f>
        <v/>
      </c>
      <c r="D226" s="4" t="str">
        <f>IF(Inddata!D241="","",Inddata!D241)</f>
        <v/>
      </c>
      <c r="E226" s="4" t="str">
        <f>IF(Inddata!E241="","",Inddata!E241)</f>
        <v/>
      </c>
      <c r="F226" s="4" t="str">
        <f>IF(Inddata!F241="","",Inddata!F241)</f>
        <v/>
      </c>
      <c r="G226" s="4">
        <f>IF(Inddata!G241="","",Inddata!G241)</f>
        <v>0</v>
      </c>
      <c r="H226" s="4" t="str">
        <f>IF(Inddata!H241&gt;0.5,Inddata!H241,"")</f>
        <v/>
      </c>
      <c r="I226" s="4" t="str">
        <f>IF(Inddata!I241="","",Inddata!I241)</f>
        <v/>
      </c>
      <c r="J226" s="4" t="str">
        <f>IF(AND(OR(I226="Motorvejsstrækning",I226="Frakørselsflettestrækning",I226="Tilkørselsflettestrækning"),Inddata!K241=""),2,IF(AND(OR(I226="Motorvejsstrækning",I226="Frakørselsflettestrækning",I226="Tilkørselsflettestrækning"),Inddata!K241&gt;0.5,Inddata!K241&lt;21),Inddata!K241,"Irrelevant"))</f>
        <v>Irrelevant</v>
      </c>
      <c r="K226" s="4" t="str">
        <f>IF(AND(OR(I226="Motorvejsstrækning",I226="Frakørselsflettestrækning",I226="Tilkørselsflettestrækning",I226="Frakørselsrampe",I226="Tilkørselsrampe"),Inddata!L241=""),3.5,IF(AND(OR(I226="Motorvejsstrækning",I226="Frakørselsflettestrækning",I226="Tilkørselsflettestrækning",I226="Frakørselsrampe",I226="Tilkørselsrampe"),Inddata!L241&gt;1.5,Inddata!L241&lt;11),Inddata!L241,"Irrelevant"))</f>
        <v>Irrelevant</v>
      </c>
      <c r="L226" s="4" t="str">
        <f>IF(AND(I226="Motorvejsstrækning",Inddata!M241=""),"Nej",IF(I226="Motorvejsstrækning",Inddata!M241,"Irrelevant"))</f>
        <v>Irrelevant</v>
      </c>
      <c r="M226" s="4" t="str">
        <f>IF(AND(L226="Ja",Inddata!N241&gt;0,Inddata!N241&lt;1.00000001),Inddata!N241,IF(OR(L226="Nej",L226="Ja"),0,"Irrelevant"))</f>
        <v>Irrelevant</v>
      </c>
      <c r="N226" s="4" t="str">
        <f>IF(AND(OR(I226="Motorvejsstrækning",I226="Frakørselsflettestrækning",I226="Tilkørselsflettestrækning"),Inddata!O241=""),3,IF(AND(OR(I226="Motorvejsstrækning",I226="Frakørselsflettestrækning",I226="Tilkørselsflettestrækning"),Inddata!O241&lt;11,Inddata!O241&gt;-0.00000001),Inddata!O241,"Irrelevant"))</f>
        <v>Irrelevant</v>
      </c>
      <c r="O226" s="4" t="str">
        <f>IF(AND(OR(I226="Motorvejsstrækning",I226="Frakørselsflettestrækning",I226="Tilkørselsflettestrækning",I226="Frakørselsrampe",I226="Tilkørselsrampe"),Inddata!P241=""),0.5,IF(AND(OR(I226="Motorvejsstrækning",I226="Frakørselsflettestrækning",I226="Tilkørselsflettestrækning",I226="Frakørselsrampe",I226="Tilkørselsrampe"),Inddata!P241&gt;-0.00000001,Inddata!P241&lt;11),Inddata!P241,"Irrelevant"))</f>
        <v>Irrelevant</v>
      </c>
      <c r="P226" s="4" t="str">
        <f>IF(AND(OR(I226="Motorvejsstrækning",I226="Frakørselsflettestrækning",I226="Tilkørselsflettestrækning"),Inddata!Q241=""),5,IF(AND(OR(I226="Motorvejsstrækning",I226="Frakørselsflettestrækning",I226="Tilkørselsflettestrækning"),Inddata!Q241&gt;-0.00000001,Inddata!Q241&lt;101),Inddata!Q241,"Irrelevant"))</f>
        <v>Irrelevant</v>
      </c>
      <c r="Q226" s="4" t="str">
        <f>IF(AND(OR(I226="Motorvejsstrækning",I226="Frakørselsflettestrækning",I226="Tilkørselsflettestrækning"),Inddata!R241=""),"Lige",IF(AND(OR(I226="Motorvejsstrækning",I226="Frakørselsflettestrækning",I226="Tilkørselsflettestrækning"),Inddata!R241&gt;10),Inddata!R241,"Irrelevant"))</f>
        <v>Irrelevant</v>
      </c>
      <c r="R226" s="4" t="str">
        <f>IF(Q226="Lige",0,IF(AND(OR(I226="Motorvejsstrækning",I226="Frakørselsflettestrækning",I226="Tilkørselsflettestrækning"),OR(Inddata!S241="",Inddata!S241&gt;(G226*1000))),G226*1000,IF(AND(OR(I226="Motorvejsstrækning",I226="Frakørselsflettestrækning",I226="Tilkørselsflettestrækning"),Inddata!S241&gt;0),Inddata!S241,"Irrelevant")))</f>
        <v>Irrelevant</v>
      </c>
      <c r="S226" s="4" t="str">
        <f>IF(AND(OR(I226="Motorvejsstrækning",I226="Frakørselsflettestrækning",I226="Tilkørselsflettestrækning"),Inddata!T241=""),"Lige",IF(AND(OR(I226="Motorvejsstrækning",I226="Frakørselsflettestrækning",I226="Tilkørselsflettestrækning"),Inddata!T241&gt;10),Inddata!T241,"Irrelevant"))</f>
        <v>Irrelevant</v>
      </c>
      <c r="T226" s="4" t="str">
        <f>IF(S226="Lige",0,IF(R226="Irrelevant","Irrelevant",IF(AND(OR(I226="Motorvejsstrækning",I226="Frakørselsflettestrækning",I226="Tilkørselsflettestrækning"),OR(Inddata!U241="",Inddata!U241&gt;(G226*1000-R226))),G226*1000-R226,IF(AND(OR(I226="Motorvejsstrækning",I226="Frakørselsflettestrækning",I226="Tilkørselsflettestrækning"),Inddata!U241&gt;0),Inddata!U241,"Irrelevant"))))</f>
        <v>Irrelevant</v>
      </c>
      <c r="U226" s="4" t="str">
        <f>IF(AND(OR(I226="Motorvejsstrækning",I226="Frakørselsflettestrækning",I226="Tilkørselsflettestrækning",I226="Frakørselsrampe",I226="Tilkørselsrampe"),Inddata!V241=""),"Nej",IF(OR(I226="Motorvejsstrækning",I226="Frakørselsflettestrækning",I226="Tilkørselsflettestrækning",I226="Frakørselsrampe",I226="Tilkørselsrampe"),Inddata!V241,"Irrelevant"))</f>
        <v>Irrelevant</v>
      </c>
      <c r="V226" s="4" t="str">
        <f>IF(W226="Lige",IF(AND(OR(I226="Frakørselsrampe",I226="Tilkørselsrampe"),Inddata!W241=""),"Lige ruderrampe",IF(OR(I226="Frakørselsrampe",I226="Tilkørselsrampe"),Inddata!W241,"Irrelevant")),"Irrelevant")</f>
        <v>Irrelevant</v>
      </c>
      <c r="W226" s="4" t="str">
        <f>IF(AND(OR(I226="Frakørselsrampe",I226="Tilkørselsrampe"),Inddata!X241=""),"Lige",IF(AND(OR(I226="Frakørselsrampe",I226="Tilkørselsrampe"),Inddata!X241&gt;10),Inddata!X241,"Irrelevant"))</f>
        <v>Irrelevant</v>
      </c>
      <c r="X226" s="4" t="str">
        <f>IF(AND(OR(I226="Frakørselsrampe",I226="Tilkørselsrampe"),OR(Inddata!Y241="",Inddata!Y241&gt;(G226*1000))),G226*1000,IF(AND(OR(I226="Frakørselsrampe",I226="Tilkørselsrampe"),Inddata!Y241&gt;0),Inddata!Y241,"Irrelevant"))</f>
        <v>Irrelevant</v>
      </c>
      <c r="Y226" s="4" t="str">
        <f>IF(AND(I226="Frakørselsrampe",Inddata!Z241=""),95,IF(AND(I226="Tilkørselsrampe",Inddata!Z241=""),45,IF(AND(OR(I226="Frakørselsrampe",I226="Tilkørselsrampe"),Inddata!Z241&gt;4,Inddata!Z241&lt;200),Inddata!Z241,"Irrelevant")))</f>
        <v>Irrelevant</v>
      </c>
      <c r="Z226" s="4" t="str">
        <f>IF(AND(OR(I226="Frakørselsrampe",I226="Tilkørselsrampe"),Inddata!AA241=""),"Lige",IF(AND(OR(I226="Frakørselsrampe",I226="Tilkørselsrampe"),Inddata!AA241&gt;10),Inddata!AA241,"Irrelevant"))</f>
        <v>Irrelevant</v>
      </c>
      <c r="AA226" s="4" t="str">
        <f>IF(X226="Irrelevant","Irrelevant",IF(AND(OR(I226="Frakørselsrampe",I226="Tilkørselsrampe"),OR(Inddata!AB241="",Inddata!AB241&gt;(G226*1000-X226))),G226*1000-X226,IF(AND(OR(I226="Frakørselsrampe",I226="Tilkørselsrampe"),Inddata!AB241&gt;0),Inddata!AB241,"Irrelevant")))</f>
        <v>Irrelevant</v>
      </c>
      <c r="AB226" s="4" t="str">
        <f>IF(AND(I226="Frakørselsrampe",Inddata!AC241=""),60,IF(AND(I226="Tilkørselsrampe",Inddata!AC241=""),80,IF(AND(OR(I226="Frakørselsrampe",I226="Tilkørselsrampe"),Inddata!AC241&gt;4,Inddata!AC241&lt;200),Inddata!AC241,"Irrelevant")))</f>
        <v>Irrelevant</v>
      </c>
      <c r="AC226" s="4" t="str">
        <f>IF(AND(OR(I226="Motorvejsstrækning",I226="Frakørselsflettestrækning",I226="Tilkørselsflettestrækning"),Inddata!AD241=""),"Nej",IF(OR(I226="Motorvejsstrækning",I226="Frakørselsflettestrækning",I226="Tilkørselsflettestrækning"),Inddata!AD241,"Irrelevant"))</f>
        <v>Irrelevant</v>
      </c>
      <c r="AD226" s="4" t="str">
        <f>IF(AND(OR(I226="Motorvejsstrækning",I226="Frakørselsflettestrækning",I226="Tilkørselsflettestrækning"),Inddata!AE241=""),"130 km/t",IF(OR(I226="Motorvejsstrækning",I226="Frakørselsflettestrækning",I226="Tilkørselsflettestrækning"),Inddata!AE241,"Irrelevant"))</f>
        <v>Irrelevant</v>
      </c>
      <c r="AE226" s="4" t="str">
        <f>IF(AND(I226="Tilkørselsflettestrækning",Inddata!AF241=""),"Nej",IF(I226="Tilkørselsflettestrækning",Inddata!AF241,"Irrelevant"))</f>
        <v>Irrelevant</v>
      </c>
      <c r="AF226" s="4" t="str">
        <f>IF(AND(AE226="Ja",Inddata!AG241&gt;0,Inddata!AG241&lt;1.00000001),Inddata!AG241,IF(OR(AE226="Nej",AE226="Ja"),0,"Irrelevant"))</f>
        <v>Irrelevant</v>
      </c>
    </row>
    <row r="227" spans="1:32" x14ac:dyDescent="0.25">
      <c r="A227" s="4" t="str">
        <f>IF(Inddata!A242="","",Inddata!A242)</f>
        <v/>
      </c>
      <c r="B227" s="4" t="str">
        <f>IF(Inddata!B242="","",Inddata!B242)</f>
        <v/>
      </c>
      <c r="C227" s="4" t="str">
        <f>IF(Inddata!C242="","",Inddata!C242)</f>
        <v/>
      </c>
      <c r="D227" s="4" t="str">
        <f>IF(Inddata!D242="","",Inddata!D242)</f>
        <v/>
      </c>
      <c r="E227" s="4" t="str">
        <f>IF(Inddata!E242="","",Inddata!E242)</f>
        <v/>
      </c>
      <c r="F227" s="4" t="str">
        <f>IF(Inddata!F242="","",Inddata!F242)</f>
        <v/>
      </c>
      <c r="G227" s="4">
        <f>IF(Inddata!G242="","",Inddata!G242)</f>
        <v>0</v>
      </c>
      <c r="H227" s="4" t="str">
        <f>IF(Inddata!H242&gt;0.5,Inddata!H242,"")</f>
        <v/>
      </c>
      <c r="I227" s="4" t="str">
        <f>IF(Inddata!I242="","",Inddata!I242)</f>
        <v/>
      </c>
      <c r="J227" s="4" t="str">
        <f>IF(AND(OR(I227="Motorvejsstrækning",I227="Frakørselsflettestrækning",I227="Tilkørselsflettestrækning"),Inddata!K242=""),2,IF(AND(OR(I227="Motorvejsstrækning",I227="Frakørselsflettestrækning",I227="Tilkørselsflettestrækning"),Inddata!K242&gt;0.5,Inddata!K242&lt;21),Inddata!K242,"Irrelevant"))</f>
        <v>Irrelevant</v>
      </c>
      <c r="K227" s="4" t="str">
        <f>IF(AND(OR(I227="Motorvejsstrækning",I227="Frakørselsflettestrækning",I227="Tilkørselsflettestrækning",I227="Frakørselsrampe",I227="Tilkørselsrampe"),Inddata!L242=""),3.5,IF(AND(OR(I227="Motorvejsstrækning",I227="Frakørselsflettestrækning",I227="Tilkørselsflettestrækning",I227="Frakørselsrampe",I227="Tilkørselsrampe"),Inddata!L242&gt;1.5,Inddata!L242&lt;11),Inddata!L242,"Irrelevant"))</f>
        <v>Irrelevant</v>
      </c>
      <c r="L227" s="4" t="str">
        <f>IF(AND(I227="Motorvejsstrækning",Inddata!M242=""),"Nej",IF(I227="Motorvejsstrækning",Inddata!M242,"Irrelevant"))</f>
        <v>Irrelevant</v>
      </c>
      <c r="M227" s="4" t="str">
        <f>IF(AND(L227="Ja",Inddata!N242&gt;0,Inddata!N242&lt;1.00000001),Inddata!N242,IF(OR(L227="Nej",L227="Ja"),0,"Irrelevant"))</f>
        <v>Irrelevant</v>
      </c>
      <c r="N227" s="4" t="str">
        <f>IF(AND(OR(I227="Motorvejsstrækning",I227="Frakørselsflettestrækning",I227="Tilkørselsflettestrækning"),Inddata!O242=""),3,IF(AND(OR(I227="Motorvejsstrækning",I227="Frakørselsflettestrækning",I227="Tilkørselsflettestrækning"),Inddata!O242&lt;11,Inddata!O242&gt;-0.00000001),Inddata!O242,"Irrelevant"))</f>
        <v>Irrelevant</v>
      </c>
      <c r="O227" s="4" t="str">
        <f>IF(AND(OR(I227="Motorvejsstrækning",I227="Frakørselsflettestrækning",I227="Tilkørselsflettestrækning",I227="Frakørselsrampe",I227="Tilkørselsrampe"),Inddata!P242=""),0.5,IF(AND(OR(I227="Motorvejsstrækning",I227="Frakørselsflettestrækning",I227="Tilkørselsflettestrækning",I227="Frakørselsrampe",I227="Tilkørselsrampe"),Inddata!P242&gt;-0.00000001,Inddata!P242&lt;11),Inddata!P242,"Irrelevant"))</f>
        <v>Irrelevant</v>
      </c>
      <c r="P227" s="4" t="str">
        <f>IF(AND(OR(I227="Motorvejsstrækning",I227="Frakørselsflettestrækning",I227="Tilkørselsflettestrækning"),Inddata!Q242=""),5,IF(AND(OR(I227="Motorvejsstrækning",I227="Frakørselsflettestrækning",I227="Tilkørselsflettestrækning"),Inddata!Q242&gt;-0.00000001,Inddata!Q242&lt;101),Inddata!Q242,"Irrelevant"))</f>
        <v>Irrelevant</v>
      </c>
      <c r="Q227" s="4" t="str">
        <f>IF(AND(OR(I227="Motorvejsstrækning",I227="Frakørselsflettestrækning",I227="Tilkørselsflettestrækning"),Inddata!R242=""),"Lige",IF(AND(OR(I227="Motorvejsstrækning",I227="Frakørselsflettestrækning",I227="Tilkørselsflettestrækning"),Inddata!R242&gt;10),Inddata!R242,"Irrelevant"))</f>
        <v>Irrelevant</v>
      </c>
      <c r="R227" s="4" t="str">
        <f>IF(Q227="Lige",0,IF(AND(OR(I227="Motorvejsstrækning",I227="Frakørselsflettestrækning",I227="Tilkørselsflettestrækning"),OR(Inddata!S242="",Inddata!S242&gt;(G227*1000))),G227*1000,IF(AND(OR(I227="Motorvejsstrækning",I227="Frakørselsflettestrækning",I227="Tilkørselsflettestrækning"),Inddata!S242&gt;0),Inddata!S242,"Irrelevant")))</f>
        <v>Irrelevant</v>
      </c>
      <c r="S227" s="4" t="str">
        <f>IF(AND(OR(I227="Motorvejsstrækning",I227="Frakørselsflettestrækning",I227="Tilkørselsflettestrækning"),Inddata!T242=""),"Lige",IF(AND(OR(I227="Motorvejsstrækning",I227="Frakørselsflettestrækning",I227="Tilkørselsflettestrækning"),Inddata!T242&gt;10),Inddata!T242,"Irrelevant"))</f>
        <v>Irrelevant</v>
      </c>
      <c r="T227" s="4" t="str">
        <f>IF(S227="Lige",0,IF(R227="Irrelevant","Irrelevant",IF(AND(OR(I227="Motorvejsstrækning",I227="Frakørselsflettestrækning",I227="Tilkørselsflettestrækning"),OR(Inddata!U242="",Inddata!U242&gt;(G227*1000-R227))),G227*1000-R227,IF(AND(OR(I227="Motorvejsstrækning",I227="Frakørselsflettestrækning",I227="Tilkørselsflettestrækning"),Inddata!U242&gt;0),Inddata!U242,"Irrelevant"))))</f>
        <v>Irrelevant</v>
      </c>
      <c r="U227" s="4" t="str">
        <f>IF(AND(OR(I227="Motorvejsstrækning",I227="Frakørselsflettestrækning",I227="Tilkørselsflettestrækning",I227="Frakørselsrampe",I227="Tilkørselsrampe"),Inddata!V242=""),"Nej",IF(OR(I227="Motorvejsstrækning",I227="Frakørselsflettestrækning",I227="Tilkørselsflettestrækning",I227="Frakørselsrampe",I227="Tilkørselsrampe"),Inddata!V242,"Irrelevant"))</f>
        <v>Irrelevant</v>
      </c>
      <c r="V227" s="4" t="str">
        <f>IF(W227="Lige",IF(AND(OR(I227="Frakørselsrampe",I227="Tilkørselsrampe"),Inddata!W242=""),"Lige ruderrampe",IF(OR(I227="Frakørselsrampe",I227="Tilkørselsrampe"),Inddata!W242,"Irrelevant")),"Irrelevant")</f>
        <v>Irrelevant</v>
      </c>
      <c r="W227" s="4" t="str">
        <f>IF(AND(OR(I227="Frakørselsrampe",I227="Tilkørselsrampe"),Inddata!X242=""),"Lige",IF(AND(OR(I227="Frakørselsrampe",I227="Tilkørselsrampe"),Inddata!X242&gt;10),Inddata!X242,"Irrelevant"))</f>
        <v>Irrelevant</v>
      </c>
      <c r="X227" s="4" t="str">
        <f>IF(AND(OR(I227="Frakørselsrampe",I227="Tilkørselsrampe"),OR(Inddata!Y242="",Inddata!Y242&gt;(G227*1000))),G227*1000,IF(AND(OR(I227="Frakørselsrampe",I227="Tilkørselsrampe"),Inddata!Y242&gt;0),Inddata!Y242,"Irrelevant"))</f>
        <v>Irrelevant</v>
      </c>
      <c r="Y227" s="4" t="str">
        <f>IF(AND(I227="Frakørselsrampe",Inddata!Z242=""),95,IF(AND(I227="Tilkørselsrampe",Inddata!Z242=""),45,IF(AND(OR(I227="Frakørselsrampe",I227="Tilkørselsrampe"),Inddata!Z242&gt;4,Inddata!Z242&lt;200),Inddata!Z242,"Irrelevant")))</f>
        <v>Irrelevant</v>
      </c>
      <c r="Z227" s="4" t="str">
        <f>IF(AND(OR(I227="Frakørselsrampe",I227="Tilkørselsrampe"),Inddata!AA242=""),"Lige",IF(AND(OR(I227="Frakørselsrampe",I227="Tilkørselsrampe"),Inddata!AA242&gt;10),Inddata!AA242,"Irrelevant"))</f>
        <v>Irrelevant</v>
      </c>
      <c r="AA227" s="4" t="str">
        <f>IF(X227="Irrelevant","Irrelevant",IF(AND(OR(I227="Frakørselsrampe",I227="Tilkørselsrampe"),OR(Inddata!AB242="",Inddata!AB242&gt;(G227*1000-X227))),G227*1000-X227,IF(AND(OR(I227="Frakørselsrampe",I227="Tilkørselsrampe"),Inddata!AB242&gt;0),Inddata!AB242,"Irrelevant")))</f>
        <v>Irrelevant</v>
      </c>
      <c r="AB227" s="4" t="str">
        <f>IF(AND(I227="Frakørselsrampe",Inddata!AC242=""),60,IF(AND(I227="Tilkørselsrampe",Inddata!AC242=""),80,IF(AND(OR(I227="Frakørselsrampe",I227="Tilkørselsrampe"),Inddata!AC242&gt;4,Inddata!AC242&lt;200),Inddata!AC242,"Irrelevant")))</f>
        <v>Irrelevant</v>
      </c>
      <c r="AC227" s="4" t="str">
        <f>IF(AND(OR(I227="Motorvejsstrækning",I227="Frakørselsflettestrækning",I227="Tilkørselsflettestrækning"),Inddata!AD242=""),"Nej",IF(OR(I227="Motorvejsstrækning",I227="Frakørselsflettestrækning",I227="Tilkørselsflettestrækning"),Inddata!AD242,"Irrelevant"))</f>
        <v>Irrelevant</v>
      </c>
      <c r="AD227" s="4" t="str">
        <f>IF(AND(OR(I227="Motorvejsstrækning",I227="Frakørselsflettestrækning",I227="Tilkørselsflettestrækning"),Inddata!AE242=""),"130 km/t",IF(OR(I227="Motorvejsstrækning",I227="Frakørselsflettestrækning",I227="Tilkørselsflettestrækning"),Inddata!AE242,"Irrelevant"))</f>
        <v>Irrelevant</v>
      </c>
      <c r="AE227" s="4" t="str">
        <f>IF(AND(I227="Tilkørselsflettestrækning",Inddata!AF242=""),"Nej",IF(I227="Tilkørselsflettestrækning",Inddata!AF242,"Irrelevant"))</f>
        <v>Irrelevant</v>
      </c>
      <c r="AF227" s="4" t="str">
        <f>IF(AND(AE227="Ja",Inddata!AG242&gt;0,Inddata!AG242&lt;1.00000001),Inddata!AG242,IF(OR(AE227="Nej",AE227="Ja"),0,"Irrelevant"))</f>
        <v>Irrelevant</v>
      </c>
    </row>
    <row r="228" spans="1:32" x14ac:dyDescent="0.25">
      <c r="A228" s="4" t="str">
        <f>IF(Inddata!A243="","",Inddata!A243)</f>
        <v/>
      </c>
      <c r="B228" s="4" t="str">
        <f>IF(Inddata!B243="","",Inddata!B243)</f>
        <v/>
      </c>
      <c r="C228" s="4" t="str">
        <f>IF(Inddata!C243="","",Inddata!C243)</f>
        <v/>
      </c>
      <c r="D228" s="4" t="str">
        <f>IF(Inddata!D243="","",Inddata!D243)</f>
        <v/>
      </c>
      <c r="E228" s="4" t="str">
        <f>IF(Inddata!E243="","",Inddata!E243)</f>
        <v/>
      </c>
      <c r="F228" s="4" t="str">
        <f>IF(Inddata!F243="","",Inddata!F243)</f>
        <v/>
      </c>
      <c r="G228" s="4">
        <f>IF(Inddata!G243="","",Inddata!G243)</f>
        <v>0</v>
      </c>
      <c r="H228" s="4" t="str">
        <f>IF(Inddata!H243&gt;0.5,Inddata!H243,"")</f>
        <v/>
      </c>
      <c r="I228" s="4" t="str">
        <f>IF(Inddata!I243="","",Inddata!I243)</f>
        <v/>
      </c>
      <c r="J228" s="4" t="str">
        <f>IF(AND(OR(I228="Motorvejsstrækning",I228="Frakørselsflettestrækning",I228="Tilkørselsflettestrækning"),Inddata!K243=""),2,IF(AND(OR(I228="Motorvejsstrækning",I228="Frakørselsflettestrækning",I228="Tilkørselsflettestrækning"),Inddata!K243&gt;0.5,Inddata!K243&lt;21),Inddata!K243,"Irrelevant"))</f>
        <v>Irrelevant</v>
      </c>
      <c r="K228" s="4" t="str">
        <f>IF(AND(OR(I228="Motorvejsstrækning",I228="Frakørselsflettestrækning",I228="Tilkørselsflettestrækning",I228="Frakørselsrampe",I228="Tilkørselsrampe"),Inddata!L243=""),3.5,IF(AND(OR(I228="Motorvejsstrækning",I228="Frakørselsflettestrækning",I228="Tilkørselsflettestrækning",I228="Frakørselsrampe",I228="Tilkørselsrampe"),Inddata!L243&gt;1.5,Inddata!L243&lt;11),Inddata!L243,"Irrelevant"))</f>
        <v>Irrelevant</v>
      </c>
      <c r="L228" s="4" t="str">
        <f>IF(AND(I228="Motorvejsstrækning",Inddata!M243=""),"Nej",IF(I228="Motorvejsstrækning",Inddata!M243,"Irrelevant"))</f>
        <v>Irrelevant</v>
      </c>
      <c r="M228" s="4" t="str">
        <f>IF(AND(L228="Ja",Inddata!N243&gt;0,Inddata!N243&lt;1.00000001),Inddata!N243,IF(OR(L228="Nej",L228="Ja"),0,"Irrelevant"))</f>
        <v>Irrelevant</v>
      </c>
      <c r="N228" s="4" t="str">
        <f>IF(AND(OR(I228="Motorvejsstrækning",I228="Frakørselsflettestrækning",I228="Tilkørselsflettestrækning"),Inddata!O243=""),3,IF(AND(OR(I228="Motorvejsstrækning",I228="Frakørselsflettestrækning",I228="Tilkørselsflettestrækning"),Inddata!O243&lt;11,Inddata!O243&gt;-0.00000001),Inddata!O243,"Irrelevant"))</f>
        <v>Irrelevant</v>
      </c>
      <c r="O228" s="4" t="str">
        <f>IF(AND(OR(I228="Motorvejsstrækning",I228="Frakørselsflettestrækning",I228="Tilkørselsflettestrækning",I228="Frakørselsrampe",I228="Tilkørselsrampe"),Inddata!P243=""),0.5,IF(AND(OR(I228="Motorvejsstrækning",I228="Frakørselsflettestrækning",I228="Tilkørselsflettestrækning",I228="Frakørselsrampe",I228="Tilkørselsrampe"),Inddata!P243&gt;-0.00000001,Inddata!P243&lt;11),Inddata!P243,"Irrelevant"))</f>
        <v>Irrelevant</v>
      </c>
      <c r="P228" s="4" t="str">
        <f>IF(AND(OR(I228="Motorvejsstrækning",I228="Frakørselsflettestrækning",I228="Tilkørselsflettestrækning"),Inddata!Q243=""),5,IF(AND(OR(I228="Motorvejsstrækning",I228="Frakørselsflettestrækning",I228="Tilkørselsflettestrækning"),Inddata!Q243&gt;-0.00000001,Inddata!Q243&lt;101),Inddata!Q243,"Irrelevant"))</f>
        <v>Irrelevant</v>
      </c>
      <c r="Q228" s="4" t="str">
        <f>IF(AND(OR(I228="Motorvejsstrækning",I228="Frakørselsflettestrækning",I228="Tilkørselsflettestrækning"),Inddata!R243=""),"Lige",IF(AND(OR(I228="Motorvejsstrækning",I228="Frakørselsflettestrækning",I228="Tilkørselsflettestrækning"),Inddata!R243&gt;10),Inddata!R243,"Irrelevant"))</f>
        <v>Irrelevant</v>
      </c>
      <c r="R228" s="4" t="str">
        <f>IF(Q228="Lige",0,IF(AND(OR(I228="Motorvejsstrækning",I228="Frakørselsflettestrækning",I228="Tilkørselsflettestrækning"),OR(Inddata!S243="",Inddata!S243&gt;(G228*1000))),G228*1000,IF(AND(OR(I228="Motorvejsstrækning",I228="Frakørselsflettestrækning",I228="Tilkørselsflettestrækning"),Inddata!S243&gt;0),Inddata!S243,"Irrelevant")))</f>
        <v>Irrelevant</v>
      </c>
      <c r="S228" s="4" t="str">
        <f>IF(AND(OR(I228="Motorvejsstrækning",I228="Frakørselsflettestrækning",I228="Tilkørselsflettestrækning"),Inddata!T243=""),"Lige",IF(AND(OR(I228="Motorvejsstrækning",I228="Frakørselsflettestrækning",I228="Tilkørselsflettestrækning"),Inddata!T243&gt;10),Inddata!T243,"Irrelevant"))</f>
        <v>Irrelevant</v>
      </c>
      <c r="T228" s="4" t="str">
        <f>IF(S228="Lige",0,IF(R228="Irrelevant","Irrelevant",IF(AND(OR(I228="Motorvejsstrækning",I228="Frakørselsflettestrækning",I228="Tilkørselsflettestrækning"),OR(Inddata!U243="",Inddata!U243&gt;(G228*1000-R228))),G228*1000-R228,IF(AND(OR(I228="Motorvejsstrækning",I228="Frakørselsflettestrækning",I228="Tilkørselsflettestrækning"),Inddata!U243&gt;0),Inddata!U243,"Irrelevant"))))</f>
        <v>Irrelevant</v>
      </c>
      <c r="U228" s="4" t="str">
        <f>IF(AND(OR(I228="Motorvejsstrækning",I228="Frakørselsflettestrækning",I228="Tilkørselsflettestrækning",I228="Frakørselsrampe",I228="Tilkørselsrampe"),Inddata!V243=""),"Nej",IF(OR(I228="Motorvejsstrækning",I228="Frakørselsflettestrækning",I228="Tilkørselsflettestrækning",I228="Frakørselsrampe",I228="Tilkørselsrampe"),Inddata!V243,"Irrelevant"))</f>
        <v>Irrelevant</v>
      </c>
      <c r="V228" s="4" t="str">
        <f>IF(W228="Lige",IF(AND(OR(I228="Frakørselsrampe",I228="Tilkørselsrampe"),Inddata!W243=""),"Lige ruderrampe",IF(OR(I228="Frakørselsrampe",I228="Tilkørselsrampe"),Inddata!W243,"Irrelevant")),"Irrelevant")</f>
        <v>Irrelevant</v>
      </c>
      <c r="W228" s="4" t="str">
        <f>IF(AND(OR(I228="Frakørselsrampe",I228="Tilkørselsrampe"),Inddata!X243=""),"Lige",IF(AND(OR(I228="Frakørselsrampe",I228="Tilkørselsrampe"),Inddata!X243&gt;10),Inddata!X243,"Irrelevant"))</f>
        <v>Irrelevant</v>
      </c>
      <c r="X228" s="4" t="str">
        <f>IF(AND(OR(I228="Frakørselsrampe",I228="Tilkørselsrampe"),OR(Inddata!Y243="",Inddata!Y243&gt;(G228*1000))),G228*1000,IF(AND(OR(I228="Frakørselsrampe",I228="Tilkørselsrampe"),Inddata!Y243&gt;0),Inddata!Y243,"Irrelevant"))</f>
        <v>Irrelevant</v>
      </c>
      <c r="Y228" s="4" t="str">
        <f>IF(AND(I228="Frakørselsrampe",Inddata!Z243=""),95,IF(AND(I228="Tilkørselsrampe",Inddata!Z243=""),45,IF(AND(OR(I228="Frakørselsrampe",I228="Tilkørselsrampe"),Inddata!Z243&gt;4,Inddata!Z243&lt;200),Inddata!Z243,"Irrelevant")))</f>
        <v>Irrelevant</v>
      </c>
      <c r="Z228" s="4" t="str">
        <f>IF(AND(OR(I228="Frakørselsrampe",I228="Tilkørselsrampe"),Inddata!AA243=""),"Lige",IF(AND(OR(I228="Frakørselsrampe",I228="Tilkørselsrampe"),Inddata!AA243&gt;10),Inddata!AA243,"Irrelevant"))</f>
        <v>Irrelevant</v>
      </c>
      <c r="AA228" s="4" t="str">
        <f>IF(X228="Irrelevant","Irrelevant",IF(AND(OR(I228="Frakørselsrampe",I228="Tilkørselsrampe"),OR(Inddata!AB243="",Inddata!AB243&gt;(G228*1000-X228))),G228*1000-X228,IF(AND(OR(I228="Frakørselsrampe",I228="Tilkørselsrampe"),Inddata!AB243&gt;0),Inddata!AB243,"Irrelevant")))</f>
        <v>Irrelevant</v>
      </c>
      <c r="AB228" s="4" t="str">
        <f>IF(AND(I228="Frakørselsrampe",Inddata!AC243=""),60,IF(AND(I228="Tilkørselsrampe",Inddata!AC243=""),80,IF(AND(OR(I228="Frakørselsrampe",I228="Tilkørselsrampe"),Inddata!AC243&gt;4,Inddata!AC243&lt;200),Inddata!AC243,"Irrelevant")))</f>
        <v>Irrelevant</v>
      </c>
      <c r="AC228" s="4" t="str">
        <f>IF(AND(OR(I228="Motorvejsstrækning",I228="Frakørselsflettestrækning",I228="Tilkørselsflettestrækning"),Inddata!AD243=""),"Nej",IF(OR(I228="Motorvejsstrækning",I228="Frakørselsflettestrækning",I228="Tilkørselsflettestrækning"),Inddata!AD243,"Irrelevant"))</f>
        <v>Irrelevant</v>
      </c>
      <c r="AD228" s="4" t="str">
        <f>IF(AND(OR(I228="Motorvejsstrækning",I228="Frakørselsflettestrækning",I228="Tilkørselsflettestrækning"),Inddata!AE243=""),"130 km/t",IF(OR(I228="Motorvejsstrækning",I228="Frakørselsflettestrækning",I228="Tilkørselsflettestrækning"),Inddata!AE243,"Irrelevant"))</f>
        <v>Irrelevant</v>
      </c>
      <c r="AE228" s="4" t="str">
        <f>IF(AND(I228="Tilkørselsflettestrækning",Inddata!AF243=""),"Nej",IF(I228="Tilkørselsflettestrækning",Inddata!AF243,"Irrelevant"))</f>
        <v>Irrelevant</v>
      </c>
      <c r="AF228" s="4" t="str">
        <f>IF(AND(AE228="Ja",Inddata!AG243&gt;0,Inddata!AG243&lt;1.00000001),Inddata!AG243,IF(OR(AE228="Nej",AE228="Ja"),0,"Irrelevant"))</f>
        <v>Irrelevant</v>
      </c>
    </row>
    <row r="229" spans="1:32" x14ac:dyDescent="0.25">
      <c r="A229" s="4" t="str">
        <f>IF(Inddata!A244="","",Inddata!A244)</f>
        <v/>
      </c>
      <c r="B229" s="4" t="str">
        <f>IF(Inddata!B244="","",Inddata!B244)</f>
        <v/>
      </c>
      <c r="C229" s="4" t="str">
        <f>IF(Inddata!C244="","",Inddata!C244)</f>
        <v/>
      </c>
      <c r="D229" s="4" t="str">
        <f>IF(Inddata!D244="","",Inddata!D244)</f>
        <v/>
      </c>
      <c r="E229" s="4" t="str">
        <f>IF(Inddata!E244="","",Inddata!E244)</f>
        <v/>
      </c>
      <c r="F229" s="4" t="str">
        <f>IF(Inddata!F244="","",Inddata!F244)</f>
        <v/>
      </c>
      <c r="G229" s="4">
        <f>IF(Inddata!G244="","",Inddata!G244)</f>
        <v>0</v>
      </c>
      <c r="H229" s="4" t="str">
        <f>IF(Inddata!H244&gt;0.5,Inddata!H244,"")</f>
        <v/>
      </c>
      <c r="I229" s="4" t="str">
        <f>IF(Inddata!I244="","",Inddata!I244)</f>
        <v/>
      </c>
      <c r="J229" s="4" t="str">
        <f>IF(AND(OR(I229="Motorvejsstrækning",I229="Frakørselsflettestrækning",I229="Tilkørselsflettestrækning"),Inddata!K244=""),2,IF(AND(OR(I229="Motorvejsstrækning",I229="Frakørselsflettestrækning",I229="Tilkørselsflettestrækning"),Inddata!K244&gt;0.5,Inddata!K244&lt;21),Inddata!K244,"Irrelevant"))</f>
        <v>Irrelevant</v>
      </c>
      <c r="K229" s="4" t="str">
        <f>IF(AND(OR(I229="Motorvejsstrækning",I229="Frakørselsflettestrækning",I229="Tilkørselsflettestrækning",I229="Frakørselsrampe",I229="Tilkørselsrampe"),Inddata!L244=""),3.5,IF(AND(OR(I229="Motorvejsstrækning",I229="Frakørselsflettestrækning",I229="Tilkørselsflettestrækning",I229="Frakørselsrampe",I229="Tilkørselsrampe"),Inddata!L244&gt;1.5,Inddata!L244&lt;11),Inddata!L244,"Irrelevant"))</f>
        <v>Irrelevant</v>
      </c>
      <c r="L229" s="4" t="str">
        <f>IF(AND(I229="Motorvejsstrækning",Inddata!M244=""),"Nej",IF(I229="Motorvejsstrækning",Inddata!M244,"Irrelevant"))</f>
        <v>Irrelevant</v>
      </c>
      <c r="M229" s="4" t="str">
        <f>IF(AND(L229="Ja",Inddata!N244&gt;0,Inddata!N244&lt;1.00000001),Inddata!N244,IF(OR(L229="Nej",L229="Ja"),0,"Irrelevant"))</f>
        <v>Irrelevant</v>
      </c>
      <c r="N229" s="4" t="str">
        <f>IF(AND(OR(I229="Motorvejsstrækning",I229="Frakørselsflettestrækning",I229="Tilkørselsflettestrækning"),Inddata!O244=""),3,IF(AND(OR(I229="Motorvejsstrækning",I229="Frakørselsflettestrækning",I229="Tilkørselsflettestrækning"),Inddata!O244&lt;11,Inddata!O244&gt;-0.00000001),Inddata!O244,"Irrelevant"))</f>
        <v>Irrelevant</v>
      </c>
      <c r="O229" s="4" t="str">
        <f>IF(AND(OR(I229="Motorvejsstrækning",I229="Frakørselsflettestrækning",I229="Tilkørselsflettestrækning",I229="Frakørselsrampe",I229="Tilkørselsrampe"),Inddata!P244=""),0.5,IF(AND(OR(I229="Motorvejsstrækning",I229="Frakørselsflettestrækning",I229="Tilkørselsflettestrækning",I229="Frakørselsrampe",I229="Tilkørselsrampe"),Inddata!P244&gt;-0.00000001,Inddata!P244&lt;11),Inddata!P244,"Irrelevant"))</f>
        <v>Irrelevant</v>
      </c>
      <c r="P229" s="4" t="str">
        <f>IF(AND(OR(I229="Motorvejsstrækning",I229="Frakørselsflettestrækning",I229="Tilkørselsflettestrækning"),Inddata!Q244=""),5,IF(AND(OR(I229="Motorvejsstrækning",I229="Frakørselsflettestrækning",I229="Tilkørselsflettestrækning"),Inddata!Q244&gt;-0.00000001,Inddata!Q244&lt;101),Inddata!Q244,"Irrelevant"))</f>
        <v>Irrelevant</v>
      </c>
      <c r="Q229" s="4" t="str">
        <f>IF(AND(OR(I229="Motorvejsstrækning",I229="Frakørselsflettestrækning",I229="Tilkørselsflettestrækning"),Inddata!R244=""),"Lige",IF(AND(OR(I229="Motorvejsstrækning",I229="Frakørselsflettestrækning",I229="Tilkørselsflettestrækning"),Inddata!R244&gt;10),Inddata!R244,"Irrelevant"))</f>
        <v>Irrelevant</v>
      </c>
      <c r="R229" s="4" t="str">
        <f>IF(Q229="Lige",0,IF(AND(OR(I229="Motorvejsstrækning",I229="Frakørselsflettestrækning",I229="Tilkørselsflettestrækning"),OR(Inddata!S244="",Inddata!S244&gt;(G229*1000))),G229*1000,IF(AND(OR(I229="Motorvejsstrækning",I229="Frakørselsflettestrækning",I229="Tilkørselsflettestrækning"),Inddata!S244&gt;0),Inddata!S244,"Irrelevant")))</f>
        <v>Irrelevant</v>
      </c>
      <c r="S229" s="4" t="str">
        <f>IF(AND(OR(I229="Motorvejsstrækning",I229="Frakørselsflettestrækning",I229="Tilkørselsflettestrækning"),Inddata!T244=""),"Lige",IF(AND(OR(I229="Motorvejsstrækning",I229="Frakørselsflettestrækning",I229="Tilkørselsflettestrækning"),Inddata!T244&gt;10),Inddata!T244,"Irrelevant"))</f>
        <v>Irrelevant</v>
      </c>
      <c r="T229" s="4" t="str">
        <f>IF(S229="Lige",0,IF(R229="Irrelevant","Irrelevant",IF(AND(OR(I229="Motorvejsstrækning",I229="Frakørselsflettestrækning",I229="Tilkørselsflettestrækning"),OR(Inddata!U244="",Inddata!U244&gt;(G229*1000-R229))),G229*1000-R229,IF(AND(OR(I229="Motorvejsstrækning",I229="Frakørselsflettestrækning",I229="Tilkørselsflettestrækning"),Inddata!U244&gt;0),Inddata!U244,"Irrelevant"))))</f>
        <v>Irrelevant</v>
      </c>
      <c r="U229" s="4" t="str">
        <f>IF(AND(OR(I229="Motorvejsstrækning",I229="Frakørselsflettestrækning",I229="Tilkørselsflettestrækning",I229="Frakørselsrampe",I229="Tilkørselsrampe"),Inddata!V244=""),"Nej",IF(OR(I229="Motorvejsstrækning",I229="Frakørselsflettestrækning",I229="Tilkørselsflettestrækning",I229="Frakørselsrampe",I229="Tilkørselsrampe"),Inddata!V244,"Irrelevant"))</f>
        <v>Irrelevant</v>
      </c>
      <c r="V229" s="4" t="str">
        <f>IF(W229="Lige",IF(AND(OR(I229="Frakørselsrampe",I229="Tilkørselsrampe"),Inddata!W244=""),"Lige ruderrampe",IF(OR(I229="Frakørselsrampe",I229="Tilkørselsrampe"),Inddata!W244,"Irrelevant")),"Irrelevant")</f>
        <v>Irrelevant</v>
      </c>
      <c r="W229" s="4" t="str">
        <f>IF(AND(OR(I229="Frakørselsrampe",I229="Tilkørselsrampe"),Inddata!X244=""),"Lige",IF(AND(OR(I229="Frakørselsrampe",I229="Tilkørselsrampe"),Inddata!X244&gt;10),Inddata!X244,"Irrelevant"))</f>
        <v>Irrelevant</v>
      </c>
      <c r="X229" s="4" t="str">
        <f>IF(AND(OR(I229="Frakørselsrampe",I229="Tilkørselsrampe"),OR(Inddata!Y244="",Inddata!Y244&gt;(G229*1000))),G229*1000,IF(AND(OR(I229="Frakørselsrampe",I229="Tilkørselsrampe"),Inddata!Y244&gt;0),Inddata!Y244,"Irrelevant"))</f>
        <v>Irrelevant</v>
      </c>
      <c r="Y229" s="4" t="str">
        <f>IF(AND(I229="Frakørselsrampe",Inddata!Z244=""),95,IF(AND(I229="Tilkørselsrampe",Inddata!Z244=""),45,IF(AND(OR(I229="Frakørselsrampe",I229="Tilkørselsrampe"),Inddata!Z244&gt;4,Inddata!Z244&lt;200),Inddata!Z244,"Irrelevant")))</f>
        <v>Irrelevant</v>
      </c>
      <c r="Z229" s="4" t="str">
        <f>IF(AND(OR(I229="Frakørselsrampe",I229="Tilkørselsrampe"),Inddata!AA244=""),"Lige",IF(AND(OR(I229="Frakørselsrampe",I229="Tilkørselsrampe"),Inddata!AA244&gt;10),Inddata!AA244,"Irrelevant"))</f>
        <v>Irrelevant</v>
      </c>
      <c r="AA229" s="4" t="str">
        <f>IF(X229="Irrelevant","Irrelevant",IF(AND(OR(I229="Frakørselsrampe",I229="Tilkørselsrampe"),OR(Inddata!AB244="",Inddata!AB244&gt;(G229*1000-X229))),G229*1000-X229,IF(AND(OR(I229="Frakørselsrampe",I229="Tilkørselsrampe"),Inddata!AB244&gt;0),Inddata!AB244,"Irrelevant")))</f>
        <v>Irrelevant</v>
      </c>
      <c r="AB229" s="4" t="str">
        <f>IF(AND(I229="Frakørselsrampe",Inddata!AC244=""),60,IF(AND(I229="Tilkørselsrampe",Inddata!AC244=""),80,IF(AND(OR(I229="Frakørselsrampe",I229="Tilkørselsrampe"),Inddata!AC244&gt;4,Inddata!AC244&lt;200),Inddata!AC244,"Irrelevant")))</f>
        <v>Irrelevant</v>
      </c>
      <c r="AC229" s="4" t="str">
        <f>IF(AND(OR(I229="Motorvejsstrækning",I229="Frakørselsflettestrækning",I229="Tilkørselsflettestrækning"),Inddata!AD244=""),"Nej",IF(OR(I229="Motorvejsstrækning",I229="Frakørselsflettestrækning",I229="Tilkørselsflettestrækning"),Inddata!AD244,"Irrelevant"))</f>
        <v>Irrelevant</v>
      </c>
      <c r="AD229" s="4" t="str">
        <f>IF(AND(OR(I229="Motorvejsstrækning",I229="Frakørselsflettestrækning",I229="Tilkørselsflettestrækning"),Inddata!AE244=""),"130 km/t",IF(OR(I229="Motorvejsstrækning",I229="Frakørselsflettestrækning",I229="Tilkørselsflettestrækning"),Inddata!AE244,"Irrelevant"))</f>
        <v>Irrelevant</v>
      </c>
      <c r="AE229" s="4" t="str">
        <f>IF(AND(I229="Tilkørselsflettestrækning",Inddata!AF244=""),"Nej",IF(I229="Tilkørselsflettestrækning",Inddata!AF244,"Irrelevant"))</f>
        <v>Irrelevant</v>
      </c>
      <c r="AF229" s="4" t="str">
        <f>IF(AND(AE229="Ja",Inddata!AG244&gt;0,Inddata!AG244&lt;1.00000001),Inddata!AG244,IF(OR(AE229="Nej",AE229="Ja"),0,"Irrelevant"))</f>
        <v>Irrelevant</v>
      </c>
    </row>
    <row r="230" spans="1:32" x14ac:dyDescent="0.25">
      <c r="A230" s="4" t="str">
        <f>IF(Inddata!A245="","",Inddata!A245)</f>
        <v/>
      </c>
      <c r="B230" s="4" t="str">
        <f>IF(Inddata!B245="","",Inddata!B245)</f>
        <v/>
      </c>
      <c r="C230" s="4" t="str">
        <f>IF(Inddata!C245="","",Inddata!C245)</f>
        <v/>
      </c>
      <c r="D230" s="4" t="str">
        <f>IF(Inddata!D245="","",Inddata!D245)</f>
        <v/>
      </c>
      <c r="E230" s="4" t="str">
        <f>IF(Inddata!E245="","",Inddata!E245)</f>
        <v/>
      </c>
      <c r="F230" s="4" t="str">
        <f>IF(Inddata!F245="","",Inddata!F245)</f>
        <v/>
      </c>
      <c r="G230" s="4">
        <f>IF(Inddata!G245="","",Inddata!G245)</f>
        <v>0</v>
      </c>
      <c r="H230" s="4" t="str">
        <f>IF(Inddata!H245&gt;0.5,Inddata!H245,"")</f>
        <v/>
      </c>
      <c r="I230" s="4" t="str">
        <f>IF(Inddata!I245="","",Inddata!I245)</f>
        <v/>
      </c>
      <c r="J230" s="4" t="str">
        <f>IF(AND(OR(I230="Motorvejsstrækning",I230="Frakørselsflettestrækning",I230="Tilkørselsflettestrækning"),Inddata!K245=""),2,IF(AND(OR(I230="Motorvejsstrækning",I230="Frakørselsflettestrækning",I230="Tilkørselsflettestrækning"),Inddata!K245&gt;0.5,Inddata!K245&lt;21),Inddata!K245,"Irrelevant"))</f>
        <v>Irrelevant</v>
      </c>
      <c r="K230" s="4" t="str">
        <f>IF(AND(OR(I230="Motorvejsstrækning",I230="Frakørselsflettestrækning",I230="Tilkørselsflettestrækning",I230="Frakørselsrampe",I230="Tilkørselsrampe"),Inddata!L245=""),3.5,IF(AND(OR(I230="Motorvejsstrækning",I230="Frakørselsflettestrækning",I230="Tilkørselsflettestrækning",I230="Frakørselsrampe",I230="Tilkørselsrampe"),Inddata!L245&gt;1.5,Inddata!L245&lt;11),Inddata!L245,"Irrelevant"))</f>
        <v>Irrelevant</v>
      </c>
      <c r="L230" s="4" t="str">
        <f>IF(AND(I230="Motorvejsstrækning",Inddata!M245=""),"Nej",IF(I230="Motorvejsstrækning",Inddata!M245,"Irrelevant"))</f>
        <v>Irrelevant</v>
      </c>
      <c r="M230" s="4" t="str">
        <f>IF(AND(L230="Ja",Inddata!N245&gt;0,Inddata!N245&lt;1.00000001),Inddata!N245,IF(OR(L230="Nej",L230="Ja"),0,"Irrelevant"))</f>
        <v>Irrelevant</v>
      </c>
      <c r="N230" s="4" t="str">
        <f>IF(AND(OR(I230="Motorvejsstrækning",I230="Frakørselsflettestrækning",I230="Tilkørselsflettestrækning"),Inddata!O245=""),3,IF(AND(OR(I230="Motorvejsstrækning",I230="Frakørselsflettestrækning",I230="Tilkørselsflettestrækning"),Inddata!O245&lt;11,Inddata!O245&gt;-0.00000001),Inddata!O245,"Irrelevant"))</f>
        <v>Irrelevant</v>
      </c>
      <c r="O230" s="4" t="str">
        <f>IF(AND(OR(I230="Motorvejsstrækning",I230="Frakørselsflettestrækning",I230="Tilkørselsflettestrækning",I230="Frakørselsrampe",I230="Tilkørselsrampe"),Inddata!P245=""),0.5,IF(AND(OR(I230="Motorvejsstrækning",I230="Frakørselsflettestrækning",I230="Tilkørselsflettestrækning",I230="Frakørselsrampe",I230="Tilkørselsrampe"),Inddata!P245&gt;-0.00000001,Inddata!P245&lt;11),Inddata!P245,"Irrelevant"))</f>
        <v>Irrelevant</v>
      </c>
      <c r="P230" s="4" t="str">
        <f>IF(AND(OR(I230="Motorvejsstrækning",I230="Frakørselsflettestrækning",I230="Tilkørselsflettestrækning"),Inddata!Q245=""),5,IF(AND(OR(I230="Motorvejsstrækning",I230="Frakørselsflettestrækning",I230="Tilkørselsflettestrækning"),Inddata!Q245&gt;-0.00000001,Inddata!Q245&lt;101),Inddata!Q245,"Irrelevant"))</f>
        <v>Irrelevant</v>
      </c>
      <c r="Q230" s="4" t="str">
        <f>IF(AND(OR(I230="Motorvejsstrækning",I230="Frakørselsflettestrækning",I230="Tilkørselsflettestrækning"),Inddata!R245=""),"Lige",IF(AND(OR(I230="Motorvejsstrækning",I230="Frakørselsflettestrækning",I230="Tilkørselsflettestrækning"),Inddata!R245&gt;10),Inddata!R245,"Irrelevant"))</f>
        <v>Irrelevant</v>
      </c>
      <c r="R230" s="4" t="str">
        <f>IF(Q230="Lige",0,IF(AND(OR(I230="Motorvejsstrækning",I230="Frakørselsflettestrækning",I230="Tilkørselsflettestrækning"),OR(Inddata!S245="",Inddata!S245&gt;(G230*1000))),G230*1000,IF(AND(OR(I230="Motorvejsstrækning",I230="Frakørselsflettestrækning",I230="Tilkørselsflettestrækning"),Inddata!S245&gt;0),Inddata!S245,"Irrelevant")))</f>
        <v>Irrelevant</v>
      </c>
      <c r="S230" s="4" t="str">
        <f>IF(AND(OR(I230="Motorvejsstrækning",I230="Frakørselsflettestrækning",I230="Tilkørselsflettestrækning"),Inddata!T245=""),"Lige",IF(AND(OR(I230="Motorvejsstrækning",I230="Frakørselsflettestrækning",I230="Tilkørselsflettestrækning"),Inddata!T245&gt;10),Inddata!T245,"Irrelevant"))</f>
        <v>Irrelevant</v>
      </c>
      <c r="T230" s="4" t="str">
        <f>IF(S230="Lige",0,IF(R230="Irrelevant","Irrelevant",IF(AND(OR(I230="Motorvejsstrækning",I230="Frakørselsflettestrækning",I230="Tilkørselsflettestrækning"),OR(Inddata!U245="",Inddata!U245&gt;(G230*1000-R230))),G230*1000-R230,IF(AND(OR(I230="Motorvejsstrækning",I230="Frakørselsflettestrækning",I230="Tilkørselsflettestrækning"),Inddata!U245&gt;0),Inddata!U245,"Irrelevant"))))</f>
        <v>Irrelevant</v>
      </c>
      <c r="U230" s="4" t="str">
        <f>IF(AND(OR(I230="Motorvejsstrækning",I230="Frakørselsflettestrækning",I230="Tilkørselsflettestrækning",I230="Frakørselsrampe",I230="Tilkørselsrampe"),Inddata!V245=""),"Nej",IF(OR(I230="Motorvejsstrækning",I230="Frakørselsflettestrækning",I230="Tilkørselsflettestrækning",I230="Frakørselsrampe",I230="Tilkørselsrampe"),Inddata!V245,"Irrelevant"))</f>
        <v>Irrelevant</v>
      </c>
      <c r="V230" s="4" t="str">
        <f>IF(W230="Lige",IF(AND(OR(I230="Frakørselsrampe",I230="Tilkørselsrampe"),Inddata!W245=""),"Lige ruderrampe",IF(OR(I230="Frakørselsrampe",I230="Tilkørselsrampe"),Inddata!W245,"Irrelevant")),"Irrelevant")</f>
        <v>Irrelevant</v>
      </c>
      <c r="W230" s="4" t="str">
        <f>IF(AND(OR(I230="Frakørselsrampe",I230="Tilkørselsrampe"),Inddata!X245=""),"Lige",IF(AND(OR(I230="Frakørselsrampe",I230="Tilkørselsrampe"),Inddata!X245&gt;10),Inddata!X245,"Irrelevant"))</f>
        <v>Irrelevant</v>
      </c>
      <c r="X230" s="4" t="str">
        <f>IF(AND(OR(I230="Frakørselsrampe",I230="Tilkørselsrampe"),OR(Inddata!Y245="",Inddata!Y245&gt;(G230*1000))),G230*1000,IF(AND(OR(I230="Frakørselsrampe",I230="Tilkørselsrampe"),Inddata!Y245&gt;0),Inddata!Y245,"Irrelevant"))</f>
        <v>Irrelevant</v>
      </c>
      <c r="Y230" s="4" t="str">
        <f>IF(AND(I230="Frakørselsrampe",Inddata!Z245=""),95,IF(AND(I230="Tilkørselsrampe",Inddata!Z245=""),45,IF(AND(OR(I230="Frakørselsrampe",I230="Tilkørselsrampe"),Inddata!Z245&gt;4,Inddata!Z245&lt;200),Inddata!Z245,"Irrelevant")))</f>
        <v>Irrelevant</v>
      </c>
      <c r="Z230" s="4" t="str">
        <f>IF(AND(OR(I230="Frakørselsrampe",I230="Tilkørselsrampe"),Inddata!AA245=""),"Lige",IF(AND(OR(I230="Frakørselsrampe",I230="Tilkørselsrampe"),Inddata!AA245&gt;10),Inddata!AA245,"Irrelevant"))</f>
        <v>Irrelevant</v>
      </c>
      <c r="AA230" s="4" t="str">
        <f>IF(X230="Irrelevant","Irrelevant",IF(AND(OR(I230="Frakørselsrampe",I230="Tilkørselsrampe"),OR(Inddata!AB245="",Inddata!AB245&gt;(G230*1000-X230))),G230*1000-X230,IF(AND(OR(I230="Frakørselsrampe",I230="Tilkørselsrampe"),Inddata!AB245&gt;0),Inddata!AB245,"Irrelevant")))</f>
        <v>Irrelevant</v>
      </c>
      <c r="AB230" s="4" t="str">
        <f>IF(AND(I230="Frakørselsrampe",Inddata!AC245=""),60,IF(AND(I230="Tilkørselsrampe",Inddata!AC245=""),80,IF(AND(OR(I230="Frakørselsrampe",I230="Tilkørselsrampe"),Inddata!AC245&gt;4,Inddata!AC245&lt;200),Inddata!AC245,"Irrelevant")))</f>
        <v>Irrelevant</v>
      </c>
      <c r="AC230" s="4" t="str">
        <f>IF(AND(OR(I230="Motorvejsstrækning",I230="Frakørselsflettestrækning",I230="Tilkørselsflettestrækning"),Inddata!AD245=""),"Nej",IF(OR(I230="Motorvejsstrækning",I230="Frakørselsflettestrækning",I230="Tilkørselsflettestrækning"),Inddata!AD245,"Irrelevant"))</f>
        <v>Irrelevant</v>
      </c>
      <c r="AD230" s="4" t="str">
        <f>IF(AND(OR(I230="Motorvejsstrækning",I230="Frakørselsflettestrækning",I230="Tilkørselsflettestrækning"),Inddata!AE245=""),"130 km/t",IF(OR(I230="Motorvejsstrækning",I230="Frakørselsflettestrækning",I230="Tilkørselsflettestrækning"),Inddata!AE245,"Irrelevant"))</f>
        <v>Irrelevant</v>
      </c>
      <c r="AE230" s="4" t="str">
        <f>IF(AND(I230="Tilkørselsflettestrækning",Inddata!AF245=""),"Nej",IF(I230="Tilkørselsflettestrækning",Inddata!AF245,"Irrelevant"))</f>
        <v>Irrelevant</v>
      </c>
      <c r="AF230" s="4" t="str">
        <f>IF(AND(AE230="Ja",Inddata!AG245&gt;0,Inddata!AG245&lt;1.00000001),Inddata!AG245,IF(OR(AE230="Nej",AE230="Ja"),0,"Irrelevant"))</f>
        <v>Irrelevant</v>
      </c>
    </row>
    <row r="231" spans="1:32" x14ac:dyDescent="0.25">
      <c r="A231" s="4" t="str">
        <f>IF(Inddata!A246="","",Inddata!A246)</f>
        <v/>
      </c>
      <c r="B231" s="4" t="str">
        <f>IF(Inddata!B246="","",Inddata!B246)</f>
        <v/>
      </c>
      <c r="C231" s="4" t="str">
        <f>IF(Inddata!C246="","",Inddata!C246)</f>
        <v/>
      </c>
      <c r="D231" s="4" t="str">
        <f>IF(Inddata!D246="","",Inddata!D246)</f>
        <v/>
      </c>
      <c r="E231" s="4" t="str">
        <f>IF(Inddata!E246="","",Inddata!E246)</f>
        <v/>
      </c>
      <c r="F231" s="4" t="str">
        <f>IF(Inddata!F246="","",Inddata!F246)</f>
        <v/>
      </c>
      <c r="G231" s="4">
        <f>IF(Inddata!G246="","",Inddata!G246)</f>
        <v>0</v>
      </c>
      <c r="H231" s="4" t="str">
        <f>IF(Inddata!H246&gt;0.5,Inddata!H246,"")</f>
        <v/>
      </c>
      <c r="I231" s="4" t="str">
        <f>IF(Inddata!I246="","",Inddata!I246)</f>
        <v/>
      </c>
      <c r="J231" s="4" t="str">
        <f>IF(AND(OR(I231="Motorvejsstrækning",I231="Frakørselsflettestrækning",I231="Tilkørselsflettestrækning"),Inddata!K246=""),2,IF(AND(OR(I231="Motorvejsstrækning",I231="Frakørselsflettestrækning",I231="Tilkørselsflettestrækning"),Inddata!K246&gt;0.5,Inddata!K246&lt;21),Inddata!K246,"Irrelevant"))</f>
        <v>Irrelevant</v>
      </c>
      <c r="K231" s="4" t="str">
        <f>IF(AND(OR(I231="Motorvejsstrækning",I231="Frakørselsflettestrækning",I231="Tilkørselsflettestrækning",I231="Frakørselsrampe",I231="Tilkørselsrampe"),Inddata!L246=""),3.5,IF(AND(OR(I231="Motorvejsstrækning",I231="Frakørselsflettestrækning",I231="Tilkørselsflettestrækning",I231="Frakørselsrampe",I231="Tilkørselsrampe"),Inddata!L246&gt;1.5,Inddata!L246&lt;11),Inddata!L246,"Irrelevant"))</f>
        <v>Irrelevant</v>
      </c>
      <c r="L231" s="4" t="str">
        <f>IF(AND(I231="Motorvejsstrækning",Inddata!M246=""),"Nej",IF(I231="Motorvejsstrækning",Inddata!M246,"Irrelevant"))</f>
        <v>Irrelevant</v>
      </c>
      <c r="M231" s="4" t="str">
        <f>IF(AND(L231="Ja",Inddata!N246&gt;0,Inddata!N246&lt;1.00000001),Inddata!N246,IF(OR(L231="Nej",L231="Ja"),0,"Irrelevant"))</f>
        <v>Irrelevant</v>
      </c>
      <c r="N231" s="4" t="str">
        <f>IF(AND(OR(I231="Motorvejsstrækning",I231="Frakørselsflettestrækning",I231="Tilkørselsflettestrækning"),Inddata!O246=""),3,IF(AND(OR(I231="Motorvejsstrækning",I231="Frakørselsflettestrækning",I231="Tilkørselsflettestrækning"),Inddata!O246&lt;11,Inddata!O246&gt;-0.00000001),Inddata!O246,"Irrelevant"))</f>
        <v>Irrelevant</v>
      </c>
      <c r="O231" s="4" t="str">
        <f>IF(AND(OR(I231="Motorvejsstrækning",I231="Frakørselsflettestrækning",I231="Tilkørselsflettestrækning",I231="Frakørselsrampe",I231="Tilkørselsrampe"),Inddata!P246=""),0.5,IF(AND(OR(I231="Motorvejsstrækning",I231="Frakørselsflettestrækning",I231="Tilkørselsflettestrækning",I231="Frakørselsrampe",I231="Tilkørselsrampe"),Inddata!P246&gt;-0.00000001,Inddata!P246&lt;11),Inddata!P246,"Irrelevant"))</f>
        <v>Irrelevant</v>
      </c>
      <c r="P231" s="4" t="str">
        <f>IF(AND(OR(I231="Motorvejsstrækning",I231="Frakørselsflettestrækning",I231="Tilkørselsflettestrækning"),Inddata!Q246=""),5,IF(AND(OR(I231="Motorvejsstrækning",I231="Frakørselsflettestrækning",I231="Tilkørselsflettestrækning"),Inddata!Q246&gt;-0.00000001,Inddata!Q246&lt;101),Inddata!Q246,"Irrelevant"))</f>
        <v>Irrelevant</v>
      </c>
      <c r="Q231" s="4" t="str">
        <f>IF(AND(OR(I231="Motorvejsstrækning",I231="Frakørselsflettestrækning",I231="Tilkørselsflettestrækning"),Inddata!R246=""),"Lige",IF(AND(OR(I231="Motorvejsstrækning",I231="Frakørselsflettestrækning",I231="Tilkørselsflettestrækning"),Inddata!R246&gt;10),Inddata!R246,"Irrelevant"))</f>
        <v>Irrelevant</v>
      </c>
      <c r="R231" s="4" t="str">
        <f>IF(Q231="Lige",0,IF(AND(OR(I231="Motorvejsstrækning",I231="Frakørselsflettestrækning",I231="Tilkørselsflettestrækning"),OR(Inddata!S246="",Inddata!S246&gt;(G231*1000))),G231*1000,IF(AND(OR(I231="Motorvejsstrækning",I231="Frakørselsflettestrækning",I231="Tilkørselsflettestrækning"),Inddata!S246&gt;0),Inddata!S246,"Irrelevant")))</f>
        <v>Irrelevant</v>
      </c>
      <c r="S231" s="4" t="str">
        <f>IF(AND(OR(I231="Motorvejsstrækning",I231="Frakørselsflettestrækning",I231="Tilkørselsflettestrækning"),Inddata!T246=""),"Lige",IF(AND(OR(I231="Motorvejsstrækning",I231="Frakørselsflettestrækning",I231="Tilkørselsflettestrækning"),Inddata!T246&gt;10),Inddata!T246,"Irrelevant"))</f>
        <v>Irrelevant</v>
      </c>
      <c r="T231" s="4" t="str">
        <f>IF(S231="Lige",0,IF(R231="Irrelevant","Irrelevant",IF(AND(OR(I231="Motorvejsstrækning",I231="Frakørselsflettestrækning",I231="Tilkørselsflettestrækning"),OR(Inddata!U246="",Inddata!U246&gt;(G231*1000-R231))),G231*1000-R231,IF(AND(OR(I231="Motorvejsstrækning",I231="Frakørselsflettestrækning",I231="Tilkørselsflettestrækning"),Inddata!U246&gt;0),Inddata!U246,"Irrelevant"))))</f>
        <v>Irrelevant</v>
      </c>
      <c r="U231" s="4" t="str">
        <f>IF(AND(OR(I231="Motorvejsstrækning",I231="Frakørselsflettestrækning",I231="Tilkørselsflettestrækning",I231="Frakørselsrampe",I231="Tilkørselsrampe"),Inddata!V246=""),"Nej",IF(OR(I231="Motorvejsstrækning",I231="Frakørselsflettestrækning",I231="Tilkørselsflettestrækning",I231="Frakørselsrampe",I231="Tilkørselsrampe"),Inddata!V246,"Irrelevant"))</f>
        <v>Irrelevant</v>
      </c>
      <c r="V231" s="4" t="str">
        <f>IF(W231="Lige",IF(AND(OR(I231="Frakørselsrampe",I231="Tilkørselsrampe"),Inddata!W246=""),"Lige ruderrampe",IF(OR(I231="Frakørselsrampe",I231="Tilkørselsrampe"),Inddata!W246,"Irrelevant")),"Irrelevant")</f>
        <v>Irrelevant</v>
      </c>
      <c r="W231" s="4" t="str">
        <f>IF(AND(OR(I231="Frakørselsrampe",I231="Tilkørselsrampe"),Inddata!X246=""),"Lige",IF(AND(OR(I231="Frakørselsrampe",I231="Tilkørselsrampe"),Inddata!X246&gt;10),Inddata!X246,"Irrelevant"))</f>
        <v>Irrelevant</v>
      </c>
      <c r="X231" s="4" t="str">
        <f>IF(AND(OR(I231="Frakørselsrampe",I231="Tilkørselsrampe"),OR(Inddata!Y246="",Inddata!Y246&gt;(G231*1000))),G231*1000,IF(AND(OR(I231="Frakørselsrampe",I231="Tilkørselsrampe"),Inddata!Y246&gt;0),Inddata!Y246,"Irrelevant"))</f>
        <v>Irrelevant</v>
      </c>
      <c r="Y231" s="4" t="str">
        <f>IF(AND(I231="Frakørselsrampe",Inddata!Z246=""),95,IF(AND(I231="Tilkørselsrampe",Inddata!Z246=""),45,IF(AND(OR(I231="Frakørselsrampe",I231="Tilkørselsrampe"),Inddata!Z246&gt;4,Inddata!Z246&lt;200),Inddata!Z246,"Irrelevant")))</f>
        <v>Irrelevant</v>
      </c>
      <c r="Z231" s="4" t="str">
        <f>IF(AND(OR(I231="Frakørselsrampe",I231="Tilkørselsrampe"),Inddata!AA246=""),"Lige",IF(AND(OR(I231="Frakørselsrampe",I231="Tilkørselsrampe"),Inddata!AA246&gt;10),Inddata!AA246,"Irrelevant"))</f>
        <v>Irrelevant</v>
      </c>
      <c r="AA231" s="4" t="str">
        <f>IF(X231="Irrelevant","Irrelevant",IF(AND(OR(I231="Frakørselsrampe",I231="Tilkørselsrampe"),OR(Inddata!AB246="",Inddata!AB246&gt;(G231*1000-X231))),G231*1000-X231,IF(AND(OR(I231="Frakørselsrampe",I231="Tilkørselsrampe"),Inddata!AB246&gt;0),Inddata!AB246,"Irrelevant")))</f>
        <v>Irrelevant</v>
      </c>
      <c r="AB231" s="4" t="str">
        <f>IF(AND(I231="Frakørselsrampe",Inddata!AC246=""),60,IF(AND(I231="Tilkørselsrampe",Inddata!AC246=""),80,IF(AND(OR(I231="Frakørselsrampe",I231="Tilkørselsrampe"),Inddata!AC246&gt;4,Inddata!AC246&lt;200),Inddata!AC246,"Irrelevant")))</f>
        <v>Irrelevant</v>
      </c>
      <c r="AC231" s="4" t="str">
        <f>IF(AND(OR(I231="Motorvejsstrækning",I231="Frakørselsflettestrækning",I231="Tilkørselsflettestrækning"),Inddata!AD246=""),"Nej",IF(OR(I231="Motorvejsstrækning",I231="Frakørselsflettestrækning",I231="Tilkørselsflettestrækning"),Inddata!AD246,"Irrelevant"))</f>
        <v>Irrelevant</v>
      </c>
      <c r="AD231" s="4" t="str">
        <f>IF(AND(OR(I231="Motorvejsstrækning",I231="Frakørselsflettestrækning",I231="Tilkørselsflettestrækning"),Inddata!AE246=""),"130 km/t",IF(OR(I231="Motorvejsstrækning",I231="Frakørselsflettestrækning",I231="Tilkørselsflettestrækning"),Inddata!AE246,"Irrelevant"))</f>
        <v>Irrelevant</v>
      </c>
      <c r="AE231" s="4" t="str">
        <f>IF(AND(I231="Tilkørselsflettestrækning",Inddata!AF246=""),"Nej",IF(I231="Tilkørselsflettestrækning",Inddata!AF246,"Irrelevant"))</f>
        <v>Irrelevant</v>
      </c>
      <c r="AF231" s="4" t="str">
        <f>IF(AND(AE231="Ja",Inddata!AG246&gt;0,Inddata!AG246&lt;1.00000001),Inddata!AG246,IF(OR(AE231="Nej",AE231="Ja"),0,"Irrelevant"))</f>
        <v>Irrelevant</v>
      </c>
    </row>
    <row r="232" spans="1:32" x14ac:dyDescent="0.25">
      <c r="A232" s="4" t="str">
        <f>IF(Inddata!A247="","",Inddata!A247)</f>
        <v/>
      </c>
      <c r="B232" s="4" t="str">
        <f>IF(Inddata!B247="","",Inddata!B247)</f>
        <v/>
      </c>
      <c r="C232" s="4" t="str">
        <f>IF(Inddata!C247="","",Inddata!C247)</f>
        <v/>
      </c>
      <c r="D232" s="4" t="str">
        <f>IF(Inddata!D247="","",Inddata!D247)</f>
        <v/>
      </c>
      <c r="E232" s="4" t="str">
        <f>IF(Inddata!E247="","",Inddata!E247)</f>
        <v/>
      </c>
      <c r="F232" s="4" t="str">
        <f>IF(Inddata!F247="","",Inddata!F247)</f>
        <v/>
      </c>
      <c r="G232" s="4">
        <f>IF(Inddata!G247="","",Inddata!G247)</f>
        <v>0</v>
      </c>
      <c r="H232" s="4" t="str">
        <f>IF(Inddata!H247&gt;0.5,Inddata!H247,"")</f>
        <v/>
      </c>
      <c r="I232" s="4" t="str">
        <f>IF(Inddata!I247="","",Inddata!I247)</f>
        <v/>
      </c>
      <c r="J232" s="4" t="str">
        <f>IF(AND(OR(I232="Motorvejsstrækning",I232="Frakørselsflettestrækning",I232="Tilkørselsflettestrækning"),Inddata!K247=""),2,IF(AND(OR(I232="Motorvejsstrækning",I232="Frakørselsflettestrækning",I232="Tilkørselsflettestrækning"),Inddata!K247&gt;0.5,Inddata!K247&lt;21),Inddata!K247,"Irrelevant"))</f>
        <v>Irrelevant</v>
      </c>
      <c r="K232" s="4" t="str">
        <f>IF(AND(OR(I232="Motorvejsstrækning",I232="Frakørselsflettestrækning",I232="Tilkørselsflettestrækning",I232="Frakørselsrampe",I232="Tilkørselsrampe"),Inddata!L247=""),3.5,IF(AND(OR(I232="Motorvejsstrækning",I232="Frakørselsflettestrækning",I232="Tilkørselsflettestrækning",I232="Frakørselsrampe",I232="Tilkørselsrampe"),Inddata!L247&gt;1.5,Inddata!L247&lt;11),Inddata!L247,"Irrelevant"))</f>
        <v>Irrelevant</v>
      </c>
      <c r="L232" s="4" t="str">
        <f>IF(AND(I232="Motorvejsstrækning",Inddata!M247=""),"Nej",IF(I232="Motorvejsstrækning",Inddata!M247,"Irrelevant"))</f>
        <v>Irrelevant</v>
      </c>
      <c r="M232" s="4" t="str">
        <f>IF(AND(L232="Ja",Inddata!N247&gt;0,Inddata!N247&lt;1.00000001),Inddata!N247,IF(OR(L232="Nej",L232="Ja"),0,"Irrelevant"))</f>
        <v>Irrelevant</v>
      </c>
      <c r="N232" s="4" t="str">
        <f>IF(AND(OR(I232="Motorvejsstrækning",I232="Frakørselsflettestrækning",I232="Tilkørselsflettestrækning"),Inddata!O247=""),3,IF(AND(OR(I232="Motorvejsstrækning",I232="Frakørselsflettestrækning",I232="Tilkørselsflettestrækning"),Inddata!O247&lt;11,Inddata!O247&gt;-0.00000001),Inddata!O247,"Irrelevant"))</f>
        <v>Irrelevant</v>
      </c>
      <c r="O232" s="4" t="str">
        <f>IF(AND(OR(I232="Motorvejsstrækning",I232="Frakørselsflettestrækning",I232="Tilkørselsflettestrækning",I232="Frakørselsrampe",I232="Tilkørselsrampe"),Inddata!P247=""),0.5,IF(AND(OR(I232="Motorvejsstrækning",I232="Frakørselsflettestrækning",I232="Tilkørselsflettestrækning",I232="Frakørselsrampe",I232="Tilkørselsrampe"),Inddata!P247&gt;-0.00000001,Inddata!P247&lt;11),Inddata!P247,"Irrelevant"))</f>
        <v>Irrelevant</v>
      </c>
      <c r="P232" s="4" t="str">
        <f>IF(AND(OR(I232="Motorvejsstrækning",I232="Frakørselsflettestrækning",I232="Tilkørselsflettestrækning"),Inddata!Q247=""),5,IF(AND(OR(I232="Motorvejsstrækning",I232="Frakørselsflettestrækning",I232="Tilkørselsflettestrækning"),Inddata!Q247&gt;-0.00000001,Inddata!Q247&lt;101),Inddata!Q247,"Irrelevant"))</f>
        <v>Irrelevant</v>
      </c>
      <c r="Q232" s="4" t="str">
        <f>IF(AND(OR(I232="Motorvejsstrækning",I232="Frakørselsflettestrækning",I232="Tilkørselsflettestrækning"),Inddata!R247=""),"Lige",IF(AND(OR(I232="Motorvejsstrækning",I232="Frakørselsflettestrækning",I232="Tilkørselsflettestrækning"),Inddata!R247&gt;10),Inddata!R247,"Irrelevant"))</f>
        <v>Irrelevant</v>
      </c>
      <c r="R232" s="4" t="str">
        <f>IF(Q232="Lige",0,IF(AND(OR(I232="Motorvejsstrækning",I232="Frakørselsflettestrækning",I232="Tilkørselsflettestrækning"),OR(Inddata!S247="",Inddata!S247&gt;(G232*1000))),G232*1000,IF(AND(OR(I232="Motorvejsstrækning",I232="Frakørselsflettestrækning",I232="Tilkørselsflettestrækning"),Inddata!S247&gt;0),Inddata!S247,"Irrelevant")))</f>
        <v>Irrelevant</v>
      </c>
      <c r="S232" s="4" t="str">
        <f>IF(AND(OR(I232="Motorvejsstrækning",I232="Frakørselsflettestrækning",I232="Tilkørselsflettestrækning"),Inddata!T247=""),"Lige",IF(AND(OR(I232="Motorvejsstrækning",I232="Frakørselsflettestrækning",I232="Tilkørselsflettestrækning"),Inddata!T247&gt;10),Inddata!T247,"Irrelevant"))</f>
        <v>Irrelevant</v>
      </c>
      <c r="T232" s="4" t="str">
        <f>IF(S232="Lige",0,IF(R232="Irrelevant","Irrelevant",IF(AND(OR(I232="Motorvejsstrækning",I232="Frakørselsflettestrækning",I232="Tilkørselsflettestrækning"),OR(Inddata!U247="",Inddata!U247&gt;(G232*1000-R232))),G232*1000-R232,IF(AND(OR(I232="Motorvejsstrækning",I232="Frakørselsflettestrækning",I232="Tilkørselsflettestrækning"),Inddata!U247&gt;0),Inddata!U247,"Irrelevant"))))</f>
        <v>Irrelevant</v>
      </c>
      <c r="U232" s="4" t="str">
        <f>IF(AND(OR(I232="Motorvejsstrækning",I232="Frakørselsflettestrækning",I232="Tilkørselsflettestrækning",I232="Frakørselsrampe",I232="Tilkørselsrampe"),Inddata!V247=""),"Nej",IF(OR(I232="Motorvejsstrækning",I232="Frakørselsflettestrækning",I232="Tilkørselsflettestrækning",I232="Frakørselsrampe",I232="Tilkørselsrampe"),Inddata!V247,"Irrelevant"))</f>
        <v>Irrelevant</v>
      </c>
      <c r="V232" s="4" t="str">
        <f>IF(W232="Lige",IF(AND(OR(I232="Frakørselsrampe",I232="Tilkørselsrampe"),Inddata!W247=""),"Lige ruderrampe",IF(OR(I232="Frakørselsrampe",I232="Tilkørselsrampe"),Inddata!W247,"Irrelevant")),"Irrelevant")</f>
        <v>Irrelevant</v>
      </c>
      <c r="W232" s="4" t="str">
        <f>IF(AND(OR(I232="Frakørselsrampe",I232="Tilkørselsrampe"),Inddata!X247=""),"Lige",IF(AND(OR(I232="Frakørselsrampe",I232="Tilkørselsrampe"),Inddata!X247&gt;10),Inddata!X247,"Irrelevant"))</f>
        <v>Irrelevant</v>
      </c>
      <c r="X232" s="4" t="str">
        <f>IF(AND(OR(I232="Frakørselsrampe",I232="Tilkørselsrampe"),OR(Inddata!Y247="",Inddata!Y247&gt;(G232*1000))),G232*1000,IF(AND(OR(I232="Frakørselsrampe",I232="Tilkørselsrampe"),Inddata!Y247&gt;0),Inddata!Y247,"Irrelevant"))</f>
        <v>Irrelevant</v>
      </c>
      <c r="Y232" s="4" t="str">
        <f>IF(AND(I232="Frakørselsrampe",Inddata!Z247=""),95,IF(AND(I232="Tilkørselsrampe",Inddata!Z247=""),45,IF(AND(OR(I232="Frakørselsrampe",I232="Tilkørselsrampe"),Inddata!Z247&gt;4,Inddata!Z247&lt;200),Inddata!Z247,"Irrelevant")))</f>
        <v>Irrelevant</v>
      </c>
      <c r="Z232" s="4" t="str">
        <f>IF(AND(OR(I232="Frakørselsrampe",I232="Tilkørselsrampe"),Inddata!AA247=""),"Lige",IF(AND(OR(I232="Frakørselsrampe",I232="Tilkørselsrampe"),Inddata!AA247&gt;10),Inddata!AA247,"Irrelevant"))</f>
        <v>Irrelevant</v>
      </c>
      <c r="AA232" s="4" t="str">
        <f>IF(X232="Irrelevant","Irrelevant",IF(AND(OR(I232="Frakørselsrampe",I232="Tilkørselsrampe"),OR(Inddata!AB247="",Inddata!AB247&gt;(G232*1000-X232))),G232*1000-X232,IF(AND(OR(I232="Frakørselsrampe",I232="Tilkørselsrampe"),Inddata!AB247&gt;0),Inddata!AB247,"Irrelevant")))</f>
        <v>Irrelevant</v>
      </c>
      <c r="AB232" s="4" t="str">
        <f>IF(AND(I232="Frakørselsrampe",Inddata!AC247=""),60,IF(AND(I232="Tilkørselsrampe",Inddata!AC247=""),80,IF(AND(OR(I232="Frakørselsrampe",I232="Tilkørselsrampe"),Inddata!AC247&gt;4,Inddata!AC247&lt;200),Inddata!AC247,"Irrelevant")))</f>
        <v>Irrelevant</v>
      </c>
      <c r="AC232" s="4" t="str">
        <f>IF(AND(OR(I232="Motorvejsstrækning",I232="Frakørselsflettestrækning",I232="Tilkørselsflettestrækning"),Inddata!AD247=""),"Nej",IF(OR(I232="Motorvejsstrækning",I232="Frakørselsflettestrækning",I232="Tilkørselsflettestrækning"),Inddata!AD247,"Irrelevant"))</f>
        <v>Irrelevant</v>
      </c>
      <c r="AD232" s="4" t="str">
        <f>IF(AND(OR(I232="Motorvejsstrækning",I232="Frakørselsflettestrækning",I232="Tilkørselsflettestrækning"),Inddata!AE247=""),"130 km/t",IF(OR(I232="Motorvejsstrækning",I232="Frakørselsflettestrækning",I232="Tilkørselsflettestrækning"),Inddata!AE247,"Irrelevant"))</f>
        <v>Irrelevant</v>
      </c>
      <c r="AE232" s="4" t="str">
        <f>IF(AND(I232="Tilkørselsflettestrækning",Inddata!AF247=""),"Nej",IF(I232="Tilkørselsflettestrækning",Inddata!AF247,"Irrelevant"))</f>
        <v>Irrelevant</v>
      </c>
      <c r="AF232" s="4" t="str">
        <f>IF(AND(AE232="Ja",Inddata!AG247&gt;0,Inddata!AG247&lt;1.00000001),Inddata!AG247,IF(OR(AE232="Nej",AE232="Ja"),0,"Irrelevant"))</f>
        <v>Irrelevant</v>
      </c>
    </row>
    <row r="233" spans="1:32" x14ac:dyDescent="0.25">
      <c r="A233" s="4" t="str">
        <f>IF(Inddata!A248="","",Inddata!A248)</f>
        <v/>
      </c>
      <c r="B233" s="4" t="str">
        <f>IF(Inddata!B248="","",Inddata!B248)</f>
        <v/>
      </c>
      <c r="C233" s="4" t="str">
        <f>IF(Inddata!C248="","",Inddata!C248)</f>
        <v/>
      </c>
      <c r="D233" s="4" t="str">
        <f>IF(Inddata!D248="","",Inddata!D248)</f>
        <v/>
      </c>
      <c r="E233" s="4" t="str">
        <f>IF(Inddata!E248="","",Inddata!E248)</f>
        <v/>
      </c>
      <c r="F233" s="4" t="str">
        <f>IF(Inddata!F248="","",Inddata!F248)</f>
        <v/>
      </c>
      <c r="G233" s="4">
        <f>IF(Inddata!G248="","",Inddata!G248)</f>
        <v>0</v>
      </c>
      <c r="H233" s="4" t="str">
        <f>IF(Inddata!H248&gt;0.5,Inddata!H248,"")</f>
        <v/>
      </c>
      <c r="I233" s="4" t="str">
        <f>IF(Inddata!I248="","",Inddata!I248)</f>
        <v/>
      </c>
      <c r="J233" s="4" t="str">
        <f>IF(AND(OR(I233="Motorvejsstrækning",I233="Frakørselsflettestrækning",I233="Tilkørselsflettestrækning"),Inddata!K248=""),2,IF(AND(OR(I233="Motorvejsstrækning",I233="Frakørselsflettestrækning",I233="Tilkørselsflettestrækning"),Inddata!K248&gt;0.5,Inddata!K248&lt;21),Inddata!K248,"Irrelevant"))</f>
        <v>Irrelevant</v>
      </c>
      <c r="K233" s="4" t="str">
        <f>IF(AND(OR(I233="Motorvejsstrækning",I233="Frakørselsflettestrækning",I233="Tilkørselsflettestrækning",I233="Frakørselsrampe",I233="Tilkørselsrampe"),Inddata!L248=""),3.5,IF(AND(OR(I233="Motorvejsstrækning",I233="Frakørselsflettestrækning",I233="Tilkørselsflettestrækning",I233="Frakørselsrampe",I233="Tilkørselsrampe"),Inddata!L248&gt;1.5,Inddata!L248&lt;11),Inddata!L248,"Irrelevant"))</f>
        <v>Irrelevant</v>
      </c>
      <c r="L233" s="4" t="str">
        <f>IF(AND(I233="Motorvejsstrækning",Inddata!M248=""),"Nej",IF(I233="Motorvejsstrækning",Inddata!M248,"Irrelevant"))</f>
        <v>Irrelevant</v>
      </c>
      <c r="M233" s="4" t="str">
        <f>IF(AND(L233="Ja",Inddata!N248&gt;0,Inddata!N248&lt;1.00000001),Inddata!N248,IF(OR(L233="Nej",L233="Ja"),0,"Irrelevant"))</f>
        <v>Irrelevant</v>
      </c>
      <c r="N233" s="4" t="str">
        <f>IF(AND(OR(I233="Motorvejsstrækning",I233="Frakørselsflettestrækning",I233="Tilkørselsflettestrækning"),Inddata!O248=""),3,IF(AND(OR(I233="Motorvejsstrækning",I233="Frakørselsflettestrækning",I233="Tilkørselsflettestrækning"),Inddata!O248&lt;11,Inddata!O248&gt;-0.00000001),Inddata!O248,"Irrelevant"))</f>
        <v>Irrelevant</v>
      </c>
      <c r="O233" s="4" t="str">
        <f>IF(AND(OR(I233="Motorvejsstrækning",I233="Frakørselsflettestrækning",I233="Tilkørselsflettestrækning",I233="Frakørselsrampe",I233="Tilkørselsrampe"),Inddata!P248=""),0.5,IF(AND(OR(I233="Motorvejsstrækning",I233="Frakørselsflettestrækning",I233="Tilkørselsflettestrækning",I233="Frakørselsrampe",I233="Tilkørselsrampe"),Inddata!P248&gt;-0.00000001,Inddata!P248&lt;11),Inddata!P248,"Irrelevant"))</f>
        <v>Irrelevant</v>
      </c>
      <c r="P233" s="4" t="str">
        <f>IF(AND(OR(I233="Motorvejsstrækning",I233="Frakørselsflettestrækning",I233="Tilkørselsflettestrækning"),Inddata!Q248=""),5,IF(AND(OR(I233="Motorvejsstrækning",I233="Frakørselsflettestrækning",I233="Tilkørselsflettestrækning"),Inddata!Q248&gt;-0.00000001,Inddata!Q248&lt;101),Inddata!Q248,"Irrelevant"))</f>
        <v>Irrelevant</v>
      </c>
      <c r="Q233" s="4" t="str">
        <f>IF(AND(OR(I233="Motorvejsstrækning",I233="Frakørselsflettestrækning",I233="Tilkørselsflettestrækning"),Inddata!R248=""),"Lige",IF(AND(OR(I233="Motorvejsstrækning",I233="Frakørselsflettestrækning",I233="Tilkørselsflettestrækning"),Inddata!R248&gt;10),Inddata!R248,"Irrelevant"))</f>
        <v>Irrelevant</v>
      </c>
      <c r="R233" s="4" t="str">
        <f>IF(Q233="Lige",0,IF(AND(OR(I233="Motorvejsstrækning",I233="Frakørselsflettestrækning",I233="Tilkørselsflettestrækning"),OR(Inddata!S248="",Inddata!S248&gt;(G233*1000))),G233*1000,IF(AND(OR(I233="Motorvejsstrækning",I233="Frakørselsflettestrækning",I233="Tilkørselsflettestrækning"),Inddata!S248&gt;0),Inddata!S248,"Irrelevant")))</f>
        <v>Irrelevant</v>
      </c>
      <c r="S233" s="4" t="str">
        <f>IF(AND(OR(I233="Motorvejsstrækning",I233="Frakørselsflettestrækning",I233="Tilkørselsflettestrækning"),Inddata!T248=""),"Lige",IF(AND(OR(I233="Motorvejsstrækning",I233="Frakørselsflettestrækning",I233="Tilkørselsflettestrækning"),Inddata!T248&gt;10),Inddata!T248,"Irrelevant"))</f>
        <v>Irrelevant</v>
      </c>
      <c r="T233" s="4" t="str">
        <f>IF(S233="Lige",0,IF(R233="Irrelevant","Irrelevant",IF(AND(OR(I233="Motorvejsstrækning",I233="Frakørselsflettestrækning",I233="Tilkørselsflettestrækning"),OR(Inddata!U248="",Inddata!U248&gt;(G233*1000-R233))),G233*1000-R233,IF(AND(OR(I233="Motorvejsstrækning",I233="Frakørselsflettestrækning",I233="Tilkørselsflettestrækning"),Inddata!U248&gt;0),Inddata!U248,"Irrelevant"))))</f>
        <v>Irrelevant</v>
      </c>
      <c r="U233" s="4" t="str">
        <f>IF(AND(OR(I233="Motorvejsstrækning",I233="Frakørselsflettestrækning",I233="Tilkørselsflettestrækning",I233="Frakørselsrampe",I233="Tilkørselsrampe"),Inddata!V248=""),"Nej",IF(OR(I233="Motorvejsstrækning",I233="Frakørselsflettestrækning",I233="Tilkørselsflettestrækning",I233="Frakørselsrampe",I233="Tilkørselsrampe"),Inddata!V248,"Irrelevant"))</f>
        <v>Irrelevant</v>
      </c>
      <c r="V233" s="4" t="str">
        <f>IF(W233="Lige",IF(AND(OR(I233="Frakørselsrampe",I233="Tilkørselsrampe"),Inddata!W248=""),"Lige ruderrampe",IF(OR(I233="Frakørselsrampe",I233="Tilkørselsrampe"),Inddata!W248,"Irrelevant")),"Irrelevant")</f>
        <v>Irrelevant</v>
      </c>
      <c r="W233" s="4" t="str">
        <f>IF(AND(OR(I233="Frakørselsrampe",I233="Tilkørselsrampe"),Inddata!X248=""),"Lige",IF(AND(OR(I233="Frakørselsrampe",I233="Tilkørselsrampe"),Inddata!X248&gt;10),Inddata!X248,"Irrelevant"))</f>
        <v>Irrelevant</v>
      </c>
      <c r="X233" s="4" t="str">
        <f>IF(AND(OR(I233="Frakørselsrampe",I233="Tilkørselsrampe"),OR(Inddata!Y248="",Inddata!Y248&gt;(G233*1000))),G233*1000,IF(AND(OR(I233="Frakørselsrampe",I233="Tilkørselsrampe"),Inddata!Y248&gt;0),Inddata!Y248,"Irrelevant"))</f>
        <v>Irrelevant</v>
      </c>
      <c r="Y233" s="4" t="str">
        <f>IF(AND(I233="Frakørselsrampe",Inddata!Z248=""),95,IF(AND(I233="Tilkørselsrampe",Inddata!Z248=""),45,IF(AND(OR(I233="Frakørselsrampe",I233="Tilkørselsrampe"),Inddata!Z248&gt;4,Inddata!Z248&lt;200),Inddata!Z248,"Irrelevant")))</f>
        <v>Irrelevant</v>
      </c>
      <c r="Z233" s="4" t="str">
        <f>IF(AND(OR(I233="Frakørselsrampe",I233="Tilkørselsrampe"),Inddata!AA248=""),"Lige",IF(AND(OR(I233="Frakørselsrampe",I233="Tilkørselsrampe"),Inddata!AA248&gt;10),Inddata!AA248,"Irrelevant"))</f>
        <v>Irrelevant</v>
      </c>
      <c r="AA233" s="4" t="str">
        <f>IF(X233="Irrelevant","Irrelevant",IF(AND(OR(I233="Frakørselsrampe",I233="Tilkørselsrampe"),OR(Inddata!AB248="",Inddata!AB248&gt;(G233*1000-X233))),G233*1000-X233,IF(AND(OR(I233="Frakørselsrampe",I233="Tilkørselsrampe"),Inddata!AB248&gt;0),Inddata!AB248,"Irrelevant")))</f>
        <v>Irrelevant</v>
      </c>
      <c r="AB233" s="4" t="str">
        <f>IF(AND(I233="Frakørselsrampe",Inddata!AC248=""),60,IF(AND(I233="Tilkørselsrampe",Inddata!AC248=""),80,IF(AND(OR(I233="Frakørselsrampe",I233="Tilkørselsrampe"),Inddata!AC248&gt;4,Inddata!AC248&lt;200),Inddata!AC248,"Irrelevant")))</f>
        <v>Irrelevant</v>
      </c>
      <c r="AC233" s="4" t="str">
        <f>IF(AND(OR(I233="Motorvejsstrækning",I233="Frakørselsflettestrækning",I233="Tilkørselsflettestrækning"),Inddata!AD248=""),"Nej",IF(OR(I233="Motorvejsstrækning",I233="Frakørselsflettestrækning",I233="Tilkørselsflettestrækning"),Inddata!AD248,"Irrelevant"))</f>
        <v>Irrelevant</v>
      </c>
      <c r="AD233" s="4" t="str">
        <f>IF(AND(OR(I233="Motorvejsstrækning",I233="Frakørselsflettestrækning",I233="Tilkørselsflettestrækning"),Inddata!AE248=""),"130 km/t",IF(OR(I233="Motorvejsstrækning",I233="Frakørselsflettestrækning",I233="Tilkørselsflettestrækning"),Inddata!AE248,"Irrelevant"))</f>
        <v>Irrelevant</v>
      </c>
      <c r="AE233" s="4" t="str">
        <f>IF(AND(I233="Tilkørselsflettestrækning",Inddata!AF248=""),"Nej",IF(I233="Tilkørselsflettestrækning",Inddata!AF248,"Irrelevant"))</f>
        <v>Irrelevant</v>
      </c>
      <c r="AF233" s="4" t="str">
        <f>IF(AND(AE233="Ja",Inddata!AG248&gt;0,Inddata!AG248&lt;1.00000001),Inddata!AG248,IF(OR(AE233="Nej",AE233="Ja"),0,"Irrelevant"))</f>
        <v>Irrelevant</v>
      </c>
    </row>
    <row r="234" spans="1:32" x14ac:dyDescent="0.25">
      <c r="A234" s="4" t="str">
        <f>IF(Inddata!A249="","",Inddata!A249)</f>
        <v/>
      </c>
      <c r="B234" s="4" t="str">
        <f>IF(Inddata!B249="","",Inddata!B249)</f>
        <v/>
      </c>
      <c r="C234" s="4" t="str">
        <f>IF(Inddata!C249="","",Inddata!C249)</f>
        <v/>
      </c>
      <c r="D234" s="4" t="str">
        <f>IF(Inddata!D249="","",Inddata!D249)</f>
        <v/>
      </c>
      <c r="E234" s="4" t="str">
        <f>IF(Inddata!E249="","",Inddata!E249)</f>
        <v/>
      </c>
      <c r="F234" s="4" t="str">
        <f>IF(Inddata!F249="","",Inddata!F249)</f>
        <v/>
      </c>
      <c r="G234" s="4">
        <f>IF(Inddata!G249="","",Inddata!G249)</f>
        <v>0</v>
      </c>
      <c r="H234" s="4" t="str">
        <f>IF(Inddata!H249&gt;0.5,Inddata!H249,"")</f>
        <v/>
      </c>
      <c r="I234" s="4" t="str">
        <f>IF(Inddata!I249="","",Inddata!I249)</f>
        <v/>
      </c>
      <c r="J234" s="4" t="str">
        <f>IF(AND(OR(I234="Motorvejsstrækning",I234="Frakørselsflettestrækning",I234="Tilkørselsflettestrækning"),Inddata!K249=""),2,IF(AND(OR(I234="Motorvejsstrækning",I234="Frakørselsflettestrækning",I234="Tilkørselsflettestrækning"),Inddata!K249&gt;0.5,Inddata!K249&lt;21),Inddata!K249,"Irrelevant"))</f>
        <v>Irrelevant</v>
      </c>
      <c r="K234" s="4" t="str">
        <f>IF(AND(OR(I234="Motorvejsstrækning",I234="Frakørselsflettestrækning",I234="Tilkørselsflettestrækning",I234="Frakørselsrampe",I234="Tilkørselsrampe"),Inddata!L249=""),3.5,IF(AND(OR(I234="Motorvejsstrækning",I234="Frakørselsflettestrækning",I234="Tilkørselsflettestrækning",I234="Frakørselsrampe",I234="Tilkørselsrampe"),Inddata!L249&gt;1.5,Inddata!L249&lt;11),Inddata!L249,"Irrelevant"))</f>
        <v>Irrelevant</v>
      </c>
      <c r="L234" s="4" t="str">
        <f>IF(AND(I234="Motorvejsstrækning",Inddata!M249=""),"Nej",IF(I234="Motorvejsstrækning",Inddata!M249,"Irrelevant"))</f>
        <v>Irrelevant</v>
      </c>
      <c r="M234" s="4" t="str">
        <f>IF(AND(L234="Ja",Inddata!N249&gt;0,Inddata!N249&lt;1.00000001),Inddata!N249,IF(OR(L234="Nej",L234="Ja"),0,"Irrelevant"))</f>
        <v>Irrelevant</v>
      </c>
      <c r="N234" s="4" t="str">
        <f>IF(AND(OR(I234="Motorvejsstrækning",I234="Frakørselsflettestrækning",I234="Tilkørselsflettestrækning"),Inddata!O249=""),3,IF(AND(OR(I234="Motorvejsstrækning",I234="Frakørselsflettestrækning",I234="Tilkørselsflettestrækning"),Inddata!O249&lt;11,Inddata!O249&gt;-0.00000001),Inddata!O249,"Irrelevant"))</f>
        <v>Irrelevant</v>
      </c>
      <c r="O234" s="4" t="str">
        <f>IF(AND(OR(I234="Motorvejsstrækning",I234="Frakørselsflettestrækning",I234="Tilkørselsflettestrækning",I234="Frakørselsrampe",I234="Tilkørselsrampe"),Inddata!P249=""),0.5,IF(AND(OR(I234="Motorvejsstrækning",I234="Frakørselsflettestrækning",I234="Tilkørselsflettestrækning",I234="Frakørselsrampe",I234="Tilkørselsrampe"),Inddata!P249&gt;-0.00000001,Inddata!P249&lt;11),Inddata!P249,"Irrelevant"))</f>
        <v>Irrelevant</v>
      </c>
      <c r="P234" s="4" t="str">
        <f>IF(AND(OR(I234="Motorvejsstrækning",I234="Frakørselsflettestrækning",I234="Tilkørselsflettestrækning"),Inddata!Q249=""),5,IF(AND(OR(I234="Motorvejsstrækning",I234="Frakørselsflettestrækning",I234="Tilkørselsflettestrækning"),Inddata!Q249&gt;-0.00000001,Inddata!Q249&lt;101),Inddata!Q249,"Irrelevant"))</f>
        <v>Irrelevant</v>
      </c>
      <c r="Q234" s="4" t="str">
        <f>IF(AND(OR(I234="Motorvejsstrækning",I234="Frakørselsflettestrækning",I234="Tilkørselsflettestrækning"),Inddata!R249=""),"Lige",IF(AND(OR(I234="Motorvejsstrækning",I234="Frakørselsflettestrækning",I234="Tilkørselsflettestrækning"),Inddata!R249&gt;10),Inddata!R249,"Irrelevant"))</f>
        <v>Irrelevant</v>
      </c>
      <c r="R234" s="4" t="str">
        <f>IF(Q234="Lige",0,IF(AND(OR(I234="Motorvejsstrækning",I234="Frakørselsflettestrækning",I234="Tilkørselsflettestrækning"),OR(Inddata!S249="",Inddata!S249&gt;(G234*1000))),G234*1000,IF(AND(OR(I234="Motorvejsstrækning",I234="Frakørselsflettestrækning",I234="Tilkørselsflettestrækning"),Inddata!S249&gt;0),Inddata!S249,"Irrelevant")))</f>
        <v>Irrelevant</v>
      </c>
      <c r="S234" s="4" t="str">
        <f>IF(AND(OR(I234="Motorvejsstrækning",I234="Frakørselsflettestrækning",I234="Tilkørselsflettestrækning"),Inddata!T249=""),"Lige",IF(AND(OR(I234="Motorvejsstrækning",I234="Frakørselsflettestrækning",I234="Tilkørselsflettestrækning"),Inddata!T249&gt;10),Inddata!T249,"Irrelevant"))</f>
        <v>Irrelevant</v>
      </c>
      <c r="T234" s="4" t="str">
        <f>IF(S234="Lige",0,IF(R234="Irrelevant","Irrelevant",IF(AND(OR(I234="Motorvejsstrækning",I234="Frakørselsflettestrækning",I234="Tilkørselsflettestrækning"),OR(Inddata!U249="",Inddata!U249&gt;(G234*1000-R234))),G234*1000-R234,IF(AND(OR(I234="Motorvejsstrækning",I234="Frakørselsflettestrækning",I234="Tilkørselsflettestrækning"),Inddata!U249&gt;0),Inddata!U249,"Irrelevant"))))</f>
        <v>Irrelevant</v>
      </c>
      <c r="U234" s="4" t="str">
        <f>IF(AND(OR(I234="Motorvejsstrækning",I234="Frakørselsflettestrækning",I234="Tilkørselsflettestrækning",I234="Frakørselsrampe",I234="Tilkørselsrampe"),Inddata!V249=""),"Nej",IF(OR(I234="Motorvejsstrækning",I234="Frakørselsflettestrækning",I234="Tilkørselsflettestrækning",I234="Frakørselsrampe",I234="Tilkørselsrampe"),Inddata!V249,"Irrelevant"))</f>
        <v>Irrelevant</v>
      </c>
      <c r="V234" s="4" t="str">
        <f>IF(W234="Lige",IF(AND(OR(I234="Frakørselsrampe",I234="Tilkørselsrampe"),Inddata!W249=""),"Lige ruderrampe",IF(OR(I234="Frakørselsrampe",I234="Tilkørselsrampe"),Inddata!W249,"Irrelevant")),"Irrelevant")</f>
        <v>Irrelevant</v>
      </c>
      <c r="W234" s="4" t="str">
        <f>IF(AND(OR(I234="Frakørselsrampe",I234="Tilkørselsrampe"),Inddata!X249=""),"Lige",IF(AND(OR(I234="Frakørselsrampe",I234="Tilkørselsrampe"),Inddata!X249&gt;10),Inddata!X249,"Irrelevant"))</f>
        <v>Irrelevant</v>
      </c>
      <c r="X234" s="4" t="str">
        <f>IF(AND(OR(I234="Frakørselsrampe",I234="Tilkørselsrampe"),OR(Inddata!Y249="",Inddata!Y249&gt;(G234*1000))),G234*1000,IF(AND(OR(I234="Frakørselsrampe",I234="Tilkørselsrampe"),Inddata!Y249&gt;0),Inddata!Y249,"Irrelevant"))</f>
        <v>Irrelevant</v>
      </c>
      <c r="Y234" s="4" t="str">
        <f>IF(AND(I234="Frakørselsrampe",Inddata!Z249=""),95,IF(AND(I234="Tilkørselsrampe",Inddata!Z249=""),45,IF(AND(OR(I234="Frakørselsrampe",I234="Tilkørselsrampe"),Inddata!Z249&gt;4,Inddata!Z249&lt;200),Inddata!Z249,"Irrelevant")))</f>
        <v>Irrelevant</v>
      </c>
      <c r="Z234" s="4" t="str">
        <f>IF(AND(OR(I234="Frakørselsrampe",I234="Tilkørselsrampe"),Inddata!AA249=""),"Lige",IF(AND(OR(I234="Frakørselsrampe",I234="Tilkørselsrampe"),Inddata!AA249&gt;10),Inddata!AA249,"Irrelevant"))</f>
        <v>Irrelevant</v>
      </c>
      <c r="AA234" s="4" t="str">
        <f>IF(X234="Irrelevant","Irrelevant",IF(AND(OR(I234="Frakørselsrampe",I234="Tilkørselsrampe"),OR(Inddata!AB249="",Inddata!AB249&gt;(G234*1000-X234))),G234*1000-X234,IF(AND(OR(I234="Frakørselsrampe",I234="Tilkørselsrampe"),Inddata!AB249&gt;0),Inddata!AB249,"Irrelevant")))</f>
        <v>Irrelevant</v>
      </c>
      <c r="AB234" s="4" t="str">
        <f>IF(AND(I234="Frakørselsrampe",Inddata!AC249=""),60,IF(AND(I234="Tilkørselsrampe",Inddata!AC249=""),80,IF(AND(OR(I234="Frakørselsrampe",I234="Tilkørselsrampe"),Inddata!AC249&gt;4,Inddata!AC249&lt;200),Inddata!AC249,"Irrelevant")))</f>
        <v>Irrelevant</v>
      </c>
      <c r="AC234" s="4" t="str">
        <f>IF(AND(OR(I234="Motorvejsstrækning",I234="Frakørselsflettestrækning",I234="Tilkørselsflettestrækning"),Inddata!AD249=""),"Nej",IF(OR(I234="Motorvejsstrækning",I234="Frakørselsflettestrækning",I234="Tilkørselsflettestrækning"),Inddata!AD249,"Irrelevant"))</f>
        <v>Irrelevant</v>
      </c>
      <c r="AD234" s="4" t="str">
        <f>IF(AND(OR(I234="Motorvejsstrækning",I234="Frakørselsflettestrækning",I234="Tilkørselsflettestrækning"),Inddata!AE249=""),"130 km/t",IF(OR(I234="Motorvejsstrækning",I234="Frakørselsflettestrækning",I234="Tilkørselsflettestrækning"),Inddata!AE249,"Irrelevant"))</f>
        <v>Irrelevant</v>
      </c>
      <c r="AE234" s="4" t="str">
        <f>IF(AND(I234="Tilkørselsflettestrækning",Inddata!AF249=""),"Nej",IF(I234="Tilkørselsflettestrækning",Inddata!AF249,"Irrelevant"))</f>
        <v>Irrelevant</v>
      </c>
      <c r="AF234" s="4" t="str">
        <f>IF(AND(AE234="Ja",Inddata!AG249&gt;0,Inddata!AG249&lt;1.00000001),Inddata!AG249,IF(OR(AE234="Nej",AE234="Ja"),0,"Irrelevant"))</f>
        <v>Irrelevant</v>
      </c>
    </row>
    <row r="235" spans="1:32" x14ac:dyDescent="0.25">
      <c r="A235" s="4" t="str">
        <f>IF(Inddata!A250="","",Inddata!A250)</f>
        <v/>
      </c>
      <c r="B235" s="4" t="str">
        <f>IF(Inddata!B250="","",Inddata!B250)</f>
        <v/>
      </c>
      <c r="C235" s="4" t="str">
        <f>IF(Inddata!C250="","",Inddata!C250)</f>
        <v/>
      </c>
      <c r="D235" s="4" t="str">
        <f>IF(Inddata!D250="","",Inddata!D250)</f>
        <v/>
      </c>
      <c r="E235" s="4" t="str">
        <f>IF(Inddata!E250="","",Inddata!E250)</f>
        <v/>
      </c>
      <c r="F235" s="4" t="str">
        <f>IF(Inddata!F250="","",Inddata!F250)</f>
        <v/>
      </c>
      <c r="G235" s="4">
        <f>IF(Inddata!G250="","",Inddata!G250)</f>
        <v>0</v>
      </c>
      <c r="H235" s="4" t="str">
        <f>IF(Inddata!H250&gt;0.5,Inddata!H250,"")</f>
        <v/>
      </c>
      <c r="I235" s="4" t="str">
        <f>IF(Inddata!I250="","",Inddata!I250)</f>
        <v/>
      </c>
      <c r="J235" s="4" t="str">
        <f>IF(AND(OR(I235="Motorvejsstrækning",I235="Frakørselsflettestrækning",I235="Tilkørselsflettestrækning"),Inddata!K250=""),2,IF(AND(OR(I235="Motorvejsstrækning",I235="Frakørselsflettestrækning",I235="Tilkørselsflettestrækning"),Inddata!K250&gt;0.5,Inddata!K250&lt;21),Inddata!K250,"Irrelevant"))</f>
        <v>Irrelevant</v>
      </c>
      <c r="K235" s="4" t="str">
        <f>IF(AND(OR(I235="Motorvejsstrækning",I235="Frakørselsflettestrækning",I235="Tilkørselsflettestrækning",I235="Frakørselsrampe",I235="Tilkørselsrampe"),Inddata!L250=""),3.5,IF(AND(OR(I235="Motorvejsstrækning",I235="Frakørselsflettestrækning",I235="Tilkørselsflettestrækning",I235="Frakørselsrampe",I235="Tilkørselsrampe"),Inddata!L250&gt;1.5,Inddata!L250&lt;11),Inddata!L250,"Irrelevant"))</f>
        <v>Irrelevant</v>
      </c>
      <c r="L235" s="4" t="str">
        <f>IF(AND(I235="Motorvejsstrækning",Inddata!M250=""),"Nej",IF(I235="Motorvejsstrækning",Inddata!M250,"Irrelevant"))</f>
        <v>Irrelevant</v>
      </c>
      <c r="M235" s="4" t="str">
        <f>IF(AND(L235="Ja",Inddata!N250&gt;0,Inddata!N250&lt;1.00000001),Inddata!N250,IF(OR(L235="Nej",L235="Ja"),0,"Irrelevant"))</f>
        <v>Irrelevant</v>
      </c>
      <c r="N235" s="4" t="str">
        <f>IF(AND(OR(I235="Motorvejsstrækning",I235="Frakørselsflettestrækning",I235="Tilkørselsflettestrækning"),Inddata!O250=""),3,IF(AND(OR(I235="Motorvejsstrækning",I235="Frakørselsflettestrækning",I235="Tilkørselsflettestrækning"),Inddata!O250&lt;11,Inddata!O250&gt;-0.00000001),Inddata!O250,"Irrelevant"))</f>
        <v>Irrelevant</v>
      </c>
      <c r="O235" s="4" t="str">
        <f>IF(AND(OR(I235="Motorvejsstrækning",I235="Frakørselsflettestrækning",I235="Tilkørselsflettestrækning",I235="Frakørselsrampe",I235="Tilkørselsrampe"),Inddata!P250=""),0.5,IF(AND(OR(I235="Motorvejsstrækning",I235="Frakørselsflettestrækning",I235="Tilkørselsflettestrækning",I235="Frakørselsrampe",I235="Tilkørselsrampe"),Inddata!P250&gt;-0.00000001,Inddata!P250&lt;11),Inddata!P250,"Irrelevant"))</f>
        <v>Irrelevant</v>
      </c>
      <c r="P235" s="4" t="str">
        <f>IF(AND(OR(I235="Motorvejsstrækning",I235="Frakørselsflettestrækning",I235="Tilkørselsflettestrækning"),Inddata!Q250=""),5,IF(AND(OR(I235="Motorvejsstrækning",I235="Frakørselsflettestrækning",I235="Tilkørselsflettestrækning"),Inddata!Q250&gt;-0.00000001,Inddata!Q250&lt;101),Inddata!Q250,"Irrelevant"))</f>
        <v>Irrelevant</v>
      </c>
      <c r="Q235" s="4" t="str">
        <f>IF(AND(OR(I235="Motorvejsstrækning",I235="Frakørselsflettestrækning",I235="Tilkørselsflettestrækning"),Inddata!R250=""),"Lige",IF(AND(OR(I235="Motorvejsstrækning",I235="Frakørselsflettestrækning",I235="Tilkørselsflettestrækning"),Inddata!R250&gt;10),Inddata!R250,"Irrelevant"))</f>
        <v>Irrelevant</v>
      </c>
      <c r="R235" s="4" t="str">
        <f>IF(Q235="Lige",0,IF(AND(OR(I235="Motorvejsstrækning",I235="Frakørselsflettestrækning",I235="Tilkørselsflettestrækning"),OR(Inddata!S250="",Inddata!S250&gt;(G235*1000))),G235*1000,IF(AND(OR(I235="Motorvejsstrækning",I235="Frakørselsflettestrækning",I235="Tilkørselsflettestrækning"),Inddata!S250&gt;0),Inddata!S250,"Irrelevant")))</f>
        <v>Irrelevant</v>
      </c>
      <c r="S235" s="4" t="str">
        <f>IF(AND(OR(I235="Motorvejsstrækning",I235="Frakørselsflettestrækning",I235="Tilkørselsflettestrækning"),Inddata!T250=""),"Lige",IF(AND(OR(I235="Motorvejsstrækning",I235="Frakørselsflettestrækning",I235="Tilkørselsflettestrækning"),Inddata!T250&gt;10),Inddata!T250,"Irrelevant"))</f>
        <v>Irrelevant</v>
      </c>
      <c r="T235" s="4" t="str">
        <f>IF(S235="Lige",0,IF(R235="Irrelevant","Irrelevant",IF(AND(OR(I235="Motorvejsstrækning",I235="Frakørselsflettestrækning",I235="Tilkørselsflettestrækning"),OR(Inddata!U250="",Inddata!U250&gt;(G235*1000-R235))),G235*1000-R235,IF(AND(OR(I235="Motorvejsstrækning",I235="Frakørselsflettestrækning",I235="Tilkørselsflettestrækning"),Inddata!U250&gt;0),Inddata!U250,"Irrelevant"))))</f>
        <v>Irrelevant</v>
      </c>
      <c r="U235" s="4" t="str">
        <f>IF(AND(OR(I235="Motorvejsstrækning",I235="Frakørselsflettestrækning",I235="Tilkørselsflettestrækning",I235="Frakørselsrampe",I235="Tilkørselsrampe"),Inddata!V250=""),"Nej",IF(OR(I235="Motorvejsstrækning",I235="Frakørselsflettestrækning",I235="Tilkørselsflettestrækning",I235="Frakørselsrampe",I235="Tilkørselsrampe"),Inddata!V250,"Irrelevant"))</f>
        <v>Irrelevant</v>
      </c>
      <c r="V235" s="4" t="str">
        <f>IF(W235="Lige",IF(AND(OR(I235="Frakørselsrampe",I235="Tilkørselsrampe"),Inddata!W250=""),"Lige ruderrampe",IF(OR(I235="Frakørselsrampe",I235="Tilkørselsrampe"),Inddata!W250,"Irrelevant")),"Irrelevant")</f>
        <v>Irrelevant</v>
      </c>
      <c r="W235" s="4" t="str">
        <f>IF(AND(OR(I235="Frakørselsrampe",I235="Tilkørselsrampe"),Inddata!X250=""),"Lige",IF(AND(OR(I235="Frakørselsrampe",I235="Tilkørselsrampe"),Inddata!X250&gt;10),Inddata!X250,"Irrelevant"))</f>
        <v>Irrelevant</v>
      </c>
      <c r="X235" s="4" t="str">
        <f>IF(AND(OR(I235="Frakørselsrampe",I235="Tilkørselsrampe"),OR(Inddata!Y250="",Inddata!Y250&gt;(G235*1000))),G235*1000,IF(AND(OR(I235="Frakørselsrampe",I235="Tilkørselsrampe"),Inddata!Y250&gt;0),Inddata!Y250,"Irrelevant"))</f>
        <v>Irrelevant</v>
      </c>
      <c r="Y235" s="4" t="str">
        <f>IF(AND(I235="Frakørselsrampe",Inddata!Z250=""),95,IF(AND(I235="Tilkørselsrampe",Inddata!Z250=""),45,IF(AND(OR(I235="Frakørselsrampe",I235="Tilkørselsrampe"),Inddata!Z250&gt;4,Inddata!Z250&lt;200),Inddata!Z250,"Irrelevant")))</f>
        <v>Irrelevant</v>
      </c>
      <c r="Z235" s="4" t="str">
        <f>IF(AND(OR(I235="Frakørselsrampe",I235="Tilkørselsrampe"),Inddata!AA250=""),"Lige",IF(AND(OR(I235="Frakørselsrampe",I235="Tilkørselsrampe"),Inddata!AA250&gt;10),Inddata!AA250,"Irrelevant"))</f>
        <v>Irrelevant</v>
      </c>
      <c r="AA235" s="4" t="str">
        <f>IF(X235="Irrelevant","Irrelevant",IF(AND(OR(I235="Frakørselsrampe",I235="Tilkørselsrampe"),OR(Inddata!AB250="",Inddata!AB250&gt;(G235*1000-X235))),G235*1000-X235,IF(AND(OR(I235="Frakørselsrampe",I235="Tilkørselsrampe"),Inddata!AB250&gt;0),Inddata!AB250,"Irrelevant")))</f>
        <v>Irrelevant</v>
      </c>
      <c r="AB235" s="4" t="str">
        <f>IF(AND(I235="Frakørselsrampe",Inddata!AC250=""),60,IF(AND(I235="Tilkørselsrampe",Inddata!AC250=""),80,IF(AND(OR(I235="Frakørselsrampe",I235="Tilkørselsrampe"),Inddata!AC250&gt;4,Inddata!AC250&lt;200),Inddata!AC250,"Irrelevant")))</f>
        <v>Irrelevant</v>
      </c>
      <c r="AC235" s="4" t="str">
        <f>IF(AND(OR(I235="Motorvejsstrækning",I235="Frakørselsflettestrækning",I235="Tilkørselsflettestrækning"),Inddata!AD250=""),"Nej",IF(OR(I235="Motorvejsstrækning",I235="Frakørselsflettestrækning",I235="Tilkørselsflettestrækning"),Inddata!AD250,"Irrelevant"))</f>
        <v>Irrelevant</v>
      </c>
      <c r="AD235" s="4" t="str">
        <f>IF(AND(OR(I235="Motorvejsstrækning",I235="Frakørselsflettestrækning",I235="Tilkørselsflettestrækning"),Inddata!AE250=""),"130 km/t",IF(OR(I235="Motorvejsstrækning",I235="Frakørselsflettestrækning",I235="Tilkørselsflettestrækning"),Inddata!AE250,"Irrelevant"))</f>
        <v>Irrelevant</v>
      </c>
      <c r="AE235" s="4" t="str">
        <f>IF(AND(I235="Tilkørselsflettestrækning",Inddata!AF250=""),"Nej",IF(I235="Tilkørselsflettestrækning",Inddata!AF250,"Irrelevant"))</f>
        <v>Irrelevant</v>
      </c>
      <c r="AF235" s="4" t="str">
        <f>IF(AND(AE235="Ja",Inddata!AG250&gt;0,Inddata!AG250&lt;1.00000001),Inddata!AG250,IF(OR(AE235="Nej",AE235="Ja"),0,"Irrelevant"))</f>
        <v>Irrelevant</v>
      </c>
    </row>
    <row r="236" spans="1:32" x14ac:dyDescent="0.25">
      <c r="A236" s="4" t="str">
        <f>IF(Inddata!A251="","",Inddata!A251)</f>
        <v/>
      </c>
      <c r="B236" s="4" t="str">
        <f>IF(Inddata!B251="","",Inddata!B251)</f>
        <v/>
      </c>
      <c r="C236" s="4" t="str">
        <f>IF(Inddata!C251="","",Inddata!C251)</f>
        <v/>
      </c>
      <c r="D236" s="4" t="str">
        <f>IF(Inddata!D251="","",Inddata!D251)</f>
        <v/>
      </c>
      <c r="E236" s="4" t="str">
        <f>IF(Inddata!E251="","",Inddata!E251)</f>
        <v/>
      </c>
      <c r="F236" s="4" t="str">
        <f>IF(Inddata!F251="","",Inddata!F251)</f>
        <v/>
      </c>
      <c r="G236" s="4">
        <f>IF(Inddata!G251="","",Inddata!G251)</f>
        <v>0</v>
      </c>
      <c r="H236" s="4" t="str">
        <f>IF(Inddata!H251&gt;0.5,Inddata!H251,"")</f>
        <v/>
      </c>
      <c r="I236" s="4" t="str">
        <f>IF(Inddata!I251="","",Inddata!I251)</f>
        <v/>
      </c>
      <c r="J236" s="4" t="str">
        <f>IF(AND(OR(I236="Motorvejsstrækning",I236="Frakørselsflettestrækning",I236="Tilkørselsflettestrækning"),Inddata!K251=""),2,IF(AND(OR(I236="Motorvejsstrækning",I236="Frakørselsflettestrækning",I236="Tilkørselsflettestrækning"),Inddata!K251&gt;0.5,Inddata!K251&lt;21),Inddata!K251,"Irrelevant"))</f>
        <v>Irrelevant</v>
      </c>
      <c r="K236" s="4" t="str">
        <f>IF(AND(OR(I236="Motorvejsstrækning",I236="Frakørselsflettestrækning",I236="Tilkørselsflettestrækning",I236="Frakørselsrampe",I236="Tilkørselsrampe"),Inddata!L251=""),3.5,IF(AND(OR(I236="Motorvejsstrækning",I236="Frakørselsflettestrækning",I236="Tilkørselsflettestrækning",I236="Frakørselsrampe",I236="Tilkørselsrampe"),Inddata!L251&gt;1.5,Inddata!L251&lt;11),Inddata!L251,"Irrelevant"))</f>
        <v>Irrelevant</v>
      </c>
      <c r="L236" s="4" t="str">
        <f>IF(AND(I236="Motorvejsstrækning",Inddata!M251=""),"Nej",IF(I236="Motorvejsstrækning",Inddata!M251,"Irrelevant"))</f>
        <v>Irrelevant</v>
      </c>
      <c r="M236" s="4" t="str">
        <f>IF(AND(L236="Ja",Inddata!N251&gt;0,Inddata!N251&lt;1.00000001),Inddata!N251,IF(OR(L236="Nej",L236="Ja"),0,"Irrelevant"))</f>
        <v>Irrelevant</v>
      </c>
      <c r="N236" s="4" t="str">
        <f>IF(AND(OR(I236="Motorvejsstrækning",I236="Frakørselsflettestrækning",I236="Tilkørselsflettestrækning"),Inddata!O251=""),3,IF(AND(OR(I236="Motorvejsstrækning",I236="Frakørselsflettestrækning",I236="Tilkørselsflettestrækning"),Inddata!O251&lt;11,Inddata!O251&gt;-0.00000001),Inddata!O251,"Irrelevant"))</f>
        <v>Irrelevant</v>
      </c>
      <c r="O236" s="4" t="str">
        <f>IF(AND(OR(I236="Motorvejsstrækning",I236="Frakørselsflettestrækning",I236="Tilkørselsflettestrækning",I236="Frakørselsrampe",I236="Tilkørselsrampe"),Inddata!P251=""),0.5,IF(AND(OR(I236="Motorvejsstrækning",I236="Frakørselsflettestrækning",I236="Tilkørselsflettestrækning",I236="Frakørselsrampe",I236="Tilkørselsrampe"),Inddata!P251&gt;-0.00000001,Inddata!P251&lt;11),Inddata!P251,"Irrelevant"))</f>
        <v>Irrelevant</v>
      </c>
      <c r="P236" s="4" t="str">
        <f>IF(AND(OR(I236="Motorvejsstrækning",I236="Frakørselsflettestrækning",I236="Tilkørselsflettestrækning"),Inddata!Q251=""),5,IF(AND(OR(I236="Motorvejsstrækning",I236="Frakørselsflettestrækning",I236="Tilkørselsflettestrækning"),Inddata!Q251&gt;-0.00000001,Inddata!Q251&lt;101),Inddata!Q251,"Irrelevant"))</f>
        <v>Irrelevant</v>
      </c>
      <c r="Q236" s="4" t="str">
        <f>IF(AND(OR(I236="Motorvejsstrækning",I236="Frakørselsflettestrækning",I236="Tilkørselsflettestrækning"),Inddata!R251=""),"Lige",IF(AND(OR(I236="Motorvejsstrækning",I236="Frakørselsflettestrækning",I236="Tilkørselsflettestrækning"),Inddata!R251&gt;10),Inddata!R251,"Irrelevant"))</f>
        <v>Irrelevant</v>
      </c>
      <c r="R236" s="4" t="str">
        <f>IF(Q236="Lige",0,IF(AND(OR(I236="Motorvejsstrækning",I236="Frakørselsflettestrækning",I236="Tilkørselsflettestrækning"),OR(Inddata!S251="",Inddata!S251&gt;(G236*1000))),G236*1000,IF(AND(OR(I236="Motorvejsstrækning",I236="Frakørselsflettestrækning",I236="Tilkørselsflettestrækning"),Inddata!S251&gt;0),Inddata!S251,"Irrelevant")))</f>
        <v>Irrelevant</v>
      </c>
      <c r="S236" s="4" t="str">
        <f>IF(AND(OR(I236="Motorvejsstrækning",I236="Frakørselsflettestrækning",I236="Tilkørselsflettestrækning"),Inddata!T251=""),"Lige",IF(AND(OR(I236="Motorvejsstrækning",I236="Frakørselsflettestrækning",I236="Tilkørselsflettestrækning"),Inddata!T251&gt;10),Inddata!T251,"Irrelevant"))</f>
        <v>Irrelevant</v>
      </c>
      <c r="T236" s="4" t="str">
        <f>IF(S236="Lige",0,IF(R236="Irrelevant","Irrelevant",IF(AND(OR(I236="Motorvejsstrækning",I236="Frakørselsflettestrækning",I236="Tilkørselsflettestrækning"),OR(Inddata!U251="",Inddata!U251&gt;(G236*1000-R236))),G236*1000-R236,IF(AND(OR(I236="Motorvejsstrækning",I236="Frakørselsflettestrækning",I236="Tilkørselsflettestrækning"),Inddata!U251&gt;0),Inddata!U251,"Irrelevant"))))</f>
        <v>Irrelevant</v>
      </c>
      <c r="U236" s="4" t="str">
        <f>IF(AND(OR(I236="Motorvejsstrækning",I236="Frakørselsflettestrækning",I236="Tilkørselsflettestrækning",I236="Frakørselsrampe",I236="Tilkørselsrampe"),Inddata!V251=""),"Nej",IF(OR(I236="Motorvejsstrækning",I236="Frakørselsflettestrækning",I236="Tilkørselsflettestrækning",I236="Frakørselsrampe",I236="Tilkørselsrampe"),Inddata!V251,"Irrelevant"))</f>
        <v>Irrelevant</v>
      </c>
      <c r="V236" s="4" t="str">
        <f>IF(W236="Lige",IF(AND(OR(I236="Frakørselsrampe",I236="Tilkørselsrampe"),Inddata!W251=""),"Lige ruderrampe",IF(OR(I236="Frakørselsrampe",I236="Tilkørselsrampe"),Inddata!W251,"Irrelevant")),"Irrelevant")</f>
        <v>Irrelevant</v>
      </c>
      <c r="W236" s="4" t="str">
        <f>IF(AND(OR(I236="Frakørselsrampe",I236="Tilkørselsrampe"),Inddata!X251=""),"Lige",IF(AND(OR(I236="Frakørselsrampe",I236="Tilkørselsrampe"),Inddata!X251&gt;10),Inddata!X251,"Irrelevant"))</f>
        <v>Irrelevant</v>
      </c>
      <c r="X236" s="4" t="str">
        <f>IF(AND(OR(I236="Frakørselsrampe",I236="Tilkørselsrampe"),OR(Inddata!Y251="",Inddata!Y251&gt;(G236*1000))),G236*1000,IF(AND(OR(I236="Frakørselsrampe",I236="Tilkørselsrampe"),Inddata!Y251&gt;0),Inddata!Y251,"Irrelevant"))</f>
        <v>Irrelevant</v>
      </c>
      <c r="Y236" s="4" t="str">
        <f>IF(AND(I236="Frakørselsrampe",Inddata!Z251=""),95,IF(AND(I236="Tilkørselsrampe",Inddata!Z251=""),45,IF(AND(OR(I236="Frakørselsrampe",I236="Tilkørselsrampe"),Inddata!Z251&gt;4,Inddata!Z251&lt;200),Inddata!Z251,"Irrelevant")))</f>
        <v>Irrelevant</v>
      </c>
      <c r="Z236" s="4" t="str">
        <f>IF(AND(OR(I236="Frakørselsrampe",I236="Tilkørselsrampe"),Inddata!AA251=""),"Lige",IF(AND(OR(I236="Frakørselsrampe",I236="Tilkørselsrampe"),Inddata!AA251&gt;10),Inddata!AA251,"Irrelevant"))</f>
        <v>Irrelevant</v>
      </c>
      <c r="AA236" s="4" t="str">
        <f>IF(X236="Irrelevant","Irrelevant",IF(AND(OR(I236="Frakørselsrampe",I236="Tilkørselsrampe"),OR(Inddata!AB251="",Inddata!AB251&gt;(G236*1000-X236))),G236*1000-X236,IF(AND(OR(I236="Frakørselsrampe",I236="Tilkørselsrampe"),Inddata!AB251&gt;0),Inddata!AB251,"Irrelevant")))</f>
        <v>Irrelevant</v>
      </c>
      <c r="AB236" s="4" t="str">
        <f>IF(AND(I236="Frakørselsrampe",Inddata!AC251=""),60,IF(AND(I236="Tilkørselsrampe",Inddata!AC251=""),80,IF(AND(OR(I236="Frakørselsrampe",I236="Tilkørselsrampe"),Inddata!AC251&gt;4,Inddata!AC251&lt;200),Inddata!AC251,"Irrelevant")))</f>
        <v>Irrelevant</v>
      </c>
      <c r="AC236" s="4" t="str">
        <f>IF(AND(OR(I236="Motorvejsstrækning",I236="Frakørselsflettestrækning",I236="Tilkørselsflettestrækning"),Inddata!AD251=""),"Nej",IF(OR(I236="Motorvejsstrækning",I236="Frakørselsflettestrækning",I236="Tilkørselsflettestrækning"),Inddata!AD251,"Irrelevant"))</f>
        <v>Irrelevant</v>
      </c>
      <c r="AD236" s="4" t="str">
        <f>IF(AND(OR(I236="Motorvejsstrækning",I236="Frakørselsflettestrækning",I236="Tilkørselsflettestrækning"),Inddata!AE251=""),"130 km/t",IF(OR(I236="Motorvejsstrækning",I236="Frakørselsflettestrækning",I236="Tilkørselsflettestrækning"),Inddata!AE251,"Irrelevant"))</f>
        <v>Irrelevant</v>
      </c>
      <c r="AE236" s="4" t="str">
        <f>IF(AND(I236="Tilkørselsflettestrækning",Inddata!AF251=""),"Nej",IF(I236="Tilkørselsflettestrækning",Inddata!AF251,"Irrelevant"))</f>
        <v>Irrelevant</v>
      </c>
      <c r="AF236" s="4" t="str">
        <f>IF(AND(AE236="Ja",Inddata!AG251&gt;0,Inddata!AG251&lt;1.00000001),Inddata!AG251,IF(OR(AE236="Nej",AE236="Ja"),0,"Irrelevant"))</f>
        <v>Irrelevant</v>
      </c>
    </row>
    <row r="237" spans="1:32" x14ac:dyDescent="0.25">
      <c r="A237" s="4" t="str">
        <f>IF(Inddata!A252="","",Inddata!A252)</f>
        <v/>
      </c>
      <c r="B237" s="4" t="str">
        <f>IF(Inddata!B252="","",Inddata!B252)</f>
        <v/>
      </c>
      <c r="C237" s="4" t="str">
        <f>IF(Inddata!C252="","",Inddata!C252)</f>
        <v/>
      </c>
      <c r="D237" s="4" t="str">
        <f>IF(Inddata!D252="","",Inddata!D252)</f>
        <v/>
      </c>
      <c r="E237" s="4" t="str">
        <f>IF(Inddata!E252="","",Inddata!E252)</f>
        <v/>
      </c>
      <c r="F237" s="4" t="str">
        <f>IF(Inddata!F252="","",Inddata!F252)</f>
        <v/>
      </c>
      <c r="G237" s="4">
        <f>IF(Inddata!G252="","",Inddata!G252)</f>
        <v>0</v>
      </c>
      <c r="H237" s="4" t="str">
        <f>IF(Inddata!H252&gt;0.5,Inddata!H252,"")</f>
        <v/>
      </c>
      <c r="I237" s="4" t="str">
        <f>IF(Inddata!I252="","",Inddata!I252)</f>
        <v/>
      </c>
      <c r="J237" s="4" t="str">
        <f>IF(AND(OR(I237="Motorvejsstrækning",I237="Frakørselsflettestrækning",I237="Tilkørselsflettestrækning"),Inddata!K252=""),2,IF(AND(OR(I237="Motorvejsstrækning",I237="Frakørselsflettestrækning",I237="Tilkørselsflettestrækning"),Inddata!K252&gt;0.5,Inddata!K252&lt;21),Inddata!K252,"Irrelevant"))</f>
        <v>Irrelevant</v>
      </c>
      <c r="K237" s="4" t="str">
        <f>IF(AND(OR(I237="Motorvejsstrækning",I237="Frakørselsflettestrækning",I237="Tilkørselsflettestrækning",I237="Frakørselsrampe",I237="Tilkørselsrampe"),Inddata!L252=""),3.5,IF(AND(OR(I237="Motorvejsstrækning",I237="Frakørselsflettestrækning",I237="Tilkørselsflettestrækning",I237="Frakørselsrampe",I237="Tilkørselsrampe"),Inddata!L252&gt;1.5,Inddata!L252&lt;11),Inddata!L252,"Irrelevant"))</f>
        <v>Irrelevant</v>
      </c>
      <c r="L237" s="4" t="str">
        <f>IF(AND(I237="Motorvejsstrækning",Inddata!M252=""),"Nej",IF(I237="Motorvejsstrækning",Inddata!M252,"Irrelevant"))</f>
        <v>Irrelevant</v>
      </c>
      <c r="M237" s="4" t="str">
        <f>IF(AND(L237="Ja",Inddata!N252&gt;0,Inddata!N252&lt;1.00000001),Inddata!N252,IF(OR(L237="Nej",L237="Ja"),0,"Irrelevant"))</f>
        <v>Irrelevant</v>
      </c>
      <c r="N237" s="4" t="str">
        <f>IF(AND(OR(I237="Motorvejsstrækning",I237="Frakørselsflettestrækning",I237="Tilkørselsflettestrækning"),Inddata!O252=""),3,IF(AND(OR(I237="Motorvejsstrækning",I237="Frakørselsflettestrækning",I237="Tilkørselsflettestrækning"),Inddata!O252&lt;11,Inddata!O252&gt;-0.00000001),Inddata!O252,"Irrelevant"))</f>
        <v>Irrelevant</v>
      </c>
      <c r="O237" s="4" t="str">
        <f>IF(AND(OR(I237="Motorvejsstrækning",I237="Frakørselsflettestrækning",I237="Tilkørselsflettestrækning",I237="Frakørselsrampe",I237="Tilkørselsrampe"),Inddata!P252=""),0.5,IF(AND(OR(I237="Motorvejsstrækning",I237="Frakørselsflettestrækning",I237="Tilkørselsflettestrækning",I237="Frakørselsrampe",I237="Tilkørselsrampe"),Inddata!P252&gt;-0.00000001,Inddata!P252&lt;11),Inddata!P252,"Irrelevant"))</f>
        <v>Irrelevant</v>
      </c>
      <c r="P237" s="4" t="str">
        <f>IF(AND(OR(I237="Motorvejsstrækning",I237="Frakørselsflettestrækning",I237="Tilkørselsflettestrækning"),Inddata!Q252=""),5,IF(AND(OR(I237="Motorvejsstrækning",I237="Frakørselsflettestrækning",I237="Tilkørselsflettestrækning"),Inddata!Q252&gt;-0.00000001,Inddata!Q252&lt;101),Inddata!Q252,"Irrelevant"))</f>
        <v>Irrelevant</v>
      </c>
      <c r="Q237" s="4" t="str">
        <f>IF(AND(OR(I237="Motorvejsstrækning",I237="Frakørselsflettestrækning",I237="Tilkørselsflettestrækning"),Inddata!R252=""),"Lige",IF(AND(OR(I237="Motorvejsstrækning",I237="Frakørselsflettestrækning",I237="Tilkørselsflettestrækning"),Inddata!R252&gt;10),Inddata!R252,"Irrelevant"))</f>
        <v>Irrelevant</v>
      </c>
      <c r="R237" s="4" t="str">
        <f>IF(Q237="Lige",0,IF(AND(OR(I237="Motorvejsstrækning",I237="Frakørselsflettestrækning",I237="Tilkørselsflettestrækning"),OR(Inddata!S252="",Inddata!S252&gt;(G237*1000))),G237*1000,IF(AND(OR(I237="Motorvejsstrækning",I237="Frakørselsflettestrækning",I237="Tilkørselsflettestrækning"),Inddata!S252&gt;0),Inddata!S252,"Irrelevant")))</f>
        <v>Irrelevant</v>
      </c>
      <c r="S237" s="4" t="str">
        <f>IF(AND(OR(I237="Motorvejsstrækning",I237="Frakørselsflettestrækning",I237="Tilkørselsflettestrækning"),Inddata!T252=""),"Lige",IF(AND(OR(I237="Motorvejsstrækning",I237="Frakørselsflettestrækning",I237="Tilkørselsflettestrækning"),Inddata!T252&gt;10),Inddata!T252,"Irrelevant"))</f>
        <v>Irrelevant</v>
      </c>
      <c r="T237" s="4" t="str">
        <f>IF(S237="Lige",0,IF(R237="Irrelevant","Irrelevant",IF(AND(OR(I237="Motorvejsstrækning",I237="Frakørselsflettestrækning",I237="Tilkørselsflettestrækning"),OR(Inddata!U252="",Inddata!U252&gt;(G237*1000-R237))),G237*1000-R237,IF(AND(OR(I237="Motorvejsstrækning",I237="Frakørselsflettestrækning",I237="Tilkørselsflettestrækning"),Inddata!U252&gt;0),Inddata!U252,"Irrelevant"))))</f>
        <v>Irrelevant</v>
      </c>
      <c r="U237" s="4" t="str">
        <f>IF(AND(OR(I237="Motorvejsstrækning",I237="Frakørselsflettestrækning",I237="Tilkørselsflettestrækning",I237="Frakørselsrampe",I237="Tilkørselsrampe"),Inddata!V252=""),"Nej",IF(OR(I237="Motorvejsstrækning",I237="Frakørselsflettestrækning",I237="Tilkørselsflettestrækning",I237="Frakørselsrampe",I237="Tilkørselsrampe"),Inddata!V252,"Irrelevant"))</f>
        <v>Irrelevant</v>
      </c>
      <c r="V237" s="4" t="str">
        <f>IF(W237="Lige",IF(AND(OR(I237="Frakørselsrampe",I237="Tilkørselsrampe"),Inddata!W252=""),"Lige ruderrampe",IF(OR(I237="Frakørselsrampe",I237="Tilkørselsrampe"),Inddata!W252,"Irrelevant")),"Irrelevant")</f>
        <v>Irrelevant</v>
      </c>
      <c r="W237" s="4" t="str">
        <f>IF(AND(OR(I237="Frakørselsrampe",I237="Tilkørselsrampe"),Inddata!X252=""),"Lige",IF(AND(OR(I237="Frakørselsrampe",I237="Tilkørselsrampe"),Inddata!X252&gt;10),Inddata!X252,"Irrelevant"))</f>
        <v>Irrelevant</v>
      </c>
      <c r="X237" s="4" t="str">
        <f>IF(AND(OR(I237="Frakørselsrampe",I237="Tilkørselsrampe"),OR(Inddata!Y252="",Inddata!Y252&gt;(G237*1000))),G237*1000,IF(AND(OR(I237="Frakørselsrampe",I237="Tilkørselsrampe"),Inddata!Y252&gt;0),Inddata!Y252,"Irrelevant"))</f>
        <v>Irrelevant</v>
      </c>
      <c r="Y237" s="4" t="str">
        <f>IF(AND(I237="Frakørselsrampe",Inddata!Z252=""),95,IF(AND(I237="Tilkørselsrampe",Inddata!Z252=""),45,IF(AND(OR(I237="Frakørselsrampe",I237="Tilkørselsrampe"),Inddata!Z252&gt;4,Inddata!Z252&lt;200),Inddata!Z252,"Irrelevant")))</f>
        <v>Irrelevant</v>
      </c>
      <c r="Z237" s="4" t="str">
        <f>IF(AND(OR(I237="Frakørselsrampe",I237="Tilkørselsrampe"),Inddata!AA252=""),"Lige",IF(AND(OR(I237="Frakørselsrampe",I237="Tilkørselsrampe"),Inddata!AA252&gt;10),Inddata!AA252,"Irrelevant"))</f>
        <v>Irrelevant</v>
      </c>
      <c r="AA237" s="4" t="str">
        <f>IF(X237="Irrelevant","Irrelevant",IF(AND(OR(I237="Frakørselsrampe",I237="Tilkørselsrampe"),OR(Inddata!AB252="",Inddata!AB252&gt;(G237*1000-X237))),G237*1000-X237,IF(AND(OR(I237="Frakørselsrampe",I237="Tilkørselsrampe"),Inddata!AB252&gt;0),Inddata!AB252,"Irrelevant")))</f>
        <v>Irrelevant</v>
      </c>
      <c r="AB237" s="4" t="str">
        <f>IF(AND(I237="Frakørselsrampe",Inddata!AC252=""),60,IF(AND(I237="Tilkørselsrampe",Inddata!AC252=""),80,IF(AND(OR(I237="Frakørselsrampe",I237="Tilkørselsrampe"),Inddata!AC252&gt;4,Inddata!AC252&lt;200),Inddata!AC252,"Irrelevant")))</f>
        <v>Irrelevant</v>
      </c>
      <c r="AC237" s="4" t="str">
        <f>IF(AND(OR(I237="Motorvejsstrækning",I237="Frakørselsflettestrækning",I237="Tilkørselsflettestrækning"),Inddata!AD252=""),"Nej",IF(OR(I237="Motorvejsstrækning",I237="Frakørselsflettestrækning",I237="Tilkørselsflettestrækning"),Inddata!AD252,"Irrelevant"))</f>
        <v>Irrelevant</v>
      </c>
      <c r="AD237" s="4" t="str">
        <f>IF(AND(OR(I237="Motorvejsstrækning",I237="Frakørselsflettestrækning",I237="Tilkørselsflettestrækning"),Inddata!AE252=""),"130 km/t",IF(OR(I237="Motorvejsstrækning",I237="Frakørselsflettestrækning",I237="Tilkørselsflettestrækning"),Inddata!AE252,"Irrelevant"))</f>
        <v>Irrelevant</v>
      </c>
      <c r="AE237" s="4" t="str">
        <f>IF(AND(I237="Tilkørselsflettestrækning",Inddata!AF252=""),"Nej",IF(I237="Tilkørselsflettestrækning",Inddata!AF252,"Irrelevant"))</f>
        <v>Irrelevant</v>
      </c>
      <c r="AF237" s="4" t="str">
        <f>IF(AND(AE237="Ja",Inddata!AG252&gt;0,Inddata!AG252&lt;1.00000001),Inddata!AG252,IF(OR(AE237="Nej",AE237="Ja"),0,"Irrelevant"))</f>
        <v>Irrelevant</v>
      </c>
    </row>
    <row r="238" spans="1:32" x14ac:dyDescent="0.25">
      <c r="A238" s="4" t="str">
        <f>IF(Inddata!A253="","",Inddata!A253)</f>
        <v/>
      </c>
      <c r="B238" s="4" t="str">
        <f>IF(Inddata!B253="","",Inddata!B253)</f>
        <v/>
      </c>
      <c r="C238" s="4" t="str">
        <f>IF(Inddata!C253="","",Inddata!C253)</f>
        <v/>
      </c>
      <c r="D238" s="4" t="str">
        <f>IF(Inddata!D253="","",Inddata!D253)</f>
        <v/>
      </c>
      <c r="E238" s="4" t="str">
        <f>IF(Inddata!E253="","",Inddata!E253)</f>
        <v/>
      </c>
      <c r="F238" s="4" t="str">
        <f>IF(Inddata!F253="","",Inddata!F253)</f>
        <v/>
      </c>
      <c r="G238" s="4">
        <f>IF(Inddata!G253="","",Inddata!G253)</f>
        <v>0</v>
      </c>
      <c r="H238" s="4" t="str">
        <f>IF(Inddata!H253&gt;0.5,Inddata!H253,"")</f>
        <v/>
      </c>
      <c r="I238" s="4" t="str">
        <f>IF(Inddata!I253="","",Inddata!I253)</f>
        <v/>
      </c>
      <c r="J238" s="4" t="str">
        <f>IF(AND(OR(I238="Motorvejsstrækning",I238="Frakørselsflettestrækning",I238="Tilkørselsflettestrækning"),Inddata!K253=""),2,IF(AND(OR(I238="Motorvejsstrækning",I238="Frakørselsflettestrækning",I238="Tilkørselsflettestrækning"),Inddata!K253&gt;0.5,Inddata!K253&lt;21),Inddata!K253,"Irrelevant"))</f>
        <v>Irrelevant</v>
      </c>
      <c r="K238" s="4" t="str">
        <f>IF(AND(OR(I238="Motorvejsstrækning",I238="Frakørselsflettestrækning",I238="Tilkørselsflettestrækning",I238="Frakørselsrampe",I238="Tilkørselsrampe"),Inddata!L253=""),3.5,IF(AND(OR(I238="Motorvejsstrækning",I238="Frakørselsflettestrækning",I238="Tilkørselsflettestrækning",I238="Frakørselsrampe",I238="Tilkørselsrampe"),Inddata!L253&gt;1.5,Inddata!L253&lt;11),Inddata!L253,"Irrelevant"))</f>
        <v>Irrelevant</v>
      </c>
      <c r="L238" s="4" t="str">
        <f>IF(AND(I238="Motorvejsstrækning",Inddata!M253=""),"Nej",IF(I238="Motorvejsstrækning",Inddata!M253,"Irrelevant"))</f>
        <v>Irrelevant</v>
      </c>
      <c r="M238" s="4" t="str">
        <f>IF(AND(L238="Ja",Inddata!N253&gt;0,Inddata!N253&lt;1.00000001),Inddata!N253,IF(OR(L238="Nej",L238="Ja"),0,"Irrelevant"))</f>
        <v>Irrelevant</v>
      </c>
      <c r="N238" s="4" t="str">
        <f>IF(AND(OR(I238="Motorvejsstrækning",I238="Frakørselsflettestrækning",I238="Tilkørselsflettestrækning"),Inddata!O253=""),3,IF(AND(OR(I238="Motorvejsstrækning",I238="Frakørselsflettestrækning",I238="Tilkørselsflettestrækning"),Inddata!O253&lt;11,Inddata!O253&gt;-0.00000001),Inddata!O253,"Irrelevant"))</f>
        <v>Irrelevant</v>
      </c>
      <c r="O238" s="4" t="str">
        <f>IF(AND(OR(I238="Motorvejsstrækning",I238="Frakørselsflettestrækning",I238="Tilkørselsflettestrækning",I238="Frakørselsrampe",I238="Tilkørselsrampe"),Inddata!P253=""),0.5,IF(AND(OR(I238="Motorvejsstrækning",I238="Frakørselsflettestrækning",I238="Tilkørselsflettestrækning",I238="Frakørselsrampe",I238="Tilkørselsrampe"),Inddata!P253&gt;-0.00000001,Inddata!P253&lt;11),Inddata!P253,"Irrelevant"))</f>
        <v>Irrelevant</v>
      </c>
      <c r="P238" s="4" t="str">
        <f>IF(AND(OR(I238="Motorvejsstrækning",I238="Frakørselsflettestrækning",I238="Tilkørselsflettestrækning"),Inddata!Q253=""),5,IF(AND(OR(I238="Motorvejsstrækning",I238="Frakørselsflettestrækning",I238="Tilkørselsflettestrækning"),Inddata!Q253&gt;-0.00000001,Inddata!Q253&lt;101),Inddata!Q253,"Irrelevant"))</f>
        <v>Irrelevant</v>
      </c>
      <c r="Q238" s="4" t="str">
        <f>IF(AND(OR(I238="Motorvejsstrækning",I238="Frakørselsflettestrækning",I238="Tilkørselsflettestrækning"),Inddata!R253=""),"Lige",IF(AND(OR(I238="Motorvejsstrækning",I238="Frakørselsflettestrækning",I238="Tilkørselsflettestrækning"),Inddata!R253&gt;10),Inddata!R253,"Irrelevant"))</f>
        <v>Irrelevant</v>
      </c>
      <c r="R238" s="4" t="str">
        <f>IF(Q238="Lige",0,IF(AND(OR(I238="Motorvejsstrækning",I238="Frakørselsflettestrækning",I238="Tilkørselsflettestrækning"),OR(Inddata!S253="",Inddata!S253&gt;(G238*1000))),G238*1000,IF(AND(OR(I238="Motorvejsstrækning",I238="Frakørselsflettestrækning",I238="Tilkørselsflettestrækning"),Inddata!S253&gt;0),Inddata!S253,"Irrelevant")))</f>
        <v>Irrelevant</v>
      </c>
      <c r="S238" s="4" t="str">
        <f>IF(AND(OR(I238="Motorvejsstrækning",I238="Frakørselsflettestrækning",I238="Tilkørselsflettestrækning"),Inddata!T253=""),"Lige",IF(AND(OR(I238="Motorvejsstrækning",I238="Frakørselsflettestrækning",I238="Tilkørselsflettestrækning"),Inddata!T253&gt;10),Inddata!T253,"Irrelevant"))</f>
        <v>Irrelevant</v>
      </c>
      <c r="T238" s="4" t="str">
        <f>IF(S238="Lige",0,IF(R238="Irrelevant","Irrelevant",IF(AND(OR(I238="Motorvejsstrækning",I238="Frakørselsflettestrækning",I238="Tilkørselsflettestrækning"),OR(Inddata!U253="",Inddata!U253&gt;(G238*1000-R238))),G238*1000-R238,IF(AND(OR(I238="Motorvejsstrækning",I238="Frakørselsflettestrækning",I238="Tilkørselsflettestrækning"),Inddata!U253&gt;0),Inddata!U253,"Irrelevant"))))</f>
        <v>Irrelevant</v>
      </c>
      <c r="U238" s="4" t="str">
        <f>IF(AND(OR(I238="Motorvejsstrækning",I238="Frakørselsflettestrækning",I238="Tilkørselsflettestrækning",I238="Frakørselsrampe",I238="Tilkørselsrampe"),Inddata!V253=""),"Nej",IF(OR(I238="Motorvejsstrækning",I238="Frakørselsflettestrækning",I238="Tilkørselsflettestrækning",I238="Frakørselsrampe",I238="Tilkørselsrampe"),Inddata!V253,"Irrelevant"))</f>
        <v>Irrelevant</v>
      </c>
      <c r="V238" s="4" t="str">
        <f>IF(W238="Lige",IF(AND(OR(I238="Frakørselsrampe",I238="Tilkørselsrampe"),Inddata!W253=""),"Lige ruderrampe",IF(OR(I238="Frakørselsrampe",I238="Tilkørselsrampe"),Inddata!W253,"Irrelevant")),"Irrelevant")</f>
        <v>Irrelevant</v>
      </c>
      <c r="W238" s="4" t="str">
        <f>IF(AND(OR(I238="Frakørselsrampe",I238="Tilkørselsrampe"),Inddata!X253=""),"Lige",IF(AND(OR(I238="Frakørselsrampe",I238="Tilkørselsrampe"),Inddata!X253&gt;10),Inddata!X253,"Irrelevant"))</f>
        <v>Irrelevant</v>
      </c>
      <c r="X238" s="4" t="str">
        <f>IF(AND(OR(I238="Frakørselsrampe",I238="Tilkørselsrampe"),OR(Inddata!Y253="",Inddata!Y253&gt;(G238*1000))),G238*1000,IF(AND(OR(I238="Frakørselsrampe",I238="Tilkørselsrampe"),Inddata!Y253&gt;0),Inddata!Y253,"Irrelevant"))</f>
        <v>Irrelevant</v>
      </c>
      <c r="Y238" s="4" t="str">
        <f>IF(AND(I238="Frakørselsrampe",Inddata!Z253=""),95,IF(AND(I238="Tilkørselsrampe",Inddata!Z253=""),45,IF(AND(OR(I238="Frakørselsrampe",I238="Tilkørselsrampe"),Inddata!Z253&gt;4,Inddata!Z253&lt;200),Inddata!Z253,"Irrelevant")))</f>
        <v>Irrelevant</v>
      </c>
      <c r="Z238" s="4" t="str">
        <f>IF(AND(OR(I238="Frakørselsrampe",I238="Tilkørselsrampe"),Inddata!AA253=""),"Lige",IF(AND(OR(I238="Frakørselsrampe",I238="Tilkørselsrampe"),Inddata!AA253&gt;10),Inddata!AA253,"Irrelevant"))</f>
        <v>Irrelevant</v>
      </c>
      <c r="AA238" s="4" t="str">
        <f>IF(X238="Irrelevant","Irrelevant",IF(AND(OR(I238="Frakørselsrampe",I238="Tilkørselsrampe"),OR(Inddata!AB253="",Inddata!AB253&gt;(G238*1000-X238))),G238*1000-X238,IF(AND(OR(I238="Frakørselsrampe",I238="Tilkørselsrampe"),Inddata!AB253&gt;0),Inddata!AB253,"Irrelevant")))</f>
        <v>Irrelevant</v>
      </c>
      <c r="AB238" s="4" t="str">
        <f>IF(AND(I238="Frakørselsrampe",Inddata!AC253=""),60,IF(AND(I238="Tilkørselsrampe",Inddata!AC253=""),80,IF(AND(OR(I238="Frakørselsrampe",I238="Tilkørselsrampe"),Inddata!AC253&gt;4,Inddata!AC253&lt;200),Inddata!AC253,"Irrelevant")))</f>
        <v>Irrelevant</v>
      </c>
      <c r="AC238" s="4" t="str">
        <f>IF(AND(OR(I238="Motorvejsstrækning",I238="Frakørselsflettestrækning",I238="Tilkørselsflettestrækning"),Inddata!AD253=""),"Nej",IF(OR(I238="Motorvejsstrækning",I238="Frakørselsflettestrækning",I238="Tilkørselsflettestrækning"),Inddata!AD253,"Irrelevant"))</f>
        <v>Irrelevant</v>
      </c>
      <c r="AD238" s="4" t="str">
        <f>IF(AND(OR(I238="Motorvejsstrækning",I238="Frakørselsflettestrækning",I238="Tilkørselsflettestrækning"),Inddata!AE253=""),"130 km/t",IF(OR(I238="Motorvejsstrækning",I238="Frakørselsflettestrækning",I238="Tilkørselsflettestrækning"),Inddata!AE253,"Irrelevant"))</f>
        <v>Irrelevant</v>
      </c>
      <c r="AE238" s="4" t="str">
        <f>IF(AND(I238="Tilkørselsflettestrækning",Inddata!AF253=""),"Nej",IF(I238="Tilkørselsflettestrækning",Inddata!AF253,"Irrelevant"))</f>
        <v>Irrelevant</v>
      </c>
      <c r="AF238" s="4" t="str">
        <f>IF(AND(AE238="Ja",Inddata!AG253&gt;0,Inddata!AG253&lt;1.00000001),Inddata!AG253,IF(OR(AE238="Nej",AE238="Ja"),0,"Irrelevant"))</f>
        <v>Irrelevant</v>
      </c>
    </row>
    <row r="239" spans="1:32" x14ac:dyDescent="0.25">
      <c r="A239" s="4" t="str">
        <f>IF(Inddata!A254="","",Inddata!A254)</f>
        <v/>
      </c>
      <c r="B239" s="4" t="str">
        <f>IF(Inddata!B254="","",Inddata!B254)</f>
        <v/>
      </c>
      <c r="C239" s="4" t="str">
        <f>IF(Inddata!C254="","",Inddata!C254)</f>
        <v/>
      </c>
      <c r="D239" s="4" t="str">
        <f>IF(Inddata!D254="","",Inddata!D254)</f>
        <v/>
      </c>
      <c r="E239" s="4" t="str">
        <f>IF(Inddata!E254="","",Inddata!E254)</f>
        <v/>
      </c>
      <c r="F239" s="4" t="str">
        <f>IF(Inddata!F254="","",Inddata!F254)</f>
        <v/>
      </c>
      <c r="G239" s="4">
        <f>IF(Inddata!G254="","",Inddata!G254)</f>
        <v>0</v>
      </c>
      <c r="H239" s="4" t="str">
        <f>IF(Inddata!H254&gt;0.5,Inddata!H254,"")</f>
        <v/>
      </c>
      <c r="I239" s="4" t="str">
        <f>IF(Inddata!I254="","",Inddata!I254)</f>
        <v/>
      </c>
      <c r="J239" s="4" t="str">
        <f>IF(AND(OR(I239="Motorvejsstrækning",I239="Frakørselsflettestrækning",I239="Tilkørselsflettestrækning"),Inddata!K254=""),2,IF(AND(OR(I239="Motorvejsstrækning",I239="Frakørselsflettestrækning",I239="Tilkørselsflettestrækning"),Inddata!K254&gt;0.5,Inddata!K254&lt;21),Inddata!K254,"Irrelevant"))</f>
        <v>Irrelevant</v>
      </c>
      <c r="K239" s="4" t="str">
        <f>IF(AND(OR(I239="Motorvejsstrækning",I239="Frakørselsflettestrækning",I239="Tilkørselsflettestrækning",I239="Frakørselsrampe",I239="Tilkørselsrampe"),Inddata!L254=""),3.5,IF(AND(OR(I239="Motorvejsstrækning",I239="Frakørselsflettestrækning",I239="Tilkørselsflettestrækning",I239="Frakørselsrampe",I239="Tilkørselsrampe"),Inddata!L254&gt;1.5,Inddata!L254&lt;11),Inddata!L254,"Irrelevant"))</f>
        <v>Irrelevant</v>
      </c>
      <c r="L239" s="4" t="str">
        <f>IF(AND(I239="Motorvejsstrækning",Inddata!M254=""),"Nej",IF(I239="Motorvejsstrækning",Inddata!M254,"Irrelevant"))</f>
        <v>Irrelevant</v>
      </c>
      <c r="M239" s="4" t="str">
        <f>IF(AND(L239="Ja",Inddata!N254&gt;0,Inddata!N254&lt;1.00000001),Inddata!N254,IF(OR(L239="Nej",L239="Ja"),0,"Irrelevant"))</f>
        <v>Irrelevant</v>
      </c>
      <c r="N239" s="4" t="str">
        <f>IF(AND(OR(I239="Motorvejsstrækning",I239="Frakørselsflettestrækning",I239="Tilkørselsflettestrækning"),Inddata!O254=""),3,IF(AND(OR(I239="Motorvejsstrækning",I239="Frakørselsflettestrækning",I239="Tilkørselsflettestrækning"),Inddata!O254&lt;11,Inddata!O254&gt;-0.00000001),Inddata!O254,"Irrelevant"))</f>
        <v>Irrelevant</v>
      </c>
      <c r="O239" s="4" t="str">
        <f>IF(AND(OR(I239="Motorvejsstrækning",I239="Frakørselsflettestrækning",I239="Tilkørselsflettestrækning",I239="Frakørselsrampe",I239="Tilkørselsrampe"),Inddata!P254=""),0.5,IF(AND(OR(I239="Motorvejsstrækning",I239="Frakørselsflettestrækning",I239="Tilkørselsflettestrækning",I239="Frakørselsrampe",I239="Tilkørselsrampe"),Inddata!P254&gt;-0.00000001,Inddata!P254&lt;11),Inddata!P254,"Irrelevant"))</f>
        <v>Irrelevant</v>
      </c>
      <c r="P239" s="4" t="str">
        <f>IF(AND(OR(I239="Motorvejsstrækning",I239="Frakørselsflettestrækning",I239="Tilkørselsflettestrækning"),Inddata!Q254=""),5,IF(AND(OR(I239="Motorvejsstrækning",I239="Frakørselsflettestrækning",I239="Tilkørselsflettestrækning"),Inddata!Q254&gt;-0.00000001,Inddata!Q254&lt;101),Inddata!Q254,"Irrelevant"))</f>
        <v>Irrelevant</v>
      </c>
      <c r="Q239" s="4" t="str">
        <f>IF(AND(OR(I239="Motorvejsstrækning",I239="Frakørselsflettestrækning",I239="Tilkørselsflettestrækning"),Inddata!R254=""),"Lige",IF(AND(OR(I239="Motorvejsstrækning",I239="Frakørselsflettestrækning",I239="Tilkørselsflettestrækning"),Inddata!R254&gt;10),Inddata!R254,"Irrelevant"))</f>
        <v>Irrelevant</v>
      </c>
      <c r="R239" s="4" t="str">
        <f>IF(Q239="Lige",0,IF(AND(OR(I239="Motorvejsstrækning",I239="Frakørselsflettestrækning",I239="Tilkørselsflettestrækning"),OR(Inddata!S254="",Inddata!S254&gt;(G239*1000))),G239*1000,IF(AND(OR(I239="Motorvejsstrækning",I239="Frakørselsflettestrækning",I239="Tilkørselsflettestrækning"),Inddata!S254&gt;0),Inddata!S254,"Irrelevant")))</f>
        <v>Irrelevant</v>
      </c>
      <c r="S239" s="4" t="str">
        <f>IF(AND(OR(I239="Motorvejsstrækning",I239="Frakørselsflettestrækning",I239="Tilkørselsflettestrækning"),Inddata!T254=""),"Lige",IF(AND(OR(I239="Motorvejsstrækning",I239="Frakørselsflettestrækning",I239="Tilkørselsflettestrækning"),Inddata!T254&gt;10),Inddata!T254,"Irrelevant"))</f>
        <v>Irrelevant</v>
      </c>
      <c r="T239" s="4" t="str">
        <f>IF(S239="Lige",0,IF(R239="Irrelevant","Irrelevant",IF(AND(OR(I239="Motorvejsstrækning",I239="Frakørselsflettestrækning",I239="Tilkørselsflettestrækning"),OR(Inddata!U254="",Inddata!U254&gt;(G239*1000-R239))),G239*1000-R239,IF(AND(OR(I239="Motorvejsstrækning",I239="Frakørselsflettestrækning",I239="Tilkørselsflettestrækning"),Inddata!U254&gt;0),Inddata!U254,"Irrelevant"))))</f>
        <v>Irrelevant</v>
      </c>
      <c r="U239" s="4" t="str">
        <f>IF(AND(OR(I239="Motorvejsstrækning",I239="Frakørselsflettestrækning",I239="Tilkørselsflettestrækning",I239="Frakørselsrampe",I239="Tilkørselsrampe"),Inddata!V254=""),"Nej",IF(OR(I239="Motorvejsstrækning",I239="Frakørselsflettestrækning",I239="Tilkørselsflettestrækning",I239="Frakørselsrampe",I239="Tilkørselsrampe"),Inddata!V254,"Irrelevant"))</f>
        <v>Irrelevant</v>
      </c>
      <c r="V239" s="4" t="str">
        <f>IF(W239="Lige",IF(AND(OR(I239="Frakørselsrampe",I239="Tilkørselsrampe"),Inddata!W254=""),"Lige ruderrampe",IF(OR(I239="Frakørselsrampe",I239="Tilkørselsrampe"),Inddata!W254,"Irrelevant")),"Irrelevant")</f>
        <v>Irrelevant</v>
      </c>
      <c r="W239" s="4" t="str">
        <f>IF(AND(OR(I239="Frakørselsrampe",I239="Tilkørselsrampe"),Inddata!X254=""),"Lige",IF(AND(OR(I239="Frakørselsrampe",I239="Tilkørselsrampe"),Inddata!X254&gt;10),Inddata!X254,"Irrelevant"))</f>
        <v>Irrelevant</v>
      </c>
      <c r="X239" s="4" t="str">
        <f>IF(AND(OR(I239="Frakørselsrampe",I239="Tilkørselsrampe"),OR(Inddata!Y254="",Inddata!Y254&gt;(G239*1000))),G239*1000,IF(AND(OR(I239="Frakørselsrampe",I239="Tilkørselsrampe"),Inddata!Y254&gt;0),Inddata!Y254,"Irrelevant"))</f>
        <v>Irrelevant</v>
      </c>
      <c r="Y239" s="4" t="str">
        <f>IF(AND(I239="Frakørselsrampe",Inddata!Z254=""),95,IF(AND(I239="Tilkørselsrampe",Inddata!Z254=""),45,IF(AND(OR(I239="Frakørselsrampe",I239="Tilkørselsrampe"),Inddata!Z254&gt;4,Inddata!Z254&lt;200),Inddata!Z254,"Irrelevant")))</f>
        <v>Irrelevant</v>
      </c>
      <c r="Z239" s="4" t="str">
        <f>IF(AND(OR(I239="Frakørselsrampe",I239="Tilkørselsrampe"),Inddata!AA254=""),"Lige",IF(AND(OR(I239="Frakørselsrampe",I239="Tilkørselsrampe"),Inddata!AA254&gt;10),Inddata!AA254,"Irrelevant"))</f>
        <v>Irrelevant</v>
      </c>
      <c r="AA239" s="4" t="str">
        <f>IF(X239="Irrelevant","Irrelevant",IF(AND(OR(I239="Frakørselsrampe",I239="Tilkørselsrampe"),OR(Inddata!AB254="",Inddata!AB254&gt;(G239*1000-X239))),G239*1000-X239,IF(AND(OR(I239="Frakørselsrampe",I239="Tilkørselsrampe"),Inddata!AB254&gt;0),Inddata!AB254,"Irrelevant")))</f>
        <v>Irrelevant</v>
      </c>
      <c r="AB239" s="4" t="str">
        <f>IF(AND(I239="Frakørselsrampe",Inddata!AC254=""),60,IF(AND(I239="Tilkørselsrampe",Inddata!AC254=""),80,IF(AND(OR(I239="Frakørselsrampe",I239="Tilkørselsrampe"),Inddata!AC254&gt;4,Inddata!AC254&lt;200),Inddata!AC254,"Irrelevant")))</f>
        <v>Irrelevant</v>
      </c>
      <c r="AC239" s="4" t="str">
        <f>IF(AND(OR(I239="Motorvejsstrækning",I239="Frakørselsflettestrækning",I239="Tilkørselsflettestrækning"),Inddata!AD254=""),"Nej",IF(OR(I239="Motorvejsstrækning",I239="Frakørselsflettestrækning",I239="Tilkørselsflettestrækning"),Inddata!AD254,"Irrelevant"))</f>
        <v>Irrelevant</v>
      </c>
      <c r="AD239" s="4" t="str">
        <f>IF(AND(OR(I239="Motorvejsstrækning",I239="Frakørselsflettestrækning",I239="Tilkørselsflettestrækning"),Inddata!AE254=""),"130 km/t",IF(OR(I239="Motorvejsstrækning",I239="Frakørselsflettestrækning",I239="Tilkørselsflettestrækning"),Inddata!AE254,"Irrelevant"))</f>
        <v>Irrelevant</v>
      </c>
      <c r="AE239" s="4" t="str">
        <f>IF(AND(I239="Tilkørselsflettestrækning",Inddata!AF254=""),"Nej",IF(I239="Tilkørselsflettestrækning",Inddata!AF254,"Irrelevant"))</f>
        <v>Irrelevant</v>
      </c>
      <c r="AF239" s="4" t="str">
        <f>IF(AND(AE239="Ja",Inddata!AG254&gt;0,Inddata!AG254&lt;1.00000001),Inddata!AG254,IF(OR(AE239="Nej",AE239="Ja"),0,"Irrelevant"))</f>
        <v>Irrelevant</v>
      </c>
    </row>
    <row r="240" spans="1:32" x14ac:dyDescent="0.25">
      <c r="A240" s="4" t="str">
        <f>IF(Inddata!A255="","",Inddata!A255)</f>
        <v/>
      </c>
      <c r="B240" s="4" t="str">
        <f>IF(Inddata!B255="","",Inddata!B255)</f>
        <v/>
      </c>
      <c r="C240" s="4" t="str">
        <f>IF(Inddata!C255="","",Inddata!C255)</f>
        <v/>
      </c>
      <c r="D240" s="4" t="str">
        <f>IF(Inddata!D255="","",Inddata!D255)</f>
        <v/>
      </c>
      <c r="E240" s="4" t="str">
        <f>IF(Inddata!E255="","",Inddata!E255)</f>
        <v/>
      </c>
      <c r="F240" s="4" t="str">
        <f>IF(Inddata!F255="","",Inddata!F255)</f>
        <v/>
      </c>
      <c r="G240" s="4">
        <f>IF(Inddata!G255="","",Inddata!G255)</f>
        <v>0</v>
      </c>
      <c r="H240" s="4" t="str">
        <f>IF(Inddata!H255&gt;0.5,Inddata!H255,"")</f>
        <v/>
      </c>
      <c r="I240" s="4" t="str">
        <f>IF(Inddata!I255="","",Inddata!I255)</f>
        <v/>
      </c>
      <c r="J240" s="4" t="str">
        <f>IF(AND(OR(I240="Motorvejsstrækning",I240="Frakørselsflettestrækning",I240="Tilkørselsflettestrækning"),Inddata!K255=""),2,IF(AND(OR(I240="Motorvejsstrækning",I240="Frakørselsflettestrækning",I240="Tilkørselsflettestrækning"),Inddata!K255&gt;0.5,Inddata!K255&lt;21),Inddata!K255,"Irrelevant"))</f>
        <v>Irrelevant</v>
      </c>
      <c r="K240" s="4" t="str">
        <f>IF(AND(OR(I240="Motorvejsstrækning",I240="Frakørselsflettestrækning",I240="Tilkørselsflettestrækning",I240="Frakørselsrampe",I240="Tilkørselsrampe"),Inddata!L255=""),3.5,IF(AND(OR(I240="Motorvejsstrækning",I240="Frakørselsflettestrækning",I240="Tilkørselsflettestrækning",I240="Frakørselsrampe",I240="Tilkørselsrampe"),Inddata!L255&gt;1.5,Inddata!L255&lt;11),Inddata!L255,"Irrelevant"))</f>
        <v>Irrelevant</v>
      </c>
      <c r="L240" s="4" t="str">
        <f>IF(AND(I240="Motorvejsstrækning",Inddata!M255=""),"Nej",IF(I240="Motorvejsstrækning",Inddata!M255,"Irrelevant"))</f>
        <v>Irrelevant</v>
      </c>
      <c r="M240" s="4" t="str">
        <f>IF(AND(L240="Ja",Inddata!N255&gt;0,Inddata!N255&lt;1.00000001),Inddata!N255,IF(OR(L240="Nej",L240="Ja"),0,"Irrelevant"))</f>
        <v>Irrelevant</v>
      </c>
      <c r="N240" s="4" t="str">
        <f>IF(AND(OR(I240="Motorvejsstrækning",I240="Frakørselsflettestrækning",I240="Tilkørselsflettestrækning"),Inddata!O255=""),3,IF(AND(OR(I240="Motorvejsstrækning",I240="Frakørselsflettestrækning",I240="Tilkørselsflettestrækning"),Inddata!O255&lt;11,Inddata!O255&gt;-0.00000001),Inddata!O255,"Irrelevant"))</f>
        <v>Irrelevant</v>
      </c>
      <c r="O240" s="4" t="str">
        <f>IF(AND(OR(I240="Motorvejsstrækning",I240="Frakørselsflettestrækning",I240="Tilkørselsflettestrækning",I240="Frakørselsrampe",I240="Tilkørselsrampe"),Inddata!P255=""),0.5,IF(AND(OR(I240="Motorvejsstrækning",I240="Frakørselsflettestrækning",I240="Tilkørselsflettestrækning",I240="Frakørselsrampe",I240="Tilkørselsrampe"),Inddata!P255&gt;-0.00000001,Inddata!P255&lt;11),Inddata!P255,"Irrelevant"))</f>
        <v>Irrelevant</v>
      </c>
      <c r="P240" s="4" t="str">
        <f>IF(AND(OR(I240="Motorvejsstrækning",I240="Frakørselsflettestrækning",I240="Tilkørselsflettestrækning"),Inddata!Q255=""),5,IF(AND(OR(I240="Motorvejsstrækning",I240="Frakørselsflettestrækning",I240="Tilkørselsflettestrækning"),Inddata!Q255&gt;-0.00000001,Inddata!Q255&lt;101),Inddata!Q255,"Irrelevant"))</f>
        <v>Irrelevant</v>
      </c>
      <c r="Q240" s="4" t="str">
        <f>IF(AND(OR(I240="Motorvejsstrækning",I240="Frakørselsflettestrækning",I240="Tilkørselsflettestrækning"),Inddata!R255=""),"Lige",IF(AND(OR(I240="Motorvejsstrækning",I240="Frakørselsflettestrækning",I240="Tilkørselsflettestrækning"),Inddata!R255&gt;10),Inddata!R255,"Irrelevant"))</f>
        <v>Irrelevant</v>
      </c>
      <c r="R240" s="4" t="str">
        <f>IF(Q240="Lige",0,IF(AND(OR(I240="Motorvejsstrækning",I240="Frakørselsflettestrækning",I240="Tilkørselsflettestrækning"),OR(Inddata!S255="",Inddata!S255&gt;(G240*1000))),G240*1000,IF(AND(OR(I240="Motorvejsstrækning",I240="Frakørselsflettestrækning",I240="Tilkørselsflettestrækning"),Inddata!S255&gt;0),Inddata!S255,"Irrelevant")))</f>
        <v>Irrelevant</v>
      </c>
      <c r="S240" s="4" t="str">
        <f>IF(AND(OR(I240="Motorvejsstrækning",I240="Frakørselsflettestrækning",I240="Tilkørselsflettestrækning"),Inddata!T255=""),"Lige",IF(AND(OR(I240="Motorvejsstrækning",I240="Frakørselsflettestrækning",I240="Tilkørselsflettestrækning"),Inddata!T255&gt;10),Inddata!T255,"Irrelevant"))</f>
        <v>Irrelevant</v>
      </c>
      <c r="T240" s="4" t="str">
        <f>IF(S240="Lige",0,IF(R240="Irrelevant","Irrelevant",IF(AND(OR(I240="Motorvejsstrækning",I240="Frakørselsflettestrækning",I240="Tilkørselsflettestrækning"),OR(Inddata!U255="",Inddata!U255&gt;(G240*1000-R240))),G240*1000-R240,IF(AND(OR(I240="Motorvejsstrækning",I240="Frakørselsflettestrækning",I240="Tilkørselsflettestrækning"),Inddata!U255&gt;0),Inddata!U255,"Irrelevant"))))</f>
        <v>Irrelevant</v>
      </c>
      <c r="U240" s="4" t="str">
        <f>IF(AND(OR(I240="Motorvejsstrækning",I240="Frakørselsflettestrækning",I240="Tilkørselsflettestrækning",I240="Frakørselsrampe",I240="Tilkørselsrampe"),Inddata!V255=""),"Nej",IF(OR(I240="Motorvejsstrækning",I240="Frakørselsflettestrækning",I240="Tilkørselsflettestrækning",I240="Frakørselsrampe",I240="Tilkørselsrampe"),Inddata!V255,"Irrelevant"))</f>
        <v>Irrelevant</v>
      </c>
      <c r="V240" s="4" t="str">
        <f>IF(W240="Lige",IF(AND(OR(I240="Frakørselsrampe",I240="Tilkørselsrampe"),Inddata!W255=""),"Lige ruderrampe",IF(OR(I240="Frakørselsrampe",I240="Tilkørselsrampe"),Inddata!W255,"Irrelevant")),"Irrelevant")</f>
        <v>Irrelevant</v>
      </c>
      <c r="W240" s="4" t="str">
        <f>IF(AND(OR(I240="Frakørselsrampe",I240="Tilkørselsrampe"),Inddata!X255=""),"Lige",IF(AND(OR(I240="Frakørselsrampe",I240="Tilkørselsrampe"),Inddata!X255&gt;10),Inddata!X255,"Irrelevant"))</f>
        <v>Irrelevant</v>
      </c>
      <c r="X240" s="4" t="str">
        <f>IF(AND(OR(I240="Frakørselsrampe",I240="Tilkørselsrampe"),OR(Inddata!Y255="",Inddata!Y255&gt;(G240*1000))),G240*1000,IF(AND(OR(I240="Frakørselsrampe",I240="Tilkørselsrampe"),Inddata!Y255&gt;0),Inddata!Y255,"Irrelevant"))</f>
        <v>Irrelevant</v>
      </c>
      <c r="Y240" s="4" t="str">
        <f>IF(AND(I240="Frakørselsrampe",Inddata!Z255=""),95,IF(AND(I240="Tilkørselsrampe",Inddata!Z255=""),45,IF(AND(OR(I240="Frakørselsrampe",I240="Tilkørselsrampe"),Inddata!Z255&gt;4,Inddata!Z255&lt;200),Inddata!Z255,"Irrelevant")))</f>
        <v>Irrelevant</v>
      </c>
      <c r="Z240" s="4" t="str">
        <f>IF(AND(OR(I240="Frakørselsrampe",I240="Tilkørselsrampe"),Inddata!AA255=""),"Lige",IF(AND(OR(I240="Frakørselsrampe",I240="Tilkørselsrampe"),Inddata!AA255&gt;10),Inddata!AA255,"Irrelevant"))</f>
        <v>Irrelevant</v>
      </c>
      <c r="AA240" s="4" t="str">
        <f>IF(X240="Irrelevant","Irrelevant",IF(AND(OR(I240="Frakørselsrampe",I240="Tilkørselsrampe"),OR(Inddata!AB255="",Inddata!AB255&gt;(G240*1000-X240))),G240*1000-X240,IF(AND(OR(I240="Frakørselsrampe",I240="Tilkørselsrampe"),Inddata!AB255&gt;0),Inddata!AB255,"Irrelevant")))</f>
        <v>Irrelevant</v>
      </c>
      <c r="AB240" s="4" t="str">
        <f>IF(AND(I240="Frakørselsrampe",Inddata!AC255=""),60,IF(AND(I240="Tilkørselsrampe",Inddata!AC255=""),80,IF(AND(OR(I240="Frakørselsrampe",I240="Tilkørselsrampe"),Inddata!AC255&gt;4,Inddata!AC255&lt;200),Inddata!AC255,"Irrelevant")))</f>
        <v>Irrelevant</v>
      </c>
      <c r="AC240" s="4" t="str">
        <f>IF(AND(OR(I240="Motorvejsstrækning",I240="Frakørselsflettestrækning",I240="Tilkørselsflettestrækning"),Inddata!AD255=""),"Nej",IF(OR(I240="Motorvejsstrækning",I240="Frakørselsflettestrækning",I240="Tilkørselsflettestrækning"),Inddata!AD255,"Irrelevant"))</f>
        <v>Irrelevant</v>
      </c>
      <c r="AD240" s="4" t="str">
        <f>IF(AND(OR(I240="Motorvejsstrækning",I240="Frakørselsflettestrækning",I240="Tilkørselsflettestrækning"),Inddata!AE255=""),"130 km/t",IF(OR(I240="Motorvejsstrækning",I240="Frakørselsflettestrækning",I240="Tilkørselsflettestrækning"),Inddata!AE255,"Irrelevant"))</f>
        <v>Irrelevant</v>
      </c>
      <c r="AE240" s="4" t="str">
        <f>IF(AND(I240="Tilkørselsflettestrækning",Inddata!AF255=""),"Nej",IF(I240="Tilkørselsflettestrækning",Inddata!AF255,"Irrelevant"))</f>
        <v>Irrelevant</v>
      </c>
      <c r="AF240" s="4" t="str">
        <f>IF(AND(AE240="Ja",Inddata!AG255&gt;0,Inddata!AG255&lt;1.00000001),Inddata!AG255,IF(OR(AE240="Nej",AE240="Ja"),0,"Irrelevant"))</f>
        <v>Irrelevant</v>
      </c>
    </row>
    <row r="241" spans="1:32" x14ac:dyDescent="0.25">
      <c r="A241" s="4" t="str">
        <f>IF(Inddata!A256="","",Inddata!A256)</f>
        <v/>
      </c>
      <c r="B241" s="4" t="str">
        <f>IF(Inddata!B256="","",Inddata!B256)</f>
        <v/>
      </c>
      <c r="C241" s="4" t="str">
        <f>IF(Inddata!C256="","",Inddata!C256)</f>
        <v/>
      </c>
      <c r="D241" s="4" t="str">
        <f>IF(Inddata!D256="","",Inddata!D256)</f>
        <v/>
      </c>
      <c r="E241" s="4" t="str">
        <f>IF(Inddata!E256="","",Inddata!E256)</f>
        <v/>
      </c>
      <c r="F241" s="4" t="str">
        <f>IF(Inddata!F256="","",Inddata!F256)</f>
        <v/>
      </c>
      <c r="G241" s="4">
        <f>IF(Inddata!G256="","",Inddata!G256)</f>
        <v>0</v>
      </c>
      <c r="H241" s="4" t="str">
        <f>IF(Inddata!H256&gt;0.5,Inddata!H256,"")</f>
        <v/>
      </c>
      <c r="I241" s="4" t="str">
        <f>IF(Inddata!I256="","",Inddata!I256)</f>
        <v/>
      </c>
      <c r="J241" s="4" t="str">
        <f>IF(AND(OR(I241="Motorvejsstrækning",I241="Frakørselsflettestrækning",I241="Tilkørselsflettestrækning"),Inddata!K256=""),2,IF(AND(OR(I241="Motorvejsstrækning",I241="Frakørselsflettestrækning",I241="Tilkørselsflettestrækning"),Inddata!K256&gt;0.5,Inddata!K256&lt;21),Inddata!K256,"Irrelevant"))</f>
        <v>Irrelevant</v>
      </c>
      <c r="K241" s="4" t="str">
        <f>IF(AND(OR(I241="Motorvejsstrækning",I241="Frakørselsflettestrækning",I241="Tilkørselsflettestrækning",I241="Frakørselsrampe",I241="Tilkørselsrampe"),Inddata!L256=""),3.5,IF(AND(OR(I241="Motorvejsstrækning",I241="Frakørselsflettestrækning",I241="Tilkørselsflettestrækning",I241="Frakørselsrampe",I241="Tilkørselsrampe"),Inddata!L256&gt;1.5,Inddata!L256&lt;11),Inddata!L256,"Irrelevant"))</f>
        <v>Irrelevant</v>
      </c>
      <c r="L241" s="4" t="str">
        <f>IF(AND(I241="Motorvejsstrækning",Inddata!M256=""),"Nej",IF(I241="Motorvejsstrækning",Inddata!M256,"Irrelevant"))</f>
        <v>Irrelevant</v>
      </c>
      <c r="M241" s="4" t="str">
        <f>IF(AND(L241="Ja",Inddata!N256&gt;0,Inddata!N256&lt;1.00000001),Inddata!N256,IF(OR(L241="Nej",L241="Ja"),0,"Irrelevant"))</f>
        <v>Irrelevant</v>
      </c>
      <c r="N241" s="4" t="str">
        <f>IF(AND(OR(I241="Motorvejsstrækning",I241="Frakørselsflettestrækning",I241="Tilkørselsflettestrækning"),Inddata!O256=""),3,IF(AND(OR(I241="Motorvejsstrækning",I241="Frakørselsflettestrækning",I241="Tilkørselsflettestrækning"),Inddata!O256&lt;11,Inddata!O256&gt;-0.00000001),Inddata!O256,"Irrelevant"))</f>
        <v>Irrelevant</v>
      </c>
      <c r="O241" s="4" t="str">
        <f>IF(AND(OR(I241="Motorvejsstrækning",I241="Frakørselsflettestrækning",I241="Tilkørselsflettestrækning",I241="Frakørselsrampe",I241="Tilkørselsrampe"),Inddata!P256=""),0.5,IF(AND(OR(I241="Motorvejsstrækning",I241="Frakørselsflettestrækning",I241="Tilkørselsflettestrækning",I241="Frakørselsrampe",I241="Tilkørselsrampe"),Inddata!P256&gt;-0.00000001,Inddata!P256&lt;11),Inddata!P256,"Irrelevant"))</f>
        <v>Irrelevant</v>
      </c>
      <c r="P241" s="4" t="str">
        <f>IF(AND(OR(I241="Motorvejsstrækning",I241="Frakørselsflettestrækning",I241="Tilkørselsflettestrækning"),Inddata!Q256=""),5,IF(AND(OR(I241="Motorvejsstrækning",I241="Frakørselsflettestrækning",I241="Tilkørselsflettestrækning"),Inddata!Q256&gt;-0.00000001,Inddata!Q256&lt;101),Inddata!Q256,"Irrelevant"))</f>
        <v>Irrelevant</v>
      </c>
      <c r="Q241" s="4" t="str">
        <f>IF(AND(OR(I241="Motorvejsstrækning",I241="Frakørselsflettestrækning",I241="Tilkørselsflettestrækning"),Inddata!R256=""),"Lige",IF(AND(OR(I241="Motorvejsstrækning",I241="Frakørselsflettestrækning",I241="Tilkørselsflettestrækning"),Inddata!R256&gt;10),Inddata!R256,"Irrelevant"))</f>
        <v>Irrelevant</v>
      </c>
      <c r="R241" s="4" t="str">
        <f>IF(Q241="Lige",0,IF(AND(OR(I241="Motorvejsstrækning",I241="Frakørselsflettestrækning",I241="Tilkørselsflettestrækning"),OR(Inddata!S256="",Inddata!S256&gt;(G241*1000))),G241*1000,IF(AND(OR(I241="Motorvejsstrækning",I241="Frakørselsflettestrækning",I241="Tilkørselsflettestrækning"),Inddata!S256&gt;0),Inddata!S256,"Irrelevant")))</f>
        <v>Irrelevant</v>
      </c>
      <c r="S241" s="4" t="str">
        <f>IF(AND(OR(I241="Motorvejsstrækning",I241="Frakørselsflettestrækning",I241="Tilkørselsflettestrækning"),Inddata!T256=""),"Lige",IF(AND(OR(I241="Motorvejsstrækning",I241="Frakørselsflettestrækning",I241="Tilkørselsflettestrækning"),Inddata!T256&gt;10),Inddata!T256,"Irrelevant"))</f>
        <v>Irrelevant</v>
      </c>
      <c r="T241" s="4" t="str">
        <f>IF(S241="Lige",0,IF(R241="Irrelevant","Irrelevant",IF(AND(OR(I241="Motorvejsstrækning",I241="Frakørselsflettestrækning",I241="Tilkørselsflettestrækning"),OR(Inddata!U256="",Inddata!U256&gt;(G241*1000-R241))),G241*1000-R241,IF(AND(OR(I241="Motorvejsstrækning",I241="Frakørselsflettestrækning",I241="Tilkørselsflettestrækning"),Inddata!U256&gt;0),Inddata!U256,"Irrelevant"))))</f>
        <v>Irrelevant</v>
      </c>
      <c r="U241" s="4" t="str">
        <f>IF(AND(OR(I241="Motorvejsstrækning",I241="Frakørselsflettestrækning",I241="Tilkørselsflettestrækning",I241="Frakørselsrampe",I241="Tilkørselsrampe"),Inddata!V256=""),"Nej",IF(OR(I241="Motorvejsstrækning",I241="Frakørselsflettestrækning",I241="Tilkørselsflettestrækning",I241="Frakørselsrampe",I241="Tilkørselsrampe"),Inddata!V256,"Irrelevant"))</f>
        <v>Irrelevant</v>
      </c>
      <c r="V241" s="4" t="str">
        <f>IF(W241="Lige",IF(AND(OR(I241="Frakørselsrampe",I241="Tilkørselsrampe"),Inddata!W256=""),"Lige ruderrampe",IF(OR(I241="Frakørselsrampe",I241="Tilkørselsrampe"),Inddata!W256,"Irrelevant")),"Irrelevant")</f>
        <v>Irrelevant</v>
      </c>
      <c r="W241" s="4" t="str">
        <f>IF(AND(OR(I241="Frakørselsrampe",I241="Tilkørselsrampe"),Inddata!X256=""),"Lige",IF(AND(OR(I241="Frakørselsrampe",I241="Tilkørselsrampe"),Inddata!X256&gt;10),Inddata!X256,"Irrelevant"))</f>
        <v>Irrelevant</v>
      </c>
      <c r="X241" s="4" t="str">
        <f>IF(AND(OR(I241="Frakørselsrampe",I241="Tilkørselsrampe"),OR(Inddata!Y256="",Inddata!Y256&gt;(G241*1000))),G241*1000,IF(AND(OR(I241="Frakørselsrampe",I241="Tilkørselsrampe"),Inddata!Y256&gt;0),Inddata!Y256,"Irrelevant"))</f>
        <v>Irrelevant</v>
      </c>
      <c r="Y241" s="4" t="str">
        <f>IF(AND(I241="Frakørselsrampe",Inddata!Z256=""),95,IF(AND(I241="Tilkørselsrampe",Inddata!Z256=""),45,IF(AND(OR(I241="Frakørselsrampe",I241="Tilkørselsrampe"),Inddata!Z256&gt;4,Inddata!Z256&lt;200),Inddata!Z256,"Irrelevant")))</f>
        <v>Irrelevant</v>
      </c>
      <c r="Z241" s="4" t="str">
        <f>IF(AND(OR(I241="Frakørselsrampe",I241="Tilkørselsrampe"),Inddata!AA256=""),"Lige",IF(AND(OR(I241="Frakørselsrampe",I241="Tilkørselsrampe"),Inddata!AA256&gt;10),Inddata!AA256,"Irrelevant"))</f>
        <v>Irrelevant</v>
      </c>
      <c r="AA241" s="4" t="str">
        <f>IF(X241="Irrelevant","Irrelevant",IF(AND(OR(I241="Frakørselsrampe",I241="Tilkørselsrampe"),OR(Inddata!AB256="",Inddata!AB256&gt;(G241*1000-X241))),G241*1000-X241,IF(AND(OR(I241="Frakørselsrampe",I241="Tilkørselsrampe"),Inddata!AB256&gt;0),Inddata!AB256,"Irrelevant")))</f>
        <v>Irrelevant</v>
      </c>
      <c r="AB241" s="4" t="str">
        <f>IF(AND(I241="Frakørselsrampe",Inddata!AC256=""),60,IF(AND(I241="Tilkørselsrampe",Inddata!AC256=""),80,IF(AND(OR(I241="Frakørselsrampe",I241="Tilkørselsrampe"),Inddata!AC256&gt;4,Inddata!AC256&lt;200),Inddata!AC256,"Irrelevant")))</f>
        <v>Irrelevant</v>
      </c>
      <c r="AC241" s="4" t="str">
        <f>IF(AND(OR(I241="Motorvejsstrækning",I241="Frakørselsflettestrækning",I241="Tilkørselsflettestrækning"),Inddata!AD256=""),"Nej",IF(OR(I241="Motorvejsstrækning",I241="Frakørselsflettestrækning",I241="Tilkørselsflettestrækning"),Inddata!AD256,"Irrelevant"))</f>
        <v>Irrelevant</v>
      </c>
      <c r="AD241" s="4" t="str">
        <f>IF(AND(OR(I241="Motorvejsstrækning",I241="Frakørselsflettestrækning",I241="Tilkørselsflettestrækning"),Inddata!AE256=""),"130 km/t",IF(OR(I241="Motorvejsstrækning",I241="Frakørselsflettestrækning",I241="Tilkørselsflettestrækning"),Inddata!AE256,"Irrelevant"))</f>
        <v>Irrelevant</v>
      </c>
      <c r="AE241" s="4" t="str">
        <f>IF(AND(I241="Tilkørselsflettestrækning",Inddata!AF256=""),"Nej",IF(I241="Tilkørselsflettestrækning",Inddata!AF256,"Irrelevant"))</f>
        <v>Irrelevant</v>
      </c>
      <c r="AF241" s="4" t="str">
        <f>IF(AND(AE241="Ja",Inddata!AG256&gt;0,Inddata!AG256&lt;1.00000001),Inddata!AG256,IF(OR(AE241="Nej",AE241="Ja"),0,"Irrelevant"))</f>
        <v>Irrelevant</v>
      </c>
    </row>
    <row r="242" spans="1:32" x14ac:dyDescent="0.25">
      <c r="A242" s="4" t="str">
        <f>IF(Inddata!A257="","",Inddata!A257)</f>
        <v/>
      </c>
      <c r="B242" s="4" t="str">
        <f>IF(Inddata!B257="","",Inddata!B257)</f>
        <v/>
      </c>
      <c r="C242" s="4" t="str">
        <f>IF(Inddata!C257="","",Inddata!C257)</f>
        <v/>
      </c>
      <c r="D242" s="4" t="str">
        <f>IF(Inddata!D257="","",Inddata!D257)</f>
        <v/>
      </c>
      <c r="E242" s="4" t="str">
        <f>IF(Inddata!E257="","",Inddata!E257)</f>
        <v/>
      </c>
      <c r="F242" s="4" t="str">
        <f>IF(Inddata!F257="","",Inddata!F257)</f>
        <v/>
      </c>
      <c r="G242" s="4">
        <f>IF(Inddata!G257="","",Inddata!G257)</f>
        <v>0</v>
      </c>
      <c r="H242" s="4" t="str">
        <f>IF(Inddata!H257&gt;0.5,Inddata!H257,"")</f>
        <v/>
      </c>
      <c r="I242" s="4" t="str">
        <f>IF(Inddata!I257="","",Inddata!I257)</f>
        <v/>
      </c>
      <c r="J242" s="4" t="str">
        <f>IF(AND(OR(I242="Motorvejsstrækning",I242="Frakørselsflettestrækning",I242="Tilkørselsflettestrækning"),Inddata!K257=""),2,IF(AND(OR(I242="Motorvejsstrækning",I242="Frakørselsflettestrækning",I242="Tilkørselsflettestrækning"),Inddata!K257&gt;0.5,Inddata!K257&lt;21),Inddata!K257,"Irrelevant"))</f>
        <v>Irrelevant</v>
      </c>
      <c r="K242" s="4" t="str">
        <f>IF(AND(OR(I242="Motorvejsstrækning",I242="Frakørselsflettestrækning",I242="Tilkørselsflettestrækning",I242="Frakørselsrampe",I242="Tilkørselsrampe"),Inddata!L257=""),3.5,IF(AND(OR(I242="Motorvejsstrækning",I242="Frakørselsflettestrækning",I242="Tilkørselsflettestrækning",I242="Frakørselsrampe",I242="Tilkørselsrampe"),Inddata!L257&gt;1.5,Inddata!L257&lt;11),Inddata!L257,"Irrelevant"))</f>
        <v>Irrelevant</v>
      </c>
      <c r="L242" s="4" t="str">
        <f>IF(AND(I242="Motorvejsstrækning",Inddata!M257=""),"Nej",IF(I242="Motorvejsstrækning",Inddata!M257,"Irrelevant"))</f>
        <v>Irrelevant</v>
      </c>
      <c r="M242" s="4" t="str">
        <f>IF(AND(L242="Ja",Inddata!N257&gt;0,Inddata!N257&lt;1.00000001),Inddata!N257,IF(OR(L242="Nej",L242="Ja"),0,"Irrelevant"))</f>
        <v>Irrelevant</v>
      </c>
      <c r="N242" s="4" t="str">
        <f>IF(AND(OR(I242="Motorvejsstrækning",I242="Frakørselsflettestrækning",I242="Tilkørselsflettestrækning"),Inddata!O257=""),3,IF(AND(OR(I242="Motorvejsstrækning",I242="Frakørselsflettestrækning",I242="Tilkørselsflettestrækning"),Inddata!O257&lt;11,Inddata!O257&gt;-0.00000001),Inddata!O257,"Irrelevant"))</f>
        <v>Irrelevant</v>
      </c>
      <c r="O242" s="4" t="str">
        <f>IF(AND(OR(I242="Motorvejsstrækning",I242="Frakørselsflettestrækning",I242="Tilkørselsflettestrækning",I242="Frakørselsrampe",I242="Tilkørselsrampe"),Inddata!P257=""),0.5,IF(AND(OR(I242="Motorvejsstrækning",I242="Frakørselsflettestrækning",I242="Tilkørselsflettestrækning",I242="Frakørselsrampe",I242="Tilkørselsrampe"),Inddata!P257&gt;-0.00000001,Inddata!P257&lt;11),Inddata!P257,"Irrelevant"))</f>
        <v>Irrelevant</v>
      </c>
      <c r="P242" s="4" t="str">
        <f>IF(AND(OR(I242="Motorvejsstrækning",I242="Frakørselsflettestrækning",I242="Tilkørselsflettestrækning"),Inddata!Q257=""),5,IF(AND(OR(I242="Motorvejsstrækning",I242="Frakørselsflettestrækning",I242="Tilkørselsflettestrækning"),Inddata!Q257&gt;-0.00000001,Inddata!Q257&lt;101),Inddata!Q257,"Irrelevant"))</f>
        <v>Irrelevant</v>
      </c>
      <c r="Q242" s="4" t="str">
        <f>IF(AND(OR(I242="Motorvejsstrækning",I242="Frakørselsflettestrækning",I242="Tilkørselsflettestrækning"),Inddata!R257=""),"Lige",IF(AND(OR(I242="Motorvejsstrækning",I242="Frakørselsflettestrækning",I242="Tilkørselsflettestrækning"),Inddata!R257&gt;10),Inddata!R257,"Irrelevant"))</f>
        <v>Irrelevant</v>
      </c>
      <c r="R242" s="4" t="str">
        <f>IF(Q242="Lige",0,IF(AND(OR(I242="Motorvejsstrækning",I242="Frakørselsflettestrækning",I242="Tilkørselsflettestrækning"),OR(Inddata!S257="",Inddata!S257&gt;(G242*1000))),G242*1000,IF(AND(OR(I242="Motorvejsstrækning",I242="Frakørselsflettestrækning",I242="Tilkørselsflettestrækning"),Inddata!S257&gt;0),Inddata!S257,"Irrelevant")))</f>
        <v>Irrelevant</v>
      </c>
      <c r="S242" s="4" t="str">
        <f>IF(AND(OR(I242="Motorvejsstrækning",I242="Frakørselsflettestrækning",I242="Tilkørselsflettestrækning"),Inddata!T257=""),"Lige",IF(AND(OR(I242="Motorvejsstrækning",I242="Frakørselsflettestrækning",I242="Tilkørselsflettestrækning"),Inddata!T257&gt;10),Inddata!T257,"Irrelevant"))</f>
        <v>Irrelevant</v>
      </c>
      <c r="T242" s="4" t="str">
        <f>IF(S242="Lige",0,IF(R242="Irrelevant","Irrelevant",IF(AND(OR(I242="Motorvejsstrækning",I242="Frakørselsflettestrækning",I242="Tilkørselsflettestrækning"),OR(Inddata!U257="",Inddata!U257&gt;(G242*1000-R242))),G242*1000-R242,IF(AND(OR(I242="Motorvejsstrækning",I242="Frakørselsflettestrækning",I242="Tilkørselsflettestrækning"),Inddata!U257&gt;0),Inddata!U257,"Irrelevant"))))</f>
        <v>Irrelevant</v>
      </c>
      <c r="U242" s="4" t="str">
        <f>IF(AND(OR(I242="Motorvejsstrækning",I242="Frakørselsflettestrækning",I242="Tilkørselsflettestrækning",I242="Frakørselsrampe",I242="Tilkørselsrampe"),Inddata!V257=""),"Nej",IF(OR(I242="Motorvejsstrækning",I242="Frakørselsflettestrækning",I242="Tilkørselsflettestrækning",I242="Frakørselsrampe",I242="Tilkørselsrampe"),Inddata!V257,"Irrelevant"))</f>
        <v>Irrelevant</v>
      </c>
      <c r="V242" s="4" t="str">
        <f>IF(W242="Lige",IF(AND(OR(I242="Frakørselsrampe",I242="Tilkørselsrampe"),Inddata!W257=""),"Lige ruderrampe",IF(OR(I242="Frakørselsrampe",I242="Tilkørselsrampe"),Inddata!W257,"Irrelevant")),"Irrelevant")</f>
        <v>Irrelevant</v>
      </c>
      <c r="W242" s="4" t="str">
        <f>IF(AND(OR(I242="Frakørselsrampe",I242="Tilkørselsrampe"),Inddata!X257=""),"Lige",IF(AND(OR(I242="Frakørselsrampe",I242="Tilkørselsrampe"),Inddata!X257&gt;10),Inddata!X257,"Irrelevant"))</f>
        <v>Irrelevant</v>
      </c>
      <c r="X242" s="4" t="str">
        <f>IF(AND(OR(I242="Frakørselsrampe",I242="Tilkørselsrampe"),OR(Inddata!Y257="",Inddata!Y257&gt;(G242*1000))),G242*1000,IF(AND(OR(I242="Frakørselsrampe",I242="Tilkørselsrampe"),Inddata!Y257&gt;0),Inddata!Y257,"Irrelevant"))</f>
        <v>Irrelevant</v>
      </c>
      <c r="Y242" s="4" t="str">
        <f>IF(AND(I242="Frakørselsrampe",Inddata!Z257=""),95,IF(AND(I242="Tilkørselsrampe",Inddata!Z257=""),45,IF(AND(OR(I242="Frakørselsrampe",I242="Tilkørselsrampe"),Inddata!Z257&gt;4,Inddata!Z257&lt;200),Inddata!Z257,"Irrelevant")))</f>
        <v>Irrelevant</v>
      </c>
      <c r="Z242" s="4" t="str">
        <f>IF(AND(OR(I242="Frakørselsrampe",I242="Tilkørselsrampe"),Inddata!AA257=""),"Lige",IF(AND(OR(I242="Frakørselsrampe",I242="Tilkørselsrampe"),Inddata!AA257&gt;10),Inddata!AA257,"Irrelevant"))</f>
        <v>Irrelevant</v>
      </c>
      <c r="AA242" s="4" t="str">
        <f>IF(X242="Irrelevant","Irrelevant",IF(AND(OR(I242="Frakørselsrampe",I242="Tilkørselsrampe"),OR(Inddata!AB257="",Inddata!AB257&gt;(G242*1000-X242))),G242*1000-X242,IF(AND(OR(I242="Frakørselsrampe",I242="Tilkørselsrampe"),Inddata!AB257&gt;0),Inddata!AB257,"Irrelevant")))</f>
        <v>Irrelevant</v>
      </c>
      <c r="AB242" s="4" t="str">
        <f>IF(AND(I242="Frakørselsrampe",Inddata!AC257=""),60,IF(AND(I242="Tilkørselsrampe",Inddata!AC257=""),80,IF(AND(OR(I242="Frakørselsrampe",I242="Tilkørselsrampe"),Inddata!AC257&gt;4,Inddata!AC257&lt;200),Inddata!AC257,"Irrelevant")))</f>
        <v>Irrelevant</v>
      </c>
      <c r="AC242" s="4" t="str">
        <f>IF(AND(OR(I242="Motorvejsstrækning",I242="Frakørselsflettestrækning",I242="Tilkørselsflettestrækning"),Inddata!AD257=""),"Nej",IF(OR(I242="Motorvejsstrækning",I242="Frakørselsflettestrækning",I242="Tilkørselsflettestrækning"),Inddata!AD257,"Irrelevant"))</f>
        <v>Irrelevant</v>
      </c>
      <c r="AD242" s="4" t="str">
        <f>IF(AND(OR(I242="Motorvejsstrækning",I242="Frakørselsflettestrækning",I242="Tilkørselsflettestrækning"),Inddata!AE257=""),"130 km/t",IF(OR(I242="Motorvejsstrækning",I242="Frakørselsflettestrækning",I242="Tilkørselsflettestrækning"),Inddata!AE257,"Irrelevant"))</f>
        <v>Irrelevant</v>
      </c>
      <c r="AE242" s="4" t="str">
        <f>IF(AND(I242="Tilkørselsflettestrækning",Inddata!AF257=""),"Nej",IF(I242="Tilkørselsflettestrækning",Inddata!AF257,"Irrelevant"))</f>
        <v>Irrelevant</v>
      </c>
      <c r="AF242" s="4" t="str">
        <f>IF(AND(AE242="Ja",Inddata!AG257&gt;0,Inddata!AG257&lt;1.00000001),Inddata!AG257,IF(OR(AE242="Nej",AE242="Ja"),0,"Irrelevant"))</f>
        <v>Irrelevant</v>
      </c>
    </row>
    <row r="243" spans="1:32" x14ac:dyDescent="0.25">
      <c r="A243" s="4" t="str">
        <f>IF(Inddata!A258="","",Inddata!A258)</f>
        <v/>
      </c>
      <c r="B243" s="4" t="str">
        <f>IF(Inddata!B258="","",Inddata!B258)</f>
        <v/>
      </c>
      <c r="C243" s="4" t="str">
        <f>IF(Inddata!C258="","",Inddata!C258)</f>
        <v/>
      </c>
      <c r="D243" s="4" t="str">
        <f>IF(Inddata!D258="","",Inddata!D258)</f>
        <v/>
      </c>
      <c r="E243" s="4" t="str">
        <f>IF(Inddata!E258="","",Inddata!E258)</f>
        <v/>
      </c>
      <c r="F243" s="4" t="str">
        <f>IF(Inddata!F258="","",Inddata!F258)</f>
        <v/>
      </c>
      <c r="G243" s="4">
        <f>IF(Inddata!G258="","",Inddata!G258)</f>
        <v>0</v>
      </c>
      <c r="H243" s="4" t="str">
        <f>IF(Inddata!H258&gt;0.5,Inddata!H258,"")</f>
        <v/>
      </c>
      <c r="I243" s="4" t="str">
        <f>IF(Inddata!I258="","",Inddata!I258)</f>
        <v/>
      </c>
      <c r="J243" s="4" t="str">
        <f>IF(AND(OR(I243="Motorvejsstrækning",I243="Frakørselsflettestrækning",I243="Tilkørselsflettestrækning"),Inddata!K258=""),2,IF(AND(OR(I243="Motorvejsstrækning",I243="Frakørselsflettestrækning",I243="Tilkørselsflettestrækning"),Inddata!K258&gt;0.5,Inddata!K258&lt;21),Inddata!K258,"Irrelevant"))</f>
        <v>Irrelevant</v>
      </c>
      <c r="K243" s="4" t="str">
        <f>IF(AND(OR(I243="Motorvejsstrækning",I243="Frakørselsflettestrækning",I243="Tilkørselsflettestrækning",I243="Frakørselsrampe",I243="Tilkørselsrampe"),Inddata!L258=""),3.5,IF(AND(OR(I243="Motorvejsstrækning",I243="Frakørselsflettestrækning",I243="Tilkørselsflettestrækning",I243="Frakørselsrampe",I243="Tilkørselsrampe"),Inddata!L258&gt;1.5,Inddata!L258&lt;11),Inddata!L258,"Irrelevant"))</f>
        <v>Irrelevant</v>
      </c>
      <c r="L243" s="4" t="str">
        <f>IF(AND(I243="Motorvejsstrækning",Inddata!M258=""),"Nej",IF(I243="Motorvejsstrækning",Inddata!M258,"Irrelevant"))</f>
        <v>Irrelevant</v>
      </c>
      <c r="M243" s="4" t="str">
        <f>IF(AND(L243="Ja",Inddata!N258&gt;0,Inddata!N258&lt;1.00000001),Inddata!N258,IF(OR(L243="Nej",L243="Ja"),0,"Irrelevant"))</f>
        <v>Irrelevant</v>
      </c>
      <c r="N243" s="4" t="str">
        <f>IF(AND(OR(I243="Motorvejsstrækning",I243="Frakørselsflettestrækning",I243="Tilkørselsflettestrækning"),Inddata!O258=""),3,IF(AND(OR(I243="Motorvejsstrækning",I243="Frakørselsflettestrækning",I243="Tilkørselsflettestrækning"),Inddata!O258&lt;11,Inddata!O258&gt;-0.00000001),Inddata!O258,"Irrelevant"))</f>
        <v>Irrelevant</v>
      </c>
      <c r="O243" s="4" t="str">
        <f>IF(AND(OR(I243="Motorvejsstrækning",I243="Frakørselsflettestrækning",I243="Tilkørselsflettestrækning",I243="Frakørselsrampe",I243="Tilkørselsrampe"),Inddata!P258=""),0.5,IF(AND(OR(I243="Motorvejsstrækning",I243="Frakørselsflettestrækning",I243="Tilkørselsflettestrækning",I243="Frakørselsrampe",I243="Tilkørselsrampe"),Inddata!P258&gt;-0.00000001,Inddata!P258&lt;11),Inddata!P258,"Irrelevant"))</f>
        <v>Irrelevant</v>
      </c>
      <c r="P243" s="4" t="str">
        <f>IF(AND(OR(I243="Motorvejsstrækning",I243="Frakørselsflettestrækning",I243="Tilkørselsflettestrækning"),Inddata!Q258=""),5,IF(AND(OR(I243="Motorvejsstrækning",I243="Frakørselsflettestrækning",I243="Tilkørselsflettestrækning"),Inddata!Q258&gt;-0.00000001,Inddata!Q258&lt;101),Inddata!Q258,"Irrelevant"))</f>
        <v>Irrelevant</v>
      </c>
      <c r="Q243" s="4" t="str">
        <f>IF(AND(OR(I243="Motorvejsstrækning",I243="Frakørselsflettestrækning",I243="Tilkørselsflettestrækning"),Inddata!R258=""),"Lige",IF(AND(OR(I243="Motorvejsstrækning",I243="Frakørselsflettestrækning",I243="Tilkørselsflettestrækning"),Inddata!R258&gt;10),Inddata!R258,"Irrelevant"))</f>
        <v>Irrelevant</v>
      </c>
      <c r="R243" s="4" t="str">
        <f>IF(Q243="Lige",0,IF(AND(OR(I243="Motorvejsstrækning",I243="Frakørselsflettestrækning",I243="Tilkørselsflettestrækning"),OR(Inddata!S258="",Inddata!S258&gt;(G243*1000))),G243*1000,IF(AND(OR(I243="Motorvejsstrækning",I243="Frakørselsflettestrækning",I243="Tilkørselsflettestrækning"),Inddata!S258&gt;0),Inddata!S258,"Irrelevant")))</f>
        <v>Irrelevant</v>
      </c>
      <c r="S243" s="4" t="str">
        <f>IF(AND(OR(I243="Motorvejsstrækning",I243="Frakørselsflettestrækning",I243="Tilkørselsflettestrækning"),Inddata!T258=""),"Lige",IF(AND(OR(I243="Motorvejsstrækning",I243="Frakørselsflettestrækning",I243="Tilkørselsflettestrækning"),Inddata!T258&gt;10),Inddata!T258,"Irrelevant"))</f>
        <v>Irrelevant</v>
      </c>
      <c r="T243" s="4" t="str">
        <f>IF(S243="Lige",0,IF(R243="Irrelevant","Irrelevant",IF(AND(OR(I243="Motorvejsstrækning",I243="Frakørselsflettestrækning",I243="Tilkørselsflettestrækning"),OR(Inddata!U258="",Inddata!U258&gt;(G243*1000-R243))),G243*1000-R243,IF(AND(OR(I243="Motorvejsstrækning",I243="Frakørselsflettestrækning",I243="Tilkørselsflettestrækning"),Inddata!U258&gt;0),Inddata!U258,"Irrelevant"))))</f>
        <v>Irrelevant</v>
      </c>
      <c r="U243" s="4" t="str">
        <f>IF(AND(OR(I243="Motorvejsstrækning",I243="Frakørselsflettestrækning",I243="Tilkørselsflettestrækning",I243="Frakørselsrampe",I243="Tilkørselsrampe"),Inddata!V258=""),"Nej",IF(OR(I243="Motorvejsstrækning",I243="Frakørselsflettestrækning",I243="Tilkørselsflettestrækning",I243="Frakørselsrampe",I243="Tilkørselsrampe"),Inddata!V258,"Irrelevant"))</f>
        <v>Irrelevant</v>
      </c>
      <c r="V243" s="4" t="str">
        <f>IF(W243="Lige",IF(AND(OR(I243="Frakørselsrampe",I243="Tilkørselsrampe"),Inddata!W258=""),"Lige ruderrampe",IF(OR(I243="Frakørselsrampe",I243="Tilkørselsrampe"),Inddata!W258,"Irrelevant")),"Irrelevant")</f>
        <v>Irrelevant</v>
      </c>
      <c r="W243" s="4" t="str">
        <f>IF(AND(OR(I243="Frakørselsrampe",I243="Tilkørselsrampe"),Inddata!X258=""),"Lige",IF(AND(OR(I243="Frakørselsrampe",I243="Tilkørselsrampe"),Inddata!X258&gt;10),Inddata!X258,"Irrelevant"))</f>
        <v>Irrelevant</v>
      </c>
      <c r="X243" s="4" t="str">
        <f>IF(AND(OR(I243="Frakørselsrampe",I243="Tilkørselsrampe"),OR(Inddata!Y258="",Inddata!Y258&gt;(G243*1000))),G243*1000,IF(AND(OR(I243="Frakørselsrampe",I243="Tilkørselsrampe"),Inddata!Y258&gt;0),Inddata!Y258,"Irrelevant"))</f>
        <v>Irrelevant</v>
      </c>
      <c r="Y243" s="4" t="str">
        <f>IF(AND(I243="Frakørselsrampe",Inddata!Z258=""),95,IF(AND(I243="Tilkørselsrampe",Inddata!Z258=""),45,IF(AND(OR(I243="Frakørselsrampe",I243="Tilkørselsrampe"),Inddata!Z258&gt;4,Inddata!Z258&lt;200),Inddata!Z258,"Irrelevant")))</f>
        <v>Irrelevant</v>
      </c>
      <c r="Z243" s="4" t="str">
        <f>IF(AND(OR(I243="Frakørselsrampe",I243="Tilkørselsrampe"),Inddata!AA258=""),"Lige",IF(AND(OR(I243="Frakørselsrampe",I243="Tilkørselsrampe"),Inddata!AA258&gt;10),Inddata!AA258,"Irrelevant"))</f>
        <v>Irrelevant</v>
      </c>
      <c r="AA243" s="4" t="str">
        <f>IF(X243="Irrelevant","Irrelevant",IF(AND(OR(I243="Frakørselsrampe",I243="Tilkørselsrampe"),OR(Inddata!AB258="",Inddata!AB258&gt;(G243*1000-X243))),G243*1000-X243,IF(AND(OR(I243="Frakørselsrampe",I243="Tilkørselsrampe"),Inddata!AB258&gt;0),Inddata!AB258,"Irrelevant")))</f>
        <v>Irrelevant</v>
      </c>
      <c r="AB243" s="4" t="str">
        <f>IF(AND(I243="Frakørselsrampe",Inddata!AC258=""),60,IF(AND(I243="Tilkørselsrampe",Inddata!AC258=""),80,IF(AND(OR(I243="Frakørselsrampe",I243="Tilkørselsrampe"),Inddata!AC258&gt;4,Inddata!AC258&lt;200),Inddata!AC258,"Irrelevant")))</f>
        <v>Irrelevant</v>
      </c>
      <c r="AC243" s="4" t="str">
        <f>IF(AND(OR(I243="Motorvejsstrækning",I243="Frakørselsflettestrækning",I243="Tilkørselsflettestrækning"),Inddata!AD258=""),"Nej",IF(OR(I243="Motorvejsstrækning",I243="Frakørselsflettestrækning",I243="Tilkørselsflettestrækning"),Inddata!AD258,"Irrelevant"))</f>
        <v>Irrelevant</v>
      </c>
      <c r="AD243" s="4" t="str">
        <f>IF(AND(OR(I243="Motorvejsstrækning",I243="Frakørselsflettestrækning",I243="Tilkørselsflettestrækning"),Inddata!AE258=""),"130 km/t",IF(OR(I243="Motorvejsstrækning",I243="Frakørselsflettestrækning",I243="Tilkørselsflettestrækning"),Inddata!AE258,"Irrelevant"))</f>
        <v>Irrelevant</v>
      </c>
      <c r="AE243" s="4" t="str">
        <f>IF(AND(I243="Tilkørselsflettestrækning",Inddata!AF258=""),"Nej",IF(I243="Tilkørselsflettestrækning",Inddata!AF258,"Irrelevant"))</f>
        <v>Irrelevant</v>
      </c>
      <c r="AF243" s="4" t="str">
        <f>IF(AND(AE243="Ja",Inddata!AG258&gt;0,Inddata!AG258&lt;1.00000001),Inddata!AG258,IF(OR(AE243="Nej",AE243="Ja"),0,"Irrelevant"))</f>
        <v>Irrelevant</v>
      </c>
    </row>
    <row r="244" spans="1:32" x14ac:dyDescent="0.25">
      <c r="A244" s="4" t="str">
        <f>IF(Inddata!A259="","",Inddata!A259)</f>
        <v/>
      </c>
      <c r="B244" s="4" t="str">
        <f>IF(Inddata!B259="","",Inddata!B259)</f>
        <v/>
      </c>
      <c r="C244" s="4" t="str">
        <f>IF(Inddata!C259="","",Inddata!C259)</f>
        <v/>
      </c>
      <c r="D244" s="4" t="str">
        <f>IF(Inddata!D259="","",Inddata!D259)</f>
        <v/>
      </c>
      <c r="E244" s="4" t="str">
        <f>IF(Inddata!E259="","",Inddata!E259)</f>
        <v/>
      </c>
      <c r="F244" s="4" t="str">
        <f>IF(Inddata!F259="","",Inddata!F259)</f>
        <v/>
      </c>
      <c r="G244" s="4">
        <f>IF(Inddata!G259="","",Inddata!G259)</f>
        <v>0</v>
      </c>
      <c r="H244" s="4" t="str">
        <f>IF(Inddata!H259&gt;0.5,Inddata!H259,"")</f>
        <v/>
      </c>
      <c r="I244" s="4" t="str">
        <f>IF(Inddata!I259="","",Inddata!I259)</f>
        <v/>
      </c>
      <c r="J244" s="4" t="str">
        <f>IF(AND(OR(I244="Motorvejsstrækning",I244="Frakørselsflettestrækning",I244="Tilkørselsflettestrækning"),Inddata!K259=""),2,IF(AND(OR(I244="Motorvejsstrækning",I244="Frakørselsflettestrækning",I244="Tilkørselsflettestrækning"),Inddata!K259&gt;0.5,Inddata!K259&lt;21),Inddata!K259,"Irrelevant"))</f>
        <v>Irrelevant</v>
      </c>
      <c r="K244" s="4" t="str">
        <f>IF(AND(OR(I244="Motorvejsstrækning",I244="Frakørselsflettestrækning",I244="Tilkørselsflettestrækning",I244="Frakørselsrampe",I244="Tilkørselsrampe"),Inddata!L259=""),3.5,IF(AND(OR(I244="Motorvejsstrækning",I244="Frakørselsflettestrækning",I244="Tilkørselsflettestrækning",I244="Frakørselsrampe",I244="Tilkørselsrampe"),Inddata!L259&gt;1.5,Inddata!L259&lt;11),Inddata!L259,"Irrelevant"))</f>
        <v>Irrelevant</v>
      </c>
      <c r="L244" s="4" t="str">
        <f>IF(AND(I244="Motorvejsstrækning",Inddata!M259=""),"Nej",IF(I244="Motorvejsstrækning",Inddata!M259,"Irrelevant"))</f>
        <v>Irrelevant</v>
      </c>
      <c r="M244" s="4" t="str">
        <f>IF(AND(L244="Ja",Inddata!N259&gt;0,Inddata!N259&lt;1.00000001),Inddata!N259,IF(OR(L244="Nej",L244="Ja"),0,"Irrelevant"))</f>
        <v>Irrelevant</v>
      </c>
      <c r="N244" s="4" t="str">
        <f>IF(AND(OR(I244="Motorvejsstrækning",I244="Frakørselsflettestrækning",I244="Tilkørselsflettestrækning"),Inddata!O259=""),3,IF(AND(OR(I244="Motorvejsstrækning",I244="Frakørselsflettestrækning",I244="Tilkørselsflettestrækning"),Inddata!O259&lt;11,Inddata!O259&gt;-0.00000001),Inddata!O259,"Irrelevant"))</f>
        <v>Irrelevant</v>
      </c>
      <c r="O244" s="4" t="str">
        <f>IF(AND(OR(I244="Motorvejsstrækning",I244="Frakørselsflettestrækning",I244="Tilkørselsflettestrækning",I244="Frakørselsrampe",I244="Tilkørselsrampe"),Inddata!P259=""),0.5,IF(AND(OR(I244="Motorvejsstrækning",I244="Frakørselsflettestrækning",I244="Tilkørselsflettestrækning",I244="Frakørselsrampe",I244="Tilkørselsrampe"),Inddata!P259&gt;-0.00000001,Inddata!P259&lt;11),Inddata!P259,"Irrelevant"))</f>
        <v>Irrelevant</v>
      </c>
      <c r="P244" s="4" t="str">
        <f>IF(AND(OR(I244="Motorvejsstrækning",I244="Frakørselsflettestrækning",I244="Tilkørselsflettestrækning"),Inddata!Q259=""),5,IF(AND(OR(I244="Motorvejsstrækning",I244="Frakørselsflettestrækning",I244="Tilkørselsflettestrækning"),Inddata!Q259&gt;-0.00000001,Inddata!Q259&lt;101),Inddata!Q259,"Irrelevant"))</f>
        <v>Irrelevant</v>
      </c>
      <c r="Q244" s="4" t="str">
        <f>IF(AND(OR(I244="Motorvejsstrækning",I244="Frakørselsflettestrækning",I244="Tilkørselsflettestrækning"),Inddata!R259=""),"Lige",IF(AND(OR(I244="Motorvejsstrækning",I244="Frakørselsflettestrækning",I244="Tilkørselsflettestrækning"),Inddata!R259&gt;10),Inddata!R259,"Irrelevant"))</f>
        <v>Irrelevant</v>
      </c>
      <c r="R244" s="4" t="str">
        <f>IF(Q244="Lige",0,IF(AND(OR(I244="Motorvejsstrækning",I244="Frakørselsflettestrækning",I244="Tilkørselsflettestrækning"),OR(Inddata!S259="",Inddata!S259&gt;(G244*1000))),G244*1000,IF(AND(OR(I244="Motorvejsstrækning",I244="Frakørselsflettestrækning",I244="Tilkørselsflettestrækning"),Inddata!S259&gt;0),Inddata!S259,"Irrelevant")))</f>
        <v>Irrelevant</v>
      </c>
      <c r="S244" s="4" t="str">
        <f>IF(AND(OR(I244="Motorvejsstrækning",I244="Frakørselsflettestrækning",I244="Tilkørselsflettestrækning"),Inddata!T259=""),"Lige",IF(AND(OR(I244="Motorvejsstrækning",I244="Frakørselsflettestrækning",I244="Tilkørselsflettestrækning"),Inddata!T259&gt;10),Inddata!T259,"Irrelevant"))</f>
        <v>Irrelevant</v>
      </c>
      <c r="T244" s="4" t="str">
        <f>IF(S244="Lige",0,IF(R244="Irrelevant","Irrelevant",IF(AND(OR(I244="Motorvejsstrækning",I244="Frakørselsflettestrækning",I244="Tilkørselsflettestrækning"),OR(Inddata!U259="",Inddata!U259&gt;(G244*1000-R244))),G244*1000-R244,IF(AND(OR(I244="Motorvejsstrækning",I244="Frakørselsflettestrækning",I244="Tilkørselsflettestrækning"),Inddata!U259&gt;0),Inddata!U259,"Irrelevant"))))</f>
        <v>Irrelevant</v>
      </c>
      <c r="U244" s="4" t="str">
        <f>IF(AND(OR(I244="Motorvejsstrækning",I244="Frakørselsflettestrækning",I244="Tilkørselsflettestrækning",I244="Frakørselsrampe",I244="Tilkørselsrampe"),Inddata!V259=""),"Nej",IF(OR(I244="Motorvejsstrækning",I244="Frakørselsflettestrækning",I244="Tilkørselsflettestrækning",I244="Frakørselsrampe",I244="Tilkørselsrampe"),Inddata!V259,"Irrelevant"))</f>
        <v>Irrelevant</v>
      </c>
      <c r="V244" s="4" t="str">
        <f>IF(W244="Lige",IF(AND(OR(I244="Frakørselsrampe",I244="Tilkørselsrampe"),Inddata!W259=""),"Lige ruderrampe",IF(OR(I244="Frakørselsrampe",I244="Tilkørselsrampe"),Inddata!W259,"Irrelevant")),"Irrelevant")</f>
        <v>Irrelevant</v>
      </c>
      <c r="W244" s="4" t="str">
        <f>IF(AND(OR(I244="Frakørselsrampe",I244="Tilkørselsrampe"),Inddata!X259=""),"Lige",IF(AND(OR(I244="Frakørselsrampe",I244="Tilkørselsrampe"),Inddata!X259&gt;10),Inddata!X259,"Irrelevant"))</f>
        <v>Irrelevant</v>
      </c>
      <c r="X244" s="4" t="str">
        <f>IF(AND(OR(I244="Frakørselsrampe",I244="Tilkørselsrampe"),OR(Inddata!Y259="",Inddata!Y259&gt;(G244*1000))),G244*1000,IF(AND(OR(I244="Frakørselsrampe",I244="Tilkørselsrampe"),Inddata!Y259&gt;0),Inddata!Y259,"Irrelevant"))</f>
        <v>Irrelevant</v>
      </c>
      <c r="Y244" s="4" t="str">
        <f>IF(AND(I244="Frakørselsrampe",Inddata!Z259=""),95,IF(AND(I244="Tilkørselsrampe",Inddata!Z259=""),45,IF(AND(OR(I244="Frakørselsrampe",I244="Tilkørselsrampe"),Inddata!Z259&gt;4,Inddata!Z259&lt;200),Inddata!Z259,"Irrelevant")))</f>
        <v>Irrelevant</v>
      </c>
      <c r="Z244" s="4" t="str">
        <f>IF(AND(OR(I244="Frakørselsrampe",I244="Tilkørselsrampe"),Inddata!AA259=""),"Lige",IF(AND(OR(I244="Frakørselsrampe",I244="Tilkørselsrampe"),Inddata!AA259&gt;10),Inddata!AA259,"Irrelevant"))</f>
        <v>Irrelevant</v>
      </c>
      <c r="AA244" s="4" t="str">
        <f>IF(X244="Irrelevant","Irrelevant",IF(AND(OR(I244="Frakørselsrampe",I244="Tilkørselsrampe"),OR(Inddata!AB259="",Inddata!AB259&gt;(G244*1000-X244))),G244*1000-X244,IF(AND(OR(I244="Frakørselsrampe",I244="Tilkørselsrampe"),Inddata!AB259&gt;0),Inddata!AB259,"Irrelevant")))</f>
        <v>Irrelevant</v>
      </c>
      <c r="AB244" s="4" t="str">
        <f>IF(AND(I244="Frakørselsrampe",Inddata!AC259=""),60,IF(AND(I244="Tilkørselsrampe",Inddata!AC259=""),80,IF(AND(OR(I244="Frakørselsrampe",I244="Tilkørselsrampe"),Inddata!AC259&gt;4,Inddata!AC259&lt;200),Inddata!AC259,"Irrelevant")))</f>
        <v>Irrelevant</v>
      </c>
      <c r="AC244" s="4" t="str">
        <f>IF(AND(OR(I244="Motorvejsstrækning",I244="Frakørselsflettestrækning",I244="Tilkørselsflettestrækning"),Inddata!AD259=""),"Nej",IF(OR(I244="Motorvejsstrækning",I244="Frakørselsflettestrækning",I244="Tilkørselsflettestrækning"),Inddata!AD259,"Irrelevant"))</f>
        <v>Irrelevant</v>
      </c>
      <c r="AD244" s="4" t="str">
        <f>IF(AND(OR(I244="Motorvejsstrækning",I244="Frakørselsflettestrækning",I244="Tilkørselsflettestrækning"),Inddata!AE259=""),"130 km/t",IF(OR(I244="Motorvejsstrækning",I244="Frakørselsflettestrækning",I244="Tilkørselsflettestrækning"),Inddata!AE259,"Irrelevant"))</f>
        <v>Irrelevant</v>
      </c>
      <c r="AE244" s="4" t="str">
        <f>IF(AND(I244="Tilkørselsflettestrækning",Inddata!AF259=""),"Nej",IF(I244="Tilkørselsflettestrækning",Inddata!AF259,"Irrelevant"))</f>
        <v>Irrelevant</v>
      </c>
      <c r="AF244" s="4" t="str">
        <f>IF(AND(AE244="Ja",Inddata!AG259&gt;0,Inddata!AG259&lt;1.00000001),Inddata!AG259,IF(OR(AE244="Nej",AE244="Ja"),0,"Irrelevant"))</f>
        <v>Irrelevant</v>
      </c>
    </row>
    <row r="245" spans="1:32" x14ac:dyDescent="0.25">
      <c r="A245" s="4" t="str">
        <f>IF(Inddata!A260="","",Inddata!A260)</f>
        <v/>
      </c>
      <c r="B245" s="4" t="str">
        <f>IF(Inddata!B260="","",Inddata!B260)</f>
        <v/>
      </c>
      <c r="C245" s="4" t="str">
        <f>IF(Inddata!C260="","",Inddata!C260)</f>
        <v/>
      </c>
      <c r="D245" s="4" t="str">
        <f>IF(Inddata!D260="","",Inddata!D260)</f>
        <v/>
      </c>
      <c r="E245" s="4" t="str">
        <f>IF(Inddata!E260="","",Inddata!E260)</f>
        <v/>
      </c>
      <c r="F245" s="4" t="str">
        <f>IF(Inddata!F260="","",Inddata!F260)</f>
        <v/>
      </c>
      <c r="G245" s="4">
        <f>IF(Inddata!G260="","",Inddata!G260)</f>
        <v>0</v>
      </c>
      <c r="H245" s="4" t="str">
        <f>IF(Inddata!H260&gt;0.5,Inddata!H260,"")</f>
        <v/>
      </c>
      <c r="I245" s="4" t="str">
        <f>IF(Inddata!I260="","",Inddata!I260)</f>
        <v/>
      </c>
      <c r="J245" s="4" t="str">
        <f>IF(AND(OR(I245="Motorvejsstrækning",I245="Frakørselsflettestrækning",I245="Tilkørselsflettestrækning"),Inddata!K260=""),2,IF(AND(OR(I245="Motorvejsstrækning",I245="Frakørselsflettestrækning",I245="Tilkørselsflettestrækning"),Inddata!K260&gt;0.5,Inddata!K260&lt;21),Inddata!K260,"Irrelevant"))</f>
        <v>Irrelevant</v>
      </c>
      <c r="K245" s="4" t="str">
        <f>IF(AND(OR(I245="Motorvejsstrækning",I245="Frakørselsflettestrækning",I245="Tilkørselsflettestrækning",I245="Frakørselsrampe",I245="Tilkørselsrampe"),Inddata!L260=""),3.5,IF(AND(OR(I245="Motorvejsstrækning",I245="Frakørselsflettestrækning",I245="Tilkørselsflettestrækning",I245="Frakørselsrampe",I245="Tilkørselsrampe"),Inddata!L260&gt;1.5,Inddata!L260&lt;11),Inddata!L260,"Irrelevant"))</f>
        <v>Irrelevant</v>
      </c>
      <c r="L245" s="4" t="str">
        <f>IF(AND(I245="Motorvejsstrækning",Inddata!M260=""),"Nej",IF(I245="Motorvejsstrækning",Inddata!M260,"Irrelevant"))</f>
        <v>Irrelevant</v>
      </c>
      <c r="M245" s="4" t="str">
        <f>IF(AND(L245="Ja",Inddata!N260&gt;0,Inddata!N260&lt;1.00000001),Inddata!N260,IF(OR(L245="Nej",L245="Ja"),0,"Irrelevant"))</f>
        <v>Irrelevant</v>
      </c>
      <c r="N245" s="4" t="str">
        <f>IF(AND(OR(I245="Motorvejsstrækning",I245="Frakørselsflettestrækning",I245="Tilkørselsflettestrækning"),Inddata!O260=""),3,IF(AND(OR(I245="Motorvejsstrækning",I245="Frakørselsflettestrækning",I245="Tilkørselsflettestrækning"),Inddata!O260&lt;11,Inddata!O260&gt;-0.00000001),Inddata!O260,"Irrelevant"))</f>
        <v>Irrelevant</v>
      </c>
      <c r="O245" s="4" t="str">
        <f>IF(AND(OR(I245="Motorvejsstrækning",I245="Frakørselsflettestrækning",I245="Tilkørselsflettestrækning",I245="Frakørselsrampe",I245="Tilkørselsrampe"),Inddata!P260=""),0.5,IF(AND(OR(I245="Motorvejsstrækning",I245="Frakørselsflettestrækning",I245="Tilkørselsflettestrækning",I245="Frakørselsrampe",I245="Tilkørselsrampe"),Inddata!P260&gt;-0.00000001,Inddata!P260&lt;11),Inddata!P260,"Irrelevant"))</f>
        <v>Irrelevant</v>
      </c>
      <c r="P245" s="4" t="str">
        <f>IF(AND(OR(I245="Motorvejsstrækning",I245="Frakørselsflettestrækning",I245="Tilkørselsflettestrækning"),Inddata!Q260=""),5,IF(AND(OR(I245="Motorvejsstrækning",I245="Frakørselsflettestrækning",I245="Tilkørselsflettestrækning"),Inddata!Q260&gt;-0.00000001,Inddata!Q260&lt;101),Inddata!Q260,"Irrelevant"))</f>
        <v>Irrelevant</v>
      </c>
      <c r="Q245" s="4" t="str">
        <f>IF(AND(OR(I245="Motorvejsstrækning",I245="Frakørselsflettestrækning",I245="Tilkørselsflettestrækning"),Inddata!R260=""),"Lige",IF(AND(OR(I245="Motorvejsstrækning",I245="Frakørselsflettestrækning",I245="Tilkørselsflettestrækning"),Inddata!R260&gt;10),Inddata!R260,"Irrelevant"))</f>
        <v>Irrelevant</v>
      </c>
      <c r="R245" s="4" t="str">
        <f>IF(Q245="Lige",0,IF(AND(OR(I245="Motorvejsstrækning",I245="Frakørselsflettestrækning",I245="Tilkørselsflettestrækning"),OR(Inddata!S260="",Inddata!S260&gt;(G245*1000))),G245*1000,IF(AND(OR(I245="Motorvejsstrækning",I245="Frakørselsflettestrækning",I245="Tilkørselsflettestrækning"),Inddata!S260&gt;0),Inddata!S260,"Irrelevant")))</f>
        <v>Irrelevant</v>
      </c>
      <c r="S245" s="4" t="str">
        <f>IF(AND(OR(I245="Motorvejsstrækning",I245="Frakørselsflettestrækning",I245="Tilkørselsflettestrækning"),Inddata!T260=""),"Lige",IF(AND(OR(I245="Motorvejsstrækning",I245="Frakørselsflettestrækning",I245="Tilkørselsflettestrækning"),Inddata!T260&gt;10),Inddata!T260,"Irrelevant"))</f>
        <v>Irrelevant</v>
      </c>
      <c r="T245" s="4" t="str">
        <f>IF(S245="Lige",0,IF(R245="Irrelevant","Irrelevant",IF(AND(OR(I245="Motorvejsstrækning",I245="Frakørselsflettestrækning",I245="Tilkørselsflettestrækning"),OR(Inddata!U260="",Inddata!U260&gt;(G245*1000-R245))),G245*1000-R245,IF(AND(OR(I245="Motorvejsstrækning",I245="Frakørselsflettestrækning",I245="Tilkørselsflettestrækning"),Inddata!U260&gt;0),Inddata!U260,"Irrelevant"))))</f>
        <v>Irrelevant</v>
      </c>
      <c r="U245" s="4" t="str">
        <f>IF(AND(OR(I245="Motorvejsstrækning",I245="Frakørselsflettestrækning",I245="Tilkørselsflettestrækning",I245="Frakørselsrampe",I245="Tilkørselsrampe"),Inddata!V260=""),"Nej",IF(OR(I245="Motorvejsstrækning",I245="Frakørselsflettestrækning",I245="Tilkørselsflettestrækning",I245="Frakørselsrampe",I245="Tilkørselsrampe"),Inddata!V260,"Irrelevant"))</f>
        <v>Irrelevant</v>
      </c>
      <c r="V245" s="4" t="str">
        <f>IF(W245="Lige",IF(AND(OR(I245="Frakørselsrampe",I245="Tilkørselsrampe"),Inddata!W260=""),"Lige ruderrampe",IF(OR(I245="Frakørselsrampe",I245="Tilkørselsrampe"),Inddata!W260,"Irrelevant")),"Irrelevant")</f>
        <v>Irrelevant</v>
      </c>
      <c r="W245" s="4" t="str">
        <f>IF(AND(OR(I245="Frakørselsrampe",I245="Tilkørselsrampe"),Inddata!X260=""),"Lige",IF(AND(OR(I245="Frakørselsrampe",I245="Tilkørselsrampe"),Inddata!X260&gt;10),Inddata!X260,"Irrelevant"))</f>
        <v>Irrelevant</v>
      </c>
      <c r="X245" s="4" t="str">
        <f>IF(AND(OR(I245="Frakørselsrampe",I245="Tilkørselsrampe"),OR(Inddata!Y260="",Inddata!Y260&gt;(G245*1000))),G245*1000,IF(AND(OR(I245="Frakørselsrampe",I245="Tilkørselsrampe"),Inddata!Y260&gt;0),Inddata!Y260,"Irrelevant"))</f>
        <v>Irrelevant</v>
      </c>
      <c r="Y245" s="4" t="str">
        <f>IF(AND(I245="Frakørselsrampe",Inddata!Z260=""),95,IF(AND(I245="Tilkørselsrampe",Inddata!Z260=""),45,IF(AND(OR(I245="Frakørselsrampe",I245="Tilkørselsrampe"),Inddata!Z260&gt;4,Inddata!Z260&lt;200),Inddata!Z260,"Irrelevant")))</f>
        <v>Irrelevant</v>
      </c>
      <c r="Z245" s="4" t="str">
        <f>IF(AND(OR(I245="Frakørselsrampe",I245="Tilkørselsrampe"),Inddata!AA260=""),"Lige",IF(AND(OR(I245="Frakørselsrampe",I245="Tilkørselsrampe"),Inddata!AA260&gt;10),Inddata!AA260,"Irrelevant"))</f>
        <v>Irrelevant</v>
      </c>
      <c r="AA245" s="4" t="str">
        <f>IF(X245="Irrelevant","Irrelevant",IF(AND(OR(I245="Frakørselsrampe",I245="Tilkørselsrampe"),OR(Inddata!AB260="",Inddata!AB260&gt;(G245*1000-X245))),G245*1000-X245,IF(AND(OR(I245="Frakørselsrampe",I245="Tilkørselsrampe"),Inddata!AB260&gt;0),Inddata!AB260,"Irrelevant")))</f>
        <v>Irrelevant</v>
      </c>
      <c r="AB245" s="4" t="str">
        <f>IF(AND(I245="Frakørselsrampe",Inddata!AC260=""),60,IF(AND(I245="Tilkørselsrampe",Inddata!AC260=""),80,IF(AND(OR(I245="Frakørselsrampe",I245="Tilkørselsrampe"),Inddata!AC260&gt;4,Inddata!AC260&lt;200),Inddata!AC260,"Irrelevant")))</f>
        <v>Irrelevant</v>
      </c>
      <c r="AC245" s="4" t="str">
        <f>IF(AND(OR(I245="Motorvejsstrækning",I245="Frakørselsflettestrækning",I245="Tilkørselsflettestrækning"),Inddata!AD260=""),"Nej",IF(OR(I245="Motorvejsstrækning",I245="Frakørselsflettestrækning",I245="Tilkørselsflettestrækning"),Inddata!AD260,"Irrelevant"))</f>
        <v>Irrelevant</v>
      </c>
      <c r="AD245" s="4" t="str">
        <f>IF(AND(OR(I245="Motorvejsstrækning",I245="Frakørselsflettestrækning",I245="Tilkørselsflettestrækning"),Inddata!AE260=""),"130 km/t",IF(OR(I245="Motorvejsstrækning",I245="Frakørselsflettestrækning",I245="Tilkørselsflettestrækning"),Inddata!AE260,"Irrelevant"))</f>
        <v>Irrelevant</v>
      </c>
      <c r="AE245" s="4" t="str">
        <f>IF(AND(I245="Tilkørselsflettestrækning",Inddata!AF260=""),"Nej",IF(I245="Tilkørselsflettestrækning",Inddata!AF260,"Irrelevant"))</f>
        <v>Irrelevant</v>
      </c>
      <c r="AF245" s="4" t="str">
        <f>IF(AND(AE245="Ja",Inddata!AG260&gt;0,Inddata!AG260&lt;1.00000001),Inddata!AG260,IF(OR(AE245="Nej",AE245="Ja"),0,"Irrelevant"))</f>
        <v>Irrelevant</v>
      </c>
    </row>
    <row r="246" spans="1:32" x14ac:dyDescent="0.25">
      <c r="A246" s="4" t="str">
        <f>IF(Inddata!A261="","",Inddata!A261)</f>
        <v/>
      </c>
      <c r="B246" s="4" t="str">
        <f>IF(Inddata!B261="","",Inddata!B261)</f>
        <v/>
      </c>
      <c r="C246" s="4" t="str">
        <f>IF(Inddata!C261="","",Inddata!C261)</f>
        <v/>
      </c>
      <c r="D246" s="4" t="str">
        <f>IF(Inddata!D261="","",Inddata!D261)</f>
        <v/>
      </c>
      <c r="E246" s="4" t="str">
        <f>IF(Inddata!E261="","",Inddata!E261)</f>
        <v/>
      </c>
      <c r="F246" s="4" t="str">
        <f>IF(Inddata!F261="","",Inddata!F261)</f>
        <v/>
      </c>
      <c r="G246" s="4">
        <f>IF(Inddata!G261="","",Inddata!G261)</f>
        <v>0</v>
      </c>
      <c r="H246" s="4" t="str">
        <f>IF(Inddata!H261&gt;0.5,Inddata!H261,"")</f>
        <v/>
      </c>
      <c r="I246" s="4" t="str">
        <f>IF(Inddata!I261="","",Inddata!I261)</f>
        <v/>
      </c>
      <c r="J246" s="4" t="str">
        <f>IF(AND(OR(I246="Motorvejsstrækning",I246="Frakørselsflettestrækning",I246="Tilkørselsflettestrækning"),Inddata!K261=""),2,IF(AND(OR(I246="Motorvejsstrækning",I246="Frakørselsflettestrækning",I246="Tilkørselsflettestrækning"),Inddata!K261&gt;0.5,Inddata!K261&lt;21),Inddata!K261,"Irrelevant"))</f>
        <v>Irrelevant</v>
      </c>
      <c r="K246" s="4" t="str">
        <f>IF(AND(OR(I246="Motorvejsstrækning",I246="Frakørselsflettestrækning",I246="Tilkørselsflettestrækning",I246="Frakørselsrampe",I246="Tilkørselsrampe"),Inddata!L261=""),3.5,IF(AND(OR(I246="Motorvejsstrækning",I246="Frakørselsflettestrækning",I246="Tilkørselsflettestrækning",I246="Frakørselsrampe",I246="Tilkørselsrampe"),Inddata!L261&gt;1.5,Inddata!L261&lt;11),Inddata!L261,"Irrelevant"))</f>
        <v>Irrelevant</v>
      </c>
      <c r="L246" s="4" t="str">
        <f>IF(AND(I246="Motorvejsstrækning",Inddata!M261=""),"Nej",IF(I246="Motorvejsstrækning",Inddata!M261,"Irrelevant"))</f>
        <v>Irrelevant</v>
      </c>
      <c r="M246" s="4" t="str">
        <f>IF(AND(L246="Ja",Inddata!N261&gt;0,Inddata!N261&lt;1.00000001),Inddata!N261,IF(OR(L246="Nej",L246="Ja"),0,"Irrelevant"))</f>
        <v>Irrelevant</v>
      </c>
      <c r="N246" s="4" t="str">
        <f>IF(AND(OR(I246="Motorvejsstrækning",I246="Frakørselsflettestrækning",I246="Tilkørselsflettestrækning"),Inddata!O261=""),3,IF(AND(OR(I246="Motorvejsstrækning",I246="Frakørselsflettestrækning",I246="Tilkørselsflettestrækning"),Inddata!O261&lt;11,Inddata!O261&gt;-0.00000001),Inddata!O261,"Irrelevant"))</f>
        <v>Irrelevant</v>
      </c>
      <c r="O246" s="4" t="str">
        <f>IF(AND(OR(I246="Motorvejsstrækning",I246="Frakørselsflettestrækning",I246="Tilkørselsflettestrækning",I246="Frakørselsrampe",I246="Tilkørselsrampe"),Inddata!P261=""),0.5,IF(AND(OR(I246="Motorvejsstrækning",I246="Frakørselsflettestrækning",I246="Tilkørselsflettestrækning",I246="Frakørselsrampe",I246="Tilkørselsrampe"),Inddata!P261&gt;-0.00000001,Inddata!P261&lt;11),Inddata!P261,"Irrelevant"))</f>
        <v>Irrelevant</v>
      </c>
      <c r="P246" s="4" t="str">
        <f>IF(AND(OR(I246="Motorvejsstrækning",I246="Frakørselsflettestrækning",I246="Tilkørselsflettestrækning"),Inddata!Q261=""),5,IF(AND(OR(I246="Motorvejsstrækning",I246="Frakørselsflettestrækning",I246="Tilkørselsflettestrækning"),Inddata!Q261&gt;-0.00000001,Inddata!Q261&lt;101),Inddata!Q261,"Irrelevant"))</f>
        <v>Irrelevant</v>
      </c>
      <c r="Q246" s="4" t="str">
        <f>IF(AND(OR(I246="Motorvejsstrækning",I246="Frakørselsflettestrækning",I246="Tilkørselsflettestrækning"),Inddata!R261=""),"Lige",IF(AND(OR(I246="Motorvejsstrækning",I246="Frakørselsflettestrækning",I246="Tilkørselsflettestrækning"),Inddata!R261&gt;10),Inddata!R261,"Irrelevant"))</f>
        <v>Irrelevant</v>
      </c>
      <c r="R246" s="4" t="str">
        <f>IF(Q246="Lige",0,IF(AND(OR(I246="Motorvejsstrækning",I246="Frakørselsflettestrækning",I246="Tilkørselsflettestrækning"),OR(Inddata!S261="",Inddata!S261&gt;(G246*1000))),G246*1000,IF(AND(OR(I246="Motorvejsstrækning",I246="Frakørselsflettestrækning",I246="Tilkørselsflettestrækning"),Inddata!S261&gt;0),Inddata!S261,"Irrelevant")))</f>
        <v>Irrelevant</v>
      </c>
      <c r="S246" s="4" t="str">
        <f>IF(AND(OR(I246="Motorvejsstrækning",I246="Frakørselsflettestrækning",I246="Tilkørselsflettestrækning"),Inddata!T261=""),"Lige",IF(AND(OR(I246="Motorvejsstrækning",I246="Frakørselsflettestrækning",I246="Tilkørselsflettestrækning"),Inddata!T261&gt;10),Inddata!T261,"Irrelevant"))</f>
        <v>Irrelevant</v>
      </c>
      <c r="T246" s="4" t="str">
        <f>IF(S246="Lige",0,IF(R246="Irrelevant","Irrelevant",IF(AND(OR(I246="Motorvejsstrækning",I246="Frakørselsflettestrækning",I246="Tilkørselsflettestrækning"),OR(Inddata!U261="",Inddata!U261&gt;(G246*1000-R246))),G246*1000-R246,IF(AND(OR(I246="Motorvejsstrækning",I246="Frakørselsflettestrækning",I246="Tilkørselsflettestrækning"),Inddata!U261&gt;0),Inddata!U261,"Irrelevant"))))</f>
        <v>Irrelevant</v>
      </c>
      <c r="U246" s="4" t="str">
        <f>IF(AND(OR(I246="Motorvejsstrækning",I246="Frakørselsflettestrækning",I246="Tilkørselsflettestrækning",I246="Frakørselsrampe",I246="Tilkørselsrampe"),Inddata!V261=""),"Nej",IF(OR(I246="Motorvejsstrækning",I246="Frakørselsflettestrækning",I246="Tilkørselsflettestrækning",I246="Frakørselsrampe",I246="Tilkørselsrampe"),Inddata!V261,"Irrelevant"))</f>
        <v>Irrelevant</v>
      </c>
      <c r="V246" s="4" t="str">
        <f>IF(W246="Lige",IF(AND(OR(I246="Frakørselsrampe",I246="Tilkørselsrampe"),Inddata!W261=""),"Lige ruderrampe",IF(OR(I246="Frakørselsrampe",I246="Tilkørselsrampe"),Inddata!W261,"Irrelevant")),"Irrelevant")</f>
        <v>Irrelevant</v>
      </c>
      <c r="W246" s="4" t="str">
        <f>IF(AND(OR(I246="Frakørselsrampe",I246="Tilkørselsrampe"),Inddata!X261=""),"Lige",IF(AND(OR(I246="Frakørselsrampe",I246="Tilkørselsrampe"),Inddata!X261&gt;10),Inddata!X261,"Irrelevant"))</f>
        <v>Irrelevant</v>
      </c>
      <c r="X246" s="4" t="str">
        <f>IF(AND(OR(I246="Frakørselsrampe",I246="Tilkørselsrampe"),OR(Inddata!Y261="",Inddata!Y261&gt;(G246*1000))),G246*1000,IF(AND(OR(I246="Frakørselsrampe",I246="Tilkørselsrampe"),Inddata!Y261&gt;0),Inddata!Y261,"Irrelevant"))</f>
        <v>Irrelevant</v>
      </c>
      <c r="Y246" s="4" t="str">
        <f>IF(AND(I246="Frakørselsrampe",Inddata!Z261=""),95,IF(AND(I246="Tilkørselsrampe",Inddata!Z261=""),45,IF(AND(OR(I246="Frakørselsrampe",I246="Tilkørselsrampe"),Inddata!Z261&gt;4,Inddata!Z261&lt;200),Inddata!Z261,"Irrelevant")))</f>
        <v>Irrelevant</v>
      </c>
      <c r="Z246" s="4" t="str">
        <f>IF(AND(OR(I246="Frakørselsrampe",I246="Tilkørselsrampe"),Inddata!AA261=""),"Lige",IF(AND(OR(I246="Frakørselsrampe",I246="Tilkørselsrampe"),Inddata!AA261&gt;10),Inddata!AA261,"Irrelevant"))</f>
        <v>Irrelevant</v>
      </c>
      <c r="AA246" s="4" t="str">
        <f>IF(X246="Irrelevant","Irrelevant",IF(AND(OR(I246="Frakørselsrampe",I246="Tilkørselsrampe"),OR(Inddata!AB261="",Inddata!AB261&gt;(G246*1000-X246))),G246*1000-X246,IF(AND(OR(I246="Frakørselsrampe",I246="Tilkørselsrampe"),Inddata!AB261&gt;0),Inddata!AB261,"Irrelevant")))</f>
        <v>Irrelevant</v>
      </c>
      <c r="AB246" s="4" t="str">
        <f>IF(AND(I246="Frakørselsrampe",Inddata!AC261=""),60,IF(AND(I246="Tilkørselsrampe",Inddata!AC261=""),80,IF(AND(OR(I246="Frakørselsrampe",I246="Tilkørselsrampe"),Inddata!AC261&gt;4,Inddata!AC261&lt;200),Inddata!AC261,"Irrelevant")))</f>
        <v>Irrelevant</v>
      </c>
      <c r="AC246" s="4" t="str">
        <f>IF(AND(OR(I246="Motorvejsstrækning",I246="Frakørselsflettestrækning",I246="Tilkørselsflettestrækning"),Inddata!AD261=""),"Nej",IF(OR(I246="Motorvejsstrækning",I246="Frakørselsflettestrækning",I246="Tilkørselsflettestrækning"),Inddata!AD261,"Irrelevant"))</f>
        <v>Irrelevant</v>
      </c>
      <c r="AD246" s="4" t="str">
        <f>IF(AND(OR(I246="Motorvejsstrækning",I246="Frakørselsflettestrækning",I246="Tilkørselsflettestrækning"),Inddata!AE261=""),"130 km/t",IF(OR(I246="Motorvejsstrækning",I246="Frakørselsflettestrækning",I246="Tilkørselsflettestrækning"),Inddata!AE261,"Irrelevant"))</f>
        <v>Irrelevant</v>
      </c>
      <c r="AE246" s="4" t="str">
        <f>IF(AND(I246="Tilkørselsflettestrækning",Inddata!AF261=""),"Nej",IF(I246="Tilkørselsflettestrækning",Inddata!AF261,"Irrelevant"))</f>
        <v>Irrelevant</v>
      </c>
      <c r="AF246" s="4" t="str">
        <f>IF(AND(AE246="Ja",Inddata!AG261&gt;0,Inddata!AG261&lt;1.00000001),Inddata!AG261,IF(OR(AE246="Nej",AE246="Ja"),0,"Irrelevant"))</f>
        <v>Irrelevant</v>
      </c>
    </row>
    <row r="247" spans="1:32" x14ac:dyDescent="0.25">
      <c r="A247" s="4" t="str">
        <f>IF(Inddata!A262="","",Inddata!A262)</f>
        <v/>
      </c>
      <c r="B247" s="4" t="str">
        <f>IF(Inddata!B262="","",Inddata!B262)</f>
        <v/>
      </c>
      <c r="C247" s="4" t="str">
        <f>IF(Inddata!C262="","",Inddata!C262)</f>
        <v/>
      </c>
      <c r="D247" s="4" t="str">
        <f>IF(Inddata!D262="","",Inddata!D262)</f>
        <v/>
      </c>
      <c r="E247" s="4" t="str">
        <f>IF(Inddata!E262="","",Inddata!E262)</f>
        <v/>
      </c>
      <c r="F247" s="4" t="str">
        <f>IF(Inddata!F262="","",Inddata!F262)</f>
        <v/>
      </c>
      <c r="G247" s="4">
        <f>IF(Inddata!G262="","",Inddata!G262)</f>
        <v>0</v>
      </c>
      <c r="H247" s="4" t="str">
        <f>IF(Inddata!H262&gt;0.5,Inddata!H262,"")</f>
        <v/>
      </c>
      <c r="I247" s="4" t="str">
        <f>IF(Inddata!I262="","",Inddata!I262)</f>
        <v/>
      </c>
      <c r="J247" s="4" t="str">
        <f>IF(AND(OR(I247="Motorvejsstrækning",I247="Frakørselsflettestrækning",I247="Tilkørselsflettestrækning"),Inddata!K262=""),2,IF(AND(OR(I247="Motorvejsstrækning",I247="Frakørselsflettestrækning",I247="Tilkørselsflettestrækning"),Inddata!K262&gt;0.5,Inddata!K262&lt;21),Inddata!K262,"Irrelevant"))</f>
        <v>Irrelevant</v>
      </c>
      <c r="K247" s="4" t="str">
        <f>IF(AND(OR(I247="Motorvejsstrækning",I247="Frakørselsflettestrækning",I247="Tilkørselsflettestrækning",I247="Frakørselsrampe",I247="Tilkørselsrampe"),Inddata!L262=""),3.5,IF(AND(OR(I247="Motorvejsstrækning",I247="Frakørselsflettestrækning",I247="Tilkørselsflettestrækning",I247="Frakørselsrampe",I247="Tilkørselsrampe"),Inddata!L262&gt;1.5,Inddata!L262&lt;11),Inddata!L262,"Irrelevant"))</f>
        <v>Irrelevant</v>
      </c>
      <c r="L247" s="4" t="str">
        <f>IF(AND(I247="Motorvejsstrækning",Inddata!M262=""),"Nej",IF(I247="Motorvejsstrækning",Inddata!M262,"Irrelevant"))</f>
        <v>Irrelevant</v>
      </c>
      <c r="M247" s="4" t="str">
        <f>IF(AND(L247="Ja",Inddata!N262&gt;0,Inddata!N262&lt;1.00000001),Inddata!N262,IF(OR(L247="Nej",L247="Ja"),0,"Irrelevant"))</f>
        <v>Irrelevant</v>
      </c>
      <c r="N247" s="4" t="str">
        <f>IF(AND(OR(I247="Motorvejsstrækning",I247="Frakørselsflettestrækning",I247="Tilkørselsflettestrækning"),Inddata!O262=""),3,IF(AND(OR(I247="Motorvejsstrækning",I247="Frakørselsflettestrækning",I247="Tilkørselsflettestrækning"),Inddata!O262&lt;11,Inddata!O262&gt;-0.00000001),Inddata!O262,"Irrelevant"))</f>
        <v>Irrelevant</v>
      </c>
      <c r="O247" s="4" t="str">
        <f>IF(AND(OR(I247="Motorvejsstrækning",I247="Frakørselsflettestrækning",I247="Tilkørselsflettestrækning",I247="Frakørselsrampe",I247="Tilkørselsrampe"),Inddata!P262=""),0.5,IF(AND(OR(I247="Motorvejsstrækning",I247="Frakørselsflettestrækning",I247="Tilkørselsflettestrækning",I247="Frakørselsrampe",I247="Tilkørselsrampe"),Inddata!P262&gt;-0.00000001,Inddata!P262&lt;11),Inddata!P262,"Irrelevant"))</f>
        <v>Irrelevant</v>
      </c>
      <c r="P247" s="4" t="str">
        <f>IF(AND(OR(I247="Motorvejsstrækning",I247="Frakørselsflettestrækning",I247="Tilkørselsflettestrækning"),Inddata!Q262=""),5,IF(AND(OR(I247="Motorvejsstrækning",I247="Frakørselsflettestrækning",I247="Tilkørselsflettestrækning"),Inddata!Q262&gt;-0.00000001,Inddata!Q262&lt;101),Inddata!Q262,"Irrelevant"))</f>
        <v>Irrelevant</v>
      </c>
      <c r="Q247" s="4" t="str">
        <f>IF(AND(OR(I247="Motorvejsstrækning",I247="Frakørselsflettestrækning",I247="Tilkørselsflettestrækning"),Inddata!R262=""),"Lige",IF(AND(OR(I247="Motorvejsstrækning",I247="Frakørselsflettestrækning",I247="Tilkørselsflettestrækning"),Inddata!R262&gt;10),Inddata!R262,"Irrelevant"))</f>
        <v>Irrelevant</v>
      </c>
      <c r="R247" s="4" t="str">
        <f>IF(Q247="Lige",0,IF(AND(OR(I247="Motorvejsstrækning",I247="Frakørselsflettestrækning",I247="Tilkørselsflettestrækning"),OR(Inddata!S262="",Inddata!S262&gt;(G247*1000))),G247*1000,IF(AND(OR(I247="Motorvejsstrækning",I247="Frakørselsflettestrækning",I247="Tilkørselsflettestrækning"),Inddata!S262&gt;0),Inddata!S262,"Irrelevant")))</f>
        <v>Irrelevant</v>
      </c>
      <c r="S247" s="4" t="str">
        <f>IF(AND(OR(I247="Motorvejsstrækning",I247="Frakørselsflettestrækning",I247="Tilkørselsflettestrækning"),Inddata!T262=""),"Lige",IF(AND(OR(I247="Motorvejsstrækning",I247="Frakørselsflettestrækning",I247="Tilkørselsflettestrækning"),Inddata!T262&gt;10),Inddata!T262,"Irrelevant"))</f>
        <v>Irrelevant</v>
      </c>
      <c r="T247" s="4" t="str">
        <f>IF(S247="Lige",0,IF(R247="Irrelevant","Irrelevant",IF(AND(OR(I247="Motorvejsstrækning",I247="Frakørselsflettestrækning",I247="Tilkørselsflettestrækning"),OR(Inddata!U262="",Inddata!U262&gt;(G247*1000-R247))),G247*1000-R247,IF(AND(OR(I247="Motorvejsstrækning",I247="Frakørselsflettestrækning",I247="Tilkørselsflettestrækning"),Inddata!U262&gt;0),Inddata!U262,"Irrelevant"))))</f>
        <v>Irrelevant</v>
      </c>
      <c r="U247" s="4" t="str">
        <f>IF(AND(OR(I247="Motorvejsstrækning",I247="Frakørselsflettestrækning",I247="Tilkørselsflettestrækning",I247="Frakørselsrampe",I247="Tilkørselsrampe"),Inddata!V262=""),"Nej",IF(OR(I247="Motorvejsstrækning",I247="Frakørselsflettestrækning",I247="Tilkørselsflettestrækning",I247="Frakørselsrampe",I247="Tilkørselsrampe"),Inddata!V262,"Irrelevant"))</f>
        <v>Irrelevant</v>
      </c>
      <c r="V247" s="4" t="str">
        <f>IF(W247="Lige",IF(AND(OR(I247="Frakørselsrampe",I247="Tilkørselsrampe"),Inddata!W262=""),"Lige ruderrampe",IF(OR(I247="Frakørselsrampe",I247="Tilkørselsrampe"),Inddata!W262,"Irrelevant")),"Irrelevant")</f>
        <v>Irrelevant</v>
      </c>
      <c r="W247" s="4" t="str">
        <f>IF(AND(OR(I247="Frakørselsrampe",I247="Tilkørselsrampe"),Inddata!X262=""),"Lige",IF(AND(OR(I247="Frakørselsrampe",I247="Tilkørselsrampe"),Inddata!X262&gt;10),Inddata!X262,"Irrelevant"))</f>
        <v>Irrelevant</v>
      </c>
      <c r="X247" s="4" t="str">
        <f>IF(AND(OR(I247="Frakørselsrampe",I247="Tilkørselsrampe"),OR(Inddata!Y262="",Inddata!Y262&gt;(G247*1000))),G247*1000,IF(AND(OR(I247="Frakørselsrampe",I247="Tilkørselsrampe"),Inddata!Y262&gt;0),Inddata!Y262,"Irrelevant"))</f>
        <v>Irrelevant</v>
      </c>
      <c r="Y247" s="4" t="str">
        <f>IF(AND(I247="Frakørselsrampe",Inddata!Z262=""),95,IF(AND(I247="Tilkørselsrampe",Inddata!Z262=""),45,IF(AND(OR(I247="Frakørselsrampe",I247="Tilkørselsrampe"),Inddata!Z262&gt;4,Inddata!Z262&lt;200),Inddata!Z262,"Irrelevant")))</f>
        <v>Irrelevant</v>
      </c>
      <c r="Z247" s="4" t="str">
        <f>IF(AND(OR(I247="Frakørselsrampe",I247="Tilkørselsrampe"),Inddata!AA262=""),"Lige",IF(AND(OR(I247="Frakørselsrampe",I247="Tilkørselsrampe"),Inddata!AA262&gt;10),Inddata!AA262,"Irrelevant"))</f>
        <v>Irrelevant</v>
      </c>
      <c r="AA247" s="4" t="str">
        <f>IF(X247="Irrelevant","Irrelevant",IF(AND(OR(I247="Frakørselsrampe",I247="Tilkørselsrampe"),OR(Inddata!AB262="",Inddata!AB262&gt;(G247*1000-X247))),G247*1000-X247,IF(AND(OR(I247="Frakørselsrampe",I247="Tilkørselsrampe"),Inddata!AB262&gt;0),Inddata!AB262,"Irrelevant")))</f>
        <v>Irrelevant</v>
      </c>
      <c r="AB247" s="4" t="str">
        <f>IF(AND(I247="Frakørselsrampe",Inddata!AC262=""),60,IF(AND(I247="Tilkørselsrampe",Inddata!AC262=""),80,IF(AND(OR(I247="Frakørselsrampe",I247="Tilkørselsrampe"),Inddata!AC262&gt;4,Inddata!AC262&lt;200),Inddata!AC262,"Irrelevant")))</f>
        <v>Irrelevant</v>
      </c>
      <c r="AC247" s="4" t="str">
        <f>IF(AND(OR(I247="Motorvejsstrækning",I247="Frakørselsflettestrækning",I247="Tilkørselsflettestrækning"),Inddata!AD262=""),"Nej",IF(OR(I247="Motorvejsstrækning",I247="Frakørselsflettestrækning",I247="Tilkørselsflettestrækning"),Inddata!AD262,"Irrelevant"))</f>
        <v>Irrelevant</v>
      </c>
      <c r="AD247" s="4" t="str">
        <f>IF(AND(OR(I247="Motorvejsstrækning",I247="Frakørselsflettestrækning",I247="Tilkørselsflettestrækning"),Inddata!AE262=""),"130 km/t",IF(OR(I247="Motorvejsstrækning",I247="Frakørselsflettestrækning",I247="Tilkørselsflettestrækning"),Inddata!AE262,"Irrelevant"))</f>
        <v>Irrelevant</v>
      </c>
      <c r="AE247" s="4" t="str">
        <f>IF(AND(I247="Tilkørselsflettestrækning",Inddata!AF262=""),"Nej",IF(I247="Tilkørselsflettestrækning",Inddata!AF262,"Irrelevant"))</f>
        <v>Irrelevant</v>
      </c>
      <c r="AF247" s="4" t="str">
        <f>IF(AND(AE247="Ja",Inddata!AG262&gt;0,Inddata!AG262&lt;1.00000001),Inddata!AG262,IF(OR(AE247="Nej",AE247="Ja"),0,"Irrelevant"))</f>
        <v>Irrelevant</v>
      </c>
    </row>
    <row r="248" spans="1:32" x14ac:dyDescent="0.25">
      <c r="A248" s="4" t="str">
        <f>IF(Inddata!A263="","",Inddata!A263)</f>
        <v/>
      </c>
      <c r="B248" s="4" t="str">
        <f>IF(Inddata!B263="","",Inddata!B263)</f>
        <v/>
      </c>
      <c r="C248" s="4" t="str">
        <f>IF(Inddata!C263="","",Inddata!C263)</f>
        <v/>
      </c>
      <c r="D248" s="4" t="str">
        <f>IF(Inddata!D263="","",Inddata!D263)</f>
        <v/>
      </c>
      <c r="E248" s="4" t="str">
        <f>IF(Inddata!E263="","",Inddata!E263)</f>
        <v/>
      </c>
      <c r="F248" s="4" t="str">
        <f>IF(Inddata!F263="","",Inddata!F263)</f>
        <v/>
      </c>
      <c r="G248" s="4">
        <f>IF(Inddata!G263="","",Inddata!G263)</f>
        <v>0</v>
      </c>
      <c r="H248" s="4" t="str">
        <f>IF(Inddata!H263&gt;0.5,Inddata!H263,"")</f>
        <v/>
      </c>
      <c r="I248" s="4" t="str">
        <f>IF(Inddata!I263="","",Inddata!I263)</f>
        <v/>
      </c>
      <c r="J248" s="4" t="str">
        <f>IF(AND(OR(I248="Motorvejsstrækning",I248="Frakørselsflettestrækning",I248="Tilkørselsflettestrækning"),Inddata!K263=""),2,IF(AND(OR(I248="Motorvejsstrækning",I248="Frakørselsflettestrækning",I248="Tilkørselsflettestrækning"),Inddata!K263&gt;0.5,Inddata!K263&lt;21),Inddata!K263,"Irrelevant"))</f>
        <v>Irrelevant</v>
      </c>
      <c r="K248" s="4" t="str">
        <f>IF(AND(OR(I248="Motorvejsstrækning",I248="Frakørselsflettestrækning",I248="Tilkørselsflettestrækning",I248="Frakørselsrampe",I248="Tilkørselsrampe"),Inddata!L263=""),3.5,IF(AND(OR(I248="Motorvejsstrækning",I248="Frakørselsflettestrækning",I248="Tilkørselsflettestrækning",I248="Frakørselsrampe",I248="Tilkørselsrampe"),Inddata!L263&gt;1.5,Inddata!L263&lt;11),Inddata!L263,"Irrelevant"))</f>
        <v>Irrelevant</v>
      </c>
      <c r="L248" s="4" t="str">
        <f>IF(AND(I248="Motorvejsstrækning",Inddata!M263=""),"Nej",IF(I248="Motorvejsstrækning",Inddata!M263,"Irrelevant"))</f>
        <v>Irrelevant</v>
      </c>
      <c r="M248" s="4" t="str">
        <f>IF(AND(L248="Ja",Inddata!N263&gt;0,Inddata!N263&lt;1.00000001),Inddata!N263,IF(OR(L248="Nej",L248="Ja"),0,"Irrelevant"))</f>
        <v>Irrelevant</v>
      </c>
      <c r="N248" s="4" t="str">
        <f>IF(AND(OR(I248="Motorvejsstrækning",I248="Frakørselsflettestrækning",I248="Tilkørselsflettestrækning"),Inddata!O263=""),3,IF(AND(OR(I248="Motorvejsstrækning",I248="Frakørselsflettestrækning",I248="Tilkørselsflettestrækning"),Inddata!O263&lt;11,Inddata!O263&gt;-0.00000001),Inddata!O263,"Irrelevant"))</f>
        <v>Irrelevant</v>
      </c>
      <c r="O248" s="4" t="str">
        <f>IF(AND(OR(I248="Motorvejsstrækning",I248="Frakørselsflettestrækning",I248="Tilkørselsflettestrækning",I248="Frakørselsrampe",I248="Tilkørselsrampe"),Inddata!P263=""),0.5,IF(AND(OR(I248="Motorvejsstrækning",I248="Frakørselsflettestrækning",I248="Tilkørselsflettestrækning",I248="Frakørselsrampe",I248="Tilkørselsrampe"),Inddata!P263&gt;-0.00000001,Inddata!P263&lt;11),Inddata!P263,"Irrelevant"))</f>
        <v>Irrelevant</v>
      </c>
      <c r="P248" s="4" t="str">
        <f>IF(AND(OR(I248="Motorvejsstrækning",I248="Frakørselsflettestrækning",I248="Tilkørselsflettestrækning"),Inddata!Q263=""),5,IF(AND(OR(I248="Motorvejsstrækning",I248="Frakørselsflettestrækning",I248="Tilkørselsflettestrækning"),Inddata!Q263&gt;-0.00000001,Inddata!Q263&lt;101),Inddata!Q263,"Irrelevant"))</f>
        <v>Irrelevant</v>
      </c>
      <c r="Q248" s="4" t="str">
        <f>IF(AND(OR(I248="Motorvejsstrækning",I248="Frakørselsflettestrækning",I248="Tilkørselsflettestrækning"),Inddata!R263=""),"Lige",IF(AND(OR(I248="Motorvejsstrækning",I248="Frakørselsflettestrækning",I248="Tilkørselsflettestrækning"),Inddata!R263&gt;10),Inddata!R263,"Irrelevant"))</f>
        <v>Irrelevant</v>
      </c>
      <c r="R248" s="4" t="str">
        <f>IF(Q248="Lige",0,IF(AND(OR(I248="Motorvejsstrækning",I248="Frakørselsflettestrækning",I248="Tilkørselsflettestrækning"),OR(Inddata!S263="",Inddata!S263&gt;(G248*1000))),G248*1000,IF(AND(OR(I248="Motorvejsstrækning",I248="Frakørselsflettestrækning",I248="Tilkørselsflettestrækning"),Inddata!S263&gt;0),Inddata!S263,"Irrelevant")))</f>
        <v>Irrelevant</v>
      </c>
      <c r="S248" s="4" t="str">
        <f>IF(AND(OR(I248="Motorvejsstrækning",I248="Frakørselsflettestrækning",I248="Tilkørselsflettestrækning"),Inddata!T263=""),"Lige",IF(AND(OR(I248="Motorvejsstrækning",I248="Frakørselsflettestrækning",I248="Tilkørselsflettestrækning"),Inddata!T263&gt;10),Inddata!T263,"Irrelevant"))</f>
        <v>Irrelevant</v>
      </c>
      <c r="T248" s="4" t="str">
        <f>IF(S248="Lige",0,IF(R248="Irrelevant","Irrelevant",IF(AND(OR(I248="Motorvejsstrækning",I248="Frakørselsflettestrækning",I248="Tilkørselsflettestrækning"),OR(Inddata!U263="",Inddata!U263&gt;(G248*1000-R248))),G248*1000-R248,IF(AND(OR(I248="Motorvejsstrækning",I248="Frakørselsflettestrækning",I248="Tilkørselsflettestrækning"),Inddata!U263&gt;0),Inddata!U263,"Irrelevant"))))</f>
        <v>Irrelevant</v>
      </c>
      <c r="U248" s="4" t="str">
        <f>IF(AND(OR(I248="Motorvejsstrækning",I248="Frakørselsflettestrækning",I248="Tilkørselsflettestrækning",I248="Frakørselsrampe",I248="Tilkørselsrampe"),Inddata!V263=""),"Nej",IF(OR(I248="Motorvejsstrækning",I248="Frakørselsflettestrækning",I248="Tilkørselsflettestrækning",I248="Frakørselsrampe",I248="Tilkørselsrampe"),Inddata!V263,"Irrelevant"))</f>
        <v>Irrelevant</v>
      </c>
      <c r="V248" s="4" t="str">
        <f>IF(W248="Lige",IF(AND(OR(I248="Frakørselsrampe",I248="Tilkørselsrampe"),Inddata!W263=""),"Lige ruderrampe",IF(OR(I248="Frakørselsrampe",I248="Tilkørselsrampe"),Inddata!W263,"Irrelevant")),"Irrelevant")</f>
        <v>Irrelevant</v>
      </c>
      <c r="W248" s="4" t="str">
        <f>IF(AND(OR(I248="Frakørselsrampe",I248="Tilkørselsrampe"),Inddata!X263=""),"Lige",IF(AND(OR(I248="Frakørselsrampe",I248="Tilkørselsrampe"),Inddata!X263&gt;10),Inddata!X263,"Irrelevant"))</f>
        <v>Irrelevant</v>
      </c>
      <c r="X248" s="4" t="str">
        <f>IF(AND(OR(I248="Frakørselsrampe",I248="Tilkørselsrampe"),OR(Inddata!Y263="",Inddata!Y263&gt;(G248*1000))),G248*1000,IF(AND(OR(I248="Frakørselsrampe",I248="Tilkørselsrampe"),Inddata!Y263&gt;0),Inddata!Y263,"Irrelevant"))</f>
        <v>Irrelevant</v>
      </c>
      <c r="Y248" s="4" t="str">
        <f>IF(AND(I248="Frakørselsrampe",Inddata!Z263=""),95,IF(AND(I248="Tilkørselsrampe",Inddata!Z263=""),45,IF(AND(OR(I248="Frakørselsrampe",I248="Tilkørselsrampe"),Inddata!Z263&gt;4,Inddata!Z263&lt;200),Inddata!Z263,"Irrelevant")))</f>
        <v>Irrelevant</v>
      </c>
      <c r="Z248" s="4" t="str">
        <f>IF(AND(OR(I248="Frakørselsrampe",I248="Tilkørselsrampe"),Inddata!AA263=""),"Lige",IF(AND(OR(I248="Frakørselsrampe",I248="Tilkørselsrampe"),Inddata!AA263&gt;10),Inddata!AA263,"Irrelevant"))</f>
        <v>Irrelevant</v>
      </c>
      <c r="AA248" s="4" t="str">
        <f>IF(X248="Irrelevant","Irrelevant",IF(AND(OR(I248="Frakørselsrampe",I248="Tilkørselsrampe"),OR(Inddata!AB263="",Inddata!AB263&gt;(G248*1000-X248))),G248*1000-X248,IF(AND(OR(I248="Frakørselsrampe",I248="Tilkørselsrampe"),Inddata!AB263&gt;0),Inddata!AB263,"Irrelevant")))</f>
        <v>Irrelevant</v>
      </c>
      <c r="AB248" s="4" t="str">
        <f>IF(AND(I248="Frakørselsrampe",Inddata!AC263=""),60,IF(AND(I248="Tilkørselsrampe",Inddata!AC263=""),80,IF(AND(OR(I248="Frakørselsrampe",I248="Tilkørselsrampe"),Inddata!AC263&gt;4,Inddata!AC263&lt;200),Inddata!AC263,"Irrelevant")))</f>
        <v>Irrelevant</v>
      </c>
      <c r="AC248" s="4" t="str">
        <f>IF(AND(OR(I248="Motorvejsstrækning",I248="Frakørselsflettestrækning",I248="Tilkørselsflettestrækning"),Inddata!AD263=""),"Nej",IF(OR(I248="Motorvejsstrækning",I248="Frakørselsflettestrækning",I248="Tilkørselsflettestrækning"),Inddata!AD263,"Irrelevant"))</f>
        <v>Irrelevant</v>
      </c>
      <c r="AD248" s="4" t="str">
        <f>IF(AND(OR(I248="Motorvejsstrækning",I248="Frakørselsflettestrækning",I248="Tilkørselsflettestrækning"),Inddata!AE263=""),"130 km/t",IF(OR(I248="Motorvejsstrækning",I248="Frakørselsflettestrækning",I248="Tilkørselsflettestrækning"),Inddata!AE263,"Irrelevant"))</f>
        <v>Irrelevant</v>
      </c>
      <c r="AE248" s="4" t="str">
        <f>IF(AND(I248="Tilkørselsflettestrækning",Inddata!AF263=""),"Nej",IF(I248="Tilkørselsflettestrækning",Inddata!AF263,"Irrelevant"))</f>
        <v>Irrelevant</v>
      </c>
      <c r="AF248" s="4" t="str">
        <f>IF(AND(AE248="Ja",Inddata!AG263&gt;0,Inddata!AG263&lt;1.00000001),Inddata!AG263,IF(OR(AE248="Nej",AE248="Ja"),0,"Irrelevant"))</f>
        <v>Irrelevant</v>
      </c>
    </row>
    <row r="249" spans="1:32" x14ac:dyDescent="0.25">
      <c r="A249" s="4" t="str">
        <f>IF(Inddata!A264="","",Inddata!A264)</f>
        <v/>
      </c>
      <c r="B249" s="4" t="str">
        <f>IF(Inddata!B264="","",Inddata!B264)</f>
        <v/>
      </c>
      <c r="C249" s="4" t="str">
        <f>IF(Inddata!C264="","",Inddata!C264)</f>
        <v/>
      </c>
      <c r="D249" s="4" t="str">
        <f>IF(Inddata!D264="","",Inddata!D264)</f>
        <v/>
      </c>
      <c r="E249" s="4" t="str">
        <f>IF(Inddata!E264="","",Inddata!E264)</f>
        <v/>
      </c>
      <c r="F249" s="4" t="str">
        <f>IF(Inddata!F264="","",Inddata!F264)</f>
        <v/>
      </c>
      <c r="G249" s="4">
        <f>IF(Inddata!G264="","",Inddata!G264)</f>
        <v>0</v>
      </c>
      <c r="H249" s="4" t="str">
        <f>IF(Inddata!H264&gt;0.5,Inddata!H264,"")</f>
        <v/>
      </c>
      <c r="I249" s="4" t="str">
        <f>IF(Inddata!I264="","",Inddata!I264)</f>
        <v/>
      </c>
      <c r="J249" s="4" t="str">
        <f>IF(AND(OR(I249="Motorvejsstrækning",I249="Frakørselsflettestrækning",I249="Tilkørselsflettestrækning"),Inddata!K264=""),2,IF(AND(OR(I249="Motorvejsstrækning",I249="Frakørselsflettestrækning",I249="Tilkørselsflettestrækning"),Inddata!K264&gt;0.5,Inddata!K264&lt;21),Inddata!K264,"Irrelevant"))</f>
        <v>Irrelevant</v>
      </c>
      <c r="K249" s="4" t="str">
        <f>IF(AND(OR(I249="Motorvejsstrækning",I249="Frakørselsflettestrækning",I249="Tilkørselsflettestrækning",I249="Frakørselsrampe",I249="Tilkørselsrampe"),Inddata!L264=""),3.5,IF(AND(OR(I249="Motorvejsstrækning",I249="Frakørselsflettestrækning",I249="Tilkørselsflettestrækning",I249="Frakørselsrampe",I249="Tilkørselsrampe"),Inddata!L264&gt;1.5,Inddata!L264&lt;11),Inddata!L264,"Irrelevant"))</f>
        <v>Irrelevant</v>
      </c>
      <c r="L249" s="4" t="str">
        <f>IF(AND(I249="Motorvejsstrækning",Inddata!M264=""),"Nej",IF(I249="Motorvejsstrækning",Inddata!M264,"Irrelevant"))</f>
        <v>Irrelevant</v>
      </c>
      <c r="M249" s="4" t="str">
        <f>IF(AND(L249="Ja",Inddata!N264&gt;0,Inddata!N264&lt;1.00000001),Inddata!N264,IF(OR(L249="Nej",L249="Ja"),0,"Irrelevant"))</f>
        <v>Irrelevant</v>
      </c>
      <c r="N249" s="4" t="str">
        <f>IF(AND(OR(I249="Motorvejsstrækning",I249="Frakørselsflettestrækning",I249="Tilkørselsflettestrækning"),Inddata!O264=""),3,IF(AND(OR(I249="Motorvejsstrækning",I249="Frakørselsflettestrækning",I249="Tilkørselsflettestrækning"),Inddata!O264&lt;11,Inddata!O264&gt;-0.00000001),Inddata!O264,"Irrelevant"))</f>
        <v>Irrelevant</v>
      </c>
      <c r="O249" s="4" t="str">
        <f>IF(AND(OR(I249="Motorvejsstrækning",I249="Frakørselsflettestrækning",I249="Tilkørselsflettestrækning",I249="Frakørselsrampe",I249="Tilkørselsrampe"),Inddata!P264=""),0.5,IF(AND(OR(I249="Motorvejsstrækning",I249="Frakørselsflettestrækning",I249="Tilkørselsflettestrækning",I249="Frakørselsrampe",I249="Tilkørselsrampe"),Inddata!P264&gt;-0.00000001,Inddata!P264&lt;11),Inddata!P264,"Irrelevant"))</f>
        <v>Irrelevant</v>
      </c>
      <c r="P249" s="4" t="str">
        <f>IF(AND(OR(I249="Motorvejsstrækning",I249="Frakørselsflettestrækning",I249="Tilkørselsflettestrækning"),Inddata!Q264=""),5,IF(AND(OR(I249="Motorvejsstrækning",I249="Frakørselsflettestrækning",I249="Tilkørselsflettestrækning"),Inddata!Q264&gt;-0.00000001,Inddata!Q264&lt;101),Inddata!Q264,"Irrelevant"))</f>
        <v>Irrelevant</v>
      </c>
      <c r="Q249" s="4" t="str">
        <f>IF(AND(OR(I249="Motorvejsstrækning",I249="Frakørselsflettestrækning",I249="Tilkørselsflettestrækning"),Inddata!R264=""),"Lige",IF(AND(OR(I249="Motorvejsstrækning",I249="Frakørselsflettestrækning",I249="Tilkørselsflettestrækning"),Inddata!R264&gt;10),Inddata!R264,"Irrelevant"))</f>
        <v>Irrelevant</v>
      </c>
      <c r="R249" s="4" t="str">
        <f>IF(Q249="Lige",0,IF(AND(OR(I249="Motorvejsstrækning",I249="Frakørselsflettestrækning",I249="Tilkørselsflettestrækning"),OR(Inddata!S264="",Inddata!S264&gt;(G249*1000))),G249*1000,IF(AND(OR(I249="Motorvejsstrækning",I249="Frakørselsflettestrækning",I249="Tilkørselsflettestrækning"),Inddata!S264&gt;0),Inddata!S264,"Irrelevant")))</f>
        <v>Irrelevant</v>
      </c>
      <c r="S249" s="4" t="str">
        <f>IF(AND(OR(I249="Motorvejsstrækning",I249="Frakørselsflettestrækning",I249="Tilkørselsflettestrækning"),Inddata!T264=""),"Lige",IF(AND(OR(I249="Motorvejsstrækning",I249="Frakørselsflettestrækning",I249="Tilkørselsflettestrækning"),Inddata!T264&gt;10),Inddata!T264,"Irrelevant"))</f>
        <v>Irrelevant</v>
      </c>
      <c r="T249" s="4" t="str">
        <f>IF(S249="Lige",0,IF(R249="Irrelevant","Irrelevant",IF(AND(OR(I249="Motorvejsstrækning",I249="Frakørselsflettestrækning",I249="Tilkørselsflettestrækning"),OR(Inddata!U264="",Inddata!U264&gt;(G249*1000-R249))),G249*1000-R249,IF(AND(OR(I249="Motorvejsstrækning",I249="Frakørselsflettestrækning",I249="Tilkørselsflettestrækning"),Inddata!U264&gt;0),Inddata!U264,"Irrelevant"))))</f>
        <v>Irrelevant</v>
      </c>
      <c r="U249" s="4" t="str">
        <f>IF(AND(OR(I249="Motorvejsstrækning",I249="Frakørselsflettestrækning",I249="Tilkørselsflettestrækning",I249="Frakørselsrampe",I249="Tilkørselsrampe"),Inddata!V264=""),"Nej",IF(OR(I249="Motorvejsstrækning",I249="Frakørselsflettestrækning",I249="Tilkørselsflettestrækning",I249="Frakørselsrampe",I249="Tilkørselsrampe"),Inddata!V264,"Irrelevant"))</f>
        <v>Irrelevant</v>
      </c>
      <c r="V249" s="4" t="str">
        <f>IF(W249="Lige",IF(AND(OR(I249="Frakørselsrampe",I249="Tilkørselsrampe"),Inddata!W264=""),"Lige ruderrampe",IF(OR(I249="Frakørselsrampe",I249="Tilkørselsrampe"),Inddata!W264,"Irrelevant")),"Irrelevant")</f>
        <v>Irrelevant</v>
      </c>
      <c r="W249" s="4" t="str">
        <f>IF(AND(OR(I249="Frakørselsrampe",I249="Tilkørselsrampe"),Inddata!X264=""),"Lige",IF(AND(OR(I249="Frakørselsrampe",I249="Tilkørselsrampe"),Inddata!X264&gt;10),Inddata!X264,"Irrelevant"))</f>
        <v>Irrelevant</v>
      </c>
      <c r="X249" s="4" t="str">
        <f>IF(AND(OR(I249="Frakørselsrampe",I249="Tilkørselsrampe"),OR(Inddata!Y264="",Inddata!Y264&gt;(G249*1000))),G249*1000,IF(AND(OR(I249="Frakørselsrampe",I249="Tilkørselsrampe"),Inddata!Y264&gt;0),Inddata!Y264,"Irrelevant"))</f>
        <v>Irrelevant</v>
      </c>
      <c r="Y249" s="4" t="str">
        <f>IF(AND(I249="Frakørselsrampe",Inddata!Z264=""),95,IF(AND(I249="Tilkørselsrampe",Inddata!Z264=""),45,IF(AND(OR(I249="Frakørselsrampe",I249="Tilkørselsrampe"),Inddata!Z264&gt;4,Inddata!Z264&lt;200),Inddata!Z264,"Irrelevant")))</f>
        <v>Irrelevant</v>
      </c>
      <c r="Z249" s="4" t="str">
        <f>IF(AND(OR(I249="Frakørselsrampe",I249="Tilkørselsrampe"),Inddata!AA264=""),"Lige",IF(AND(OR(I249="Frakørselsrampe",I249="Tilkørselsrampe"),Inddata!AA264&gt;10),Inddata!AA264,"Irrelevant"))</f>
        <v>Irrelevant</v>
      </c>
      <c r="AA249" s="4" t="str">
        <f>IF(X249="Irrelevant","Irrelevant",IF(AND(OR(I249="Frakørselsrampe",I249="Tilkørselsrampe"),OR(Inddata!AB264="",Inddata!AB264&gt;(G249*1000-X249))),G249*1000-X249,IF(AND(OR(I249="Frakørselsrampe",I249="Tilkørselsrampe"),Inddata!AB264&gt;0),Inddata!AB264,"Irrelevant")))</f>
        <v>Irrelevant</v>
      </c>
      <c r="AB249" s="4" t="str">
        <f>IF(AND(I249="Frakørselsrampe",Inddata!AC264=""),60,IF(AND(I249="Tilkørselsrampe",Inddata!AC264=""),80,IF(AND(OR(I249="Frakørselsrampe",I249="Tilkørselsrampe"),Inddata!AC264&gt;4,Inddata!AC264&lt;200),Inddata!AC264,"Irrelevant")))</f>
        <v>Irrelevant</v>
      </c>
      <c r="AC249" s="4" t="str">
        <f>IF(AND(OR(I249="Motorvejsstrækning",I249="Frakørselsflettestrækning",I249="Tilkørselsflettestrækning"),Inddata!AD264=""),"Nej",IF(OR(I249="Motorvejsstrækning",I249="Frakørselsflettestrækning",I249="Tilkørselsflettestrækning"),Inddata!AD264,"Irrelevant"))</f>
        <v>Irrelevant</v>
      </c>
      <c r="AD249" s="4" t="str">
        <f>IF(AND(OR(I249="Motorvejsstrækning",I249="Frakørselsflettestrækning",I249="Tilkørselsflettestrækning"),Inddata!AE264=""),"130 km/t",IF(OR(I249="Motorvejsstrækning",I249="Frakørselsflettestrækning",I249="Tilkørselsflettestrækning"),Inddata!AE264,"Irrelevant"))</f>
        <v>Irrelevant</v>
      </c>
      <c r="AE249" s="4" t="str">
        <f>IF(AND(I249="Tilkørselsflettestrækning",Inddata!AF264=""),"Nej",IF(I249="Tilkørselsflettestrækning",Inddata!AF264,"Irrelevant"))</f>
        <v>Irrelevant</v>
      </c>
      <c r="AF249" s="4" t="str">
        <f>IF(AND(AE249="Ja",Inddata!AG264&gt;0,Inddata!AG264&lt;1.00000001),Inddata!AG264,IF(OR(AE249="Nej",AE249="Ja"),0,"Irrelevant"))</f>
        <v>Irrelevant</v>
      </c>
    </row>
    <row r="250" spans="1:32" x14ac:dyDescent="0.25">
      <c r="A250" s="4" t="str">
        <f>IF(Inddata!A265="","",Inddata!A265)</f>
        <v/>
      </c>
      <c r="B250" s="4" t="str">
        <f>IF(Inddata!B265="","",Inddata!B265)</f>
        <v/>
      </c>
      <c r="C250" s="4" t="str">
        <f>IF(Inddata!C265="","",Inddata!C265)</f>
        <v/>
      </c>
      <c r="D250" s="4" t="str">
        <f>IF(Inddata!D265="","",Inddata!D265)</f>
        <v/>
      </c>
      <c r="E250" s="4" t="str">
        <f>IF(Inddata!E265="","",Inddata!E265)</f>
        <v/>
      </c>
      <c r="F250" s="4" t="str">
        <f>IF(Inddata!F265="","",Inddata!F265)</f>
        <v/>
      </c>
      <c r="G250" s="4">
        <f>IF(Inddata!G265="","",Inddata!G265)</f>
        <v>0</v>
      </c>
      <c r="H250" s="4" t="str">
        <f>IF(Inddata!H265&gt;0.5,Inddata!H265,"")</f>
        <v/>
      </c>
      <c r="I250" s="4" t="str">
        <f>IF(Inddata!I265="","",Inddata!I265)</f>
        <v/>
      </c>
      <c r="J250" s="4" t="str">
        <f>IF(AND(OR(I250="Motorvejsstrækning",I250="Frakørselsflettestrækning",I250="Tilkørselsflettestrækning"),Inddata!K265=""),2,IF(AND(OR(I250="Motorvejsstrækning",I250="Frakørselsflettestrækning",I250="Tilkørselsflettestrækning"),Inddata!K265&gt;0.5,Inddata!K265&lt;21),Inddata!K265,"Irrelevant"))</f>
        <v>Irrelevant</v>
      </c>
      <c r="K250" s="4" t="str">
        <f>IF(AND(OR(I250="Motorvejsstrækning",I250="Frakørselsflettestrækning",I250="Tilkørselsflettestrækning",I250="Frakørselsrampe",I250="Tilkørselsrampe"),Inddata!L265=""),3.5,IF(AND(OR(I250="Motorvejsstrækning",I250="Frakørselsflettestrækning",I250="Tilkørselsflettestrækning",I250="Frakørselsrampe",I250="Tilkørselsrampe"),Inddata!L265&gt;1.5,Inddata!L265&lt;11),Inddata!L265,"Irrelevant"))</f>
        <v>Irrelevant</v>
      </c>
      <c r="L250" s="4" t="str">
        <f>IF(AND(I250="Motorvejsstrækning",Inddata!M265=""),"Nej",IF(I250="Motorvejsstrækning",Inddata!M265,"Irrelevant"))</f>
        <v>Irrelevant</v>
      </c>
      <c r="M250" s="4" t="str">
        <f>IF(AND(L250="Ja",Inddata!N265&gt;0,Inddata!N265&lt;1.00000001),Inddata!N265,IF(OR(L250="Nej",L250="Ja"),0,"Irrelevant"))</f>
        <v>Irrelevant</v>
      </c>
      <c r="N250" s="4" t="str">
        <f>IF(AND(OR(I250="Motorvejsstrækning",I250="Frakørselsflettestrækning",I250="Tilkørselsflettestrækning"),Inddata!O265=""),3,IF(AND(OR(I250="Motorvejsstrækning",I250="Frakørselsflettestrækning",I250="Tilkørselsflettestrækning"),Inddata!O265&lt;11,Inddata!O265&gt;-0.00000001),Inddata!O265,"Irrelevant"))</f>
        <v>Irrelevant</v>
      </c>
      <c r="O250" s="4" t="str">
        <f>IF(AND(OR(I250="Motorvejsstrækning",I250="Frakørselsflettestrækning",I250="Tilkørselsflettestrækning",I250="Frakørselsrampe",I250="Tilkørselsrampe"),Inddata!P265=""),0.5,IF(AND(OR(I250="Motorvejsstrækning",I250="Frakørselsflettestrækning",I250="Tilkørselsflettestrækning",I250="Frakørselsrampe",I250="Tilkørselsrampe"),Inddata!P265&gt;-0.00000001,Inddata!P265&lt;11),Inddata!P265,"Irrelevant"))</f>
        <v>Irrelevant</v>
      </c>
      <c r="P250" s="4" t="str">
        <f>IF(AND(OR(I250="Motorvejsstrækning",I250="Frakørselsflettestrækning",I250="Tilkørselsflettestrækning"),Inddata!Q265=""),5,IF(AND(OR(I250="Motorvejsstrækning",I250="Frakørselsflettestrækning",I250="Tilkørselsflettestrækning"),Inddata!Q265&gt;-0.00000001,Inddata!Q265&lt;101),Inddata!Q265,"Irrelevant"))</f>
        <v>Irrelevant</v>
      </c>
      <c r="Q250" s="4" t="str">
        <f>IF(AND(OR(I250="Motorvejsstrækning",I250="Frakørselsflettestrækning",I250="Tilkørselsflettestrækning"),Inddata!R265=""),"Lige",IF(AND(OR(I250="Motorvejsstrækning",I250="Frakørselsflettestrækning",I250="Tilkørselsflettestrækning"),Inddata!R265&gt;10),Inddata!R265,"Irrelevant"))</f>
        <v>Irrelevant</v>
      </c>
      <c r="R250" s="4" t="str">
        <f>IF(Q250="Lige",0,IF(AND(OR(I250="Motorvejsstrækning",I250="Frakørselsflettestrækning",I250="Tilkørselsflettestrækning"),OR(Inddata!S265="",Inddata!S265&gt;(G250*1000))),G250*1000,IF(AND(OR(I250="Motorvejsstrækning",I250="Frakørselsflettestrækning",I250="Tilkørselsflettestrækning"),Inddata!S265&gt;0),Inddata!S265,"Irrelevant")))</f>
        <v>Irrelevant</v>
      </c>
      <c r="S250" s="4" t="str">
        <f>IF(AND(OR(I250="Motorvejsstrækning",I250="Frakørselsflettestrækning",I250="Tilkørselsflettestrækning"),Inddata!T265=""),"Lige",IF(AND(OR(I250="Motorvejsstrækning",I250="Frakørselsflettestrækning",I250="Tilkørselsflettestrækning"),Inddata!T265&gt;10),Inddata!T265,"Irrelevant"))</f>
        <v>Irrelevant</v>
      </c>
      <c r="T250" s="4" t="str">
        <f>IF(S250="Lige",0,IF(R250="Irrelevant","Irrelevant",IF(AND(OR(I250="Motorvejsstrækning",I250="Frakørselsflettestrækning",I250="Tilkørselsflettestrækning"),OR(Inddata!U265="",Inddata!U265&gt;(G250*1000-R250))),G250*1000-R250,IF(AND(OR(I250="Motorvejsstrækning",I250="Frakørselsflettestrækning",I250="Tilkørselsflettestrækning"),Inddata!U265&gt;0),Inddata!U265,"Irrelevant"))))</f>
        <v>Irrelevant</v>
      </c>
      <c r="U250" s="4" t="str">
        <f>IF(AND(OR(I250="Motorvejsstrækning",I250="Frakørselsflettestrækning",I250="Tilkørselsflettestrækning",I250="Frakørselsrampe",I250="Tilkørselsrampe"),Inddata!V265=""),"Nej",IF(OR(I250="Motorvejsstrækning",I250="Frakørselsflettestrækning",I250="Tilkørselsflettestrækning",I250="Frakørselsrampe",I250="Tilkørselsrampe"),Inddata!V265,"Irrelevant"))</f>
        <v>Irrelevant</v>
      </c>
      <c r="V250" s="4" t="str">
        <f>IF(W250="Lige",IF(AND(OR(I250="Frakørselsrampe",I250="Tilkørselsrampe"),Inddata!W265=""),"Lige ruderrampe",IF(OR(I250="Frakørselsrampe",I250="Tilkørselsrampe"),Inddata!W265,"Irrelevant")),"Irrelevant")</f>
        <v>Irrelevant</v>
      </c>
      <c r="W250" s="4" t="str">
        <f>IF(AND(OR(I250="Frakørselsrampe",I250="Tilkørselsrampe"),Inddata!X265=""),"Lige",IF(AND(OR(I250="Frakørselsrampe",I250="Tilkørselsrampe"),Inddata!X265&gt;10),Inddata!X265,"Irrelevant"))</f>
        <v>Irrelevant</v>
      </c>
      <c r="X250" s="4" t="str">
        <f>IF(AND(OR(I250="Frakørselsrampe",I250="Tilkørselsrampe"),OR(Inddata!Y265="",Inddata!Y265&gt;(G250*1000))),G250*1000,IF(AND(OR(I250="Frakørselsrampe",I250="Tilkørselsrampe"),Inddata!Y265&gt;0),Inddata!Y265,"Irrelevant"))</f>
        <v>Irrelevant</v>
      </c>
      <c r="Y250" s="4" t="str">
        <f>IF(AND(I250="Frakørselsrampe",Inddata!Z265=""),95,IF(AND(I250="Tilkørselsrampe",Inddata!Z265=""),45,IF(AND(OR(I250="Frakørselsrampe",I250="Tilkørselsrampe"),Inddata!Z265&gt;4,Inddata!Z265&lt;200),Inddata!Z265,"Irrelevant")))</f>
        <v>Irrelevant</v>
      </c>
      <c r="Z250" s="4" t="str">
        <f>IF(AND(OR(I250="Frakørselsrampe",I250="Tilkørselsrampe"),Inddata!AA265=""),"Lige",IF(AND(OR(I250="Frakørselsrampe",I250="Tilkørselsrampe"),Inddata!AA265&gt;10),Inddata!AA265,"Irrelevant"))</f>
        <v>Irrelevant</v>
      </c>
      <c r="AA250" s="4" t="str">
        <f>IF(X250="Irrelevant","Irrelevant",IF(AND(OR(I250="Frakørselsrampe",I250="Tilkørselsrampe"),OR(Inddata!AB265="",Inddata!AB265&gt;(G250*1000-X250))),G250*1000-X250,IF(AND(OR(I250="Frakørselsrampe",I250="Tilkørselsrampe"),Inddata!AB265&gt;0),Inddata!AB265,"Irrelevant")))</f>
        <v>Irrelevant</v>
      </c>
      <c r="AB250" s="4" t="str">
        <f>IF(AND(I250="Frakørselsrampe",Inddata!AC265=""),60,IF(AND(I250="Tilkørselsrampe",Inddata!AC265=""),80,IF(AND(OR(I250="Frakørselsrampe",I250="Tilkørselsrampe"),Inddata!AC265&gt;4,Inddata!AC265&lt;200),Inddata!AC265,"Irrelevant")))</f>
        <v>Irrelevant</v>
      </c>
      <c r="AC250" s="4" t="str">
        <f>IF(AND(OR(I250="Motorvejsstrækning",I250="Frakørselsflettestrækning",I250="Tilkørselsflettestrækning"),Inddata!AD265=""),"Nej",IF(OR(I250="Motorvejsstrækning",I250="Frakørselsflettestrækning",I250="Tilkørselsflettestrækning"),Inddata!AD265,"Irrelevant"))</f>
        <v>Irrelevant</v>
      </c>
      <c r="AD250" s="4" t="str">
        <f>IF(AND(OR(I250="Motorvejsstrækning",I250="Frakørselsflettestrækning",I250="Tilkørselsflettestrækning"),Inddata!AE265=""),"130 km/t",IF(OR(I250="Motorvejsstrækning",I250="Frakørselsflettestrækning",I250="Tilkørselsflettestrækning"),Inddata!AE265,"Irrelevant"))</f>
        <v>Irrelevant</v>
      </c>
      <c r="AE250" s="4" t="str">
        <f>IF(AND(I250="Tilkørselsflettestrækning",Inddata!AF265=""),"Nej",IF(I250="Tilkørselsflettestrækning",Inddata!AF265,"Irrelevant"))</f>
        <v>Irrelevant</v>
      </c>
      <c r="AF250" s="4" t="str">
        <f>IF(AND(AE250="Ja",Inddata!AG265&gt;0,Inddata!AG265&lt;1.00000001),Inddata!AG265,IF(OR(AE250="Nej",AE250="Ja"),0,"Irrelevant"))</f>
        <v>Irrelevant</v>
      </c>
    </row>
    <row r="251" spans="1:32" x14ac:dyDescent="0.25">
      <c r="A251" s="4" t="str">
        <f>IF(Inddata!A266="","",Inddata!A266)</f>
        <v/>
      </c>
      <c r="B251" s="4" t="str">
        <f>IF(Inddata!B266="","",Inddata!B266)</f>
        <v/>
      </c>
      <c r="C251" s="4" t="str">
        <f>IF(Inddata!C266="","",Inddata!C266)</f>
        <v/>
      </c>
      <c r="D251" s="4" t="str">
        <f>IF(Inddata!D266="","",Inddata!D266)</f>
        <v/>
      </c>
      <c r="E251" s="4" t="str">
        <f>IF(Inddata!E266="","",Inddata!E266)</f>
        <v/>
      </c>
      <c r="F251" s="4" t="str">
        <f>IF(Inddata!F266="","",Inddata!F266)</f>
        <v/>
      </c>
      <c r="G251" s="4">
        <f>IF(Inddata!G266="","",Inddata!G266)</f>
        <v>0</v>
      </c>
      <c r="H251" s="4" t="str">
        <f>IF(Inddata!H266&gt;0.5,Inddata!H266,"")</f>
        <v/>
      </c>
      <c r="I251" s="4" t="str">
        <f>IF(Inddata!I266="","",Inddata!I266)</f>
        <v/>
      </c>
      <c r="J251" s="4" t="str">
        <f>IF(AND(OR(I251="Motorvejsstrækning",I251="Frakørselsflettestrækning",I251="Tilkørselsflettestrækning"),Inddata!K266=""),2,IF(AND(OR(I251="Motorvejsstrækning",I251="Frakørselsflettestrækning",I251="Tilkørselsflettestrækning"),Inddata!K266&gt;0.5,Inddata!K266&lt;21),Inddata!K266,"Irrelevant"))</f>
        <v>Irrelevant</v>
      </c>
      <c r="K251" s="4" t="str">
        <f>IF(AND(OR(I251="Motorvejsstrækning",I251="Frakørselsflettestrækning",I251="Tilkørselsflettestrækning",I251="Frakørselsrampe",I251="Tilkørselsrampe"),Inddata!L266=""),3.5,IF(AND(OR(I251="Motorvejsstrækning",I251="Frakørselsflettestrækning",I251="Tilkørselsflettestrækning",I251="Frakørselsrampe",I251="Tilkørselsrampe"),Inddata!L266&gt;1.5,Inddata!L266&lt;11),Inddata!L266,"Irrelevant"))</f>
        <v>Irrelevant</v>
      </c>
      <c r="L251" s="4" t="str">
        <f>IF(AND(I251="Motorvejsstrækning",Inddata!M266=""),"Nej",IF(I251="Motorvejsstrækning",Inddata!M266,"Irrelevant"))</f>
        <v>Irrelevant</v>
      </c>
      <c r="M251" s="4" t="str">
        <f>IF(AND(L251="Ja",Inddata!N266&gt;0,Inddata!N266&lt;1.00000001),Inddata!N266,IF(OR(L251="Nej",L251="Ja"),0,"Irrelevant"))</f>
        <v>Irrelevant</v>
      </c>
      <c r="N251" s="4" t="str">
        <f>IF(AND(OR(I251="Motorvejsstrækning",I251="Frakørselsflettestrækning",I251="Tilkørselsflettestrækning"),Inddata!O266=""),3,IF(AND(OR(I251="Motorvejsstrækning",I251="Frakørselsflettestrækning",I251="Tilkørselsflettestrækning"),Inddata!O266&lt;11,Inddata!O266&gt;-0.00000001),Inddata!O266,"Irrelevant"))</f>
        <v>Irrelevant</v>
      </c>
      <c r="O251" s="4" t="str">
        <f>IF(AND(OR(I251="Motorvejsstrækning",I251="Frakørselsflettestrækning",I251="Tilkørselsflettestrækning",I251="Frakørselsrampe",I251="Tilkørselsrampe"),Inddata!P266=""),0.5,IF(AND(OR(I251="Motorvejsstrækning",I251="Frakørselsflettestrækning",I251="Tilkørselsflettestrækning",I251="Frakørselsrampe",I251="Tilkørselsrampe"),Inddata!P266&gt;-0.00000001,Inddata!P266&lt;11),Inddata!P266,"Irrelevant"))</f>
        <v>Irrelevant</v>
      </c>
      <c r="P251" s="4" t="str">
        <f>IF(AND(OR(I251="Motorvejsstrækning",I251="Frakørselsflettestrækning",I251="Tilkørselsflettestrækning"),Inddata!Q266=""),5,IF(AND(OR(I251="Motorvejsstrækning",I251="Frakørselsflettestrækning",I251="Tilkørselsflettestrækning"),Inddata!Q266&gt;-0.00000001,Inddata!Q266&lt;101),Inddata!Q266,"Irrelevant"))</f>
        <v>Irrelevant</v>
      </c>
      <c r="Q251" s="4" t="str">
        <f>IF(AND(OR(I251="Motorvejsstrækning",I251="Frakørselsflettestrækning",I251="Tilkørselsflettestrækning"),Inddata!R266=""),"Lige",IF(AND(OR(I251="Motorvejsstrækning",I251="Frakørselsflettestrækning",I251="Tilkørselsflettestrækning"),Inddata!R266&gt;10),Inddata!R266,"Irrelevant"))</f>
        <v>Irrelevant</v>
      </c>
      <c r="R251" s="4" t="str">
        <f>IF(Q251="Lige",0,IF(AND(OR(I251="Motorvejsstrækning",I251="Frakørselsflettestrækning",I251="Tilkørselsflettestrækning"),OR(Inddata!S266="",Inddata!S266&gt;(G251*1000))),G251*1000,IF(AND(OR(I251="Motorvejsstrækning",I251="Frakørselsflettestrækning",I251="Tilkørselsflettestrækning"),Inddata!S266&gt;0),Inddata!S266,"Irrelevant")))</f>
        <v>Irrelevant</v>
      </c>
      <c r="S251" s="4" t="str">
        <f>IF(AND(OR(I251="Motorvejsstrækning",I251="Frakørselsflettestrækning",I251="Tilkørselsflettestrækning"),Inddata!T266=""),"Lige",IF(AND(OR(I251="Motorvejsstrækning",I251="Frakørselsflettestrækning",I251="Tilkørselsflettestrækning"),Inddata!T266&gt;10),Inddata!T266,"Irrelevant"))</f>
        <v>Irrelevant</v>
      </c>
      <c r="T251" s="4" t="str">
        <f>IF(S251="Lige",0,IF(R251="Irrelevant","Irrelevant",IF(AND(OR(I251="Motorvejsstrækning",I251="Frakørselsflettestrækning",I251="Tilkørselsflettestrækning"),OR(Inddata!U266="",Inddata!U266&gt;(G251*1000-R251))),G251*1000-R251,IF(AND(OR(I251="Motorvejsstrækning",I251="Frakørselsflettestrækning",I251="Tilkørselsflettestrækning"),Inddata!U266&gt;0),Inddata!U266,"Irrelevant"))))</f>
        <v>Irrelevant</v>
      </c>
      <c r="U251" s="4" t="str">
        <f>IF(AND(OR(I251="Motorvejsstrækning",I251="Frakørselsflettestrækning",I251="Tilkørselsflettestrækning",I251="Frakørselsrampe",I251="Tilkørselsrampe"),Inddata!V266=""),"Nej",IF(OR(I251="Motorvejsstrækning",I251="Frakørselsflettestrækning",I251="Tilkørselsflettestrækning",I251="Frakørselsrampe",I251="Tilkørselsrampe"),Inddata!V266,"Irrelevant"))</f>
        <v>Irrelevant</v>
      </c>
      <c r="V251" s="4" t="str">
        <f>IF(W251="Lige",IF(AND(OR(I251="Frakørselsrampe",I251="Tilkørselsrampe"),Inddata!W266=""),"Lige ruderrampe",IF(OR(I251="Frakørselsrampe",I251="Tilkørselsrampe"),Inddata!W266,"Irrelevant")),"Irrelevant")</f>
        <v>Irrelevant</v>
      </c>
      <c r="W251" s="4" t="str">
        <f>IF(AND(OR(I251="Frakørselsrampe",I251="Tilkørselsrampe"),Inddata!X266=""),"Lige",IF(AND(OR(I251="Frakørselsrampe",I251="Tilkørselsrampe"),Inddata!X266&gt;10),Inddata!X266,"Irrelevant"))</f>
        <v>Irrelevant</v>
      </c>
      <c r="X251" s="4" t="str">
        <f>IF(AND(OR(I251="Frakørselsrampe",I251="Tilkørselsrampe"),OR(Inddata!Y266="",Inddata!Y266&gt;(G251*1000))),G251*1000,IF(AND(OR(I251="Frakørselsrampe",I251="Tilkørselsrampe"),Inddata!Y266&gt;0),Inddata!Y266,"Irrelevant"))</f>
        <v>Irrelevant</v>
      </c>
      <c r="Y251" s="4" t="str">
        <f>IF(AND(I251="Frakørselsrampe",Inddata!Z266=""),95,IF(AND(I251="Tilkørselsrampe",Inddata!Z266=""),45,IF(AND(OR(I251="Frakørselsrampe",I251="Tilkørselsrampe"),Inddata!Z266&gt;4,Inddata!Z266&lt;200),Inddata!Z266,"Irrelevant")))</f>
        <v>Irrelevant</v>
      </c>
      <c r="Z251" s="4" t="str">
        <f>IF(AND(OR(I251="Frakørselsrampe",I251="Tilkørselsrampe"),Inddata!AA266=""),"Lige",IF(AND(OR(I251="Frakørselsrampe",I251="Tilkørselsrampe"),Inddata!AA266&gt;10),Inddata!AA266,"Irrelevant"))</f>
        <v>Irrelevant</v>
      </c>
      <c r="AA251" s="4" t="str">
        <f>IF(X251="Irrelevant","Irrelevant",IF(AND(OR(I251="Frakørselsrampe",I251="Tilkørselsrampe"),OR(Inddata!AB266="",Inddata!AB266&gt;(G251*1000-X251))),G251*1000-X251,IF(AND(OR(I251="Frakørselsrampe",I251="Tilkørselsrampe"),Inddata!AB266&gt;0),Inddata!AB266,"Irrelevant")))</f>
        <v>Irrelevant</v>
      </c>
      <c r="AB251" s="4" t="str">
        <f>IF(AND(I251="Frakørselsrampe",Inddata!AC266=""),60,IF(AND(I251="Tilkørselsrampe",Inddata!AC266=""),80,IF(AND(OR(I251="Frakørselsrampe",I251="Tilkørselsrampe"),Inddata!AC266&gt;4,Inddata!AC266&lt;200),Inddata!AC266,"Irrelevant")))</f>
        <v>Irrelevant</v>
      </c>
      <c r="AC251" s="4" t="str">
        <f>IF(AND(OR(I251="Motorvejsstrækning",I251="Frakørselsflettestrækning",I251="Tilkørselsflettestrækning"),Inddata!AD266=""),"Nej",IF(OR(I251="Motorvejsstrækning",I251="Frakørselsflettestrækning",I251="Tilkørselsflettestrækning"),Inddata!AD266,"Irrelevant"))</f>
        <v>Irrelevant</v>
      </c>
      <c r="AD251" s="4" t="str">
        <f>IF(AND(OR(I251="Motorvejsstrækning",I251="Frakørselsflettestrækning",I251="Tilkørselsflettestrækning"),Inddata!AE266=""),"130 km/t",IF(OR(I251="Motorvejsstrækning",I251="Frakørselsflettestrækning",I251="Tilkørselsflettestrækning"),Inddata!AE266,"Irrelevant"))</f>
        <v>Irrelevant</v>
      </c>
      <c r="AE251" s="4" t="str">
        <f>IF(AND(I251="Tilkørselsflettestrækning",Inddata!AF266=""),"Nej",IF(I251="Tilkørselsflettestrækning",Inddata!AF266,"Irrelevant"))</f>
        <v>Irrelevant</v>
      </c>
      <c r="AF251" s="4" t="str">
        <f>IF(AND(AE251="Ja",Inddata!AG266&gt;0,Inddata!AG266&lt;1.00000001),Inddata!AG266,IF(OR(AE251="Nej",AE251="Ja"),0,"Irrelevant"))</f>
        <v>Irrelevant</v>
      </c>
    </row>
    <row r="252" spans="1:32" x14ac:dyDescent="0.25">
      <c r="A252" s="4" t="str">
        <f>IF(Inddata!A267="","",Inddata!A267)</f>
        <v/>
      </c>
      <c r="B252" s="4" t="str">
        <f>IF(Inddata!B267="","",Inddata!B267)</f>
        <v/>
      </c>
      <c r="C252" s="4" t="str">
        <f>IF(Inddata!C267="","",Inddata!C267)</f>
        <v/>
      </c>
      <c r="D252" s="4" t="str">
        <f>IF(Inddata!D267="","",Inddata!D267)</f>
        <v/>
      </c>
      <c r="E252" s="4" t="str">
        <f>IF(Inddata!E267="","",Inddata!E267)</f>
        <v/>
      </c>
      <c r="F252" s="4" t="str">
        <f>IF(Inddata!F267="","",Inddata!F267)</f>
        <v/>
      </c>
      <c r="G252" s="4">
        <f>IF(Inddata!G267="","",Inddata!G267)</f>
        <v>0</v>
      </c>
      <c r="H252" s="4" t="str">
        <f>IF(Inddata!H267&gt;0.5,Inddata!H267,"")</f>
        <v/>
      </c>
      <c r="I252" s="4" t="str">
        <f>IF(Inddata!I267="","",Inddata!I267)</f>
        <v/>
      </c>
      <c r="J252" s="4" t="str">
        <f>IF(AND(OR(I252="Motorvejsstrækning",I252="Frakørselsflettestrækning",I252="Tilkørselsflettestrækning"),Inddata!K267=""),2,IF(AND(OR(I252="Motorvejsstrækning",I252="Frakørselsflettestrækning",I252="Tilkørselsflettestrækning"),Inddata!K267&gt;0.5,Inddata!K267&lt;21),Inddata!K267,"Irrelevant"))</f>
        <v>Irrelevant</v>
      </c>
      <c r="K252" s="4" t="str">
        <f>IF(AND(OR(I252="Motorvejsstrækning",I252="Frakørselsflettestrækning",I252="Tilkørselsflettestrækning",I252="Frakørselsrampe",I252="Tilkørselsrampe"),Inddata!L267=""),3.5,IF(AND(OR(I252="Motorvejsstrækning",I252="Frakørselsflettestrækning",I252="Tilkørselsflettestrækning",I252="Frakørselsrampe",I252="Tilkørselsrampe"),Inddata!L267&gt;1.5,Inddata!L267&lt;11),Inddata!L267,"Irrelevant"))</f>
        <v>Irrelevant</v>
      </c>
      <c r="L252" s="4" t="str">
        <f>IF(AND(I252="Motorvejsstrækning",Inddata!M267=""),"Nej",IF(I252="Motorvejsstrækning",Inddata!M267,"Irrelevant"))</f>
        <v>Irrelevant</v>
      </c>
      <c r="M252" s="4" t="str">
        <f>IF(AND(L252="Ja",Inddata!N267&gt;0,Inddata!N267&lt;1.00000001),Inddata!N267,IF(OR(L252="Nej",L252="Ja"),0,"Irrelevant"))</f>
        <v>Irrelevant</v>
      </c>
      <c r="N252" s="4" t="str">
        <f>IF(AND(OR(I252="Motorvejsstrækning",I252="Frakørselsflettestrækning",I252="Tilkørselsflettestrækning"),Inddata!O267=""),3,IF(AND(OR(I252="Motorvejsstrækning",I252="Frakørselsflettestrækning",I252="Tilkørselsflettestrækning"),Inddata!O267&lt;11,Inddata!O267&gt;-0.00000001),Inddata!O267,"Irrelevant"))</f>
        <v>Irrelevant</v>
      </c>
      <c r="O252" s="4" t="str">
        <f>IF(AND(OR(I252="Motorvejsstrækning",I252="Frakørselsflettestrækning",I252="Tilkørselsflettestrækning",I252="Frakørselsrampe",I252="Tilkørselsrampe"),Inddata!P267=""),0.5,IF(AND(OR(I252="Motorvejsstrækning",I252="Frakørselsflettestrækning",I252="Tilkørselsflettestrækning",I252="Frakørselsrampe",I252="Tilkørselsrampe"),Inddata!P267&gt;-0.00000001,Inddata!P267&lt;11),Inddata!P267,"Irrelevant"))</f>
        <v>Irrelevant</v>
      </c>
      <c r="P252" s="4" t="str">
        <f>IF(AND(OR(I252="Motorvejsstrækning",I252="Frakørselsflettestrækning",I252="Tilkørselsflettestrækning"),Inddata!Q267=""),5,IF(AND(OR(I252="Motorvejsstrækning",I252="Frakørselsflettestrækning",I252="Tilkørselsflettestrækning"),Inddata!Q267&gt;-0.00000001,Inddata!Q267&lt;101),Inddata!Q267,"Irrelevant"))</f>
        <v>Irrelevant</v>
      </c>
      <c r="Q252" s="4" t="str">
        <f>IF(AND(OR(I252="Motorvejsstrækning",I252="Frakørselsflettestrækning",I252="Tilkørselsflettestrækning"),Inddata!R267=""),"Lige",IF(AND(OR(I252="Motorvejsstrækning",I252="Frakørselsflettestrækning",I252="Tilkørselsflettestrækning"),Inddata!R267&gt;10),Inddata!R267,"Irrelevant"))</f>
        <v>Irrelevant</v>
      </c>
      <c r="R252" s="4" t="str">
        <f>IF(Q252="Lige",0,IF(AND(OR(I252="Motorvejsstrækning",I252="Frakørselsflettestrækning",I252="Tilkørselsflettestrækning"),OR(Inddata!S267="",Inddata!S267&gt;(G252*1000))),G252*1000,IF(AND(OR(I252="Motorvejsstrækning",I252="Frakørselsflettestrækning",I252="Tilkørselsflettestrækning"),Inddata!S267&gt;0),Inddata!S267,"Irrelevant")))</f>
        <v>Irrelevant</v>
      </c>
      <c r="S252" s="4" t="str">
        <f>IF(AND(OR(I252="Motorvejsstrækning",I252="Frakørselsflettestrækning",I252="Tilkørselsflettestrækning"),Inddata!T267=""),"Lige",IF(AND(OR(I252="Motorvejsstrækning",I252="Frakørselsflettestrækning",I252="Tilkørselsflettestrækning"),Inddata!T267&gt;10),Inddata!T267,"Irrelevant"))</f>
        <v>Irrelevant</v>
      </c>
      <c r="T252" s="4" t="str">
        <f>IF(S252="Lige",0,IF(R252="Irrelevant","Irrelevant",IF(AND(OR(I252="Motorvejsstrækning",I252="Frakørselsflettestrækning",I252="Tilkørselsflettestrækning"),OR(Inddata!U267="",Inddata!U267&gt;(G252*1000-R252))),G252*1000-R252,IF(AND(OR(I252="Motorvejsstrækning",I252="Frakørselsflettestrækning",I252="Tilkørselsflettestrækning"),Inddata!U267&gt;0),Inddata!U267,"Irrelevant"))))</f>
        <v>Irrelevant</v>
      </c>
      <c r="U252" s="4" t="str">
        <f>IF(AND(OR(I252="Motorvejsstrækning",I252="Frakørselsflettestrækning",I252="Tilkørselsflettestrækning",I252="Frakørselsrampe",I252="Tilkørselsrampe"),Inddata!V267=""),"Nej",IF(OR(I252="Motorvejsstrækning",I252="Frakørselsflettestrækning",I252="Tilkørselsflettestrækning",I252="Frakørselsrampe",I252="Tilkørselsrampe"),Inddata!V267,"Irrelevant"))</f>
        <v>Irrelevant</v>
      </c>
      <c r="V252" s="4" t="str">
        <f>IF(W252="Lige",IF(AND(OR(I252="Frakørselsrampe",I252="Tilkørselsrampe"),Inddata!W267=""),"Lige ruderrampe",IF(OR(I252="Frakørselsrampe",I252="Tilkørselsrampe"),Inddata!W267,"Irrelevant")),"Irrelevant")</f>
        <v>Irrelevant</v>
      </c>
      <c r="W252" s="4" t="str">
        <f>IF(AND(OR(I252="Frakørselsrampe",I252="Tilkørselsrampe"),Inddata!X267=""),"Lige",IF(AND(OR(I252="Frakørselsrampe",I252="Tilkørselsrampe"),Inddata!X267&gt;10),Inddata!X267,"Irrelevant"))</f>
        <v>Irrelevant</v>
      </c>
      <c r="X252" s="4" t="str">
        <f>IF(AND(OR(I252="Frakørselsrampe",I252="Tilkørselsrampe"),OR(Inddata!Y267="",Inddata!Y267&gt;(G252*1000))),G252*1000,IF(AND(OR(I252="Frakørselsrampe",I252="Tilkørselsrampe"),Inddata!Y267&gt;0),Inddata!Y267,"Irrelevant"))</f>
        <v>Irrelevant</v>
      </c>
      <c r="Y252" s="4" t="str">
        <f>IF(AND(I252="Frakørselsrampe",Inddata!Z267=""),95,IF(AND(I252="Tilkørselsrampe",Inddata!Z267=""),45,IF(AND(OR(I252="Frakørselsrampe",I252="Tilkørselsrampe"),Inddata!Z267&gt;4,Inddata!Z267&lt;200),Inddata!Z267,"Irrelevant")))</f>
        <v>Irrelevant</v>
      </c>
      <c r="Z252" s="4" t="str">
        <f>IF(AND(OR(I252="Frakørselsrampe",I252="Tilkørselsrampe"),Inddata!AA267=""),"Lige",IF(AND(OR(I252="Frakørselsrampe",I252="Tilkørselsrampe"),Inddata!AA267&gt;10),Inddata!AA267,"Irrelevant"))</f>
        <v>Irrelevant</v>
      </c>
      <c r="AA252" s="4" t="str">
        <f>IF(X252="Irrelevant","Irrelevant",IF(AND(OR(I252="Frakørselsrampe",I252="Tilkørselsrampe"),OR(Inddata!AB267="",Inddata!AB267&gt;(G252*1000-X252))),G252*1000-X252,IF(AND(OR(I252="Frakørselsrampe",I252="Tilkørselsrampe"),Inddata!AB267&gt;0),Inddata!AB267,"Irrelevant")))</f>
        <v>Irrelevant</v>
      </c>
      <c r="AB252" s="4" t="str">
        <f>IF(AND(I252="Frakørselsrampe",Inddata!AC267=""),60,IF(AND(I252="Tilkørselsrampe",Inddata!AC267=""),80,IF(AND(OR(I252="Frakørselsrampe",I252="Tilkørselsrampe"),Inddata!AC267&gt;4,Inddata!AC267&lt;200),Inddata!AC267,"Irrelevant")))</f>
        <v>Irrelevant</v>
      </c>
      <c r="AC252" s="4" t="str">
        <f>IF(AND(OR(I252="Motorvejsstrækning",I252="Frakørselsflettestrækning",I252="Tilkørselsflettestrækning"),Inddata!AD267=""),"Nej",IF(OR(I252="Motorvejsstrækning",I252="Frakørselsflettestrækning",I252="Tilkørselsflettestrækning"),Inddata!AD267,"Irrelevant"))</f>
        <v>Irrelevant</v>
      </c>
      <c r="AD252" s="4" t="str">
        <f>IF(AND(OR(I252="Motorvejsstrækning",I252="Frakørselsflettestrækning",I252="Tilkørselsflettestrækning"),Inddata!AE267=""),"130 km/t",IF(OR(I252="Motorvejsstrækning",I252="Frakørselsflettestrækning",I252="Tilkørselsflettestrækning"),Inddata!AE267,"Irrelevant"))</f>
        <v>Irrelevant</v>
      </c>
      <c r="AE252" s="4" t="str">
        <f>IF(AND(I252="Tilkørselsflettestrækning",Inddata!AF267=""),"Nej",IF(I252="Tilkørselsflettestrækning",Inddata!AF267,"Irrelevant"))</f>
        <v>Irrelevant</v>
      </c>
      <c r="AF252" s="4" t="str">
        <f>IF(AND(AE252="Ja",Inddata!AG267&gt;0,Inddata!AG267&lt;1.00000001),Inddata!AG267,IF(OR(AE252="Nej",AE252="Ja"),0,"Irrelevant"))</f>
        <v>Irrelevant</v>
      </c>
    </row>
    <row r="253" spans="1:32" x14ac:dyDescent="0.25">
      <c r="A253" s="4" t="str">
        <f>IF(Inddata!A268="","",Inddata!A268)</f>
        <v/>
      </c>
      <c r="B253" s="4" t="str">
        <f>IF(Inddata!B268="","",Inddata!B268)</f>
        <v/>
      </c>
      <c r="C253" s="4" t="str">
        <f>IF(Inddata!C268="","",Inddata!C268)</f>
        <v/>
      </c>
      <c r="D253" s="4" t="str">
        <f>IF(Inddata!D268="","",Inddata!D268)</f>
        <v/>
      </c>
      <c r="E253" s="4" t="str">
        <f>IF(Inddata!E268="","",Inddata!E268)</f>
        <v/>
      </c>
      <c r="F253" s="4" t="str">
        <f>IF(Inddata!F268="","",Inddata!F268)</f>
        <v/>
      </c>
      <c r="G253" s="4">
        <f>IF(Inddata!G268="","",Inddata!G268)</f>
        <v>0</v>
      </c>
      <c r="H253" s="4" t="str">
        <f>IF(Inddata!H268&gt;0.5,Inddata!H268,"")</f>
        <v/>
      </c>
      <c r="I253" s="4" t="str">
        <f>IF(Inddata!I268="","",Inddata!I268)</f>
        <v/>
      </c>
      <c r="J253" s="4" t="str">
        <f>IF(AND(OR(I253="Motorvejsstrækning",I253="Frakørselsflettestrækning",I253="Tilkørselsflettestrækning"),Inddata!K268=""),2,IF(AND(OR(I253="Motorvejsstrækning",I253="Frakørselsflettestrækning",I253="Tilkørselsflettestrækning"),Inddata!K268&gt;0.5,Inddata!K268&lt;21),Inddata!K268,"Irrelevant"))</f>
        <v>Irrelevant</v>
      </c>
      <c r="K253" s="4" t="str">
        <f>IF(AND(OR(I253="Motorvejsstrækning",I253="Frakørselsflettestrækning",I253="Tilkørselsflettestrækning",I253="Frakørselsrampe",I253="Tilkørselsrampe"),Inddata!L268=""),3.5,IF(AND(OR(I253="Motorvejsstrækning",I253="Frakørselsflettestrækning",I253="Tilkørselsflettestrækning",I253="Frakørselsrampe",I253="Tilkørselsrampe"),Inddata!L268&gt;1.5,Inddata!L268&lt;11),Inddata!L268,"Irrelevant"))</f>
        <v>Irrelevant</v>
      </c>
      <c r="L253" s="4" t="str">
        <f>IF(AND(I253="Motorvejsstrækning",Inddata!M268=""),"Nej",IF(I253="Motorvejsstrækning",Inddata!M268,"Irrelevant"))</f>
        <v>Irrelevant</v>
      </c>
      <c r="M253" s="4" t="str">
        <f>IF(AND(L253="Ja",Inddata!N268&gt;0,Inddata!N268&lt;1.00000001),Inddata!N268,IF(OR(L253="Nej",L253="Ja"),0,"Irrelevant"))</f>
        <v>Irrelevant</v>
      </c>
      <c r="N253" s="4" t="str">
        <f>IF(AND(OR(I253="Motorvejsstrækning",I253="Frakørselsflettestrækning",I253="Tilkørselsflettestrækning"),Inddata!O268=""),3,IF(AND(OR(I253="Motorvejsstrækning",I253="Frakørselsflettestrækning",I253="Tilkørselsflettestrækning"),Inddata!O268&lt;11,Inddata!O268&gt;-0.00000001),Inddata!O268,"Irrelevant"))</f>
        <v>Irrelevant</v>
      </c>
      <c r="O253" s="4" t="str">
        <f>IF(AND(OR(I253="Motorvejsstrækning",I253="Frakørselsflettestrækning",I253="Tilkørselsflettestrækning",I253="Frakørselsrampe",I253="Tilkørselsrampe"),Inddata!P268=""),0.5,IF(AND(OR(I253="Motorvejsstrækning",I253="Frakørselsflettestrækning",I253="Tilkørselsflettestrækning",I253="Frakørselsrampe",I253="Tilkørselsrampe"),Inddata!P268&gt;-0.00000001,Inddata!P268&lt;11),Inddata!P268,"Irrelevant"))</f>
        <v>Irrelevant</v>
      </c>
      <c r="P253" s="4" t="str">
        <f>IF(AND(OR(I253="Motorvejsstrækning",I253="Frakørselsflettestrækning",I253="Tilkørselsflettestrækning"),Inddata!Q268=""),5,IF(AND(OR(I253="Motorvejsstrækning",I253="Frakørselsflettestrækning",I253="Tilkørselsflettestrækning"),Inddata!Q268&gt;-0.00000001,Inddata!Q268&lt;101),Inddata!Q268,"Irrelevant"))</f>
        <v>Irrelevant</v>
      </c>
      <c r="Q253" s="4" t="str">
        <f>IF(AND(OR(I253="Motorvejsstrækning",I253="Frakørselsflettestrækning",I253="Tilkørselsflettestrækning"),Inddata!R268=""),"Lige",IF(AND(OR(I253="Motorvejsstrækning",I253="Frakørselsflettestrækning",I253="Tilkørselsflettestrækning"),Inddata!R268&gt;10),Inddata!R268,"Irrelevant"))</f>
        <v>Irrelevant</v>
      </c>
      <c r="R253" s="4" t="str">
        <f>IF(Q253="Lige",0,IF(AND(OR(I253="Motorvejsstrækning",I253="Frakørselsflettestrækning",I253="Tilkørselsflettestrækning"),OR(Inddata!S268="",Inddata!S268&gt;(G253*1000))),G253*1000,IF(AND(OR(I253="Motorvejsstrækning",I253="Frakørselsflettestrækning",I253="Tilkørselsflettestrækning"),Inddata!S268&gt;0),Inddata!S268,"Irrelevant")))</f>
        <v>Irrelevant</v>
      </c>
      <c r="S253" s="4" t="str">
        <f>IF(AND(OR(I253="Motorvejsstrækning",I253="Frakørselsflettestrækning",I253="Tilkørselsflettestrækning"),Inddata!T268=""),"Lige",IF(AND(OR(I253="Motorvejsstrækning",I253="Frakørselsflettestrækning",I253="Tilkørselsflettestrækning"),Inddata!T268&gt;10),Inddata!T268,"Irrelevant"))</f>
        <v>Irrelevant</v>
      </c>
      <c r="T253" s="4" t="str">
        <f>IF(S253="Lige",0,IF(R253="Irrelevant","Irrelevant",IF(AND(OR(I253="Motorvejsstrækning",I253="Frakørselsflettestrækning",I253="Tilkørselsflettestrækning"),OR(Inddata!U268="",Inddata!U268&gt;(G253*1000-R253))),G253*1000-R253,IF(AND(OR(I253="Motorvejsstrækning",I253="Frakørselsflettestrækning",I253="Tilkørselsflettestrækning"),Inddata!U268&gt;0),Inddata!U268,"Irrelevant"))))</f>
        <v>Irrelevant</v>
      </c>
      <c r="U253" s="4" t="str">
        <f>IF(AND(OR(I253="Motorvejsstrækning",I253="Frakørselsflettestrækning",I253="Tilkørselsflettestrækning",I253="Frakørselsrampe",I253="Tilkørselsrampe"),Inddata!V268=""),"Nej",IF(OR(I253="Motorvejsstrækning",I253="Frakørselsflettestrækning",I253="Tilkørselsflettestrækning",I253="Frakørselsrampe",I253="Tilkørselsrampe"),Inddata!V268,"Irrelevant"))</f>
        <v>Irrelevant</v>
      </c>
      <c r="V253" s="4" t="str">
        <f>IF(W253="Lige",IF(AND(OR(I253="Frakørselsrampe",I253="Tilkørselsrampe"),Inddata!W268=""),"Lige ruderrampe",IF(OR(I253="Frakørselsrampe",I253="Tilkørselsrampe"),Inddata!W268,"Irrelevant")),"Irrelevant")</f>
        <v>Irrelevant</v>
      </c>
      <c r="W253" s="4" t="str">
        <f>IF(AND(OR(I253="Frakørselsrampe",I253="Tilkørselsrampe"),Inddata!X268=""),"Lige",IF(AND(OR(I253="Frakørselsrampe",I253="Tilkørselsrampe"),Inddata!X268&gt;10),Inddata!X268,"Irrelevant"))</f>
        <v>Irrelevant</v>
      </c>
      <c r="X253" s="4" t="str">
        <f>IF(AND(OR(I253="Frakørselsrampe",I253="Tilkørselsrampe"),OR(Inddata!Y268="",Inddata!Y268&gt;(G253*1000))),G253*1000,IF(AND(OR(I253="Frakørselsrampe",I253="Tilkørselsrampe"),Inddata!Y268&gt;0),Inddata!Y268,"Irrelevant"))</f>
        <v>Irrelevant</v>
      </c>
      <c r="Y253" s="4" t="str">
        <f>IF(AND(I253="Frakørselsrampe",Inddata!Z268=""),95,IF(AND(I253="Tilkørselsrampe",Inddata!Z268=""),45,IF(AND(OR(I253="Frakørselsrampe",I253="Tilkørselsrampe"),Inddata!Z268&gt;4,Inddata!Z268&lt;200),Inddata!Z268,"Irrelevant")))</f>
        <v>Irrelevant</v>
      </c>
      <c r="Z253" s="4" t="str">
        <f>IF(AND(OR(I253="Frakørselsrampe",I253="Tilkørselsrampe"),Inddata!AA268=""),"Lige",IF(AND(OR(I253="Frakørselsrampe",I253="Tilkørselsrampe"),Inddata!AA268&gt;10),Inddata!AA268,"Irrelevant"))</f>
        <v>Irrelevant</v>
      </c>
      <c r="AA253" s="4" t="str">
        <f>IF(X253="Irrelevant","Irrelevant",IF(AND(OR(I253="Frakørselsrampe",I253="Tilkørselsrampe"),OR(Inddata!AB268="",Inddata!AB268&gt;(G253*1000-X253))),G253*1000-X253,IF(AND(OR(I253="Frakørselsrampe",I253="Tilkørselsrampe"),Inddata!AB268&gt;0),Inddata!AB268,"Irrelevant")))</f>
        <v>Irrelevant</v>
      </c>
      <c r="AB253" s="4" t="str">
        <f>IF(AND(I253="Frakørselsrampe",Inddata!AC268=""),60,IF(AND(I253="Tilkørselsrampe",Inddata!AC268=""),80,IF(AND(OR(I253="Frakørselsrampe",I253="Tilkørselsrampe"),Inddata!AC268&gt;4,Inddata!AC268&lt;200),Inddata!AC268,"Irrelevant")))</f>
        <v>Irrelevant</v>
      </c>
      <c r="AC253" s="4" t="str">
        <f>IF(AND(OR(I253="Motorvejsstrækning",I253="Frakørselsflettestrækning",I253="Tilkørselsflettestrækning"),Inddata!AD268=""),"Nej",IF(OR(I253="Motorvejsstrækning",I253="Frakørselsflettestrækning",I253="Tilkørselsflettestrækning"),Inddata!AD268,"Irrelevant"))</f>
        <v>Irrelevant</v>
      </c>
      <c r="AD253" s="4" t="str">
        <f>IF(AND(OR(I253="Motorvejsstrækning",I253="Frakørselsflettestrækning",I253="Tilkørselsflettestrækning"),Inddata!AE268=""),"130 km/t",IF(OR(I253="Motorvejsstrækning",I253="Frakørselsflettestrækning",I253="Tilkørselsflettestrækning"),Inddata!AE268,"Irrelevant"))</f>
        <v>Irrelevant</v>
      </c>
      <c r="AE253" s="4" t="str">
        <f>IF(AND(I253="Tilkørselsflettestrækning",Inddata!AF268=""),"Nej",IF(I253="Tilkørselsflettestrækning",Inddata!AF268,"Irrelevant"))</f>
        <v>Irrelevant</v>
      </c>
      <c r="AF253" s="4" t="str">
        <f>IF(AND(AE253="Ja",Inddata!AG268&gt;0,Inddata!AG268&lt;1.00000001),Inddata!AG268,IF(OR(AE253="Nej",AE253="Ja"),0,"Irrelevant"))</f>
        <v>Irrelevant</v>
      </c>
    </row>
    <row r="254" spans="1:32" x14ac:dyDescent="0.25">
      <c r="A254" s="4" t="str">
        <f>IF(Inddata!A269="","",Inddata!A269)</f>
        <v/>
      </c>
      <c r="B254" s="4" t="str">
        <f>IF(Inddata!B269="","",Inddata!B269)</f>
        <v/>
      </c>
      <c r="C254" s="4" t="str">
        <f>IF(Inddata!C269="","",Inddata!C269)</f>
        <v/>
      </c>
      <c r="D254" s="4" t="str">
        <f>IF(Inddata!D269="","",Inddata!D269)</f>
        <v/>
      </c>
      <c r="E254" s="4" t="str">
        <f>IF(Inddata!E269="","",Inddata!E269)</f>
        <v/>
      </c>
      <c r="F254" s="4" t="str">
        <f>IF(Inddata!F269="","",Inddata!F269)</f>
        <v/>
      </c>
      <c r="G254" s="4">
        <f>IF(Inddata!G269="","",Inddata!G269)</f>
        <v>0</v>
      </c>
      <c r="H254" s="4" t="str">
        <f>IF(Inddata!H269&gt;0.5,Inddata!H269,"")</f>
        <v/>
      </c>
      <c r="I254" s="4" t="str">
        <f>IF(Inddata!I269="","",Inddata!I269)</f>
        <v/>
      </c>
      <c r="J254" s="4" t="str">
        <f>IF(AND(OR(I254="Motorvejsstrækning",I254="Frakørselsflettestrækning",I254="Tilkørselsflettestrækning"),Inddata!K269=""),2,IF(AND(OR(I254="Motorvejsstrækning",I254="Frakørselsflettestrækning",I254="Tilkørselsflettestrækning"),Inddata!K269&gt;0.5,Inddata!K269&lt;21),Inddata!K269,"Irrelevant"))</f>
        <v>Irrelevant</v>
      </c>
      <c r="K254" s="4" t="str">
        <f>IF(AND(OR(I254="Motorvejsstrækning",I254="Frakørselsflettestrækning",I254="Tilkørselsflettestrækning",I254="Frakørselsrampe",I254="Tilkørselsrampe"),Inddata!L269=""),3.5,IF(AND(OR(I254="Motorvejsstrækning",I254="Frakørselsflettestrækning",I254="Tilkørselsflettestrækning",I254="Frakørselsrampe",I254="Tilkørselsrampe"),Inddata!L269&gt;1.5,Inddata!L269&lt;11),Inddata!L269,"Irrelevant"))</f>
        <v>Irrelevant</v>
      </c>
      <c r="L254" s="4" t="str">
        <f>IF(AND(I254="Motorvejsstrækning",Inddata!M269=""),"Nej",IF(I254="Motorvejsstrækning",Inddata!M269,"Irrelevant"))</f>
        <v>Irrelevant</v>
      </c>
      <c r="M254" s="4" t="str">
        <f>IF(AND(L254="Ja",Inddata!N269&gt;0,Inddata!N269&lt;1.00000001),Inddata!N269,IF(OR(L254="Nej",L254="Ja"),0,"Irrelevant"))</f>
        <v>Irrelevant</v>
      </c>
      <c r="N254" s="4" t="str">
        <f>IF(AND(OR(I254="Motorvejsstrækning",I254="Frakørselsflettestrækning",I254="Tilkørselsflettestrækning"),Inddata!O269=""),3,IF(AND(OR(I254="Motorvejsstrækning",I254="Frakørselsflettestrækning",I254="Tilkørselsflettestrækning"),Inddata!O269&lt;11,Inddata!O269&gt;-0.00000001),Inddata!O269,"Irrelevant"))</f>
        <v>Irrelevant</v>
      </c>
      <c r="O254" s="4" t="str">
        <f>IF(AND(OR(I254="Motorvejsstrækning",I254="Frakørselsflettestrækning",I254="Tilkørselsflettestrækning",I254="Frakørselsrampe",I254="Tilkørselsrampe"),Inddata!P269=""),0.5,IF(AND(OR(I254="Motorvejsstrækning",I254="Frakørselsflettestrækning",I254="Tilkørselsflettestrækning",I254="Frakørselsrampe",I254="Tilkørselsrampe"),Inddata!P269&gt;-0.00000001,Inddata!P269&lt;11),Inddata!P269,"Irrelevant"))</f>
        <v>Irrelevant</v>
      </c>
      <c r="P254" s="4" t="str">
        <f>IF(AND(OR(I254="Motorvejsstrækning",I254="Frakørselsflettestrækning",I254="Tilkørselsflettestrækning"),Inddata!Q269=""),5,IF(AND(OR(I254="Motorvejsstrækning",I254="Frakørselsflettestrækning",I254="Tilkørselsflettestrækning"),Inddata!Q269&gt;-0.00000001,Inddata!Q269&lt;101),Inddata!Q269,"Irrelevant"))</f>
        <v>Irrelevant</v>
      </c>
      <c r="Q254" s="4" t="str">
        <f>IF(AND(OR(I254="Motorvejsstrækning",I254="Frakørselsflettestrækning",I254="Tilkørselsflettestrækning"),Inddata!R269=""),"Lige",IF(AND(OR(I254="Motorvejsstrækning",I254="Frakørselsflettestrækning",I254="Tilkørselsflettestrækning"),Inddata!R269&gt;10),Inddata!R269,"Irrelevant"))</f>
        <v>Irrelevant</v>
      </c>
      <c r="R254" s="4" t="str">
        <f>IF(Q254="Lige",0,IF(AND(OR(I254="Motorvejsstrækning",I254="Frakørselsflettestrækning",I254="Tilkørselsflettestrækning"),OR(Inddata!S269="",Inddata!S269&gt;(G254*1000))),G254*1000,IF(AND(OR(I254="Motorvejsstrækning",I254="Frakørselsflettestrækning",I254="Tilkørselsflettestrækning"),Inddata!S269&gt;0),Inddata!S269,"Irrelevant")))</f>
        <v>Irrelevant</v>
      </c>
      <c r="S254" s="4" t="str">
        <f>IF(AND(OR(I254="Motorvejsstrækning",I254="Frakørselsflettestrækning",I254="Tilkørselsflettestrækning"),Inddata!T269=""),"Lige",IF(AND(OR(I254="Motorvejsstrækning",I254="Frakørselsflettestrækning",I254="Tilkørselsflettestrækning"),Inddata!T269&gt;10),Inddata!T269,"Irrelevant"))</f>
        <v>Irrelevant</v>
      </c>
      <c r="T254" s="4" t="str">
        <f>IF(S254="Lige",0,IF(R254="Irrelevant","Irrelevant",IF(AND(OR(I254="Motorvejsstrækning",I254="Frakørselsflettestrækning",I254="Tilkørselsflettestrækning"),OR(Inddata!U269="",Inddata!U269&gt;(G254*1000-R254))),G254*1000-R254,IF(AND(OR(I254="Motorvejsstrækning",I254="Frakørselsflettestrækning",I254="Tilkørselsflettestrækning"),Inddata!U269&gt;0),Inddata!U269,"Irrelevant"))))</f>
        <v>Irrelevant</v>
      </c>
      <c r="U254" s="4" t="str">
        <f>IF(AND(OR(I254="Motorvejsstrækning",I254="Frakørselsflettestrækning",I254="Tilkørselsflettestrækning",I254="Frakørselsrampe",I254="Tilkørselsrampe"),Inddata!V269=""),"Nej",IF(OR(I254="Motorvejsstrækning",I254="Frakørselsflettestrækning",I254="Tilkørselsflettestrækning",I254="Frakørselsrampe",I254="Tilkørselsrampe"),Inddata!V269,"Irrelevant"))</f>
        <v>Irrelevant</v>
      </c>
      <c r="V254" s="4" t="str">
        <f>IF(W254="Lige",IF(AND(OR(I254="Frakørselsrampe",I254="Tilkørselsrampe"),Inddata!W269=""),"Lige ruderrampe",IF(OR(I254="Frakørselsrampe",I254="Tilkørselsrampe"),Inddata!W269,"Irrelevant")),"Irrelevant")</f>
        <v>Irrelevant</v>
      </c>
      <c r="W254" s="4" t="str">
        <f>IF(AND(OR(I254="Frakørselsrampe",I254="Tilkørselsrampe"),Inddata!X269=""),"Lige",IF(AND(OR(I254="Frakørselsrampe",I254="Tilkørselsrampe"),Inddata!X269&gt;10),Inddata!X269,"Irrelevant"))</f>
        <v>Irrelevant</v>
      </c>
      <c r="X254" s="4" t="str">
        <f>IF(AND(OR(I254="Frakørselsrampe",I254="Tilkørselsrampe"),OR(Inddata!Y269="",Inddata!Y269&gt;(G254*1000))),G254*1000,IF(AND(OR(I254="Frakørselsrampe",I254="Tilkørselsrampe"),Inddata!Y269&gt;0),Inddata!Y269,"Irrelevant"))</f>
        <v>Irrelevant</v>
      </c>
      <c r="Y254" s="4" t="str">
        <f>IF(AND(I254="Frakørselsrampe",Inddata!Z269=""),95,IF(AND(I254="Tilkørselsrampe",Inddata!Z269=""),45,IF(AND(OR(I254="Frakørselsrampe",I254="Tilkørselsrampe"),Inddata!Z269&gt;4,Inddata!Z269&lt;200),Inddata!Z269,"Irrelevant")))</f>
        <v>Irrelevant</v>
      </c>
      <c r="Z254" s="4" t="str">
        <f>IF(AND(OR(I254="Frakørselsrampe",I254="Tilkørselsrampe"),Inddata!AA269=""),"Lige",IF(AND(OR(I254="Frakørselsrampe",I254="Tilkørselsrampe"),Inddata!AA269&gt;10),Inddata!AA269,"Irrelevant"))</f>
        <v>Irrelevant</v>
      </c>
      <c r="AA254" s="4" t="str">
        <f>IF(X254="Irrelevant","Irrelevant",IF(AND(OR(I254="Frakørselsrampe",I254="Tilkørselsrampe"),OR(Inddata!AB269="",Inddata!AB269&gt;(G254*1000-X254))),G254*1000-X254,IF(AND(OR(I254="Frakørselsrampe",I254="Tilkørselsrampe"),Inddata!AB269&gt;0),Inddata!AB269,"Irrelevant")))</f>
        <v>Irrelevant</v>
      </c>
      <c r="AB254" s="4" t="str">
        <f>IF(AND(I254="Frakørselsrampe",Inddata!AC269=""),60,IF(AND(I254="Tilkørselsrampe",Inddata!AC269=""),80,IF(AND(OR(I254="Frakørselsrampe",I254="Tilkørselsrampe"),Inddata!AC269&gt;4,Inddata!AC269&lt;200),Inddata!AC269,"Irrelevant")))</f>
        <v>Irrelevant</v>
      </c>
      <c r="AC254" s="4" t="str">
        <f>IF(AND(OR(I254="Motorvejsstrækning",I254="Frakørselsflettestrækning",I254="Tilkørselsflettestrækning"),Inddata!AD269=""),"Nej",IF(OR(I254="Motorvejsstrækning",I254="Frakørselsflettestrækning",I254="Tilkørselsflettestrækning"),Inddata!AD269,"Irrelevant"))</f>
        <v>Irrelevant</v>
      </c>
      <c r="AD254" s="4" t="str">
        <f>IF(AND(OR(I254="Motorvejsstrækning",I254="Frakørselsflettestrækning",I254="Tilkørselsflettestrækning"),Inddata!AE269=""),"130 km/t",IF(OR(I254="Motorvejsstrækning",I254="Frakørselsflettestrækning",I254="Tilkørselsflettestrækning"),Inddata!AE269,"Irrelevant"))</f>
        <v>Irrelevant</v>
      </c>
      <c r="AE254" s="4" t="str">
        <f>IF(AND(I254="Tilkørselsflettestrækning",Inddata!AF269=""),"Nej",IF(I254="Tilkørselsflettestrækning",Inddata!AF269,"Irrelevant"))</f>
        <v>Irrelevant</v>
      </c>
      <c r="AF254" s="4" t="str">
        <f>IF(AND(AE254="Ja",Inddata!AG269&gt;0,Inddata!AG269&lt;1.00000001),Inddata!AG269,IF(OR(AE254="Nej",AE254="Ja"),0,"Irrelevant"))</f>
        <v>Irrelevant</v>
      </c>
    </row>
    <row r="255" spans="1:32" x14ac:dyDescent="0.25">
      <c r="A255" s="4" t="str">
        <f>IF(Inddata!A270="","",Inddata!A270)</f>
        <v/>
      </c>
      <c r="B255" s="4" t="str">
        <f>IF(Inddata!B270="","",Inddata!B270)</f>
        <v/>
      </c>
      <c r="C255" s="4" t="str">
        <f>IF(Inddata!C270="","",Inddata!C270)</f>
        <v/>
      </c>
      <c r="D255" s="4" t="str">
        <f>IF(Inddata!D270="","",Inddata!D270)</f>
        <v/>
      </c>
      <c r="E255" s="4" t="str">
        <f>IF(Inddata!E270="","",Inddata!E270)</f>
        <v/>
      </c>
      <c r="F255" s="4" t="str">
        <f>IF(Inddata!F270="","",Inddata!F270)</f>
        <v/>
      </c>
      <c r="G255" s="4">
        <f>IF(Inddata!G270="","",Inddata!G270)</f>
        <v>0</v>
      </c>
      <c r="H255" s="4" t="str">
        <f>IF(Inddata!H270&gt;0.5,Inddata!H270,"")</f>
        <v/>
      </c>
      <c r="I255" s="4" t="str">
        <f>IF(Inddata!I270="","",Inddata!I270)</f>
        <v/>
      </c>
      <c r="J255" s="4" t="str">
        <f>IF(AND(OR(I255="Motorvejsstrækning",I255="Frakørselsflettestrækning",I255="Tilkørselsflettestrækning"),Inddata!K270=""),2,IF(AND(OR(I255="Motorvejsstrækning",I255="Frakørselsflettestrækning",I255="Tilkørselsflettestrækning"),Inddata!K270&gt;0.5,Inddata!K270&lt;21),Inddata!K270,"Irrelevant"))</f>
        <v>Irrelevant</v>
      </c>
      <c r="K255" s="4" t="str">
        <f>IF(AND(OR(I255="Motorvejsstrækning",I255="Frakørselsflettestrækning",I255="Tilkørselsflettestrækning",I255="Frakørselsrampe",I255="Tilkørselsrampe"),Inddata!L270=""),3.5,IF(AND(OR(I255="Motorvejsstrækning",I255="Frakørselsflettestrækning",I255="Tilkørselsflettestrækning",I255="Frakørselsrampe",I255="Tilkørselsrampe"),Inddata!L270&gt;1.5,Inddata!L270&lt;11),Inddata!L270,"Irrelevant"))</f>
        <v>Irrelevant</v>
      </c>
      <c r="L255" s="4" t="str">
        <f>IF(AND(I255="Motorvejsstrækning",Inddata!M270=""),"Nej",IF(I255="Motorvejsstrækning",Inddata!M270,"Irrelevant"))</f>
        <v>Irrelevant</v>
      </c>
      <c r="M255" s="4" t="str">
        <f>IF(AND(L255="Ja",Inddata!N270&gt;0,Inddata!N270&lt;1.00000001),Inddata!N270,IF(OR(L255="Nej",L255="Ja"),0,"Irrelevant"))</f>
        <v>Irrelevant</v>
      </c>
      <c r="N255" s="4" t="str">
        <f>IF(AND(OR(I255="Motorvejsstrækning",I255="Frakørselsflettestrækning",I255="Tilkørselsflettestrækning"),Inddata!O270=""),3,IF(AND(OR(I255="Motorvejsstrækning",I255="Frakørselsflettestrækning",I255="Tilkørselsflettestrækning"),Inddata!O270&lt;11,Inddata!O270&gt;-0.00000001),Inddata!O270,"Irrelevant"))</f>
        <v>Irrelevant</v>
      </c>
      <c r="O255" s="4" t="str">
        <f>IF(AND(OR(I255="Motorvejsstrækning",I255="Frakørselsflettestrækning",I255="Tilkørselsflettestrækning",I255="Frakørselsrampe",I255="Tilkørselsrampe"),Inddata!P270=""),0.5,IF(AND(OR(I255="Motorvejsstrækning",I255="Frakørselsflettestrækning",I255="Tilkørselsflettestrækning",I255="Frakørselsrampe",I255="Tilkørselsrampe"),Inddata!P270&gt;-0.00000001,Inddata!P270&lt;11),Inddata!P270,"Irrelevant"))</f>
        <v>Irrelevant</v>
      </c>
      <c r="P255" s="4" t="str">
        <f>IF(AND(OR(I255="Motorvejsstrækning",I255="Frakørselsflettestrækning",I255="Tilkørselsflettestrækning"),Inddata!Q270=""),5,IF(AND(OR(I255="Motorvejsstrækning",I255="Frakørselsflettestrækning",I255="Tilkørselsflettestrækning"),Inddata!Q270&gt;-0.00000001,Inddata!Q270&lt;101),Inddata!Q270,"Irrelevant"))</f>
        <v>Irrelevant</v>
      </c>
      <c r="Q255" s="4" t="str">
        <f>IF(AND(OR(I255="Motorvejsstrækning",I255="Frakørselsflettestrækning",I255="Tilkørselsflettestrækning"),Inddata!R270=""),"Lige",IF(AND(OR(I255="Motorvejsstrækning",I255="Frakørselsflettestrækning",I255="Tilkørselsflettestrækning"),Inddata!R270&gt;10),Inddata!R270,"Irrelevant"))</f>
        <v>Irrelevant</v>
      </c>
      <c r="R255" s="4" t="str">
        <f>IF(Q255="Lige",0,IF(AND(OR(I255="Motorvejsstrækning",I255="Frakørselsflettestrækning",I255="Tilkørselsflettestrækning"),OR(Inddata!S270="",Inddata!S270&gt;(G255*1000))),G255*1000,IF(AND(OR(I255="Motorvejsstrækning",I255="Frakørselsflettestrækning",I255="Tilkørselsflettestrækning"),Inddata!S270&gt;0),Inddata!S270,"Irrelevant")))</f>
        <v>Irrelevant</v>
      </c>
      <c r="S255" s="4" t="str">
        <f>IF(AND(OR(I255="Motorvejsstrækning",I255="Frakørselsflettestrækning",I255="Tilkørselsflettestrækning"),Inddata!T270=""),"Lige",IF(AND(OR(I255="Motorvejsstrækning",I255="Frakørselsflettestrækning",I255="Tilkørselsflettestrækning"),Inddata!T270&gt;10),Inddata!T270,"Irrelevant"))</f>
        <v>Irrelevant</v>
      </c>
      <c r="T255" s="4" t="str">
        <f>IF(S255="Lige",0,IF(R255="Irrelevant","Irrelevant",IF(AND(OR(I255="Motorvejsstrækning",I255="Frakørselsflettestrækning",I255="Tilkørselsflettestrækning"),OR(Inddata!U270="",Inddata!U270&gt;(G255*1000-R255))),G255*1000-R255,IF(AND(OR(I255="Motorvejsstrækning",I255="Frakørselsflettestrækning",I255="Tilkørselsflettestrækning"),Inddata!U270&gt;0),Inddata!U270,"Irrelevant"))))</f>
        <v>Irrelevant</v>
      </c>
      <c r="U255" s="4" t="str">
        <f>IF(AND(OR(I255="Motorvejsstrækning",I255="Frakørselsflettestrækning",I255="Tilkørselsflettestrækning",I255="Frakørselsrampe",I255="Tilkørselsrampe"),Inddata!V270=""),"Nej",IF(OR(I255="Motorvejsstrækning",I255="Frakørselsflettestrækning",I255="Tilkørselsflettestrækning",I255="Frakørselsrampe",I255="Tilkørselsrampe"),Inddata!V270,"Irrelevant"))</f>
        <v>Irrelevant</v>
      </c>
      <c r="V255" s="4" t="str">
        <f>IF(W255="Lige",IF(AND(OR(I255="Frakørselsrampe",I255="Tilkørselsrampe"),Inddata!W270=""),"Lige ruderrampe",IF(OR(I255="Frakørselsrampe",I255="Tilkørselsrampe"),Inddata!W270,"Irrelevant")),"Irrelevant")</f>
        <v>Irrelevant</v>
      </c>
      <c r="W255" s="4" t="str">
        <f>IF(AND(OR(I255="Frakørselsrampe",I255="Tilkørselsrampe"),Inddata!X270=""),"Lige",IF(AND(OR(I255="Frakørselsrampe",I255="Tilkørselsrampe"),Inddata!X270&gt;10),Inddata!X270,"Irrelevant"))</f>
        <v>Irrelevant</v>
      </c>
      <c r="X255" s="4" t="str">
        <f>IF(AND(OR(I255="Frakørselsrampe",I255="Tilkørselsrampe"),OR(Inddata!Y270="",Inddata!Y270&gt;(G255*1000))),G255*1000,IF(AND(OR(I255="Frakørselsrampe",I255="Tilkørselsrampe"),Inddata!Y270&gt;0),Inddata!Y270,"Irrelevant"))</f>
        <v>Irrelevant</v>
      </c>
      <c r="Y255" s="4" t="str">
        <f>IF(AND(I255="Frakørselsrampe",Inddata!Z270=""),95,IF(AND(I255="Tilkørselsrampe",Inddata!Z270=""),45,IF(AND(OR(I255="Frakørselsrampe",I255="Tilkørselsrampe"),Inddata!Z270&gt;4,Inddata!Z270&lt;200),Inddata!Z270,"Irrelevant")))</f>
        <v>Irrelevant</v>
      </c>
      <c r="Z255" s="4" t="str">
        <f>IF(AND(OR(I255="Frakørselsrampe",I255="Tilkørselsrampe"),Inddata!AA270=""),"Lige",IF(AND(OR(I255="Frakørselsrampe",I255="Tilkørselsrampe"),Inddata!AA270&gt;10),Inddata!AA270,"Irrelevant"))</f>
        <v>Irrelevant</v>
      </c>
      <c r="AA255" s="4" t="str">
        <f>IF(X255="Irrelevant","Irrelevant",IF(AND(OR(I255="Frakørselsrampe",I255="Tilkørselsrampe"),OR(Inddata!AB270="",Inddata!AB270&gt;(G255*1000-X255))),G255*1000-X255,IF(AND(OR(I255="Frakørselsrampe",I255="Tilkørselsrampe"),Inddata!AB270&gt;0),Inddata!AB270,"Irrelevant")))</f>
        <v>Irrelevant</v>
      </c>
      <c r="AB255" s="4" t="str">
        <f>IF(AND(I255="Frakørselsrampe",Inddata!AC270=""),60,IF(AND(I255="Tilkørselsrampe",Inddata!AC270=""),80,IF(AND(OR(I255="Frakørselsrampe",I255="Tilkørselsrampe"),Inddata!AC270&gt;4,Inddata!AC270&lt;200),Inddata!AC270,"Irrelevant")))</f>
        <v>Irrelevant</v>
      </c>
      <c r="AC255" s="4" t="str">
        <f>IF(AND(OR(I255="Motorvejsstrækning",I255="Frakørselsflettestrækning",I255="Tilkørselsflettestrækning"),Inddata!AD270=""),"Nej",IF(OR(I255="Motorvejsstrækning",I255="Frakørselsflettestrækning",I255="Tilkørselsflettestrækning"),Inddata!AD270,"Irrelevant"))</f>
        <v>Irrelevant</v>
      </c>
      <c r="AD255" s="4" t="str">
        <f>IF(AND(OR(I255="Motorvejsstrækning",I255="Frakørselsflettestrækning",I255="Tilkørselsflettestrækning"),Inddata!AE270=""),"130 km/t",IF(OR(I255="Motorvejsstrækning",I255="Frakørselsflettestrækning",I255="Tilkørselsflettestrækning"),Inddata!AE270,"Irrelevant"))</f>
        <v>Irrelevant</v>
      </c>
      <c r="AE255" s="4" t="str">
        <f>IF(AND(I255="Tilkørselsflettestrækning",Inddata!AF270=""),"Nej",IF(I255="Tilkørselsflettestrækning",Inddata!AF270,"Irrelevant"))</f>
        <v>Irrelevant</v>
      </c>
      <c r="AF255" s="4" t="str">
        <f>IF(AND(AE255="Ja",Inddata!AG270&gt;0,Inddata!AG270&lt;1.00000001),Inddata!AG270,IF(OR(AE255="Nej",AE255="Ja"),0,"Irrelevant"))</f>
        <v>Irrelevant</v>
      </c>
    </row>
    <row r="256" spans="1:32" x14ac:dyDescent="0.25">
      <c r="A256" s="4" t="str">
        <f>IF(Inddata!A271="","",Inddata!A271)</f>
        <v/>
      </c>
      <c r="B256" s="4" t="str">
        <f>IF(Inddata!B271="","",Inddata!B271)</f>
        <v/>
      </c>
      <c r="C256" s="4" t="str">
        <f>IF(Inddata!C271="","",Inddata!C271)</f>
        <v/>
      </c>
      <c r="D256" s="4" t="str">
        <f>IF(Inddata!D271="","",Inddata!D271)</f>
        <v/>
      </c>
      <c r="E256" s="4" t="str">
        <f>IF(Inddata!E271="","",Inddata!E271)</f>
        <v/>
      </c>
      <c r="F256" s="4" t="str">
        <f>IF(Inddata!F271="","",Inddata!F271)</f>
        <v/>
      </c>
      <c r="G256" s="4">
        <f>IF(Inddata!G271="","",Inddata!G271)</f>
        <v>0</v>
      </c>
      <c r="H256" s="4" t="str">
        <f>IF(Inddata!H271&gt;0.5,Inddata!H271,"")</f>
        <v/>
      </c>
      <c r="I256" s="4" t="str">
        <f>IF(Inddata!I271="","",Inddata!I271)</f>
        <v/>
      </c>
      <c r="J256" s="4" t="str">
        <f>IF(AND(OR(I256="Motorvejsstrækning",I256="Frakørselsflettestrækning",I256="Tilkørselsflettestrækning"),Inddata!K271=""),2,IF(AND(OR(I256="Motorvejsstrækning",I256="Frakørselsflettestrækning",I256="Tilkørselsflettestrækning"),Inddata!K271&gt;0.5,Inddata!K271&lt;21),Inddata!K271,"Irrelevant"))</f>
        <v>Irrelevant</v>
      </c>
      <c r="K256" s="4" t="str">
        <f>IF(AND(OR(I256="Motorvejsstrækning",I256="Frakørselsflettestrækning",I256="Tilkørselsflettestrækning",I256="Frakørselsrampe",I256="Tilkørselsrampe"),Inddata!L271=""),3.5,IF(AND(OR(I256="Motorvejsstrækning",I256="Frakørselsflettestrækning",I256="Tilkørselsflettestrækning",I256="Frakørselsrampe",I256="Tilkørselsrampe"),Inddata!L271&gt;1.5,Inddata!L271&lt;11),Inddata!L271,"Irrelevant"))</f>
        <v>Irrelevant</v>
      </c>
      <c r="L256" s="4" t="str">
        <f>IF(AND(I256="Motorvejsstrækning",Inddata!M271=""),"Nej",IF(I256="Motorvejsstrækning",Inddata!M271,"Irrelevant"))</f>
        <v>Irrelevant</v>
      </c>
      <c r="M256" s="4" t="str">
        <f>IF(AND(L256="Ja",Inddata!N271&gt;0,Inddata!N271&lt;1.00000001),Inddata!N271,IF(OR(L256="Nej",L256="Ja"),0,"Irrelevant"))</f>
        <v>Irrelevant</v>
      </c>
      <c r="N256" s="4" t="str">
        <f>IF(AND(OR(I256="Motorvejsstrækning",I256="Frakørselsflettestrækning",I256="Tilkørselsflettestrækning"),Inddata!O271=""),3,IF(AND(OR(I256="Motorvejsstrækning",I256="Frakørselsflettestrækning",I256="Tilkørselsflettestrækning"),Inddata!O271&lt;11,Inddata!O271&gt;-0.00000001),Inddata!O271,"Irrelevant"))</f>
        <v>Irrelevant</v>
      </c>
      <c r="O256" s="4" t="str">
        <f>IF(AND(OR(I256="Motorvejsstrækning",I256="Frakørselsflettestrækning",I256="Tilkørselsflettestrækning",I256="Frakørselsrampe",I256="Tilkørselsrampe"),Inddata!P271=""),0.5,IF(AND(OR(I256="Motorvejsstrækning",I256="Frakørselsflettestrækning",I256="Tilkørselsflettestrækning",I256="Frakørselsrampe",I256="Tilkørselsrampe"),Inddata!P271&gt;-0.00000001,Inddata!P271&lt;11),Inddata!P271,"Irrelevant"))</f>
        <v>Irrelevant</v>
      </c>
      <c r="P256" s="4" t="str">
        <f>IF(AND(OR(I256="Motorvejsstrækning",I256="Frakørselsflettestrækning",I256="Tilkørselsflettestrækning"),Inddata!Q271=""),5,IF(AND(OR(I256="Motorvejsstrækning",I256="Frakørselsflettestrækning",I256="Tilkørselsflettestrækning"),Inddata!Q271&gt;-0.00000001,Inddata!Q271&lt;101),Inddata!Q271,"Irrelevant"))</f>
        <v>Irrelevant</v>
      </c>
      <c r="Q256" s="4" t="str">
        <f>IF(AND(OR(I256="Motorvejsstrækning",I256="Frakørselsflettestrækning",I256="Tilkørselsflettestrækning"),Inddata!R271=""),"Lige",IF(AND(OR(I256="Motorvejsstrækning",I256="Frakørselsflettestrækning",I256="Tilkørselsflettestrækning"),Inddata!R271&gt;10),Inddata!R271,"Irrelevant"))</f>
        <v>Irrelevant</v>
      </c>
      <c r="R256" s="4" t="str">
        <f>IF(Q256="Lige",0,IF(AND(OR(I256="Motorvejsstrækning",I256="Frakørselsflettestrækning",I256="Tilkørselsflettestrækning"),OR(Inddata!S271="",Inddata!S271&gt;(G256*1000))),G256*1000,IF(AND(OR(I256="Motorvejsstrækning",I256="Frakørselsflettestrækning",I256="Tilkørselsflettestrækning"),Inddata!S271&gt;0),Inddata!S271,"Irrelevant")))</f>
        <v>Irrelevant</v>
      </c>
      <c r="S256" s="4" t="str">
        <f>IF(AND(OR(I256="Motorvejsstrækning",I256="Frakørselsflettestrækning",I256="Tilkørselsflettestrækning"),Inddata!T271=""),"Lige",IF(AND(OR(I256="Motorvejsstrækning",I256="Frakørselsflettestrækning",I256="Tilkørselsflettestrækning"),Inddata!T271&gt;10),Inddata!T271,"Irrelevant"))</f>
        <v>Irrelevant</v>
      </c>
      <c r="T256" s="4" t="str">
        <f>IF(S256="Lige",0,IF(R256="Irrelevant","Irrelevant",IF(AND(OR(I256="Motorvejsstrækning",I256="Frakørselsflettestrækning",I256="Tilkørselsflettestrækning"),OR(Inddata!U271="",Inddata!U271&gt;(G256*1000-R256))),G256*1000-R256,IF(AND(OR(I256="Motorvejsstrækning",I256="Frakørselsflettestrækning",I256="Tilkørselsflettestrækning"),Inddata!U271&gt;0),Inddata!U271,"Irrelevant"))))</f>
        <v>Irrelevant</v>
      </c>
      <c r="U256" s="4" t="str">
        <f>IF(AND(OR(I256="Motorvejsstrækning",I256="Frakørselsflettestrækning",I256="Tilkørselsflettestrækning",I256="Frakørselsrampe",I256="Tilkørselsrampe"),Inddata!V271=""),"Nej",IF(OR(I256="Motorvejsstrækning",I256="Frakørselsflettestrækning",I256="Tilkørselsflettestrækning",I256="Frakørselsrampe",I256="Tilkørselsrampe"),Inddata!V271,"Irrelevant"))</f>
        <v>Irrelevant</v>
      </c>
      <c r="V256" s="4" t="str">
        <f>IF(W256="Lige",IF(AND(OR(I256="Frakørselsrampe",I256="Tilkørselsrampe"),Inddata!W271=""),"Lige ruderrampe",IF(OR(I256="Frakørselsrampe",I256="Tilkørselsrampe"),Inddata!W271,"Irrelevant")),"Irrelevant")</f>
        <v>Irrelevant</v>
      </c>
      <c r="W256" s="4" t="str">
        <f>IF(AND(OR(I256="Frakørselsrampe",I256="Tilkørselsrampe"),Inddata!X271=""),"Lige",IF(AND(OR(I256="Frakørselsrampe",I256="Tilkørselsrampe"),Inddata!X271&gt;10),Inddata!X271,"Irrelevant"))</f>
        <v>Irrelevant</v>
      </c>
      <c r="X256" s="4" t="str">
        <f>IF(AND(OR(I256="Frakørselsrampe",I256="Tilkørselsrampe"),OR(Inddata!Y271="",Inddata!Y271&gt;(G256*1000))),G256*1000,IF(AND(OR(I256="Frakørselsrampe",I256="Tilkørselsrampe"),Inddata!Y271&gt;0),Inddata!Y271,"Irrelevant"))</f>
        <v>Irrelevant</v>
      </c>
      <c r="Y256" s="4" t="str">
        <f>IF(AND(I256="Frakørselsrampe",Inddata!Z271=""),95,IF(AND(I256="Tilkørselsrampe",Inddata!Z271=""),45,IF(AND(OR(I256="Frakørselsrampe",I256="Tilkørselsrampe"),Inddata!Z271&gt;4,Inddata!Z271&lt;200),Inddata!Z271,"Irrelevant")))</f>
        <v>Irrelevant</v>
      </c>
      <c r="Z256" s="4" t="str">
        <f>IF(AND(OR(I256="Frakørselsrampe",I256="Tilkørselsrampe"),Inddata!AA271=""),"Lige",IF(AND(OR(I256="Frakørselsrampe",I256="Tilkørselsrampe"),Inddata!AA271&gt;10),Inddata!AA271,"Irrelevant"))</f>
        <v>Irrelevant</v>
      </c>
      <c r="AA256" s="4" t="str">
        <f>IF(X256="Irrelevant","Irrelevant",IF(AND(OR(I256="Frakørselsrampe",I256="Tilkørselsrampe"),OR(Inddata!AB271="",Inddata!AB271&gt;(G256*1000-X256))),G256*1000-X256,IF(AND(OR(I256="Frakørselsrampe",I256="Tilkørselsrampe"),Inddata!AB271&gt;0),Inddata!AB271,"Irrelevant")))</f>
        <v>Irrelevant</v>
      </c>
      <c r="AB256" s="4" t="str">
        <f>IF(AND(I256="Frakørselsrampe",Inddata!AC271=""),60,IF(AND(I256="Tilkørselsrampe",Inddata!AC271=""),80,IF(AND(OR(I256="Frakørselsrampe",I256="Tilkørselsrampe"),Inddata!AC271&gt;4,Inddata!AC271&lt;200),Inddata!AC271,"Irrelevant")))</f>
        <v>Irrelevant</v>
      </c>
      <c r="AC256" s="4" t="str">
        <f>IF(AND(OR(I256="Motorvejsstrækning",I256="Frakørselsflettestrækning",I256="Tilkørselsflettestrækning"),Inddata!AD271=""),"Nej",IF(OR(I256="Motorvejsstrækning",I256="Frakørselsflettestrækning",I256="Tilkørselsflettestrækning"),Inddata!AD271,"Irrelevant"))</f>
        <v>Irrelevant</v>
      </c>
      <c r="AD256" s="4" t="str">
        <f>IF(AND(OR(I256="Motorvejsstrækning",I256="Frakørselsflettestrækning",I256="Tilkørselsflettestrækning"),Inddata!AE271=""),"130 km/t",IF(OR(I256="Motorvejsstrækning",I256="Frakørselsflettestrækning",I256="Tilkørselsflettestrækning"),Inddata!AE271,"Irrelevant"))</f>
        <v>Irrelevant</v>
      </c>
      <c r="AE256" s="4" t="str">
        <f>IF(AND(I256="Tilkørselsflettestrækning",Inddata!AF271=""),"Nej",IF(I256="Tilkørselsflettestrækning",Inddata!AF271,"Irrelevant"))</f>
        <v>Irrelevant</v>
      </c>
      <c r="AF256" s="4" t="str">
        <f>IF(AND(AE256="Ja",Inddata!AG271&gt;0,Inddata!AG271&lt;1.00000001),Inddata!AG271,IF(OR(AE256="Nej",AE256="Ja"),0,"Irrelevant"))</f>
        <v>Irrelevant</v>
      </c>
    </row>
    <row r="257" spans="1:32" x14ac:dyDescent="0.25">
      <c r="A257" s="4" t="str">
        <f>IF(Inddata!A272="","",Inddata!A272)</f>
        <v/>
      </c>
      <c r="B257" s="4" t="str">
        <f>IF(Inddata!B272="","",Inddata!B272)</f>
        <v/>
      </c>
      <c r="C257" s="4" t="str">
        <f>IF(Inddata!C272="","",Inddata!C272)</f>
        <v/>
      </c>
      <c r="D257" s="4" t="str">
        <f>IF(Inddata!D272="","",Inddata!D272)</f>
        <v/>
      </c>
      <c r="E257" s="4" t="str">
        <f>IF(Inddata!E272="","",Inddata!E272)</f>
        <v/>
      </c>
      <c r="F257" s="4" t="str">
        <f>IF(Inddata!F272="","",Inddata!F272)</f>
        <v/>
      </c>
      <c r="G257" s="4">
        <f>IF(Inddata!G272="","",Inddata!G272)</f>
        <v>0</v>
      </c>
      <c r="H257" s="4" t="str">
        <f>IF(Inddata!H272&gt;0.5,Inddata!H272,"")</f>
        <v/>
      </c>
      <c r="I257" s="4" t="str">
        <f>IF(Inddata!I272="","",Inddata!I272)</f>
        <v/>
      </c>
      <c r="J257" s="4" t="str">
        <f>IF(AND(OR(I257="Motorvejsstrækning",I257="Frakørselsflettestrækning",I257="Tilkørselsflettestrækning"),Inddata!K272=""),2,IF(AND(OR(I257="Motorvejsstrækning",I257="Frakørselsflettestrækning",I257="Tilkørselsflettestrækning"),Inddata!K272&gt;0.5,Inddata!K272&lt;21),Inddata!K272,"Irrelevant"))</f>
        <v>Irrelevant</v>
      </c>
      <c r="K257" s="4" t="str">
        <f>IF(AND(OR(I257="Motorvejsstrækning",I257="Frakørselsflettestrækning",I257="Tilkørselsflettestrækning",I257="Frakørselsrampe",I257="Tilkørselsrampe"),Inddata!L272=""),3.5,IF(AND(OR(I257="Motorvejsstrækning",I257="Frakørselsflettestrækning",I257="Tilkørselsflettestrækning",I257="Frakørselsrampe",I257="Tilkørselsrampe"),Inddata!L272&gt;1.5,Inddata!L272&lt;11),Inddata!L272,"Irrelevant"))</f>
        <v>Irrelevant</v>
      </c>
      <c r="L257" s="4" t="str">
        <f>IF(AND(I257="Motorvejsstrækning",Inddata!M272=""),"Nej",IF(I257="Motorvejsstrækning",Inddata!M272,"Irrelevant"))</f>
        <v>Irrelevant</v>
      </c>
      <c r="M257" s="4" t="str">
        <f>IF(AND(L257="Ja",Inddata!N272&gt;0,Inddata!N272&lt;1.00000001),Inddata!N272,IF(OR(L257="Nej",L257="Ja"),0,"Irrelevant"))</f>
        <v>Irrelevant</v>
      </c>
      <c r="N257" s="4" t="str">
        <f>IF(AND(OR(I257="Motorvejsstrækning",I257="Frakørselsflettestrækning",I257="Tilkørselsflettestrækning"),Inddata!O272=""),3,IF(AND(OR(I257="Motorvejsstrækning",I257="Frakørselsflettestrækning",I257="Tilkørselsflettestrækning"),Inddata!O272&lt;11,Inddata!O272&gt;-0.00000001),Inddata!O272,"Irrelevant"))</f>
        <v>Irrelevant</v>
      </c>
      <c r="O257" s="4" t="str">
        <f>IF(AND(OR(I257="Motorvejsstrækning",I257="Frakørselsflettestrækning",I257="Tilkørselsflettestrækning",I257="Frakørselsrampe",I257="Tilkørselsrampe"),Inddata!P272=""),0.5,IF(AND(OR(I257="Motorvejsstrækning",I257="Frakørselsflettestrækning",I257="Tilkørselsflettestrækning",I257="Frakørselsrampe",I257="Tilkørselsrampe"),Inddata!P272&gt;-0.00000001,Inddata!P272&lt;11),Inddata!P272,"Irrelevant"))</f>
        <v>Irrelevant</v>
      </c>
      <c r="P257" s="4" t="str">
        <f>IF(AND(OR(I257="Motorvejsstrækning",I257="Frakørselsflettestrækning",I257="Tilkørselsflettestrækning"),Inddata!Q272=""),5,IF(AND(OR(I257="Motorvejsstrækning",I257="Frakørselsflettestrækning",I257="Tilkørselsflettestrækning"),Inddata!Q272&gt;-0.00000001,Inddata!Q272&lt;101),Inddata!Q272,"Irrelevant"))</f>
        <v>Irrelevant</v>
      </c>
      <c r="Q257" s="4" t="str">
        <f>IF(AND(OR(I257="Motorvejsstrækning",I257="Frakørselsflettestrækning",I257="Tilkørselsflettestrækning"),Inddata!R272=""),"Lige",IF(AND(OR(I257="Motorvejsstrækning",I257="Frakørselsflettestrækning",I257="Tilkørselsflettestrækning"),Inddata!R272&gt;10),Inddata!R272,"Irrelevant"))</f>
        <v>Irrelevant</v>
      </c>
      <c r="R257" s="4" t="str">
        <f>IF(Q257="Lige",0,IF(AND(OR(I257="Motorvejsstrækning",I257="Frakørselsflettestrækning",I257="Tilkørselsflettestrækning"),OR(Inddata!S272="",Inddata!S272&gt;(G257*1000))),G257*1000,IF(AND(OR(I257="Motorvejsstrækning",I257="Frakørselsflettestrækning",I257="Tilkørselsflettestrækning"),Inddata!S272&gt;0),Inddata!S272,"Irrelevant")))</f>
        <v>Irrelevant</v>
      </c>
      <c r="S257" s="4" t="str">
        <f>IF(AND(OR(I257="Motorvejsstrækning",I257="Frakørselsflettestrækning",I257="Tilkørselsflettestrækning"),Inddata!T272=""),"Lige",IF(AND(OR(I257="Motorvejsstrækning",I257="Frakørselsflettestrækning",I257="Tilkørselsflettestrækning"),Inddata!T272&gt;10),Inddata!T272,"Irrelevant"))</f>
        <v>Irrelevant</v>
      </c>
      <c r="T257" s="4" t="str">
        <f>IF(S257="Lige",0,IF(R257="Irrelevant","Irrelevant",IF(AND(OR(I257="Motorvejsstrækning",I257="Frakørselsflettestrækning",I257="Tilkørselsflettestrækning"),OR(Inddata!U272="",Inddata!U272&gt;(G257*1000-R257))),G257*1000-R257,IF(AND(OR(I257="Motorvejsstrækning",I257="Frakørselsflettestrækning",I257="Tilkørselsflettestrækning"),Inddata!U272&gt;0),Inddata!U272,"Irrelevant"))))</f>
        <v>Irrelevant</v>
      </c>
      <c r="U257" s="4" t="str">
        <f>IF(AND(OR(I257="Motorvejsstrækning",I257="Frakørselsflettestrækning",I257="Tilkørselsflettestrækning",I257="Frakørselsrampe",I257="Tilkørselsrampe"),Inddata!V272=""),"Nej",IF(OR(I257="Motorvejsstrækning",I257="Frakørselsflettestrækning",I257="Tilkørselsflettestrækning",I257="Frakørselsrampe",I257="Tilkørselsrampe"),Inddata!V272,"Irrelevant"))</f>
        <v>Irrelevant</v>
      </c>
      <c r="V257" s="4" t="str">
        <f>IF(W257="Lige",IF(AND(OR(I257="Frakørselsrampe",I257="Tilkørselsrampe"),Inddata!W272=""),"Lige ruderrampe",IF(OR(I257="Frakørselsrampe",I257="Tilkørselsrampe"),Inddata!W272,"Irrelevant")),"Irrelevant")</f>
        <v>Irrelevant</v>
      </c>
      <c r="W257" s="4" t="str">
        <f>IF(AND(OR(I257="Frakørselsrampe",I257="Tilkørselsrampe"),Inddata!X272=""),"Lige",IF(AND(OR(I257="Frakørselsrampe",I257="Tilkørselsrampe"),Inddata!X272&gt;10),Inddata!X272,"Irrelevant"))</f>
        <v>Irrelevant</v>
      </c>
      <c r="X257" s="4" t="str">
        <f>IF(AND(OR(I257="Frakørselsrampe",I257="Tilkørselsrampe"),OR(Inddata!Y272="",Inddata!Y272&gt;(G257*1000))),G257*1000,IF(AND(OR(I257="Frakørselsrampe",I257="Tilkørselsrampe"),Inddata!Y272&gt;0),Inddata!Y272,"Irrelevant"))</f>
        <v>Irrelevant</v>
      </c>
      <c r="Y257" s="4" t="str">
        <f>IF(AND(I257="Frakørselsrampe",Inddata!Z272=""),95,IF(AND(I257="Tilkørselsrampe",Inddata!Z272=""),45,IF(AND(OR(I257="Frakørselsrampe",I257="Tilkørselsrampe"),Inddata!Z272&gt;4,Inddata!Z272&lt;200),Inddata!Z272,"Irrelevant")))</f>
        <v>Irrelevant</v>
      </c>
      <c r="Z257" s="4" t="str">
        <f>IF(AND(OR(I257="Frakørselsrampe",I257="Tilkørselsrampe"),Inddata!AA272=""),"Lige",IF(AND(OR(I257="Frakørselsrampe",I257="Tilkørselsrampe"),Inddata!AA272&gt;10),Inddata!AA272,"Irrelevant"))</f>
        <v>Irrelevant</v>
      </c>
      <c r="AA257" s="4" t="str">
        <f>IF(X257="Irrelevant","Irrelevant",IF(AND(OR(I257="Frakørselsrampe",I257="Tilkørselsrampe"),OR(Inddata!AB272="",Inddata!AB272&gt;(G257*1000-X257))),G257*1000-X257,IF(AND(OR(I257="Frakørselsrampe",I257="Tilkørselsrampe"),Inddata!AB272&gt;0),Inddata!AB272,"Irrelevant")))</f>
        <v>Irrelevant</v>
      </c>
      <c r="AB257" s="4" t="str">
        <f>IF(AND(I257="Frakørselsrampe",Inddata!AC272=""),60,IF(AND(I257="Tilkørselsrampe",Inddata!AC272=""),80,IF(AND(OR(I257="Frakørselsrampe",I257="Tilkørselsrampe"),Inddata!AC272&gt;4,Inddata!AC272&lt;200),Inddata!AC272,"Irrelevant")))</f>
        <v>Irrelevant</v>
      </c>
      <c r="AC257" s="4" t="str">
        <f>IF(AND(OR(I257="Motorvejsstrækning",I257="Frakørselsflettestrækning",I257="Tilkørselsflettestrækning"),Inddata!AD272=""),"Nej",IF(OR(I257="Motorvejsstrækning",I257="Frakørselsflettestrækning",I257="Tilkørselsflettestrækning"),Inddata!AD272,"Irrelevant"))</f>
        <v>Irrelevant</v>
      </c>
      <c r="AD257" s="4" t="str">
        <f>IF(AND(OR(I257="Motorvejsstrækning",I257="Frakørselsflettestrækning",I257="Tilkørselsflettestrækning"),Inddata!AE272=""),"130 km/t",IF(OR(I257="Motorvejsstrækning",I257="Frakørselsflettestrækning",I257="Tilkørselsflettestrækning"),Inddata!AE272,"Irrelevant"))</f>
        <v>Irrelevant</v>
      </c>
      <c r="AE257" s="4" t="str">
        <f>IF(AND(I257="Tilkørselsflettestrækning",Inddata!AF272=""),"Nej",IF(I257="Tilkørselsflettestrækning",Inddata!AF272,"Irrelevant"))</f>
        <v>Irrelevant</v>
      </c>
      <c r="AF257" s="4" t="str">
        <f>IF(AND(AE257="Ja",Inddata!AG272&gt;0,Inddata!AG272&lt;1.00000001),Inddata!AG272,IF(OR(AE257="Nej",AE257="Ja"),0,"Irrelevant"))</f>
        <v>Irrelevant</v>
      </c>
    </row>
    <row r="258" spans="1:32" x14ac:dyDescent="0.25">
      <c r="A258" s="4" t="str">
        <f>IF(Inddata!A273="","",Inddata!A273)</f>
        <v/>
      </c>
      <c r="B258" s="4" t="str">
        <f>IF(Inddata!B273="","",Inddata!B273)</f>
        <v/>
      </c>
      <c r="C258" s="4" t="str">
        <f>IF(Inddata!C273="","",Inddata!C273)</f>
        <v/>
      </c>
      <c r="D258" s="4" t="str">
        <f>IF(Inddata!D273="","",Inddata!D273)</f>
        <v/>
      </c>
      <c r="E258" s="4" t="str">
        <f>IF(Inddata!E273="","",Inddata!E273)</f>
        <v/>
      </c>
      <c r="F258" s="4" t="str">
        <f>IF(Inddata!F273="","",Inddata!F273)</f>
        <v/>
      </c>
      <c r="G258" s="4">
        <f>IF(Inddata!G273="","",Inddata!G273)</f>
        <v>0</v>
      </c>
      <c r="H258" s="4" t="str">
        <f>IF(Inddata!H273&gt;0.5,Inddata!H273,"")</f>
        <v/>
      </c>
      <c r="I258" s="4" t="str">
        <f>IF(Inddata!I273="","",Inddata!I273)</f>
        <v/>
      </c>
      <c r="J258" s="4" t="str">
        <f>IF(AND(OR(I258="Motorvejsstrækning",I258="Frakørselsflettestrækning",I258="Tilkørselsflettestrækning"),Inddata!K273=""),2,IF(AND(OR(I258="Motorvejsstrækning",I258="Frakørselsflettestrækning",I258="Tilkørselsflettestrækning"),Inddata!K273&gt;0.5,Inddata!K273&lt;21),Inddata!K273,"Irrelevant"))</f>
        <v>Irrelevant</v>
      </c>
      <c r="K258" s="4" t="str">
        <f>IF(AND(OR(I258="Motorvejsstrækning",I258="Frakørselsflettestrækning",I258="Tilkørselsflettestrækning",I258="Frakørselsrampe",I258="Tilkørselsrampe"),Inddata!L273=""),3.5,IF(AND(OR(I258="Motorvejsstrækning",I258="Frakørselsflettestrækning",I258="Tilkørselsflettestrækning",I258="Frakørselsrampe",I258="Tilkørselsrampe"),Inddata!L273&gt;1.5,Inddata!L273&lt;11),Inddata!L273,"Irrelevant"))</f>
        <v>Irrelevant</v>
      </c>
      <c r="L258" s="4" t="str">
        <f>IF(AND(I258="Motorvejsstrækning",Inddata!M273=""),"Nej",IF(I258="Motorvejsstrækning",Inddata!M273,"Irrelevant"))</f>
        <v>Irrelevant</v>
      </c>
      <c r="M258" s="4" t="str">
        <f>IF(AND(L258="Ja",Inddata!N273&gt;0,Inddata!N273&lt;1.00000001),Inddata!N273,IF(OR(L258="Nej",L258="Ja"),0,"Irrelevant"))</f>
        <v>Irrelevant</v>
      </c>
      <c r="N258" s="4" t="str">
        <f>IF(AND(OR(I258="Motorvejsstrækning",I258="Frakørselsflettestrækning",I258="Tilkørselsflettestrækning"),Inddata!O273=""),3,IF(AND(OR(I258="Motorvejsstrækning",I258="Frakørselsflettestrækning",I258="Tilkørselsflettestrækning"),Inddata!O273&lt;11,Inddata!O273&gt;-0.00000001),Inddata!O273,"Irrelevant"))</f>
        <v>Irrelevant</v>
      </c>
      <c r="O258" s="4" t="str">
        <f>IF(AND(OR(I258="Motorvejsstrækning",I258="Frakørselsflettestrækning",I258="Tilkørselsflettestrækning",I258="Frakørselsrampe",I258="Tilkørselsrampe"),Inddata!P273=""),0.5,IF(AND(OR(I258="Motorvejsstrækning",I258="Frakørselsflettestrækning",I258="Tilkørselsflettestrækning",I258="Frakørselsrampe",I258="Tilkørselsrampe"),Inddata!P273&gt;-0.00000001,Inddata!P273&lt;11),Inddata!P273,"Irrelevant"))</f>
        <v>Irrelevant</v>
      </c>
      <c r="P258" s="4" t="str">
        <f>IF(AND(OR(I258="Motorvejsstrækning",I258="Frakørselsflettestrækning",I258="Tilkørselsflettestrækning"),Inddata!Q273=""),5,IF(AND(OR(I258="Motorvejsstrækning",I258="Frakørselsflettestrækning",I258="Tilkørselsflettestrækning"),Inddata!Q273&gt;-0.00000001,Inddata!Q273&lt;101),Inddata!Q273,"Irrelevant"))</f>
        <v>Irrelevant</v>
      </c>
      <c r="Q258" s="4" t="str">
        <f>IF(AND(OR(I258="Motorvejsstrækning",I258="Frakørselsflettestrækning",I258="Tilkørselsflettestrækning"),Inddata!R273=""),"Lige",IF(AND(OR(I258="Motorvejsstrækning",I258="Frakørselsflettestrækning",I258="Tilkørselsflettestrækning"),Inddata!R273&gt;10),Inddata!R273,"Irrelevant"))</f>
        <v>Irrelevant</v>
      </c>
      <c r="R258" s="4" t="str">
        <f>IF(Q258="Lige",0,IF(AND(OR(I258="Motorvejsstrækning",I258="Frakørselsflettestrækning",I258="Tilkørselsflettestrækning"),OR(Inddata!S273="",Inddata!S273&gt;(G258*1000))),G258*1000,IF(AND(OR(I258="Motorvejsstrækning",I258="Frakørselsflettestrækning",I258="Tilkørselsflettestrækning"),Inddata!S273&gt;0),Inddata!S273,"Irrelevant")))</f>
        <v>Irrelevant</v>
      </c>
      <c r="S258" s="4" t="str">
        <f>IF(AND(OR(I258="Motorvejsstrækning",I258="Frakørselsflettestrækning",I258="Tilkørselsflettestrækning"),Inddata!T273=""),"Lige",IF(AND(OR(I258="Motorvejsstrækning",I258="Frakørselsflettestrækning",I258="Tilkørselsflettestrækning"),Inddata!T273&gt;10),Inddata!T273,"Irrelevant"))</f>
        <v>Irrelevant</v>
      </c>
      <c r="T258" s="4" t="str">
        <f>IF(S258="Lige",0,IF(R258="Irrelevant","Irrelevant",IF(AND(OR(I258="Motorvejsstrækning",I258="Frakørselsflettestrækning",I258="Tilkørselsflettestrækning"),OR(Inddata!U273="",Inddata!U273&gt;(G258*1000-R258))),G258*1000-R258,IF(AND(OR(I258="Motorvejsstrækning",I258="Frakørselsflettestrækning",I258="Tilkørselsflettestrækning"),Inddata!U273&gt;0),Inddata!U273,"Irrelevant"))))</f>
        <v>Irrelevant</v>
      </c>
      <c r="U258" s="4" t="str">
        <f>IF(AND(OR(I258="Motorvejsstrækning",I258="Frakørselsflettestrækning",I258="Tilkørselsflettestrækning",I258="Frakørselsrampe",I258="Tilkørselsrampe"),Inddata!V273=""),"Nej",IF(OR(I258="Motorvejsstrækning",I258="Frakørselsflettestrækning",I258="Tilkørselsflettestrækning",I258="Frakørselsrampe",I258="Tilkørselsrampe"),Inddata!V273,"Irrelevant"))</f>
        <v>Irrelevant</v>
      </c>
      <c r="V258" s="4" t="str">
        <f>IF(W258="Lige",IF(AND(OR(I258="Frakørselsrampe",I258="Tilkørselsrampe"),Inddata!W273=""),"Lige ruderrampe",IF(OR(I258="Frakørselsrampe",I258="Tilkørselsrampe"),Inddata!W273,"Irrelevant")),"Irrelevant")</f>
        <v>Irrelevant</v>
      </c>
      <c r="W258" s="4" t="str">
        <f>IF(AND(OR(I258="Frakørselsrampe",I258="Tilkørselsrampe"),Inddata!X273=""),"Lige",IF(AND(OR(I258="Frakørselsrampe",I258="Tilkørselsrampe"),Inddata!X273&gt;10),Inddata!X273,"Irrelevant"))</f>
        <v>Irrelevant</v>
      </c>
      <c r="X258" s="4" t="str">
        <f>IF(AND(OR(I258="Frakørselsrampe",I258="Tilkørselsrampe"),OR(Inddata!Y273="",Inddata!Y273&gt;(G258*1000))),G258*1000,IF(AND(OR(I258="Frakørselsrampe",I258="Tilkørselsrampe"),Inddata!Y273&gt;0),Inddata!Y273,"Irrelevant"))</f>
        <v>Irrelevant</v>
      </c>
      <c r="Y258" s="4" t="str">
        <f>IF(AND(I258="Frakørselsrampe",Inddata!Z273=""),95,IF(AND(I258="Tilkørselsrampe",Inddata!Z273=""),45,IF(AND(OR(I258="Frakørselsrampe",I258="Tilkørselsrampe"),Inddata!Z273&gt;4,Inddata!Z273&lt;200),Inddata!Z273,"Irrelevant")))</f>
        <v>Irrelevant</v>
      </c>
      <c r="Z258" s="4" t="str">
        <f>IF(AND(OR(I258="Frakørselsrampe",I258="Tilkørselsrampe"),Inddata!AA273=""),"Lige",IF(AND(OR(I258="Frakørselsrampe",I258="Tilkørselsrampe"),Inddata!AA273&gt;10),Inddata!AA273,"Irrelevant"))</f>
        <v>Irrelevant</v>
      </c>
      <c r="AA258" s="4" t="str">
        <f>IF(X258="Irrelevant","Irrelevant",IF(AND(OR(I258="Frakørselsrampe",I258="Tilkørselsrampe"),OR(Inddata!AB273="",Inddata!AB273&gt;(G258*1000-X258))),G258*1000-X258,IF(AND(OR(I258="Frakørselsrampe",I258="Tilkørselsrampe"),Inddata!AB273&gt;0),Inddata!AB273,"Irrelevant")))</f>
        <v>Irrelevant</v>
      </c>
      <c r="AB258" s="4" t="str">
        <f>IF(AND(I258="Frakørselsrampe",Inddata!AC273=""),60,IF(AND(I258="Tilkørselsrampe",Inddata!AC273=""),80,IF(AND(OR(I258="Frakørselsrampe",I258="Tilkørselsrampe"),Inddata!AC273&gt;4,Inddata!AC273&lt;200),Inddata!AC273,"Irrelevant")))</f>
        <v>Irrelevant</v>
      </c>
      <c r="AC258" s="4" t="str">
        <f>IF(AND(OR(I258="Motorvejsstrækning",I258="Frakørselsflettestrækning",I258="Tilkørselsflettestrækning"),Inddata!AD273=""),"Nej",IF(OR(I258="Motorvejsstrækning",I258="Frakørselsflettestrækning",I258="Tilkørselsflettestrækning"),Inddata!AD273,"Irrelevant"))</f>
        <v>Irrelevant</v>
      </c>
      <c r="AD258" s="4" t="str">
        <f>IF(AND(OR(I258="Motorvejsstrækning",I258="Frakørselsflettestrækning",I258="Tilkørselsflettestrækning"),Inddata!AE273=""),"130 km/t",IF(OR(I258="Motorvejsstrækning",I258="Frakørselsflettestrækning",I258="Tilkørselsflettestrækning"),Inddata!AE273,"Irrelevant"))</f>
        <v>Irrelevant</v>
      </c>
      <c r="AE258" s="4" t="str">
        <f>IF(AND(I258="Tilkørselsflettestrækning",Inddata!AF273=""),"Nej",IF(I258="Tilkørselsflettestrækning",Inddata!AF273,"Irrelevant"))</f>
        <v>Irrelevant</v>
      </c>
      <c r="AF258" s="4" t="str">
        <f>IF(AND(AE258="Ja",Inddata!AG273&gt;0,Inddata!AG273&lt;1.00000001),Inddata!AG273,IF(OR(AE258="Nej",AE258="Ja"),0,"Irrelevant"))</f>
        <v>Irrelevant</v>
      </c>
    </row>
    <row r="259" spans="1:32" x14ac:dyDescent="0.25">
      <c r="A259" s="4" t="str">
        <f>IF(Inddata!A274="","",Inddata!A274)</f>
        <v/>
      </c>
      <c r="B259" s="4" t="str">
        <f>IF(Inddata!B274="","",Inddata!B274)</f>
        <v/>
      </c>
      <c r="C259" s="4" t="str">
        <f>IF(Inddata!C274="","",Inddata!C274)</f>
        <v/>
      </c>
      <c r="D259" s="4" t="str">
        <f>IF(Inddata!D274="","",Inddata!D274)</f>
        <v/>
      </c>
      <c r="E259" s="4" t="str">
        <f>IF(Inddata!E274="","",Inddata!E274)</f>
        <v/>
      </c>
      <c r="F259" s="4" t="str">
        <f>IF(Inddata!F274="","",Inddata!F274)</f>
        <v/>
      </c>
      <c r="G259" s="4">
        <f>IF(Inddata!G274="","",Inddata!G274)</f>
        <v>0</v>
      </c>
      <c r="H259" s="4" t="str">
        <f>IF(Inddata!H274&gt;0.5,Inddata!H274,"")</f>
        <v/>
      </c>
      <c r="I259" s="4" t="str">
        <f>IF(Inddata!I274="","",Inddata!I274)</f>
        <v/>
      </c>
      <c r="J259" s="4" t="str">
        <f>IF(AND(OR(I259="Motorvejsstrækning",I259="Frakørselsflettestrækning",I259="Tilkørselsflettestrækning"),Inddata!K274=""),2,IF(AND(OR(I259="Motorvejsstrækning",I259="Frakørselsflettestrækning",I259="Tilkørselsflettestrækning"),Inddata!K274&gt;0.5,Inddata!K274&lt;21),Inddata!K274,"Irrelevant"))</f>
        <v>Irrelevant</v>
      </c>
      <c r="K259" s="4" t="str">
        <f>IF(AND(OR(I259="Motorvejsstrækning",I259="Frakørselsflettestrækning",I259="Tilkørselsflettestrækning",I259="Frakørselsrampe",I259="Tilkørselsrampe"),Inddata!L274=""),3.5,IF(AND(OR(I259="Motorvejsstrækning",I259="Frakørselsflettestrækning",I259="Tilkørselsflettestrækning",I259="Frakørselsrampe",I259="Tilkørselsrampe"),Inddata!L274&gt;1.5,Inddata!L274&lt;11),Inddata!L274,"Irrelevant"))</f>
        <v>Irrelevant</v>
      </c>
      <c r="L259" s="4" t="str">
        <f>IF(AND(I259="Motorvejsstrækning",Inddata!M274=""),"Nej",IF(I259="Motorvejsstrækning",Inddata!M274,"Irrelevant"))</f>
        <v>Irrelevant</v>
      </c>
      <c r="M259" s="4" t="str">
        <f>IF(AND(L259="Ja",Inddata!N274&gt;0,Inddata!N274&lt;1.00000001),Inddata!N274,IF(OR(L259="Nej",L259="Ja"),0,"Irrelevant"))</f>
        <v>Irrelevant</v>
      </c>
      <c r="N259" s="4" t="str">
        <f>IF(AND(OR(I259="Motorvejsstrækning",I259="Frakørselsflettestrækning",I259="Tilkørselsflettestrækning"),Inddata!O274=""),3,IF(AND(OR(I259="Motorvejsstrækning",I259="Frakørselsflettestrækning",I259="Tilkørselsflettestrækning"),Inddata!O274&lt;11,Inddata!O274&gt;-0.00000001),Inddata!O274,"Irrelevant"))</f>
        <v>Irrelevant</v>
      </c>
      <c r="O259" s="4" t="str">
        <f>IF(AND(OR(I259="Motorvejsstrækning",I259="Frakørselsflettestrækning",I259="Tilkørselsflettestrækning",I259="Frakørselsrampe",I259="Tilkørselsrampe"),Inddata!P274=""),0.5,IF(AND(OR(I259="Motorvejsstrækning",I259="Frakørselsflettestrækning",I259="Tilkørselsflettestrækning",I259="Frakørselsrampe",I259="Tilkørselsrampe"),Inddata!P274&gt;-0.00000001,Inddata!P274&lt;11),Inddata!P274,"Irrelevant"))</f>
        <v>Irrelevant</v>
      </c>
      <c r="P259" s="4" t="str">
        <f>IF(AND(OR(I259="Motorvejsstrækning",I259="Frakørselsflettestrækning",I259="Tilkørselsflettestrækning"),Inddata!Q274=""),5,IF(AND(OR(I259="Motorvejsstrækning",I259="Frakørselsflettestrækning",I259="Tilkørselsflettestrækning"),Inddata!Q274&gt;-0.00000001,Inddata!Q274&lt;101),Inddata!Q274,"Irrelevant"))</f>
        <v>Irrelevant</v>
      </c>
      <c r="Q259" s="4" t="str">
        <f>IF(AND(OR(I259="Motorvejsstrækning",I259="Frakørselsflettestrækning",I259="Tilkørselsflettestrækning"),Inddata!R274=""),"Lige",IF(AND(OR(I259="Motorvejsstrækning",I259="Frakørselsflettestrækning",I259="Tilkørselsflettestrækning"),Inddata!R274&gt;10),Inddata!R274,"Irrelevant"))</f>
        <v>Irrelevant</v>
      </c>
      <c r="R259" s="4" t="str">
        <f>IF(Q259="Lige",0,IF(AND(OR(I259="Motorvejsstrækning",I259="Frakørselsflettestrækning",I259="Tilkørselsflettestrækning"),OR(Inddata!S274="",Inddata!S274&gt;(G259*1000))),G259*1000,IF(AND(OR(I259="Motorvejsstrækning",I259="Frakørselsflettestrækning",I259="Tilkørselsflettestrækning"),Inddata!S274&gt;0),Inddata!S274,"Irrelevant")))</f>
        <v>Irrelevant</v>
      </c>
      <c r="S259" s="4" t="str">
        <f>IF(AND(OR(I259="Motorvejsstrækning",I259="Frakørselsflettestrækning",I259="Tilkørselsflettestrækning"),Inddata!T274=""),"Lige",IF(AND(OR(I259="Motorvejsstrækning",I259="Frakørselsflettestrækning",I259="Tilkørselsflettestrækning"),Inddata!T274&gt;10),Inddata!T274,"Irrelevant"))</f>
        <v>Irrelevant</v>
      </c>
      <c r="T259" s="4" t="str">
        <f>IF(S259="Lige",0,IF(R259="Irrelevant","Irrelevant",IF(AND(OR(I259="Motorvejsstrækning",I259="Frakørselsflettestrækning",I259="Tilkørselsflettestrækning"),OR(Inddata!U274="",Inddata!U274&gt;(G259*1000-R259))),G259*1000-R259,IF(AND(OR(I259="Motorvejsstrækning",I259="Frakørselsflettestrækning",I259="Tilkørselsflettestrækning"),Inddata!U274&gt;0),Inddata!U274,"Irrelevant"))))</f>
        <v>Irrelevant</v>
      </c>
      <c r="U259" s="4" t="str">
        <f>IF(AND(OR(I259="Motorvejsstrækning",I259="Frakørselsflettestrækning",I259="Tilkørselsflettestrækning",I259="Frakørselsrampe",I259="Tilkørselsrampe"),Inddata!V274=""),"Nej",IF(OR(I259="Motorvejsstrækning",I259="Frakørselsflettestrækning",I259="Tilkørselsflettestrækning",I259="Frakørselsrampe",I259="Tilkørselsrampe"),Inddata!V274,"Irrelevant"))</f>
        <v>Irrelevant</v>
      </c>
      <c r="V259" s="4" t="str">
        <f>IF(W259="Lige",IF(AND(OR(I259="Frakørselsrampe",I259="Tilkørselsrampe"),Inddata!W274=""),"Lige ruderrampe",IF(OR(I259="Frakørselsrampe",I259="Tilkørselsrampe"),Inddata!W274,"Irrelevant")),"Irrelevant")</f>
        <v>Irrelevant</v>
      </c>
      <c r="W259" s="4" t="str">
        <f>IF(AND(OR(I259="Frakørselsrampe",I259="Tilkørselsrampe"),Inddata!X274=""),"Lige",IF(AND(OR(I259="Frakørselsrampe",I259="Tilkørselsrampe"),Inddata!X274&gt;10),Inddata!X274,"Irrelevant"))</f>
        <v>Irrelevant</v>
      </c>
      <c r="X259" s="4" t="str">
        <f>IF(AND(OR(I259="Frakørselsrampe",I259="Tilkørselsrampe"),OR(Inddata!Y274="",Inddata!Y274&gt;(G259*1000))),G259*1000,IF(AND(OR(I259="Frakørselsrampe",I259="Tilkørselsrampe"),Inddata!Y274&gt;0),Inddata!Y274,"Irrelevant"))</f>
        <v>Irrelevant</v>
      </c>
      <c r="Y259" s="4" t="str">
        <f>IF(AND(I259="Frakørselsrampe",Inddata!Z274=""),95,IF(AND(I259="Tilkørselsrampe",Inddata!Z274=""),45,IF(AND(OR(I259="Frakørselsrampe",I259="Tilkørselsrampe"),Inddata!Z274&gt;4,Inddata!Z274&lt;200),Inddata!Z274,"Irrelevant")))</f>
        <v>Irrelevant</v>
      </c>
      <c r="Z259" s="4" t="str">
        <f>IF(AND(OR(I259="Frakørselsrampe",I259="Tilkørselsrampe"),Inddata!AA274=""),"Lige",IF(AND(OR(I259="Frakørselsrampe",I259="Tilkørselsrampe"),Inddata!AA274&gt;10),Inddata!AA274,"Irrelevant"))</f>
        <v>Irrelevant</v>
      </c>
      <c r="AA259" s="4" t="str">
        <f>IF(X259="Irrelevant","Irrelevant",IF(AND(OR(I259="Frakørselsrampe",I259="Tilkørselsrampe"),OR(Inddata!AB274="",Inddata!AB274&gt;(G259*1000-X259))),G259*1000-X259,IF(AND(OR(I259="Frakørselsrampe",I259="Tilkørselsrampe"),Inddata!AB274&gt;0),Inddata!AB274,"Irrelevant")))</f>
        <v>Irrelevant</v>
      </c>
      <c r="AB259" s="4" t="str">
        <f>IF(AND(I259="Frakørselsrampe",Inddata!AC274=""),60,IF(AND(I259="Tilkørselsrampe",Inddata!AC274=""),80,IF(AND(OR(I259="Frakørselsrampe",I259="Tilkørselsrampe"),Inddata!AC274&gt;4,Inddata!AC274&lt;200),Inddata!AC274,"Irrelevant")))</f>
        <v>Irrelevant</v>
      </c>
      <c r="AC259" s="4" t="str">
        <f>IF(AND(OR(I259="Motorvejsstrækning",I259="Frakørselsflettestrækning",I259="Tilkørselsflettestrækning"),Inddata!AD274=""),"Nej",IF(OR(I259="Motorvejsstrækning",I259="Frakørselsflettestrækning",I259="Tilkørselsflettestrækning"),Inddata!AD274,"Irrelevant"))</f>
        <v>Irrelevant</v>
      </c>
      <c r="AD259" s="4" t="str">
        <f>IF(AND(OR(I259="Motorvejsstrækning",I259="Frakørselsflettestrækning",I259="Tilkørselsflettestrækning"),Inddata!AE274=""),"130 km/t",IF(OR(I259="Motorvejsstrækning",I259="Frakørselsflettestrækning",I259="Tilkørselsflettestrækning"),Inddata!AE274,"Irrelevant"))</f>
        <v>Irrelevant</v>
      </c>
      <c r="AE259" s="4" t="str">
        <f>IF(AND(I259="Tilkørselsflettestrækning",Inddata!AF274=""),"Nej",IF(I259="Tilkørselsflettestrækning",Inddata!AF274,"Irrelevant"))</f>
        <v>Irrelevant</v>
      </c>
      <c r="AF259" s="4" t="str">
        <f>IF(AND(AE259="Ja",Inddata!AG274&gt;0,Inddata!AG274&lt;1.00000001),Inddata!AG274,IF(OR(AE259="Nej",AE259="Ja"),0,"Irrelevant"))</f>
        <v>Irrelevant</v>
      </c>
    </row>
    <row r="260" spans="1:32" x14ac:dyDescent="0.25">
      <c r="A260" s="4" t="str">
        <f>IF(Inddata!A275="","",Inddata!A275)</f>
        <v/>
      </c>
      <c r="B260" s="4" t="str">
        <f>IF(Inddata!B275="","",Inddata!B275)</f>
        <v/>
      </c>
      <c r="C260" s="4" t="str">
        <f>IF(Inddata!C275="","",Inddata!C275)</f>
        <v/>
      </c>
      <c r="D260" s="4" t="str">
        <f>IF(Inddata!D275="","",Inddata!D275)</f>
        <v/>
      </c>
      <c r="E260" s="4" t="str">
        <f>IF(Inddata!E275="","",Inddata!E275)</f>
        <v/>
      </c>
      <c r="F260" s="4" t="str">
        <f>IF(Inddata!F275="","",Inddata!F275)</f>
        <v/>
      </c>
      <c r="G260" s="4">
        <f>IF(Inddata!G275="","",Inddata!G275)</f>
        <v>0</v>
      </c>
      <c r="H260" s="4" t="str">
        <f>IF(Inddata!H275&gt;0.5,Inddata!H275,"")</f>
        <v/>
      </c>
      <c r="I260" s="4" t="str">
        <f>IF(Inddata!I275="","",Inddata!I275)</f>
        <v/>
      </c>
      <c r="J260" s="4" t="str">
        <f>IF(AND(OR(I260="Motorvejsstrækning",I260="Frakørselsflettestrækning",I260="Tilkørselsflettestrækning"),Inddata!K275=""),2,IF(AND(OR(I260="Motorvejsstrækning",I260="Frakørselsflettestrækning",I260="Tilkørselsflettestrækning"),Inddata!K275&gt;0.5,Inddata!K275&lt;21),Inddata!K275,"Irrelevant"))</f>
        <v>Irrelevant</v>
      </c>
      <c r="K260" s="4" t="str">
        <f>IF(AND(OR(I260="Motorvejsstrækning",I260="Frakørselsflettestrækning",I260="Tilkørselsflettestrækning",I260="Frakørselsrampe",I260="Tilkørselsrampe"),Inddata!L275=""),3.5,IF(AND(OR(I260="Motorvejsstrækning",I260="Frakørselsflettestrækning",I260="Tilkørselsflettestrækning",I260="Frakørselsrampe",I260="Tilkørselsrampe"),Inddata!L275&gt;1.5,Inddata!L275&lt;11),Inddata!L275,"Irrelevant"))</f>
        <v>Irrelevant</v>
      </c>
      <c r="L260" s="4" t="str">
        <f>IF(AND(I260="Motorvejsstrækning",Inddata!M275=""),"Nej",IF(I260="Motorvejsstrækning",Inddata!M275,"Irrelevant"))</f>
        <v>Irrelevant</v>
      </c>
      <c r="M260" s="4" t="str">
        <f>IF(AND(L260="Ja",Inddata!N275&gt;0,Inddata!N275&lt;1.00000001),Inddata!N275,IF(OR(L260="Nej",L260="Ja"),0,"Irrelevant"))</f>
        <v>Irrelevant</v>
      </c>
      <c r="N260" s="4" t="str">
        <f>IF(AND(OR(I260="Motorvejsstrækning",I260="Frakørselsflettestrækning",I260="Tilkørselsflettestrækning"),Inddata!O275=""),3,IF(AND(OR(I260="Motorvejsstrækning",I260="Frakørselsflettestrækning",I260="Tilkørselsflettestrækning"),Inddata!O275&lt;11,Inddata!O275&gt;-0.00000001),Inddata!O275,"Irrelevant"))</f>
        <v>Irrelevant</v>
      </c>
      <c r="O260" s="4" t="str">
        <f>IF(AND(OR(I260="Motorvejsstrækning",I260="Frakørselsflettestrækning",I260="Tilkørselsflettestrækning",I260="Frakørselsrampe",I260="Tilkørselsrampe"),Inddata!P275=""),0.5,IF(AND(OR(I260="Motorvejsstrækning",I260="Frakørselsflettestrækning",I260="Tilkørselsflettestrækning",I260="Frakørselsrampe",I260="Tilkørselsrampe"),Inddata!P275&gt;-0.00000001,Inddata!P275&lt;11),Inddata!P275,"Irrelevant"))</f>
        <v>Irrelevant</v>
      </c>
      <c r="P260" s="4" t="str">
        <f>IF(AND(OR(I260="Motorvejsstrækning",I260="Frakørselsflettestrækning",I260="Tilkørselsflettestrækning"),Inddata!Q275=""),5,IF(AND(OR(I260="Motorvejsstrækning",I260="Frakørselsflettestrækning",I260="Tilkørselsflettestrækning"),Inddata!Q275&gt;-0.00000001,Inddata!Q275&lt;101),Inddata!Q275,"Irrelevant"))</f>
        <v>Irrelevant</v>
      </c>
      <c r="Q260" s="4" t="str">
        <f>IF(AND(OR(I260="Motorvejsstrækning",I260="Frakørselsflettestrækning",I260="Tilkørselsflettestrækning"),Inddata!R275=""),"Lige",IF(AND(OR(I260="Motorvejsstrækning",I260="Frakørselsflettestrækning",I260="Tilkørselsflettestrækning"),Inddata!R275&gt;10),Inddata!R275,"Irrelevant"))</f>
        <v>Irrelevant</v>
      </c>
      <c r="R260" s="4" t="str">
        <f>IF(Q260="Lige",0,IF(AND(OR(I260="Motorvejsstrækning",I260="Frakørselsflettestrækning",I260="Tilkørselsflettestrækning"),OR(Inddata!S275="",Inddata!S275&gt;(G260*1000))),G260*1000,IF(AND(OR(I260="Motorvejsstrækning",I260="Frakørselsflettestrækning",I260="Tilkørselsflettestrækning"),Inddata!S275&gt;0),Inddata!S275,"Irrelevant")))</f>
        <v>Irrelevant</v>
      </c>
      <c r="S260" s="4" t="str">
        <f>IF(AND(OR(I260="Motorvejsstrækning",I260="Frakørselsflettestrækning",I260="Tilkørselsflettestrækning"),Inddata!T275=""),"Lige",IF(AND(OR(I260="Motorvejsstrækning",I260="Frakørselsflettestrækning",I260="Tilkørselsflettestrækning"),Inddata!T275&gt;10),Inddata!T275,"Irrelevant"))</f>
        <v>Irrelevant</v>
      </c>
      <c r="T260" s="4" t="str">
        <f>IF(S260="Lige",0,IF(R260="Irrelevant","Irrelevant",IF(AND(OR(I260="Motorvejsstrækning",I260="Frakørselsflettestrækning",I260="Tilkørselsflettestrækning"),OR(Inddata!U275="",Inddata!U275&gt;(G260*1000-R260))),G260*1000-R260,IF(AND(OR(I260="Motorvejsstrækning",I260="Frakørselsflettestrækning",I260="Tilkørselsflettestrækning"),Inddata!U275&gt;0),Inddata!U275,"Irrelevant"))))</f>
        <v>Irrelevant</v>
      </c>
      <c r="U260" s="4" t="str">
        <f>IF(AND(OR(I260="Motorvejsstrækning",I260="Frakørselsflettestrækning",I260="Tilkørselsflettestrækning",I260="Frakørselsrampe",I260="Tilkørselsrampe"),Inddata!V275=""),"Nej",IF(OR(I260="Motorvejsstrækning",I260="Frakørselsflettestrækning",I260="Tilkørselsflettestrækning",I260="Frakørselsrampe",I260="Tilkørselsrampe"),Inddata!V275,"Irrelevant"))</f>
        <v>Irrelevant</v>
      </c>
      <c r="V260" s="4" t="str">
        <f>IF(W260="Lige",IF(AND(OR(I260="Frakørselsrampe",I260="Tilkørselsrampe"),Inddata!W275=""),"Lige ruderrampe",IF(OR(I260="Frakørselsrampe",I260="Tilkørselsrampe"),Inddata!W275,"Irrelevant")),"Irrelevant")</f>
        <v>Irrelevant</v>
      </c>
      <c r="W260" s="4" t="str">
        <f>IF(AND(OR(I260="Frakørselsrampe",I260="Tilkørselsrampe"),Inddata!X275=""),"Lige",IF(AND(OR(I260="Frakørselsrampe",I260="Tilkørselsrampe"),Inddata!X275&gt;10),Inddata!X275,"Irrelevant"))</f>
        <v>Irrelevant</v>
      </c>
      <c r="X260" s="4" t="str">
        <f>IF(AND(OR(I260="Frakørselsrampe",I260="Tilkørselsrampe"),OR(Inddata!Y275="",Inddata!Y275&gt;(G260*1000))),G260*1000,IF(AND(OR(I260="Frakørselsrampe",I260="Tilkørselsrampe"),Inddata!Y275&gt;0),Inddata!Y275,"Irrelevant"))</f>
        <v>Irrelevant</v>
      </c>
      <c r="Y260" s="4" t="str">
        <f>IF(AND(I260="Frakørselsrampe",Inddata!Z275=""),95,IF(AND(I260="Tilkørselsrampe",Inddata!Z275=""),45,IF(AND(OR(I260="Frakørselsrampe",I260="Tilkørselsrampe"),Inddata!Z275&gt;4,Inddata!Z275&lt;200),Inddata!Z275,"Irrelevant")))</f>
        <v>Irrelevant</v>
      </c>
      <c r="Z260" s="4" t="str">
        <f>IF(AND(OR(I260="Frakørselsrampe",I260="Tilkørselsrampe"),Inddata!AA275=""),"Lige",IF(AND(OR(I260="Frakørselsrampe",I260="Tilkørselsrampe"),Inddata!AA275&gt;10),Inddata!AA275,"Irrelevant"))</f>
        <v>Irrelevant</v>
      </c>
      <c r="AA260" s="4" t="str">
        <f>IF(X260="Irrelevant","Irrelevant",IF(AND(OR(I260="Frakørselsrampe",I260="Tilkørselsrampe"),OR(Inddata!AB275="",Inddata!AB275&gt;(G260*1000-X260))),G260*1000-X260,IF(AND(OR(I260="Frakørselsrampe",I260="Tilkørselsrampe"),Inddata!AB275&gt;0),Inddata!AB275,"Irrelevant")))</f>
        <v>Irrelevant</v>
      </c>
      <c r="AB260" s="4" t="str">
        <f>IF(AND(I260="Frakørselsrampe",Inddata!AC275=""),60,IF(AND(I260="Tilkørselsrampe",Inddata!AC275=""),80,IF(AND(OR(I260="Frakørselsrampe",I260="Tilkørselsrampe"),Inddata!AC275&gt;4,Inddata!AC275&lt;200),Inddata!AC275,"Irrelevant")))</f>
        <v>Irrelevant</v>
      </c>
      <c r="AC260" s="4" t="str">
        <f>IF(AND(OR(I260="Motorvejsstrækning",I260="Frakørselsflettestrækning",I260="Tilkørselsflettestrækning"),Inddata!AD275=""),"Nej",IF(OR(I260="Motorvejsstrækning",I260="Frakørselsflettestrækning",I260="Tilkørselsflettestrækning"),Inddata!AD275,"Irrelevant"))</f>
        <v>Irrelevant</v>
      </c>
      <c r="AD260" s="4" t="str">
        <f>IF(AND(OR(I260="Motorvejsstrækning",I260="Frakørselsflettestrækning",I260="Tilkørselsflettestrækning"),Inddata!AE275=""),"130 km/t",IF(OR(I260="Motorvejsstrækning",I260="Frakørselsflettestrækning",I260="Tilkørselsflettestrækning"),Inddata!AE275,"Irrelevant"))</f>
        <v>Irrelevant</v>
      </c>
      <c r="AE260" s="4" t="str">
        <f>IF(AND(I260="Tilkørselsflettestrækning",Inddata!AF275=""),"Nej",IF(I260="Tilkørselsflettestrækning",Inddata!AF275,"Irrelevant"))</f>
        <v>Irrelevant</v>
      </c>
      <c r="AF260" s="4" t="str">
        <f>IF(AND(AE260="Ja",Inddata!AG275&gt;0,Inddata!AG275&lt;1.00000001),Inddata!AG275,IF(OR(AE260="Nej",AE260="Ja"),0,"Irrelevant"))</f>
        <v>Irrelevant</v>
      </c>
    </row>
    <row r="261" spans="1:32" x14ac:dyDescent="0.25">
      <c r="A261" s="4" t="str">
        <f>IF(Inddata!A276="","",Inddata!A276)</f>
        <v/>
      </c>
      <c r="B261" s="4" t="str">
        <f>IF(Inddata!B276="","",Inddata!B276)</f>
        <v/>
      </c>
      <c r="C261" s="4" t="str">
        <f>IF(Inddata!C276="","",Inddata!C276)</f>
        <v/>
      </c>
      <c r="D261" s="4" t="str">
        <f>IF(Inddata!D276="","",Inddata!D276)</f>
        <v/>
      </c>
      <c r="E261" s="4" t="str">
        <f>IF(Inddata!E276="","",Inddata!E276)</f>
        <v/>
      </c>
      <c r="F261" s="4" t="str">
        <f>IF(Inddata!F276="","",Inddata!F276)</f>
        <v/>
      </c>
      <c r="G261" s="4">
        <f>IF(Inddata!G276="","",Inddata!G276)</f>
        <v>0</v>
      </c>
      <c r="H261" s="4" t="str">
        <f>IF(Inddata!H276&gt;0.5,Inddata!H276,"")</f>
        <v/>
      </c>
      <c r="I261" s="4" t="str">
        <f>IF(Inddata!I276="","",Inddata!I276)</f>
        <v/>
      </c>
      <c r="J261" s="4" t="str">
        <f>IF(AND(OR(I261="Motorvejsstrækning",I261="Frakørselsflettestrækning",I261="Tilkørselsflettestrækning"),Inddata!K276=""),2,IF(AND(OR(I261="Motorvejsstrækning",I261="Frakørselsflettestrækning",I261="Tilkørselsflettestrækning"),Inddata!K276&gt;0.5,Inddata!K276&lt;21),Inddata!K276,"Irrelevant"))</f>
        <v>Irrelevant</v>
      </c>
      <c r="K261" s="4" t="str">
        <f>IF(AND(OR(I261="Motorvejsstrækning",I261="Frakørselsflettestrækning",I261="Tilkørselsflettestrækning",I261="Frakørselsrampe",I261="Tilkørselsrampe"),Inddata!L276=""),3.5,IF(AND(OR(I261="Motorvejsstrækning",I261="Frakørselsflettestrækning",I261="Tilkørselsflettestrækning",I261="Frakørselsrampe",I261="Tilkørselsrampe"),Inddata!L276&gt;1.5,Inddata!L276&lt;11),Inddata!L276,"Irrelevant"))</f>
        <v>Irrelevant</v>
      </c>
      <c r="L261" s="4" t="str">
        <f>IF(AND(I261="Motorvejsstrækning",Inddata!M276=""),"Nej",IF(I261="Motorvejsstrækning",Inddata!M276,"Irrelevant"))</f>
        <v>Irrelevant</v>
      </c>
      <c r="M261" s="4" t="str">
        <f>IF(AND(L261="Ja",Inddata!N276&gt;0,Inddata!N276&lt;1.00000001),Inddata!N276,IF(OR(L261="Nej",L261="Ja"),0,"Irrelevant"))</f>
        <v>Irrelevant</v>
      </c>
      <c r="N261" s="4" t="str">
        <f>IF(AND(OR(I261="Motorvejsstrækning",I261="Frakørselsflettestrækning",I261="Tilkørselsflettestrækning"),Inddata!O276=""),3,IF(AND(OR(I261="Motorvejsstrækning",I261="Frakørselsflettestrækning",I261="Tilkørselsflettestrækning"),Inddata!O276&lt;11,Inddata!O276&gt;-0.00000001),Inddata!O276,"Irrelevant"))</f>
        <v>Irrelevant</v>
      </c>
      <c r="O261" s="4" t="str">
        <f>IF(AND(OR(I261="Motorvejsstrækning",I261="Frakørselsflettestrækning",I261="Tilkørselsflettestrækning",I261="Frakørselsrampe",I261="Tilkørselsrampe"),Inddata!P276=""),0.5,IF(AND(OR(I261="Motorvejsstrækning",I261="Frakørselsflettestrækning",I261="Tilkørselsflettestrækning",I261="Frakørselsrampe",I261="Tilkørselsrampe"),Inddata!P276&gt;-0.00000001,Inddata!P276&lt;11),Inddata!P276,"Irrelevant"))</f>
        <v>Irrelevant</v>
      </c>
      <c r="P261" s="4" t="str">
        <f>IF(AND(OR(I261="Motorvejsstrækning",I261="Frakørselsflettestrækning",I261="Tilkørselsflettestrækning"),Inddata!Q276=""),5,IF(AND(OR(I261="Motorvejsstrækning",I261="Frakørselsflettestrækning",I261="Tilkørselsflettestrækning"),Inddata!Q276&gt;-0.00000001,Inddata!Q276&lt;101),Inddata!Q276,"Irrelevant"))</f>
        <v>Irrelevant</v>
      </c>
      <c r="Q261" s="4" t="str">
        <f>IF(AND(OR(I261="Motorvejsstrækning",I261="Frakørselsflettestrækning",I261="Tilkørselsflettestrækning"),Inddata!R276=""),"Lige",IF(AND(OR(I261="Motorvejsstrækning",I261="Frakørselsflettestrækning",I261="Tilkørselsflettestrækning"),Inddata!R276&gt;10),Inddata!R276,"Irrelevant"))</f>
        <v>Irrelevant</v>
      </c>
      <c r="R261" s="4" t="str">
        <f>IF(Q261="Lige",0,IF(AND(OR(I261="Motorvejsstrækning",I261="Frakørselsflettestrækning",I261="Tilkørselsflettestrækning"),OR(Inddata!S276="",Inddata!S276&gt;(G261*1000))),G261*1000,IF(AND(OR(I261="Motorvejsstrækning",I261="Frakørselsflettestrækning",I261="Tilkørselsflettestrækning"),Inddata!S276&gt;0),Inddata!S276,"Irrelevant")))</f>
        <v>Irrelevant</v>
      </c>
      <c r="S261" s="4" t="str">
        <f>IF(AND(OR(I261="Motorvejsstrækning",I261="Frakørselsflettestrækning",I261="Tilkørselsflettestrækning"),Inddata!T276=""),"Lige",IF(AND(OR(I261="Motorvejsstrækning",I261="Frakørselsflettestrækning",I261="Tilkørselsflettestrækning"),Inddata!T276&gt;10),Inddata!T276,"Irrelevant"))</f>
        <v>Irrelevant</v>
      </c>
      <c r="T261" s="4" t="str">
        <f>IF(S261="Lige",0,IF(R261="Irrelevant","Irrelevant",IF(AND(OR(I261="Motorvejsstrækning",I261="Frakørselsflettestrækning",I261="Tilkørselsflettestrækning"),OR(Inddata!U276="",Inddata!U276&gt;(G261*1000-R261))),G261*1000-R261,IF(AND(OR(I261="Motorvejsstrækning",I261="Frakørselsflettestrækning",I261="Tilkørselsflettestrækning"),Inddata!U276&gt;0),Inddata!U276,"Irrelevant"))))</f>
        <v>Irrelevant</v>
      </c>
      <c r="U261" s="4" t="str">
        <f>IF(AND(OR(I261="Motorvejsstrækning",I261="Frakørselsflettestrækning",I261="Tilkørselsflettestrækning",I261="Frakørselsrampe",I261="Tilkørselsrampe"),Inddata!V276=""),"Nej",IF(OR(I261="Motorvejsstrækning",I261="Frakørselsflettestrækning",I261="Tilkørselsflettestrækning",I261="Frakørselsrampe",I261="Tilkørselsrampe"),Inddata!V276,"Irrelevant"))</f>
        <v>Irrelevant</v>
      </c>
      <c r="V261" s="4" t="str">
        <f>IF(W261="Lige",IF(AND(OR(I261="Frakørselsrampe",I261="Tilkørselsrampe"),Inddata!W276=""),"Lige ruderrampe",IF(OR(I261="Frakørselsrampe",I261="Tilkørselsrampe"),Inddata!W276,"Irrelevant")),"Irrelevant")</f>
        <v>Irrelevant</v>
      </c>
      <c r="W261" s="4" t="str">
        <f>IF(AND(OR(I261="Frakørselsrampe",I261="Tilkørselsrampe"),Inddata!X276=""),"Lige",IF(AND(OR(I261="Frakørselsrampe",I261="Tilkørselsrampe"),Inddata!X276&gt;10),Inddata!X276,"Irrelevant"))</f>
        <v>Irrelevant</v>
      </c>
      <c r="X261" s="4" t="str">
        <f>IF(AND(OR(I261="Frakørselsrampe",I261="Tilkørselsrampe"),OR(Inddata!Y276="",Inddata!Y276&gt;(G261*1000))),G261*1000,IF(AND(OR(I261="Frakørselsrampe",I261="Tilkørselsrampe"),Inddata!Y276&gt;0),Inddata!Y276,"Irrelevant"))</f>
        <v>Irrelevant</v>
      </c>
      <c r="Y261" s="4" t="str">
        <f>IF(AND(I261="Frakørselsrampe",Inddata!Z276=""),95,IF(AND(I261="Tilkørselsrampe",Inddata!Z276=""),45,IF(AND(OR(I261="Frakørselsrampe",I261="Tilkørselsrampe"),Inddata!Z276&gt;4,Inddata!Z276&lt;200),Inddata!Z276,"Irrelevant")))</f>
        <v>Irrelevant</v>
      </c>
      <c r="Z261" s="4" t="str">
        <f>IF(AND(OR(I261="Frakørselsrampe",I261="Tilkørselsrampe"),Inddata!AA276=""),"Lige",IF(AND(OR(I261="Frakørselsrampe",I261="Tilkørselsrampe"),Inddata!AA276&gt;10),Inddata!AA276,"Irrelevant"))</f>
        <v>Irrelevant</v>
      </c>
      <c r="AA261" s="4" t="str">
        <f>IF(X261="Irrelevant","Irrelevant",IF(AND(OR(I261="Frakørselsrampe",I261="Tilkørselsrampe"),OR(Inddata!AB276="",Inddata!AB276&gt;(G261*1000-X261))),G261*1000-X261,IF(AND(OR(I261="Frakørselsrampe",I261="Tilkørselsrampe"),Inddata!AB276&gt;0),Inddata!AB276,"Irrelevant")))</f>
        <v>Irrelevant</v>
      </c>
      <c r="AB261" s="4" t="str">
        <f>IF(AND(I261="Frakørselsrampe",Inddata!AC276=""),60,IF(AND(I261="Tilkørselsrampe",Inddata!AC276=""),80,IF(AND(OR(I261="Frakørselsrampe",I261="Tilkørselsrampe"),Inddata!AC276&gt;4,Inddata!AC276&lt;200),Inddata!AC276,"Irrelevant")))</f>
        <v>Irrelevant</v>
      </c>
      <c r="AC261" s="4" t="str">
        <f>IF(AND(OR(I261="Motorvejsstrækning",I261="Frakørselsflettestrækning",I261="Tilkørselsflettestrækning"),Inddata!AD276=""),"Nej",IF(OR(I261="Motorvejsstrækning",I261="Frakørselsflettestrækning",I261="Tilkørselsflettestrækning"),Inddata!AD276,"Irrelevant"))</f>
        <v>Irrelevant</v>
      </c>
      <c r="AD261" s="4" t="str">
        <f>IF(AND(OR(I261="Motorvejsstrækning",I261="Frakørselsflettestrækning",I261="Tilkørselsflettestrækning"),Inddata!AE276=""),"130 km/t",IF(OR(I261="Motorvejsstrækning",I261="Frakørselsflettestrækning",I261="Tilkørselsflettestrækning"),Inddata!AE276,"Irrelevant"))</f>
        <v>Irrelevant</v>
      </c>
      <c r="AE261" s="4" t="str">
        <f>IF(AND(I261="Tilkørselsflettestrækning",Inddata!AF276=""),"Nej",IF(I261="Tilkørselsflettestrækning",Inddata!AF276,"Irrelevant"))</f>
        <v>Irrelevant</v>
      </c>
      <c r="AF261" s="4" t="str">
        <f>IF(AND(AE261="Ja",Inddata!AG276&gt;0,Inddata!AG276&lt;1.00000001),Inddata!AG276,IF(OR(AE261="Nej",AE261="Ja"),0,"Irrelevant"))</f>
        <v>Irrelevant</v>
      </c>
    </row>
    <row r="262" spans="1:32" x14ac:dyDescent="0.25">
      <c r="A262" s="4" t="str">
        <f>IF(Inddata!A277="","",Inddata!A277)</f>
        <v/>
      </c>
      <c r="B262" s="4" t="str">
        <f>IF(Inddata!B277="","",Inddata!B277)</f>
        <v/>
      </c>
      <c r="C262" s="4" t="str">
        <f>IF(Inddata!C277="","",Inddata!C277)</f>
        <v/>
      </c>
      <c r="D262" s="4" t="str">
        <f>IF(Inddata!D277="","",Inddata!D277)</f>
        <v/>
      </c>
      <c r="E262" s="4" t="str">
        <f>IF(Inddata!E277="","",Inddata!E277)</f>
        <v/>
      </c>
      <c r="F262" s="4" t="str">
        <f>IF(Inddata!F277="","",Inddata!F277)</f>
        <v/>
      </c>
      <c r="G262" s="4">
        <f>IF(Inddata!G277="","",Inddata!G277)</f>
        <v>0</v>
      </c>
      <c r="H262" s="4" t="str">
        <f>IF(Inddata!H277&gt;0.5,Inddata!H277,"")</f>
        <v/>
      </c>
      <c r="I262" s="4" t="str">
        <f>IF(Inddata!I277="","",Inddata!I277)</f>
        <v/>
      </c>
      <c r="J262" s="4" t="str">
        <f>IF(AND(OR(I262="Motorvejsstrækning",I262="Frakørselsflettestrækning",I262="Tilkørselsflettestrækning"),Inddata!K277=""),2,IF(AND(OR(I262="Motorvejsstrækning",I262="Frakørselsflettestrækning",I262="Tilkørselsflettestrækning"),Inddata!K277&gt;0.5,Inddata!K277&lt;21),Inddata!K277,"Irrelevant"))</f>
        <v>Irrelevant</v>
      </c>
      <c r="K262" s="4" t="str">
        <f>IF(AND(OR(I262="Motorvejsstrækning",I262="Frakørselsflettestrækning",I262="Tilkørselsflettestrækning",I262="Frakørselsrampe",I262="Tilkørselsrampe"),Inddata!L277=""),3.5,IF(AND(OR(I262="Motorvejsstrækning",I262="Frakørselsflettestrækning",I262="Tilkørselsflettestrækning",I262="Frakørselsrampe",I262="Tilkørselsrampe"),Inddata!L277&gt;1.5,Inddata!L277&lt;11),Inddata!L277,"Irrelevant"))</f>
        <v>Irrelevant</v>
      </c>
      <c r="L262" s="4" t="str">
        <f>IF(AND(I262="Motorvejsstrækning",Inddata!M277=""),"Nej",IF(I262="Motorvejsstrækning",Inddata!M277,"Irrelevant"))</f>
        <v>Irrelevant</v>
      </c>
      <c r="M262" s="4" t="str">
        <f>IF(AND(L262="Ja",Inddata!N277&gt;0,Inddata!N277&lt;1.00000001),Inddata!N277,IF(OR(L262="Nej",L262="Ja"),0,"Irrelevant"))</f>
        <v>Irrelevant</v>
      </c>
      <c r="N262" s="4" t="str">
        <f>IF(AND(OR(I262="Motorvejsstrækning",I262="Frakørselsflettestrækning",I262="Tilkørselsflettestrækning"),Inddata!O277=""),3,IF(AND(OR(I262="Motorvejsstrækning",I262="Frakørselsflettestrækning",I262="Tilkørselsflettestrækning"),Inddata!O277&lt;11,Inddata!O277&gt;-0.00000001),Inddata!O277,"Irrelevant"))</f>
        <v>Irrelevant</v>
      </c>
      <c r="O262" s="4" t="str">
        <f>IF(AND(OR(I262="Motorvejsstrækning",I262="Frakørselsflettestrækning",I262="Tilkørselsflettestrækning",I262="Frakørselsrampe",I262="Tilkørselsrampe"),Inddata!P277=""),0.5,IF(AND(OR(I262="Motorvejsstrækning",I262="Frakørselsflettestrækning",I262="Tilkørselsflettestrækning",I262="Frakørselsrampe",I262="Tilkørselsrampe"),Inddata!P277&gt;-0.00000001,Inddata!P277&lt;11),Inddata!P277,"Irrelevant"))</f>
        <v>Irrelevant</v>
      </c>
      <c r="P262" s="4" t="str">
        <f>IF(AND(OR(I262="Motorvejsstrækning",I262="Frakørselsflettestrækning",I262="Tilkørselsflettestrækning"),Inddata!Q277=""),5,IF(AND(OR(I262="Motorvejsstrækning",I262="Frakørselsflettestrækning",I262="Tilkørselsflettestrækning"),Inddata!Q277&gt;-0.00000001,Inddata!Q277&lt;101),Inddata!Q277,"Irrelevant"))</f>
        <v>Irrelevant</v>
      </c>
      <c r="Q262" s="4" t="str">
        <f>IF(AND(OR(I262="Motorvejsstrækning",I262="Frakørselsflettestrækning",I262="Tilkørselsflettestrækning"),Inddata!R277=""),"Lige",IF(AND(OR(I262="Motorvejsstrækning",I262="Frakørselsflettestrækning",I262="Tilkørselsflettestrækning"),Inddata!R277&gt;10),Inddata!R277,"Irrelevant"))</f>
        <v>Irrelevant</v>
      </c>
      <c r="R262" s="4" t="str">
        <f>IF(Q262="Lige",0,IF(AND(OR(I262="Motorvejsstrækning",I262="Frakørselsflettestrækning",I262="Tilkørselsflettestrækning"),OR(Inddata!S277="",Inddata!S277&gt;(G262*1000))),G262*1000,IF(AND(OR(I262="Motorvejsstrækning",I262="Frakørselsflettestrækning",I262="Tilkørselsflettestrækning"),Inddata!S277&gt;0),Inddata!S277,"Irrelevant")))</f>
        <v>Irrelevant</v>
      </c>
      <c r="S262" s="4" t="str">
        <f>IF(AND(OR(I262="Motorvejsstrækning",I262="Frakørselsflettestrækning",I262="Tilkørselsflettestrækning"),Inddata!T277=""),"Lige",IF(AND(OR(I262="Motorvejsstrækning",I262="Frakørselsflettestrækning",I262="Tilkørselsflettestrækning"),Inddata!T277&gt;10),Inddata!T277,"Irrelevant"))</f>
        <v>Irrelevant</v>
      </c>
      <c r="T262" s="4" t="str">
        <f>IF(S262="Lige",0,IF(R262="Irrelevant","Irrelevant",IF(AND(OR(I262="Motorvejsstrækning",I262="Frakørselsflettestrækning",I262="Tilkørselsflettestrækning"),OR(Inddata!U277="",Inddata!U277&gt;(G262*1000-R262))),G262*1000-R262,IF(AND(OR(I262="Motorvejsstrækning",I262="Frakørselsflettestrækning",I262="Tilkørselsflettestrækning"),Inddata!U277&gt;0),Inddata!U277,"Irrelevant"))))</f>
        <v>Irrelevant</v>
      </c>
      <c r="U262" s="4" t="str">
        <f>IF(AND(OR(I262="Motorvejsstrækning",I262="Frakørselsflettestrækning",I262="Tilkørselsflettestrækning",I262="Frakørselsrampe",I262="Tilkørselsrampe"),Inddata!V277=""),"Nej",IF(OR(I262="Motorvejsstrækning",I262="Frakørselsflettestrækning",I262="Tilkørselsflettestrækning",I262="Frakørselsrampe",I262="Tilkørselsrampe"),Inddata!V277,"Irrelevant"))</f>
        <v>Irrelevant</v>
      </c>
      <c r="V262" s="4" t="str">
        <f>IF(W262="Lige",IF(AND(OR(I262="Frakørselsrampe",I262="Tilkørselsrampe"),Inddata!W277=""),"Lige ruderrampe",IF(OR(I262="Frakørselsrampe",I262="Tilkørselsrampe"),Inddata!W277,"Irrelevant")),"Irrelevant")</f>
        <v>Irrelevant</v>
      </c>
      <c r="W262" s="4" t="str">
        <f>IF(AND(OR(I262="Frakørselsrampe",I262="Tilkørselsrampe"),Inddata!X277=""),"Lige",IF(AND(OR(I262="Frakørselsrampe",I262="Tilkørselsrampe"),Inddata!X277&gt;10),Inddata!X277,"Irrelevant"))</f>
        <v>Irrelevant</v>
      </c>
      <c r="X262" s="4" t="str">
        <f>IF(AND(OR(I262="Frakørselsrampe",I262="Tilkørselsrampe"),OR(Inddata!Y277="",Inddata!Y277&gt;(G262*1000))),G262*1000,IF(AND(OR(I262="Frakørselsrampe",I262="Tilkørselsrampe"),Inddata!Y277&gt;0),Inddata!Y277,"Irrelevant"))</f>
        <v>Irrelevant</v>
      </c>
      <c r="Y262" s="4" t="str">
        <f>IF(AND(I262="Frakørselsrampe",Inddata!Z277=""),95,IF(AND(I262="Tilkørselsrampe",Inddata!Z277=""),45,IF(AND(OR(I262="Frakørselsrampe",I262="Tilkørselsrampe"),Inddata!Z277&gt;4,Inddata!Z277&lt;200),Inddata!Z277,"Irrelevant")))</f>
        <v>Irrelevant</v>
      </c>
      <c r="Z262" s="4" t="str">
        <f>IF(AND(OR(I262="Frakørselsrampe",I262="Tilkørselsrampe"),Inddata!AA277=""),"Lige",IF(AND(OR(I262="Frakørselsrampe",I262="Tilkørselsrampe"),Inddata!AA277&gt;10),Inddata!AA277,"Irrelevant"))</f>
        <v>Irrelevant</v>
      </c>
      <c r="AA262" s="4" t="str">
        <f>IF(X262="Irrelevant","Irrelevant",IF(AND(OR(I262="Frakørselsrampe",I262="Tilkørselsrampe"),OR(Inddata!AB277="",Inddata!AB277&gt;(G262*1000-X262))),G262*1000-X262,IF(AND(OR(I262="Frakørselsrampe",I262="Tilkørselsrampe"),Inddata!AB277&gt;0),Inddata!AB277,"Irrelevant")))</f>
        <v>Irrelevant</v>
      </c>
      <c r="AB262" s="4" t="str">
        <f>IF(AND(I262="Frakørselsrampe",Inddata!AC277=""),60,IF(AND(I262="Tilkørselsrampe",Inddata!AC277=""),80,IF(AND(OR(I262="Frakørselsrampe",I262="Tilkørselsrampe"),Inddata!AC277&gt;4,Inddata!AC277&lt;200),Inddata!AC277,"Irrelevant")))</f>
        <v>Irrelevant</v>
      </c>
      <c r="AC262" s="4" t="str">
        <f>IF(AND(OR(I262="Motorvejsstrækning",I262="Frakørselsflettestrækning",I262="Tilkørselsflettestrækning"),Inddata!AD277=""),"Nej",IF(OR(I262="Motorvejsstrækning",I262="Frakørselsflettestrækning",I262="Tilkørselsflettestrækning"),Inddata!AD277,"Irrelevant"))</f>
        <v>Irrelevant</v>
      </c>
      <c r="AD262" s="4" t="str">
        <f>IF(AND(OR(I262="Motorvejsstrækning",I262="Frakørselsflettestrækning",I262="Tilkørselsflettestrækning"),Inddata!AE277=""),"130 km/t",IF(OR(I262="Motorvejsstrækning",I262="Frakørselsflettestrækning",I262="Tilkørselsflettestrækning"),Inddata!AE277,"Irrelevant"))</f>
        <v>Irrelevant</v>
      </c>
      <c r="AE262" s="4" t="str">
        <f>IF(AND(I262="Tilkørselsflettestrækning",Inddata!AF277=""),"Nej",IF(I262="Tilkørselsflettestrækning",Inddata!AF277,"Irrelevant"))</f>
        <v>Irrelevant</v>
      </c>
      <c r="AF262" s="4" t="str">
        <f>IF(AND(AE262="Ja",Inddata!AG277&gt;0,Inddata!AG277&lt;1.00000001),Inddata!AG277,IF(OR(AE262="Nej",AE262="Ja"),0,"Irrelevant"))</f>
        <v>Irrelevant</v>
      </c>
    </row>
    <row r="263" spans="1:32" x14ac:dyDescent="0.25">
      <c r="A263" s="4" t="str">
        <f>IF(Inddata!A278="","",Inddata!A278)</f>
        <v/>
      </c>
      <c r="B263" s="4" t="str">
        <f>IF(Inddata!B278="","",Inddata!B278)</f>
        <v/>
      </c>
      <c r="C263" s="4" t="str">
        <f>IF(Inddata!C278="","",Inddata!C278)</f>
        <v/>
      </c>
      <c r="D263" s="4" t="str">
        <f>IF(Inddata!D278="","",Inddata!D278)</f>
        <v/>
      </c>
      <c r="E263" s="4" t="str">
        <f>IF(Inddata!E278="","",Inddata!E278)</f>
        <v/>
      </c>
      <c r="F263" s="4" t="str">
        <f>IF(Inddata!F278="","",Inddata!F278)</f>
        <v/>
      </c>
      <c r="G263" s="4">
        <f>IF(Inddata!G278="","",Inddata!G278)</f>
        <v>0</v>
      </c>
      <c r="H263" s="4" t="str">
        <f>IF(Inddata!H278&gt;0.5,Inddata!H278,"")</f>
        <v/>
      </c>
      <c r="I263" s="4" t="str">
        <f>IF(Inddata!I278="","",Inddata!I278)</f>
        <v/>
      </c>
      <c r="J263" s="4" t="str">
        <f>IF(AND(OR(I263="Motorvejsstrækning",I263="Frakørselsflettestrækning",I263="Tilkørselsflettestrækning"),Inddata!K278=""),2,IF(AND(OR(I263="Motorvejsstrækning",I263="Frakørselsflettestrækning",I263="Tilkørselsflettestrækning"),Inddata!K278&gt;0.5,Inddata!K278&lt;21),Inddata!K278,"Irrelevant"))</f>
        <v>Irrelevant</v>
      </c>
      <c r="K263" s="4" t="str">
        <f>IF(AND(OR(I263="Motorvejsstrækning",I263="Frakørselsflettestrækning",I263="Tilkørselsflettestrækning",I263="Frakørselsrampe",I263="Tilkørselsrampe"),Inddata!L278=""),3.5,IF(AND(OR(I263="Motorvejsstrækning",I263="Frakørselsflettestrækning",I263="Tilkørselsflettestrækning",I263="Frakørselsrampe",I263="Tilkørselsrampe"),Inddata!L278&gt;1.5,Inddata!L278&lt;11),Inddata!L278,"Irrelevant"))</f>
        <v>Irrelevant</v>
      </c>
      <c r="L263" s="4" t="str">
        <f>IF(AND(I263="Motorvejsstrækning",Inddata!M278=""),"Nej",IF(I263="Motorvejsstrækning",Inddata!M278,"Irrelevant"))</f>
        <v>Irrelevant</v>
      </c>
      <c r="M263" s="4" t="str">
        <f>IF(AND(L263="Ja",Inddata!N278&gt;0,Inddata!N278&lt;1.00000001),Inddata!N278,IF(OR(L263="Nej",L263="Ja"),0,"Irrelevant"))</f>
        <v>Irrelevant</v>
      </c>
      <c r="N263" s="4" t="str">
        <f>IF(AND(OR(I263="Motorvejsstrækning",I263="Frakørselsflettestrækning",I263="Tilkørselsflettestrækning"),Inddata!O278=""),3,IF(AND(OR(I263="Motorvejsstrækning",I263="Frakørselsflettestrækning",I263="Tilkørselsflettestrækning"),Inddata!O278&lt;11,Inddata!O278&gt;-0.00000001),Inddata!O278,"Irrelevant"))</f>
        <v>Irrelevant</v>
      </c>
      <c r="O263" s="4" t="str">
        <f>IF(AND(OR(I263="Motorvejsstrækning",I263="Frakørselsflettestrækning",I263="Tilkørselsflettestrækning",I263="Frakørselsrampe",I263="Tilkørselsrampe"),Inddata!P278=""),0.5,IF(AND(OR(I263="Motorvejsstrækning",I263="Frakørselsflettestrækning",I263="Tilkørselsflettestrækning",I263="Frakørselsrampe",I263="Tilkørselsrampe"),Inddata!P278&gt;-0.00000001,Inddata!P278&lt;11),Inddata!P278,"Irrelevant"))</f>
        <v>Irrelevant</v>
      </c>
      <c r="P263" s="4" t="str">
        <f>IF(AND(OR(I263="Motorvejsstrækning",I263="Frakørselsflettestrækning",I263="Tilkørselsflettestrækning"),Inddata!Q278=""),5,IF(AND(OR(I263="Motorvejsstrækning",I263="Frakørselsflettestrækning",I263="Tilkørselsflettestrækning"),Inddata!Q278&gt;-0.00000001,Inddata!Q278&lt;101),Inddata!Q278,"Irrelevant"))</f>
        <v>Irrelevant</v>
      </c>
      <c r="Q263" s="4" t="str">
        <f>IF(AND(OR(I263="Motorvejsstrækning",I263="Frakørselsflettestrækning",I263="Tilkørselsflettestrækning"),Inddata!R278=""),"Lige",IF(AND(OR(I263="Motorvejsstrækning",I263="Frakørselsflettestrækning",I263="Tilkørselsflettestrækning"),Inddata!R278&gt;10),Inddata!R278,"Irrelevant"))</f>
        <v>Irrelevant</v>
      </c>
      <c r="R263" s="4" t="str">
        <f>IF(Q263="Lige",0,IF(AND(OR(I263="Motorvejsstrækning",I263="Frakørselsflettestrækning",I263="Tilkørselsflettestrækning"),OR(Inddata!S278="",Inddata!S278&gt;(G263*1000))),G263*1000,IF(AND(OR(I263="Motorvejsstrækning",I263="Frakørselsflettestrækning",I263="Tilkørselsflettestrækning"),Inddata!S278&gt;0),Inddata!S278,"Irrelevant")))</f>
        <v>Irrelevant</v>
      </c>
      <c r="S263" s="4" t="str">
        <f>IF(AND(OR(I263="Motorvejsstrækning",I263="Frakørselsflettestrækning",I263="Tilkørselsflettestrækning"),Inddata!T278=""),"Lige",IF(AND(OR(I263="Motorvejsstrækning",I263="Frakørselsflettestrækning",I263="Tilkørselsflettestrækning"),Inddata!T278&gt;10),Inddata!T278,"Irrelevant"))</f>
        <v>Irrelevant</v>
      </c>
      <c r="T263" s="4" t="str">
        <f>IF(S263="Lige",0,IF(R263="Irrelevant","Irrelevant",IF(AND(OR(I263="Motorvejsstrækning",I263="Frakørselsflettestrækning",I263="Tilkørselsflettestrækning"),OR(Inddata!U278="",Inddata!U278&gt;(G263*1000-R263))),G263*1000-R263,IF(AND(OR(I263="Motorvejsstrækning",I263="Frakørselsflettestrækning",I263="Tilkørselsflettestrækning"),Inddata!U278&gt;0),Inddata!U278,"Irrelevant"))))</f>
        <v>Irrelevant</v>
      </c>
      <c r="U263" s="4" t="str">
        <f>IF(AND(OR(I263="Motorvejsstrækning",I263="Frakørselsflettestrækning",I263="Tilkørselsflettestrækning",I263="Frakørselsrampe",I263="Tilkørselsrampe"),Inddata!V278=""),"Nej",IF(OR(I263="Motorvejsstrækning",I263="Frakørselsflettestrækning",I263="Tilkørselsflettestrækning",I263="Frakørselsrampe",I263="Tilkørselsrampe"),Inddata!V278,"Irrelevant"))</f>
        <v>Irrelevant</v>
      </c>
      <c r="V263" s="4" t="str">
        <f>IF(W263="Lige",IF(AND(OR(I263="Frakørselsrampe",I263="Tilkørselsrampe"),Inddata!W278=""),"Lige ruderrampe",IF(OR(I263="Frakørselsrampe",I263="Tilkørselsrampe"),Inddata!W278,"Irrelevant")),"Irrelevant")</f>
        <v>Irrelevant</v>
      </c>
      <c r="W263" s="4" t="str">
        <f>IF(AND(OR(I263="Frakørselsrampe",I263="Tilkørselsrampe"),Inddata!X278=""),"Lige",IF(AND(OR(I263="Frakørselsrampe",I263="Tilkørselsrampe"),Inddata!X278&gt;10),Inddata!X278,"Irrelevant"))</f>
        <v>Irrelevant</v>
      </c>
      <c r="X263" s="4" t="str">
        <f>IF(AND(OR(I263="Frakørselsrampe",I263="Tilkørselsrampe"),OR(Inddata!Y278="",Inddata!Y278&gt;(G263*1000))),G263*1000,IF(AND(OR(I263="Frakørselsrampe",I263="Tilkørselsrampe"),Inddata!Y278&gt;0),Inddata!Y278,"Irrelevant"))</f>
        <v>Irrelevant</v>
      </c>
      <c r="Y263" s="4" t="str">
        <f>IF(AND(I263="Frakørselsrampe",Inddata!Z278=""),95,IF(AND(I263="Tilkørselsrampe",Inddata!Z278=""),45,IF(AND(OR(I263="Frakørselsrampe",I263="Tilkørselsrampe"),Inddata!Z278&gt;4,Inddata!Z278&lt;200),Inddata!Z278,"Irrelevant")))</f>
        <v>Irrelevant</v>
      </c>
      <c r="Z263" s="4" t="str">
        <f>IF(AND(OR(I263="Frakørselsrampe",I263="Tilkørselsrampe"),Inddata!AA278=""),"Lige",IF(AND(OR(I263="Frakørselsrampe",I263="Tilkørselsrampe"),Inddata!AA278&gt;10),Inddata!AA278,"Irrelevant"))</f>
        <v>Irrelevant</v>
      </c>
      <c r="AA263" s="4" t="str">
        <f>IF(X263="Irrelevant","Irrelevant",IF(AND(OR(I263="Frakørselsrampe",I263="Tilkørselsrampe"),OR(Inddata!AB278="",Inddata!AB278&gt;(G263*1000-X263))),G263*1000-X263,IF(AND(OR(I263="Frakørselsrampe",I263="Tilkørselsrampe"),Inddata!AB278&gt;0),Inddata!AB278,"Irrelevant")))</f>
        <v>Irrelevant</v>
      </c>
      <c r="AB263" s="4" t="str">
        <f>IF(AND(I263="Frakørselsrampe",Inddata!AC278=""),60,IF(AND(I263="Tilkørselsrampe",Inddata!AC278=""),80,IF(AND(OR(I263="Frakørselsrampe",I263="Tilkørselsrampe"),Inddata!AC278&gt;4,Inddata!AC278&lt;200),Inddata!AC278,"Irrelevant")))</f>
        <v>Irrelevant</v>
      </c>
      <c r="AC263" s="4" t="str">
        <f>IF(AND(OR(I263="Motorvejsstrækning",I263="Frakørselsflettestrækning",I263="Tilkørselsflettestrækning"),Inddata!AD278=""),"Nej",IF(OR(I263="Motorvejsstrækning",I263="Frakørselsflettestrækning",I263="Tilkørselsflettestrækning"),Inddata!AD278,"Irrelevant"))</f>
        <v>Irrelevant</v>
      </c>
      <c r="AD263" s="4" t="str">
        <f>IF(AND(OR(I263="Motorvejsstrækning",I263="Frakørselsflettestrækning",I263="Tilkørselsflettestrækning"),Inddata!AE278=""),"130 km/t",IF(OR(I263="Motorvejsstrækning",I263="Frakørselsflettestrækning",I263="Tilkørselsflettestrækning"),Inddata!AE278,"Irrelevant"))</f>
        <v>Irrelevant</v>
      </c>
      <c r="AE263" s="4" t="str">
        <f>IF(AND(I263="Tilkørselsflettestrækning",Inddata!AF278=""),"Nej",IF(I263="Tilkørselsflettestrækning",Inddata!AF278,"Irrelevant"))</f>
        <v>Irrelevant</v>
      </c>
      <c r="AF263" s="4" t="str">
        <f>IF(AND(AE263="Ja",Inddata!AG278&gt;0,Inddata!AG278&lt;1.00000001),Inddata!AG278,IF(OR(AE263="Nej",AE263="Ja"),0,"Irrelevant"))</f>
        <v>Irrelevant</v>
      </c>
    </row>
    <row r="264" spans="1:32" x14ac:dyDescent="0.25">
      <c r="A264" s="4" t="str">
        <f>IF(Inddata!A279="","",Inddata!A279)</f>
        <v/>
      </c>
      <c r="B264" s="4" t="str">
        <f>IF(Inddata!B279="","",Inddata!B279)</f>
        <v/>
      </c>
      <c r="C264" s="4" t="str">
        <f>IF(Inddata!C279="","",Inddata!C279)</f>
        <v/>
      </c>
      <c r="D264" s="4" t="str">
        <f>IF(Inddata!D279="","",Inddata!D279)</f>
        <v/>
      </c>
      <c r="E264" s="4" t="str">
        <f>IF(Inddata!E279="","",Inddata!E279)</f>
        <v/>
      </c>
      <c r="F264" s="4" t="str">
        <f>IF(Inddata!F279="","",Inddata!F279)</f>
        <v/>
      </c>
      <c r="G264" s="4">
        <f>IF(Inddata!G279="","",Inddata!G279)</f>
        <v>0</v>
      </c>
      <c r="H264" s="4" t="str">
        <f>IF(Inddata!H279&gt;0.5,Inddata!H279,"")</f>
        <v/>
      </c>
      <c r="I264" s="4" t="str">
        <f>IF(Inddata!I279="","",Inddata!I279)</f>
        <v/>
      </c>
      <c r="J264" s="4" t="str">
        <f>IF(AND(OR(I264="Motorvejsstrækning",I264="Frakørselsflettestrækning",I264="Tilkørselsflettestrækning"),Inddata!K279=""),2,IF(AND(OR(I264="Motorvejsstrækning",I264="Frakørselsflettestrækning",I264="Tilkørselsflettestrækning"),Inddata!K279&gt;0.5,Inddata!K279&lt;21),Inddata!K279,"Irrelevant"))</f>
        <v>Irrelevant</v>
      </c>
      <c r="K264" s="4" t="str">
        <f>IF(AND(OR(I264="Motorvejsstrækning",I264="Frakørselsflettestrækning",I264="Tilkørselsflettestrækning",I264="Frakørselsrampe",I264="Tilkørselsrampe"),Inddata!L279=""),3.5,IF(AND(OR(I264="Motorvejsstrækning",I264="Frakørselsflettestrækning",I264="Tilkørselsflettestrækning",I264="Frakørselsrampe",I264="Tilkørselsrampe"),Inddata!L279&gt;1.5,Inddata!L279&lt;11),Inddata!L279,"Irrelevant"))</f>
        <v>Irrelevant</v>
      </c>
      <c r="L264" s="4" t="str">
        <f>IF(AND(I264="Motorvejsstrækning",Inddata!M279=""),"Nej",IF(I264="Motorvejsstrækning",Inddata!M279,"Irrelevant"))</f>
        <v>Irrelevant</v>
      </c>
      <c r="M264" s="4" t="str">
        <f>IF(AND(L264="Ja",Inddata!N279&gt;0,Inddata!N279&lt;1.00000001),Inddata!N279,IF(OR(L264="Nej",L264="Ja"),0,"Irrelevant"))</f>
        <v>Irrelevant</v>
      </c>
      <c r="N264" s="4" t="str">
        <f>IF(AND(OR(I264="Motorvejsstrækning",I264="Frakørselsflettestrækning",I264="Tilkørselsflettestrækning"),Inddata!O279=""),3,IF(AND(OR(I264="Motorvejsstrækning",I264="Frakørselsflettestrækning",I264="Tilkørselsflettestrækning"),Inddata!O279&lt;11,Inddata!O279&gt;-0.00000001),Inddata!O279,"Irrelevant"))</f>
        <v>Irrelevant</v>
      </c>
      <c r="O264" s="4" t="str">
        <f>IF(AND(OR(I264="Motorvejsstrækning",I264="Frakørselsflettestrækning",I264="Tilkørselsflettestrækning",I264="Frakørselsrampe",I264="Tilkørselsrampe"),Inddata!P279=""),0.5,IF(AND(OR(I264="Motorvejsstrækning",I264="Frakørselsflettestrækning",I264="Tilkørselsflettestrækning",I264="Frakørselsrampe",I264="Tilkørselsrampe"),Inddata!P279&gt;-0.00000001,Inddata!P279&lt;11),Inddata!P279,"Irrelevant"))</f>
        <v>Irrelevant</v>
      </c>
      <c r="P264" s="4" t="str">
        <f>IF(AND(OR(I264="Motorvejsstrækning",I264="Frakørselsflettestrækning",I264="Tilkørselsflettestrækning"),Inddata!Q279=""),5,IF(AND(OR(I264="Motorvejsstrækning",I264="Frakørselsflettestrækning",I264="Tilkørselsflettestrækning"),Inddata!Q279&gt;-0.00000001,Inddata!Q279&lt;101),Inddata!Q279,"Irrelevant"))</f>
        <v>Irrelevant</v>
      </c>
      <c r="Q264" s="4" t="str">
        <f>IF(AND(OR(I264="Motorvejsstrækning",I264="Frakørselsflettestrækning",I264="Tilkørselsflettestrækning"),Inddata!R279=""),"Lige",IF(AND(OR(I264="Motorvejsstrækning",I264="Frakørselsflettestrækning",I264="Tilkørselsflettestrækning"),Inddata!R279&gt;10),Inddata!R279,"Irrelevant"))</f>
        <v>Irrelevant</v>
      </c>
      <c r="R264" s="4" t="str">
        <f>IF(Q264="Lige",0,IF(AND(OR(I264="Motorvejsstrækning",I264="Frakørselsflettestrækning",I264="Tilkørselsflettestrækning"),OR(Inddata!S279="",Inddata!S279&gt;(G264*1000))),G264*1000,IF(AND(OR(I264="Motorvejsstrækning",I264="Frakørselsflettestrækning",I264="Tilkørselsflettestrækning"),Inddata!S279&gt;0),Inddata!S279,"Irrelevant")))</f>
        <v>Irrelevant</v>
      </c>
      <c r="S264" s="4" t="str">
        <f>IF(AND(OR(I264="Motorvejsstrækning",I264="Frakørselsflettestrækning",I264="Tilkørselsflettestrækning"),Inddata!T279=""),"Lige",IF(AND(OR(I264="Motorvejsstrækning",I264="Frakørselsflettestrækning",I264="Tilkørselsflettestrækning"),Inddata!T279&gt;10),Inddata!T279,"Irrelevant"))</f>
        <v>Irrelevant</v>
      </c>
      <c r="T264" s="4" t="str">
        <f>IF(S264="Lige",0,IF(R264="Irrelevant","Irrelevant",IF(AND(OR(I264="Motorvejsstrækning",I264="Frakørselsflettestrækning",I264="Tilkørselsflettestrækning"),OR(Inddata!U279="",Inddata!U279&gt;(G264*1000-R264))),G264*1000-R264,IF(AND(OR(I264="Motorvejsstrækning",I264="Frakørselsflettestrækning",I264="Tilkørselsflettestrækning"),Inddata!U279&gt;0),Inddata!U279,"Irrelevant"))))</f>
        <v>Irrelevant</v>
      </c>
      <c r="U264" s="4" t="str">
        <f>IF(AND(OR(I264="Motorvejsstrækning",I264="Frakørselsflettestrækning",I264="Tilkørselsflettestrækning",I264="Frakørselsrampe",I264="Tilkørselsrampe"),Inddata!V279=""),"Nej",IF(OR(I264="Motorvejsstrækning",I264="Frakørselsflettestrækning",I264="Tilkørselsflettestrækning",I264="Frakørselsrampe",I264="Tilkørselsrampe"),Inddata!V279,"Irrelevant"))</f>
        <v>Irrelevant</v>
      </c>
      <c r="V264" s="4" t="str">
        <f>IF(W264="Lige",IF(AND(OR(I264="Frakørselsrampe",I264="Tilkørselsrampe"),Inddata!W279=""),"Lige ruderrampe",IF(OR(I264="Frakørselsrampe",I264="Tilkørselsrampe"),Inddata!W279,"Irrelevant")),"Irrelevant")</f>
        <v>Irrelevant</v>
      </c>
      <c r="W264" s="4" t="str">
        <f>IF(AND(OR(I264="Frakørselsrampe",I264="Tilkørselsrampe"),Inddata!X279=""),"Lige",IF(AND(OR(I264="Frakørselsrampe",I264="Tilkørselsrampe"),Inddata!X279&gt;10),Inddata!X279,"Irrelevant"))</f>
        <v>Irrelevant</v>
      </c>
      <c r="X264" s="4" t="str">
        <f>IF(AND(OR(I264="Frakørselsrampe",I264="Tilkørselsrampe"),OR(Inddata!Y279="",Inddata!Y279&gt;(G264*1000))),G264*1000,IF(AND(OR(I264="Frakørselsrampe",I264="Tilkørselsrampe"),Inddata!Y279&gt;0),Inddata!Y279,"Irrelevant"))</f>
        <v>Irrelevant</v>
      </c>
      <c r="Y264" s="4" t="str">
        <f>IF(AND(I264="Frakørselsrampe",Inddata!Z279=""),95,IF(AND(I264="Tilkørselsrampe",Inddata!Z279=""),45,IF(AND(OR(I264="Frakørselsrampe",I264="Tilkørselsrampe"),Inddata!Z279&gt;4,Inddata!Z279&lt;200),Inddata!Z279,"Irrelevant")))</f>
        <v>Irrelevant</v>
      </c>
      <c r="Z264" s="4" t="str">
        <f>IF(AND(OR(I264="Frakørselsrampe",I264="Tilkørselsrampe"),Inddata!AA279=""),"Lige",IF(AND(OR(I264="Frakørselsrampe",I264="Tilkørselsrampe"),Inddata!AA279&gt;10),Inddata!AA279,"Irrelevant"))</f>
        <v>Irrelevant</v>
      </c>
      <c r="AA264" s="4" t="str">
        <f>IF(X264="Irrelevant","Irrelevant",IF(AND(OR(I264="Frakørselsrampe",I264="Tilkørselsrampe"),OR(Inddata!AB279="",Inddata!AB279&gt;(G264*1000-X264))),G264*1000-X264,IF(AND(OR(I264="Frakørselsrampe",I264="Tilkørselsrampe"),Inddata!AB279&gt;0),Inddata!AB279,"Irrelevant")))</f>
        <v>Irrelevant</v>
      </c>
      <c r="AB264" s="4" t="str">
        <f>IF(AND(I264="Frakørselsrampe",Inddata!AC279=""),60,IF(AND(I264="Tilkørselsrampe",Inddata!AC279=""),80,IF(AND(OR(I264="Frakørselsrampe",I264="Tilkørselsrampe"),Inddata!AC279&gt;4,Inddata!AC279&lt;200),Inddata!AC279,"Irrelevant")))</f>
        <v>Irrelevant</v>
      </c>
      <c r="AC264" s="4" t="str">
        <f>IF(AND(OR(I264="Motorvejsstrækning",I264="Frakørselsflettestrækning",I264="Tilkørselsflettestrækning"),Inddata!AD279=""),"Nej",IF(OR(I264="Motorvejsstrækning",I264="Frakørselsflettestrækning",I264="Tilkørselsflettestrækning"),Inddata!AD279,"Irrelevant"))</f>
        <v>Irrelevant</v>
      </c>
      <c r="AD264" s="4" t="str">
        <f>IF(AND(OR(I264="Motorvejsstrækning",I264="Frakørselsflettestrækning",I264="Tilkørselsflettestrækning"),Inddata!AE279=""),"130 km/t",IF(OR(I264="Motorvejsstrækning",I264="Frakørselsflettestrækning",I264="Tilkørselsflettestrækning"),Inddata!AE279,"Irrelevant"))</f>
        <v>Irrelevant</v>
      </c>
      <c r="AE264" s="4" t="str">
        <f>IF(AND(I264="Tilkørselsflettestrækning",Inddata!AF279=""),"Nej",IF(I264="Tilkørselsflettestrækning",Inddata!AF279,"Irrelevant"))</f>
        <v>Irrelevant</v>
      </c>
      <c r="AF264" s="4" t="str">
        <f>IF(AND(AE264="Ja",Inddata!AG279&gt;0,Inddata!AG279&lt;1.00000001),Inddata!AG279,IF(OR(AE264="Nej",AE264="Ja"),0,"Irrelevant"))</f>
        <v>Irrelevant</v>
      </c>
    </row>
    <row r="265" spans="1:32" x14ac:dyDescent="0.25">
      <c r="A265" s="4" t="str">
        <f>IF(Inddata!A280="","",Inddata!A280)</f>
        <v/>
      </c>
      <c r="B265" s="4" t="str">
        <f>IF(Inddata!B280="","",Inddata!B280)</f>
        <v/>
      </c>
      <c r="C265" s="4" t="str">
        <f>IF(Inddata!C280="","",Inddata!C280)</f>
        <v/>
      </c>
      <c r="D265" s="4" t="str">
        <f>IF(Inddata!D280="","",Inddata!D280)</f>
        <v/>
      </c>
      <c r="E265" s="4" t="str">
        <f>IF(Inddata!E280="","",Inddata!E280)</f>
        <v/>
      </c>
      <c r="F265" s="4" t="str">
        <f>IF(Inddata!F280="","",Inddata!F280)</f>
        <v/>
      </c>
      <c r="G265" s="4">
        <f>IF(Inddata!G280="","",Inddata!G280)</f>
        <v>0</v>
      </c>
      <c r="H265" s="4" t="str">
        <f>IF(Inddata!H280&gt;0.5,Inddata!H280,"")</f>
        <v/>
      </c>
      <c r="I265" s="4" t="str">
        <f>IF(Inddata!I280="","",Inddata!I280)</f>
        <v/>
      </c>
      <c r="J265" s="4" t="str">
        <f>IF(AND(OR(I265="Motorvejsstrækning",I265="Frakørselsflettestrækning",I265="Tilkørselsflettestrækning"),Inddata!K280=""),2,IF(AND(OR(I265="Motorvejsstrækning",I265="Frakørselsflettestrækning",I265="Tilkørselsflettestrækning"),Inddata!K280&gt;0.5,Inddata!K280&lt;21),Inddata!K280,"Irrelevant"))</f>
        <v>Irrelevant</v>
      </c>
      <c r="K265" s="4" t="str">
        <f>IF(AND(OR(I265="Motorvejsstrækning",I265="Frakørselsflettestrækning",I265="Tilkørselsflettestrækning",I265="Frakørselsrampe",I265="Tilkørselsrampe"),Inddata!L280=""),3.5,IF(AND(OR(I265="Motorvejsstrækning",I265="Frakørselsflettestrækning",I265="Tilkørselsflettestrækning",I265="Frakørselsrampe",I265="Tilkørselsrampe"),Inddata!L280&gt;1.5,Inddata!L280&lt;11),Inddata!L280,"Irrelevant"))</f>
        <v>Irrelevant</v>
      </c>
      <c r="L265" s="4" t="str">
        <f>IF(AND(I265="Motorvejsstrækning",Inddata!M280=""),"Nej",IF(I265="Motorvejsstrækning",Inddata!M280,"Irrelevant"))</f>
        <v>Irrelevant</v>
      </c>
      <c r="M265" s="4" t="str">
        <f>IF(AND(L265="Ja",Inddata!N280&gt;0,Inddata!N280&lt;1.00000001),Inddata!N280,IF(OR(L265="Nej",L265="Ja"),0,"Irrelevant"))</f>
        <v>Irrelevant</v>
      </c>
      <c r="N265" s="4" t="str">
        <f>IF(AND(OR(I265="Motorvejsstrækning",I265="Frakørselsflettestrækning",I265="Tilkørselsflettestrækning"),Inddata!O280=""),3,IF(AND(OR(I265="Motorvejsstrækning",I265="Frakørselsflettestrækning",I265="Tilkørselsflettestrækning"),Inddata!O280&lt;11,Inddata!O280&gt;-0.00000001),Inddata!O280,"Irrelevant"))</f>
        <v>Irrelevant</v>
      </c>
      <c r="O265" s="4" t="str">
        <f>IF(AND(OR(I265="Motorvejsstrækning",I265="Frakørselsflettestrækning",I265="Tilkørselsflettestrækning",I265="Frakørselsrampe",I265="Tilkørselsrampe"),Inddata!P280=""),0.5,IF(AND(OR(I265="Motorvejsstrækning",I265="Frakørselsflettestrækning",I265="Tilkørselsflettestrækning",I265="Frakørselsrampe",I265="Tilkørselsrampe"),Inddata!P280&gt;-0.00000001,Inddata!P280&lt;11),Inddata!P280,"Irrelevant"))</f>
        <v>Irrelevant</v>
      </c>
      <c r="P265" s="4" t="str">
        <f>IF(AND(OR(I265="Motorvejsstrækning",I265="Frakørselsflettestrækning",I265="Tilkørselsflettestrækning"),Inddata!Q280=""),5,IF(AND(OR(I265="Motorvejsstrækning",I265="Frakørselsflettestrækning",I265="Tilkørselsflettestrækning"),Inddata!Q280&gt;-0.00000001,Inddata!Q280&lt;101),Inddata!Q280,"Irrelevant"))</f>
        <v>Irrelevant</v>
      </c>
      <c r="Q265" s="4" t="str">
        <f>IF(AND(OR(I265="Motorvejsstrækning",I265="Frakørselsflettestrækning",I265="Tilkørselsflettestrækning"),Inddata!R280=""),"Lige",IF(AND(OR(I265="Motorvejsstrækning",I265="Frakørselsflettestrækning",I265="Tilkørselsflettestrækning"),Inddata!R280&gt;10),Inddata!R280,"Irrelevant"))</f>
        <v>Irrelevant</v>
      </c>
      <c r="R265" s="4" t="str">
        <f>IF(Q265="Lige",0,IF(AND(OR(I265="Motorvejsstrækning",I265="Frakørselsflettestrækning",I265="Tilkørselsflettestrækning"),OR(Inddata!S280="",Inddata!S280&gt;(G265*1000))),G265*1000,IF(AND(OR(I265="Motorvejsstrækning",I265="Frakørselsflettestrækning",I265="Tilkørselsflettestrækning"),Inddata!S280&gt;0),Inddata!S280,"Irrelevant")))</f>
        <v>Irrelevant</v>
      </c>
      <c r="S265" s="4" t="str">
        <f>IF(AND(OR(I265="Motorvejsstrækning",I265="Frakørselsflettestrækning",I265="Tilkørselsflettestrækning"),Inddata!T280=""),"Lige",IF(AND(OR(I265="Motorvejsstrækning",I265="Frakørselsflettestrækning",I265="Tilkørselsflettestrækning"),Inddata!T280&gt;10),Inddata!T280,"Irrelevant"))</f>
        <v>Irrelevant</v>
      </c>
      <c r="T265" s="4" t="str">
        <f>IF(S265="Lige",0,IF(R265="Irrelevant","Irrelevant",IF(AND(OR(I265="Motorvejsstrækning",I265="Frakørselsflettestrækning",I265="Tilkørselsflettestrækning"),OR(Inddata!U280="",Inddata!U280&gt;(G265*1000-R265))),G265*1000-R265,IF(AND(OR(I265="Motorvejsstrækning",I265="Frakørselsflettestrækning",I265="Tilkørselsflettestrækning"),Inddata!U280&gt;0),Inddata!U280,"Irrelevant"))))</f>
        <v>Irrelevant</v>
      </c>
      <c r="U265" s="4" t="str">
        <f>IF(AND(OR(I265="Motorvejsstrækning",I265="Frakørselsflettestrækning",I265="Tilkørselsflettestrækning",I265="Frakørselsrampe",I265="Tilkørselsrampe"),Inddata!V280=""),"Nej",IF(OR(I265="Motorvejsstrækning",I265="Frakørselsflettestrækning",I265="Tilkørselsflettestrækning",I265="Frakørselsrampe",I265="Tilkørselsrampe"),Inddata!V280,"Irrelevant"))</f>
        <v>Irrelevant</v>
      </c>
      <c r="V265" s="4" t="str">
        <f>IF(W265="Lige",IF(AND(OR(I265="Frakørselsrampe",I265="Tilkørselsrampe"),Inddata!W280=""),"Lige ruderrampe",IF(OR(I265="Frakørselsrampe",I265="Tilkørselsrampe"),Inddata!W280,"Irrelevant")),"Irrelevant")</f>
        <v>Irrelevant</v>
      </c>
      <c r="W265" s="4" t="str">
        <f>IF(AND(OR(I265="Frakørselsrampe",I265="Tilkørselsrampe"),Inddata!X280=""),"Lige",IF(AND(OR(I265="Frakørselsrampe",I265="Tilkørselsrampe"),Inddata!X280&gt;10),Inddata!X280,"Irrelevant"))</f>
        <v>Irrelevant</v>
      </c>
      <c r="X265" s="4" t="str">
        <f>IF(AND(OR(I265="Frakørselsrampe",I265="Tilkørselsrampe"),OR(Inddata!Y280="",Inddata!Y280&gt;(G265*1000))),G265*1000,IF(AND(OR(I265="Frakørselsrampe",I265="Tilkørselsrampe"),Inddata!Y280&gt;0),Inddata!Y280,"Irrelevant"))</f>
        <v>Irrelevant</v>
      </c>
      <c r="Y265" s="4" t="str">
        <f>IF(AND(I265="Frakørselsrampe",Inddata!Z280=""),95,IF(AND(I265="Tilkørselsrampe",Inddata!Z280=""),45,IF(AND(OR(I265="Frakørselsrampe",I265="Tilkørselsrampe"),Inddata!Z280&gt;4,Inddata!Z280&lt;200),Inddata!Z280,"Irrelevant")))</f>
        <v>Irrelevant</v>
      </c>
      <c r="Z265" s="4" t="str">
        <f>IF(AND(OR(I265="Frakørselsrampe",I265="Tilkørselsrampe"),Inddata!AA280=""),"Lige",IF(AND(OR(I265="Frakørselsrampe",I265="Tilkørselsrampe"),Inddata!AA280&gt;10),Inddata!AA280,"Irrelevant"))</f>
        <v>Irrelevant</v>
      </c>
      <c r="AA265" s="4" t="str">
        <f>IF(X265="Irrelevant","Irrelevant",IF(AND(OR(I265="Frakørselsrampe",I265="Tilkørselsrampe"),OR(Inddata!AB280="",Inddata!AB280&gt;(G265*1000-X265))),G265*1000-X265,IF(AND(OR(I265="Frakørselsrampe",I265="Tilkørselsrampe"),Inddata!AB280&gt;0),Inddata!AB280,"Irrelevant")))</f>
        <v>Irrelevant</v>
      </c>
      <c r="AB265" s="4" t="str">
        <f>IF(AND(I265="Frakørselsrampe",Inddata!AC280=""),60,IF(AND(I265="Tilkørselsrampe",Inddata!AC280=""),80,IF(AND(OR(I265="Frakørselsrampe",I265="Tilkørselsrampe"),Inddata!AC280&gt;4,Inddata!AC280&lt;200),Inddata!AC280,"Irrelevant")))</f>
        <v>Irrelevant</v>
      </c>
      <c r="AC265" s="4" t="str">
        <f>IF(AND(OR(I265="Motorvejsstrækning",I265="Frakørselsflettestrækning",I265="Tilkørselsflettestrækning"),Inddata!AD280=""),"Nej",IF(OR(I265="Motorvejsstrækning",I265="Frakørselsflettestrækning",I265="Tilkørselsflettestrækning"),Inddata!AD280,"Irrelevant"))</f>
        <v>Irrelevant</v>
      </c>
      <c r="AD265" s="4" t="str">
        <f>IF(AND(OR(I265="Motorvejsstrækning",I265="Frakørselsflettestrækning",I265="Tilkørselsflettestrækning"),Inddata!AE280=""),"130 km/t",IF(OR(I265="Motorvejsstrækning",I265="Frakørselsflettestrækning",I265="Tilkørselsflettestrækning"),Inddata!AE280,"Irrelevant"))</f>
        <v>Irrelevant</v>
      </c>
      <c r="AE265" s="4" t="str">
        <f>IF(AND(I265="Tilkørselsflettestrækning",Inddata!AF280=""),"Nej",IF(I265="Tilkørselsflettestrækning",Inddata!AF280,"Irrelevant"))</f>
        <v>Irrelevant</v>
      </c>
      <c r="AF265" s="4" t="str">
        <f>IF(AND(AE265="Ja",Inddata!AG280&gt;0,Inddata!AG280&lt;1.00000001),Inddata!AG280,IF(OR(AE265="Nej",AE265="Ja"),0,"Irrelevant"))</f>
        <v>Irrelevant</v>
      </c>
    </row>
    <row r="266" spans="1:32" x14ac:dyDescent="0.25">
      <c r="A266" s="4" t="str">
        <f>IF(Inddata!A281="","",Inddata!A281)</f>
        <v/>
      </c>
      <c r="B266" s="4" t="str">
        <f>IF(Inddata!B281="","",Inddata!B281)</f>
        <v/>
      </c>
      <c r="C266" s="4" t="str">
        <f>IF(Inddata!C281="","",Inddata!C281)</f>
        <v/>
      </c>
      <c r="D266" s="4" t="str">
        <f>IF(Inddata!D281="","",Inddata!D281)</f>
        <v/>
      </c>
      <c r="E266" s="4" t="str">
        <f>IF(Inddata!E281="","",Inddata!E281)</f>
        <v/>
      </c>
      <c r="F266" s="4" t="str">
        <f>IF(Inddata!F281="","",Inddata!F281)</f>
        <v/>
      </c>
      <c r="G266" s="4">
        <f>IF(Inddata!G281="","",Inddata!G281)</f>
        <v>0</v>
      </c>
      <c r="H266" s="4" t="str">
        <f>IF(Inddata!H281&gt;0.5,Inddata!H281,"")</f>
        <v/>
      </c>
      <c r="I266" s="4" t="str">
        <f>IF(Inddata!I281="","",Inddata!I281)</f>
        <v/>
      </c>
      <c r="J266" s="4" t="str">
        <f>IF(AND(OR(I266="Motorvejsstrækning",I266="Frakørselsflettestrækning",I266="Tilkørselsflettestrækning"),Inddata!K281=""),2,IF(AND(OR(I266="Motorvejsstrækning",I266="Frakørselsflettestrækning",I266="Tilkørselsflettestrækning"),Inddata!K281&gt;0.5,Inddata!K281&lt;21),Inddata!K281,"Irrelevant"))</f>
        <v>Irrelevant</v>
      </c>
      <c r="K266" s="4" t="str">
        <f>IF(AND(OR(I266="Motorvejsstrækning",I266="Frakørselsflettestrækning",I266="Tilkørselsflettestrækning",I266="Frakørselsrampe",I266="Tilkørselsrampe"),Inddata!L281=""),3.5,IF(AND(OR(I266="Motorvejsstrækning",I266="Frakørselsflettestrækning",I266="Tilkørselsflettestrækning",I266="Frakørselsrampe",I266="Tilkørselsrampe"),Inddata!L281&gt;1.5,Inddata!L281&lt;11),Inddata!L281,"Irrelevant"))</f>
        <v>Irrelevant</v>
      </c>
      <c r="L266" s="4" t="str">
        <f>IF(AND(I266="Motorvejsstrækning",Inddata!M281=""),"Nej",IF(I266="Motorvejsstrækning",Inddata!M281,"Irrelevant"))</f>
        <v>Irrelevant</v>
      </c>
      <c r="M266" s="4" t="str">
        <f>IF(AND(L266="Ja",Inddata!N281&gt;0,Inddata!N281&lt;1.00000001),Inddata!N281,IF(OR(L266="Nej",L266="Ja"),0,"Irrelevant"))</f>
        <v>Irrelevant</v>
      </c>
      <c r="N266" s="4" t="str">
        <f>IF(AND(OR(I266="Motorvejsstrækning",I266="Frakørselsflettestrækning",I266="Tilkørselsflettestrækning"),Inddata!O281=""),3,IF(AND(OR(I266="Motorvejsstrækning",I266="Frakørselsflettestrækning",I266="Tilkørselsflettestrækning"),Inddata!O281&lt;11,Inddata!O281&gt;-0.00000001),Inddata!O281,"Irrelevant"))</f>
        <v>Irrelevant</v>
      </c>
      <c r="O266" s="4" t="str">
        <f>IF(AND(OR(I266="Motorvejsstrækning",I266="Frakørselsflettestrækning",I266="Tilkørselsflettestrækning",I266="Frakørselsrampe",I266="Tilkørselsrampe"),Inddata!P281=""),0.5,IF(AND(OR(I266="Motorvejsstrækning",I266="Frakørselsflettestrækning",I266="Tilkørselsflettestrækning",I266="Frakørselsrampe",I266="Tilkørselsrampe"),Inddata!P281&gt;-0.00000001,Inddata!P281&lt;11),Inddata!P281,"Irrelevant"))</f>
        <v>Irrelevant</v>
      </c>
      <c r="P266" s="4" t="str">
        <f>IF(AND(OR(I266="Motorvejsstrækning",I266="Frakørselsflettestrækning",I266="Tilkørselsflettestrækning"),Inddata!Q281=""),5,IF(AND(OR(I266="Motorvejsstrækning",I266="Frakørselsflettestrækning",I266="Tilkørselsflettestrækning"),Inddata!Q281&gt;-0.00000001,Inddata!Q281&lt;101),Inddata!Q281,"Irrelevant"))</f>
        <v>Irrelevant</v>
      </c>
      <c r="Q266" s="4" t="str">
        <f>IF(AND(OR(I266="Motorvejsstrækning",I266="Frakørselsflettestrækning",I266="Tilkørselsflettestrækning"),Inddata!R281=""),"Lige",IF(AND(OR(I266="Motorvejsstrækning",I266="Frakørselsflettestrækning",I266="Tilkørselsflettestrækning"),Inddata!R281&gt;10),Inddata!R281,"Irrelevant"))</f>
        <v>Irrelevant</v>
      </c>
      <c r="R266" s="4" t="str">
        <f>IF(Q266="Lige",0,IF(AND(OR(I266="Motorvejsstrækning",I266="Frakørselsflettestrækning",I266="Tilkørselsflettestrækning"),OR(Inddata!S281="",Inddata!S281&gt;(G266*1000))),G266*1000,IF(AND(OR(I266="Motorvejsstrækning",I266="Frakørselsflettestrækning",I266="Tilkørselsflettestrækning"),Inddata!S281&gt;0),Inddata!S281,"Irrelevant")))</f>
        <v>Irrelevant</v>
      </c>
      <c r="S266" s="4" t="str">
        <f>IF(AND(OR(I266="Motorvejsstrækning",I266="Frakørselsflettestrækning",I266="Tilkørselsflettestrækning"),Inddata!T281=""),"Lige",IF(AND(OR(I266="Motorvejsstrækning",I266="Frakørselsflettestrækning",I266="Tilkørselsflettestrækning"),Inddata!T281&gt;10),Inddata!T281,"Irrelevant"))</f>
        <v>Irrelevant</v>
      </c>
      <c r="T266" s="4" t="str">
        <f>IF(S266="Lige",0,IF(R266="Irrelevant","Irrelevant",IF(AND(OR(I266="Motorvejsstrækning",I266="Frakørselsflettestrækning",I266="Tilkørselsflettestrækning"),OR(Inddata!U281="",Inddata!U281&gt;(G266*1000-R266))),G266*1000-R266,IF(AND(OR(I266="Motorvejsstrækning",I266="Frakørselsflettestrækning",I266="Tilkørselsflettestrækning"),Inddata!U281&gt;0),Inddata!U281,"Irrelevant"))))</f>
        <v>Irrelevant</v>
      </c>
      <c r="U266" s="4" t="str">
        <f>IF(AND(OR(I266="Motorvejsstrækning",I266="Frakørselsflettestrækning",I266="Tilkørselsflettestrækning",I266="Frakørselsrampe",I266="Tilkørselsrampe"),Inddata!V281=""),"Nej",IF(OR(I266="Motorvejsstrækning",I266="Frakørselsflettestrækning",I266="Tilkørselsflettestrækning",I266="Frakørselsrampe",I266="Tilkørselsrampe"),Inddata!V281,"Irrelevant"))</f>
        <v>Irrelevant</v>
      </c>
      <c r="V266" s="4" t="str">
        <f>IF(W266="Lige",IF(AND(OR(I266="Frakørselsrampe",I266="Tilkørselsrampe"),Inddata!W281=""),"Lige ruderrampe",IF(OR(I266="Frakørselsrampe",I266="Tilkørselsrampe"),Inddata!W281,"Irrelevant")),"Irrelevant")</f>
        <v>Irrelevant</v>
      </c>
      <c r="W266" s="4" t="str">
        <f>IF(AND(OR(I266="Frakørselsrampe",I266="Tilkørselsrampe"),Inddata!X281=""),"Lige",IF(AND(OR(I266="Frakørselsrampe",I266="Tilkørselsrampe"),Inddata!X281&gt;10),Inddata!X281,"Irrelevant"))</f>
        <v>Irrelevant</v>
      </c>
      <c r="X266" s="4" t="str">
        <f>IF(AND(OR(I266="Frakørselsrampe",I266="Tilkørselsrampe"),OR(Inddata!Y281="",Inddata!Y281&gt;(G266*1000))),G266*1000,IF(AND(OR(I266="Frakørselsrampe",I266="Tilkørselsrampe"),Inddata!Y281&gt;0),Inddata!Y281,"Irrelevant"))</f>
        <v>Irrelevant</v>
      </c>
      <c r="Y266" s="4" t="str">
        <f>IF(AND(I266="Frakørselsrampe",Inddata!Z281=""),95,IF(AND(I266="Tilkørselsrampe",Inddata!Z281=""),45,IF(AND(OR(I266="Frakørselsrampe",I266="Tilkørselsrampe"),Inddata!Z281&gt;4,Inddata!Z281&lt;200),Inddata!Z281,"Irrelevant")))</f>
        <v>Irrelevant</v>
      </c>
      <c r="Z266" s="4" t="str">
        <f>IF(AND(OR(I266="Frakørselsrampe",I266="Tilkørselsrampe"),Inddata!AA281=""),"Lige",IF(AND(OR(I266="Frakørselsrampe",I266="Tilkørselsrampe"),Inddata!AA281&gt;10),Inddata!AA281,"Irrelevant"))</f>
        <v>Irrelevant</v>
      </c>
      <c r="AA266" s="4" t="str">
        <f>IF(X266="Irrelevant","Irrelevant",IF(AND(OR(I266="Frakørselsrampe",I266="Tilkørselsrampe"),OR(Inddata!AB281="",Inddata!AB281&gt;(G266*1000-X266))),G266*1000-X266,IF(AND(OR(I266="Frakørselsrampe",I266="Tilkørselsrampe"),Inddata!AB281&gt;0),Inddata!AB281,"Irrelevant")))</f>
        <v>Irrelevant</v>
      </c>
      <c r="AB266" s="4" t="str">
        <f>IF(AND(I266="Frakørselsrampe",Inddata!AC281=""),60,IF(AND(I266="Tilkørselsrampe",Inddata!AC281=""),80,IF(AND(OR(I266="Frakørselsrampe",I266="Tilkørselsrampe"),Inddata!AC281&gt;4,Inddata!AC281&lt;200),Inddata!AC281,"Irrelevant")))</f>
        <v>Irrelevant</v>
      </c>
      <c r="AC266" s="4" t="str">
        <f>IF(AND(OR(I266="Motorvejsstrækning",I266="Frakørselsflettestrækning",I266="Tilkørselsflettestrækning"),Inddata!AD281=""),"Nej",IF(OR(I266="Motorvejsstrækning",I266="Frakørselsflettestrækning",I266="Tilkørselsflettestrækning"),Inddata!AD281,"Irrelevant"))</f>
        <v>Irrelevant</v>
      </c>
      <c r="AD266" s="4" t="str">
        <f>IF(AND(OR(I266="Motorvejsstrækning",I266="Frakørselsflettestrækning",I266="Tilkørselsflettestrækning"),Inddata!AE281=""),"130 km/t",IF(OR(I266="Motorvejsstrækning",I266="Frakørselsflettestrækning",I266="Tilkørselsflettestrækning"),Inddata!AE281,"Irrelevant"))</f>
        <v>Irrelevant</v>
      </c>
      <c r="AE266" s="4" t="str">
        <f>IF(AND(I266="Tilkørselsflettestrækning",Inddata!AF281=""),"Nej",IF(I266="Tilkørselsflettestrækning",Inddata!AF281,"Irrelevant"))</f>
        <v>Irrelevant</v>
      </c>
      <c r="AF266" s="4" t="str">
        <f>IF(AND(AE266="Ja",Inddata!AG281&gt;0,Inddata!AG281&lt;1.00000001),Inddata!AG281,IF(OR(AE266="Nej",AE266="Ja"),0,"Irrelevant"))</f>
        <v>Irrelevant</v>
      </c>
    </row>
    <row r="267" spans="1:32" x14ac:dyDescent="0.25">
      <c r="A267" s="4" t="str">
        <f>IF(Inddata!A282="","",Inddata!A282)</f>
        <v/>
      </c>
      <c r="B267" s="4" t="str">
        <f>IF(Inddata!B282="","",Inddata!B282)</f>
        <v/>
      </c>
      <c r="C267" s="4" t="str">
        <f>IF(Inddata!C282="","",Inddata!C282)</f>
        <v/>
      </c>
      <c r="D267" s="4" t="str">
        <f>IF(Inddata!D282="","",Inddata!D282)</f>
        <v/>
      </c>
      <c r="E267" s="4" t="str">
        <f>IF(Inddata!E282="","",Inddata!E282)</f>
        <v/>
      </c>
      <c r="F267" s="4" t="str">
        <f>IF(Inddata!F282="","",Inddata!F282)</f>
        <v/>
      </c>
      <c r="G267" s="4">
        <f>IF(Inddata!G282="","",Inddata!G282)</f>
        <v>0</v>
      </c>
      <c r="H267" s="4" t="str">
        <f>IF(Inddata!H282&gt;0.5,Inddata!H282,"")</f>
        <v/>
      </c>
      <c r="I267" s="4" t="str">
        <f>IF(Inddata!I282="","",Inddata!I282)</f>
        <v/>
      </c>
      <c r="J267" s="4" t="str">
        <f>IF(AND(OR(I267="Motorvejsstrækning",I267="Frakørselsflettestrækning",I267="Tilkørselsflettestrækning"),Inddata!K282=""),2,IF(AND(OR(I267="Motorvejsstrækning",I267="Frakørselsflettestrækning",I267="Tilkørselsflettestrækning"),Inddata!K282&gt;0.5,Inddata!K282&lt;21),Inddata!K282,"Irrelevant"))</f>
        <v>Irrelevant</v>
      </c>
      <c r="K267" s="4" t="str">
        <f>IF(AND(OR(I267="Motorvejsstrækning",I267="Frakørselsflettestrækning",I267="Tilkørselsflettestrækning",I267="Frakørselsrampe",I267="Tilkørselsrampe"),Inddata!L282=""),3.5,IF(AND(OR(I267="Motorvejsstrækning",I267="Frakørselsflettestrækning",I267="Tilkørselsflettestrækning",I267="Frakørselsrampe",I267="Tilkørselsrampe"),Inddata!L282&gt;1.5,Inddata!L282&lt;11),Inddata!L282,"Irrelevant"))</f>
        <v>Irrelevant</v>
      </c>
      <c r="L267" s="4" t="str">
        <f>IF(AND(I267="Motorvejsstrækning",Inddata!M282=""),"Nej",IF(I267="Motorvejsstrækning",Inddata!M282,"Irrelevant"))</f>
        <v>Irrelevant</v>
      </c>
      <c r="M267" s="4" t="str">
        <f>IF(AND(L267="Ja",Inddata!N282&gt;0,Inddata!N282&lt;1.00000001),Inddata!N282,IF(OR(L267="Nej",L267="Ja"),0,"Irrelevant"))</f>
        <v>Irrelevant</v>
      </c>
      <c r="N267" s="4" t="str">
        <f>IF(AND(OR(I267="Motorvejsstrækning",I267="Frakørselsflettestrækning",I267="Tilkørselsflettestrækning"),Inddata!O282=""),3,IF(AND(OR(I267="Motorvejsstrækning",I267="Frakørselsflettestrækning",I267="Tilkørselsflettestrækning"),Inddata!O282&lt;11,Inddata!O282&gt;-0.00000001),Inddata!O282,"Irrelevant"))</f>
        <v>Irrelevant</v>
      </c>
      <c r="O267" s="4" t="str">
        <f>IF(AND(OR(I267="Motorvejsstrækning",I267="Frakørselsflettestrækning",I267="Tilkørselsflettestrækning",I267="Frakørselsrampe",I267="Tilkørselsrampe"),Inddata!P282=""),0.5,IF(AND(OR(I267="Motorvejsstrækning",I267="Frakørselsflettestrækning",I267="Tilkørselsflettestrækning",I267="Frakørselsrampe",I267="Tilkørselsrampe"),Inddata!P282&gt;-0.00000001,Inddata!P282&lt;11),Inddata!P282,"Irrelevant"))</f>
        <v>Irrelevant</v>
      </c>
      <c r="P267" s="4" t="str">
        <f>IF(AND(OR(I267="Motorvejsstrækning",I267="Frakørselsflettestrækning",I267="Tilkørselsflettestrækning"),Inddata!Q282=""),5,IF(AND(OR(I267="Motorvejsstrækning",I267="Frakørselsflettestrækning",I267="Tilkørselsflettestrækning"),Inddata!Q282&gt;-0.00000001,Inddata!Q282&lt;101),Inddata!Q282,"Irrelevant"))</f>
        <v>Irrelevant</v>
      </c>
      <c r="Q267" s="4" t="str">
        <f>IF(AND(OR(I267="Motorvejsstrækning",I267="Frakørselsflettestrækning",I267="Tilkørselsflettestrækning"),Inddata!R282=""),"Lige",IF(AND(OR(I267="Motorvejsstrækning",I267="Frakørselsflettestrækning",I267="Tilkørselsflettestrækning"),Inddata!R282&gt;10),Inddata!R282,"Irrelevant"))</f>
        <v>Irrelevant</v>
      </c>
      <c r="R267" s="4" t="str">
        <f>IF(Q267="Lige",0,IF(AND(OR(I267="Motorvejsstrækning",I267="Frakørselsflettestrækning",I267="Tilkørselsflettestrækning"),OR(Inddata!S282="",Inddata!S282&gt;(G267*1000))),G267*1000,IF(AND(OR(I267="Motorvejsstrækning",I267="Frakørselsflettestrækning",I267="Tilkørselsflettestrækning"),Inddata!S282&gt;0),Inddata!S282,"Irrelevant")))</f>
        <v>Irrelevant</v>
      </c>
      <c r="S267" s="4" t="str">
        <f>IF(AND(OR(I267="Motorvejsstrækning",I267="Frakørselsflettestrækning",I267="Tilkørselsflettestrækning"),Inddata!T282=""),"Lige",IF(AND(OR(I267="Motorvejsstrækning",I267="Frakørselsflettestrækning",I267="Tilkørselsflettestrækning"),Inddata!T282&gt;10),Inddata!T282,"Irrelevant"))</f>
        <v>Irrelevant</v>
      </c>
      <c r="T267" s="4" t="str">
        <f>IF(S267="Lige",0,IF(R267="Irrelevant","Irrelevant",IF(AND(OR(I267="Motorvejsstrækning",I267="Frakørselsflettestrækning",I267="Tilkørselsflettestrækning"),OR(Inddata!U282="",Inddata!U282&gt;(G267*1000-R267))),G267*1000-R267,IF(AND(OR(I267="Motorvejsstrækning",I267="Frakørselsflettestrækning",I267="Tilkørselsflettestrækning"),Inddata!U282&gt;0),Inddata!U282,"Irrelevant"))))</f>
        <v>Irrelevant</v>
      </c>
      <c r="U267" s="4" t="str">
        <f>IF(AND(OR(I267="Motorvejsstrækning",I267="Frakørselsflettestrækning",I267="Tilkørselsflettestrækning",I267="Frakørselsrampe",I267="Tilkørselsrampe"),Inddata!V282=""),"Nej",IF(OR(I267="Motorvejsstrækning",I267="Frakørselsflettestrækning",I267="Tilkørselsflettestrækning",I267="Frakørselsrampe",I267="Tilkørselsrampe"),Inddata!V282,"Irrelevant"))</f>
        <v>Irrelevant</v>
      </c>
      <c r="V267" s="4" t="str">
        <f>IF(W267="Lige",IF(AND(OR(I267="Frakørselsrampe",I267="Tilkørselsrampe"),Inddata!W282=""),"Lige ruderrampe",IF(OR(I267="Frakørselsrampe",I267="Tilkørselsrampe"),Inddata!W282,"Irrelevant")),"Irrelevant")</f>
        <v>Irrelevant</v>
      </c>
      <c r="W267" s="4" t="str">
        <f>IF(AND(OR(I267="Frakørselsrampe",I267="Tilkørselsrampe"),Inddata!X282=""),"Lige",IF(AND(OR(I267="Frakørselsrampe",I267="Tilkørselsrampe"),Inddata!X282&gt;10),Inddata!X282,"Irrelevant"))</f>
        <v>Irrelevant</v>
      </c>
      <c r="X267" s="4" t="str">
        <f>IF(AND(OR(I267="Frakørselsrampe",I267="Tilkørselsrampe"),OR(Inddata!Y282="",Inddata!Y282&gt;(G267*1000))),G267*1000,IF(AND(OR(I267="Frakørselsrampe",I267="Tilkørselsrampe"),Inddata!Y282&gt;0),Inddata!Y282,"Irrelevant"))</f>
        <v>Irrelevant</v>
      </c>
      <c r="Y267" s="4" t="str">
        <f>IF(AND(I267="Frakørselsrampe",Inddata!Z282=""),95,IF(AND(I267="Tilkørselsrampe",Inddata!Z282=""),45,IF(AND(OR(I267="Frakørselsrampe",I267="Tilkørselsrampe"),Inddata!Z282&gt;4,Inddata!Z282&lt;200),Inddata!Z282,"Irrelevant")))</f>
        <v>Irrelevant</v>
      </c>
      <c r="Z267" s="4" t="str">
        <f>IF(AND(OR(I267="Frakørselsrampe",I267="Tilkørselsrampe"),Inddata!AA282=""),"Lige",IF(AND(OR(I267="Frakørselsrampe",I267="Tilkørselsrampe"),Inddata!AA282&gt;10),Inddata!AA282,"Irrelevant"))</f>
        <v>Irrelevant</v>
      </c>
      <c r="AA267" s="4" t="str">
        <f>IF(X267="Irrelevant","Irrelevant",IF(AND(OR(I267="Frakørselsrampe",I267="Tilkørselsrampe"),OR(Inddata!AB282="",Inddata!AB282&gt;(G267*1000-X267))),G267*1000-X267,IF(AND(OR(I267="Frakørselsrampe",I267="Tilkørselsrampe"),Inddata!AB282&gt;0),Inddata!AB282,"Irrelevant")))</f>
        <v>Irrelevant</v>
      </c>
      <c r="AB267" s="4" t="str">
        <f>IF(AND(I267="Frakørselsrampe",Inddata!AC282=""),60,IF(AND(I267="Tilkørselsrampe",Inddata!AC282=""),80,IF(AND(OR(I267="Frakørselsrampe",I267="Tilkørselsrampe"),Inddata!AC282&gt;4,Inddata!AC282&lt;200),Inddata!AC282,"Irrelevant")))</f>
        <v>Irrelevant</v>
      </c>
      <c r="AC267" s="4" t="str">
        <f>IF(AND(OR(I267="Motorvejsstrækning",I267="Frakørselsflettestrækning",I267="Tilkørselsflettestrækning"),Inddata!AD282=""),"Nej",IF(OR(I267="Motorvejsstrækning",I267="Frakørselsflettestrækning",I267="Tilkørselsflettestrækning"),Inddata!AD282,"Irrelevant"))</f>
        <v>Irrelevant</v>
      </c>
      <c r="AD267" s="4" t="str">
        <f>IF(AND(OR(I267="Motorvejsstrækning",I267="Frakørselsflettestrækning",I267="Tilkørselsflettestrækning"),Inddata!AE282=""),"130 km/t",IF(OR(I267="Motorvejsstrækning",I267="Frakørselsflettestrækning",I267="Tilkørselsflettestrækning"),Inddata!AE282,"Irrelevant"))</f>
        <v>Irrelevant</v>
      </c>
      <c r="AE267" s="4" t="str">
        <f>IF(AND(I267="Tilkørselsflettestrækning",Inddata!AF282=""),"Nej",IF(I267="Tilkørselsflettestrækning",Inddata!AF282,"Irrelevant"))</f>
        <v>Irrelevant</v>
      </c>
      <c r="AF267" s="4" t="str">
        <f>IF(AND(AE267="Ja",Inddata!AG282&gt;0,Inddata!AG282&lt;1.00000001),Inddata!AG282,IF(OR(AE267="Nej",AE267="Ja"),0,"Irrelevant"))</f>
        <v>Irrelevant</v>
      </c>
    </row>
    <row r="268" spans="1:32" x14ac:dyDescent="0.25">
      <c r="A268" s="4" t="str">
        <f>IF(Inddata!A283="","",Inddata!A283)</f>
        <v/>
      </c>
      <c r="B268" s="4" t="str">
        <f>IF(Inddata!B283="","",Inddata!B283)</f>
        <v/>
      </c>
      <c r="C268" s="4" t="str">
        <f>IF(Inddata!C283="","",Inddata!C283)</f>
        <v/>
      </c>
      <c r="D268" s="4" t="str">
        <f>IF(Inddata!D283="","",Inddata!D283)</f>
        <v/>
      </c>
      <c r="E268" s="4" t="str">
        <f>IF(Inddata!E283="","",Inddata!E283)</f>
        <v/>
      </c>
      <c r="F268" s="4" t="str">
        <f>IF(Inddata!F283="","",Inddata!F283)</f>
        <v/>
      </c>
      <c r="G268" s="4">
        <f>IF(Inddata!G283="","",Inddata!G283)</f>
        <v>0</v>
      </c>
      <c r="H268" s="4" t="str">
        <f>IF(Inddata!H283&gt;0.5,Inddata!H283,"")</f>
        <v/>
      </c>
      <c r="I268" s="4" t="str">
        <f>IF(Inddata!I283="","",Inddata!I283)</f>
        <v/>
      </c>
      <c r="J268" s="4" t="str">
        <f>IF(AND(OR(I268="Motorvejsstrækning",I268="Frakørselsflettestrækning",I268="Tilkørselsflettestrækning"),Inddata!K283=""),2,IF(AND(OR(I268="Motorvejsstrækning",I268="Frakørselsflettestrækning",I268="Tilkørselsflettestrækning"),Inddata!K283&gt;0.5,Inddata!K283&lt;21),Inddata!K283,"Irrelevant"))</f>
        <v>Irrelevant</v>
      </c>
      <c r="K268" s="4" t="str">
        <f>IF(AND(OR(I268="Motorvejsstrækning",I268="Frakørselsflettestrækning",I268="Tilkørselsflettestrækning",I268="Frakørselsrampe",I268="Tilkørselsrampe"),Inddata!L283=""),3.5,IF(AND(OR(I268="Motorvejsstrækning",I268="Frakørselsflettestrækning",I268="Tilkørselsflettestrækning",I268="Frakørselsrampe",I268="Tilkørselsrampe"),Inddata!L283&gt;1.5,Inddata!L283&lt;11),Inddata!L283,"Irrelevant"))</f>
        <v>Irrelevant</v>
      </c>
      <c r="L268" s="4" t="str">
        <f>IF(AND(I268="Motorvejsstrækning",Inddata!M283=""),"Nej",IF(I268="Motorvejsstrækning",Inddata!M283,"Irrelevant"))</f>
        <v>Irrelevant</v>
      </c>
      <c r="M268" s="4" t="str">
        <f>IF(AND(L268="Ja",Inddata!N283&gt;0,Inddata!N283&lt;1.00000001),Inddata!N283,IF(OR(L268="Nej",L268="Ja"),0,"Irrelevant"))</f>
        <v>Irrelevant</v>
      </c>
      <c r="N268" s="4" t="str">
        <f>IF(AND(OR(I268="Motorvejsstrækning",I268="Frakørselsflettestrækning",I268="Tilkørselsflettestrækning"),Inddata!O283=""),3,IF(AND(OR(I268="Motorvejsstrækning",I268="Frakørselsflettestrækning",I268="Tilkørselsflettestrækning"),Inddata!O283&lt;11,Inddata!O283&gt;-0.00000001),Inddata!O283,"Irrelevant"))</f>
        <v>Irrelevant</v>
      </c>
      <c r="O268" s="4" t="str">
        <f>IF(AND(OR(I268="Motorvejsstrækning",I268="Frakørselsflettestrækning",I268="Tilkørselsflettestrækning",I268="Frakørselsrampe",I268="Tilkørselsrampe"),Inddata!P283=""),0.5,IF(AND(OR(I268="Motorvejsstrækning",I268="Frakørselsflettestrækning",I268="Tilkørselsflettestrækning",I268="Frakørselsrampe",I268="Tilkørselsrampe"),Inddata!P283&gt;-0.00000001,Inddata!P283&lt;11),Inddata!P283,"Irrelevant"))</f>
        <v>Irrelevant</v>
      </c>
      <c r="P268" s="4" t="str">
        <f>IF(AND(OR(I268="Motorvejsstrækning",I268="Frakørselsflettestrækning",I268="Tilkørselsflettestrækning"),Inddata!Q283=""),5,IF(AND(OR(I268="Motorvejsstrækning",I268="Frakørselsflettestrækning",I268="Tilkørselsflettestrækning"),Inddata!Q283&gt;-0.00000001,Inddata!Q283&lt;101),Inddata!Q283,"Irrelevant"))</f>
        <v>Irrelevant</v>
      </c>
      <c r="Q268" s="4" t="str">
        <f>IF(AND(OR(I268="Motorvejsstrækning",I268="Frakørselsflettestrækning",I268="Tilkørselsflettestrækning"),Inddata!R283=""),"Lige",IF(AND(OR(I268="Motorvejsstrækning",I268="Frakørselsflettestrækning",I268="Tilkørselsflettestrækning"),Inddata!R283&gt;10),Inddata!R283,"Irrelevant"))</f>
        <v>Irrelevant</v>
      </c>
      <c r="R268" s="4" t="str">
        <f>IF(Q268="Lige",0,IF(AND(OR(I268="Motorvejsstrækning",I268="Frakørselsflettestrækning",I268="Tilkørselsflettestrækning"),OR(Inddata!S283="",Inddata!S283&gt;(G268*1000))),G268*1000,IF(AND(OR(I268="Motorvejsstrækning",I268="Frakørselsflettestrækning",I268="Tilkørselsflettestrækning"),Inddata!S283&gt;0),Inddata!S283,"Irrelevant")))</f>
        <v>Irrelevant</v>
      </c>
      <c r="S268" s="4" t="str">
        <f>IF(AND(OR(I268="Motorvejsstrækning",I268="Frakørselsflettestrækning",I268="Tilkørselsflettestrækning"),Inddata!T283=""),"Lige",IF(AND(OR(I268="Motorvejsstrækning",I268="Frakørselsflettestrækning",I268="Tilkørselsflettestrækning"),Inddata!T283&gt;10),Inddata!T283,"Irrelevant"))</f>
        <v>Irrelevant</v>
      </c>
      <c r="T268" s="4" t="str">
        <f>IF(S268="Lige",0,IF(R268="Irrelevant","Irrelevant",IF(AND(OR(I268="Motorvejsstrækning",I268="Frakørselsflettestrækning",I268="Tilkørselsflettestrækning"),OR(Inddata!U283="",Inddata!U283&gt;(G268*1000-R268))),G268*1000-R268,IF(AND(OR(I268="Motorvejsstrækning",I268="Frakørselsflettestrækning",I268="Tilkørselsflettestrækning"),Inddata!U283&gt;0),Inddata!U283,"Irrelevant"))))</f>
        <v>Irrelevant</v>
      </c>
      <c r="U268" s="4" t="str">
        <f>IF(AND(OR(I268="Motorvejsstrækning",I268="Frakørselsflettestrækning",I268="Tilkørselsflettestrækning",I268="Frakørselsrampe",I268="Tilkørselsrampe"),Inddata!V283=""),"Nej",IF(OR(I268="Motorvejsstrækning",I268="Frakørselsflettestrækning",I268="Tilkørselsflettestrækning",I268="Frakørselsrampe",I268="Tilkørselsrampe"),Inddata!V283,"Irrelevant"))</f>
        <v>Irrelevant</v>
      </c>
      <c r="V268" s="4" t="str">
        <f>IF(W268="Lige",IF(AND(OR(I268="Frakørselsrampe",I268="Tilkørselsrampe"),Inddata!W283=""),"Lige ruderrampe",IF(OR(I268="Frakørselsrampe",I268="Tilkørselsrampe"),Inddata!W283,"Irrelevant")),"Irrelevant")</f>
        <v>Irrelevant</v>
      </c>
      <c r="W268" s="4" t="str">
        <f>IF(AND(OR(I268="Frakørselsrampe",I268="Tilkørselsrampe"),Inddata!X283=""),"Lige",IF(AND(OR(I268="Frakørselsrampe",I268="Tilkørselsrampe"),Inddata!X283&gt;10),Inddata!X283,"Irrelevant"))</f>
        <v>Irrelevant</v>
      </c>
      <c r="X268" s="4" t="str">
        <f>IF(AND(OR(I268="Frakørselsrampe",I268="Tilkørselsrampe"),OR(Inddata!Y283="",Inddata!Y283&gt;(G268*1000))),G268*1000,IF(AND(OR(I268="Frakørselsrampe",I268="Tilkørselsrampe"),Inddata!Y283&gt;0),Inddata!Y283,"Irrelevant"))</f>
        <v>Irrelevant</v>
      </c>
      <c r="Y268" s="4" t="str">
        <f>IF(AND(I268="Frakørselsrampe",Inddata!Z283=""),95,IF(AND(I268="Tilkørselsrampe",Inddata!Z283=""),45,IF(AND(OR(I268="Frakørselsrampe",I268="Tilkørselsrampe"),Inddata!Z283&gt;4,Inddata!Z283&lt;200),Inddata!Z283,"Irrelevant")))</f>
        <v>Irrelevant</v>
      </c>
      <c r="Z268" s="4" t="str">
        <f>IF(AND(OR(I268="Frakørselsrampe",I268="Tilkørselsrampe"),Inddata!AA283=""),"Lige",IF(AND(OR(I268="Frakørselsrampe",I268="Tilkørselsrampe"),Inddata!AA283&gt;10),Inddata!AA283,"Irrelevant"))</f>
        <v>Irrelevant</v>
      </c>
      <c r="AA268" s="4" t="str">
        <f>IF(X268="Irrelevant","Irrelevant",IF(AND(OR(I268="Frakørselsrampe",I268="Tilkørselsrampe"),OR(Inddata!AB283="",Inddata!AB283&gt;(G268*1000-X268))),G268*1000-X268,IF(AND(OR(I268="Frakørselsrampe",I268="Tilkørselsrampe"),Inddata!AB283&gt;0),Inddata!AB283,"Irrelevant")))</f>
        <v>Irrelevant</v>
      </c>
      <c r="AB268" s="4" t="str">
        <f>IF(AND(I268="Frakørselsrampe",Inddata!AC283=""),60,IF(AND(I268="Tilkørselsrampe",Inddata!AC283=""),80,IF(AND(OR(I268="Frakørselsrampe",I268="Tilkørselsrampe"),Inddata!AC283&gt;4,Inddata!AC283&lt;200),Inddata!AC283,"Irrelevant")))</f>
        <v>Irrelevant</v>
      </c>
      <c r="AC268" s="4" t="str">
        <f>IF(AND(OR(I268="Motorvejsstrækning",I268="Frakørselsflettestrækning",I268="Tilkørselsflettestrækning"),Inddata!AD283=""),"Nej",IF(OR(I268="Motorvejsstrækning",I268="Frakørselsflettestrækning",I268="Tilkørselsflettestrækning"),Inddata!AD283,"Irrelevant"))</f>
        <v>Irrelevant</v>
      </c>
      <c r="AD268" s="4" t="str">
        <f>IF(AND(OR(I268="Motorvejsstrækning",I268="Frakørselsflettestrækning",I268="Tilkørselsflettestrækning"),Inddata!AE283=""),"130 km/t",IF(OR(I268="Motorvejsstrækning",I268="Frakørselsflettestrækning",I268="Tilkørselsflettestrækning"),Inddata!AE283,"Irrelevant"))</f>
        <v>Irrelevant</v>
      </c>
      <c r="AE268" s="4" t="str">
        <f>IF(AND(I268="Tilkørselsflettestrækning",Inddata!AF283=""),"Nej",IF(I268="Tilkørselsflettestrækning",Inddata!AF283,"Irrelevant"))</f>
        <v>Irrelevant</v>
      </c>
      <c r="AF268" s="4" t="str">
        <f>IF(AND(AE268="Ja",Inddata!AG283&gt;0,Inddata!AG283&lt;1.00000001),Inddata!AG283,IF(OR(AE268="Nej",AE268="Ja"),0,"Irrelevant"))</f>
        <v>Irrelevant</v>
      </c>
    </row>
    <row r="269" spans="1:32" x14ac:dyDescent="0.25">
      <c r="A269" s="4" t="str">
        <f>IF(Inddata!A284="","",Inddata!A284)</f>
        <v/>
      </c>
      <c r="B269" s="4" t="str">
        <f>IF(Inddata!B284="","",Inddata!B284)</f>
        <v/>
      </c>
      <c r="C269" s="4" t="str">
        <f>IF(Inddata!C284="","",Inddata!C284)</f>
        <v/>
      </c>
      <c r="D269" s="4" t="str">
        <f>IF(Inddata!D284="","",Inddata!D284)</f>
        <v/>
      </c>
      <c r="E269" s="4" t="str">
        <f>IF(Inddata!E284="","",Inddata!E284)</f>
        <v/>
      </c>
      <c r="F269" s="4" t="str">
        <f>IF(Inddata!F284="","",Inddata!F284)</f>
        <v/>
      </c>
      <c r="G269" s="4">
        <f>IF(Inddata!G284="","",Inddata!G284)</f>
        <v>0</v>
      </c>
      <c r="H269" s="4" t="str">
        <f>IF(Inddata!H284&gt;0.5,Inddata!H284,"")</f>
        <v/>
      </c>
      <c r="I269" s="4" t="str">
        <f>IF(Inddata!I284="","",Inddata!I284)</f>
        <v/>
      </c>
      <c r="J269" s="4" t="str">
        <f>IF(AND(OR(I269="Motorvejsstrækning",I269="Frakørselsflettestrækning",I269="Tilkørselsflettestrækning"),Inddata!K284=""),2,IF(AND(OR(I269="Motorvejsstrækning",I269="Frakørselsflettestrækning",I269="Tilkørselsflettestrækning"),Inddata!K284&gt;0.5,Inddata!K284&lt;21),Inddata!K284,"Irrelevant"))</f>
        <v>Irrelevant</v>
      </c>
      <c r="K269" s="4" t="str">
        <f>IF(AND(OR(I269="Motorvejsstrækning",I269="Frakørselsflettestrækning",I269="Tilkørselsflettestrækning",I269="Frakørselsrampe",I269="Tilkørselsrampe"),Inddata!L284=""),3.5,IF(AND(OR(I269="Motorvejsstrækning",I269="Frakørselsflettestrækning",I269="Tilkørselsflettestrækning",I269="Frakørselsrampe",I269="Tilkørselsrampe"),Inddata!L284&gt;1.5,Inddata!L284&lt;11),Inddata!L284,"Irrelevant"))</f>
        <v>Irrelevant</v>
      </c>
      <c r="L269" s="4" t="str">
        <f>IF(AND(I269="Motorvejsstrækning",Inddata!M284=""),"Nej",IF(I269="Motorvejsstrækning",Inddata!M284,"Irrelevant"))</f>
        <v>Irrelevant</v>
      </c>
      <c r="M269" s="4" t="str">
        <f>IF(AND(L269="Ja",Inddata!N284&gt;0,Inddata!N284&lt;1.00000001),Inddata!N284,IF(OR(L269="Nej",L269="Ja"),0,"Irrelevant"))</f>
        <v>Irrelevant</v>
      </c>
      <c r="N269" s="4" t="str">
        <f>IF(AND(OR(I269="Motorvejsstrækning",I269="Frakørselsflettestrækning",I269="Tilkørselsflettestrækning"),Inddata!O284=""),3,IF(AND(OR(I269="Motorvejsstrækning",I269="Frakørselsflettestrækning",I269="Tilkørselsflettestrækning"),Inddata!O284&lt;11,Inddata!O284&gt;-0.00000001),Inddata!O284,"Irrelevant"))</f>
        <v>Irrelevant</v>
      </c>
      <c r="O269" s="4" t="str">
        <f>IF(AND(OR(I269="Motorvejsstrækning",I269="Frakørselsflettestrækning",I269="Tilkørselsflettestrækning",I269="Frakørselsrampe",I269="Tilkørselsrampe"),Inddata!P284=""),0.5,IF(AND(OR(I269="Motorvejsstrækning",I269="Frakørselsflettestrækning",I269="Tilkørselsflettestrækning",I269="Frakørselsrampe",I269="Tilkørselsrampe"),Inddata!P284&gt;-0.00000001,Inddata!P284&lt;11),Inddata!P284,"Irrelevant"))</f>
        <v>Irrelevant</v>
      </c>
      <c r="P269" s="4" t="str">
        <f>IF(AND(OR(I269="Motorvejsstrækning",I269="Frakørselsflettestrækning",I269="Tilkørselsflettestrækning"),Inddata!Q284=""),5,IF(AND(OR(I269="Motorvejsstrækning",I269="Frakørselsflettestrækning",I269="Tilkørselsflettestrækning"),Inddata!Q284&gt;-0.00000001,Inddata!Q284&lt;101),Inddata!Q284,"Irrelevant"))</f>
        <v>Irrelevant</v>
      </c>
      <c r="Q269" s="4" t="str">
        <f>IF(AND(OR(I269="Motorvejsstrækning",I269="Frakørselsflettestrækning",I269="Tilkørselsflettestrækning"),Inddata!R284=""),"Lige",IF(AND(OR(I269="Motorvejsstrækning",I269="Frakørselsflettestrækning",I269="Tilkørselsflettestrækning"),Inddata!R284&gt;10),Inddata!R284,"Irrelevant"))</f>
        <v>Irrelevant</v>
      </c>
      <c r="R269" s="4" t="str">
        <f>IF(Q269="Lige",0,IF(AND(OR(I269="Motorvejsstrækning",I269="Frakørselsflettestrækning",I269="Tilkørselsflettestrækning"),OR(Inddata!S284="",Inddata!S284&gt;(G269*1000))),G269*1000,IF(AND(OR(I269="Motorvejsstrækning",I269="Frakørselsflettestrækning",I269="Tilkørselsflettestrækning"),Inddata!S284&gt;0),Inddata!S284,"Irrelevant")))</f>
        <v>Irrelevant</v>
      </c>
      <c r="S269" s="4" t="str">
        <f>IF(AND(OR(I269="Motorvejsstrækning",I269="Frakørselsflettestrækning",I269="Tilkørselsflettestrækning"),Inddata!T284=""),"Lige",IF(AND(OR(I269="Motorvejsstrækning",I269="Frakørselsflettestrækning",I269="Tilkørselsflettestrækning"),Inddata!T284&gt;10),Inddata!T284,"Irrelevant"))</f>
        <v>Irrelevant</v>
      </c>
      <c r="T269" s="4" t="str">
        <f>IF(S269="Lige",0,IF(R269="Irrelevant","Irrelevant",IF(AND(OR(I269="Motorvejsstrækning",I269="Frakørselsflettestrækning",I269="Tilkørselsflettestrækning"),OR(Inddata!U284="",Inddata!U284&gt;(G269*1000-R269))),G269*1000-R269,IF(AND(OR(I269="Motorvejsstrækning",I269="Frakørselsflettestrækning",I269="Tilkørselsflettestrækning"),Inddata!U284&gt;0),Inddata!U284,"Irrelevant"))))</f>
        <v>Irrelevant</v>
      </c>
      <c r="U269" s="4" t="str">
        <f>IF(AND(OR(I269="Motorvejsstrækning",I269="Frakørselsflettestrækning",I269="Tilkørselsflettestrækning",I269="Frakørselsrampe",I269="Tilkørselsrampe"),Inddata!V284=""),"Nej",IF(OR(I269="Motorvejsstrækning",I269="Frakørselsflettestrækning",I269="Tilkørselsflettestrækning",I269="Frakørselsrampe",I269="Tilkørselsrampe"),Inddata!V284,"Irrelevant"))</f>
        <v>Irrelevant</v>
      </c>
      <c r="V269" s="4" t="str">
        <f>IF(W269="Lige",IF(AND(OR(I269="Frakørselsrampe",I269="Tilkørselsrampe"),Inddata!W284=""),"Lige ruderrampe",IF(OR(I269="Frakørselsrampe",I269="Tilkørselsrampe"),Inddata!W284,"Irrelevant")),"Irrelevant")</f>
        <v>Irrelevant</v>
      </c>
      <c r="W269" s="4" t="str">
        <f>IF(AND(OR(I269="Frakørselsrampe",I269="Tilkørselsrampe"),Inddata!X284=""),"Lige",IF(AND(OR(I269="Frakørselsrampe",I269="Tilkørselsrampe"),Inddata!X284&gt;10),Inddata!X284,"Irrelevant"))</f>
        <v>Irrelevant</v>
      </c>
      <c r="X269" s="4" t="str">
        <f>IF(AND(OR(I269="Frakørselsrampe",I269="Tilkørselsrampe"),OR(Inddata!Y284="",Inddata!Y284&gt;(G269*1000))),G269*1000,IF(AND(OR(I269="Frakørselsrampe",I269="Tilkørselsrampe"),Inddata!Y284&gt;0),Inddata!Y284,"Irrelevant"))</f>
        <v>Irrelevant</v>
      </c>
      <c r="Y269" s="4" t="str">
        <f>IF(AND(I269="Frakørselsrampe",Inddata!Z284=""),95,IF(AND(I269="Tilkørselsrampe",Inddata!Z284=""),45,IF(AND(OR(I269="Frakørselsrampe",I269="Tilkørselsrampe"),Inddata!Z284&gt;4,Inddata!Z284&lt;200),Inddata!Z284,"Irrelevant")))</f>
        <v>Irrelevant</v>
      </c>
      <c r="Z269" s="4" t="str">
        <f>IF(AND(OR(I269="Frakørselsrampe",I269="Tilkørselsrampe"),Inddata!AA284=""),"Lige",IF(AND(OR(I269="Frakørselsrampe",I269="Tilkørselsrampe"),Inddata!AA284&gt;10),Inddata!AA284,"Irrelevant"))</f>
        <v>Irrelevant</v>
      </c>
      <c r="AA269" s="4" t="str">
        <f>IF(X269="Irrelevant","Irrelevant",IF(AND(OR(I269="Frakørselsrampe",I269="Tilkørselsrampe"),OR(Inddata!AB284="",Inddata!AB284&gt;(G269*1000-X269))),G269*1000-X269,IF(AND(OR(I269="Frakørselsrampe",I269="Tilkørselsrampe"),Inddata!AB284&gt;0),Inddata!AB284,"Irrelevant")))</f>
        <v>Irrelevant</v>
      </c>
      <c r="AB269" s="4" t="str">
        <f>IF(AND(I269="Frakørselsrampe",Inddata!AC284=""),60,IF(AND(I269="Tilkørselsrampe",Inddata!AC284=""),80,IF(AND(OR(I269="Frakørselsrampe",I269="Tilkørselsrampe"),Inddata!AC284&gt;4,Inddata!AC284&lt;200),Inddata!AC284,"Irrelevant")))</f>
        <v>Irrelevant</v>
      </c>
      <c r="AC269" s="4" t="str">
        <f>IF(AND(OR(I269="Motorvejsstrækning",I269="Frakørselsflettestrækning",I269="Tilkørselsflettestrækning"),Inddata!AD284=""),"Nej",IF(OR(I269="Motorvejsstrækning",I269="Frakørselsflettestrækning",I269="Tilkørselsflettestrækning"),Inddata!AD284,"Irrelevant"))</f>
        <v>Irrelevant</v>
      </c>
      <c r="AD269" s="4" t="str">
        <f>IF(AND(OR(I269="Motorvejsstrækning",I269="Frakørselsflettestrækning",I269="Tilkørselsflettestrækning"),Inddata!AE284=""),"130 km/t",IF(OR(I269="Motorvejsstrækning",I269="Frakørselsflettestrækning",I269="Tilkørselsflettestrækning"),Inddata!AE284,"Irrelevant"))</f>
        <v>Irrelevant</v>
      </c>
      <c r="AE269" s="4" t="str">
        <f>IF(AND(I269="Tilkørselsflettestrækning",Inddata!AF284=""),"Nej",IF(I269="Tilkørselsflettestrækning",Inddata!AF284,"Irrelevant"))</f>
        <v>Irrelevant</v>
      </c>
      <c r="AF269" s="4" t="str">
        <f>IF(AND(AE269="Ja",Inddata!AG284&gt;0,Inddata!AG284&lt;1.00000001),Inddata!AG284,IF(OR(AE269="Nej",AE269="Ja"),0,"Irrelevant"))</f>
        <v>Irrelevant</v>
      </c>
    </row>
    <row r="270" spans="1:32" x14ac:dyDescent="0.25">
      <c r="A270" s="4" t="str">
        <f>IF(Inddata!A285="","",Inddata!A285)</f>
        <v/>
      </c>
      <c r="B270" s="4" t="str">
        <f>IF(Inddata!B285="","",Inddata!B285)</f>
        <v/>
      </c>
      <c r="C270" s="4" t="str">
        <f>IF(Inddata!C285="","",Inddata!C285)</f>
        <v/>
      </c>
      <c r="D270" s="4" t="str">
        <f>IF(Inddata!D285="","",Inddata!D285)</f>
        <v/>
      </c>
      <c r="E270" s="4" t="str">
        <f>IF(Inddata!E285="","",Inddata!E285)</f>
        <v/>
      </c>
      <c r="F270" s="4" t="str">
        <f>IF(Inddata!F285="","",Inddata!F285)</f>
        <v/>
      </c>
      <c r="G270" s="4">
        <f>IF(Inddata!G285="","",Inddata!G285)</f>
        <v>0</v>
      </c>
      <c r="H270" s="4" t="str">
        <f>IF(Inddata!H285&gt;0.5,Inddata!H285,"")</f>
        <v/>
      </c>
      <c r="I270" s="4" t="str">
        <f>IF(Inddata!I285="","",Inddata!I285)</f>
        <v/>
      </c>
      <c r="J270" s="4" t="str">
        <f>IF(AND(OR(I270="Motorvejsstrækning",I270="Frakørselsflettestrækning",I270="Tilkørselsflettestrækning"),Inddata!K285=""),2,IF(AND(OR(I270="Motorvejsstrækning",I270="Frakørselsflettestrækning",I270="Tilkørselsflettestrækning"),Inddata!K285&gt;0.5,Inddata!K285&lt;21),Inddata!K285,"Irrelevant"))</f>
        <v>Irrelevant</v>
      </c>
      <c r="K270" s="4" t="str">
        <f>IF(AND(OR(I270="Motorvejsstrækning",I270="Frakørselsflettestrækning",I270="Tilkørselsflettestrækning",I270="Frakørselsrampe",I270="Tilkørselsrampe"),Inddata!L285=""),3.5,IF(AND(OR(I270="Motorvejsstrækning",I270="Frakørselsflettestrækning",I270="Tilkørselsflettestrækning",I270="Frakørselsrampe",I270="Tilkørselsrampe"),Inddata!L285&gt;1.5,Inddata!L285&lt;11),Inddata!L285,"Irrelevant"))</f>
        <v>Irrelevant</v>
      </c>
      <c r="L270" s="4" t="str">
        <f>IF(AND(I270="Motorvejsstrækning",Inddata!M285=""),"Nej",IF(I270="Motorvejsstrækning",Inddata!M285,"Irrelevant"))</f>
        <v>Irrelevant</v>
      </c>
      <c r="M270" s="4" t="str">
        <f>IF(AND(L270="Ja",Inddata!N285&gt;0,Inddata!N285&lt;1.00000001),Inddata!N285,IF(OR(L270="Nej",L270="Ja"),0,"Irrelevant"))</f>
        <v>Irrelevant</v>
      </c>
      <c r="N270" s="4" t="str">
        <f>IF(AND(OR(I270="Motorvejsstrækning",I270="Frakørselsflettestrækning",I270="Tilkørselsflettestrækning"),Inddata!O285=""),3,IF(AND(OR(I270="Motorvejsstrækning",I270="Frakørselsflettestrækning",I270="Tilkørselsflettestrækning"),Inddata!O285&lt;11,Inddata!O285&gt;-0.00000001),Inddata!O285,"Irrelevant"))</f>
        <v>Irrelevant</v>
      </c>
      <c r="O270" s="4" t="str">
        <f>IF(AND(OR(I270="Motorvejsstrækning",I270="Frakørselsflettestrækning",I270="Tilkørselsflettestrækning",I270="Frakørselsrampe",I270="Tilkørselsrampe"),Inddata!P285=""),0.5,IF(AND(OR(I270="Motorvejsstrækning",I270="Frakørselsflettestrækning",I270="Tilkørselsflettestrækning",I270="Frakørselsrampe",I270="Tilkørselsrampe"),Inddata!P285&gt;-0.00000001,Inddata!P285&lt;11),Inddata!P285,"Irrelevant"))</f>
        <v>Irrelevant</v>
      </c>
      <c r="P270" s="4" t="str">
        <f>IF(AND(OR(I270="Motorvejsstrækning",I270="Frakørselsflettestrækning",I270="Tilkørselsflettestrækning"),Inddata!Q285=""),5,IF(AND(OR(I270="Motorvejsstrækning",I270="Frakørselsflettestrækning",I270="Tilkørselsflettestrækning"),Inddata!Q285&gt;-0.00000001,Inddata!Q285&lt;101),Inddata!Q285,"Irrelevant"))</f>
        <v>Irrelevant</v>
      </c>
      <c r="Q270" s="4" t="str">
        <f>IF(AND(OR(I270="Motorvejsstrækning",I270="Frakørselsflettestrækning",I270="Tilkørselsflettestrækning"),Inddata!R285=""),"Lige",IF(AND(OR(I270="Motorvejsstrækning",I270="Frakørselsflettestrækning",I270="Tilkørselsflettestrækning"),Inddata!R285&gt;10),Inddata!R285,"Irrelevant"))</f>
        <v>Irrelevant</v>
      </c>
      <c r="R270" s="4" t="str">
        <f>IF(Q270="Lige",0,IF(AND(OR(I270="Motorvejsstrækning",I270="Frakørselsflettestrækning",I270="Tilkørselsflettestrækning"),OR(Inddata!S285="",Inddata!S285&gt;(G270*1000))),G270*1000,IF(AND(OR(I270="Motorvejsstrækning",I270="Frakørselsflettestrækning",I270="Tilkørselsflettestrækning"),Inddata!S285&gt;0),Inddata!S285,"Irrelevant")))</f>
        <v>Irrelevant</v>
      </c>
      <c r="S270" s="4" t="str">
        <f>IF(AND(OR(I270="Motorvejsstrækning",I270="Frakørselsflettestrækning",I270="Tilkørselsflettestrækning"),Inddata!T285=""),"Lige",IF(AND(OR(I270="Motorvejsstrækning",I270="Frakørselsflettestrækning",I270="Tilkørselsflettestrækning"),Inddata!T285&gt;10),Inddata!T285,"Irrelevant"))</f>
        <v>Irrelevant</v>
      </c>
      <c r="T270" s="4" t="str">
        <f>IF(S270="Lige",0,IF(R270="Irrelevant","Irrelevant",IF(AND(OR(I270="Motorvejsstrækning",I270="Frakørselsflettestrækning",I270="Tilkørselsflettestrækning"),OR(Inddata!U285="",Inddata!U285&gt;(G270*1000-R270))),G270*1000-R270,IF(AND(OR(I270="Motorvejsstrækning",I270="Frakørselsflettestrækning",I270="Tilkørselsflettestrækning"),Inddata!U285&gt;0),Inddata!U285,"Irrelevant"))))</f>
        <v>Irrelevant</v>
      </c>
      <c r="U270" s="4" t="str">
        <f>IF(AND(OR(I270="Motorvejsstrækning",I270="Frakørselsflettestrækning",I270="Tilkørselsflettestrækning",I270="Frakørselsrampe",I270="Tilkørselsrampe"),Inddata!V285=""),"Nej",IF(OR(I270="Motorvejsstrækning",I270="Frakørselsflettestrækning",I270="Tilkørselsflettestrækning",I270="Frakørselsrampe",I270="Tilkørselsrampe"),Inddata!V285,"Irrelevant"))</f>
        <v>Irrelevant</v>
      </c>
      <c r="V270" s="4" t="str">
        <f>IF(W270="Lige",IF(AND(OR(I270="Frakørselsrampe",I270="Tilkørselsrampe"),Inddata!W285=""),"Lige ruderrampe",IF(OR(I270="Frakørselsrampe",I270="Tilkørselsrampe"),Inddata!W285,"Irrelevant")),"Irrelevant")</f>
        <v>Irrelevant</v>
      </c>
      <c r="W270" s="4" t="str">
        <f>IF(AND(OR(I270="Frakørselsrampe",I270="Tilkørselsrampe"),Inddata!X285=""),"Lige",IF(AND(OR(I270="Frakørselsrampe",I270="Tilkørselsrampe"),Inddata!X285&gt;10),Inddata!X285,"Irrelevant"))</f>
        <v>Irrelevant</v>
      </c>
      <c r="X270" s="4" t="str">
        <f>IF(AND(OR(I270="Frakørselsrampe",I270="Tilkørselsrampe"),OR(Inddata!Y285="",Inddata!Y285&gt;(G270*1000))),G270*1000,IF(AND(OR(I270="Frakørselsrampe",I270="Tilkørselsrampe"),Inddata!Y285&gt;0),Inddata!Y285,"Irrelevant"))</f>
        <v>Irrelevant</v>
      </c>
      <c r="Y270" s="4" t="str">
        <f>IF(AND(I270="Frakørselsrampe",Inddata!Z285=""),95,IF(AND(I270="Tilkørselsrampe",Inddata!Z285=""),45,IF(AND(OR(I270="Frakørselsrampe",I270="Tilkørselsrampe"),Inddata!Z285&gt;4,Inddata!Z285&lt;200),Inddata!Z285,"Irrelevant")))</f>
        <v>Irrelevant</v>
      </c>
      <c r="Z270" s="4" t="str">
        <f>IF(AND(OR(I270="Frakørselsrampe",I270="Tilkørselsrampe"),Inddata!AA285=""),"Lige",IF(AND(OR(I270="Frakørselsrampe",I270="Tilkørselsrampe"),Inddata!AA285&gt;10),Inddata!AA285,"Irrelevant"))</f>
        <v>Irrelevant</v>
      </c>
      <c r="AA270" s="4" t="str">
        <f>IF(X270="Irrelevant","Irrelevant",IF(AND(OR(I270="Frakørselsrampe",I270="Tilkørselsrampe"),OR(Inddata!AB285="",Inddata!AB285&gt;(G270*1000-X270))),G270*1000-X270,IF(AND(OR(I270="Frakørselsrampe",I270="Tilkørselsrampe"),Inddata!AB285&gt;0),Inddata!AB285,"Irrelevant")))</f>
        <v>Irrelevant</v>
      </c>
      <c r="AB270" s="4" t="str">
        <f>IF(AND(I270="Frakørselsrampe",Inddata!AC285=""),60,IF(AND(I270="Tilkørselsrampe",Inddata!AC285=""),80,IF(AND(OR(I270="Frakørselsrampe",I270="Tilkørselsrampe"),Inddata!AC285&gt;4,Inddata!AC285&lt;200),Inddata!AC285,"Irrelevant")))</f>
        <v>Irrelevant</v>
      </c>
      <c r="AC270" s="4" t="str">
        <f>IF(AND(OR(I270="Motorvejsstrækning",I270="Frakørselsflettestrækning",I270="Tilkørselsflettestrækning"),Inddata!AD285=""),"Nej",IF(OR(I270="Motorvejsstrækning",I270="Frakørselsflettestrækning",I270="Tilkørselsflettestrækning"),Inddata!AD285,"Irrelevant"))</f>
        <v>Irrelevant</v>
      </c>
      <c r="AD270" s="4" t="str">
        <f>IF(AND(OR(I270="Motorvejsstrækning",I270="Frakørselsflettestrækning",I270="Tilkørselsflettestrækning"),Inddata!AE285=""),"130 km/t",IF(OR(I270="Motorvejsstrækning",I270="Frakørselsflettestrækning",I270="Tilkørselsflettestrækning"),Inddata!AE285,"Irrelevant"))</f>
        <v>Irrelevant</v>
      </c>
      <c r="AE270" s="4" t="str">
        <f>IF(AND(I270="Tilkørselsflettestrækning",Inddata!AF285=""),"Nej",IF(I270="Tilkørselsflettestrækning",Inddata!AF285,"Irrelevant"))</f>
        <v>Irrelevant</v>
      </c>
      <c r="AF270" s="4" t="str">
        <f>IF(AND(AE270="Ja",Inddata!AG285&gt;0,Inddata!AG285&lt;1.00000001),Inddata!AG285,IF(OR(AE270="Nej",AE270="Ja"),0,"Irrelevant"))</f>
        <v>Irrelevant</v>
      </c>
    </row>
    <row r="271" spans="1:32" x14ac:dyDescent="0.25">
      <c r="A271" s="4" t="str">
        <f>IF(Inddata!A286="","",Inddata!A286)</f>
        <v/>
      </c>
      <c r="B271" s="4" t="str">
        <f>IF(Inddata!B286="","",Inddata!B286)</f>
        <v/>
      </c>
      <c r="C271" s="4" t="str">
        <f>IF(Inddata!C286="","",Inddata!C286)</f>
        <v/>
      </c>
      <c r="D271" s="4" t="str">
        <f>IF(Inddata!D286="","",Inddata!D286)</f>
        <v/>
      </c>
      <c r="E271" s="4" t="str">
        <f>IF(Inddata!E286="","",Inddata!E286)</f>
        <v/>
      </c>
      <c r="F271" s="4" t="str">
        <f>IF(Inddata!F286="","",Inddata!F286)</f>
        <v/>
      </c>
      <c r="G271" s="4">
        <f>IF(Inddata!G286="","",Inddata!G286)</f>
        <v>0</v>
      </c>
      <c r="H271" s="4" t="str">
        <f>IF(Inddata!H286&gt;0.5,Inddata!H286,"")</f>
        <v/>
      </c>
      <c r="I271" s="4" t="str">
        <f>IF(Inddata!I286="","",Inddata!I286)</f>
        <v/>
      </c>
      <c r="J271" s="4" t="str">
        <f>IF(AND(OR(I271="Motorvejsstrækning",I271="Frakørselsflettestrækning",I271="Tilkørselsflettestrækning"),Inddata!K286=""),2,IF(AND(OR(I271="Motorvejsstrækning",I271="Frakørselsflettestrækning",I271="Tilkørselsflettestrækning"),Inddata!K286&gt;0.5,Inddata!K286&lt;21),Inddata!K286,"Irrelevant"))</f>
        <v>Irrelevant</v>
      </c>
      <c r="K271" s="4" t="str">
        <f>IF(AND(OR(I271="Motorvejsstrækning",I271="Frakørselsflettestrækning",I271="Tilkørselsflettestrækning",I271="Frakørselsrampe",I271="Tilkørselsrampe"),Inddata!L286=""),3.5,IF(AND(OR(I271="Motorvejsstrækning",I271="Frakørselsflettestrækning",I271="Tilkørselsflettestrækning",I271="Frakørselsrampe",I271="Tilkørselsrampe"),Inddata!L286&gt;1.5,Inddata!L286&lt;11),Inddata!L286,"Irrelevant"))</f>
        <v>Irrelevant</v>
      </c>
      <c r="L271" s="4" t="str">
        <f>IF(AND(I271="Motorvejsstrækning",Inddata!M286=""),"Nej",IF(I271="Motorvejsstrækning",Inddata!M286,"Irrelevant"))</f>
        <v>Irrelevant</v>
      </c>
      <c r="M271" s="4" t="str">
        <f>IF(AND(L271="Ja",Inddata!N286&gt;0,Inddata!N286&lt;1.00000001),Inddata!N286,IF(OR(L271="Nej",L271="Ja"),0,"Irrelevant"))</f>
        <v>Irrelevant</v>
      </c>
      <c r="N271" s="4" t="str">
        <f>IF(AND(OR(I271="Motorvejsstrækning",I271="Frakørselsflettestrækning",I271="Tilkørselsflettestrækning"),Inddata!O286=""),3,IF(AND(OR(I271="Motorvejsstrækning",I271="Frakørselsflettestrækning",I271="Tilkørselsflettestrækning"),Inddata!O286&lt;11,Inddata!O286&gt;-0.00000001),Inddata!O286,"Irrelevant"))</f>
        <v>Irrelevant</v>
      </c>
      <c r="O271" s="4" t="str">
        <f>IF(AND(OR(I271="Motorvejsstrækning",I271="Frakørselsflettestrækning",I271="Tilkørselsflettestrækning",I271="Frakørselsrampe",I271="Tilkørselsrampe"),Inddata!P286=""),0.5,IF(AND(OR(I271="Motorvejsstrækning",I271="Frakørselsflettestrækning",I271="Tilkørselsflettestrækning",I271="Frakørselsrampe",I271="Tilkørselsrampe"),Inddata!P286&gt;-0.00000001,Inddata!P286&lt;11),Inddata!P286,"Irrelevant"))</f>
        <v>Irrelevant</v>
      </c>
      <c r="P271" s="4" t="str">
        <f>IF(AND(OR(I271="Motorvejsstrækning",I271="Frakørselsflettestrækning",I271="Tilkørselsflettestrækning"),Inddata!Q286=""),5,IF(AND(OR(I271="Motorvejsstrækning",I271="Frakørselsflettestrækning",I271="Tilkørselsflettestrækning"),Inddata!Q286&gt;-0.00000001,Inddata!Q286&lt;101),Inddata!Q286,"Irrelevant"))</f>
        <v>Irrelevant</v>
      </c>
      <c r="Q271" s="4" t="str">
        <f>IF(AND(OR(I271="Motorvejsstrækning",I271="Frakørselsflettestrækning",I271="Tilkørselsflettestrækning"),Inddata!R286=""),"Lige",IF(AND(OR(I271="Motorvejsstrækning",I271="Frakørselsflettestrækning",I271="Tilkørselsflettestrækning"),Inddata!R286&gt;10),Inddata!R286,"Irrelevant"))</f>
        <v>Irrelevant</v>
      </c>
      <c r="R271" s="4" t="str">
        <f>IF(Q271="Lige",0,IF(AND(OR(I271="Motorvejsstrækning",I271="Frakørselsflettestrækning",I271="Tilkørselsflettestrækning"),OR(Inddata!S286="",Inddata!S286&gt;(G271*1000))),G271*1000,IF(AND(OR(I271="Motorvejsstrækning",I271="Frakørselsflettestrækning",I271="Tilkørselsflettestrækning"),Inddata!S286&gt;0),Inddata!S286,"Irrelevant")))</f>
        <v>Irrelevant</v>
      </c>
      <c r="S271" s="4" t="str">
        <f>IF(AND(OR(I271="Motorvejsstrækning",I271="Frakørselsflettestrækning",I271="Tilkørselsflettestrækning"),Inddata!T286=""),"Lige",IF(AND(OR(I271="Motorvejsstrækning",I271="Frakørselsflettestrækning",I271="Tilkørselsflettestrækning"),Inddata!T286&gt;10),Inddata!T286,"Irrelevant"))</f>
        <v>Irrelevant</v>
      </c>
      <c r="T271" s="4" t="str">
        <f>IF(S271="Lige",0,IF(R271="Irrelevant","Irrelevant",IF(AND(OR(I271="Motorvejsstrækning",I271="Frakørselsflettestrækning",I271="Tilkørselsflettestrækning"),OR(Inddata!U286="",Inddata!U286&gt;(G271*1000-R271))),G271*1000-R271,IF(AND(OR(I271="Motorvejsstrækning",I271="Frakørselsflettestrækning",I271="Tilkørselsflettestrækning"),Inddata!U286&gt;0),Inddata!U286,"Irrelevant"))))</f>
        <v>Irrelevant</v>
      </c>
      <c r="U271" s="4" t="str">
        <f>IF(AND(OR(I271="Motorvejsstrækning",I271="Frakørselsflettestrækning",I271="Tilkørselsflettestrækning",I271="Frakørselsrampe",I271="Tilkørselsrampe"),Inddata!V286=""),"Nej",IF(OR(I271="Motorvejsstrækning",I271="Frakørselsflettestrækning",I271="Tilkørselsflettestrækning",I271="Frakørselsrampe",I271="Tilkørselsrampe"),Inddata!V286,"Irrelevant"))</f>
        <v>Irrelevant</v>
      </c>
      <c r="V271" s="4" t="str">
        <f>IF(W271="Lige",IF(AND(OR(I271="Frakørselsrampe",I271="Tilkørselsrampe"),Inddata!W286=""),"Lige ruderrampe",IF(OR(I271="Frakørselsrampe",I271="Tilkørselsrampe"),Inddata!W286,"Irrelevant")),"Irrelevant")</f>
        <v>Irrelevant</v>
      </c>
      <c r="W271" s="4" t="str">
        <f>IF(AND(OR(I271="Frakørselsrampe",I271="Tilkørselsrampe"),Inddata!X286=""),"Lige",IF(AND(OR(I271="Frakørselsrampe",I271="Tilkørselsrampe"),Inddata!X286&gt;10),Inddata!X286,"Irrelevant"))</f>
        <v>Irrelevant</v>
      </c>
      <c r="X271" s="4" t="str">
        <f>IF(AND(OR(I271="Frakørselsrampe",I271="Tilkørselsrampe"),OR(Inddata!Y286="",Inddata!Y286&gt;(G271*1000))),G271*1000,IF(AND(OR(I271="Frakørselsrampe",I271="Tilkørselsrampe"),Inddata!Y286&gt;0),Inddata!Y286,"Irrelevant"))</f>
        <v>Irrelevant</v>
      </c>
      <c r="Y271" s="4" t="str">
        <f>IF(AND(I271="Frakørselsrampe",Inddata!Z286=""),95,IF(AND(I271="Tilkørselsrampe",Inddata!Z286=""),45,IF(AND(OR(I271="Frakørselsrampe",I271="Tilkørselsrampe"),Inddata!Z286&gt;4,Inddata!Z286&lt;200),Inddata!Z286,"Irrelevant")))</f>
        <v>Irrelevant</v>
      </c>
      <c r="Z271" s="4" t="str">
        <f>IF(AND(OR(I271="Frakørselsrampe",I271="Tilkørselsrampe"),Inddata!AA286=""),"Lige",IF(AND(OR(I271="Frakørselsrampe",I271="Tilkørselsrampe"),Inddata!AA286&gt;10),Inddata!AA286,"Irrelevant"))</f>
        <v>Irrelevant</v>
      </c>
      <c r="AA271" s="4" t="str">
        <f>IF(X271="Irrelevant","Irrelevant",IF(AND(OR(I271="Frakørselsrampe",I271="Tilkørselsrampe"),OR(Inddata!AB286="",Inddata!AB286&gt;(G271*1000-X271))),G271*1000-X271,IF(AND(OR(I271="Frakørselsrampe",I271="Tilkørselsrampe"),Inddata!AB286&gt;0),Inddata!AB286,"Irrelevant")))</f>
        <v>Irrelevant</v>
      </c>
      <c r="AB271" s="4" t="str">
        <f>IF(AND(I271="Frakørselsrampe",Inddata!AC286=""),60,IF(AND(I271="Tilkørselsrampe",Inddata!AC286=""),80,IF(AND(OR(I271="Frakørselsrampe",I271="Tilkørselsrampe"),Inddata!AC286&gt;4,Inddata!AC286&lt;200),Inddata!AC286,"Irrelevant")))</f>
        <v>Irrelevant</v>
      </c>
      <c r="AC271" s="4" t="str">
        <f>IF(AND(OR(I271="Motorvejsstrækning",I271="Frakørselsflettestrækning",I271="Tilkørselsflettestrækning"),Inddata!AD286=""),"Nej",IF(OR(I271="Motorvejsstrækning",I271="Frakørselsflettestrækning",I271="Tilkørselsflettestrækning"),Inddata!AD286,"Irrelevant"))</f>
        <v>Irrelevant</v>
      </c>
      <c r="AD271" s="4" t="str">
        <f>IF(AND(OR(I271="Motorvejsstrækning",I271="Frakørselsflettestrækning",I271="Tilkørselsflettestrækning"),Inddata!AE286=""),"130 km/t",IF(OR(I271="Motorvejsstrækning",I271="Frakørselsflettestrækning",I271="Tilkørselsflettestrækning"),Inddata!AE286,"Irrelevant"))</f>
        <v>Irrelevant</v>
      </c>
      <c r="AE271" s="4" t="str">
        <f>IF(AND(I271="Tilkørselsflettestrækning",Inddata!AF286=""),"Nej",IF(I271="Tilkørselsflettestrækning",Inddata!AF286,"Irrelevant"))</f>
        <v>Irrelevant</v>
      </c>
      <c r="AF271" s="4" t="str">
        <f>IF(AND(AE271="Ja",Inddata!AG286&gt;0,Inddata!AG286&lt;1.00000001),Inddata!AG286,IF(OR(AE271="Nej",AE271="Ja"),0,"Irrelevant"))</f>
        <v>Irrelevant</v>
      </c>
    </row>
    <row r="272" spans="1:32" x14ac:dyDescent="0.25">
      <c r="A272" s="4" t="str">
        <f>IF(Inddata!A287="","",Inddata!A287)</f>
        <v/>
      </c>
      <c r="B272" s="4" t="str">
        <f>IF(Inddata!B287="","",Inddata!B287)</f>
        <v/>
      </c>
      <c r="C272" s="4" t="str">
        <f>IF(Inddata!C287="","",Inddata!C287)</f>
        <v/>
      </c>
      <c r="D272" s="4" t="str">
        <f>IF(Inddata!D287="","",Inddata!D287)</f>
        <v/>
      </c>
      <c r="E272" s="4" t="str">
        <f>IF(Inddata!E287="","",Inddata!E287)</f>
        <v/>
      </c>
      <c r="F272" s="4" t="str">
        <f>IF(Inddata!F287="","",Inddata!F287)</f>
        <v/>
      </c>
      <c r="G272" s="4">
        <f>IF(Inddata!G287="","",Inddata!G287)</f>
        <v>0</v>
      </c>
      <c r="H272" s="4" t="str">
        <f>IF(Inddata!H287&gt;0.5,Inddata!H287,"")</f>
        <v/>
      </c>
      <c r="I272" s="4" t="str">
        <f>IF(Inddata!I287="","",Inddata!I287)</f>
        <v/>
      </c>
      <c r="J272" s="4" t="str">
        <f>IF(AND(OR(I272="Motorvejsstrækning",I272="Frakørselsflettestrækning",I272="Tilkørselsflettestrækning"),Inddata!K287=""),2,IF(AND(OR(I272="Motorvejsstrækning",I272="Frakørselsflettestrækning",I272="Tilkørselsflettestrækning"),Inddata!K287&gt;0.5,Inddata!K287&lt;21),Inddata!K287,"Irrelevant"))</f>
        <v>Irrelevant</v>
      </c>
      <c r="K272" s="4" t="str">
        <f>IF(AND(OR(I272="Motorvejsstrækning",I272="Frakørselsflettestrækning",I272="Tilkørselsflettestrækning",I272="Frakørselsrampe",I272="Tilkørselsrampe"),Inddata!L287=""),3.5,IF(AND(OR(I272="Motorvejsstrækning",I272="Frakørselsflettestrækning",I272="Tilkørselsflettestrækning",I272="Frakørselsrampe",I272="Tilkørselsrampe"),Inddata!L287&gt;1.5,Inddata!L287&lt;11),Inddata!L287,"Irrelevant"))</f>
        <v>Irrelevant</v>
      </c>
      <c r="L272" s="4" t="str">
        <f>IF(AND(I272="Motorvejsstrækning",Inddata!M287=""),"Nej",IF(I272="Motorvejsstrækning",Inddata!M287,"Irrelevant"))</f>
        <v>Irrelevant</v>
      </c>
      <c r="M272" s="4" t="str">
        <f>IF(AND(L272="Ja",Inddata!N287&gt;0,Inddata!N287&lt;1.00000001),Inddata!N287,IF(OR(L272="Nej",L272="Ja"),0,"Irrelevant"))</f>
        <v>Irrelevant</v>
      </c>
      <c r="N272" s="4" t="str">
        <f>IF(AND(OR(I272="Motorvejsstrækning",I272="Frakørselsflettestrækning",I272="Tilkørselsflettestrækning"),Inddata!O287=""),3,IF(AND(OR(I272="Motorvejsstrækning",I272="Frakørselsflettestrækning",I272="Tilkørselsflettestrækning"),Inddata!O287&lt;11,Inddata!O287&gt;-0.00000001),Inddata!O287,"Irrelevant"))</f>
        <v>Irrelevant</v>
      </c>
      <c r="O272" s="4" t="str">
        <f>IF(AND(OR(I272="Motorvejsstrækning",I272="Frakørselsflettestrækning",I272="Tilkørselsflettestrækning",I272="Frakørselsrampe",I272="Tilkørselsrampe"),Inddata!P287=""),0.5,IF(AND(OR(I272="Motorvejsstrækning",I272="Frakørselsflettestrækning",I272="Tilkørselsflettestrækning",I272="Frakørselsrampe",I272="Tilkørselsrampe"),Inddata!P287&gt;-0.00000001,Inddata!P287&lt;11),Inddata!P287,"Irrelevant"))</f>
        <v>Irrelevant</v>
      </c>
      <c r="P272" s="4" t="str">
        <f>IF(AND(OR(I272="Motorvejsstrækning",I272="Frakørselsflettestrækning",I272="Tilkørselsflettestrækning"),Inddata!Q287=""),5,IF(AND(OR(I272="Motorvejsstrækning",I272="Frakørselsflettestrækning",I272="Tilkørselsflettestrækning"),Inddata!Q287&gt;-0.00000001,Inddata!Q287&lt;101),Inddata!Q287,"Irrelevant"))</f>
        <v>Irrelevant</v>
      </c>
      <c r="Q272" s="4" t="str">
        <f>IF(AND(OR(I272="Motorvejsstrækning",I272="Frakørselsflettestrækning",I272="Tilkørselsflettestrækning"),Inddata!R287=""),"Lige",IF(AND(OR(I272="Motorvejsstrækning",I272="Frakørselsflettestrækning",I272="Tilkørselsflettestrækning"),Inddata!R287&gt;10),Inddata!R287,"Irrelevant"))</f>
        <v>Irrelevant</v>
      </c>
      <c r="R272" s="4" t="str">
        <f>IF(Q272="Lige",0,IF(AND(OR(I272="Motorvejsstrækning",I272="Frakørselsflettestrækning",I272="Tilkørselsflettestrækning"),OR(Inddata!S287="",Inddata!S287&gt;(G272*1000))),G272*1000,IF(AND(OR(I272="Motorvejsstrækning",I272="Frakørselsflettestrækning",I272="Tilkørselsflettestrækning"),Inddata!S287&gt;0),Inddata!S287,"Irrelevant")))</f>
        <v>Irrelevant</v>
      </c>
      <c r="S272" s="4" t="str">
        <f>IF(AND(OR(I272="Motorvejsstrækning",I272="Frakørselsflettestrækning",I272="Tilkørselsflettestrækning"),Inddata!T287=""),"Lige",IF(AND(OR(I272="Motorvejsstrækning",I272="Frakørselsflettestrækning",I272="Tilkørselsflettestrækning"),Inddata!T287&gt;10),Inddata!T287,"Irrelevant"))</f>
        <v>Irrelevant</v>
      </c>
      <c r="T272" s="4" t="str">
        <f>IF(S272="Lige",0,IF(R272="Irrelevant","Irrelevant",IF(AND(OR(I272="Motorvejsstrækning",I272="Frakørselsflettestrækning",I272="Tilkørselsflettestrækning"),OR(Inddata!U287="",Inddata!U287&gt;(G272*1000-R272))),G272*1000-R272,IF(AND(OR(I272="Motorvejsstrækning",I272="Frakørselsflettestrækning",I272="Tilkørselsflettestrækning"),Inddata!U287&gt;0),Inddata!U287,"Irrelevant"))))</f>
        <v>Irrelevant</v>
      </c>
      <c r="U272" s="4" t="str">
        <f>IF(AND(OR(I272="Motorvejsstrækning",I272="Frakørselsflettestrækning",I272="Tilkørselsflettestrækning",I272="Frakørselsrampe",I272="Tilkørselsrampe"),Inddata!V287=""),"Nej",IF(OR(I272="Motorvejsstrækning",I272="Frakørselsflettestrækning",I272="Tilkørselsflettestrækning",I272="Frakørselsrampe",I272="Tilkørselsrampe"),Inddata!V287,"Irrelevant"))</f>
        <v>Irrelevant</v>
      </c>
      <c r="V272" s="4" t="str">
        <f>IF(W272="Lige",IF(AND(OR(I272="Frakørselsrampe",I272="Tilkørselsrampe"),Inddata!W287=""),"Lige ruderrampe",IF(OR(I272="Frakørselsrampe",I272="Tilkørselsrampe"),Inddata!W287,"Irrelevant")),"Irrelevant")</f>
        <v>Irrelevant</v>
      </c>
      <c r="W272" s="4" t="str">
        <f>IF(AND(OR(I272="Frakørselsrampe",I272="Tilkørselsrampe"),Inddata!X287=""),"Lige",IF(AND(OR(I272="Frakørselsrampe",I272="Tilkørselsrampe"),Inddata!X287&gt;10),Inddata!X287,"Irrelevant"))</f>
        <v>Irrelevant</v>
      </c>
      <c r="X272" s="4" t="str">
        <f>IF(AND(OR(I272="Frakørselsrampe",I272="Tilkørselsrampe"),OR(Inddata!Y287="",Inddata!Y287&gt;(G272*1000))),G272*1000,IF(AND(OR(I272="Frakørselsrampe",I272="Tilkørselsrampe"),Inddata!Y287&gt;0),Inddata!Y287,"Irrelevant"))</f>
        <v>Irrelevant</v>
      </c>
      <c r="Y272" s="4" t="str">
        <f>IF(AND(I272="Frakørselsrampe",Inddata!Z287=""),95,IF(AND(I272="Tilkørselsrampe",Inddata!Z287=""),45,IF(AND(OR(I272="Frakørselsrampe",I272="Tilkørselsrampe"),Inddata!Z287&gt;4,Inddata!Z287&lt;200),Inddata!Z287,"Irrelevant")))</f>
        <v>Irrelevant</v>
      </c>
      <c r="Z272" s="4" t="str">
        <f>IF(AND(OR(I272="Frakørselsrampe",I272="Tilkørselsrampe"),Inddata!AA287=""),"Lige",IF(AND(OR(I272="Frakørselsrampe",I272="Tilkørselsrampe"),Inddata!AA287&gt;10),Inddata!AA287,"Irrelevant"))</f>
        <v>Irrelevant</v>
      </c>
      <c r="AA272" s="4" t="str">
        <f>IF(X272="Irrelevant","Irrelevant",IF(AND(OR(I272="Frakørselsrampe",I272="Tilkørselsrampe"),OR(Inddata!AB287="",Inddata!AB287&gt;(G272*1000-X272))),G272*1000-X272,IF(AND(OR(I272="Frakørselsrampe",I272="Tilkørselsrampe"),Inddata!AB287&gt;0),Inddata!AB287,"Irrelevant")))</f>
        <v>Irrelevant</v>
      </c>
      <c r="AB272" s="4" t="str">
        <f>IF(AND(I272="Frakørselsrampe",Inddata!AC287=""),60,IF(AND(I272="Tilkørselsrampe",Inddata!AC287=""),80,IF(AND(OR(I272="Frakørselsrampe",I272="Tilkørselsrampe"),Inddata!AC287&gt;4,Inddata!AC287&lt;200),Inddata!AC287,"Irrelevant")))</f>
        <v>Irrelevant</v>
      </c>
      <c r="AC272" s="4" t="str">
        <f>IF(AND(OR(I272="Motorvejsstrækning",I272="Frakørselsflettestrækning",I272="Tilkørselsflettestrækning"),Inddata!AD287=""),"Nej",IF(OR(I272="Motorvejsstrækning",I272="Frakørselsflettestrækning",I272="Tilkørselsflettestrækning"),Inddata!AD287,"Irrelevant"))</f>
        <v>Irrelevant</v>
      </c>
      <c r="AD272" s="4" t="str">
        <f>IF(AND(OR(I272="Motorvejsstrækning",I272="Frakørselsflettestrækning",I272="Tilkørselsflettestrækning"),Inddata!AE287=""),"130 km/t",IF(OR(I272="Motorvejsstrækning",I272="Frakørselsflettestrækning",I272="Tilkørselsflettestrækning"),Inddata!AE287,"Irrelevant"))</f>
        <v>Irrelevant</v>
      </c>
      <c r="AE272" s="4" t="str">
        <f>IF(AND(I272="Tilkørselsflettestrækning",Inddata!AF287=""),"Nej",IF(I272="Tilkørselsflettestrækning",Inddata!AF287,"Irrelevant"))</f>
        <v>Irrelevant</v>
      </c>
      <c r="AF272" s="4" t="str">
        <f>IF(AND(AE272="Ja",Inddata!AG287&gt;0,Inddata!AG287&lt;1.00000001),Inddata!AG287,IF(OR(AE272="Nej",AE272="Ja"),0,"Irrelevant"))</f>
        <v>Irrelevant</v>
      </c>
    </row>
    <row r="273" spans="1:32" x14ac:dyDescent="0.25">
      <c r="A273" s="4" t="str">
        <f>IF(Inddata!A288="","",Inddata!A288)</f>
        <v/>
      </c>
      <c r="B273" s="4" t="str">
        <f>IF(Inddata!B288="","",Inddata!B288)</f>
        <v/>
      </c>
      <c r="C273" s="4" t="str">
        <f>IF(Inddata!C288="","",Inddata!C288)</f>
        <v/>
      </c>
      <c r="D273" s="4" t="str">
        <f>IF(Inddata!D288="","",Inddata!D288)</f>
        <v/>
      </c>
      <c r="E273" s="4" t="str">
        <f>IF(Inddata!E288="","",Inddata!E288)</f>
        <v/>
      </c>
      <c r="F273" s="4" t="str">
        <f>IF(Inddata!F288="","",Inddata!F288)</f>
        <v/>
      </c>
      <c r="G273" s="4">
        <f>IF(Inddata!G288="","",Inddata!G288)</f>
        <v>0</v>
      </c>
      <c r="H273" s="4" t="str">
        <f>IF(Inddata!H288&gt;0.5,Inddata!H288,"")</f>
        <v/>
      </c>
      <c r="I273" s="4" t="str">
        <f>IF(Inddata!I288="","",Inddata!I288)</f>
        <v/>
      </c>
      <c r="J273" s="4" t="str">
        <f>IF(AND(OR(I273="Motorvejsstrækning",I273="Frakørselsflettestrækning",I273="Tilkørselsflettestrækning"),Inddata!K288=""),2,IF(AND(OR(I273="Motorvejsstrækning",I273="Frakørselsflettestrækning",I273="Tilkørselsflettestrækning"),Inddata!K288&gt;0.5,Inddata!K288&lt;21),Inddata!K288,"Irrelevant"))</f>
        <v>Irrelevant</v>
      </c>
      <c r="K273" s="4" t="str">
        <f>IF(AND(OR(I273="Motorvejsstrækning",I273="Frakørselsflettestrækning",I273="Tilkørselsflettestrækning",I273="Frakørselsrampe",I273="Tilkørselsrampe"),Inddata!L288=""),3.5,IF(AND(OR(I273="Motorvejsstrækning",I273="Frakørselsflettestrækning",I273="Tilkørselsflettestrækning",I273="Frakørselsrampe",I273="Tilkørselsrampe"),Inddata!L288&gt;1.5,Inddata!L288&lt;11),Inddata!L288,"Irrelevant"))</f>
        <v>Irrelevant</v>
      </c>
      <c r="L273" s="4" t="str">
        <f>IF(AND(I273="Motorvejsstrækning",Inddata!M288=""),"Nej",IF(I273="Motorvejsstrækning",Inddata!M288,"Irrelevant"))</f>
        <v>Irrelevant</v>
      </c>
      <c r="M273" s="4" t="str">
        <f>IF(AND(L273="Ja",Inddata!N288&gt;0,Inddata!N288&lt;1.00000001),Inddata!N288,IF(OR(L273="Nej",L273="Ja"),0,"Irrelevant"))</f>
        <v>Irrelevant</v>
      </c>
      <c r="N273" s="4" t="str">
        <f>IF(AND(OR(I273="Motorvejsstrækning",I273="Frakørselsflettestrækning",I273="Tilkørselsflettestrækning"),Inddata!O288=""),3,IF(AND(OR(I273="Motorvejsstrækning",I273="Frakørselsflettestrækning",I273="Tilkørselsflettestrækning"),Inddata!O288&lt;11,Inddata!O288&gt;-0.00000001),Inddata!O288,"Irrelevant"))</f>
        <v>Irrelevant</v>
      </c>
      <c r="O273" s="4" t="str">
        <f>IF(AND(OR(I273="Motorvejsstrækning",I273="Frakørselsflettestrækning",I273="Tilkørselsflettestrækning",I273="Frakørselsrampe",I273="Tilkørselsrampe"),Inddata!P288=""),0.5,IF(AND(OR(I273="Motorvejsstrækning",I273="Frakørselsflettestrækning",I273="Tilkørselsflettestrækning",I273="Frakørselsrampe",I273="Tilkørselsrampe"),Inddata!P288&gt;-0.00000001,Inddata!P288&lt;11),Inddata!P288,"Irrelevant"))</f>
        <v>Irrelevant</v>
      </c>
      <c r="P273" s="4" t="str">
        <f>IF(AND(OR(I273="Motorvejsstrækning",I273="Frakørselsflettestrækning",I273="Tilkørselsflettestrækning"),Inddata!Q288=""),5,IF(AND(OR(I273="Motorvejsstrækning",I273="Frakørselsflettestrækning",I273="Tilkørselsflettestrækning"),Inddata!Q288&gt;-0.00000001,Inddata!Q288&lt;101),Inddata!Q288,"Irrelevant"))</f>
        <v>Irrelevant</v>
      </c>
      <c r="Q273" s="4" t="str">
        <f>IF(AND(OR(I273="Motorvejsstrækning",I273="Frakørselsflettestrækning",I273="Tilkørselsflettestrækning"),Inddata!R288=""),"Lige",IF(AND(OR(I273="Motorvejsstrækning",I273="Frakørselsflettestrækning",I273="Tilkørselsflettestrækning"),Inddata!R288&gt;10),Inddata!R288,"Irrelevant"))</f>
        <v>Irrelevant</v>
      </c>
      <c r="R273" s="4" t="str">
        <f>IF(Q273="Lige",0,IF(AND(OR(I273="Motorvejsstrækning",I273="Frakørselsflettestrækning",I273="Tilkørselsflettestrækning"),OR(Inddata!S288="",Inddata!S288&gt;(G273*1000))),G273*1000,IF(AND(OR(I273="Motorvejsstrækning",I273="Frakørselsflettestrækning",I273="Tilkørselsflettestrækning"),Inddata!S288&gt;0),Inddata!S288,"Irrelevant")))</f>
        <v>Irrelevant</v>
      </c>
      <c r="S273" s="4" t="str">
        <f>IF(AND(OR(I273="Motorvejsstrækning",I273="Frakørselsflettestrækning",I273="Tilkørselsflettestrækning"),Inddata!T288=""),"Lige",IF(AND(OR(I273="Motorvejsstrækning",I273="Frakørselsflettestrækning",I273="Tilkørselsflettestrækning"),Inddata!T288&gt;10),Inddata!T288,"Irrelevant"))</f>
        <v>Irrelevant</v>
      </c>
      <c r="T273" s="4" t="str">
        <f>IF(S273="Lige",0,IF(R273="Irrelevant","Irrelevant",IF(AND(OR(I273="Motorvejsstrækning",I273="Frakørselsflettestrækning",I273="Tilkørselsflettestrækning"),OR(Inddata!U288="",Inddata!U288&gt;(G273*1000-R273))),G273*1000-R273,IF(AND(OR(I273="Motorvejsstrækning",I273="Frakørselsflettestrækning",I273="Tilkørselsflettestrækning"),Inddata!U288&gt;0),Inddata!U288,"Irrelevant"))))</f>
        <v>Irrelevant</v>
      </c>
      <c r="U273" s="4" t="str">
        <f>IF(AND(OR(I273="Motorvejsstrækning",I273="Frakørselsflettestrækning",I273="Tilkørselsflettestrækning",I273="Frakørselsrampe",I273="Tilkørselsrampe"),Inddata!V288=""),"Nej",IF(OR(I273="Motorvejsstrækning",I273="Frakørselsflettestrækning",I273="Tilkørselsflettestrækning",I273="Frakørselsrampe",I273="Tilkørselsrampe"),Inddata!V288,"Irrelevant"))</f>
        <v>Irrelevant</v>
      </c>
      <c r="V273" s="4" t="str">
        <f>IF(W273="Lige",IF(AND(OR(I273="Frakørselsrampe",I273="Tilkørselsrampe"),Inddata!W288=""),"Lige ruderrampe",IF(OR(I273="Frakørselsrampe",I273="Tilkørselsrampe"),Inddata!W288,"Irrelevant")),"Irrelevant")</f>
        <v>Irrelevant</v>
      </c>
      <c r="W273" s="4" t="str">
        <f>IF(AND(OR(I273="Frakørselsrampe",I273="Tilkørselsrampe"),Inddata!X288=""),"Lige",IF(AND(OR(I273="Frakørselsrampe",I273="Tilkørselsrampe"),Inddata!X288&gt;10),Inddata!X288,"Irrelevant"))</f>
        <v>Irrelevant</v>
      </c>
      <c r="X273" s="4" t="str">
        <f>IF(AND(OR(I273="Frakørselsrampe",I273="Tilkørselsrampe"),OR(Inddata!Y288="",Inddata!Y288&gt;(G273*1000))),G273*1000,IF(AND(OR(I273="Frakørselsrampe",I273="Tilkørselsrampe"),Inddata!Y288&gt;0),Inddata!Y288,"Irrelevant"))</f>
        <v>Irrelevant</v>
      </c>
      <c r="Y273" s="4" t="str">
        <f>IF(AND(I273="Frakørselsrampe",Inddata!Z288=""),95,IF(AND(I273="Tilkørselsrampe",Inddata!Z288=""),45,IF(AND(OR(I273="Frakørselsrampe",I273="Tilkørselsrampe"),Inddata!Z288&gt;4,Inddata!Z288&lt;200),Inddata!Z288,"Irrelevant")))</f>
        <v>Irrelevant</v>
      </c>
      <c r="Z273" s="4" t="str">
        <f>IF(AND(OR(I273="Frakørselsrampe",I273="Tilkørselsrampe"),Inddata!AA288=""),"Lige",IF(AND(OR(I273="Frakørselsrampe",I273="Tilkørselsrampe"),Inddata!AA288&gt;10),Inddata!AA288,"Irrelevant"))</f>
        <v>Irrelevant</v>
      </c>
      <c r="AA273" s="4" t="str">
        <f>IF(X273="Irrelevant","Irrelevant",IF(AND(OR(I273="Frakørselsrampe",I273="Tilkørselsrampe"),OR(Inddata!AB288="",Inddata!AB288&gt;(G273*1000-X273))),G273*1000-X273,IF(AND(OR(I273="Frakørselsrampe",I273="Tilkørselsrampe"),Inddata!AB288&gt;0),Inddata!AB288,"Irrelevant")))</f>
        <v>Irrelevant</v>
      </c>
      <c r="AB273" s="4" t="str">
        <f>IF(AND(I273="Frakørselsrampe",Inddata!AC288=""),60,IF(AND(I273="Tilkørselsrampe",Inddata!AC288=""),80,IF(AND(OR(I273="Frakørselsrampe",I273="Tilkørselsrampe"),Inddata!AC288&gt;4,Inddata!AC288&lt;200),Inddata!AC288,"Irrelevant")))</f>
        <v>Irrelevant</v>
      </c>
      <c r="AC273" s="4" t="str">
        <f>IF(AND(OR(I273="Motorvejsstrækning",I273="Frakørselsflettestrækning",I273="Tilkørselsflettestrækning"),Inddata!AD288=""),"Nej",IF(OR(I273="Motorvejsstrækning",I273="Frakørselsflettestrækning",I273="Tilkørselsflettestrækning"),Inddata!AD288,"Irrelevant"))</f>
        <v>Irrelevant</v>
      </c>
      <c r="AD273" s="4" t="str">
        <f>IF(AND(OR(I273="Motorvejsstrækning",I273="Frakørselsflettestrækning",I273="Tilkørselsflettestrækning"),Inddata!AE288=""),"130 km/t",IF(OR(I273="Motorvejsstrækning",I273="Frakørselsflettestrækning",I273="Tilkørselsflettestrækning"),Inddata!AE288,"Irrelevant"))</f>
        <v>Irrelevant</v>
      </c>
      <c r="AE273" s="4" t="str">
        <f>IF(AND(I273="Tilkørselsflettestrækning",Inddata!AF288=""),"Nej",IF(I273="Tilkørselsflettestrækning",Inddata!AF288,"Irrelevant"))</f>
        <v>Irrelevant</v>
      </c>
      <c r="AF273" s="4" t="str">
        <f>IF(AND(AE273="Ja",Inddata!AG288&gt;0,Inddata!AG288&lt;1.00000001),Inddata!AG288,IF(OR(AE273="Nej",AE273="Ja"),0,"Irrelevant"))</f>
        <v>Irrelevant</v>
      </c>
    </row>
    <row r="274" spans="1:32" x14ac:dyDescent="0.25">
      <c r="A274" s="4" t="str">
        <f>IF(Inddata!A289="","",Inddata!A289)</f>
        <v/>
      </c>
      <c r="B274" s="4" t="str">
        <f>IF(Inddata!B289="","",Inddata!B289)</f>
        <v/>
      </c>
      <c r="C274" s="4" t="str">
        <f>IF(Inddata!C289="","",Inddata!C289)</f>
        <v/>
      </c>
      <c r="D274" s="4" t="str">
        <f>IF(Inddata!D289="","",Inddata!D289)</f>
        <v/>
      </c>
      <c r="E274" s="4" t="str">
        <f>IF(Inddata!E289="","",Inddata!E289)</f>
        <v/>
      </c>
      <c r="F274" s="4" t="str">
        <f>IF(Inddata!F289="","",Inddata!F289)</f>
        <v/>
      </c>
      <c r="G274" s="4">
        <f>IF(Inddata!G289="","",Inddata!G289)</f>
        <v>0</v>
      </c>
      <c r="H274" s="4" t="str">
        <f>IF(Inddata!H289&gt;0.5,Inddata!H289,"")</f>
        <v/>
      </c>
      <c r="I274" s="4" t="str">
        <f>IF(Inddata!I289="","",Inddata!I289)</f>
        <v/>
      </c>
      <c r="J274" s="4" t="str">
        <f>IF(AND(OR(I274="Motorvejsstrækning",I274="Frakørselsflettestrækning",I274="Tilkørselsflettestrækning"),Inddata!K289=""),2,IF(AND(OR(I274="Motorvejsstrækning",I274="Frakørselsflettestrækning",I274="Tilkørselsflettestrækning"),Inddata!K289&gt;0.5,Inddata!K289&lt;21),Inddata!K289,"Irrelevant"))</f>
        <v>Irrelevant</v>
      </c>
      <c r="K274" s="4" t="str">
        <f>IF(AND(OR(I274="Motorvejsstrækning",I274="Frakørselsflettestrækning",I274="Tilkørselsflettestrækning",I274="Frakørselsrampe",I274="Tilkørselsrampe"),Inddata!L289=""),3.5,IF(AND(OR(I274="Motorvejsstrækning",I274="Frakørselsflettestrækning",I274="Tilkørselsflettestrækning",I274="Frakørselsrampe",I274="Tilkørselsrampe"),Inddata!L289&gt;1.5,Inddata!L289&lt;11),Inddata!L289,"Irrelevant"))</f>
        <v>Irrelevant</v>
      </c>
      <c r="L274" s="4" t="str">
        <f>IF(AND(I274="Motorvejsstrækning",Inddata!M289=""),"Nej",IF(I274="Motorvejsstrækning",Inddata!M289,"Irrelevant"))</f>
        <v>Irrelevant</v>
      </c>
      <c r="M274" s="4" t="str">
        <f>IF(AND(L274="Ja",Inddata!N289&gt;0,Inddata!N289&lt;1.00000001),Inddata!N289,IF(OR(L274="Nej",L274="Ja"),0,"Irrelevant"))</f>
        <v>Irrelevant</v>
      </c>
      <c r="N274" s="4" t="str">
        <f>IF(AND(OR(I274="Motorvejsstrækning",I274="Frakørselsflettestrækning",I274="Tilkørselsflettestrækning"),Inddata!O289=""),3,IF(AND(OR(I274="Motorvejsstrækning",I274="Frakørselsflettestrækning",I274="Tilkørselsflettestrækning"),Inddata!O289&lt;11,Inddata!O289&gt;-0.00000001),Inddata!O289,"Irrelevant"))</f>
        <v>Irrelevant</v>
      </c>
      <c r="O274" s="4" t="str">
        <f>IF(AND(OR(I274="Motorvejsstrækning",I274="Frakørselsflettestrækning",I274="Tilkørselsflettestrækning",I274="Frakørselsrampe",I274="Tilkørselsrampe"),Inddata!P289=""),0.5,IF(AND(OR(I274="Motorvejsstrækning",I274="Frakørselsflettestrækning",I274="Tilkørselsflettestrækning",I274="Frakørselsrampe",I274="Tilkørselsrampe"),Inddata!P289&gt;-0.00000001,Inddata!P289&lt;11),Inddata!P289,"Irrelevant"))</f>
        <v>Irrelevant</v>
      </c>
      <c r="P274" s="4" t="str">
        <f>IF(AND(OR(I274="Motorvejsstrækning",I274="Frakørselsflettestrækning",I274="Tilkørselsflettestrækning"),Inddata!Q289=""),5,IF(AND(OR(I274="Motorvejsstrækning",I274="Frakørselsflettestrækning",I274="Tilkørselsflettestrækning"),Inddata!Q289&gt;-0.00000001,Inddata!Q289&lt;101),Inddata!Q289,"Irrelevant"))</f>
        <v>Irrelevant</v>
      </c>
      <c r="Q274" s="4" t="str">
        <f>IF(AND(OR(I274="Motorvejsstrækning",I274="Frakørselsflettestrækning",I274="Tilkørselsflettestrækning"),Inddata!R289=""),"Lige",IF(AND(OR(I274="Motorvejsstrækning",I274="Frakørselsflettestrækning",I274="Tilkørselsflettestrækning"),Inddata!R289&gt;10),Inddata!R289,"Irrelevant"))</f>
        <v>Irrelevant</v>
      </c>
      <c r="R274" s="4" t="str">
        <f>IF(Q274="Lige",0,IF(AND(OR(I274="Motorvejsstrækning",I274="Frakørselsflettestrækning",I274="Tilkørselsflettestrækning"),OR(Inddata!S289="",Inddata!S289&gt;(G274*1000))),G274*1000,IF(AND(OR(I274="Motorvejsstrækning",I274="Frakørselsflettestrækning",I274="Tilkørselsflettestrækning"),Inddata!S289&gt;0),Inddata!S289,"Irrelevant")))</f>
        <v>Irrelevant</v>
      </c>
      <c r="S274" s="4" t="str">
        <f>IF(AND(OR(I274="Motorvejsstrækning",I274="Frakørselsflettestrækning",I274="Tilkørselsflettestrækning"),Inddata!T289=""),"Lige",IF(AND(OR(I274="Motorvejsstrækning",I274="Frakørselsflettestrækning",I274="Tilkørselsflettestrækning"),Inddata!T289&gt;10),Inddata!T289,"Irrelevant"))</f>
        <v>Irrelevant</v>
      </c>
      <c r="T274" s="4" t="str">
        <f>IF(S274="Lige",0,IF(R274="Irrelevant","Irrelevant",IF(AND(OR(I274="Motorvejsstrækning",I274="Frakørselsflettestrækning",I274="Tilkørselsflettestrækning"),OR(Inddata!U289="",Inddata!U289&gt;(G274*1000-R274))),G274*1000-R274,IF(AND(OR(I274="Motorvejsstrækning",I274="Frakørselsflettestrækning",I274="Tilkørselsflettestrækning"),Inddata!U289&gt;0),Inddata!U289,"Irrelevant"))))</f>
        <v>Irrelevant</v>
      </c>
      <c r="U274" s="4" t="str">
        <f>IF(AND(OR(I274="Motorvejsstrækning",I274="Frakørselsflettestrækning",I274="Tilkørselsflettestrækning",I274="Frakørselsrampe",I274="Tilkørselsrampe"),Inddata!V289=""),"Nej",IF(OR(I274="Motorvejsstrækning",I274="Frakørselsflettestrækning",I274="Tilkørselsflettestrækning",I274="Frakørselsrampe",I274="Tilkørselsrampe"),Inddata!V289,"Irrelevant"))</f>
        <v>Irrelevant</v>
      </c>
      <c r="V274" s="4" t="str">
        <f>IF(W274="Lige",IF(AND(OR(I274="Frakørselsrampe",I274="Tilkørselsrampe"),Inddata!W289=""),"Lige ruderrampe",IF(OR(I274="Frakørselsrampe",I274="Tilkørselsrampe"),Inddata!W289,"Irrelevant")),"Irrelevant")</f>
        <v>Irrelevant</v>
      </c>
      <c r="W274" s="4" t="str">
        <f>IF(AND(OR(I274="Frakørselsrampe",I274="Tilkørselsrampe"),Inddata!X289=""),"Lige",IF(AND(OR(I274="Frakørselsrampe",I274="Tilkørselsrampe"),Inddata!X289&gt;10),Inddata!X289,"Irrelevant"))</f>
        <v>Irrelevant</v>
      </c>
      <c r="X274" s="4" t="str">
        <f>IF(AND(OR(I274="Frakørselsrampe",I274="Tilkørselsrampe"),OR(Inddata!Y289="",Inddata!Y289&gt;(G274*1000))),G274*1000,IF(AND(OR(I274="Frakørselsrampe",I274="Tilkørselsrampe"),Inddata!Y289&gt;0),Inddata!Y289,"Irrelevant"))</f>
        <v>Irrelevant</v>
      </c>
      <c r="Y274" s="4" t="str">
        <f>IF(AND(I274="Frakørselsrampe",Inddata!Z289=""),95,IF(AND(I274="Tilkørselsrampe",Inddata!Z289=""),45,IF(AND(OR(I274="Frakørselsrampe",I274="Tilkørselsrampe"),Inddata!Z289&gt;4,Inddata!Z289&lt;200),Inddata!Z289,"Irrelevant")))</f>
        <v>Irrelevant</v>
      </c>
      <c r="Z274" s="4" t="str">
        <f>IF(AND(OR(I274="Frakørselsrampe",I274="Tilkørselsrampe"),Inddata!AA289=""),"Lige",IF(AND(OR(I274="Frakørselsrampe",I274="Tilkørselsrampe"),Inddata!AA289&gt;10),Inddata!AA289,"Irrelevant"))</f>
        <v>Irrelevant</v>
      </c>
      <c r="AA274" s="4" t="str">
        <f>IF(X274="Irrelevant","Irrelevant",IF(AND(OR(I274="Frakørselsrampe",I274="Tilkørselsrampe"),OR(Inddata!AB289="",Inddata!AB289&gt;(G274*1000-X274))),G274*1000-X274,IF(AND(OR(I274="Frakørselsrampe",I274="Tilkørselsrampe"),Inddata!AB289&gt;0),Inddata!AB289,"Irrelevant")))</f>
        <v>Irrelevant</v>
      </c>
      <c r="AB274" s="4" t="str">
        <f>IF(AND(I274="Frakørselsrampe",Inddata!AC289=""),60,IF(AND(I274="Tilkørselsrampe",Inddata!AC289=""),80,IF(AND(OR(I274="Frakørselsrampe",I274="Tilkørselsrampe"),Inddata!AC289&gt;4,Inddata!AC289&lt;200),Inddata!AC289,"Irrelevant")))</f>
        <v>Irrelevant</v>
      </c>
      <c r="AC274" s="4" t="str">
        <f>IF(AND(OR(I274="Motorvejsstrækning",I274="Frakørselsflettestrækning",I274="Tilkørselsflettestrækning"),Inddata!AD289=""),"Nej",IF(OR(I274="Motorvejsstrækning",I274="Frakørselsflettestrækning",I274="Tilkørselsflettestrækning"),Inddata!AD289,"Irrelevant"))</f>
        <v>Irrelevant</v>
      </c>
      <c r="AD274" s="4" t="str">
        <f>IF(AND(OR(I274="Motorvejsstrækning",I274="Frakørselsflettestrækning",I274="Tilkørselsflettestrækning"),Inddata!AE289=""),"130 km/t",IF(OR(I274="Motorvejsstrækning",I274="Frakørselsflettestrækning",I274="Tilkørselsflettestrækning"),Inddata!AE289,"Irrelevant"))</f>
        <v>Irrelevant</v>
      </c>
      <c r="AE274" s="4" t="str">
        <f>IF(AND(I274="Tilkørselsflettestrækning",Inddata!AF289=""),"Nej",IF(I274="Tilkørselsflettestrækning",Inddata!AF289,"Irrelevant"))</f>
        <v>Irrelevant</v>
      </c>
      <c r="AF274" s="4" t="str">
        <f>IF(AND(AE274="Ja",Inddata!AG289&gt;0,Inddata!AG289&lt;1.00000001),Inddata!AG289,IF(OR(AE274="Nej",AE274="Ja"),0,"Irrelevant"))</f>
        <v>Irrelevant</v>
      </c>
    </row>
    <row r="275" spans="1:32" x14ac:dyDescent="0.25">
      <c r="A275" s="4" t="str">
        <f>IF(Inddata!A290="","",Inddata!A290)</f>
        <v/>
      </c>
      <c r="B275" s="4" t="str">
        <f>IF(Inddata!B290="","",Inddata!B290)</f>
        <v/>
      </c>
      <c r="C275" s="4" t="str">
        <f>IF(Inddata!C290="","",Inddata!C290)</f>
        <v/>
      </c>
      <c r="D275" s="4" t="str">
        <f>IF(Inddata!D290="","",Inddata!D290)</f>
        <v/>
      </c>
      <c r="E275" s="4" t="str">
        <f>IF(Inddata!E290="","",Inddata!E290)</f>
        <v/>
      </c>
      <c r="F275" s="4" t="str">
        <f>IF(Inddata!F290="","",Inddata!F290)</f>
        <v/>
      </c>
      <c r="G275" s="4">
        <f>IF(Inddata!G290="","",Inddata!G290)</f>
        <v>0</v>
      </c>
      <c r="H275" s="4" t="str">
        <f>IF(Inddata!H290&gt;0.5,Inddata!H290,"")</f>
        <v/>
      </c>
      <c r="I275" s="4" t="str">
        <f>IF(Inddata!I290="","",Inddata!I290)</f>
        <v/>
      </c>
      <c r="J275" s="4" t="str">
        <f>IF(AND(OR(I275="Motorvejsstrækning",I275="Frakørselsflettestrækning",I275="Tilkørselsflettestrækning"),Inddata!K290=""),2,IF(AND(OR(I275="Motorvejsstrækning",I275="Frakørselsflettestrækning",I275="Tilkørselsflettestrækning"),Inddata!K290&gt;0.5,Inddata!K290&lt;21),Inddata!K290,"Irrelevant"))</f>
        <v>Irrelevant</v>
      </c>
      <c r="K275" s="4" t="str">
        <f>IF(AND(OR(I275="Motorvejsstrækning",I275="Frakørselsflettestrækning",I275="Tilkørselsflettestrækning",I275="Frakørselsrampe",I275="Tilkørselsrampe"),Inddata!L290=""),3.5,IF(AND(OR(I275="Motorvejsstrækning",I275="Frakørselsflettestrækning",I275="Tilkørselsflettestrækning",I275="Frakørselsrampe",I275="Tilkørselsrampe"),Inddata!L290&gt;1.5,Inddata!L290&lt;11),Inddata!L290,"Irrelevant"))</f>
        <v>Irrelevant</v>
      </c>
      <c r="L275" s="4" t="str">
        <f>IF(AND(I275="Motorvejsstrækning",Inddata!M290=""),"Nej",IF(I275="Motorvejsstrækning",Inddata!M290,"Irrelevant"))</f>
        <v>Irrelevant</v>
      </c>
      <c r="M275" s="4" t="str">
        <f>IF(AND(L275="Ja",Inddata!N290&gt;0,Inddata!N290&lt;1.00000001),Inddata!N290,IF(OR(L275="Nej",L275="Ja"),0,"Irrelevant"))</f>
        <v>Irrelevant</v>
      </c>
      <c r="N275" s="4" t="str">
        <f>IF(AND(OR(I275="Motorvejsstrækning",I275="Frakørselsflettestrækning",I275="Tilkørselsflettestrækning"),Inddata!O290=""),3,IF(AND(OR(I275="Motorvejsstrækning",I275="Frakørselsflettestrækning",I275="Tilkørselsflettestrækning"),Inddata!O290&lt;11,Inddata!O290&gt;-0.00000001),Inddata!O290,"Irrelevant"))</f>
        <v>Irrelevant</v>
      </c>
      <c r="O275" s="4" t="str">
        <f>IF(AND(OR(I275="Motorvejsstrækning",I275="Frakørselsflettestrækning",I275="Tilkørselsflettestrækning",I275="Frakørselsrampe",I275="Tilkørselsrampe"),Inddata!P290=""),0.5,IF(AND(OR(I275="Motorvejsstrækning",I275="Frakørselsflettestrækning",I275="Tilkørselsflettestrækning",I275="Frakørselsrampe",I275="Tilkørselsrampe"),Inddata!P290&gt;-0.00000001,Inddata!P290&lt;11),Inddata!P290,"Irrelevant"))</f>
        <v>Irrelevant</v>
      </c>
      <c r="P275" s="4" t="str">
        <f>IF(AND(OR(I275="Motorvejsstrækning",I275="Frakørselsflettestrækning",I275="Tilkørselsflettestrækning"),Inddata!Q290=""),5,IF(AND(OR(I275="Motorvejsstrækning",I275="Frakørselsflettestrækning",I275="Tilkørselsflettestrækning"),Inddata!Q290&gt;-0.00000001,Inddata!Q290&lt;101),Inddata!Q290,"Irrelevant"))</f>
        <v>Irrelevant</v>
      </c>
      <c r="Q275" s="4" t="str">
        <f>IF(AND(OR(I275="Motorvejsstrækning",I275="Frakørselsflettestrækning",I275="Tilkørselsflettestrækning"),Inddata!R290=""),"Lige",IF(AND(OR(I275="Motorvejsstrækning",I275="Frakørselsflettestrækning",I275="Tilkørselsflettestrækning"),Inddata!R290&gt;10),Inddata!R290,"Irrelevant"))</f>
        <v>Irrelevant</v>
      </c>
      <c r="R275" s="4" t="str">
        <f>IF(Q275="Lige",0,IF(AND(OR(I275="Motorvejsstrækning",I275="Frakørselsflettestrækning",I275="Tilkørselsflettestrækning"),OR(Inddata!S290="",Inddata!S290&gt;(G275*1000))),G275*1000,IF(AND(OR(I275="Motorvejsstrækning",I275="Frakørselsflettestrækning",I275="Tilkørselsflettestrækning"),Inddata!S290&gt;0),Inddata!S290,"Irrelevant")))</f>
        <v>Irrelevant</v>
      </c>
      <c r="S275" s="4" t="str">
        <f>IF(AND(OR(I275="Motorvejsstrækning",I275="Frakørselsflettestrækning",I275="Tilkørselsflettestrækning"),Inddata!T290=""),"Lige",IF(AND(OR(I275="Motorvejsstrækning",I275="Frakørselsflettestrækning",I275="Tilkørselsflettestrækning"),Inddata!T290&gt;10),Inddata!T290,"Irrelevant"))</f>
        <v>Irrelevant</v>
      </c>
      <c r="T275" s="4" t="str">
        <f>IF(S275="Lige",0,IF(R275="Irrelevant","Irrelevant",IF(AND(OR(I275="Motorvejsstrækning",I275="Frakørselsflettestrækning",I275="Tilkørselsflettestrækning"),OR(Inddata!U290="",Inddata!U290&gt;(G275*1000-R275))),G275*1000-R275,IF(AND(OR(I275="Motorvejsstrækning",I275="Frakørselsflettestrækning",I275="Tilkørselsflettestrækning"),Inddata!U290&gt;0),Inddata!U290,"Irrelevant"))))</f>
        <v>Irrelevant</v>
      </c>
      <c r="U275" s="4" t="str">
        <f>IF(AND(OR(I275="Motorvejsstrækning",I275="Frakørselsflettestrækning",I275="Tilkørselsflettestrækning",I275="Frakørselsrampe",I275="Tilkørselsrampe"),Inddata!V290=""),"Nej",IF(OR(I275="Motorvejsstrækning",I275="Frakørselsflettestrækning",I275="Tilkørselsflettestrækning",I275="Frakørselsrampe",I275="Tilkørselsrampe"),Inddata!V290,"Irrelevant"))</f>
        <v>Irrelevant</v>
      </c>
      <c r="V275" s="4" t="str">
        <f>IF(W275="Lige",IF(AND(OR(I275="Frakørselsrampe",I275="Tilkørselsrampe"),Inddata!W290=""),"Lige ruderrampe",IF(OR(I275="Frakørselsrampe",I275="Tilkørselsrampe"),Inddata!W290,"Irrelevant")),"Irrelevant")</f>
        <v>Irrelevant</v>
      </c>
      <c r="W275" s="4" t="str">
        <f>IF(AND(OR(I275="Frakørselsrampe",I275="Tilkørselsrampe"),Inddata!X290=""),"Lige",IF(AND(OR(I275="Frakørselsrampe",I275="Tilkørselsrampe"),Inddata!X290&gt;10),Inddata!X290,"Irrelevant"))</f>
        <v>Irrelevant</v>
      </c>
      <c r="X275" s="4" t="str">
        <f>IF(AND(OR(I275="Frakørselsrampe",I275="Tilkørselsrampe"),OR(Inddata!Y290="",Inddata!Y290&gt;(G275*1000))),G275*1000,IF(AND(OR(I275="Frakørselsrampe",I275="Tilkørselsrampe"),Inddata!Y290&gt;0),Inddata!Y290,"Irrelevant"))</f>
        <v>Irrelevant</v>
      </c>
      <c r="Y275" s="4" t="str">
        <f>IF(AND(I275="Frakørselsrampe",Inddata!Z290=""),95,IF(AND(I275="Tilkørselsrampe",Inddata!Z290=""),45,IF(AND(OR(I275="Frakørselsrampe",I275="Tilkørselsrampe"),Inddata!Z290&gt;4,Inddata!Z290&lt;200),Inddata!Z290,"Irrelevant")))</f>
        <v>Irrelevant</v>
      </c>
      <c r="Z275" s="4" t="str">
        <f>IF(AND(OR(I275="Frakørselsrampe",I275="Tilkørselsrampe"),Inddata!AA290=""),"Lige",IF(AND(OR(I275="Frakørselsrampe",I275="Tilkørselsrampe"),Inddata!AA290&gt;10),Inddata!AA290,"Irrelevant"))</f>
        <v>Irrelevant</v>
      </c>
      <c r="AA275" s="4" t="str">
        <f>IF(X275="Irrelevant","Irrelevant",IF(AND(OR(I275="Frakørselsrampe",I275="Tilkørselsrampe"),OR(Inddata!AB290="",Inddata!AB290&gt;(G275*1000-X275))),G275*1000-X275,IF(AND(OR(I275="Frakørselsrampe",I275="Tilkørselsrampe"),Inddata!AB290&gt;0),Inddata!AB290,"Irrelevant")))</f>
        <v>Irrelevant</v>
      </c>
      <c r="AB275" s="4" t="str">
        <f>IF(AND(I275="Frakørselsrampe",Inddata!AC290=""),60,IF(AND(I275="Tilkørselsrampe",Inddata!AC290=""),80,IF(AND(OR(I275="Frakørselsrampe",I275="Tilkørselsrampe"),Inddata!AC290&gt;4,Inddata!AC290&lt;200),Inddata!AC290,"Irrelevant")))</f>
        <v>Irrelevant</v>
      </c>
      <c r="AC275" s="4" t="str">
        <f>IF(AND(OR(I275="Motorvejsstrækning",I275="Frakørselsflettestrækning",I275="Tilkørselsflettestrækning"),Inddata!AD290=""),"Nej",IF(OR(I275="Motorvejsstrækning",I275="Frakørselsflettestrækning",I275="Tilkørselsflettestrækning"),Inddata!AD290,"Irrelevant"))</f>
        <v>Irrelevant</v>
      </c>
      <c r="AD275" s="4" t="str">
        <f>IF(AND(OR(I275="Motorvejsstrækning",I275="Frakørselsflettestrækning",I275="Tilkørselsflettestrækning"),Inddata!AE290=""),"130 km/t",IF(OR(I275="Motorvejsstrækning",I275="Frakørselsflettestrækning",I275="Tilkørselsflettestrækning"),Inddata!AE290,"Irrelevant"))</f>
        <v>Irrelevant</v>
      </c>
      <c r="AE275" s="4" t="str">
        <f>IF(AND(I275="Tilkørselsflettestrækning",Inddata!AF290=""),"Nej",IF(I275="Tilkørselsflettestrækning",Inddata!AF290,"Irrelevant"))</f>
        <v>Irrelevant</v>
      </c>
      <c r="AF275" s="4" t="str">
        <f>IF(AND(AE275="Ja",Inddata!AG290&gt;0,Inddata!AG290&lt;1.00000001),Inddata!AG290,IF(OR(AE275="Nej",AE275="Ja"),0,"Irrelevant"))</f>
        <v>Irrelevant</v>
      </c>
    </row>
    <row r="276" spans="1:32" x14ac:dyDescent="0.25">
      <c r="A276" s="4" t="str">
        <f>IF(Inddata!A291="","",Inddata!A291)</f>
        <v/>
      </c>
      <c r="B276" s="4" t="str">
        <f>IF(Inddata!B291="","",Inddata!B291)</f>
        <v/>
      </c>
      <c r="C276" s="4" t="str">
        <f>IF(Inddata!C291="","",Inddata!C291)</f>
        <v/>
      </c>
      <c r="D276" s="4" t="str">
        <f>IF(Inddata!D291="","",Inddata!D291)</f>
        <v/>
      </c>
      <c r="E276" s="4" t="str">
        <f>IF(Inddata!E291="","",Inddata!E291)</f>
        <v/>
      </c>
      <c r="F276" s="4" t="str">
        <f>IF(Inddata!F291="","",Inddata!F291)</f>
        <v/>
      </c>
      <c r="G276" s="4">
        <f>IF(Inddata!G291="","",Inddata!G291)</f>
        <v>0</v>
      </c>
      <c r="H276" s="4" t="str">
        <f>IF(Inddata!H291&gt;0.5,Inddata!H291,"")</f>
        <v/>
      </c>
      <c r="I276" s="4" t="str">
        <f>IF(Inddata!I291="","",Inddata!I291)</f>
        <v/>
      </c>
      <c r="J276" s="4" t="str">
        <f>IF(AND(OR(I276="Motorvejsstrækning",I276="Frakørselsflettestrækning",I276="Tilkørselsflettestrækning"),Inddata!K291=""),2,IF(AND(OR(I276="Motorvejsstrækning",I276="Frakørselsflettestrækning",I276="Tilkørselsflettestrækning"),Inddata!K291&gt;0.5,Inddata!K291&lt;21),Inddata!K291,"Irrelevant"))</f>
        <v>Irrelevant</v>
      </c>
      <c r="K276" s="4" t="str">
        <f>IF(AND(OR(I276="Motorvejsstrækning",I276="Frakørselsflettestrækning",I276="Tilkørselsflettestrækning",I276="Frakørselsrampe",I276="Tilkørselsrampe"),Inddata!L291=""),3.5,IF(AND(OR(I276="Motorvejsstrækning",I276="Frakørselsflettestrækning",I276="Tilkørselsflettestrækning",I276="Frakørselsrampe",I276="Tilkørselsrampe"),Inddata!L291&gt;1.5,Inddata!L291&lt;11),Inddata!L291,"Irrelevant"))</f>
        <v>Irrelevant</v>
      </c>
      <c r="L276" s="4" t="str">
        <f>IF(AND(I276="Motorvejsstrækning",Inddata!M291=""),"Nej",IF(I276="Motorvejsstrækning",Inddata!M291,"Irrelevant"))</f>
        <v>Irrelevant</v>
      </c>
      <c r="M276" s="4" t="str">
        <f>IF(AND(L276="Ja",Inddata!N291&gt;0,Inddata!N291&lt;1.00000001),Inddata!N291,IF(OR(L276="Nej",L276="Ja"),0,"Irrelevant"))</f>
        <v>Irrelevant</v>
      </c>
      <c r="N276" s="4" t="str">
        <f>IF(AND(OR(I276="Motorvejsstrækning",I276="Frakørselsflettestrækning",I276="Tilkørselsflettestrækning"),Inddata!O291=""),3,IF(AND(OR(I276="Motorvejsstrækning",I276="Frakørselsflettestrækning",I276="Tilkørselsflettestrækning"),Inddata!O291&lt;11,Inddata!O291&gt;-0.00000001),Inddata!O291,"Irrelevant"))</f>
        <v>Irrelevant</v>
      </c>
      <c r="O276" s="4" t="str">
        <f>IF(AND(OR(I276="Motorvejsstrækning",I276="Frakørselsflettestrækning",I276="Tilkørselsflettestrækning",I276="Frakørselsrampe",I276="Tilkørselsrampe"),Inddata!P291=""),0.5,IF(AND(OR(I276="Motorvejsstrækning",I276="Frakørselsflettestrækning",I276="Tilkørselsflettestrækning",I276="Frakørselsrampe",I276="Tilkørselsrampe"),Inddata!P291&gt;-0.00000001,Inddata!P291&lt;11),Inddata!P291,"Irrelevant"))</f>
        <v>Irrelevant</v>
      </c>
      <c r="P276" s="4" t="str">
        <f>IF(AND(OR(I276="Motorvejsstrækning",I276="Frakørselsflettestrækning",I276="Tilkørselsflettestrækning"),Inddata!Q291=""),5,IF(AND(OR(I276="Motorvejsstrækning",I276="Frakørselsflettestrækning",I276="Tilkørselsflettestrækning"),Inddata!Q291&gt;-0.00000001,Inddata!Q291&lt;101),Inddata!Q291,"Irrelevant"))</f>
        <v>Irrelevant</v>
      </c>
      <c r="Q276" s="4" t="str">
        <f>IF(AND(OR(I276="Motorvejsstrækning",I276="Frakørselsflettestrækning",I276="Tilkørselsflettestrækning"),Inddata!R291=""),"Lige",IF(AND(OR(I276="Motorvejsstrækning",I276="Frakørselsflettestrækning",I276="Tilkørselsflettestrækning"),Inddata!R291&gt;10),Inddata!R291,"Irrelevant"))</f>
        <v>Irrelevant</v>
      </c>
      <c r="R276" s="4" t="str">
        <f>IF(Q276="Lige",0,IF(AND(OR(I276="Motorvejsstrækning",I276="Frakørselsflettestrækning",I276="Tilkørselsflettestrækning"),OR(Inddata!S291="",Inddata!S291&gt;(G276*1000))),G276*1000,IF(AND(OR(I276="Motorvejsstrækning",I276="Frakørselsflettestrækning",I276="Tilkørselsflettestrækning"),Inddata!S291&gt;0),Inddata!S291,"Irrelevant")))</f>
        <v>Irrelevant</v>
      </c>
      <c r="S276" s="4" t="str">
        <f>IF(AND(OR(I276="Motorvejsstrækning",I276="Frakørselsflettestrækning",I276="Tilkørselsflettestrækning"),Inddata!T291=""),"Lige",IF(AND(OR(I276="Motorvejsstrækning",I276="Frakørselsflettestrækning",I276="Tilkørselsflettestrækning"),Inddata!T291&gt;10),Inddata!T291,"Irrelevant"))</f>
        <v>Irrelevant</v>
      </c>
      <c r="T276" s="4" t="str">
        <f>IF(S276="Lige",0,IF(R276="Irrelevant","Irrelevant",IF(AND(OR(I276="Motorvejsstrækning",I276="Frakørselsflettestrækning",I276="Tilkørselsflettestrækning"),OR(Inddata!U291="",Inddata!U291&gt;(G276*1000-R276))),G276*1000-R276,IF(AND(OR(I276="Motorvejsstrækning",I276="Frakørselsflettestrækning",I276="Tilkørselsflettestrækning"),Inddata!U291&gt;0),Inddata!U291,"Irrelevant"))))</f>
        <v>Irrelevant</v>
      </c>
      <c r="U276" s="4" t="str">
        <f>IF(AND(OR(I276="Motorvejsstrækning",I276="Frakørselsflettestrækning",I276="Tilkørselsflettestrækning",I276="Frakørselsrampe",I276="Tilkørselsrampe"),Inddata!V291=""),"Nej",IF(OR(I276="Motorvejsstrækning",I276="Frakørselsflettestrækning",I276="Tilkørselsflettestrækning",I276="Frakørselsrampe",I276="Tilkørselsrampe"),Inddata!V291,"Irrelevant"))</f>
        <v>Irrelevant</v>
      </c>
      <c r="V276" s="4" t="str">
        <f>IF(W276="Lige",IF(AND(OR(I276="Frakørselsrampe",I276="Tilkørselsrampe"),Inddata!W291=""),"Lige ruderrampe",IF(OR(I276="Frakørselsrampe",I276="Tilkørselsrampe"),Inddata!W291,"Irrelevant")),"Irrelevant")</f>
        <v>Irrelevant</v>
      </c>
      <c r="W276" s="4" t="str">
        <f>IF(AND(OR(I276="Frakørselsrampe",I276="Tilkørselsrampe"),Inddata!X291=""),"Lige",IF(AND(OR(I276="Frakørselsrampe",I276="Tilkørselsrampe"),Inddata!X291&gt;10),Inddata!X291,"Irrelevant"))</f>
        <v>Irrelevant</v>
      </c>
      <c r="X276" s="4" t="str">
        <f>IF(AND(OR(I276="Frakørselsrampe",I276="Tilkørselsrampe"),OR(Inddata!Y291="",Inddata!Y291&gt;(G276*1000))),G276*1000,IF(AND(OR(I276="Frakørselsrampe",I276="Tilkørselsrampe"),Inddata!Y291&gt;0),Inddata!Y291,"Irrelevant"))</f>
        <v>Irrelevant</v>
      </c>
      <c r="Y276" s="4" t="str">
        <f>IF(AND(I276="Frakørselsrampe",Inddata!Z291=""),95,IF(AND(I276="Tilkørselsrampe",Inddata!Z291=""),45,IF(AND(OR(I276="Frakørselsrampe",I276="Tilkørselsrampe"),Inddata!Z291&gt;4,Inddata!Z291&lt;200),Inddata!Z291,"Irrelevant")))</f>
        <v>Irrelevant</v>
      </c>
      <c r="Z276" s="4" t="str">
        <f>IF(AND(OR(I276="Frakørselsrampe",I276="Tilkørselsrampe"),Inddata!AA291=""),"Lige",IF(AND(OR(I276="Frakørselsrampe",I276="Tilkørselsrampe"),Inddata!AA291&gt;10),Inddata!AA291,"Irrelevant"))</f>
        <v>Irrelevant</v>
      </c>
      <c r="AA276" s="4" t="str">
        <f>IF(X276="Irrelevant","Irrelevant",IF(AND(OR(I276="Frakørselsrampe",I276="Tilkørselsrampe"),OR(Inddata!AB291="",Inddata!AB291&gt;(G276*1000-X276))),G276*1000-X276,IF(AND(OR(I276="Frakørselsrampe",I276="Tilkørselsrampe"),Inddata!AB291&gt;0),Inddata!AB291,"Irrelevant")))</f>
        <v>Irrelevant</v>
      </c>
      <c r="AB276" s="4" t="str">
        <f>IF(AND(I276="Frakørselsrampe",Inddata!AC291=""),60,IF(AND(I276="Tilkørselsrampe",Inddata!AC291=""),80,IF(AND(OR(I276="Frakørselsrampe",I276="Tilkørselsrampe"),Inddata!AC291&gt;4,Inddata!AC291&lt;200),Inddata!AC291,"Irrelevant")))</f>
        <v>Irrelevant</v>
      </c>
      <c r="AC276" s="4" t="str">
        <f>IF(AND(OR(I276="Motorvejsstrækning",I276="Frakørselsflettestrækning",I276="Tilkørselsflettestrækning"),Inddata!AD291=""),"Nej",IF(OR(I276="Motorvejsstrækning",I276="Frakørselsflettestrækning",I276="Tilkørselsflettestrækning"),Inddata!AD291,"Irrelevant"))</f>
        <v>Irrelevant</v>
      </c>
      <c r="AD276" s="4" t="str">
        <f>IF(AND(OR(I276="Motorvejsstrækning",I276="Frakørselsflettestrækning",I276="Tilkørselsflettestrækning"),Inddata!AE291=""),"130 km/t",IF(OR(I276="Motorvejsstrækning",I276="Frakørselsflettestrækning",I276="Tilkørselsflettestrækning"),Inddata!AE291,"Irrelevant"))</f>
        <v>Irrelevant</v>
      </c>
      <c r="AE276" s="4" t="str">
        <f>IF(AND(I276="Tilkørselsflettestrækning",Inddata!AF291=""),"Nej",IF(I276="Tilkørselsflettestrækning",Inddata!AF291,"Irrelevant"))</f>
        <v>Irrelevant</v>
      </c>
      <c r="AF276" s="4" t="str">
        <f>IF(AND(AE276="Ja",Inddata!AG291&gt;0,Inddata!AG291&lt;1.00000001),Inddata!AG291,IF(OR(AE276="Nej",AE276="Ja"),0,"Irrelevant"))</f>
        <v>Irrelevant</v>
      </c>
    </row>
    <row r="277" spans="1:32" x14ac:dyDescent="0.25">
      <c r="A277" s="4" t="str">
        <f>IF(Inddata!A292="","",Inddata!A292)</f>
        <v/>
      </c>
      <c r="B277" s="4" t="str">
        <f>IF(Inddata!B292="","",Inddata!B292)</f>
        <v/>
      </c>
      <c r="C277" s="4" t="str">
        <f>IF(Inddata!C292="","",Inddata!C292)</f>
        <v/>
      </c>
      <c r="D277" s="4" t="str">
        <f>IF(Inddata!D292="","",Inddata!D292)</f>
        <v/>
      </c>
      <c r="E277" s="4" t="str">
        <f>IF(Inddata!E292="","",Inddata!E292)</f>
        <v/>
      </c>
      <c r="F277" s="4" t="str">
        <f>IF(Inddata!F292="","",Inddata!F292)</f>
        <v/>
      </c>
      <c r="G277" s="4">
        <f>IF(Inddata!G292="","",Inddata!G292)</f>
        <v>0</v>
      </c>
      <c r="H277" s="4" t="str">
        <f>IF(Inddata!H292&gt;0.5,Inddata!H292,"")</f>
        <v/>
      </c>
      <c r="I277" s="4" t="str">
        <f>IF(Inddata!I292="","",Inddata!I292)</f>
        <v/>
      </c>
      <c r="J277" s="4" t="str">
        <f>IF(AND(OR(I277="Motorvejsstrækning",I277="Frakørselsflettestrækning",I277="Tilkørselsflettestrækning"),Inddata!K292=""),2,IF(AND(OR(I277="Motorvejsstrækning",I277="Frakørselsflettestrækning",I277="Tilkørselsflettestrækning"),Inddata!K292&gt;0.5,Inddata!K292&lt;21),Inddata!K292,"Irrelevant"))</f>
        <v>Irrelevant</v>
      </c>
      <c r="K277" s="4" t="str">
        <f>IF(AND(OR(I277="Motorvejsstrækning",I277="Frakørselsflettestrækning",I277="Tilkørselsflettestrækning",I277="Frakørselsrampe",I277="Tilkørselsrampe"),Inddata!L292=""),3.5,IF(AND(OR(I277="Motorvejsstrækning",I277="Frakørselsflettestrækning",I277="Tilkørselsflettestrækning",I277="Frakørselsrampe",I277="Tilkørselsrampe"),Inddata!L292&gt;1.5,Inddata!L292&lt;11),Inddata!L292,"Irrelevant"))</f>
        <v>Irrelevant</v>
      </c>
      <c r="L277" s="4" t="str">
        <f>IF(AND(I277="Motorvejsstrækning",Inddata!M292=""),"Nej",IF(I277="Motorvejsstrækning",Inddata!M292,"Irrelevant"))</f>
        <v>Irrelevant</v>
      </c>
      <c r="M277" s="4" t="str">
        <f>IF(AND(L277="Ja",Inddata!N292&gt;0,Inddata!N292&lt;1.00000001),Inddata!N292,IF(OR(L277="Nej",L277="Ja"),0,"Irrelevant"))</f>
        <v>Irrelevant</v>
      </c>
      <c r="N277" s="4" t="str">
        <f>IF(AND(OR(I277="Motorvejsstrækning",I277="Frakørselsflettestrækning",I277="Tilkørselsflettestrækning"),Inddata!O292=""),3,IF(AND(OR(I277="Motorvejsstrækning",I277="Frakørselsflettestrækning",I277="Tilkørselsflettestrækning"),Inddata!O292&lt;11,Inddata!O292&gt;-0.00000001),Inddata!O292,"Irrelevant"))</f>
        <v>Irrelevant</v>
      </c>
      <c r="O277" s="4" t="str">
        <f>IF(AND(OR(I277="Motorvejsstrækning",I277="Frakørselsflettestrækning",I277="Tilkørselsflettestrækning",I277="Frakørselsrampe",I277="Tilkørselsrampe"),Inddata!P292=""),0.5,IF(AND(OR(I277="Motorvejsstrækning",I277="Frakørselsflettestrækning",I277="Tilkørselsflettestrækning",I277="Frakørselsrampe",I277="Tilkørselsrampe"),Inddata!P292&gt;-0.00000001,Inddata!P292&lt;11),Inddata!P292,"Irrelevant"))</f>
        <v>Irrelevant</v>
      </c>
      <c r="P277" s="4" t="str">
        <f>IF(AND(OR(I277="Motorvejsstrækning",I277="Frakørselsflettestrækning",I277="Tilkørselsflettestrækning"),Inddata!Q292=""),5,IF(AND(OR(I277="Motorvejsstrækning",I277="Frakørselsflettestrækning",I277="Tilkørselsflettestrækning"),Inddata!Q292&gt;-0.00000001,Inddata!Q292&lt;101),Inddata!Q292,"Irrelevant"))</f>
        <v>Irrelevant</v>
      </c>
      <c r="Q277" s="4" t="str">
        <f>IF(AND(OR(I277="Motorvejsstrækning",I277="Frakørselsflettestrækning",I277="Tilkørselsflettestrækning"),Inddata!R292=""),"Lige",IF(AND(OR(I277="Motorvejsstrækning",I277="Frakørselsflettestrækning",I277="Tilkørselsflettestrækning"),Inddata!R292&gt;10),Inddata!R292,"Irrelevant"))</f>
        <v>Irrelevant</v>
      </c>
      <c r="R277" s="4" t="str">
        <f>IF(Q277="Lige",0,IF(AND(OR(I277="Motorvejsstrækning",I277="Frakørselsflettestrækning",I277="Tilkørselsflettestrækning"),OR(Inddata!S292="",Inddata!S292&gt;(G277*1000))),G277*1000,IF(AND(OR(I277="Motorvejsstrækning",I277="Frakørselsflettestrækning",I277="Tilkørselsflettestrækning"),Inddata!S292&gt;0),Inddata!S292,"Irrelevant")))</f>
        <v>Irrelevant</v>
      </c>
      <c r="S277" s="4" t="str">
        <f>IF(AND(OR(I277="Motorvejsstrækning",I277="Frakørselsflettestrækning",I277="Tilkørselsflettestrækning"),Inddata!T292=""),"Lige",IF(AND(OR(I277="Motorvejsstrækning",I277="Frakørselsflettestrækning",I277="Tilkørselsflettestrækning"),Inddata!T292&gt;10),Inddata!T292,"Irrelevant"))</f>
        <v>Irrelevant</v>
      </c>
      <c r="T277" s="4" t="str">
        <f>IF(S277="Lige",0,IF(R277="Irrelevant","Irrelevant",IF(AND(OR(I277="Motorvejsstrækning",I277="Frakørselsflettestrækning",I277="Tilkørselsflettestrækning"),OR(Inddata!U292="",Inddata!U292&gt;(G277*1000-R277))),G277*1000-R277,IF(AND(OR(I277="Motorvejsstrækning",I277="Frakørselsflettestrækning",I277="Tilkørselsflettestrækning"),Inddata!U292&gt;0),Inddata!U292,"Irrelevant"))))</f>
        <v>Irrelevant</v>
      </c>
      <c r="U277" s="4" t="str">
        <f>IF(AND(OR(I277="Motorvejsstrækning",I277="Frakørselsflettestrækning",I277="Tilkørselsflettestrækning",I277="Frakørselsrampe",I277="Tilkørselsrampe"),Inddata!V292=""),"Nej",IF(OR(I277="Motorvejsstrækning",I277="Frakørselsflettestrækning",I277="Tilkørselsflettestrækning",I277="Frakørselsrampe",I277="Tilkørselsrampe"),Inddata!V292,"Irrelevant"))</f>
        <v>Irrelevant</v>
      </c>
      <c r="V277" s="4" t="str">
        <f>IF(W277="Lige",IF(AND(OR(I277="Frakørselsrampe",I277="Tilkørselsrampe"),Inddata!W292=""),"Lige ruderrampe",IF(OR(I277="Frakørselsrampe",I277="Tilkørselsrampe"),Inddata!W292,"Irrelevant")),"Irrelevant")</f>
        <v>Irrelevant</v>
      </c>
      <c r="W277" s="4" t="str">
        <f>IF(AND(OR(I277="Frakørselsrampe",I277="Tilkørselsrampe"),Inddata!X292=""),"Lige",IF(AND(OR(I277="Frakørselsrampe",I277="Tilkørselsrampe"),Inddata!X292&gt;10),Inddata!X292,"Irrelevant"))</f>
        <v>Irrelevant</v>
      </c>
      <c r="X277" s="4" t="str">
        <f>IF(AND(OR(I277="Frakørselsrampe",I277="Tilkørselsrampe"),OR(Inddata!Y292="",Inddata!Y292&gt;(G277*1000))),G277*1000,IF(AND(OR(I277="Frakørselsrampe",I277="Tilkørselsrampe"),Inddata!Y292&gt;0),Inddata!Y292,"Irrelevant"))</f>
        <v>Irrelevant</v>
      </c>
      <c r="Y277" s="4" t="str">
        <f>IF(AND(I277="Frakørselsrampe",Inddata!Z292=""),95,IF(AND(I277="Tilkørselsrampe",Inddata!Z292=""),45,IF(AND(OR(I277="Frakørselsrampe",I277="Tilkørselsrampe"),Inddata!Z292&gt;4,Inddata!Z292&lt;200),Inddata!Z292,"Irrelevant")))</f>
        <v>Irrelevant</v>
      </c>
      <c r="Z277" s="4" t="str">
        <f>IF(AND(OR(I277="Frakørselsrampe",I277="Tilkørselsrampe"),Inddata!AA292=""),"Lige",IF(AND(OR(I277="Frakørselsrampe",I277="Tilkørselsrampe"),Inddata!AA292&gt;10),Inddata!AA292,"Irrelevant"))</f>
        <v>Irrelevant</v>
      </c>
      <c r="AA277" s="4" t="str">
        <f>IF(X277="Irrelevant","Irrelevant",IF(AND(OR(I277="Frakørselsrampe",I277="Tilkørselsrampe"),OR(Inddata!AB292="",Inddata!AB292&gt;(G277*1000-X277))),G277*1000-X277,IF(AND(OR(I277="Frakørselsrampe",I277="Tilkørselsrampe"),Inddata!AB292&gt;0),Inddata!AB292,"Irrelevant")))</f>
        <v>Irrelevant</v>
      </c>
      <c r="AB277" s="4" t="str">
        <f>IF(AND(I277="Frakørselsrampe",Inddata!AC292=""),60,IF(AND(I277="Tilkørselsrampe",Inddata!AC292=""),80,IF(AND(OR(I277="Frakørselsrampe",I277="Tilkørselsrampe"),Inddata!AC292&gt;4,Inddata!AC292&lt;200),Inddata!AC292,"Irrelevant")))</f>
        <v>Irrelevant</v>
      </c>
      <c r="AC277" s="4" t="str">
        <f>IF(AND(OR(I277="Motorvejsstrækning",I277="Frakørselsflettestrækning",I277="Tilkørselsflettestrækning"),Inddata!AD292=""),"Nej",IF(OR(I277="Motorvejsstrækning",I277="Frakørselsflettestrækning",I277="Tilkørselsflettestrækning"),Inddata!AD292,"Irrelevant"))</f>
        <v>Irrelevant</v>
      </c>
      <c r="AD277" s="4" t="str">
        <f>IF(AND(OR(I277="Motorvejsstrækning",I277="Frakørselsflettestrækning",I277="Tilkørselsflettestrækning"),Inddata!AE292=""),"130 km/t",IF(OR(I277="Motorvejsstrækning",I277="Frakørselsflettestrækning",I277="Tilkørselsflettestrækning"),Inddata!AE292,"Irrelevant"))</f>
        <v>Irrelevant</v>
      </c>
      <c r="AE277" s="4" t="str">
        <f>IF(AND(I277="Tilkørselsflettestrækning",Inddata!AF292=""),"Nej",IF(I277="Tilkørselsflettestrækning",Inddata!AF292,"Irrelevant"))</f>
        <v>Irrelevant</v>
      </c>
      <c r="AF277" s="4" t="str">
        <f>IF(AND(AE277="Ja",Inddata!AG292&gt;0,Inddata!AG292&lt;1.00000001),Inddata!AG292,IF(OR(AE277="Nej",AE277="Ja"),0,"Irrelevant"))</f>
        <v>Irrelevant</v>
      </c>
    </row>
    <row r="278" spans="1:32" x14ac:dyDescent="0.25">
      <c r="A278" s="4" t="str">
        <f>IF(Inddata!A293="","",Inddata!A293)</f>
        <v/>
      </c>
      <c r="B278" s="4" t="str">
        <f>IF(Inddata!B293="","",Inddata!B293)</f>
        <v/>
      </c>
      <c r="C278" s="4" t="str">
        <f>IF(Inddata!C293="","",Inddata!C293)</f>
        <v/>
      </c>
      <c r="D278" s="4" t="str">
        <f>IF(Inddata!D293="","",Inddata!D293)</f>
        <v/>
      </c>
      <c r="E278" s="4" t="str">
        <f>IF(Inddata!E293="","",Inddata!E293)</f>
        <v/>
      </c>
      <c r="F278" s="4" t="str">
        <f>IF(Inddata!F293="","",Inddata!F293)</f>
        <v/>
      </c>
      <c r="G278" s="4">
        <f>IF(Inddata!G293="","",Inddata!G293)</f>
        <v>0</v>
      </c>
      <c r="H278" s="4" t="str">
        <f>IF(Inddata!H293&gt;0.5,Inddata!H293,"")</f>
        <v/>
      </c>
      <c r="I278" s="4" t="str">
        <f>IF(Inddata!I293="","",Inddata!I293)</f>
        <v/>
      </c>
      <c r="J278" s="4" t="str">
        <f>IF(AND(OR(I278="Motorvejsstrækning",I278="Frakørselsflettestrækning",I278="Tilkørselsflettestrækning"),Inddata!K293=""),2,IF(AND(OR(I278="Motorvejsstrækning",I278="Frakørselsflettestrækning",I278="Tilkørselsflettestrækning"),Inddata!K293&gt;0.5,Inddata!K293&lt;21),Inddata!K293,"Irrelevant"))</f>
        <v>Irrelevant</v>
      </c>
      <c r="K278" s="4" t="str">
        <f>IF(AND(OR(I278="Motorvejsstrækning",I278="Frakørselsflettestrækning",I278="Tilkørselsflettestrækning",I278="Frakørselsrampe",I278="Tilkørselsrampe"),Inddata!L293=""),3.5,IF(AND(OR(I278="Motorvejsstrækning",I278="Frakørselsflettestrækning",I278="Tilkørselsflettestrækning",I278="Frakørselsrampe",I278="Tilkørselsrampe"),Inddata!L293&gt;1.5,Inddata!L293&lt;11),Inddata!L293,"Irrelevant"))</f>
        <v>Irrelevant</v>
      </c>
      <c r="L278" s="4" t="str">
        <f>IF(AND(I278="Motorvejsstrækning",Inddata!M293=""),"Nej",IF(I278="Motorvejsstrækning",Inddata!M293,"Irrelevant"))</f>
        <v>Irrelevant</v>
      </c>
      <c r="M278" s="4" t="str">
        <f>IF(AND(L278="Ja",Inddata!N293&gt;0,Inddata!N293&lt;1.00000001),Inddata!N293,IF(OR(L278="Nej",L278="Ja"),0,"Irrelevant"))</f>
        <v>Irrelevant</v>
      </c>
      <c r="N278" s="4" t="str">
        <f>IF(AND(OR(I278="Motorvejsstrækning",I278="Frakørselsflettestrækning",I278="Tilkørselsflettestrækning"),Inddata!O293=""),3,IF(AND(OR(I278="Motorvejsstrækning",I278="Frakørselsflettestrækning",I278="Tilkørselsflettestrækning"),Inddata!O293&lt;11,Inddata!O293&gt;-0.00000001),Inddata!O293,"Irrelevant"))</f>
        <v>Irrelevant</v>
      </c>
      <c r="O278" s="4" t="str">
        <f>IF(AND(OR(I278="Motorvejsstrækning",I278="Frakørselsflettestrækning",I278="Tilkørselsflettestrækning",I278="Frakørselsrampe",I278="Tilkørselsrampe"),Inddata!P293=""),0.5,IF(AND(OR(I278="Motorvejsstrækning",I278="Frakørselsflettestrækning",I278="Tilkørselsflettestrækning",I278="Frakørselsrampe",I278="Tilkørselsrampe"),Inddata!P293&gt;-0.00000001,Inddata!P293&lt;11),Inddata!P293,"Irrelevant"))</f>
        <v>Irrelevant</v>
      </c>
      <c r="P278" s="4" t="str">
        <f>IF(AND(OR(I278="Motorvejsstrækning",I278="Frakørselsflettestrækning",I278="Tilkørselsflettestrækning"),Inddata!Q293=""),5,IF(AND(OR(I278="Motorvejsstrækning",I278="Frakørselsflettestrækning",I278="Tilkørselsflettestrækning"),Inddata!Q293&gt;-0.00000001,Inddata!Q293&lt;101),Inddata!Q293,"Irrelevant"))</f>
        <v>Irrelevant</v>
      </c>
      <c r="Q278" s="4" t="str">
        <f>IF(AND(OR(I278="Motorvejsstrækning",I278="Frakørselsflettestrækning",I278="Tilkørselsflettestrækning"),Inddata!R293=""),"Lige",IF(AND(OR(I278="Motorvejsstrækning",I278="Frakørselsflettestrækning",I278="Tilkørselsflettestrækning"),Inddata!R293&gt;10),Inddata!R293,"Irrelevant"))</f>
        <v>Irrelevant</v>
      </c>
      <c r="R278" s="4" t="str">
        <f>IF(Q278="Lige",0,IF(AND(OR(I278="Motorvejsstrækning",I278="Frakørselsflettestrækning",I278="Tilkørselsflettestrækning"),OR(Inddata!S293="",Inddata!S293&gt;(G278*1000))),G278*1000,IF(AND(OR(I278="Motorvejsstrækning",I278="Frakørselsflettestrækning",I278="Tilkørselsflettestrækning"),Inddata!S293&gt;0),Inddata!S293,"Irrelevant")))</f>
        <v>Irrelevant</v>
      </c>
      <c r="S278" s="4" t="str">
        <f>IF(AND(OR(I278="Motorvejsstrækning",I278="Frakørselsflettestrækning",I278="Tilkørselsflettestrækning"),Inddata!T293=""),"Lige",IF(AND(OR(I278="Motorvejsstrækning",I278="Frakørselsflettestrækning",I278="Tilkørselsflettestrækning"),Inddata!T293&gt;10),Inddata!T293,"Irrelevant"))</f>
        <v>Irrelevant</v>
      </c>
      <c r="T278" s="4" t="str">
        <f>IF(S278="Lige",0,IF(R278="Irrelevant","Irrelevant",IF(AND(OR(I278="Motorvejsstrækning",I278="Frakørselsflettestrækning",I278="Tilkørselsflettestrækning"),OR(Inddata!U293="",Inddata!U293&gt;(G278*1000-R278))),G278*1000-R278,IF(AND(OR(I278="Motorvejsstrækning",I278="Frakørselsflettestrækning",I278="Tilkørselsflettestrækning"),Inddata!U293&gt;0),Inddata!U293,"Irrelevant"))))</f>
        <v>Irrelevant</v>
      </c>
      <c r="U278" s="4" t="str">
        <f>IF(AND(OR(I278="Motorvejsstrækning",I278="Frakørselsflettestrækning",I278="Tilkørselsflettestrækning",I278="Frakørselsrampe",I278="Tilkørselsrampe"),Inddata!V293=""),"Nej",IF(OR(I278="Motorvejsstrækning",I278="Frakørselsflettestrækning",I278="Tilkørselsflettestrækning",I278="Frakørselsrampe",I278="Tilkørselsrampe"),Inddata!V293,"Irrelevant"))</f>
        <v>Irrelevant</v>
      </c>
      <c r="V278" s="4" t="str">
        <f>IF(W278="Lige",IF(AND(OR(I278="Frakørselsrampe",I278="Tilkørselsrampe"),Inddata!W293=""),"Lige ruderrampe",IF(OR(I278="Frakørselsrampe",I278="Tilkørselsrampe"),Inddata!W293,"Irrelevant")),"Irrelevant")</f>
        <v>Irrelevant</v>
      </c>
      <c r="W278" s="4" t="str">
        <f>IF(AND(OR(I278="Frakørselsrampe",I278="Tilkørselsrampe"),Inddata!X293=""),"Lige",IF(AND(OR(I278="Frakørselsrampe",I278="Tilkørselsrampe"),Inddata!X293&gt;10),Inddata!X293,"Irrelevant"))</f>
        <v>Irrelevant</v>
      </c>
      <c r="X278" s="4" t="str">
        <f>IF(AND(OR(I278="Frakørselsrampe",I278="Tilkørselsrampe"),OR(Inddata!Y293="",Inddata!Y293&gt;(G278*1000))),G278*1000,IF(AND(OR(I278="Frakørselsrampe",I278="Tilkørselsrampe"),Inddata!Y293&gt;0),Inddata!Y293,"Irrelevant"))</f>
        <v>Irrelevant</v>
      </c>
      <c r="Y278" s="4" t="str">
        <f>IF(AND(I278="Frakørselsrampe",Inddata!Z293=""),95,IF(AND(I278="Tilkørselsrampe",Inddata!Z293=""),45,IF(AND(OR(I278="Frakørselsrampe",I278="Tilkørselsrampe"),Inddata!Z293&gt;4,Inddata!Z293&lt;200),Inddata!Z293,"Irrelevant")))</f>
        <v>Irrelevant</v>
      </c>
      <c r="Z278" s="4" t="str">
        <f>IF(AND(OR(I278="Frakørselsrampe",I278="Tilkørselsrampe"),Inddata!AA293=""),"Lige",IF(AND(OR(I278="Frakørselsrampe",I278="Tilkørselsrampe"),Inddata!AA293&gt;10),Inddata!AA293,"Irrelevant"))</f>
        <v>Irrelevant</v>
      </c>
      <c r="AA278" s="4" t="str">
        <f>IF(X278="Irrelevant","Irrelevant",IF(AND(OR(I278="Frakørselsrampe",I278="Tilkørselsrampe"),OR(Inddata!AB293="",Inddata!AB293&gt;(G278*1000-X278))),G278*1000-X278,IF(AND(OR(I278="Frakørselsrampe",I278="Tilkørselsrampe"),Inddata!AB293&gt;0),Inddata!AB293,"Irrelevant")))</f>
        <v>Irrelevant</v>
      </c>
      <c r="AB278" s="4" t="str">
        <f>IF(AND(I278="Frakørselsrampe",Inddata!AC293=""),60,IF(AND(I278="Tilkørselsrampe",Inddata!AC293=""),80,IF(AND(OR(I278="Frakørselsrampe",I278="Tilkørselsrampe"),Inddata!AC293&gt;4,Inddata!AC293&lt;200),Inddata!AC293,"Irrelevant")))</f>
        <v>Irrelevant</v>
      </c>
      <c r="AC278" s="4" t="str">
        <f>IF(AND(OR(I278="Motorvejsstrækning",I278="Frakørselsflettestrækning",I278="Tilkørselsflettestrækning"),Inddata!AD293=""),"Nej",IF(OR(I278="Motorvejsstrækning",I278="Frakørselsflettestrækning",I278="Tilkørselsflettestrækning"),Inddata!AD293,"Irrelevant"))</f>
        <v>Irrelevant</v>
      </c>
      <c r="AD278" s="4" t="str">
        <f>IF(AND(OR(I278="Motorvejsstrækning",I278="Frakørselsflettestrækning",I278="Tilkørselsflettestrækning"),Inddata!AE293=""),"130 km/t",IF(OR(I278="Motorvejsstrækning",I278="Frakørselsflettestrækning",I278="Tilkørselsflettestrækning"),Inddata!AE293,"Irrelevant"))</f>
        <v>Irrelevant</v>
      </c>
      <c r="AE278" s="4" t="str">
        <f>IF(AND(I278="Tilkørselsflettestrækning",Inddata!AF293=""),"Nej",IF(I278="Tilkørselsflettestrækning",Inddata!AF293,"Irrelevant"))</f>
        <v>Irrelevant</v>
      </c>
      <c r="AF278" s="4" t="str">
        <f>IF(AND(AE278="Ja",Inddata!AG293&gt;0,Inddata!AG293&lt;1.00000001),Inddata!AG293,IF(OR(AE278="Nej",AE278="Ja"),0,"Irrelevant"))</f>
        <v>Irrelevant</v>
      </c>
    </row>
    <row r="279" spans="1:32" x14ac:dyDescent="0.25">
      <c r="A279" s="4" t="str">
        <f>IF(Inddata!A294="","",Inddata!A294)</f>
        <v/>
      </c>
      <c r="B279" s="4" t="str">
        <f>IF(Inddata!B294="","",Inddata!B294)</f>
        <v/>
      </c>
      <c r="C279" s="4" t="str">
        <f>IF(Inddata!C294="","",Inddata!C294)</f>
        <v/>
      </c>
      <c r="D279" s="4" t="str">
        <f>IF(Inddata!D294="","",Inddata!D294)</f>
        <v/>
      </c>
      <c r="E279" s="4" t="str">
        <f>IF(Inddata!E294="","",Inddata!E294)</f>
        <v/>
      </c>
      <c r="F279" s="4" t="str">
        <f>IF(Inddata!F294="","",Inddata!F294)</f>
        <v/>
      </c>
      <c r="G279" s="4">
        <f>IF(Inddata!G294="","",Inddata!G294)</f>
        <v>0</v>
      </c>
      <c r="H279" s="4" t="str">
        <f>IF(Inddata!H294&gt;0.5,Inddata!H294,"")</f>
        <v/>
      </c>
      <c r="I279" s="4" t="str">
        <f>IF(Inddata!I294="","",Inddata!I294)</f>
        <v/>
      </c>
      <c r="J279" s="4" t="str">
        <f>IF(AND(OR(I279="Motorvejsstrækning",I279="Frakørselsflettestrækning",I279="Tilkørselsflettestrækning"),Inddata!K294=""),2,IF(AND(OR(I279="Motorvejsstrækning",I279="Frakørselsflettestrækning",I279="Tilkørselsflettestrækning"),Inddata!K294&gt;0.5,Inddata!K294&lt;21),Inddata!K294,"Irrelevant"))</f>
        <v>Irrelevant</v>
      </c>
      <c r="K279" s="4" t="str">
        <f>IF(AND(OR(I279="Motorvejsstrækning",I279="Frakørselsflettestrækning",I279="Tilkørselsflettestrækning",I279="Frakørselsrampe",I279="Tilkørselsrampe"),Inddata!L294=""),3.5,IF(AND(OR(I279="Motorvejsstrækning",I279="Frakørselsflettestrækning",I279="Tilkørselsflettestrækning",I279="Frakørselsrampe",I279="Tilkørselsrampe"),Inddata!L294&gt;1.5,Inddata!L294&lt;11),Inddata!L294,"Irrelevant"))</f>
        <v>Irrelevant</v>
      </c>
      <c r="L279" s="4" t="str">
        <f>IF(AND(I279="Motorvejsstrækning",Inddata!M294=""),"Nej",IF(I279="Motorvejsstrækning",Inddata!M294,"Irrelevant"))</f>
        <v>Irrelevant</v>
      </c>
      <c r="M279" s="4" t="str">
        <f>IF(AND(L279="Ja",Inddata!N294&gt;0,Inddata!N294&lt;1.00000001),Inddata!N294,IF(OR(L279="Nej",L279="Ja"),0,"Irrelevant"))</f>
        <v>Irrelevant</v>
      </c>
      <c r="N279" s="4" t="str">
        <f>IF(AND(OR(I279="Motorvejsstrækning",I279="Frakørselsflettestrækning",I279="Tilkørselsflettestrækning"),Inddata!O294=""),3,IF(AND(OR(I279="Motorvejsstrækning",I279="Frakørselsflettestrækning",I279="Tilkørselsflettestrækning"),Inddata!O294&lt;11,Inddata!O294&gt;-0.00000001),Inddata!O294,"Irrelevant"))</f>
        <v>Irrelevant</v>
      </c>
      <c r="O279" s="4" t="str">
        <f>IF(AND(OR(I279="Motorvejsstrækning",I279="Frakørselsflettestrækning",I279="Tilkørselsflettestrækning",I279="Frakørselsrampe",I279="Tilkørselsrampe"),Inddata!P294=""),0.5,IF(AND(OR(I279="Motorvejsstrækning",I279="Frakørselsflettestrækning",I279="Tilkørselsflettestrækning",I279="Frakørselsrampe",I279="Tilkørselsrampe"),Inddata!P294&gt;-0.00000001,Inddata!P294&lt;11),Inddata!P294,"Irrelevant"))</f>
        <v>Irrelevant</v>
      </c>
      <c r="P279" s="4" t="str">
        <f>IF(AND(OR(I279="Motorvejsstrækning",I279="Frakørselsflettestrækning",I279="Tilkørselsflettestrækning"),Inddata!Q294=""),5,IF(AND(OR(I279="Motorvejsstrækning",I279="Frakørselsflettestrækning",I279="Tilkørselsflettestrækning"),Inddata!Q294&gt;-0.00000001,Inddata!Q294&lt;101),Inddata!Q294,"Irrelevant"))</f>
        <v>Irrelevant</v>
      </c>
      <c r="Q279" s="4" t="str">
        <f>IF(AND(OR(I279="Motorvejsstrækning",I279="Frakørselsflettestrækning",I279="Tilkørselsflettestrækning"),Inddata!R294=""),"Lige",IF(AND(OR(I279="Motorvejsstrækning",I279="Frakørselsflettestrækning",I279="Tilkørselsflettestrækning"),Inddata!R294&gt;10),Inddata!R294,"Irrelevant"))</f>
        <v>Irrelevant</v>
      </c>
      <c r="R279" s="4" t="str">
        <f>IF(Q279="Lige",0,IF(AND(OR(I279="Motorvejsstrækning",I279="Frakørselsflettestrækning",I279="Tilkørselsflettestrækning"),OR(Inddata!S294="",Inddata!S294&gt;(G279*1000))),G279*1000,IF(AND(OR(I279="Motorvejsstrækning",I279="Frakørselsflettestrækning",I279="Tilkørselsflettestrækning"),Inddata!S294&gt;0),Inddata!S294,"Irrelevant")))</f>
        <v>Irrelevant</v>
      </c>
      <c r="S279" s="4" t="str">
        <f>IF(AND(OR(I279="Motorvejsstrækning",I279="Frakørselsflettestrækning",I279="Tilkørselsflettestrækning"),Inddata!T294=""),"Lige",IF(AND(OR(I279="Motorvejsstrækning",I279="Frakørselsflettestrækning",I279="Tilkørselsflettestrækning"),Inddata!T294&gt;10),Inddata!T294,"Irrelevant"))</f>
        <v>Irrelevant</v>
      </c>
      <c r="T279" s="4" t="str">
        <f>IF(S279="Lige",0,IF(R279="Irrelevant","Irrelevant",IF(AND(OR(I279="Motorvejsstrækning",I279="Frakørselsflettestrækning",I279="Tilkørselsflettestrækning"),OR(Inddata!U294="",Inddata!U294&gt;(G279*1000-R279))),G279*1000-R279,IF(AND(OR(I279="Motorvejsstrækning",I279="Frakørselsflettestrækning",I279="Tilkørselsflettestrækning"),Inddata!U294&gt;0),Inddata!U294,"Irrelevant"))))</f>
        <v>Irrelevant</v>
      </c>
      <c r="U279" s="4" t="str">
        <f>IF(AND(OR(I279="Motorvejsstrækning",I279="Frakørselsflettestrækning",I279="Tilkørselsflettestrækning",I279="Frakørselsrampe",I279="Tilkørselsrampe"),Inddata!V294=""),"Nej",IF(OR(I279="Motorvejsstrækning",I279="Frakørselsflettestrækning",I279="Tilkørselsflettestrækning",I279="Frakørselsrampe",I279="Tilkørselsrampe"),Inddata!V294,"Irrelevant"))</f>
        <v>Irrelevant</v>
      </c>
      <c r="V279" s="4" t="str">
        <f>IF(W279="Lige",IF(AND(OR(I279="Frakørselsrampe",I279="Tilkørselsrampe"),Inddata!W294=""),"Lige ruderrampe",IF(OR(I279="Frakørselsrampe",I279="Tilkørselsrampe"),Inddata!W294,"Irrelevant")),"Irrelevant")</f>
        <v>Irrelevant</v>
      </c>
      <c r="W279" s="4" t="str">
        <f>IF(AND(OR(I279="Frakørselsrampe",I279="Tilkørselsrampe"),Inddata!X294=""),"Lige",IF(AND(OR(I279="Frakørselsrampe",I279="Tilkørselsrampe"),Inddata!X294&gt;10),Inddata!X294,"Irrelevant"))</f>
        <v>Irrelevant</v>
      </c>
      <c r="X279" s="4" t="str">
        <f>IF(AND(OR(I279="Frakørselsrampe",I279="Tilkørselsrampe"),OR(Inddata!Y294="",Inddata!Y294&gt;(G279*1000))),G279*1000,IF(AND(OR(I279="Frakørselsrampe",I279="Tilkørselsrampe"),Inddata!Y294&gt;0),Inddata!Y294,"Irrelevant"))</f>
        <v>Irrelevant</v>
      </c>
      <c r="Y279" s="4" t="str">
        <f>IF(AND(I279="Frakørselsrampe",Inddata!Z294=""),95,IF(AND(I279="Tilkørselsrampe",Inddata!Z294=""),45,IF(AND(OR(I279="Frakørselsrampe",I279="Tilkørselsrampe"),Inddata!Z294&gt;4,Inddata!Z294&lt;200),Inddata!Z294,"Irrelevant")))</f>
        <v>Irrelevant</v>
      </c>
      <c r="Z279" s="4" t="str">
        <f>IF(AND(OR(I279="Frakørselsrampe",I279="Tilkørselsrampe"),Inddata!AA294=""),"Lige",IF(AND(OR(I279="Frakørselsrampe",I279="Tilkørselsrampe"),Inddata!AA294&gt;10),Inddata!AA294,"Irrelevant"))</f>
        <v>Irrelevant</v>
      </c>
      <c r="AA279" s="4" t="str">
        <f>IF(X279="Irrelevant","Irrelevant",IF(AND(OR(I279="Frakørselsrampe",I279="Tilkørselsrampe"),OR(Inddata!AB294="",Inddata!AB294&gt;(G279*1000-X279))),G279*1000-X279,IF(AND(OR(I279="Frakørselsrampe",I279="Tilkørselsrampe"),Inddata!AB294&gt;0),Inddata!AB294,"Irrelevant")))</f>
        <v>Irrelevant</v>
      </c>
      <c r="AB279" s="4" t="str">
        <f>IF(AND(I279="Frakørselsrampe",Inddata!AC294=""),60,IF(AND(I279="Tilkørselsrampe",Inddata!AC294=""),80,IF(AND(OR(I279="Frakørselsrampe",I279="Tilkørselsrampe"),Inddata!AC294&gt;4,Inddata!AC294&lt;200),Inddata!AC294,"Irrelevant")))</f>
        <v>Irrelevant</v>
      </c>
      <c r="AC279" s="4" t="str">
        <f>IF(AND(OR(I279="Motorvejsstrækning",I279="Frakørselsflettestrækning",I279="Tilkørselsflettestrækning"),Inddata!AD294=""),"Nej",IF(OR(I279="Motorvejsstrækning",I279="Frakørselsflettestrækning",I279="Tilkørselsflettestrækning"),Inddata!AD294,"Irrelevant"))</f>
        <v>Irrelevant</v>
      </c>
      <c r="AD279" s="4" t="str">
        <f>IF(AND(OR(I279="Motorvejsstrækning",I279="Frakørselsflettestrækning",I279="Tilkørselsflettestrækning"),Inddata!AE294=""),"130 km/t",IF(OR(I279="Motorvejsstrækning",I279="Frakørselsflettestrækning",I279="Tilkørselsflettestrækning"),Inddata!AE294,"Irrelevant"))</f>
        <v>Irrelevant</v>
      </c>
      <c r="AE279" s="4" t="str">
        <f>IF(AND(I279="Tilkørselsflettestrækning",Inddata!AF294=""),"Nej",IF(I279="Tilkørselsflettestrækning",Inddata!AF294,"Irrelevant"))</f>
        <v>Irrelevant</v>
      </c>
      <c r="AF279" s="4" t="str">
        <f>IF(AND(AE279="Ja",Inddata!AG294&gt;0,Inddata!AG294&lt;1.00000001),Inddata!AG294,IF(OR(AE279="Nej",AE279="Ja"),0,"Irrelevant"))</f>
        <v>Irrelevant</v>
      </c>
    </row>
    <row r="280" spans="1:32" x14ac:dyDescent="0.25">
      <c r="A280" s="4" t="str">
        <f>IF(Inddata!A295="","",Inddata!A295)</f>
        <v/>
      </c>
      <c r="B280" s="4" t="str">
        <f>IF(Inddata!B295="","",Inddata!B295)</f>
        <v/>
      </c>
      <c r="C280" s="4" t="str">
        <f>IF(Inddata!C295="","",Inddata!C295)</f>
        <v/>
      </c>
      <c r="D280" s="4" t="str">
        <f>IF(Inddata!D295="","",Inddata!D295)</f>
        <v/>
      </c>
      <c r="E280" s="4" t="str">
        <f>IF(Inddata!E295="","",Inddata!E295)</f>
        <v/>
      </c>
      <c r="F280" s="4" t="str">
        <f>IF(Inddata!F295="","",Inddata!F295)</f>
        <v/>
      </c>
      <c r="G280" s="4">
        <f>IF(Inddata!G295="","",Inddata!G295)</f>
        <v>0</v>
      </c>
      <c r="H280" s="4" t="str">
        <f>IF(Inddata!H295&gt;0.5,Inddata!H295,"")</f>
        <v/>
      </c>
      <c r="I280" s="4" t="str">
        <f>IF(Inddata!I295="","",Inddata!I295)</f>
        <v/>
      </c>
      <c r="J280" s="4" t="str">
        <f>IF(AND(OR(I280="Motorvejsstrækning",I280="Frakørselsflettestrækning",I280="Tilkørselsflettestrækning"),Inddata!K295=""),2,IF(AND(OR(I280="Motorvejsstrækning",I280="Frakørselsflettestrækning",I280="Tilkørselsflettestrækning"),Inddata!K295&gt;0.5,Inddata!K295&lt;21),Inddata!K295,"Irrelevant"))</f>
        <v>Irrelevant</v>
      </c>
      <c r="K280" s="4" t="str">
        <f>IF(AND(OR(I280="Motorvejsstrækning",I280="Frakørselsflettestrækning",I280="Tilkørselsflettestrækning",I280="Frakørselsrampe",I280="Tilkørselsrampe"),Inddata!L295=""),3.5,IF(AND(OR(I280="Motorvejsstrækning",I280="Frakørselsflettestrækning",I280="Tilkørselsflettestrækning",I280="Frakørselsrampe",I280="Tilkørselsrampe"),Inddata!L295&gt;1.5,Inddata!L295&lt;11),Inddata!L295,"Irrelevant"))</f>
        <v>Irrelevant</v>
      </c>
      <c r="L280" s="4" t="str">
        <f>IF(AND(I280="Motorvejsstrækning",Inddata!M295=""),"Nej",IF(I280="Motorvejsstrækning",Inddata!M295,"Irrelevant"))</f>
        <v>Irrelevant</v>
      </c>
      <c r="M280" s="4" t="str">
        <f>IF(AND(L280="Ja",Inddata!N295&gt;0,Inddata!N295&lt;1.00000001),Inddata!N295,IF(OR(L280="Nej",L280="Ja"),0,"Irrelevant"))</f>
        <v>Irrelevant</v>
      </c>
      <c r="N280" s="4" t="str">
        <f>IF(AND(OR(I280="Motorvejsstrækning",I280="Frakørselsflettestrækning",I280="Tilkørselsflettestrækning"),Inddata!O295=""),3,IF(AND(OR(I280="Motorvejsstrækning",I280="Frakørselsflettestrækning",I280="Tilkørselsflettestrækning"),Inddata!O295&lt;11,Inddata!O295&gt;-0.00000001),Inddata!O295,"Irrelevant"))</f>
        <v>Irrelevant</v>
      </c>
      <c r="O280" s="4" t="str">
        <f>IF(AND(OR(I280="Motorvejsstrækning",I280="Frakørselsflettestrækning",I280="Tilkørselsflettestrækning",I280="Frakørselsrampe",I280="Tilkørselsrampe"),Inddata!P295=""),0.5,IF(AND(OR(I280="Motorvejsstrækning",I280="Frakørselsflettestrækning",I280="Tilkørselsflettestrækning",I280="Frakørselsrampe",I280="Tilkørselsrampe"),Inddata!P295&gt;-0.00000001,Inddata!P295&lt;11),Inddata!P295,"Irrelevant"))</f>
        <v>Irrelevant</v>
      </c>
      <c r="P280" s="4" t="str">
        <f>IF(AND(OR(I280="Motorvejsstrækning",I280="Frakørselsflettestrækning",I280="Tilkørselsflettestrækning"),Inddata!Q295=""),5,IF(AND(OR(I280="Motorvejsstrækning",I280="Frakørselsflettestrækning",I280="Tilkørselsflettestrækning"),Inddata!Q295&gt;-0.00000001,Inddata!Q295&lt;101),Inddata!Q295,"Irrelevant"))</f>
        <v>Irrelevant</v>
      </c>
      <c r="Q280" s="4" t="str">
        <f>IF(AND(OR(I280="Motorvejsstrækning",I280="Frakørselsflettestrækning",I280="Tilkørselsflettestrækning"),Inddata!R295=""),"Lige",IF(AND(OR(I280="Motorvejsstrækning",I280="Frakørselsflettestrækning",I280="Tilkørselsflettestrækning"),Inddata!R295&gt;10),Inddata!R295,"Irrelevant"))</f>
        <v>Irrelevant</v>
      </c>
      <c r="R280" s="4" t="str">
        <f>IF(Q280="Lige",0,IF(AND(OR(I280="Motorvejsstrækning",I280="Frakørselsflettestrækning",I280="Tilkørselsflettestrækning"),OR(Inddata!S295="",Inddata!S295&gt;(G280*1000))),G280*1000,IF(AND(OR(I280="Motorvejsstrækning",I280="Frakørselsflettestrækning",I280="Tilkørselsflettestrækning"),Inddata!S295&gt;0),Inddata!S295,"Irrelevant")))</f>
        <v>Irrelevant</v>
      </c>
      <c r="S280" s="4" t="str">
        <f>IF(AND(OR(I280="Motorvejsstrækning",I280="Frakørselsflettestrækning",I280="Tilkørselsflettestrækning"),Inddata!T295=""),"Lige",IF(AND(OR(I280="Motorvejsstrækning",I280="Frakørselsflettestrækning",I280="Tilkørselsflettestrækning"),Inddata!T295&gt;10),Inddata!T295,"Irrelevant"))</f>
        <v>Irrelevant</v>
      </c>
      <c r="T280" s="4" t="str">
        <f>IF(S280="Lige",0,IF(R280="Irrelevant","Irrelevant",IF(AND(OR(I280="Motorvejsstrækning",I280="Frakørselsflettestrækning",I280="Tilkørselsflettestrækning"),OR(Inddata!U295="",Inddata!U295&gt;(G280*1000-R280))),G280*1000-R280,IF(AND(OR(I280="Motorvejsstrækning",I280="Frakørselsflettestrækning",I280="Tilkørselsflettestrækning"),Inddata!U295&gt;0),Inddata!U295,"Irrelevant"))))</f>
        <v>Irrelevant</v>
      </c>
      <c r="U280" s="4" t="str">
        <f>IF(AND(OR(I280="Motorvejsstrækning",I280="Frakørselsflettestrækning",I280="Tilkørselsflettestrækning",I280="Frakørselsrampe",I280="Tilkørselsrampe"),Inddata!V295=""),"Nej",IF(OR(I280="Motorvejsstrækning",I280="Frakørselsflettestrækning",I280="Tilkørselsflettestrækning",I280="Frakørselsrampe",I280="Tilkørselsrampe"),Inddata!V295,"Irrelevant"))</f>
        <v>Irrelevant</v>
      </c>
      <c r="V280" s="4" t="str">
        <f>IF(W280="Lige",IF(AND(OR(I280="Frakørselsrampe",I280="Tilkørselsrampe"),Inddata!W295=""),"Lige ruderrampe",IF(OR(I280="Frakørselsrampe",I280="Tilkørselsrampe"),Inddata!W295,"Irrelevant")),"Irrelevant")</f>
        <v>Irrelevant</v>
      </c>
      <c r="W280" s="4" t="str">
        <f>IF(AND(OR(I280="Frakørselsrampe",I280="Tilkørselsrampe"),Inddata!X295=""),"Lige",IF(AND(OR(I280="Frakørselsrampe",I280="Tilkørselsrampe"),Inddata!X295&gt;10),Inddata!X295,"Irrelevant"))</f>
        <v>Irrelevant</v>
      </c>
      <c r="X280" s="4" t="str">
        <f>IF(AND(OR(I280="Frakørselsrampe",I280="Tilkørselsrampe"),OR(Inddata!Y295="",Inddata!Y295&gt;(G280*1000))),G280*1000,IF(AND(OR(I280="Frakørselsrampe",I280="Tilkørselsrampe"),Inddata!Y295&gt;0),Inddata!Y295,"Irrelevant"))</f>
        <v>Irrelevant</v>
      </c>
      <c r="Y280" s="4" t="str">
        <f>IF(AND(I280="Frakørselsrampe",Inddata!Z295=""),95,IF(AND(I280="Tilkørselsrampe",Inddata!Z295=""),45,IF(AND(OR(I280="Frakørselsrampe",I280="Tilkørselsrampe"),Inddata!Z295&gt;4,Inddata!Z295&lt;200),Inddata!Z295,"Irrelevant")))</f>
        <v>Irrelevant</v>
      </c>
      <c r="Z280" s="4" t="str">
        <f>IF(AND(OR(I280="Frakørselsrampe",I280="Tilkørselsrampe"),Inddata!AA295=""),"Lige",IF(AND(OR(I280="Frakørselsrampe",I280="Tilkørselsrampe"),Inddata!AA295&gt;10),Inddata!AA295,"Irrelevant"))</f>
        <v>Irrelevant</v>
      </c>
      <c r="AA280" s="4" t="str">
        <f>IF(X280="Irrelevant","Irrelevant",IF(AND(OR(I280="Frakørselsrampe",I280="Tilkørselsrampe"),OR(Inddata!AB295="",Inddata!AB295&gt;(G280*1000-X280))),G280*1000-X280,IF(AND(OR(I280="Frakørselsrampe",I280="Tilkørselsrampe"),Inddata!AB295&gt;0),Inddata!AB295,"Irrelevant")))</f>
        <v>Irrelevant</v>
      </c>
      <c r="AB280" s="4" t="str">
        <f>IF(AND(I280="Frakørselsrampe",Inddata!AC295=""),60,IF(AND(I280="Tilkørselsrampe",Inddata!AC295=""),80,IF(AND(OR(I280="Frakørselsrampe",I280="Tilkørselsrampe"),Inddata!AC295&gt;4,Inddata!AC295&lt;200),Inddata!AC295,"Irrelevant")))</f>
        <v>Irrelevant</v>
      </c>
      <c r="AC280" s="4" t="str">
        <f>IF(AND(OR(I280="Motorvejsstrækning",I280="Frakørselsflettestrækning",I280="Tilkørselsflettestrækning"),Inddata!AD295=""),"Nej",IF(OR(I280="Motorvejsstrækning",I280="Frakørselsflettestrækning",I280="Tilkørselsflettestrækning"),Inddata!AD295,"Irrelevant"))</f>
        <v>Irrelevant</v>
      </c>
      <c r="AD280" s="4" t="str">
        <f>IF(AND(OR(I280="Motorvejsstrækning",I280="Frakørselsflettestrækning",I280="Tilkørselsflettestrækning"),Inddata!AE295=""),"130 km/t",IF(OR(I280="Motorvejsstrækning",I280="Frakørselsflettestrækning",I280="Tilkørselsflettestrækning"),Inddata!AE295,"Irrelevant"))</f>
        <v>Irrelevant</v>
      </c>
      <c r="AE280" s="4" t="str">
        <f>IF(AND(I280="Tilkørselsflettestrækning",Inddata!AF295=""),"Nej",IF(I280="Tilkørselsflettestrækning",Inddata!AF295,"Irrelevant"))</f>
        <v>Irrelevant</v>
      </c>
      <c r="AF280" s="4" t="str">
        <f>IF(AND(AE280="Ja",Inddata!AG295&gt;0,Inddata!AG295&lt;1.00000001),Inddata!AG295,IF(OR(AE280="Nej",AE280="Ja"),0,"Irrelevant"))</f>
        <v>Irrelevant</v>
      </c>
    </row>
    <row r="281" spans="1:32" x14ac:dyDescent="0.25">
      <c r="A281" s="4" t="str">
        <f>IF(Inddata!A296="","",Inddata!A296)</f>
        <v/>
      </c>
      <c r="B281" s="4" t="str">
        <f>IF(Inddata!B296="","",Inddata!B296)</f>
        <v/>
      </c>
      <c r="C281" s="4" t="str">
        <f>IF(Inddata!C296="","",Inddata!C296)</f>
        <v/>
      </c>
      <c r="D281" s="4" t="str">
        <f>IF(Inddata!D296="","",Inddata!D296)</f>
        <v/>
      </c>
      <c r="E281" s="4" t="str">
        <f>IF(Inddata!E296="","",Inddata!E296)</f>
        <v/>
      </c>
      <c r="F281" s="4" t="str">
        <f>IF(Inddata!F296="","",Inddata!F296)</f>
        <v/>
      </c>
      <c r="G281" s="4">
        <f>IF(Inddata!G296="","",Inddata!G296)</f>
        <v>0</v>
      </c>
      <c r="H281" s="4" t="str">
        <f>IF(Inddata!H296&gt;0.5,Inddata!H296,"")</f>
        <v/>
      </c>
      <c r="I281" s="4" t="str">
        <f>IF(Inddata!I296="","",Inddata!I296)</f>
        <v/>
      </c>
      <c r="J281" s="4" t="str">
        <f>IF(AND(OR(I281="Motorvejsstrækning",I281="Frakørselsflettestrækning",I281="Tilkørselsflettestrækning"),Inddata!K296=""),2,IF(AND(OR(I281="Motorvejsstrækning",I281="Frakørselsflettestrækning",I281="Tilkørselsflettestrækning"),Inddata!K296&gt;0.5,Inddata!K296&lt;21),Inddata!K296,"Irrelevant"))</f>
        <v>Irrelevant</v>
      </c>
      <c r="K281" s="4" t="str">
        <f>IF(AND(OR(I281="Motorvejsstrækning",I281="Frakørselsflettestrækning",I281="Tilkørselsflettestrækning",I281="Frakørselsrampe",I281="Tilkørselsrampe"),Inddata!L296=""),3.5,IF(AND(OR(I281="Motorvejsstrækning",I281="Frakørselsflettestrækning",I281="Tilkørselsflettestrækning",I281="Frakørselsrampe",I281="Tilkørselsrampe"),Inddata!L296&gt;1.5,Inddata!L296&lt;11),Inddata!L296,"Irrelevant"))</f>
        <v>Irrelevant</v>
      </c>
      <c r="L281" s="4" t="str">
        <f>IF(AND(I281="Motorvejsstrækning",Inddata!M296=""),"Nej",IF(I281="Motorvejsstrækning",Inddata!M296,"Irrelevant"))</f>
        <v>Irrelevant</v>
      </c>
      <c r="M281" s="4" t="str">
        <f>IF(AND(L281="Ja",Inddata!N296&gt;0,Inddata!N296&lt;1.00000001),Inddata!N296,IF(OR(L281="Nej",L281="Ja"),0,"Irrelevant"))</f>
        <v>Irrelevant</v>
      </c>
      <c r="N281" s="4" t="str">
        <f>IF(AND(OR(I281="Motorvejsstrækning",I281="Frakørselsflettestrækning",I281="Tilkørselsflettestrækning"),Inddata!O296=""),3,IF(AND(OR(I281="Motorvejsstrækning",I281="Frakørselsflettestrækning",I281="Tilkørselsflettestrækning"),Inddata!O296&lt;11,Inddata!O296&gt;-0.00000001),Inddata!O296,"Irrelevant"))</f>
        <v>Irrelevant</v>
      </c>
      <c r="O281" s="4" t="str">
        <f>IF(AND(OR(I281="Motorvejsstrækning",I281="Frakørselsflettestrækning",I281="Tilkørselsflettestrækning",I281="Frakørselsrampe",I281="Tilkørselsrampe"),Inddata!P296=""),0.5,IF(AND(OR(I281="Motorvejsstrækning",I281="Frakørselsflettestrækning",I281="Tilkørselsflettestrækning",I281="Frakørselsrampe",I281="Tilkørselsrampe"),Inddata!P296&gt;-0.00000001,Inddata!P296&lt;11),Inddata!P296,"Irrelevant"))</f>
        <v>Irrelevant</v>
      </c>
      <c r="P281" s="4" t="str">
        <f>IF(AND(OR(I281="Motorvejsstrækning",I281="Frakørselsflettestrækning",I281="Tilkørselsflettestrækning"),Inddata!Q296=""),5,IF(AND(OR(I281="Motorvejsstrækning",I281="Frakørselsflettestrækning",I281="Tilkørselsflettestrækning"),Inddata!Q296&gt;-0.00000001,Inddata!Q296&lt;101),Inddata!Q296,"Irrelevant"))</f>
        <v>Irrelevant</v>
      </c>
      <c r="Q281" s="4" t="str">
        <f>IF(AND(OR(I281="Motorvejsstrækning",I281="Frakørselsflettestrækning",I281="Tilkørselsflettestrækning"),Inddata!R296=""),"Lige",IF(AND(OR(I281="Motorvejsstrækning",I281="Frakørselsflettestrækning",I281="Tilkørselsflettestrækning"),Inddata!R296&gt;10),Inddata!R296,"Irrelevant"))</f>
        <v>Irrelevant</v>
      </c>
      <c r="R281" s="4" t="str">
        <f>IF(Q281="Lige",0,IF(AND(OR(I281="Motorvejsstrækning",I281="Frakørselsflettestrækning",I281="Tilkørselsflettestrækning"),OR(Inddata!S296="",Inddata!S296&gt;(G281*1000))),G281*1000,IF(AND(OR(I281="Motorvejsstrækning",I281="Frakørselsflettestrækning",I281="Tilkørselsflettestrækning"),Inddata!S296&gt;0),Inddata!S296,"Irrelevant")))</f>
        <v>Irrelevant</v>
      </c>
      <c r="S281" s="4" t="str">
        <f>IF(AND(OR(I281="Motorvejsstrækning",I281="Frakørselsflettestrækning",I281="Tilkørselsflettestrækning"),Inddata!T296=""),"Lige",IF(AND(OR(I281="Motorvejsstrækning",I281="Frakørselsflettestrækning",I281="Tilkørselsflettestrækning"),Inddata!T296&gt;10),Inddata!T296,"Irrelevant"))</f>
        <v>Irrelevant</v>
      </c>
      <c r="T281" s="4" t="str">
        <f>IF(S281="Lige",0,IF(R281="Irrelevant","Irrelevant",IF(AND(OR(I281="Motorvejsstrækning",I281="Frakørselsflettestrækning",I281="Tilkørselsflettestrækning"),OR(Inddata!U296="",Inddata!U296&gt;(G281*1000-R281))),G281*1000-R281,IF(AND(OR(I281="Motorvejsstrækning",I281="Frakørselsflettestrækning",I281="Tilkørselsflettestrækning"),Inddata!U296&gt;0),Inddata!U296,"Irrelevant"))))</f>
        <v>Irrelevant</v>
      </c>
      <c r="U281" s="4" t="str">
        <f>IF(AND(OR(I281="Motorvejsstrækning",I281="Frakørselsflettestrækning",I281="Tilkørselsflettestrækning",I281="Frakørselsrampe",I281="Tilkørselsrampe"),Inddata!V296=""),"Nej",IF(OR(I281="Motorvejsstrækning",I281="Frakørselsflettestrækning",I281="Tilkørselsflettestrækning",I281="Frakørselsrampe",I281="Tilkørselsrampe"),Inddata!V296,"Irrelevant"))</f>
        <v>Irrelevant</v>
      </c>
      <c r="V281" s="4" t="str">
        <f>IF(W281="Lige",IF(AND(OR(I281="Frakørselsrampe",I281="Tilkørselsrampe"),Inddata!W296=""),"Lige ruderrampe",IF(OR(I281="Frakørselsrampe",I281="Tilkørselsrampe"),Inddata!W296,"Irrelevant")),"Irrelevant")</f>
        <v>Irrelevant</v>
      </c>
      <c r="W281" s="4" t="str">
        <f>IF(AND(OR(I281="Frakørselsrampe",I281="Tilkørselsrampe"),Inddata!X296=""),"Lige",IF(AND(OR(I281="Frakørselsrampe",I281="Tilkørselsrampe"),Inddata!X296&gt;10),Inddata!X296,"Irrelevant"))</f>
        <v>Irrelevant</v>
      </c>
      <c r="X281" s="4" t="str">
        <f>IF(AND(OR(I281="Frakørselsrampe",I281="Tilkørselsrampe"),OR(Inddata!Y296="",Inddata!Y296&gt;(G281*1000))),G281*1000,IF(AND(OR(I281="Frakørselsrampe",I281="Tilkørselsrampe"),Inddata!Y296&gt;0),Inddata!Y296,"Irrelevant"))</f>
        <v>Irrelevant</v>
      </c>
      <c r="Y281" s="4" t="str">
        <f>IF(AND(I281="Frakørselsrampe",Inddata!Z296=""),95,IF(AND(I281="Tilkørselsrampe",Inddata!Z296=""),45,IF(AND(OR(I281="Frakørselsrampe",I281="Tilkørselsrampe"),Inddata!Z296&gt;4,Inddata!Z296&lt;200),Inddata!Z296,"Irrelevant")))</f>
        <v>Irrelevant</v>
      </c>
      <c r="Z281" s="4" t="str">
        <f>IF(AND(OR(I281="Frakørselsrampe",I281="Tilkørselsrampe"),Inddata!AA296=""),"Lige",IF(AND(OR(I281="Frakørselsrampe",I281="Tilkørselsrampe"),Inddata!AA296&gt;10),Inddata!AA296,"Irrelevant"))</f>
        <v>Irrelevant</v>
      </c>
      <c r="AA281" s="4" t="str">
        <f>IF(X281="Irrelevant","Irrelevant",IF(AND(OR(I281="Frakørselsrampe",I281="Tilkørselsrampe"),OR(Inddata!AB296="",Inddata!AB296&gt;(G281*1000-X281))),G281*1000-X281,IF(AND(OR(I281="Frakørselsrampe",I281="Tilkørselsrampe"),Inddata!AB296&gt;0),Inddata!AB296,"Irrelevant")))</f>
        <v>Irrelevant</v>
      </c>
      <c r="AB281" s="4" t="str">
        <f>IF(AND(I281="Frakørselsrampe",Inddata!AC296=""),60,IF(AND(I281="Tilkørselsrampe",Inddata!AC296=""),80,IF(AND(OR(I281="Frakørselsrampe",I281="Tilkørselsrampe"),Inddata!AC296&gt;4,Inddata!AC296&lt;200),Inddata!AC296,"Irrelevant")))</f>
        <v>Irrelevant</v>
      </c>
      <c r="AC281" s="4" t="str">
        <f>IF(AND(OR(I281="Motorvejsstrækning",I281="Frakørselsflettestrækning",I281="Tilkørselsflettestrækning"),Inddata!AD296=""),"Nej",IF(OR(I281="Motorvejsstrækning",I281="Frakørselsflettestrækning",I281="Tilkørselsflettestrækning"),Inddata!AD296,"Irrelevant"))</f>
        <v>Irrelevant</v>
      </c>
      <c r="AD281" s="4" t="str">
        <f>IF(AND(OR(I281="Motorvejsstrækning",I281="Frakørselsflettestrækning",I281="Tilkørselsflettestrækning"),Inddata!AE296=""),"130 km/t",IF(OR(I281="Motorvejsstrækning",I281="Frakørselsflettestrækning",I281="Tilkørselsflettestrækning"),Inddata!AE296,"Irrelevant"))</f>
        <v>Irrelevant</v>
      </c>
      <c r="AE281" s="4" t="str">
        <f>IF(AND(I281="Tilkørselsflettestrækning",Inddata!AF296=""),"Nej",IF(I281="Tilkørselsflettestrækning",Inddata!AF296,"Irrelevant"))</f>
        <v>Irrelevant</v>
      </c>
      <c r="AF281" s="4" t="str">
        <f>IF(AND(AE281="Ja",Inddata!AG296&gt;0,Inddata!AG296&lt;1.00000001),Inddata!AG296,IF(OR(AE281="Nej",AE281="Ja"),0,"Irrelevant"))</f>
        <v>Irrelevant</v>
      </c>
    </row>
    <row r="282" spans="1:32" x14ac:dyDescent="0.25">
      <c r="A282" s="4" t="str">
        <f>IF(Inddata!A297="","",Inddata!A297)</f>
        <v/>
      </c>
      <c r="B282" s="4" t="str">
        <f>IF(Inddata!B297="","",Inddata!B297)</f>
        <v/>
      </c>
      <c r="C282" s="4" t="str">
        <f>IF(Inddata!C297="","",Inddata!C297)</f>
        <v/>
      </c>
      <c r="D282" s="4" t="str">
        <f>IF(Inddata!D297="","",Inddata!D297)</f>
        <v/>
      </c>
      <c r="E282" s="4" t="str">
        <f>IF(Inddata!E297="","",Inddata!E297)</f>
        <v/>
      </c>
      <c r="F282" s="4" t="str">
        <f>IF(Inddata!F297="","",Inddata!F297)</f>
        <v/>
      </c>
      <c r="G282" s="4">
        <f>IF(Inddata!G297="","",Inddata!G297)</f>
        <v>0</v>
      </c>
      <c r="H282" s="4" t="str">
        <f>IF(Inddata!H297&gt;0.5,Inddata!H297,"")</f>
        <v/>
      </c>
      <c r="I282" s="4" t="str">
        <f>IF(Inddata!I297="","",Inddata!I297)</f>
        <v/>
      </c>
      <c r="J282" s="4" t="str">
        <f>IF(AND(OR(I282="Motorvejsstrækning",I282="Frakørselsflettestrækning",I282="Tilkørselsflettestrækning"),Inddata!K297=""),2,IF(AND(OR(I282="Motorvejsstrækning",I282="Frakørselsflettestrækning",I282="Tilkørselsflettestrækning"),Inddata!K297&gt;0.5,Inddata!K297&lt;21),Inddata!K297,"Irrelevant"))</f>
        <v>Irrelevant</v>
      </c>
      <c r="K282" s="4" t="str">
        <f>IF(AND(OR(I282="Motorvejsstrækning",I282="Frakørselsflettestrækning",I282="Tilkørselsflettestrækning",I282="Frakørselsrampe",I282="Tilkørselsrampe"),Inddata!L297=""),3.5,IF(AND(OR(I282="Motorvejsstrækning",I282="Frakørselsflettestrækning",I282="Tilkørselsflettestrækning",I282="Frakørselsrampe",I282="Tilkørselsrampe"),Inddata!L297&gt;1.5,Inddata!L297&lt;11),Inddata!L297,"Irrelevant"))</f>
        <v>Irrelevant</v>
      </c>
      <c r="L282" s="4" t="str">
        <f>IF(AND(I282="Motorvejsstrækning",Inddata!M297=""),"Nej",IF(I282="Motorvejsstrækning",Inddata!M297,"Irrelevant"))</f>
        <v>Irrelevant</v>
      </c>
      <c r="M282" s="4" t="str">
        <f>IF(AND(L282="Ja",Inddata!N297&gt;0,Inddata!N297&lt;1.00000001),Inddata!N297,IF(OR(L282="Nej",L282="Ja"),0,"Irrelevant"))</f>
        <v>Irrelevant</v>
      </c>
      <c r="N282" s="4" t="str">
        <f>IF(AND(OR(I282="Motorvejsstrækning",I282="Frakørselsflettestrækning",I282="Tilkørselsflettestrækning"),Inddata!O297=""),3,IF(AND(OR(I282="Motorvejsstrækning",I282="Frakørselsflettestrækning",I282="Tilkørselsflettestrækning"),Inddata!O297&lt;11,Inddata!O297&gt;-0.00000001),Inddata!O297,"Irrelevant"))</f>
        <v>Irrelevant</v>
      </c>
      <c r="O282" s="4" t="str">
        <f>IF(AND(OR(I282="Motorvejsstrækning",I282="Frakørselsflettestrækning",I282="Tilkørselsflettestrækning",I282="Frakørselsrampe",I282="Tilkørselsrampe"),Inddata!P297=""),0.5,IF(AND(OR(I282="Motorvejsstrækning",I282="Frakørselsflettestrækning",I282="Tilkørselsflettestrækning",I282="Frakørselsrampe",I282="Tilkørselsrampe"),Inddata!P297&gt;-0.00000001,Inddata!P297&lt;11),Inddata!P297,"Irrelevant"))</f>
        <v>Irrelevant</v>
      </c>
      <c r="P282" s="4" t="str">
        <f>IF(AND(OR(I282="Motorvejsstrækning",I282="Frakørselsflettestrækning",I282="Tilkørselsflettestrækning"),Inddata!Q297=""),5,IF(AND(OR(I282="Motorvejsstrækning",I282="Frakørselsflettestrækning",I282="Tilkørselsflettestrækning"),Inddata!Q297&gt;-0.00000001,Inddata!Q297&lt;101),Inddata!Q297,"Irrelevant"))</f>
        <v>Irrelevant</v>
      </c>
      <c r="Q282" s="4" t="str">
        <f>IF(AND(OR(I282="Motorvejsstrækning",I282="Frakørselsflettestrækning",I282="Tilkørselsflettestrækning"),Inddata!R297=""),"Lige",IF(AND(OR(I282="Motorvejsstrækning",I282="Frakørselsflettestrækning",I282="Tilkørselsflettestrækning"),Inddata!R297&gt;10),Inddata!R297,"Irrelevant"))</f>
        <v>Irrelevant</v>
      </c>
      <c r="R282" s="4" t="str">
        <f>IF(Q282="Lige",0,IF(AND(OR(I282="Motorvejsstrækning",I282="Frakørselsflettestrækning",I282="Tilkørselsflettestrækning"),OR(Inddata!S297="",Inddata!S297&gt;(G282*1000))),G282*1000,IF(AND(OR(I282="Motorvejsstrækning",I282="Frakørselsflettestrækning",I282="Tilkørselsflettestrækning"),Inddata!S297&gt;0),Inddata!S297,"Irrelevant")))</f>
        <v>Irrelevant</v>
      </c>
      <c r="S282" s="4" t="str">
        <f>IF(AND(OR(I282="Motorvejsstrækning",I282="Frakørselsflettestrækning",I282="Tilkørselsflettestrækning"),Inddata!T297=""),"Lige",IF(AND(OR(I282="Motorvejsstrækning",I282="Frakørselsflettestrækning",I282="Tilkørselsflettestrækning"),Inddata!T297&gt;10),Inddata!T297,"Irrelevant"))</f>
        <v>Irrelevant</v>
      </c>
      <c r="T282" s="4" t="str">
        <f>IF(S282="Lige",0,IF(R282="Irrelevant","Irrelevant",IF(AND(OR(I282="Motorvejsstrækning",I282="Frakørselsflettestrækning",I282="Tilkørselsflettestrækning"),OR(Inddata!U297="",Inddata!U297&gt;(G282*1000-R282))),G282*1000-R282,IF(AND(OR(I282="Motorvejsstrækning",I282="Frakørselsflettestrækning",I282="Tilkørselsflettestrækning"),Inddata!U297&gt;0),Inddata!U297,"Irrelevant"))))</f>
        <v>Irrelevant</v>
      </c>
      <c r="U282" s="4" t="str">
        <f>IF(AND(OR(I282="Motorvejsstrækning",I282="Frakørselsflettestrækning",I282="Tilkørselsflettestrækning",I282="Frakørselsrampe",I282="Tilkørselsrampe"),Inddata!V297=""),"Nej",IF(OR(I282="Motorvejsstrækning",I282="Frakørselsflettestrækning",I282="Tilkørselsflettestrækning",I282="Frakørselsrampe",I282="Tilkørselsrampe"),Inddata!V297,"Irrelevant"))</f>
        <v>Irrelevant</v>
      </c>
      <c r="V282" s="4" t="str">
        <f>IF(W282="Lige",IF(AND(OR(I282="Frakørselsrampe",I282="Tilkørselsrampe"),Inddata!W297=""),"Lige ruderrampe",IF(OR(I282="Frakørselsrampe",I282="Tilkørselsrampe"),Inddata!W297,"Irrelevant")),"Irrelevant")</f>
        <v>Irrelevant</v>
      </c>
      <c r="W282" s="4" t="str">
        <f>IF(AND(OR(I282="Frakørselsrampe",I282="Tilkørselsrampe"),Inddata!X297=""),"Lige",IF(AND(OR(I282="Frakørselsrampe",I282="Tilkørselsrampe"),Inddata!X297&gt;10),Inddata!X297,"Irrelevant"))</f>
        <v>Irrelevant</v>
      </c>
      <c r="X282" s="4" t="str">
        <f>IF(AND(OR(I282="Frakørselsrampe",I282="Tilkørselsrampe"),OR(Inddata!Y297="",Inddata!Y297&gt;(G282*1000))),G282*1000,IF(AND(OR(I282="Frakørselsrampe",I282="Tilkørselsrampe"),Inddata!Y297&gt;0),Inddata!Y297,"Irrelevant"))</f>
        <v>Irrelevant</v>
      </c>
      <c r="Y282" s="4" t="str">
        <f>IF(AND(I282="Frakørselsrampe",Inddata!Z297=""),95,IF(AND(I282="Tilkørselsrampe",Inddata!Z297=""),45,IF(AND(OR(I282="Frakørselsrampe",I282="Tilkørselsrampe"),Inddata!Z297&gt;4,Inddata!Z297&lt;200),Inddata!Z297,"Irrelevant")))</f>
        <v>Irrelevant</v>
      </c>
      <c r="Z282" s="4" t="str">
        <f>IF(AND(OR(I282="Frakørselsrampe",I282="Tilkørselsrampe"),Inddata!AA297=""),"Lige",IF(AND(OR(I282="Frakørselsrampe",I282="Tilkørselsrampe"),Inddata!AA297&gt;10),Inddata!AA297,"Irrelevant"))</f>
        <v>Irrelevant</v>
      </c>
      <c r="AA282" s="4" t="str">
        <f>IF(X282="Irrelevant","Irrelevant",IF(AND(OR(I282="Frakørselsrampe",I282="Tilkørselsrampe"),OR(Inddata!AB297="",Inddata!AB297&gt;(G282*1000-X282))),G282*1000-X282,IF(AND(OR(I282="Frakørselsrampe",I282="Tilkørselsrampe"),Inddata!AB297&gt;0),Inddata!AB297,"Irrelevant")))</f>
        <v>Irrelevant</v>
      </c>
      <c r="AB282" s="4" t="str">
        <f>IF(AND(I282="Frakørselsrampe",Inddata!AC297=""),60,IF(AND(I282="Tilkørselsrampe",Inddata!AC297=""),80,IF(AND(OR(I282="Frakørselsrampe",I282="Tilkørselsrampe"),Inddata!AC297&gt;4,Inddata!AC297&lt;200),Inddata!AC297,"Irrelevant")))</f>
        <v>Irrelevant</v>
      </c>
      <c r="AC282" s="4" t="str">
        <f>IF(AND(OR(I282="Motorvejsstrækning",I282="Frakørselsflettestrækning",I282="Tilkørselsflettestrækning"),Inddata!AD297=""),"Nej",IF(OR(I282="Motorvejsstrækning",I282="Frakørselsflettestrækning",I282="Tilkørselsflettestrækning"),Inddata!AD297,"Irrelevant"))</f>
        <v>Irrelevant</v>
      </c>
      <c r="AD282" s="4" t="str">
        <f>IF(AND(OR(I282="Motorvejsstrækning",I282="Frakørselsflettestrækning",I282="Tilkørselsflettestrækning"),Inddata!AE297=""),"130 km/t",IF(OR(I282="Motorvejsstrækning",I282="Frakørselsflettestrækning",I282="Tilkørselsflettestrækning"),Inddata!AE297,"Irrelevant"))</f>
        <v>Irrelevant</v>
      </c>
      <c r="AE282" s="4" t="str">
        <f>IF(AND(I282="Tilkørselsflettestrækning",Inddata!AF297=""),"Nej",IF(I282="Tilkørselsflettestrækning",Inddata!AF297,"Irrelevant"))</f>
        <v>Irrelevant</v>
      </c>
      <c r="AF282" s="4" t="str">
        <f>IF(AND(AE282="Ja",Inddata!AG297&gt;0,Inddata!AG297&lt;1.00000001),Inddata!AG297,IF(OR(AE282="Nej",AE282="Ja"),0,"Irrelevant"))</f>
        <v>Irrelevant</v>
      </c>
    </row>
    <row r="283" spans="1:32" x14ac:dyDescent="0.25">
      <c r="A283" s="4" t="str">
        <f>IF(Inddata!A298="","",Inddata!A298)</f>
        <v/>
      </c>
      <c r="B283" s="4" t="str">
        <f>IF(Inddata!B298="","",Inddata!B298)</f>
        <v/>
      </c>
      <c r="C283" s="4" t="str">
        <f>IF(Inddata!C298="","",Inddata!C298)</f>
        <v/>
      </c>
      <c r="D283" s="4" t="str">
        <f>IF(Inddata!D298="","",Inddata!D298)</f>
        <v/>
      </c>
      <c r="E283" s="4" t="str">
        <f>IF(Inddata!E298="","",Inddata!E298)</f>
        <v/>
      </c>
      <c r="F283" s="4" t="str">
        <f>IF(Inddata!F298="","",Inddata!F298)</f>
        <v/>
      </c>
      <c r="G283" s="4">
        <f>IF(Inddata!G298="","",Inddata!G298)</f>
        <v>0</v>
      </c>
      <c r="H283" s="4" t="str">
        <f>IF(Inddata!H298&gt;0.5,Inddata!H298,"")</f>
        <v/>
      </c>
      <c r="I283" s="4" t="str">
        <f>IF(Inddata!I298="","",Inddata!I298)</f>
        <v/>
      </c>
      <c r="J283" s="4" t="str">
        <f>IF(AND(OR(I283="Motorvejsstrækning",I283="Frakørselsflettestrækning",I283="Tilkørselsflettestrækning"),Inddata!K298=""),2,IF(AND(OR(I283="Motorvejsstrækning",I283="Frakørselsflettestrækning",I283="Tilkørselsflettestrækning"),Inddata!K298&gt;0.5,Inddata!K298&lt;21),Inddata!K298,"Irrelevant"))</f>
        <v>Irrelevant</v>
      </c>
      <c r="K283" s="4" t="str">
        <f>IF(AND(OR(I283="Motorvejsstrækning",I283="Frakørselsflettestrækning",I283="Tilkørselsflettestrækning",I283="Frakørselsrampe",I283="Tilkørselsrampe"),Inddata!L298=""),3.5,IF(AND(OR(I283="Motorvejsstrækning",I283="Frakørselsflettestrækning",I283="Tilkørselsflettestrækning",I283="Frakørselsrampe",I283="Tilkørselsrampe"),Inddata!L298&gt;1.5,Inddata!L298&lt;11),Inddata!L298,"Irrelevant"))</f>
        <v>Irrelevant</v>
      </c>
      <c r="L283" s="4" t="str">
        <f>IF(AND(I283="Motorvejsstrækning",Inddata!M298=""),"Nej",IF(I283="Motorvejsstrækning",Inddata!M298,"Irrelevant"))</f>
        <v>Irrelevant</v>
      </c>
      <c r="M283" s="4" t="str">
        <f>IF(AND(L283="Ja",Inddata!N298&gt;0,Inddata!N298&lt;1.00000001),Inddata!N298,IF(OR(L283="Nej",L283="Ja"),0,"Irrelevant"))</f>
        <v>Irrelevant</v>
      </c>
      <c r="N283" s="4" t="str">
        <f>IF(AND(OR(I283="Motorvejsstrækning",I283="Frakørselsflettestrækning",I283="Tilkørselsflettestrækning"),Inddata!O298=""),3,IF(AND(OR(I283="Motorvejsstrækning",I283="Frakørselsflettestrækning",I283="Tilkørselsflettestrækning"),Inddata!O298&lt;11,Inddata!O298&gt;-0.00000001),Inddata!O298,"Irrelevant"))</f>
        <v>Irrelevant</v>
      </c>
      <c r="O283" s="4" t="str">
        <f>IF(AND(OR(I283="Motorvejsstrækning",I283="Frakørselsflettestrækning",I283="Tilkørselsflettestrækning",I283="Frakørselsrampe",I283="Tilkørselsrampe"),Inddata!P298=""),0.5,IF(AND(OR(I283="Motorvejsstrækning",I283="Frakørselsflettestrækning",I283="Tilkørselsflettestrækning",I283="Frakørselsrampe",I283="Tilkørselsrampe"),Inddata!P298&gt;-0.00000001,Inddata!P298&lt;11),Inddata!P298,"Irrelevant"))</f>
        <v>Irrelevant</v>
      </c>
      <c r="P283" s="4" t="str">
        <f>IF(AND(OR(I283="Motorvejsstrækning",I283="Frakørselsflettestrækning",I283="Tilkørselsflettestrækning"),Inddata!Q298=""),5,IF(AND(OR(I283="Motorvejsstrækning",I283="Frakørselsflettestrækning",I283="Tilkørselsflettestrækning"),Inddata!Q298&gt;-0.00000001,Inddata!Q298&lt;101),Inddata!Q298,"Irrelevant"))</f>
        <v>Irrelevant</v>
      </c>
      <c r="Q283" s="4" t="str">
        <f>IF(AND(OR(I283="Motorvejsstrækning",I283="Frakørselsflettestrækning",I283="Tilkørselsflettestrækning"),Inddata!R298=""),"Lige",IF(AND(OR(I283="Motorvejsstrækning",I283="Frakørselsflettestrækning",I283="Tilkørselsflettestrækning"),Inddata!R298&gt;10),Inddata!R298,"Irrelevant"))</f>
        <v>Irrelevant</v>
      </c>
      <c r="R283" s="4" t="str">
        <f>IF(Q283="Lige",0,IF(AND(OR(I283="Motorvejsstrækning",I283="Frakørselsflettestrækning",I283="Tilkørselsflettestrækning"),OR(Inddata!S298="",Inddata!S298&gt;(G283*1000))),G283*1000,IF(AND(OR(I283="Motorvejsstrækning",I283="Frakørselsflettestrækning",I283="Tilkørselsflettestrækning"),Inddata!S298&gt;0),Inddata!S298,"Irrelevant")))</f>
        <v>Irrelevant</v>
      </c>
      <c r="S283" s="4" t="str">
        <f>IF(AND(OR(I283="Motorvejsstrækning",I283="Frakørselsflettestrækning",I283="Tilkørselsflettestrækning"),Inddata!T298=""),"Lige",IF(AND(OR(I283="Motorvejsstrækning",I283="Frakørselsflettestrækning",I283="Tilkørselsflettestrækning"),Inddata!T298&gt;10),Inddata!T298,"Irrelevant"))</f>
        <v>Irrelevant</v>
      </c>
      <c r="T283" s="4" t="str">
        <f>IF(S283="Lige",0,IF(R283="Irrelevant","Irrelevant",IF(AND(OR(I283="Motorvejsstrækning",I283="Frakørselsflettestrækning",I283="Tilkørselsflettestrækning"),OR(Inddata!U298="",Inddata!U298&gt;(G283*1000-R283))),G283*1000-R283,IF(AND(OR(I283="Motorvejsstrækning",I283="Frakørselsflettestrækning",I283="Tilkørselsflettestrækning"),Inddata!U298&gt;0),Inddata!U298,"Irrelevant"))))</f>
        <v>Irrelevant</v>
      </c>
      <c r="U283" s="4" t="str">
        <f>IF(AND(OR(I283="Motorvejsstrækning",I283="Frakørselsflettestrækning",I283="Tilkørselsflettestrækning",I283="Frakørselsrampe",I283="Tilkørselsrampe"),Inddata!V298=""),"Nej",IF(OR(I283="Motorvejsstrækning",I283="Frakørselsflettestrækning",I283="Tilkørselsflettestrækning",I283="Frakørselsrampe",I283="Tilkørselsrampe"),Inddata!V298,"Irrelevant"))</f>
        <v>Irrelevant</v>
      </c>
      <c r="V283" s="4" t="str">
        <f>IF(W283="Lige",IF(AND(OR(I283="Frakørselsrampe",I283="Tilkørselsrampe"),Inddata!W298=""),"Lige ruderrampe",IF(OR(I283="Frakørselsrampe",I283="Tilkørselsrampe"),Inddata!W298,"Irrelevant")),"Irrelevant")</f>
        <v>Irrelevant</v>
      </c>
      <c r="W283" s="4" t="str">
        <f>IF(AND(OR(I283="Frakørselsrampe",I283="Tilkørselsrampe"),Inddata!X298=""),"Lige",IF(AND(OR(I283="Frakørselsrampe",I283="Tilkørselsrampe"),Inddata!X298&gt;10),Inddata!X298,"Irrelevant"))</f>
        <v>Irrelevant</v>
      </c>
      <c r="X283" s="4" t="str">
        <f>IF(AND(OR(I283="Frakørselsrampe",I283="Tilkørselsrampe"),OR(Inddata!Y298="",Inddata!Y298&gt;(G283*1000))),G283*1000,IF(AND(OR(I283="Frakørselsrampe",I283="Tilkørselsrampe"),Inddata!Y298&gt;0),Inddata!Y298,"Irrelevant"))</f>
        <v>Irrelevant</v>
      </c>
      <c r="Y283" s="4" t="str">
        <f>IF(AND(I283="Frakørselsrampe",Inddata!Z298=""),95,IF(AND(I283="Tilkørselsrampe",Inddata!Z298=""),45,IF(AND(OR(I283="Frakørselsrampe",I283="Tilkørselsrampe"),Inddata!Z298&gt;4,Inddata!Z298&lt;200),Inddata!Z298,"Irrelevant")))</f>
        <v>Irrelevant</v>
      </c>
      <c r="Z283" s="4" t="str">
        <f>IF(AND(OR(I283="Frakørselsrampe",I283="Tilkørselsrampe"),Inddata!AA298=""),"Lige",IF(AND(OR(I283="Frakørselsrampe",I283="Tilkørselsrampe"),Inddata!AA298&gt;10),Inddata!AA298,"Irrelevant"))</f>
        <v>Irrelevant</v>
      </c>
      <c r="AA283" s="4" t="str">
        <f>IF(X283="Irrelevant","Irrelevant",IF(AND(OR(I283="Frakørselsrampe",I283="Tilkørselsrampe"),OR(Inddata!AB298="",Inddata!AB298&gt;(G283*1000-X283))),G283*1000-X283,IF(AND(OR(I283="Frakørselsrampe",I283="Tilkørselsrampe"),Inddata!AB298&gt;0),Inddata!AB298,"Irrelevant")))</f>
        <v>Irrelevant</v>
      </c>
      <c r="AB283" s="4" t="str">
        <f>IF(AND(I283="Frakørselsrampe",Inddata!AC298=""),60,IF(AND(I283="Tilkørselsrampe",Inddata!AC298=""),80,IF(AND(OR(I283="Frakørselsrampe",I283="Tilkørselsrampe"),Inddata!AC298&gt;4,Inddata!AC298&lt;200),Inddata!AC298,"Irrelevant")))</f>
        <v>Irrelevant</v>
      </c>
      <c r="AC283" s="4" t="str">
        <f>IF(AND(OR(I283="Motorvejsstrækning",I283="Frakørselsflettestrækning",I283="Tilkørselsflettestrækning"),Inddata!AD298=""),"Nej",IF(OR(I283="Motorvejsstrækning",I283="Frakørselsflettestrækning",I283="Tilkørselsflettestrækning"),Inddata!AD298,"Irrelevant"))</f>
        <v>Irrelevant</v>
      </c>
      <c r="AD283" s="4" t="str">
        <f>IF(AND(OR(I283="Motorvejsstrækning",I283="Frakørselsflettestrækning",I283="Tilkørselsflettestrækning"),Inddata!AE298=""),"130 km/t",IF(OR(I283="Motorvejsstrækning",I283="Frakørselsflettestrækning",I283="Tilkørselsflettestrækning"),Inddata!AE298,"Irrelevant"))</f>
        <v>Irrelevant</v>
      </c>
      <c r="AE283" s="4" t="str">
        <f>IF(AND(I283="Tilkørselsflettestrækning",Inddata!AF298=""),"Nej",IF(I283="Tilkørselsflettestrækning",Inddata!AF298,"Irrelevant"))</f>
        <v>Irrelevant</v>
      </c>
      <c r="AF283" s="4" t="str">
        <f>IF(AND(AE283="Ja",Inddata!AG298&gt;0,Inddata!AG298&lt;1.00000001),Inddata!AG298,IF(OR(AE283="Nej",AE283="Ja"),0,"Irrelevant"))</f>
        <v>Irrelevant</v>
      </c>
    </row>
    <row r="284" spans="1:32" x14ac:dyDescent="0.25">
      <c r="A284" s="4" t="str">
        <f>IF(Inddata!A299="","",Inddata!A299)</f>
        <v/>
      </c>
      <c r="B284" s="4" t="str">
        <f>IF(Inddata!B299="","",Inddata!B299)</f>
        <v/>
      </c>
      <c r="C284" s="4" t="str">
        <f>IF(Inddata!C299="","",Inddata!C299)</f>
        <v/>
      </c>
      <c r="D284" s="4" t="str">
        <f>IF(Inddata!D299="","",Inddata!D299)</f>
        <v/>
      </c>
      <c r="E284" s="4" t="str">
        <f>IF(Inddata!E299="","",Inddata!E299)</f>
        <v/>
      </c>
      <c r="F284" s="4" t="str">
        <f>IF(Inddata!F299="","",Inddata!F299)</f>
        <v/>
      </c>
      <c r="G284" s="4">
        <f>IF(Inddata!G299="","",Inddata!G299)</f>
        <v>0</v>
      </c>
      <c r="H284" s="4" t="str">
        <f>IF(Inddata!H299&gt;0.5,Inddata!H299,"")</f>
        <v/>
      </c>
      <c r="I284" s="4" t="str">
        <f>IF(Inddata!I299="","",Inddata!I299)</f>
        <v/>
      </c>
      <c r="J284" s="4" t="str">
        <f>IF(AND(OR(I284="Motorvejsstrækning",I284="Frakørselsflettestrækning",I284="Tilkørselsflettestrækning"),Inddata!K299=""),2,IF(AND(OR(I284="Motorvejsstrækning",I284="Frakørselsflettestrækning",I284="Tilkørselsflettestrækning"),Inddata!K299&gt;0.5,Inddata!K299&lt;21),Inddata!K299,"Irrelevant"))</f>
        <v>Irrelevant</v>
      </c>
      <c r="K284" s="4" t="str">
        <f>IF(AND(OR(I284="Motorvejsstrækning",I284="Frakørselsflettestrækning",I284="Tilkørselsflettestrækning",I284="Frakørselsrampe",I284="Tilkørselsrampe"),Inddata!L299=""),3.5,IF(AND(OR(I284="Motorvejsstrækning",I284="Frakørselsflettestrækning",I284="Tilkørselsflettestrækning",I284="Frakørselsrampe",I284="Tilkørselsrampe"),Inddata!L299&gt;1.5,Inddata!L299&lt;11),Inddata!L299,"Irrelevant"))</f>
        <v>Irrelevant</v>
      </c>
      <c r="L284" s="4" t="str">
        <f>IF(AND(I284="Motorvejsstrækning",Inddata!M299=""),"Nej",IF(I284="Motorvejsstrækning",Inddata!M299,"Irrelevant"))</f>
        <v>Irrelevant</v>
      </c>
      <c r="M284" s="4" t="str">
        <f>IF(AND(L284="Ja",Inddata!N299&gt;0,Inddata!N299&lt;1.00000001),Inddata!N299,IF(OR(L284="Nej",L284="Ja"),0,"Irrelevant"))</f>
        <v>Irrelevant</v>
      </c>
      <c r="N284" s="4" t="str">
        <f>IF(AND(OR(I284="Motorvejsstrækning",I284="Frakørselsflettestrækning",I284="Tilkørselsflettestrækning"),Inddata!O299=""),3,IF(AND(OR(I284="Motorvejsstrækning",I284="Frakørselsflettestrækning",I284="Tilkørselsflettestrækning"),Inddata!O299&lt;11,Inddata!O299&gt;-0.00000001),Inddata!O299,"Irrelevant"))</f>
        <v>Irrelevant</v>
      </c>
      <c r="O284" s="4" t="str">
        <f>IF(AND(OR(I284="Motorvejsstrækning",I284="Frakørselsflettestrækning",I284="Tilkørselsflettestrækning",I284="Frakørselsrampe",I284="Tilkørselsrampe"),Inddata!P299=""),0.5,IF(AND(OR(I284="Motorvejsstrækning",I284="Frakørselsflettestrækning",I284="Tilkørselsflettestrækning",I284="Frakørselsrampe",I284="Tilkørselsrampe"),Inddata!P299&gt;-0.00000001,Inddata!P299&lt;11),Inddata!P299,"Irrelevant"))</f>
        <v>Irrelevant</v>
      </c>
      <c r="P284" s="4" t="str">
        <f>IF(AND(OR(I284="Motorvejsstrækning",I284="Frakørselsflettestrækning",I284="Tilkørselsflettestrækning"),Inddata!Q299=""),5,IF(AND(OR(I284="Motorvejsstrækning",I284="Frakørselsflettestrækning",I284="Tilkørselsflettestrækning"),Inddata!Q299&gt;-0.00000001,Inddata!Q299&lt;101),Inddata!Q299,"Irrelevant"))</f>
        <v>Irrelevant</v>
      </c>
      <c r="Q284" s="4" t="str">
        <f>IF(AND(OR(I284="Motorvejsstrækning",I284="Frakørselsflettestrækning",I284="Tilkørselsflettestrækning"),Inddata!R299=""),"Lige",IF(AND(OR(I284="Motorvejsstrækning",I284="Frakørselsflettestrækning",I284="Tilkørselsflettestrækning"),Inddata!R299&gt;10),Inddata!R299,"Irrelevant"))</f>
        <v>Irrelevant</v>
      </c>
      <c r="R284" s="4" t="str">
        <f>IF(Q284="Lige",0,IF(AND(OR(I284="Motorvejsstrækning",I284="Frakørselsflettestrækning",I284="Tilkørselsflettestrækning"),OR(Inddata!S299="",Inddata!S299&gt;(G284*1000))),G284*1000,IF(AND(OR(I284="Motorvejsstrækning",I284="Frakørselsflettestrækning",I284="Tilkørselsflettestrækning"),Inddata!S299&gt;0),Inddata!S299,"Irrelevant")))</f>
        <v>Irrelevant</v>
      </c>
      <c r="S284" s="4" t="str">
        <f>IF(AND(OR(I284="Motorvejsstrækning",I284="Frakørselsflettestrækning",I284="Tilkørselsflettestrækning"),Inddata!T299=""),"Lige",IF(AND(OR(I284="Motorvejsstrækning",I284="Frakørselsflettestrækning",I284="Tilkørselsflettestrækning"),Inddata!T299&gt;10),Inddata!T299,"Irrelevant"))</f>
        <v>Irrelevant</v>
      </c>
      <c r="T284" s="4" t="str">
        <f>IF(S284="Lige",0,IF(R284="Irrelevant","Irrelevant",IF(AND(OR(I284="Motorvejsstrækning",I284="Frakørselsflettestrækning",I284="Tilkørselsflettestrækning"),OR(Inddata!U299="",Inddata!U299&gt;(G284*1000-R284))),G284*1000-R284,IF(AND(OR(I284="Motorvejsstrækning",I284="Frakørselsflettestrækning",I284="Tilkørselsflettestrækning"),Inddata!U299&gt;0),Inddata!U299,"Irrelevant"))))</f>
        <v>Irrelevant</v>
      </c>
      <c r="U284" s="4" t="str">
        <f>IF(AND(OR(I284="Motorvejsstrækning",I284="Frakørselsflettestrækning",I284="Tilkørselsflettestrækning",I284="Frakørselsrampe",I284="Tilkørselsrampe"),Inddata!V299=""),"Nej",IF(OR(I284="Motorvejsstrækning",I284="Frakørselsflettestrækning",I284="Tilkørselsflettestrækning",I284="Frakørselsrampe",I284="Tilkørselsrampe"),Inddata!V299,"Irrelevant"))</f>
        <v>Irrelevant</v>
      </c>
      <c r="V284" s="4" t="str">
        <f>IF(W284="Lige",IF(AND(OR(I284="Frakørselsrampe",I284="Tilkørselsrampe"),Inddata!W299=""),"Lige ruderrampe",IF(OR(I284="Frakørselsrampe",I284="Tilkørselsrampe"),Inddata!W299,"Irrelevant")),"Irrelevant")</f>
        <v>Irrelevant</v>
      </c>
      <c r="W284" s="4" t="str">
        <f>IF(AND(OR(I284="Frakørselsrampe",I284="Tilkørselsrampe"),Inddata!X299=""),"Lige",IF(AND(OR(I284="Frakørselsrampe",I284="Tilkørselsrampe"),Inddata!X299&gt;10),Inddata!X299,"Irrelevant"))</f>
        <v>Irrelevant</v>
      </c>
      <c r="X284" s="4" t="str">
        <f>IF(AND(OR(I284="Frakørselsrampe",I284="Tilkørselsrampe"),OR(Inddata!Y299="",Inddata!Y299&gt;(G284*1000))),G284*1000,IF(AND(OR(I284="Frakørselsrampe",I284="Tilkørselsrampe"),Inddata!Y299&gt;0),Inddata!Y299,"Irrelevant"))</f>
        <v>Irrelevant</v>
      </c>
      <c r="Y284" s="4" t="str">
        <f>IF(AND(I284="Frakørselsrampe",Inddata!Z299=""),95,IF(AND(I284="Tilkørselsrampe",Inddata!Z299=""),45,IF(AND(OR(I284="Frakørselsrampe",I284="Tilkørselsrampe"),Inddata!Z299&gt;4,Inddata!Z299&lt;200),Inddata!Z299,"Irrelevant")))</f>
        <v>Irrelevant</v>
      </c>
      <c r="Z284" s="4" t="str">
        <f>IF(AND(OR(I284="Frakørselsrampe",I284="Tilkørselsrampe"),Inddata!AA299=""),"Lige",IF(AND(OR(I284="Frakørselsrampe",I284="Tilkørselsrampe"),Inddata!AA299&gt;10),Inddata!AA299,"Irrelevant"))</f>
        <v>Irrelevant</v>
      </c>
      <c r="AA284" s="4" t="str">
        <f>IF(X284="Irrelevant","Irrelevant",IF(AND(OR(I284="Frakørselsrampe",I284="Tilkørselsrampe"),OR(Inddata!AB299="",Inddata!AB299&gt;(G284*1000-X284))),G284*1000-X284,IF(AND(OR(I284="Frakørselsrampe",I284="Tilkørselsrampe"),Inddata!AB299&gt;0),Inddata!AB299,"Irrelevant")))</f>
        <v>Irrelevant</v>
      </c>
      <c r="AB284" s="4" t="str">
        <f>IF(AND(I284="Frakørselsrampe",Inddata!AC299=""),60,IF(AND(I284="Tilkørselsrampe",Inddata!AC299=""),80,IF(AND(OR(I284="Frakørselsrampe",I284="Tilkørselsrampe"),Inddata!AC299&gt;4,Inddata!AC299&lt;200),Inddata!AC299,"Irrelevant")))</f>
        <v>Irrelevant</v>
      </c>
      <c r="AC284" s="4" t="str">
        <f>IF(AND(OR(I284="Motorvejsstrækning",I284="Frakørselsflettestrækning",I284="Tilkørselsflettestrækning"),Inddata!AD299=""),"Nej",IF(OR(I284="Motorvejsstrækning",I284="Frakørselsflettestrækning",I284="Tilkørselsflettestrækning"),Inddata!AD299,"Irrelevant"))</f>
        <v>Irrelevant</v>
      </c>
      <c r="AD284" s="4" t="str">
        <f>IF(AND(OR(I284="Motorvejsstrækning",I284="Frakørselsflettestrækning",I284="Tilkørselsflettestrækning"),Inddata!AE299=""),"130 km/t",IF(OR(I284="Motorvejsstrækning",I284="Frakørselsflettestrækning",I284="Tilkørselsflettestrækning"),Inddata!AE299,"Irrelevant"))</f>
        <v>Irrelevant</v>
      </c>
      <c r="AE284" s="4" t="str">
        <f>IF(AND(I284="Tilkørselsflettestrækning",Inddata!AF299=""),"Nej",IF(I284="Tilkørselsflettestrækning",Inddata!AF299,"Irrelevant"))</f>
        <v>Irrelevant</v>
      </c>
      <c r="AF284" s="4" t="str">
        <f>IF(AND(AE284="Ja",Inddata!AG299&gt;0,Inddata!AG299&lt;1.00000001),Inddata!AG299,IF(OR(AE284="Nej",AE284="Ja"),0,"Irrelevant"))</f>
        <v>Irrelevant</v>
      </c>
    </row>
    <row r="285" spans="1:32" x14ac:dyDescent="0.25">
      <c r="A285" s="4" t="str">
        <f>IF(Inddata!A300="","",Inddata!A300)</f>
        <v/>
      </c>
      <c r="B285" s="4" t="str">
        <f>IF(Inddata!B300="","",Inddata!B300)</f>
        <v/>
      </c>
      <c r="C285" s="4" t="str">
        <f>IF(Inddata!C300="","",Inddata!C300)</f>
        <v/>
      </c>
      <c r="D285" s="4" t="str">
        <f>IF(Inddata!D300="","",Inddata!D300)</f>
        <v/>
      </c>
      <c r="E285" s="4" t="str">
        <f>IF(Inddata!E300="","",Inddata!E300)</f>
        <v/>
      </c>
      <c r="F285" s="4" t="str">
        <f>IF(Inddata!F300="","",Inddata!F300)</f>
        <v/>
      </c>
      <c r="G285" s="4">
        <f>IF(Inddata!G300="","",Inddata!G300)</f>
        <v>0</v>
      </c>
      <c r="H285" s="4" t="str">
        <f>IF(Inddata!H300&gt;0.5,Inddata!H300,"")</f>
        <v/>
      </c>
      <c r="I285" s="4" t="str">
        <f>IF(Inddata!I300="","",Inddata!I300)</f>
        <v/>
      </c>
      <c r="J285" s="4" t="str">
        <f>IF(AND(OR(I285="Motorvejsstrækning",I285="Frakørselsflettestrækning",I285="Tilkørselsflettestrækning"),Inddata!K300=""),2,IF(AND(OR(I285="Motorvejsstrækning",I285="Frakørselsflettestrækning",I285="Tilkørselsflettestrækning"),Inddata!K300&gt;0.5,Inddata!K300&lt;21),Inddata!K300,"Irrelevant"))</f>
        <v>Irrelevant</v>
      </c>
      <c r="K285" s="4" t="str">
        <f>IF(AND(OR(I285="Motorvejsstrækning",I285="Frakørselsflettestrækning",I285="Tilkørselsflettestrækning",I285="Frakørselsrampe",I285="Tilkørselsrampe"),Inddata!L300=""),3.5,IF(AND(OR(I285="Motorvejsstrækning",I285="Frakørselsflettestrækning",I285="Tilkørselsflettestrækning",I285="Frakørselsrampe",I285="Tilkørselsrampe"),Inddata!L300&gt;1.5,Inddata!L300&lt;11),Inddata!L300,"Irrelevant"))</f>
        <v>Irrelevant</v>
      </c>
      <c r="L285" s="4" t="str">
        <f>IF(AND(I285="Motorvejsstrækning",Inddata!M300=""),"Nej",IF(I285="Motorvejsstrækning",Inddata!M300,"Irrelevant"))</f>
        <v>Irrelevant</v>
      </c>
      <c r="M285" s="4" t="str">
        <f>IF(AND(L285="Ja",Inddata!N300&gt;0,Inddata!N300&lt;1.00000001),Inddata!N300,IF(OR(L285="Nej",L285="Ja"),0,"Irrelevant"))</f>
        <v>Irrelevant</v>
      </c>
      <c r="N285" s="4" t="str">
        <f>IF(AND(OR(I285="Motorvejsstrækning",I285="Frakørselsflettestrækning",I285="Tilkørselsflettestrækning"),Inddata!O300=""),3,IF(AND(OR(I285="Motorvejsstrækning",I285="Frakørselsflettestrækning",I285="Tilkørselsflettestrækning"),Inddata!O300&lt;11,Inddata!O300&gt;-0.00000001),Inddata!O300,"Irrelevant"))</f>
        <v>Irrelevant</v>
      </c>
      <c r="O285" s="4" t="str">
        <f>IF(AND(OR(I285="Motorvejsstrækning",I285="Frakørselsflettestrækning",I285="Tilkørselsflettestrækning",I285="Frakørselsrampe",I285="Tilkørselsrampe"),Inddata!P300=""),0.5,IF(AND(OR(I285="Motorvejsstrækning",I285="Frakørselsflettestrækning",I285="Tilkørselsflettestrækning",I285="Frakørselsrampe",I285="Tilkørselsrampe"),Inddata!P300&gt;-0.00000001,Inddata!P300&lt;11),Inddata!P300,"Irrelevant"))</f>
        <v>Irrelevant</v>
      </c>
      <c r="P285" s="4" t="str">
        <f>IF(AND(OR(I285="Motorvejsstrækning",I285="Frakørselsflettestrækning",I285="Tilkørselsflettestrækning"),Inddata!Q300=""),5,IF(AND(OR(I285="Motorvejsstrækning",I285="Frakørselsflettestrækning",I285="Tilkørselsflettestrækning"),Inddata!Q300&gt;-0.00000001,Inddata!Q300&lt;101),Inddata!Q300,"Irrelevant"))</f>
        <v>Irrelevant</v>
      </c>
      <c r="Q285" s="4" t="str">
        <f>IF(AND(OR(I285="Motorvejsstrækning",I285="Frakørselsflettestrækning",I285="Tilkørselsflettestrækning"),Inddata!R300=""),"Lige",IF(AND(OR(I285="Motorvejsstrækning",I285="Frakørselsflettestrækning",I285="Tilkørselsflettestrækning"),Inddata!R300&gt;10),Inddata!R300,"Irrelevant"))</f>
        <v>Irrelevant</v>
      </c>
      <c r="R285" s="4" t="str">
        <f>IF(Q285="Lige",0,IF(AND(OR(I285="Motorvejsstrækning",I285="Frakørselsflettestrækning",I285="Tilkørselsflettestrækning"),OR(Inddata!S300="",Inddata!S300&gt;(G285*1000))),G285*1000,IF(AND(OR(I285="Motorvejsstrækning",I285="Frakørselsflettestrækning",I285="Tilkørselsflettestrækning"),Inddata!S300&gt;0),Inddata!S300,"Irrelevant")))</f>
        <v>Irrelevant</v>
      </c>
      <c r="S285" s="4" t="str">
        <f>IF(AND(OR(I285="Motorvejsstrækning",I285="Frakørselsflettestrækning",I285="Tilkørselsflettestrækning"),Inddata!T300=""),"Lige",IF(AND(OR(I285="Motorvejsstrækning",I285="Frakørselsflettestrækning",I285="Tilkørselsflettestrækning"),Inddata!T300&gt;10),Inddata!T300,"Irrelevant"))</f>
        <v>Irrelevant</v>
      </c>
      <c r="T285" s="4" t="str">
        <f>IF(S285="Lige",0,IF(R285="Irrelevant","Irrelevant",IF(AND(OR(I285="Motorvejsstrækning",I285="Frakørselsflettestrækning",I285="Tilkørselsflettestrækning"),OR(Inddata!U300="",Inddata!U300&gt;(G285*1000-R285))),G285*1000-R285,IF(AND(OR(I285="Motorvejsstrækning",I285="Frakørselsflettestrækning",I285="Tilkørselsflettestrækning"),Inddata!U300&gt;0),Inddata!U300,"Irrelevant"))))</f>
        <v>Irrelevant</v>
      </c>
      <c r="U285" s="4" t="str">
        <f>IF(AND(OR(I285="Motorvejsstrækning",I285="Frakørselsflettestrækning",I285="Tilkørselsflettestrækning",I285="Frakørselsrampe",I285="Tilkørselsrampe"),Inddata!V300=""),"Nej",IF(OR(I285="Motorvejsstrækning",I285="Frakørselsflettestrækning",I285="Tilkørselsflettestrækning",I285="Frakørselsrampe",I285="Tilkørselsrampe"),Inddata!V300,"Irrelevant"))</f>
        <v>Irrelevant</v>
      </c>
      <c r="V285" s="4" t="str">
        <f>IF(W285="Lige",IF(AND(OR(I285="Frakørselsrampe",I285="Tilkørselsrampe"),Inddata!W300=""),"Lige ruderrampe",IF(OR(I285="Frakørselsrampe",I285="Tilkørselsrampe"),Inddata!W300,"Irrelevant")),"Irrelevant")</f>
        <v>Irrelevant</v>
      </c>
      <c r="W285" s="4" t="str">
        <f>IF(AND(OR(I285="Frakørselsrampe",I285="Tilkørselsrampe"),Inddata!X300=""),"Lige",IF(AND(OR(I285="Frakørselsrampe",I285="Tilkørselsrampe"),Inddata!X300&gt;10),Inddata!X300,"Irrelevant"))</f>
        <v>Irrelevant</v>
      </c>
      <c r="X285" s="4" t="str">
        <f>IF(AND(OR(I285="Frakørselsrampe",I285="Tilkørselsrampe"),OR(Inddata!Y300="",Inddata!Y300&gt;(G285*1000))),G285*1000,IF(AND(OR(I285="Frakørselsrampe",I285="Tilkørselsrampe"),Inddata!Y300&gt;0),Inddata!Y300,"Irrelevant"))</f>
        <v>Irrelevant</v>
      </c>
      <c r="Y285" s="4" t="str">
        <f>IF(AND(I285="Frakørselsrampe",Inddata!Z300=""),95,IF(AND(I285="Tilkørselsrampe",Inddata!Z300=""),45,IF(AND(OR(I285="Frakørselsrampe",I285="Tilkørselsrampe"),Inddata!Z300&gt;4,Inddata!Z300&lt;200),Inddata!Z300,"Irrelevant")))</f>
        <v>Irrelevant</v>
      </c>
      <c r="Z285" s="4" t="str">
        <f>IF(AND(OR(I285="Frakørselsrampe",I285="Tilkørselsrampe"),Inddata!AA300=""),"Lige",IF(AND(OR(I285="Frakørselsrampe",I285="Tilkørselsrampe"),Inddata!AA300&gt;10),Inddata!AA300,"Irrelevant"))</f>
        <v>Irrelevant</v>
      </c>
      <c r="AA285" s="4" t="str">
        <f>IF(X285="Irrelevant","Irrelevant",IF(AND(OR(I285="Frakørselsrampe",I285="Tilkørselsrampe"),OR(Inddata!AB300="",Inddata!AB300&gt;(G285*1000-X285))),G285*1000-X285,IF(AND(OR(I285="Frakørselsrampe",I285="Tilkørselsrampe"),Inddata!AB300&gt;0),Inddata!AB300,"Irrelevant")))</f>
        <v>Irrelevant</v>
      </c>
      <c r="AB285" s="4" t="str">
        <f>IF(AND(I285="Frakørselsrampe",Inddata!AC300=""),60,IF(AND(I285="Tilkørselsrampe",Inddata!AC300=""),80,IF(AND(OR(I285="Frakørselsrampe",I285="Tilkørselsrampe"),Inddata!AC300&gt;4,Inddata!AC300&lt;200),Inddata!AC300,"Irrelevant")))</f>
        <v>Irrelevant</v>
      </c>
      <c r="AC285" s="4" t="str">
        <f>IF(AND(OR(I285="Motorvejsstrækning",I285="Frakørselsflettestrækning",I285="Tilkørselsflettestrækning"),Inddata!AD300=""),"Nej",IF(OR(I285="Motorvejsstrækning",I285="Frakørselsflettestrækning",I285="Tilkørselsflettestrækning"),Inddata!AD300,"Irrelevant"))</f>
        <v>Irrelevant</v>
      </c>
      <c r="AD285" s="4" t="str">
        <f>IF(AND(OR(I285="Motorvejsstrækning",I285="Frakørselsflettestrækning",I285="Tilkørselsflettestrækning"),Inddata!AE300=""),"130 km/t",IF(OR(I285="Motorvejsstrækning",I285="Frakørselsflettestrækning",I285="Tilkørselsflettestrækning"),Inddata!AE300,"Irrelevant"))</f>
        <v>Irrelevant</v>
      </c>
      <c r="AE285" s="4" t="str">
        <f>IF(AND(I285="Tilkørselsflettestrækning",Inddata!AF300=""),"Nej",IF(I285="Tilkørselsflettestrækning",Inddata!AF300,"Irrelevant"))</f>
        <v>Irrelevant</v>
      </c>
      <c r="AF285" s="4" t="str">
        <f>IF(AND(AE285="Ja",Inddata!AG300&gt;0,Inddata!AG300&lt;1.00000001),Inddata!AG300,IF(OR(AE285="Nej",AE285="Ja"),0,"Irrelevant"))</f>
        <v>Irrelevant</v>
      </c>
    </row>
    <row r="286" spans="1:32" x14ac:dyDescent="0.25">
      <c r="A286" s="4" t="str">
        <f>IF(Inddata!A301="","",Inddata!A301)</f>
        <v/>
      </c>
      <c r="B286" s="4" t="str">
        <f>IF(Inddata!B301="","",Inddata!B301)</f>
        <v/>
      </c>
      <c r="C286" s="4" t="str">
        <f>IF(Inddata!C301="","",Inddata!C301)</f>
        <v/>
      </c>
      <c r="D286" s="4" t="str">
        <f>IF(Inddata!D301="","",Inddata!D301)</f>
        <v/>
      </c>
      <c r="E286" s="4" t="str">
        <f>IF(Inddata!E301="","",Inddata!E301)</f>
        <v/>
      </c>
      <c r="F286" s="4" t="str">
        <f>IF(Inddata!F301="","",Inddata!F301)</f>
        <v/>
      </c>
      <c r="G286" s="4">
        <f>IF(Inddata!G301="","",Inddata!G301)</f>
        <v>0</v>
      </c>
      <c r="H286" s="4" t="str">
        <f>IF(Inddata!H301&gt;0.5,Inddata!H301,"")</f>
        <v/>
      </c>
      <c r="I286" s="4" t="str">
        <f>IF(Inddata!I301="","",Inddata!I301)</f>
        <v/>
      </c>
      <c r="J286" s="4" t="str">
        <f>IF(AND(OR(I286="Motorvejsstrækning",I286="Frakørselsflettestrækning",I286="Tilkørselsflettestrækning"),Inddata!K301=""),2,IF(AND(OR(I286="Motorvejsstrækning",I286="Frakørselsflettestrækning",I286="Tilkørselsflettestrækning"),Inddata!K301&gt;0.5,Inddata!K301&lt;21),Inddata!K301,"Irrelevant"))</f>
        <v>Irrelevant</v>
      </c>
      <c r="K286" s="4" t="str">
        <f>IF(AND(OR(I286="Motorvejsstrækning",I286="Frakørselsflettestrækning",I286="Tilkørselsflettestrækning",I286="Frakørselsrampe",I286="Tilkørselsrampe"),Inddata!L301=""),3.5,IF(AND(OR(I286="Motorvejsstrækning",I286="Frakørselsflettestrækning",I286="Tilkørselsflettestrækning",I286="Frakørselsrampe",I286="Tilkørselsrampe"),Inddata!L301&gt;1.5,Inddata!L301&lt;11),Inddata!L301,"Irrelevant"))</f>
        <v>Irrelevant</v>
      </c>
      <c r="L286" s="4" t="str">
        <f>IF(AND(I286="Motorvejsstrækning",Inddata!M301=""),"Nej",IF(I286="Motorvejsstrækning",Inddata!M301,"Irrelevant"))</f>
        <v>Irrelevant</v>
      </c>
      <c r="M286" s="4" t="str">
        <f>IF(AND(L286="Ja",Inddata!N301&gt;0,Inddata!N301&lt;1.00000001),Inddata!N301,IF(OR(L286="Nej",L286="Ja"),0,"Irrelevant"))</f>
        <v>Irrelevant</v>
      </c>
      <c r="N286" s="4" t="str">
        <f>IF(AND(OR(I286="Motorvejsstrækning",I286="Frakørselsflettestrækning",I286="Tilkørselsflettestrækning"),Inddata!O301=""),3,IF(AND(OR(I286="Motorvejsstrækning",I286="Frakørselsflettestrækning",I286="Tilkørselsflettestrækning"),Inddata!O301&lt;11,Inddata!O301&gt;-0.00000001),Inddata!O301,"Irrelevant"))</f>
        <v>Irrelevant</v>
      </c>
      <c r="O286" s="4" t="str">
        <f>IF(AND(OR(I286="Motorvejsstrækning",I286="Frakørselsflettestrækning",I286="Tilkørselsflettestrækning",I286="Frakørselsrampe",I286="Tilkørselsrampe"),Inddata!P301=""),0.5,IF(AND(OR(I286="Motorvejsstrækning",I286="Frakørselsflettestrækning",I286="Tilkørselsflettestrækning",I286="Frakørselsrampe",I286="Tilkørselsrampe"),Inddata!P301&gt;-0.00000001,Inddata!P301&lt;11),Inddata!P301,"Irrelevant"))</f>
        <v>Irrelevant</v>
      </c>
      <c r="P286" s="4" t="str">
        <f>IF(AND(OR(I286="Motorvejsstrækning",I286="Frakørselsflettestrækning",I286="Tilkørselsflettestrækning"),Inddata!Q301=""),5,IF(AND(OR(I286="Motorvejsstrækning",I286="Frakørselsflettestrækning",I286="Tilkørselsflettestrækning"),Inddata!Q301&gt;-0.00000001,Inddata!Q301&lt;101),Inddata!Q301,"Irrelevant"))</f>
        <v>Irrelevant</v>
      </c>
      <c r="Q286" s="4" t="str">
        <f>IF(AND(OR(I286="Motorvejsstrækning",I286="Frakørselsflettestrækning",I286="Tilkørselsflettestrækning"),Inddata!R301=""),"Lige",IF(AND(OR(I286="Motorvejsstrækning",I286="Frakørselsflettestrækning",I286="Tilkørselsflettestrækning"),Inddata!R301&gt;10),Inddata!R301,"Irrelevant"))</f>
        <v>Irrelevant</v>
      </c>
      <c r="R286" s="4" t="str">
        <f>IF(Q286="Lige",0,IF(AND(OR(I286="Motorvejsstrækning",I286="Frakørselsflettestrækning",I286="Tilkørselsflettestrækning"),OR(Inddata!S301="",Inddata!S301&gt;(G286*1000))),G286*1000,IF(AND(OR(I286="Motorvejsstrækning",I286="Frakørselsflettestrækning",I286="Tilkørselsflettestrækning"),Inddata!S301&gt;0),Inddata!S301,"Irrelevant")))</f>
        <v>Irrelevant</v>
      </c>
      <c r="S286" s="4" t="str">
        <f>IF(AND(OR(I286="Motorvejsstrækning",I286="Frakørselsflettestrækning",I286="Tilkørselsflettestrækning"),Inddata!T301=""),"Lige",IF(AND(OR(I286="Motorvejsstrækning",I286="Frakørselsflettestrækning",I286="Tilkørselsflettestrækning"),Inddata!T301&gt;10),Inddata!T301,"Irrelevant"))</f>
        <v>Irrelevant</v>
      </c>
      <c r="T286" s="4" t="str">
        <f>IF(S286="Lige",0,IF(R286="Irrelevant","Irrelevant",IF(AND(OR(I286="Motorvejsstrækning",I286="Frakørselsflettestrækning",I286="Tilkørselsflettestrækning"),OR(Inddata!U301="",Inddata!U301&gt;(G286*1000-R286))),G286*1000-R286,IF(AND(OR(I286="Motorvejsstrækning",I286="Frakørselsflettestrækning",I286="Tilkørselsflettestrækning"),Inddata!U301&gt;0),Inddata!U301,"Irrelevant"))))</f>
        <v>Irrelevant</v>
      </c>
      <c r="U286" s="4" t="str">
        <f>IF(AND(OR(I286="Motorvejsstrækning",I286="Frakørselsflettestrækning",I286="Tilkørselsflettestrækning",I286="Frakørselsrampe",I286="Tilkørselsrampe"),Inddata!V301=""),"Nej",IF(OR(I286="Motorvejsstrækning",I286="Frakørselsflettestrækning",I286="Tilkørselsflettestrækning",I286="Frakørselsrampe",I286="Tilkørselsrampe"),Inddata!V301,"Irrelevant"))</f>
        <v>Irrelevant</v>
      </c>
      <c r="V286" s="4" t="str">
        <f>IF(W286="Lige",IF(AND(OR(I286="Frakørselsrampe",I286="Tilkørselsrampe"),Inddata!W301=""),"Lige ruderrampe",IF(OR(I286="Frakørselsrampe",I286="Tilkørselsrampe"),Inddata!W301,"Irrelevant")),"Irrelevant")</f>
        <v>Irrelevant</v>
      </c>
      <c r="W286" s="4" t="str">
        <f>IF(AND(OR(I286="Frakørselsrampe",I286="Tilkørselsrampe"),Inddata!X301=""),"Lige",IF(AND(OR(I286="Frakørselsrampe",I286="Tilkørselsrampe"),Inddata!X301&gt;10),Inddata!X301,"Irrelevant"))</f>
        <v>Irrelevant</v>
      </c>
      <c r="X286" s="4" t="str">
        <f>IF(AND(OR(I286="Frakørselsrampe",I286="Tilkørselsrampe"),OR(Inddata!Y301="",Inddata!Y301&gt;(G286*1000))),G286*1000,IF(AND(OR(I286="Frakørselsrampe",I286="Tilkørselsrampe"),Inddata!Y301&gt;0),Inddata!Y301,"Irrelevant"))</f>
        <v>Irrelevant</v>
      </c>
      <c r="Y286" s="4" t="str">
        <f>IF(AND(I286="Frakørselsrampe",Inddata!Z301=""),95,IF(AND(I286="Tilkørselsrampe",Inddata!Z301=""),45,IF(AND(OR(I286="Frakørselsrampe",I286="Tilkørselsrampe"),Inddata!Z301&gt;4,Inddata!Z301&lt;200),Inddata!Z301,"Irrelevant")))</f>
        <v>Irrelevant</v>
      </c>
      <c r="Z286" s="4" t="str">
        <f>IF(AND(OR(I286="Frakørselsrampe",I286="Tilkørselsrampe"),Inddata!AA301=""),"Lige",IF(AND(OR(I286="Frakørselsrampe",I286="Tilkørselsrampe"),Inddata!AA301&gt;10),Inddata!AA301,"Irrelevant"))</f>
        <v>Irrelevant</v>
      </c>
      <c r="AA286" s="4" t="str">
        <f>IF(X286="Irrelevant","Irrelevant",IF(AND(OR(I286="Frakørselsrampe",I286="Tilkørselsrampe"),OR(Inddata!AB301="",Inddata!AB301&gt;(G286*1000-X286))),G286*1000-X286,IF(AND(OR(I286="Frakørselsrampe",I286="Tilkørselsrampe"),Inddata!AB301&gt;0),Inddata!AB301,"Irrelevant")))</f>
        <v>Irrelevant</v>
      </c>
      <c r="AB286" s="4" t="str">
        <f>IF(AND(I286="Frakørselsrampe",Inddata!AC301=""),60,IF(AND(I286="Tilkørselsrampe",Inddata!AC301=""),80,IF(AND(OR(I286="Frakørselsrampe",I286="Tilkørselsrampe"),Inddata!AC301&gt;4,Inddata!AC301&lt;200),Inddata!AC301,"Irrelevant")))</f>
        <v>Irrelevant</v>
      </c>
      <c r="AC286" s="4" t="str">
        <f>IF(AND(OR(I286="Motorvejsstrækning",I286="Frakørselsflettestrækning",I286="Tilkørselsflettestrækning"),Inddata!AD301=""),"Nej",IF(OR(I286="Motorvejsstrækning",I286="Frakørselsflettestrækning",I286="Tilkørselsflettestrækning"),Inddata!AD301,"Irrelevant"))</f>
        <v>Irrelevant</v>
      </c>
      <c r="AD286" s="4" t="str">
        <f>IF(AND(OR(I286="Motorvejsstrækning",I286="Frakørselsflettestrækning",I286="Tilkørselsflettestrækning"),Inddata!AE301=""),"130 km/t",IF(OR(I286="Motorvejsstrækning",I286="Frakørselsflettestrækning",I286="Tilkørselsflettestrækning"),Inddata!AE301,"Irrelevant"))</f>
        <v>Irrelevant</v>
      </c>
      <c r="AE286" s="4" t="str">
        <f>IF(AND(I286="Tilkørselsflettestrækning",Inddata!AF301=""),"Nej",IF(I286="Tilkørselsflettestrækning",Inddata!AF301,"Irrelevant"))</f>
        <v>Irrelevant</v>
      </c>
      <c r="AF286" s="4" t="str">
        <f>IF(AND(AE286="Ja",Inddata!AG301&gt;0,Inddata!AG301&lt;1.00000001),Inddata!AG301,IF(OR(AE286="Nej",AE286="Ja"),0,"Irrelevant"))</f>
        <v>Irrelevant</v>
      </c>
    </row>
    <row r="287" spans="1:32" x14ac:dyDescent="0.25">
      <c r="A287" s="4" t="str">
        <f>IF(Inddata!A302="","",Inddata!A302)</f>
        <v/>
      </c>
      <c r="B287" s="4" t="str">
        <f>IF(Inddata!B302="","",Inddata!B302)</f>
        <v/>
      </c>
      <c r="C287" s="4" t="str">
        <f>IF(Inddata!C302="","",Inddata!C302)</f>
        <v/>
      </c>
      <c r="D287" s="4" t="str">
        <f>IF(Inddata!D302="","",Inddata!D302)</f>
        <v/>
      </c>
      <c r="E287" s="4" t="str">
        <f>IF(Inddata!E302="","",Inddata!E302)</f>
        <v/>
      </c>
      <c r="F287" s="4" t="str">
        <f>IF(Inddata!F302="","",Inddata!F302)</f>
        <v/>
      </c>
      <c r="G287" s="4">
        <f>IF(Inddata!G302="","",Inddata!G302)</f>
        <v>0</v>
      </c>
      <c r="H287" s="4" t="str">
        <f>IF(Inddata!H302&gt;0.5,Inddata!H302,"")</f>
        <v/>
      </c>
      <c r="I287" s="4" t="str">
        <f>IF(Inddata!I302="","",Inddata!I302)</f>
        <v/>
      </c>
      <c r="J287" s="4" t="str">
        <f>IF(AND(OR(I287="Motorvejsstrækning",I287="Frakørselsflettestrækning",I287="Tilkørselsflettestrækning"),Inddata!K302=""),2,IF(AND(OR(I287="Motorvejsstrækning",I287="Frakørselsflettestrækning",I287="Tilkørselsflettestrækning"),Inddata!K302&gt;0.5,Inddata!K302&lt;21),Inddata!K302,"Irrelevant"))</f>
        <v>Irrelevant</v>
      </c>
      <c r="K287" s="4" t="str">
        <f>IF(AND(OR(I287="Motorvejsstrækning",I287="Frakørselsflettestrækning",I287="Tilkørselsflettestrækning",I287="Frakørselsrampe",I287="Tilkørselsrampe"),Inddata!L302=""),3.5,IF(AND(OR(I287="Motorvejsstrækning",I287="Frakørselsflettestrækning",I287="Tilkørselsflettestrækning",I287="Frakørselsrampe",I287="Tilkørselsrampe"),Inddata!L302&gt;1.5,Inddata!L302&lt;11),Inddata!L302,"Irrelevant"))</f>
        <v>Irrelevant</v>
      </c>
      <c r="L287" s="4" t="str">
        <f>IF(AND(I287="Motorvejsstrækning",Inddata!M302=""),"Nej",IF(I287="Motorvejsstrækning",Inddata!M302,"Irrelevant"))</f>
        <v>Irrelevant</v>
      </c>
      <c r="M287" s="4" t="str">
        <f>IF(AND(L287="Ja",Inddata!N302&gt;0,Inddata!N302&lt;1.00000001),Inddata!N302,IF(OR(L287="Nej",L287="Ja"),0,"Irrelevant"))</f>
        <v>Irrelevant</v>
      </c>
      <c r="N287" s="4" t="str">
        <f>IF(AND(OR(I287="Motorvejsstrækning",I287="Frakørselsflettestrækning",I287="Tilkørselsflettestrækning"),Inddata!O302=""),3,IF(AND(OR(I287="Motorvejsstrækning",I287="Frakørselsflettestrækning",I287="Tilkørselsflettestrækning"),Inddata!O302&lt;11,Inddata!O302&gt;-0.00000001),Inddata!O302,"Irrelevant"))</f>
        <v>Irrelevant</v>
      </c>
      <c r="O287" s="4" t="str">
        <f>IF(AND(OR(I287="Motorvejsstrækning",I287="Frakørselsflettestrækning",I287="Tilkørselsflettestrækning",I287="Frakørselsrampe",I287="Tilkørselsrampe"),Inddata!P302=""),0.5,IF(AND(OR(I287="Motorvejsstrækning",I287="Frakørselsflettestrækning",I287="Tilkørselsflettestrækning",I287="Frakørselsrampe",I287="Tilkørselsrampe"),Inddata!P302&gt;-0.00000001,Inddata!P302&lt;11),Inddata!P302,"Irrelevant"))</f>
        <v>Irrelevant</v>
      </c>
      <c r="P287" s="4" t="str">
        <f>IF(AND(OR(I287="Motorvejsstrækning",I287="Frakørselsflettestrækning",I287="Tilkørselsflettestrækning"),Inddata!Q302=""),5,IF(AND(OR(I287="Motorvejsstrækning",I287="Frakørselsflettestrækning",I287="Tilkørselsflettestrækning"),Inddata!Q302&gt;-0.00000001,Inddata!Q302&lt;101),Inddata!Q302,"Irrelevant"))</f>
        <v>Irrelevant</v>
      </c>
      <c r="Q287" s="4" t="str">
        <f>IF(AND(OR(I287="Motorvejsstrækning",I287="Frakørselsflettestrækning",I287="Tilkørselsflettestrækning"),Inddata!R302=""),"Lige",IF(AND(OR(I287="Motorvejsstrækning",I287="Frakørselsflettestrækning",I287="Tilkørselsflettestrækning"),Inddata!R302&gt;10),Inddata!R302,"Irrelevant"))</f>
        <v>Irrelevant</v>
      </c>
      <c r="R287" s="4" t="str">
        <f>IF(Q287="Lige",0,IF(AND(OR(I287="Motorvejsstrækning",I287="Frakørselsflettestrækning",I287="Tilkørselsflettestrækning"),OR(Inddata!S302="",Inddata!S302&gt;(G287*1000))),G287*1000,IF(AND(OR(I287="Motorvejsstrækning",I287="Frakørselsflettestrækning",I287="Tilkørselsflettestrækning"),Inddata!S302&gt;0),Inddata!S302,"Irrelevant")))</f>
        <v>Irrelevant</v>
      </c>
      <c r="S287" s="4" t="str">
        <f>IF(AND(OR(I287="Motorvejsstrækning",I287="Frakørselsflettestrækning",I287="Tilkørselsflettestrækning"),Inddata!T302=""),"Lige",IF(AND(OR(I287="Motorvejsstrækning",I287="Frakørselsflettestrækning",I287="Tilkørselsflettestrækning"),Inddata!T302&gt;10),Inddata!T302,"Irrelevant"))</f>
        <v>Irrelevant</v>
      </c>
      <c r="T287" s="4" t="str">
        <f>IF(S287="Lige",0,IF(R287="Irrelevant","Irrelevant",IF(AND(OR(I287="Motorvejsstrækning",I287="Frakørselsflettestrækning",I287="Tilkørselsflettestrækning"),OR(Inddata!U302="",Inddata!U302&gt;(G287*1000-R287))),G287*1000-R287,IF(AND(OR(I287="Motorvejsstrækning",I287="Frakørselsflettestrækning",I287="Tilkørselsflettestrækning"),Inddata!U302&gt;0),Inddata!U302,"Irrelevant"))))</f>
        <v>Irrelevant</v>
      </c>
      <c r="U287" s="4" t="str">
        <f>IF(AND(OR(I287="Motorvejsstrækning",I287="Frakørselsflettestrækning",I287="Tilkørselsflettestrækning",I287="Frakørselsrampe",I287="Tilkørselsrampe"),Inddata!V302=""),"Nej",IF(OR(I287="Motorvejsstrækning",I287="Frakørselsflettestrækning",I287="Tilkørselsflettestrækning",I287="Frakørselsrampe",I287="Tilkørselsrampe"),Inddata!V302,"Irrelevant"))</f>
        <v>Irrelevant</v>
      </c>
      <c r="V287" s="4" t="str">
        <f>IF(W287="Lige",IF(AND(OR(I287="Frakørselsrampe",I287="Tilkørselsrampe"),Inddata!W302=""),"Lige ruderrampe",IF(OR(I287="Frakørselsrampe",I287="Tilkørselsrampe"),Inddata!W302,"Irrelevant")),"Irrelevant")</f>
        <v>Irrelevant</v>
      </c>
      <c r="W287" s="4" t="str">
        <f>IF(AND(OR(I287="Frakørselsrampe",I287="Tilkørselsrampe"),Inddata!X302=""),"Lige",IF(AND(OR(I287="Frakørselsrampe",I287="Tilkørselsrampe"),Inddata!X302&gt;10),Inddata!X302,"Irrelevant"))</f>
        <v>Irrelevant</v>
      </c>
      <c r="X287" s="4" t="str">
        <f>IF(AND(OR(I287="Frakørselsrampe",I287="Tilkørselsrampe"),OR(Inddata!Y302="",Inddata!Y302&gt;(G287*1000))),G287*1000,IF(AND(OR(I287="Frakørselsrampe",I287="Tilkørselsrampe"),Inddata!Y302&gt;0),Inddata!Y302,"Irrelevant"))</f>
        <v>Irrelevant</v>
      </c>
      <c r="Y287" s="4" t="str">
        <f>IF(AND(I287="Frakørselsrampe",Inddata!Z302=""),95,IF(AND(I287="Tilkørselsrampe",Inddata!Z302=""),45,IF(AND(OR(I287="Frakørselsrampe",I287="Tilkørselsrampe"),Inddata!Z302&gt;4,Inddata!Z302&lt;200),Inddata!Z302,"Irrelevant")))</f>
        <v>Irrelevant</v>
      </c>
      <c r="Z287" s="4" t="str">
        <f>IF(AND(OR(I287="Frakørselsrampe",I287="Tilkørselsrampe"),Inddata!AA302=""),"Lige",IF(AND(OR(I287="Frakørselsrampe",I287="Tilkørselsrampe"),Inddata!AA302&gt;10),Inddata!AA302,"Irrelevant"))</f>
        <v>Irrelevant</v>
      </c>
      <c r="AA287" s="4" t="str">
        <f>IF(X287="Irrelevant","Irrelevant",IF(AND(OR(I287="Frakørselsrampe",I287="Tilkørselsrampe"),OR(Inddata!AB302="",Inddata!AB302&gt;(G287*1000-X287))),G287*1000-X287,IF(AND(OR(I287="Frakørselsrampe",I287="Tilkørselsrampe"),Inddata!AB302&gt;0),Inddata!AB302,"Irrelevant")))</f>
        <v>Irrelevant</v>
      </c>
      <c r="AB287" s="4" t="str">
        <f>IF(AND(I287="Frakørselsrampe",Inddata!AC302=""),60,IF(AND(I287="Tilkørselsrampe",Inddata!AC302=""),80,IF(AND(OR(I287="Frakørselsrampe",I287="Tilkørselsrampe"),Inddata!AC302&gt;4,Inddata!AC302&lt;200),Inddata!AC302,"Irrelevant")))</f>
        <v>Irrelevant</v>
      </c>
      <c r="AC287" s="4" t="str">
        <f>IF(AND(OR(I287="Motorvejsstrækning",I287="Frakørselsflettestrækning",I287="Tilkørselsflettestrækning"),Inddata!AD302=""),"Nej",IF(OR(I287="Motorvejsstrækning",I287="Frakørselsflettestrækning",I287="Tilkørselsflettestrækning"),Inddata!AD302,"Irrelevant"))</f>
        <v>Irrelevant</v>
      </c>
      <c r="AD287" s="4" t="str">
        <f>IF(AND(OR(I287="Motorvejsstrækning",I287="Frakørselsflettestrækning",I287="Tilkørselsflettestrækning"),Inddata!AE302=""),"130 km/t",IF(OR(I287="Motorvejsstrækning",I287="Frakørselsflettestrækning",I287="Tilkørselsflettestrækning"),Inddata!AE302,"Irrelevant"))</f>
        <v>Irrelevant</v>
      </c>
      <c r="AE287" s="4" t="str">
        <f>IF(AND(I287="Tilkørselsflettestrækning",Inddata!AF302=""),"Nej",IF(I287="Tilkørselsflettestrækning",Inddata!AF302,"Irrelevant"))</f>
        <v>Irrelevant</v>
      </c>
      <c r="AF287" s="4" t="str">
        <f>IF(AND(AE287="Ja",Inddata!AG302&gt;0,Inddata!AG302&lt;1.00000001),Inddata!AG302,IF(OR(AE287="Nej",AE287="Ja"),0,"Irrelevant"))</f>
        <v>Irrelevant</v>
      </c>
    </row>
    <row r="288" spans="1:32" x14ac:dyDescent="0.25">
      <c r="A288" s="4" t="str">
        <f>IF(Inddata!A303="","",Inddata!A303)</f>
        <v/>
      </c>
      <c r="B288" s="4" t="str">
        <f>IF(Inddata!B303="","",Inddata!B303)</f>
        <v/>
      </c>
      <c r="C288" s="4" t="str">
        <f>IF(Inddata!C303="","",Inddata!C303)</f>
        <v/>
      </c>
      <c r="D288" s="4" t="str">
        <f>IF(Inddata!D303="","",Inddata!D303)</f>
        <v/>
      </c>
      <c r="E288" s="4" t="str">
        <f>IF(Inddata!E303="","",Inddata!E303)</f>
        <v/>
      </c>
      <c r="F288" s="4" t="str">
        <f>IF(Inddata!F303="","",Inddata!F303)</f>
        <v/>
      </c>
      <c r="G288" s="4">
        <f>IF(Inddata!G303="","",Inddata!G303)</f>
        <v>0</v>
      </c>
      <c r="H288" s="4" t="str">
        <f>IF(Inddata!H303&gt;0.5,Inddata!H303,"")</f>
        <v/>
      </c>
      <c r="I288" s="4" t="str">
        <f>IF(Inddata!I303="","",Inddata!I303)</f>
        <v/>
      </c>
      <c r="J288" s="4" t="str">
        <f>IF(AND(OR(I288="Motorvejsstrækning",I288="Frakørselsflettestrækning",I288="Tilkørselsflettestrækning"),Inddata!K303=""),2,IF(AND(OR(I288="Motorvejsstrækning",I288="Frakørselsflettestrækning",I288="Tilkørselsflettestrækning"),Inddata!K303&gt;0.5,Inddata!K303&lt;21),Inddata!K303,"Irrelevant"))</f>
        <v>Irrelevant</v>
      </c>
      <c r="K288" s="4" t="str">
        <f>IF(AND(OR(I288="Motorvejsstrækning",I288="Frakørselsflettestrækning",I288="Tilkørselsflettestrækning",I288="Frakørselsrampe",I288="Tilkørselsrampe"),Inddata!L303=""),3.5,IF(AND(OR(I288="Motorvejsstrækning",I288="Frakørselsflettestrækning",I288="Tilkørselsflettestrækning",I288="Frakørselsrampe",I288="Tilkørselsrampe"),Inddata!L303&gt;1.5,Inddata!L303&lt;11),Inddata!L303,"Irrelevant"))</f>
        <v>Irrelevant</v>
      </c>
      <c r="L288" s="4" t="str">
        <f>IF(AND(I288="Motorvejsstrækning",Inddata!M303=""),"Nej",IF(I288="Motorvejsstrækning",Inddata!M303,"Irrelevant"))</f>
        <v>Irrelevant</v>
      </c>
      <c r="M288" s="4" t="str">
        <f>IF(AND(L288="Ja",Inddata!N303&gt;0,Inddata!N303&lt;1.00000001),Inddata!N303,IF(OR(L288="Nej",L288="Ja"),0,"Irrelevant"))</f>
        <v>Irrelevant</v>
      </c>
      <c r="N288" s="4" t="str">
        <f>IF(AND(OR(I288="Motorvejsstrækning",I288="Frakørselsflettestrækning",I288="Tilkørselsflettestrækning"),Inddata!O303=""),3,IF(AND(OR(I288="Motorvejsstrækning",I288="Frakørselsflettestrækning",I288="Tilkørselsflettestrækning"),Inddata!O303&lt;11,Inddata!O303&gt;-0.00000001),Inddata!O303,"Irrelevant"))</f>
        <v>Irrelevant</v>
      </c>
      <c r="O288" s="4" t="str">
        <f>IF(AND(OR(I288="Motorvejsstrækning",I288="Frakørselsflettestrækning",I288="Tilkørselsflettestrækning",I288="Frakørselsrampe",I288="Tilkørselsrampe"),Inddata!P303=""),0.5,IF(AND(OR(I288="Motorvejsstrækning",I288="Frakørselsflettestrækning",I288="Tilkørselsflettestrækning",I288="Frakørselsrampe",I288="Tilkørselsrampe"),Inddata!P303&gt;-0.00000001,Inddata!P303&lt;11),Inddata!P303,"Irrelevant"))</f>
        <v>Irrelevant</v>
      </c>
      <c r="P288" s="4" t="str">
        <f>IF(AND(OR(I288="Motorvejsstrækning",I288="Frakørselsflettestrækning",I288="Tilkørselsflettestrækning"),Inddata!Q303=""),5,IF(AND(OR(I288="Motorvejsstrækning",I288="Frakørselsflettestrækning",I288="Tilkørselsflettestrækning"),Inddata!Q303&gt;-0.00000001,Inddata!Q303&lt;101),Inddata!Q303,"Irrelevant"))</f>
        <v>Irrelevant</v>
      </c>
      <c r="Q288" s="4" t="str">
        <f>IF(AND(OR(I288="Motorvejsstrækning",I288="Frakørselsflettestrækning",I288="Tilkørselsflettestrækning"),Inddata!R303=""),"Lige",IF(AND(OR(I288="Motorvejsstrækning",I288="Frakørselsflettestrækning",I288="Tilkørselsflettestrækning"),Inddata!R303&gt;10),Inddata!R303,"Irrelevant"))</f>
        <v>Irrelevant</v>
      </c>
      <c r="R288" s="4" t="str">
        <f>IF(Q288="Lige",0,IF(AND(OR(I288="Motorvejsstrækning",I288="Frakørselsflettestrækning",I288="Tilkørselsflettestrækning"),OR(Inddata!S303="",Inddata!S303&gt;(G288*1000))),G288*1000,IF(AND(OR(I288="Motorvejsstrækning",I288="Frakørselsflettestrækning",I288="Tilkørselsflettestrækning"),Inddata!S303&gt;0),Inddata!S303,"Irrelevant")))</f>
        <v>Irrelevant</v>
      </c>
      <c r="S288" s="4" t="str">
        <f>IF(AND(OR(I288="Motorvejsstrækning",I288="Frakørselsflettestrækning",I288="Tilkørselsflettestrækning"),Inddata!T303=""),"Lige",IF(AND(OR(I288="Motorvejsstrækning",I288="Frakørselsflettestrækning",I288="Tilkørselsflettestrækning"),Inddata!T303&gt;10),Inddata!T303,"Irrelevant"))</f>
        <v>Irrelevant</v>
      </c>
      <c r="T288" s="4" t="str">
        <f>IF(S288="Lige",0,IF(R288="Irrelevant","Irrelevant",IF(AND(OR(I288="Motorvejsstrækning",I288="Frakørselsflettestrækning",I288="Tilkørselsflettestrækning"),OR(Inddata!U303="",Inddata!U303&gt;(G288*1000-R288))),G288*1000-R288,IF(AND(OR(I288="Motorvejsstrækning",I288="Frakørselsflettestrækning",I288="Tilkørselsflettestrækning"),Inddata!U303&gt;0),Inddata!U303,"Irrelevant"))))</f>
        <v>Irrelevant</v>
      </c>
      <c r="U288" s="4" t="str">
        <f>IF(AND(OR(I288="Motorvejsstrækning",I288="Frakørselsflettestrækning",I288="Tilkørselsflettestrækning",I288="Frakørselsrampe",I288="Tilkørselsrampe"),Inddata!V303=""),"Nej",IF(OR(I288="Motorvejsstrækning",I288="Frakørselsflettestrækning",I288="Tilkørselsflettestrækning",I288="Frakørselsrampe",I288="Tilkørselsrampe"),Inddata!V303,"Irrelevant"))</f>
        <v>Irrelevant</v>
      </c>
      <c r="V288" s="4" t="str">
        <f>IF(W288="Lige",IF(AND(OR(I288="Frakørselsrampe",I288="Tilkørselsrampe"),Inddata!W303=""),"Lige ruderrampe",IF(OR(I288="Frakørselsrampe",I288="Tilkørselsrampe"),Inddata!W303,"Irrelevant")),"Irrelevant")</f>
        <v>Irrelevant</v>
      </c>
      <c r="W288" s="4" t="str">
        <f>IF(AND(OR(I288="Frakørselsrampe",I288="Tilkørselsrampe"),Inddata!X303=""),"Lige",IF(AND(OR(I288="Frakørselsrampe",I288="Tilkørselsrampe"),Inddata!X303&gt;10),Inddata!X303,"Irrelevant"))</f>
        <v>Irrelevant</v>
      </c>
      <c r="X288" s="4" t="str">
        <f>IF(AND(OR(I288="Frakørselsrampe",I288="Tilkørselsrampe"),OR(Inddata!Y303="",Inddata!Y303&gt;(G288*1000))),G288*1000,IF(AND(OR(I288="Frakørselsrampe",I288="Tilkørselsrampe"),Inddata!Y303&gt;0),Inddata!Y303,"Irrelevant"))</f>
        <v>Irrelevant</v>
      </c>
      <c r="Y288" s="4" t="str">
        <f>IF(AND(I288="Frakørselsrampe",Inddata!Z303=""),95,IF(AND(I288="Tilkørselsrampe",Inddata!Z303=""),45,IF(AND(OR(I288="Frakørselsrampe",I288="Tilkørselsrampe"),Inddata!Z303&gt;4,Inddata!Z303&lt;200),Inddata!Z303,"Irrelevant")))</f>
        <v>Irrelevant</v>
      </c>
      <c r="Z288" s="4" t="str">
        <f>IF(AND(OR(I288="Frakørselsrampe",I288="Tilkørselsrampe"),Inddata!AA303=""),"Lige",IF(AND(OR(I288="Frakørselsrampe",I288="Tilkørselsrampe"),Inddata!AA303&gt;10),Inddata!AA303,"Irrelevant"))</f>
        <v>Irrelevant</v>
      </c>
      <c r="AA288" s="4" t="str">
        <f>IF(X288="Irrelevant","Irrelevant",IF(AND(OR(I288="Frakørselsrampe",I288="Tilkørselsrampe"),OR(Inddata!AB303="",Inddata!AB303&gt;(G288*1000-X288))),G288*1000-X288,IF(AND(OR(I288="Frakørselsrampe",I288="Tilkørselsrampe"),Inddata!AB303&gt;0),Inddata!AB303,"Irrelevant")))</f>
        <v>Irrelevant</v>
      </c>
      <c r="AB288" s="4" t="str">
        <f>IF(AND(I288="Frakørselsrampe",Inddata!AC303=""),60,IF(AND(I288="Tilkørselsrampe",Inddata!AC303=""),80,IF(AND(OR(I288="Frakørselsrampe",I288="Tilkørselsrampe"),Inddata!AC303&gt;4,Inddata!AC303&lt;200),Inddata!AC303,"Irrelevant")))</f>
        <v>Irrelevant</v>
      </c>
      <c r="AC288" s="4" t="str">
        <f>IF(AND(OR(I288="Motorvejsstrækning",I288="Frakørselsflettestrækning",I288="Tilkørselsflettestrækning"),Inddata!AD303=""),"Nej",IF(OR(I288="Motorvejsstrækning",I288="Frakørselsflettestrækning",I288="Tilkørselsflettestrækning"),Inddata!AD303,"Irrelevant"))</f>
        <v>Irrelevant</v>
      </c>
      <c r="AD288" s="4" t="str">
        <f>IF(AND(OR(I288="Motorvejsstrækning",I288="Frakørselsflettestrækning",I288="Tilkørselsflettestrækning"),Inddata!AE303=""),"130 km/t",IF(OR(I288="Motorvejsstrækning",I288="Frakørselsflettestrækning",I288="Tilkørselsflettestrækning"),Inddata!AE303,"Irrelevant"))</f>
        <v>Irrelevant</v>
      </c>
      <c r="AE288" s="4" t="str">
        <f>IF(AND(I288="Tilkørselsflettestrækning",Inddata!AF303=""),"Nej",IF(I288="Tilkørselsflettestrækning",Inddata!AF303,"Irrelevant"))</f>
        <v>Irrelevant</v>
      </c>
      <c r="AF288" s="4" t="str">
        <f>IF(AND(AE288="Ja",Inddata!AG303&gt;0,Inddata!AG303&lt;1.00000001),Inddata!AG303,IF(OR(AE288="Nej",AE288="Ja"),0,"Irrelevant"))</f>
        <v>Irrelevant</v>
      </c>
    </row>
    <row r="289" spans="1:32" x14ac:dyDescent="0.25">
      <c r="A289" s="4" t="str">
        <f>IF(Inddata!A304="","",Inddata!A304)</f>
        <v/>
      </c>
      <c r="B289" s="4" t="str">
        <f>IF(Inddata!B304="","",Inddata!B304)</f>
        <v/>
      </c>
      <c r="C289" s="4" t="str">
        <f>IF(Inddata!C304="","",Inddata!C304)</f>
        <v/>
      </c>
      <c r="D289" s="4" t="str">
        <f>IF(Inddata!D304="","",Inddata!D304)</f>
        <v/>
      </c>
      <c r="E289" s="4" t="str">
        <f>IF(Inddata!E304="","",Inddata!E304)</f>
        <v/>
      </c>
      <c r="F289" s="4" t="str">
        <f>IF(Inddata!F304="","",Inddata!F304)</f>
        <v/>
      </c>
      <c r="G289" s="4">
        <f>IF(Inddata!G304="","",Inddata!G304)</f>
        <v>0</v>
      </c>
      <c r="H289" s="4" t="str">
        <f>IF(Inddata!H304&gt;0.5,Inddata!H304,"")</f>
        <v/>
      </c>
      <c r="I289" s="4" t="str">
        <f>IF(Inddata!I304="","",Inddata!I304)</f>
        <v/>
      </c>
      <c r="J289" s="4" t="str">
        <f>IF(AND(OR(I289="Motorvejsstrækning",I289="Frakørselsflettestrækning",I289="Tilkørselsflettestrækning"),Inddata!K304=""),2,IF(AND(OR(I289="Motorvejsstrækning",I289="Frakørselsflettestrækning",I289="Tilkørselsflettestrækning"),Inddata!K304&gt;0.5,Inddata!K304&lt;21),Inddata!K304,"Irrelevant"))</f>
        <v>Irrelevant</v>
      </c>
      <c r="K289" s="4" t="str">
        <f>IF(AND(OR(I289="Motorvejsstrækning",I289="Frakørselsflettestrækning",I289="Tilkørselsflettestrækning",I289="Frakørselsrampe",I289="Tilkørselsrampe"),Inddata!L304=""),3.5,IF(AND(OR(I289="Motorvejsstrækning",I289="Frakørselsflettestrækning",I289="Tilkørselsflettestrækning",I289="Frakørselsrampe",I289="Tilkørselsrampe"),Inddata!L304&gt;1.5,Inddata!L304&lt;11),Inddata!L304,"Irrelevant"))</f>
        <v>Irrelevant</v>
      </c>
      <c r="L289" s="4" t="str">
        <f>IF(AND(I289="Motorvejsstrækning",Inddata!M304=""),"Nej",IF(I289="Motorvejsstrækning",Inddata!M304,"Irrelevant"))</f>
        <v>Irrelevant</v>
      </c>
      <c r="M289" s="4" t="str">
        <f>IF(AND(L289="Ja",Inddata!N304&gt;0,Inddata!N304&lt;1.00000001),Inddata!N304,IF(OR(L289="Nej",L289="Ja"),0,"Irrelevant"))</f>
        <v>Irrelevant</v>
      </c>
      <c r="N289" s="4" t="str">
        <f>IF(AND(OR(I289="Motorvejsstrækning",I289="Frakørselsflettestrækning",I289="Tilkørselsflettestrækning"),Inddata!O304=""),3,IF(AND(OR(I289="Motorvejsstrækning",I289="Frakørselsflettestrækning",I289="Tilkørselsflettestrækning"),Inddata!O304&lt;11,Inddata!O304&gt;-0.00000001),Inddata!O304,"Irrelevant"))</f>
        <v>Irrelevant</v>
      </c>
      <c r="O289" s="4" t="str">
        <f>IF(AND(OR(I289="Motorvejsstrækning",I289="Frakørselsflettestrækning",I289="Tilkørselsflettestrækning",I289="Frakørselsrampe",I289="Tilkørselsrampe"),Inddata!P304=""),0.5,IF(AND(OR(I289="Motorvejsstrækning",I289="Frakørselsflettestrækning",I289="Tilkørselsflettestrækning",I289="Frakørselsrampe",I289="Tilkørselsrampe"),Inddata!P304&gt;-0.00000001,Inddata!P304&lt;11),Inddata!P304,"Irrelevant"))</f>
        <v>Irrelevant</v>
      </c>
      <c r="P289" s="4" t="str">
        <f>IF(AND(OR(I289="Motorvejsstrækning",I289="Frakørselsflettestrækning",I289="Tilkørselsflettestrækning"),Inddata!Q304=""),5,IF(AND(OR(I289="Motorvejsstrækning",I289="Frakørselsflettestrækning",I289="Tilkørselsflettestrækning"),Inddata!Q304&gt;-0.00000001,Inddata!Q304&lt;101),Inddata!Q304,"Irrelevant"))</f>
        <v>Irrelevant</v>
      </c>
      <c r="Q289" s="4" t="str">
        <f>IF(AND(OR(I289="Motorvejsstrækning",I289="Frakørselsflettestrækning",I289="Tilkørselsflettestrækning"),Inddata!R304=""),"Lige",IF(AND(OR(I289="Motorvejsstrækning",I289="Frakørselsflettestrækning",I289="Tilkørselsflettestrækning"),Inddata!R304&gt;10),Inddata!R304,"Irrelevant"))</f>
        <v>Irrelevant</v>
      </c>
      <c r="R289" s="4" t="str">
        <f>IF(Q289="Lige",0,IF(AND(OR(I289="Motorvejsstrækning",I289="Frakørselsflettestrækning",I289="Tilkørselsflettestrækning"),OR(Inddata!S304="",Inddata!S304&gt;(G289*1000))),G289*1000,IF(AND(OR(I289="Motorvejsstrækning",I289="Frakørselsflettestrækning",I289="Tilkørselsflettestrækning"),Inddata!S304&gt;0),Inddata!S304,"Irrelevant")))</f>
        <v>Irrelevant</v>
      </c>
      <c r="S289" s="4" t="str">
        <f>IF(AND(OR(I289="Motorvejsstrækning",I289="Frakørselsflettestrækning",I289="Tilkørselsflettestrækning"),Inddata!T304=""),"Lige",IF(AND(OR(I289="Motorvejsstrækning",I289="Frakørselsflettestrækning",I289="Tilkørselsflettestrækning"),Inddata!T304&gt;10),Inddata!T304,"Irrelevant"))</f>
        <v>Irrelevant</v>
      </c>
      <c r="T289" s="4" t="str">
        <f>IF(S289="Lige",0,IF(R289="Irrelevant","Irrelevant",IF(AND(OR(I289="Motorvejsstrækning",I289="Frakørselsflettestrækning",I289="Tilkørselsflettestrækning"),OR(Inddata!U304="",Inddata!U304&gt;(G289*1000-R289))),G289*1000-R289,IF(AND(OR(I289="Motorvejsstrækning",I289="Frakørselsflettestrækning",I289="Tilkørselsflettestrækning"),Inddata!U304&gt;0),Inddata!U304,"Irrelevant"))))</f>
        <v>Irrelevant</v>
      </c>
      <c r="U289" s="4" t="str">
        <f>IF(AND(OR(I289="Motorvejsstrækning",I289="Frakørselsflettestrækning",I289="Tilkørselsflettestrækning",I289="Frakørselsrampe",I289="Tilkørselsrampe"),Inddata!V304=""),"Nej",IF(OR(I289="Motorvejsstrækning",I289="Frakørselsflettestrækning",I289="Tilkørselsflettestrækning",I289="Frakørselsrampe",I289="Tilkørselsrampe"),Inddata!V304,"Irrelevant"))</f>
        <v>Irrelevant</v>
      </c>
      <c r="V289" s="4" t="str">
        <f>IF(W289="Lige",IF(AND(OR(I289="Frakørselsrampe",I289="Tilkørselsrampe"),Inddata!W304=""),"Lige ruderrampe",IF(OR(I289="Frakørselsrampe",I289="Tilkørselsrampe"),Inddata!W304,"Irrelevant")),"Irrelevant")</f>
        <v>Irrelevant</v>
      </c>
      <c r="W289" s="4" t="str">
        <f>IF(AND(OR(I289="Frakørselsrampe",I289="Tilkørselsrampe"),Inddata!X304=""),"Lige",IF(AND(OR(I289="Frakørselsrampe",I289="Tilkørselsrampe"),Inddata!X304&gt;10),Inddata!X304,"Irrelevant"))</f>
        <v>Irrelevant</v>
      </c>
      <c r="X289" s="4" t="str">
        <f>IF(AND(OR(I289="Frakørselsrampe",I289="Tilkørselsrampe"),OR(Inddata!Y304="",Inddata!Y304&gt;(G289*1000))),G289*1000,IF(AND(OR(I289="Frakørselsrampe",I289="Tilkørselsrampe"),Inddata!Y304&gt;0),Inddata!Y304,"Irrelevant"))</f>
        <v>Irrelevant</v>
      </c>
      <c r="Y289" s="4" t="str">
        <f>IF(AND(I289="Frakørselsrampe",Inddata!Z304=""),95,IF(AND(I289="Tilkørselsrampe",Inddata!Z304=""),45,IF(AND(OR(I289="Frakørselsrampe",I289="Tilkørselsrampe"),Inddata!Z304&gt;4,Inddata!Z304&lt;200),Inddata!Z304,"Irrelevant")))</f>
        <v>Irrelevant</v>
      </c>
      <c r="Z289" s="4" t="str">
        <f>IF(AND(OR(I289="Frakørselsrampe",I289="Tilkørselsrampe"),Inddata!AA304=""),"Lige",IF(AND(OR(I289="Frakørselsrampe",I289="Tilkørselsrampe"),Inddata!AA304&gt;10),Inddata!AA304,"Irrelevant"))</f>
        <v>Irrelevant</v>
      </c>
      <c r="AA289" s="4" t="str">
        <f>IF(X289="Irrelevant","Irrelevant",IF(AND(OR(I289="Frakørselsrampe",I289="Tilkørselsrampe"),OR(Inddata!AB304="",Inddata!AB304&gt;(G289*1000-X289))),G289*1000-X289,IF(AND(OR(I289="Frakørselsrampe",I289="Tilkørselsrampe"),Inddata!AB304&gt;0),Inddata!AB304,"Irrelevant")))</f>
        <v>Irrelevant</v>
      </c>
      <c r="AB289" s="4" t="str">
        <f>IF(AND(I289="Frakørselsrampe",Inddata!AC304=""),60,IF(AND(I289="Tilkørselsrampe",Inddata!AC304=""),80,IF(AND(OR(I289="Frakørselsrampe",I289="Tilkørselsrampe"),Inddata!AC304&gt;4,Inddata!AC304&lt;200),Inddata!AC304,"Irrelevant")))</f>
        <v>Irrelevant</v>
      </c>
      <c r="AC289" s="4" t="str">
        <f>IF(AND(OR(I289="Motorvejsstrækning",I289="Frakørselsflettestrækning",I289="Tilkørselsflettestrækning"),Inddata!AD304=""),"Nej",IF(OR(I289="Motorvejsstrækning",I289="Frakørselsflettestrækning",I289="Tilkørselsflettestrækning"),Inddata!AD304,"Irrelevant"))</f>
        <v>Irrelevant</v>
      </c>
      <c r="AD289" s="4" t="str">
        <f>IF(AND(OR(I289="Motorvejsstrækning",I289="Frakørselsflettestrækning",I289="Tilkørselsflettestrækning"),Inddata!AE304=""),"130 km/t",IF(OR(I289="Motorvejsstrækning",I289="Frakørselsflettestrækning",I289="Tilkørselsflettestrækning"),Inddata!AE304,"Irrelevant"))</f>
        <v>Irrelevant</v>
      </c>
      <c r="AE289" s="4" t="str">
        <f>IF(AND(I289="Tilkørselsflettestrækning",Inddata!AF304=""),"Nej",IF(I289="Tilkørselsflettestrækning",Inddata!AF304,"Irrelevant"))</f>
        <v>Irrelevant</v>
      </c>
      <c r="AF289" s="4" t="str">
        <f>IF(AND(AE289="Ja",Inddata!AG304&gt;0,Inddata!AG304&lt;1.00000001),Inddata!AG304,IF(OR(AE289="Nej",AE289="Ja"),0,"Irrelevant"))</f>
        <v>Irrelevant</v>
      </c>
    </row>
    <row r="290" spans="1:32" x14ac:dyDescent="0.25">
      <c r="A290" s="4" t="str">
        <f>IF(Inddata!A305="","",Inddata!A305)</f>
        <v/>
      </c>
      <c r="B290" s="4" t="str">
        <f>IF(Inddata!B305="","",Inddata!B305)</f>
        <v/>
      </c>
      <c r="C290" s="4" t="str">
        <f>IF(Inddata!C305="","",Inddata!C305)</f>
        <v/>
      </c>
      <c r="D290" s="4" t="str">
        <f>IF(Inddata!D305="","",Inddata!D305)</f>
        <v/>
      </c>
      <c r="E290" s="4" t="str">
        <f>IF(Inddata!E305="","",Inddata!E305)</f>
        <v/>
      </c>
      <c r="F290" s="4" t="str">
        <f>IF(Inddata!F305="","",Inddata!F305)</f>
        <v/>
      </c>
      <c r="G290" s="4">
        <f>IF(Inddata!G305="","",Inddata!G305)</f>
        <v>0</v>
      </c>
      <c r="H290" s="4" t="str">
        <f>IF(Inddata!H305&gt;0.5,Inddata!H305,"")</f>
        <v/>
      </c>
      <c r="I290" s="4" t="str">
        <f>IF(Inddata!I305="","",Inddata!I305)</f>
        <v/>
      </c>
      <c r="J290" s="4" t="str">
        <f>IF(AND(OR(I290="Motorvejsstrækning",I290="Frakørselsflettestrækning",I290="Tilkørselsflettestrækning"),Inddata!K305=""),2,IF(AND(OR(I290="Motorvejsstrækning",I290="Frakørselsflettestrækning",I290="Tilkørselsflettestrækning"),Inddata!K305&gt;0.5,Inddata!K305&lt;21),Inddata!K305,"Irrelevant"))</f>
        <v>Irrelevant</v>
      </c>
      <c r="K290" s="4" t="str">
        <f>IF(AND(OR(I290="Motorvejsstrækning",I290="Frakørselsflettestrækning",I290="Tilkørselsflettestrækning",I290="Frakørselsrampe",I290="Tilkørselsrampe"),Inddata!L305=""),3.5,IF(AND(OR(I290="Motorvejsstrækning",I290="Frakørselsflettestrækning",I290="Tilkørselsflettestrækning",I290="Frakørselsrampe",I290="Tilkørselsrampe"),Inddata!L305&gt;1.5,Inddata!L305&lt;11),Inddata!L305,"Irrelevant"))</f>
        <v>Irrelevant</v>
      </c>
      <c r="L290" s="4" t="str">
        <f>IF(AND(I290="Motorvejsstrækning",Inddata!M305=""),"Nej",IF(I290="Motorvejsstrækning",Inddata!M305,"Irrelevant"))</f>
        <v>Irrelevant</v>
      </c>
      <c r="M290" s="4" t="str">
        <f>IF(AND(L290="Ja",Inddata!N305&gt;0,Inddata!N305&lt;1.00000001),Inddata!N305,IF(OR(L290="Nej",L290="Ja"),0,"Irrelevant"))</f>
        <v>Irrelevant</v>
      </c>
      <c r="N290" s="4" t="str">
        <f>IF(AND(OR(I290="Motorvejsstrækning",I290="Frakørselsflettestrækning",I290="Tilkørselsflettestrækning"),Inddata!O305=""),3,IF(AND(OR(I290="Motorvejsstrækning",I290="Frakørselsflettestrækning",I290="Tilkørselsflettestrækning"),Inddata!O305&lt;11,Inddata!O305&gt;-0.00000001),Inddata!O305,"Irrelevant"))</f>
        <v>Irrelevant</v>
      </c>
      <c r="O290" s="4" t="str">
        <f>IF(AND(OR(I290="Motorvejsstrækning",I290="Frakørselsflettestrækning",I290="Tilkørselsflettestrækning",I290="Frakørselsrampe",I290="Tilkørselsrampe"),Inddata!P305=""),0.5,IF(AND(OR(I290="Motorvejsstrækning",I290="Frakørselsflettestrækning",I290="Tilkørselsflettestrækning",I290="Frakørselsrampe",I290="Tilkørselsrampe"),Inddata!P305&gt;-0.00000001,Inddata!P305&lt;11),Inddata!P305,"Irrelevant"))</f>
        <v>Irrelevant</v>
      </c>
      <c r="P290" s="4" t="str">
        <f>IF(AND(OR(I290="Motorvejsstrækning",I290="Frakørselsflettestrækning",I290="Tilkørselsflettestrækning"),Inddata!Q305=""),5,IF(AND(OR(I290="Motorvejsstrækning",I290="Frakørselsflettestrækning",I290="Tilkørselsflettestrækning"),Inddata!Q305&gt;-0.00000001,Inddata!Q305&lt;101),Inddata!Q305,"Irrelevant"))</f>
        <v>Irrelevant</v>
      </c>
      <c r="Q290" s="4" t="str">
        <f>IF(AND(OR(I290="Motorvejsstrækning",I290="Frakørselsflettestrækning",I290="Tilkørselsflettestrækning"),Inddata!R305=""),"Lige",IF(AND(OR(I290="Motorvejsstrækning",I290="Frakørselsflettestrækning",I290="Tilkørselsflettestrækning"),Inddata!R305&gt;10),Inddata!R305,"Irrelevant"))</f>
        <v>Irrelevant</v>
      </c>
      <c r="R290" s="4" t="str">
        <f>IF(Q290="Lige",0,IF(AND(OR(I290="Motorvejsstrækning",I290="Frakørselsflettestrækning",I290="Tilkørselsflettestrækning"),OR(Inddata!S305="",Inddata!S305&gt;(G290*1000))),G290*1000,IF(AND(OR(I290="Motorvejsstrækning",I290="Frakørselsflettestrækning",I290="Tilkørselsflettestrækning"),Inddata!S305&gt;0),Inddata!S305,"Irrelevant")))</f>
        <v>Irrelevant</v>
      </c>
      <c r="S290" s="4" t="str">
        <f>IF(AND(OR(I290="Motorvejsstrækning",I290="Frakørselsflettestrækning",I290="Tilkørselsflettestrækning"),Inddata!T305=""),"Lige",IF(AND(OR(I290="Motorvejsstrækning",I290="Frakørselsflettestrækning",I290="Tilkørselsflettestrækning"),Inddata!T305&gt;10),Inddata!T305,"Irrelevant"))</f>
        <v>Irrelevant</v>
      </c>
      <c r="T290" s="4" t="str">
        <f>IF(S290="Lige",0,IF(R290="Irrelevant","Irrelevant",IF(AND(OR(I290="Motorvejsstrækning",I290="Frakørselsflettestrækning",I290="Tilkørselsflettestrækning"),OR(Inddata!U305="",Inddata!U305&gt;(G290*1000-R290))),G290*1000-R290,IF(AND(OR(I290="Motorvejsstrækning",I290="Frakørselsflettestrækning",I290="Tilkørselsflettestrækning"),Inddata!U305&gt;0),Inddata!U305,"Irrelevant"))))</f>
        <v>Irrelevant</v>
      </c>
      <c r="U290" s="4" t="str">
        <f>IF(AND(OR(I290="Motorvejsstrækning",I290="Frakørselsflettestrækning",I290="Tilkørselsflettestrækning",I290="Frakørselsrampe",I290="Tilkørselsrampe"),Inddata!V305=""),"Nej",IF(OR(I290="Motorvejsstrækning",I290="Frakørselsflettestrækning",I290="Tilkørselsflettestrækning",I290="Frakørselsrampe",I290="Tilkørselsrampe"),Inddata!V305,"Irrelevant"))</f>
        <v>Irrelevant</v>
      </c>
      <c r="V290" s="4" t="str">
        <f>IF(W290="Lige",IF(AND(OR(I290="Frakørselsrampe",I290="Tilkørselsrampe"),Inddata!W305=""),"Lige ruderrampe",IF(OR(I290="Frakørselsrampe",I290="Tilkørselsrampe"),Inddata!W305,"Irrelevant")),"Irrelevant")</f>
        <v>Irrelevant</v>
      </c>
      <c r="W290" s="4" t="str">
        <f>IF(AND(OR(I290="Frakørselsrampe",I290="Tilkørselsrampe"),Inddata!X305=""),"Lige",IF(AND(OR(I290="Frakørselsrampe",I290="Tilkørselsrampe"),Inddata!X305&gt;10),Inddata!X305,"Irrelevant"))</f>
        <v>Irrelevant</v>
      </c>
      <c r="X290" s="4" t="str">
        <f>IF(AND(OR(I290="Frakørselsrampe",I290="Tilkørselsrampe"),OR(Inddata!Y305="",Inddata!Y305&gt;(G290*1000))),G290*1000,IF(AND(OR(I290="Frakørselsrampe",I290="Tilkørselsrampe"),Inddata!Y305&gt;0),Inddata!Y305,"Irrelevant"))</f>
        <v>Irrelevant</v>
      </c>
      <c r="Y290" s="4" t="str">
        <f>IF(AND(I290="Frakørselsrampe",Inddata!Z305=""),95,IF(AND(I290="Tilkørselsrampe",Inddata!Z305=""),45,IF(AND(OR(I290="Frakørselsrampe",I290="Tilkørselsrampe"),Inddata!Z305&gt;4,Inddata!Z305&lt;200),Inddata!Z305,"Irrelevant")))</f>
        <v>Irrelevant</v>
      </c>
      <c r="Z290" s="4" t="str">
        <f>IF(AND(OR(I290="Frakørselsrampe",I290="Tilkørselsrampe"),Inddata!AA305=""),"Lige",IF(AND(OR(I290="Frakørselsrampe",I290="Tilkørselsrampe"),Inddata!AA305&gt;10),Inddata!AA305,"Irrelevant"))</f>
        <v>Irrelevant</v>
      </c>
      <c r="AA290" s="4" t="str">
        <f>IF(X290="Irrelevant","Irrelevant",IF(AND(OR(I290="Frakørselsrampe",I290="Tilkørselsrampe"),OR(Inddata!AB305="",Inddata!AB305&gt;(G290*1000-X290))),G290*1000-X290,IF(AND(OR(I290="Frakørselsrampe",I290="Tilkørselsrampe"),Inddata!AB305&gt;0),Inddata!AB305,"Irrelevant")))</f>
        <v>Irrelevant</v>
      </c>
      <c r="AB290" s="4" t="str">
        <f>IF(AND(I290="Frakørselsrampe",Inddata!AC305=""),60,IF(AND(I290="Tilkørselsrampe",Inddata!AC305=""),80,IF(AND(OR(I290="Frakørselsrampe",I290="Tilkørselsrampe"),Inddata!AC305&gt;4,Inddata!AC305&lt;200),Inddata!AC305,"Irrelevant")))</f>
        <v>Irrelevant</v>
      </c>
      <c r="AC290" s="4" t="str">
        <f>IF(AND(OR(I290="Motorvejsstrækning",I290="Frakørselsflettestrækning",I290="Tilkørselsflettestrækning"),Inddata!AD305=""),"Nej",IF(OR(I290="Motorvejsstrækning",I290="Frakørselsflettestrækning",I290="Tilkørselsflettestrækning"),Inddata!AD305,"Irrelevant"))</f>
        <v>Irrelevant</v>
      </c>
      <c r="AD290" s="4" t="str">
        <f>IF(AND(OR(I290="Motorvejsstrækning",I290="Frakørselsflettestrækning",I290="Tilkørselsflettestrækning"),Inddata!AE305=""),"130 km/t",IF(OR(I290="Motorvejsstrækning",I290="Frakørselsflettestrækning",I290="Tilkørselsflettestrækning"),Inddata!AE305,"Irrelevant"))</f>
        <v>Irrelevant</v>
      </c>
      <c r="AE290" s="4" t="str">
        <f>IF(AND(I290="Tilkørselsflettestrækning",Inddata!AF305=""),"Nej",IF(I290="Tilkørselsflettestrækning",Inddata!AF305,"Irrelevant"))</f>
        <v>Irrelevant</v>
      </c>
      <c r="AF290" s="4" t="str">
        <f>IF(AND(AE290="Ja",Inddata!AG305&gt;0,Inddata!AG305&lt;1.00000001),Inddata!AG305,IF(OR(AE290="Nej",AE290="Ja"),0,"Irrelevant"))</f>
        <v>Irrelevant</v>
      </c>
    </row>
    <row r="291" spans="1:32" x14ac:dyDescent="0.25">
      <c r="A291" s="4" t="str">
        <f>IF(Inddata!A306="","",Inddata!A306)</f>
        <v/>
      </c>
      <c r="B291" s="4" t="str">
        <f>IF(Inddata!B306="","",Inddata!B306)</f>
        <v/>
      </c>
      <c r="C291" s="4" t="str">
        <f>IF(Inddata!C306="","",Inddata!C306)</f>
        <v/>
      </c>
      <c r="D291" s="4" t="str">
        <f>IF(Inddata!D306="","",Inddata!D306)</f>
        <v/>
      </c>
      <c r="E291" s="4" t="str">
        <f>IF(Inddata!E306="","",Inddata!E306)</f>
        <v/>
      </c>
      <c r="F291" s="4" t="str">
        <f>IF(Inddata!F306="","",Inddata!F306)</f>
        <v/>
      </c>
      <c r="G291" s="4">
        <f>IF(Inddata!G306="","",Inddata!G306)</f>
        <v>0</v>
      </c>
      <c r="H291" s="4" t="str">
        <f>IF(Inddata!H306&gt;0.5,Inddata!H306,"")</f>
        <v/>
      </c>
      <c r="I291" s="4" t="str">
        <f>IF(Inddata!I306="","",Inddata!I306)</f>
        <v/>
      </c>
      <c r="J291" s="4" t="str">
        <f>IF(AND(OR(I291="Motorvejsstrækning",I291="Frakørselsflettestrækning",I291="Tilkørselsflettestrækning"),Inddata!K306=""),2,IF(AND(OR(I291="Motorvejsstrækning",I291="Frakørselsflettestrækning",I291="Tilkørselsflettestrækning"),Inddata!K306&gt;0.5,Inddata!K306&lt;21),Inddata!K306,"Irrelevant"))</f>
        <v>Irrelevant</v>
      </c>
      <c r="K291" s="4" t="str">
        <f>IF(AND(OR(I291="Motorvejsstrækning",I291="Frakørselsflettestrækning",I291="Tilkørselsflettestrækning",I291="Frakørselsrampe",I291="Tilkørselsrampe"),Inddata!L306=""),3.5,IF(AND(OR(I291="Motorvejsstrækning",I291="Frakørselsflettestrækning",I291="Tilkørselsflettestrækning",I291="Frakørselsrampe",I291="Tilkørselsrampe"),Inddata!L306&gt;1.5,Inddata!L306&lt;11),Inddata!L306,"Irrelevant"))</f>
        <v>Irrelevant</v>
      </c>
      <c r="L291" s="4" t="str">
        <f>IF(AND(I291="Motorvejsstrækning",Inddata!M306=""),"Nej",IF(I291="Motorvejsstrækning",Inddata!M306,"Irrelevant"))</f>
        <v>Irrelevant</v>
      </c>
      <c r="M291" s="4" t="str">
        <f>IF(AND(L291="Ja",Inddata!N306&gt;0,Inddata!N306&lt;1.00000001),Inddata!N306,IF(OR(L291="Nej",L291="Ja"),0,"Irrelevant"))</f>
        <v>Irrelevant</v>
      </c>
      <c r="N291" s="4" t="str">
        <f>IF(AND(OR(I291="Motorvejsstrækning",I291="Frakørselsflettestrækning",I291="Tilkørselsflettestrækning"),Inddata!O306=""),3,IF(AND(OR(I291="Motorvejsstrækning",I291="Frakørselsflettestrækning",I291="Tilkørselsflettestrækning"),Inddata!O306&lt;11,Inddata!O306&gt;-0.00000001),Inddata!O306,"Irrelevant"))</f>
        <v>Irrelevant</v>
      </c>
      <c r="O291" s="4" t="str">
        <f>IF(AND(OR(I291="Motorvejsstrækning",I291="Frakørselsflettestrækning",I291="Tilkørselsflettestrækning",I291="Frakørselsrampe",I291="Tilkørselsrampe"),Inddata!P306=""),0.5,IF(AND(OR(I291="Motorvejsstrækning",I291="Frakørselsflettestrækning",I291="Tilkørselsflettestrækning",I291="Frakørselsrampe",I291="Tilkørselsrampe"),Inddata!P306&gt;-0.00000001,Inddata!P306&lt;11),Inddata!P306,"Irrelevant"))</f>
        <v>Irrelevant</v>
      </c>
      <c r="P291" s="4" t="str">
        <f>IF(AND(OR(I291="Motorvejsstrækning",I291="Frakørselsflettestrækning",I291="Tilkørselsflettestrækning"),Inddata!Q306=""),5,IF(AND(OR(I291="Motorvejsstrækning",I291="Frakørselsflettestrækning",I291="Tilkørselsflettestrækning"),Inddata!Q306&gt;-0.00000001,Inddata!Q306&lt;101),Inddata!Q306,"Irrelevant"))</f>
        <v>Irrelevant</v>
      </c>
      <c r="Q291" s="4" t="str">
        <f>IF(AND(OR(I291="Motorvejsstrækning",I291="Frakørselsflettestrækning",I291="Tilkørselsflettestrækning"),Inddata!R306=""),"Lige",IF(AND(OR(I291="Motorvejsstrækning",I291="Frakørselsflettestrækning",I291="Tilkørselsflettestrækning"),Inddata!R306&gt;10),Inddata!R306,"Irrelevant"))</f>
        <v>Irrelevant</v>
      </c>
      <c r="R291" s="4" t="str">
        <f>IF(Q291="Lige",0,IF(AND(OR(I291="Motorvejsstrækning",I291="Frakørselsflettestrækning",I291="Tilkørselsflettestrækning"),OR(Inddata!S306="",Inddata!S306&gt;(G291*1000))),G291*1000,IF(AND(OR(I291="Motorvejsstrækning",I291="Frakørselsflettestrækning",I291="Tilkørselsflettestrækning"),Inddata!S306&gt;0),Inddata!S306,"Irrelevant")))</f>
        <v>Irrelevant</v>
      </c>
      <c r="S291" s="4" t="str">
        <f>IF(AND(OR(I291="Motorvejsstrækning",I291="Frakørselsflettestrækning",I291="Tilkørselsflettestrækning"),Inddata!T306=""),"Lige",IF(AND(OR(I291="Motorvejsstrækning",I291="Frakørselsflettestrækning",I291="Tilkørselsflettestrækning"),Inddata!T306&gt;10),Inddata!T306,"Irrelevant"))</f>
        <v>Irrelevant</v>
      </c>
      <c r="T291" s="4" t="str">
        <f>IF(S291="Lige",0,IF(R291="Irrelevant","Irrelevant",IF(AND(OR(I291="Motorvejsstrækning",I291="Frakørselsflettestrækning",I291="Tilkørselsflettestrækning"),OR(Inddata!U306="",Inddata!U306&gt;(G291*1000-R291))),G291*1000-R291,IF(AND(OR(I291="Motorvejsstrækning",I291="Frakørselsflettestrækning",I291="Tilkørselsflettestrækning"),Inddata!U306&gt;0),Inddata!U306,"Irrelevant"))))</f>
        <v>Irrelevant</v>
      </c>
      <c r="U291" s="4" t="str">
        <f>IF(AND(OR(I291="Motorvejsstrækning",I291="Frakørselsflettestrækning",I291="Tilkørselsflettestrækning",I291="Frakørselsrampe",I291="Tilkørselsrampe"),Inddata!V306=""),"Nej",IF(OR(I291="Motorvejsstrækning",I291="Frakørselsflettestrækning",I291="Tilkørselsflettestrækning",I291="Frakørselsrampe",I291="Tilkørselsrampe"),Inddata!V306,"Irrelevant"))</f>
        <v>Irrelevant</v>
      </c>
      <c r="V291" s="4" t="str">
        <f>IF(W291="Lige",IF(AND(OR(I291="Frakørselsrampe",I291="Tilkørselsrampe"),Inddata!W306=""),"Lige ruderrampe",IF(OR(I291="Frakørselsrampe",I291="Tilkørselsrampe"),Inddata!W306,"Irrelevant")),"Irrelevant")</f>
        <v>Irrelevant</v>
      </c>
      <c r="W291" s="4" t="str">
        <f>IF(AND(OR(I291="Frakørselsrampe",I291="Tilkørselsrampe"),Inddata!X306=""),"Lige",IF(AND(OR(I291="Frakørselsrampe",I291="Tilkørselsrampe"),Inddata!X306&gt;10),Inddata!X306,"Irrelevant"))</f>
        <v>Irrelevant</v>
      </c>
      <c r="X291" s="4" t="str">
        <f>IF(AND(OR(I291="Frakørselsrampe",I291="Tilkørselsrampe"),OR(Inddata!Y306="",Inddata!Y306&gt;(G291*1000))),G291*1000,IF(AND(OR(I291="Frakørselsrampe",I291="Tilkørselsrampe"),Inddata!Y306&gt;0),Inddata!Y306,"Irrelevant"))</f>
        <v>Irrelevant</v>
      </c>
      <c r="Y291" s="4" t="str">
        <f>IF(AND(I291="Frakørselsrampe",Inddata!Z306=""),95,IF(AND(I291="Tilkørselsrampe",Inddata!Z306=""),45,IF(AND(OR(I291="Frakørselsrampe",I291="Tilkørselsrampe"),Inddata!Z306&gt;4,Inddata!Z306&lt;200),Inddata!Z306,"Irrelevant")))</f>
        <v>Irrelevant</v>
      </c>
      <c r="Z291" s="4" t="str">
        <f>IF(AND(OR(I291="Frakørselsrampe",I291="Tilkørselsrampe"),Inddata!AA306=""),"Lige",IF(AND(OR(I291="Frakørselsrampe",I291="Tilkørselsrampe"),Inddata!AA306&gt;10),Inddata!AA306,"Irrelevant"))</f>
        <v>Irrelevant</v>
      </c>
      <c r="AA291" s="4" t="str">
        <f>IF(X291="Irrelevant","Irrelevant",IF(AND(OR(I291="Frakørselsrampe",I291="Tilkørselsrampe"),OR(Inddata!AB306="",Inddata!AB306&gt;(G291*1000-X291))),G291*1000-X291,IF(AND(OR(I291="Frakørselsrampe",I291="Tilkørselsrampe"),Inddata!AB306&gt;0),Inddata!AB306,"Irrelevant")))</f>
        <v>Irrelevant</v>
      </c>
      <c r="AB291" s="4" t="str">
        <f>IF(AND(I291="Frakørselsrampe",Inddata!AC306=""),60,IF(AND(I291="Tilkørselsrampe",Inddata!AC306=""),80,IF(AND(OR(I291="Frakørselsrampe",I291="Tilkørselsrampe"),Inddata!AC306&gt;4,Inddata!AC306&lt;200),Inddata!AC306,"Irrelevant")))</f>
        <v>Irrelevant</v>
      </c>
      <c r="AC291" s="4" t="str">
        <f>IF(AND(OR(I291="Motorvejsstrækning",I291="Frakørselsflettestrækning",I291="Tilkørselsflettestrækning"),Inddata!AD306=""),"Nej",IF(OR(I291="Motorvejsstrækning",I291="Frakørselsflettestrækning",I291="Tilkørselsflettestrækning"),Inddata!AD306,"Irrelevant"))</f>
        <v>Irrelevant</v>
      </c>
      <c r="AD291" s="4" t="str">
        <f>IF(AND(OR(I291="Motorvejsstrækning",I291="Frakørselsflettestrækning",I291="Tilkørselsflettestrækning"),Inddata!AE306=""),"130 km/t",IF(OR(I291="Motorvejsstrækning",I291="Frakørselsflettestrækning",I291="Tilkørselsflettestrækning"),Inddata!AE306,"Irrelevant"))</f>
        <v>Irrelevant</v>
      </c>
      <c r="AE291" s="4" t="str">
        <f>IF(AND(I291="Tilkørselsflettestrækning",Inddata!AF306=""),"Nej",IF(I291="Tilkørselsflettestrækning",Inddata!AF306,"Irrelevant"))</f>
        <v>Irrelevant</v>
      </c>
      <c r="AF291" s="4" t="str">
        <f>IF(AND(AE291="Ja",Inddata!AG306&gt;0,Inddata!AG306&lt;1.00000001),Inddata!AG306,IF(OR(AE291="Nej",AE291="Ja"),0,"Irrelevant"))</f>
        <v>Irrelevant</v>
      </c>
    </row>
    <row r="292" spans="1:32" x14ac:dyDescent="0.25">
      <c r="A292" s="4" t="str">
        <f>IF(Inddata!A307="","",Inddata!A307)</f>
        <v/>
      </c>
      <c r="B292" s="4" t="str">
        <f>IF(Inddata!B307="","",Inddata!B307)</f>
        <v/>
      </c>
      <c r="C292" s="4" t="str">
        <f>IF(Inddata!C307="","",Inddata!C307)</f>
        <v/>
      </c>
      <c r="D292" s="4" t="str">
        <f>IF(Inddata!D307="","",Inddata!D307)</f>
        <v/>
      </c>
      <c r="E292" s="4" t="str">
        <f>IF(Inddata!E307="","",Inddata!E307)</f>
        <v/>
      </c>
      <c r="F292" s="4" t="str">
        <f>IF(Inddata!F307="","",Inddata!F307)</f>
        <v/>
      </c>
      <c r="G292" s="4">
        <f>IF(Inddata!G307="","",Inddata!G307)</f>
        <v>0</v>
      </c>
      <c r="H292" s="4" t="str">
        <f>IF(Inddata!H307&gt;0.5,Inddata!H307,"")</f>
        <v/>
      </c>
      <c r="I292" s="4" t="str">
        <f>IF(Inddata!I307="","",Inddata!I307)</f>
        <v/>
      </c>
      <c r="J292" s="4" t="str">
        <f>IF(AND(OR(I292="Motorvejsstrækning",I292="Frakørselsflettestrækning",I292="Tilkørselsflettestrækning"),Inddata!K307=""),2,IF(AND(OR(I292="Motorvejsstrækning",I292="Frakørselsflettestrækning",I292="Tilkørselsflettestrækning"),Inddata!K307&gt;0.5,Inddata!K307&lt;21),Inddata!K307,"Irrelevant"))</f>
        <v>Irrelevant</v>
      </c>
      <c r="K292" s="4" t="str">
        <f>IF(AND(OR(I292="Motorvejsstrækning",I292="Frakørselsflettestrækning",I292="Tilkørselsflettestrækning",I292="Frakørselsrampe",I292="Tilkørselsrampe"),Inddata!L307=""),3.5,IF(AND(OR(I292="Motorvejsstrækning",I292="Frakørselsflettestrækning",I292="Tilkørselsflettestrækning",I292="Frakørselsrampe",I292="Tilkørselsrampe"),Inddata!L307&gt;1.5,Inddata!L307&lt;11),Inddata!L307,"Irrelevant"))</f>
        <v>Irrelevant</v>
      </c>
      <c r="L292" s="4" t="str">
        <f>IF(AND(I292="Motorvejsstrækning",Inddata!M307=""),"Nej",IF(I292="Motorvejsstrækning",Inddata!M307,"Irrelevant"))</f>
        <v>Irrelevant</v>
      </c>
      <c r="M292" s="4" t="str">
        <f>IF(AND(L292="Ja",Inddata!N307&gt;0,Inddata!N307&lt;1.00000001),Inddata!N307,IF(OR(L292="Nej",L292="Ja"),0,"Irrelevant"))</f>
        <v>Irrelevant</v>
      </c>
      <c r="N292" s="4" t="str">
        <f>IF(AND(OR(I292="Motorvejsstrækning",I292="Frakørselsflettestrækning",I292="Tilkørselsflettestrækning"),Inddata!O307=""),3,IF(AND(OR(I292="Motorvejsstrækning",I292="Frakørselsflettestrækning",I292="Tilkørselsflettestrækning"),Inddata!O307&lt;11,Inddata!O307&gt;-0.00000001),Inddata!O307,"Irrelevant"))</f>
        <v>Irrelevant</v>
      </c>
      <c r="O292" s="4" t="str">
        <f>IF(AND(OR(I292="Motorvejsstrækning",I292="Frakørselsflettestrækning",I292="Tilkørselsflettestrækning",I292="Frakørselsrampe",I292="Tilkørselsrampe"),Inddata!P307=""),0.5,IF(AND(OR(I292="Motorvejsstrækning",I292="Frakørselsflettestrækning",I292="Tilkørselsflettestrækning",I292="Frakørselsrampe",I292="Tilkørselsrampe"),Inddata!P307&gt;-0.00000001,Inddata!P307&lt;11),Inddata!P307,"Irrelevant"))</f>
        <v>Irrelevant</v>
      </c>
      <c r="P292" s="4" t="str">
        <f>IF(AND(OR(I292="Motorvejsstrækning",I292="Frakørselsflettestrækning",I292="Tilkørselsflettestrækning"),Inddata!Q307=""),5,IF(AND(OR(I292="Motorvejsstrækning",I292="Frakørselsflettestrækning",I292="Tilkørselsflettestrækning"),Inddata!Q307&gt;-0.00000001,Inddata!Q307&lt;101),Inddata!Q307,"Irrelevant"))</f>
        <v>Irrelevant</v>
      </c>
      <c r="Q292" s="4" t="str">
        <f>IF(AND(OR(I292="Motorvejsstrækning",I292="Frakørselsflettestrækning",I292="Tilkørselsflettestrækning"),Inddata!R307=""),"Lige",IF(AND(OR(I292="Motorvejsstrækning",I292="Frakørselsflettestrækning",I292="Tilkørselsflettestrækning"),Inddata!R307&gt;10),Inddata!R307,"Irrelevant"))</f>
        <v>Irrelevant</v>
      </c>
      <c r="R292" s="4" t="str">
        <f>IF(Q292="Lige",0,IF(AND(OR(I292="Motorvejsstrækning",I292="Frakørselsflettestrækning",I292="Tilkørselsflettestrækning"),OR(Inddata!S307="",Inddata!S307&gt;(G292*1000))),G292*1000,IF(AND(OR(I292="Motorvejsstrækning",I292="Frakørselsflettestrækning",I292="Tilkørselsflettestrækning"),Inddata!S307&gt;0),Inddata!S307,"Irrelevant")))</f>
        <v>Irrelevant</v>
      </c>
      <c r="S292" s="4" t="str">
        <f>IF(AND(OR(I292="Motorvejsstrækning",I292="Frakørselsflettestrækning",I292="Tilkørselsflettestrækning"),Inddata!T307=""),"Lige",IF(AND(OR(I292="Motorvejsstrækning",I292="Frakørselsflettestrækning",I292="Tilkørselsflettestrækning"),Inddata!T307&gt;10),Inddata!T307,"Irrelevant"))</f>
        <v>Irrelevant</v>
      </c>
      <c r="T292" s="4" t="str">
        <f>IF(S292="Lige",0,IF(R292="Irrelevant","Irrelevant",IF(AND(OR(I292="Motorvejsstrækning",I292="Frakørselsflettestrækning",I292="Tilkørselsflettestrækning"),OR(Inddata!U307="",Inddata!U307&gt;(G292*1000-R292))),G292*1000-R292,IF(AND(OR(I292="Motorvejsstrækning",I292="Frakørselsflettestrækning",I292="Tilkørselsflettestrækning"),Inddata!U307&gt;0),Inddata!U307,"Irrelevant"))))</f>
        <v>Irrelevant</v>
      </c>
      <c r="U292" s="4" t="str">
        <f>IF(AND(OR(I292="Motorvejsstrækning",I292="Frakørselsflettestrækning",I292="Tilkørselsflettestrækning",I292="Frakørselsrampe",I292="Tilkørselsrampe"),Inddata!V307=""),"Nej",IF(OR(I292="Motorvejsstrækning",I292="Frakørselsflettestrækning",I292="Tilkørselsflettestrækning",I292="Frakørselsrampe",I292="Tilkørselsrampe"),Inddata!V307,"Irrelevant"))</f>
        <v>Irrelevant</v>
      </c>
      <c r="V292" s="4" t="str">
        <f>IF(W292="Lige",IF(AND(OR(I292="Frakørselsrampe",I292="Tilkørselsrampe"),Inddata!W307=""),"Lige ruderrampe",IF(OR(I292="Frakørselsrampe",I292="Tilkørselsrampe"),Inddata!W307,"Irrelevant")),"Irrelevant")</f>
        <v>Irrelevant</v>
      </c>
      <c r="W292" s="4" t="str">
        <f>IF(AND(OR(I292="Frakørselsrampe",I292="Tilkørselsrampe"),Inddata!X307=""),"Lige",IF(AND(OR(I292="Frakørselsrampe",I292="Tilkørselsrampe"),Inddata!X307&gt;10),Inddata!X307,"Irrelevant"))</f>
        <v>Irrelevant</v>
      </c>
      <c r="X292" s="4" t="str">
        <f>IF(AND(OR(I292="Frakørselsrampe",I292="Tilkørselsrampe"),OR(Inddata!Y307="",Inddata!Y307&gt;(G292*1000))),G292*1000,IF(AND(OR(I292="Frakørselsrampe",I292="Tilkørselsrampe"),Inddata!Y307&gt;0),Inddata!Y307,"Irrelevant"))</f>
        <v>Irrelevant</v>
      </c>
      <c r="Y292" s="4" t="str">
        <f>IF(AND(I292="Frakørselsrampe",Inddata!Z307=""),95,IF(AND(I292="Tilkørselsrampe",Inddata!Z307=""),45,IF(AND(OR(I292="Frakørselsrampe",I292="Tilkørselsrampe"),Inddata!Z307&gt;4,Inddata!Z307&lt;200),Inddata!Z307,"Irrelevant")))</f>
        <v>Irrelevant</v>
      </c>
      <c r="Z292" s="4" t="str">
        <f>IF(AND(OR(I292="Frakørselsrampe",I292="Tilkørselsrampe"),Inddata!AA307=""),"Lige",IF(AND(OR(I292="Frakørselsrampe",I292="Tilkørselsrampe"),Inddata!AA307&gt;10),Inddata!AA307,"Irrelevant"))</f>
        <v>Irrelevant</v>
      </c>
      <c r="AA292" s="4" t="str">
        <f>IF(X292="Irrelevant","Irrelevant",IF(AND(OR(I292="Frakørselsrampe",I292="Tilkørselsrampe"),OR(Inddata!AB307="",Inddata!AB307&gt;(G292*1000-X292))),G292*1000-X292,IF(AND(OR(I292="Frakørselsrampe",I292="Tilkørselsrampe"),Inddata!AB307&gt;0),Inddata!AB307,"Irrelevant")))</f>
        <v>Irrelevant</v>
      </c>
      <c r="AB292" s="4" t="str">
        <f>IF(AND(I292="Frakørselsrampe",Inddata!AC307=""),60,IF(AND(I292="Tilkørselsrampe",Inddata!AC307=""),80,IF(AND(OR(I292="Frakørselsrampe",I292="Tilkørselsrampe"),Inddata!AC307&gt;4,Inddata!AC307&lt;200),Inddata!AC307,"Irrelevant")))</f>
        <v>Irrelevant</v>
      </c>
      <c r="AC292" s="4" t="str">
        <f>IF(AND(OR(I292="Motorvejsstrækning",I292="Frakørselsflettestrækning",I292="Tilkørselsflettestrækning"),Inddata!AD307=""),"Nej",IF(OR(I292="Motorvejsstrækning",I292="Frakørselsflettestrækning",I292="Tilkørselsflettestrækning"),Inddata!AD307,"Irrelevant"))</f>
        <v>Irrelevant</v>
      </c>
      <c r="AD292" s="4" t="str">
        <f>IF(AND(OR(I292="Motorvejsstrækning",I292="Frakørselsflettestrækning",I292="Tilkørselsflettestrækning"),Inddata!AE307=""),"130 km/t",IF(OR(I292="Motorvejsstrækning",I292="Frakørselsflettestrækning",I292="Tilkørselsflettestrækning"),Inddata!AE307,"Irrelevant"))</f>
        <v>Irrelevant</v>
      </c>
      <c r="AE292" s="4" t="str">
        <f>IF(AND(I292="Tilkørselsflettestrækning",Inddata!AF307=""),"Nej",IF(I292="Tilkørselsflettestrækning",Inddata!AF307,"Irrelevant"))</f>
        <v>Irrelevant</v>
      </c>
      <c r="AF292" s="4" t="str">
        <f>IF(AND(AE292="Ja",Inddata!AG307&gt;0,Inddata!AG307&lt;1.00000001),Inddata!AG307,IF(OR(AE292="Nej",AE292="Ja"),0,"Irrelevant"))</f>
        <v>Irrelevant</v>
      </c>
    </row>
    <row r="293" spans="1:32" x14ac:dyDescent="0.25">
      <c r="A293" s="4" t="str">
        <f>IF(Inddata!A308="","",Inddata!A308)</f>
        <v/>
      </c>
      <c r="B293" s="4" t="str">
        <f>IF(Inddata!B308="","",Inddata!B308)</f>
        <v/>
      </c>
      <c r="C293" s="4" t="str">
        <f>IF(Inddata!C308="","",Inddata!C308)</f>
        <v/>
      </c>
      <c r="D293" s="4" t="str">
        <f>IF(Inddata!D308="","",Inddata!D308)</f>
        <v/>
      </c>
      <c r="E293" s="4" t="str">
        <f>IF(Inddata!E308="","",Inddata!E308)</f>
        <v/>
      </c>
      <c r="F293" s="4" t="str">
        <f>IF(Inddata!F308="","",Inddata!F308)</f>
        <v/>
      </c>
      <c r="G293" s="4">
        <f>IF(Inddata!G308="","",Inddata!G308)</f>
        <v>0</v>
      </c>
      <c r="H293" s="4" t="str">
        <f>IF(Inddata!H308&gt;0.5,Inddata!H308,"")</f>
        <v/>
      </c>
      <c r="I293" s="4" t="str">
        <f>IF(Inddata!I308="","",Inddata!I308)</f>
        <v/>
      </c>
      <c r="J293" s="4" t="str">
        <f>IF(AND(OR(I293="Motorvejsstrækning",I293="Frakørselsflettestrækning",I293="Tilkørselsflettestrækning"),Inddata!K308=""),2,IF(AND(OR(I293="Motorvejsstrækning",I293="Frakørselsflettestrækning",I293="Tilkørselsflettestrækning"),Inddata!K308&gt;0.5,Inddata!K308&lt;21),Inddata!K308,"Irrelevant"))</f>
        <v>Irrelevant</v>
      </c>
      <c r="K293" s="4" t="str">
        <f>IF(AND(OR(I293="Motorvejsstrækning",I293="Frakørselsflettestrækning",I293="Tilkørselsflettestrækning",I293="Frakørselsrampe",I293="Tilkørselsrampe"),Inddata!L308=""),3.5,IF(AND(OR(I293="Motorvejsstrækning",I293="Frakørselsflettestrækning",I293="Tilkørselsflettestrækning",I293="Frakørselsrampe",I293="Tilkørselsrampe"),Inddata!L308&gt;1.5,Inddata!L308&lt;11),Inddata!L308,"Irrelevant"))</f>
        <v>Irrelevant</v>
      </c>
      <c r="L293" s="4" t="str">
        <f>IF(AND(I293="Motorvejsstrækning",Inddata!M308=""),"Nej",IF(I293="Motorvejsstrækning",Inddata!M308,"Irrelevant"))</f>
        <v>Irrelevant</v>
      </c>
      <c r="M293" s="4" t="str">
        <f>IF(AND(L293="Ja",Inddata!N308&gt;0,Inddata!N308&lt;1.00000001),Inddata!N308,IF(OR(L293="Nej",L293="Ja"),0,"Irrelevant"))</f>
        <v>Irrelevant</v>
      </c>
      <c r="N293" s="4" t="str">
        <f>IF(AND(OR(I293="Motorvejsstrækning",I293="Frakørselsflettestrækning",I293="Tilkørselsflettestrækning"),Inddata!O308=""),3,IF(AND(OR(I293="Motorvejsstrækning",I293="Frakørselsflettestrækning",I293="Tilkørselsflettestrækning"),Inddata!O308&lt;11,Inddata!O308&gt;-0.00000001),Inddata!O308,"Irrelevant"))</f>
        <v>Irrelevant</v>
      </c>
      <c r="O293" s="4" t="str">
        <f>IF(AND(OR(I293="Motorvejsstrækning",I293="Frakørselsflettestrækning",I293="Tilkørselsflettestrækning",I293="Frakørselsrampe",I293="Tilkørselsrampe"),Inddata!P308=""),0.5,IF(AND(OR(I293="Motorvejsstrækning",I293="Frakørselsflettestrækning",I293="Tilkørselsflettestrækning",I293="Frakørselsrampe",I293="Tilkørselsrampe"),Inddata!P308&gt;-0.00000001,Inddata!P308&lt;11),Inddata!P308,"Irrelevant"))</f>
        <v>Irrelevant</v>
      </c>
      <c r="P293" s="4" t="str">
        <f>IF(AND(OR(I293="Motorvejsstrækning",I293="Frakørselsflettestrækning",I293="Tilkørselsflettestrækning"),Inddata!Q308=""),5,IF(AND(OR(I293="Motorvejsstrækning",I293="Frakørselsflettestrækning",I293="Tilkørselsflettestrækning"),Inddata!Q308&gt;-0.00000001,Inddata!Q308&lt;101),Inddata!Q308,"Irrelevant"))</f>
        <v>Irrelevant</v>
      </c>
      <c r="Q293" s="4" t="str">
        <f>IF(AND(OR(I293="Motorvejsstrækning",I293="Frakørselsflettestrækning",I293="Tilkørselsflettestrækning"),Inddata!R308=""),"Lige",IF(AND(OR(I293="Motorvejsstrækning",I293="Frakørselsflettestrækning",I293="Tilkørselsflettestrækning"),Inddata!R308&gt;10),Inddata!R308,"Irrelevant"))</f>
        <v>Irrelevant</v>
      </c>
      <c r="R293" s="4" t="str">
        <f>IF(Q293="Lige",0,IF(AND(OR(I293="Motorvejsstrækning",I293="Frakørselsflettestrækning",I293="Tilkørselsflettestrækning"),OR(Inddata!S308="",Inddata!S308&gt;(G293*1000))),G293*1000,IF(AND(OR(I293="Motorvejsstrækning",I293="Frakørselsflettestrækning",I293="Tilkørselsflettestrækning"),Inddata!S308&gt;0),Inddata!S308,"Irrelevant")))</f>
        <v>Irrelevant</v>
      </c>
      <c r="S293" s="4" t="str">
        <f>IF(AND(OR(I293="Motorvejsstrækning",I293="Frakørselsflettestrækning",I293="Tilkørselsflettestrækning"),Inddata!T308=""),"Lige",IF(AND(OR(I293="Motorvejsstrækning",I293="Frakørselsflettestrækning",I293="Tilkørselsflettestrækning"),Inddata!T308&gt;10),Inddata!T308,"Irrelevant"))</f>
        <v>Irrelevant</v>
      </c>
      <c r="T293" s="4" t="str">
        <f>IF(S293="Lige",0,IF(R293="Irrelevant","Irrelevant",IF(AND(OR(I293="Motorvejsstrækning",I293="Frakørselsflettestrækning",I293="Tilkørselsflettestrækning"),OR(Inddata!U308="",Inddata!U308&gt;(G293*1000-R293))),G293*1000-R293,IF(AND(OR(I293="Motorvejsstrækning",I293="Frakørselsflettestrækning",I293="Tilkørselsflettestrækning"),Inddata!U308&gt;0),Inddata!U308,"Irrelevant"))))</f>
        <v>Irrelevant</v>
      </c>
      <c r="U293" s="4" t="str">
        <f>IF(AND(OR(I293="Motorvejsstrækning",I293="Frakørselsflettestrækning",I293="Tilkørselsflettestrækning",I293="Frakørselsrampe",I293="Tilkørselsrampe"),Inddata!V308=""),"Nej",IF(OR(I293="Motorvejsstrækning",I293="Frakørselsflettestrækning",I293="Tilkørselsflettestrækning",I293="Frakørselsrampe",I293="Tilkørselsrampe"),Inddata!V308,"Irrelevant"))</f>
        <v>Irrelevant</v>
      </c>
      <c r="V293" s="4" t="str">
        <f>IF(W293="Lige",IF(AND(OR(I293="Frakørselsrampe",I293="Tilkørselsrampe"),Inddata!W308=""),"Lige ruderrampe",IF(OR(I293="Frakørselsrampe",I293="Tilkørselsrampe"),Inddata!W308,"Irrelevant")),"Irrelevant")</f>
        <v>Irrelevant</v>
      </c>
      <c r="W293" s="4" t="str">
        <f>IF(AND(OR(I293="Frakørselsrampe",I293="Tilkørselsrampe"),Inddata!X308=""),"Lige",IF(AND(OR(I293="Frakørselsrampe",I293="Tilkørselsrampe"),Inddata!X308&gt;10),Inddata!X308,"Irrelevant"))</f>
        <v>Irrelevant</v>
      </c>
      <c r="X293" s="4" t="str">
        <f>IF(AND(OR(I293="Frakørselsrampe",I293="Tilkørselsrampe"),OR(Inddata!Y308="",Inddata!Y308&gt;(G293*1000))),G293*1000,IF(AND(OR(I293="Frakørselsrampe",I293="Tilkørselsrampe"),Inddata!Y308&gt;0),Inddata!Y308,"Irrelevant"))</f>
        <v>Irrelevant</v>
      </c>
      <c r="Y293" s="4" t="str">
        <f>IF(AND(I293="Frakørselsrampe",Inddata!Z308=""),95,IF(AND(I293="Tilkørselsrampe",Inddata!Z308=""),45,IF(AND(OR(I293="Frakørselsrampe",I293="Tilkørselsrampe"),Inddata!Z308&gt;4,Inddata!Z308&lt;200),Inddata!Z308,"Irrelevant")))</f>
        <v>Irrelevant</v>
      </c>
      <c r="Z293" s="4" t="str">
        <f>IF(AND(OR(I293="Frakørselsrampe",I293="Tilkørselsrampe"),Inddata!AA308=""),"Lige",IF(AND(OR(I293="Frakørselsrampe",I293="Tilkørselsrampe"),Inddata!AA308&gt;10),Inddata!AA308,"Irrelevant"))</f>
        <v>Irrelevant</v>
      </c>
      <c r="AA293" s="4" t="str">
        <f>IF(X293="Irrelevant","Irrelevant",IF(AND(OR(I293="Frakørselsrampe",I293="Tilkørselsrampe"),OR(Inddata!AB308="",Inddata!AB308&gt;(G293*1000-X293))),G293*1000-X293,IF(AND(OR(I293="Frakørselsrampe",I293="Tilkørselsrampe"),Inddata!AB308&gt;0),Inddata!AB308,"Irrelevant")))</f>
        <v>Irrelevant</v>
      </c>
      <c r="AB293" s="4" t="str">
        <f>IF(AND(I293="Frakørselsrampe",Inddata!AC308=""),60,IF(AND(I293="Tilkørselsrampe",Inddata!AC308=""),80,IF(AND(OR(I293="Frakørselsrampe",I293="Tilkørselsrampe"),Inddata!AC308&gt;4,Inddata!AC308&lt;200),Inddata!AC308,"Irrelevant")))</f>
        <v>Irrelevant</v>
      </c>
      <c r="AC293" s="4" t="str">
        <f>IF(AND(OR(I293="Motorvejsstrækning",I293="Frakørselsflettestrækning",I293="Tilkørselsflettestrækning"),Inddata!AD308=""),"Nej",IF(OR(I293="Motorvejsstrækning",I293="Frakørselsflettestrækning",I293="Tilkørselsflettestrækning"),Inddata!AD308,"Irrelevant"))</f>
        <v>Irrelevant</v>
      </c>
      <c r="AD293" s="4" t="str">
        <f>IF(AND(OR(I293="Motorvejsstrækning",I293="Frakørselsflettestrækning",I293="Tilkørselsflettestrækning"),Inddata!AE308=""),"130 km/t",IF(OR(I293="Motorvejsstrækning",I293="Frakørselsflettestrækning",I293="Tilkørselsflettestrækning"),Inddata!AE308,"Irrelevant"))</f>
        <v>Irrelevant</v>
      </c>
      <c r="AE293" s="4" t="str">
        <f>IF(AND(I293="Tilkørselsflettestrækning",Inddata!AF308=""),"Nej",IF(I293="Tilkørselsflettestrækning",Inddata!AF308,"Irrelevant"))</f>
        <v>Irrelevant</v>
      </c>
      <c r="AF293" s="4" t="str">
        <f>IF(AND(AE293="Ja",Inddata!AG308&gt;0,Inddata!AG308&lt;1.00000001),Inddata!AG308,IF(OR(AE293="Nej",AE293="Ja"),0,"Irrelevant"))</f>
        <v>Irrelevant</v>
      </c>
    </row>
    <row r="294" spans="1:32" x14ac:dyDescent="0.25">
      <c r="A294" s="4" t="str">
        <f>IF(Inddata!A309="","",Inddata!A309)</f>
        <v/>
      </c>
      <c r="B294" s="4" t="str">
        <f>IF(Inddata!B309="","",Inddata!B309)</f>
        <v/>
      </c>
      <c r="C294" s="4" t="str">
        <f>IF(Inddata!C309="","",Inddata!C309)</f>
        <v/>
      </c>
      <c r="D294" s="4" t="str">
        <f>IF(Inddata!D309="","",Inddata!D309)</f>
        <v/>
      </c>
      <c r="E294" s="4" t="str">
        <f>IF(Inddata!E309="","",Inddata!E309)</f>
        <v/>
      </c>
      <c r="F294" s="4" t="str">
        <f>IF(Inddata!F309="","",Inddata!F309)</f>
        <v/>
      </c>
      <c r="G294" s="4">
        <f>IF(Inddata!G309="","",Inddata!G309)</f>
        <v>0</v>
      </c>
      <c r="H294" s="4" t="str">
        <f>IF(Inddata!H309&gt;0.5,Inddata!H309,"")</f>
        <v/>
      </c>
      <c r="I294" s="4" t="str">
        <f>IF(Inddata!I309="","",Inddata!I309)</f>
        <v/>
      </c>
      <c r="J294" s="4" t="str">
        <f>IF(AND(OR(I294="Motorvejsstrækning",I294="Frakørselsflettestrækning",I294="Tilkørselsflettestrækning"),Inddata!K309=""),2,IF(AND(OR(I294="Motorvejsstrækning",I294="Frakørselsflettestrækning",I294="Tilkørselsflettestrækning"),Inddata!K309&gt;0.5,Inddata!K309&lt;21),Inddata!K309,"Irrelevant"))</f>
        <v>Irrelevant</v>
      </c>
      <c r="K294" s="4" t="str">
        <f>IF(AND(OR(I294="Motorvejsstrækning",I294="Frakørselsflettestrækning",I294="Tilkørselsflettestrækning",I294="Frakørselsrampe",I294="Tilkørselsrampe"),Inddata!L309=""),3.5,IF(AND(OR(I294="Motorvejsstrækning",I294="Frakørselsflettestrækning",I294="Tilkørselsflettestrækning",I294="Frakørselsrampe",I294="Tilkørselsrampe"),Inddata!L309&gt;1.5,Inddata!L309&lt;11),Inddata!L309,"Irrelevant"))</f>
        <v>Irrelevant</v>
      </c>
      <c r="L294" s="4" t="str">
        <f>IF(AND(I294="Motorvejsstrækning",Inddata!M309=""),"Nej",IF(I294="Motorvejsstrækning",Inddata!M309,"Irrelevant"))</f>
        <v>Irrelevant</v>
      </c>
      <c r="M294" s="4" t="str">
        <f>IF(AND(L294="Ja",Inddata!N309&gt;0,Inddata!N309&lt;1.00000001),Inddata!N309,IF(OR(L294="Nej",L294="Ja"),0,"Irrelevant"))</f>
        <v>Irrelevant</v>
      </c>
      <c r="N294" s="4" t="str">
        <f>IF(AND(OR(I294="Motorvejsstrækning",I294="Frakørselsflettestrækning",I294="Tilkørselsflettestrækning"),Inddata!O309=""),3,IF(AND(OR(I294="Motorvejsstrækning",I294="Frakørselsflettestrækning",I294="Tilkørselsflettestrækning"),Inddata!O309&lt;11,Inddata!O309&gt;-0.00000001),Inddata!O309,"Irrelevant"))</f>
        <v>Irrelevant</v>
      </c>
      <c r="O294" s="4" t="str">
        <f>IF(AND(OR(I294="Motorvejsstrækning",I294="Frakørselsflettestrækning",I294="Tilkørselsflettestrækning",I294="Frakørselsrampe",I294="Tilkørselsrampe"),Inddata!P309=""),0.5,IF(AND(OR(I294="Motorvejsstrækning",I294="Frakørselsflettestrækning",I294="Tilkørselsflettestrækning",I294="Frakørselsrampe",I294="Tilkørselsrampe"),Inddata!P309&gt;-0.00000001,Inddata!P309&lt;11),Inddata!P309,"Irrelevant"))</f>
        <v>Irrelevant</v>
      </c>
      <c r="P294" s="4" t="str">
        <f>IF(AND(OR(I294="Motorvejsstrækning",I294="Frakørselsflettestrækning",I294="Tilkørselsflettestrækning"),Inddata!Q309=""),5,IF(AND(OR(I294="Motorvejsstrækning",I294="Frakørselsflettestrækning",I294="Tilkørselsflettestrækning"),Inddata!Q309&gt;-0.00000001,Inddata!Q309&lt;101),Inddata!Q309,"Irrelevant"))</f>
        <v>Irrelevant</v>
      </c>
      <c r="Q294" s="4" t="str">
        <f>IF(AND(OR(I294="Motorvejsstrækning",I294="Frakørselsflettestrækning",I294="Tilkørselsflettestrækning"),Inddata!R309=""),"Lige",IF(AND(OR(I294="Motorvejsstrækning",I294="Frakørselsflettestrækning",I294="Tilkørselsflettestrækning"),Inddata!R309&gt;10),Inddata!R309,"Irrelevant"))</f>
        <v>Irrelevant</v>
      </c>
      <c r="R294" s="4" t="str">
        <f>IF(Q294="Lige",0,IF(AND(OR(I294="Motorvejsstrækning",I294="Frakørselsflettestrækning",I294="Tilkørselsflettestrækning"),OR(Inddata!S309="",Inddata!S309&gt;(G294*1000))),G294*1000,IF(AND(OR(I294="Motorvejsstrækning",I294="Frakørselsflettestrækning",I294="Tilkørselsflettestrækning"),Inddata!S309&gt;0),Inddata!S309,"Irrelevant")))</f>
        <v>Irrelevant</v>
      </c>
      <c r="S294" s="4" t="str">
        <f>IF(AND(OR(I294="Motorvejsstrækning",I294="Frakørselsflettestrækning",I294="Tilkørselsflettestrækning"),Inddata!T309=""),"Lige",IF(AND(OR(I294="Motorvejsstrækning",I294="Frakørselsflettestrækning",I294="Tilkørselsflettestrækning"),Inddata!T309&gt;10),Inddata!T309,"Irrelevant"))</f>
        <v>Irrelevant</v>
      </c>
      <c r="T294" s="4" t="str">
        <f>IF(S294="Lige",0,IF(R294="Irrelevant","Irrelevant",IF(AND(OR(I294="Motorvejsstrækning",I294="Frakørselsflettestrækning",I294="Tilkørselsflettestrækning"),OR(Inddata!U309="",Inddata!U309&gt;(G294*1000-R294))),G294*1000-R294,IF(AND(OR(I294="Motorvejsstrækning",I294="Frakørselsflettestrækning",I294="Tilkørselsflettestrækning"),Inddata!U309&gt;0),Inddata!U309,"Irrelevant"))))</f>
        <v>Irrelevant</v>
      </c>
      <c r="U294" s="4" t="str">
        <f>IF(AND(OR(I294="Motorvejsstrækning",I294="Frakørselsflettestrækning",I294="Tilkørselsflettestrækning",I294="Frakørselsrampe",I294="Tilkørselsrampe"),Inddata!V309=""),"Nej",IF(OR(I294="Motorvejsstrækning",I294="Frakørselsflettestrækning",I294="Tilkørselsflettestrækning",I294="Frakørselsrampe",I294="Tilkørselsrampe"),Inddata!V309,"Irrelevant"))</f>
        <v>Irrelevant</v>
      </c>
      <c r="V294" s="4" t="str">
        <f>IF(W294="Lige",IF(AND(OR(I294="Frakørselsrampe",I294="Tilkørselsrampe"),Inddata!W309=""),"Lige ruderrampe",IF(OR(I294="Frakørselsrampe",I294="Tilkørselsrampe"),Inddata!W309,"Irrelevant")),"Irrelevant")</f>
        <v>Irrelevant</v>
      </c>
      <c r="W294" s="4" t="str">
        <f>IF(AND(OR(I294="Frakørselsrampe",I294="Tilkørselsrampe"),Inddata!X309=""),"Lige",IF(AND(OR(I294="Frakørselsrampe",I294="Tilkørselsrampe"),Inddata!X309&gt;10),Inddata!X309,"Irrelevant"))</f>
        <v>Irrelevant</v>
      </c>
      <c r="X294" s="4" t="str">
        <f>IF(AND(OR(I294="Frakørselsrampe",I294="Tilkørselsrampe"),OR(Inddata!Y309="",Inddata!Y309&gt;(G294*1000))),G294*1000,IF(AND(OR(I294="Frakørselsrampe",I294="Tilkørselsrampe"),Inddata!Y309&gt;0),Inddata!Y309,"Irrelevant"))</f>
        <v>Irrelevant</v>
      </c>
      <c r="Y294" s="4" t="str">
        <f>IF(AND(I294="Frakørselsrampe",Inddata!Z309=""),95,IF(AND(I294="Tilkørselsrampe",Inddata!Z309=""),45,IF(AND(OR(I294="Frakørselsrampe",I294="Tilkørselsrampe"),Inddata!Z309&gt;4,Inddata!Z309&lt;200),Inddata!Z309,"Irrelevant")))</f>
        <v>Irrelevant</v>
      </c>
      <c r="Z294" s="4" t="str">
        <f>IF(AND(OR(I294="Frakørselsrampe",I294="Tilkørselsrampe"),Inddata!AA309=""),"Lige",IF(AND(OR(I294="Frakørselsrampe",I294="Tilkørselsrampe"),Inddata!AA309&gt;10),Inddata!AA309,"Irrelevant"))</f>
        <v>Irrelevant</v>
      </c>
      <c r="AA294" s="4" t="str">
        <f>IF(X294="Irrelevant","Irrelevant",IF(AND(OR(I294="Frakørselsrampe",I294="Tilkørselsrampe"),OR(Inddata!AB309="",Inddata!AB309&gt;(G294*1000-X294))),G294*1000-X294,IF(AND(OR(I294="Frakørselsrampe",I294="Tilkørselsrampe"),Inddata!AB309&gt;0),Inddata!AB309,"Irrelevant")))</f>
        <v>Irrelevant</v>
      </c>
      <c r="AB294" s="4" t="str">
        <f>IF(AND(I294="Frakørselsrampe",Inddata!AC309=""),60,IF(AND(I294="Tilkørselsrampe",Inddata!AC309=""),80,IF(AND(OR(I294="Frakørselsrampe",I294="Tilkørselsrampe"),Inddata!AC309&gt;4,Inddata!AC309&lt;200),Inddata!AC309,"Irrelevant")))</f>
        <v>Irrelevant</v>
      </c>
      <c r="AC294" s="4" t="str">
        <f>IF(AND(OR(I294="Motorvejsstrækning",I294="Frakørselsflettestrækning",I294="Tilkørselsflettestrækning"),Inddata!AD309=""),"Nej",IF(OR(I294="Motorvejsstrækning",I294="Frakørselsflettestrækning",I294="Tilkørselsflettestrækning"),Inddata!AD309,"Irrelevant"))</f>
        <v>Irrelevant</v>
      </c>
      <c r="AD294" s="4" t="str">
        <f>IF(AND(OR(I294="Motorvejsstrækning",I294="Frakørselsflettestrækning",I294="Tilkørselsflettestrækning"),Inddata!AE309=""),"130 km/t",IF(OR(I294="Motorvejsstrækning",I294="Frakørselsflettestrækning",I294="Tilkørselsflettestrækning"),Inddata!AE309,"Irrelevant"))</f>
        <v>Irrelevant</v>
      </c>
      <c r="AE294" s="4" t="str">
        <f>IF(AND(I294="Tilkørselsflettestrækning",Inddata!AF309=""),"Nej",IF(I294="Tilkørselsflettestrækning",Inddata!AF309,"Irrelevant"))</f>
        <v>Irrelevant</v>
      </c>
      <c r="AF294" s="4" t="str">
        <f>IF(AND(AE294="Ja",Inddata!AG309&gt;0,Inddata!AG309&lt;1.00000001),Inddata!AG309,IF(OR(AE294="Nej",AE294="Ja"),0,"Irrelevant"))</f>
        <v>Irrelevant</v>
      </c>
    </row>
    <row r="295" spans="1:32" x14ac:dyDescent="0.25">
      <c r="A295" s="4" t="str">
        <f>IF(Inddata!A310="","",Inddata!A310)</f>
        <v/>
      </c>
      <c r="B295" s="4" t="str">
        <f>IF(Inddata!B310="","",Inddata!B310)</f>
        <v/>
      </c>
      <c r="C295" s="4" t="str">
        <f>IF(Inddata!C310="","",Inddata!C310)</f>
        <v/>
      </c>
      <c r="D295" s="4" t="str">
        <f>IF(Inddata!D310="","",Inddata!D310)</f>
        <v/>
      </c>
      <c r="E295" s="4" t="str">
        <f>IF(Inddata!E310="","",Inddata!E310)</f>
        <v/>
      </c>
      <c r="F295" s="4" t="str">
        <f>IF(Inddata!F310="","",Inddata!F310)</f>
        <v/>
      </c>
      <c r="G295" s="4">
        <f>IF(Inddata!G310="","",Inddata!G310)</f>
        <v>0</v>
      </c>
      <c r="H295" s="4" t="str">
        <f>IF(Inddata!H310&gt;0.5,Inddata!H310,"")</f>
        <v/>
      </c>
      <c r="I295" s="4" t="str">
        <f>IF(Inddata!I310="","",Inddata!I310)</f>
        <v/>
      </c>
      <c r="J295" s="4" t="str">
        <f>IF(AND(OR(I295="Motorvejsstrækning",I295="Frakørselsflettestrækning",I295="Tilkørselsflettestrækning"),Inddata!K310=""),2,IF(AND(OR(I295="Motorvejsstrækning",I295="Frakørselsflettestrækning",I295="Tilkørselsflettestrækning"),Inddata!K310&gt;0.5,Inddata!K310&lt;21),Inddata!K310,"Irrelevant"))</f>
        <v>Irrelevant</v>
      </c>
      <c r="K295" s="4" t="str">
        <f>IF(AND(OR(I295="Motorvejsstrækning",I295="Frakørselsflettestrækning",I295="Tilkørselsflettestrækning",I295="Frakørselsrampe",I295="Tilkørselsrampe"),Inddata!L310=""),3.5,IF(AND(OR(I295="Motorvejsstrækning",I295="Frakørselsflettestrækning",I295="Tilkørselsflettestrækning",I295="Frakørselsrampe",I295="Tilkørselsrampe"),Inddata!L310&gt;1.5,Inddata!L310&lt;11),Inddata!L310,"Irrelevant"))</f>
        <v>Irrelevant</v>
      </c>
      <c r="L295" s="4" t="str">
        <f>IF(AND(I295="Motorvejsstrækning",Inddata!M310=""),"Nej",IF(I295="Motorvejsstrækning",Inddata!M310,"Irrelevant"))</f>
        <v>Irrelevant</v>
      </c>
      <c r="M295" s="4" t="str">
        <f>IF(AND(L295="Ja",Inddata!N310&gt;0,Inddata!N310&lt;1.00000001),Inddata!N310,IF(OR(L295="Nej",L295="Ja"),0,"Irrelevant"))</f>
        <v>Irrelevant</v>
      </c>
      <c r="N295" s="4" t="str">
        <f>IF(AND(OR(I295="Motorvejsstrækning",I295="Frakørselsflettestrækning",I295="Tilkørselsflettestrækning"),Inddata!O310=""),3,IF(AND(OR(I295="Motorvejsstrækning",I295="Frakørselsflettestrækning",I295="Tilkørselsflettestrækning"),Inddata!O310&lt;11,Inddata!O310&gt;-0.00000001),Inddata!O310,"Irrelevant"))</f>
        <v>Irrelevant</v>
      </c>
      <c r="O295" s="4" t="str">
        <f>IF(AND(OR(I295="Motorvejsstrækning",I295="Frakørselsflettestrækning",I295="Tilkørselsflettestrækning",I295="Frakørselsrampe",I295="Tilkørselsrampe"),Inddata!P310=""),0.5,IF(AND(OR(I295="Motorvejsstrækning",I295="Frakørselsflettestrækning",I295="Tilkørselsflettestrækning",I295="Frakørselsrampe",I295="Tilkørselsrampe"),Inddata!P310&gt;-0.00000001,Inddata!P310&lt;11),Inddata!P310,"Irrelevant"))</f>
        <v>Irrelevant</v>
      </c>
      <c r="P295" s="4" t="str">
        <f>IF(AND(OR(I295="Motorvejsstrækning",I295="Frakørselsflettestrækning",I295="Tilkørselsflettestrækning"),Inddata!Q310=""),5,IF(AND(OR(I295="Motorvejsstrækning",I295="Frakørselsflettestrækning",I295="Tilkørselsflettestrækning"),Inddata!Q310&gt;-0.00000001,Inddata!Q310&lt;101),Inddata!Q310,"Irrelevant"))</f>
        <v>Irrelevant</v>
      </c>
      <c r="Q295" s="4" t="str">
        <f>IF(AND(OR(I295="Motorvejsstrækning",I295="Frakørselsflettestrækning",I295="Tilkørselsflettestrækning"),Inddata!R310=""),"Lige",IF(AND(OR(I295="Motorvejsstrækning",I295="Frakørselsflettestrækning",I295="Tilkørselsflettestrækning"),Inddata!R310&gt;10),Inddata!R310,"Irrelevant"))</f>
        <v>Irrelevant</v>
      </c>
      <c r="R295" s="4" t="str">
        <f>IF(Q295="Lige",0,IF(AND(OR(I295="Motorvejsstrækning",I295="Frakørselsflettestrækning",I295="Tilkørselsflettestrækning"),OR(Inddata!S310="",Inddata!S310&gt;(G295*1000))),G295*1000,IF(AND(OR(I295="Motorvejsstrækning",I295="Frakørselsflettestrækning",I295="Tilkørselsflettestrækning"),Inddata!S310&gt;0),Inddata!S310,"Irrelevant")))</f>
        <v>Irrelevant</v>
      </c>
      <c r="S295" s="4" t="str">
        <f>IF(AND(OR(I295="Motorvejsstrækning",I295="Frakørselsflettestrækning",I295="Tilkørselsflettestrækning"),Inddata!T310=""),"Lige",IF(AND(OR(I295="Motorvejsstrækning",I295="Frakørselsflettestrækning",I295="Tilkørselsflettestrækning"),Inddata!T310&gt;10),Inddata!T310,"Irrelevant"))</f>
        <v>Irrelevant</v>
      </c>
      <c r="T295" s="4" t="str">
        <f>IF(S295="Lige",0,IF(R295="Irrelevant","Irrelevant",IF(AND(OR(I295="Motorvejsstrækning",I295="Frakørselsflettestrækning",I295="Tilkørselsflettestrækning"),OR(Inddata!U310="",Inddata!U310&gt;(G295*1000-R295))),G295*1000-R295,IF(AND(OR(I295="Motorvejsstrækning",I295="Frakørselsflettestrækning",I295="Tilkørselsflettestrækning"),Inddata!U310&gt;0),Inddata!U310,"Irrelevant"))))</f>
        <v>Irrelevant</v>
      </c>
      <c r="U295" s="4" t="str">
        <f>IF(AND(OR(I295="Motorvejsstrækning",I295="Frakørselsflettestrækning",I295="Tilkørselsflettestrækning",I295="Frakørselsrampe",I295="Tilkørselsrampe"),Inddata!V310=""),"Nej",IF(OR(I295="Motorvejsstrækning",I295="Frakørselsflettestrækning",I295="Tilkørselsflettestrækning",I295="Frakørselsrampe",I295="Tilkørselsrampe"),Inddata!V310,"Irrelevant"))</f>
        <v>Irrelevant</v>
      </c>
      <c r="V295" s="4" t="str">
        <f>IF(W295="Lige",IF(AND(OR(I295="Frakørselsrampe",I295="Tilkørselsrampe"),Inddata!W310=""),"Lige ruderrampe",IF(OR(I295="Frakørselsrampe",I295="Tilkørselsrampe"),Inddata!W310,"Irrelevant")),"Irrelevant")</f>
        <v>Irrelevant</v>
      </c>
      <c r="W295" s="4" t="str">
        <f>IF(AND(OR(I295="Frakørselsrampe",I295="Tilkørselsrampe"),Inddata!X310=""),"Lige",IF(AND(OR(I295="Frakørselsrampe",I295="Tilkørselsrampe"),Inddata!X310&gt;10),Inddata!X310,"Irrelevant"))</f>
        <v>Irrelevant</v>
      </c>
      <c r="X295" s="4" t="str">
        <f>IF(AND(OR(I295="Frakørselsrampe",I295="Tilkørselsrampe"),OR(Inddata!Y310="",Inddata!Y310&gt;(G295*1000))),G295*1000,IF(AND(OR(I295="Frakørselsrampe",I295="Tilkørselsrampe"),Inddata!Y310&gt;0),Inddata!Y310,"Irrelevant"))</f>
        <v>Irrelevant</v>
      </c>
      <c r="Y295" s="4" t="str">
        <f>IF(AND(I295="Frakørselsrampe",Inddata!Z310=""),95,IF(AND(I295="Tilkørselsrampe",Inddata!Z310=""),45,IF(AND(OR(I295="Frakørselsrampe",I295="Tilkørselsrampe"),Inddata!Z310&gt;4,Inddata!Z310&lt;200),Inddata!Z310,"Irrelevant")))</f>
        <v>Irrelevant</v>
      </c>
      <c r="Z295" s="4" t="str">
        <f>IF(AND(OR(I295="Frakørselsrampe",I295="Tilkørselsrampe"),Inddata!AA310=""),"Lige",IF(AND(OR(I295="Frakørselsrampe",I295="Tilkørselsrampe"),Inddata!AA310&gt;10),Inddata!AA310,"Irrelevant"))</f>
        <v>Irrelevant</v>
      </c>
      <c r="AA295" s="4" t="str">
        <f>IF(X295="Irrelevant","Irrelevant",IF(AND(OR(I295="Frakørselsrampe",I295="Tilkørselsrampe"),OR(Inddata!AB310="",Inddata!AB310&gt;(G295*1000-X295))),G295*1000-X295,IF(AND(OR(I295="Frakørselsrampe",I295="Tilkørselsrampe"),Inddata!AB310&gt;0),Inddata!AB310,"Irrelevant")))</f>
        <v>Irrelevant</v>
      </c>
      <c r="AB295" s="4" t="str">
        <f>IF(AND(I295="Frakørselsrampe",Inddata!AC310=""),60,IF(AND(I295="Tilkørselsrampe",Inddata!AC310=""),80,IF(AND(OR(I295="Frakørselsrampe",I295="Tilkørselsrampe"),Inddata!AC310&gt;4,Inddata!AC310&lt;200),Inddata!AC310,"Irrelevant")))</f>
        <v>Irrelevant</v>
      </c>
      <c r="AC295" s="4" t="str">
        <f>IF(AND(OR(I295="Motorvejsstrækning",I295="Frakørselsflettestrækning",I295="Tilkørselsflettestrækning"),Inddata!AD310=""),"Nej",IF(OR(I295="Motorvejsstrækning",I295="Frakørselsflettestrækning",I295="Tilkørselsflettestrækning"),Inddata!AD310,"Irrelevant"))</f>
        <v>Irrelevant</v>
      </c>
      <c r="AD295" s="4" t="str">
        <f>IF(AND(OR(I295="Motorvejsstrækning",I295="Frakørselsflettestrækning",I295="Tilkørselsflettestrækning"),Inddata!AE310=""),"130 km/t",IF(OR(I295="Motorvejsstrækning",I295="Frakørselsflettestrækning",I295="Tilkørselsflettestrækning"),Inddata!AE310,"Irrelevant"))</f>
        <v>Irrelevant</v>
      </c>
      <c r="AE295" s="4" t="str">
        <f>IF(AND(I295="Tilkørselsflettestrækning",Inddata!AF310=""),"Nej",IF(I295="Tilkørselsflettestrækning",Inddata!AF310,"Irrelevant"))</f>
        <v>Irrelevant</v>
      </c>
      <c r="AF295" s="4" t="str">
        <f>IF(AND(AE295="Ja",Inddata!AG310&gt;0,Inddata!AG310&lt;1.00000001),Inddata!AG310,IF(OR(AE295="Nej",AE295="Ja"),0,"Irrelevant"))</f>
        <v>Irrelevant</v>
      </c>
    </row>
    <row r="296" spans="1:32" x14ac:dyDescent="0.25">
      <c r="A296" s="4" t="str">
        <f>IF(Inddata!A311="","",Inddata!A311)</f>
        <v/>
      </c>
      <c r="B296" s="4" t="str">
        <f>IF(Inddata!B311="","",Inddata!B311)</f>
        <v/>
      </c>
      <c r="C296" s="4" t="str">
        <f>IF(Inddata!C311="","",Inddata!C311)</f>
        <v/>
      </c>
      <c r="D296" s="4" t="str">
        <f>IF(Inddata!D311="","",Inddata!D311)</f>
        <v/>
      </c>
      <c r="E296" s="4" t="str">
        <f>IF(Inddata!E311="","",Inddata!E311)</f>
        <v/>
      </c>
      <c r="F296" s="4" t="str">
        <f>IF(Inddata!F311="","",Inddata!F311)</f>
        <v/>
      </c>
      <c r="G296" s="4">
        <f>IF(Inddata!G311="","",Inddata!G311)</f>
        <v>0</v>
      </c>
      <c r="H296" s="4" t="str">
        <f>IF(Inddata!H311&gt;0.5,Inddata!H311,"")</f>
        <v/>
      </c>
      <c r="I296" s="4" t="str">
        <f>IF(Inddata!I311="","",Inddata!I311)</f>
        <v/>
      </c>
      <c r="J296" s="4" t="str">
        <f>IF(AND(OR(I296="Motorvejsstrækning",I296="Frakørselsflettestrækning",I296="Tilkørselsflettestrækning"),Inddata!K311=""),2,IF(AND(OR(I296="Motorvejsstrækning",I296="Frakørselsflettestrækning",I296="Tilkørselsflettestrækning"),Inddata!K311&gt;0.5,Inddata!K311&lt;21),Inddata!K311,"Irrelevant"))</f>
        <v>Irrelevant</v>
      </c>
      <c r="K296" s="4" t="str">
        <f>IF(AND(OR(I296="Motorvejsstrækning",I296="Frakørselsflettestrækning",I296="Tilkørselsflettestrækning",I296="Frakørselsrampe",I296="Tilkørselsrampe"),Inddata!L311=""),3.5,IF(AND(OR(I296="Motorvejsstrækning",I296="Frakørselsflettestrækning",I296="Tilkørselsflettestrækning",I296="Frakørselsrampe",I296="Tilkørselsrampe"),Inddata!L311&gt;1.5,Inddata!L311&lt;11),Inddata!L311,"Irrelevant"))</f>
        <v>Irrelevant</v>
      </c>
      <c r="L296" s="4" t="str">
        <f>IF(AND(I296="Motorvejsstrækning",Inddata!M311=""),"Nej",IF(I296="Motorvejsstrækning",Inddata!M311,"Irrelevant"))</f>
        <v>Irrelevant</v>
      </c>
      <c r="M296" s="4" t="str">
        <f>IF(AND(L296="Ja",Inddata!N311&gt;0,Inddata!N311&lt;1.00000001),Inddata!N311,IF(OR(L296="Nej",L296="Ja"),0,"Irrelevant"))</f>
        <v>Irrelevant</v>
      </c>
      <c r="N296" s="4" t="str">
        <f>IF(AND(OR(I296="Motorvejsstrækning",I296="Frakørselsflettestrækning",I296="Tilkørselsflettestrækning"),Inddata!O311=""),3,IF(AND(OR(I296="Motorvejsstrækning",I296="Frakørselsflettestrækning",I296="Tilkørselsflettestrækning"),Inddata!O311&lt;11,Inddata!O311&gt;-0.00000001),Inddata!O311,"Irrelevant"))</f>
        <v>Irrelevant</v>
      </c>
      <c r="O296" s="4" t="str">
        <f>IF(AND(OR(I296="Motorvejsstrækning",I296="Frakørselsflettestrækning",I296="Tilkørselsflettestrækning",I296="Frakørselsrampe",I296="Tilkørselsrampe"),Inddata!P311=""),0.5,IF(AND(OR(I296="Motorvejsstrækning",I296="Frakørselsflettestrækning",I296="Tilkørselsflettestrækning",I296="Frakørselsrampe",I296="Tilkørselsrampe"),Inddata!P311&gt;-0.00000001,Inddata!P311&lt;11),Inddata!P311,"Irrelevant"))</f>
        <v>Irrelevant</v>
      </c>
      <c r="P296" s="4" t="str">
        <f>IF(AND(OR(I296="Motorvejsstrækning",I296="Frakørselsflettestrækning",I296="Tilkørselsflettestrækning"),Inddata!Q311=""),5,IF(AND(OR(I296="Motorvejsstrækning",I296="Frakørselsflettestrækning",I296="Tilkørselsflettestrækning"),Inddata!Q311&gt;-0.00000001,Inddata!Q311&lt;101),Inddata!Q311,"Irrelevant"))</f>
        <v>Irrelevant</v>
      </c>
      <c r="Q296" s="4" t="str">
        <f>IF(AND(OR(I296="Motorvejsstrækning",I296="Frakørselsflettestrækning",I296="Tilkørselsflettestrækning"),Inddata!R311=""),"Lige",IF(AND(OR(I296="Motorvejsstrækning",I296="Frakørselsflettestrækning",I296="Tilkørselsflettestrækning"),Inddata!R311&gt;10),Inddata!R311,"Irrelevant"))</f>
        <v>Irrelevant</v>
      </c>
      <c r="R296" s="4" t="str">
        <f>IF(Q296="Lige",0,IF(AND(OR(I296="Motorvejsstrækning",I296="Frakørselsflettestrækning",I296="Tilkørselsflettestrækning"),OR(Inddata!S311="",Inddata!S311&gt;(G296*1000))),G296*1000,IF(AND(OR(I296="Motorvejsstrækning",I296="Frakørselsflettestrækning",I296="Tilkørselsflettestrækning"),Inddata!S311&gt;0),Inddata!S311,"Irrelevant")))</f>
        <v>Irrelevant</v>
      </c>
      <c r="S296" s="4" t="str">
        <f>IF(AND(OR(I296="Motorvejsstrækning",I296="Frakørselsflettestrækning",I296="Tilkørselsflettestrækning"),Inddata!T311=""),"Lige",IF(AND(OR(I296="Motorvejsstrækning",I296="Frakørselsflettestrækning",I296="Tilkørselsflettestrækning"),Inddata!T311&gt;10),Inddata!T311,"Irrelevant"))</f>
        <v>Irrelevant</v>
      </c>
      <c r="T296" s="4" t="str">
        <f>IF(S296="Lige",0,IF(R296="Irrelevant","Irrelevant",IF(AND(OR(I296="Motorvejsstrækning",I296="Frakørselsflettestrækning",I296="Tilkørselsflettestrækning"),OR(Inddata!U311="",Inddata!U311&gt;(G296*1000-R296))),G296*1000-R296,IF(AND(OR(I296="Motorvejsstrækning",I296="Frakørselsflettestrækning",I296="Tilkørselsflettestrækning"),Inddata!U311&gt;0),Inddata!U311,"Irrelevant"))))</f>
        <v>Irrelevant</v>
      </c>
      <c r="U296" s="4" t="str">
        <f>IF(AND(OR(I296="Motorvejsstrækning",I296="Frakørselsflettestrækning",I296="Tilkørselsflettestrækning",I296="Frakørselsrampe",I296="Tilkørselsrampe"),Inddata!V311=""),"Nej",IF(OR(I296="Motorvejsstrækning",I296="Frakørselsflettestrækning",I296="Tilkørselsflettestrækning",I296="Frakørselsrampe",I296="Tilkørselsrampe"),Inddata!V311,"Irrelevant"))</f>
        <v>Irrelevant</v>
      </c>
      <c r="V296" s="4" t="str">
        <f>IF(W296="Lige",IF(AND(OR(I296="Frakørselsrampe",I296="Tilkørselsrampe"),Inddata!W311=""),"Lige ruderrampe",IF(OR(I296="Frakørselsrampe",I296="Tilkørselsrampe"),Inddata!W311,"Irrelevant")),"Irrelevant")</f>
        <v>Irrelevant</v>
      </c>
      <c r="W296" s="4" t="str">
        <f>IF(AND(OR(I296="Frakørselsrampe",I296="Tilkørselsrampe"),Inddata!X311=""),"Lige",IF(AND(OR(I296="Frakørselsrampe",I296="Tilkørselsrampe"),Inddata!X311&gt;10),Inddata!X311,"Irrelevant"))</f>
        <v>Irrelevant</v>
      </c>
      <c r="X296" s="4" t="str">
        <f>IF(AND(OR(I296="Frakørselsrampe",I296="Tilkørselsrampe"),OR(Inddata!Y311="",Inddata!Y311&gt;(G296*1000))),G296*1000,IF(AND(OR(I296="Frakørselsrampe",I296="Tilkørselsrampe"),Inddata!Y311&gt;0),Inddata!Y311,"Irrelevant"))</f>
        <v>Irrelevant</v>
      </c>
      <c r="Y296" s="4" t="str">
        <f>IF(AND(I296="Frakørselsrampe",Inddata!Z311=""),95,IF(AND(I296="Tilkørselsrampe",Inddata!Z311=""),45,IF(AND(OR(I296="Frakørselsrampe",I296="Tilkørselsrampe"),Inddata!Z311&gt;4,Inddata!Z311&lt;200),Inddata!Z311,"Irrelevant")))</f>
        <v>Irrelevant</v>
      </c>
      <c r="Z296" s="4" t="str">
        <f>IF(AND(OR(I296="Frakørselsrampe",I296="Tilkørselsrampe"),Inddata!AA311=""),"Lige",IF(AND(OR(I296="Frakørselsrampe",I296="Tilkørselsrampe"),Inddata!AA311&gt;10),Inddata!AA311,"Irrelevant"))</f>
        <v>Irrelevant</v>
      </c>
      <c r="AA296" s="4" t="str">
        <f>IF(X296="Irrelevant","Irrelevant",IF(AND(OR(I296="Frakørselsrampe",I296="Tilkørselsrampe"),OR(Inddata!AB311="",Inddata!AB311&gt;(G296*1000-X296))),G296*1000-X296,IF(AND(OR(I296="Frakørselsrampe",I296="Tilkørselsrampe"),Inddata!AB311&gt;0),Inddata!AB311,"Irrelevant")))</f>
        <v>Irrelevant</v>
      </c>
      <c r="AB296" s="4" t="str">
        <f>IF(AND(I296="Frakørselsrampe",Inddata!AC311=""),60,IF(AND(I296="Tilkørselsrampe",Inddata!AC311=""),80,IF(AND(OR(I296="Frakørselsrampe",I296="Tilkørselsrampe"),Inddata!AC311&gt;4,Inddata!AC311&lt;200),Inddata!AC311,"Irrelevant")))</f>
        <v>Irrelevant</v>
      </c>
      <c r="AC296" s="4" t="str">
        <f>IF(AND(OR(I296="Motorvejsstrækning",I296="Frakørselsflettestrækning",I296="Tilkørselsflettestrækning"),Inddata!AD311=""),"Nej",IF(OR(I296="Motorvejsstrækning",I296="Frakørselsflettestrækning",I296="Tilkørselsflettestrækning"),Inddata!AD311,"Irrelevant"))</f>
        <v>Irrelevant</v>
      </c>
      <c r="AD296" s="4" t="str">
        <f>IF(AND(OR(I296="Motorvejsstrækning",I296="Frakørselsflettestrækning",I296="Tilkørselsflettestrækning"),Inddata!AE311=""),"130 km/t",IF(OR(I296="Motorvejsstrækning",I296="Frakørselsflettestrækning",I296="Tilkørselsflettestrækning"),Inddata!AE311,"Irrelevant"))</f>
        <v>Irrelevant</v>
      </c>
      <c r="AE296" s="4" t="str">
        <f>IF(AND(I296="Tilkørselsflettestrækning",Inddata!AF311=""),"Nej",IF(I296="Tilkørselsflettestrækning",Inddata!AF311,"Irrelevant"))</f>
        <v>Irrelevant</v>
      </c>
      <c r="AF296" s="4" t="str">
        <f>IF(AND(AE296="Ja",Inddata!AG311&gt;0,Inddata!AG311&lt;1.00000001),Inddata!AG311,IF(OR(AE296="Nej",AE296="Ja"),0,"Irrelevant"))</f>
        <v>Irrelevant</v>
      </c>
    </row>
    <row r="297" spans="1:32" x14ac:dyDescent="0.25">
      <c r="A297" s="4" t="str">
        <f>IF(Inddata!A312="","",Inddata!A312)</f>
        <v/>
      </c>
      <c r="B297" s="4" t="str">
        <f>IF(Inddata!B312="","",Inddata!B312)</f>
        <v/>
      </c>
      <c r="C297" s="4" t="str">
        <f>IF(Inddata!C312="","",Inddata!C312)</f>
        <v/>
      </c>
      <c r="D297" s="4" t="str">
        <f>IF(Inddata!D312="","",Inddata!D312)</f>
        <v/>
      </c>
      <c r="E297" s="4" t="str">
        <f>IF(Inddata!E312="","",Inddata!E312)</f>
        <v/>
      </c>
      <c r="F297" s="4" t="str">
        <f>IF(Inddata!F312="","",Inddata!F312)</f>
        <v/>
      </c>
      <c r="G297" s="4">
        <f>IF(Inddata!G312="","",Inddata!G312)</f>
        <v>0</v>
      </c>
      <c r="H297" s="4" t="str">
        <f>IF(Inddata!H312&gt;0.5,Inddata!H312,"")</f>
        <v/>
      </c>
      <c r="I297" s="4" t="str">
        <f>IF(Inddata!I312="","",Inddata!I312)</f>
        <v/>
      </c>
      <c r="J297" s="4" t="str">
        <f>IF(AND(OR(I297="Motorvejsstrækning",I297="Frakørselsflettestrækning",I297="Tilkørselsflettestrækning"),Inddata!K312=""),2,IF(AND(OR(I297="Motorvejsstrækning",I297="Frakørselsflettestrækning",I297="Tilkørselsflettestrækning"),Inddata!K312&gt;0.5,Inddata!K312&lt;21),Inddata!K312,"Irrelevant"))</f>
        <v>Irrelevant</v>
      </c>
      <c r="K297" s="4" t="str">
        <f>IF(AND(OR(I297="Motorvejsstrækning",I297="Frakørselsflettestrækning",I297="Tilkørselsflettestrækning",I297="Frakørselsrampe",I297="Tilkørselsrampe"),Inddata!L312=""),3.5,IF(AND(OR(I297="Motorvejsstrækning",I297="Frakørselsflettestrækning",I297="Tilkørselsflettestrækning",I297="Frakørselsrampe",I297="Tilkørselsrampe"),Inddata!L312&gt;1.5,Inddata!L312&lt;11),Inddata!L312,"Irrelevant"))</f>
        <v>Irrelevant</v>
      </c>
      <c r="L297" s="4" t="str">
        <f>IF(AND(I297="Motorvejsstrækning",Inddata!M312=""),"Nej",IF(I297="Motorvejsstrækning",Inddata!M312,"Irrelevant"))</f>
        <v>Irrelevant</v>
      </c>
      <c r="M297" s="4" t="str">
        <f>IF(AND(L297="Ja",Inddata!N312&gt;0,Inddata!N312&lt;1.00000001),Inddata!N312,IF(OR(L297="Nej",L297="Ja"),0,"Irrelevant"))</f>
        <v>Irrelevant</v>
      </c>
      <c r="N297" s="4" t="str">
        <f>IF(AND(OR(I297="Motorvejsstrækning",I297="Frakørselsflettestrækning",I297="Tilkørselsflettestrækning"),Inddata!O312=""),3,IF(AND(OR(I297="Motorvejsstrækning",I297="Frakørselsflettestrækning",I297="Tilkørselsflettestrækning"),Inddata!O312&lt;11,Inddata!O312&gt;-0.00000001),Inddata!O312,"Irrelevant"))</f>
        <v>Irrelevant</v>
      </c>
      <c r="O297" s="4" t="str">
        <f>IF(AND(OR(I297="Motorvejsstrækning",I297="Frakørselsflettestrækning",I297="Tilkørselsflettestrækning",I297="Frakørselsrampe",I297="Tilkørselsrampe"),Inddata!P312=""),0.5,IF(AND(OR(I297="Motorvejsstrækning",I297="Frakørselsflettestrækning",I297="Tilkørselsflettestrækning",I297="Frakørselsrampe",I297="Tilkørselsrampe"),Inddata!P312&gt;-0.00000001,Inddata!P312&lt;11),Inddata!P312,"Irrelevant"))</f>
        <v>Irrelevant</v>
      </c>
      <c r="P297" s="4" t="str">
        <f>IF(AND(OR(I297="Motorvejsstrækning",I297="Frakørselsflettestrækning",I297="Tilkørselsflettestrækning"),Inddata!Q312=""),5,IF(AND(OR(I297="Motorvejsstrækning",I297="Frakørselsflettestrækning",I297="Tilkørselsflettestrækning"),Inddata!Q312&gt;-0.00000001,Inddata!Q312&lt;101),Inddata!Q312,"Irrelevant"))</f>
        <v>Irrelevant</v>
      </c>
      <c r="Q297" s="4" t="str">
        <f>IF(AND(OR(I297="Motorvejsstrækning",I297="Frakørselsflettestrækning",I297="Tilkørselsflettestrækning"),Inddata!R312=""),"Lige",IF(AND(OR(I297="Motorvejsstrækning",I297="Frakørselsflettestrækning",I297="Tilkørselsflettestrækning"),Inddata!R312&gt;10),Inddata!R312,"Irrelevant"))</f>
        <v>Irrelevant</v>
      </c>
      <c r="R297" s="4" t="str">
        <f>IF(Q297="Lige",0,IF(AND(OR(I297="Motorvejsstrækning",I297="Frakørselsflettestrækning",I297="Tilkørselsflettestrækning"),OR(Inddata!S312="",Inddata!S312&gt;(G297*1000))),G297*1000,IF(AND(OR(I297="Motorvejsstrækning",I297="Frakørselsflettestrækning",I297="Tilkørselsflettestrækning"),Inddata!S312&gt;0),Inddata!S312,"Irrelevant")))</f>
        <v>Irrelevant</v>
      </c>
      <c r="S297" s="4" t="str">
        <f>IF(AND(OR(I297="Motorvejsstrækning",I297="Frakørselsflettestrækning",I297="Tilkørselsflettestrækning"),Inddata!T312=""),"Lige",IF(AND(OR(I297="Motorvejsstrækning",I297="Frakørselsflettestrækning",I297="Tilkørselsflettestrækning"),Inddata!T312&gt;10),Inddata!T312,"Irrelevant"))</f>
        <v>Irrelevant</v>
      </c>
      <c r="T297" s="4" t="str">
        <f>IF(S297="Lige",0,IF(R297="Irrelevant","Irrelevant",IF(AND(OR(I297="Motorvejsstrækning",I297="Frakørselsflettestrækning",I297="Tilkørselsflettestrækning"),OR(Inddata!U312="",Inddata!U312&gt;(G297*1000-R297))),G297*1000-R297,IF(AND(OR(I297="Motorvejsstrækning",I297="Frakørselsflettestrækning",I297="Tilkørselsflettestrækning"),Inddata!U312&gt;0),Inddata!U312,"Irrelevant"))))</f>
        <v>Irrelevant</v>
      </c>
      <c r="U297" s="4" t="str">
        <f>IF(AND(OR(I297="Motorvejsstrækning",I297="Frakørselsflettestrækning",I297="Tilkørselsflettestrækning",I297="Frakørselsrampe",I297="Tilkørselsrampe"),Inddata!V312=""),"Nej",IF(OR(I297="Motorvejsstrækning",I297="Frakørselsflettestrækning",I297="Tilkørselsflettestrækning",I297="Frakørselsrampe",I297="Tilkørselsrampe"),Inddata!V312,"Irrelevant"))</f>
        <v>Irrelevant</v>
      </c>
      <c r="V297" s="4" t="str">
        <f>IF(W297="Lige",IF(AND(OR(I297="Frakørselsrampe",I297="Tilkørselsrampe"),Inddata!W312=""),"Lige ruderrampe",IF(OR(I297="Frakørselsrampe",I297="Tilkørselsrampe"),Inddata!W312,"Irrelevant")),"Irrelevant")</f>
        <v>Irrelevant</v>
      </c>
      <c r="W297" s="4" t="str">
        <f>IF(AND(OR(I297="Frakørselsrampe",I297="Tilkørselsrampe"),Inddata!X312=""),"Lige",IF(AND(OR(I297="Frakørselsrampe",I297="Tilkørselsrampe"),Inddata!X312&gt;10),Inddata!X312,"Irrelevant"))</f>
        <v>Irrelevant</v>
      </c>
      <c r="X297" s="4" t="str">
        <f>IF(AND(OR(I297="Frakørselsrampe",I297="Tilkørselsrampe"),OR(Inddata!Y312="",Inddata!Y312&gt;(G297*1000))),G297*1000,IF(AND(OR(I297="Frakørselsrampe",I297="Tilkørselsrampe"),Inddata!Y312&gt;0),Inddata!Y312,"Irrelevant"))</f>
        <v>Irrelevant</v>
      </c>
      <c r="Y297" s="4" t="str">
        <f>IF(AND(I297="Frakørselsrampe",Inddata!Z312=""),95,IF(AND(I297="Tilkørselsrampe",Inddata!Z312=""),45,IF(AND(OR(I297="Frakørselsrampe",I297="Tilkørselsrampe"),Inddata!Z312&gt;4,Inddata!Z312&lt;200),Inddata!Z312,"Irrelevant")))</f>
        <v>Irrelevant</v>
      </c>
      <c r="Z297" s="4" t="str">
        <f>IF(AND(OR(I297="Frakørselsrampe",I297="Tilkørselsrampe"),Inddata!AA312=""),"Lige",IF(AND(OR(I297="Frakørselsrampe",I297="Tilkørselsrampe"),Inddata!AA312&gt;10),Inddata!AA312,"Irrelevant"))</f>
        <v>Irrelevant</v>
      </c>
      <c r="AA297" s="4" t="str">
        <f>IF(X297="Irrelevant","Irrelevant",IF(AND(OR(I297="Frakørselsrampe",I297="Tilkørselsrampe"),OR(Inddata!AB312="",Inddata!AB312&gt;(G297*1000-X297))),G297*1000-X297,IF(AND(OR(I297="Frakørselsrampe",I297="Tilkørselsrampe"),Inddata!AB312&gt;0),Inddata!AB312,"Irrelevant")))</f>
        <v>Irrelevant</v>
      </c>
      <c r="AB297" s="4" t="str">
        <f>IF(AND(I297="Frakørselsrampe",Inddata!AC312=""),60,IF(AND(I297="Tilkørselsrampe",Inddata!AC312=""),80,IF(AND(OR(I297="Frakørselsrampe",I297="Tilkørselsrampe"),Inddata!AC312&gt;4,Inddata!AC312&lt;200),Inddata!AC312,"Irrelevant")))</f>
        <v>Irrelevant</v>
      </c>
      <c r="AC297" s="4" t="str">
        <f>IF(AND(OR(I297="Motorvejsstrækning",I297="Frakørselsflettestrækning",I297="Tilkørselsflettestrækning"),Inddata!AD312=""),"Nej",IF(OR(I297="Motorvejsstrækning",I297="Frakørselsflettestrækning",I297="Tilkørselsflettestrækning"),Inddata!AD312,"Irrelevant"))</f>
        <v>Irrelevant</v>
      </c>
      <c r="AD297" s="4" t="str">
        <f>IF(AND(OR(I297="Motorvejsstrækning",I297="Frakørselsflettestrækning",I297="Tilkørselsflettestrækning"),Inddata!AE312=""),"130 km/t",IF(OR(I297="Motorvejsstrækning",I297="Frakørselsflettestrækning",I297="Tilkørselsflettestrækning"),Inddata!AE312,"Irrelevant"))</f>
        <v>Irrelevant</v>
      </c>
      <c r="AE297" s="4" t="str">
        <f>IF(AND(I297="Tilkørselsflettestrækning",Inddata!AF312=""),"Nej",IF(I297="Tilkørselsflettestrækning",Inddata!AF312,"Irrelevant"))</f>
        <v>Irrelevant</v>
      </c>
      <c r="AF297" s="4" t="str">
        <f>IF(AND(AE297="Ja",Inddata!AG312&gt;0,Inddata!AG312&lt;1.00000001),Inddata!AG312,IF(OR(AE297="Nej",AE297="Ja"),0,"Irrelevant"))</f>
        <v>Irrelevant</v>
      </c>
    </row>
    <row r="298" spans="1:32" x14ac:dyDescent="0.25">
      <c r="A298" s="4" t="str">
        <f>IF(Inddata!A313="","",Inddata!A313)</f>
        <v/>
      </c>
      <c r="B298" s="4" t="str">
        <f>IF(Inddata!B313="","",Inddata!B313)</f>
        <v/>
      </c>
      <c r="C298" s="4" t="str">
        <f>IF(Inddata!C313="","",Inddata!C313)</f>
        <v/>
      </c>
      <c r="D298" s="4" t="str">
        <f>IF(Inddata!D313="","",Inddata!D313)</f>
        <v/>
      </c>
      <c r="E298" s="4" t="str">
        <f>IF(Inddata!E313="","",Inddata!E313)</f>
        <v/>
      </c>
      <c r="F298" s="4" t="str">
        <f>IF(Inddata!F313="","",Inddata!F313)</f>
        <v/>
      </c>
      <c r="G298" s="4">
        <f>IF(Inddata!G313="","",Inddata!G313)</f>
        <v>0</v>
      </c>
      <c r="H298" s="4" t="str">
        <f>IF(Inddata!H313&gt;0.5,Inddata!H313,"")</f>
        <v/>
      </c>
      <c r="I298" s="4" t="str">
        <f>IF(Inddata!I313="","",Inddata!I313)</f>
        <v/>
      </c>
      <c r="J298" s="4" t="str">
        <f>IF(AND(OR(I298="Motorvejsstrækning",I298="Frakørselsflettestrækning",I298="Tilkørselsflettestrækning"),Inddata!K313=""),2,IF(AND(OR(I298="Motorvejsstrækning",I298="Frakørselsflettestrækning",I298="Tilkørselsflettestrækning"),Inddata!K313&gt;0.5,Inddata!K313&lt;21),Inddata!K313,"Irrelevant"))</f>
        <v>Irrelevant</v>
      </c>
      <c r="K298" s="4" t="str">
        <f>IF(AND(OR(I298="Motorvejsstrækning",I298="Frakørselsflettestrækning",I298="Tilkørselsflettestrækning",I298="Frakørselsrampe",I298="Tilkørselsrampe"),Inddata!L313=""),3.5,IF(AND(OR(I298="Motorvejsstrækning",I298="Frakørselsflettestrækning",I298="Tilkørselsflettestrækning",I298="Frakørselsrampe",I298="Tilkørselsrampe"),Inddata!L313&gt;1.5,Inddata!L313&lt;11),Inddata!L313,"Irrelevant"))</f>
        <v>Irrelevant</v>
      </c>
      <c r="L298" s="4" t="str">
        <f>IF(AND(I298="Motorvejsstrækning",Inddata!M313=""),"Nej",IF(I298="Motorvejsstrækning",Inddata!M313,"Irrelevant"))</f>
        <v>Irrelevant</v>
      </c>
      <c r="M298" s="4" t="str">
        <f>IF(AND(L298="Ja",Inddata!N313&gt;0,Inddata!N313&lt;1.00000001),Inddata!N313,IF(OR(L298="Nej",L298="Ja"),0,"Irrelevant"))</f>
        <v>Irrelevant</v>
      </c>
      <c r="N298" s="4" t="str">
        <f>IF(AND(OR(I298="Motorvejsstrækning",I298="Frakørselsflettestrækning",I298="Tilkørselsflettestrækning"),Inddata!O313=""),3,IF(AND(OR(I298="Motorvejsstrækning",I298="Frakørselsflettestrækning",I298="Tilkørselsflettestrækning"),Inddata!O313&lt;11,Inddata!O313&gt;-0.00000001),Inddata!O313,"Irrelevant"))</f>
        <v>Irrelevant</v>
      </c>
      <c r="O298" s="4" t="str">
        <f>IF(AND(OR(I298="Motorvejsstrækning",I298="Frakørselsflettestrækning",I298="Tilkørselsflettestrækning",I298="Frakørselsrampe",I298="Tilkørselsrampe"),Inddata!P313=""),0.5,IF(AND(OR(I298="Motorvejsstrækning",I298="Frakørselsflettestrækning",I298="Tilkørselsflettestrækning",I298="Frakørselsrampe",I298="Tilkørselsrampe"),Inddata!P313&gt;-0.00000001,Inddata!P313&lt;11),Inddata!P313,"Irrelevant"))</f>
        <v>Irrelevant</v>
      </c>
      <c r="P298" s="4" t="str">
        <f>IF(AND(OR(I298="Motorvejsstrækning",I298="Frakørselsflettestrækning",I298="Tilkørselsflettestrækning"),Inddata!Q313=""),5,IF(AND(OR(I298="Motorvejsstrækning",I298="Frakørselsflettestrækning",I298="Tilkørselsflettestrækning"),Inddata!Q313&gt;-0.00000001,Inddata!Q313&lt;101),Inddata!Q313,"Irrelevant"))</f>
        <v>Irrelevant</v>
      </c>
      <c r="Q298" s="4" t="str">
        <f>IF(AND(OR(I298="Motorvejsstrækning",I298="Frakørselsflettestrækning",I298="Tilkørselsflettestrækning"),Inddata!R313=""),"Lige",IF(AND(OR(I298="Motorvejsstrækning",I298="Frakørselsflettestrækning",I298="Tilkørselsflettestrækning"),Inddata!R313&gt;10),Inddata!R313,"Irrelevant"))</f>
        <v>Irrelevant</v>
      </c>
      <c r="R298" s="4" t="str">
        <f>IF(Q298="Lige",0,IF(AND(OR(I298="Motorvejsstrækning",I298="Frakørselsflettestrækning",I298="Tilkørselsflettestrækning"),OR(Inddata!S313="",Inddata!S313&gt;(G298*1000))),G298*1000,IF(AND(OR(I298="Motorvejsstrækning",I298="Frakørselsflettestrækning",I298="Tilkørselsflettestrækning"),Inddata!S313&gt;0),Inddata!S313,"Irrelevant")))</f>
        <v>Irrelevant</v>
      </c>
      <c r="S298" s="4" t="str">
        <f>IF(AND(OR(I298="Motorvejsstrækning",I298="Frakørselsflettestrækning",I298="Tilkørselsflettestrækning"),Inddata!T313=""),"Lige",IF(AND(OR(I298="Motorvejsstrækning",I298="Frakørselsflettestrækning",I298="Tilkørselsflettestrækning"),Inddata!T313&gt;10),Inddata!T313,"Irrelevant"))</f>
        <v>Irrelevant</v>
      </c>
      <c r="T298" s="4" t="str">
        <f>IF(S298="Lige",0,IF(R298="Irrelevant","Irrelevant",IF(AND(OR(I298="Motorvejsstrækning",I298="Frakørselsflettestrækning",I298="Tilkørselsflettestrækning"),OR(Inddata!U313="",Inddata!U313&gt;(G298*1000-R298))),G298*1000-R298,IF(AND(OR(I298="Motorvejsstrækning",I298="Frakørselsflettestrækning",I298="Tilkørselsflettestrækning"),Inddata!U313&gt;0),Inddata!U313,"Irrelevant"))))</f>
        <v>Irrelevant</v>
      </c>
      <c r="U298" s="4" t="str">
        <f>IF(AND(OR(I298="Motorvejsstrækning",I298="Frakørselsflettestrækning",I298="Tilkørselsflettestrækning",I298="Frakørselsrampe",I298="Tilkørselsrampe"),Inddata!V313=""),"Nej",IF(OR(I298="Motorvejsstrækning",I298="Frakørselsflettestrækning",I298="Tilkørselsflettestrækning",I298="Frakørselsrampe",I298="Tilkørselsrampe"),Inddata!V313,"Irrelevant"))</f>
        <v>Irrelevant</v>
      </c>
      <c r="V298" s="4" t="str">
        <f>IF(W298="Lige",IF(AND(OR(I298="Frakørselsrampe",I298="Tilkørselsrampe"),Inddata!W313=""),"Lige ruderrampe",IF(OR(I298="Frakørselsrampe",I298="Tilkørselsrampe"),Inddata!W313,"Irrelevant")),"Irrelevant")</f>
        <v>Irrelevant</v>
      </c>
      <c r="W298" s="4" t="str">
        <f>IF(AND(OR(I298="Frakørselsrampe",I298="Tilkørselsrampe"),Inddata!X313=""),"Lige",IF(AND(OR(I298="Frakørselsrampe",I298="Tilkørselsrampe"),Inddata!X313&gt;10),Inddata!X313,"Irrelevant"))</f>
        <v>Irrelevant</v>
      </c>
      <c r="X298" s="4" t="str">
        <f>IF(AND(OR(I298="Frakørselsrampe",I298="Tilkørselsrampe"),OR(Inddata!Y313="",Inddata!Y313&gt;(G298*1000))),G298*1000,IF(AND(OR(I298="Frakørselsrampe",I298="Tilkørselsrampe"),Inddata!Y313&gt;0),Inddata!Y313,"Irrelevant"))</f>
        <v>Irrelevant</v>
      </c>
      <c r="Y298" s="4" t="str">
        <f>IF(AND(I298="Frakørselsrampe",Inddata!Z313=""),95,IF(AND(I298="Tilkørselsrampe",Inddata!Z313=""),45,IF(AND(OR(I298="Frakørselsrampe",I298="Tilkørselsrampe"),Inddata!Z313&gt;4,Inddata!Z313&lt;200),Inddata!Z313,"Irrelevant")))</f>
        <v>Irrelevant</v>
      </c>
      <c r="Z298" s="4" t="str">
        <f>IF(AND(OR(I298="Frakørselsrampe",I298="Tilkørselsrampe"),Inddata!AA313=""),"Lige",IF(AND(OR(I298="Frakørselsrampe",I298="Tilkørselsrampe"),Inddata!AA313&gt;10),Inddata!AA313,"Irrelevant"))</f>
        <v>Irrelevant</v>
      </c>
      <c r="AA298" s="4" t="str">
        <f>IF(X298="Irrelevant","Irrelevant",IF(AND(OR(I298="Frakørselsrampe",I298="Tilkørselsrampe"),OR(Inddata!AB313="",Inddata!AB313&gt;(G298*1000-X298))),G298*1000-X298,IF(AND(OR(I298="Frakørselsrampe",I298="Tilkørselsrampe"),Inddata!AB313&gt;0),Inddata!AB313,"Irrelevant")))</f>
        <v>Irrelevant</v>
      </c>
      <c r="AB298" s="4" t="str">
        <f>IF(AND(I298="Frakørselsrampe",Inddata!AC313=""),60,IF(AND(I298="Tilkørselsrampe",Inddata!AC313=""),80,IF(AND(OR(I298="Frakørselsrampe",I298="Tilkørselsrampe"),Inddata!AC313&gt;4,Inddata!AC313&lt;200),Inddata!AC313,"Irrelevant")))</f>
        <v>Irrelevant</v>
      </c>
      <c r="AC298" s="4" t="str">
        <f>IF(AND(OR(I298="Motorvejsstrækning",I298="Frakørselsflettestrækning",I298="Tilkørselsflettestrækning"),Inddata!AD313=""),"Nej",IF(OR(I298="Motorvejsstrækning",I298="Frakørselsflettestrækning",I298="Tilkørselsflettestrækning"),Inddata!AD313,"Irrelevant"))</f>
        <v>Irrelevant</v>
      </c>
      <c r="AD298" s="4" t="str">
        <f>IF(AND(OR(I298="Motorvejsstrækning",I298="Frakørselsflettestrækning",I298="Tilkørselsflettestrækning"),Inddata!AE313=""),"130 km/t",IF(OR(I298="Motorvejsstrækning",I298="Frakørselsflettestrækning",I298="Tilkørselsflettestrækning"),Inddata!AE313,"Irrelevant"))</f>
        <v>Irrelevant</v>
      </c>
      <c r="AE298" s="4" t="str">
        <f>IF(AND(I298="Tilkørselsflettestrækning",Inddata!AF313=""),"Nej",IF(I298="Tilkørselsflettestrækning",Inddata!AF313,"Irrelevant"))</f>
        <v>Irrelevant</v>
      </c>
      <c r="AF298" s="4" t="str">
        <f>IF(AND(AE298="Ja",Inddata!AG313&gt;0,Inddata!AG313&lt;1.00000001),Inddata!AG313,IF(OR(AE298="Nej",AE298="Ja"),0,"Irrelevant"))</f>
        <v>Irrelevant</v>
      </c>
    </row>
    <row r="299" spans="1:32" x14ac:dyDescent="0.25">
      <c r="A299" s="4" t="str">
        <f>IF(Inddata!A314="","",Inddata!A314)</f>
        <v/>
      </c>
      <c r="B299" s="4" t="str">
        <f>IF(Inddata!B314="","",Inddata!B314)</f>
        <v/>
      </c>
      <c r="C299" s="4" t="str">
        <f>IF(Inddata!C314="","",Inddata!C314)</f>
        <v/>
      </c>
      <c r="D299" s="4" t="str">
        <f>IF(Inddata!D314="","",Inddata!D314)</f>
        <v/>
      </c>
      <c r="E299" s="4" t="str">
        <f>IF(Inddata!E314="","",Inddata!E314)</f>
        <v/>
      </c>
      <c r="F299" s="4" t="str">
        <f>IF(Inddata!F314="","",Inddata!F314)</f>
        <v/>
      </c>
      <c r="G299" s="4">
        <f>IF(Inddata!G314="","",Inddata!G314)</f>
        <v>0</v>
      </c>
      <c r="H299" s="4" t="str">
        <f>IF(Inddata!H314&gt;0.5,Inddata!H314,"")</f>
        <v/>
      </c>
      <c r="I299" s="4" t="str">
        <f>IF(Inddata!I314="","",Inddata!I314)</f>
        <v/>
      </c>
      <c r="J299" s="4" t="str">
        <f>IF(AND(OR(I299="Motorvejsstrækning",I299="Frakørselsflettestrækning",I299="Tilkørselsflettestrækning"),Inddata!K314=""),2,IF(AND(OR(I299="Motorvejsstrækning",I299="Frakørselsflettestrækning",I299="Tilkørselsflettestrækning"),Inddata!K314&gt;0.5,Inddata!K314&lt;21),Inddata!K314,"Irrelevant"))</f>
        <v>Irrelevant</v>
      </c>
      <c r="K299" s="4" t="str">
        <f>IF(AND(OR(I299="Motorvejsstrækning",I299="Frakørselsflettestrækning",I299="Tilkørselsflettestrækning",I299="Frakørselsrampe",I299="Tilkørselsrampe"),Inddata!L314=""),3.5,IF(AND(OR(I299="Motorvejsstrækning",I299="Frakørselsflettestrækning",I299="Tilkørselsflettestrækning",I299="Frakørselsrampe",I299="Tilkørselsrampe"),Inddata!L314&gt;1.5,Inddata!L314&lt;11),Inddata!L314,"Irrelevant"))</f>
        <v>Irrelevant</v>
      </c>
      <c r="L299" s="4" t="str">
        <f>IF(AND(I299="Motorvejsstrækning",Inddata!M314=""),"Nej",IF(I299="Motorvejsstrækning",Inddata!M314,"Irrelevant"))</f>
        <v>Irrelevant</v>
      </c>
      <c r="M299" s="4" t="str">
        <f>IF(AND(L299="Ja",Inddata!N314&gt;0,Inddata!N314&lt;1.00000001),Inddata!N314,IF(OR(L299="Nej",L299="Ja"),0,"Irrelevant"))</f>
        <v>Irrelevant</v>
      </c>
      <c r="N299" s="4" t="str">
        <f>IF(AND(OR(I299="Motorvejsstrækning",I299="Frakørselsflettestrækning",I299="Tilkørselsflettestrækning"),Inddata!O314=""),3,IF(AND(OR(I299="Motorvejsstrækning",I299="Frakørselsflettestrækning",I299="Tilkørselsflettestrækning"),Inddata!O314&lt;11,Inddata!O314&gt;-0.00000001),Inddata!O314,"Irrelevant"))</f>
        <v>Irrelevant</v>
      </c>
      <c r="O299" s="4" t="str">
        <f>IF(AND(OR(I299="Motorvejsstrækning",I299="Frakørselsflettestrækning",I299="Tilkørselsflettestrækning",I299="Frakørselsrampe",I299="Tilkørselsrampe"),Inddata!P314=""),0.5,IF(AND(OR(I299="Motorvejsstrækning",I299="Frakørselsflettestrækning",I299="Tilkørselsflettestrækning",I299="Frakørselsrampe",I299="Tilkørselsrampe"),Inddata!P314&gt;-0.00000001,Inddata!P314&lt;11),Inddata!P314,"Irrelevant"))</f>
        <v>Irrelevant</v>
      </c>
      <c r="P299" s="4" t="str">
        <f>IF(AND(OR(I299="Motorvejsstrækning",I299="Frakørselsflettestrækning",I299="Tilkørselsflettestrækning"),Inddata!Q314=""),5,IF(AND(OR(I299="Motorvejsstrækning",I299="Frakørselsflettestrækning",I299="Tilkørselsflettestrækning"),Inddata!Q314&gt;-0.00000001,Inddata!Q314&lt;101),Inddata!Q314,"Irrelevant"))</f>
        <v>Irrelevant</v>
      </c>
      <c r="Q299" s="4" t="str">
        <f>IF(AND(OR(I299="Motorvejsstrækning",I299="Frakørselsflettestrækning",I299="Tilkørselsflettestrækning"),Inddata!R314=""),"Lige",IF(AND(OR(I299="Motorvejsstrækning",I299="Frakørselsflettestrækning",I299="Tilkørselsflettestrækning"),Inddata!R314&gt;10),Inddata!R314,"Irrelevant"))</f>
        <v>Irrelevant</v>
      </c>
      <c r="R299" s="4" t="str">
        <f>IF(Q299="Lige",0,IF(AND(OR(I299="Motorvejsstrækning",I299="Frakørselsflettestrækning",I299="Tilkørselsflettestrækning"),OR(Inddata!S314="",Inddata!S314&gt;(G299*1000))),G299*1000,IF(AND(OR(I299="Motorvejsstrækning",I299="Frakørselsflettestrækning",I299="Tilkørselsflettestrækning"),Inddata!S314&gt;0),Inddata!S314,"Irrelevant")))</f>
        <v>Irrelevant</v>
      </c>
      <c r="S299" s="4" t="str">
        <f>IF(AND(OR(I299="Motorvejsstrækning",I299="Frakørselsflettestrækning",I299="Tilkørselsflettestrækning"),Inddata!T314=""),"Lige",IF(AND(OR(I299="Motorvejsstrækning",I299="Frakørselsflettestrækning",I299="Tilkørselsflettestrækning"),Inddata!T314&gt;10),Inddata!T314,"Irrelevant"))</f>
        <v>Irrelevant</v>
      </c>
      <c r="T299" s="4" t="str">
        <f>IF(S299="Lige",0,IF(R299="Irrelevant","Irrelevant",IF(AND(OR(I299="Motorvejsstrækning",I299="Frakørselsflettestrækning",I299="Tilkørselsflettestrækning"),OR(Inddata!U314="",Inddata!U314&gt;(G299*1000-R299))),G299*1000-R299,IF(AND(OR(I299="Motorvejsstrækning",I299="Frakørselsflettestrækning",I299="Tilkørselsflettestrækning"),Inddata!U314&gt;0),Inddata!U314,"Irrelevant"))))</f>
        <v>Irrelevant</v>
      </c>
      <c r="U299" s="4" t="str">
        <f>IF(AND(OR(I299="Motorvejsstrækning",I299="Frakørselsflettestrækning",I299="Tilkørselsflettestrækning",I299="Frakørselsrampe",I299="Tilkørselsrampe"),Inddata!V314=""),"Nej",IF(OR(I299="Motorvejsstrækning",I299="Frakørselsflettestrækning",I299="Tilkørselsflettestrækning",I299="Frakørselsrampe",I299="Tilkørselsrampe"),Inddata!V314,"Irrelevant"))</f>
        <v>Irrelevant</v>
      </c>
      <c r="V299" s="4" t="str">
        <f>IF(W299="Lige",IF(AND(OR(I299="Frakørselsrampe",I299="Tilkørselsrampe"),Inddata!W314=""),"Lige ruderrampe",IF(OR(I299="Frakørselsrampe",I299="Tilkørselsrampe"),Inddata!W314,"Irrelevant")),"Irrelevant")</f>
        <v>Irrelevant</v>
      </c>
      <c r="W299" s="4" t="str">
        <f>IF(AND(OR(I299="Frakørselsrampe",I299="Tilkørselsrampe"),Inddata!X314=""),"Lige",IF(AND(OR(I299="Frakørselsrampe",I299="Tilkørselsrampe"),Inddata!X314&gt;10),Inddata!X314,"Irrelevant"))</f>
        <v>Irrelevant</v>
      </c>
      <c r="X299" s="4" t="str">
        <f>IF(AND(OR(I299="Frakørselsrampe",I299="Tilkørselsrampe"),OR(Inddata!Y314="",Inddata!Y314&gt;(G299*1000))),G299*1000,IF(AND(OR(I299="Frakørselsrampe",I299="Tilkørselsrampe"),Inddata!Y314&gt;0),Inddata!Y314,"Irrelevant"))</f>
        <v>Irrelevant</v>
      </c>
      <c r="Y299" s="4" t="str">
        <f>IF(AND(I299="Frakørselsrampe",Inddata!Z314=""),95,IF(AND(I299="Tilkørselsrampe",Inddata!Z314=""),45,IF(AND(OR(I299="Frakørselsrampe",I299="Tilkørselsrampe"),Inddata!Z314&gt;4,Inddata!Z314&lt;200),Inddata!Z314,"Irrelevant")))</f>
        <v>Irrelevant</v>
      </c>
      <c r="Z299" s="4" t="str">
        <f>IF(AND(OR(I299="Frakørselsrampe",I299="Tilkørselsrampe"),Inddata!AA314=""),"Lige",IF(AND(OR(I299="Frakørselsrampe",I299="Tilkørselsrampe"),Inddata!AA314&gt;10),Inddata!AA314,"Irrelevant"))</f>
        <v>Irrelevant</v>
      </c>
      <c r="AA299" s="4" t="str">
        <f>IF(X299="Irrelevant","Irrelevant",IF(AND(OR(I299="Frakørselsrampe",I299="Tilkørselsrampe"),OR(Inddata!AB314="",Inddata!AB314&gt;(G299*1000-X299))),G299*1000-X299,IF(AND(OR(I299="Frakørselsrampe",I299="Tilkørselsrampe"),Inddata!AB314&gt;0),Inddata!AB314,"Irrelevant")))</f>
        <v>Irrelevant</v>
      </c>
      <c r="AB299" s="4" t="str">
        <f>IF(AND(I299="Frakørselsrampe",Inddata!AC314=""),60,IF(AND(I299="Tilkørselsrampe",Inddata!AC314=""),80,IF(AND(OR(I299="Frakørselsrampe",I299="Tilkørselsrampe"),Inddata!AC314&gt;4,Inddata!AC314&lt;200),Inddata!AC314,"Irrelevant")))</f>
        <v>Irrelevant</v>
      </c>
      <c r="AC299" s="4" t="str">
        <f>IF(AND(OR(I299="Motorvejsstrækning",I299="Frakørselsflettestrækning",I299="Tilkørselsflettestrækning"),Inddata!AD314=""),"Nej",IF(OR(I299="Motorvejsstrækning",I299="Frakørselsflettestrækning",I299="Tilkørselsflettestrækning"),Inddata!AD314,"Irrelevant"))</f>
        <v>Irrelevant</v>
      </c>
      <c r="AD299" s="4" t="str">
        <f>IF(AND(OR(I299="Motorvejsstrækning",I299="Frakørselsflettestrækning",I299="Tilkørselsflettestrækning"),Inddata!AE314=""),"130 km/t",IF(OR(I299="Motorvejsstrækning",I299="Frakørselsflettestrækning",I299="Tilkørselsflettestrækning"),Inddata!AE314,"Irrelevant"))</f>
        <v>Irrelevant</v>
      </c>
      <c r="AE299" s="4" t="str">
        <f>IF(AND(I299="Tilkørselsflettestrækning",Inddata!AF314=""),"Nej",IF(I299="Tilkørselsflettestrækning",Inddata!AF314,"Irrelevant"))</f>
        <v>Irrelevant</v>
      </c>
      <c r="AF299" s="4" t="str">
        <f>IF(AND(AE299="Ja",Inddata!AG314&gt;0,Inddata!AG314&lt;1.00000001),Inddata!AG314,IF(OR(AE299="Nej",AE299="Ja"),0,"Irrelevant"))</f>
        <v>Irrelevant</v>
      </c>
    </row>
    <row r="300" spans="1:32" x14ac:dyDescent="0.25">
      <c r="A300" s="4" t="str">
        <f>IF(Inddata!A315="","",Inddata!A315)</f>
        <v/>
      </c>
      <c r="B300" s="4" t="str">
        <f>IF(Inddata!B315="","",Inddata!B315)</f>
        <v/>
      </c>
      <c r="C300" s="4" t="str">
        <f>IF(Inddata!C315="","",Inddata!C315)</f>
        <v/>
      </c>
      <c r="D300" s="4" t="str">
        <f>IF(Inddata!D315="","",Inddata!D315)</f>
        <v/>
      </c>
      <c r="E300" s="4" t="str">
        <f>IF(Inddata!E315="","",Inddata!E315)</f>
        <v/>
      </c>
      <c r="F300" s="4" t="str">
        <f>IF(Inddata!F315="","",Inddata!F315)</f>
        <v/>
      </c>
      <c r="G300" s="4">
        <f>IF(Inddata!G315="","",Inddata!G315)</f>
        <v>0</v>
      </c>
      <c r="H300" s="4" t="str">
        <f>IF(Inddata!H315&gt;0.5,Inddata!H315,"")</f>
        <v/>
      </c>
      <c r="I300" s="4" t="str">
        <f>IF(Inddata!I315="","",Inddata!I315)</f>
        <v/>
      </c>
      <c r="J300" s="4" t="str">
        <f>IF(AND(OR(I300="Motorvejsstrækning",I300="Frakørselsflettestrækning",I300="Tilkørselsflettestrækning"),Inddata!K315=""),2,IF(AND(OR(I300="Motorvejsstrækning",I300="Frakørselsflettestrækning",I300="Tilkørselsflettestrækning"),Inddata!K315&gt;0.5,Inddata!K315&lt;21),Inddata!K315,"Irrelevant"))</f>
        <v>Irrelevant</v>
      </c>
      <c r="K300" s="4" t="str">
        <f>IF(AND(OR(I300="Motorvejsstrækning",I300="Frakørselsflettestrækning",I300="Tilkørselsflettestrækning",I300="Frakørselsrampe",I300="Tilkørselsrampe"),Inddata!L315=""),3.5,IF(AND(OR(I300="Motorvejsstrækning",I300="Frakørselsflettestrækning",I300="Tilkørselsflettestrækning",I300="Frakørselsrampe",I300="Tilkørselsrampe"),Inddata!L315&gt;1.5,Inddata!L315&lt;11),Inddata!L315,"Irrelevant"))</f>
        <v>Irrelevant</v>
      </c>
      <c r="L300" s="4" t="str">
        <f>IF(AND(I300="Motorvejsstrækning",Inddata!M315=""),"Nej",IF(I300="Motorvejsstrækning",Inddata!M315,"Irrelevant"))</f>
        <v>Irrelevant</v>
      </c>
      <c r="M300" s="4" t="str">
        <f>IF(AND(L300="Ja",Inddata!N315&gt;0,Inddata!N315&lt;1.00000001),Inddata!N315,IF(OR(L300="Nej",L300="Ja"),0,"Irrelevant"))</f>
        <v>Irrelevant</v>
      </c>
      <c r="N300" s="4" t="str">
        <f>IF(AND(OR(I300="Motorvejsstrækning",I300="Frakørselsflettestrækning",I300="Tilkørselsflettestrækning"),Inddata!O315=""),3,IF(AND(OR(I300="Motorvejsstrækning",I300="Frakørselsflettestrækning",I300="Tilkørselsflettestrækning"),Inddata!O315&lt;11,Inddata!O315&gt;-0.00000001),Inddata!O315,"Irrelevant"))</f>
        <v>Irrelevant</v>
      </c>
      <c r="O300" s="4" t="str">
        <f>IF(AND(OR(I300="Motorvejsstrækning",I300="Frakørselsflettestrækning",I300="Tilkørselsflettestrækning",I300="Frakørselsrampe",I300="Tilkørselsrampe"),Inddata!P315=""),0.5,IF(AND(OR(I300="Motorvejsstrækning",I300="Frakørselsflettestrækning",I300="Tilkørselsflettestrækning",I300="Frakørselsrampe",I300="Tilkørselsrampe"),Inddata!P315&gt;-0.00000001,Inddata!P315&lt;11),Inddata!P315,"Irrelevant"))</f>
        <v>Irrelevant</v>
      </c>
      <c r="P300" s="4" t="str">
        <f>IF(AND(OR(I300="Motorvejsstrækning",I300="Frakørselsflettestrækning",I300="Tilkørselsflettestrækning"),Inddata!Q315=""),5,IF(AND(OR(I300="Motorvejsstrækning",I300="Frakørselsflettestrækning",I300="Tilkørselsflettestrækning"),Inddata!Q315&gt;-0.00000001,Inddata!Q315&lt;101),Inddata!Q315,"Irrelevant"))</f>
        <v>Irrelevant</v>
      </c>
      <c r="Q300" s="4" t="str">
        <f>IF(AND(OR(I300="Motorvejsstrækning",I300="Frakørselsflettestrækning",I300="Tilkørselsflettestrækning"),Inddata!R315=""),"Lige",IF(AND(OR(I300="Motorvejsstrækning",I300="Frakørselsflettestrækning",I300="Tilkørselsflettestrækning"),Inddata!R315&gt;10),Inddata!R315,"Irrelevant"))</f>
        <v>Irrelevant</v>
      </c>
      <c r="R300" s="4" t="str">
        <f>IF(Q300="Lige",0,IF(AND(OR(I300="Motorvejsstrækning",I300="Frakørselsflettestrækning",I300="Tilkørselsflettestrækning"),OR(Inddata!S315="",Inddata!S315&gt;(G300*1000))),G300*1000,IF(AND(OR(I300="Motorvejsstrækning",I300="Frakørselsflettestrækning",I300="Tilkørselsflettestrækning"),Inddata!S315&gt;0),Inddata!S315,"Irrelevant")))</f>
        <v>Irrelevant</v>
      </c>
      <c r="S300" s="4" t="str">
        <f>IF(AND(OR(I300="Motorvejsstrækning",I300="Frakørselsflettestrækning",I300="Tilkørselsflettestrækning"),Inddata!T315=""),"Lige",IF(AND(OR(I300="Motorvejsstrækning",I300="Frakørselsflettestrækning",I300="Tilkørselsflettestrækning"),Inddata!T315&gt;10),Inddata!T315,"Irrelevant"))</f>
        <v>Irrelevant</v>
      </c>
      <c r="T300" s="4" t="str">
        <f>IF(S300="Lige",0,IF(R300="Irrelevant","Irrelevant",IF(AND(OR(I300="Motorvejsstrækning",I300="Frakørselsflettestrækning",I300="Tilkørselsflettestrækning"),OR(Inddata!U315="",Inddata!U315&gt;(G300*1000-R300))),G300*1000-R300,IF(AND(OR(I300="Motorvejsstrækning",I300="Frakørselsflettestrækning",I300="Tilkørselsflettestrækning"),Inddata!U315&gt;0),Inddata!U315,"Irrelevant"))))</f>
        <v>Irrelevant</v>
      </c>
      <c r="U300" s="4" t="str">
        <f>IF(AND(OR(I300="Motorvejsstrækning",I300="Frakørselsflettestrækning",I300="Tilkørselsflettestrækning",I300="Frakørselsrampe",I300="Tilkørselsrampe"),Inddata!V315=""),"Nej",IF(OR(I300="Motorvejsstrækning",I300="Frakørselsflettestrækning",I300="Tilkørselsflettestrækning",I300="Frakørselsrampe",I300="Tilkørselsrampe"),Inddata!V315,"Irrelevant"))</f>
        <v>Irrelevant</v>
      </c>
      <c r="V300" s="4" t="str">
        <f>IF(W300="Lige",IF(AND(OR(I300="Frakørselsrampe",I300="Tilkørselsrampe"),Inddata!W315=""),"Lige ruderrampe",IF(OR(I300="Frakørselsrampe",I300="Tilkørselsrampe"),Inddata!W315,"Irrelevant")),"Irrelevant")</f>
        <v>Irrelevant</v>
      </c>
      <c r="W300" s="4" t="str">
        <f>IF(AND(OR(I300="Frakørselsrampe",I300="Tilkørselsrampe"),Inddata!X315=""),"Lige",IF(AND(OR(I300="Frakørselsrampe",I300="Tilkørselsrampe"),Inddata!X315&gt;10),Inddata!X315,"Irrelevant"))</f>
        <v>Irrelevant</v>
      </c>
      <c r="X300" s="4" t="str">
        <f>IF(AND(OR(I300="Frakørselsrampe",I300="Tilkørselsrampe"),OR(Inddata!Y315="",Inddata!Y315&gt;(G300*1000))),G300*1000,IF(AND(OR(I300="Frakørselsrampe",I300="Tilkørselsrampe"),Inddata!Y315&gt;0),Inddata!Y315,"Irrelevant"))</f>
        <v>Irrelevant</v>
      </c>
      <c r="Y300" s="4" t="str">
        <f>IF(AND(I300="Frakørselsrampe",Inddata!Z315=""),95,IF(AND(I300="Tilkørselsrampe",Inddata!Z315=""),45,IF(AND(OR(I300="Frakørselsrampe",I300="Tilkørselsrampe"),Inddata!Z315&gt;4,Inddata!Z315&lt;200),Inddata!Z315,"Irrelevant")))</f>
        <v>Irrelevant</v>
      </c>
      <c r="Z300" s="4" t="str">
        <f>IF(AND(OR(I300="Frakørselsrampe",I300="Tilkørselsrampe"),Inddata!AA315=""),"Lige",IF(AND(OR(I300="Frakørselsrampe",I300="Tilkørselsrampe"),Inddata!AA315&gt;10),Inddata!AA315,"Irrelevant"))</f>
        <v>Irrelevant</v>
      </c>
      <c r="AA300" s="4" t="str">
        <f>IF(X300="Irrelevant","Irrelevant",IF(AND(OR(I300="Frakørselsrampe",I300="Tilkørselsrampe"),OR(Inddata!AB315="",Inddata!AB315&gt;(G300*1000-X300))),G300*1000-X300,IF(AND(OR(I300="Frakørselsrampe",I300="Tilkørselsrampe"),Inddata!AB315&gt;0),Inddata!AB315,"Irrelevant")))</f>
        <v>Irrelevant</v>
      </c>
      <c r="AB300" s="4" t="str">
        <f>IF(AND(I300="Frakørselsrampe",Inddata!AC315=""),60,IF(AND(I300="Tilkørselsrampe",Inddata!AC315=""),80,IF(AND(OR(I300="Frakørselsrampe",I300="Tilkørselsrampe"),Inddata!AC315&gt;4,Inddata!AC315&lt;200),Inddata!AC315,"Irrelevant")))</f>
        <v>Irrelevant</v>
      </c>
      <c r="AC300" s="4" t="str">
        <f>IF(AND(OR(I300="Motorvejsstrækning",I300="Frakørselsflettestrækning",I300="Tilkørselsflettestrækning"),Inddata!AD315=""),"Nej",IF(OR(I300="Motorvejsstrækning",I300="Frakørselsflettestrækning",I300="Tilkørselsflettestrækning"),Inddata!AD315,"Irrelevant"))</f>
        <v>Irrelevant</v>
      </c>
      <c r="AD300" s="4" t="str">
        <f>IF(AND(OR(I300="Motorvejsstrækning",I300="Frakørselsflettestrækning",I300="Tilkørselsflettestrækning"),Inddata!AE315=""),"130 km/t",IF(OR(I300="Motorvejsstrækning",I300="Frakørselsflettestrækning",I300="Tilkørselsflettestrækning"),Inddata!AE315,"Irrelevant"))</f>
        <v>Irrelevant</v>
      </c>
      <c r="AE300" s="4" t="str">
        <f>IF(AND(I300="Tilkørselsflettestrækning",Inddata!AF315=""),"Nej",IF(I300="Tilkørselsflettestrækning",Inddata!AF315,"Irrelevant"))</f>
        <v>Irrelevant</v>
      </c>
      <c r="AF300" s="4" t="str">
        <f>IF(AND(AE300="Ja",Inddata!AG315&gt;0,Inddata!AG315&lt;1.00000001),Inddata!AG315,IF(OR(AE300="Nej",AE300="Ja"),0,"Irrelevant"))</f>
        <v>Irrelevant</v>
      </c>
    </row>
    <row r="301" spans="1:32" x14ac:dyDescent="0.25">
      <c r="A301" s="4" t="str">
        <f>IF(Inddata!A316="","",Inddata!A316)</f>
        <v/>
      </c>
      <c r="B301" s="4" t="str">
        <f>IF(Inddata!B316="","",Inddata!B316)</f>
        <v/>
      </c>
      <c r="C301" s="4" t="str">
        <f>IF(Inddata!C316="","",Inddata!C316)</f>
        <v/>
      </c>
      <c r="D301" s="4" t="str">
        <f>IF(Inddata!D316="","",Inddata!D316)</f>
        <v/>
      </c>
      <c r="E301" s="4" t="str">
        <f>IF(Inddata!E316="","",Inddata!E316)</f>
        <v/>
      </c>
      <c r="F301" s="4" t="str">
        <f>IF(Inddata!F316="","",Inddata!F316)</f>
        <v/>
      </c>
      <c r="G301" s="4">
        <f>IF(Inddata!G316="","",Inddata!G316)</f>
        <v>0</v>
      </c>
      <c r="H301" s="4" t="str">
        <f>IF(Inddata!H316&gt;0.5,Inddata!H316,"")</f>
        <v/>
      </c>
      <c r="I301" s="4" t="str">
        <f>IF(Inddata!I316="","",Inddata!I316)</f>
        <v/>
      </c>
      <c r="J301" s="4" t="str">
        <f>IF(AND(OR(I301="Motorvejsstrækning",I301="Frakørselsflettestrækning",I301="Tilkørselsflettestrækning"),Inddata!K316=""),2,IF(AND(OR(I301="Motorvejsstrækning",I301="Frakørselsflettestrækning",I301="Tilkørselsflettestrækning"),Inddata!K316&gt;0.5,Inddata!K316&lt;21),Inddata!K316,"Irrelevant"))</f>
        <v>Irrelevant</v>
      </c>
      <c r="K301" s="4" t="str">
        <f>IF(AND(OR(I301="Motorvejsstrækning",I301="Frakørselsflettestrækning",I301="Tilkørselsflettestrækning",I301="Frakørselsrampe",I301="Tilkørselsrampe"),Inddata!L316=""),3.5,IF(AND(OR(I301="Motorvejsstrækning",I301="Frakørselsflettestrækning",I301="Tilkørselsflettestrækning",I301="Frakørselsrampe",I301="Tilkørselsrampe"),Inddata!L316&gt;1.5,Inddata!L316&lt;11),Inddata!L316,"Irrelevant"))</f>
        <v>Irrelevant</v>
      </c>
      <c r="L301" s="4" t="str">
        <f>IF(AND(I301="Motorvejsstrækning",Inddata!M316=""),"Nej",IF(I301="Motorvejsstrækning",Inddata!M316,"Irrelevant"))</f>
        <v>Irrelevant</v>
      </c>
      <c r="M301" s="4" t="str">
        <f>IF(AND(L301="Ja",Inddata!N316&gt;0,Inddata!N316&lt;1.00000001),Inddata!N316,IF(OR(L301="Nej",L301="Ja"),0,"Irrelevant"))</f>
        <v>Irrelevant</v>
      </c>
      <c r="N301" s="4" t="str">
        <f>IF(AND(OR(I301="Motorvejsstrækning",I301="Frakørselsflettestrækning",I301="Tilkørselsflettestrækning"),Inddata!O316=""),3,IF(AND(OR(I301="Motorvejsstrækning",I301="Frakørselsflettestrækning",I301="Tilkørselsflettestrækning"),Inddata!O316&lt;11,Inddata!O316&gt;-0.00000001),Inddata!O316,"Irrelevant"))</f>
        <v>Irrelevant</v>
      </c>
      <c r="O301" s="4" t="str">
        <f>IF(AND(OR(I301="Motorvejsstrækning",I301="Frakørselsflettestrækning",I301="Tilkørselsflettestrækning",I301="Frakørselsrampe",I301="Tilkørselsrampe"),Inddata!P316=""),0.5,IF(AND(OR(I301="Motorvejsstrækning",I301="Frakørselsflettestrækning",I301="Tilkørselsflettestrækning",I301="Frakørselsrampe",I301="Tilkørselsrampe"),Inddata!P316&gt;-0.00000001,Inddata!P316&lt;11),Inddata!P316,"Irrelevant"))</f>
        <v>Irrelevant</v>
      </c>
      <c r="P301" s="4" t="str">
        <f>IF(AND(OR(I301="Motorvejsstrækning",I301="Frakørselsflettestrækning",I301="Tilkørselsflettestrækning"),Inddata!Q316=""),5,IF(AND(OR(I301="Motorvejsstrækning",I301="Frakørselsflettestrækning",I301="Tilkørselsflettestrækning"),Inddata!Q316&gt;-0.00000001,Inddata!Q316&lt;101),Inddata!Q316,"Irrelevant"))</f>
        <v>Irrelevant</v>
      </c>
      <c r="Q301" s="4" t="str">
        <f>IF(AND(OR(I301="Motorvejsstrækning",I301="Frakørselsflettestrækning",I301="Tilkørselsflettestrækning"),Inddata!R316=""),"Lige",IF(AND(OR(I301="Motorvejsstrækning",I301="Frakørselsflettestrækning",I301="Tilkørselsflettestrækning"),Inddata!R316&gt;10),Inddata!R316,"Irrelevant"))</f>
        <v>Irrelevant</v>
      </c>
      <c r="R301" s="4" t="str">
        <f>IF(Q301="Lige",0,IF(AND(OR(I301="Motorvejsstrækning",I301="Frakørselsflettestrækning",I301="Tilkørselsflettestrækning"),OR(Inddata!S316="",Inddata!S316&gt;(G301*1000))),G301*1000,IF(AND(OR(I301="Motorvejsstrækning",I301="Frakørselsflettestrækning",I301="Tilkørselsflettestrækning"),Inddata!S316&gt;0),Inddata!S316,"Irrelevant")))</f>
        <v>Irrelevant</v>
      </c>
      <c r="S301" s="4" t="str">
        <f>IF(AND(OR(I301="Motorvejsstrækning",I301="Frakørselsflettestrækning",I301="Tilkørselsflettestrækning"),Inddata!T316=""),"Lige",IF(AND(OR(I301="Motorvejsstrækning",I301="Frakørselsflettestrækning",I301="Tilkørselsflettestrækning"),Inddata!T316&gt;10),Inddata!T316,"Irrelevant"))</f>
        <v>Irrelevant</v>
      </c>
      <c r="T301" s="4" t="str">
        <f>IF(S301="Lige",0,IF(R301="Irrelevant","Irrelevant",IF(AND(OR(I301="Motorvejsstrækning",I301="Frakørselsflettestrækning",I301="Tilkørselsflettestrækning"),OR(Inddata!U316="",Inddata!U316&gt;(G301*1000-R301))),G301*1000-R301,IF(AND(OR(I301="Motorvejsstrækning",I301="Frakørselsflettestrækning",I301="Tilkørselsflettestrækning"),Inddata!U316&gt;0),Inddata!U316,"Irrelevant"))))</f>
        <v>Irrelevant</v>
      </c>
      <c r="U301" s="4" t="str">
        <f>IF(AND(OR(I301="Motorvejsstrækning",I301="Frakørselsflettestrækning",I301="Tilkørselsflettestrækning",I301="Frakørselsrampe",I301="Tilkørselsrampe"),Inddata!V316=""),"Nej",IF(OR(I301="Motorvejsstrækning",I301="Frakørselsflettestrækning",I301="Tilkørselsflettestrækning",I301="Frakørselsrampe",I301="Tilkørselsrampe"),Inddata!V316,"Irrelevant"))</f>
        <v>Irrelevant</v>
      </c>
      <c r="V301" s="4" t="str">
        <f>IF(W301="Lige",IF(AND(OR(I301="Frakørselsrampe",I301="Tilkørselsrampe"),Inddata!W316=""),"Lige ruderrampe",IF(OR(I301="Frakørselsrampe",I301="Tilkørselsrampe"),Inddata!W316,"Irrelevant")),"Irrelevant")</f>
        <v>Irrelevant</v>
      </c>
      <c r="W301" s="4" t="str">
        <f>IF(AND(OR(I301="Frakørselsrampe",I301="Tilkørselsrampe"),Inddata!X316=""),"Lige",IF(AND(OR(I301="Frakørselsrampe",I301="Tilkørselsrampe"),Inddata!X316&gt;10),Inddata!X316,"Irrelevant"))</f>
        <v>Irrelevant</v>
      </c>
      <c r="X301" s="4" t="str">
        <f>IF(AND(OR(I301="Frakørselsrampe",I301="Tilkørselsrampe"),OR(Inddata!Y316="",Inddata!Y316&gt;(G301*1000))),G301*1000,IF(AND(OR(I301="Frakørselsrampe",I301="Tilkørselsrampe"),Inddata!Y316&gt;0),Inddata!Y316,"Irrelevant"))</f>
        <v>Irrelevant</v>
      </c>
      <c r="Y301" s="4" t="str">
        <f>IF(AND(I301="Frakørselsrampe",Inddata!Z316=""),95,IF(AND(I301="Tilkørselsrampe",Inddata!Z316=""),45,IF(AND(OR(I301="Frakørselsrampe",I301="Tilkørselsrampe"),Inddata!Z316&gt;4,Inddata!Z316&lt;200),Inddata!Z316,"Irrelevant")))</f>
        <v>Irrelevant</v>
      </c>
      <c r="Z301" s="4" t="str">
        <f>IF(AND(OR(I301="Frakørselsrampe",I301="Tilkørselsrampe"),Inddata!AA316=""),"Lige",IF(AND(OR(I301="Frakørselsrampe",I301="Tilkørselsrampe"),Inddata!AA316&gt;10),Inddata!AA316,"Irrelevant"))</f>
        <v>Irrelevant</v>
      </c>
      <c r="AA301" s="4" t="str">
        <f>IF(X301="Irrelevant","Irrelevant",IF(AND(OR(I301="Frakørselsrampe",I301="Tilkørselsrampe"),OR(Inddata!AB316="",Inddata!AB316&gt;(G301*1000-X301))),G301*1000-X301,IF(AND(OR(I301="Frakørselsrampe",I301="Tilkørselsrampe"),Inddata!AB316&gt;0),Inddata!AB316,"Irrelevant")))</f>
        <v>Irrelevant</v>
      </c>
      <c r="AB301" s="4" t="str">
        <f>IF(AND(I301="Frakørselsrampe",Inddata!AC316=""),60,IF(AND(I301="Tilkørselsrampe",Inddata!AC316=""),80,IF(AND(OR(I301="Frakørselsrampe",I301="Tilkørselsrampe"),Inddata!AC316&gt;4,Inddata!AC316&lt;200),Inddata!AC316,"Irrelevant")))</f>
        <v>Irrelevant</v>
      </c>
      <c r="AC301" s="4" t="str">
        <f>IF(AND(OR(I301="Motorvejsstrækning",I301="Frakørselsflettestrækning",I301="Tilkørselsflettestrækning"),Inddata!AD316=""),"Nej",IF(OR(I301="Motorvejsstrækning",I301="Frakørselsflettestrækning",I301="Tilkørselsflettestrækning"),Inddata!AD316,"Irrelevant"))</f>
        <v>Irrelevant</v>
      </c>
      <c r="AD301" s="4" t="str">
        <f>IF(AND(OR(I301="Motorvejsstrækning",I301="Frakørselsflettestrækning",I301="Tilkørselsflettestrækning"),Inddata!AE316=""),"130 km/t",IF(OR(I301="Motorvejsstrækning",I301="Frakørselsflettestrækning",I301="Tilkørselsflettestrækning"),Inddata!AE316,"Irrelevant"))</f>
        <v>Irrelevant</v>
      </c>
      <c r="AE301" s="4" t="str">
        <f>IF(AND(I301="Tilkørselsflettestrækning",Inddata!AF316=""),"Nej",IF(I301="Tilkørselsflettestrækning",Inddata!AF316,"Irrelevant"))</f>
        <v>Irrelevant</v>
      </c>
      <c r="AF301" s="4" t="str">
        <f>IF(AND(AE301="Ja",Inddata!AG316&gt;0,Inddata!AG316&lt;1.00000001),Inddata!AG316,IF(OR(AE301="Nej",AE301="Ja"),0,"Irrelevant"))</f>
        <v>Irrelevant</v>
      </c>
    </row>
    <row r="302" spans="1:32" x14ac:dyDescent="0.25">
      <c r="A302" s="4" t="str">
        <f>IF(Inddata!A317="","",Inddata!A317)</f>
        <v/>
      </c>
      <c r="B302" s="4" t="str">
        <f>IF(Inddata!B317="","",Inddata!B317)</f>
        <v/>
      </c>
      <c r="C302" s="4" t="str">
        <f>IF(Inddata!C317="","",Inddata!C317)</f>
        <v/>
      </c>
      <c r="D302" s="4" t="str">
        <f>IF(Inddata!D317="","",Inddata!D317)</f>
        <v/>
      </c>
      <c r="E302" s="4" t="str">
        <f>IF(Inddata!E317="","",Inddata!E317)</f>
        <v/>
      </c>
      <c r="F302" s="4" t="str">
        <f>IF(Inddata!F317="","",Inddata!F317)</f>
        <v/>
      </c>
      <c r="G302" s="4">
        <f>IF(Inddata!G317="","",Inddata!G317)</f>
        <v>0</v>
      </c>
      <c r="H302" s="4" t="str">
        <f>IF(Inddata!H317&gt;0.5,Inddata!H317,"")</f>
        <v/>
      </c>
      <c r="I302" s="4" t="str">
        <f>IF(Inddata!I317="","",Inddata!I317)</f>
        <v/>
      </c>
      <c r="J302" s="4" t="str">
        <f>IF(AND(OR(I302="Motorvejsstrækning",I302="Frakørselsflettestrækning",I302="Tilkørselsflettestrækning"),Inddata!K317=""),2,IF(AND(OR(I302="Motorvejsstrækning",I302="Frakørselsflettestrækning",I302="Tilkørselsflettestrækning"),Inddata!K317&gt;0.5,Inddata!K317&lt;21),Inddata!K317,"Irrelevant"))</f>
        <v>Irrelevant</v>
      </c>
      <c r="K302" s="4" t="str">
        <f>IF(AND(OR(I302="Motorvejsstrækning",I302="Frakørselsflettestrækning",I302="Tilkørselsflettestrækning",I302="Frakørselsrampe",I302="Tilkørselsrampe"),Inddata!L317=""),3.5,IF(AND(OR(I302="Motorvejsstrækning",I302="Frakørselsflettestrækning",I302="Tilkørselsflettestrækning",I302="Frakørselsrampe",I302="Tilkørselsrampe"),Inddata!L317&gt;1.5,Inddata!L317&lt;11),Inddata!L317,"Irrelevant"))</f>
        <v>Irrelevant</v>
      </c>
      <c r="L302" s="4" t="str">
        <f>IF(AND(I302="Motorvejsstrækning",Inddata!M317=""),"Nej",IF(I302="Motorvejsstrækning",Inddata!M317,"Irrelevant"))</f>
        <v>Irrelevant</v>
      </c>
      <c r="M302" s="4" t="str">
        <f>IF(AND(L302="Ja",Inddata!N317&gt;0,Inddata!N317&lt;1.00000001),Inddata!N317,IF(OR(L302="Nej",L302="Ja"),0,"Irrelevant"))</f>
        <v>Irrelevant</v>
      </c>
      <c r="N302" s="4" t="str">
        <f>IF(AND(OR(I302="Motorvejsstrækning",I302="Frakørselsflettestrækning",I302="Tilkørselsflettestrækning"),Inddata!O317=""),3,IF(AND(OR(I302="Motorvejsstrækning",I302="Frakørselsflettestrækning",I302="Tilkørselsflettestrækning"),Inddata!O317&lt;11,Inddata!O317&gt;-0.00000001),Inddata!O317,"Irrelevant"))</f>
        <v>Irrelevant</v>
      </c>
      <c r="O302" s="4" t="str">
        <f>IF(AND(OR(I302="Motorvejsstrækning",I302="Frakørselsflettestrækning",I302="Tilkørselsflettestrækning",I302="Frakørselsrampe",I302="Tilkørselsrampe"),Inddata!P317=""),0.5,IF(AND(OR(I302="Motorvejsstrækning",I302="Frakørselsflettestrækning",I302="Tilkørselsflettestrækning",I302="Frakørselsrampe",I302="Tilkørselsrampe"),Inddata!P317&gt;-0.00000001,Inddata!P317&lt;11),Inddata!P317,"Irrelevant"))</f>
        <v>Irrelevant</v>
      </c>
      <c r="P302" s="4" t="str">
        <f>IF(AND(OR(I302="Motorvejsstrækning",I302="Frakørselsflettestrækning",I302="Tilkørselsflettestrækning"),Inddata!Q317=""),5,IF(AND(OR(I302="Motorvejsstrækning",I302="Frakørselsflettestrækning",I302="Tilkørselsflettestrækning"),Inddata!Q317&gt;-0.00000001,Inddata!Q317&lt;101),Inddata!Q317,"Irrelevant"))</f>
        <v>Irrelevant</v>
      </c>
      <c r="Q302" s="4" t="str">
        <f>IF(AND(OR(I302="Motorvejsstrækning",I302="Frakørselsflettestrækning",I302="Tilkørselsflettestrækning"),Inddata!R317=""),"Lige",IF(AND(OR(I302="Motorvejsstrækning",I302="Frakørselsflettestrækning",I302="Tilkørselsflettestrækning"),Inddata!R317&gt;10),Inddata!R317,"Irrelevant"))</f>
        <v>Irrelevant</v>
      </c>
      <c r="R302" s="4" t="str">
        <f>IF(Q302="Lige",0,IF(AND(OR(I302="Motorvejsstrækning",I302="Frakørselsflettestrækning",I302="Tilkørselsflettestrækning"),OR(Inddata!S317="",Inddata!S317&gt;(G302*1000))),G302*1000,IF(AND(OR(I302="Motorvejsstrækning",I302="Frakørselsflettestrækning",I302="Tilkørselsflettestrækning"),Inddata!S317&gt;0),Inddata!S317,"Irrelevant")))</f>
        <v>Irrelevant</v>
      </c>
      <c r="S302" s="4" t="str">
        <f>IF(AND(OR(I302="Motorvejsstrækning",I302="Frakørselsflettestrækning",I302="Tilkørselsflettestrækning"),Inddata!T317=""),"Lige",IF(AND(OR(I302="Motorvejsstrækning",I302="Frakørselsflettestrækning",I302="Tilkørselsflettestrækning"),Inddata!T317&gt;10),Inddata!T317,"Irrelevant"))</f>
        <v>Irrelevant</v>
      </c>
      <c r="T302" s="4" t="str">
        <f>IF(S302="Lige",0,IF(R302="Irrelevant","Irrelevant",IF(AND(OR(I302="Motorvejsstrækning",I302="Frakørselsflettestrækning",I302="Tilkørselsflettestrækning"),OR(Inddata!U317="",Inddata!U317&gt;(G302*1000-R302))),G302*1000-R302,IF(AND(OR(I302="Motorvejsstrækning",I302="Frakørselsflettestrækning",I302="Tilkørselsflettestrækning"),Inddata!U317&gt;0),Inddata!U317,"Irrelevant"))))</f>
        <v>Irrelevant</v>
      </c>
      <c r="U302" s="4" t="str">
        <f>IF(AND(OR(I302="Motorvejsstrækning",I302="Frakørselsflettestrækning",I302="Tilkørselsflettestrækning",I302="Frakørselsrampe",I302="Tilkørselsrampe"),Inddata!V317=""),"Nej",IF(OR(I302="Motorvejsstrækning",I302="Frakørselsflettestrækning",I302="Tilkørselsflettestrækning",I302="Frakørselsrampe",I302="Tilkørselsrampe"),Inddata!V317,"Irrelevant"))</f>
        <v>Irrelevant</v>
      </c>
      <c r="V302" s="4" t="str">
        <f>IF(W302="Lige",IF(AND(OR(I302="Frakørselsrampe",I302="Tilkørselsrampe"),Inddata!W317=""),"Lige ruderrampe",IF(OR(I302="Frakørselsrampe",I302="Tilkørselsrampe"),Inddata!W317,"Irrelevant")),"Irrelevant")</f>
        <v>Irrelevant</v>
      </c>
      <c r="W302" s="4" t="str">
        <f>IF(AND(OR(I302="Frakørselsrampe",I302="Tilkørselsrampe"),Inddata!X317=""),"Lige",IF(AND(OR(I302="Frakørselsrampe",I302="Tilkørselsrampe"),Inddata!X317&gt;10),Inddata!X317,"Irrelevant"))</f>
        <v>Irrelevant</v>
      </c>
      <c r="X302" s="4" t="str">
        <f>IF(AND(OR(I302="Frakørselsrampe",I302="Tilkørselsrampe"),OR(Inddata!Y317="",Inddata!Y317&gt;(G302*1000))),G302*1000,IF(AND(OR(I302="Frakørselsrampe",I302="Tilkørselsrampe"),Inddata!Y317&gt;0),Inddata!Y317,"Irrelevant"))</f>
        <v>Irrelevant</v>
      </c>
      <c r="Y302" s="4" t="str">
        <f>IF(AND(I302="Frakørselsrampe",Inddata!Z317=""),95,IF(AND(I302="Tilkørselsrampe",Inddata!Z317=""),45,IF(AND(OR(I302="Frakørselsrampe",I302="Tilkørselsrampe"),Inddata!Z317&gt;4,Inddata!Z317&lt;200),Inddata!Z317,"Irrelevant")))</f>
        <v>Irrelevant</v>
      </c>
      <c r="Z302" s="4" t="str">
        <f>IF(AND(OR(I302="Frakørselsrampe",I302="Tilkørselsrampe"),Inddata!AA317=""),"Lige",IF(AND(OR(I302="Frakørselsrampe",I302="Tilkørselsrampe"),Inddata!AA317&gt;10),Inddata!AA317,"Irrelevant"))</f>
        <v>Irrelevant</v>
      </c>
      <c r="AA302" s="4" t="str">
        <f>IF(X302="Irrelevant","Irrelevant",IF(AND(OR(I302="Frakørselsrampe",I302="Tilkørselsrampe"),OR(Inddata!AB317="",Inddata!AB317&gt;(G302*1000-X302))),G302*1000-X302,IF(AND(OR(I302="Frakørselsrampe",I302="Tilkørselsrampe"),Inddata!AB317&gt;0),Inddata!AB317,"Irrelevant")))</f>
        <v>Irrelevant</v>
      </c>
      <c r="AB302" s="4" t="str">
        <f>IF(AND(I302="Frakørselsrampe",Inddata!AC317=""),60,IF(AND(I302="Tilkørselsrampe",Inddata!AC317=""),80,IF(AND(OR(I302="Frakørselsrampe",I302="Tilkørselsrampe"),Inddata!AC317&gt;4,Inddata!AC317&lt;200),Inddata!AC317,"Irrelevant")))</f>
        <v>Irrelevant</v>
      </c>
      <c r="AC302" s="4" t="str">
        <f>IF(AND(OR(I302="Motorvejsstrækning",I302="Frakørselsflettestrækning",I302="Tilkørselsflettestrækning"),Inddata!AD317=""),"Nej",IF(OR(I302="Motorvejsstrækning",I302="Frakørselsflettestrækning",I302="Tilkørselsflettestrækning"),Inddata!AD317,"Irrelevant"))</f>
        <v>Irrelevant</v>
      </c>
      <c r="AD302" s="4" t="str">
        <f>IF(AND(OR(I302="Motorvejsstrækning",I302="Frakørselsflettestrækning",I302="Tilkørselsflettestrækning"),Inddata!AE317=""),"130 km/t",IF(OR(I302="Motorvejsstrækning",I302="Frakørselsflettestrækning",I302="Tilkørselsflettestrækning"),Inddata!AE317,"Irrelevant"))</f>
        <v>Irrelevant</v>
      </c>
      <c r="AE302" s="4" t="str">
        <f>IF(AND(I302="Tilkørselsflettestrækning",Inddata!AF317=""),"Nej",IF(I302="Tilkørselsflettestrækning",Inddata!AF317,"Irrelevant"))</f>
        <v>Irrelevant</v>
      </c>
      <c r="AF302" s="4" t="str">
        <f>IF(AND(AE302="Ja",Inddata!AG317&gt;0,Inddata!AG317&lt;1.00000001),Inddata!AG317,IF(OR(AE302="Nej",AE302="Ja"),0,"Irrelevant"))</f>
        <v>Irrelevant</v>
      </c>
    </row>
    <row r="303" spans="1:32" x14ac:dyDescent="0.25">
      <c r="A303" s="4" t="str">
        <f>IF(Inddata!A318="","",Inddata!A318)</f>
        <v/>
      </c>
      <c r="B303" s="4" t="str">
        <f>IF(Inddata!B318="","",Inddata!B318)</f>
        <v/>
      </c>
      <c r="C303" s="4" t="str">
        <f>IF(Inddata!C318="","",Inddata!C318)</f>
        <v/>
      </c>
      <c r="D303" s="4" t="str">
        <f>IF(Inddata!D318="","",Inddata!D318)</f>
        <v/>
      </c>
      <c r="E303" s="4" t="str">
        <f>IF(Inddata!E318="","",Inddata!E318)</f>
        <v/>
      </c>
      <c r="F303" s="4" t="str">
        <f>IF(Inddata!F318="","",Inddata!F318)</f>
        <v/>
      </c>
      <c r="G303" s="4">
        <f>IF(Inddata!G318="","",Inddata!G318)</f>
        <v>0</v>
      </c>
      <c r="H303" s="4" t="str">
        <f>IF(Inddata!H318&gt;0.5,Inddata!H318,"")</f>
        <v/>
      </c>
      <c r="I303" s="4" t="str">
        <f>IF(Inddata!I318="","",Inddata!I318)</f>
        <v/>
      </c>
      <c r="J303" s="4" t="str">
        <f>IF(AND(OR(I303="Motorvejsstrækning",I303="Frakørselsflettestrækning",I303="Tilkørselsflettestrækning"),Inddata!K318=""),2,IF(AND(OR(I303="Motorvejsstrækning",I303="Frakørselsflettestrækning",I303="Tilkørselsflettestrækning"),Inddata!K318&gt;0.5,Inddata!K318&lt;21),Inddata!K318,"Irrelevant"))</f>
        <v>Irrelevant</v>
      </c>
      <c r="K303" s="4" t="str">
        <f>IF(AND(OR(I303="Motorvejsstrækning",I303="Frakørselsflettestrækning",I303="Tilkørselsflettestrækning",I303="Frakørselsrampe",I303="Tilkørselsrampe"),Inddata!L318=""),3.5,IF(AND(OR(I303="Motorvejsstrækning",I303="Frakørselsflettestrækning",I303="Tilkørselsflettestrækning",I303="Frakørselsrampe",I303="Tilkørselsrampe"),Inddata!L318&gt;1.5,Inddata!L318&lt;11),Inddata!L318,"Irrelevant"))</f>
        <v>Irrelevant</v>
      </c>
      <c r="L303" s="4" t="str">
        <f>IF(AND(I303="Motorvejsstrækning",Inddata!M318=""),"Nej",IF(I303="Motorvejsstrækning",Inddata!M318,"Irrelevant"))</f>
        <v>Irrelevant</v>
      </c>
      <c r="M303" s="4" t="str">
        <f>IF(AND(L303="Ja",Inddata!N318&gt;0,Inddata!N318&lt;1.00000001),Inddata!N318,IF(OR(L303="Nej",L303="Ja"),0,"Irrelevant"))</f>
        <v>Irrelevant</v>
      </c>
      <c r="N303" s="4" t="str">
        <f>IF(AND(OR(I303="Motorvejsstrækning",I303="Frakørselsflettestrækning",I303="Tilkørselsflettestrækning"),Inddata!O318=""),3,IF(AND(OR(I303="Motorvejsstrækning",I303="Frakørselsflettestrækning",I303="Tilkørselsflettestrækning"),Inddata!O318&lt;11,Inddata!O318&gt;-0.00000001),Inddata!O318,"Irrelevant"))</f>
        <v>Irrelevant</v>
      </c>
      <c r="O303" s="4" t="str">
        <f>IF(AND(OR(I303="Motorvejsstrækning",I303="Frakørselsflettestrækning",I303="Tilkørselsflettestrækning",I303="Frakørselsrampe",I303="Tilkørselsrampe"),Inddata!P318=""),0.5,IF(AND(OR(I303="Motorvejsstrækning",I303="Frakørselsflettestrækning",I303="Tilkørselsflettestrækning",I303="Frakørselsrampe",I303="Tilkørselsrampe"),Inddata!P318&gt;-0.00000001,Inddata!P318&lt;11),Inddata!P318,"Irrelevant"))</f>
        <v>Irrelevant</v>
      </c>
      <c r="P303" s="4" t="str">
        <f>IF(AND(OR(I303="Motorvejsstrækning",I303="Frakørselsflettestrækning",I303="Tilkørselsflettestrækning"),Inddata!Q318=""),5,IF(AND(OR(I303="Motorvejsstrækning",I303="Frakørselsflettestrækning",I303="Tilkørselsflettestrækning"),Inddata!Q318&gt;-0.00000001,Inddata!Q318&lt;101),Inddata!Q318,"Irrelevant"))</f>
        <v>Irrelevant</v>
      </c>
      <c r="Q303" s="4" t="str">
        <f>IF(AND(OR(I303="Motorvejsstrækning",I303="Frakørselsflettestrækning",I303="Tilkørselsflettestrækning"),Inddata!R318=""),"Lige",IF(AND(OR(I303="Motorvejsstrækning",I303="Frakørselsflettestrækning",I303="Tilkørselsflettestrækning"),Inddata!R318&gt;10),Inddata!R318,"Irrelevant"))</f>
        <v>Irrelevant</v>
      </c>
      <c r="R303" s="4" t="str">
        <f>IF(Q303="Lige",0,IF(AND(OR(I303="Motorvejsstrækning",I303="Frakørselsflettestrækning",I303="Tilkørselsflettestrækning"),OR(Inddata!S318="",Inddata!S318&gt;(G303*1000))),G303*1000,IF(AND(OR(I303="Motorvejsstrækning",I303="Frakørselsflettestrækning",I303="Tilkørselsflettestrækning"),Inddata!S318&gt;0),Inddata!S318,"Irrelevant")))</f>
        <v>Irrelevant</v>
      </c>
      <c r="S303" s="4" t="str">
        <f>IF(AND(OR(I303="Motorvejsstrækning",I303="Frakørselsflettestrækning",I303="Tilkørselsflettestrækning"),Inddata!T318=""),"Lige",IF(AND(OR(I303="Motorvejsstrækning",I303="Frakørselsflettestrækning",I303="Tilkørselsflettestrækning"),Inddata!T318&gt;10),Inddata!T318,"Irrelevant"))</f>
        <v>Irrelevant</v>
      </c>
      <c r="T303" s="4" t="str">
        <f>IF(S303="Lige",0,IF(R303="Irrelevant","Irrelevant",IF(AND(OR(I303="Motorvejsstrækning",I303="Frakørselsflettestrækning",I303="Tilkørselsflettestrækning"),OR(Inddata!U318="",Inddata!U318&gt;(G303*1000-R303))),G303*1000-R303,IF(AND(OR(I303="Motorvejsstrækning",I303="Frakørselsflettestrækning",I303="Tilkørselsflettestrækning"),Inddata!U318&gt;0),Inddata!U318,"Irrelevant"))))</f>
        <v>Irrelevant</v>
      </c>
      <c r="U303" s="4" t="str">
        <f>IF(AND(OR(I303="Motorvejsstrækning",I303="Frakørselsflettestrækning",I303="Tilkørselsflettestrækning",I303="Frakørselsrampe",I303="Tilkørselsrampe"),Inddata!V318=""),"Nej",IF(OR(I303="Motorvejsstrækning",I303="Frakørselsflettestrækning",I303="Tilkørselsflettestrækning",I303="Frakørselsrampe",I303="Tilkørselsrampe"),Inddata!V318,"Irrelevant"))</f>
        <v>Irrelevant</v>
      </c>
      <c r="V303" s="4" t="str">
        <f>IF(W303="Lige",IF(AND(OR(I303="Frakørselsrampe",I303="Tilkørselsrampe"),Inddata!W318=""),"Lige ruderrampe",IF(OR(I303="Frakørselsrampe",I303="Tilkørselsrampe"),Inddata!W318,"Irrelevant")),"Irrelevant")</f>
        <v>Irrelevant</v>
      </c>
      <c r="W303" s="4" t="str">
        <f>IF(AND(OR(I303="Frakørselsrampe",I303="Tilkørselsrampe"),Inddata!X318=""),"Lige",IF(AND(OR(I303="Frakørselsrampe",I303="Tilkørselsrampe"),Inddata!X318&gt;10),Inddata!X318,"Irrelevant"))</f>
        <v>Irrelevant</v>
      </c>
      <c r="X303" s="4" t="str">
        <f>IF(AND(OR(I303="Frakørselsrampe",I303="Tilkørselsrampe"),OR(Inddata!Y318="",Inddata!Y318&gt;(G303*1000))),G303*1000,IF(AND(OR(I303="Frakørselsrampe",I303="Tilkørselsrampe"),Inddata!Y318&gt;0),Inddata!Y318,"Irrelevant"))</f>
        <v>Irrelevant</v>
      </c>
      <c r="Y303" s="4" t="str">
        <f>IF(AND(I303="Frakørselsrampe",Inddata!Z318=""),95,IF(AND(I303="Tilkørselsrampe",Inddata!Z318=""),45,IF(AND(OR(I303="Frakørselsrampe",I303="Tilkørselsrampe"),Inddata!Z318&gt;4,Inddata!Z318&lt;200),Inddata!Z318,"Irrelevant")))</f>
        <v>Irrelevant</v>
      </c>
      <c r="Z303" s="4" t="str">
        <f>IF(AND(OR(I303="Frakørselsrampe",I303="Tilkørselsrampe"),Inddata!AA318=""),"Lige",IF(AND(OR(I303="Frakørselsrampe",I303="Tilkørselsrampe"),Inddata!AA318&gt;10),Inddata!AA318,"Irrelevant"))</f>
        <v>Irrelevant</v>
      </c>
      <c r="AA303" s="4" t="str">
        <f>IF(X303="Irrelevant","Irrelevant",IF(AND(OR(I303="Frakørselsrampe",I303="Tilkørselsrampe"),OR(Inddata!AB318="",Inddata!AB318&gt;(G303*1000-X303))),G303*1000-X303,IF(AND(OR(I303="Frakørselsrampe",I303="Tilkørselsrampe"),Inddata!AB318&gt;0),Inddata!AB318,"Irrelevant")))</f>
        <v>Irrelevant</v>
      </c>
      <c r="AB303" s="4" t="str">
        <f>IF(AND(I303="Frakørselsrampe",Inddata!AC318=""),60,IF(AND(I303="Tilkørselsrampe",Inddata!AC318=""),80,IF(AND(OR(I303="Frakørselsrampe",I303="Tilkørselsrampe"),Inddata!AC318&gt;4,Inddata!AC318&lt;200),Inddata!AC318,"Irrelevant")))</f>
        <v>Irrelevant</v>
      </c>
      <c r="AC303" s="4" t="str">
        <f>IF(AND(OR(I303="Motorvejsstrækning",I303="Frakørselsflettestrækning",I303="Tilkørselsflettestrækning"),Inddata!AD318=""),"Nej",IF(OR(I303="Motorvejsstrækning",I303="Frakørselsflettestrækning",I303="Tilkørselsflettestrækning"),Inddata!AD318,"Irrelevant"))</f>
        <v>Irrelevant</v>
      </c>
      <c r="AD303" s="4" t="str">
        <f>IF(AND(OR(I303="Motorvejsstrækning",I303="Frakørselsflettestrækning",I303="Tilkørselsflettestrækning"),Inddata!AE318=""),"130 km/t",IF(OR(I303="Motorvejsstrækning",I303="Frakørselsflettestrækning",I303="Tilkørselsflettestrækning"),Inddata!AE318,"Irrelevant"))</f>
        <v>Irrelevant</v>
      </c>
      <c r="AE303" s="4" t="str">
        <f>IF(AND(I303="Tilkørselsflettestrækning",Inddata!AF318=""),"Nej",IF(I303="Tilkørselsflettestrækning",Inddata!AF318,"Irrelevant"))</f>
        <v>Irrelevant</v>
      </c>
      <c r="AF303" s="4" t="str">
        <f>IF(AND(AE303="Ja",Inddata!AG318&gt;0,Inddata!AG318&lt;1.00000001),Inddata!AG318,IF(OR(AE303="Nej",AE303="Ja"),0,"Irrelevant"))</f>
        <v>Irrelevant</v>
      </c>
    </row>
    <row r="304" spans="1:32" x14ac:dyDescent="0.25">
      <c r="A304" s="4" t="str">
        <f>IF(Inddata!A319="","",Inddata!A319)</f>
        <v/>
      </c>
      <c r="B304" s="4" t="str">
        <f>IF(Inddata!B319="","",Inddata!B319)</f>
        <v/>
      </c>
      <c r="C304" s="4" t="str">
        <f>IF(Inddata!C319="","",Inddata!C319)</f>
        <v/>
      </c>
      <c r="D304" s="4" t="str">
        <f>IF(Inddata!D319="","",Inddata!D319)</f>
        <v/>
      </c>
      <c r="E304" s="4" t="str">
        <f>IF(Inddata!E319="","",Inddata!E319)</f>
        <v/>
      </c>
      <c r="F304" s="4" t="str">
        <f>IF(Inddata!F319="","",Inddata!F319)</f>
        <v/>
      </c>
      <c r="G304" s="4">
        <f>IF(Inddata!G319="","",Inddata!G319)</f>
        <v>0</v>
      </c>
      <c r="H304" s="4" t="str">
        <f>IF(Inddata!H319&gt;0.5,Inddata!H319,"")</f>
        <v/>
      </c>
      <c r="I304" s="4" t="str">
        <f>IF(Inddata!I319="","",Inddata!I319)</f>
        <v/>
      </c>
      <c r="J304" s="4" t="str">
        <f>IF(AND(OR(I304="Motorvejsstrækning",I304="Frakørselsflettestrækning",I304="Tilkørselsflettestrækning"),Inddata!K319=""),2,IF(AND(OR(I304="Motorvejsstrækning",I304="Frakørselsflettestrækning",I304="Tilkørselsflettestrækning"),Inddata!K319&gt;0.5,Inddata!K319&lt;21),Inddata!K319,"Irrelevant"))</f>
        <v>Irrelevant</v>
      </c>
      <c r="K304" s="4" t="str">
        <f>IF(AND(OR(I304="Motorvejsstrækning",I304="Frakørselsflettestrækning",I304="Tilkørselsflettestrækning",I304="Frakørselsrampe",I304="Tilkørselsrampe"),Inddata!L319=""),3.5,IF(AND(OR(I304="Motorvejsstrækning",I304="Frakørselsflettestrækning",I304="Tilkørselsflettestrækning",I304="Frakørselsrampe",I304="Tilkørselsrampe"),Inddata!L319&gt;1.5,Inddata!L319&lt;11),Inddata!L319,"Irrelevant"))</f>
        <v>Irrelevant</v>
      </c>
      <c r="L304" s="4" t="str">
        <f>IF(AND(I304="Motorvejsstrækning",Inddata!M319=""),"Nej",IF(I304="Motorvejsstrækning",Inddata!M319,"Irrelevant"))</f>
        <v>Irrelevant</v>
      </c>
      <c r="M304" s="4" t="str">
        <f>IF(AND(L304="Ja",Inddata!N319&gt;0,Inddata!N319&lt;1.00000001),Inddata!N319,IF(OR(L304="Nej",L304="Ja"),0,"Irrelevant"))</f>
        <v>Irrelevant</v>
      </c>
      <c r="N304" s="4" t="str">
        <f>IF(AND(OR(I304="Motorvejsstrækning",I304="Frakørselsflettestrækning",I304="Tilkørselsflettestrækning"),Inddata!O319=""),3,IF(AND(OR(I304="Motorvejsstrækning",I304="Frakørselsflettestrækning",I304="Tilkørselsflettestrækning"),Inddata!O319&lt;11,Inddata!O319&gt;-0.00000001),Inddata!O319,"Irrelevant"))</f>
        <v>Irrelevant</v>
      </c>
      <c r="O304" s="4" t="str">
        <f>IF(AND(OR(I304="Motorvejsstrækning",I304="Frakørselsflettestrækning",I304="Tilkørselsflettestrækning",I304="Frakørselsrampe",I304="Tilkørselsrampe"),Inddata!P319=""),0.5,IF(AND(OR(I304="Motorvejsstrækning",I304="Frakørselsflettestrækning",I304="Tilkørselsflettestrækning",I304="Frakørselsrampe",I304="Tilkørselsrampe"),Inddata!P319&gt;-0.00000001,Inddata!P319&lt;11),Inddata!P319,"Irrelevant"))</f>
        <v>Irrelevant</v>
      </c>
      <c r="P304" s="4" t="str">
        <f>IF(AND(OR(I304="Motorvejsstrækning",I304="Frakørselsflettestrækning",I304="Tilkørselsflettestrækning"),Inddata!Q319=""),5,IF(AND(OR(I304="Motorvejsstrækning",I304="Frakørselsflettestrækning",I304="Tilkørselsflettestrækning"),Inddata!Q319&gt;-0.00000001,Inddata!Q319&lt;101),Inddata!Q319,"Irrelevant"))</f>
        <v>Irrelevant</v>
      </c>
      <c r="Q304" s="4" t="str">
        <f>IF(AND(OR(I304="Motorvejsstrækning",I304="Frakørselsflettestrækning",I304="Tilkørselsflettestrækning"),Inddata!R319=""),"Lige",IF(AND(OR(I304="Motorvejsstrækning",I304="Frakørselsflettestrækning",I304="Tilkørselsflettestrækning"),Inddata!R319&gt;10),Inddata!R319,"Irrelevant"))</f>
        <v>Irrelevant</v>
      </c>
      <c r="R304" s="4" t="str">
        <f>IF(Q304="Lige",0,IF(AND(OR(I304="Motorvejsstrækning",I304="Frakørselsflettestrækning",I304="Tilkørselsflettestrækning"),OR(Inddata!S319="",Inddata!S319&gt;(G304*1000))),G304*1000,IF(AND(OR(I304="Motorvejsstrækning",I304="Frakørselsflettestrækning",I304="Tilkørselsflettestrækning"),Inddata!S319&gt;0),Inddata!S319,"Irrelevant")))</f>
        <v>Irrelevant</v>
      </c>
      <c r="S304" s="4" t="str">
        <f>IF(AND(OR(I304="Motorvejsstrækning",I304="Frakørselsflettestrækning",I304="Tilkørselsflettestrækning"),Inddata!T319=""),"Lige",IF(AND(OR(I304="Motorvejsstrækning",I304="Frakørselsflettestrækning",I304="Tilkørselsflettestrækning"),Inddata!T319&gt;10),Inddata!T319,"Irrelevant"))</f>
        <v>Irrelevant</v>
      </c>
      <c r="T304" s="4" t="str">
        <f>IF(S304="Lige",0,IF(R304="Irrelevant","Irrelevant",IF(AND(OR(I304="Motorvejsstrækning",I304="Frakørselsflettestrækning",I304="Tilkørselsflettestrækning"),OR(Inddata!U319="",Inddata!U319&gt;(G304*1000-R304))),G304*1000-R304,IF(AND(OR(I304="Motorvejsstrækning",I304="Frakørselsflettestrækning",I304="Tilkørselsflettestrækning"),Inddata!U319&gt;0),Inddata!U319,"Irrelevant"))))</f>
        <v>Irrelevant</v>
      </c>
      <c r="U304" s="4" t="str">
        <f>IF(AND(OR(I304="Motorvejsstrækning",I304="Frakørselsflettestrækning",I304="Tilkørselsflettestrækning",I304="Frakørselsrampe",I304="Tilkørselsrampe"),Inddata!V319=""),"Nej",IF(OR(I304="Motorvejsstrækning",I304="Frakørselsflettestrækning",I304="Tilkørselsflettestrækning",I304="Frakørselsrampe",I304="Tilkørselsrampe"),Inddata!V319,"Irrelevant"))</f>
        <v>Irrelevant</v>
      </c>
      <c r="V304" s="4" t="str">
        <f>IF(W304="Lige",IF(AND(OR(I304="Frakørselsrampe",I304="Tilkørselsrampe"),Inddata!W319=""),"Lige ruderrampe",IF(OR(I304="Frakørselsrampe",I304="Tilkørselsrampe"),Inddata!W319,"Irrelevant")),"Irrelevant")</f>
        <v>Irrelevant</v>
      </c>
      <c r="W304" s="4" t="str">
        <f>IF(AND(OR(I304="Frakørselsrampe",I304="Tilkørselsrampe"),Inddata!X319=""),"Lige",IF(AND(OR(I304="Frakørselsrampe",I304="Tilkørselsrampe"),Inddata!X319&gt;10),Inddata!X319,"Irrelevant"))</f>
        <v>Irrelevant</v>
      </c>
      <c r="X304" s="4" t="str">
        <f>IF(AND(OR(I304="Frakørselsrampe",I304="Tilkørselsrampe"),OR(Inddata!Y319="",Inddata!Y319&gt;(G304*1000))),G304*1000,IF(AND(OR(I304="Frakørselsrampe",I304="Tilkørselsrampe"),Inddata!Y319&gt;0),Inddata!Y319,"Irrelevant"))</f>
        <v>Irrelevant</v>
      </c>
      <c r="Y304" s="4" t="str">
        <f>IF(AND(I304="Frakørselsrampe",Inddata!Z319=""),95,IF(AND(I304="Tilkørselsrampe",Inddata!Z319=""),45,IF(AND(OR(I304="Frakørselsrampe",I304="Tilkørselsrampe"),Inddata!Z319&gt;4,Inddata!Z319&lt;200),Inddata!Z319,"Irrelevant")))</f>
        <v>Irrelevant</v>
      </c>
      <c r="Z304" s="4" t="str">
        <f>IF(AND(OR(I304="Frakørselsrampe",I304="Tilkørselsrampe"),Inddata!AA319=""),"Lige",IF(AND(OR(I304="Frakørselsrampe",I304="Tilkørselsrampe"),Inddata!AA319&gt;10),Inddata!AA319,"Irrelevant"))</f>
        <v>Irrelevant</v>
      </c>
      <c r="AA304" s="4" t="str">
        <f>IF(X304="Irrelevant","Irrelevant",IF(AND(OR(I304="Frakørselsrampe",I304="Tilkørselsrampe"),OR(Inddata!AB319="",Inddata!AB319&gt;(G304*1000-X304))),G304*1000-X304,IF(AND(OR(I304="Frakørselsrampe",I304="Tilkørselsrampe"),Inddata!AB319&gt;0),Inddata!AB319,"Irrelevant")))</f>
        <v>Irrelevant</v>
      </c>
      <c r="AB304" s="4" t="str">
        <f>IF(AND(I304="Frakørselsrampe",Inddata!AC319=""),60,IF(AND(I304="Tilkørselsrampe",Inddata!AC319=""),80,IF(AND(OR(I304="Frakørselsrampe",I304="Tilkørselsrampe"),Inddata!AC319&gt;4,Inddata!AC319&lt;200),Inddata!AC319,"Irrelevant")))</f>
        <v>Irrelevant</v>
      </c>
      <c r="AC304" s="4" t="str">
        <f>IF(AND(OR(I304="Motorvejsstrækning",I304="Frakørselsflettestrækning",I304="Tilkørselsflettestrækning"),Inddata!AD319=""),"Nej",IF(OR(I304="Motorvejsstrækning",I304="Frakørselsflettestrækning",I304="Tilkørselsflettestrækning"),Inddata!AD319,"Irrelevant"))</f>
        <v>Irrelevant</v>
      </c>
      <c r="AD304" s="4" t="str">
        <f>IF(AND(OR(I304="Motorvejsstrækning",I304="Frakørselsflettestrækning",I304="Tilkørselsflettestrækning"),Inddata!AE319=""),"130 km/t",IF(OR(I304="Motorvejsstrækning",I304="Frakørselsflettestrækning",I304="Tilkørselsflettestrækning"),Inddata!AE319,"Irrelevant"))</f>
        <v>Irrelevant</v>
      </c>
      <c r="AE304" s="4" t="str">
        <f>IF(AND(I304="Tilkørselsflettestrækning",Inddata!AF319=""),"Nej",IF(I304="Tilkørselsflettestrækning",Inddata!AF319,"Irrelevant"))</f>
        <v>Irrelevant</v>
      </c>
      <c r="AF304" s="4" t="str">
        <f>IF(AND(AE304="Ja",Inddata!AG319&gt;0,Inddata!AG319&lt;1.00000001),Inddata!AG319,IF(OR(AE304="Nej",AE304="Ja"),0,"Irrelevant"))</f>
        <v>Irrelevant</v>
      </c>
    </row>
    <row r="305" spans="1:32" x14ac:dyDescent="0.25">
      <c r="A305" s="4" t="str">
        <f>IF(Inddata!A320="","",Inddata!A320)</f>
        <v/>
      </c>
      <c r="B305" s="4" t="str">
        <f>IF(Inddata!B320="","",Inddata!B320)</f>
        <v/>
      </c>
      <c r="C305" s="4" t="str">
        <f>IF(Inddata!C320="","",Inddata!C320)</f>
        <v/>
      </c>
      <c r="D305" s="4" t="str">
        <f>IF(Inddata!D320="","",Inddata!D320)</f>
        <v/>
      </c>
      <c r="E305" s="4" t="str">
        <f>IF(Inddata!E320="","",Inddata!E320)</f>
        <v/>
      </c>
      <c r="F305" s="4" t="str">
        <f>IF(Inddata!F320="","",Inddata!F320)</f>
        <v/>
      </c>
      <c r="G305" s="4">
        <f>IF(Inddata!G320="","",Inddata!G320)</f>
        <v>0</v>
      </c>
      <c r="H305" s="4" t="str">
        <f>IF(Inddata!H320&gt;0.5,Inddata!H320,"")</f>
        <v/>
      </c>
      <c r="I305" s="4" t="str">
        <f>IF(Inddata!I320="","",Inddata!I320)</f>
        <v/>
      </c>
      <c r="J305" s="4" t="str">
        <f>IF(AND(OR(I305="Motorvejsstrækning",I305="Frakørselsflettestrækning",I305="Tilkørselsflettestrækning"),Inddata!K320=""),2,IF(AND(OR(I305="Motorvejsstrækning",I305="Frakørselsflettestrækning",I305="Tilkørselsflettestrækning"),Inddata!K320&gt;0.5,Inddata!K320&lt;21),Inddata!K320,"Irrelevant"))</f>
        <v>Irrelevant</v>
      </c>
      <c r="K305" s="4" t="str">
        <f>IF(AND(OR(I305="Motorvejsstrækning",I305="Frakørselsflettestrækning",I305="Tilkørselsflettestrækning",I305="Frakørselsrampe",I305="Tilkørselsrampe"),Inddata!L320=""),3.5,IF(AND(OR(I305="Motorvejsstrækning",I305="Frakørselsflettestrækning",I305="Tilkørselsflettestrækning",I305="Frakørselsrampe",I305="Tilkørselsrampe"),Inddata!L320&gt;1.5,Inddata!L320&lt;11),Inddata!L320,"Irrelevant"))</f>
        <v>Irrelevant</v>
      </c>
      <c r="L305" s="4" t="str">
        <f>IF(AND(I305="Motorvejsstrækning",Inddata!M320=""),"Nej",IF(I305="Motorvejsstrækning",Inddata!M320,"Irrelevant"))</f>
        <v>Irrelevant</v>
      </c>
      <c r="M305" s="4" t="str">
        <f>IF(AND(L305="Ja",Inddata!N320&gt;0,Inddata!N320&lt;1.00000001),Inddata!N320,IF(OR(L305="Nej",L305="Ja"),0,"Irrelevant"))</f>
        <v>Irrelevant</v>
      </c>
      <c r="N305" s="4" t="str">
        <f>IF(AND(OR(I305="Motorvejsstrækning",I305="Frakørselsflettestrækning",I305="Tilkørselsflettestrækning"),Inddata!O320=""),3,IF(AND(OR(I305="Motorvejsstrækning",I305="Frakørselsflettestrækning",I305="Tilkørselsflettestrækning"),Inddata!O320&lt;11,Inddata!O320&gt;-0.00000001),Inddata!O320,"Irrelevant"))</f>
        <v>Irrelevant</v>
      </c>
      <c r="O305" s="4" t="str">
        <f>IF(AND(OR(I305="Motorvejsstrækning",I305="Frakørselsflettestrækning",I305="Tilkørselsflettestrækning",I305="Frakørselsrampe",I305="Tilkørselsrampe"),Inddata!P320=""),0.5,IF(AND(OR(I305="Motorvejsstrækning",I305="Frakørselsflettestrækning",I305="Tilkørselsflettestrækning",I305="Frakørselsrampe",I305="Tilkørselsrampe"),Inddata!P320&gt;-0.00000001,Inddata!P320&lt;11),Inddata!P320,"Irrelevant"))</f>
        <v>Irrelevant</v>
      </c>
      <c r="P305" s="4" t="str">
        <f>IF(AND(OR(I305="Motorvejsstrækning",I305="Frakørselsflettestrækning",I305="Tilkørselsflettestrækning"),Inddata!Q320=""),5,IF(AND(OR(I305="Motorvejsstrækning",I305="Frakørselsflettestrækning",I305="Tilkørselsflettestrækning"),Inddata!Q320&gt;-0.00000001,Inddata!Q320&lt;101),Inddata!Q320,"Irrelevant"))</f>
        <v>Irrelevant</v>
      </c>
      <c r="Q305" s="4" t="str">
        <f>IF(AND(OR(I305="Motorvejsstrækning",I305="Frakørselsflettestrækning",I305="Tilkørselsflettestrækning"),Inddata!R320=""),"Lige",IF(AND(OR(I305="Motorvejsstrækning",I305="Frakørselsflettestrækning",I305="Tilkørselsflettestrækning"),Inddata!R320&gt;10),Inddata!R320,"Irrelevant"))</f>
        <v>Irrelevant</v>
      </c>
      <c r="R305" s="4" t="str">
        <f>IF(Q305="Lige",0,IF(AND(OR(I305="Motorvejsstrækning",I305="Frakørselsflettestrækning",I305="Tilkørselsflettestrækning"),OR(Inddata!S320="",Inddata!S320&gt;(G305*1000))),G305*1000,IF(AND(OR(I305="Motorvejsstrækning",I305="Frakørselsflettestrækning",I305="Tilkørselsflettestrækning"),Inddata!S320&gt;0),Inddata!S320,"Irrelevant")))</f>
        <v>Irrelevant</v>
      </c>
      <c r="S305" s="4" t="str">
        <f>IF(AND(OR(I305="Motorvejsstrækning",I305="Frakørselsflettestrækning",I305="Tilkørselsflettestrækning"),Inddata!T320=""),"Lige",IF(AND(OR(I305="Motorvejsstrækning",I305="Frakørselsflettestrækning",I305="Tilkørselsflettestrækning"),Inddata!T320&gt;10),Inddata!T320,"Irrelevant"))</f>
        <v>Irrelevant</v>
      </c>
      <c r="T305" s="4" t="str">
        <f>IF(S305="Lige",0,IF(R305="Irrelevant","Irrelevant",IF(AND(OR(I305="Motorvejsstrækning",I305="Frakørselsflettestrækning",I305="Tilkørselsflettestrækning"),OR(Inddata!U320="",Inddata!U320&gt;(G305*1000-R305))),G305*1000-R305,IF(AND(OR(I305="Motorvejsstrækning",I305="Frakørselsflettestrækning",I305="Tilkørselsflettestrækning"),Inddata!U320&gt;0),Inddata!U320,"Irrelevant"))))</f>
        <v>Irrelevant</v>
      </c>
      <c r="U305" s="4" t="str">
        <f>IF(AND(OR(I305="Motorvejsstrækning",I305="Frakørselsflettestrækning",I305="Tilkørselsflettestrækning",I305="Frakørselsrampe",I305="Tilkørselsrampe"),Inddata!V320=""),"Nej",IF(OR(I305="Motorvejsstrækning",I305="Frakørselsflettestrækning",I305="Tilkørselsflettestrækning",I305="Frakørselsrampe",I305="Tilkørselsrampe"),Inddata!V320,"Irrelevant"))</f>
        <v>Irrelevant</v>
      </c>
      <c r="V305" s="4" t="str">
        <f>IF(W305="Lige",IF(AND(OR(I305="Frakørselsrampe",I305="Tilkørselsrampe"),Inddata!W320=""),"Lige ruderrampe",IF(OR(I305="Frakørselsrampe",I305="Tilkørselsrampe"),Inddata!W320,"Irrelevant")),"Irrelevant")</f>
        <v>Irrelevant</v>
      </c>
      <c r="W305" s="4" t="str">
        <f>IF(AND(OR(I305="Frakørselsrampe",I305="Tilkørselsrampe"),Inddata!X320=""),"Lige",IF(AND(OR(I305="Frakørselsrampe",I305="Tilkørselsrampe"),Inddata!X320&gt;10),Inddata!X320,"Irrelevant"))</f>
        <v>Irrelevant</v>
      </c>
      <c r="X305" s="4" t="str">
        <f>IF(AND(OR(I305="Frakørselsrampe",I305="Tilkørselsrampe"),OR(Inddata!Y320="",Inddata!Y320&gt;(G305*1000))),G305*1000,IF(AND(OR(I305="Frakørselsrampe",I305="Tilkørselsrampe"),Inddata!Y320&gt;0),Inddata!Y320,"Irrelevant"))</f>
        <v>Irrelevant</v>
      </c>
      <c r="Y305" s="4" t="str">
        <f>IF(AND(I305="Frakørselsrampe",Inddata!Z320=""),95,IF(AND(I305="Tilkørselsrampe",Inddata!Z320=""),45,IF(AND(OR(I305="Frakørselsrampe",I305="Tilkørselsrampe"),Inddata!Z320&gt;4,Inddata!Z320&lt;200),Inddata!Z320,"Irrelevant")))</f>
        <v>Irrelevant</v>
      </c>
      <c r="Z305" s="4" t="str">
        <f>IF(AND(OR(I305="Frakørselsrampe",I305="Tilkørselsrampe"),Inddata!AA320=""),"Lige",IF(AND(OR(I305="Frakørselsrampe",I305="Tilkørselsrampe"),Inddata!AA320&gt;10),Inddata!AA320,"Irrelevant"))</f>
        <v>Irrelevant</v>
      </c>
      <c r="AA305" s="4" t="str">
        <f>IF(X305="Irrelevant","Irrelevant",IF(AND(OR(I305="Frakørselsrampe",I305="Tilkørselsrampe"),OR(Inddata!AB320="",Inddata!AB320&gt;(G305*1000-X305))),G305*1000-X305,IF(AND(OR(I305="Frakørselsrampe",I305="Tilkørselsrampe"),Inddata!AB320&gt;0),Inddata!AB320,"Irrelevant")))</f>
        <v>Irrelevant</v>
      </c>
      <c r="AB305" s="4" t="str">
        <f>IF(AND(I305="Frakørselsrampe",Inddata!AC320=""),60,IF(AND(I305="Tilkørselsrampe",Inddata!AC320=""),80,IF(AND(OR(I305="Frakørselsrampe",I305="Tilkørselsrampe"),Inddata!AC320&gt;4,Inddata!AC320&lt;200),Inddata!AC320,"Irrelevant")))</f>
        <v>Irrelevant</v>
      </c>
      <c r="AC305" s="4" t="str">
        <f>IF(AND(OR(I305="Motorvejsstrækning",I305="Frakørselsflettestrækning",I305="Tilkørselsflettestrækning"),Inddata!AD320=""),"Nej",IF(OR(I305="Motorvejsstrækning",I305="Frakørselsflettestrækning",I305="Tilkørselsflettestrækning"),Inddata!AD320,"Irrelevant"))</f>
        <v>Irrelevant</v>
      </c>
      <c r="AD305" s="4" t="str">
        <f>IF(AND(OR(I305="Motorvejsstrækning",I305="Frakørselsflettestrækning",I305="Tilkørselsflettestrækning"),Inddata!AE320=""),"130 km/t",IF(OR(I305="Motorvejsstrækning",I305="Frakørselsflettestrækning",I305="Tilkørselsflettestrækning"),Inddata!AE320,"Irrelevant"))</f>
        <v>Irrelevant</v>
      </c>
      <c r="AE305" s="4" t="str">
        <f>IF(AND(I305="Tilkørselsflettestrækning",Inddata!AF320=""),"Nej",IF(I305="Tilkørselsflettestrækning",Inddata!AF320,"Irrelevant"))</f>
        <v>Irrelevant</v>
      </c>
      <c r="AF305" s="4" t="str">
        <f>IF(AND(AE305="Ja",Inddata!AG320&gt;0,Inddata!AG320&lt;1.00000001),Inddata!AG320,IF(OR(AE305="Nej",AE305="Ja"),0,"Irrelevant"))</f>
        <v>Irrelevant</v>
      </c>
    </row>
    <row r="306" spans="1:32" x14ac:dyDescent="0.25">
      <c r="A306" s="4" t="str">
        <f>IF(Inddata!A321="","",Inddata!A321)</f>
        <v/>
      </c>
      <c r="B306" s="4" t="str">
        <f>IF(Inddata!B321="","",Inddata!B321)</f>
        <v/>
      </c>
      <c r="C306" s="4" t="str">
        <f>IF(Inddata!C321="","",Inddata!C321)</f>
        <v/>
      </c>
      <c r="D306" s="4" t="str">
        <f>IF(Inddata!D321="","",Inddata!D321)</f>
        <v/>
      </c>
      <c r="E306" s="4" t="str">
        <f>IF(Inddata!E321="","",Inddata!E321)</f>
        <v/>
      </c>
      <c r="F306" s="4" t="str">
        <f>IF(Inddata!F321="","",Inddata!F321)</f>
        <v/>
      </c>
      <c r="G306" s="4">
        <f>IF(Inddata!G321="","",Inddata!G321)</f>
        <v>0</v>
      </c>
      <c r="H306" s="4" t="str">
        <f>IF(Inddata!H321&gt;0.5,Inddata!H321,"")</f>
        <v/>
      </c>
      <c r="I306" s="4" t="str">
        <f>IF(Inddata!I321="","",Inddata!I321)</f>
        <v/>
      </c>
      <c r="J306" s="4" t="str">
        <f>IF(AND(OR(I306="Motorvejsstrækning",I306="Frakørselsflettestrækning",I306="Tilkørselsflettestrækning"),Inddata!K321=""),2,IF(AND(OR(I306="Motorvejsstrækning",I306="Frakørselsflettestrækning",I306="Tilkørselsflettestrækning"),Inddata!K321&gt;0.5,Inddata!K321&lt;21),Inddata!K321,"Irrelevant"))</f>
        <v>Irrelevant</v>
      </c>
      <c r="K306" s="4" t="str">
        <f>IF(AND(OR(I306="Motorvejsstrækning",I306="Frakørselsflettestrækning",I306="Tilkørselsflettestrækning",I306="Frakørselsrampe",I306="Tilkørselsrampe"),Inddata!L321=""),3.5,IF(AND(OR(I306="Motorvejsstrækning",I306="Frakørselsflettestrækning",I306="Tilkørselsflettestrækning",I306="Frakørselsrampe",I306="Tilkørselsrampe"),Inddata!L321&gt;1.5,Inddata!L321&lt;11),Inddata!L321,"Irrelevant"))</f>
        <v>Irrelevant</v>
      </c>
      <c r="L306" s="4" t="str">
        <f>IF(AND(I306="Motorvejsstrækning",Inddata!M321=""),"Nej",IF(I306="Motorvejsstrækning",Inddata!M321,"Irrelevant"))</f>
        <v>Irrelevant</v>
      </c>
      <c r="M306" s="4" t="str">
        <f>IF(AND(L306="Ja",Inddata!N321&gt;0,Inddata!N321&lt;1.00000001),Inddata!N321,IF(OR(L306="Nej",L306="Ja"),0,"Irrelevant"))</f>
        <v>Irrelevant</v>
      </c>
      <c r="N306" s="4" t="str">
        <f>IF(AND(OR(I306="Motorvejsstrækning",I306="Frakørselsflettestrækning",I306="Tilkørselsflettestrækning"),Inddata!O321=""),3,IF(AND(OR(I306="Motorvejsstrækning",I306="Frakørselsflettestrækning",I306="Tilkørselsflettestrækning"),Inddata!O321&lt;11,Inddata!O321&gt;-0.00000001),Inddata!O321,"Irrelevant"))</f>
        <v>Irrelevant</v>
      </c>
      <c r="O306" s="4" t="str">
        <f>IF(AND(OR(I306="Motorvejsstrækning",I306="Frakørselsflettestrækning",I306="Tilkørselsflettestrækning",I306="Frakørselsrampe",I306="Tilkørselsrampe"),Inddata!P321=""),0.5,IF(AND(OR(I306="Motorvejsstrækning",I306="Frakørselsflettestrækning",I306="Tilkørselsflettestrækning",I306="Frakørselsrampe",I306="Tilkørselsrampe"),Inddata!P321&gt;-0.00000001,Inddata!P321&lt;11),Inddata!P321,"Irrelevant"))</f>
        <v>Irrelevant</v>
      </c>
      <c r="P306" s="4" t="str">
        <f>IF(AND(OR(I306="Motorvejsstrækning",I306="Frakørselsflettestrækning",I306="Tilkørselsflettestrækning"),Inddata!Q321=""),5,IF(AND(OR(I306="Motorvejsstrækning",I306="Frakørselsflettestrækning",I306="Tilkørselsflettestrækning"),Inddata!Q321&gt;-0.00000001,Inddata!Q321&lt;101),Inddata!Q321,"Irrelevant"))</f>
        <v>Irrelevant</v>
      </c>
      <c r="Q306" s="4" t="str">
        <f>IF(AND(OR(I306="Motorvejsstrækning",I306="Frakørselsflettestrækning",I306="Tilkørselsflettestrækning"),Inddata!R321=""),"Lige",IF(AND(OR(I306="Motorvejsstrækning",I306="Frakørselsflettestrækning",I306="Tilkørselsflettestrækning"),Inddata!R321&gt;10),Inddata!R321,"Irrelevant"))</f>
        <v>Irrelevant</v>
      </c>
      <c r="R306" s="4" t="str">
        <f>IF(Q306="Lige",0,IF(AND(OR(I306="Motorvejsstrækning",I306="Frakørselsflettestrækning",I306="Tilkørselsflettestrækning"),OR(Inddata!S321="",Inddata!S321&gt;(G306*1000))),G306*1000,IF(AND(OR(I306="Motorvejsstrækning",I306="Frakørselsflettestrækning",I306="Tilkørselsflettestrækning"),Inddata!S321&gt;0),Inddata!S321,"Irrelevant")))</f>
        <v>Irrelevant</v>
      </c>
      <c r="S306" s="4" t="str">
        <f>IF(AND(OR(I306="Motorvejsstrækning",I306="Frakørselsflettestrækning",I306="Tilkørselsflettestrækning"),Inddata!T321=""),"Lige",IF(AND(OR(I306="Motorvejsstrækning",I306="Frakørselsflettestrækning",I306="Tilkørselsflettestrækning"),Inddata!T321&gt;10),Inddata!T321,"Irrelevant"))</f>
        <v>Irrelevant</v>
      </c>
      <c r="T306" s="4" t="str">
        <f>IF(S306="Lige",0,IF(R306="Irrelevant","Irrelevant",IF(AND(OR(I306="Motorvejsstrækning",I306="Frakørselsflettestrækning",I306="Tilkørselsflettestrækning"),OR(Inddata!U321="",Inddata!U321&gt;(G306*1000-R306))),G306*1000-R306,IF(AND(OR(I306="Motorvejsstrækning",I306="Frakørselsflettestrækning",I306="Tilkørselsflettestrækning"),Inddata!U321&gt;0),Inddata!U321,"Irrelevant"))))</f>
        <v>Irrelevant</v>
      </c>
      <c r="U306" s="4" t="str">
        <f>IF(AND(OR(I306="Motorvejsstrækning",I306="Frakørselsflettestrækning",I306="Tilkørselsflettestrækning",I306="Frakørselsrampe",I306="Tilkørselsrampe"),Inddata!V321=""),"Nej",IF(OR(I306="Motorvejsstrækning",I306="Frakørselsflettestrækning",I306="Tilkørselsflettestrækning",I306="Frakørselsrampe",I306="Tilkørselsrampe"),Inddata!V321,"Irrelevant"))</f>
        <v>Irrelevant</v>
      </c>
      <c r="V306" s="4" t="str">
        <f>IF(W306="Lige",IF(AND(OR(I306="Frakørselsrampe",I306="Tilkørselsrampe"),Inddata!W321=""),"Lige ruderrampe",IF(OR(I306="Frakørselsrampe",I306="Tilkørselsrampe"),Inddata!W321,"Irrelevant")),"Irrelevant")</f>
        <v>Irrelevant</v>
      </c>
      <c r="W306" s="4" t="str">
        <f>IF(AND(OR(I306="Frakørselsrampe",I306="Tilkørselsrampe"),Inddata!X321=""),"Lige",IF(AND(OR(I306="Frakørselsrampe",I306="Tilkørselsrampe"),Inddata!X321&gt;10),Inddata!X321,"Irrelevant"))</f>
        <v>Irrelevant</v>
      </c>
      <c r="X306" s="4" t="str">
        <f>IF(AND(OR(I306="Frakørselsrampe",I306="Tilkørselsrampe"),OR(Inddata!Y321="",Inddata!Y321&gt;(G306*1000))),G306*1000,IF(AND(OR(I306="Frakørselsrampe",I306="Tilkørselsrampe"),Inddata!Y321&gt;0),Inddata!Y321,"Irrelevant"))</f>
        <v>Irrelevant</v>
      </c>
      <c r="Y306" s="4" t="str">
        <f>IF(AND(I306="Frakørselsrampe",Inddata!Z321=""),95,IF(AND(I306="Tilkørselsrampe",Inddata!Z321=""),45,IF(AND(OR(I306="Frakørselsrampe",I306="Tilkørselsrampe"),Inddata!Z321&gt;4,Inddata!Z321&lt;200),Inddata!Z321,"Irrelevant")))</f>
        <v>Irrelevant</v>
      </c>
      <c r="Z306" s="4" t="str">
        <f>IF(AND(OR(I306="Frakørselsrampe",I306="Tilkørselsrampe"),Inddata!AA321=""),"Lige",IF(AND(OR(I306="Frakørselsrampe",I306="Tilkørselsrampe"),Inddata!AA321&gt;10),Inddata!AA321,"Irrelevant"))</f>
        <v>Irrelevant</v>
      </c>
      <c r="AA306" s="4" t="str">
        <f>IF(X306="Irrelevant","Irrelevant",IF(AND(OR(I306="Frakørselsrampe",I306="Tilkørselsrampe"),OR(Inddata!AB321="",Inddata!AB321&gt;(G306*1000-X306))),G306*1000-X306,IF(AND(OR(I306="Frakørselsrampe",I306="Tilkørselsrampe"),Inddata!AB321&gt;0),Inddata!AB321,"Irrelevant")))</f>
        <v>Irrelevant</v>
      </c>
      <c r="AB306" s="4" t="str">
        <f>IF(AND(I306="Frakørselsrampe",Inddata!AC321=""),60,IF(AND(I306="Tilkørselsrampe",Inddata!AC321=""),80,IF(AND(OR(I306="Frakørselsrampe",I306="Tilkørselsrampe"),Inddata!AC321&gt;4,Inddata!AC321&lt;200),Inddata!AC321,"Irrelevant")))</f>
        <v>Irrelevant</v>
      </c>
      <c r="AC306" s="4" t="str">
        <f>IF(AND(OR(I306="Motorvejsstrækning",I306="Frakørselsflettestrækning",I306="Tilkørselsflettestrækning"),Inddata!AD321=""),"Nej",IF(OR(I306="Motorvejsstrækning",I306="Frakørselsflettestrækning",I306="Tilkørselsflettestrækning"),Inddata!AD321,"Irrelevant"))</f>
        <v>Irrelevant</v>
      </c>
      <c r="AD306" s="4" t="str">
        <f>IF(AND(OR(I306="Motorvejsstrækning",I306="Frakørselsflettestrækning",I306="Tilkørselsflettestrækning"),Inddata!AE321=""),"130 km/t",IF(OR(I306="Motorvejsstrækning",I306="Frakørselsflettestrækning",I306="Tilkørselsflettestrækning"),Inddata!AE321,"Irrelevant"))</f>
        <v>Irrelevant</v>
      </c>
      <c r="AE306" s="4" t="str">
        <f>IF(AND(I306="Tilkørselsflettestrækning",Inddata!AF321=""),"Nej",IF(I306="Tilkørselsflettestrækning",Inddata!AF321,"Irrelevant"))</f>
        <v>Irrelevant</v>
      </c>
      <c r="AF306" s="4" t="str">
        <f>IF(AND(AE306="Ja",Inddata!AG321&gt;0,Inddata!AG321&lt;1.00000001),Inddata!AG321,IF(OR(AE306="Nej",AE306="Ja"),0,"Irrelevant"))</f>
        <v>Irrelevant</v>
      </c>
    </row>
    <row r="307" spans="1:32" x14ac:dyDescent="0.25">
      <c r="A307" s="4" t="str">
        <f>IF(Inddata!A322="","",Inddata!A322)</f>
        <v/>
      </c>
      <c r="B307" s="4" t="str">
        <f>IF(Inddata!B322="","",Inddata!B322)</f>
        <v/>
      </c>
      <c r="C307" s="4" t="str">
        <f>IF(Inddata!C322="","",Inddata!C322)</f>
        <v/>
      </c>
      <c r="D307" s="4" t="str">
        <f>IF(Inddata!D322="","",Inddata!D322)</f>
        <v/>
      </c>
      <c r="E307" s="4" t="str">
        <f>IF(Inddata!E322="","",Inddata!E322)</f>
        <v/>
      </c>
      <c r="F307" s="4" t="str">
        <f>IF(Inddata!F322="","",Inddata!F322)</f>
        <v/>
      </c>
      <c r="G307" s="4">
        <f>IF(Inddata!G322="","",Inddata!G322)</f>
        <v>0</v>
      </c>
      <c r="H307" s="4" t="str">
        <f>IF(Inddata!H322&gt;0.5,Inddata!H322,"")</f>
        <v/>
      </c>
      <c r="I307" s="4" t="str">
        <f>IF(Inddata!I322="","",Inddata!I322)</f>
        <v/>
      </c>
      <c r="J307" s="4" t="str">
        <f>IF(AND(OR(I307="Motorvejsstrækning",I307="Frakørselsflettestrækning",I307="Tilkørselsflettestrækning"),Inddata!K322=""),2,IF(AND(OR(I307="Motorvejsstrækning",I307="Frakørselsflettestrækning",I307="Tilkørselsflettestrækning"),Inddata!K322&gt;0.5,Inddata!K322&lt;21),Inddata!K322,"Irrelevant"))</f>
        <v>Irrelevant</v>
      </c>
      <c r="K307" s="4" t="str">
        <f>IF(AND(OR(I307="Motorvejsstrækning",I307="Frakørselsflettestrækning",I307="Tilkørselsflettestrækning",I307="Frakørselsrampe",I307="Tilkørselsrampe"),Inddata!L322=""),3.5,IF(AND(OR(I307="Motorvejsstrækning",I307="Frakørselsflettestrækning",I307="Tilkørselsflettestrækning",I307="Frakørselsrampe",I307="Tilkørselsrampe"),Inddata!L322&gt;1.5,Inddata!L322&lt;11),Inddata!L322,"Irrelevant"))</f>
        <v>Irrelevant</v>
      </c>
      <c r="L307" s="4" t="str">
        <f>IF(AND(I307="Motorvejsstrækning",Inddata!M322=""),"Nej",IF(I307="Motorvejsstrækning",Inddata!M322,"Irrelevant"))</f>
        <v>Irrelevant</v>
      </c>
      <c r="M307" s="4" t="str">
        <f>IF(AND(L307="Ja",Inddata!N322&gt;0,Inddata!N322&lt;1.00000001),Inddata!N322,IF(OR(L307="Nej",L307="Ja"),0,"Irrelevant"))</f>
        <v>Irrelevant</v>
      </c>
      <c r="N307" s="4" t="str">
        <f>IF(AND(OR(I307="Motorvejsstrækning",I307="Frakørselsflettestrækning",I307="Tilkørselsflettestrækning"),Inddata!O322=""),3,IF(AND(OR(I307="Motorvejsstrækning",I307="Frakørselsflettestrækning",I307="Tilkørselsflettestrækning"),Inddata!O322&lt;11,Inddata!O322&gt;-0.00000001),Inddata!O322,"Irrelevant"))</f>
        <v>Irrelevant</v>
      </c>
      <c r="O307" s="4" t="str">
        <f>IF(AND(OR(I307="Motorvejsstrækning",I307="Frakørselsflettestrækning",I307="Tilkørselsflettestrækning",I307="Frakørselsrampe",I307="Tilkørselsrampe"),Inddata!P322=""),0.5,IF(AND(OR(I307="Motorvejsstrækning",I307="Frakørselsflettestrækning",I307="Tilkørselsflettestrækning",I307="Frakørselsrampe",I307="Tilkørselsrampe"),Inddata!P322&gt;-0.00000001,Inddata!P322&lt;11),Inddata!P322,"Irrelevant"))</f>
        <v>Irrelevant</v>
      </c>
      <c r="P307" s="4" t="str">
        <f>IF(AND(OR(I307="Motorvejsstrækning",I307="Frakørselsflettestrækning",I307="Tilkørselsflettestrækning"),Inddata!Q322=""),5,IF(AND(OR(I307="Motorvejsstrækning",I307="Frakørselsflettestrækning",I307="Tilkørselsflettestrækning"),Inddata!Q322&gt;-0.00000001,Inddata!Q322&lt;101),Inddata!Q322,"Irrelevant"))</f>
        <v>Irrelevant</v>
      </c>
      <c r="Q307" s="4" t="str">
        <f>IF(AND(OR(I307="Motorvejsstrækning",I307="Frakørselsflettestrækning",I307="Tilkørselsflettestrækning"),Inddata!R322=""),"Lige",IF(AND(OR(I307="Motorvejsstrækning",I307="Frakørselsflettestrækning",I307="Tilkørselsflettestrækning"),Inddata!R322&gt;10),Inddata!R322,"Irrelevant"))</f>
        <v>Irrelevant</v>
      </c>
      <c r="R307" s="4" t="str">
        <f>IF(Q307="Lige",0,IF(AND(OR(I307="Motorvejsstrækning",I307="Frakørselsflettestrækning",I307="Tilkørselsflettestrækning"),OR(Inddata!S322="",Inddata!S322&gt;(G307*1000))),G307*1000,IF(AND(OR(I307="Motorvejsstrækning",I307="Frakørselsflettestrækning",I307="Tilkørselsflettestrækning"),Inddata!S322&gt;0),Inddata!S322,"Irrelevant")))</f>
        <v>Irrelevant</v>
      </c>
      <c r="S307" s="4" t="str">
        <f>IF(AND(OR(I307="Motorvejsstrækning",I307="Frakørselsflettestrækning",I307="Tilkørselsflettestrækning"),Inddata!T322=""),"Lige",IF(AND(OR(I307="Motorvejsstrækning",I307="Frakørselsflettestrækning",I307="Tilkørselsflettestrækning"),Inddata!T322&gt;10),Inddata!T322,"Irrelevant"))</f>
        <v>Irrelevant</v>
      </c>
      <c r="T307" s="4" t="str">
        <f>IF(S307="Lige",0,IF(R307="Irrelevant","Irrelevant",IF(AND(OR(I307="Motorvejsstrækning",I307="Frakørselsflettestrækning",I307="Tilkørselsflettestrækning"),OR(Inddata!U322="",Inddata!U322&gt;(G307*1000-R307))),G307*1000-R307,IF(AND(OR(I307="Motorvejsstrækning",I307="Frakørselsflettestrækning",I307="Tilkørselsflettestrækning"),Inddata!U322&gt;0),Inddata!U322,"Irrelevant"))))</f>
        <v>Irrelevant</v>
      </c>
      <c r="U307" s="4" t="str">
        <f>IF(AND(OR(I307="Motorvejsstrækning",I307="Frakørselsflettestrækning",I307="Tilkørselsflettestrækning",I307="Frakørselsrampe",I307="Tilkørselsrampe"),Inddata!V322=""),"Nej",IF(OR(I307="Motorvejsstrækning",I307="Frakørselsflettestrækning",I307="Tilkørselsflettestrækning",I307="Frakørselsrampe",I307="Tilkørselsrampe"),Inddata!V322,"Irrelevant"))</f>
        <v>Irrelevant</v>
      </c>
      <c r="V307" s="4" t="str">
        <f>IF(W307="Lige",IF(AND(OR(I307="Frakørselsrampe",I307="Tilkørselsrampe"),Inddata!W322=""),"Lige ruderrampe",IF(OR(I307="Frakørselsrampe",I307="Tilkørselsrampe"),Inddata!W322,"Irrelevant")),"Irrelevant")</f>
        <v>Irrelevant</v>
      </c>
      <c r="W307" s="4" t="str">
        <f>IF(AND(OR(I307="Frakørselsrampe",I307="Tilkørselsrampe"),Inddata!X322=""),"Lige",IF(AND(OR(I307="Frakørselsrampe",I307="Tilkørselsrampe"),Inddata!X322&gt;10),Inddata!X322,"Irrelevant"))</f>
        <v>Irrelevant</v>
      </c>
      <c r="X307" s="4" t="str">
        <f>IF(AND(OR(I307="Frakørselsrampe",I307="Tilkørselsrampe"),OR(Inddata!Y322="",Inddata!Y322&gt;(G307*1000))),G307*1000,IF(AND(OR(I307="Frakørselsrampe",I307="Tilkørselsrampe"),Inddata!Y322&gt;0),Inddata!Y322,"Irrelevant"))</f>
        <v>Irrelevant</v>
      </c>
      <c r="Y307" s="4" t="str">
        <f>IF(AND(I307="Frakørselsrampe",Inddata!Z322=""),95,IF(AND(I307="Tilkørselsrampe",Inddata!Z322=""),45,IF(AND(OR(I307="Frakørselsrampe",I307="Tilkørselsrampe"),Inddata!Z322&gt;4,Inddata!Z322&lt;200),Inddata!Z322,"Irrelevant")))</f>
        <v>Irrelevant</v>
      </c>
      <c r="Z307" s="4" t="str">
        <f>IF(AND(OR(I307="Frakørselsrampe",I307="Tilkørselsrampe"),Inddata!AA322=""),"Lige",IF(AND(OR(I307="Frakørselsrampe",I307="Tilkørselsrampe"),Inddata!AA322&gt;10),Inddata!AA322,"Irrelevant"))</f>
        <v>Irrelevant</v>
      </c>
      <c r="AA307" s="4" t="str">
        <f>IF(X307="Irrelevant","Irrelevant",IF(AND(OR(I307="Frakørselsrampe",I307="Tilkørselsrampe"),OR(Inddata!AB322="",Inddata!AB322&gt;(G307*1000-X307))),G307*1000-X307,IF(AND(OR(I307="Frakørselsrampe",I307="Tilkørselsrampe"),Inddata!AB322&gt;0),Inddata!AB322,"Irrelevant")))</f>
        <v>Irrelevant</v>
      </c>
      <c r="AB307" s="4" t="str">
        <f>IF(AND(I307="Frakørselsrampe",Inddata!AC322=""),60,IF(AND(I307="Tilkørselsrampe",Inddata!AC322=""),80,IF(AND(OR(I307="Frakørselsrampe",I307="Tilkørselsrampe"),Inddata!AC322&gt;4,Inddata!AC322&lt;200),Inddata!AC322,"Irrelevant")))</f>
        <v>Irrelevant</v>
      </c>
      <c r="AC307" s="4" t="str">
        <f>IF(AND(OR(I307="Motorvejsstrækning",I307="Frakørselsflettestrækning",I307="Tilkørselsflettestrækning"),Inddata!AD322=""),"Nej",IF(OR(I307="Motorvejsstrækning",I307="Frakørselsflettestrækning",I307="Tilkørselsflettestrækning"),Inddata!AD322,"Irrelevant"))</f>
        <v>Irrelevant</v>
      </c>
      <c r="AD307" s="4" t="str">
        <f>IF(AND(OR(I307="Motorvejsstrækning",I307="Frakørselsflettestrækning",I307="Tilkørselsflettestrækning"),Inddata!AE322=""),"130 km/t",IF(OR(I307="Motorvejsstrækning",I307="Frakørselsflettestrækning",I307="Tilkørselsflettestrækning"),Inddata!AE322,"Irrelevant"))</f>
        <v>Irrelevant</v>
      </c>
      <c r="AE307" s="4" t="str">
        <f>IF(AND(I307="Tilkørselsflettestrækning",Inddata!AF322=""),"Nej",IF(I307="Tilkørselsflettestrækning",Inddata!AF322,"Irrelevant"))</f>
        <v>Irrelevant</v>
      </c>
      <c r="AF307" s="4" t="str">
        <f>IF(AND(AE307="Ja",Inddata!AG322&gt;0,Inddata!AG322&lt;1.00000001),Inddata!AG322,IF(OR(AE307="Nej",AE307="Ja"),0,"Irrelevant"))</f>
        <v>Irrelevant</v>
      </c>
    </row>
    <row r="308" spans="1:32" x14ac:dyDescent="0.25">
      <c r="A308" s="4" t="str">
        <f>IF(Inddata!A323="","",Inddata!A323)</f>
        <v/>
      </c>
      <c r="B308" s="4" t="str">
        <f>IF(Inddata!B323="","",Inddata!B323)</f>
        <v/>
      </c>
      <c r="C308" s="4" t="str">
        <f>IF(Inddata!C323="","",Inddata!C323)</f>
        <v/>
      </c>
      <c r="D308" s="4" t="str">
        <f>IF(Inddata!D323="","",Inddata!D323)</f>
        <v/>
      </c>
      <c r="E308" s="4" t="str">
        <f>IF(Inddata!E323="","",Inddata!E323)</f>
        <v/>
      </c>
      <c r="F308" s="4" t="str">
        <f>IF(Inddata!F323="","",Inddata!F323)</f>
        <v/>
      </c>
      <c r="G308" s="4">
        <f>IF(Inddata!G323="","",Inddata!G323)</f>
        <v>0</v>
      </c>
      <c r="H308" s="4" t="str">
        <f>IF(Inddata!H323&gt;0.5,Inddata!H323,"")</f>
        <v/>
      </c>
      <c r="I308" s="4" t="str">
        <f>IF(Inddata!I323="","",Inddata!I323)</f>
        <v/>
      </c>
      <c r="J308" s="4" t="str">
        <f>IF(AND(OR(I308="Motorvejsstrækning",I308="Frakørselsflettestrækning",I308="Tilkørselsflettestrækning"),Inddata!K323=""),2,IF(AND(OR(I308="Motorvejsstrækning",I308="Frakørselsflettestrækning",I308="Tilkørselsflettestrækning"),Inddata!K323&gt;0.5,Inddata!K323&lt;21),Inddata!K323,"Irrelevant"))</f>
        <v>Irrelevant</v>
      </c>
      <c r="K308" s="4" t="str">
        <f>IF(AND(OR(I308="Motorvejsstrækning",I308="Frakørselsflettestrækning",I308="Tilkørselsflettestrækning",I308="Frakørselsrampe",I308="Tilkørselsrampe"),Inddata!L323=""),3.5,IF(AND(OR(I308="Motorvejsstrækning",I308="Frakørselsflettestrækning",I308="Tilkørselsflettestrækning",I308="Frakørselsrampe",I308="Tilkørselsrampe"),Inddata!L323&gt;1.5,Inddata!L323&lt;11),Inddata!L323,"Irrelevant"))</f>
        <v>Irrelevant</v>
      </c>
      <c r="L308" s="4" t="str">
        <f>IF(AND(I308="Motorvejsstrækning",Inddata!M323=""),"Nej",IF(I308="Motorvejsstrækning",Inddata!M323,"Irrelevant"))</f>
        <v>Irrelevant</v>
      </c>
      <c r="M308" s="4" t="str">
        <f>IF(AND(L308="Ja",Inddata!N323&gt;0,Inddata!N323&lt;1.00000001),Inddata!N323,IF(OR(L308="Nej",L308="Ja"),0,"Irrelevant"))</f>
        <v>Irrelevant</v>
      </c>
      <c r="N308" s="4" t="str">
        <f>IF(AND(OR(I308="Motorvejsstrækning",I308="Frakørselsflettestrækning",I308="Tilkørselsflettestrækning"),Inddata!O323=""),3,IF(AND(OR(I308="Motorvejsstrækning",I308="Frakørselsflettestrækning",I308="Tilkørselsflettestrækning"),Inddata!O323&lt;11,Inddata!O323&gt;-0.00000001),Inddata!O323,"Irrelevant"))</f>
        <v>Irrelevant</v>
      </c>
      <c r="O308" s="4" t="str">
        <f>IF(AND(OR(I308="Motorvejsstrækning",I308="Frakørselsflettestrækning",I308="Tilkørselsflettestrækning",I308="Frakørselsrampe",I308="Tilkørselsrampe"),Inddata!P323=""),0.5,IF(AND(OR(I308="Motorvejsstrækning",I308="Frakørselsflettestrækning",I308="Tilkørselsflettestrækning",I308="Frakørselsrampe",I308="Tilkørselsrampe"),Inddata!P323&gt;-0.00000001,Inddata!P323&lt;11),Inddata!P323,"Irrelevant"))</f>
        <v>Irrelevant</v>
      </c>
      <c r="P308" s="4" t="str">
        <f>IF(AND(OR(I308="Motorvejsstrækning",I308="Frakørselsflettestrækning",I308="Tilkørselsflettestrækning"),Inddata!Q323=""),5,IF(AND(OR(I308="Motorvejsstrækning",I308="Frakørselsflettestrækning",I308="Tilkørselsflettestrækning"),Inddata!Q323&gt;-0.00000001,Inddata!Q323&lt;101),Inddata!Q323,"Irrelevant"))</f>
        <v>Irrelevant</v>
      </c>
      <c r="Q308" s="4" t="str">
        <f>IF(AND(OR(I308="Motorvejsstrækning",I308="Frakørselsflettestrækning",I308="Tilkørselsflettestrækning"),Inddata!R323=""),"Lige",IF(AND(OR(I308="Motorvejsstrækning",I308="Frakørselsflettestrækning",I308="Tilkørselsflettestrækning"),Inddata!R323&gt;10),Inddata!R323,"Irrelevant"))</f>
        <v>Irrelevant</v>
      </c>
      <c r="R308" s="4" t="str">
        <f>IF(Q308="Lige",0,IF(AND(OR(I308="Motorvejsstrækning",I308="Frakørselsflettestrækning",I308="Tilkørselsflettestrækning"),OR(Inddata!S323="",Inddata!S323&gt;(G308*1000))),G308*1000,IF(AND(OR(I308="Motorvejsstrækning",I308="Frakørselsflettestrækning",I308="Tilkørselsflettestrækning"),Inddata!S323&gt;0),Inddata!S323,"Irrelevant")))</f>
        <v>Irrelevant</v>
      </c>
      <c r="S308" s="4" t="str">
        <f>IF(AND(OR(I308="Motorvejsstrækning",I308="Frakørselsflettestrækning",I308="Tilkørselsflettestrækning"),Inddata!T323=""),"Lige",IF(AND(OR(I308="Motorvejsstrækning",I308="Frakørselsflettestrækning",I308="Tilkørselsflettestrækning"),Inddata!T323&gt;10),Inddata!T323,"Irrelevant"))</f>
        <v>Irrelevant</v>
      </c>
      <c r="T308" s="4" t="str">
        <f>IF(S308="Lige",0,IF(R308="Irrelevant","Irrelevant",IF(AND(OR(I308="Motorvejsstrækning",I308="Frakørselsflettestrækning",I308="Tilkørselsflettestrækning"),OR(Inddata!U323="",Inddata!U323&gt;(G308*1000-R308))),G308*1000-R308,IF(AND(OR(I308="Motorvejsstrækning",I308="Frakørselsflettestrækning",I308="Tilkørselsflettestrækning"),Inddata!U323&gt;0),Inddata!U323,"Irrelevant"))))</f>
        <v>Irrelevant</v>
      </c>
      <c r="U308" s="4" t="str">
        <f>IF(AND(OR(I308="Motorvejsstrækning",I308="Frakørselsflettestrækning",I308="Tilkørselsflettestrækning",I308="Frakørselsrampe",I308="Tilkørselsrampe"),Inddata!V323=""),"Nej",IF(OR(I308="Motorvejsstrækning",I308="Frakørselsflettestrækning",I308="Tilkørselsflettestrækning",I308="Frakørselsrampe",I308="Tilkørselsrampe"),Inddata!V323,"Irrelevant"))</f>
        <v>Irrelevant</v>
      </c>
      <c r="V308" s="4" t="str">
        <f>IF(W308="Lige",IF(AND(OR(I308="Frakørselsrampe",I308="Tilkørselsrampe"),Inddata!W323=""),"Lige ruderrampe",IF(OR(I308="Frakørselsrampe",I308="Tilkørselsrampe"),Inddata!W323,"Irrelevant")),"Irrelevant")</f>
        <v>Irrelevant</v>
      </c>
      <c r="W308" s="4" t="str">
        <f>IF(AND(OR(I308="Frakørselsrampe",I308="Tilkørselsrampe"),Inddata!X323=""),"Lige",IF(AND(OR(I308="Frakørselsrampe",I308="Tilkørselsrampe"),Inddata!X323&gt;10),Inddata!X323,"Irrelevant"))</f>
        <v>Irrelevant</v>
      </c>
      <c r="X308" s="4" t="str">
        <f>IF(AND(OR(I308="Frakørselsrampe",I308="Tilkørselsrampe"),OR(Inddata!Y323="",Inddata!Y323&gt;(G308*1000))),G308*1000,IF(AND(OR(I308="Frakørselsrampe",I308="Tilkørselsrampe"),Inddata!Y323&gt;0),Inddata!Y323,"Irrelevant"))</f>
        <v>Irrelevant</v>
      </c>
      <c r="Y308" s="4" t="str">
        <f>IF(AND(I308="Frakørselsrampe",Inddata!Z323=""),95,IF(AND(I308="Tilkørselsrampe",Inddata!Z323=""),45,IF(AND(OR(I308="Frakørselsrampe",I308="Tilkørselsrampe"),Inddata!Z323&gt;4,Inddata!Z323&lt;200),Inddata!Z323,"Irrelevant")))</f>
        <v>Irrelevant</v>
      </c>
      <c r="Z308" s="4" t="str">
        <f>IF(AND(OR(I308="Frakørselsrampe",I308="Tilkørselsrampe"),Inddata!AA323=""),"Lige",IF(AND(OR(I308="Frakørselsrampe",I308="Tilkørselsrampe"),Inddata!AA323&gt;10),Inddata!AA323,"Irrelevant"))</f>
        <v>Irrelevant</v>
      </c>
      <c r="AA308" s="4" t="str">
        <f>IF(X308="Irrelevant","Irrelevant",IF(AND(OR(I308="Frakørselsrampe",I308="Tilkørselsrampe"),OR(Inddata!AB323="",Inddata!AB323&gt;(G308*1000-X308))),G308*1000-X308,IF(AND(OR(I308="Frakørselsrampe",I308="Tilkørselsrampe"),Inddata!AB323&gt;0),Inddata!AB323,"Irrelevant")))</f>
        <v>Irrelevant</v>
      </c>
      <c r="AB308" s="4" t="str">
        <f>IF(AND(I308="Frakørselsrampe",Inddata!AC323=""),60,IF(AND(I308="Tilkørselsrampe",Inddata!AC323=""),80,IF(AND(OR(I308="Frakørselsrampe",I308="Tilkørselsrampe"),Inddata!AC323&gt;4,Inddata!AC323&lt;200),Inddata!AC323,"Irrelevant")))</f>
        <v>Irrelevant</v>
      </c>
      <c r="AC308" s="4" t="str">
        <f>IF(AND(OR(I308="Motorvejsstrækning",I308="Frakørselsflettestrækning",I308="Tilkørselsflettestrækning"),Inddata!AD323=""),"Nej",IF(OR(I308="Motorvejsstrækning",I308="Frakørselsflettestrækning",I308="Tilkørselsflettestrækning"),Inddata!AD323,"Irrelevant"))</f>
        <v>Irrelevant</v>
      </c>
      <c r="AD308" s="4" t="str">
        <f>IF(AND(OR(I308="Motorvejsstrækning",I308="Frakørselsflettestrækning",I308="Tilkørselsflettestrækning"),Inddata!AE323=""),"130 km/t",IF(OR(I308="Motorvejsstrækning",I308="Frakørselsflettestrækning",I308="Tilkørselsflettestrækning"),Inddata!AE323,"Irrelevant"))</f>
        <v>Irrelevant</v>
      </c>
      <c r="AE308" s="4" t="str">
        <f>IF(AND(I308="Tilkørselsflettestrækning",Inddata!AF323=""),"Nej",IF(I308="Tilkørselsflettestrækning",Inddata!AF323,"Irrelevant"))</f>
        <v>Irrelevant</v>
      </c>
      <c r="AF308" s="4" t="str">
        <f>IF(AND(AE308="Ja",Inddata!AG323&gt;0,Inddata!AG323&lt;1.00000001),Inddata!AG323,IF(OR(AE308="Nej",AE308="Ja"),0,"Irrelevant"))</f>
        <v>Irrelevant</v>
      </c>
    </row>
    <row r="309" spans="1:32" x14ac:dyDescent="0.25">
      <c r="A309" s="4" t="str">
        <f>IF(Inddata!A324="","",Inddata!A324)</f>
        <v/>
      </c>
      <c r="B309" s="4" t="str">
        <f>IF(Inddata!B324="","",Inddata!B324)</f>
        <v/>
      </c>
      <c r="C309" s="4" t="str">
        <f>IF(Inddata!C324="","",Inddata!C324)</f>
        <v/>
      </c>
      <c r="D309" s="4" t="str">
        <f>IF(Inddata!D324="","",Inddata!D324)</f>
        <v/>
      </c>
      <c r="E309" s="4" t="str">
        <f>IF(Inddata!E324="","",Inddata!E324)</f>
        <v/>
      </c>
      <c r="F309" s="4" t="str">
        <f>IF(Inddata!F324="","",Inddata!F324)</f>
        <v/>
      </c>
      <c r="G309" s="4">
        <f>IF(Inddata!G324="","",Inddata!G324)</f>
        <v>0</v>
      </c>
      <c r="H309" s="4" t="str">
        <f>IF(Inddata!H324&gt;0.5,Inddata!H324,"")</f>
        <v/>
      </c>
      <c r="I309" s="4" t="str">
        <f>IF(Inddata!I324="","",Inddata!I324)</f>
        <v/>
      </c>
      <c r="J309" s="4" t="str">
        <f>IF(AND(OR(I309="Motorvejsstrækning",I309="Frakørselsflettestrækning",I309="Tilkørselsflettestrækning"),Inddata!K324=""),2,IF(AND(OR(I309="Motorvejsstrækning",I309="Frakørselsflettestrækning",I309="Tilkørselsflettestrækning"),Inddata!K324&gt;0.5,Inddata!K324&lt;21),Inddata!K324,"Irrelevant"))</f>
        <v>Irrelevant</v>
      </c>
      <c r="K309" s="4" t="str">
        <f>IF(AND(OR(I309="Motorvejsstrækning",I309="Frakørselsflettestrækning",I309="Tilkørselsflettestrækning",I309="Frakørselsrampe",I309="Tilkørselsrampe"),Inddata!L324=""),3.5,IF(AND(OR(I309="Motorvejsstrækning",I309="Frakørselsflettestrækning",I309="Tilkørselsflettestrækning",I309="Frakørselsrampe",I309="Tilkørselsrampe"),Inddata!L324&gt;1.5,Inddata!L324&lt;11),Inddata!L324,"Irrelevant"))</f>
        <v>Irrelevant</v>
      </c>
      <c r="L309" s="4" t="str">
        <f>IF(AND(I309="Motorvejsstrækning",Inddata!M324=""),"Nej",IF(I309="Motorvejsstrækning",Inddata!M324,"Irrelevant"))</f>
        <v>Irrelevant</v>
      </c>
      <c r="M309" s="4" t="str">
        <f>IF(AND(L309="Ja",Inddata!N324&gt;0,Inddata!N324&lt;1.00000001),Inddata!N324,IF(OR(L309="Nej",L309="Ja"),0,"Irrelevant"))</f>
        <v>Irrelevant</v>
      </c>
      <c r="N309" s="4" t="str">
        <f>IF(AND(OR(I309="Motorvejsstrækning",I309="Frakørselsflettestrækning",I309="Tilkørselsflettestrækning"),Inddata!O324=""),3,IF(AND(OR(I309="Motorvejsstrækning",I309="Frakørselsflettestrækning",I309="Tilkørselsflettestrækning"),Inddata!O324&lt;11,Inddata!O324&gt;-0.00000001),Inddata!O324,"Irrelevant"))</f>
        <v>Irrelevant</v>
      </c>
      <c r="O309" s="4" t="str">
        <f>IF(AND(OR(I309="Motorvejsstrækning",I309="Frakørselsflettestrækning",I309="Tilkørselsflettestrækning",I309="Frakørselsrampe",I309="Tilkørselsrampe"),Inddata!P324=""),0.5,IF(AND(OR(I309="Motorvejsstrækning",I309="Frakørselsflettestrækning",I309="Tilkørselsflettestrækning",I309="Frakørselsrampe",I309="Tilkørselsrampe"),Inddata!P324&gt;-0.00000001,Inddata!P324&lt;11),Inddata!P324,"Irrelevant"))</f>
        <v>Irrelevant</v>
      </c>
      <c r="P309" s="4" t="str">
        <f>IF(AND(OR(I309="Motorvejsstrækning",I309="Frakørselsflettestrækning",I309="Tilkørselsflettestrækning"),Inddata!Q324=""),5,IF(AND(OR(I309="Motorvejsstrækning",I309="Frakørselsflettestrækning",I309="Tilkørselsflettestrækning"),Inddata!Q324&gt;-0.00000001,Inddata!Q324&lt;101),Inddata!Q324,"Irrelevant"))</f>
        <v>Irrelevant</v>
      </c>
      <c r="Q309" s="4" t="str">
        <f>IF(AND(OR(I309="Motorvejsstrækning",I309="Frakørselsflettestrækning",I309="Tilkørselsflettestrækning"),Inddata!R324=""),"Lige",IF(AND(OR(I309="Motorvejsstrækning",I309="Frakørselsflettestrækning",I309="Tilkørselsflettestrækning"),Inddata!R324&gt;10),Inddata!R324,"Irrelevant"))</f>
        <v>Irrelevant</v>
      </c>
      <c r="R309" s="4" t="str">
        <f>IF(Q309="Lige",0,IF(AND(OR(I309="Motorvejsstrækning",I309="Frakørselsflettestrækning",I309="Tilkørselsflettestrækning"),OR(Inddata!S324="",Inddata!S324&gt;(G309*1000))),G309*1000,IF(AND(OR(I309="Motorvejsstrækning",I309="Frakørselsflettestrækning",I309="Tilkørselsflettestrækning"),Inddata!S324&gt;0),Inddata!S324,"Irrelevant")))</f>
        <v>Irrelevant</v>
      </c>
      <c r="S309" s="4" t="str">
        <f>IF(AND(OR(I309="Motorvejsstrækning",I309="Frakørselsflettestrækning",I309="Tilkørselsflettestrækning"),Inddata!T324=""),"Lige",IF(AND(OR(I309="Motorvejsstrækning",I309="Frakørselsflettestrækning",I309="Tilkørselsflettestrækning"),Inddata!T324&gt;10),Inddata!T324,"Irrelevant"))</f>
        <v>Irrelevant</v>
      </c>
      <c r="T309" s="4" t="str">
        <f>IF(S309="Lige",0,IF(R309="Irrelevant","Irrelevant",IF(AND(OR(I309="Motorvejsstrækning",I309="Frakørselsflettestrækning",I309="Tilkørselsflettestrækning"),OR(Inddata!U324="",Inddata!U324&gt;(G309*1000-R309))),G309*1000-R309,IF(AND(OR(I309="Motorvejsstrækning",I309="Frakørselsflettestrækning",I309="Tilkørselsflettestrækning"),Inddata!U324&gt;0),Inddata!U324,"Irrelevant"))))</f>
        <v>Irrelevant</v>
      </c>
      <c r="U309" s="4" t="str">
        <f>IF(AND(OR(I309="Motorvejsstrækning",I309="Frakørselsflettestrækning",I309="Tilkørselsflettestrækning",I309="Frakørselsrampe",I309="Tilkørselsrampe"),Inddata!V324=""),"Nej",IF(OR(I309="Motorvejsstrækning",I309="Frakørselsflettestrækning",I309="Tilkørselsflettestrækning",I309="Frakørselsrampe",I309="Tilkørselsrampe"),Inddata!V324,"Irrelevant"))</f>
        <v>Irrelevant</v>
      </c>
      <c r="V309" s="4" t="str">
        <f>IF(W309="Lige",IF(AND(OR(I309="Frakørselsrampe",I309="Tilkørselsrampe"),Inddata!W324=""),"Lige ruderrampe",IF(OR(I309="Frakørselsrampe",I309="Tilkørselsrampe"),Inddata!W324,"Irrelevant")),"Irrelevant")</f>
        <v>Irrelevant</v>
      </c>
      <c r="W309" s="4" t="str">
        <f>IF(AND(OR(I309="Frakørselsrampe",I309="Tilkørselsrampe"),Inddata!X324=""),"Lige",IF(AND(OR(I309="Frakørselsrampe",I309="Tilkørselsrampe"),Inddata!X324&gt;10),Inddata!X324,"Irrelevant"))</f>
        <v>Irrelevant</v>
      </c>
      <c r="X309" s="4" t="str">
        <f>IF(AND(OR(I309="Frakørselsrampe",I309="Tilkørselsrampe"),OR(Inddata!Y324="",Inddata!Y324&gt;(G309*1000))),G309*1000,IF(AND(OR(I309="Frakørselsrampe",I309="Tilkørselsrampe"),Inddata!Y324&gt;0),Inddata!Y324,"Irrelevant"))</f>
        <v>Irrelevant</v>
      </c>
      <c r="Y309" s="4" t="str">
        <f>IF(AND(I309="Frakørselsrampe",Inddata!Z324=""),95,IF(AND(I309="Tilkørselsrampe",Inddata!Z324=""),45,IF(AND(OR(I309="Frakørselsrampe",I309="Tilkørselsrampe"),Inddata!Z324&gt;4,Inddata!Z324&lt;200),Inddata!Z324,"Irrelevant")))</f>
        <v>Irrelevant</v>
      </c>
      <c r="Z309" s="4" t="str">
        <f>IF(AND(OR(I309="Frakørselsrampe",I309="Tilkørselsrampe"),Inddata!AA324=""),"Lige",IF(AND(OR(I309="Frakørselsrampe",I309="Tilkørselsrampe"),Inddata!AA324&gt;10),Inddata!AA324,"Irrelevant"))</f>
        <v>Irrelevant</v>
      </c>
      <c r="AA309" s="4" t="str">
        <f>IF(X309="Irrelevant","Irrelevant",IF(AND(OR(I309="Frakørselsrampe",I309="Tilkørselsrampe"),OR(Inddata!AB324="",Inddata!AB324&gt;(G309*1000-X309))),G309*1000-X309,IF(AND(OR(I309="Frakørselsrampe",I309="Tilkørselsrampe"),Inddata!AB324&gt;0),Inddata!AB324,"Irrelevant")))</f>
        <v>Irrelevant</v>
      </c>
      <c r="AB309" s="4" t="str">
        <f>IF(AND(I309="Frakørselsrampe",Inddata!AC324=""),60,IF(AND(I309="Tilkørselsrampe",Inddata!AC324=""),80,IF(AND(OR(I309="Frakørselsrampe",I309="Tilkørselsrampe"),Inddata!AC324&gt;4,Inddata!AC324&lt;200),Inddata!AC324,"Irrelevant")))</f>
        <v>Irrelevant</v>
      </c>
      <c r="AC309" s="4" t="str">
        <f>IF(AND(OR(I309="Motorvejsstrækning",I309="Frakørselsflettestrækning",I309="Tilkørselsflettestrækning"),Inddata!AD324=""),"Nej",IF(OR(I309="Motorvejsstrækning",I309="Frakørselsflettestrækning",I309="Tilkørselsflettestrækning"),Inddata!AD324,"Irrelevant"))</f>
        <v>Irrelevant</v>
      </c>
      <c r="AD309" s="4" t="str">
        <f>IF(AND(OR(I309="Motorvejsstrækning",I309="Frakørselsflettestrækning",I309="Tilkørselsflettestrækning"),Inddata!AE324=""),"130 km/t",IF(OR(I309="Motorvejsstrækning",I309="Frakørselsflettestrækning",I309="Tilkørselsflettestrækning"),Inddata!AE324,"Irrelevant"))</f>
        <v>Irrelevant</v>
      </c>
      <c r="AE309" s="4" t="str">
        <f>IF(AND(I309="Tilkørselsflettestrækning",Inddata!AF324=""),"Nej",IF(I309="Tilkørselsflettestrækning",Inddata!AF324,"Irrelevant"))</f>
        <v>Irrelevant</v>
      </c>
      <c r="AF309" s="4" t="str">
        <f>IF(AND(AE309="Ja",Inddata!AG324&gt;0,Inddata!AG324&lt;1.00000001),Inddata!AG324,IF(OR(AE309="Nej",AE309="Ja"),0,"Irrelevant"))</f>
        <v>Irrelevant</v>
      </c>
    </row>
    <row r="310" spans="1:32" x14ac:dyDescent="0.25">
      <c r="A310" s="4" t="str">
        <f>IF(Inddata!A325="","",Inddata!A325)</f>
        <v/>
      </c>
      <c r="B310" s="4" t="str">
        <f>IF(Inddata!B325="","",Inddata!B325)</f>
        <v/>
      </c>
      <c r="C310" s="4" t="str">
        <f>IF(Inddata!C325="","",Inddata!C325)</f>
        <v/>
      </c>
      <c r="D310" s="4" t="str">
        <f>IF(Inddata!D325="","",Inddata!D325)</f>
        <v/>
      </c>
      <c r="E310" s="4" t="str">
        <f>IF(Inddata!E325="","",Inddata!E325)</f>
        <v/>
      </c>
      <c r="F310" s="4" t="str">
        <f>IF(Inddata!F325="","",Inddata!F325)</f>
        <v/>
      </c>
      <c r="G310" s="4">
        <f>IF(Inddata!G325="","",Inddata!G325)</f>
        <v>0</v>
      </c>
      <c r="H310" s="4" t="str">
        <f>IF(Inddata!H325&gt;0.5,Inddata!H325,"")</f>
        <v/>
      </c>
      <c r="I310" s="4" t="str">
        <f>IF(Inddata!I325="","",Inddata!I325)</f>
        <v/>
      </c>
      <c r="J310" s="4" t="str">
        <f>IF(AND(OR(I310="Motorvejsstrækning",I310="Frakørselsflettestrækning",I310="Tilkørselsflettestrækning"),Inddata!K325=""),2,IF(AND(OR(I310="Motorvejsstrækning",I310="Frakørselsflettestrækning",I310="Tilkørselsflettestrækning"),Inddata!K325&gt;0.5,Inddata!K325&lt;21),Inddata!K325,"Irrelevant"))</f>
        <v>Irrelevant</v>
      </c>
      <c r="K310" s="4" t="str">
        <f>IF(AND(OR(I310="Motorvejsstrækning",I310="Frakørselsflettestrækning",I310="Tilkørselsflettestrækning",I310="Frakørselsrampe",I310="Tilkørselsrampe"),Inddata!L325=""),3.5,IF(AND(OR(I310="Motorvejsstrækning",I310="Frakørselsflettestrækning",I310="Tilkørselsflettestrækning",I310="Frakørselsrampe",I310="Tilkørselsrampe"),Inddata!L325&gt;1.5,Inddata!L325&lt;11),Inddata!L325,"Irrelevant"))</f>
        <v>Irrelevant</v>
      </c>
      <c r="L310" s="4" t="str">
        <f>IF(AND(I310="Motorvejsstrækning",Inddata!M325=""),"Nej",IF(I310="Motorvejsstrækning",Inddata!M325,"Irrelevant"))</f>
        <v>Irrelevant</v>
      </c>
      <c r="M310" s="4" t="str">
        <f>IF(AND(L310="Ja",Inddata!N325&gt;0,Inddata!N325&lt;1.00000001),Inddata!N325,IF(OR(L310="Nej",L310="Ja"),0,"Irrelevant"))</f>
        <v>Irrelevant</v>
      </c>
      <c r="N310" s="4" t="str">
        <f>IF(AND(OR(I310="Motorvejsstrækning",I310="Frakørselsflettestrækning",I310="Tilkørselsflettestrækning"),Inddata!O325=""),3,IF(AND(OR(I310="Motorvejsstrækning",I310="Frakørselsflettestrækning",I310="Tilkørselsflettestrækning"),Inddata!O325&lt;11,Inddata!O325&gt;-0.00000001),Inddata!O325,"Irrelevant"))</f>
        <v>Irrelevant</v>
      </c>
      <c r="O310" s="4" t="str">
        <f>IF(AND(OR(I310="Motorvejsstrækning",I310="Frakørselsflettestrækning",I310="Tilkørselsflettestrækning",I310="Frakørselsrampe",I310="Tilkørselsrampe"),Inddata!P325=""),0.5,IF(AND(OR(I310="Motorvejsstrækning",I310="Frakørselsflettestrækning",I310="Tilkørselsflettestrækning",I310="Frakørselsrampe",I310="Tilkørselsrampe"),Inddata!P325&gt;-0.00000001,Inddata!P325&lt;11),Inddata!P325,"Irrelevant"))</f>
        <v>Irrelevant</v>
      </c>
      <c r="P310" s="4" t="str">
        <f>IF(AND(OR(I310="Motorvejsstrækning",I310="Frakørselsflettestrækning",I310="Tilkørselsflettestrækning"),Inddata!Q325=""),5,IF(AND(OR(I310="Motorvejsstrækning",I310="Frakørselsflettestrækning",I310="Tilkørselsflettestrækning"),Inddata!Q325&gt;-0.00000001,Inddata!Q325&lt;101),Inddata!Q325,"Irrelevant"))</f>
        <v>Irrelevant</v>
      </c>
      <c r="Q310" s="4" t="str">
        <f>IF(AND(OR(I310="Motorvejsstrækning",I310="Frakørselsflettestrækning",I310="Tilkørselsflettestrækning"),Inddata!R325=""),"Lige",IF(AND(OR(I310="Motorvejsstrækning",I310="Frakørselsflettestrækning",I310="Tilkørselsflettestrækning"),Inddata!R325&gt;10),Inddata!R325,"Irrelevant"))</f>
        <v>Irrelevant</v>
      </c>
      <c r="R310" s="4" t="str">
        <f>IF(Q310="Lige",0,IF(AND(OR(I310="Motorvejsstrækning",I310="Frakørselsflettestrækning",I310="Tilkørselsflettestrækning"),OR(Inddata!S325="",Inddata!S325&gt;(G310*1000))),G310*1000,IF(AND(OR(I310="Motorvejsstrækning",I310="Frakørselsflettestrækning",I310="Tilkørselsflettestrækning"),Inddata!S325&gt;0),Inddata!S325,"Irrelevant")))</f>
        <v>Irrelevant</v>
      </c>
      <c r="S310" s="4" t="str">
        <f>IF(AND(OR(I310="Motorvejsstrækning",I310="Frakørselsflettestrækning",I310="Tilkørselsflettestrækning"),Inddata!T325=""),"Lige",IF(AND(OR(I310="Motorvejsstrækning",I310="Frakørselsflettestrækning",I310="Tilkørselsflettestrækning"),Inddata!T325&gt;10),Inddata!T325,"Irrelevant"))</f>
        <v>Irrelevant</v>
      </c>
      <c r="T310" s="4" t="str">
        <f>IF(S310="Lige",0,IF(R310="Irrelevant","Irrelevant",IF(AND(OR(I310="Motorvejsstrækning",I310="Frakørselsflettestrækning",I310="Tilkørselsflettestrækning"),OR(Inddata!U325="",Inddata!U325&gt;(G310*1000-R310))),G310*1000-R310,IF(AND(OR(I310="Motorvejsstrækning",I310="Frakørselsflettestrækning",I310="Tilkørselsflettestrækning"),Inddata!U325&gt;0),Inddata!U325,"Irrelevant"))))</f>
        <v>Irrelevant</v>
      </c>
      <c r="U310" s="4" t="str">
        <f>IF(AND(OR(I310="Motorvejsstrækning",I310="Frakørselsflettestrækning",I310="Tilkørselsflettestrækning",I310="Frakørselsrampe",I310="Tilkørselsrampe"),Inddata!V325=""),"Nej",IF(OR(I310="Motorvejsstrækning",I310="Frakørselsflettestrækning",I310="Tilkørselsflettestrækning",I310="Frakørselsrampe",I310="Tilkørselsrampe"),Inddata!V325,"Irrelevant"))</f>
        <v>Irrelevant</v>
      </c>
      <c r="V310" s="4" t="str">
        <f>IF(W310="Lige",IF(AND(OR(I310="Frakørselsrampe",I310="Tilkørselsrampe"),Inddata!W325=""),"Lige ruderrampe",IF(OR(I310="Frakørselsrampe",I310="Tilkørselsrampe"),Inddata!W325,"Irrelevant")),"Irrelevant")</f>
        <v>Irrelevant</v>
      </c>
      <c r="W310" s="4" t="str">
        <f>IF(AND(OR(I310="Frakørselsrampe",I310="Tilkørselsrampe"),Inddata!X325=""),"Lige",IF(AND(OR(I310="Frakørselsrampe",I310="Tilkørselsrampe"),Inddata!X325&gt;10),Inddata!X325,"Irrelevant"))</f>
        <v>Irrelevant</v>
      </c>
      <c r="X310" s="4" t="str">
        <f>IF(AND(OR(I310="Frakørselsrampe",I310="Tilkørselsrampe"),OR(Inddata!Y325="",Inddata!Y325&gt;(G310*1000))),G310*1000,IF(AND(OR(I310="Frakørselsrampe",I310="Tilkørselsrampe"),Inddata!Y325&gt;0),Inddata!Y325,"Irrelevant"))</f>
        <v>Irrelevant</v>
      </c>
      <c r="Y310" s="4" t="str">
        <f>IF(AND(I310="Frakørselsrampe",Inddata!Z325=""),95,IF(AND(I310="Tilkørselsrampe",Inddata!Z325=""),45,IF(AND(OR(I310="Frakørselsrampe",I310="Tilkørselsrampe"),Inddata!Z325&gt;4,Inddata!Z325&lt;200),Inddata!Z325,"Irrelevant")))</f>
        <v>Irrelevant</v>
      </c>
      <c r="Z310" s="4" t="str">
        <f>IF(AND(OR(I310="Frakørselsrampe",I310="Tilkørselsrampe"),Inddata!AA325=""),"Lige",IF(AND(OR(I310="Frakørselsrampe",I310="Tilkørselsrampe"),Inddata!AA325&gt;10),Inddata!AA325,"Irrelevant"))</f>
        <v>Irrelevant</v>
      </c>
      <c r="AA310" s="4" t="str">
        <f>IF(X310="Irrelevant","Irrelevant",IF(AND(OR(I310="Frakørselsrampe",I310="Tilkørselsrampe"),OR(Inddata!AB325="",Inddata!AB325&gt;(G310*1000-X310))),G310*1000-X310,IF(AND(OR(I310="Frakørselsrampe",I310="Tilkørselsrampe"),Inddata!AB325&gt;0),Inddata!AB325,"Irrelevant")))</f>
        <v>Irrelevant</v>
      </c>
      <c r="AB310" s="4" t="str">
        <f>IF(AND(I310="Frakørselsrampe",Inddata!AC325=""),60,IF(AND(I310="Tilkørselsrampe",Inddata!AC325=""),80,IF(AND(OR(I310="Frakørselsrampe",I310="Tilkørselsrampe"),Inddata!AC325&gt;4,Inddata!AC325&lt;200),Inddata!AC325,"Irrelevant")))</f>
        <v>Irrelevant</v>
      </c>
      <c r="AC310" s="4" t="str">
        <f>IF(AND(OR(I310="Motorvejsstrækning",I310="Frakørselsflettestrækning",I310="Tilkørselsflettestrækning"),Inddata!AD325=""),"Nej",IF(OR(I310="Motorvejsstrækning",I310="Frakørselsflettestrækning",I310="Tilkørselsflettestrækning"),Inddata!AD325,"Irrelevant"))</f>
        <v>Irrelevant</v>
      </c>
      <c r="AD310" s="4" t="str">
        <f>IF(AND(OR(I310="Motorvejsstrækning",I310="Frakørselsflettestrækning",I310="Tilkørselsflettestrækning"),Inddata!AE325=""),"130 km/t",IF(OR(I310="Motorvejsstrækning",I310="Frakørselsflettestrækning",I310="Tilkørselsflettestrækning"),Inddata!AE325,"Irrelevant"))</f>
        <v>Irrelevant</v>
      </c>
      <c r="AE310" s="4" t="str">
        <f>IF(AND(I310="Tilkørselsflettestrækning",Inddata!AF325=""),"Nej",IF(I310="Tilkørselsflettestrækning",Inddata!AF325,"Irrelevant"))</f>
        <v>Irrelevant</v>
      </c>
      <c r="AF310" s="4" t="str">
        <f>IF(AND(AE310="Ja",Inddata!AG325&gt;0,Inddata!AG325&lt;1.00000001),Inddata!AG325,IF(OR(AE310="Nej",AE310="Ja"),0,"Irrelevant"))</f>
        <v>Irrelevant</v>
      </c>
    </row>
    <row r="311" spans="1:32" x14ac:dyDescent="0.25">
      <c r="A311" s="4" t="str">
        <f>IF(Inddata!A326="","",Inddata!A326)</f>
        <v/>
      </c>
      <c r="B311" s="4" t="str">
        <f>IF(Inddata!B326="","",Inddata!B326)</f>
        <v/>
      </c>
      <c r="C311" s="4" t="str">
        <f>IF(Inddata!C326="","",Inddata!C326)</f>
        <v/>
      </c>
      <c r="D311" s="4" t="str">
        <f>IF(Inddata!D326="","",Inddata!D326)</f>
        <v/>
      </c>
      <c r="E311" s="4" t="str">
        <f>IF(Inddata!E326="","",Inddata!E326)</f>
        <v/>
      </c>
      <c r="F311" s="4" t="str">
        <f>IF(Inddata!F326="","",Inddata!F326)</f>
        <v/>
      </c>
      <c r="G311" s="4">
        <f>IF(Inddata!G326="","",Inddata!G326)</f>
        <v>0</v>
      </c>
      <c r="H311" s="4" t="str">
        <f>IF(Inddata!H326&gt;0.5,Inddata!H326,"")</f>
        <v/>
      </c>
      <c r="I311" s="4" t="str">
        <f>IF(Inddata!I326="","",Inddata!I326)</f>
        <v/>
      </c>
      <c r="J311" s="4" t="str">
        <f>IF(AND(OR(I311="Motorvejsstrækning",I311="Frakørselsflettestrækning",I311="Tilkørselsflettestrækning"),Inddata!K326=""),2,IF(AND(OR(I311="Motorvejsstrækning",I311="Frakørselsflettestrækning",I311="Tilkørselsflettestrækning"),Inddata!K326&gt;0.5,Inddata!K326&lt;21),Inddata!K326,"Irrelevant"))</f>
        <v>Irrelevant</v>
      </c>
      <c r="K311" s="4" t="str">
        <f>IF(AND(OR(I311="Motorvejsstrækning",I311="Frakørselsflettestrækning",I311="Tilkørselsflettestrækning",I311="Frakørselsrampe",I311="Tilkørselsrampe"),Inddata!L326=""),3.5,IF(AND(OR(I311="Motorvejsstrækning",I311="Frakørselsflettestrækning",I311="Tilkørselsflettestrækning",I311="Frakørselsrampe",I311="Tilkørselsrampe"),Inddata!L326&gt;1.5,Inddata!L326&lt;11),Inddata!L326,"Irrelevant"))</f>
        <v>Irrelevant</v>
      </c>
      <c r="L311" s="4" t="str">
        <f>IF(AND(I311="Motorvejsstrækning",Inddata!M326=""),"Nej",IF(I311="Motorvejsstrækning",Inddata!M326,"Irrelevant"))</f>
        <v>Irrelevant</v>
      </c>
      <c r="M311" s="4" t="str">
        <f>IF(AND(L311="Ja",Inddata!N326&gt;0,Inddata!N326&lt;1.00000001),Inddata!N326,IF(OR(L311="Nej",L311="Ja"),0,"Irrelevant"))</f>
        <v>Irrelevant</v>
      </c>
      <c r="N311" s="4" t="str">
        <f>IF(AND(OR(I311="Motorvejsstrækning",I311="Frakørselsflettestrækning",I311="Tilkørselsflettestrækning"),Inddata!O326=""),3,IF(AND(OR(I311="Motorvejsstrækning",I311="Frakørselsflettestrækning",I311="Tilkørselsflettestrækning"),Inddata!O326&lt;11,Inddata!O326&gt;-0.00000001),Inddata!O326,"Irrelevant"))</f>
        <v>Irrelevant</v>
      </c>
      <c r="O311" s="4" t="str">
        <f>IF(AND(OR(I311="Motorvejsstrækning",I311="Frakørselsflettestrækning",I311="Tilkørselsflettestrækning",I311="Frakørselsrampe",I311="Tilkørselsrampe"),Inddata!P326=""),0.5,IF(AND(OR(I311="Motorvejsstrækning",I311="Frakørselsflettestrækning",I311="Tilkørselsflettestrækning",I311="Frakørselsrampe",I311="Tilkørselsrampe"),Inddata!P326&gt;-0.00000001,Inddata!P326&lt;11),Inddata!P326,"Irrelevant"))</f>
        <v>Irrelevant</v>
      </c>
      <c r="P311" s="4" t="str">
        <f>IF(AND(OR(I311="Motorvejsstrækning",I311="Frakørselsflettestrækning",I311="Tilkørselsflettestrækning"),Inddata!Q326=""),5,IF(AND(OR(I311="Motorvejsstrækning",I311="Frakørselsflettestrækning",I311="Tilkørselsflettestrækning"),Inddata!Q326&gt;-0.00000001,Inddata!Q326&lt;101),Inddata!Q326,"Irrelevant"))</f>
        <v>Irrelevant</v>
      </c>
      <c r="Q311" s="4" t="str">
        <f>IF(AND(OR(I311="Motorvejsstrækning",I311="Frakørselsflettestrækning",I311="Tilkørselsflettestrækning"),Inddata!R326=""),"Lige",IF(AND(OR(I311="Motorvejsstrækning",I311="Frakørselsflettestrækning",I311="Tilkørselsflettestrækning"),Inddata!R326&gt;10),Inddata!R326,"Irrelevant"))</f>
        <v>Irrelevant</v>
      </c>
      <c r="R311" s="4" t="str">
        <f>IF(Q311="Lige",0,IF(AND(OR(I311="Motorvejsstrækning",I311="Frakørselsflettestrækning",I311="Tilkørselsflettestrækning"),OR(Inddata!S326="",Inddata!S326&gt;(G311*1000))),G311*1000,IF(AND(OR(I311="Motorvejsstrækning",I311="Frakørselsflettestrækning",I311="Tilkørselsflettestrækning"),Inddata!S326&gt;0),Inddata!S326,"Irrelevant")))</f>
        <v>Irrelevant</v>
      </c>
      <c r="S311" s="4" t="str">
        <f>IF(AND(OR(I311="Motorvejsstrækning",I311="Frakørselsflettestrækning",I311="Tilkørselsflettestrækning"),Inddata!T326=""),"Lige",IF(AND(OR(I311="Motorvejsstrækning",I311="Frakørselsflettestrækning",I311="Tilkørselsflettestrækning"),Inddata!T326&gt;10),Inddata!T326,"Irrelevant"))</f>
        <v>Irrelevant</v>
      </c>
      <c r="T311" s="4" t="str">
        <f>IF(S311="Lige",0,IF(R311="Irrelevant","Irrelevant",IF(AND(OR(I311="Motorvejsstrækning",I311="Frakørselsflettestrækning",I311="Tilkørselsflettestrækning"),OR(Inddata!U326="",Inddata!U326&gt;(G311*1000-R311))),G311*1000-R311,IF(AND(OR(I311="Motorvejsstrækning",I311="Frakørselsflettestrækning",I311="Tilkørselsflettestrækning"),Inddata!U326&gt;0),Inddata!U326,"Irrelevant"))))</f>
        <v>Irrelevant</v>
      </c>
      <c r="U311" s="4" t="str">
        <f>IF(AND(OR(I311="Motorvejsstrækning",I311="Frakørselsflettestrækning",I311="Tilkørselsflettestrækning",I311="Frakørselsrampe",I311="Tilkørselsrampe"),Inddata!V326=""),"Nej",IF(OR(I311="Motorvejsstrækning",I311="Frakørselsflettestrækning",I311="Tilkørselsflettestrækning",I311="Frakørselsrampe",I311="Tilkørselsrampe"),Inddata!V326,"Irrelevant"))</f>
        <v>Irrelevant</v>
      </c>
      <c r="V311" s="4" t="str">
        <f>IF(W311="Lige",IF(AND(OR(I311="Frakørselsrampe",I311="Tilkørselsrampe"),Inddata!W326=""),"Lige ruderrampe",IF(OR(I311="Frakørselsrampe",I311="Tilkørselsrampe"),Inddata!W326,"Irrelevant")),"Irrelevant")</f>
        <v>Irrelevant</v>
      </c>
      <c r="W311" s="4" t="str">
        <f>IF(AND(OR(I311="Frakørselsrampe",I311="Tilkørselsrampe"),Inddata!X326=""),"Lige",IF(AND(OR(I311="Frakørselsrampe",I311="Tilkørselsrampe"),Inddata!X326&gt;10),Inddata!X326,"Irrelevant"))</f>
        <v>Irrelevant</v>
      </c>
      <c r="X311" s="4" t="str">
        <f>IF(AND(OR(I311="Frakørselsrampe",I311="Tilkørselsrampe"),OR(Inddata!Y326="",Inddata!Y326&gt;(G311*1000))),G311*1000,IF(AND(OR(I311="Frakørselsrampe",I311="Tilkørselsrampe"),Inddata!Y326&gt;0),Inddata!Y326,"Irrelevant"))</f>
        <v>Irrelevant</v>
      </c>
      <c r="Y311" s="4" t="str">
        <f>IF(AND(I311="Frakørselsrampe",Inddata!Z326=""),95,IF(AND(I311="Tilkørselsrampe",Inddata!Z326=""),45,IF(AND(OR(I311="Frakørselsrampe",I311="Tilkørselsrampe"),Inddata!Z326&gt;4,Inddata!Z326&lt;200),Inddata!Z326,"Irrelevant")))</f>
        <v>Irrelevant</v>
      </c>
      <c r="Z311" s="4" t="str">
        <f>IF(AND(OR(I311="Frakørselsrampe",I311="Tilkørselsrampe"),Inddata!AA326=""),"Lige",IF(AND(OR(I311="Frakørselsrampe",I311="Tilkørselsrampe"),Inddata!AA326&gt;10),Inddata!AA326,"Irrelevant"))</f>
        <v>Irrelevant</v>
      </c>
      <c r="AA311" s="4" t="str">
        <f>IF(X311="Irrelevant","Irrelevant",IF(AND(OR(I311="Frakørselsrampe",I311="Tilkørselsrampe"),OR(Inddata!AB326="",Inddata!AB326&gt;(G311*1000-X311))),G311*1000-X311,IF(AND(OR(I311="Frakørselsrampe",I311="Tilkørselsrampe"),Inddata!AB326&gt;0),Inddata!AB326,"Irrelevant")))</f>
        <v>Irrelevant</v>
      </c>
      <c r="AB311" s="4" t="str">
        <f>IF(AND(I311="Frakørselsrampe",Inddata!AC326=""),60,IF(AND(I311="Tilkørselsrampe",Inddata!AC326=""),80,IF(AND(OR(I311="Frakørselsrampe",I311="Tilkørselsrampe"),Inddata!AC326&gt;4,Inddata!AC326&lt;200),Inddata!AC326,"Irrelevant")))</f>
        <v>Irrelevant</v>
      </c>
      <c r="AC311" s="4" t="str">
        <f>IF(AND(OR(I311="Motorvejsstrækning",I311="Frakørselsflettestrækning",I311="Tilkørselsflettestrækning"),Inddata!AD326=""),"Nej",IF(OR(I311="Motorvejsstrækning",I311="Frakørselsflettestrækning",I311="Tilkørselsflettestrækning"),Inddata!AD326,"Irrelevant"))</f>
        <v>Irrelevant</v>
      </c>
      <c r="AD311" s="4" t="str">
        <f>IF(AND(OR(I311="Motorvejsstrækning",I311="Frakørselsflettestrækning",I311="Tilkørselsflettestrækning"),Inddata!AE326=""),"130 km/t",IF(OR(I311="Motorvejsstrækning",I311="Frakørselsflettestrækning",I311="Tilkørselsflettestrækning"),Inddata!AE326,"Irrelevant"))</f>
        <v>Irrelevant</v>
      </c>
      <c r="AE311" s="4" t="str">
        <f>IF(AND(I311="Tilkørselsflettestrækning",Inddata!AF326=""),"Nej",IF(I311="Tilkørselsflettestrækning",Inddata!AF326,"Irrelevant"))</f>
        <v>Irrelevant</v>
      </c>
      <c r="AF311" s="4" t="str">
        <f>IF(AND(AE311="Ja",Inddata!AG326&gt;0,Inddata!AG326&lt;1.00000001),Inddata!AG326,IF(OR(AE311="Nej",AE311="Ja"),0,"Irrelevant"))</f>
        <v>Irrelevant</v>
      </c>
    </row>
    <row r="312" spans="1:32" x14ac:dyDescent="0.25">
      <c r="A312" s="4" t="str">
        <f>IF(Inddata!A327="","",Inddata!A327)</f>
        <v/>
      </c>
      <c r="B312" s="4" t="str">
        <f>IF(Inddata!B327="","",Inddata!B327)</f>
        <v/>
      </c>
      <c r="C312" s="4" t="str">
        <f>IF(Inddata!C327="","",Inddata!C327)</f>
        <v/>
      </c>
      <c r="D312" s="4" t="str">
        <f>IF(Inddata!D327="","",Inddata!D327)</f>
        <v/>
      </c>
      <c r="E312" s="4" t="str">
        <f>IF(Inddata!E327="","",Inddata!E327)</f>
        <v/>
      </c>
      <c r="F312" s="4" t="str">
        <f>IF(Inddata!F327="","",Inddata!F327)</f>
        <v/>
      </c>
      <c r="G312" s="4">
        <f>IF(Inddata!G327="","",Inddata!G327)</f>
        <v>0</v>
      </c>
      <c r="H312" s="4" t="str">
        <f>IF(Inddata!H327&gt;0.5,Inddata!H327,"")</f>
        <v/>
      </c>
      <c r="I312" s="4" t="str">
        <f>IF(Inddata!I327="","",Inddata!I327)</f>
        <v/>
      </c>
      <c r="J312" s="4" t="str">
        <f>IF(AND(OR(I312="Motorvejsstrækning",I312="Frakørselsflettestrækning",I312="Tilkørselsflettestrækning"),Inddata!K327=""),2,IF(AND(OR(I312="Motorvejsstrækning",I312="Frakørselsflettestrækning",I312="Tilkørselsflettestrækning"),Inddata!K327&gt;0.5,Inddata!K327&lt;21),Inddata!K327,"Irrelevant"))</f>
        <v>Irrelevant</v>
      </c>
      <c r="K312" s="4" t="str">
        <f>IF(AND(OR(I312="Motorvejsstrækning",I312="Frakørselsflettestrækning",I312="Tilkørselsflettestrækning",I312="Frakørselsrampe",I312="Tilkørselsrampe"),Inddata!L327=""),3.5,IF(AND(OR(I312="Motorvejsstrækning",I312="Frakørselsflettestrækning",I312="Tilkørselsflettestrækning",I312="Frakørselsrampe",I312="Tilkørselsrampe"),Inddata!L327&gt;1.5,Inddata!L327&lt;11),Inddata!L327,"Irrelevant"))</f>
        <v>Irrelevant</v>
      </c>
      <c r="L312" s="4" t="str">
        <f>IF(AND(I312="Motorvejsstrækning",Inddata!M327=""),"Nej",IF(I312="Motorvejsstrækning",Inddata!M327,"Irrelevant"))</f>
        <v>Irrelevant</v>
      </c>
      <c r="M312" s="4" t="str">
        <f>IF(AND(L312="Ja",Inddata!N327&gt;0,Inddata!N327&lt;1.00000001),Inddata!N327,IF(OR(L312="Nej",L312="Ja"),0,"Irrelevant"))</f>
        <v>Irrelevant</v>
      </c>
      <c r="N312" s="4" t="str">
        <f>IF(AND(OR(I312="Motorvejsstrækning",I312="Frakørselsflettestrækning",I312="Tilkørselsflettestrækning"),Inddata!O327=""),3,IF(AND(OR(I312="Motorvejsstrækning",I312="Frakørselsflettestrækning",I312="Tilkørselsflettestrækning"),Inddata!O327&lt;11,Inddata!O327&gt;-0.00000001),Inddata!O327,"Irrelevant"))</f>
        <v>Irrelevant</v>
      </c>
      <c r="O312" s="4" t="str">
        <f>IF(AND(OR(I312="Motorvejsstrækning",I312="Frakørselsflettestrækning",I312="Tilkørselsflettestrækning",I312="Frakørselsrampe",I312="Tilkørselsrampe"),Inddata!P327=""),0.5,IF(AND(OR(I312="Motorvejsstrækning",I312="Frakørselsflettestrækning",I312="Tilkørselsflettestrækning",I312="Frakørselsrampe",I312="Tilkørselsrampe"),Inddata!P327&gt;-0.00000001,Inddata!P327&lt;11),Inddata!P327,"Irrelevant"))</f>
        <v>Irrelevant</v>
      </c>
      <c r="P312" s="4" t="str">
        <f>IF(AND(OR(I312="Motorvejsstrækning",I312="Frakørselsflettestrækning",I312="Tilkørselsflettestrækning"),Inddata!Q327=""),5,IF(AND(OR(I312="Motorvejsstrækning",I312="Frakørselsflettestrækning",I312="Tilkørselsflettestrækning"),Inddata!Q327&gt;-0.00000001,Inddata!Q327&lt;101),Inddata!Q327,"Irrelevant"))</f>
        <v>Irrelevant</v>
      </c>
      <c r="Q312" s="4" t="str">
        <f>IF(AND(OR(I312="Motorvejsstrækning",I312="Frakørselsflettestrækning",I312="Tilkørselsflettestrækning"),Inddata!R327=""),"Lige",IF(AND(OR(I312="Motorvejsstrækning",I312="Frakørselsflettestrækning",I312="Tilkørselsflettestrækning"),Inddata!R327&gt;10),Inddata!R327,"Irrelevant"))</f>
        <v>Irrelevant</v>
      </c>
      <c r="R312" s="4" t="str">
        <f>IF(Q312="Lige",0,IF(AND(OR(I312="Motorvejsstrækning",I312="Frakørselsflettestrækning",I312="Tilkørselsflettestrækning"),OR(Inddata!S327="",Inddata!S327&gt;(G312*1000))),G312*1000,IF(AND(OR(I312="Motorvejsstrækning",I312="Frakørselsflettestrækning",I312="Tilkørselsflettestrækning"),Inddata!S327&gt;0),Inddata!S327,"Irrelevant")))</f>
        <v>Irrelevant</v>
      </c>
      <c r="S312" s="4" t="str">
        <f>IF(AND(OR(I312="Motorvejsstrækning",I312="Frakørselsflettestrækning",I312="Tilkørselsflettestrækning"),Inddata!T327=""),"Lige",IF(AND(OR(I312="Motorvejsstrækning",I312="Frakørselsflettestrækning",I312="Tilkørselsflettestrækning"),Inddata!T327&gt;10),Inddata!T327,"Irrelevant"))</f>
        <v>Irrelevant</v>
      </c>
      <c r="T312" s="4" t="str">
        <f>IF(S312="Lige",0,IF(R312="Irrelevant","Irrelevant",IF(AND(OR(I312="Motorvejsstrækning",I312="Frakørselsflettestrækning",I312="Tilkørselsflettestrækning"),OR(Inddata!U327="",Inddata!U327&gt;(G312*1000-R312))),G312*1000-R312,IF(AND(OR(I312="Motorvejsstrækning",I312="Frakørselsflettestrækning",I312="Tilkørselsflettestrækning"),Inddata!U327&gt;0),Inddata!U327,"Irrelevant"))))</f>
        <v>Irrelevant</v>
      </c>
      <c r="U312" s="4" t="str">
        <f>IF(AND(OR(I312="Motorvejsstrækning",I312="Frakørselsflettestrækning",I312="Tilkørselsflettestrækning",I312="Frakørselsrampe",I312="Tilkørselsrampe"),Inddata!V327=""),"Nej",IF(OR(I312="Motorvejsstrækning",I312="Frakørselsflettestrækning",I312="Tilkørselsflettestrækning",I312="Frakørselsrampe",I312="Tilkørselsrampe"),Inddata!V327,"Irrelevant"))</f>
        <v>Irrelevant</v>
      </c>
      <c r="V312" s="4" t="str">
        <f>IF(W312="Lige",IF(AND(OR(I312="Frakørselsrampe",I312="Tilkørselsrampe"),Inddata!W327=""),"Lige ruderrampe",IF(OR(I312="Frakørselsrampe",I312="Tilkørselsrampe"),Inddata!W327,"Irrelevant")),"Irrelevant")</f>
        <v>Irrelevant</v>
      </c>
      <c r="W312" s="4" t="str">
        <f>IF(AND(OR(I312="Frakørselsrampe",I312="Tilkørselsrampe"),Inddata!X327=""),"Lige",IF(AND(OR(I312="Frakørselsrampe",I312="Tilkørselsrampe"),Inddata!X327&gt;10),Inddata!X327,"Irrelevant"))</f>
        <v>Irrelevant</v>
      </c>
      <c r="X312" s="4" t="str">
        <f>IF(AND(OR(I312="Frakørselsrampe",I312="Tilkørselsrampe"),OR(Inddata!Y327="",Inddata!Y327&gt;(G312*1000))),G312*1000,IF(AND(OR(I312="Frakørselsrampe",I312="Tilkørselsrampe"),Inddata!Y327&gt;0),Inddata!Y327,"Irrelevant"))</f>
        <v>Irrelevant</v>
      </c>
      <c r="Y312" s="4" t="str">
        <f>IF(AND(I312="Frakørselsrampe",Inddata!Z327=""),95,IF(AND(I312="Tilkørselsrampe",Inddata!Z327=""),45,IF(AND(OR(I312="Frakørselsrampe",I312="Tilkørselsrampe"),Inddata!Z327&gt;4,Inddata!Z327&lt;200),Inddata!Z327,"Irrelevant")))</f>
        <v>Irrelevant</v>
      </c>
      <c r="Z312" s="4" t="str">
        <f>IF(AND(OR(I312="Frakørselsrampe",I312="Tilkørselsrampe"),Inddata!AA327=""),"Lige",IF(AND(OR(I312="Frakørselsrampe",I312="Tilkørselsrampe"),Inddata!AA327&gt;10),Inddata!AA327,"Irrelevant"))</f>
        <v>Irrelevant</v>
      </c>
      <c r="AA312" s="4" t="str">
        <f>IF(X312="Irrelevant","Irrelevant",IF(AND(OR(I312="Frakørselsrampe",I312="Tilkørselsrampe"),OR(Inddata!AB327="",Inddata!AB327&gt;(G312*1000-X312))),G312*1000-X312,IF(AND(OR(I312="Frakørselsrampe",I312="Tilkørselsrampe"),Inddata!AB327&gt;0),Inddata!AB327,"Irrelevant")))</f>
        <v>Irrelevant</v>
      </c>
      <c r="AB312" s="4" t="str">
        <f>IF(AND(I312="Frakørselsrampe",Inddata!AC327=""),60,IF(AND(I312="Tilkørselsrampe",Inddata!AC327=""),80,IF(AND(OR(I312="Frakørselsrampe",I312="Tilkørselsrampe"),Inddata!AC327&gt;4,Inddata!AC327&lt;200),Inddata!AC327,"Irrelevant")))</f>
        <v>Irrelevant</v>
      </c>
      <c r="AC312" s="4" t="str">
        <f>IF(AND(OR(I312="Motorvejsstrækning",I312="Frakørselsflettestrækning",I312="Tilkørselsflettestrækning"),Inddata!AD327=""),"Nej",IF(OR(I312="Motorvejsstrækning",I312="Frakørselsflettestrækning",I312="Tilkørselsflettestrækning"),Inddata!AD327,"Irrelevant"))</f>
        <v>Irrelevant</v>
      </c>
      <c r="AD312" s="4" t="str">
        <f>IF(AND(OR(I312="Motorvejsstrækning",I312="Frakørselsflettestrækning",I312="Tilkørselsflettestrækning"),Inddata!AE327=""),"130 km/t",IF(OR(I312="Motorvejsstrækning",I312="Frakørselsflettestrækning",I312="Tilkørselsflettestrækning"),Inddata!AE327,"Irrelevant"))</f>
        <v>Irrelevant</v>
      </c>
      <c r="AE312" s="4" t="str">
        <f>IF(AND(I312="Tilkørselsflettestrækning",Inddata!AF327=""),"Nej",IF(I312="Tilkørselsflettestrækning",Inddata!AF327,"Irrelevant"))</f>
        <v>Irrelevant</v>
      </c>
      <c r="AF312" s="4" t="str">
        <f>IF(AND(AE312="Ja",Inddata!AG327&gt;0,Inddata!AG327&lt;1.00000001),Inddata!AG327,IF(OR(AE312="Nej",AE312="Ja"),0,"Irrelevant"))</f>
        <v>Irrelevant</v>
      </c>
    </row>
    <row r="313" spans="1:32" x14ac:dyDescent="0.25">
      <c r="A313" s="4" t="str">
        <f>IF(Inddata!A328="","",Inddata!A328)</f>
        <v/>
      </c>
      <c r="B313" s="4" t="str">
        <f>IF(Inddata!B328="","",Inddata!B328)</f>
        <v/>
      </c>
      <c r="C313" s="4" t="str">
        <f>IF(Inddata!C328="","",Inddata!C328)</f>
        <v/>
      </c>
      <c r="D313" s="4" t="str">
        <f>IF(Inddata!D328="","",Inddata!D328)</f>
        <v/>
      </c>
      <c r="E313" s="4" t="str">
        <f>IF(Inddata!E328="","",Inddata!E328)</f>
        <v/>
      </c>
      <c r="F313" s="4" t="str">
        <f>IF(Inddata!F328="","",Inddata!F328)</f>
        <v/>
      </c>
      <c r="G313" s="4">
        <f>IF(Inddata!G328="","",Inddata!G328)</f>
        <v>0</v>
      </c>
      <c r="H313" s="4" t="str">
        <f>IF(Inddata!H328&gt;0.5,Inddata!H328,"")</f>
        <v/>
      </c>
      <c r="I313" s="4" t="str">
        <f>IF(Inddata!I328="","",Inddata!I328)</f>
        <v/>
      </c>
      <c r="J313" s="4" t="str">
        <f>IF(AND(OR(I313="Motorvejsstrækning",I313="Frakørselsflettestrækning",I313="Tilkørselsflettestrækning"),Inddata!K328=""),2,IF(AND(OR(I313="Motorvejsstrækning",I313="Frakørselsflettestrækning",I313="Tilkørselsflettestrækning"),Inddata!K328&gt;0.5,Inddata!K328&lt;21),Inddata!K328,"Irrelevant"))</f>
        <v>Irrelevant</v>
      </c>
      <c r="K313" s="4" t="str">
        <f>IF(AND(OR(I313="Motorvejsstrækning",I313="Frakørselsflettestrækning",I313="Tilkørselsflettestrækning",I313="Frakørselsrampe",I313="Tilkørselsrampe"),Inddata!L328=""),3.5,IF(AND(OR(I313="Motorvejsstrækning",I313="Frakørselsflettestrækning",I313="Tilkørselsflettestrækning",I313="Frakørselsrampe",I313="Tilkørselsrampe"),Inddata!L328&gt;1.5,Inddata!L328&lt;11),Inddata!L328,"Irrelevant"))</f>
        <v>Irrelevant</v>
      </c>
      <c r="L313" s="4" t="str">
        <f>IF(AND(I313="Motorvejsstrækning",Inddata!M328=""),"Nej",IF(I313="Motorvejsstrækning",Inddata!M328,"Irrelevant"))</f>
        <v>Irrelevant</v>
      </c>
      <c r="M313" s="4" t="str">
        <f>IF(AND(L313="Ja",Inddata!N328&gt;0,Inddata!N328&lt;1.00000001),Inddata!N328,IF(OR(L313="Nej",L313="Ja"),0,"Irrelevant"))</f>
        <v>Irrelevant</v>
      </c>
      <c r="N313" s="4" t="str">
        <f>IF(AND(OR(I313="Motorvejsstrækning",I313="Frakørselsflettestrækning",I313="Tilkørselsflettestrækning"),Inddata!O328=""),3,IF(AND(OR(I313="Motorvejsstrækning",I313="Frakørselsflettestrækning",I313="Tilkørselsflettestrækning"),Inddata!O328&lt;11,Inddata!O328&gt;-0.00000001),Inddata!O328,"Irrelevant"))</f>
        <v>Irrelevant</v>
      </c>
      <c r="O313" s="4" t="str">
        <f>IF(AND(OR(I313="Motorvejsstrækning",I313="Frakørselsflettestrækning",I313="Tilkørselsflettestrækning",I313="Frakørselsrampe",I313="Tilkørselsrampe"),Inddata!P328=""),0.5,IF(AND(OR(I313="Motorvejsstrækning",I313="Frakørselsflettestrækning",I313="Tilkørselsflettestrækning",I313="Frakørselsrampe",I313="Tilkørselsrampe"),Inddata!P328&gt;-0.00000001,Inddata!P328&lt;11),Inddata!P328,"Irrelevant"))</f>
        <v>Irrelevant</v>
      </c>
      <c r="P313" s="4" t="str">
        <f>IF(AND(OR(I313="Motorvejsstrækning",I313="Frakørselsflettestrækning",I313="Tilkørselsflettestrækning"),Inddata!Q328=""),5,IF(AND(OR(I313="Motorvejsstrækning",I313="Frakørselsflettestrækning",I313="Tilkørselsflettestrækning"),Inddata!Q328&gt;-0.00000001,Inddata!Q328&lt;101),Inddata!Q328,"Irrelevant"))</f>
        <v>Irrelevant</v>
      </c>
      <c r="Q313" s="4" t="str">
        <f>IF(AND(OR(I313="Motorvejsstrækning",I313="Frakørselsflettestrækning",I313="Tilkørselsflettestrækning"),Inddata!R328=""),"Lige",IF(AND(OR(I313="Motorvejsstrækning",I313="Frakørselsflettestrækning",I313="Tilkørselsflettestrækning"),Inddata!R328&gt;10),Inddata!R328,"Irrelevant"))</f>
        <v>Irrelevant</v>
      </c>
      <c r="R313" s="4" t="str">
        <f>IF(Q313="Lige",0,IF(AND(OR(I313="Motorvejsstrækning",I313="Frakørselsflettestrækning",I313="Tilkørselsflettestrækning"),OR(Inddata!S328="",Inddata!S328&gt;(G313*1000))),G313*1000,IF(AND(OR(I313="Motorvejsstrækning",I313="Frakørselsflettestrækning",I313="Tilkørselsflettestrækning"),Inddata!S328&gt;0),Inddata!S328,"Irrelevant")))</f>
        <v>Irrelevant</v>
      </c>
      <c r="S313" s="4" t="str">
        <f>IF(AND(OR(I313="Motorvejsstrækning",I313="Frakørselsflettestrækning",I313="Tilkørselsflettestrækning"),Inddata!T328=""),"Lige",IF(AND(OR(I313="Motorvejsstrækning",I313="Frakørselsflettestrækning",I313="Tilkørselsflettestrækning"),Inddata!T328&gt;10),Inddata!T328,"Irrelevant"))</f>
        <v>Irrelevant</v>
      </c>
      <c r="T313" s="4" t="str">
        <f>IF(S313="Lige",0,IF(R313="Irrelevant","Irrelevant",IF(AND(OR(I313="Motorvejsstrækning",I313="Frakørselsflettestrækning",I313="Tilkørselsflettestrækning"),OR(Inddata!U328="",Inddata!U328&gt;(G313*1000-R313))),G313*1000-R313,IF(AND(OR(I313="Motorvejsstrækning",I313="Frakørselsflettestrækning",I313="Tilkørselsflettestrækning"),Inddata!U328&gt;0),Inddata!U328,"Irrelevant"))))</f>
        <v>Irrelevant</v>
      </c>
      <c r="U313" s="4" t="str">
        <f>IF(AND(OR(I313="Motorvejsstrækning",I313="Frakørselsflettestrækning",I313="Tilkørselsflettestrækning",I313="Frakørselsrampe",I313="Tilkørselsrampe"),Inddata!V328=""),"Nej",IF(OR(I313="Motorvejsstrækning",I313="Frakørselsflettestrækning",I313="Tilkørselsflettestrækning",I313="Frakørselsrampe",I313="Tilkørselsrampe"),Inddata!V328,"Irrelevant"))</f>
        <v>Irrelevant</v>
      </c>
      <c r="V313" s="4" t="str">
        <f>IF(W313="Lige",IF(AND(OR(I313="Frakørselsrampe",I313="Tilkørselsrampe"),Inddata!W328=""),"Lige ruderrampe",IF(OR(I313="Frakørselsrampe",I313="Tilkørselsrampe"),Inddata!W328,"Irrelevant")),"Irrelevant")</f>
        <v>Irrelevant</v>
      </c>
      <c r="W313" s="4" t="str">
        <f>IF(AND(OR(I313="Frakørselsrampe",I313="Tilkørselsrampe"),Inddata!X328=""),"Lige",IF(AND(OR(I313="Frakørselsrampe",I313="Tilkørselsrampe"),Inddata!X328&gt;10),Inddata!X328,"Irrelevant"))</f>
        <v>Irrelevant</v>
      </c>
      <c r="X313" s="4" t="str">
        <f>IF(AND(OR(I313="Frakørselsrampe",I313="Tilkørselsrampe"),OR(Inddata!Y328="",Inddata!Y328&gt;(G313*1000))),G313*1000,IF(AND(OR(I313="Frakørselsrampe",I313="Tilkørselsrampe"),Inddata!Y328&gt;0),Inddata!Y328,"Irrelevant"))</f>
        <v>Irrelevant</v>
      </c>
      <c r="Y313" s="4" t="str">
        <f>IF(AND(I313="Frakørselsrampe",Inddata!Z328=""),95,IF(AND(I313="Tilkørselsrampe",Inddata!Z328=""),45,IF(AND(OR(I313="Frakørselsrampe",I313="Tilkørselsrampe"),Inddata!Z328&gt;4,Inddata!Z328&lt;200),Inddata!Z328,"Irrelevant")))</f>
        <v>Irrelevant</v>
      </c>
      <c r="Z313" s="4" t="str">
        <f>IF(AND(OR(I313="Frakørselsrampe",I313="Tilkørselsrampe"),Inddata!AA328=""),"Lige",IF(AND(OR(I313="Frakørselsrampe",I313="Tilkørselsrampe"),Inddata!AA328&gt;10),Inddata!AA328,"Irrelevant"))</f>
        <v>Irrelevant</v>
      </c>
      <c r="AA313" s="4" t="str">
        <f>IF(X313="Irrelevant","Irrelevant",IF(AND(OR(I313="Frakørselsrampe",I313="Tilkørselsrampe"),OR(Inddata!AB328="",Inddata!AB328&gt;(G313*1000-X313))),G313*1000-X313,IF(AND(OR(I313="Frakørselsrampe",I313="Tilkørselsrampe"),Inddata!AB328&gt;0),Inddata!AB328,"Irrelevant")))</f>
        <v>Irrelevant</v>
      </c>
      <c r="AB313" s="4" t="str">
        <f>IF(AND(I313="Frakørselsrampe",Inddata!AC328=""),60,IF(AND(I313="Tilkørselsrampe",Inddata!AC328=""),80,IF(AND(OR(I313="Frakørselsrampe",I313="Tilkørselsrampe"),Inddata!AC328&gt;4,Inddata!AC328&lt;200),Inddata!AC328,"Irrelevant")))</f>
        <v>Irrelevant</v>
      </c>
      <c r="AC313" s="4" t="str">
        <f>IF(AND(OR(I313="Motorvejsstrækning",I313="Frakørselsflettestrækning",I313="Tilkørselsflettestrækning"),Inddata!AD328=""),"Nej",IF(OR(I313="Motorvejsstrækning",I313="Frakørselsflettestrækning",I313="Tilkørselsflettestrækning"),Inddata!AD328,"Irrelevant"))</f>
        <v>Irrelevant</v>
      </c>
      <c r="AD313" s="4" t="str">
        <f>IF(AND(OR(I313="Motorvejsstrækning",I313="Frakørselsflettestrækning",I313="Tilkørselsflettestrækning"),Inddata!AE328=""),"130 km/t",IF(OR(I313="Motorvejsstrækning",I313="Frakørselsflettestrækning",I313="Tilkørselsflettestrækning"),Inddata!AE328,"Irrelevant"))</f>
        <v>Irrelevant</v>
      </c>
      <c r="AE313" s="4" t="str">
        <f>IF(AND(I313="Tilkørselsflettestrækning",Inddata!AF328=""),"Nej",IF(I313="Tilkørselsflettestrækning",Inddata!AF328,"Irrelevant"))</f>
        <v>Irrelevant</v>
      </c>
      <c r="AF313" s="4" t="str">
        <f>IF(AND(AE313="Ja",Inddata!AG328&gt;0,Inddata!AG328&lt;1.00000001),Inddata!AG328,IF(OR(AE313="Nej",AE313="Ja"),0,"Irrelevant"))</f>
        <v>Irrelevant</v>
      </c>
    </row>
    <row r="314" spans="1:32" x14ac:dyDescent="0.25">
      <c r="A314" s="4" t="str">
        <f>IF(Inddata!A329="","",Inddata!A329)</f>
        <v/>
      </c>
      <c r="B314" s="4" t="str">
        <f>IF(Inddata!B329="","",Inddata!B329)</f>
        <v/>
      </c>
      <c r="C314" s="4" t="str">
        <f>IF(Inddata!C329="","",Inddata!C329)</f>
        <v/>
      </c>
      <c r="D314" s="4" t="str">
        <f>IF(Inddata!D329="","",Inddata!D329)</f>
        <v/>
      </c>
      <c r="E314" s="4" t="str">
        <f>IF(Inddata!E329="","",Inddata!E329)</f>
        <v/>
      </c>
      <c r="F314" s="4" t="str">
        <f>IF(Inddata!F329="","",Inddata!F329)</f>
        <v/>
      </c>
      <c r="G314" s="4">
        <f>IF(Inddata!G329="","",Inddata!G329)</f>
        <v>0</v>
      </c>
      <c r="H314" s="4" t="str">
        <f>IF(Inddata!H329&gt;0.5,Inddata!H329,"")</f>
        <v/>
      </c>
      <c r="I314" s="4" t="str">
        <f>IF(Inddata!I329="","",Inddata!I329)</f>
        <v/>
      </c>
      <c r="J314" s="4" t="str">
        <f>IF(AND(OR(I314="Motorvejsstrækning",I314="Frakørselsflettestrækning",I314="Tilkørselsflettestrækning"),Inddata!K329=""),2,IF(AND(OR(I314="Motorvejsstrækning",I314="Frakørselsflettestrækning",I314="Tilkørselsflettestrækning"),Inddata!K329&gt;0.5,Inddata!K329&lt;21),Inddata!K329,"Irrelevant"))</f>
        <v>Irrelevant</v>
      </c>
      <c r="K314" s="4" t="str">
        <f>IF(AND(OR(I314="Motorvejsstrækning",I314="Frakørselsflettestrækning",I314="Tilkørselsflettestrækning",I314="Frakørselsrampe",I314="Tilkørselsrampe"),Inddata!L329=""),3.5,IF(AND(OR(I314="Motorvejsstrækning",I314="Frakørselsflettestrækning",I314="Tilkørselsflettestrækning",I314="Frakørselsrampe",I314="Tilkørselsrampe"),Inddata!L329&gt;1.5,Inddata!L329&lt;11),Inddata!L329,"Irrelevant"))</f>
        <v>Irrelevant</v>
      </c>
      <c r="L314" s="4" t="str">
        <f>IF(AND(I314="Motorvejsstrækning",Inddata!M329=""),"Nej",IF(I314="Motorvejsstrækning",Inddata!M329,"Irrelevant"))</f>
        <v>Irrelevant</v>
      </c>
      <c r="M314" s="4" t="str">
        <f>IF(AND(L314="Ja",Inddata!N329&gt;0,Inddata!N329&lt;1.00000001),Inddata!N329,IF(OR(L314="Nej",L314="Ja"),0,"Irrelevant"))</f>
        <v>Irrelevant</v>
      </c>
      <c r="N314" s="4" t="str">
        <f>IF(AND(OR(I314="Motorvejsstrækning",I314="Frakørselsflettestrækning",I314="Tilkørselsflettestrækning"),Inddata!O329=""),3,IF(AND(OR(I314="Motorvejsstrækning",I314="Frakørselsflettestrækning",I314="Tilkørselsflettestrækning"),Inddata!O329&lt;11,Inddata!O329&gt;-0.00000001),Inddata!O329,"Irrelevant"))</f>
        <v>Irrelevant</v>
      </c>
      <c r="O314" s="4" t="str">
        <f>IF(AND(OR(I314="Motorvejsstrækning",I314="Frakørselsflettestrækning",I314="Tilkørselsflettestrækning",I314="Frakørselsrampe",I314="Tilkørselsrampe"),Inddata!P329=""),0.5,IF(AND(OR(I314="Motorvejsstrækning",I314="Frakørselsflettestrækning",I314="Tilkørselsflettestrækning",I314="Frakørselsrampe",I314="Tilkørselsrampe"),Inddata!P329&gt;-0.00000001,Inddata!P329&lt;11),Inddata!P329,"Irrelevant"))</f>
        <v>Irrelevant</v>
      </c>
      <c r="P314" s="4" t="str">
        <f>IF(AND(OR(I314="Motorvejsstrækning",I314="Frakørselsflettestrækning",I314="Tilkørselsflettestrækning"),Inddata!Q329=""),5,IF(AND(OR(I314="Motorvejsstrækning",I314="Frakørselsflettestrækning",I314="Tilkørselsflettestrækning"),Inddata!Q329&gt;-0.00000001,Inddata!Q329&lt;101),Inddata!Q329,"Irrelevant"))</f>
        <v>Irrelevant</v>
      </c>
      <c r="Q314" s="4" t="str">
        <f>IF(AND(OR(I314="Motorvejsstrækning",I314="Frakørselsflettestrækning",I314="Tilkørselsflettestrækning"),Inddata!R329=""),"Lige",IF(AND(OR(I314="Motorvejsstrækning",I314="Frakørselsflettestrækning",I314="Tilkørselsflettestrækning"),Inddata!R329&gt;10),Inddata!R329,"Irrelevant"))</f>
        <v>Irrelevant</v>
      </c>
      <c r="R314" s="4" t="str">
        <f>IF(Q314="Lige",0,IF(AND(OR(I314="Motorvejsstrækning",I314="Frakørselsflettestrækning",I314="Tilkørselsflettestrækning"),OR(Inddata!S329="",Inddata!S329&gt;(G314*1000))),G314*1000,IF(AND(OR(I314="Motorvejsstrækning",I314="Frakørselsflettestrækning",I314="Tilkørselsflettestrækning"),Inddata!S329&gt;0),Inddata!S329,"Irrelevant")))</f>
        <v>Irrelevant</v>
      </c>
      <c r="S314" s="4" t="str">
        <f>IF(AND(OR(I314="Motorvejsstrækning",I314="Frakørselsflettestrækning",I314="Tilkørselsflettestrækning"),Inddata!T329=""),"Lige",IF(AND(OR(I314="Motorvejsstrækning",I314="Frakørselsflettestrækning",I314="Tilkørselsflettestrækning"),Inddata!T329&gt;10),Inddata!T329,"Irrelevant"))</f>
        <v>Irrelevant</v>
      </c>
      <c r="T314" s="4" t="str">
        <f>IF(S314="Lige",0,IF(R314="Irrelevant","Irrelevant",IF(AND(OR(I314="Motorvejsstrækning",I314="Frakørselsflettestrækning",I314="Tilkørselsflettestrækning"),OR(Inddata!U329="",Inddata!U329&gt;(G314*1000-R314))),G314*1000-R314,IF(AND(OR(I314="Motorvejsstrækning",I314="Frakørselsflettestrækning",I314="Tilkørselsflettestrækning"),Inddata!U329&gt;0),Inddata!U329,"Irrelevant"))))</f>
        <v>Irrelevant</v>
      </c>
      <c r="U314" s="4" t="str">
        <f>IF(AND(OR(I314="Motorvejsstrækning",I314="Frakørselsflettestrækning",I314="Tilkørselsflettestrækning",I314="Frakørselsrampe",I314="Tilkørselsrampe"),Inddata!V329=""),"Nej",IF(OR(I314="Motorvejsstrækning",I314="Frakørselsflettestrækning",I314="Tilkørselsflettestrækning",I314="Frakørselsrampe",I314="Tilkørselsrampe"),Inddata!V329,"Irrelevant"))</f>
        <v>Irrelevant</v>
      </c>
      <c r="V314" s="4" t="str">
        <f>IF(W314="Lige",IF(AND(OR(I314="Frakørselsrampe",I314="Tilkørselsrampe"),Inddata!W329=""),"Lige ruderrampe",IF(OR(I314="Frakørselsrampe",I314="Tilkørselsrampe"),Inddata!W329,"Irrelevant")),"Irrelevant")</f>
        <v>Irrelevant</v>
      </c>
      <c r="W314" s="4" t="str">
        <f>IF(AND(OR(I314="Frakørselsrampe",I314="Tilkørselsrampe"),Inddata!X329=""),"Lige",IF(AND(OR(I314="Frakørselsrampe",I314="Tilkørselsrampe"),Inddata!X329&gt;10),Inddata!X329,"Irrelevant"))</f>
        <v>Irrelevant</v>
      </c>
      <c r="X314" s="4" t="str">
        <f>IF(AND(OR(I314="Frakørselsrampe",I314="Tilkørselsrampe"),OR(Inddata!Y329="",Inddata!Y329&gt;(G314*1000))),G314*1000,IF(AND(OR(I314="Frakørselsrampe",I314="Tilkørselsrampe"),Inddata!Y329&gt;0),Inddata!Y329,"Irrelevant"))</f>
        <v>Irrelevant</v>
      </c>
      <c r="Y314" s="4" t="str">
        <f>IF(AND(I314="Frakørselsrampe",Inddata!Z329=""),95,IF(AND(I314="Tilkørselsrampe",Inddata!Z329=""),45,IF(AND(OR(I314="Frakørselsrampe",I314="Tilkørselsrampe"),Inddata!Z329&gt;4,Inddata!Z329&lt;200),Inddata!Z329,"Irrelevant")))</f>
        <v>Irrelevant</v>
      </c>
      <c r="Z314" s="4" t="str">
        <f>IF(AND(OR(I314="Frakørselsrampe",I314="Tilkørselsrampe"),Inddata!AA329=""),"Lige",IF(AND(OR(I314="Frakørselsrampe",I314="Tilkørselsrampe"),Inddata!AA329&gt;10),Inddata!AA329,"Irrelevant"))</f>
        <v>Irrelevant</v>
      </c>
      <c r="AA314" s="4" t="str">
        <f>IF(X314="Irrelevant","Irrelevant",IF(AND(OR(I314="Frakørselsrampe",I314="Tilkørselsrampe"),OR(Inddata!AB329="",Inddata!AB329&gt;(G314*1000-X314))),G314*1000-X314,IF(AND(OR(I314="Frakørselsrampe",I314="Tilkørselsrampe"),Inddata!AB329&gt;0),Inddata!AB329,"Irrelevant")))</f>
        <v>Irrelevant</v>
      </c>
      <c r="AB314" s="4" t="str">
        <f>IF(AND(I314="Frakørselsrampe",Inddata!AC329=""),60,IF(AND(I314="Tilkørselsrampe",Inddata!AC329=""),80,IF(AND(OR(I314="Frakørselsrampe",I314="Tilkørselsrampe"),Inddata!AC329&gt;4,Inddata!AC329&lt;200),Inddata!AC329,"Irrelevant")))</f>
        <v>Irrelevant</v>
      </c>
      <c r="AC314" s="4" t="str">
        <f>IF(AND(OR(I314="Motorvejsstrækning",I314="Frakørselsflettestrækning",I314="Tilkørselsflettestrækning"),Inddata!AD329=""),"Nej",IF(OR(I314="Motorvejsstrækning",I314="Frakørselsflettestrækning",I314="Tilkørselsflettestrækning"),Inddata!AD329,"Irrelevant"))</f>
        <v>Irrelevant</v>
      </c>
      <c r="AD314" s="4" t="str">
        <f>IF(AND(OR(I314="Motorvejsstrækning",I314="Frakørselsflettestrækning",I314="Tilkørselsflettestrækning"),Inddata!AE329=""),"130 km/t",IF(OR(I314="Motorvejsstrækning",I314="Frakørselsflettestrækning",I314="Tilkørselsflettestrækning"),Inddata!AE329,"Irrelevant"))</f>
        <v>Irrelevant</v>
      </c>
      <c r="AE314" s="4" t="str">
        <f>IF(AND(I314="Tilkørselsflettestrækning",Inddata!AF329=""),"Nej",IF(I314="Tilkørselsflettestrækning",Inddata!AF329,"Irrelevant"))</f>
        <v>Irrelevant</v>
      </c>
      <c r="AF314" s="4" t="str">
        <f>IF(AND(AE314="Ja",Inddata!AG329&gt;0,Inddata!AG329&lt;1.00000001),Inddata!AG329,IF(OR(AE314="Nej",AE314="Ja"),0,"Irrelevant"))</f>
        <v>Irrelevant</v>
      </c>
    </row>
    <row r="315" spans="1:32" x14ac:dyDescent="0.25">
      <c r="A315" s="4" t="str">
        <f>IF(Inddata!A330="","",Inddata!A330)</f>
        <v/>
      </c>
      <c r="B315" s="4" t="str">
        <f>IF(Inddata!B330="","",Inddata!B330)</f>
        <v/>
      </c>
      <c r="C315" s="4" t="str">
        <f>IF(Inddata!C330="","",Inddata!C330)</f>
        <v/>
      </c>
      <c r="D315" s="4" t="str">
        <f>IF(Inddata!D330="","",Inddata!D330)</f>
        <v/>
      </c>
      <c r="E315" s="4" t="str">
        <f>IF(Inddata!E330="","",Inddata!E330)</f>
        <v/>
      </c>
      <c r="F315" s="4" t="str">
        <f>IF(Inddata!F330="","",Inddata!F330)</f>
        <v/>
      </c>
      <c r="G315" s="4">
        <f>IF(Inddata!G330="","",Inddata!G330)</f>
        <v>0</v>
      </c>
      <c r="H315" s="4" t="str">
        <f>IF(Inddata!H330&gt;0.5,Inddata!H330,"")</f>
        <v/>
      </c>
      <c r="I315" s="4" t="str">
        <f>IF(Inddata!I330="","",Inddata!I330)</f>
        <v/>
      </c>
      <c r="J315" s="4" t="str">
        <f>IF(AND(OR(I315="Motorvejsstrækning",I315="Frakørselsflettestrækning",I315="Tilkørselsflettestrækning"),Inddata!K330=""),2,IF(AND(OR(I315="Motorvejsstrækning",I315="Frakørselsflettestrækning",I315="Tilkørselsflettestrækning"),Inddata!K330&gt;0.5,Inddata!K330&lt;21),Inddata!K330,"Irrelevant"))</f>
        <v>Irrelevant</v>
      </c>
      <c r="K315" s="4" t="str">
        <f>IF(AND(OR(I315="Motorvejsstrækning",I315="Frakørselsflettestrækning",I315="Tilkørselsflettestrækning",I315="Frakørselsrampe",I315="Tilkørselsrampe"),Inddata!L330=""),3.5,IF(AND(OR(I315="Motorvejsstrækning",I315="Frakørselsflettestrækning",I315="Tilkørselsflettestrækning",I315="Frakørselsrampe",I315="Tilkørselsrampe"),Inddata!L330&gt;1.5,Inddata!L330&lt;11),Inddata!L330,"Irrelevant"))</f>
        <v>Irrelevant</v>
      </c>
      <c r="L315" s="4" t="str">
        <f>IF(AND(I315="Motorvejsstrækning",Inddata!M330=""),"Nej",IF(I315="Motorvejsstrækning",Inddata!M330,"Irrelevant"))</f>
        <v>Irrelevant</v>
      </c>
      <c r="M315" s="4" t="str">
        <f>IF(AND(L315="Ja",Inddata!N330&gt;0,Inddata!N330&lt;1.00000001),Inddata!N330,IF(OR(L315="Nej",L315="Ja"),0,"Irrelevant"))</f>
        <v>Irrelevant</v>
      </c>
      <c r="N315" s="4" t="str">
        <f>IF(AND(OR(I315="Motorvejsstrækning",I315="Frakørselsflettestrækning",I315="Tilkørselsflettestrækning"),Inddata!O330=""),3,IF(AND(OR(I315="Motorvejsstrækning",I315="Frakørselsflettestrækning",I315="Tilkørselsflettestrækning"),Inddata!O330&lt;11,Inddata!O330&gt;-0.00000001),Inddata!O330,"Irrelevant"))</f>
        <v>Irrelevant</v>
      </c>
      <c r="O315" s="4" t="str">
        <f>IF(AND(OR(I315="Motorvejsstrækning",I315="Frakørselsflettestrækning",I315="Tilkørselsflettestrækning",I315="Frakørselsrampe",I315="Tilkørselsrampe"),Inddata!P330=""),0.5,IF(AND(OR(I315="Motorvejsstrækning",I315="Frakørselsflettestrækning",I315="Tilkørselsflettestrækning",I315="Frakørselsrampe",I315="Tilkørselsrampe"),Inddata!P330&gt;-0.00000001,Inddata!P330&lt;11),Inddata!P330,"Irrelevant"))</f>
        <v>Irrelevant</v>
      </c>
      <c r="P315" s="4" t="str">
        <f>IF(AND(OR(I315="Motorvejsstrækning",I315="Frakørselsflettestrækning",I315="Tilkørselsflettestrækning"),Inddata!Q330=""),5,IF(AND(OR(I315="Motorvejsstrækning",I315="Frakørselsflettestrækning",I315="Tilkørselsflettestrækning"),Inddata!Q330&gt;-0.00000001,Inddata!Q330&lt;101),Inddata!Q330,"Irrelevant"))</f>
        <v>Irrelevant</v>
      </c>
      <c r="Q315" s="4" t="str">
        <f>IF(AND(OR(I315="Motorvejsstrækning",I315="Frakørselsflettestrækning",I315="Tilkørselsflettestrækning"),Inddata!R330=""),"Lige",IF(AND(OR(I315="Motorvejsstrækning",I315="Frakørselsflettestrækning",I315="Tilkørselsflettestrækning"),Inddata!R330&gt;10),Inddata!R330,"Irrelevant"))</f>
        <v>Irrelevant</v>
      </c>
      <c r="R315" s="4" t="str">
        <f>IF(Q315="Lige",0,IF(AND(OR(I315="Motorvejsstrækning",I315="Frakørselsflettestrækning",I315="Tilkørselsflettestrækning"),OR(Inddata!S330="",Inddata!S330&gt;(G315*1000))),G315*1000,IF(AND(OR(I315="Motorvejsstrækning",I315="Frakørselsflettestrækning",I315="Tilkørselsflettestrækning"),Inddata!S330&gt;0),Inddata!S330,"Irrelevant")))</f>
        <v>Irrelevant</v>
      </c>
      <c r="S315" s="4" t="str">
        <f>IF(AND(OR(I315="Motorvejsstrækning",I315="Frakørselsflettestrækning",I315="Tilkørselsflettestrækning"),Inddata!T330=""),"Lige",IF(AND(OR(I315="Motorvejsstrækning",I315="Frakørselsflettestrækning",I315="Tilkørselsflettestrækning"),Inddata!T330&gt;10),Inddata!T330,"Irrelevant"))</f>
        <v>Irrelevant</v>
      </c>
      <c r="T315" s="4" t="str">
        <f>IF(S315="Lige",0,IF(R315="Irrelevant","Irrelevant",IF(AND(OR(I315="Motorvejsstrækning",I315="Frakørselsflettestrækning",I315="Tilkørselsflettestrækning"),OR(Inddata!U330="",Inddata!U330&gt;(G315*1000-R315))),G315*1000-R315,IF(AND(OR(I315="Motorvejsstrækning",I315="Frakørselsflettestrækning",I315="Tilkørselsflettestrækning"),Inddata!U330&gt;0),Inddata!U330,"Irrelevant"))))</f>
        <v>Irrelevant</v>
      </c>
      <c r="U315" s="4" t="str">
        <f>IF(AND(OR(I315="Motorvejsstrækning",I315="Frakørselsflettestrækning",I315="Tilkørselsflettestrækning",I315="Frakørselsrampe",I315="Tilkørselsrampe"),Inddata!V330=""),"Nej",IF(OR(I315="Motorvejsstrækning",I315="Frakørselsflettestrækning",I315="Tilkørselsflettestrækning",I315="Frakørselsrampe",I315="Tilkørselsrampe"),Inddata!V330,"Irrelevant"))</f>
        <v>Irrelevant</v>
      </c>
      <c r="V315" s="4" t="str">
        <f>IF(W315="Lige",IF(AND(OR(I315="Frakørselsrampe",I315="Tilkørselsrampe"),Inddata!W330=""),"Lige ruderrampe",IF(OR(I315="Frakørselsrampe",I315="Tilkørselsrampe"),Inddata!W330,"Irrelevant")),"Irrelevant")</f>
        <v>Irrelevant</v>
      </c>
      <c r="W315" s="4" t="str">
        <f>IF(AND(OR(I315="Frakørselsrampe",I315="Tilkørselsrampe"),Inddata!X330=""),"Lige",IF(AND(OR(I315="Frakørselsrampe",I315="Tilkørselsrampe"),Inddata!X330&gt;10),Inddata!X330,"Irrelevant"))</f>
        <v>Irrelevant</v>
      </c>
      <c r="X315" s="4" t="str">
        <f>IF(AND(OR(I315="Frakørselsrampe",I315="Tilkørselsrampe"),OR(Inddata!Y330="",Inddata!Y330&gt;(G315*1000))),G315*1000,IF(AND(OR(I315="Frakørselsrampe",I315="Tilkørselsrampe"),Inddata!Y330&gt;0),Inddata!Y330,"Irrelevant"))</f>
        <v>Irrelevant</v>
      </c>
      <c r="Y315" s="4" t="str">
        <f>IF(AND(I315="Frakørselsrampe",Inddata!Z330=""),95,IF(AND(I315="Tilkørselsrampe",Inddata!Z330=""),45,IF(AND(OR(I315="Frakørselsrampe",I315="Tilkørselsrampe"),Inddata!Z330&gt;4,Inddata!Z330&lt;200),Inddata!Z330,"Irrelevant")))</f>
        <v>Irrelevant</v>
      </c>
      <c r="Z315" s="4" t="str">
        <f>IF(AND(OR(I315="Frakørselsrampe",I315="Tilkørselsrampe"),Inddata!AA330=""),"Lige",IF(AND(OR(I315="Frakørselsrampe",I315="Tilkørselsrampe"),Inddata!AA330&gt;10),Inddata!AA330,"Irrelevant"))</f>
        <v>Irrelevant</v>
      </c>
      <c r="AA315" s="4" t="str">
        <f>IF(X315="Irrelevant","Irrelevant",IF(AND(OR(I315="Frakørselsrampe",I315="Tilkørselsrampe"),OR(Inddata!AB330="",Inddata!AB330&gt;(G315*1000-X315))),G315*1000-X315,IF(AND(OR(I315="Frakørselsrampe",I315="Tilkørselsrampe"),Inddata!AB330&gt;0),Inddata!AB330,"Irrelevant")))</f>
        <v>Irrelevant</v>
      </c>
      <c r="AB315" s="4" t="str">
        <f>IF(AND(I315="Frakørselsrampe",Inddata!AC330=""),60,IF(AND(I315="Tilkørselsrampe",Inddata!AC330=""),80,IF(AND(OR(I315="Frakørselsrampe",I315="Tilkørselsrampe"),Inddata!AC330&gt;4,Inddata!AC330&lt;200),Inddata!AC330,"Irrelevant")))</f>
        <v>Irrelevant</v>
      </c>
      <c r="AC315" s="4" t="str">
        <f>IF(AND(OR(I315="Motorvejsstrækning",I315="Frakørselsflettestrækning",I315="Tilkørselsflettestrækning"),Inddata!AD330=""),"Nej",IF(OR(I315="Motorvejsstrækning",I315="Frakørselsflettestrækning",I315="Tilkørselsflettestrækning"),Inddata!AD330,"Irrelevant"))</f>
        <v>Irrelevant</v>
      </c>
      <c r="AD315" s="4" t="str">
        <f>IF(AND(OR(I315="Motorvejsstrækning",I315="Frakørselsflettestrækning",I315="Tilkørselsflettestrækning"),Inddata!AE330=""),"130 km/t",IF(OR(I315="Motorvejsstrækning",I315="Frakørselsflettestrækning",I315="Tilkørselsflettestrækning"),Inddata!AE330,"Irrelevant"))</f>
        <v>Irrelevant</v>
      </c>
      <c r="AE315" s="4" t="str">
        <f>IF(AND(I315="Tilkørselsflettestrækning",Inddata!AF330=""),"Nej",IF(I315="Tilkørselsflettestrækning",Inddata!AF330,"Irrelevant"))</f>
        <v>Irrelevant</v>
      </c>
      <c r="AF315" s="4" t="str">
        <f>IF(AND(AE315="Ja",Inddata!AG330&gt;0,Inddata!AG330&lt;1.00000001),Inddata!AG330,IF(OR(AE315="Nej",AE315="Ja"),0,"Irrelevant"))</f>
        <v>Irrelevant</v>
      </c>
    </row>
    <row r="316" spans="1:32" x14ac:dyDescent="0.25">
      <c r="A316" s="4" t="str">
        <f>IF(Inddata!A331="","",Inddata!A331)</f>
        <v/>
      </c>
      <c r="B316" s="4" t="str">
        <f>IF(Inddata!B331="","",Inddata!B331)</f>
        <v/>
      </c>
      <c r="C316" s="4" t="str">
        <f>IF(Inddata!C331="","",Inddata!C331)</f>
        <v/>
      </c>
      <c r="D316" s="4" t="str">
        <f>IF(Inddata!D331="","",Inddata!D331)</f>
        <v/>
      </c>
      <c r="E316" s="4" t="str">
        <f>IF(Inddata!E331="","",Inddata!E331)</f>
        <v/>
      </c>
      <c r="F316" s="4" t="str">
        <f>IF(Inddata!F331="","",Inddata!F331)</f>
        <v/>
      </c>
      <c r="G316" s="4">
        <f>IF(Inddata!G331="","",Inddata!G331)</f>
        <v>0</v>
      </c>
      <c r="H316" s="4" t="str">
        <f>IF(Inddata!H331&gt;0.5,Inddata!H331,"")</f>
        <v/>
      </c>
      <c r="I316" s="4" t="str">
        <f>IF(Inddata!I331="","",Inddata!I331)</f>
        <v/>
      </c>
      <c r="J316" s="4" t="str">
        <f>IF(AND(OR(I316="Motorvejsstrækning",I316="Frakørselsflettestrækning",I316="Tilkørselsflettestrækning"),Inddata!K331=""),2,IF(AND(OR(I316="Motorvejsstrækning",I316="Frakørselsflettestrækning",I316="Tilkørselsflettestrækning"),Inddata!K331&gt;0.5,Inddata!K331&lt;21),Inddata!K331,"Irrelevant"))</f>
        <v>Irrelevant</v>
      </c>
      <c r="K316" s="4" t="str">
        <f>IF(AND(OR(I316="Motorvejsstrækning",I316="Frakørselsflettestrækning",I316="Tilkørselsflettestrækning",I316="Frakørselsrampe",I316="Tilkørselsrampe"),Inddata!L331=""),3.5,IF(AND(OR(I316="Motorvejsstrækning",I316="Frakørselsflettestrækning",I316="Tilkørselsflettestrækning",I316="Frakørselsrampe",I316="Tilkørselsrampe"),Inddata!L331&gt;1.5,Inddata!L331&lt;11),Inddata!L331,"Irrelevant"))</f>
        <v>Irrelevant</v>
      </c>
      <c r="L316" s="4" t="str">
        <f>IF(AND(I316="Motorvejsstrækning",Inddata!M331=""),"Nej",IF(I316="Motorvejsstrækning",Inddata!M331,"Irrelevant"))</f>
        <v>Irrelevant</v>
      </c>
      <c r="M316" s="4" t="str">
        <f>IF(AND(L316="Ja",Inddata!N331&gt;0,Inddata!N331&lt;1.00000001),Inddata!N331,IF(OR(L316="Nej",L316="Ja"),0,"Irrelevant"))</f>
        <v>Irrelevant</v>
      </c>
      <c r="N316" s="4" t="str">
        <f>IF(AND(OR(I316="Motorvejsstrækning",I316="Frakørselsflettestrækning",I316="Tilkørselsflettestrækning"),Inddata!O331=""),3,IF(AND(OR(I316="Motorvejsstrækning",I316="Frakørselsflettestrækning",I316="Tilkørselsflettestrækning"),Inddata!O331&lt;11,Inddata!O331&gt;-0.00000001),Inddata!O331,"Irrelevant"))</f>
        <v>Irrelevant</v>
      </c>
      <c r="O316" s="4" t="str">
        <f>IF(AND(OR(I316="Motorvejsstrækning",I316="Frakørselsflettestrækning",I316="Tilkørselsflettestrækning",I316="Frakørselsrampe",I316="Tilkørselsrampe"),Inddata!P331=""),0.5,IF(AND(OR(I316="Motorvejsstrækning",I316="Frakørselsflettestrækning",I316="Tilkørselsflettestrækning",I316="Frakørselsrampe",I316="Tilkørselsrampe"),Inddata!P331&gt;-0.00000001,Inddata!P331&lt;11),Inddata!P331,"Irrelevant"))</f>
        <v>Irrelevant</v>
      </c>
      <c r="P316" s="4" t="str">
        <f>IF(AND(OR(I316="Motorvejsstrækning",I316="Frakørselsflettestrækning",I316="Tilkørselsflettestrækning"),Inddata!Q331=""),5,IF(AND(OR(I316="Motorvejsstrækning",I316="Frakørselsflettestrækning",I316="Tilkørselsflettestrækning"),Inddata!Q331&gt;-0.00000001,Inddata!Q331&lt;101),Inddata!Q331,"Irrelevant"))</f>
        <v>Irrelevant</v>
      </c>
      <c r="Q316" s="4" t="str">
        <f>IF(AND(OR(I316="Motorvejsstrækning",I316="Frakørselsflettestrækning",I316="Tilkørselsflettestrækning"),Inddata!R331=""),"Lige",IF(AND(OR(I316="Motorvejsstrækning",I316="Frakørselsflettestrækning",I316="Tilkørselsflettestrækning"),Inddata!R331&gt;10),Inddata!R331,"Irrelevant"))</f>
        <v>Irrelevant</v>
      </c>
      <c r="R316" s="4" t="str">
        <f>IF(Q316="Lige",0,IF(AND(OR(I316="Motorvejsstrækning",I316="Frakørselsflettestrækning",I316="Tilkørselsflettestrækning"),OR(Inddata!S331="",Inddata!S331&gt;(G316*1000))),G316*1000,IF(AND(OR(I316="Motorvejsstrækning",I316="Frakørselsflettestrækning",I316="Tilkørselsflettestrækning"),Inddata!S331&gt;0),Inddata!S331,"Irrelevant")))</f>
        <v>Irrelevant</v>
      </c>
      <c r="S316" s="4" t="str">
        <f>IF(AND(OR(I316="Motorvejsstrækning",I316="Frakørselsflettestrækning",I316="Tilkørselsflettestrækning"),Inddata!T331=""),"Lige",IF(AND(OR(I316="Motorvejsstrækning",I316="Frakørselsflettestrækning",I316="Tilkørselsflettestrækning"),Inddata!T331&gt;10),Inddata!T331,"Irrelevant"))</f>
        <v>Irrelevant</v>
      </c>
      <c r="T316" s="4" t="str">
        <f>IF(S316="Lige",0,IF(R316="Irrelevant","Irrelevant",IF(AND(OR(I316="Motorvejsstrækning",I316="Frakørselsflettestrækning",I316="Tilkørselsflettestrækning"),OR(Inddata!U331="",Inddata!U331&gt;(G316*1000-R316))),G316*1000-R316,IF(AND(OR(I316="Motorvejsstrækning",I316="Frakørselsflettestrækning",I316="Tilkørselsflettestrækning"),Inddata!U331&gt;0),Inddata!U331,"Irrelevant"))))</f>
        <v>Irrelevant</v>
      </c>
      <c r="U316" s="4" t="str">
        <f>IF(AND(OR(I316="Motorvejsstrækning",I316="Frakørselsflettestrækning",I316="Tilkørselsflettestrækning",I316="Frakørselsrampe",I316="Tilkørselsrampe"),Inddata!V331=""),"Nej",IF(OR(I316="Motorvejsstrækning",I316="Frakørselsflettestrækning",I316="Tilkørselsflettestrækning",I316="Frakørselsrampe",I316="Tilkørselsrampe"),Inddata!V331,"Irrelevant"))</f>
        <v>Irrelevant</v>
      </c>
      <c r="V316" s="4" t="str">
        <f>IF(W316="Lige",IF(AND(OR(I316="Frakørselsrampe",I316="Tilkørselsrampe"),Inddata!W331=""),"Lige ruderrampe",IF(OR(I316="Frakørselsrampe",I316="Tilkørselsrampe"),Inddata!W331,"Irrelevant")),"Irrelevant")</f>
        <v>Irrelevant</v>
      </c>
      <c r="W316" s="4" t="str">
        <f>IF(AND(OR(I316="Frakørselsrampe",I316="Tilkørselsrampe"),Inddata!X331=""),"Lige",IF(AND(OR(I316="Frakørselsrampe",I316="Tilkørselsrampe"),Inddata!X331&gt;10),Inddata!X331,"Irrelevant"))</f>
        <v>Irrelevant</v>
      </c>
      <c r="X316" s="4" t="str">
        <f>IF(AND(OR(I316="Frakørselsrampe",I316="Tilkørselsrampe"),OR(Inddata!Y331="",Inddata!Y331&gt;(G316*1000))),G316*1000,IF(AND(OR(I316="Frakørselsrampe",I316="Tilkørselsrampe"),Inddata!Y331&gt;0),Inddata!Y331,"Irrelevant"))</f>
        <v>Irrelevant</v>
      </c>
      <c r="Y316" s="4" t="str">
        <f>IF(AND(I316="Frakørselsrampe",Inddata!Z331=""),95,IF(AND(I316="Tilkørselsrampe",Inddata!Z331=""),45,IF(AND(OR(I316="Frakørselsrampe",I316="Tilkørselsrampe"),Inddata!Z331&gt;4,Inddata!Z331&lt;200),Inddata!Z331,"Irrelevant")))</f>
        <v>Irrelevant</v>
      </c>
      <c r="Z316" s="4" t="str">
        <f>IF(AND(OR(I316="Frakørselsrampe",I316="Tilkørselsrampe"),Inddata!AA331=""),"Lige",IF(AND(OR(I316="Frakørselsrampe",I316="Tilkørselsrampe"),Inddata!AA331&gt;10),Inddata!AA331,"Irrelevant"))</f>
        <v>Irrelevant</v>
      </c>
      <c r="AA316" s="4" t="str">
        <f>IF(X316="Irrelevant","Irrelevant",IF(AND(OR(I316="Frakørselsrampe",I316="Tilkørselsrampe"),OR(Inddata!AB331="",Inddata!AB331&gt;(G316*1000-X316))),G316*1000-X316,IF(AND(OR(I316="Frakørselsrampe",I316="Tilkørselsrampe"),Inddata!AB331&gt;0),Inddata!AB331,"Irrelevant")))</f>
        <v>Irrelevant</v>
      </c>
      <c r="AB316" s="4" t="str">
        <f>IF(AND(I316="Frakørselsrampe",Inddata!AC331=""),60,IF(AND(I316="Tilkørselsrampe",Inddata!AC331=""),80,IF(AND(OR(I316="Frakørselsrampe",I316="Tilkørselsrampe"),Inddata!AC331&gt;4,Inddata!AC331&lt;200),Inddata!AC331,"Irrelevant")))</f>
        <v>Irrelevant</v>
      </c>
      <c r="AC316" s="4" t="str">
        <f>IF(AND(OR(I316="Motorvejsstrækning",I316="Frakørselsflettestrækning",I316="Tilkørselsflettestrækning"),Inddata!AD331=""),"Nej",IF(OR(I316="Motorvejsstrækning",I316="Frakørselsflettestrækning",I316="Tilkørselsflettestrækning"),Inddata!AD331,"Irrelevant"))</f>
        <v>Irrelevant</v>
      </c>
      <c r="AD316" s="4" t="str">
        <f>IF(AND(OR(I316="Motorvejsstrækning",I316="Frakørselsflettestrækning",I316="Tilkørselsflettestrækning"),Inddata!AE331=""),"130 km/t",IF(OR(I316="Motorvejsstrækning",I316="Frakørselsflettestrækning",I316="Tilkørselsflettestrækning"),Inddata!AE331,"Irrelevant"))</f>
        <v>Irrelevant</v>
      </c>
      <c r="AE316" s="4" t="str">
        <f>IF(AND(I316="Tilkørselsflettestrækning",Inddata!AF331=""),"Nej",IF(I316="Tilkørselsflettestrækning",Inddata!AF331,"Irrelevant"))</f>
        <v>Irrelevant</v>
      </c>
      <c r="AF316" s="4" t="str">
        <f>IF(AND(AE316="Ja",Inddata!AG331&gt;0,Inddata!AG331&lt;1.00000001),Inddata!AG331,IF(OR(AE316="Nej",AE316="Ja"),0,"Irrelevant"))</f>
        <v>Irrelevant</v>
      </c>
    </row>
    <row r="317" spans="1:32" x14ac:dyDescent="0.25">
      <c r="A317" s="4" t="str">
        <f>IF(Inddata!A332="","",Inddata!A332)</f>
        <v/>
      </c>
      <c r="B317" s="4" t="str">
        <f>IF(Inddata!B332="","",Inddata!B332)</f>
        <v/>
      </c>
      <c r="C317" s="4" t="str">
        <f>IF(Inddata!C332="","",Inddata!C332)</f>
        <v/>
      </c>
      <c r="D317" s="4" t="str">
        <f>IF(Inddata!D332="","",Inddata!D332)</f>
        <v/>
      </c>
      <c r="E317" s="4" t="str">
        <f>IF(Inddata!E332="","",Inddata!E332)</f>
        <v/>
      </c>
      <c r="F317" s="4" t="str">
        <f>IF(Inddata!F332="","",Inddata!F332)</f>
        <v/>
      </c>
      <c r="G317" s="4">
        <f>IF(Inddata!G332="","",Inddata!G332)</f>
        <v>0</v>
      </c>
      <c r="H317" s="4" t="str">
        <f>IF(Inddata!H332&gt;0.5,Inddata!H332,"")</f>
        <v/>
      </c>
      <c r="I317" s="4" t="str">
        <f>IF(Inddata!I332="","",Inddata!I332)</f>
        <v/>
      </c>
      <c r="J317" s="4" t="str">
        <f>IF(AND(OR(I317="Motorvejsstrækning",I317="Frakørselsflettestrækning",I317="Tilkørselsflettestrækning"),Inddata!K332=""),2,IF(AND(OR(I317="Motorvejsstrækning",I317="Frakørselsflettestrækning",I317="Tilkørselsflettestrækning"),Inddata!K332&gt;0.5,Inddata!K332&lt;21),Inddata!K332,"Irrelevant"))</f>
        <v>Irrelevant</v>
      </c>
      <c r="K317" s="4" t="str">
        <f>IF(AND(OR(I317="Motorvejsstrækning",I317="Frakørselsflettestrækning",I317="Tilkørselsflettestrækning",I317="Frakørselsrampe",I317="Tilkørselsrampe"),Inddata!L332=""),3.5,IF(AND(OR(I317="Motorvejsstrækning",I317="Frakørselsflettestrækning",I317="Tilkørselsflettestrækning",I317="Frakørselsrampe",I317="Tilkørselsrampe"),Inddata!L332&gt;1.5,Inddata!L332&lt;11),Inddata!L332,"Irrelevant"))</f>
        <v>Irrelevant</v>
      </c>
      <c r="L317" s="4" t="str">
        <f>IF(AND(I317="Motorvejsstrækning",Inddata!M332=""),"Nej",IF(I317="Motorvejsstrækning",Inddata!M332,"Irrelevant"))</f>
        <v>Irrelevant</v>
      </c>
      <c r="M317" s="4" t="str">
        <f>IF(AND(L317="Ja",Inddata!N332&gt;0,Inddata!N332&lt;1.00000001),Inddata!N332,IF(OR(L317="Nej",L317="Ja"),0,"Irrelevant"))</f>
        <v>Irrelevant</v>
      </c>
      <c r="N317" s="4" t="str">
        <f>IF(AND(OR(I317="Motorvejsstrækning",I317="Frakørselsflettestrækning",I317="Tilkørselsflettestrækning"),Inddata!O332=""),3,IF(AND(OR(I317="Motorvejsstrækning",I317="Frakørselsflettestrækning",I317="Tilkørselsflettestrækning"),Inddata!O332&lt;11,Inddata!O332&gt;-0.00000001),Inddata!O332,"Irrelevant"))</f>
        <v>Irrelevant</v>
      </c>
      <c r="O317" s="4" t="str">
        <f>IF(AND(OR(I317="Motorvejsstrækning",I317="Frakørselsflettestrækning",I317="Tilkørselsflettestrækning",I317="Frakørselsrampe",I317="Tilkørselsrampe"),Inddata!P332=""),0.5,IF(AND(OR(I317="Motorvejsstrækning",I317="Frakørselsflettestrækning",I317="Tilkørselsflettestrækning",I317="Frakørselsrampe",I317="Tilkørselsrampe"),Inddata!P332&gt;-0.00000001,Inddata!P332&lt;11),Inddata!P332,"Irrelevant"))</f>
        <v>Irrelevant</v>
      </c>
      <c r="P317" s="4" t="str">
        <f>IF(AND(OR(I317="Motorvejsstrækning",I317="Frakørselsflettestrækning",I317="Tilkørselsflettestrækning"),Inddata!Q332=""),5,IF(AND(OR(I317="Motorvejsstrækning",I317="Frakørselsflettestrækning",I317="Tilkørselsflettestrækning"),Inddata!Q332&gt;-0.00000001,Inddata!Q332&lt;101),Inddata!Q332,"Irrelevant"))</f>
        <v>Irrelevant</v>
      </c>
      <c r="Q317" s="4" t="str">
        <f>IF(AND(OR(I317="Motorvejsstrækning",I317="Frakørselsflettestrækning",I317="Tilkørselsflettestrækning"),Inddata!R332=""),"Lige",IF(AND(OR(I317="Motorvejsstrækning",I317="Frakørselsflettestrækning",I317="Tilkørselsflettestrækning"),Inddata!R332&gt;10),Inddata!R332,"Irrelevant"))</f>
        <v>Irrelevant</v>
      </c>
      <c r="R317" s="4" t="str">
        <f>IF(Q317="Lige",0,IF(AND(OR(I317="Motorvejsstrækning",I317="Frakørselsflettestrækning",I317="Tilkørselsflettestrækning"),OR(Inddata!S332="",Inddata!S332&gt;(G317*1000))),G317*1000,IF(AND(OR(I317="Motorvejsstrækning",I317="Frakørselsflettestrækning",I317="Tilkørselsflettestrækning"),Inddata!S332&gt;0),Inddata!S332,"Irrelevant")))</f>
        <v>Irrelevant</v>
      </c>
      <c r="S317" s="4" t="str">
        <f>IF(AND(OR(I317="Motorvejsstrækning",I317="Frakørselsflettestrækning",I317="Tilkørselsflettestrækning"),Inddata!T332=""),"Lige",IF(AND(OR(I317="Motorvejsstrækning",I317="Frakørselsflettestrækning",I317="Tilkørselsflettestrækning"),Inddata!T332&gt;10),Inddata!T332,"Irrelevant"))</f>
        <v>Irrelevant</v>
      </c>
      <c r="T317" s="4" t="str">
        <f>IF(S317="Lige",0,IF(R317="Irrelevant","Irrelevant",IF(AND(OR(I317="Motorvejsstrækning",I317="Frakørselsflettestrækning",I317="Tilkørselsflettestrækning"),OR(Inddata!U332="",Inddata!U332&gt;(G317*1000-R317))),G317*1000-R317,IF(AND(OR(I317="Motorvejsstrækning",I317="Frakørselsflettestrækning",I317="Tilkørselsflettestrækning"),Inddata!U332&gt;0),Inddata!U332,"Irrelevant"))))</f>
        <v>Irrelevant</v>
      </c>
      <c r="U317" s="4" t="str">
        <f>IF(AND(OR(I317="Motorvejsstrækning",I317="Frakørselsflettestrækning",I317="Tilkørselsflettestrækning",I317="Frakørselsrampe",I317="Tilkørselsrampe"),Inddata!V332=""),"Nej",IF(OR(I317="Motorvejsstrækning",I317="Frakørselsflettestrækning",I317="Tilkørselsflettestrækning",I317="Frakørselsrampe",I317="Tilkørselsrampe"),Inddata!V332,"Irrelevant"))</f>
        <v>Irrelevant</v>
      </c>
      <c r="V317" s="4" t="str">
        <f>IF(W317="Lige",IF(AND(OR(I317="Frakørselsrampe",I317="Tilkørselsrampe"),Inddata!W332=""),"Lige ruderrampe",IF(OR(I317="Frakørselsrampe",I317="Tilkørselsrampe"),Inddata!W332,"Irrelevant")),"Irrelevant")</f>
        <v>Irrelevant</v>
      </c>
      <c r="W317" s="4" t="str">
        <f>IF(AND(OR(I317="Frakørselsrampe",I317="Tilkørselsrampe"),Inddata!X332=""),"Lige",IF(AND(OR(I317="Frakørselsrampe",I317="Tilkørselsrampe"),Inddata!X332&gt;10),Inddata!X332,"Irrelevant"))</f>
        <v>Irrelevant</v>
      </c>
      <c r="X317" s="4" t="str">
        <f>IF(AND(OR(I317="Frakørselsrampe",I317="Tilkørselsrampe"),OR(Inddata!Y332="",Inddata!Y332&gt;(G317*1000))),G317*1000,IF(AND(OR(I317="Frakørselsrampe",I317="Tilkørselsrampe"),Inddata!Y332&gt;0),Inddata!Y332,"Irrelevant"))</f>
        <v>Irrelevant</v>
      </c>
      <c r="Y317" s="4" t="str">
        <f>IF(AND(I317="Frakørselsrampe",Inddata!Z332=""),95,IF(AND(I317="Tilkørselsrampe",Inddata!Z332=""),45,IF(AND(OR(I317="Frakørselsrampe",I317="Tilkørselsrampe"),Inddata!Z332&gt;4,Inddata!Z332&lt;200),Inddata!Z332,"Irrelevant")))</f>
        <v>Irrelevant</v>
      </c>
      <c r="Z317" s="4" t="str">
        <f>IF(AND(OR(I317="Frakørselsrampe",I317="Tilkørselsrampe"),Inddata!AA332=""),"Lige",IF(AND(OR(I317="Frakørselsrampe",I317="Tilkørselsrampe"),Inddata!AA332&gt;10),Inddata!AA332,"Irrelevant"))</f>
        <v>Irrelevant</v>
      </c>
      <c r="AA317" s="4" t="str">
        <f>IF(X317="Irrelevant","Irrelevant",IF(AND(OR(I317="Frakørselsrampe",I317="Tilkørselsrampe"),OR(Inddata!AB332="",Inddata!AB332&gt;(G317*1000-X317))),G317*1000-X317,IF(AND(OR(I317="Frakørselsrampe",I317="Tilkørselsrampe"),Inddata!AB332&gt;0),Inddata!AB332,"Irrelevant")))</f>
        <v>Irrelevant</v>
      </c>
      <c r="AB317" s="4" t="str">
        <f>IF(AND(I317="Frakørselsrampe",Inddata!AC332=""),60,IF(AND(I317="Tilkørselsrampe",Inddata!AC332=""),80,IF(AND(OR(I317="Frakørselsrampe",I317="Tilkørselsrampe"),Inddata!AC332&gt;4,Inddata!AC332&lt;200),Inddata!AC332,"Irrelevant")))</f>
        <v>Irrelevant</v>
      </c>
      <c r="AC317" s="4" t="str">
        <f>IF(AND(OR(I317="Motorvejsstrækning",I317="Frakørselsflettestrækning",I317="Tilkørselsflettestrækning"),Inddata!AD332=""),"Nej",IF(OR(I317="Motorvejsstrækning",I317="Frakørselsflettestrækning",I317="Tilkørselsflettestrækning"),Inddata!AD332,"Irrelevant"))</f>
        <v>Irrelevant</v>
      </c>
      <c r="AD317" s="4" t="str">
        <f>IF(AND(OR(I317="Motorvejsstrækning",I317="Frakørselsflettestrækning",I317="Tilkørselsflettestrækning"),Inddata!AE332=""),"130 km/t",IF(OR(I317="Motorvejsstrækning",I317="Frakørselsflettestrækning",I317="Tilkørselsflettestrækning"),Inddata!AE332,"Irrelevant"))</f>
        <v>Irrelevant</v>
      </c>
      <c r="AE317" s="4" t="str">
        <f>IF(AND(I317="Tilkørselsflettestrækning",Inddata!AF332=""),"Nej",IF(I317="Tilkørselsflettestrækning",Inddata!AF332,"Irrelevant"))</f>
        <v>Irrelevant</v>
      </c>
      <c r="AF317" s="4" t="str">
        <f>IF(AND(AE317="Ja",Inddata!AG332&gt;0,Inddata!AG332&lt;1.00000001),Inddata!AG332,IF(OR(AE317="Nej",AE317="Ja"),0,"Irrelevant"))</f>
        <v>Irrelevant</v>
      </c>
    </row>
    <row r="318" spans="1:32" x14ac:dyDescent="0.25">
      <c r="A318" s="4" t="str">
        <f>IF(Inddata!A333="","",Inddata!A333)</f>
        <v/>
      </c>
      <c r="B318" s="4" t="str">
        <f>IF(Inddata!B333="","",Inddata!B333)</f>
        <v/>
      </c>
      <c r="C318" s="4" t="str">
        <f>IF(Inddata!C333="","",Inddata!C333)</f>
        <v/>
      </c>
      <c r="D318" s="4" t="str">
        <f>IF(Inddata!D333="","",Inddata!D333)</f>
        <v/>
      </c>
      <c r="E318" s="4" t="str">
        <f>IF(Inddata!E333="","",Inddata!E333)</f>
        <v/>
      </c>
      <c r="F318" s="4" t="str">
        <f>IF(Inddata!F333="","",Inddata!F333)</f>
        <v/>
      </c>
      <c r="G318" s="4">
        <f>IF(Inddata!G333="","",Inddata!G333)</f>
        <v>0</v>
      </c>
      <c r="H318" s="4" t="str">
        <f>IF(Inddata!H333&gt;0.5,Inddata!H333,"")</f>
        <v/>
      </c>
      <c r="I318" s="4" t="str">
        <f>IF(Inddata!I333="","",Inddata!I333)</f>
        <v/>
      </c>
      <c r="J318" s="4" t="str">
        <f>IF(AND(OR(I318="Motorvejsstrækning",I318="Frakørselsflettestrækning",I318="Tilkørselsflettestrækning"),Inddata!K333=""),2,IF(AND(OR(I318="Motorvejsstrækning",I318="Frakørselsflettestrækning",I318="Tilkørselsflettestrækning"),Inddata!K333&gt;0.5,Inddata!K333&lt;21),Inddata!K333,"Irrelevant"))</f>
        <v>Irrelevant</v>
      </c>
      <c r="K318" s="4" t="str">
        <f>IF(AND(OR(I318="Motorvejsstrækning",I318="Frakørselsflettestrækning",I318="Tilkørselsflettestrækning",I318="Frakørselsrampe",I318="Tilkørselsrampe"),Inddata!L333=""),3.5,IF(AND(OR(I318="Motorvejsstrækning",I318="Frakørselsflettestrækning",I318="Tilkørselsflettestrækning",I318="Frakørselsrampe",I318="Tilkørselsrampe"),Inddata!L333&gt;1.5,Inddata!L333&lt;11),Inddata!L333,"Irrelevant"))</f>
        <v>Irrelevant</v>
      </c>
      <c r="L318" s="4" t="str">
        <f>IF(AND(I318="Motorvejsstrækning",Inddata!M333=""),"Nej",IF(I318="Motorvejsstrækning",Inddata!M333,"Irrelevant"))</f>
        <v>Irrelevant</v>
      </c>
      <c r="M318" s="4" t="str">
        <f>IF(AND(L318="Ja",Inddata!N333&gt;0,Inddata!N333&lt;1.00000001),Inddata!N333,IF(OR(L318="Nej",L318="Ja"),0,"Irrelevant"))</f>
        <v>Irrelevant</v>
      </c>
      <c r="N318" s="4" t="str">
        <f>IF(AND(OR(I318="Motorvejsstrækning",I318="Frakørselsflettestrækning",I318="Tilkørselsflettestrækning"),Inddata!O333=""),3,IF(AND(OR(I318="Motorvejsstrækning",I318="Frakørselsflettestrækning",I318="Tilkørselsflettestrækning"),Inddata!O333&lt;11,Inddata!O333&gt;-0.00000001),Inddata!O333,"Irrelevant"))</f>
        <v>Irrelevant</v>
      </c>
      <c r="O318" s="4" t="str">
        <f>IF(AND(OR(I318="Motorvejsstrækning",I318="Frakørselsflettestrækning",I318="Tilkørselsflettestrækning",I318="Frakørselsrampe",I318="Tilkørselsrampe"),Inddata!P333=""),0.5,IF(AND(OR(I318="Motorvejsstrækning",I318="Frakørselsflettestrækning",I318="Tilkørselsflettestrækning",I318="Frakørselsrampe",I318="Tilkørselsrampe"),Inddata!P333&gt;-0.00000001,Inddata!P333&lt;11),Inddata!P333,"Irrelevant"))</f>
        <v>Irrelevant</v>
      </c>
      <c r="P318" s="4" t="str">
        <f>IF(AND(OR(I318="Motorvejsstrækning",I318="Frakørselsflettestrækning",I318="Tilkørselsflettestrækning"),Inddata!Q333=""),5,IF(AND(OR(I318="Motorvejsstrækning",I318="Frakørselsflettestrækning",I318="Tilkørselsflettestrækning"),Inddata!Q333&gt;-0.00000001,Inddata!Q333&lt;101),Inddata!Q333,"Irrelevant"))</f>
        <v>Irrelevant</v>
      </c>
      <c r="Q318" s="4" t="str">
        <f>IF(AND(OR(I318="Motorvejsstrækning",I318="Frakørselsflettestrækning",I318="Tilkørselsflettestrækning"),Inddata!R333=""),"Lige",IF(AND(OR(I318="Motorvejsstrækning",I318="Frakørselsflettestrækning",I318="Tilkørselsflettestrækning"),Inddata!R333&gt;10),Inddata!R333,"Irrelevant"))</f>
        <v>Irrelevant</v>
      </c>
      <c r="R318" s="4" t="str">
        <f>IF(Q318="Lige",0,IF(AND(OR(I318="Motorvejsstrækning",I318="Frakørselsflettestrækning",I318="Tilkørselsflettestrækning"),OR(Inddata!S333="",Inddata!S333&gt;(G318*1000))),G318*1000,IF(AND(OR(I318="Motorvejsstrækning",I318="Frakørselsflettestrækning",I318="Tilkørselsflettestrækning"),Inddata!S333&gt;0),Inddata!S333,"Irrelevant")))</f>
        <v>Irrelevant</v>
      </c>
      <c r="S318" s="4" t="str">
        <f>IF(AND(OR(I318="Motorvejsstrækning",I318="Frakørselsflettestrækning",I318="Tilkørselsflettestrækning"),Inddata!T333=""),"Lige",IF(AND(OR(I318="Motorvejsstrækning",I318="Frakørselsflettestrækning",I318="Tilkørselsflettestrækning"),Inddata!T333&gt;10),Inddata!T333,"Irrelevant"))</f>
        <v>Irrelevant</v>
      </c>
      <c r="T318" s="4" t="str">
        <f>IF(S318="Lige",0,IF(R318="Irrelevant","Irrelevant",IF(AND(OR(I318="Motorvejsstrækning",I318="Frakørselsflettestrækning",I318="Tilkørselsflettestrækning"),OR(Inddata!U333="",Inddata!U333&gt;(G318*1000-R318))),G318*1000-R318,IF(AND(OR(I318="Motorvejsstrækning",I318="Frakørselsflettestrækning",I318="Tilkørselsflettestrækning"),Inddata!U333&gt;0),Inddata!U333,"Irrelevant"))))</f>
        <v>Irrelevant</v>
      </c>
      <c r="U318" s="4" t="str">
        <f>IF(AND(OR(I318="Motorvejsstrækning",I318="Frakørselsflettestrækning",I318="Tilkørselsflettestrækning",I318="Frakørselsrampe",I318="Tilkørselsrampe"),Inddata!V333=""),"Nej",IF(OR(I318="Motorvejsstrækning",I318="Frakørselsflettestrækning",I318="Tilkørselsflettestrækning",I318="Frakørselsrampe",I318="Tilkørselsrampe"),Inddata!V333,"Irrelevant"))</f>
        <v>Irrelevant</v>
      </c>
      <c r="V318" s="4" t="str">
        <f>IF(W318="Lige",IF(AND(OR(I318="Frakørselsrampe",I318="Tilkørselsrampe"),Inddata!W333=""),"Lige ruderrampe",IF(OR(I318="Frakørselsrampe",I318="Tilkørselsrampe"),Inddata!W333,"Irrelevant")),"Irrelevant")</f>
        <v>Irrelevant</v>
      </c>
      <c r="W318" s="4" t="str">
        <f>IF(AND(OR(I318="Frakørselsrampe",I318="Tilkørselsrampe"),Inddata!X333=""),"Lige",IF(AND(OR(I318="Frakørselsrampe",I318="Tilkørselsrampe"),Inddata!X333&gt;10),Inddata!X333,"Irrelevant"))</f>
        <v>Irrelevant</v>
      </c>
      <c r="X318" s="4" t="str">
        <f>IF(AND(OR(I318="Frakørselsrampe",I318="Tilkørselsrampe"),OR(Inddata!Y333="",Inddata!Y333&gt;(G318*1000))),G318*1000,IF(AND(OR(I318="Frakørselsrampe",I318="Tilkørselsrampe"),Inddata!Y333&gt;0),Inddata!Y333,"Irrelevant"))</f>
        <v>Irrelevant</v>
      </c>
      <c r="Y318" s="4" t="str">
        <f>IF(AND(I318="Frakørselsrampe",Inddata!Z333=""),95,IF(AND(I318="Tilkørselsrampe",Inddata!Z333=""),45,IF(AND(OR(I318="Frakørselsrampe",I318="Tilkørselsrampe"),Inddata!Z333&gt;4,Inddata!Z333&lt;200),Inddata!Z333,"Irrelevant")))</f>
        <v>Irrelevant</v>
      </c>
      <c r="Z318" s="4" t="str">
        <f>IF(AND(OR(I318="Frakørselsrampe",I318="Tilkørselsrampe"),Inddata!AA333=""),"Lige",IF(AND(OR(I318="Frakørselsrampe",I318="Tilkørselsrampe"),Inddata!AA333&gt;10),Inddata!AA333,"Irrelevant"))</f>
        <v>Irrelevant</v>
      </c>
      <c r="AA318" s="4" t="str">
        <f>IF(X318="Irrelevant","Irrelevant",IF(AND(OR(I318="Frakørselsrampe",I318="Tilkørselsrampe"),OR(Inddata!AB333="",Inddata!AB333&gt;(G318*1000-X318))),G318*1000-X318,IF(AND(OR(I318="Frakørselsrampe",I318="Tilkørselsrampe"),Inddata!AB333&gt;0),Inddata!AB333,"Irrelevant")))</f>
        <v>Irrelevant</v>
      </c>
      <c r="AB318" s="4" t="str">
        <f>IF(AND(I318="Frakørselsrampe",Inddata!AC333=""),60,IF(AND(I318="Tilkørselsrampe",Inddata!AC333=""),80,IF(AND(OR(I318="Frakørselsrampe",I318="Tilkørselsrampe"),Inddata!AC333&gt;4,Inddata!AC333&lt;200),Inddata!AC333,"Irrelevant")))</f>
        <v>Irrelevant</v>
      </c>
      <c r="AC318" s="4" t="str">
        <f>IF(AND(OR(I318="Motorvejsstrækning",I318="Frakørselsflettestrækning",I318="Tilkørselsflettestrækning"),Inddata!AD333=""),"Nej",IF(OR(I318="Motorvejsstrækning",I318="Frakørselsflettestrækning",I318="Tilkørselsflettestrækning"),Inddata!AD333,"Irrelevant"))</f>
        <v>Irrelevant</v>
      </c>
      <c r="AD318" s="4" t="str">
        <f>IF(AND(OR(I318="Motorvejsstrækning",I318="Frakørselsflettestrækning",I318="Tilkørselsflettestrækning"),Inddata!AE333=""),"130 km/t",IF(OR(I318="Motorvejsstrækning",I318="Frakørselsflettestrækning",I318="Tilkørselsflettestrækning"),Inddata!AE333,"Irrelevant"))</f>
        <v>Irrelevant</v>
      </c>
      <c r="AE318" s="4" t="str">
        <f>IF(AND(I318="Tilkørselsflettestrækning",Inddata!AF333=""),"Nej",IF(I318="Tilkørselsflettestrækning",Inddata!AF333,"Irrelevant"))</f>
        <v>Irrelevant</v>
      </c>
      <c r="AF318" s="4" t="str">
        <f>IF(AND(AE318="Ja",Inddata!AG333&gt;0,Inddata!AG333&lt;1.00000001),Inddata!AG333,IF(OR(AE318="Nej",AE318="Ja"),0,"Irrelevant"))</f>
        <v>Irrelevant</v>
      </c>
    </row>
    <row r="319" spans="1:32" x14ac:dyDescent="0.25">
      <c r="A319" s="4" t="str">
        <f>IF(Inddata!A334="","",Inddata!A334)</f>
        <v/>
      </c>
      <c r="B319" s="4" t="str">
        <f>IF(Inddata!B334="","",Inddata!B334)</f>
        <v/>
      </c>
      <c r="C319" s="4" t="str">
        <f>IF(Inddata!C334="","",Inddata!C334)</f>
        <v/>
      </c>
      <c r="D319" s="4" t="str">
        <f>IF(Inddata!D334="","",Inddata!D334)</f>
        <v/>
      </c>
      <c r="E319" s="4" t="str">
        <f>IF(Inddata!E334="","",Inddata!E334)</f>
        <v/>
      </c>
      <c r="F319" s="4" t="str">
        <f>IF(Inddata!F334="","",Inddata!F334)</f>
        <v/>
      </c>
      <c r="G319" s="4">
        <f>IF(Inddata!G334="","",Inddata!G334)</f>
        <v>0</v>
      </c>
      <c r="H319" s="4" t="str">
        <f>IF(Inddata!H334&gt;0.5,Inddata!H334,"")</f>
        <v/>
      </c>
      <c r="I319" s="4" t="str">
        <f>IF(Inddata!I334="","",Inddata!I334)</f>
        <v/>
      </c>
      <c r="J319" s="4" t="str">
        <f>IF(AND(OR(I319="Motorvejsstrækning",I319="Frakørselsflettestrækning",I319="Tilkørselsflettestrækning"),Inddata!K334=""),2,IF(AND(OR(I319="Motorvejsstrækning",I319="Frakørselsflettestrækning",I319="Tilkørselsflettestrækning"),Inddata!K334&gt;0.5,Inddata!K334&lt;21),Inddata!K334,"Irrelevant"))</f>
        <v>Irrelevant</v>
      </c>
      <c r="K319" s="4" t="str">
        <f>IF(AND(OR(I319="Motorvejsstrækning",I319="Frakørselsflettestrækning",I319="Tilkørselsflettestrækning",I319="Frakørselsrampe",I319="Tilkørselsrampe"),Inddata!L334=""),3.5,IF(AND(OR(I319="Motorvejsstrækning",I319="Frakørselsflettestrækning",I319="Tilkørselsflettestrækning",I319="Frakørselsrampe",I319="Tilkørselsrampe"),Inddata!L334&gt;1.5,Inddata!L334&lt;11),Inddata!L334,"Irrelevant"))</f>
        <v>Irrelevant</v>
      </c>
      <c r="L319" s="4" t="str">
        <f>IF(AND(I319="Motorvejsstrækning",Inddata!M334=""),"Nej",IF(I319="Motorvejsstrækning",Inddata!M334,"Irrelevant"))</f>
        <v>Irrelevant</v>
      </c>
      <c r="M319" s="4" t="str">
        <f>IF(AND(L319="Ja",Inddata!N334&gt;0,Inddata!N334&lt;1.00000001),Inddata!N334,IF(OR(L319="Nej",L319="Ja"),0,"Irrelevant"))</f>
        <v>Irrelevant</v>
      </c>
      <c r="N319" s="4" t="str">
        <f>IF(AND(OR(I319="Motorvejsstrækning",I319="Frakørselsflettestrækning",I319="Tilkørselsflettestrækning"),Inddata!O334=""),3,IF(AND(OR(I319="Motorvejsstrækning",I319="Frakørselsflettestrækning",I319="Tilkørselsflettestrækning"),Inddata!O334&lt;11,Inddata!O334&gt;-0.00000001),Inddata!O334,"Irrelevant"))</f>
        <v>Irrelevant</v>
      </c>
      <c r="O319" s="4" t="str">
        <f>IF(AND(OR(I319="Motorvejsstrækning",I319="Frakørselsflettestrækning",I319="Tilkørselsflettestrækning",I319="Frakørselsrampe",I319="Tilkørselsrampe"),Inddata!P334=""),0.5,IF(AND(OR(I319="Motorvejsstrækning",I319="Frakørselsflettestrækning",I319="Tilkørselsflettestrækning",I319="Frakørselsrampe",I319="Tilkørselsrampe"),Inddata!P334&gt;-0.00000001,Inddata!P334&lt;11),Inddata!P334,"Irrelevant"))</f>
        <v>Irrelevant</v>
      </c>
      <c r="P319" s="4" t="str">
        <f>IF(AND(OR(I319="Motorvejsstrækning",I319="Frakørselsflettestrækning",I319="Tilkørselsflettestrækning"),Inddata!Q334=""),5,IF(AND(OR(I319="Motorvejsstrækning",I319="Frakørselsflettestrækning",I319="Tilkørselsflettestrækning"),Inddata!Q334&gt;-0.00000001,Inddata!Q334&lt;101),Inddata!Q334,"Irrelevant"))</f>
        <v>Irrelevant</v>
      </c>
      <c r="Q319" s="4" t="str">
        <f>IF(AND(OR(I319="Motorvejsstrækning",I319="Frakørselsflettestrækning",I319="Tilkørselsflettestrækning"),Inddata!R334=""),"Lige",IF(AND(OR(I319="Motorvejsstrækning",I319="Frakørselsflettestrækning",I319="Tilkørselsflettestrækning"),Inddata!R334&gt;10),Inddata!R334,"Irrelevant"))</f>
        <v>Irrelevant</v>
      </c>
      <c r="R319" s="4" t="str">
        <f>IF(Q319="Lige",0,IF(AND(OR(I319="Motorvejsstrækning",I319="Frakørselsflettestrækning",I319="Tilkørselsflettestrækning"),OR(Inddata!S334="",Inddata!S334&gt;(G319*1000))),G319*1000,IF(AND(OR(I319="Motorvejsstrækning",I319="Frakørselsflettestrækning",I319="Tilkørselsflettestrækning"),Inddata!S334&gt;0),Inddata!S334,"Irrelevant")))</f>
        <v>Irrelevant</v>
      </c>
      <c r="S319" s="4" t="str">
        <f>IF(AND(OR(I319="Motorvejsstrækning",I319="Frakørselsflettestrækning",I319="Tilkørselsflettestrækning"),Inddata!T334=""),"Lige",IF(AND(OR(I319="Motorvejsstrækning",I319="Frakørselsflettestrækning",I319="Tilkørselsflettestrækning"),Inddata!T334&gt;10),Inddata!T334,"Irrelevant"))</f>
        <v>Irrelevant</v>
      </c>
      <c r="T319" s="4" t="str">
        <f>IF(S319="Lige",0,IF(R319="Irrelevant","Irrelevant",IF(AND(OR(I319="Motorvejsstrækning",I319="Frakørselsflettestrækning",I319="Tilkørselsflettestrækning"),OR(Inddata!U334="",Inddata!U334&gt;(G319*1000-R319))),G319*1000-R319,IF(AND(OR(I319="Motorvejsstrækning",I319="Frakørselsflettestrækning",I319="Tilkørselsflettestrækning"),Inddata!U334&gt;0),Inddata!U334,"Irrelevant"))))</f>
        <v>Irrelevant</v>
      </c>
      <c r="U319" s="4" t="str">
        <f>IF(AND(OR(I319="Motorvejsstrækning",I319="Frakørselsflettestrækning",I319="Tilkørselsflettestrækning",I319="Frakørselsrampe",I319="Tilkørselsrampe"),Inddata!V334=""),"Nej",IF(OR(I319="Motorvejsstrækning",I319="Frakørselsflettestrækning",I319="Tilkørselsflettestrækning",I319="Frakørselsrampe",I319="Tilkørselsrampe"),Inddata!V334,"Irrelevant"))</f>
        <v>Irrelevant</v>
      </c>
      <c r="V319" s="4" t="str">
        <f>IF(W319="Lige",IF(AND(OR(I319="Frakørselsrampe",I319="Tilkørselsrampe"),Inddata!W334=""),"Lige ruderrampe",IF(OR(I319="Frakørselsrampe",I319="Tilkørselsrampe"),Inddata!W334,"Irrelevant")),"Irrelevant")</f>
        <v>Irrelevant</v>
      </c>
      <c r="W319" s="4" t="str">
        <f>IF(AND(OR(I319="Frakørselsrampe",I319="Tilkørselsrampe"),Inddata!X334=""),"Lige",IF(AND(OR(I319="Frakørselsrampe",I319="Tilkørselsrampe"),Inddata!X334&gt;10),Inddata!X334,"Irrelevant"))</f>
        <v>Irrelevant</v>
      </c>
      <c r="X319" s="4" t="str">
        <f>IF(AND(OR(I319="Frakørselsrampe",I319="Tilkørselsrampe"),OR(Inddata!Y334="",Inddata!Y334&gt;(G319*1000))),G319*1000,IF(AND(OR(I319="Frakørselsrampe",I319="Tilkørselsrampe"),Inddata!Y334&gt;0),Inddata!Y334,"Irrelevant"))</f>
        <v>Irrelevant</v>
      </c>
      <c r="Y319" s="4" t="str">
        <f>IF(AND(I319="Frakørselsrampe",Inddata!Z334=""),95,IF(AND(I319="Tilkørselsrampe",Inddata!Z334=""),45,IF(AND(OR(I319="Frakørselsrampe",I319="Tilkørselsrampe"),Inddata!Z334&gt;4,Inddata!Z334&lt;200),Inddata!Z334,"Irrelevant")))</f>
        <v>Irrelevant</v>
      </c>
      <c r="Z319" s="4" t="str">
        <f>IF(AND(OR(I319="Frakørselsrampe",I319="Tilkørselsrampe"),Inddata!AA334=""),"Lige",IF(AND(OR(I319="Frakørselsrampe",I319="Tilkørselsrampe"),Inddata!AA334&gt;10),Inddata!AA334,"Irrelevant"))</f>
        <v>Irrelevant</v>
      </c>
      <c r="AA319" s="4" t="str">
        <f>IF(X319="Irrelevant","Irrelevant",IF(AND(OR(I319="Frakørselsrampe",I319="Tilkørselsrampe"),OR(Inddata!AB334="",Inddata!AB334&gt;(G319*1000-X319))),G319*1000-X319,IF(AND(OR(I319="Frakørselsrampe",I319="Tilkørselsrampe"),Inddata!AB334&gt;0),Inddata!AB334,"Irrelevant")))</f>
        <v>Irrelevant</v>
      </c>
      <c r="AB319" s="4" t="str">
        <f>IF(AND(I319="Frakørselsrampe",Inddata!AC334=""),60,IF(AND(I319="Tilkørselsrampe",Inddata!AC334=""),80,IF(AND(OR(I319="Frakørselsrampe",I319="Tilkørselsrampe"),Inddata!AC334&gt;4,Inddata!AC334&lt;200),Inddata!AC334,"Irrelevant")))</f>
        <v>Irrelevant</v>
      </c>
      <c r="AC319" s="4" t="str">
        <f>IF(AND(OR(I319="Motorvejsstrækning",I319="Frakørselsflettestrækning",I319="Tilkørselsflettestrækning"),Inddata!AD334=""),"Nej",IF(OR(I319="Motorvejsstrækning",I319="Frakørselsflettestrækning",I319="Tilkørselsflettestrækning"),Inddata!AD334,"Irrelevant"))</f>
        <v>Irrelevant</v>
      </c>
      <c r="AD319" s="4" t="str">
        <f>IF(AND(OR(I319="Motorvejsstrækning",I319="Frakørselsflettestrækning",I319="Tilkørselsflettestrækning"),Inddata!AE334=""),"130 km/t",IF(OR(I319="Motorvejsstrækning",I319="Frakørselsflettestrækning",I319="Tilkørselsflettestrækning"),Inddata!AE334,"Irrelevant"))</f>
        <v>Irrelevant</v>
      </c>
      <c r="AE319" s="4" t="str">
        <f>IF(AND(I319="Tilkørselsflettestrækning",Inddata!AF334=""),"Nej",IF(I319="Tilkørselsflettestrækning",Inddata!AF334,"Irrelevant"))</f>
        <v>Irrelevant</v>
      </c>
      <c r="AF319" s="4" t="str">
        <f>IF(AND(AE319="Ja",Inddata!AG334&gt;0,Inddata!AG334&lt;1.00000001),Inddata!AG334,IF(OR(AE319="Nej",AE319="Ja"),0,"Irrelevant"))</f>
        <v>Irrelevant</v>
      </c>
    </row>
    <row r="320" spans="1:32" x14ac:dyDescent="0.25">
      <c r="A320" s="4" t="str">
        <f>IF(Inddata!A335="","",Inddata!A335)</f>
        <v/>
      </c>
      <c r="B320" s="4" t="str">
        <f>IF(Inddata!B335="","",Inddata!B335)</f>
        <v/>
      </c>
      <c r="C320" s="4" t="str">
        <f>IF(Inddata!C335="","",Inddata!C335)</f>
        <v/>
      </c>
      <c r="D320" s="4" t="str">
        <f>IF(Inddata!D335="","",Inddata!D335)</f>
        <v/>
      </c>
      <c r="E320" s="4" t="str">
        <f>IF(Inddata!E335="","",Inddata!E335)</f>
        <v/>
      </c>
      <c r="F320" s="4" t="str">
        <f>IF(Inddata!F335="","",Inddata!F335)</f>
        <v/>
      </c>
      <c r="G320" s="4">
        <f>IF(Inddata!G335="","",Inddata!G335)</f>
        <v>0</v>
      </c>
      <c r="H320" s="4" t="str">
        <f>IF(Inddata!H335&gt;0.5,Inddata!H335,"")</f>
        <v/>
      </c>
      <c r="I320" s="4" t="str">
        <f>IF(Inddata!I335="","",Inddata!I335)</f>
        <v/>
      </c>
      <c r="J320" s="4" t="str">
        <f>IF(AND(OR(I320="Motorvejsstrækning",I320="Frakørselsflettestrækning",I320="Tilkørselsflettestrækning"),Inddata!K335=""),2,IF(AND(OR(I320="Motorvejsstrækning",I320="Frakørselsflettestrækning",I320="Tilkørselsflettestrækning"),Inddata!K335&gt;0.5,Inddata!K335&lt;21),Inddata!K335,"Irrelevant"))</f>
        <v>Irrelevant</v>
      </c>
      <c r="K320" s="4" t="str">
        <f>IF(AND(OR(I320="Motorvejsstrækning",I320="Frakørselsflettestrækning",I320="Tilkørselsflettestrækning",I320="Frakørselsrampe",I320="Tilkørselsrampe"),Inddata!L335=""),3.5,IF(AND(OR(I320="Motorvejsstrækning",I320="Frakørselsflettestrækning",I320="Tilkørselsflettestrækning",I320="Frakørselsrampe",I320="Tilkørselsrampe"),Inddata!L335&gt;1.5,Inddata!L335&lt;11),Inddata!L335,"Irrelevant"))</f>
        <v>Irrelevant</v>
      </c>
      <c r="L320" s="4" t="str">
        <f>IF(AND(I320="Motorvejsstrækning",Inddata!M335=""),"Nej",IF(I320="Motorvejsstrækning",Inddata!M335,"Irrelevant"))</f>
        <v>Irrelevant</v>
      </c>
      <c r="M320" s="4" t="str">
        <f>IF(AND(L320="Ja",Inddata!N335&gt;0,Inddata!N335&lt;1.00000001),Inddata!N335,IF(OR(L320="Nej",L320="Ja"),0,"Irrelevant"))</f>
        <v>Irrelevant</v>
      </c>
      <c r="N320" s="4" t="str">
        <f>IF(AND(OR(I320="Motorvejsstrækning",I320="Frakørselsflettestrækning",I320="Tilkørselsflettestrækning"),Inddata!O335=""),3,IF(AND(OR(I320="Motorvejsstrækning",I320="Frakørselsflettestrækning",I320="Tilkørselsflettestrækning"),Inddata!O335&lt;11,Inddata!O335&gt;-0.00000001),Inddata!O335,"Irrelevant"))</f>
        <v>Irrelevant</v>
      </c>
      <c r="O320" s="4" t="str">
        <f>IF(AND(OR(I320="Motorvejsstrækning",I320="Frakørselsflettestrækning",I320="Tilkørselsflettestrækning",I320="Frakørselsrampe",I320="Tilkørselsrampe"),Inddata!P335=""),0.5,IF(AND(OR(I320="Motorvejsstrækning",I320="Frakørselsflettestrækning",I320="Tilkørselsflettestrækning",I320="Frakørselsrampe",I320="Tilkørselsrampe"),Inddata!P335&gt;-0.00000001,Inddata!P335&lt;11),Inddata!P335,"Irrelevant"))</f>
        <v>Irrelevant</v>
      </c>
      <c r="P320" s="4" t="str">
        <f>IF(AND(OR(I320="Motorvejsstrækning",I320="Frakørselsflettestrækning",I320="Tilkørselsflettestrækning"),Inddata!Q335=""),5,IF(AND(OR(I320="Motorvejsstrækning",I320="Frakørselsflettestrækning",I320="Tilkørselsflettestrækning"),Inddata!Q335&gt;-0.00000001,Inddata!Q335&lt;101),Inddata!Q335,"Irrelevant"))</f>
        <v>Irrelevant</v>
      </c>
      <c r="Q320" s="4" t="str">
        <f>IF(AND(OR(I320="Motorvejsstrækning",I320="Frakørselsflettestrækning",I320="Tilkørselsflettestrækning"),Inddata!R335=""),"Lige",IF(AND(OR(I320="Motorvejsstrækning",I320="Frakørselsflettestrækning",I320="Tilkørselsflettestrækning"),Inddata!R335&gt;10),Inddata!R335,"Irrelevant"))</f>
        <v>Irrelevant</v>
      </c>
      <c r="R320" s="4" t="str">
        <f>IF(Q320="Lige",0,IF(AND(OR(I320="Motorvejsstrækning",I320="Frakørselsflettestrækning",I320="Tilkørselsflettestrækning"),OR(Inddata!S335="",Inddata!S335&gt;(G320*1000))),G320*1000,IF(AND(OR(I320="Motorvejsstrækning",I320="Frakørselsflettestrækning",I320="Tilkørselsflettestrækning"),Inddata!S335&gt;0),Inddata!S335,"Irrelevant")))</f>
        <v>Irrelevant</v>
      </c>
      <c r="S320" s="4" t="str">
        <f>IF(AND(OR(I320="Motorvejsstrækning",I320="Frakørselsflettestrækning",I320="Tilkørselsflettestrækning"),Inddata!T335=""),"Lige",IF(AND(OR(I320="Motorvejsstrækning",I320="Frakørselsflettestrækning",I320="Tilkørselsflettestrækning"),Inddata!T335&gt;10),Inddata!T335,"Irrelevant"))</f>
        <v>Irrelevant</v>
      </c>
      <c r="T320" s="4" t="str">
        <f>IF(S320="Lige",0,IF(R320="Irrelevant","Irrelevant",IF(AND(OR(I320="Motorvejsstrækning",I320="Frakørselsflettestrækning",I320="Tilkørselsflettestrækning"),OR(Inddata!U335="",Inddata!U335&gt;(G320*1000-R320))),G320*1000-R320,IF(AND(OR(I320="Motorvejsstrækning",I320="Frakørselsflettestrækning",I320="Tilkørselsflettestrækning"),Inddata!U335&gt;0),Inddata!U335,"Irrelevant"))))</f>
        <v>Irrelevant</v>
      </c>
      <c r="U320" s="4" t="str">
        <f>IF(AND(OR(I320="Motorvejsstrækning",I320="Frakørselsflettestrækning",I320="Tilkørselsflettestrækning",I320="Frakørselsrampe",I320="Tilkørselsrampe"),Inddata!V335=""),"Nej",IF(OR(I320="Motorvejsstrækning",I320="Frakørselsflettestrækning",I320="Tilkørselsflettestrækning",I320="Frakørselsrampe",I320="Tilkørselsrampe"),Inddata!V335,"Irrelevant"))</f>
        <v>Irrelevant</v>
      </c>
      <c r="V320" s="4" t="str">
        <f>IF(W320="Lige",IF(AND(OR(I320="Frakørselsrampe",I320="Tilkørselsrampe"),Inddata!W335=""),"Lige ruderrampe",IF(OR(I320="Frakørselsrampe",I320="Tilkørselsrampe"),Inddata!W335,"Irrelevant")),"Irrelevant")</f>
        <v>Irrelevant</v>
      </c>
      <c r="W320" s="4" t="str">
        <f>IF(AND(OR(I320="Frakørselsrampe",I320="Tilkørselsrampe"),Inddata!X335=""),"Lige",IF(AND(OR(I320="Frakørselsrampe",I320="Tilkørselsrampe"),Inddata!X335&gt;10),Inddata!X335,"Irrelevant"))</f>
        <v>Irrelevant</v>
      </c>
      <c r="X320" s="4" t="str">
        <f>IF(AND(OR(I320="Frakørselsrampe",I320="Tilkørselsrampe"),OR(Inddata!Y335="",Inddata!Y335&gt;(G320*1000))),G320*1000,IF(AND(OR(I320="Frakørselsrampe",I320="Tilkørselsrampe"),Inddata!Y335&gt;0),Inddata!Y335,"Irrelevant"))</f>
        <v>Irrelevant</v>
      </c>
      <c r="Y320" s="4" t="str">
        <f>IF(AND(I320="Frakørselsrampe",Inddata!Z335=""),95,IF(AND(I320="Tilkørselsrampe",Inddata!Z335=""),45,IF(AND(OR(I320="Frakørselsrampe",I320="Tilkørselsrampe"),Inddata!Z335&gt;4,Inddata!Z335&lt;200),Inddata!Z335,"Irrelevant")))</f>
        <v>Irrelevant</v>
      </c>
      <c r="Z320" s="4" t="str">
        <f>IF(AND(OR(I320="Frakørselsrampe",I320="Tilkørselsrampe"),Inddata!AA335=""),"Lige",IF(AND(OR(I320="Frakørselsrampe",I320="Tilkørselsrampe"),Inddata!AA335&gt;10),Inddata!AA335,"Irrelevant"))</f>
        <v>Irrelevant</v>
      </c>
      <c r="AA320" s="4" t="str">
        <f>IF(X320="Irrelevant","Irrelevant",IF(AND(OR(I320="Frakørselsrampe",I320="Tilkørselsrampe"),OR(Inddata!AB335="",Inddata!AB335&gt;(G320*1000-X320))),G320*1000-X320,IF(AND(OR(I320="Frakørselsrampe",I320="Tilkørselsrampe"),Inddata!AB335&gt;0),Inddata!AB335,"Irrelevant")))</f>
        <v>Irrelevant</v>
      </c>
      <c r="AB320" s="4" t="str">
        <f>IF(AND(I320="Frakørselsrampe",Inddata!AC335=""),60,IF(AND(I320="Tilkørselsrampe",Inddata!AC335=""),80,IF(AND(OR(I320="Frakørselsrampe",I320="Tilkørselsrampe"),Inddata!AC335&gt;4,Inddata!AC335&lt;200),Inddata!AC335,"Irrelevant")))</f>
        <v>Irrelevant</v>
      </c>
      <c r="AC320" s="4" t="str">
        <f>IF(AND(OR(I320="Motorvejsstrækning",I320="Frakørselsflettestrækning",I320="Tilkørselsflettestrækning"),Inddata!AD335=""),"Nej",IF(OR(I320="Motorvejsstrækning",I320="Frakørselsflettestrækning",I320="Tilkørselsflettestrækning"),Inddata!AD335,"Irrelevant"))</f>
        <v>Irrelevant</v>
      </c>
      <c r="AD320" s="4" t="str">
        <f>IF(AND(OR(I320="Motorvejsstrækning",I320="Frakørselsflettestrækning",I320="Tilkørselsflettestrækning"),Inddata!AE335=""),"130 km/t",IF(OR(I320="Motorvejsstrækning",I320="Frakørselsflettestrækning",I320="Tilkørselsflettestrækning"),Inddata!AE335,"Irrelevant"))</f>
        <v>Irrelevant</v>
      </c>
      <c r="AE320" s="4" t="str">
        <f>IF(AND(I320="Tilkørselsflettestrækning",Inddata!AF335=""),"Nej",IF(I320="Tilkørselsflettestrækning",Inddata!AF335,"Irrelevant"))</f>
        <v>Irrelevant</v>
      </c>
      <c r="AF320" s="4" t="str">
        <f>IF(AND(AE320="Ja",Inddata!AG335&gt;0,Inddata!AG335&lt;1.00000001),Inddata!AG335,IF(OR(AE320="Nej",AE320="Ja"),0,"Irrelevant"))</f>
        <v>Irrelevant</v>
      </c>
    </row>
    <row r="321" spans="1:32" x14ac:dyDescent="0.25">
      <c r="A321" s="4" t="str">
        <f>IF(Inddata!A336="","",Inddata!A336)</f>
        <v/>
      </c>
      <c r="B321" s="4" t="str">
        <f>IF(Inddata!B336="","",Inddata!B336)</f>
        <v/>
      </c>
      <c r="C321" s="4" t="str">
        <f>IF(Inddata!C336="","",Inddata!C336)</f>
        <v/>
      </c>
      <c r="D321" s="4" t="str">
        <f>IF(Inddata!D336="","",Inddata!D336)</f>
        <v/>
      </c>
      <c r="E321" s="4" t="str">
        <f>IF(Inddata!E336="","",Inddata!E336)</f>
        <v/>
      </c>
      <c r="F321" s="4" t="str">
        <f>IF(Inddata!F336="","",Inddata!F336)</f>
        <v/>
      </c>
      <c r="G321" s="4">
        <f>IF(Inddata!G336="","",Inddata!G336)</f>
        <v>0</v>
      </c>
      <c r="H321" s="4" t="str">
        <f>IF(Inddata!H336&gt;0.5,Inddata!H336,"")</f>
        <v/>
      </c>
      <c r="I321" s="4" t="str">
        <f>IF(Inddata!I336="","",Inddata!I336)</f>
        <v/>
      </c>
      <c r="J321" s="4" t="str">
        <f>IF(AND(OR(I321="Motorvejsstrækning",I321="Frakørselsflettestrækning",I321="Tilkørselsflettestrækning"),Inddata!K336=""),2,IF(AND(OR(I321="Motorvejsstrækning",I321="Frakørselsflettestrækning",I321="Tilkørselsflettestrækning"),Inddata!K336&gt;0.5,Inddata!K336&lt;21),Inddata!K336,"Irrelevant"))</f>
        <v>Irrelevant</v>
      </c>
      <c r="K321" s="4" t="str">
        <f>IF(AND(OR(I321="Motorvejsstrækning",I321="Frakørselsflettestrækning",I321="Tilkørselsflettestrækning",I321="Frakørselsrampe",I321="Tilkørselsrampe"),Inddata!L336=""),3.5,IF(AND(OR(I321="Motorvejsstrækning",I321="Frakørselsflettestrækning",I321="Tilkørselsflettestrækning",I321="Frakørselsrampe",I321="Tilkørselsrampe"),Inddata!L336&gt;1.5,Inddata!L336&lt;11),Inddata!L336,"Irrelevant"))</f>
        <v>Irrelevant</v>
      </c>
      <c r="L321" s="4" t="str">
        <f>IF(AND(I321="Motorvejsstrækning",Inddata!M336=""),"Nej",IF(I321="Motorvejsstrækning",Inddata!M336,"Irrelevant"))</f>
        <v>Irrelevant</v>
      </c>
      <c r="M321" s="4" t="str">
        <f>IF(AND(L321="Ja",Inddata!N336&gt;0,Inddata!N336&lt;1.00000001),Inddata!N336,IF(OR(L321="Nej",L321="Ja"),0,"Irrelevant"))</f>
        <v>Irrelevant</v>
      </c>
      <c r="N321" s="4" t="str">
        <f>IF(AND(OR(I321="Motorvejsstrækning",I321="Frakørselsflettestrækning",I321="Tilkørselsflettestrækning"),Inddata!O336=""),3,IF(AND(OR(I321="Motorvejsstrækning",I321="Frakørselsflettestrækning",I321="Tilkørselsflettestrækning"),Inddata!O336&lt;11,Inddata!O336&gt;-0.00000001),Inddata!O336,"Irrelevant"))</f>
        <v>Irrelevant</v>
      </c>
      <c r="O321" s="4" t="str">
        <f>IF(AND(OR(I321="Motorvejsstrækning",I321="Frakørselsflettestrækning",I321="Tilkørselsflettestrækning",I321="Frakørselsrampe",I321="Tilkørselsrampe"),Inddata!P336=""),0.5,IF(AND(OR(I321="Motorvejsstrækning",I321="Frakørselsflettestrækning",I321="Tilkørselsflettestrækning",I321="Frakørselsrampe",I321="Tilkørselsrampe"),Inddata!P336&gt;-0.00000001,Inddata!P336&lt;11),Inddata!P336,"Irrelevant"))</f>
        <v>Irrelevant</v>
      </c>
      <c r="P321" s="4" t="str">
        <f>IF(AND(OR(I321="Motorvejsstrækning",I321="Frakørselsflettestrækning",I321="Tilkørselsflettestrækning"),Inddata!Q336=""),5,IF(AND(OR(I321="Motorvejsstrækning",I321="Frakørselsflettestrækning",I321="Tilkørselsflettestrækning"),Inddata!Q336&gt;-0.00000001,Inddata!Q336&lt;101),Inddata!Q336,"Irrelevant"))</f>
        <v>Irrelevant</v>
      </c>
      <c r="Q321" s="4" t="str">
        <f>IF(AND(OR(I321="Motorvejsstrækning",I321="Frakørselsflettestrækning",I321="Tilkørselsflettestrækning"),Inddata!R336=""),"Lige",IF(AND(OR(I321="Motorvejsstrækning",I321="Frakørselsflettestrækning",I321="Tilkørselsflettestrækning"),Inddata!R336&gt;10),Inddata!R336,"Irrelevant"))</f>
        <v>Irrelevant</v>
      </c>
      <c r="R321" s="4" t="str">
        <f>IF(Q321="Lige",0,IF(AND(OR(I321="Motorvejsstrækning",I321="Frakørselsflettestrækning",I321="Tilkørselsflettestrækning"),OR(Inddata!S336="",Inddata!S336&gt;(G321*1000))),G321*1000,IF(AND(OR(I321="Motorvejsstrækning",I321="Frakørselsflettestrækning",I321="Tilkørselsflettestrækning"),Inddata!S336&gt;0),Inddata!S336,"Irrelevant")))</f>
        <v>Irrelevant</v>
      </c>
      <c r="S321" s="4" t="str">
        <f>IF(AND(OR(I321="Motorvejsstrækning",I321="Frakørselsflettestrækning",I321="Tilkørselsflettestrækning"),Inddata!T336=""),"Lige",IF(AND(OR(I321="Motorvejsstrækning",I321="Frakørselsflettestrækning",I321="Tilkørselsflettestrækning"),Inddata!T336&gt;10),Inddata!T336,"Irrelevant"))</f>
        <v>Irrelevant</v>
      </c>
      <c r="T321" s="4" t="str">
        <f>IF(S321="Lige",0,IF(R321="Irrelevant","Irrelevant",IF(AND(OR(I321="Motorvejsstrækning",I321="Frakørselsflettestrækning",I321="Tilkørselsflettestrækning"),OR(Inddata!U336="",Inddata!U336&gt;(G321*1000-R321))),G321*1000-R321,IF(AND(OR(I321="Motorvejsstrækning",I321="Frakørselsflettestrækning",I321="Tilkørselsflettestrækning"),Inddata!U336&gt;0),Inddata!U336,"Irrelevant"))))</f>
        <v>Irrelevant</v>
      </c>
      <c r="U321" s="4" t="str">
        <f>IF(AND(OR(I321="Motorvejsstrækning",I321="Frakørselsflettestrækning",I321="Tilkørselsflettestrækning",I321="Frakørselsrampe",I321="Tilkørselsrampe"),Inddata!V336=""),"Nej",IF(OR(I321="Motorvejsstrækning",I321="Frakørselsflettestrækning",I321="Tilkørselsflettestrækning",I321="Frakørselsrampe",I321="Tilkørselsrampe"),Inddata!V336,"Irrelevant"))</f>
        <v>Irrelevant</v>
      </c>
      <c r="V321" s="4" t="str">
        <f>IF(W321="Lige",IF(AND(OR(I321="Frakørselsrampe",I321="Tilkørselsrampe"),Inddata!W336=""),"Lige ruderrampe",IF(OR(I321="Frakørselsrampe",I321="Tilkørselsrampe"),Inddata!W336,"Irrelevant")),"Irrelevant")</f>
        <v>Irrelevant</v>
      </c>
      <c r="W321" s="4" t="str">
        <f>IF(AND(OR(I321="Frakørselsrampe",I321="Tilkørselsrampe"),Inddata!X336=""),"Lige",IF(AND(OR(I321="Frakørselsrampe",I321="Tilkørselsrampe"),Inddata!X336&gt;10),Inddata!X336,"Irrelevant"))</f>
        <v>Irrelevant</v>
      </c>
      <c r="X321" s="4" t="str">
        <f>IF(AND(OR(I321="Frakørselsrampe",I321="Tilkørselsrampe"),OR(Inddata!Y336="",Inddata!Y336&gt;(G321*1000))),G321*1000,IF(AND(OR(I321="Frakørselsrampe",I321="Tilkørselsrampe"),Inddata!Y336&gt;0),Inddata!Y336,"Irrelevant"))</f>
        <v>Irrelevant</v>
      </c>
      <c r="Y321" s="4" t="str">
        <f>IF(AND(I321="Frakørselsrampe",Inddata!Z336=""),95,IF(AND(I321="Tilkørselsrampe",Inddata!Z336=""),45,IF(AND(OR(I321="Frakørselsrampe",I321="Tilkørselsrampe"),Inddata!Z336&gt;4,Inddata!Z336&lt;200),Inddata!Z336,"Irrelevant")))</f>
        <v>Irrelevant</v>
      </c>
      <c r="Z321" s="4" t="str">
        <f>IF(AND(OR(I321="Frakørselsrampe",I321="Tilkørselsrampe"),Inddata!AA336=""),"Lige",IF(AND(OR(I321="Frakørselsrampe",I321="Tilkørselsrampe"),Inddata!AA336&gt;10),Inddata!AA336,"Irrelevant"))</f>
        <v>Irrelevant</v>
      </c>
      <c r="AA321" s="4" t="str">
        <f>IF(X321="Irrelevant","Irrelevant",IF(AND(OR(I321="Frakørselsrampe",I321="Tilkørselsrampe"),OR(Inddata!AB336="",Inddata!AB336&gt;(G321*1000-X321))),G321*1000-X321,IF(AND(OR(I321="Frakørselsrampe",I321="Tilkørselsrampe"),Inddata!AB336&gt;0),Inddata!AB336,"Irrelevant")))</f>
        <v>Irrelevant</v>
      </c>
      <c r="AB321" s="4" t="str">
        <f>IF(AND(I321="Frakørselsrampe",Inddata!AC336=""),60,IF(AND(I321="Tilkørselsrampe",Inddata!AC336=""),80,IF(AND(OR(I321="Frakørselsrampe",I321="Tilkørselsrampe"),Inddata!AC336&gt;4,Inddata!AC336&lt;200),Inddata!AC336,"Irrelevant")))</f>
        <v>Irrelevant</v>
      </c>
      <c r="AC321" s="4" t="str">
        <f>IF(AND(OR(I321="Motorvejsstrækning",I321="Frakørselsflettestrækning",I321="Tilkørselsflettestrækning"),Inddata!AD336=""),"Nej",IF(OR(I321="Motorvejsstrækning",I321="Frakørselsflettestrækning",I321="Tilkørselsflettestrækning"),Inddata!AD336,"Irrelevant"))</f>
        <v>Irrelevant</v>
      </c>
      <c r="AD321" s="4" t="str">
        <f>IF(AND(OR(I321="Motorvejsstrækning",I321="Frakørselsflettestrækning",I321="Tilkørselsflettestrækning"),Inddata!AE336=""),"130 km/t",IF(OR(I321="Motorvejsstrækning",I321="Frakørselsflettestrækning",I321="Tilkørselsflettestrækning"),Inddata!AE336,"Irrelevant"))</f>
        <v>Irrelevant</v>
      </c>
      <c r="AE321" s="4" t="str">
        <f>IF(AND(I321="Tilkørselsflettestrækning",Inddata!AF336=""),"Nej",IF(I321="Tilkørselsflettestrækning",Inddata!AF336,"Irrelevant"))</f>
        <v>Irrelevant</v>
      </c>
      <c r="AF321" s="4" t="str">
        <f>IF(AND(AE321="Ja",Inddata!AG336&gt;0,Inddata!AG336&lt;1.00000001),Inddata!AG336,IF(OR(AE321="Nej",AE321="Ja"),0,"Irrelevant"))</f>
        <v>Irrelevant</v>
      </c>
    </row>
    <row r="322" spans="1:32" x14ac:dyDescent="0.25">
      <c r="A322" s="4" t="str">
        <f>IF(Inddata!A337="","",Inddata!A337)</f>
        <v/>
      </c>
      <c r="B322" s="4" t="str">
        <f>IF(Inddata!B337="","",Inddata!B337)</f>
        <v/>
      </c>
      <c r="C322" s="4" t="str">
        <f>IF(Inddata!C337="","",Inddata!C337)</f>
        <v/>
      </c>
      <c r="D322" s="4" t="str">
        <f>IF(Inddata!D337="","",Inddata!D337)</f>
        <v/>
      </c>
      <c r="E322" s="4" t="str">
        <f>IF(Inddata!E337="","",Inddata!E337)</f>
        <v/>
      </c>
      <c r="F322" s="4" t="str">
        <f>IF(Inddata!F337="","",Inddata!F337)</f>
        <v/>
      </c>
      <c r="G322" s="4">
        <f>IF(Inddata!G337="","",Inddata!G337)</f>
        <v>0</v>
      </c>
      <c r="H322" s="4" t="str">
        <f>IF(Inddata!H337&gt;0.5,Inddata!H337,"")</f>
        <v/>
      </c>
      <c r="I322" s="4" t="str">
        <f>IF(Inddata!I337="","",Inddata!I337)</f>
        <v/>
      </c>
      <c r="J322" s="4" t="str">
        <f>IF(AND(OR(I322="Motorvejsstrækning",I322="Frakørselsflettestrækning",I322="Tilkørselsflettestrækning"),Inddata!K337=""),2,IF(AND(OR(I322="Motorvejsstrækning",I322="Frakørselsflettestrækning",I322="Tilkørselsflettestrækning"),Inddata!K337&gt;0.5,Inddata!K337&lt;21),Inddata!K337,"Irrelevant"))</f>
        <v>Irrelevant</v>
      </c>
      <c r="K322" s="4" t="str">
        <f>IF(AND(OR(I322="Motorvejsstrækning",I322="Frakørselsflettestrækning",I322="Tilkørselsflettestrækning",I322="Frakørselsrampe",I322="Tilkørselsrampe"),Inddata!L337=""),3.5,IF(AND(OR(I322="Motorvejsstrækning",I322="Frakørselsflettestrækning",I322="Tilkørselsflettestrækning",I322="Frakørselsrampe",I322="Tilkørselsrampe"),Inddata!L337&gt;1.5,Inddata!L337&lt;11),Inddata!L337,"Irrelevant"))</f>
        <v>Irrelevant</v>
      </c>
      <c r="L322" s="4" t="str">
        <f>IF(AND(I322="Motorvejsstrækning",Inddata!M337=""),"Nej",IF(I322="Motorvejsstrækning",Inddata!M337,"Irrelevant"))</f>
        <v>Irrelevant</v>
      </c>
      <c r="M322" s="4" t="str">
        <f>IF(AND(L322="Ja",Inddata!N337&gt;0,Inddata!N337&lt;1.00000001),Inddata!N337,IF(OR(L322="Nej",L322="Ja"),0,"Irrelevant"))</f>
        <v>Irrelevant</v>
      </c>
      <c r="N322" s="4" t="str">
        <f>IF(AND(OR(I322="Motorvejsstrækning",I322="Frakørselsflettestrækning",I322="Tilkørselsflettestrækning"),Inddata!O337=""),3,IF(AND(OR(I322="Motorvejsstrækning",I322="Frakørselsflettestrækning",I322="Tilkørselsflettestrækning"),Inddata!O337&lt;11,Inddata!O337&gt;-0.00000001),Inddata!O337,"Irrelevant"))</f>
        <v>Irrelevant</v>
      </c>
      <c r="O322" s="4" t="str">
        <f>IF(AND(OR(I322="Motorvejsstrækning",I322="Frakørselsflettestrækning",I322="Tilkørselsflettestrækning",I322="Frakørselsrampe",I322="Tilkørselsrampe"),Inddata!P337=""),0.5,IF(AND(OR(I322="Motorvejsstrækning",I322="Frakørselsflettestrækning",I322="Tilkørselsflettestrækning",I322="Frakørselsrampe",I322="Tilkørselsrampe"),Inddata!P337&gt;-0.00000001,Inddata!P337&lt;11),Inddata!P337,"Irrelevant"))</f>
        <v>Irrelevant</v>
      </c>
      <c r="P322" s="4" t="str">
        <f>IF(AND(OR(I322="Motorvejsstrækning",I322="Frakørselsflettestrækning",I322="Tilkørselsflettestrækning"),Inddata!Q337=""),5,IF(AND(OR(I322="Motorvejsstrækning",I322="Frakørselsflettestrækning",I322="Tilkørselsflettestrækning"),Inddata!Q337&gt;-0.00000001,Inddata!Q337&lt;101),Inddata!Q337,"Irrelevant"))</f>
        <v>Irrelevant</v>
      </c>
      <c r="Q322" s="4" t="str">
        <f>IF(AND(OR(I322="Motorvejsstrækning",I322="Frakørselsflettestrækning",I322="Tilkørselsflettestrækning"),Inddata!R337=""),"Lige",IF(AND(OR(I322="Motorvejsstrækning",I322="Frakørselsflettestrækning",I322="Tilkørselsflettestrækning"),Inddata!R337&gt;10),Inddata!R337,"Irrelevant"))</f>
        <v>Irrelevant</v>
      </c>
      <c r="R322" s="4" t="str">
        <f>IF(Q322="Lige",0,IF(AND(OR(I322="Motorvejsstrækning",I322="Frakørselsflettestrækning",I322="Tilkørselsflettestrækning"),OR(Inddata!S337="",Inddata!S337&gt;(G322*1000))),G322*1000,IF(AND(OR(I322="Motorvejsstrækning",I322="Frakørselsflettestrækning",I322="Tilkørselsflettestrækning"),Inddata!S337&gt;0),Inddata!S337,"Irrelevant")))</f>
        <v>Irrelevant</v>
      </c>
      <c r="S322" s="4" t="str">
        <f>IF(AND(OR(I322="Motorvejsstrækning",I322="Frakørselsflettestrækning",I322="Tilkørselsflettestrækning"),Inddata!T337=""),"Lige",IF(AND(OR(I322="Motorvejsstrækning",I322="Frakørselsflettestrækning",I322="Tilkørselsflettestrækning"),Inddata!T337&gt;10),Inddata!T337,"Irrelevant"))</f>
        <v>Irrelevant</v>
      </c>
      <c r="T322" s="4" t="str">
        <f>IF(S322="Lige",0,IF(R322="Irrelevant","Irrelevant",IF(AND(OR(I322="Motorvejsstrækning",I322="Frakørselsflettestrækning",I322="Tilkørselsflettestrækning"),OR(Inddata!U337="",Inddata!U337&gt;(G322*1000-R322))),G322*1000-R322,IF(AND(OR(I322="Motorvejsstrækning",I322="Frakørselsflettestrækning",I322="Tilkørselsflettestrækning"),Inddata!U337&gt;0),Inddata!U337,"Irrelevant"))))</f>
        <v>Irrelevant</v>
      </c>
      <c r="U322" s="4" t="str">
        <f>IF(AND(OR(I322="Motorvejsstrækning",I322="Frakørselsflettestrækning",I322="Tilkørselsflettestrækning",I322="Frakørselsrampe",I322="Tilkørselsrampe"),Inddata!V337=""),"Nej",IF(OR(I322="Motorvejsstrækning",I322="Frakørselsflettestrækning",I322="Tilkørselsflettestrækning",I322="Frakørselsrampe",I322="Tilkørselsrampe"),Inddata!V337,"Irrelevant"))</f>
        <v>Irrelevant</v>
      </c>
      <c r="V322" s="4" t="str">
        <f>IF(W322="Lige",IF(AND(OR(I322="Frakørselsrampe",I322="Tilkørselsrampe"),Inddata!W337=""),"Lige ruderrampe",IF(OR(I322="Frakørselsrampe",I322="Tilkørselsrampe"),Inddata!W337,"Irrelevant")),"Irrelevant")</f>
        <v>Irrelevant</v>
      </c>
      <c r="W322" s="4" t="str">
        <f>IF(AND(OR(I322="Frakørselsrampe",I322="Tilkørselsrampe"),Inddata!X337=""),"Lige",IF(AND(OR(I322="Frakørselsrampe",I322="Tilkørselsrampe"),Inddata!X337&gt;10),Inddata!X337,"Irrelevant"))</f>
        <v>Irrelevant</v>
      </c>
      <c r="X322" s="4" t="str">
        <f>IF(AND(OR(I322="Frakørselsrampe",I322="Tilkørselsrampe"),OR(Inddata!Y337="",Inddata!Y337&gt;(G322*1000))),G322*1000,IF(AND(OR(I322="Frakørselsrampe",I322="Tilkørselsrampe"),Inddata!Y337&gt;0),Inddata!Y337,"Irrelevant"))</f>
        <v>Irrelevant</v>
      </c>
      <c r="Y322" s="4" t="str">
        <f>IF(AND(I322="Frakørselsrampe",Inddata!Z337=""),95,IF(AND(I322="Tilkørselsrampe",Inddata!Z337=""),45,IF(AND(OR(I322="Frakørselsrampe",I322="Tilkørselsrampe"),Inddata!Z337&gt;4,Inddata!Z337&lt;200),Inddata!Z337,"Irrelevant")))</f>
        <v>Irrelevant</v>
      </c>
      <c r="Z322" s="4" t="str">
        <f>IF(AND(OR(I322="Frakørselsrampe",I322="Tilkørselsrampe"),Inddata!AA337=""),"Lige",IF(AND(OR(I322="Frakørselsrampe",I322="Tilkørselsrampe"),Inddata!AA337&gt;10),Inddata!AA337,"Irrelevant"))</f>
        <v>Irrelevant</v>
      </c>
      <c r="AA322" s="4" t="str">
        <f>IF(X322="Irrelevant","Irrelevant",IF(AND(OR(I322="Frakørselsrampe",I322="Tilkørselsrampe"),OR(Inddata!AB337="",Inddata!AB337&gt;(G322*1000-X322))),G322*1000-X322,IF(AND(OR(I322="Frakørselsrampe",I322="Tilkørselsrampe"),Inddata!AB337&gt;0),Inddata!AB337,"Irrelevant")))</f>
        <v>Irrelevant</v>
      </c>
      <c r="AB322" s="4" t="str">
        <f>IF(AND(I322="Frakørselsrampe",Inddata!AC337=""),60,IF(AND(I322="Tilkørselsrampe",Inddata!AC337=""),80,IF(AND(OR(I322="Frakørselsrampe",I322="Tilkørselsrampe"),Inddata!AC337&gt;4,Inddata!AC337&lt;200),Inddata!AC337,"Irrelevant")))</f>
        <v>Irrelevant</v>
      </c>
      <c r="AC322" s="4" t="str">
        <f>IF(AND(OR(I322="Motorvejsstrækning",I322="Frakørselsflettestrækning",I322="Tilkørselsflettestrækning"),Inddata!AD337=""),"Nej",IF(OR(I322="Motorvejsstrækning",I322="Frakørselsflettestrækning",I322="Tilkørselsflettestrækning"),Inddata!AD337,"Irrelevant"))</f>
        <v>Irrelevant</v>
      </c>
      <c r="AD322" s="4" t="str">
        <f>IF(AND(OR(I322="Motorvejsstrækning",I322="Frakørselsflettestrækning",I322="Tilkørselsflettestrækning"),Inddata!AE337=""),"130 km/t",IF(OR(I322="Motorvejsstrækning",I322="Frakørselsflettestrækning",I322="Tilkørselsflettestrækning"),Inddata!AE337,"Irrelevant"))</f>
        <v>Irrelevant</v>
      </c>
      <c r="AE322" s="4" t="str">
        <f>IF(AND(I322="Tilkørselsflettestrækning",Inddata!AF337=""),"Nej",IF(I322="Tilkørselsflettestrækning",Inddata!AF337,"Irrelevant"))</f>
        <v>Irrelevant</v>
      </c>
      <c r="AF322" s="4" t="str">
        <f>IF(AND(AE322="Ja",Inddata!AG337&gt;0,Inddata!AG337&lt;1.00000001),Inddata!AG337,IF(OR(AE322="Nej",AE322="Ja"),0,"Irrelevant"))</f>
        <v>Irrelevant</v>
      </c>
    </row>
    <row r="323" spans="1:32" x14ac:dyDescent="0.25">
      <c r="A323" s="4" t="str">
        <f>IF(Inddata!A338="","",Inddata!A338)</f>
        <v/>
      </c>
      <c r="B323" s="4" t="str">
        <f>IF(Inddata!B338="","",Inddata!B338)</f>
        <v/>
      </c>
      <c r="C323" s="4" t="str">
        <f>IF(Inddata!C338="","",Inddata!C338)</f>
        <v/>
      </c>
      <c r="D323" s="4" t="str">
        <f>IF(Inddata!D338="","",Inddata!D338)</f>
        <v/>
      </c>
      <c r="E323" s="4" t="str">
        <f>IF(Inddata!E338="","",Inddata!E338)</f>
        <v/>
      </c>
      <c r="F323" s="4" t="str">
        <f>IF(Inddata!F338="","",Inddata!F338)</f>
        <v/>
      </c>
      <c r="G323" s="4">
        <f>IF(Inddata!G338="","",Inddata!G338)</f>
        <v>0</v>
      </c>
      <c r="H323" s="4" t="str">
        <f>IF(Inddata!H338&gt;0.5,Inddata!H338,"")</f>
        <v/>
      </c>
      <c r="I323" s="4" t="str">
        <f>IF(Inddata!I338="","",Inddata!I338)</f>
        <v/>
      </c>
      <c r="J323" s="4" t="str">
        <f>IF(AND(OR(I323="Motorvejsstrækning",I323="Frakørselsflettestrækning",I323="Tilkørselsflettestrækning"),Inddata!K338=""),2,IF(AND(OR(I323="Motorvejsstrækning",I323="Frakørselsflettestrækning",I323="Tilkørselsflettestrækning"),Inddata!K338&gt;0.5,Inddata!K338&lt;21),Inddata!K338,"Irrelevant"))</f>
        <v>Irrelevant</v>
      </c>
      <c r="K323" s="4" t="str">
        <f>IF(AND(OR(I323="Motorvejsstrækning",I323="Frakørselsflettestrækning",I323="Tilkørselsflettestrækning",I323="Frakørselsrampe",I323="Tilkørselsrampe"),Inddata!L338=""),3.5,IF(AND(OR(I323="Motorvejsstrækning",I323="Frakørselsflettestrækning",I323="Tilkørselsflettestrækning",I323="Frakørselsrampe",I323="Tilkørselsrampe"),Inddata!L338&gt;1.5,Inddata!L338&lt;11),Inddata!L338,"Irrelevant"))</f>
        <v>Irrelevant</v>
      </c>
      <c r="L323" s="4" t="str">
        <f>IF(AND(I323="Motorvejsstrækning",Inddata!M338=""),"Nej",IF(I323="Motorvejsstrækning",Inddata!M338,"Irrelevant"))</f>
        <v>Irrelevant</v>
      </c>
      <c r="M323" s="4" t="str">
        <f>IF(AND(L323="Ja",Inddata!N338&gt;0,Inddata!N338&lt;1.00000001),Inddata!N338,IF(OR(L323="Nej",L323="Ja"),0,"Irrelevant"))</f>
        <v>Irrelevant</v>
      </c>
      <c r="N323" s="4" t="str">
        <f>IF(AND(OR(I323="Motorvejsstrækning",I323="Frakørselsflettestrækning",I323="Tilkørselsflettestrækning"),Inddata!O338=""),3,IF(AND(OR(I323="Motorvejsstrækning",I323="Frakørselsflettestrækning",I323="Tilkørselsflettestrækning"),Inddata!O338&lt;11,Inddata!O338&gt;-0.00000001),Inddata!O338,"Irrelevant"))</f>
        <v>Irrelevant</v>
      </c>
      <c r="O323" s="4" t="str">
        <f>IF(AND(OR(I323="Motorvejsstrækning",I323="Frakørselsflettestrækning",I323="Tilkørselsflettestrækning",I323="Frakørselsrampe",I323="Tilkørselsrampe"),Inddata!P338=""),0.5,IF(AND(OR(I323="Motorvejsstrækning",I323="Frakørselsflettestrækning",I323="Tilkørselsflettestrækning",I323="Frakørselsrampe",I323="Tilkørselsrampe"),Inddata!P338&gt;-0.00000001,Inddata!P338&lt;11),Inddata!P338,"Irrelevant"))</f>
        <v>Irrelevant</v>
      </c>
      <c r="P323" s="4" t="str">
        <f>IF(AND(OR(I323="Motorvejsstrækning",I323="Frakørselsflettestrækning",I323="Tilkørselsflettestrækning"),Inddata!Q338=""),5,IF(AND(OR(I323="Motorvejsstrækning",I323="Frakørselsflettestrækning",I323="Tilkørselsflettestrækning"),Inddata!Q338&gt;-0.00000001,Inddata!Q338&lt;101),Inddata!Q338,"Irrelevant"))</f>
        <v>Irrelevant</v>
      </c>
      <c r="Q323" s="4" t="str">
        <f>IF(AND(OR(I323="Motorvejsstrækning",I323="Frakørselsflettestrækning",I323="Tilkørselsflettestrækning"),Inddata!R338=""),"Lige",IF(AND(OR(I323="Motorvejsstrækning",I323="Frakørselsflettestrækning",I323="Tilkørselsflettestrækning"),Inddata!R338&gt;10),Inddata!R338,"Irrelevant"))</f>
        <v>Irrelevant</v>
      </c>
      <c r="R323" s="4" t="str">
        <f>IF(Q323="Lige",0,IF(AND(OR(I323="Motorvejsstrækning",I323="Frakørselsflettestrækning",I323="Tilkørselsflettestrækning"),OR(Inddata!S338="",Inddata!S338&gt;(G323*1000))),G323*1000,IF(AND(OR(I323="Motorvejsstrækning",I323="Frakørselsflettestrækning",I323="Tilkørselsflettestrækning"),Inddata!S338&gt;0),Inddata!S338,"Irrelevant")))</f>
        <v>Irrelevant</v>
      </c>
      <c r="S323" s="4" t="str">
        <f>IF(AND(OR(I323="Motorvejsstrækning",I323="Frakørselsflettestrækning",I323="Tilkørselsflettestrækning"),Inddata!T338=""),"Lige",IF(AND(OR(I323="Motorvejsstrækning",I323="Frakørselsflettestrækning",I323="Tilkørselsflettestrækning"),Inddata!T338&gt;10),Inddata!T338,"Irrelevant"))</f>
        <v>Irrelevant</v>
      </c>
      <c r="T323" s="4" t="str">
        <f>IF(S323="Lige",0,IF(R323="Irrelevant","Irrelevant",IF(AND(OR(I323="Motorvejsstrækning",I323="Frakørselsflettestrækning",I323="Tilkørselsflettestrækning"),OR(Inddata!U338="",Inddata!U338&gt;(G323*1000-R323))),G323*1000-R323,IF(AND(OR(I323="Motorvejsstrækning",I323="Frakørselsflettestrækning",I323="Tilkørselsflettestrækning"),Inddata!U338&gt;0),Inddata!U338,"Irrelevant"))))</f>
        <v>Irrelevant</v>
      </c>
      <c r="U323" s="4" t="str">
        <f>IF(AND(OR(I323="Motorvejsstrækning",I323="Frakørselsflettestrækning",I323="Tilkørselsflettestrækning",I323="Frakørselsrampe",I323="Tilkørselsrampe"),Inddata!V338=""),"Nej",IF(OR(I323="Motorvejsstrækning",I323="Frakørselsflettestrækning",I323="Tilkørselsflettestrækning",I323="Frakørselsrampe",I323="Tilkørselsrampe"),Inddata!V338,"Irrelevant"))</f>
        <v>Irrelevant</v>
      </c>
      <c r="V323" s="4" t="str">
        <f>IF(W323="Lige",IF(AND(OR(I323="Frakørselsrampe",I323="Tilkørselsrampe"),Inddata!W338=""),"Lige ruderrampe",IF(OR(I323="Frakørselsrampe",I323="Tilkørselsrampe"),Inddata!W338,"Irrelevant")),"Irrelevant")</f>
        <v>Irrelevant</v>
      </c>
      <c r="W323" s="4" t="str">
        <f>IF(AND(OR(I323="Frakørselsrampe",I323="Tilkørselsrampe"),Inddata!X338=""),"Lige",IF(AND(OR(I323="Frakørselsrampe",I323="Tilkørselsrampe"),Inddata!X338&gt;10),Inddata!X338,"Irrelevant"))</f>
        <v>Irrelevant</v>
      </c>
      <c r="X323" s="4" t="str">
        <f>IF(AND(OR(I323="Frakørselsrampe",I323="Tilkørselsrampe"),OR(Inddata!Y338="",Inddata!Y338&gt;(G323*1000))),G323*1000,IF(AND(OR(I323="Frakørselsrampe",I323="Tilkørselsrampe"),Inddata!Y338&gt;0),Inddata!Y338,"Irrelevant"))</f>
        <v>Irrelevant</v>
      </c>
      <c r="Y323" s="4" t="str">
        <f>IF(AND(I323="Frakørselsrampe",Inddata!Z338=""),95,IF(AND(I323="Tilkørselsrampe",Inddata!Z338=""),45,IF(AND(OR(I323="Frakørselsrampe",I323="Tilkørselsrampe"),Inddata!Z338&gt;4,Inddata!Z338&lt;200),Inddata!Z338,"Irrelevant")))</f>
        <v>Irrelevant</v>
      </c>
      <c r="Z323" s="4" t="str">
        <f>IF(AND(OR(I323="Frakørselsrampe",I323="Tilkørselsrampe"),Inddata!AA338=""),"Lige",IF(AND(OR(I323="Frakørselsrampe",I323="Tilkørselsrampe"),Inddata!AA338&gt;10),Inddata!AA338,"Irrelevant"))</f>
        <v>Irrelevant</v>
      </c>
      <c r="AA323" s="4" t="str">
        <f>IF(X323="Irrelevant","Irrelevant",IF(AND(OR(I323="Frakørselsrampe",I323="Tilkørselsrampe"),OR(Inddata!AB338="",Inddata!AB338&gt;(G323*1000-X323))),G323*1000-X323,IF(AND(OR(I323="Frakørselsrampe",I323="Tilkørselsrampe"),Inddata!AB338&gt;0),Inddata!AB338,"Irrelevant")))</f>
        <v>Irrelevant</v>
      </c>
      <c r="AB323" s="4" t="str">
        <f>IF(AND(I323="Frakørselsrampe",Inddata!AC338=""),60,IF(AND(I323="Tilkørselsrampe",Inddata!AC338=""),80,IF(AND(OR(I323="Frakørselsrampe",I323="Tilkørselsrampe"),Inddata!AC338&gt;4,Inddata!AC338&lt;200),Inddata!AC338,"Irrelevant")))</f>
        <v>Irrelevant</v>
      </c>
      <c r="AC323" s="4" t="str">
        <f>IF(AND(OR(I323="Motorvejsstrækning",I323="Frakørselsflettestrækning",I323="Tilkørselsflettestrækning"),Inddata!AD338=""),"Nej",IF(OR(I323="Motorvejsstrækning",I323="Frakørselsflettestrækning",I323="Tilkørselsflettestrækning"),Inddata!AD338,"Irrelevant"))</f>
        <v>Irrelevant</v>
      </c>
      <c r="AD323" s="4" t="str">
        <f>IF(AND(OR(I323="Motorvejsstrækning",I323="Frakørselsflettestrækning",I323="Tilkørselsflettestrækning"),Inddata!AE338=""),"130 km/t",IF(OR(I323="Motorvejsstrækning",I323="Frakørselsflettestrækning",I323="Tilkørselsflettestrækning"),Inddata!AE338,"Irrelevant"))</f>
        <v>Irrelevant</v>
      </c>
      <c r="AE323" s="4" t="str">
        <f>IF(AND(I323="Tilkørselsflettestrækning",Inddata!AF338=""),"Nej",IF(I323="Tilkørselsflettestrækning",Inddata!AF338,"Irrelevant"))</f>
        <v>Irrelevant</v>
      </c>
      <c r="AF323" s="4" t="str">
        <f>IF(AND(AE323="Ja",Inddata!AG338&gt;0,Inddata!AG338&lt;1.00000001),Inddata!AG338,IF(OR(AE323="Nej",AE323="Ja"),0,"Irrelevant"))</f>
        <v>Irrelevant</v>
      </c>
    </row>
    <row r="324" spans="1:32" x14ac:dyDescent="0.25">
      <c r="A324" s="4" t="str">
        <f>IF(Inddata!A339="","",Inddata!A339)</f>
        <v/>
      </c>
      <c r="B324" s="4" t="str">
        <f>IF(Inddata!B339="","",Inddata!B339)</f>
        <v/>
      </c>
      <c r="C324" s="4" t="str">
        <f>IF(Inddata!C339="","",Inddata!C339)</f>
        <v/>
      </c>
      <c r="D324" s="4" t="str">
        <f>IF(Inddata!D339="","",Inddata!D339)</f>
        <v/>
      </c>
      <c r="E324" s="4" t="str">
        <f>IF(Inddata!E339="","",Inddata!E339)</f>
        <v/>
      </c>
      <c r="F324" s="4" t="str">
        <f>IF(Inddata!F339="","",Inddata!F339)</f>
        <v/>
      </c>
      <c r="G324" s="4">
        <f>IF(Inddata!G339="","",Inddata!G339)</f>
        <v>0</v>
      </c>
      <c r="H324" s="4" t="str">
        <f>IF(Inddata!H339&gt;0.5,Inddata!H339,"")</f>
        <v/>
      </c>
      <c r="I324" s="4" t="str">
        <f>IF(Inddata!I339="","",Inddata!I339)</f>
        <v/>
      </c>
      <c r="J324" s="4" t="str">
        <f>IF(AND(OR(I324="Motorvejsstrækning",I324="Frakørselsflettestrækning",I324="Tilkørselsflettestrækning"),Inddata!K339=""),2,IF(AND(OR(I324="Motorvejsstrækning",I324="Frakørselsflettestrækning",I324="Tilkørselsflettestrækning"),Inddata!K339&gt;0.5,Inddata!K339&lt;21),Inddata!K339,"Irrelevant"))</f>
        <v>Irrelevant</v>
      </c>
      <c r="K324" s="4" t="str">
        <f>IF(AND(OR(I324="Motorvejsstrækning",I324="Frakørselsflettestrækning",I324="Tilkørselsflettestrækning",I324="Frakørselsrampe",I324="Tilkørselsrampe"),Inddata!L339=""),3.5,IF(AND(OR(I324="Motorvejsstrækning",I324="Frakørselsflettestrækning",I324="Tilkørselsflettestrækning",I324="Frakørselsrampe",I324="Tilkørselsrampe"),Inddata!L339&gt;1.5,Inddata!L339&lt;11),Inddata!L339,"Irrelevant"))</f>
        <v>Irrelevant</v>
      </c>
      <c r="L324" s="4" t="str">
        <f>IF(AND(I324="Motorvejsstrækning",Inddata!M339=""),"Nej",IF(I324="Motorvejsstrækning",Inddata!M339,"Irrelevant"))</f>
        <v>Irrelevant</v>
      </c>
      <c r="M324" s="4" t="str">
        <f>IF(AND(L324="Ja",Inddata!N339&gt;0,Inddata!N339&lt;1.00000001),Inddata!N339,IF(OR(L324="Nej",L324="Ja"),0,"Irrelevant"))</f>
        <v>Irrelevant</v>
      </c>
      <c r="N324" s="4" t="str">
        <f>IF(AND(OR(I324="Motorvejsstrækning",I324="Frakørselsflettestrækning",I324="Tilkørselsflettestrækning"),Inddata!O339=""),3,IF(AND(OR(I324="Motorvejsstrækning",I324="Frakørselsflettestrækning",I324="Tilkørselsflettestrækning"),Inddata!O339&lt;11,Inddata!O339&gt;-0.00000001),Inddata!O339,"Irrelevant"))</f>
        <v>Irrelevant</v>
      </c>
      <c r="O324" s="4" t="str">
        <f>IF(AND(OR(I324="Motorvejsstrækning",I324="Frakørselsflettestrækning",I324="Tilkørselsflettestrækning",I324="Frakørselsrampe",I324="Tilkørselsrampe"),Inddata!P339=""),0.5,IF(AND(OR(I324="Motorvejsstrækning",I324="Frakørselsflettestrækning",I324="Tilkørselsflettestrækning",I324="Frakørselsrampe",I324="Tilkørselsrampe"),Inddata!P339&gt;-0.00000001,Inddata!P339&lt;11),Inddata!P339,"Irrelevant"))</f>
        <v>Irrelevant</v>
      </c>
      <c r="P324" s="4" t="str">
        <f>IF(AND(OR(I324="Motorvejsstrækning",I324="Frakørselsflettestrækning",I324="Tilkørselsflettestrækning"),Inddata!Q339=""),5,IF(AND(OR(I324="Motorvejsstrækning",I324="Frakørselsflettestrækning",I324="Tilkørselsflettestrækning"),Inddata!Q339&gt;-0.00000001,Inddata!Q339&lt;101),Inddata!Q339,"Irrelevant"))</f>
        <v>Irrelevant</v>
      </c>
      <c r="Q324" s="4" t="str">
        <f>IF(AND(OR(I324="Motorvejsstrækning",I324="Frakørselsflettestrækning",I324="Tilkørselsflettestrækning"),Inddata!R339=""),"Lige",IF(AND(OR(I324="Motorvejsstrækning",I324="Frakørselsflettestrækning",I324="Tilkørselsflettestrækning"),Inddata!R339&gt;10),Inddata!R339,"Irrelevant"))</f>
        <v>Irrelevant</v>
      </c>
      <c r="R324" s="4" t="str">
        <f>IF(Q324="Lige",0,IF(AND(OR(I324="Motorvejsstrækning",I324="Frakørselsflettestrækning",I324="Tilkørselsflettestrækning"),OR(Inddata!S339="",Inddata!S339&gt;(G324*1000))),G324*1000,IF(AND(OR(I324="Motorvejsstrækning",I324="Frakørselsflettestrækning",I324="Tilkørselsflettestrækning"),Inddata!S339&gt;0),Inddata!S339,"Irrelevant")))</f>
        <v>Irrelevant</v>
      </c>
      <c r="S324" s="4" t="str">
        <f>IF(AND(OR(I324="Motorvejsstrækning",I324="Frakørselsflettestrækning",I324="Tilkørselsflettestrækning"),Inddata!T339=""),"Lige",IF(AND(OR(I324="Motorvejsstrækning",I324="Frakørselsflettestrækning",I324="Tilkørselsflettestrækning"),Inddata!T339&gt;10),Inddata!T339,"Irrelevant"))</f>
        <v>Irrelevant</v>
      </c>
      <c r="T324" s="4" t="str">
        <f>IF(S324="Lige",0,IF(R324="Irrelevant","Irrelevant",IF(AND(OR(I324="Motorvejsstrækning",I324="Frakørselsflettestrækning",I324="Tilkørselsflettestrækning"),OR(Inddata!U339="",Inddata!U339&gt;(G324*1000-R324))),G324*1000-R324,IF(AND(OR(I324="Motorvejsstrækning",I324="Frakørselsflettestrækning",I324="Tilkørselsflettestrækning"),Inddata!U339&gt;0),Inddata!U339,"Irrelevant"))))</f>
        <v>Irrelevant</v>
      </c>
      <c r="U324" s="4" t="str">
        <f>IF(AND(OR(I324="Motorvejsstrækning",I324="Frakørselsflettestrækning",I324="Tilkørselsflettestrækning",I324="Frakørselsrampe",I324="Tilkørselsrampe"),Inddata!V339=""),"Nej",IF(OR(I324="Motorvejsstrækning",I324="Frakørselsflettestrækning",I324="Tilkørselsflettestrækning",I324="Frakørselsrampe",I324="Tilkørselsrampe"),Inddata!V339,"Irrelevant"))</f>
        <v>Irrelevant</v>
      </c>
      <c r="V324" s="4" t="str">
        <f>IF(W324="Lige",IF(AND(OR(I324="Frakørselsrampe",I324="Tilkørselsrampe"),Inddata!W339=""),"Lige ruderrampe",IF(OR(I324="Frakørselsrampe",I324="Tilkørselsrampe"),Inddata!W339,"Irrelevant")),"Irrelevant")</f>
        <v>Irrelevant</v>
      </c>
      <c r="W324" s="4" t="str">
        <f>IF(AND(OR(I324="Frakørselsrampe",I324="Tilkørselsrampe"),Inddata!X339=""),"Lige",IF(AND(OR(I324="Frakørselsrampe",I324="Tilkørselsrampe"),Inddata!X339&gt;10),Inddata!X339,"Irrelevant"))</f>
        <v>Irrelevant</v>
      </c>
      <c r="X324" s="4" t="str">
        <f>IF(AND(OR(I324="Frakørselsrampe",I324="Tilkørselsrampe"),OR(Inddata!Y339="",Inddata!Y339&gt;(G324*1000))),G324*1000,IF(AND(OR(I324="Frakørselsrampe",I324="Tilkørselsrampe"),Inddata!Y339&gt;0),Inddata!Y339,"Irrelevant"))</f>
        <v>Irrelevant</v>
      </c>
      <c r="Y324" s="4" t="str">
        <f>IF(AND(I324="Frakørselsrampe",Inddata!Z339=""),95,IF(AND(I324="Tilkørselsrampe",Inddata!Z339=""),45,IF(AND(OR(I324="Frakørselsrampe",I324="Tilkørselsrampe"),Inddata!Z339&gt;4,Inddata!Z339&lt;200),Inddata!Z339,"Irrelevant")))</f>
        <v>Irrelevant</v>
      </c>
      <c r="Z324" s="4" t="str">
        <f>IF(AND(OR(I324="Frakørselsrampe",I324="Tilkørselsrampe"),Inddata!AA339=""),"Lige",IF(AND(OR(I324="Frakørselsrampe",I324="Tilkørselsrampe"),Inddata!AA339&gt;10),Inddata!AA339,"Irrelevant"))</f>
        <v>Irrelevant</v>
      </c>
      <c r="AA324" s="4" t="str">
        <f>IF(X324="Irrelevant","Irrelevant",IF(AND(OR(I324="Frakørselsrampe",I324="Tilkørselsrampe"),OR(Inddata!AB339="",Inddata!AB339&gt;(G324*1000-X324))),G324*1000-X324,IF(AND(OR(I324="Frakørselsrampe",I324="Tilkørselsrampe"),Inddata!AB339&gt;0),Inddata!AB339,"Irrelevant")))</f>
        <v>Irrelevant</v>
      </c>
      <c r="AB324" s="4" t="str">
        <f>IF(AND(I324="Frakørselsrampe",Inddata!AC339=""),60,IF(AND(I324="Tilkørselsrampe",Inddata!AC339=""),80,IF(AND(OR(I324="Frakørselsrampe",I324="Tilkørselsrampe"),Inddata!AC339&gt;4,Inddata!AC339&lt;200),Inddata!AC339,"Irrelevant")))</f>
        <v>Irrelevant</v>
      </c>
      <c r="AC324" s="4" t="str">
        <f>IF(AND(OR(I324="Motorvejsstrækning",I324="Frakørselsflettestrækning",I324="Tilkørselsflettestrækning"),Inddata!AD339=""),"Nej",IF(OR(I324="Motorvejsstrækning",I324="Frakørselsflettestrækning",I324="Tilkørselsflettestrækning"),Inddata!AD339,"Irrelevant"))</f>
        <v>Irrelevant</v>
      </c>
      <c r="AD324" s="4" t="str">
        <f>IF(AND(OR(I324="Motorvejsstrækning",I324="Frakørselsflettestrækning",I324="Tilkørselsflettestrækning"),Inddata!AE339=""),"130 km/t",IF(OR(I324="Motorvejsstrækning",I324="Frakørselsflettestrækning",I324="Tilkørselsflettestrækning"),Inddata!AE339,"Irrelevant"))</f>
        <v>Irrelevant</v>
      </c>
      <c r="AE324" s="4" t="str">
        <f>IF(AND(I324="Tilkørselsflettestrækning",Inddata!AF339=""),"Nej",IF(I324="Tilkørselsflettestrækning",Inddata!AF339,"Irrelevant"))</f>
        <v>Irrelevant</v>
      </c>
      <c r="AF324" s="4" t="str">
        <f>IF(AND(AE324="Ja",Inddata!AG339&gt;0,Inddata!AG339&lt;1.00000001),Inddata!AG339,IF(OR(AE324="Nej",AE324="Ja"),0,"Irrelevant"))</f>
        <v>Irrelevant</v>
      </c>
    </row>
    <row r="325" spans="1:32" x14ac:dyDescent="0.25">
      <c r="A325" s="4" t="str">
        <f>IF(Inddata!A340="","",Inddata!A340)</f>
        <v/>
      </c>
      <c r="B325" s="4" t="str">
        <f>IF(Inddata!B340="","",Inddata!B340)</f>
        <v/>
      </c>
      <c r="C325" s="4" t="str">
        <f>IF(Inddata!C340="","",Inddata!C340)</f>
        <v/>
      </c>
      <c r="D325" s="4" t="str">
        <f>IF(Inddata!D340="","",Inddata!D340)</f>
        <v/>
      </c>
      <c r="E325" s="4" t="str">
        <f>IF(Inddata!E340="","",Inddata!E340)</f>
        <v/>
      </c>
      <c r="F325" s="4" t="str">
        <f>IF(Inddata!F340="","",Inddata!F340)</f>
        <v/>
      </c>
      <c r="G325" s="4">
        <f>IF(Inddata!G340="","",Inddata!G340)</f>
        <v>0</v>
      </c>
      <c r="H325" s="4" t="str">
        <f>IF(Inddata!H340&gt;0.5,Inddata!H340,"")</f>
        <v/>
      </c>
      <c r="I325" s="4" t="str">
        <f>IF(Inddata!I340="","",Inddata!I340)</f>
        <v/>
      </c>
      <c r="J325" s="4" t="str">
        <f>IF(AND(OR(I325="Motorvejsstrækning",I325="Frakørselsflettestrækning",I325="Tilkørselsflettestrækning"),Inddata!K340=""),2,IF(AND(OR(I325="Motorvejsstrækning",I325="Frakørselsflettestrækning",I325="Tilkørselsflettestrækning"),Inddata!K340&gt;0.5,Inddata!K340&lt;21),Inddata!K340,"Irrelevant"))</f>
        <v>Irrelevant</v>
      </c>
      <c r="K325" s="4" t="str">
        <f>IF(AND(OR(I325="Motorvejsstrækning",I325="Frakørselsflettestrækning",I325="Tilkørselsflettestrækning",I325="Frakørselsrampe",I325="Tilkørselsrampe"),Inddata!L340=""),3.5,IF(AND(OR(I325="Motorvejsstrækning",I325="Frakørselsflettestrækning",I325="Tilkørselsflettestrækning",I325="Frakørselsrampe",I325="Tilkørselsrampe"),Inddata!L340&gt;1.5,Inddata!L340&lt;11),Inddata!L340,"Irrelevant"))</f>
        <v>Irrelevant</v>
      </c>
      <c r="L325" s="4" t="str">
        <f>IF(AND(I325="Motorvejsstrækning",Inddata!M340=""),"Nej",IF(I325="Motorvejsstrækning",Inddata!M340,"Irrelevant"))</f>
        <v>Irrelevant</v>
      </c>
      <c r="M325" s="4" t="str">
        <f>IF(AND(L325="Ja",Inddata!N340&gt;0,Inddata!N340&lt;1.00000001),Inddata!N340,IF(OR(L325="Nej",L325="Ja"),0,"Irrelevant"))</f>
        <v>Irrelevant</v>
      </c>
      <c r="N325" s="4" t="str">
        <f>IF(AND(OR(I325="Motorvejsstrækning",I325="Frakørselsflettestrækning",I325="Tilkørselsflettestrækning"),Inddata!O340=""),3,IF(AND(OR(I325="Motorvejsstrækning",I325="Frakørselsflettestrækning",I325="Tilkørselsflettestrækning"),Inddata!O340&lt;11,Inddata!O340&gt;-0.00000001),Inddata!O340,"Irrelevant"))</f>
        <v>Irrelevant</v>
      </c>
      <c r="O325" s="4" t="str">
        <f>IF(AND(OR(I325="Motorvejsstrækning",I325="Frakørselsflettestrækning",I325="Tilkørselsflettestrækning",I325="Frakørselsrampe",I325="Tilkørselsrampe"),Inddata!P340=""),0.5,IF(AND(OR(I325="Motorvejsstrækning",I325="Frakørselsflettestrækning",I325="Tilkørselsflettestrækning",I325="Frakørselsrampe",I325="Tilkørselsrampe"),Inddata!P340&gt;-0.00000001,Inddata!P340&lt;11),Inddata!P340,"Irrelevant"))</f>
        <v>Irrelevant</v>
      </c>
      <c r="P325" s="4" t="str">
        <f>IF(AND(OR(I325="Motorvejsstrækning",I325="Frakørselsflettestrækning",I325="Tilkørselsflettestrækning"),Inddata!Q340=""),5,IF(AND(OR(I325="Motorvejsstrækning",I325="Frakørselsflettestrækning",I325="Tilkørselsflettestrækning"),Inddata!Q340&gt;-0.00000001,Inddata!Q340&lt;101),Inddata!Q340,"Irrelevant"))</f>
        <v>Irrelevant</v>
      </c>
      <c r="Q325" s="4" t="str">
        <f>IF(AND(OR(I325="Motorvejsstrækning",I325="Frakørselsflettestrækning",I325="Tilkørselsflettestrækning"),Inddata!R340=""),"Lige",IF(AND(OR(I325="Motorvejsstrækning",I325="Frakørselsflettestrækning",I325="Tilkørselsflettestrækning"),Inddata!R340&gt;10),Inddata!R340,"Irrelevant"))</f>
        <v>Irrelevant</v>
      </c>
      <c r="R325" s="4" t="str">
        <f>IF(Q325="Lige",0,IF(AND(OR(I325="Motorvejsstrækning",I325="Frakørselsflettestrækning",I325="Tilkørselsflettestrækning"),OR(Inddata!S340="",Inddata!S340&gt;(G325*1000))),G325*1000,IF(AND(OR(I325="Motorvejsstrækning",I325="Frakørselsflettestrækning",I325="Tilkørselsflettestrækning"),Inddata!S340&gt;0),Inddata!S340,"Irrelevant")))</f>
        <v>Irrelevant</v>
      </c>
      <c r="S325" s="4" t="str">
        <f>IF(AND(OR(I325="Motorvejsstrækning",I325="Frakørselsflettestrækning",I325="Tilkørselsflettestrækning"),Inddata!T340=""),"Lige",IF(AND(OR(I325="Motorvejsstrækning",I325="Frakørselsflettestrækning",I325="Tilkørselsflettestrækning"),Inddata!T340&gt;10),Inddata!T340,"Irrelevant"))</f>
        <v>Irrelevant</v>
      </c>
      <c r="T325" s="4" t="str">
        <f>IF(S325="Lige",0,IF(R325="Irrelevant","Irrelevant",IF(AND(OR(I325="Motorvejsstrækning",I325="Frakørselsflettestrækning",I325="Tilkørselsflettestrækning"),OR(Inddata!U340="",Inddata!U340&gt;(G325*1000-R325))),G325*1000-R325,IF(AND(OR(I325="Motorvejsstrækning",I325="Frakørselsflettestrækning",I325="Tilkørselsflettestrækning"),Inddata!U340&gt;0),Inddata!U340,"Irrelevant"))))</f>
        <v>Irrelevant</v>
      </c>
      <c r="U325" s="4" t="str">
        <f>IF(AND(OR(I325="Motorvejsstrækning",I325="Frakørselsflettestrækning",I325="Tilkørselsflettestrækning",I325="Frakørselsrampe",I325="Tilkørselsrampe"),Inddata!V340=""),"Nej",IF(OR(I325="Motorvejsstrækning",I325="Frakørselsflettestrækning",I325="Tilkørselsflettestrækning",I325="Frakørselsrampe",I325="Tilkørselsrampe"),Inddata!V340,"Irrelevant"))</f>
        <v>Irrelevant</v>
      </c>
      <c r="V325" s="4" t="str">
        <f>IF(W325="Lige",IF(AND(OR(I325="Frakørselsrampe",I325="Tilkørselsrampe"),Inddata!W340=""),"Lige ruderrampe",IF(OR(I325="Frakørselsrampe",I325="Tilkørselsrampe"),Inddata!W340,"Irrelevant")),"Irrelevant")</f>
        <v>Irrelevant</v>
      </c>
      <c r="W325" s="4" t="str">
        <f>IF(AND(OR(I325="Frakørselsrampe",I325="Tilkørselsrampe"),Inddata!X340=""),"Lige",IF(AND(OR(I325="Frakørselsrampe",I325="Tilkørselsrampe"),Inddata!X340&gt;10),Inddata!X340,"Irrelevant"))</f>
        <v>Irrelevant</v>
      </c>
      <c r="X325" s="4" t="str">
        <f>IF(AND(OR(I325="Frakørselsrampe",I325="Tilkørselsrampe"),OR(Inddata!Y340="",Inddata!Y340&gt;(G325*1000))),G325*1000,IF(AND(OR(I325="Frakørselsrampe",I325="Tilkørselsrampe"),Inddata!Y340&gt;0),Inddata!Y340,"Irrelevant"))</f>
        <v>Irrelevant</v>
      </c>
      <c r="Y325" s="4" t="str">
        <f>IF(AND(I325="Frakørselsrampe",Inddata!Z340=""),95,IF(AND(I325="Tilkørselsrampe",Inddata!Z340=""),45,IF(AND(OR(I325="Frakørselsrampe",I325="Tilkørselsrampe"),Inddata!Z340&gt;4,Inddata!Z340&lt;200),Inddata!Z340,"Irrelevant")))</f>
        <v>Irrelevant</v>
      </c>
      <c r="Z325" s="4" t="str">
        <f>IF(AND(OR(I325="Frakørselsrampe",I325="Tilkørselsrampe"),Inddata!AA340=""),"Lige",IF(AND(OR(I325="Frakørselsrampe",I325="Tilkørselsrampe"),Inddata!AA340&gt;10),Inddata!AA340,"Irrelevant"))</f>
        <v>Irrelevant</v>
      </c>
      <c r="AA325" s="4" t="str">
        <f>IF(X325="Irrelevant","Irrelevant",IF(AND(OR(I325="Frakørselsrampe",I325="Tilkørselsrampe"),OR(Inddata!AB340="",Inddata!AB340&gt;(G325*1000-X325))),G325*1000-X325,IF(AND(OR(I325="Frakørselsrampe",I325="Tilkørselsrampe"),Inddata!AB340&gt;0),Inddata!AB340,"Irrelevant")))</f>
        <v>Irrelevant</v>
      </c>
      <c r="AB325" s="4" t="str">
        <f>IF(AND(I325="Frakørselsrampe",Inddata!AC340=""),60,IF(AND(I325="Tilkørselsrampe",Inddata!AC340=""),80,IF(AND(OR(I325="Frakørselsrampe",I325="Tilkørselsrampe"),Inddata!AC340&gt;4,Inddata!AC340&lt;200),Inddata!AC340,"Irrelevant")))</f>
        <v>Irrelevant</v>
      </c>
      <c r="AC325" s="4" t="str">
        <f>IF(AND(OR(I325="Motorvejsstrækning",I325="Frakørselsflettestrækning",I325="Tilkørselsflettestrækning"),Inddata!AD340=""),"Nej",IF(OR(I325="Motorvejsstrækning",I325="Frakørselsflettestrækning",I325="Tilkørselsflettestrækning"),Inddata!AD340,"Irrelevant"))</f>
        <v>Irrelevant</v>
      </c>
      <c r="AD325" s="4" t="str">
        <f>IF(AND(OR(I325="Motorvejsstrækning",I325="Frakørselsflettestrækning",I325="Tilkørselsflettestrækning"),Inddata!AE340=""),"130 km/t",IF(OR(I325="Motorvejsstrækning",I325="Frakørselsflettestrækning",I325="Tilkørselsflettestrækning"),Inddata!AE340,"Irrelevant"))</f>
        <v>Irrelevant</v>
      </c>
      <c r="AE325" s="4" t="str">
        <f>IF(AND(I325="Tilkørselsflettestrækning",Inddata!AF340=""),"Nej",IF(I325="Tilkørselsflettestrækning",Inddata!AF340,"Irrelevant"))</f>
        <v>Irrelevant</v>
      </c>
      <c r="AF325" s="4" t="str">
        <f>IF(AND(AE325="Ja",Inddata!AG340&gt;0,Inddata!AG340&lt;1.00000001),Inddata!AG340,IF(OR(AE325="Nej",AE325="Ja"),0,"Irrelevant"))</f>
        <v>Irrelevant</v>
      </c>
    </row>
    <row r="326" spans="1:32" x14ac:dyDescent="0.25">
      <c r="A326" s="4" t="str">
        <f>IF(Inddata!A341="","",Inddata!A341)</f>
        <v/>
      </c>
      <c r="B326" s="4" t="str">
        <f>IF(Inddata!B341="","",Inddata!B341)</f>
        <v/>
      </c>
      <c r="C326" s="4" t="str">
        <f>IF(Inddata!C341="","",Inddata!C341)</f>
        <v/>
      </c>
      <c r="D326" s="4" t="str">
        <f>IF(Inddata!D341="","",Inddata!D341)</f>
        <v/>
      </c>
      <c r="E326" s="4" t="str">
        <f>IF(Inddata!E341="","",Inddata!E341)</f>
        <v/>
      </c>
      <c r="F326" s="4" t="str">
        <f>IF(Inddata!F341="","",Inddata!F341)</f>
        <v/>
      </c>
      <c r="G326" s="4">
        <f>IF(Inddata!G341="","",Inddata!G341)</f>
        <v>0</v>
      </c>
      <c r="H326" s="4" t="str">
        <f>IF(Inddata!H341&gt;0.5,Inddata!H341,"")</f>
        <v/>
      </c>
      <c r="I326" s="4" t="str">
        <f>IF(Inddata!I341="","",Inddata!I341)</f>
        <v/>
      </c>
      <c r="J326" s="4" t="str">
        <f>IF(AND(OR(I326="Motorvejsstrækning",I326="Frakørselsflettestrækning",I326="Tilkørselsflettestrækning"),Inddata!K341=""),2,IF(AND(OR(I326="Motorvejsstrækning",I326="Frakørselsflettestrækning",I326="Tilkørselsflettestrækning"),Inddata!K341&gt;0.5,Inddata!K341&lt;21),Inddata!K341,"Irrelevant"))</f>
        <v>Irrelevant</v>
      </c>
      <c r="K326" s="4" t="str">
        <f>IF(AND(OR(I326="Motorvejsstrækning",I326="Frakørselsflettestrækning",I326="Tilkørselsflettestrækning",I326="Frakørselsrampe",I326="Tilkørselsrampe"),Inddata!L341=""),3.5,IF(AND(OR(I326="Motorvejsstrækning",I326="Frakørselsflettestrækning",I326="Tilkørselsflettestrækning",I326="Frakørselsrampe",I326="Tilkørselsrampe"),Inddata!L341&gt;1.5,Inddata!L341&lt;11),Inddata!L341,"Irrelevant"))</f>
        <v>Irrelevant</v>
      </c>
      <c r="L326" s="4" t="str">
        <f>IF(AND(I326="Motorvejsstrækning",Inddata!M341=""),"Nej",IF(I326="Motorvejsstrækning",Inddata!M341,"Irrelevant"))</f>
        <v>Irrelevant</v>
      </c>
      <c r="M326" s="4" t="str">
        <f>IF(AND(L326="Ja",Inddata!N341&gt;0,Inddata!N341&lt;1.00000001),Inddata!N341,IF(OR(L326="Nej",L326="Ja"),0,"Irrelevant"))</f>
        <v>Irrelevant</v>
      </c>
      <c r="N326" s="4" t="str">
        <f>IF(AND(OR(I326="Motorvejsstrækning",I326="Frakørselsflettestrækning",I326="Tilkørselsflettestrækning"),Inddata!O341=""),3,IF(AND(OR(I326="Motorvejsstrækning",I326="Frakørselsflettestrækning",I326="Tilkørselsflettestrækning"),Inddata!O341&lt;11,Inddata!O341&gt;-0.00000001),Inddata!O341,"Irrelevant"))</f>
        <v>Irrelevant</v>
      </c>
      <c r="O326" s="4" t="str">
        <f>IF(AND(OR(I326="Motorvejsstrækning",I326="Frakørselsflettestrækning",I326="Tilkørselsflettestrækning",I326="Frakørselsrampe",I326="Tilkørselsrampe"),Inddata!P341=""),0.5,IF(AND(OR(I326="Motorvejsstrækning",I326="Frakørselsflettestrækning",I326="Tilkørselsflettestrækning",I326="Frakørselsrampe",I326="Tilkørselsrampe"),Inddata!P341&gt;-0.00000001,Inddata!P341&lt;11),Inddata!P341,"Irrelevant"))</f>
        <v>Irrelevant</v>
      </c>
      <c r="P326" s="4" t="str">
        <f>IF(AND(OR(I326="Motorvejsstrækning",I326="Frakørselsflettestrækning",I326="Tilkørselsflettestrækning"),Inddata!Q341=""),5,IF(AND(OR(I326="Motorvejsstrækning",I326="Frakørselsflettestrækning",I326="Tilkørselsflettestrækning"),Inddata!Q341&gt;-0.00000001,Inddata!Q341&lt;101),Inddata!Q341,"Irrelevant"))</f>
        <v>Irrelevant</v>
      </c>
      <c r="Q326" s="4" t="str">
        <f>IF(AND(OR(I326="Motorvejsstrækning",I326="Frakørselsflettestrækning",I326="Tilkørselsflettestrækning"),Inddata!R341=""),"Lige",IF(AND(OR(I326="Motorvejsstrækning",I326="Frakørselsflettestrækning",I326="Tilkørselsflettestrækning"),Inddata!R341&gt;10),Inddata!R341,"Irrelevant"))</f>
        <v>Irrelevant</v>
      </c>
      <c r="R326" s="4" t="str">
        <f>IF(Q326="Lige",0,IF(AND(OR(I326="Motorvejsstrækning",I326="Frakørselsflettestrækning",I326="Tilkørselsflettestrækning"),OR(Inddata!S341="",Inddata!S341&gt;(G326*1000))),G326*1000,IF(AND(OR(I326="Motorvejsstrækning",I326="Frakørselsflettestrækning",I326="Tilkørselsflettestrækning"),Inddata!S341&gt;0),Inddata!S341,"Irrelevant")))</f>
        <v>Irrelevant</v>
      </c>
      <c r="S326" s="4" t="str">
        <f>IF(AND(OR(I326="Motorvejsstrækning",I326="Frakørselsflettestrækning",I326="Tilkørselsflettestrækning"),Inddata!T341=""),"Lige",IF(AND(OR(I326="Motorvejsstrækning",I326="Frakørselsflettestrækning",I326="Tilkørselsflettestrækning"),Inddata!T341&gt;10),Inddata!T341,"Irrelevant"))</f>
        <v>Irrelevant</v>
      </c>
      <c r="T326" s="4" t="str">
        <f>IF(S326="Lige",0,IF(R326="Irrelevant","Irrelevant",IF(AND(OR(I326="Motorvejsstrækning",I326="Frakørselsflettestrækning",I326="Tilkørselsflettestrækning"),OR(Inddata!U341="",Inddata!U341&gt;(G326*1000-R326))),G326*1000-R326,IF(AND(OR(I326="Motorvejsstrækning",I326="Frakørselsflettestrækning",I326="Tilkørselsflettestrækning"),Inddata!U341&gt;0),Inddata!U341,"Irrelevant"))))</f>
        <v>Irrelevant</v>
      </c>
      <c r="U326" s="4" t="str">
        <f>IF(AND(OR(I326="Motorvejsstrækning",I326="Frakørselsflettestrækning",I326="Tilkørselsflettestrækning",I326="Frakørselsrampe",I326="Tilkørselsrampe"),Inddata!V341=""),"Nej",IF(OR(I326="Motorvejsstrækning",I326="Frakørselsflettestrækning",I326="Tilkørselsflettestrækning",I326="Frakørselsrampe",I326="Tilkørselsrampe"),Inddata!V341,"Irrelevant"))</f>
        <v>Irrelevant</v>
      </c>
      <c r="V326" s="4" t="str">
        <f>IF(W326="Lige",IF(AND(OR(I326="Frakørselsrampe",I326="Tilkørselsrampe"),Inddata!W341=""),"Lige ruderrampe",IF(OR(I326="Frakørselsrampe",I326="Tilkørselsrampe"),Inddata!W341,"Irrelevant")),"Irrelevant")</f>
        <v>Irrelevant</v>
      </c>
      <c r="W326" s="4" t="str">
        <f>IF(AND(OR(I326="Frakørselsrampe",I326="Tilkørselsrampe"),Inddata!X341=""),"Lige",IF(AND(OR(I326="Frakørselsrampe",I326="Tilkørselsrampe"),Inddata!X341&gt;10),Inddata!X341,"Irrelevant"))</f>
        <v>Irrelevant</v>
      </c>
      <c r="X326" s="4" t="str">
        <f>IF(AND(OR(I326="Frakørselsrampe",I326="Tilkørselsrampe"),OR(Inddata!Y341="",Inddata!Y341&gt;(G326*1000))),G326*1000,IF(AND(OR(I326="Frakørselsrampe",I326="Tilkørselsrampe"),Inddata!Y341&gt;0),Inddata!Y341,"Irrelevant"))</f>
        <v>Irrelevant</v>
      </c>
      <c r="Y326" s="4" t="str">
        <f>IF(AND(I326="Frakørselsrampe",Inddata!Z341=""),95,IF(AND(I326="Tilkørselsrampe",Inddata!Z341=""),45,IF(AND(OR(I326="Frakørselsrampe",I326="Tilkørselsrampe"),Inddata!Z341&gt;4,Inddata!Z341&lt;200),Inddata!Z341,"Irrelevant")))</f>
        <v>Irrelevant</v>
      </c>
      <c r="Z326" s="4" t="str">
        <f>IF(AND(OR(I326="Frakørselsrampe",I326="Tilkørselsrampe"),Inddata!AA341=""),"Lige",IF(AND(OR(I326="Frakørselsrampe",I326="Tilkørselsrampe"),Inddata!AA341&gt;10),Inddata!AA341,"Irrelevant"))</f>
        <v>Irrelevant</v>
      </c>
      <c r="AA326" s="4" t="str">
        <f>IF(X326="Irrelevant","Irrelevant",IF(AND(OR(I326="Frakørselsrampe",I326="Tilkørselsrampe"),OR(Inddata!AB341="",Inddata!AB341&gt;(G326*1000-X326))),G326*1000-X326,IF(AND(OR(I326="Frakørselsrampe",I326="Tilkørselsrampe"),Inddata!AB341&gt;0),Inddata!AB341,"Irrelevant")))</f>
        <v>Irrelevant</v>
      </c>
      <c r="AB326" s="4" t="str">
        <f>IF(AND(I326="Frakørselsrampe",Inddata!AC341=""),60,IF(AND(I326="Tilkørselsrampe",Inddata!AC341=""),80,IF(AND(OR(I326="Frakørselsrampe",I326="Tilkørselsrampe"),Inddata!AC341&gt;4,Inddata!AC341&lt;200),Inddata!AC341,"Irrelevant")))</f>
        <v>Irrelevant</v>
      </c>
      <c r="AC326" s="4" t="str">
        <f>IF(AND(OR(I326="Motorvejsstrækning",I326="Frakørselsflettestrækning",I326="Tilkørselsflettestrækning"),Inddata!AD341=""),"Nej",IF(OR(I326="Motorvejsstrækning",I326="Frakørselsflettestrækning",I326="Tilkørselsflettestrækning"),Inddata!AD341,"Irrelevant"))</f>
        <v>Irrelevant</v>
      </c>
      <c r="AD326" s="4" t="str">
        <f>IF(AND(OR(I326="Motorvejsstrækning",I326="Frakørselsflettestrækning",I326="Tilkørselsflettestrækning"),Inddata!AE341=""),"130 km/t",IF(OR(I326="Motorvejsstrækning",I326="Frakørselsflettestrækning",I326="Tilkørselsflettestrækning"),Inddata!AE341,"Irrelevant"))</f>
        <v>Irrelevant</v>
      </c>
      <c r="AE326" s="4" t="str">
        <f>IF(AND(I326="Tilkørselsflettestrækning",Inddata!AF341=""),"Nej",IF(I326="Tilkørselsflettestrækning",Inddata!AF341,"Irrelevant"))</f>
        <v>Irrelevant</v>
      </c>
      <c r="AF326" s="4" t="str">
        <f>IF(AND(AE326="Ja",Inddata!AG341&gt;0,Inddata!AG341&lt;1.00000001),Inddata!AG341,IF(OR(AE326="Nej",AE326="Ja"),0,"Irrelevant"))</f>
        <v>Irrelevant</v>
      </c>
    </row>
    <row r="327" spans="1:32" x14ac:dyDescent="0.25">
      <c r="A327" s="4" t="str">
        <f>IF(Inddata!A342="","",Inddata!A342)</f>
        <v/>
      </c>
      <c r="B327" s="4" t="str">
        <f>IF(Inddata!B342="","",Inddata!B342)</f>
        <v/>
      </c>
      <c r="C327" s="4" t="str">
        <f>IF(Inddata!C342="","",Inddata!C342)</f>
        <v/>
      </c>
      <c r="D327" s="4" t="str">
        <f>IF(Inddata!D342="","",Inddata!D342)</f>
        <v/>
      </c>
      <c r="E327" s="4" t="str">
        <f>IF(Inddata!E342="","",Inddata!E342)</f>
        <v/>
      </c>
      <c r="F327" s="4" t="str">
        <f>IF(Inddata!F342="","",Inddata!F342)</f>
        <v/>
      </c>
      <c r="G327" s="4">
        <f>IF(Inddata!G342="","",Inddata!G342)</f>
        <v>0</v>
      </c>
      <c r="H327" s="4" t="str">
        <f>IF(Inddata!H342&gt;0.5,Inddata!H342,"")</f>
        <v/>
      </c>
      <c r="I327" s="4" t="str">
        <f>IF(Inddata!I342="","",Inddata!I342)</f>
        <v/>
      </c>
      <c r="J327" s="4" t="str">
        <f>IF(AND(OR(I327="Motorvejsstrækning",I327="Frakørselsflettestrækning",I327="Tilkørselsflettestrækning"),Inddata!K342=""),2,IF(AND(OR(I327="Motorvejsstrækning",I327="Frakørselsflettestrækning",I327="Tilkørselsflettestrækning"),Inddata!K342&gt;0.5,Inddata!K342&lt;21),Inddata!K342,"Irrelevant"))</f>
        <v>Irrelevant</v>
      </c>
      <c r="K327" s="4" t="str">
        <f>IF(AND(OR(I327="Motorvejsstrækning",I327="Frakørselsflettestrækning",I327="Tilkørselsflettestrækning",I327="Frakørselsrampe",I327="Tilkørselsrampe"),Inddata!L342=""),3.5,IF(AND(OR(I327="Motorvejsstrækning",I327="Frakørselsflettestrækning",I327="Tilkørselsflettestrækning",I327="Frakørselsrampe",I327="Tilkørselsrampe"),Inddata!L342&gt;1.5,Inddata!L342&lt;11),Inddata!L342,"Irrelevant"))</f>
        <v>Irrelevant</v>
      </c>
      <c r="L327" s="4" t="str">
        <f>IF(AND(I327="Motorvejsstrækning",Inddata!M342=""),"Nej",IF(I327="Motorvejsstrækning",Inddata!M342,"Irrelevant"))</f>
        <v>Irrelevant</v>
      </c>
      <c r="M327" s="4" t="str">
        <f>IF(AND(L327="Ja",Inddata!N342&gt;0,Inddata!N342&lt;1.00000001),Inddata!N342,IF(OR(L327="Nej",L327="Ja"),0,"Irrelevant"))</f>
        <v>Irrelevant</v>
      </c>
      <c r="N327" s="4" t="str">
        <f>IF(AND(OR(I327="Motorvejsstrækning",I327="Frakørselsflettestrækning",I327="Tilkørselsflettestrækning"),Inddata!O342=""),3,IF(AND(OR(I327="Motorvejsstrækning",I327="Frakørselsflettestrækning",I327="Tilkørselsflettestrækning"),Inddata!O342&lt;11,Inddata!O342&gt;-0.00000001),Inddata!O342,"Irrelevant"))</f>
        <v>Irrelevant</v>
      </c>
      <c r="O327" s="4" t="str">
        <f>IF(AND(OR(I327="Motorvejsstrækning",I327="Frakørselsflettestrækning",I327="Tilkørselsflettestrækning",I327="Frakørselsrampe",I327="Tilkørselsrampe"),Inddata!P342=""),0.5,IF(AND(OR(I327="Motorvejsstrækning",I327="Frakørselsflettestrækning",I327="Tilkørselsflettestrækning",I327="Frakørselsrampe",I327="Tilkørselsrampe"),Inddata!P342&gt;-0.00000001,Inddata!P342&lt;11),Inddata!P342,"Irrelevant"))</f>
        <v>Irrelevant</v>
      </c>
      <c r="P327" s="4" t="str">
        <f>IF(AND(OR(I327="Motorvejsstrækning",I327="Frakørselsflettestrækning",I327="Tilkørselsflettestrækning"),Inddata!Q342=""),5,IF(AND(OR(I327="Motorvejsstrækning",I327="Frakørselsflettestrækning",I327="Tilkørselsflettestrækning"),Inddata!Q342&gt;-0.00000001,Inddata!Q342&lt;101),Inddata!Q342,"Irrelevant"))</f>
        <v>Irrelevant</v>
      </c>
      <c r="Q327" s="4" t="str">
        <f>IF(AND(OR(I327="Motorvejsstrækning",I327="Frakørselsflettestrækning",I327="Tilkørselsflettestrækning"),Inddata!R342=""),"Lige",IF(AND(OR(I327="Motorvejsstrækning",I327="Frakørselsflettestrækning",I327="Tilkørselsflettestrækning"),Inddata!R342&gt;10),Inddata!R342,"Irrelevant"))</f>
        <v>Irrelevant</v>
      </c>
      <c r="R327" s="4" t="str">
        <f>IF(Q327="Lige",0,IF(AND(OR(I327="Motorvejsstrækning",I327="Frakørselsflettestrækning",I327="Tilkørselsflettestrækning"),OR(Inddata!S342="",Inddata!S342&gt;(G327*1000))),G327*1000,IF(AND(OR(I327="Motorvejsstrækning",I327="Frakørselsflettestrækning",I327="Tilkørselsflettestrækning"),Inddata!S342&gt;0),Inddata!S342,"Irrelevant")))</f>
        <v>Irrelevant</v>
      </c>
      <c r="S327" s="4" t="str">
        <f>IF(AND(OR(I327="Motorvejsstrækning",I327="Frakørselsflettestrækning",I327="Tilkørselsflettestrækning"),Inddata!T342=""),"Lige",IF(AND(OR(I327="Motorvejsstrækning",I327="Frakørselsflettestrækning",I327="Tilkørselsflettestrækning"),Inddata!T342&gt;10),Inddata!T342,"Irrelevant"))</f>
        <v>Irrelevant</v>
      </c>
      <c r="T327" s="4" t="str">
        <f>IF(S327="Lige",0,IF(R327="Irrelevant","Irrelevant",IF(AND(OR(I327="Motorvejsstrækning",I327="Frakørselsflettestrækning",I327="Tilkørselsflettestrækning"),OR(Inddata!U342="",Inddata!U342&gt;(G327*1000-R327))),G327*1000-R327,IF(AND(OR(I327="Motorvejsstrækning",I327="Frakørselsflettestrækning",I327="Tilkørselsflettestrækning"),Inddata!U342&gt;0),Inddata!U342,"Irrelevant"))))</f>
        <v>Irrelevant</v>
      </c>
      <c r="U327" s="4" t="str">
        <f>IF(AND(OR(I327="Motorvejsstrækning",I327="Frakørselsflettestrækning",I327="Tilkørselsflettestrækning",I327="Frakørselsrampe",I327="Tilkørselsrampe"),Inddata!V342=""),"Nej",IF(OR(I327="Motorvejsstrækning",I327="Frakørselsflettestrækning",I327="Tilkørselsflettestrækning",I327="Frakørselsrampe",I327="Tilkørselsrampe"),Inddata!V342,"Irrelevant"))</f>
        <v>Irrelevant</v>
      </c>
      <c r="V327" s="4" t="str">
        <f>IF(W327="Lige",IF(AND(OR(I327="Frakørselsrampe",I327="Tilkørselsrampe"),Inddata!W342=""),"Lige ruderrampe",IF(OR(I327="Frakørselsrampe",I327="Tilkørselsrampe"),Inddata!W342,"Irrelevant")),"Irrelevant")</f>
        <v>Irrelevant</v>
      </c>
      <c r="W327" s="4" t="str">
        <f>IF(AND(OR(I327="Frakørselsrampe",I327="Tilkørselsrampe"),Inddata!X342=""),"Lige",IF(AND(OR(I327="Frakørselsrampe",I327="Tilkørselsrampe"),Inddata!X342&gt;10),Inddata!X342,"Irrelevant"))</f>
        <v>Irrelevant</v>
      </c>
      <c r="X327" s="4" t="str">
        <f>IF(AND(OR(I327="Frakørselsrampe",I327="Tilkørselsrampe"),OR(Inddata!Y342="",Inddata!Y342&gt;(G327*1000))),G327*1000,IF(AND(OR(I327="Frakørselsrampe",I327="Tilkørselsrampe"),Inddata!Y342&gt;0),Inddata!Y342,"Irrelevant"))</f>
        <v>Irrelevant</v>
      </c>
      <c r="Y327" s="4" t="str">
        <f>IF(AND(I327="Frakørselsrampe",Inddata!Z342=""),95,IF(AND(I327="Tilkørselsrampe",Inddata!Z342=""),45,IF(AND(OR(I327="Frakørselsrampe",I327="Tilkørselsrampe"),Inddata!Z342&gt;4,Inddata!Z342&lt;200),Inddata!Z342,"Irrelevant")))</f>
        <v>Irrelevant</v>
      </c>
      <c r="Z327" s="4" t="str">
        <f>IF(AND(OR(I327="Frakørselsrampe",I327="Tilkørselsrampe"),Inddata!AA342=""),"Lige",IF(AND(OR(I327="Frakørselsrampe",I327="Tilkørselsrampe"),Inddata!AA342&gt;10),Inddata!AA342,"Irrelevant"))</f>
        <v>Irrelevant</v>
      </c>
      <c r="AA327" s="4" t="str">
        <f>IF(X327="Irrelevant","Irrelevant",IF(AND(OR(I327="Frakørselsrampe",I327="Tilkørselsrampe"),OR(Inddata!AB342="",Inddata!AB342&gt;(G327*1000-X327))),G327*1000-X327,IF(AND(OR(I327="Frakørselsrampe",I327="Tilkørselsrampe"),Inddata!AB342&gt;0),Inddata!AB342,"Irrelevant")))</f>
        <v>Irrelevant</v>
      </c>
      <c r="AB327" s="4" t="str">
        <f>IF(AND(I327="Frakørselsrampe",Inddata!AC342=""),60,IF(AND(I327="Tilkørselsrampe",Inddata!AC342=""),80,IF(AND(OR(I327="Frakørselsrampe",I327="Tilkørselsrampe"),Inddata!AC342&gt;4,Inddata!AC342&lt;200),Inddata!AC342,"Irrelevant")))</f>
        <v>Irrelevant</v>
      </c>
      <c r="AC327" s="4" t="str">
        <f>IF(AND(OR(I327="Motorvejsstrækning",I327="Frakørselsflettestrækning",I327="Tilkørselsflettestrækning"),Inddata!AD342=""),"Nej",IF(OR(I327="Motorvejsstrækning",I327="Frakørselsflettestrækning",I327="Tilkørselsflettestrækning"),Inddata!AD342,"Irrelevant"))</f>
        <v>Irrelevant</v>
      </c>
      <c r="AD327" s="4" t="str">
        <f>IF(AND(OR(I327="Motorvejsstrækning",I327="Frakørselsflettestrækning",I327="Tilkørselsflettestrækning"),Inddata!AE342=""),"130 km/t",IF(OR(I327="Motorvejsstrækning",I327="Frakørselsflettestrækning",I327="Tilkørselsflettestrækning"),Inddata!AE342,"Irrelevant"))</f>
        <v>Irrelevant</v>
      </c>
      <c r="AE327" s="4" t="str">
        <f>IF(AND(I327="Tilkørselsflettestrækning",Inddata!AF342=""),"Nej",IF(I327="Tilkørselsflettestrækning",Inddata!AF342,"Irrelevant"))</f>
        <v>Irrelevant</v>
      </c>
      <c r="AF327" s="4" t="str">
        <f>IF(AND(AE327="Ja",Inddata!AG342&gt;0,Inddata!AG342&lt;1.00000001),Inddata!AG342,IF(OR(AE327="Nej",AE327="Ja"),0,"Irrelevant"))</f>
        <v>Irrelevant</v>
      </c>
    </row>
    <row r="328" spans="1:32" x14ac:dyDescent="0.25">
      <c r="A328" s="4" t="str">
        <f>IF(Inddata!A343="","",Inddata!A343)</f>
        <v/>
      </c>
      <c r="B328" s="4" t="str">
        <f>IF(Inddata!B343="","",Inddata!B343)</f>
        <v/>
      </c>
      <c r="C328" s="4" t="str">
        <f>IF(Inddata!C343="","",Inddata!C343)</f>
        <v/>
      </c>
      <c r="D328" s="4" t="str">
        <f>IF(Inddata!D343="","",Inddata!D343)</f>
        <v/>
      </c>
      <c r="E328" s="4" t="str">
        <f>IF(Inddata!E343="","",Inddata!E343)</f>
        <v/>
      </c>
      <c r="F328" s="4" t="str">
        <f>IF(Inddata!F343="","",Inddata!F343)</f>
        <v/>
      </c>
      <c r="G328" s="4">
        <f>IF(Inddata!G343="","",Inddata!G343)</f>
        <v>0</v>
      </c>
      <c r="H328" s="4" t="str">
        <f>IF(Inddata!H343&gt;0.5,Inddata!H343,"")</f>
        <v/>
      </c>
      <c r="I328" s="4" t="str">
        <f>IF(Inddata!I343="","",Inddata!I343)</f>
        <v/>
      </c>
      <c r="J328" s="4" t="str">
        <f>IF(AND(OR(I328="Motorvejsstrækning",I328="Frakørselsflettestrækning",I328="Tilkørselsflettestrækning"),Inddata!K343=""),2,IF(AND(OR(I328="Motorvejsstrækning",I328="Frakørselsflettestrækning",I328="Tilkørselsflettestrækning"),Inddata!K343&gt;0.5,Inddata!K343&lt;21),Inddata!K343,"Irrelevant"))</f>
        <v>Irrelevant</v>
      </c>
      <c r="K328" s="4" t="str">
        <f>IF(AND(OR(I328="Motorvejsstrækning",I328="Frakørselsflettestrækning",I328="Tilkørselsflettestrækning",I328="Frakørselsrampe",I328="Tilkørselsrampe"),Inddata!L343=""),3.5,IF(AND(OR(I328="Motorvejsstrækning",I328="Frakørselsflettestrækning",I328="Tilkørselsflettestrækning",I328="Frakørselsrampe",I328="Tilkørselsrampe"),Inddata!L343&gt;1.5,Inddata!L343&lt;11),Inddata!L343,"Irrelevant"))</f>
        <v>Irrelevant</v>
      </c>
      <c r="L328" s="4" t="str">
        <f>IF(AND(I328="Motorvejsstrækning",Inddata!M343=""),"Nej",IF(I328="Motorvejsstrækning",Inddata!M343,"Irrelevant"))</f>
        <v>Irrelevant</v>
      </c>
      <c r="M328" s="4" t="str">
        <f>IF(AND(L328="Ja",Inddata!N343&gt;0,Inddata!N343&lt;1.00000001),Inddata!N343,IF(OR(L328="Nej",L328="Ja"),0,"Irrelevant"))</f>
        <v>Irrelevant</v>
      </c>
      <c r="N328" s="4" t="str">
        <f>IF(AND(OR(I328="Motorvejsstrækning",I328="Frakørselsflettestrækning",I328="Tilkørselsflettestrækning"),Inddata!O343=""),3,IF(AND(OR(I328="Motorvejsstrækning",I328="Frakørselsflettestrækning",I328="Tilkørselsflettestrækning"),Inddata!O343&lt;11,Inddata!O343&gt;-0.00000001),Inddata!O343,"Irrelevant"))</f>
        <v>Irrelevant</v>
      </c>
      <c r="O328" s="4" t="str">
        <f>IF(AND(OR(I328="Motorvejsstrækning",I328="Frakørselsflettestrækning",I328="Tilkørselsflettestrækning",I328="Frakørselsrampe",I328="Tilkørselsrampe"),Inddata!P343=""),0.5,IF(AND(OR(I328="Motorvejsstrækning",I328="Frakørselsflettestrækning",I328="Tilkørselsflettestrækning",I328="Frakørselsrampe",I328="Tilkørselsrampe"),Inddata!P343&gt;-0.00000001,Inddata!P343&lt;11),Inddata!P343,"Irrelevant"))</f>
        <v>Irrelevant</v>
      </c>
      <c r="P328" s="4" t="str">
        <f>IF(AND(OR(I328="Motorvejsstrækning",I328="Frakørselsflettestrækning",I328="Tilkørselsflettestrækning"),Inddata!Q343=""),5,IF(AND(OR(I328="Motorvejsstrækning",I328="Frakørselsflettestrækning",I328="Tilkørselsflettestrækning"),Inddata!Q343&gt;-0.00000001,Inddata!Q343&lt;101),Inddata!Q343,"Irrelevant"))</f>
        <v>Irrelevant</v>
      </c>
      <c r="Q328" s="4" t="str">
        <f>IF(AND(OR(I328="Motorvejsstrækning",I328="Frakørselsflettestrækning",I328="Tilkørselsflettestrækning"),Inddata!R343=""),"Lige",IF(AND(OR(I328="Motorvejsstrækning",I328="Frakørselsflettestrækning",I328="Tilkørselsflettestrækning"),Inddata!R343&gt;10),Inddata!R343,"Irrelevant"))</f>
        <v>Irrelevant</v>
      </c>
      <c r="R328" s="4" t="str">
        <f>IF(Q328="Lige",0,IF(AND(OR(I328="Motorvejsstrækning",I328="Frakørselsflettestrækning",I328="Tilkørselsflettestrækning"),OR(Inddata!S343="",Inddata!S343&gt;(G328*1000))),G328*1000,IF(AND(OR(I328="Motorvejsstrækning",I328="Frakørselsflettestrækning",I328="Tilkørselsflettestrækning"),Inddata!S343&gt;0),Inddata!S343,"Irrelevant")))</f>
        <v>Irrelevant</v>
      </c>
      <c r="S328" s="4" t="str">
        <f>IF(AND(OR(I328="Motorvejsstrækning",I328="Frakørselsflettestrækning",I328="Tilkørselsflettestrækning"),Inddata!T343=""),"Lige",IF(AND(OR(I328="Motorvejsstrækning",I328="Frakørselsflettestrækning",I328="Tilkørselsflettestrækning"),Inddata!T343&gt;10),Inddata!T343,"Irrelevant"))</f>
        <v>Irrelevant</v>
      </c>
      <c r="T328" s="4" t="str">
        <f>IF(S328="Lige",0,IF(R328="Irrelevant","Irrelevant",IF(AND(OR(I328="Motorvejsstrækning",I328="Frakørselsflettestrækning",I328="Tilkørselsflettestrækning"),OR(Inddata!U343="",Inddata!U343&gt;(G328*1000-R328))),G328*1000-R328,IF(AND(OR(I328="Motorvejsstrækning",I328="Frakørselsflettestrækning",I328="Tilkørselsflettestrækning"),Inddata!U343&gt;0),Inddata!U343,"Irrelevant"))))</f>
        <v>Irrelevant</v>
      </c>
      <c r="U328" s="4" t="str">
        <f>IF(AND(OR(I328="Motorvejsstrækning",I328="Frakørselsflettestrækning",I328="Tilkørselsflettestrækning",I328="Frakørselsrampe",I328="Tilkørselsrampe"),Inddata!V343=""),"Nej",IF(OR(I328="Motorvejsstrækning",I328="Frakørselsflettestrækning",I328="Tilkørselsflettestrækning",I328="Frakørselsrampe",I328="Tilkørselsrampe"),Inddata!V343,"Irrelevant"))</f>
        <v>Irrelevant</v>
      </c>
      <c r="V328" s="4" t="str">
        <f>IF(W328="Lige",IF(AND(OR(I328="Frakørselsrampe",I328="Tilkørselsrampe"),Inddata!W343=""),"Lige ruderrampe",IF(OR(I328="Frakørselsrampe",I328="Tilkørselsrampe"),Inddata!W343,"Irrelevant")),"Irrelevant")</f>
        <v>Irrelevant</v>
      </c>
      <c r="W328" s="4" t="str">
        <f>IF(AND(OR(I328="Frakørselsrampe",I328="Tilkørselsrampe"),Inddata!X343=""),"Lige",IF(AND(OR(I328="Frakørselsrampe",I328="Tilkørselsrampe"),Inddata!X343&gt;10),Inddata!X343,"Irrelevant"))</f>
        <v>Irrelevant</v>
      </c>
      <c r="X328" s="4" t="str">
        <f>IF(AND(OR(I328="Frakørselsrampe",I328="Tilkørselsrampe"),OR(Inddata!Y343="",Inddata!Y343&gt;(G328*1000))),G328*1000,IF(AND(OR(I328="Frakørselsrampe",I328="Tilkørselsrampe"),Inddata!Y343&gt;0),Inddata!Y343,"Irrelevant"))</f>
        <v>Irrelevant</v>
      </c>
      <c r="Y328" s="4" t="str">
        <f>IF(AND(I328="Frakørselsrampe",Inddata!Z343=""),95,IF(AND(I328="Tilkørselsrampe",Inddata!Z343=""),45,IF(AND(OR(I328="Frakørselsrampe",I328="Tilkørselsrampe"),Inddata!Z343&gt;4,Inddata!Z343&lt;200),Inddata!Z343,"Irrelevant")))</f>
        <v>Irrelevant</v>
      </c>
      <c r="Z328" s="4" t="str">
        <f>IF(AND(OR(I328="Frakørselsrampe",I328="Tilkørselsrampe"),Inddata!AA343=""),"Lige",IF(AND(OR(I328="Frakørselsrampe",I328="Tilkørselsrampe"),Inddata!AA343&gt;10),Inddata!AA343,"Irrelevant"))</f>
        <v>Irrelevant</v>
      </c>
      <c r="AA328" s="4" t="str">
        <f>IF(X328="Irrelevant","Irrelevant",IF(AND(OR(I328="Frakørselsrampe",I328="Tilkørselsrampe"),OR(Inddata!AB343="",Inddata!AB343&gt;(G328*1000-X328))),G328*1000-X328,IF(AND(OR(I328="Frakørselsrampe",I328="Tilkørselsrampe"),Inddata!AB343&gt;0),Inddata!AB343,"Irrelevant")))</f>
        <v>Irrelevant</v>
      </c>
      <c r="AB328" s="4" t="str">
        <f>IF(AND(I328="Frakørselsrampe",Inddata!AC343=""),60,IF(AND(I328="Tilkørselsrampe",Inddata!AC343=""),80,IF(AND(OR(I328="Frakørselsrampe",I328="Tilkørselsrampe"),Inddata!AC343&gt;4,Inddata!AC343&lt;200),Inddata!AC343,"Irrelevant")))</f>
        <v>Irrelevant</v>
      </c>
      <c r="AC328" s="4" t="str">
        <f>IF(AND(OR(I328="Motorvejsstrækning",I328="Frakørselsflettestrækning",I328="Tilkørselsflettestrækning"),Inddata!AD343=""),"Nej",IF(OR(I328="Motorvejsstrækning",I328="Frakørselsflettestrækning",I328="Tilkørselsflettestrækning"),Inddata!AD343,"Irrelevant"))</f>
        <v>Irrelevant</v>
      </c>
      <c r="AD328" s="4" t="str">
        <f>IF(AND(OR(I328="Motorvejsstrækning",I328="Frakørselsflettestrækning",I328="Tilkørselsflettestrækning"),Inddata!AE343=""),"130 km/t",IF(OR(I328="Motorvejsstrækning",I328="Frakørselsflettestrækning",I328="Tilkørselsflettestrækning"),Inddata!AE343,"Irrelevant"))</f>
        <v>Irrelevant</v>
      </c>
      <c r="AE328" s="4" t="str">
        <f>IF(AND(I328="Tilkørselsflettestrækning",Inddata!AF343=""),"Nej",IF(I328="Tilkørselsflettestrækning",Inddata!AF343,"Irrelevant"))</f>
        <v>Irrelevant</v>
      </c>
      <c r="AF328" s="4" t="str">
        <f>IF(AND(AE328="Ja",Inddata!AG343&gt;0,Inddata!AG343&lt;1.00000001),Inddata!AG343,IF(OR(AE328="Nej",AE328="Ja"),0,"Irrelevant"))</f>
        <v>Irrelevant</v>
      </c>
    </row>
    <row r="329" spans="1:32" x14ac:dyDescent="0.25">
      <c r="A329" s="4" t="str">
        <f>IF(Inddata!A344="","",Inddata!A344)</f>
        <v/>
      </c>
      <c r="B329" s="4" t="str">
        <f>IF(Inddata!B344="","",Inddata!B344)</f>
        <v/>
      </c>
      <c r="C329" s="4" t="str">
        <f>IF(Inddata!C344="","",Inddata!C344)</f>
        <v/>
      </c>
      <c r="D329" s="4" t="str">
        <f>IF(Inddata!D344="","",Inddata!D344)</f>
        <v/>
      </c>
      <c r="E329" s="4" t="str">
        <f>IF(Inddata!E344="","",Inddata!E344)</f>
        <v/>
      </c>
      <c r="F329" s="4" t="str">
        <f>IF(Inddata!F344="","",Inddata!F344)</f>
        <v/>
      </c>
      <c r="G329" s="4">
        <f>IF(Inddata!G344="","",Inddata!G344)</f>
        <v>0</v>
      </c>
      <c r="H329" s="4" t="str">
        <f>IF(Inddata!H344&gt;0.5,Inddata!H344,"")</f>
        <v/>
      </c>
      <c r="I329" s="4" t="str">
        <f>IF(Inddata!I344="","",Inddata!I344)</f>
        <v/>
      </c>
      <c r="J329" s="4" t="str">
        <f>IF(AND(OR(I329="Motorvejsstrækning",I329="Frakørselsflettestrækning",I329="Tilkørselsflettestrækning"),Inddata!K344=""),2,IF(AND(OR(I329="Motorvejsstrækning",I329="Frakørselsflettestrækning",I329="Tilkørselsflettestrækning"),Inddata!K344&gt;0.5,Inddata!K344&lt;21),Inddata!K344,"Irrelevant"))</f>
        <v>Irrelevant</v>
      </c>
      <c r="K329" s="4" t="str">
        <f>IF(AND(OR(I329="Motorvejsstrækning",I329="Frakørselsflettestrækning",I329="Tilkørselsflettestrækning",I329="Frakørselsrampe",I329="Tilkørselsrampe"),Inddata!L344=""),3.5,IF(AND(OR(I329="Motorvejsstrækning",I329="Frakørselsflettestrækning",I329="Tilkørselsflettestrækning",I329="Frakørselsrampe",I329="Tilkørselsrampe"),Inddata!L344&gt;1.5,Inddata!L344&lt;11),Inddata!L344,"Irrelevant"))</f>
        <v>Irrelevant</v>
      </c>
      <c r="L329" s="4" t="str">
        <f>IF(AND(I329="Motorvejsstrækning",Inddata!M344=""),"Nej",IF(I329="Motorvejsstrækning",Inddata!M344,"Irrelevant"))</f>
        <v>Irrelevant</v>
      </c>
      <c r="M329" s="4" t="str">
        <f>IF(AND(L329="Ja",Inddata!N344&gt;0,Inddata!N344&lt;1.00000001),Inddata!N344,IF(OR(L329="Nej",L329="Ja"),0,"Irrelevant"))</f>
        <v>Irrelevant</v>
      </c>
      <c r="N329" s="4" t="str">
        <f>IF(AND(OR(I329="Motorvejsstrækning",I329="Frakørselsflettestrækning",I329="Tilkørselsflettestrækning"),Inddata!O344=""),3,IF(AND(OR(I329="Motorvejsstrækning",I329="Frakørselsflettestrækning",I329="Tilkørselsflettestrækning"),Inddata!O344&lt;11,Inddata!O344&gt;-0.00000001),Inddata!O344,"Irrelevant"))</f>
        <v>Irrelevant</v>
      </c>
      <c r="O329" s="4" t="str">
        <f>IF(AND(OR(I329="Motorvejsstrækning",I329="Frakørselsflettestrækning",I329="Tilkørselsflettestrækning",I329="Frakørselsrampe",I329="Tilkørselsrampe"),Inddata!P344=""),0.5,IF(AND(OR(I329="Motorvejsstrækning",I329="Frakørselsflettestrækning",I329="Tilkørselsflettestrækning",I329="Frakørselsrampe",I329="Tilkørselsrampe"),Inddata!P344&gt;-0.00000001,Inddata!P344&lt;11),Inddata!P344,"Irrelevant"))</f>
        <v>Irrelevant</v>
      </c>
      <c r="P329" s="4" t="str">
        <f>IF(AND(OR(I329="Motorvejsstrækning",I329="Frakørselsflettestrækning",I329="Tilkørselsflettestrækning"),Inddata!Q344=""),5,IF(AND(OR(I329="Motorvejsstrækning",I329="Frakørselsflettestrækning",I329="Tilkørselsflettestrækning"),Inddata!Q344&gt;-0.00000001,Inddata!Q344&lt;101),Inddata!Q344,"Irrelevant"))</f>
        <v>Irrelevant</v>
      </c>
      <c r="Q329" s="4" t="str">
        <f>IF(AND(OR(I329="Motorvejsstrækning",I329="Frakørselsflettestrækning",I329="Tilkørselsflettestrækning"),Inddata!R344=""),"Lige",IF(AND(OR(I329="Motorvejsstrækning",I329="Frakørselsflettestrækning",I329="Tilkørselsflettestrækning"),Inddata!R344&gt;10),Inddata!R344,"Irrelevant"))</f>
        <v>Irrelevant</v>
      </c>
      <c r="R329" s="4" t="str">
        <f>IF(Q329="Lige",0,IF(AND(OR(I329="Motorvejsstrækning",I329="Frakørselsflettestrækning",I329="Tilkørselsflettestrækning"),OR(Inddata!S344="",Inddata!S344&gt;(G329*1000))),G329*1000,IF(AND(OR(I329="Motorvejsstrækning",I329="Frakørselsflettestrækning",I329="Tilkørselsflettestrækning"),Inddata!S344&gt;0),Inddata!S344,"Irrelevant")))</f>
        <v>Irrelevant</v>
      </c>
      <c r="S329" s="4" t="str">
        <f>IF(AND(OR(I329="Motorvejsstrækning",I329="Frakørselsflettestrækning",I329="Tilkørselsflettestrækning"),Inddata!T344=""),"Lige",IF(AND(OR(I329="Motorvejsstrækning",I329="Frakørselsflettestrækning",I329="Tilkørselsflettestrækning"),Inddata!T344&gt;10),Inddata!T344,"Irrelevant"))</f>
        <v>Irrelevant</v>
      </c>
      <c r="T329" s="4" t="str">
        <f>IF(S329="Lige",0,IF(R329="Irrelevant","Irrelevant",IF(AND(OR(I329="Motorvejsstrækning",I329="Frakørselsflettestrækning",I329="Tilkørselsflettestrækning"),OR(Inddata!U344="",Inddata!U344&gt;(G329*1000-R329))),G329*1000-R329,IF(AND(OR(I329="Motorvejsstrækning",I329="Frakørselsflettestrækning",I329="Tilkørselsflettestrækning"),Inddata!U344&gt;0),Inddata!U344,"Irrelevant"))))</f>
        <v>Irrelevant</v>
      </c>
      <c r="U329" s="4" t="str">
        <f>IF(AND(OR(I329="Motorvejsstrækning",I329="Frakørselsflettestrækning",I329="Tilkørselsflettestrækning",I329="Frakørselsrampe",I329="Tilkørselsrampe"),Inddata!V344=""),"Nej",IF(OR(I329="Motorvejsstrækning",I329="Frakørselsflettestrækning",I329="Tilkørselsflettestrækning",I329="Frakørselsrampe",I329="Tilkørselsrampe"),Inddata!V344,"Irrelevant"))</f>
        <v>Irrelevant</v>
      </c>
      <c r="V329" s="4" t="str">
        <f>IF(W329="Lige",IF(AND(OR(I329="Frakørselsrampe",I329="Tilkørselsrampe"),Inddata!W344=""),"Lige ruderrampe",IF(OR(I329="Frakørselsrampe",I329="Tilkørselsrampe"),Inddata!W344,"Irrelevant")),"Irrelevant")</f>
        <v>Irrelevant</v>
      </c>
      <c r="W329" s="4" t="str">
        <f>IF(AND(OR(I329="Frakørselsrampe",I329="Tilkørselsrampe"),Inddata!X344=""),"Lige",IF(AND(OR(I329="Frakørselsrampe",I329="Tilkørselsrampe"),Inddata!X344&gt;10),Inddata!X344,"Irrelevant"))</f>
        <v>Irrelevant</v>
      </c>
      <c r="X329" s="4" t="str">
        <f>IF(AND(OR(I329="Frakørselsrampe",I329="Tilkørselsrampe"),OR(Inddata!Y344="",Inddata!Y344&gt;(G329*1000))),G329*1000,IF(AND(OR(I329="Frakørselsrampe",I329="Tilkørselsrampe"),Inddata!Y344&gt;0),Inddata!Y344,"Irrelevant"))</f>
        <v>Irrelevant</v>
      </c>
      <c r="Y329" s="4" t="str">
        <f>IF(AND(I329="Frakørselsrampe",Inddata!Z344=""),95,IF(AND(I329="Tilkørselsrampe",Inddata!Z344=""),45,IF(AND(OR(I329="Frakørselsrampe",I329="Tilkørselsrampe"),Inddata!Z344&gt;4,Inddata!Z344&lt;200),Inddata!Z344,"Irrelevant")))</f>
        <v>Irrelevant</v>
      </c>
      <c r="Z329" s="4" t="str">
        <f>IF(AND(OR(I329="Frakørselsrampe",I329="Tilkørselsrampe"),Inddata!AA344=""),"Lige",IF(AND(OR(I329="Frakørselsrampe",I329="Tilkørselsrampe"),Inddata!AA344&gt;10),Inddata!AA344,"Irrelevant"))</f>
        <v>Irrelevant</v>
      </c>
      <c r="AA329" s="4" t="str">
        <f>IF(X329="Irrelevant","Irrelevant",IF(AND(OR(I329="Frakørselsrampe",I329="Tilkørselsrampe"),OR(Inddata!AB344="",Inddata!AB344&gt;(G329*1000-X329))),G329*1000-X329,IF(AND(OR(I329="Frakørselsrampe",I329="Tilkørselsrampe"),Inddata!AB344&gt;0),Inddata!AB344,"Irrelevant")))</f>
        <v>Irrelevant</v>
      </c>
      <c r="AB329" s="4" t="str">
        <f>IF(AND(I329="Frakørselsrampe",Inddata!AC344=""),60,IF(AND(I329="Tilkørselsrampe",Inddata!AC344=""),80,IF(AND(OR(I329="Frakørselsrampe",I329="Tilkørselsrampe"),Inddata!AC344&gt;4,Inddata!AC344&lt;200),Inddata!AC344,"Irrelevant")))</f>
        <v>Irrelevant</v>
      </c>
      <c r="AC329" s="4" t="str">
        <f>IF(AND(OR(I329="Motorvejsstrækning",I329="Frakørselsflettestrækning",I329="Tilkørselsflettestrækning"),Inddata!AD344=""),"Nej",IF(OR(I329="Motorvejsstrækning",I329="Frakørselsflettestrækning",I329="Tilkørselsflettestrækning"),Inddata!AD344,"Irrelevant"))</f>
        <v>Irrelevant</v>
      </c>
      <c r="AD329" s="4" t="str">
        <f>IF(AND(OR(I329="Motorvejsstrækning",I329="Frakørselsflettestrækning",I329="Tilkørselsflettestrækning"),Inddata!AE344=""),"130 km/t",IF(OR(I329="Motorvejsstrækning",I329="Frakørselsflettestrækning",I329="Tilkørselsflettestrækning"),Inddata!AE344,"Irrelevant"))</f>
        <v>Irrelevant</v>
      </c>
      <c r="AE329" s="4" t="str">
        <f>IF(AND(I329="Tilkørselsflettestrækning",Inddata!AF344=""),"Nej",IF(I329="Tilkørselsflettestrækning",Inddata!AF344,"Irrelevant"))</f>
        <v>Irrelevant</v>
      </c>
      <c r="AF329" s="4" t="str">
        <f>IF(AND(AE329="Ja",Inddata!AG344&gt;0,Inddata!AG344&lt;1.00000001),Inddata!AG344,IF(OR(AE329="Nej",AE329="Ja"),0,"Irrelevant"))</f>
        <v>Irrelevant</v>
      </c>
    </row>
    <row r="330" spans="1:32" x14ac:dyDescent="0.25">
      <c r="A330" s="4" t="str">
        <f>IF(Inddata!A345="","",Inddata!A345)</f>
        <v/>
      </c>
      <c r="B330" s="4" t="str">
        <f>IF(Inddata!B345="","",Inddata!B345)</f>
        <v/>
      </c>
      <c r="C330" s="4" t="str">
        <f>IF(Inddata!C345="","",Inddata!C345)</f>
        <v/>
      </c>
      <c r="D330" s="4" t="str">
        <f>IF(Inddata!D345="","",Inddata!D345)</f>
        <v/>
      </c>
      <c r="E330" s="4" t="str">
        <f>IF(Inddata!E345="","",Inddata!E345)</f>
        <v/>
      </c>
      <c r="F330" s="4" t="str">
        <f>IF(Inddata!F345="","",Inddata!F345)</f>
        <v/>
      </c>
      <c r="G330" s="4">
        <f>IF(Inddata!G345="","",Inddata!G345)</f>
        <v>0</v>
      </c>
      <c r="H330" s="4" t="str">
        <f>IF(Inddata!H345&gt;0.5,Inddata!H345,"")</f>
        <v/>
      </c>
      <c r="I330" s="4" t="str">
        <f>IF(Inddata!I345="","",Inddata!I345)</f>
        <v/>
      </c>
      <c r="J330" s="4" t="str">
        <f>IF(AND(OR(I330="Motorvejsstrækning",I330="Frakørselsflettestrækning",I330="Tilkørselsflettestrækning"),Inddata!K345=""),2,IF(AND(OR(I330="Motorvejsstrækning",I330="Frakørselsflettestrækning",I330="Tilkørselsflettestrækning"),Inddata!K345&gt;0.5,Inddata!K345&lt;21),Inddata!K345,"Irrelevant"))</f>
        <v>Irrelevant</v>
      </c>
      <c r="K330" s="4" t="str">
        <f>IF(AND(OR(I330="Motorvejsstrækning",I330="Frakørselsflettestrækning",I330="Tilkørselsflettestrækning",I330="Frakørselsrampe",I330="Tilkørselsrampe"),Inddata!L345=""),3.5,IF(AND(OR(I330="Motorvejsstrækning",I330="Frakørselsflettestrækning",I330="Tilkørselsflettestrækning",I330="Frakørselsrampe",I330="Tilkørselsrampe"),Inddata!L345&gt;1.5,Inddata!L345&lt;11),Inddata!L345,"Irrelevant"))</f>
        <v>Irrelevant</v>
      </c>
      <c r="L330" s="4" t="str">
        <f>IF(AND(I330="Motorvejsstrækning",Inddata!M345=""),"Nej",IF(I330="Motorvejsstrækning",Inddata!M345,"Irrelevant"))</f>
        <v>Irrelevant</v>
      </c>
      <c r="M330" s="4" t="str">
        <f>IF(AND(L330="Ja",Inddata!N345&gt;0,Inddata!N345&lt;1.00000001),Inddata!N345,IF(OR(L330="Nej",L330="Ja"),0,"Irrelevant"))</f>
        <v>Irrelevant</v>
      </c>
      <c r="N330" s="4" t="str">
        <f>IF(AND(OR(I330="Motorvejsstrækning",I330="Frakørselsflettestrækning",I330="Tilkørselsflettestrækning"),Inddata!O345=""),3,IF(AND(OR(I330="Motorvejsstrækning",I330="Frakørselsflettestrækning",I330="Tilkørselsflettestrækning"),Inddata!O345&lt;11,Inddata!O345&gt;-0.00000001),Inddata!O345,"Irrelevant"))</f>
        <v>Irrelevant</v>
      </c>
      <c r="O330" s="4" t="str">
        <f>IF(AND(OR(I330="Motorvejsstrækning",I330="Frakørselsflettestrækning",I330="Tilkørselsflettestrækning",I330="Frakørselsrampe",I330="Tilkørselsrampe"),Inddata!P345=""),0.5,IF(AND(OR(I330="Motorvejsstrækning",I330="Frakørselsflettestrækning",I330="Tilkørselsflettestrækning",I330="Frakørselsrampe",I330="Tilkørselsrampe"),Inddata!P345&gt;-0.00000001,Inddata!P345&lt;11),Inddata!P345,"Irrelevant"))</f>
        <v>Irrelevant</v>
      </c>
      <c r="P330" s="4" t="str">
        <f>IF(AND(OR(I330="Motorvejsstrækning",I330="Frakørselsflettestrækning",I330="Tilkørselsflettestrækning"),Inddata!Q345=""),5,IF(AND(OR(I330="Motorvejsstrækning",I330="Frakørselsflettestrækning",I330="Tilkørselsflettestrækning"),Inddata!Q345&gt;-0.00000001,Inddata!Q345&lt;101),Inddata!Q345,"Irrelevant"))</f>
        <v>Irrelevant</v>
      </c>
      <c r="Q330" s="4" t="str">
        <f>IF(AND(OR(I330="Motorvejsstrækning",I330="Frakørselsflettestrækning",I330="Tilkørselsflettestrækning"),Inddata!R345=""),"Lige",IF(AND(OR(I330="Motorvejsstrækning",I330="Frakørselsflettestrækning",I330="Tilkørselsflettestrækning"),Inddata!R345&gt;10),Inddata!R345,"Irrelevant"))</f>
        <v>Irrelevant</v>
      </c>
      <c r="R330" s="4" t="str">
        <f>IF(Q330="Lige",0,IF(AND(OR(I330="Motorvejsstrækning",I330="Frakørselsflettestrækning",I330="Tilkørselsflettestrækning"),OR(Inddata!S345="",Inddata!S345&gt;(G330*1000))),G330*1000,IF(AND(OR(I330="Motorvejsstrækning",I330="Frakørselsflettestrækning",I330="Tilkørselsflettestrækning"),Inddata!S345&gt;0),Inddata!S345,"Irrelevant")))</f>
        <v>Irrelevant</v>
      </c>
      <c r="S330" s="4" t="str">
        <f>IF(AND(OR(I330="Motorvejsstrækning",I330="Frakørselsflettestrækning",I330="Tilkørselsflettestrækning"),Inddata!T345=""),"Lige",IF(AND(OR(I330="Motorvejsstrækning",I330="Frakørselsflettestrækning",I330="Tilkørselsflettestrækning"),Inddata!T345&gt;10),Inddata!T345,"Irrelevant"))</f>
        <v>Irrelevant</v>
      </c>
      <c r="T330" s="4" t="str">
        <f>IF(S330="Lige",0,IF(R330="Irrelevant","Irrelevant",IF(AND(OR(I330="Motorvejsstrækning",I330="Frakørselsflettestrækning",I330="Tilkørselsflettestrækning"),OR(Inddata!U345="",Inddata!U345&gt;(G330*1000-R330))),G330*1000-R330,IF(AND(OR(I330="Motorvejsstrækning",I330="Frakørselsflettestrækning",I330="Tilkørselsflettestrækning"),Inddata!U345&gt;0),Inddata!U345,"Irrelevant"))))</f>
        <v>Irrelevant</v>
      </c>
      <c r="U330" s="4" t="str">
        <f>IF(AND(OR(I330="Motorvejsstrækning",I330="Frakørselsflettestrækning",I330="Tilkørselsflettestrækning",I330="Frakørselsrampe",I330="Tilkørselsrampe"),Inddata!V345=""),"Nej",IF(OR(I330="Motorvejsstrækning",I330="Frakørselsflettestrækning",I330="Tilkørselsflettestrækning",I330="Frakørselsrampe",I330="Tilkørselsrampe"),Inddata!V345,"Irrelevant"))</f>
        <v>Irrelevant</v>
      </c>
      <c r="V330" s="4" t="str">
        <f>IF(W330="Lige",IF(AND(OR(I330="Frakørselsrampe",I330="Tilkørselsrampe"),Inddata!W345=""),"Lige ruderrampe",IF(OR(I330="Frakørselsrampe",I330="Tilkørselsrampe"),Inddata!W345,"Irrelevant")),"Irrelevant")</f>
        <v>Irrelevant</v>
      </c>
      <c r="W330" s="4" t="str">
        <f>IF(AND(OR(I330="Frakørselsrampe",I330="Tilkørselsrampe"),Inddata!X345=""),"Lige",IF(AND(OR(I330="Frakørselsrampe",I330="Tilkørselsrampe"),Inddata!X345&gt;10),Inddata!X345,"Irrelevant"))</f>
        <v>Irrelevant</v>
      </c>
      <c r="X330" s="4" t="str">
        <f>IF(AND(OR(I330="Frakørselsrampe",I330="Tilkørselsrampe"),OR(Inddata!Y345="",Inddata!Y345&gt;(G330*1000))),G330*1000,IF(AND(OR(I330="Frakørselsrampe",I330="Tilkørselsrampe"),Inddata!Y345&gt;0),Inddata!Y345,"Irrelevant"))</f>
        <v>Irrelevant</v>
      </c>
      <c r="Y330" s="4" t="str">
        <f>IF(AND(I330="Frakørselsrampe",Inddata!Z345=""),95,IF(AND(I330="Tilkørselsrampe",Inddata!Z345=""),45,IF(AND(OR(I330="Frakørselsrampe",I330="Tilkørselsrampe"),Inddata!Z345&gt;4,Inddata!Z345&lt;200),Inddata!Z345,"Irrelevant")))</f>
        <v>Irrelevant</v>
      </c>
      <c r="Z330" s="4" t="str">
        <f>IF(AND(OR(I330="Frakørselsrampe",I330="Tilkørselsrampe"),Inddata!AA345=""),"Lige",IF(AND(OR(I330="Frakørselsrampe",I330="Tilkørselsrampe"),Inddata!AA345&gt;10),Inddata!AA345,"Irrelevant"))</f>
        <v>Irrelevant</v>
      </c>
      <c r="AA330" s="4" t="str">
        <f>IF(X330="Irrelevant","Irrelevant",IF(AND(OR(I330="Frakørselsrampe",I330="Tilkørselsrampe"),OR(Inddata!AB345="",Inddata!AB345&gt;(G330*1000-X330))),G330*1000-X330,IF(AND(OR(I330="Frakørselsrampe",I330="Tilkørselsrampe"),Inddata!AB345&gt;0),Inddata!AB345,"Irrelevant")))</f>
        <v>Irrelevant</v>
      </c>
      <c r="AB330" s="4" t="str">
        <f>IF(AND(I330="Frakørselsrampe",Inddata!AC345=""),60,IF(AND(I330="Tilkørselsrampe",Inddata!AC345=""),80,IF(AND(OR(I330="Frakørselsrampe",I330="Tilkørselsrampe"),Inddata!AC345&gt;4,Inddata!AC345&lt;200),Inddata!AC345,"Irrelevant")))</f>
        <v>Irrelevant</v>
      </c>
      <c r="AC330" s="4" t="str">
        <f>IF(AND(OR(I330="Motorvejsstrækning",I330="Frakørselsflettestrækning",I330="Tilkørselsflettestrækning"),Inddata!AD345=""),"Nej",IF(OR(I330="Motorvejsstrækning",I330="Frakørselsflettestrækning",I330="Tilkørselsflettestrækning"),Inddata!AD345,"Irrelevant"))</f>
        <v>Irrelevant</v>
      </c>
      <c r="AD330" s="4" t="str">
        <f>IF(AND(OR(I330="Motorvejsstrækning",I330="Frakørselsflettestrækning",I330="Tilkørselsflettestrækning"),Inddata!AE345=""),"130 km/t",IF(OR(I330="Motorvejsstrækning",I330="Frakørselsflettestrækning",I330="Tilkørselsflettestrækning"),Inddata!AE345,"Irrelevant"))</f>
        <v>Irrelevant</v>
      </c>
      <c r="AE330" s="4" t="str">
        <f>IF(AND(I330="Tilkørselsflettestrækning",Inddata!AF345=""),"Nej",IF(I330="Tilkørselsflettestrækning",Inddata!AF345,"Irrelevant"))</f>
        <v>Irrelevant</v>
      </c>
      <c r="AF330" s="4" t="str">
        <f>IF(AND(AE330="Ja",Inddata!AG345&gt;0,Inddata!AG345&lt;1.00000001),Inddata!AG345,IF(OR(AE330="Nej",AE330="Ja"),0,"Irrelevant"))</f>
        <v>Irrelevant</v>
      </c>
    </row>
    <row r="331" spans="1:32" x14ac:dyDescent="0.25">
      <c r="A331" s="4" t="str">
        <f>IF(Inddata!A346="","",Inddata!A346)</f>
        <v/>
      </c>
      <c r="B331" s="4" t="str">
        <f>IF(Inddata!B346="","",Inddata!B346)</f>
        <v/>
      </c>
      <c r="C331" s="4" t="str">
        <f>IF(Inddata!C346="","",Inddata!C346)</f>
        <v/>
      </c>
      <c r="D331" s="4" t="str">
        <f>IF(Inddata!D346="","",Inddata!D346)</f>
        <v/>
      </c>
      <c r="E331" s="4" t="str">
        <f>IF(Inddata!E346="","",Inddata!E346)</f>
        <v/>
      </c>
      <c r="F331" s="4" t="str">
        <f>IF(Inddata!F346="","",Inddata!F346)</f>
        <v/>
      </c>
      <c r="G331" s="4">
        <f>IF(Inddata!G346="","",Inddata!G346)</f>
        <v>0</v>
      </c>
      <c r="H331" s="4" t="str">
        <f>IF(Inddata!H346&gt;0.5,Inddata!H346,"")</f>
        <v/>
      </c>
      <c r="I331" s="4" t="str">
        <f>IF(Inddata!I346="","",Inddata!I346)</f>
        <v/>
      </c>
      <c r="J331" s="4" t="str">
        <f>IF(AND(OR(I331="Motorvejsstrækning",I331="Frakørselsflettestrækning",I331="Tilkørselsflettestrækning"),Inddata!K346=""),2,IF(AND(OR(I331="Motorvejsstrækning",I331="Frakørselsflettestrækning",I331="Tilkørselsflettestrækning"),Inddata!K346&gt;0.5,Inddata!K346&lt;21),Inddata!K346,"Irrelevant"))</f>
        <v>Irrelevant</v>
      </c>
      <c r="K331" s="4" t="str">
        <f>IF(AND(OR(I331="Motorvejsstrækning",I331="Frakørselsflettestrækning",I331="Tilkørselsflettestrækning",I331="Frakørselsrampe",I331="Tilkørselsrampe"),Inddata!L346=""),3.5,IF(AND(OR(I331="Motorvejsstrækning",I331="Frakørselsflettestrækning",I331="Tilkørselsflettestrækning",I331="Frakørselsrampe",I331="Tilkørselsrampe"),Inddata!L346&gt;1.5,Inddata!L346&lt;11),Inddata!L346,"Irrelevant"))</f>
        <v>Irrelevant</v>
      </c>
      <c r="L331" s="4" t="str">
        <f>IF(AND(I331="Motorvejsstrækning",Inddata!M346=""),"Nej",IF(I331="Motorvejsstrækning",Inddata!M346,"Irrelevant"))</f>
        <v>Irrelevant</v>
      </c>
      <c r="M331" s="4" t="str">
        <f>IF(AND(L331="Ja",Inddata!N346&gt;0,Inddata!N346&lt;1.00000001),Inddata!N346,IF(OR(L331="Nej",L331="Ja"),0,"Irrelevant"))</f>
        <v>Irrelevant</v>
      </c>
      <c r="N331" s="4" t="str">
        <f>IF(AND(OR(I331="Motorvejsstrækning",I331="Frakørselsflettestrækning",I331="Tilkørselsflettestrækning"),Inddata!O346=""),3,IF(AND(OR(I331="Motorvejsstrækning",I331="Frakørselsflettestrækning",I331="Tilkørselsflettestrækning"),Inddata!O346&lt;11,Inddata!O346&gt;-0.00000001),Inddata!O346,"Irrelevant"))</f>
        <v>Irrelevant</v>
      </c>
      <c r="O331" s="4" t="str">
        <f>IF(AND(OR(I331="Motorvejsstrækning",I331="Frakørselsflettestrækning",I331="Tilkørselsflettestrækning",I331="Frakørselsrampe",I331="Tilkørselsrampe"),Inddata!P346=""),0.5,IF(AND(OR(I331="Motorvejsstrækning",I331="Frakørselsflettestrækning",I331="Tilkørselsflettestrækning",I331="Frakørselsrampe",I331="Tilkørselsrampe"),Inddata!P346&gt;-0.00000001,Inddata!P346&lt;11),Inddata!P346,"Irrelevant"))</f>
        <v>Irrelevant</v>
      </c>
      <c r="P331" s="4" t="str">
        <f>IF(AND(OR(I331="Motorvejsstrækning",I331="Frakørselsflettestrækning",I331="Tilkørselsflettestrækning"),Inddata!Q346=""),5,IF(AND(OR(I331="Motorvejsstrækning",I331="Frakørselsflettestrækning",I331="Tilkørselsflettestrækning"),Inddata!Q346&gt;-0.00000001,Inddata!Q346&lt;101),Inddata!Q346,"Irrelevant"))</f>
        <v>Irrelevant</v>
      </c>
      <c r="Q331" s="4" t="str">
        <f>IF(AND(OR(I331="Motorvejsstrækning",I331="Frakørselsflettestrækning",I331="Tilkørselsflettestrækning"),Inddata!R346=""),"Lige",IF(AND(OR(I331="Motorvejsstrækning",I331="Frakørselsflettestrækning",I331="Tilkørselsflettestrækning"),Inddata!R346&gt;10),Inddata!R346,"Irrelevant"))</f>
        <v>Irrelevant</v>
      </c>
      <c r="R331" s="4" t="str">
        <f>IF(Q331="Lige",0,IF(AND(OR(I331="Motorvejsstrækning",I331="Frakørselsflettestrækning",I331="Tilkørselsflettestrækning"),OR(Inddata!S346="",Inddata!S346&gt;(G331*1000))),G331*1000,IF(AND(OR(I331="Motorvejsstrækning",I331="Frakørselsflettestrækning",I331="Tilkørselsflettestrækning"),Inddata!S346&gt;0),Inddata!S346,"Irrelevant")))</f>
        <v>Irrelevant</v>
      </c>
      <c r="S331" s="4" t="str">
        <f>IF(AND(OR(I331="Motorvejsstrækning",I331="Frakørselsflettestrækning",I331="Tilkørselsflettestrækning"),Inddata!T346=""),"Lige",IF(AND(OR(I331="Motorvejsstrækning",I331="Frakørselsflettestrækning",I331="Tilkørselsflettestrækning"),Inddata!T346&gt;10),Inddata!T346,"Irrelevant"))</f>
        <v>Irrelevant</v>
      </c>
      <c r="T331" s="4" t="str">
        <f>IF(S331="Lige",0,IF(R331="Irrelevant","Irrelevant",IF(AND(OR(I331="Motorvejsstrækning",I331="Frakørselsflettestrækning",I331="Tilkørselsflettestrækning"),OR(Inddata!U346="",Inddata!U346&gt;(G331*1000-R331))),G331*1000-R331,IF(AND(OR(I331="Motorvejsstrækning",I331="Frakørselsflettestrækning",I331="Tilkørselsflettestrækning"),Inddata!U346&gt;0),Inddata!U346,"Irrelevant"))))</f>
        <v>Irrelevant</v>
      </c>
      <c r="U331" s="4" t="str">
        <f>IF(AND(OR(I331="Motorvejsstrækning",I331="Frakørselsflettestrækning",I331="Tilkørselsflettestrækning",I331="Frakørselsrampe",I331="Tilkørselsrampe"),Inddata!V346=""),"Nej",IF(OR(I331="Motorvejsstrækning",I331="Frakørselsflettestrækning",I331="Tilkørselsflettestrækning",I331="Frakørselsrampe",I331="Tilkørselsrampe"),Inddata!V346,"Irrelevant"))</f>
        <v>Irrelevant</v>
      </c>
      <c r="V331" s="4" t="str">
        <f>IF(W331="Lige",IF(AND(OR(I331="Frakørselsrampe",I331="Tilkørselsrampe"),Inddata!W346=""),"Lige ruderrampe",IF(OR(I331="Frakørselsrampe",I331="Tilkørselsrampe"),Inddata!W346,"Irrelevant")),"Irrelevant")</f>
        <v>Irrelevant</v>
      </c>
      <c r="W331" s="4" t="str">
        <f>IF(AND(OR(I331="Frakørselsrampe",I331="Tilkørselsrampe"),Inddata!X346=""),"Lige",IF(AND(OR(I331="Frakørselsrampe",I331="Tilkørselsrampe"),Inddata!X346&gt;10),Inddata!X346,"Irrelevant"))</f>
        <v>Irrelevant</v>
      </c>
      <c r="X331" s="4" t="str">
        <f>IF(AND(OR(I331="Frakørselsrampe",I331="Tilkørselsrampe"),OR(Inddata!Y346="",Inddata!Y346&gt;(G331*1000))),G331*1000,IF(AND(OR(I331="Frakørselsrampe",I331="Tilkørselsrampe"),Inddata!Y346&gt;0),Inddata!Y346,"Irrelevant"))</f>
        <v>Irrelevant</v>
      </c>
      <c r="Y331" s="4" t="str">
        <f>IF(AND(I331="Frakørselsrampe",Inddata!Z346=""),95,IF(AND(I331="Tilkørselsrampe",Inddata!Z346=""),45,IF(AND(OR(I331="Frakørselsrampe",I331="Tilkørselsrampe"),Inddata!Z346&gt;4,Inddata!Z346&lt;200),Inddata!Z346,"Irrelevant")))</f>
        <v>Irrelevant</v>
      </c>
      <c r="Z331" s="4" t="str">
        <f>IF(AND(OR(I331="Frakørselsrampe",I331="Tilkørselsrampe"),Inddata!AA346=""),"Lige",IF(AND(OR(I331="Frakørselsrampe",I331="Tilkørselsrampe"),Inddata!AA346&gt;10),Inddata!AA346,"Irrelevant"))</f>
        <v>Irrelevant</v>
      </c>
      <c r="AA331" s="4" t="str">
        <f>IF(X331="Irrelevant","Irrelevant",IF(AND(OR(I331="Frakørselsrampe",I331="Tilkørselsrampe"),OR(Inddata!AB346="",Inddata!AB346&gt;(G331*1000-X331))),G331*1000-X331,IF(AND(OR(I331="Frakørselsrampe",I331="Tilkørselsrampe"),Inddata!AB346&gt;0),Inddata!AB346,"Irrelevant")))</f>
        <v>Irrelevant</v>
      </c>
      <c r="AB331" s="4" t="str">
        <f>IF(AND(I331="Frakørselsrampe",Inddata!AC346=""),60,IF(AND(I331="Tilkørselsrampe",Inddata!AC346=""),80,IF(AND(OR(I331="Frakørselsrampe",I331="Tilkørselsrampe"),Inddata!AC346&gt;4,Inddata!AC346&lt;200),Inddata!AC346,"Irrelevant")))</f>
        <v>Irrelevant</v>
      </c>
      <c r="AC331" s="4" t="str">
        <f>IF(AND(OR(I331="Motorvejsstrækning",I331="Frakørselsflettestrækning",I331="Tilkørselsflettestrækning"),Inddata!AD346=""),"Nej",IF(OR(I331="Motorvejsstrækning",I331="Frakørselsflettestrækning",I331="Tilkørselsflettestrækning"),Inddata!AD346,"Irrelevant"))</f>
        <v>Irrelevant</v>
      </c>
      <c r="AD331" s="4" t="str">
        <f>IF(AND(OR(I331="Motorvejsstrækning",I331="Frakørselsflettestrækning",I331="Tilkørselsflettestrækning"),Inddata!AE346=""),"130 km/t",IF(OR(I331="Motorvejsstrækning",I331="Frakørselsflettestrækning",I331="Tilkørselsflettestrækning"),Inddata!AE346,"Irrelevant"))</f>
        <v>Irrelevant</v>
      </c>
      <c r="AE331" s="4" t="str">
        <f>IF(AND(I331="Tilkørselsflettestrækning",Inddata!AF346=""),"Nej",IF(I331="Tilkørselsflettestrækning",Inddata!AF346,"Irrelevant"))</f>
        <v>Irrelevant</v>
      </c>
      <c r="AF331" s="4" t="str">
        <f>IF(AND(AE331="Ja",Inddata!AG346&gt;0,Inddata!AG346&lt;1.00000001),Inddata!AG346,IF(OR(AE331="Nej",AE331="Ja"),0,"Irrelevant"))</f>
        <v>Irrelevant</v>
      </c>
    </row>
    <row r="332" spans="1:32" x14ac:dyDescent="0.25">
      <c r="A332" s="4" t="str">
        <f>IF(Inddata!A347="","",Inddata!A347)</f>
        <v/>
      </c>
      <c r="B332" s="4" t="str">
        <f>IF(Inddata!B347="","",Inddata!B347)</f>
        <v/>
      </c>
      <c r="C332" s="4" t="str">
        <f>IF(Inddata!C347="","",Inddata!C347)</f>
        <v/>
      </c>
      <c r="D332" s="4" t="str">
        <f>IF(Inddata!D347="","",Inddata!D347)</f>
        <v/>
      </c>
      <c r="E332" s="4" t="str">
        <f>IF(Inddata!E347="","",Inddata!E347)</f>
        <v/>
      </c>
      <c r="F332" s="4" t="str">
        <f>IF(Inddata!F347="","",Inddata!F347)</f>
        <v/>
      </c>
      <c r="G332" s="4">
        <f>IF(Inddata!G347="","",Inddata!G347)</f>
        <v>0</v>
      </c>
      <c r="H332" s="4" t="str">
        <f>IF(Inddata!H347&gt;0.5,Inddata!H347,"")</f>
        <v/>
      </c>
      <c r="I332" s="4" t="str">
        <f>IF(Inddata!I347="","",Inddata!I347)</f>
        <v/>
      </c>
      <c r="J332" s="4" t="str">
        <f>IF(AND(OR(I332="Motorvejsstrækning",I332="Frakørselsflettestrækning",I332="Tilkørselsflettestrækning"),Inddata!K347=""),2,IF(AND(OR(I332="Motorvejsstrækning",I332="Frakørselsflettestrækning",I332="Tilkørselsflettestrækning"),Inddata!K347&gt;0.5,Inddata!K347&lt;21),Inddata!K347,"Irrelevant"))</f>
        <v>Irrelevant</v>
      </c>
      <c r="K332" s="4" t="str">
        <f>IF(AND(OR(I332="Motorvejsstrækning",I332="Frakørselsflettestrækning",I332="Tilkørselsflettestrækning",I332="Frakørselsrampe",I332="Tilkørselsrampe"),Inddata!L347=""),3.5,IF(AND(OR(I332="Motorvejsstrækning",I332="Frakørselsflettestrækning",I332="Tilkørselsflettestrækning",I332="Frakørselsrampe",I332="Tilkørselsrampe"),Inddata!L347&gt;1.5,Inddata!L347&lt;11),Inddata!L347,"Irrelevant"))</f>
        <v>Irrelevant</v>
      </c>
      <c r="L332" s="4" t="str">
        <f>IF(AND(I332="Motorvejsstrækning",Inddata!M347=""),"Nej",IF(I332="Motorvejsstrækning",Inddata!M347,"Irrelevant"))</f>
        <v>Irrelevant</v>
      </c>
      <c r="M332" s="4" t="str">
        <f>IF(AND(L332="Ja",Inddata!N347&gt;0,Inddata!N347&lt;1.00000001),Inddata!N347,IF(OR(L332="Nej",L332="Ja"),0,"Irrelevant"))</f>
        <v>Irrelevant</v>
      </c>
      <c r="N332" s="4" t="str">
        <f>IF(AND(OR(I332="Motorvejsstrækning",I332="Frakørselsflettestrækning",I332="Tilkørselsflettestrækning"),Inddata!O347=""),3,IF(AND(OR(I332="Motorvejsstrækning",I332="Frakørselsflettestrækning",I332="Tilkørselsflettestrækning"),Inddata!O347&lt;11,Inddata!O347&gt;-0.00000001),Inddata!O347,"Irrelevant"))</f>
        <v>Irrelevant</v>
      </c>
      <c r="O332" s="4" t="str">
        <f>IF(AND(OR(I332="Motorvejsstrækning",I332="Frakørselsflettestrækning",I332="Tilkørselsflettestrækning",I332="Frakørselsrampe",I332="Tilkørselsrampe"),Inddata!P347=""),0.5,IF(AND(OR(I332="Motorvejsstrækning",I332="Frakørselsflettestrækning",I332="Tilkørselsflettestrækning",I332="Frakørselsrampe",I332="Tilkørselsrampe"),Inddata!P347&gt;-0.00000001,Inddata!P347&lt;11),Inddata!P347,"Irrelevant"))</f>
        <v>Irrelevant</v>
      </c>
      <c r="P332" s="4" t="str">
        <f>IF(AND(OR(I332="Motorvejsstrækning",I332="Frakørselsflettestrækning",I332="Tilkørselsflettestrækning"),Inddata!Q347=""),5,IF(AND(OR(I332="Motorvejsstrækning",I332="Frakørselsflettestrækning",I332="Tilkørselsflettestrækning"),Inddata!Q347&gt;-0.00000001,Inddata!Q347&lt;101),Inddata!Q347,"Irrelevant"))</f>
        <v>Irrelevant</v>
      </c>
      <c r="Q332" s="4" t="str">
        <f>IF(AND(OR(I332="Motorvejsstrækning",I332="Frakørselsflettestrækning",I332="Tilkørselsflettestrækning"),Inddata!R347=""),"Lige",IF(AND(OR(I332="Motorvejsstrækning",I332="Frakørselsflettestrækning",I332="Tilkørselsflettestrækning"),Inddata!R347&gt;10),Inddata!R347,"Irrelevant"))</f>
        <v>Irrelevant</v>
      </c>
      <c r="R332" s="4" t="str">
        <f>IF(Q332="Lige",0,IF(AND(OR(I332="Motorvejsstrækning",I332="Frakørselsflettestrækning",I332="Tilkørselsflettestrækning"),OR(Inddata!S347="",Inddata!S347&gt;(G332*1000))),G332*1000,IF(AND(OR(I332="Motorvejsstrækning",I332="Frakørselsflettestrækning",I332="Tilkørselsflettestrækning"),Inddata!S347&gt;0),Inddata!S347,"Irrelevant")))</f>
        <v>Irrelevant</v>
      </c>
      <c r="S332" s="4" t="str">
        <f>IF(AND(OR(I332="Motorvejsstrækning",I332="Frakørselsflettestrækning",I332="Tilkørselsflettestrækning"),Inddata!T347=""),"Lige",IF(AND(OR(I332="Motorvejsstrækning",I332="Frakørselsflettestrækning",I332="Tilkørselsflettestrækning"),Inddata!T347&gt;10),Inddata!T347,"Irrelevant"))</f>
        <v>Irrelevant</v>
      </c>
      <c r="T332" s="4" t="str">
        <f>IF(S332="Lige",0,IF(R332="Irrelevant","Irrelevant",IF(AND(OR(I332="Motorvejsstrækning",I332="Frakørselsflettestrækning",I332="Tilkørselsflettestrækning"),OR(Inddata!U347="",Inddata!U347&gt;(G332*1000-R332))),G332*1000-R332,IF(AND(OR(I332="Motorvejsstrækning",I332="Frakørselsflettestrækning",I332="Tilkørselsflettestrækning"),Inddata!U347&gt;0),Inddata!U347,"Irrelevant"))))</f>
        <v>Irrelevant</v>
      </c>
      <c r="U332" s="4" t="str">
        <f>IF(AND(OR(I332="Motorvejsstrækning",I332="Frakørselsflettestrækning",I332="Tilkørselsflettestrækning",I332="Frakørselsrampe",I332="Tilkørselsrampe"),Inddata!V347=""),"Nej",IF(OR(I332="Motorvejsstrækning",I332="Frakørselsflettestrækning",I332="Tilkørselsflettestrækning",I332="Frakørselsrampe",I332="Tilkørselsrampe"),Inddata!V347,"Irrelevant"))</f>
        <v>Irrelevant</v>
      </c>
      <c r="V332" s="4" t="str">
        <f>IF(W332="Lige",IF(AND(OR(I332="Frakørselsrampe",I332="Tilkørselsrampe"),Inddata!W347=""),"Lige ruderrampe",IF(OR(I332="Frakørselsrampe",I332="Tilkørselsrampe"),Inddata!W347,"Irrelevant")),"Irrelevant")</f>
        <v>Irrelevant</v>
      </c>
      <c r="W332" s="4" t="str">
        <f>IF(AND(OR(I332="Frakørselsrampe",I332="Tilkørselsrampe"),Inddata!X347=""),"Lige",IF(AND(OR(I332="Frakørselsrampe",I332="Tilkørselsrampe"),Inddata!X347&gt;10),Inddata!X347,"Irrelevant"))</f>
        <v>Irrelevant</v>
      </c>
      <c r="X332" s="4" t="str">
        <f>IF(AND(OR(I332="Frakørselsrampe",I332="Tilkørselsrampe"),OR(Inddata!Y347="",Inddata!Y347&gt;(G332*1000))),G332*1000,IF(AND(OR(I332="Frakørselsrampe",I332="Tilkørselsrampe"),Inddata!Y347&gt;0),Inddata!Y347,"Irrelevant"))</f>
        <v>Irrelevant</v>
      </c>
      <c r="Y332" s="4" t="str">
        <f>IF(AND(I332="Frakørselsrampe",Inddata!Z347=""),95,IF(AND(I332="Tilkørselsrampe",Inddata!Z347=""),45,IF(AND(OR(I332="Frakørselsrampe",I332="Tilkørselsrampe"),Inddata!Z347&gt;4,Inddata!Z347&lt;200),Inddata!Z347,"Irrelevant")))</f>
        <v>Irrelevant</v>
      </c>
      <c r="Z332" s="4" t="str">
        <f>IF(AND(OR(I332="Frakørselsrampe",I332="Tilkørselsrampe"),Inddata!AA347=""),"Lige",IF(AND(OR(I332="Frakørselsrampe",I332="Tilkørselsrampe"),Inddata!AA347&gt;10),Inddata!AA347,"Irrelevant"))</f>
        <v>Irrelevant</v>
      </c>
      <c r="AA332" s="4" t="str">
        <f>IF(X332="Irrelevant","Irrelevant",IF(AND(OR(I332="Frakørselsrampe",I332="Tilkørselsrampe"),OR(Inddata!AB347="",Inddata!AB347&gt;(G332*1000-X332))),G332*1000-X332,IF(AND(OR(I332="Frakørselsrampe",I332="Tilkørselsrampe"),Inddata!AB347&gt;0),Inddata!AB347,"Irrelevant")))</f>
        <v>Irrelevant</v>
      </c>
      <c r="AB332" s="4" t="str">
        <f>IF(AND(I332="Frakørselsrampe",Inddata!AC347=""),60,IF(AND(I332="Tilkørselsrampe",Inddata!AC347=""),80,IF(AND(OR(I332="Frakørselsrampe",I332="Tilkørselsrampe"),Inddata!AC347&gt;4,Inddata!AC347&lt;200),Inddata!AC347,"Irrelevant")))</f>
        <v>Irrelevant</v>
      </c>
      <c r="AC332" s="4" t="str">
        <f>IF(AND(OR(I332="Motorvejsstrækning",I332="Frakørselsflettestrækning",I332="Tilkørselsflettestrækning"),Inddata!AD347=""),"Nej",IF(OR(I332="Motorvejsstrækning",I332="Frakørselsflettestrækning",I332="Tilkørselsflettestrækning"),Inddata!AD347,"Irrelevant"))</f>
        <v>Irrelevant</v>
      </c>
      <c r="AD332" s="4" t="str">
        <f>IF(AND(OR(I332="Motorvejsstrækning",I332="Frakørselsflettestrækning",I332="Tilkørselsflettestrækning"),Inddata!AE347=""),"130 km/t",IF(OR(I332="Motorvejsstrækning",I332="Frakørselsflettestrækning",I332="Tilkørselsflettestrækning"),Inddata!AE347,"Irrelevant"))</f>
        <v>Irrelevant</v>
      </c>
      <c r="AE332" s="4" t="str">
        <f>IF(AND(I332="Tilkørselsflettestrækning",Inddata!AF347=""),"Nej",IF(I332="Tilkørselsflettestrækning",Inddata!AF347,"Irrelevant"))</f>
        <v>Irrelevant</v>
      </c>
      <c r="AF332" s="4" t="str">
        <f>IF(AND(AE332="Ja",Inddata!AG347&gt;0,Inddata!AG347&lt;1.00000001),Inddata!AG347,IF(OR(AE332="Nej",AE332="Ja"),0,"Irrelevant"))</f>
        <v>Irrelevant</v>
      </c>
    </row>
    <row r="333" spans="1:32" x14ac:dyDescent="0.25">
      <c r="A333" s="4" t="str">
        <f>IF(Inddata!A348="","",Inddata!A348)</f>
        <v/>
      </c>
      <c r="B333" s="4" t="str">
        <f>IF(Inddata!B348="","",Inddata!B348)</f>
        <v/>
      </c>
      <c r="C333" s="4" t="str">
        <f>IF(Inddata!C348="","",Inddata!C348)</f>
        <v/>
      </c>
      <c r="D333" s="4" t="str">
        <f>IF(Inddata!D348="","",Inddata!D348)</f>
        <v/>
      </c>
      <c r="E333" s="4" t="str">
        <f>IF(Inddata!E348="","",Inddata!E348)</f>
        <v/>
      </c>
      <c r="F333" s="4" t="str">
        <f>IF(Inddata!F348="","",Inddata!F348)</f>
        <v/>
      </c>
      <c r="G333" s="4">
        <f>IF(Inddata!G348="","",Inddata!G348)</f>
        <v>0</v>
      </c>
      <c r="H333" s="4" t="str">
        <f>IF(Inddata!H348&gt;0.5,Inddata!H348,"")</f>
        <v/>
      </c>
      <c r="I333" s="4" t="str">
        <f>IF(Inddata!I348="","",Inddata!I348)</f>
        <v/>
      </c>
      <c r="J333" s="4" t="str">
        <f>IF(AND(OR(I333="Motorvejsstrækning",I333="Frakørselsflettestrækning",I333="Tilkørselsflettestrækning"),Inddata!K348=""),2,IF(AND(OR(I333="Motorvejsstrækning",I333="Frakørselsflettestrækning",I333="Tilkørselsflettestrækning"),Inddata!K348&gt;0.5,Inddata!K348&lt;21),Inddata!K348,"Irrelevant"))</f>
        <v>Irrelevant</v>
      </c>
      <c r="K333" s="4" t="str">
        <f>IF(AND(OR(I333="Motorvejsstrækning",I333="Frakørselsflettestrækning",I333="Tilkørselsflettestrækning",I333="Frakørselsrampe",I333="Tilkørselsrampe"),Inddata!L348=""),3.5,IF(AND(OR(I333="Motorvejsstrækning",I333="Frakørselsflettestrækning",I333="Tilkørselsflettestrækning",I333="Frakørselsrampe",I333="Tilkørselsrampe"),Inddata!L348&gt;1.5,Inddata!L348&lt;11),Inddata!L348,"Irrelevant"))</f>
        <v>Irrelevant</v>
      </c>
      <c r="L333" s="4" t="str">
        <f>IF(AND(I333="Motorvejsstrækning",Inddata!M348=""),"Nej",IF(I333="Motorvejsstrækning",Inddata!M348,"Irrelevant"))</f>
        <v>Irrelevant</v>
      </c>
      <c r="M333" s="4" t="str">
        <f>IF(AND(L333="Ja",Inddata!N348&gt;0,Inddata!N348&lt;1.00000001),Inddata!N348,IF(OR(L333="Nej",L333="Ja"),0,"Irrelevant"))</f>
        <v>Irrelevant</v>
      </c>
      <c r="N333" s="4" t="str">
        <f>IF(AND(OR(I333="Motorvejsstrækning",I333="Frakørselsflettestrækning",I333="Tilkørselsflettestrækning"),Inddata!O348=""),3,IF(AND(OR(I333="Motorvejsstrækning",I333="Frakørselsflettestrækning",I333="Tilkørselsflettestrækning"),Inddata!O348&lt;11,Inddata!O348&gt;-0.00000001),Inddata!O348,"Irrelevant"))</f>
        <v>Irrelevant</v>
      </c>
      <c r="O333" s="4" t="str">
        <f>IF(AND(OR(I333="Motorvejsstrækning",I333="Frakørselsflettestrækning",I333="Tilkørselsflettestrækning",I333="Frakørselsrampe",I333="Tilkørselsrampe"),Inddata!P348=""),0.5,IF(AND(OR(I333="Motorvejsstrækning",I333="Frakørselsflettestrækning",I333="Tilkørselsflettestrækning",I333="Frakørselsrampe",I333="Tilkørselsrampe"),Inddata!P348&gt;-0.00000001,Inddata!P348&lt;11),Inddata!P348,"Irrelevant"))</f>
        <v>Irrelevant</v>
      </c>
      <c r="P333" s="4" t="str">
        <f>IF(AND(OR(I333="Motorvejsstrækning",I333="Frakørselsflettestrækning",I333="Tilkørselsflettestrækning"),Inddata!Q348=""),5,IF(AND(OR(I333="Motorvejsstrækning",I333="Frakørselsflettestrækning",I333="Tilkørselsflettestrækning"),Inddata!Q348&gt;-0.00000001,Inddata!Q348&lt;101),Inddata!Q348,"Irrelevant"))</f>
        <v>Irrelevant</v>
      </c>
      <c r="Q333" s="4" t="str">
        <f>IF(AND(OR(I333="Motorvejsstrækning",I333="Frakørselsflettestrækning",I333="Tilkørselsflettestrækning"),Inddata!R348=""),"Lige",IF(AND(OR(I333="Motorvejsstrækning",I333="Frakørselsflettestrækning",I333="Tilkørselsflettestrækning"),Inddata!R348&gt;10),Inddata!R348,"Irrelevant"))</f>
        <v>Irrelevant</v>
      </c>
      <c r="R333" s="4" t="str">
        <f>IF(Q333="Lige",0,IF(AND(OR(I333="Motorvejsstrækning",I333="Frakørselsflettestrækning",I333="Tilkørselsflettestrækning"),OR(Inddata!S348="",Inddata!S348&gt;(G333*1000))),G333*1000,IF(AND(OR(I333="Motorvejsstrækning",I333="Frakørselsflettestrækning",I333="Tilkørselsflettestrækning"),Inddata!S348&gt;0),Inddata!S348,"Irrelevant")))</f>
        <v>Irrelevant</v>
      </c>
      <c r="S333" s="4" t="str">
        <f>IF(AND(OR(I333="Motorvejsstrækning",I333="Frakørselsflettestrækning",I333="Tilkørselsflettestrækning"),Inddata!T348=""),"Lige",IF(AND(OR(I333="Motorvejsstrækning",I333="Frakørselsflettestrækning",I333="Tilkørselsflettestrækning"),Inddata!T348&gt;10),Inddata!T348,"Irrelevant"))</f>
        <v>Irrelevant</v>
      </c>
      <c r="T333" s="4" t="str">
        <f>IF(S333="Lige",0,IF(R333="Irrelevant","Irrelevant",IF(AND(OR(I333="Motorvejsstrækning",I333="Frakørselsflettestrækning",I333="Tilkørselsflettestrækning"),OR(Inddata!U348="",Inddata!U348&gt;(G333*1000-R333))),G333*1000-R333,IF(AND(OR(I333="Motorvejsstrækning",I333="Frakørselsflettestrækning",I333="Tilkørselsflettestrækning"),Inddata!U348&gt;0),Inddata!U348,"Irrelevant"))))</f>
        <v>Irrelevant</v>
      </c>
      <c r="U333" s="4" t="str">
        <f>IF(AND(OR(I333="Motorvejsstrækning",I333="Frakørselsflettestrækning",I333="Tilkørselsflettestrækning",I333="Frakørselsrampe",I333="Tilkørselsrampe"),Inddata!V348=""),"Nej",IF(OR(I333="Motorvejsstrækning",I333="Frakørselsflettestrækning",I333="Tilkørselsflettestrækning",I333="Frakørselsrampe",I333="Tilkørselsrampe"),Inddata!V348,"Irrelevant"))</f>
        <v>Irrelevant</v>
      </c>
      <c r="V333" s="4" t="str">
        <f>IF(W333="Lige",IF(AND(OR(I333="Frakørselsrampe",I333="Tilkørselsrampe"),Inddata!W348=""),"Lige ruderrampe",IF(OR(I333="Frakørselsrampe",I333="Tilkørselsrampe"),Inddata!W348,"Irrelevant")),"Irrelevant")</f>
        <v>Irrelevant</v>
      </c>
      <c r="W333" s="4" t="str">
        <f>IF(AND(OR(I333="Frakørselsrampe",I333="Tilkørselsrampe"),Inddata!X348=""),"Lige",IF(AND(OR(I333="Frakørselsrampe",I333="Tilkørselsrampe"),Inddata!X348&gt;10),Inddata!X348,"Irrelevant"))</f>
        <v>Irrelevant</v>
      </c>
      <c r="X333" s="4" t="str">
        <f>IF(AND(OR(I333="Frakørselsrampe",I333="Tilkørselsrampe"),OR(Inddata!Y348="",Inddata!Y348&gt;(G333*1000))),G333*1000,IF(AND(OR(I333="Frakørselsrampe",I333="Tilkørselsrampe"),Inddata!Y348&gt;0),Inddata!Y348,"Irrelevant"))</f>
        <v>Irrelevant</v>
      </c>
      <c r="Y333" s="4" t="str">
        <f>IF(AND(I333="Frakørselsrampe",Inddata!Z348=""),95,IF(AND(I333="Tilkørselsrampe",Inddata!Z348=""),45,IF(AND(OR(I333="Frakørselsrampe",I333="Tilkørselsrampe"),Inddata!Z348&gt;4,Inddata!Z348&lt;200),Inddata!Z348,"Irrelevant")))</f>
        <v>Irrelevant</v>
      </c>
      <c r="Z333" s="4" t="str">
        <f>IF(AND(OR(I333="Frakørselsrampe",I333="Tilkørselsrampe"),Inddata!AA348=""),"Lige",IF(AND(OR(I333="Frakørselsrampe",I333="Tilkørselsrampe"),Inddata!AA348&gt;10),Inddata!AA348,"Irrelevant"))</f>
        <v>Irrelevant</v>
      </c>
      <c r="AA333" s="4" t="str">
        <f>IF(X333="Irrelevant","Irrelevant",IF(AND(OR(I333="Frakørselsrampe",I333="Tilkørselsrampe"),OR(Inddata!AB348="",Inddata!AB348&gt;(G333*1000-X333))),G333*1000-X333,IF(AND(OR(I333="Frakørselsrampe",I333="Tilkørselsrampe"),Inddata!AB348&gt;0),Inddata!AB348,"Irrelevant")))</f>
        <v>Irrelevant</v>
      </c>
      <c r="AB333" s="4" t="str">
        <f>IF(AND(I333="Frakørselsrampe",Inddata!AC348=""),60,IF(AND(I333="Tilkørselsrampe",Inddata!AC348=""),80,IF(AND(OR(I333="Frakørselsrampe",I333="Tilkørselsrampe"),Inddata!AC348&gt;4,Inddata!AC348&lt;200),Inddata!AC348,"Irrelevant")))</f>
        <v>Irrelevant</v>
      </c>
      <c r="AC333" s="4" t="str">
        <f>IF(AND(OR(I333="Motorvejsstrækning",I333="Frakørselsflettestrækning",I333="Tilkørselsflettestrækning"),Inddata!AD348=""),"Nej",IF(OR(I333="Motorvejsstrækning",I333="Frakørselsflettestrækning",I333="Tilkørselsflettestrækning"),Inddata!AD348,"Irrelevant"))</f>
        <v>Irrelevant</v>
      </c>
      <c r="AD333" s="4" t="str">
        <f>IF(AND(OR(I333="Motorvejsstrækning",I333="Frakørselsflettestrækning",I333="Tilkørselsflettestrækning"),Inddata!AE348=""),"130 km/t",IF(OR(I333="Motorvejsstrækning",I333="Frakørselsflettestrækning",I333="Tilkørselsflettestrækning"),Inddata!AE348,"Irrelevant"))</f>
        <v>Irrelevant</v>
      </c>
      <c r="AE333" s="4" t="str">
        <f>IF(AND(I333="Tilkørselsflettestrækning",Inddata!AF348=""),"Nej",IF(I333="Tilkørselsflettestrækning",Inddata!AF348,"Irrelevant"))</f>
        <v>Irrelevant</v>
      </c>
      <c r="AF333" s="4" t="str">
        <f>IF(AND(AE333="Ja",Inddata!AG348&gt;0,Inddata!AG348&lt;1.00000001),Inddata!AG348,IF(OR(AE333="Nej",AE333="Ja"),0,"Irrelevant"))</f>
        <v>Irrelevant</v>
      </c>
    </row>
    <row r="334" spans="1:32" x14ac:dyDescent="0.25">
      <c r="A334" s="4" t="str">
        <f>IF(Inddata!A349="","",Inddata!A349)</f>
        <v/>
      </c>
      <c r="B334" s="4" t="str">
        <f>IF(Inddata!B349="","",Inddata!B349)</f>
        <v/>
      </c>
      <c r="C334" s="4" t="str">
        <f>IF(Inddata!C349="","",Inddata!C349)</f>
        <v/>
      </c>
      <c r="D334" s="4" t="str">
        <f>IF(Inddata!D349="","",Inddata!D349)</f>
        <v/>
      </c>
      <c r="E334" s="4" t="str">
        <f>IF(Inddata!E349="","",Inddata!E349)</f>
        <v/>
      </c>
      <c r="F334" s="4" t="str">
        <f>IF(Inddata!F349="","",Inddata!F349)</f>
        <v/>
      </c>
      <c r="G334" s="4">
        <f>IF(Inddata!G349="","",Inddata!G349)</f>
        <v>0</v>
      </c>
      <c r="H334" s="4" t="str">
        <f>IF(Inddata!H349&gt;0.5,Inddata!H349,"")</f>
        <v/>
      </c>
      <c r="I334" s="4" t="str">
        <f>IF(Inddata!I349="","",Inddata!I349)</f>
        <v/>
      </c>
      <c r="J334" s="4" t="str">
        <f>IF(AND(OR(I334="Motorvejsstrækning",I334="Frakørselsflettestrækning",I334="Tilkørselsflettestrækning"),Inddata!K349=""),2,IF(AND(OR(I334="Motorvejsstrækning",I334="Frakørselsflettestrækning",I334="Tilkørselsflettestrækning"),Inddata!K349&gt;0.5,Inddata!K349&lt;21),Inddata!K349,"Irrelevant"))</f>
        <v>Irrelevant</v>
      </c>
      <c r="K334" s="4" t="str">
        <f>IF(AND(OR(I334="Motorvejsstrækning",I334="Frakørselsflettestrækning",I334="Tilkørselsflettestrækning",I334="Frakørselsrampe",I334="Tilkørselsrampe"),Inddata!L349=""),3.5,IF(AND(OR(I334="Motorvejsstrækning",I334="Frakørselsflettestrækning",I334="Tilkørselsflettestrækning",I334="Frakørselsrampe",I334="Tilkørselsrampe"),Inddata!L349&gt;1.5,Inddata!L349&lt;11),Inddata!L349,"Irrelevant"))</f>
        <v>Irrelevant</v>
      </c>
      <c r="L334" s="4" t="str">
        <f>IF(AND(I334="Motorvejsstrækning",Inddata!M349=""),"Nej",IF(I334="Motorvejsstrækning",Inddata!M349,"Irrelevant"))</f>
        <v>Irrelevant</v>
      </c>
      <c r="M334" s="4" t="str">
        <f>IF(AND(L334="Ja",Inddata!N349&gt;0,Inddata!N349&lt;1.00000001),Inddata!N349,IF(OR(L334="Nej",L334="Ja"),0,"Irrelevant"))</f>
        <v>Irrelevant</v>
      </c>
      <c r="N334" s="4" t="str">
        <f>IF(AND(OR(I334="Motorvejsstrækning",I334="Frakørselsflettestrækning",I334="Tilkørselsflettestrækning"),Inddata!O349=""),3,IF(AND(OR(I334="Motorvejsstrækning",I334="Frakørselsflettestrækning",I334="Tilkørselsflettestrækning"),Inddata!O349&lt;11,Inddata!O349&gt;-0.00000001),Inddata!O349,"Irrelevant"))</f>
        <v>Irrelevant</v>
      </c>
      <c r="O334" s="4" t="str">
        <f>IF(AND(OR(I334="Motorvejsstrækning",I334="Frakørselsflettestrækning",I334="Tilkørselsflettestrækning",I334="Frakørselsrampe",I334="Tilkørselsrampe"),Inddata!P349=""),0.5,IF(AND(OR(I334="Motorvejsstrækning",I334="Frakørselsflettestrækning",I334="Tilkørselsflettestrækning",I334="Frakørselsrampe",I334="Tilkørselsrampe"),Inddata!P349&gt;-0.00000001,Inddata!P349&lt;11),Inddata!P349,"Irrelevant"))</f>
        <v>Irrelevant</v>
      </c>
      <c r="P334" s="4" t="str">
        <f>IF(AND(OR(I334="Motorvejsstrækning",I334="Frakørselsflettestrækning",I334="Tilkørselsflettestrækning"),Inddata!Q349=""),5,IF(AND(OR(I334="Motorvejsstrækning",I334="Frakørselsflettestrækning",I334="Tilkørselsflettestrækning"),Inddata!Q349&gt;-0.00000001,Inddata!Q349&lt;101),Inddata!Q349,"Irrelevant"))</f>
        <v>Irrelevant</v>
      </c>
      <c r="Q334" s="4" t="str">
        <f>IF(AND(OR(I334="Motorvejsstrækning",I334="Frakørselsflettestrækning",I334="Tilkørselsflettestrækning"),Inddata!R349=""),"Lige",IF(AND(OR(I334="Motorvejsstrækning",I334="Frakørselsflettestrækning",I334="Tilkørselsflettestrækning"),Inddata!R349&gt;10),Inddata!R349,"Irrelevant"))</f>
        <v>Irrelevant</v>
      </c>
      <c r="R334" s="4" t="str">
        <f>IF(Q334="Lige",0,IF(AND(OR(I334="Motorvejsstrækning",I334="Frakørselsflettestrækning",I334="Tilkørselsflettestrækning"),OR(Inddata!S349="",Inddata!S349&gt;(G334*1000))),G334*1000,IF(AND(OR(I334="Motorvejsstrækning",I334="Frakørselsflettestrækning",I334="Tilkørselsflettestrækning"),Inddata!S349&gt;0),Inddata!S349,"Irrelevant")))</f>
        <v>Irrelevant</v>
      </c>
      <c r="S334" s="4" t="str">
        <f>IF(AND(OR(I334="Motorvejsstrækning",I334="Frakørselsflettestrækning",I334="Tilkørselsflettestrækning"),Inddata!T349=""),"Lige",IF(AND(OR(I334="Motorvejsstrækning",I334="Frakørselsflettestrækning",I334="Tilkørselsflettestrækning"),Inddata!T349&gt;10),Inddata!T349,"Irrelevant"))</f>
        <v>Irrelevant</v>
      </c>
      <c r="T334" s="4" t="str">
        <f>IF(S334="Lige",0,IF(R334="Irrelevant","Irrelevant",IF(AND(OR(I334="Motorvejsstrækning",I334="Frakørselsflettestrækning",I334="Tilkørselsflettestrækning"),OR(Inddata!U349="",Inddata!U349&gt;(G334*1000-R334))),G334*1000-R334,IF(AND(OR(I334="Motorvejsstrækning",I334="Frakørselsflettestrækning",I334="Tilkørselsflettestrækning"),Inddata!U349&gt;0),Inddata!U349,"Irrelevant"))))</f>
        <v>Irrelevant</v>
      </c>
      <c r="U334" s="4" t="str">
        <f>IF(AND(OR(I334="Motorvejsstrækning",I334="Frakørselsflettestrækning",I334="Tilkørselsflettestrækning",I334="Frakørselsrampe",I334="Tilkørselsrampe"),Inddata!V349=""),"Nej",IF(OR(I334="Motorvejsstrækning",I334="Frakørselsflettestrækning",I334="Tilkørselsflettestrækning",I334="Frakørselsrampe",I334="Tilkørselsrampe"),Inddata!V349,"Irrelevant"))</f>
        <v>Irrelevant</v>
      </c>
      <c r="V334" s="4" t="str">
        <f>IF(W334="Lige",IF(AND(OR(I334="Frakørselsrampe",I334="Tilkørselsrampe"),Inddata!W349=""),"Lige ruderrampe",IF(OR(I334="Frakørselsrampe",I334="Tilkørselsrampe"),Inddata!W349,"Irrelevant")),"Irrelevant")</f>
        <v>Irrelevant</v>
      </c>
      <c r="W334" s="4" t="str">
        <f>IF(AND(OR(I334="Frakørselsrampe",I334="Tilkørselsrampe"),Inddata!X349=""),"Lige",IF(AND(OR(I334="Frakørselsrampe",I334="Tilkørselsrampe"),Inddata!X349&gt;10),Inddata!X349,"Irrelevant"))</f>
        <v>Irrelevant</v>
      </c>
      <c r="X334" s="4" t="str">
        <f>IF(AND(OR(I334="Frakørselsrampe",I334="Tilkørselsrampe"),OR(Inddata!Y349="",Inddata!Y349&gt;(G334*1000))),G334*1000,IF(AND(OR(I334="Frakørselsrampe",I334="Tilkørselsrampe"),Inddata!Y349&gt;0),Inddata!Y349,"Irrelevant"))</f>
        <v>Irrelevant</v>
      </c>
      <c r="Y334" s="4" t="str">
        <f>IF(AND(I334="Frakørselsrampe",Inddata!Z349=""),95,IF(AND(I334="Tilkørselsrampe",Inddata!Z349=""),45,IF(AND(OR(I334="Frakørselsrampe",I334="Tilkørselsrampe"),Inddata!Z349&gt;4,Inddata!Z349&lt;200),Inddata!Z349,"Irrelevant")))</f>
        <v>Irrelevant</v>
      </c>
      <c r="Z334" s="4" t="str">
        <f>IF(AND(OR(I334="Frakørselsrampe",I334="Tilkørselsrampe"),Inddata!AA349=""),"Lige",IF(AND(OR(I334="Frakørselsrampe",I334="Tilkørselsrampe"),Inddata!AA349&gt;10),Inddata!AA349,"Irrelevant"))</f>
        <v>Irrelevant</v>
      </c>
      <c r="AA334" s="4" t="str">
        <f>IF(X334="Irrelevant","Irrelevant",IF(AND(OR(I334="Frakørselsrampe",I334="Tilkørselsrampe"),OR(Inddata!AB349="",Inddata!AB349&gt;(G334*1000-X334))),G334*1000-X334,IF(AND(OR(I334="Frakørselsrampe",I334="Tilkørselsrampe"),Inddata!AB349&gt;0),Inddata!AB349,"Irrelevant")))</f>
        <v>Irrelevant</v>
      </c>
      <c r="AB334" s="4" t="str">
        <f>IF(AND(I334="Frakørselsrampe",Inddata!AC349=""),60,IF(AND(I334="Tilkørselsrampe",Inddata!AC349=""),80,IF(AND(OR(I334="Frakørselsrampe",I334="Tilkørselsrampe"),Inddata!AC349&gt;4,Inddata!AC349&lt;200),Inddata!AC349,"Irrelevant")))</f>
        <v>Irrelevant</v>
      </c>
      <c r="AC334" s="4" t="str">
        <f>IF(AND(OR(I334="Motorvejsstrækning",I334="Frakørselsflettestrækning",I334="Tilkørselsflettestrækning"),Inddata!AD349=""),"Nej",IF(OR(I334="Motorvejsstrækning",I334="Frakørselsflettestrækning",I334="Tilkørselsflettestrækning"),Inddata!AD349,"Irrelevant"))</f>
        <v>Irrelevant</v>
      </c>
      <c r="AD334" s="4" t="str">
        <f>IF(AND(OR(I334="Motorvejsstrækning",I334="Frakørselsflettestrækning",I334="Tilkørselsflettestrækning"),Inddata!AE349=""),"130 km/t",IF(OR(I334="Motorvejsstrækning",I334="Frakørselsflettestrækning",I334="Tilkørselsflettestrækning"),Inddata!AE349,"Irrelevant"))</f>
        <v>Irrelevant</v>
      </c>
      <c r="AE334" s="4" t="str">
        <f>IF(AND(I334="Tilkørselsflettestrækning",Inddata!AF349=""),"Nej",IF(I334="Tilkørselsflettestrækning",Inddata!AF349,"Irrelevant"))</f>
        <v>Irrelevant</v>
      </c>
      <c r="AF334" s="4" t="str">
        <f>IF(AND(AE334="Ja",Inddata!AG349&gt;0,Inddata!AG349&lt;1.00000001),Inddata!AG349,IF(OR(AE334="Nej",AE334="Ja"),0,"Irrelevant"))</f>
        <v>Irrelevant</v>
      </c>
    </row>
    <row r="335" spans="1:32" x14ac:dyDescent="0.25">
      <c r="A335" s="4" t="str">
        <f>IF(Inddata!A350="","",Inddata!A350)</f>
        <v/>
      </c>
      <c r="B335" s="4" t="str">
        <f>IF(Inddata!B350="","",Inddata!B350)</f>
        <v/>
      </c>
      <c r="C335" s="4" t="str">
        <f>IF(Inddata!C350="","",Inddata!C350)</f>
        <v/>
      </c>
      <c r="D335" s="4" t="str">
        <f>IF(Inddata!D350="","",Inddata!D350)</f>
        <v/>
      </c>
      <c r="E335" s="4" t="str">
        <f>IF(Inddata!E350="","",Inddata!E350)</f>
        <v/>
      </c>
      <c r="F335" s="4" t="str">
        <f>IF(Inddata!F350="","",Inddata!F350)</f>
        <v/>
      </c>
      <c r="G335" s="4">
        <f>IF(Inddata!G350="","",Inddata!G350)</f>
        <v>0</v>
      </c>
      <c r="H335" s="4" t="str">
        <f>IF(Inddata!H350&gt;0.5,Inddata!H350,"")</f>
        <v/>
      </c>
      <c r="I335" s="4" t="str">
        <f>IF(Inddata!I350="","",Inddata!I350)</f>
        <v/>
      </c>
      <c r="J335" s="4" t="str">
        <f>IF(AND(OR(I335="Motorvejsstrækning",I335="Frakørselsflettestrækning",I335="Tilkørselsflettestrækning"),Inddata!K350=""),2,IF(AND(OR(I335="Motorvejsstrækning",I335="Frakørselsflettestrækning",I335="Tilkørselsflettestrækning"),Inddata!K350&gt;0.5,Inddata!K350&lt;21),Inddata!K350,"Irrelevant"))</f>
        <v>Irrelevant</v>
      </c>
      <c r="K335" s="4" t="str">
        <f>IF(AND(OR(I335="Motorvejsstrækning",I335="Frakørselsflettestrækning",I335="Tilkørselsflettestrækning",I335="Frakørselsrampe",I335="Tilkørselsrampe"),Inddata!L350=""),3.5,IF(AND(OR(I335="Motorvejsstrækning",I335="Frakørselsflettestrækning",I335="Tilkørselsflettestrækning",I335="Frakørselsrampe",I335="Tilkørselsrampe"),Inddata!L350&gt;1.5,Inddata!L350&lt;11),Inddata!L350,"Irrelevant"))</f>
        <v>Irrelevant</v>
      </c>
      <c r="L335" s="4" t="str">
        <f>IF(AND(I335="Motorvejsstrækning",Inddata!M350=""),"Nej",IF(I335="Motorvejsstrækning",Inddata!M350,"Irrelevant"))</f>
        <v>Irrelevant</v>
      </c>
      <c r="M335" s="4" t="str">
        <f>IF(AND(L335="Ja",Inddata!N350&gt;0,Inddata!N350&lt;1.00000001),Inddata!N350,IF(OR(L335="Nej",L335="Ja"),0,"Irrelevant"))</f>
        <v>Irrelevant</v>
      </c>
      <c r="N335" s="4" t="str">
        <f>IF(AND(OR(I335="Motorvejsstrækning",I335="Frakørselsflettestrækning",I335="Tilkørselsflettestrækning"),Inddata!O350=""),3,IF(AND(OR(I335="Motorvejsstrækning",I335="Frakørselsflettestrækning",I335="Tilkørselsflettestrækning"),Inddata!O350&lt;11,Inddata!O350&gt;-0.00000001),Inddata!O350,"Irrelevant"))</f>
        <v>Irrelevant</v>
      </c>
      <c r="O335" s="4" t="str">
        <f>IF(AND(OR(I335="Motorvejsstrækning",I335="Frakørselsflettestrækning",I335="Tilkørselsflettestrækning",I335="Frakørselsrampe",I335="Tilkørselsrampe"),Inddata!P350=""),0.5,IF(AND(OR(I335="Motorvejsstrækning",I335="Frakørselsflettestrækning",I335="Tilkørselsflettestrækning",I335="Frakørselsrampe",I335="Tilkørselsrampe"),Inddata!P350&gt;-0.00000001,Inddata!P350&lt;11),Inddata!P350,"Irrelevant"))</f>
        <v>Irrelevant</v>
      </c>
      <c r="P335" s="4" t="str">
        <f>IF(AND(OR(I335="Motorvejsstrækning",I335="Frakørselsflettestrækning",I335="Tilkørselsflettestrækning"),Inddata!Q350=""),5,IF(AND(OR(I335="Motorvejsstrækning",I335="Frakørselsflettestrækning",I335="Tilkørselsflettestrækning"),Inddata!Q350&gt;-0.00000001,Inddata!Q350&lt;101),Inddata!Q350,"Irrelevant"))</f>
        <v>Irrelevant</v>
      </c>
      <c r="Q335" s="4" t="str">
        <f>IF(AND(OR(I335="Motorvejsstrækning",I335="Frakørselsflettestrækning",I335="Tilkørselsflettestrækning"),Inddata!R350=""),"Lige",IF(AND(OR(I335="Motorvejsstrækning",I335="Frakørselsflettestrækning",I335="Tilkørselsflettestrækning"),Inddata!R350&gt;10),Inddata!R350,"Irrelevant"))</f>
        <v>Irrelevant</v>
      </c>
      <c r="R335" s="4" t="str">
        <f>IF(Q335="Lige",0,IF(AND(OR(I335="Motorvejsstrækning",I335="Frakørselsflettestrækning",I335="Tilkørselsflettestrækning"),OR(Inddata!S350="",Inddata!S350&gt;(G335*1000))),G335*1000,IF(AND(OR(I335="Motorvejsstrækning",I335="Frakørselsflettestrækning",I335="Tilkørselsflettestrækning"),Inddata!S350&gt;0),Inddata!S350,"Irrelevant")))</f>
        <v>Irrelevant</v>
      </c>
      <c r="S335" s="4" t="str">
        <f>IF(AND(OR(I335="Motorvejsstrækning",I335="Frakørselsflettestrækning",I335="Tilkørselsflettestrækning"),Inddata!T350=""),"Lige",IF(AND(OR(I335="Motorvejsstrækning",I335="Frakørselsflettestrækning",I335="Tilkørselsflettestrækning"),Inddata!T350&gt;10),Inddata!T350,"Irrelevant"))</f>
        <v>Irrelevant</v>
      </c>
      <c r="T335" s="4" t="str">
        <f>IF(S335="Lige",0,IF(R335="Irrelevant","Irrelevant",IF(AND(OR(I335="Motorvejsstrækning",I335="Frakørselsflettestrækning",I335="Tilkørselsflettestrækning"),OR(Inddata!U350="",Inddata!U350&gt;(G335*1000-R335))),G335*1000-R335,IF(AND(OR(I335="Motorvejsstrækning",I335="Frakørselsflettestrækning",I335="Tilkørselsflettestrækning"),Inddata!U350&gt;0),Inddata!U350,"Irrelevant"))))</f>
        <v>Irrelevant</v>
      </c>
      <c r="U335" s="4" t="str">
        <f>IF(AND(OR(I335="Motorvejsstrækning",I335="Frakørselsflettestrækning",I335="Tilkørselsflettestrækning",I335="Frakørselsrampe",I335="Tilkørselsrampe"),Inddata!V350=""),"Nej",IF(OR(I335="Motorvejsstrækning",I335="Frakørselsflettestrækning",I335="Tilkørselsflettestrækning",I335="Frakørselsrampe",I335="Tilkørselsrampe"),Inddata!V350,"Irrelevant"))</f>
        <v>Irrelevant</v>
      </c>
      <c r="V335" s="4" t="str">
        <f>IF(W335="Lige",IF(AND(OR(I335="Frakørselsrampe",I335="Tilkørselsrampe"),Inddata!W350=""),"Lige ruderrampe",IF(OR(I335="Frakørselsrampe",I335="Tilkørselsrampe"),Inddata!W350,"Irrelevant")),"Irrelevant")</f>
        <v>Irrelevant</v>
      </c>
      <c r="W335" s="4" t="str">
        <f>IF(AND(OR(I335="Frakørselsrampe",I335="Tilkørselsrampe"),Inddata!X350=""),"Lige",IF(AND(OR(I335="Frakørselsrampe",I335="Tilkørselsrampe"),Inddata!X350&gt;10),Inddata!X350,"Irrelevant"))</f>
        <v>Irrelevant</v>
      </c>
      <c r="X335" s="4" t="str">
        <f>IF(AND(OR(I335="Frakørselsrampe",I335="Tilkørselsrampe"),OR(Inddata!Y350="",Inddata!Y350&gt;(G335*1000))),G335*1000,IF(AND(OR(I335="Frakørselsrampe",I335="Tilkørselsrampe"),Inddata!Y350&gt;0),Inddata!Y350,"Irrelevant"))</f>
        <v>Irrelevant</v>
      </c>
      <c r="Y335" s="4" t="str">
        <f>IF(AND(I335="Frakørselsrampe",Inddata!Z350=""),95,IF(AND(I335="Tilkørselsrampe",Inddata!Z350=""),45,IF(AND(OR(I335="Frakørselsrampe",I335="Tilkørselsrampe"),Inddata!Z350&gt;4,Inddata!Z350&lt;200),Inddata!Z350,"Irrelevant")))</f>
        <v>Irrelevant</v>
      </c>
      <c r="Z335" s="4" t="str">
        <f>IF(AND(OR(I335="Frakørselsrampe",I335="Tilkørselsrampe"),Inddata!AA350=""),"Lige",IF(AND(OR(I335="Frakørselsrampe",I335="Tilkørselsrampe"),Inddata!AA350&gt;10),Inddata!AA350,"Irrelevant"))</f>
        <v>Irrelevant</v>
      </c>
      <c r="AA335" s="4" t="str">
        <f>IF(X335="Irrelevant","Irrelevant",IF(AND(OR(I335="Frakørselsrampe",I335="Tilkørselsrampe"),OR(Inddata!AB350="",Inddata!AB350&gt;(G335*1000-X335))),G335*1000-X335,IF(AND(OR(I335="Frakørselsrampe",I335="Tilkørselsrampe"),Inddata!AB350&gt;0),Inddata!AB350,"Irrelevant")))</f>
        <v>Irrelevant</v>
      </c>
      <c r="AB335" s="4" t="str">
        <f>IF(AND(I335="Frakørselsrampe",Inddata!AC350=""),60,IF(AND(I335="Tilkørselsrampe",Inddata!AC350=""),80,IF(AND(OR(I335="Frakørselsrampe",I335="Tilkørselsrampe"),Inddata!AC350&gt;4,Inddata!AC350&lt;200),Inddata!AC350,"Irrelevant")))</f>
        <v>Irrelevant</v>
      </c>
      <c r="AC335" s="4" t="str">
        <f>IF(AND(OR(I335="Motorvejsstrækning",I335="Frakørselsflettestrækning",I335="Tilkørselsflettestrækning"),Inddata!AD350=""),"Nej",IF(OR(I335="Motorvejsstrækning",I335="Frakørselsflettestrækning",I335="Tilkørselsflettestrækning"),Inddata!AD350,"Irrelevant"))</f>
        <v>Irrelevant</v>
      </c>
      <c r="AD335" s="4" t="str">
        <f>IF(AND(OR(I335="Motorvejsstrækning",I335="Frakørselsflettestrækning",I335="Tilkørselsflettestrækning"),Inddata!AE350=""),"130 km/t",IF(OR(I335="Motorvejsstrækning",I335="Frakørselsflettestrækning",I335="Tilkørselsflettestrækning"),Inddata!AE350,"Irrelevant"))</f>
        <v>Irrelevant</v>
      </c>
      <c r="AE335" s="4" t="str">
        <f>IF(AND(I335="Tilkørselsflettestrækning",Inddata!AF350=""),"Nej",IF(I335="Tilkørselsflettestrækning",Inddata!AF350,"Irrelevant"))</f>
        <v>Irrelevant</v>
      </c>
      <c r="AF335" s="4" t="str">
        <f>IF(AND(AE335="Ja",Inddata!AG350&gt;0,Inddata!AG350&lt;1.00000001),Inddata!AG350,IF(OR(AE335="Nej",AE335="Ja"),0,"Irrelevant"))</f>
        <v>Irrelevant</v>
      </c>
    </row>
    <row r="336" spans="1:32" x14ac:dyDescent="0.25">
      <c r="A336" s="4" t="str">
        <f>IF(Inddata!A351="","",Inddata!A351)</f>
        <v/>
      </c>
      <c r="B336" s="4" t="str">
        <f>IF(Inddata!B351="","",Inddata!B351)</f>
        <v/>
      </c>
      <c r="C336" s="4" t="str">
        <f>IF(Inddata!C351="","",Inddata!C351)</f>
        <v/>
      </c>
      <c r="D336" s="4" t="str">
        <f>IF(Inddata!D351="","",Inddata!D351)</f>
        <v/>
      </c>
      <c r="E336" s="4" t="str">
        <f>IF(Inddata!E351="","",Inddata!E351)</f>
        <v/>
      </c>
      <c r="F336" s="4" t="str">
        <f>IF(Inddata!F351="","",Inddata!F351)</f>
        <v/>
      </c>
      <c r="G336" s="4">
        <f>IF(Inddata!G351="","",Inddata!G351)</f>
        <v>0</v>
      </c>
      <c r="H336" s="4" t="str">
        <f>IF(Inddata!H351&gt;0.5,Inddata!H351,"")</f>
        <v/>
      </c>
      <c r="I336" s="4" t="str">
        <f>IF(Inddata!I351="","",Inddata!I351)</f>
        <v/>
      </c>
      <c r="J336" s="4" t="str">
        <f>IF(AND(OR(I336="Motorvejsstrækning",I336="Frakørselsflettestrækning",I336="Tilkørselsflettestrækning"),Inddata!K351=""),2,IF(AND(OR(I336="Motorvejsstrækning",I336="Frakørselsflettestrækning",I336="Tilkørselsflettestrækning"),Inddata!K351&gt;0.5,Inddata!K351&lt;21),Inddata!K351,"Irrelevant"))</f>
        <v>Irrelevant</v>
      </c>
      <c r="K336" s="4" t="str">
        <f>IF(AND(OR(I336="Motorvejsstrækning",I336="Frakørselsflettestrækning",I336="Tilkørselsflettestrækning",I336="Frakørselsrampe",I336="Tilkørselsrampe"),Inddata!L351=""),3.5,IF(AND(OR(I336="Motorvejsstrækning",I336="Frakørselsflettestrækning",I336="Tilkørselsflettestrækning",I336="Frakørselsrampe",I336="Tilkørselsrampe"),Inddata!L351&gt;1.5,Inddata!L351&lt;11),Inddata!L351,"Irrelevant"))</f>
        <v>Irrelevant</v>
      </c>
      <c r="L336" s="4" t="str">
        <f>IF(AND(I336="Motorvejsstrækning",Inddata!M351=""),"Nej",IF(I336="Motorvejsstrækning",Inddata!M351,"Irrelevant"))</f>
        <v>Irrelevant</v>
      </c>
      <c r="M336" s="4" t="str">
        <f>IF(AND(L336="Ja",Inddata!N351&gt;0,Inddata!N351&lt;1.00000001),Inddata!N351,IF(OR(L336="Nej",L336="Ja"),0,"Irrelevant"))</f>
        <v>Irrelevant</v>
      </c>
      <c r="N336" s="4" t="str">
        <f>IF(AND(OR(I336="Motorvejsstrækning",I336="Frakørselsflettestrækning",I336="Tilkørselsflettestrækning"),Inddata!O351=""),3,IF(AND(OR(I336="Motorvejsstrækning",I336="Frakørselsflettestrækning",I336="Tilkørselsflettestrækning"),Inddata!O351&lt;11,Inddata!O351&gt;-0.00000001),Inddata!O351,"Irrelevant"))</f>
        <v>Irrelevant</v>
      </c>
      <c r="O336" s="4" t="str">
        <f>IF(AND(OR(I336="Motorvejsstrækning",I336="Frakørselsflettestrækning",I336="Tilkørselsflettestrækning",I336="Frakørselsrampe",I336="Tilkørselsrampe"),Inddata!P351=""),0.5,IF(AND(OR(I336="Motorvejsstrækning",I336="Frakørselsflettestrækning",I336="Tilkørselsflettestrækning",I336="Frakørselsrampe",I336="Tilkørselsrampe"),Inddata!P351&gt;-0.00000001,Inddata!P351&lt;11),Inddata!P351,"Irrelevant"))</f>
        <v>Irrelevant</v>
      </c>
      <c r="P336" s="4" t="str">
        <f>IF(AND(OR(I336="Motorvejsstrækning",I336="Frakørselsflettestrækning",I336="Tilkørselsflettestrækning"),Inddata!Q351=""),5,IF(AND(OR(I336="Motorvejsstrækning",I336="Frakørselsflettestrækning",I336="Tilkørselsflettestrækning"),Inddata!Q351&gt;-0.00000001,Inddata!Q351&lt;101),Inddata!Q351,"Irrelevant"))</f>
        <v>Irrelevant</v>
      </c>
      <c r="Q336" s="4" t="str">
        <f>IF(AND(OR(I336="Motorvejsstrækning",I336="Frakørselsflettestrækning",I336="Tilkørselsflettestrækning"),Inddata!R351=""),"Lige",IF(AND(OR(I336="Motorvejsstrækning",I336="Frakørselsflettestrækning",I336="Tilkørselsflettestrækning"),Inddata!R351&gt;10),Inddata!R351,"Irrelevant"))</f>
        <v>Irrelevant</v>
      </c>
      <c r="R336" s="4" t="str">
        <f>IF(Q336="Lige",0,IF(AND(OR(I336="Motorvejsstrækning",I336="Frakørselsflettestrækning",I336="Tilkørselsflettestrækning"),OR(Inddata!S351="",Inddata!S351&gt;(G336*1000))),G336*1000,IF(AND(OR(I336="Motorvejsstrækning",I336="Frakørselsflettestrækning",I336="Tilkørselsflettestrækning"),Inddata!S351&gt;0),Inddata!S351,"Irrelevant")))</f>
        <v>Irrelevant</v>
      </c>
      <c r="S336" s="4" t="str">
        <f>IF(AND(OR(I336="Motorvejsstrækning",I336="Frakørselsflettestrækning",I336="Tilkørselsflettestrækning"),Inddata!T351=""),"Lige",IF(AND(OR(I336="Motorvejsstrækning",I336="Frakørselsflettestrækning",I336="Tilkørselsflettestrækning"),Inddata!T351&gt;10),Inddata!T351,"Irrelevant"))</f>
        <v>Irrelevant</v>
      </c>
      <c r="T336" s="4" t="str">
        <f>IF(S336="Lige",0,IF(R336="Irrelevant","Irrelevant",IF(AND(OR(I336="Motorvejsstrækning",I336="Frakørselsflettestrækning",I336="Tilkørselsflettestrækning"),OR(Inddata!U351="",Inddata!U351&gt;(G336*1000-R336))),G336*1000-R336,IF(AND(OR(I336="Motorvejsstrækning",I336="Frakørselsflettestrækning",I336="Tilkørselsflettestrækning"),Inddata!U351&gt;0),Inddata!U351,"Irrelevant"))))</f>
        <v>Irrelevant</v>
      </c>
      <c r="U336" s="4" t="str">
        <f>IF(AND(OR(I336="Motorvejsstrækning",I336="Frakørselsflettestrækning",I336="Tilkørselsflettestrækning",I336="Frakørselsrampe",I336="Tilkørselsrampe"),Inddata!V351=""),"Nej",IF(OR(I336="Motorvejsstrækning",I336="Frakørselsflettestrækning",I336="Tilkørselsflettestrækning",I336="Frakørselsrampe",I336="Tilkørselsrampe"),Inddata!V351,"Irrelevant"))</f>
        <v>Irrelevant</v>
      </c>
      <c r="V336" s="4" t="str">
        <f>IF(W336="Lige",IF(AND(OR(I336="Frakørselsrampe",I336="Tilkørselsrampe"),Inddata!W351=""),"Lige ruderrampe",IF(OR(I336="Frakørselsrampe",I336="Tilkørselsrampe"),Inddata!W351,"Irrelevant")),"Irrelevant")</f>
        <v>Irrelevant</v>
      </c>
      <c r="W336" s="4" t="str">
        <f>IF(AND(OR(I336="Frakørselsrampe",I336="Tilkørselsrampe"),Inddata!X351=""),"Lige",IF(AND(OR(I336="Frakørselsrampe",I336="Tilkørselsrampe"),Inddata!X351&gt;10),Inddata!X351,"Irrelevant"))</f>
        <v>Irrelevant</v>
      </c>
      <c r="X336" s="4" t="str">
        <f>IF(AND(OR(I336="Frakørselsrampe",I336="Tilkørselsrampe"),OR(Inddata!Y351="",Inddata!Y351&gt;(G336*1000))),G336*1000,IF(AND(OR(I336="Frakørselsrampe",I336="Tilkørselsrampe"),Inddata!Y351&gt;0),Inddata!Y351,"Irrelevant"))</f>
        <v>Irrelevant</v>
      </c>
      <c r="Y336" s="4" t="str">
        <f>IF(AND(I336="Frakørselsrampe",Inddata!Z351=""),95,IF(AND(I336="Tilkørselsrampe",Inddata!Z351=""),45,IF(AND(OR(I336="Frakørselsrampe",I336="Tilkørselsrampe"),Inddata!Z351&gt;4,Inddata!Z351&lt;200),Inddata!Z351,"Irrelevant")))</f>
        <v>Irrelevant</v>
      </c>
      <c r="Z336" s="4" t="str">
        <f>IF(AND(OR(I336="Frakørselsrampe",I336="Tilkørselsrampe"),Inddata!AA351=""),"Lige",IF(AND(OR(I336="Frakørselsrampe",I336="Tilkørselsrampe"),Inddata!AA351&gt;10),Inddata!AA351,"Irrelevant"))</f>
        <v>Irrelevant</v>
      </c>
      <c r="AA336" s="4" t="str">
        <f>IF(X336="Irrelevant","Irrelevant",IF(AND(OR(I336="Frakørselsrampe",I336="Tilkørselsrampe"),OR(Inddata!AB351="",Inddata!AB351&gt;(G336*1000-X336))),G336*1000-X336,IF(AND(OR(I336="Frakørselsrampe",I336="Tilkørselsrampe"),Inddata!AB351&gt;0),Inddata!AB351,"Irrelevant")))</f>
        <v>Irrelevant</v>
      </c>
      <c r="AB336" s="4" t="str">
        <f>IF(AND(I336="Frakørselsrampe",Inddata!AC351=""),60,IF(AND(I336="Tilkørselsrampe",Inddata!AC351=""),80,IF(AND(OR(I336="Frakørselsrampe",I336="Tilkørselsrampe"),Inddata!AC351&gt;4,Inddata!AC351&lt;200),Inddata!AC351,"Irrelevant")))</f>
        <v>Irrelevant</v>
      </c>
      <c r="AC336" s="4" t="str">
        <f>IF(AND(OR(I336="Motorvejsstrækning",I336="Frakørselsflettestrækning",I336="Tilkørselsflettestrækning"),Inddata!AD351=""),"Nej",IF(OR(I336="Motorvejsstrækning",I336="Frakørselsflettestrækning",I336="Tilkørselsflettestrækning"),Inddata!AD351,"Irrelevant"))</f>
        <v>Irrelevant</v>
      </c>
      <c r="AD336" s="4" t="str">
        <f>IF(AND(OR(I336="Motorvejsstrækning",I336="Frakørselsflettestrækning",I336="Tilkørselsflettestrækning"),Inddata!AE351=""),"130 km/t",IF(OR(I336="Motorvejsstrækning",I336="Frakørselsflettestrækning",I336="Tilkørselsflettestrækning"),Inddata!AE351,"Irrelevant"))</f>
        <v>Irrelevant</v>
      </c>
      <c r="AE336" s="4" t="str">
        <f>IF(AND(I336="Tilkørselsflettestrækning",Inddata!AF351=""),"Nej",IF(I336="Tilkørselsflettestrækning",Inddata!AF351,"Irrelevant"))</f>
        <v>Irrelevant</v>
      </c>
      <c r="AF336" s="4" t="str">
        <f>IF(AND(AE336="Ja",Inddata!AG351&gt;0,Inddata!AG351&lt;1.00000001),Inddata!AG351,IF(OR(AE336="Nej",AE336="Ja"),0,"Irrelevant"))</f>
        <v>Irrelevant</v>
      </c>
    </row>
    <row r="337" spans="1:32" x14ac:dyDescent="0.25">
      <c r="A337" s="4" t="str">
        <f>IF(Inddata!A352="","",Inddata!A352)</f>
        <v/>
      </c>
      <c r="B337" s="4" t="str">
        <f>IF(Inddata!B352="","",Inddata!B352)</f>
        <v/>
      </c>
      <c r="C337" s="4" t="str">
        <f>IF(Inddata!C352="","",Inddata!C352)</f>
        <v/>
      </c>
      <c r="D337" s="4" t="str">
        <f>IF(Inddata!D352="","",Inddata!D352)</f>
        <v/>
      </c>
      <c r="E337" s="4" t="str">
        <f>IF(Inddata!E352="","",Inddata!E352)</f>
        <v/>
      </c>
      <c r="F337" s="4" t="str">
        <f>IF(Inddata!F352="","",Inddata!F352)</f>
        <v/>
      </c>
      <c r="G337" s="4">
        <f>IF(Inddata!G352="","",Inddata!G352)</f>
        <v>0</v>
      </c>
      <c r="H337" s="4" t="str">
        <f>IF(Inddata!H352&gt;0.5,Inddata!H352,"")</f>
        <v/>
      </c>
      <c r="I337" s="4" t="str">
        <f>IF(Inddata!I352="","",Inddata!I352)</f>
        <v/>
      </c>
      <c r="J337" s="4" t="str">
        <f>IF(AND(OR(I337="Motorvejsstrækning",I337="Frakørselsflettestrækning",I337="Tilkørselsflettestrækning"),Inddata!K352=""),2,IF(AND(OR(I337="Motorvejsstrækning",I337="Frakørselsflettestrækning",I337="Tilkørselsflettestrækning"),Inddata!K352&gt;0.5,Inddata!K352&lt;21),Inddata!K352,"Irrelevant"))</f>
        <v>Irrelevant</v>
      </c>
      <c r="K337" s="4" t="str">
        <f>IF(AND(OR(I337="Motorvejsstrækning",I337="Frakørselsflettestrækning",I337="Tilkørselsflettestrækning",I337="Frakørselsrampe",I337="Tilkørselsrampe"),Inddata!L352=""),3.5,IF(AND(OR(I337="Motorvejsstrækning",I337="Frakørselsflettestrækning",I337="Tilkørselsflettestrækning",I337="Frakørselsrampe",I337="Tilkørselsrampe"),Inddata!L352&gt;1.5,Inddata!L352&lt;11),Inddata!L352,"Irrelevant"))</f>
        <v>Irrelevant</v>
      </c>
      <c r="L337" s="4" t="str">
        <f>IF(AND(I337="Motorvejsstrækning",Inddata!M352=""),"Nej",IF(I337="Motorvejsstrækning",Inddata!M352,"Irrelevant"))</f>
        <v>Irrelevant</v>
      </c>
      <c r="M337" s="4" t="str">
        <f>IF(AND(L337="Ja",Inddata!N352&gt;0,Inddata!N352&lt;1.00000001),Inddata!N352,IF(OR(L337="Nej",L337="Ja"),0,"Irrelevant"))</f>
        <v>Irrelevant</v>
      </c>
      <c r="N337" s="4" t="str">
        <f>IF(AND(OR(I337="Motorvejsstrækning",I337="Frakørselsflettestrækning",I337="Tilkørselsflettestrækning"),Inddata!O352=""),3,IF(AND(OR(I337="Motorvejsstrækning",I337="Frakørselsflettestrækning",I337="Tilkørselsflettestrækning"),Inddata!O352&lt;11,Inddata!O352&gt;-0.00000001),Inddata!O352,"Irrelevant"))</f>
        <v>Irrelevant</v>
      </c>
      <c r="O337" s="4" t="str">
        <f>IF(AND(OR(I337="Motorvejsstrækning",I337="Frakørselsflettestrækning",I337="Tilkørselsflettestrækning",I337="Frakørselsrampe",I337="Tilkørselsrampe"),Inddata!P352=""),0.5,IF(AND(OR(I337="Motorvejsstrækning",I337="Frakørselsflettestrækning",I337="Tilkørselsflettestrækning",I337="Frakørselsrampe",I337="Tilkørselsrampe"),Inddata!P352&gt;-0.00000001,Inddata!P352&lt;11),Inddata!P352,"Irrelevant"))</f>
        <v>Irrelevant</v>
      </c>
      <c r="P337" s="4" t="str">
        <f>IF(AND(OR(I337="Motorvejsstrækning",I337="Frakørselsflettestrækning",I337="Tilkørselsflettestrækning"),Inddata!Q352=""),5,IF(AND(OR(I337="Motorvejsstrækning",I337="Frakørselsflettestrækning",I337="Tilkørselsflettestrækning"),Inddata!Q352&gt;-0.00000001,Inddata!Q352&lt;101),Inddata!Q352,"Irrelevant"))</f>
        <v>Irrelevant</v>
      </c>
      <c r="Q337" s="4" t="str">
        <f>IF(AND(OR(I337="Motorvejsstrækning",I337="Frakørselsflettestrækning",I337="Tilkørselsflettestrækning"),Inddata!R352=""),"Lige",IF(AND(OR(I337="Motorvejsstrækning",I337="Frakørselsflettestrækning",I337="Tilkørselsflettestrækning"),Inddata!R352&gt;10),Inddata!R352,"Irrelevant"))</f>
        <v>Irrelevant</v>
      </c>
      <c r="R337" s="4" t="str">
        <f>IF(Q337="Lige",0,IF(AND(OR(I337="Motorvejsstrækning",I337="Frakørselsflettestrækning",I337="Tilkørselsflettestrækning"),OR(Inddata!S352="",Inddata!S352&gt;(G337*1000))),G337*1000,IF(AND(OR(I337="Motorvejsstrækning",I337="Frakørselsflettestrækning",I337="Tilkørselsflettestrækning"),Inddata!S352&gt;0),Inddata!S352,"Irrelevant")))</f>
        <v>Irrelevant</v>
      </c>
      <c r="S337" s="4" t="str">
        <f>IF(AND(OR(I337="Motorvejsstrækning",I337="Frakørselsflettestrækning",I337="Tilkørselsflettestrækning"),Inddata!T352=""),"Lige",IF(AND(OR(I337="Motorvejsstrækning",I337="Frakørselsflettestrækning",I337="Tilkørselsflettestrækning"),Inddata!T352&gt;10),Inddata!T352,"Irrelevant"))</f>
        <v>Irrelevant</v>
      </c>
      <c r="T337" s="4" t="str">
        <f>IF(S337="Lige",0,IF(R337="Irrelevant","Irrelevant",IF(AND(OR(I337="Motorvejsstrækning",I337="Frakørselsflettestrækning",I337="Tilkørselsflettestrækning"),OR(Inddata!U352="",Inddata!U352&gt;(G337*1000-R337))),G337*1000-R337,IF(AND(OR(I337="Motorvejsstrækning",I337="Frakørselsflettestrækning",I337="Tilkørselsflettestrækning"),Inddata!U352&gt;0),Inddata!U352,"Irrelevant"))))</f>
        <v>Irrelevant</v>
      </c>
      <c r="U337" s="4" t="str">
        <f>IF(AND(OR(I337="Motorvejsstrækning",I337="Frakørselsflettestrækning",I337="Tilkørselsflettestrækning",I337="Frakørselsrampe",I337="Tilkørselsrampe"),Inddata!V352=""),"Nej",IF(OR(I337="Motorvejsstrækning",I337="Frakørselsflettestrækning",I337="Tilkørselsflettestrækning",I337="Frakørselsrampe",I337="Tilkørselsrampe"),Inddata!V352,"Irrelevant"))</f>
        <v>Irrelevant</v>
      </c>
      <c r="V337" s="4" t="str">
        <f>IF(W337="Lige",IF(AND(OR(I337="Frakørselsrampe",I337="Tilkørselsrampe"),Inddata!W352=""),"Lige ruderrampe",IF(OR(I337="Frakørselsrampe",I337="Tilkørselsrampe"),Inddata!W352,"Irrelevant")),"Irrelevant")</f>
        <v>Irrelevant</v>
      </c>
      <c r="W337" s="4" t="str">
        <f>IF(AND(OR(I337="Frakørselsrampe",I337="Tilkørselsrampe"),Inddata!X352=""),"Lige",IF(AND(OR(I337="Frakørselsrampe",I337="Tilkørselsrampe"),Inddata!X352&gt;10),Inddata!X352,"Irrelevant"))</f>
        <v>Irrelevant</v>
      </c>
      <c r="X337" s="4" t="str">
        <f>IF(AND(OR(I337="Frakørselsrampe",I337="Tilkørselsrampe"),OR(Inddata!Y352="",Inddata!Y352&gt;(G337*1000))),G337*1000,IF(AND(OR(I337="Frakørselsrampe",I337="Tilkørselsrampe"),Inddata!Y352&gt;0),Inddata!Y352,"Irrelevant"))</f>
        <v>Irrelevant</v>
      </c>
      <c r="Y337" s="4" t="str">
        <f>IF(AND(I337="Frakørselsrampe",Inddata!Z352=""),95,IF(AND(I337="Tilkørselsrampe",Inddata!Z352=""),45,IF(AND(OR(I337="Frakørselsrampe",I337="Tilkørselsrampe"),Inddata!Z352&gt;4,Inddata!Z352&lt;200),Inddata!Z352,"Irrelevant")))</f>
        <v>Irrelevant</v>
      </c>
      <c r="Z337" s="4" t="str">
        <f>IF(AND(OR(I337="Frakørselsrampe",I337="Tilkørselsrampe"),Inddata!AA352=""),"Lige",IF(AND(OR(I337="Frakørselsrampe",I337="Tilkørselsrampe"),Inddata!AA352&gt;10),Inddata!AA352,"Irrelevant"))</f>
        <v>Irrelevant</v>
      </c>
      <c r="AA337" s="4" t="str">
        <f>IF(X337="Irrelevant","Irrelevant",IF(AND(OR(I337="Frakørselsrampe",I337="Tilkørselsrampe"),OR(Inddata!AB352="",Inddata!AB352&gt;(G337*1000-X337))),G337*1000-X337,IF(AND(OR(I337="Frakørselsrampe",I337="Tilkørselsrampe"),Inddata!AB352&gt;0),Inddata!AB352,"Irrelevant")))</f>
        <v>Irrelevant</v>
      </c>
      <c r="AB337" s="4" t="str">
        <f>IF(AND(I337="Frakørselsrampe",Inddata!AC352=""),60,IF(AND(I337="Tilkørselsrampe",Inddata!AC352=""),80,IF(AND(OR(I337="Frakørselsrampe",I337="Tilkørselsrampe"),Inddata!AC352&gt;4,Inddata!AC352&lt;200),Inddata!AC352,"Irrelevant")))</f>
        <v>Irrelevant</v>
      </c>
      <c r="AC337" s="4" t="str">
        <f>IF(AND(OR(I337="Motorvejsstrækning",I337="Frakørselsflettestrækning",I337="Tilkørselsflettestrækning"),Inddata!AD352=""),"Nej",IF(OR(I337="Motorvejsstrækning",I337="Frakørselsflettestrækning",I337="Tilkørselsflettestrækning"),Inddata!AD352,"Irrelevant"))</f>
        <v>Irrelevant</v>
      </c>
      <c r="AD337" s="4" t="str">
        <f>IF(AND(OR(I337="Motorvejsstrækning",I337="Frakørselsflettestrækning",I337="Tilkørselsflettestrækning"),Inddata!AE352=""),"130 km/t",IF(OR(I337="Motorvejsstrækning",I337="Frakørselsflettestrækning",I337="Tilkørselsflettestrækning"),Inddata!AE352,"Irrelevant"))</f>
        <v>Irrelevant</v>
      </c>
      <c r="AE337" s="4" t="str">
        <f>IF(AND(I337="Tilkørselsflettestrækning",Inddata!AF352=""),"Nej",IF(I337="Tilkørselsflettestrækning",Inddata!AF352,"Irrelevant"))</f>
        <v>Irrelevant</v>
      </c>
      <c r="AF337" s="4" t="str">
        <f>IF(AND(AE337="Ja",Inddata!AG352&gt;0,Inddata!AG352&lt;1.00000001),Inddata!AG352,IF(OR(AE337="Nej",AE337="Ja"),0,"Irrelevant"))</f>
        <v>Irrelevant</v>
      </c>
    </row>
    <row r="338" spans="1:32" x14ac:dyDescent="0.25">
      <c r="A338" s="4" t="str">
        <f>IF(Inddata!A353="","",Inddata!A353)</f>
        <v/>
      </c>
      <c r="B338" s="4" t="str">
        <f>IF(Inddata!B353="","",Inddata!B353)</f>
        <v/>
      </c>
      <c r="C338" s="4" t="str">
        <f>IF(Inddata!C353="","",Inddata!C353)</f>
        <v/>
      </c>
      <c r="D338" s="4" t="str">
        <f>IF(Inddata!D353="","",Inddata!D353)</f>
        <v/>
      </c>
      <c r="E338" s="4" t="str">
        <f>IF(Inddata!E353="","",Inddata!E353)</f>
        <v/>
      </c>
      <c r="F338" s="4" t="str">
        <f>IF(Inddata!F353="","",Inddata!F353)</f>
        <v/>
      </c>
      <c r="G338" s="4">
        <f>IF(Inddata!G353="","",Inddata!G353)</f>
        <v>0</v>
      </c>
      <c r="H338" s="4" t="str">
        <f>IF(Inddata!H353&gt;0.5,Inddata!H353,"")</f>
        <v/>
      </c>
      <c r="I338" s="4" t="str">
        <f>IF(Inddata!I353="","",Inddata!I353)</f>
        <v/>
      </c>
      <c r="J338" s="4" t="str">
        <f>IF(AND(OR(I338="Motorvejsstrækning",I338="Frakørselsflettestrækning",I338="Tilkørselsflettestrækning"),Inddata!K353=""),2,IF(AND(OR(I338="Motorvejsstrækning",I338="Frakørselsflettestrækning",I338="Tilkørselsflettestrækning"),Inddata!K353&gt;0.5,Inddata!K353&lt;21),Inddata!K353,"Irrelevant"))</f>
        <v>Irrelevant</v>
      </c>
      <c r="K338" s="4" t="str">
        <f>IF(AND(OR(I338="Motorvejsstrækning",I338="Frakørselsflettestrækning",I338="Tilkørselsflettestrækning",I338="Frakørselsrampe",I338="Tilkørselsrampe"),Inddata!L353=""),3.5,IF(AND(OR(I338="Motorvejsstrækning",I338="Frakørselsflettestrækning",I338="Tilkørselsflettestrækning",I338="Frakørselsrampe",I338="Tilkørselsrampe"),Inddata!L353&gt;1.5,Inddata!L353&lt;11),Inddata!L353,"Irrelevant"))</f>
        <v>Irrelevant</v>
      </c>
      <c r="L338" s="4" t="str">
        <f>IF(AND(I338="Motorvejsstrækning",Inddata!M353=""),"Nej",IF(I338="Motorvejsstrækning",Inddata!M353,"Irrelevant"))</f>
        <v>Irrelevant</v>
      </c>
      <c r="M338" s="4" t="str">
        <f>IF(AND(L338="Ja",Inddata!N353&gt;0,Inddata!N353&lt;1.00000001),Inddata!N353,IF(OR(L338="Nej",L338="Ja"),0,"Irrelevant"))</f>
        <v>Irrelevant</v>
      </c>
      <c r="N338" s="4" t="str">
        <f>IF(AND(OR(I338="Motorvejsstrækning",I338="Frakørselsflettestrækning",I338="Tilkørselsflettestrækning"),Inddata!O353=""),3,IF(AND(OR(I338="Motorvejsstrækning",I338="Frakørselsflettestrækning",I338="Tilkørselsflettestrækning"),Inddata!O353&lt;11,Inddata!O353&gt;-0.00000001),Inddata!O353,"Irrelevant"))</f>
        <v>Irrelevant</v>
      </c>
      <c r="O338" s="4" t="str">
        <f>IF(AND(OR(I338="Motorvejsstrækning",I338="Frakørselsflettestrækning",I338="Tilkørselsflettestrækning",I338="Frakørselsrampe",I338="Tilkørselsrampe"),Inddata!P353=""),0.5,IF(AND(OR(I338="Motorvejsstrækning",I338="Frakørselsflettestrækning",I338="Tilkørselsflettestrækning",I338="Frakørselsrampe",I338="Tilkørselsrampe"),Inddata!P353&gt;-0.00000001,Inddata!P353&lt;11),Inddata!P353,"Irrelevant"))</f>
        <v>Irrelevant</v>
      </c>
      <c r="P338" s="4" t="str">
        <f>IF(AND(OR(I338="Motorvejsstrækning",I338="Frakørselsflettestrækning",I338="Tilkørselsflettestrækning"),Inddata!Q353=""),5,IF(AND(OR(I338="Motorvejsstrækning",I338="Frakørselsflettestrækning",I338="Tilkørselsflettestrækning"),Inddata!Q353&gt;-0.00000001,Inddata!Q353&lt;101),Inddata!Q353,"Irrelevant"))</f>
        <v>Irrelevant</v>
      </c>
      <c r="Q338" s="4" t="str">
        <f>IF(AND(OR(I338="Motorvejsstrækning",I338="Frakørselsflettestrækning",I338="Tilkørselsflettestrækning"),Inddata!R353=""),"Lige",IF(AND(OR(I338="Motorvejsstrækning",I338="Frakørselsflettestrækning",I338="Tilkørselsflettestrækning"),Inddata!R353&gt;10),Inddata!R353,"Irrelevant"))</f>
        <v>Irrelevant</v>
      </c>
      <c r="R338" s="4" t="str">
        <f>IF(Q338="Lige",0,IF(AND(OR(I338="Motorvejsstrækning",I338="Frakørselsflettestrækning",I338="Tilkørselsflettestrækning"),OR(Inddata!S353="",Inddata!S353&gt;(G338*1000))),G338*1000,IF(AND(OR(I338="Motorvejsstrækning",I338="Frakørselsflettestrækning",I338="Tilkørselsflettestrækning"),Inddata!S353&gt;0),Inddata!S353,"Irrelevant")))</f>
        <v>Irrelevant</v>
      </c>
      <c r="S338" s="4" t="str">
        <f>IF(AND(OR(I338="Motorvejsstrækning",I338="Frakørselsflettestrækning",I338="Tilkørselsflettestrækning"),Inddata!T353=""),"Lige",IF(AND(OR(I338="Motorvejsstrækning",I338="Frakørselsflettestrækning",I338="Tilkørselsflettestrækning"),Inddata!T353&gt;10),Inddata!T353,"Irrelevant"))</f>
        <v>Irrelevant</v>
      </c>
      <c r="T338" s="4" t="str">
        <f>IF(S338="Lige",0,IF(R338="Irrelevant","Irrelevant",IF(AND(OR(I338="Motorvejsstrækning",I338="Frakørselsflettestrækning",I338="Tilkørselsflettestrækning"),OR(Inddata!U353="",Inddata!U353&gt;(G338*1000-R338))),G338*1000-R338,IF(AND(OR(I338="Motorvejsstrækning",I338="Frakørselsflettestrækning",I338="Tilkørselsflettestrækning"),Inddata!U353&gt;0),Inddata!U353,"Irrelevant"))))</f>
        <v>Irrelevant</v>
      </c>
      <c r="U338" s="4" t="str">
        <f>IF(AND(OR(I338="Motorvejsstrækning",I338="Frakørselsflettestrækning",I338="Tilkørselsflettestrækning",I338="Frakørselsrampe",I338="Tilkørselsrampe"),Inddata!V353=""),"Nej",IF(OR(I338="Motorvejsstrækning",I338="Frakørselsflettestrækning",I338="Tilkørselsflettestrækning",I338="Frakørselsrampe",I338="Tilkørselsrampe"),Inddata!V353,"Irrelevant"))</f>
        <v>Irrelevant</v>
      </c>
      <c r="V338" s="4" t="str">
        <f>IF(W338="Lige",IF(AND(OR(I338="Frakørselsrampe",I338="Tilkørselsrampe"),Inddata!W353=""),"Lige ruderrampe",IF(OR(I338="Frakørselsrampe",I338="Tilkørselsrampe"),Inddata!W353,"Irrelevant")),"Irrelevant")</f>
        <v>Irrelevant</v>
      </c>
      <c r="W338" s="4" t="str">
        <f>IF(AND(OR(I338="Frakørselsrampe",I338="Tilkørselsrampe"),Inddata!X353=""),"Lige",IF(AND(OR(I338="Frakørselsrampe",I338="Tilkørselsrampe"),Inddata!X353&gt;10),Inddata!X353,"Irrelevant"))</f>
        <v>Irrelevant</v>
      </c>
      <c r="X338" s="4" t="str">
        <f>IF(AND(OR(I338="Frakørselsrampe",I338="Tilkørselsrampe"),OR(Inddata!Y353="",Inddata!Y353&gt;(G338*1000))),G338*1000,IF(AND(OR(I338="Frakørselsrampe",I338="Tilkørselsrampe"),Inddata!Y353&gt;0),Inddata!Y353,"Irrelevant"))</f>
        <v>Irrelevant</v>
      </c>
      <c r="Y338" s="4" t="str">
        <f>IF(AND(I338="Frakørselsrampe",Inddata!Z353=""),95,IF(AND(I338="Tilkørselsrampe",Inddata!Z353=""),45,IF(AND(OR(I338="Frakørselsrampe",I338="Tilkørselsrampe"),Inddata!Z353&gt;4,Inddata!Z353&lt;200),Inddata!Z353,"Irrelevant")))</f>
        <v>Irrelevant</v>
      </c>
      <c r="Z338" s="4" t="str">
        <f>IF(AND(OR(I338="Frakørselsrampe",I338="Tilkørselsrampe"),Inddata!AA353=""),"Lige",IF(AND(OR(I338="Frakørselsrampe",I338="Tilkørselsrampe"),Inddata!AA353&gt;10),Inddata!AA353,"Irrelevant"))</f>
        <v>Irrelevant</v>
      </c>
      <c r="AA338" s="4" t="str">
        <f>IF(X338="Irrelevant","Irrelevant",IF(AND(OR(I338="Frakørselsrampe",I338="Tilkørselsrampe"),OR(Inddata!AB353="",Inddata!AB353&gt;(G338*1000-X338))),G338*1000-X338,IF(AND(OR(I338="Frakørselsrampe",I338="Tilkørselsrampe"),Inddata!AB353&gt;0),Inddata!AB353,"Irrelevant")))</f>
        <v>Irrelevant</v>
      </c>
      <c r="AB338" s="4" t="str">
        <f>IF(AND(I338="Frakørselsrampe",Inddata!AC353=""),60,IF(AND(I338="Tilkørselsrampe",Inddata!AC353=""),80,IF(AND(OR(I338="Frakørselsrampe",I338="Tilkørselsrampe"),Inddata!AC353&gt;4,Inddata!AC353&lt;200),Inddata!AC353,"Irrelevant")))</f>
        <v>Irrelevant</v>
      </c>
      <c r="AC338" s="4" t="str">
        <f>IF(AND(OR(I338="Motorvejsstrækning",I338="Frakørselsflettestrækning",I338="Tilkørselsflettestrækning"),Inddata!AD353=""),"Nej",IF(OR(I338="Motorvejsstrækning",I338="Frakørselsflettestrækning",I338="Tilkørselsflettestrækning"),Inddata!AD353,"Irrelevant"))</f>
        <v>Irrelevant</v>
      </c>
      <c r="AD338" s="4" t="str">
        <f>IF(AND(OR(I338="Motorvejsstrækning",I338="Frakørselsflettestrækning",I338="Tilkørselsflettestrækning"),Inddata!AE353=""),"130 km/t",IF(OR(I338="Motorvejsstrækning",I338="Frakørselsflettestrækning",I338="Tilkørselsflettestrækning"),Inddata!AE353,"Irrelevant"))</f>
        <v>Irrelevant</v>
      </c>
      <c r="AE338" s="4" t="str">
        <f>IF(AND(I338="Tilkørselsflettestrækning",Inddata!AF353=""),"Nej",IF(I338="Tilkørselsflettestrækning",Inddata!AF353,"Irrelevant"))</f>
        <v>Irrelevant</v>
      </c>
      <c r="AF338" s="4" t="str">
        <f>IF(AND(AE338="Ja",Inddata!AG353&gt;0,Inddata!AG353&lt;1.00000001),Inddata!AG353,IF(OR(AE338="Nej",AE338="Ja"),0,"Irrelevant"))</f>
        <v>Irrelevant</v>
      </c>
    </row>
    <row r="339" spans="1:32" x14ac:dyDescent="0.25">
      <c r="A339" s="4" t="str">
        <f>IF(Inddata!A354="","",Inddata!A354)</f>
        <v/>
      </c>
      <c r="B339" s="4" t="str">
        <f>IF(Inddata!B354="","",Inddata!B354)</f>
        <v/>
      </c>
      <c r="C339" s="4" t="str">
        <f>IF(Inddata!C354="","",Inddata!C354)</f>
        <v/>
      </c>
      <c r="D339" s="4" t="str">
        <f>IF(Inddata!D354="","",Inddata!D354)</f>
        <v/>
      </c>
      <c r="E339" s="4" t="str">
        <f>IF(Inddata!E354="","",Inddata!E354)</f>
        <v/>
      </c>
      <c r="F339" s="4" t="str">
        <f>IF(Inddata!F354="","",Inddata!F354)</f>
        <v/>
      </c>
      <c r="G339" s="4">
        <f>IF(Inddata!G354="","",Inddata!G354)</f>
        <v>0</v>
      </c>
      <c r="H339" s="4" t="str">
        <f>IF(Inddata!H354&gt;0.5,Inddata!H354,"")</f>
        <v/>
      </c>
      <c r="I339" s="4" t="str">
        <f>IF(Inddata!I354="","",Inddata!I354)</f>
        <v/>
      </c>
      <c r="J339" s="4" t="str">
        <f>IF(AND(OR(I339="Motorvejsstrækning",I339="Frakørselsflettestrækning",I339="Tilkørselsflettestrækning"),Inddata!K354=""),2,IF(AND(OR(I339="Motorvejsstrækning",I339="Frakørselsflettestrækning",I339="Tilkørselsflettestrækning"),Inddata!K354&gt;0.5,Inddata!K354&lt;21),Inddata!K354,"Irrelevant"))</f>
        <v>Irrelevant</v>
      </c>
      <c r="K339" s="4" t="str">
        <f>IF(AND(OR(I339="Motorvejsstrækning",I339="Frakørselsflettestrækning",I339="Tilkørselsflettestrækning",I339="Frakørselsrampe",I339="Tilkørselsrampe"),Inddata!L354=""),3.5,IF(AND(OR(I339="Motorvejsstrækning",I339="Frakørselsflettestrækning",I339="Tilkørselsflettestrækning",I339="Frakørselsrampe",I339="Tilkørselsrampe"),Inddata!L354&gt;1.5,Inddata!L354&lt;11),Inddata!L354,"Irrelevant"))</f>
        <v>Irrelevant</v>
      </c>
      <c r="L339" s="4" t="str">
        <f>IF(AND(I339="Motorvejsstrækning",Inddata!M354=""),"Nej",IF(I339="Motorvejsstrækning",Inddata!M354,"Irrelevant"))</f>
        <v>Irrelevant</v>
      </c>
      <c r="M339" s="4" t="str">
        <f>IF(AND(L339="Ja",Inddata!N354&gt;0,Inddata!N354&lt;1.00000001),Inddata!N354,IF(OR(L339="Nej",L339="Ja"),0,"Irrelevant"))</f>
        <v>Irrelevant</v>
      </c>
      <c r="N339" s="4" t="str">
        <f>IF(AND(OR(I339="Motorvejsstrækning",I339="Frakørselsflettestrækning",I339="Tilkørselsflettestrækning"),Inddata!O354=""),3,IF(AND(OR(I339="Motorvejsstrækning",I339="Frakørselsflettestrækning",I339="Tilkørselsflettestrækning"),Inddata!O354&lt;11,Inddata!O354&gt;-0.00000001),Inddata!O354,"Irrelevant"))</f>
        <v>Irrelevant</v>
      </c>
      <c r="O339" s="4" t="str">
        <f>IF(AND(OR(I339="Motorvejsstrækning",I339="Frakørselsflettestrækning",I339="Tilkørselsflettestrækning",I339="Frakørselsrampe",I339="Tilkørselsrampe"),Inddata!P354=""),0.5,IF(AND(OR(I339="Motorvejsstrækning",I339="Frakørselsflettestrækning",I339="Tilkørselsflettestrækning",I339="Frakørselsrampe",I339="Tilkørselsrampe"),Inddata!P354&gt;-0.00000001,Inddata!P354&lt;11),Inddata!P354,"Irrelevant"))</f>
        <v>Irrelevant</v>
      </c>
      <c r="P339" s="4" t="str">
        <f>IF(AND(OR(I339="Motorvejsstrækning",I339="Frakørselsflettestrækning",I339="Tilkørselsflettestrækning"),Inddata!Q354=""),5,IF(AND(OR(I339="Motorvejsstrækning",I339="Frakørselsflettestrækning",I339="Tilkørselsflettestrækning"),Inddata!Q354&gt;-0.00000001,Inddata!Q354&lt;101),Inddata!Q354,"Irrelevant"))</f>
        <v>Irrelevant</v>
      </c>
      <c r="Q339" s="4" t="str">
        <f>IF(AND(OR(I339="Motorvejsstrækning",I339="Frakørselsflettestrækning",I339="Tilkørselsflettestrækning"),Inddata!R354=""),"Lige",IF(AND(OR(I339="Motorvejsstrækning",I339="Frakørselsflettestrækning",I339="Tilkørselsflettestrækning"),Inddata!R354&gt;10),Inddata!R354,"Irrelevant"))</f>
        <v>Irrelevant</v>
      </c>
      <c r="R339" s="4" t="str">
        <f>IF(Q339="Lige",0,IF(AND(OR(I339="Motorvejsstrækning",I339="Frakørselsflettestrækning",I339="Tilkørselsflettestrækning"),OR(Inddata!S354="",Inddata!S354&gt;(G339*1000))),G339*1000,IF(AND(OR(I339="Motorvejsstrækning",I339="Frakørselsflettestrækning",I339="Tilkørselsflettestrækning"),Inddata!S354&gt;0),Inddata!S354,"Irrelevant")))</f>
        <v>Irrelevant</v>
      </c>
      <c r="S339" s="4" t="str">
        <f>IF(AND(OR(I339="Motorvejsstrækning",I339="Frakørselsflettestrækning",I339="Tilkørselsflettestrækning"),Inddata!T354=""),"Lige",IF(AND(OR(I339="Motorvejsstrækning",I339="Frakørselsflettestrækning",I339="Tilkørselsflettestrækning"),Inddata!T354&gt;10),Inddata!T354,"Irrelevant"))</f>
        <v>Irrelevant</v>
      </c>
      <c r="T339" s="4" t="str">
        <f>IF(S339="Lige",0,IF(R339="Irrelevant","Irrelevant",IF(AND(OR(I339="Motorvejsstrækning",I339="Frakørselsflettestrækning",I339="Tilkørselsflettestrækning"),OR(Inddata!U354="",Inddata!U354&gt;(G339*1000-R339))),G339*1000-R339,IF(AND(OR(I339="Motorvejsstrækning",I339="Frakørselsflettestrækning",I339="Tilkørselsflettestrækning"),Inddata!U354&gt;0),Inddata!U354,"Irrelevant"))))</f>
        <v>Irrelevant</v>
      </c>
      <c r="U339" s="4" t="str">
        <f>IF(AND(OR(I339="Motorvejsstrækning",I339="Frakørselsflettestrækning",I339="Tilkørselsflettestrækning",I339="Frakørselsrampe",I339="Tilkørselsrampe"),Inddata!V354=""),"Nej",IF(OR(I339="Motorvejsstrækning",I339="Frakørselsflettestrækning",I339="Tilkørselsflettestrækning",I339="Frakørselsrampe",I339="Tilkørselsrampe"),Inddata!V354,"Irrelevant"))</f>
        <v>Irrelevant</v>
      </c>
      <c r="V339" s="4" t="str">
        <f>IF(W339="Lige",IF(AND(OR(I339="Frakørselsrampe",I339="Tilkørselsrampe"),Inddata!W354=""),"Lige ruderrampe",IF(OR(I339="Frakørselsrampe",I339="Tilkørselsrampe"),Inddata!W354,"Irrelevant")),"Irrelevant")</f>
        <v>Irrelevant</v>
      </c>
      <c r="W339" s="4" t="str">
        <f>IF(AND(OR(I339="Frakørselsrampe",I339="Tilkørselsrampe"),Inddata!X354=""),"Lige",IF(AND(OR(I339="Frakørselsrampe",I339="Tilkørselsrampe"),Inddata!X354&gt;10),Inddata!X354,"Irrelevant"))</f>
        <v>Irrelevant</v>
      </c>
      <c r="X339" s="4" t="str">
        <f>IF(AND(OR(I339="Frakørselsrampe",I339="Tilkørselsrampe"),OR(Inddata!Y354="",Inddata!Y354&gt;(G339*1000))),G339*1000,IF(AND(OR(I339="Frakørselsrampe",I339="Tilkørselsrampe"),Inddata!Y354&gt;0),Inddata!Y354,"Irrelevant"))</f>
        <v>Irrelevant</v>
      </c>
      <c r="Y339" s="4" t="str">
        <f>IF(AND(I339="Frakørselsrampe",Inddata!Z354=""),95,IF(AND(I339="Tilkørselsrampe",Inddata!Z354=""),45,IF(AND(OR(I339="Frakørselsrampe",I339="Tilkørselsrampe"),Inddata!Z354&gt;4,Inddata!Z354&lt;200),Inddata!Z354,"Irrelevant")))</f>
        <v>Irrelevant</v>
      </c>
      <c r="Z339" s="4" t="str">
        <f>IF(AND(OR(I339="Frakørselsrampe",I339="Tilkørselsrampe"),Inddata!AA354=""),"Lige",IF(AND(OR(I339="Frakørselsrampe",I339="Tilkørselsrampe"),Inddata!AA354&gt;10),Inddata!AA354,"Irrelevant"))</f>
        <v>Irrelevant</v>
      </c>
      <c r="AA339" s="4" t="str">
        <f>IF(X339="Irrelevant","Irrelevant",IF(AND(OR(I339="Frakørselsrampe",I339="Tilkørselsrampe"),OR(Inddata!AB354="",Inddata!AB354&gt;(G339*1000-X339))),G339*1000-X339,IF(AND(OR(I339="Frakørselsrampe",I339="Tilkørselsrampe"),Inddata!AB354&gt;0),Inddata!AB354,"Irrelevant")))</f>
        <v>Irrelevant</v>
      </c>
      <c r="AB339" s="4" t="str">
        <f>IF(AND(I339="Frakørselsrampe",Inddata!AC354=""),60,IF(AND(I339="Tilkørselsrampe",Inddata!AC354=""),80,IF(AND(OR(I339="Frakørselsrampe",I339="Tilkørselsrampe"),Inddata!AC354&gt;4,Inddata!AC354&lt;200),Inddata!AC354,"Irrelevant")))</f>
        <v>Irrelevant</v>
      </c>
      <c r="AC339" s="4" t="str">
        <f>IF(AND(OR(I339="Motorvejsstrækning",I339="Frakørselsflettestrækning",I339="Tilkørselsflettestrækning"),Inddata!AD354=""),"Nej",IF(OR(I339="Motorvejsstrækning",I339="Frakørselsflettestrækning",I339="Tilkørselsflettestrækning"),Inddata!AD354,"Irrelevant"))</f>
        <v>Irrelevant</v>
      </c>
      <c r="AD339" s="4" t="str">
        <f>IF(AND(OR(I339="Motorvejsstrækning",I339="Frakørselsflettestrækning",I339="Tilkørselsflettestrækning"),Inddata!AE354=""),"130 km/t",IF(OR(I339="Motorvejsstrækning",I339="Frakørselsflettestrækning",I339="Tilkørselsflettestrækning"),Inddata!AE354,"Irrelevant"))</f>
        <v>Irrelevant</v>
      </c>
      <c r="AE339" s="4" t="str">
        <f>IF(AND(I339="Tilkørselsflettestrækning",Inddata!AF354=""),"Nej",IF(I339="Tilkørselsflettestrækning",Inddata!AF354,"Irrelevant"))</f>
        <v>Irrelevant</v>
      </c>
      <c r="AF339" s="4" t="str">
        <f>IF(AND(AE339="Ja",Inddata!AG354&gt;0,Inddata!AG354&lt;1.00000001),Inddata!AG354,IF(OR(AE339="Nej",AE339="Ja"),0,"Irrelevant"))</f>
        <v>Irrelevant</v>
      </c>
    </row>
    <row r="340" spans="1:32" x14ac:dyDescent="0.25">
      <c r="A340" s="4" t="str">
        <f>IF(Inddata!A355="","",Inddata!A355)</f>
        <v/>
      </c>
      <c r="B340" s="4" t="str">
        <f>IF(Inddata!B355="","",Inddata!B355)</f>
        <v/>
      </c>
      <c r="C340" s="4" t="str">
        <f>IF(Inddata!C355="","",Inddata!C355)</f>
        <v/>
      </c>
      <c r="D340" s="4" t="str">
        <f>IF(Inddata!D355="","",Inddata!D355)</f>
        <v/>
      </c>
      <c r="E340" s="4" t="str">
        <f>IF(Inddata!E355="","",Inddata!E355)</f>
        <v/>
      </c>
      <c r="F340" s="4" t="str">
        <f>IF(Inddata!F355="","",Inddata!F355)</f>
        <v/>
      </c>
      <c r="G340" s="4">
        <f>IF(Inddata!G355="","",Inddata!G355)</f>
        <v>0</v>
      </c>
      <c r="H340" s="4" t="str">
        <f>IF(Inddata!H355&gt;0.5,Inddata!H355,"")</f>
        <v/>
      </c>
      <c r="I340" s="4" t="str">
        <f>IF(Inddata!I355="","",Inddata!I355)</f>
        <v/>
      </c>
      <c r="J340" s="4" t="str">
        <f>IF(AND(OR(I340="Motorvejsstrækning",I340="Frakørselsflettestrækning",I340="Tilkørselsflettestrækning"),Inddata!K355=""),2,IF(AND(OR(I340="Motorvejsstrækning",I340="Frakørselsflettestrækning",I340="Tilkørselsflettestrækning"),Inddata!K355&gt;0.5,Inddata!K355&lt;21),Inddata!K355,"Irrelevant"))</f>
        <v>Irrelevant</v>
      </c>
      <c r="K340" s="4" t="str">
        <f>IF(AND(OR(I340="Motorvejsstrækning",I340="Frakørselsflettestrækning",I340="Tilkørselsflettestrækning",I340="Frakørselsrampe",I340="Tilkørselsrampe"),Inddata!L355=""),3.5,IF(AND(OR(I340="Motorvejsstrækning",I340="Frakørselsflettestrækning",I340="Tilkørselsflettestrækning",I340="Frakørselsrampe",I340="Tilkørselsrampe"),Inddata!L355&gt;1.5,Inddata!L355&lt;11),Inddata!L355,"Irrelevant"))</f>
        <v>Irrelevant</v>
      </c>
      <c r="L340" s="4" t="str">
        <f>IF(AND(I340="Motorvejsstrækning",Inddata!M355=""),"Nej",IF(I340="Motorvejsstrækning",Inddata!M355,"Irrelevant"))</f>
        <v>Irrelevant</v>
      </c>
      <c r="M340" s="4" t="str">
        <f>IF(AND(L340="Ja",Inddata!N355&gt;0,Inddata!N355&lt;1.00000001),Inddata!N355,IF(OR(L340="Nej",L340="Ja"),0,"Irrelevant"))</f>
        <v>Irrelevant</v>
      </c>
      <c r="N340" s="4" t="str">
        <f>IF(AND(OR(I340="Motorvejsstrækning",I340="Frakørselsflettestrækning",I340="Tilkørselsflettestrækning"),Inddata!O355=""),3,IF(AND(OR(I340="Motorvejsstrækning",I340="Frakørselsflettestrækning",I340="Tilkørselsflettestrækning"),Inddata!O355&lt;11,Inddata!O355&gt;-0.00000001),Inddata!O355,"Irrelevant"))</f>
        <v>Irrelevant</v>
      </c>
      <c r="O340" s="4" t="str">
        <f>IF(AND(OR(I340="Motorvejsstrækning",I340="Frakørselsflettestrækning",I340="Tilkørselsflettestrækning",I340="Frakørselsrampe",I340="Tilkørselsrampe"),Inddata!P355=""),0.5,IF(AND(OR(I340="Motorvejsstrækning",I340="Frakørselsflettestrækning",I340="Tilkørselsflettestrækning",I340="Frakørselsrampe",I340="Tilkørselsrampe"),Inddata!P355&gt;-0.00000001,Inddata!P355&lt;11),Inddata!P355,"Irrelevant"))</f>
        <v>Irrelevant</v>
      </c>
      <c r="P340" s="4" t="str">
        <f>IF(AND(OR(I340="Motorvejsstrækning",I340="Frakørselsflettestrækning",I340="Tilkørselsflettestrækning"),Inddata!Q355=""),5,IF(AND(OR(I340="Motorvejsstrækning",I340="Frakørselsflettestrækning",I340="Tilkørselsflettestrækning"),Inddata!Q355&gt;-0.00000001,Inddata!Q355&lt;101),Inddata!Q355,"Irrelevant"))</f>
        <v>Irrelevant</v>
      </c>
      <c r="Q340" s="4" t="str">
        <f>IF(AND(OR(I340="Motorvejsstrækning",I340="Frakørselsflettestrækning",I340="Tilkørselsflettestrækning"),Inddata!R355=""),"Lige",IF(AND(OR(I340="Motorvejsstrækning",I340="Frakørselsflettestrækning",I340="Tilkørselsflettestrækning"),Inddata!R355&gt;10),Inddata!R355,"Irrelevant"))</f>
        <v>Irrelevant</v>
      </c>
      <c r="R340" s="4" t="str">
        <f>IF(Q340="Lige",0,IF(AND(OR(I340="Motorvejsstrækning",I340="Frakørselsflettestrækning",I340="Tilkørselsflettestrækning"),OR(Inddata!S355="",Inddata!S355&gt;(G340*1000))),G340*1000,IF(AND(OR(I340="Motorvejsstrækning",I340="Frakørselsflettestrækning",I340="Tilkørselsflettestrækning"),Inddata!S355&gt;0),Inddata!S355,"Irrelevant")))</f>
        <v>Irrelevant</v>
      </c>
      <c r="S340" s="4" t="str">
        <f>IF(AND(OR(I340="Motorvejsstrækning",I340="Frakørselsflettestrækning",I340="Tilkørselsflettestrækning"),Inddata!T355=""),"Lige",IF(AND(OR(I340="Motorvejsstrækning",I340="Frakørselsflettestrækning",I340="Tilkørselsflettestrækning"),Inddata!T355&gt;10),Inddata!T355,"Irrelevant"))</f>
        <v>Irrelevant</v>
      </c>
      <c r="T340" s="4" t="str">
        <f>IF(S340="Lige",0,IF(R340="Irrelevant","Irrelevant",IF(AND(OR(I340="Motorvejsstrækning",I340="Frakørselsflettestrækning",I340="Tilkørselsflettestrækning"),OR(Inddata!U355="",Inddata!U355&gt;(G340*1000-R340))),G340*1000-R340,IF(AND(OR(I340="Motorvejsstrækning",I340="Frakørselsflettestrækning",I340="Tilkørselsflettestrækning"),Inddata!U355&gt;0),Inddata!U355,"Irrelevant"))))</f>
        <v>Irrelevant</v>
      </c>
      <c r="U340" s="4" t="str">
        <f>IF(AND(OR(I340="Motorvejsstrækning",I340="Frakørselsflettestrækning",I340="Tilkørselsflettestrækning",I340="Frakørselsrampe",I340="Tilkørselsrampe"),Inddata!V355=""),"Nej",IF(OR(I340="Motorvejsstrækning",I340="Frakørselsflettestrækning",I340="Tilkørselsflettestrækning",I340="Frakørselsrampe",I340="Tilkørselsrampe"),Inddata!V355,"Irrelevant"))</f>
        <v>Irrelevant</v>
      </c>
      <c r="V340" s="4" t="str">
        <f>IF(W340="Lige",IF(AND(OR(I340="Frakørselsrampe",I340="Tilkørselsrampe"),Inddata!W355=""),"Lige ruderrampe",IF(OR(I340="Frakørselsrampe",I340="Tilkørselsrampe"),Inddata!W355,"Irrelevant")),"Irrelevant")</f>
        <v>Irrelevant</v>
      </c>
      <c r="W340" s="4" t="str">
        <f>IF(AND(OR(I340="Frakørselsrampe",I340="Tilkørselsrampe"),Inddata!X355=""),"Lige",IF(AND(OR(I340="Frakørselsrampe",I340="Tilkørselsrampe"),Inddata!X355&gt;10),Inddata!X355,"Irrelevant"))</f>
        <v>Irrelevant</v>
      </c>
      <c r="X340" s="4" t="str">
        <f>IF(AND(OR(I340="Frakørselsrampe",I340="Tilkørselsrampe"),OR(Inddata!Y355="",Inddata!Y355&gt;(G340*1000))),G340*1000,IF(AND(OR(I340="Frakørselsrampe",I340="Tilkørselsrampe"),Inddata!Y355&gt;0),Inddata!Y355,"Irrelevant"))</f>
        <v>Irrelevant</v>
      </c>
      <c r="Y340" s="4" t="str">
        <f>IF(AND(I340="Frakørselsrampe",Inddata!Z355=""),95,IF(AND(I340="Tilkørselsrampe",Inddata!Z355=""),45,IF(AND(OR(I340="Frakørselsrampe",I340="Tilkørselsrampe"),Inddata!Z355&gt;4,Inddata!Z355&lt;200),Inddata!Z355,"Irrelevant")))</f>
        <v>Irrelevant</v>
      </c>
      <c r="Z340" s="4" t="str">
        <f>IF(AND(OR(I340="Frakørselsrampe",I340="Tilkørselsrampe"),Inddata!AA355=""),"Lige",IF(AND(OR(I340="Frakørselsrampe",I340="Tilkørselsrampe"),Inddata!AA355&gt;10),Inddata!AA355,"Irrelevant"))</f>
        <v>Irrelevant</v>
      </c>
      <c r="AA340" s="4" t="str">
        <f>IF(X340="Irrelevant","Irrelevant",IF(AND(OR(I340="Frakørselsrampe",I340="Tilkørselsrampe"),OR(Inddata!AB355="",Inddata!AB355&gt;(G340*1000-X340))),G340*1000-X340,IF(AND(OR(I340="Frakørselsrampe",I340="Tilkørselsrampe"),Inddata!AB355&gt;0),Inddata!AB355,"Irrelevant")))</f>
        <v>Irrelevant</v>
      </c>
      <c r="AB340" s="4" t="str">
        <f>IF(AND(I340="Frakørselsrampe",Inddata!AC355=""),60,IF(AND(I340="Tilkørselsrampe",Inddata!AC355=""),80,IF(AND(OR(I340="Frakørselsrampe",I340="Tilkørselsrampe"),Inddata!AC355&gt;4,Inddata!AC355&lt;200),Inddata!AC355,"Irrelevant")))</f>
        <v>Irrelevant</v>
      </c>
      <c r="AC340" s="4" t="str">
        <f>IF(AND(OR(I340="Motorvejsstrækning",I340="Frakørselsflettestrækning",I340="Tilkørselsflettestrækning"),Inddata!AD355=""),"Nej",IF(OR(I340="Motorvejsstrækning",I340="Frakørselsflettestrækning",I340="Tilkørselsflettestrækning"),Inddata!AD355,"Irrelevant"))</f>
        <v>Irrelevant</v>
      </c>
      <c r="AD340" s="4" t="str">
        <f>IF(AND(OR(I340="Motorvejsstrækning",I340="Frakørselsflettestrækning",I340="Tilkørselsflettestrækning"),Inddata!AE355=""),"130 km/t",IF(OR(I340="Motorvejsstrækning",I340="Frakørselsflettestrækning",I340="Tilkørselsflettestrækning"),Inddata!AE355,"Irrelevant"))</f>
        <v>Irrelevant</v>
      </c>
      <c r="AE340" s="4" t="str">
        <f>IF(AND(I340="Tilkørselsflettestrækning",Inddata!AF355=""),"Nej",IF(I340="Tilkørselsflettestrækning",Inddata!AF355,"Irrelevant"))</f>
        <v>Irrelevant</v>
      </c>
      <c r="AF340" s="4" t="str">
        <f>IF(AND(AE340="Ja",Inddata!AG355&gt;0,Inddata!AG355&lt;1.00000001),Inddata!AG355,IF(OR(AE340="Nej",AE340="Ja"),0,"Irrelevant"))</f>
        <v>Irrelevant</v>
      </c>
    </row>
    <row r="341" spans="1:32" x14ac:dyDescent="0.25">
      <c r="A341" s="4" t="str">
        <f>IF(Inddata!A356="","",Inddata!A356)</f>
        <v/>
      </c>
      <c r="B341" s="4" t="str">
        <f>IF(Inddata!B356="","",Inddata!B356)</f>
        <v/>
      </c>
      <c r="C341" s="4" t="str">
        <f>IF(Inddata!C356="","",Inddata!C356)</f>
        <v/>
      </c>
      <c r="D341" s="4" t="str">
        <f>IF(Inddata!D356="","",Inddata!D356)</f>
        <v/>
      </c>
      <c r="E341" s="4" t="str">
        <f>IF(Inddata!E356="","",Inddata!E356)</f>
        <v/>
      </c>
      <c r="F341" s="4" t="str">
        <f>IF(Inddata!F356="","",Inddata!F356)</f>
        <v/>
      </c>
      <c r="G341" s="4">
        <f>IF(Inddata!G356="","",Inddata!G356)</f>
        <v>0</v>
      </c>
      <c r="H341" s="4" t="str">
        <f>IF(Inddata!H356&gt;0.5,Inddata!H356,"")</f>
        <v/>
      </c>
      <c r="I341" s="4" t="str">
        <f>IF(Inddata!I356="","",Inddata!I356)</f>
        <v/>
      </c>
      <c r="J341" s="4" t="str">
        <f>IF(AND(OR(I341="Motorvejsstrækning",I341="Frakørselsflettestrækning",I341="Tilkørselsflettestrækning"),Inddata!K356=""),2,IF(AND(OR(I341="Motorvejsstrækning",I341="Frakørselsflettestrækning",I341="Tilkørselsflettestrækning"),Inddata!K356&gt;0.5,Inddata!K356&lt;21),Inddata!K356,"Irrelevant"))</f>
        <v>Irrelevant</v>
      </c>
      <c r="K341" s="4" t="str">
        <f>IF(AND(OR(I341="Motorvejsstrækning",I341="Frakørselsflettestrækning",I341="Tilkørselsflettestrækning",I341="Frakørselsrampe",I341="Tilkørselsrampe"),Inddata!L356=""),3.5,IF(AND(OR(I341="Motorvejsstrækning",I341="Frakørselsflettestrækning",I341="Tilkørselsflettestrækning",I341="Frakørselsrampe",I341="Tilkørselsrampe"),Inddata!L356&gt;1.5,Inddata!L356&lt;11),Inddata!L356,"Irrelevant"))</f>
        <v>Irrelevant</v>
      </c>
      <c r="L341" s="4" t="str">
        <f>IF(AND(I341="Motorvejsstrækning",Inddata!M356=""),"Nej",IF(I341="Motorvejsstrækning",Inddata!M356,"Irrelevant"))</f>
        <v>Irrelevant</v>
      </c>
      <c r="M341" s="4" t="str">
        <f>IF(AND(L341="Ja",Inddata!N356&gt;0,Inddata!N356&lt;1.00000001),Inddata!N356,IF(OR(L341="Nej",L341="Ja"),0,"Irrelevant"))</f>
        <v>Irrelevant</v>
      </c>
      <c r="N341" s="4" t="str">
        <f>IF(AND(OR(I341="Motorvejsstrækning",I341="Frakørselsflettestrækning",I341="Tilkørselsflettestrækning"),Inddata!O356=""),3,IF(AND(OR(I341="Motorvejsstrækning",I341="Frakørselsflettestrækning",I341="Tilkørselsflettestrækning"),Inddata!O356&lt;11,Inddata!O356&gt;-0.00000001),Inddata!O356,"Irrelevant"))</f>
        <v>Irrelevant</v>
      </c>
      <c r="O341" s="4" t="str">
        <f>IF(AND(OR(I341="Motorvejsstrækning",I341="Frakørselsflettestrækning",I341="Tilkørselsflettestrækning",I341="Frakørselsrampe",I341="Tilkørselsrampe"),Inddata!P356=""),0.5,IF(AND(OR(I341="Motorvejsstrækning",I341="Frakørselsflettestrækning",I341="Tilkørselsflettestrækning",I341="Frakørselsrampe",I341="Tilkørselsrampe"),Inddata!P356&gt;-0.00000001,Inddata!P356&lt;11),Inddata!P356,"Irrelevant"))</f>
        <v>Irrelevant</v>
      </c>
      <c r="P341" s="4" t="str">
        <f>IF(AND(OR(I341="Motorvejsstrækning",I341="Frakørselsflettestrækning",I341="Tilkørselsflettestrækning"),Inddata!Q356=""),5,IF(AND(OR(I341="Motorvejsstrækning",I341="Frakørselsflettestrækning",I341="Tilkørselsflettestrækning"),Inddata!Q356&gt;-0.00000001,Inddata!Q356&lt;101),Inddata!Q356,"Irrelevant"))</f>
        <v>Irrelevant</v>
      </c>
      <c r="Q341" s="4" t="str">
        <f>IF(AND(OR(I341="Motorvejsstrækning",I341="Frakørselsflettestrækning",I341="Tilkørselsflettestrækning"),Inddata!R356=""),"Lige",IF(AND(OR(I341="Motorvejsstrækning",I341="Frakørselsflettestrækning",I341="Tilkørselsflettestrækning"),Inddata!R356&gt;10),Inddata!R356,"Irrelevant"))</f>
        <v>Irrelevant</v>
      </c>
      <c r="R341" s="4" t="str">
        <f>IF(Q341="Lige",0,IF(AND(OR(I341="Motorvejsstrækning",I341="Frakørselsflettestrækning",I341="Tilkørselsflettestrækning"),OR(Inddata!S356="",Inddata!S356&gt;(G341*1000))),G341*1000,IF(AND(OR(I341="Motorvejsstrækning",I341="Frakørselsflettestrækning",I341="Tilkørselsflettestrækning"),Inddata!S356&gt;0),Inddata!S356,"Irrelevant")))</f>
        <v>Irrelevant</v>
      </c>
      <c r="S341" s="4" t="str">
        <f>IF(AND(OR(I341="Motorvejsstrækning",I341="Frakørselsflettestrækning",I341="Tilkørselsflettestrækning"),Inddata!T356=""),"Lige",IF(AND(OR(I341="Motorvejsstrækning",I341="Frakørselsflettestrækning",I341="Tilkørselsflettestrækning"),Inddata!T356&gt;10),Inddata!T356,"Irrelevant"))</f>
        <v>Irrelevant</v>
      </c>
      <c r="T341" s="4" t="str">
        <f>IF(S341="Lige",0,IF(R341="Irrelevant","Irrelevant",IF(AND(OR(I341="Motorvejsstrækning",I341="Frakørselsflettestrækning",I341="Tilkørselsflettestrækning"),OR(Inddata!U356="",Inddata!U356&gt;(G341*1000-R341))),G341*1000-R341,IF(AND(OR(I341="Motorvejsstrækning",I341="Frakørselsflettestrækning",I341="Tilkørselsflettestrækning"),Inddata!U356&gt;0),Inddata!U356,"Irrelevant"))))</f>
        <v>Irrelevant</v>
      </c>
      <c r="U341" s="4" t="str">
        <f>IF(AND(OR(I341="Motorvejsstrækning",I341="Frakørselsflettestrækning",I341="Tilkørselsflettestrækning",I341="Frakørselsrampe",I341="Tilkørselsrampe"),Inddata!V356=""),"Nej",IF(OR(I341="Motorvejsstrækning",I341="Frakørselsflettestrækning",I341="Tilkørselsflettestrækning",I341="Frakørselsrampe",I341="Tilkørselsrampe"),Inddata!V356,"Irrelevant"))</f>
        <v>Irrelevant</v>
      </c>
      <c r="V341" s="4" t="str">
        <f>IF(W341="Lige",IF(AND(OR(I341="Frakørselsrampe",I341="Tilkørselsrampe"),Inddata!W356=""),"Lige ruderrampe",IF(OR(I341="Frakørselsrampe",I341="Tilkørselsrampe"),Inddata!W356,"Irrelevant")),"Irrelevant")</f>
        <v>Irrelevant</v>
      </c>
      <c r="W341" s="4" t="str">
        <f>IF(AND(OR(I341="Frakørselsrampe",I341="Tilkørselsrampe"),Inddata!X356=""),"Lige",IF(AND(OR(I341="Frakørselsrampe",I341="Tilkørselsrampe"),Inddata!X356&gt;10),Inddata!X356,"Irrelevant"))</f>
        <v>Irrelevant</v>
      </c>
      <c r="X341" s="4" t="str">
        <f>IF(AND(OR(I341="Frakørselsrampe",I341="Tilkørselsrampe"),OR(Inddata!Y356="",Inddata!Y356&gt;(G341*1000))),G341*1000,IF(AND(OR(I341="Frakørselsrampe",I341="Tilkørselsrampe"),Inddata!Y356&gt;0),Inddata!Y356,"Irrelevant"))</f>
        <v>Irrelevant</v>
      </c>
      <c r="Y341" s="4" t="str">
        <f>IF(AND(I341="Frakørselsrampe",Inddata!Z356=""),95,IF(AND(I341="Tilkørselsrampe",Inddata!Z356=""),45,IF(AND(OR(I341="Frakørselsrampe",I341="Tilkørselsrampe"),Inddata!Z356&gt;4,Inddata!Z356&lt;200),Inddata!Z356,"Irrelevant")))</f>
        <v>Irrelevant</v>
      </c>
      <c r="Z341" s="4" t="str">
        <f>IF(AND(OR(I341="Frakørselsrampe",I341="Tilkørselsrampe"),Inddata!AA356=""),"Lige",IF(AND(OR(I341="Frakørselsrampe",I341="Tilkørselsrampe"),Inddata!AA356&gt;10),Inddata!AA356,"Irrelevant"))</f>
        <v>Irrelevant</v>
      </c>
      <c r="AA341" s="4" t="str">
        <f>IF(X341="Irrelevant","Irrelevant",IF(AND(OR(I341="Frakørselsrampe",I341="Tilkørselsrampe"),OR(Inddata!AB356="",Inddata!AB356&gt;(G341*1000-X341))),G341*1000-X341,IF(AND(OR(I341="Frakørselsrampe",I341="Tilkørselsrampe"),Inddata!AB356&gt;0),Inddata!AB356,"Irrelevant")))</f>
        <v>Irrelevant</v>
      </c>
      <c r="AB341" s="4" t="str">
        <f>IF(AND(I341="Frakørselsrampe",Inddata!AC356=""),60,IF(AND(I341="Tilkørselsrampe",Inddata!AC356=""),80,IF(AND(OR(I341="Frakørselsrampe",I341="Tilkørselsrampe"),Inddata!AC356&gt;4,Inddata!AC356&lt;200),Inddata!AC356,"Irrelevant")))</f>
        <v>Irrelevant</v>
      </c>
      <c r="AC341" s="4" t="str">
        <f>IF(AND(OR(I341="Motorvejsstrækning",I341="Frakørselsflettestrækning",I341="Tilkørselsflettestrækning"),Inddata!AD356=""),"Nej",IF(OR(I341="Motorvejsstrækning",I341="Frakørselsflettestrækning",I341="Tilkørselsflettestrækning"),Inddata!AD356,"Irrelevant"))</f>
        <v>Irrelevant</v>
      </c>
      <c r="AD341" s="4" t="str">
        <f>IF(AND(OR(I341="Motorvejsstrækning",I341="Frakørselsflettestrækning",I341="Tilkørselsflettestrækning"),Inddata!AE356=""),"130 km/t",IF(OR(I341="Motorvejsstrækning",I341="Frakørselsflettestrækning",I341="Tilkørselsflettestrækning"),Inddata!AE356,"Irrelevant"))</f>
        <v>Irrelevant</v>
      </c>
      <c r="AE341" s="4" t="str">
        <f>IF(AND(I341="Tilkørselsflettestrækning",Inddata!AF356=""),"Nej",IF(I341="Tilkørselsflettestrækning",Inddata!AF356,"Irrelevant"))</f>
        <v>Irrelevant</v>
      </c>
      <c r="AF341" s="4" t="str">
        <f>IF(AND(AE341="Ja",Inddata!AG356&gt;0,Inddata!AG356&lt;1.00000001),Inddata!AG356,IF(OR(AE341="Nej",AE341="Ja"),0,"Irrelevant"))</f>
        <v>Irrelevant</v>
      </c>
    </row>
    <row r="342" spans="1:32" x14ac:dyDescent="0.25">
      <c r="A342" s="4" t="str">
        <f>IF(Inddata!A357="","",Inddata!A357)</f>
        <v/>
      </c>
      <c r="B342" s="4" t="str">
        <f>IF(Inddata!B357="","",Inddata!B357)</f>
        <v/>
      </c>
      <c r="C342" s="4" t="str">
        <f>IF(Inddata!C357="","",Inddata!C357)</f>
        <v/>
      </c>
      <c r="D342" s="4" t="str">
        <f>IF(Inddata!D357="","",Inddata!D357)</f>
        <v/>
      </c>
      <c r="E342" s="4" t="str">
        <f>IF(Inddata!E357="","",Inddata!E357)</f>
        <v/>
      </c>
      <c r="F342" s="4" t="str">
        <f>IF(Inddata!F357="","",Inddata!F357)</f>
        <v/>
      </c>
      <c r="G342" s="4">
        <f>IF(Inddata!G357="","",Inddata!G357)</f>
        <v>0</v>
      </c>
      <c r="H342" s="4" t="str">
        <f>IF(Inddata!H357&gt;0.5,Inddata!H357,"")</f>
        <v/>
      </c>
      <c r="I342" s="4" t="str">
        <f>IF(Inddata!I357="","",Inddata!I357)</f>
        <v/>
      </c>
      <c r="J342" s="4" t="str">
        <f>IF(AND(OR(I342="Motorvejsstrækning",I342="Frakørselsflettestrækning",I342="Tilkørselsflettestrækning"),Inddata!K357=""),2,IF(AND(OR(I342="Motorvejsstrækning",I342="Frakørselsflettestrækning",I342="Tilkørselsflettestrækning"),Inddata!K357&gt;0.5,Inddata!K357&lt;21),Inddata!K357,"Irrelevant"))</f>
        <v>Irrelevant</v>
      </c>
      <c r="K342" s="4" t="str">
        <f>IF(AND(OR(I342="Motorvejsstrækning",I342="Frakørselsflettestrækning",I342="Tilkørselsflettestrækning",I342="Frakørselsrampe",I342="Tilkørselsrampe"),Inddata!L357=""),3.5,IF(AND(OR(I342="Motorvejsstrækning",I342="Frakørselsflettestrækning",I342="Tilkørselsflettestrækning",I342="Frakørselsrampe",I342="Tilkørselsrampe"),Inddata!L357&gt;1.5,Inddata!L357&lt;11),Inddata!L357,"Irrelevant"))</f>
        <v>Irrelevant</v>
      </c>
      <c r="L342" s="4" t="str">
        <f>IF(AND(I342="Motorvejsstrækning",Inddata!M357=""),"Nej",IF(I342="Motorvejsstrækning",Inddata!M357,"Irrelevant"))</f>
        <v>Irrelevant</v>
      </c>
      <c r="M342" s="4" t="str">
        <f>IF(AND(L342="Ja",Inddata!N357&gt;0,Inddata!N357&lt;1.00000001),Inddata!N357,IF(OR(L342="Nej",L342="Ja"),0,"Irrelevant"))</f>
        <v>Irrelevant</v>
      </c>
      <c r="N342" s="4" t="str">
        <f>IF(AND(OR(I342="Motorvejsstrækning",I342="Frakørselsflettestrækning",I342="Tilkørselsflettestrækning"),Inddata!O357=""),3,IF(AND(OR(I342="Motorvejsstrækning",I342="Frakørselsflettestrækning",I342="Tilkørselsflettestrækning"),Inddata!O357&lt;11,Inddata!O357&gt;-0.00000001),Inddata!O357,"Irrelevant"))</f>
        <v>Irrelevant</v>
      </c>
      <c r="O342" s="4" t="str">
        <f>IF(AND(OR(I342="Motorvejsstrækning",I342="Frakørselsflettestrækning",I342="Tilkørselsflettestrækning",I342="Frakørselsrampe",I342="Tilkørselsrampe"),Inddata!P357=""),0.5,IF(AND(OR(I342="Motorvejsstrækning",I342="Frakørselsflettestrækning",I342="Tilkørselsflettestrækning",I342="Frakørselsrampe",I342="Tilkørselsrampe"),Inddata!P357&gt;-0.00000001,Inddata!P357&lt;11),Inddata!P357,"Irrelevant"))</f>
        <v>Irrelevant</v>
      </c>
      <c r="P342" s="4" t="str">
        <f>IF(AND(OR(I342="Motorvejsstrækning",I342="Frakørselsflettestrækning",I342="Tilkørselsflettestrækning"),Inddata!Q357=""),5,IF(AND(OR(I342="Motorvejsstrækning",I342="Frakørselsflettestrækning",I342="Tilkørselsflettestrækning"),Inddata!Q357&gt;-0.00000001,Inddata!Q357&lt;101),Inddata!Q357,"Irrelevant"))</f>
        <v>Irrelevant</v>
      </c>
      <c r="Q342" s="4" t="str">
        <f>IF(AND(OR(I342="Motorvejsstrækning",I342="Frakørselsflettestrækning",I342="Tilkørselsflettestrækning"),Inddata!R357=""),"Lige",IF(AND(OR(I342="Motorvejsstrækning",I342="Frakørselsflettestrækning",I342="Tilkørselsflettestrækning"),Inddata!R357&gt;10),Inddata!R357,"Irrelevant"))</f>
        <v>Irrelevant</v>
      </c>
      <c r="R342" s="4" t="str">
        <f>IF(Q342="Lige",0,IF(AND(OR(I342="Motorvejsstrækning",I342="Frakørselsflettestrækning",I342="Tilkørselsflettestrækning"),OR(Inddata!S357="",Inddata!S357&gt;(G342*1000))),G342*1000,IF(AND(OR(I342="Motorvejsstrækning",I342="Frakørselsflettestrækning",I342="Tilkørselsflettestrækning"),Inddata!S357&gt;0),Inddata!S357,"Irrelevant")))</f>
        <v>Irrelevant</v>
      </c>
      <c r="S342" s="4" t="str">
        <f>IF(AND(OR(I342="Motorvejsstrækning",I342="Frakørselsflettestrækning",I342="Tilkørselsflettestrækning"),Inddata!T357=""),"Lige",IF(AND(OR(I342="Motorvejsstrækning",I342="Frakørselsflettestrækning",I342="Tilkørselsflettestrækning"),Inddata!T357&gt;10),Inddata!T357,"Irrelevant"))</f>
        <v>Irrelevant</v>
      </c>
      <c r="T342" s="4" t="str">
        <f>IF(S342="Lige",0,IF(R342="Irrelevant","Irrelevant",IF(AND(OR(I342="Motorvejsstrækning",I342="Frakørselsflettestrækning",I342="Tilkørselsflettestrækning"),OR(Inddata!U357="",Inddata!U357&gt;(G342*1000-R342))),G342*1000-R342,IF(AND(OR(I342="Motorvejsstrækning",I342="Frakørselsflettestrækning",I342="Tilkørselsflettestrækning"),Inddata!U357&gt;0),Inddata!U357,"Irrelevant"))))</f>
        <v>Irrelevant</v>
      </c>
      <c r="U342" s="4" t="str">
        <f>IF(AND(OR(I342="Motorvejsstrækning",I342="Frakørselsflettestrækning",I342="Tilkørselsflettestrækning",I342="Frakørselsrampe",I342="Tilkørselsrampe"),Inddata!V357=""),"Nej",IF(OR(I342="Motorvejsstrækning",I342="Frakørselsflettestrækning",I342="Tilkørselsflettestrækning",I342="Frakørselsrampe",I342="Tilkørselsrampe"),Inddata!V357,"Irrelevant"))</f>
        <v>Irrelevant</v>
      </c>
      <c r="V342" s="4" t="str">
        <f>IF(W342="Lige",IF(AND(OR(I342="Frakørselsrampe",I342="Tilkørselsrampe"),Inddata!W357=""),"Lige ruderrampe",IF(OR(I342="Frakørselsrampe",I342="Tilkørselsrampe"),Inddata!W357,"Irrelevant")),"Irrelevant")</f>
        <v>Irrelevant</v>
      </c>
      <c r="W342" s="4" t="str">
        <f>IF(AND(OR(I342="Frakørselsrampe",I342="Tilkørselsrampe"),Inddata!X357=""),"Lige",IF(AND(OR(I342="Frakørselsrampe",I342="Tilkørselsrampe"),Inddata!X357&gt;10),Inddata!X357,"Irrelevant"))</f>
        <v>Irrelevant</v>
      </c>
      <c r="X342" s="4" t="str">
        <f>IF(AND(OR(I342="Frakørselsrampe",I342="Tilkørselsrampe"),OR(Inddata!Y357="",Inddata!Y357&gt;(G342*1000))),G342*1000,IF(AND(OR(I342="Frakørselsrampe",I342="Tilkørselsrampe"),Inddata!Y357&gt;0),Inddata!Y357,"Irrelevant"))</f>
        <v>Irrelevant</v>
      </c>
      <c r="Y342" s="4" t="str">
        <f>IF(AND(I342="Frakørselsrampe",Inddata!Z357=""),95,IF(AND(I342="Tilkørselsrampe",Inddata!Z357=""),45,IF(AND(OR(I342="Frakørselsrampe",I342="Tilkørselsrampe"),Inddata!Z357&gt;4,Inddata!Z357&lt;200),Inddata!Z357,"Irrelevant")))</f>
        <v>Irrelevant</v>
      </c>
      <c r="Z342" s="4" t="str">
        <f>IF(AND(OR(I342="Frakørselsrampe",I342="Tilkørselsrampe"),Inddata!AA357=""),"Lige",IF(AND(OR(I342="Frakørselsrampe",I342="Tilkørselsrampe"),Inddata!AA357&gt;10),Inddata!AA357,"Irrelevant"))</f>
        <v>Irrelevant</v>
      </c>
      <c r="AA342" s="4" t="str">
        <f>IF(X342="Irrelevant","Irrelevant",IF(AND(OR(I342="Frakørselsrampe",I342="Tilkørselsrampe"),OR(Inddata!AB357="",Inddata!AB357&gt;(G342*1000-X342))),G342*1000-X342,IF(AND(OR(I342="Frakørselsrampe",I342="Tilkørselsrampe"),Inddata!AB357&gt;0),Inddata!AB357,"Irrelevant")))</f>
        <v>Irrelevant</v>
      </c>
      <c r="AB342" s="4" t="str">
        <f>IF(AND(I342="Frakørselsrampe",Inddata!AC357=""),60,IF(AND(I342="Tilkørselsrampe",Inddata!AC357=""),80,IF(AND(OR(I342="Frakørselsrampe",I342="Tilkørselsrampe"),Inddata!AC357&gt;4,Inddata!AC357&lt;200),Inddata!AC357,"Irrelevant")))</f>
        <v>Irrelevant</v>
      </c>
      <c r="AC342" s="4" t="str">
        <f>IF(AND(OR(I342="Motorvejsstrækning",I342="Frakørselsflettestrækning",I342="Tilkørselsflettestrækning"),Inddata!AD357=""),"Nej",IF(OR(I342="Motorvejsstrækning",I342="Frakørselsflettestrækning",I342="Tilkørselsflettestrækning"),Inddata!AD357,"Irrelevant"))</f>
        <v>Irrelevant</v>
      </c>
      <c r="AD342" s="4" t="str">
        <f>IF(AND(OR(I342="Motorvejsstrækning",I342="Frakørselsflettestrækning",I342="Tilkørselsflettestrækning"),Inddata!AE357=""),"130 km/t",IF(OR(I342="Motorvejsstrækning",I342="Frakørselsflettestrækning",I342="Tilkørselsflettestrækning"),Inddata!AE357,"Irrelevant"))</f>
        <v>Irrelevant</v>
      </c>
      <c r="AE342" s="4" t="str">
        <f>IF(AND(I342="Tilkørselsflettestrækning",Inddata!AF357=""),"Nej",IF(I342="Tilkørselsflettestrækning",Inddata!AF357,"Irrelevant"))</f>
        <v>Irrelevant</v>
      </c>
      <c r="AF342" s="4" t="str">
        <f>IF(AND(AE342="Ja",Inddata!AG357&gt;0,Inddata!AG357&lt;1.00000001),Inddata!AG357,IF(OR(AE342="Nej",AE342="Ja"),0,"Irrelevant"))</f>
        <v>Irrelevant</v>
      </c>
    </row>
    <row r="343" spans="1:32" x14ac:dyDescent="0.25">
      <c r="A343" s="4" t="str">
        <f>IF(Inddata!A358="","",Inddata!A358)</f>
        <v/>
      </c>
      <c r="B343" s="4" t="str">
        <f>IF(Inddata!B358="","",Inddata!B358)</f>
        <v/>
      </c>
      <c r="C343" s="4" t="str">
        <f>IF(Inddata!C358="","",Inddata!C358)</f>
        <v/>
      </c>
      <c r="D343" s="4" t="str">
        <f>IF(Inddata!D358="","",Inddata!D358)</f>
        <v/>
      </c>
      <c r="E343" s="4" t="str">
        <f>IF(Inddata!E358="","",Inddata!E358)</f>
        <v/>
      </c>
      <c r="F343" s="4" t="str">
        <f>IF(Inddata!F358="","",Inddata!F358)</f>
        <v/>
      </c>
      <c r="G343" s="4">
        <f>IF(Inddata!G358="","",Inddata!G358)</f>
        <v>0</v>
      </c>
      <c r="H343" s="4" t="str">
        <f>IF(Inddata!H358&gt;0.5,Inddata!H358,"")</f>
        <v/>
      </c>
      <c r="I343" s="4" t="str">
        <f>IF(Inddata!I358="","",Inddata!I358)</f>
        <v/>
      </c>
      <c r="J343" s="4" t="str">
        <f>IF(AND(OR(I343="Motorvejsstrækning",I343="Frakørselsflettestrækning",I343="Tilkørselsflettestrækning"),Inddata!K358=""),2,IF(AND(OR(I343="Motorvejsstrækning",I343="Frakørselsflettestrækning",I343="Tilkørselsflettestrækning"),Inddata!K358&gt;0.5,Inddata!K358&lt;21),Inddata!K358,"Irrelevant"))</f>
        <v>Irrelevant</v>
      </c>
      <c r="K343" s="4" t="str">
        <f>IF(AND(OR(I343="Motorvejsstrækning",I343="Frakørselsflettestrækning",I343="Tilkørselsflettestrækning",I343="Frakørselsrampe",I343="Tilkørselsrampe"),Inddata!L358=""),3.5,IF(AND(OR(I343="Motorvejsstrækning",I343="Frakørselsflettestrækning",I343="Tilkørselsflettestrækning",I343="Frakørselsrampe",I343="Tilkørselsrampe"),Inddata!L358&gt;1.5,Inddata!L358&lt;11),Inddata!L358,"Irrelevant"))</f>
        <v>Irrelevant</v>
      </c>
      <c r="L343" s="4" t="str">
        <f>IF(AND(I343="Motorvejsstrækning",Inddata!M358=""),"Nej",IF(I343="Motorvejsstrækning",Inddata!M358,"Irrelevant"))</f>
        <v>Irrelevant</v>
      </c>
      <c r="M343" s="4" t="str">
        <f>IF(AND(L343="Ja",Inddata!N358&gt;0,Inddata!N358&lt;1.00000001),Inddata!N358,IF(OR(L343="Nej",L343="Ja"),0,"Irrelevant"))</f>
        <v>Irrelevant</v>
      </c>
      <c r="N343" s="4" t="str">
        <f>IF(AND(OR(I343="Motorvejsstrækning",I343="Frakørselsflettestrækning",I343="Tilkørselsflettestrækning"),Inddata!O358=""),3,IF(AND(OR(I343="Motorvejsstrækning",I343="Frakørselsflettestrækning",I343="Tilkørselsflettestrækning"),Inddata!O358&lt;11,Inddata!O358&gt;-0.00000001),Inddata!O358,"Irrelevant"))</f>
        <v>Irrelevant</v>
      </c>
      <c r="O343" s="4" t="str">
        <f>IF(AND(OR(I343="Motorvejsstrækning",I343="Frakørselsflettestrækning",I343="Tilkørselsflettestrækning",I343="Frakørselsrampe",I343="Tilkørselsrampe"),Inddata!P358=""),0.5,IF(AND(OR(I343="Motorvejsstrækning",I343="Frakørselsflettestrækning",I343="Tilkørselsflettestrækning",I343="Frakørselsrampe",I343="Tilkørselsrampe"),Inddata!P358&gt;-0.00000001,Inddata!P358&lt;11),Inddata!P358,"Irrelevant"))</f>
        <v>Irrelevant</v>
      </c>
      <c r="P343" s="4" t="str">
        <f>IF(AND(OR(I343="Motorvejsstrækning",I343="Frakørselsflettestrækning",I343="Tilkørselsflettestrækning"),Inddata!Q358=""),5,IF(AND(OR(I343="Motorvejsstrækning",I343="Frakørselsflettestrækning",I343="Tilkørselsflettestrækning"),Inddata!Q358&gt;-0.00000001,Inddata!Q358&lt;101),Inddata!Q358,"Irrelevant"))</f>
        <v>Irrelevant</v>
      </c>
      <c r="Q343" s="4" t="str">
        <f>IF(AND(OR(I343="Motorvejsstrækning",I343="Frakørselsflettestrækning",I343="Tilkørselsflettestrækning"),Inddata!R358=""),"Lige",IF(AND(OR(I343="Motorvejsstrækning",I343="Frakørselsflettestrækning",I343="Tilkørselsflettestrækning"),Inddata!R358&gt;10),Inddata!R358,"Irrelevant"))</f>
        <v>Irrelevant</v>
      </c>
      <c r="R343" s="4" t="str">
        <f>IF(Q343="Lige",0,IF(AND(OR(I343="Motorvejsstrækning",I343="Frakørselsflettestrækning",I343="Tilkørselsflettestrækning"),OR(Inddata!S358="",Inddata!S358&gt;(G343*1000))),G343*1000,IF(AND(OR(I343="Motorvejsstrækning",I343="Frakørselsflettestrækning",I343="Tilkørselsflettestrækning"),Inddata!S358&gt;0),Inddata!S358,"Irrelevant")))</f>
        <v>Irrelevant</v>
      </c>
      <c r="S343" s="4" t="str">
        <f>IF(AND(OR(I343="Motorvejsstrækning",I343="Frakørselsflettestrækning",I343="Tilkørselsflettestrækning"),Inddata!T358=""),"Lige",IF(AND(OR(I343="Motorvejsstrækning",I343="Frakørselsflettestrækning",I343="Tilkørselsflettestrækning"),Inddata!T358&gt;10),Inddata!T358,"Irrelevant"))</f>
        <v>Irrelevant</v>
      </c>
      <c r="T343" s="4" t="str">
        <f>IF(S343="Lige",0,IF(R343="Irrelevant","Irrelevant",IF(AND(OR(I343="Motorvejsstrækning",I343="Frakørselsflettestrækning",I343="Tilkørselsflettestrækning"),OR(Inddata!U358="",Inddata!U358&gt;(G343*1000-R343))),G343*1000-R343,IF(AND(OR(I343="Motorvejsstrækning",I343="Frakørselsflettestrækning",I343="Tilkørselsflettestrækning"),Inddata!U358&gt;0),Inddata!U358,"Irrelevant"))))</f>
        <v>Irrelevant</v>
      </c>
      <c r="U343" s="4" t="str">
        <f>IF(AND(OR(I343="Motorvejsstrækning",I343="Frakørselsflettestrækning",I343="Tilkørselsflettestrækning",I343="Frakørselsrampe",I343="Tilkørselsrampe"),Inddata!V358=""),"Nej",IF(OR(I343="Motorvejsstrækning",I343="Frakørselsflettestrækning",I343="Tilkørselsflettestrækning",I343="Frakørselsrampe",I343="Tilkørselsrampe"),Inddata!V358,"Irrelevant"))</f>
        <v>Irrelevant</v>
      </c>
      <c r="V343" s="4" t="str">
        <f>IF(W343="Lige",IF(AND(OR(I343="Frakørselsrampe",I343="Tilkørselsrampe"),Inddata!W358=""),"Lige ruderrampe",IF(OR(I343="Frakørselsrampe",I343="Tilkørselsrampe"),Inddata!W358,"Irrelevant")),"Irrelevant")</f>
        <v>Irrelevant</v>
      </c>
      <c r="W343" s="4" t="str">
        <f>IF(AND(OR(I343="Frakørselsrampe",I343="Tilkørselsrampe"),Inddata!X358=""),"Lige",IF(AND(OR(I343="Frakørselsrampe",I343="Tilkørselsrampe"),Inddata!X358&gt;10),Inddata!X358,"Irrelevant"))</f>
        <v>Irrelevant</v>
      </c>
      <c r="X343" s="4" t="str">
        <f>IF(AND(OR(I343="Frakørselsrampe",I343="Tilkørselsrampe"),OR(Inddata!Y358="",Inddata!Y358&gt;(G343*1000))),G343*1000,IF(AND(OR(I343="Frakørselsrampe",I343="Tilkørselsrampe"),Inddata!Y358&gt;0),Inddata!Y358,"Irrelevant"))</f>
        <v>Irrelevant</v>
      </c>
      <c r="Y343" s="4" t="str">
        <f>IF(AND(I343="Frakørselsrampe",Inddata!Z358=""),95,IF(AND(I343="Tilkørselsrampe",Inddata!Z358=""),45,IF(AND(OR(I343="Frakørselsrampe",I343="Tilkørselsrampe"),Inddata!Z358&gt;4,Inddata!Z358&lt;200),Inddata!Z358,"Irrelevant")))</f>
        <v>Irrelevant</v>
      </c>
      <c r="Z343" s="4" t="str">
        <f>IF(AND(OR(I343="Frakørselsrampe",I343="Tilkørselsrampe"),Inddata!AA358=""),"Lige",IF(AND(OR(I343="Frakørselsrampe",I343="Tilkørselsrampe"),Inddata!AA358&gt;10),Inddata!AA358,"Irrelevant"))</f>
        <v>Irrelevant</v>
      </c>
      <c r="AA343" s="4" t="str">
        <f>IF(X343="Irrelevant","Irrelevant",IF(AND(OR(I343="Frakørselsrampe",I343="Tilkørselsrampe"),OR(Inddata!AB358="",Inddata!AB358&gt;(G343*1000-X343))),G343*1000-X343,IF(AND(OR(I343="Frakørselsrampe",I343="Tilkørselsrampe"),Inddata!AB358&gt;0),Inddata!AB358,"Irrelevant")))</f>
        <v>Irrelevant</v>
      </c>
      <c r="AB343" s="4" t="str">
        <f>IF(AND(I343="Frakørselsrampe",Inddata!AC358=""),60,IF(AND(I343="Tilkørselsrampe",Inddata!AC358=""),80,IF(AND(OR(I343="Frakørselsrampe",I343="Tilkørselsrampe"),Inddata!AC358&gt;4,Inddata!AC358&lt;200),Inddata!AC358,"Irrelevant")))</f>
        <v>Irrelevant</v>
      </c>
      <c r="AC343" s="4" t="str">
        <f>IF(AND(OR(I343="Motorvejsstrækning",I343="Frakørselsflettestrækning",I343="Tilkørselsflettestrækning"),Inddata!AD358=""),"Nej",IF(OR(I343="Motorvejsstrækning",I343="Frakørselsflettestrækning",I343="Tilkørselsflettestrækning"),Inddata!AD358,"Irrelevant"))</f>
        <v>Irrelevant</v>
      </c>
      <c r="AD343" s="4" t="str">
        <f>IF(AND(OR(I343="Motorvejsstrækning",I343="Frakørselsflettestrækning",I343="Tilkørselsflettestrækning"),Inddata!AE358=""),"130 km/t",IF(OR(I343="Motorvejsstrækning",I343="Frakørselsflettestrækning",I343="Tilkørselsflettestrækning"),Inddata!AE358,"Irrelevant"))</f>
        <v>Irrelevant</v>
      </c>
      <c r="AE343" s="4" t="str">
        <f>IF(AND(I343="Tilkørselsflettestrækning",Inddata!AF358=""),"Nej",IF(I343="Tilkørselsflettestrækning",Inddata!AF358,"Irrelevant"))</f>
        <v>Irrelevant</v>
      </c>
      <c r="AF343" s="4" t="str">
        <f>IF(AND(AE343="Ja",Inddata!AG358&gt;0,Inddata!AG358&lt;1.00000001),Inddata!AG358,IF(OR(AE343="Nej",AE343="Ja"),0,"Irrelevant"))</f>
        <v>Irrelevant</v>
      </c>
    </row>
    <row r="344" spans="1:32" x14ac:dyDescent="0.25">
      <c r="A344" s="4" t="str">
        <f>IF(Inddata!A359="","",Inddata!A359)</f>
        <v/>
      </c>
      <c r="B344" s="4" t="str">
        <f>IF(Inddata!B359="","",Inddata!B359)</f>
        <v/>
      </c>
      <c r="C344" s="4" t="str">
        <f>IF(Inddata!C359="","",Inddata!C359)</f>
        <v/>
      </c>
      <c r="D344" s="4" t="str">
        <f>IF(Inddata!D359="","",Inddata!D359)</f>
        <v/>
      </c>
      <c r="E344" s="4" t="str">
        <f>IF(Inddata!E359="","",Inddata!E359)</f>
        <v/>
      </c>
      <c r="F344" s="4" t="str">
        <f>IF(Inddata!F359="","",Inddata!F359)</f>
        <v/>
      </c>
      <c r="G344" s="4">
        <f>IF(Inddata!G359="","",Inddata!G359)</f>
        <v>0</v>
      </c>
      <c r="H344" s="4" t="str">
        <f>IF(Inddata!H359&gt;0.5,Inddata!H359,"")</f>
        <v/>
      </c>
      <c r="I344" s="4" t="str">
        <f>IF(Inddata!I359="","",Inddata!I359)</f>
        <v/>
      </c>
      <c r="J344" s="4" t="str">
        <f>IF(AND(OR(I344="Motorvejsstrækning",I344="Frakørselsflettestrækning",I344="Tilkørselsflettestrækning"),Inddata!K359=""),2,IF(AND(OR(I344="Motorvejsstrækning",I344="Frakørselsflettestrækning",I344="Tilkørselsflettestrækning"),Inddata!K359&gt;0.5,Inddata!K359&lt;21),Inddata!K359,"Irrelevant"))</f>
        <v>Irrelevant</v>
      </c>
      <c r="K344" s="4" t="str">
        <f>IF(AND(OR(I344="Motorvejsstrækning",I344="Frakørselsflettestrækning",I344="Tilkørselsflettestrækning",I344="Frakørselsrampe",I344="Tilkørselsrampe"),Inddata!L359=""),3.5,IF(AND(OR(I344="Motorvejsstrækning",I344="Frakørselsflettestrækning",I344="Tilkørselsflettestrækning",I344="Frakørselsrampe",I344="Tilkørselsrampe"),Inddata!L359&gt;1.5,Inddata!L359&lt;11),Inddata!L359,"Irrelevant"))</f>
        <v>Irrelevant</v>
      </c>
      <c r="L344" s="4" t="str">
        <f>IF(AND(I344="Motorvejsstrækning",Inddata!M359=""),"Nej",IF(I344="Motorvejsstrækning",Inddata!M359,"Irrelevant"))</f>
        <v>Irrelevant</v>
      </c>
      <c r="M344" s="4" t="str">
        <f>IF(AND(L344="Ja",Inddata!N359&gt;0,Inddata!N359&lt;1.00000001),Inddata!N359,IF(OR(L344="Nej",L344="Ja"),0,"Irrelevant"))</f>
        <v>Irrelevant</v>
      </c>
      <c r="N344" s="4" t="str">
        <f>IF(AND(OR(I344="Motorvejsstrækning",I344="Frakørselsflettestrækning",I344="Tilkørselsflettestrækning"),Inddata!O359=""),3,IF(AND(OR(I344="Motorvejsstrækning",I344="Frakørselsflettestrækning",I344="Tilkørselsflettestrækning"),Inddata!O359&lt;11,Inddata!O359&gt;-0.00000001),Inddata!O359,"Irrelevant"))</f>
        <v>Irrelevant</v>
      </c>
      <c r="O344" s="4" t="str">
        <f>IF(AND(OR(I344="Motorvejsstrækning",I344="Frakørselsflettestrækning",I344="Tilkørselsflettestrækning",I344="Frakørselsrampe",I344="Tilkørselsrampe"),Inddata!P359=""),0.5,IF(AND(OR(I344="Motorvejsstrækning",I344="Frakørselsflettestrækning",I344="Tilkørselsflettestrækning",I344="Frakørselsrampe",I344="Tilkørselsrampe"),Inddata!P359&gt;-0.00000001,Inddata!P359&lt;11),Inddata!P359,"Irrelevant"))</f>
        <v>Irrelevant</v>
      </c>
      <c r="P344" s="4" t="str">
        <f>IF(AND(OR(I344="Motorvejsstrækning",I344="Frakørselsflettestrækning",I344="Tilkørselsflettestrækning"),Inddata!Q359=""),5,IF(AND(OR(I344="Motorvejsstrækning",I344="Frakørselsflettestrækning",I344="Tilkørselsflettestrækning"),Inddata!Q359&gt;-0.00000001,Inddata!Q359&lt;101),Inddata!Q359,"Irrelevant"))</f>
        <v>Irrelevant</v>
      </c>
      <c r="Q344" s="4" t="str">
        <f>IF(AND(OR(I344="Motorvejsstrækning",I344="Frakørselsflettestrækning",I344="Tilkørselsflettestrækning"),Inddata!R359=""),"Lige",IF(AND(OR(I344="Motorvejsstrækning",I344="Frakørselsflettestrækning",I344="Tilkørselsflettestrækning"),Inddata!R359&gt;10),Inddata!R359,"Irrelevant"))</f>
        <v>Irrelevant</v>
      </c>
      <c r="R344" s="4" t="str">
        <f>IF(Q344="Lige",0,IF(AND(OR(I344="Motorvejsstrækning",I344="Frakørselsflettestrækning",I344="Tilkørselsflettestrækning"),OR(Inddata!S359="",Inddata!S359&gt;(G344*1000))),G344*1000,IF(AND(OR(I344="Motorvejsstrækning",I344="Frakørselsflettestrækning",I344="Tilkørselsflettestrækning"),Inddata!S359&gt;0),Inddata!S359,"Irrelevant")))</f>
        <v>Irrelevant</v>
      </c>
      <c r="S344" s="4" t="str">
        <f>IF(AND(OR(I344="Motorvejsstrækning",I344="Frakørselsflettestrækning",I344="Tilkørselsflettestrækning"),Inddata!T359=""),"Lige",IF(AND(OR(I344="Motorvejsstrækning",I344="Frakørselsflettestrækning",I344="Tilkørselsflettestrækning"),Inddata!T359&gt;10),Inddata!T359,"Irrelevant"))</f>
        <v>Irrelevant</v>
      </c>
      <c r="T344" s="4" t="str">
        <f>IF(S344="Lige",0,IF(R344="Irrelevant","Irrelevant",IF(AND(OR(I344="Motorvejsstrækning",I344="Frakørselsflettestrækning",I344="Tilkørselsflettestrækning"),OR(Inddata!U359="",Inddata!U359&gt;(G344*1000-R344))),G344*1000-R344,IF(AND(OR(I344="Motorvejsstrækning",I344="Frakørselsflettestrækning",I344="Tilkørselsflettestrækning"),Inddata!U359&gt;0),Inddata!U359,"Irrelevant"))))</f>
        <v>Irrelevant</v>
      </c>
      <c r="U344" s="4" t="str">
        <f>IF(AND(OR(I344="Motorvejsstrækning",I344="Frakørselsflettestrækning",I344="Tilkørselsflettestrækning",I344="Frakørselsrampe",I344="Tilkørselsrampe"),Inddata!V359=""),"Nej",IF(OR(I344="Motorvejsstrækning",I344="Frakørselsflettestrækning",I344="Tilkørselsflettestrækning",I344="Frakørselsrampe",I344="Tilkørselsrampe"),Inddata!V359,"Irrelevant"))</f>
        <v>Irrelevant</v>
      </c>
      <c r="V344" s="4" t="str">
        <f>IF(W344="Lige",IF(AND(OR(I344="Frakørselsrampe",I344="Tilkørselsrampe"),Inddata!W359=""),"Lige ruderrampe",IF(OR(I344="Frakørselsrampe",I344="Tilkørselsrampe"),Inddata!W359,"Irrelevant")),"Irrelevant")</f>
        <v>Irrelevant</v>
      </c>
      <c r="W344" s="4" t="str">
        <f>IF(AND(OR(I344="Frakørselsrampe",I344="Tilkørselsrampe"),Inddata!X359=""),"Lige",IF(AND(OR(I344="Frakørselsrampe",I344="Tilkørselsrampe"),Inddata!X359&gt;10),Inddata!X359,"Irrelevant"))</f>
        <v>Irrelevant</v>
      </c>
      <c r="X344" s="4" t="str">
        <f>IF(AND(OR(I344="Frakørselsrampe",I344="Tilkørselsrampe"),OR(Inddata!Y359="",Inddata!Y359&gt;(G344*1000))),G344*1000,IF(AND(OR(I344="Frakørselsrampe",I344="Tilkørselsrampe"),Inddata!Y359&gt;0),Inddata!Y359,"Irrelevant"))</f>
        <v>Irrelevant</v>
      </c>
      <c r="Y344" s="4" t="str">
        <f>IF(AND(I344="Frakørselsrampe",Inddata!Z359=""),95,IF(AND(I344="Tilkørselsrampe",Inddata!Z359=""),45,IF(AND(OR(I344="Frakørselsrampe",I344="Tilkørselsrampe"),Inddata!Z359&gt;4,Inddata!Z359&lt;200),Inddata!Z359,"Irrelevant")))</f>
        <v>Irrelevant</v>
      </c>
      <c r="Z344" s="4" t="str">
        <f>IF(AND(OR(I344="Frakørselsrampe",I344="Tilkørselsrampe"),Inddata!AA359=""),"Lige",IF(AND(OR(I344="Frakørselsrampe",I344="Tilkørselsrampe"),Inddata!AA359&gt;10),Inddata!AA359,"Irrelevant"))</f>
        <v>Irrelevant</v>
      </c>
      <c r="AA344" s="4" t="str">
        <f>IF(X344="Irrelevant","Irrelevant",IF(AND(OR(I344="Frakørselsrampe",I344="Tilkørselsrampe"),OR(Inddata!AB359="",Inddata!AB359&gt;(G344*1000-X344))),G344*1000-X344,IF(AND(OR(I344="Frakørselsrampe",I344="Tilkørselsrampe"),Inddata!AB359&gt;0),Inddata!AB359,"Irrelevant")))</f>
        <v>Irrelevant</v>
      </c>
      <c r="AB344" s="4" t="str">
        <f>IF(AND(I344="Frakørselsrampe",Inddata!AC359=""),60,IF(AND(I344="Tilkørselsrampe",Inddata!AC359=""),80,IF(AND(OR(I344="Frakørselsrampe",I344="Tilkørselsrampe"),Inddata!AC359&gt;4,Inddata!AC359&lt;200),Inddata!AC359,"Irrelevant")))</f>
        <v>Irrelevant</v>
      </c>
      <c r="AC344" s="4" t="str">
        <f>IF(AND(OR(I344="Motorvejsstrækning",I344="Frakørselsflettestrækning",I344="Tilkørselsflettestrækning"),Inddata!AD359=""),"Nej",IF(OR(I344="Motorvejsstrækning",I344="Frakørselsflettestrækning",I344="Tilkørselsflettestrækning"),Inddata!AD359,"Irrelevant"))</f>
        <v>Irrelevant</v>
      </c>
      <c r="AD344" s="4" t="str">
        <f>IF(AND(OR(I344="Motorvejsstrækning",I344="Frakørselsflettestrækning",I344="Tilkørselsflettestrækning"),Inddata!AE359=""),"130 km/t",IF(OR(I344="Motorvejsstrækning",I344="Frakørselsflettestrækning",I344="Tilkørselsflettestrækning"),Inddata!AE359,"Irrelevant"))</f>
        <v>Irrelevant</v>
      </c>
      <c r="AE344" s="4" t="str">
        <f>IF(AND(I344="Tilkørselsflettestrækning",Inddata!AF359=""),"Nej",IF(I344="Tilkørselsflettestrækning",Inddata!AF359,"Irrelevant"))</f>
        <v>Irrelevant</v>
      </c>
      <c r="AF344" s="4" t="str">
        <f>IF(AND(AE344="Ja",Inddata!AG359&gt;0,Inddata!AG359&lt;1.00000001),Inddata!AG359,IF(OR(AE344="Nej",AE344="Ja"),0,"Irrelevant"))</f>
        <v>Irrelevant</v>
      </c>
    </row>
    <row r="345" spans="1:32" x14ac:dyDescent="0.25">
      <c r="A345" s="4" t="str">
        <f>IF(Inddata!A360="","",Inddata!A360)</f>
        <v/>
      </c>
      <c r="B345" s="4" t="str">
        <f>IF(Inddata!B360="","",Inddata!B360)</f>
        <v/>
      </c>
      <c r="C345" s="4" t="str">
        <f>IF(Inddata!C360="","",Inddata!C360)</f>
        <v/>
      </c>
      <c r="D345" s="4" t="str">
        <f>IF(Inddata!D360="","",Inddata!D360)</f>
        <v/>
      </c>
      <c r="E345" s="4" t="str">
        <f>IF(Inddata!E360="","",Inddata!E360)</f>
        <v/>
      </c>
      <c r="F345" s="4" t="str">
        <f>IF(Inddata!F360="","",Inddata!F360)</f>
        <v/>
      </c>
      <c r="G345" s="4">
        <f>IF(Inddata!G360="","",Inddata!G360)</f>
        <v>0</v>
      </c>
      <c r="H345" s="4" t="str">
        <f>IF(Inddata!H360&gt;0.5,Inddata!H360,"")</f>
        <v/>
      </c>
      <c r="I345" s="4" t="str">
        <f>IF(Inddata!I360="","",Inddata!I360)</f>
        <v/>
      </c>
      <c r="J345" s="4" t="str">
        <f>IF(AND(OR(I345="Motorvejsstrækning",I345="Frakørselsflettestrækning",I345="Tilkørselsflettestrækning"),Inddata!K360=""),2,IF(AND(OR(I345="Motorvejsstrækning",I345="Frakørselsflettestrækning",I345="Tilkørselsflettestrækning"),Inddata!K360&gt;0.5,Inddata!K360&lt;21),Inddata!K360,"Irrelevant"))</f>
        <v>Irrelevant</v>
      </c>
      <c r="K345" s="4" t="str">
        <f>IF(AND(OR(I345="Motorvejsstrækning",I345="Frakørselsflettestrækning",I345="Tilkørselsflettestrækning",I345="Frakørselsrampe",I345="Tilkørselsrampe"),Inddata!L360=""),3.5,IF(AND(OR(I345="Motorvejsstrækning",I345="Frakørselsflettestrækning",I345="Tilkørselsflettestrækning",I345="Frakørselsrampe",I345="Tilkørselsrampe"),Inddata!L360&gt;1.5,Inddata!L360&lt;11),Inddata!L360,"Irrelevant"))</f>
        <v>Irrelevant</v>
      </c>
      <c r="L345" s="4" t="str">
        <f>IF(AND(I345="Motorvejsstrækning",Inddata!M360=""),"Nej",IF(I345="Motorvejsstrækning",Inddata!M360,"Irrelevant"))</f>
        <v>Irrelevant</v>
      </c>
      <c r="M345" s="4" t="str">
        <f>IF(AND(L345="Ja",Inddata!N360&gt;0,Inddata!N360&lt;1.00000001),Inddata!N360,IF(OR(L345="Nej",L345="Ja"),0,"Irrelevant"))</f>
        <v>Irrelevant</v>
      </c>
      <c r="N345" s="4" t="str">
        <f>IF(AND(OR(I345="Motorvejsstrækning",I345="Frakørselsflettestrækning",I345="Tilkørselsflettestrækning"),Inddata!O360=""),3,IF(AND(OR(I345="Motorvejsstrækning",I345="Frakørselsflettestrækning",I345="Tilkørselsflettestrækning"),Inddata!O360&lt;11,Inddata!O360&gt;-0.00000001),Inddata!O360,"Irrelevant"))</f>
        <v>Irrelevant</v>
      </c>
      <c r="O345" s="4" t="str">
        <f>IF(AND(OR(I345="Motorvejsstrækning",I345="Frakørselsflettestrækning",I345="Tilkørselsflettestrækning",I345="Frakørselsrampe",I345="Tilkørselsrampe"),Inddata!P360=""),0.5,IF(AND(OR(I345="Motorvejsstrækning",I345="Frakørselsflettestrækning",I345="Tilkørselsflettestrækning",I345="Frakørselsrampe",I345="Tilkørselsrampe"),Inddata!P360&gt;-0.00000001,Inddata!P360&lt;11),Inddata!P360,"Irrelevant"))</f>
        <v>Irrelevant</v>
      </c>
      <c r="P345" s="4" t="str">
        <f>IF(AND(OR(I345="Motorvejsstrækning",I345="Frakørselsflettestrækning",I345="Tilkørselsflettestrækning"),Inddata!Q360=""),5,IF(AND(OR(I345="Motorvejsstrækning",I345="Frakørselsflettestrækning",I345="Tilkørselsflettestrækning"),Inddata!Q360&gt;-0.00000001,Inddata!Q360&lt;101),Inddata!Q360,"Irrelevant"))</f>
        <v>Irrelevant</v>
      </c>
      <c r="Q345" s="4" t="str">
        <f>IF(AND(OR(I345="Motorvejsstrækning",I345="Frakørselsflettestrækning",I345="Tilkørselsflettestrækning"),Inddata!R360=""),"Lige",IF(AND(OR(I345="Motorvejsstrækning",I345="Frakørselsflettestrækning",I345="Tilkørselsflettestrækning"),Inddata!R360&gt;10),Inddata!R360,"Irrelevant"))</f>
        <v>Irrelevant</v>
      </c>
      <c r="R345" s="4" t="str">
        <f>IF(Q345="Lige",0,IF(AND(OR(I345="Motorvejsstrækning",I345="Frakørselsflettestrækning",I345="Tilkørselsflettestrækning"),OR(Inddata!S360="",Inddata!S360&gt;(G345*1000))),G345*1000,IF(AND(OR(I345="Motorvejsstrækning",I345="Frakørselsflettestrækning",I345="Tilkørselsflettestrækning"),Inddata!S360&gt;0),Inddata!S360,"Irrelevant")))</f>
        <v>Irrelevant</v>
      </c>
      <c r="S345" s="4" t="str">
        <f>IF(AND(OR(I345="Motorvejsstrækning",I345="Frakørselsflettestrækning",I345="Tilkørselsflettestrækning"),Inddata!T360=""),"Lige",IF(AND(OR(I345="Motorvejsstrækning",I345="Frakørselsflettestrækning",I345="Tilkørselsflettestrækning"),Inddata!T360&gt;10),Inddata!T360,"Irrelevant"))</f>
        <v>Irrelevant</v>
      </c>
      <c r="T345" s="4" t="str">
        <f>IF(S345="Lige",0,IF(R345="Irrelevant","Irrelevant",IF(AND(OR(I345="Motorvejsstrækning",I345="Frakørselsflettestrækning",I345="Tilkørselsflettestrækning"),OR(Inddata!U360="",Inddata!U360&gt;(G345*1000-R345))),G345*1000-R345,IF(AND(OR(I345="Motorvejsstrækning",I345="Frakørselsflettestrækning",I345="Tilkørselsflettestrækning"),Inddata!U360&gt;0),Inddata!U360,"Irrelevant"))))</f>
        <v>Irrelevant</v>
      </c>
      <c r="U345" s="4" t="str">
        <f>IF(AND(OR(I345="Motorvejsstrækning",I345="Frakørselsflettestrækning",I345="Tilkørselsflettestrækning",I345="Frakørselsrampe",I345="Tilkørselsrampe"),Inddata!V360=""),"Nej",IF(OR(I345="Motorvejsstrækning",I345="Frakørselsflettestrækning",I345="Tilkørselsflettestrækning",I345="Frakørselsrampe",I345="Tilkørselsrampe"),Inddata!V360,"Irrelevant"))</f>
        <v>Irrelevant</v>
      </c>
      <c r="V345" s="4" t="str">
        <f>IF(W345="Lige",IF(AND(OR(I345="Frakørselsrampe",I345="Tilkørselsrampe"),Inddata!W360=""),"Lige ruderrampe",IF(OR(I345="Frakørselsrampe",I345="Tilkørselsrampe"),Inddata!W360,"Irrelevant")),"Irrelevant")</f>
        <v>Irrelevant</v>
      </c>
      <c r="W345" s="4" t="str">
        <f>IF(AND(OR(I345="Frakørselsrampe",I345="Tilkørselsrampe"),Inddata!X360=""),"Lige",IF(AND(OR(I345="Frakørselsrampe",I345="Tilkørselsrampe"),Inddata!X360&gt;10),Inddata!X360,"Irrelevant"))</f>
        <v>Irrelevant</v>
      </c>
      <c r="X345" s="4" t="str">
        <f>IF(AND(OR(I345="Frakørselsrampe",I345="Tilkørselsrampe"),OR(Inddata!Y360="",Inddata!Y360&gt;(G345*1000))),G345*1000,IF(AND(OR(I345="Frakørselsrampe",I345="Tilkørselsrampe"),Inddata!Y360&gt;0),Inddata!Y360,"Irrelevant"))</f>
        <v>Irrelevant</v>
      </c>
      <c r="Y345" s="4" t="str">
        <f>IF(AND(I345="Frakørselsrampe",Inddata!Z360=""),95,IF(AND(I345="Tilkørselsrampe",Inddata!Z360=""),45,IF(AND(OR(I345="Frakørselsrampe",I345="Tilkørselsrampe"),Inddata!Z360&gt;4,Inddata!Z360&lt;200),Inddata!Z360,"Irrelevant")))</f>
        <v>Irrelevant</v>
      </c>
      <c r="Z345" s="4" t="str">
        <f>IF(AND(OR(I345="Frakørselsrampe",I345="Tilkørselsrampe"),Inddata!AA360=""),"Lige",IF(AND(OR(I345="Frakørselsrampe",I345="Tilkørselsrampe"),Inddata!AA360&gt;10),Inddata!AA360,"Irrelevant"))</f>
        <v>Irrelevant</v>
      </c>
      <c r="AA345" s="4" t="str">
        <f>IF(X345="Irrelevant","Irrelevant",IF(AND(OR(I345="Frakørselsrampe",I345="Tilkørselsrampe"),OR(Inddata!AB360="",Inddata!AB360&gt;(G345*1000-X345))),G345*1000-X345,IF(AND(OR(I345="Frakørselsrampe",I345="Tilkørselsrampe"),Inddata!AB360&gt;0),Inddata!AB360,"Irrelevant")))</f>
        <v>Irrelevant</v>
      </c>
      <c r="AB345" s="4" t="str">
        <f>IF(AND(I345="Frakørselsrampe",Inddata!AC360=""),60,IF(AND(I345="Tilkørselsrampe",Inddata!AC360=""),80,IF(AND(OR(I345="Frakørselsrampe",I345="Tilkørselsrampe"),Inddata!AC360&gt;4,Inddata!AC360&lt;200),Inddata!AC360,"Irrelevant")))</f>
        <v>Irrelevant</v>
      </c>
      <c r="AC345" s="4" t="str">
        <f>IF(AND(OR(I345="Motorvejsstrækning",I345="Frakørselsflettestrækning",I345="Tilkørselsflettestrækning"),Inddata!AD360=""),"Nej",IF(OR(I345="Motorvejsstrækning",I345="Frakørselsflettestrækning",I345="Tilkørselsflettestrækning"),Inddata!AD360,"Irrelevant"))</f>
        <v>Irrelevant</v>
      </c>
      <c r="AD345" s="4" t="str">
        <f>IF(AND(OR(I345="Motorvejsstrækning",I345="Frakørselsflettestrækning",I345="Tilkørselsflettestrækning"),Inddata!AE360=""),"130 km/t",IF(OR(I345="Motorvejsstrækning",I345="Frakørselsflettestrækning",I345="Tilkørselsflettestrækning"),Inddata!AE360,"Irrelevant"))</f>
        <v>Irrelevant</v>
      </c>
      <c r="AE345" s="4" t="str">
        <f>IF(AND(I345="Tilkørselsflettestrækning",Inddata!AF360=""),"Nej",IF(I345="Tilkørselsflettestrækning",Inddata!AF360,"Irrelevant"))</f>
        <v>Irrelevant</v>
      </c>
      <c r="AF345" s="4" t="str">
        <f>IF(AND(AE345="Ja",Inddata!AG360&gt;0,Inddata!AG360&lt;1.00000001),Inddata!AG360,IF(OR(AE345="Nej",AE345="Ja"),0,"Irrelevant"))</f>
        <v>Irrelevant</v>
      </c>
    </row>
    <row r="346" spans="1:32" x14ac:dyDescent="0.25">
      <c r="A346" s="4" t="str">
        <f>IF(Inddata!A361="","",Inddata!A361)</f>
        <v/>
      </c>
      <c r="B346" s="4" t="str">
        <f>IF(Inddata!B361="","",Inddata!B361)</f>
        <v/>
      </c>
      <c r="C346" s="4" t="str">
        <f>IF(Inddata!C361="","",Inddata!C361)</f>
        <v/>
      </c>
      <c r="D346" s="4" t="str">
        <f>IF(Inddata!D361="","",Inddata!D361)</f>
        <v/>
      </c>
      <c r="E346" s="4" t="str">
        <f>IF(Inddata!E361="","",Inddata!E361)</f>
        <v/>
      </c>
      <c r="F346" s="4" t="str">
        <f>IF(Inddata!F361="","",Inddata!F361)</f>
        <v/>
      </c>
      <c r="G346" s="4">
        <f>IF(Inddata!G361="","",Inddata!G361)</f>
        <v>0</v>
      </c>
      <c r="H346" s="4" t="str">
        <f>IF(Inddata!H361&gt;0.5,Inddata!H361,"")</f>
        <v/>
      </c>
      <c r="I346" s="4" t="str">
        <f>IF(Inddata!I361="","",Inddata!I361)</f>
        <v/>
      </c>
      <c r="J346" s="4" t="str">
        <f>IF(AND(OR(I346="Motorvejsstrækning",I346="Frakørselsflettestrækning",I346="Tilkørselsflettestrækning"),Inddata!K361=""),2,IF(AND(OR(I346="Motorvejsstrækning",I346="Frakørselsflettestrækning",I346="Tilkørselsflettestrækning"),Inddata!K361&gt;0.5,Inddata!K361&lt;21),Inddata!K361,"Irrelevant"))</f>
        <v>Irrelevant</v>
      </c>
      <c r="K346" s="4" t="str">
        <f>IF(AND(OR(I346="Motorvejsstrækning",I346="Frakørselsflettestrækning",I346="Tilkørselsflettestrækning",I346="Frakørselsrampe",I346="Tilkørselsrampe"),Inddata!L361=""),3.5,IF(AND(OR(I346="Motorvejsstrækning",I346="Frakørselsflettestrækning",I346="Tilkørselsflettestrækning",I346="Frakørselsrampe",I346="Tilkørselsrampe"),Inddata!L361&gt;1.5,Inddata!L361&lt;11),Inddata!L361,"Irrelevant"))</f>
        <v>Irrelevant</v>
      </c>
      <c r="L346" s="4" t="str">
        <f>IF(AND(I346="Motorvejsstrækning",Inddata!M361=""),"Nej",IF(I346="Motorvejsstrækning",Inddata!M361,"Irrelevant"))</f>
        <v>Irrelevant</v>
      </c>
      <c r="M346" s="4" t="str">
        <f>IF(AND(L346="Ja",Inddata!N361&gt;0,Inddata!N361&lt;1.00000001),Inddata!N361,IF(OR(L346="Nej",L346="Ja"),0,"Irrelevant"))</f>
        <v>Irrelevant</v>
      </c>
      <c r="N346" s="4" t="str">
        <f>IF(AND(OR(I346="Motorvejsstrækning",I346="Frakørselsflettestrækning",I346="Tilkørselsflettestrækning"),Inddata!O361=""),3,IF(AND(OR(I346="Motorvejsstrækning",I346="Frakørselsflettestrækning",I346="Tilkørselsflettestrækning"),Inddata!O361&lt;11,Inddata!O361&gt;-0.00000001),Inddata!O361,"Irrelevant"))</f>
        <v>Irrelevant</v>
      </c>
      <c r="O346" s="4" t="str">
        <f>IF(AND(OR(I346="Motorvejsstrækning",I346="Frakørselsflettestrækning",I346="Tilkørselsflettestrækning",I346="Frakørselsrampe",I346="Tilkørselsrampe"),Inddata!P361=""),0.5,IF(AND(OR(I346="Motorvejsstrækning",I346="Frakørselsflettestrækning",I346="Tilkørselsflettestrækning",I346="Frakørselsrampe",I346="Tilkørselsrampe"),Inddata!P361&gt;-0.00000001,Inddata!P361&lt;11),Inddata!P361,"Irrelevant"))</f>
        <v>Irrelevant</v>
      </c>
      <c r="P346" s="4" t="str">
        <f>IF(AND(OR(I346="Motorvejsstrækning",I346="Frakørselsflettestrækning",I346="Tilkørselsflettestrækning"),Inddata!Q361=""),5,IF(AND(OR(I346="Motorvejsstrækning",I346="Frakørselsflettestrækning",I346="Tilkørselsflettestrækning"),Inddata!Q361&gt;-0.00000001,Inddata!Q361&lt;101),Inddata!Q361,"Irrelevant"))</f>
        <v>Irrelevant</v>
      </c>
      <c r="Q346" s="4" t="str">
        <f>IF(AND(OR(I346="Motorvejsstrækning",I346="Frakørselsflettestrækning",I346="Tilkørselsflettestrækning"),Inddata!R361=""),"Lige",IF(AND(OR(I346="Motorvejsstrækning",I346="Frakørselsflettestrækning",I346="Tilkørselsflettestrækning"),Inddata!R361&gt;10),Inddata!R361,"Irrelevant"))</f>
        <v>Irrelevant</v>
      </c>
      <c r="R346" s="4" t="str">
        <f>IF(Q346="Lige",0,IF(AND(OR(I346="Motorvejsstrækning",I346="Frakørselsflettestrækning",I346="Tilkørselsflettestrækning"),OR(Inddata!S361="",Inddata!S361&gt;(G346*1000))),G346*1000,IF(AND(OR(I346="Motorvejsstrækning",I346="Frakørselsflettestrækning",I346="Tilkørselsflettestrækning"),Inddata!S361&gt;0),Inddata!S361,"Irrelevant")))</f>
        <v>Irrelevant</v>
      </c>
      <c r="S346" s="4" t="str">
        <f>IF(AND(OR(I346="Motorvejsstrækning",I346="Frakørselsflettestrækning",I346="Tilkørselsflettestrækning"),Inddata!T361=""),"Lige",IF(AND(OR(I346="Motorvejsstrækning",I346="Frakørselsflettestrækning",I346="Tilkørselsflettestrækning"),Inddata!T361&gt;10),Inddata!T361,"Irrelevant"))</f>
        <v>Irrelevant</v>
      </c>
      <c r="T346" s="4" t="str">
        <f>IF(S346="Lige",0,IF(R346="Irrelevant","Irrelevant",IF(AND(OR(I346="Motorvejsstrækning",I346="Frakørselsflettestrækning",I346="Tilkørselsflettestrækning"),OR(Inddata!U361="",Inddata!U361&gt;(G346*1000-R346))),G346*1000-R346,IF(AND(OR(I346="Motorvejsstrækning",I346="Frakørselsflettestrækning",I346="Tilkørselsflettestrækning"),Inddata!U361&gt;0),Inddata!U361,"Irrelevant"))))</f>
        <v>Irrelevant</v>
      </c>
      <c r="U346" s="4" t="str">
        <f>IF(AND(OR(I346="Motorvejsstrækning",I346="Frakørselsflettestrækning",I346="Tilkørselsflettestrækning",I346="Frakørselsrampe",I346="Tilkørselsrampe"),Inddata!V361=""),"Nej",IF(OR(I346="Motorvejsstrækning",I346="Frakørselsflettestrækning",I346="Tilkørselsflettestrækning",I346="Frakørselsrampe",I346="Tilkørselsrampe"),Inddata!V361,"Irrelevant"))</f>
        <v>Irrelevant</v>
      </c>
      <c r="V346" s="4" t="str">
        <f>IF(W346="Lige",IF(AND(OR(I346="Frakørselsrampe",I346="Tilkørselsrampe"),Inddata!W361=""),"Lige ruderrampe",IF(OR(I346="Frakørselsrampe",I346="Tilkørselsrampe"),Inddata!W361,"Irrelevant")),"Irrelevant")</f>
        <v>Irrelevant</v>
      </c>
      <c r="W346" s="4" t="str">
        <f>IF(AND(OR(I346="Frakørselsrampe",I346="Tilkørselsrampe"),Inddata!X361=""),"Lige",IF(AND(OR(I346="Frakørselsrampe",I346="Tilkørselsrampe"),Inddata!X361&gt;10),Inddata!X361,"Irrelevant"))</f>
        <v>Irrelevant</v>
      </c>
      <c r="X346" s="4" t="str">
        <f>IF(AND(OR(I346="Frakørselsrampe",I346="Tilkørselsrampe"),OR(Inddata!Y361="",Inddata!Y361&gt;(G346*1000))),G346*1000,IF(AND(OR(I346="Frakørselsrampe",I346="Tilkørselsrampe"),Inddata!Y361&gt;0),Inddata!Y361,"Irrelevant"))</f>
        <v>Irrelevant</v>
      </c>
      <c r="Y346" s="4" t="str">
        <f>IF(AND(I346="Frakørselsrampe",Inddata!Z361=""),95,IF(AND(I346="Tilkørselsrampe",Inddata!Z361=""),45,IF(AND(OR(I346="Frakørselsrampe",I346="Tilkørselsrampe"),Inddata!Z361&gt;4,Inddata!Z361&lt;200),Inddata!Z361,"Irrelevant")))</f>
        <v>Irrelevant</v>
      </c>
      <c r="Z346" s="4" t="str">
        <f>IF(AND(OR(I346="Frakørselsrampe",I346="Tilkørselsrampe"),Inddata!AA361=""),"Lige",IF(AND(OR(I346="Frakørselsrampe",I346="Tilkørselsrampe"),Inddata!AA361&gt;10),Inddata!AA361,"Irrelevant"))</f>
        <v>Irrelevant</v>
      </c>
      <c r="AA346" s="4" t="str">
        <f>IF(X346="Irrelevant","Irrelevant",IF(AND(OR(I346="Frakørselsrampe",I346="Tilkørselsrampe"),OR(Inddata!AB361="",Inddata!AB361&gt;(G346*1000-X346))),G346*1000-X346,IF(AND(OR(I346="Frakørselsrampe",I346="Tilkørselsrampe"),Inddata!AB361&gt;0),Inddata!AB361,"Irrelevant")))</f>
        <v>Irrelevant</v>
      </c>
      <c r="AB346" s="4" t="str">
        <f>IF(AND(I346="Frakørselsrampe",Inddata!AC361=""),60,IF(AND(I346="Tilkørselsrampe",Inddata!AC361=""),80,IF(AND(OR(I346="Frakørselsrampe",I346="Tilkørselsrampe"),Inddata!AC361&gt;4,Inddata!AC361&lt;200),Inddata!AC361,"Irrelevant")))</f>
        <v>Irrelevant</v>
      </c>
      <c r="AC346" s="4" t="str">
        <f>IF(AND(OR(I346="Motorvejsstrækning",I346="Frakørselsflettestrækning",I346="Tilkørselsflettestrækning"),Inddata!AD361=""),"Nej",IF(OR(I346="Motorvejsstrækning",I346="Frakørselsflettestrækning",I346="Tilkørselsflettestrækning"),Inddata!AD361,"Irrelevant"))</f>
        <v>Irrelevant</v>
      </c>
      <c r="AD346" s="4" t="str">
        <f>IF(AND(OR(I346="Motorvejsstrækning",I346="Frakørselsflettestrækning",I346="Tilkørselsflettestrækning"),Inddata!AE361=""),"130 km/t",IF(OR(I346="Motorvejsstrækning",I346="Frakørselsflettestrækning",I346="Tilkørselsflettestrækning"),Inddata!AE361,"Irrelevant"))</f>
        <v>Irrelevant</v>
      </c>
      <c r="AE346" s="4" t="str">
        <f>IF(AND(I346="Tilkørselsflettestrækning",Inddata!AF361=""),"Nej",IF(I346="Tilkørselsflettestrækning",Inddata!AF361,"Irrelevant"))</f>
        <v>Irrelevant</v>
      </c>
      <c r="AF346" s="4" t="str">
        <f>IF(AND(AE346="Ja",Inddata!AG361&gt;0,Inddata!AG361&lt;1.00000001),Inddata!AG361,IF(OR(AE346="Nej",AE346="Ja"),0,"Irrelevant"))</f>
        <v>Irrelevant</v>
      </c>
    </row>
    <row r="347" spans="1:32" x14ac:dyDescent="0.25">
      <c r="A347" s="4" t="str">
        <f>IF(Inddata!A362="","",Inddata!A362)</f>
        <v/>
      </c>
      <c r="B347" s="4" t="str">
        <f>IF(Inddata!B362="","",Inddata!B362)</f>
        <v/>
      </c>
      <c r="C347" s="4" t="str">
        <f>IF(Inddata!C362="","",Inddata!C362)</f>
        <v/>
      </c>
      <c r="D347" s="4" t="str">
        <f>IF(Inddata!D362="","",Inddata!D362)</f>
        <v/>
      </c>
      <c r="E347" s="4" t="str">
        <f>IF(Inddata!E362="","",Inddata!E362)</f>
        <v/>
      </c>
      <c r="F347" s="4" t="str">
        <f>IF(Inddata!F362="","",Inddata!F362)</f>
        <v/>
      </c>
      <c r="G347" s="4">
        <f>IF(Inddata!G362="","",Inddata!G362)</f>
        <v>0</v>
      </c>
      <c r="H347" s="4" t="str">
        <f>IF(Inddata!H362&gt;0.5,Inddata!H362,"")</f>
        <v/>
      </c>
      <c r="I347" s="4" t="str">
        <f>IF(Inddata!I362="","",Inddata!I362)</f>
        <v/>
      </c>
      <c r="J347" s="4" t="str">
        <f>IF(AND(OR(I347="Motorvejsstrækning",I347="Frakørselsflettestrækning",I347="Tilkørselsflettestrækning"),Inddata!K362=""),2,IF(AND(OR(I347="Motorvejsstrækning",I347="Frakørselsflettestrækning",I347="Tilkørselsflettestrækning"),Inddata!K362&gt;0.5,Inddata!K362&lt;21),Inddata!K362,"Irrelevant"))</f>
        <v>Irrelevant</v>
      </c>
      <c r="K347" s="4" t="str">
        <f>IF(AND(OR(I347="Motorvejsstrækning",I347="Frakørselsflettestrækning",I347="Tilkørselsflettestrækning",I347="Frakørselsrampe",I347="Tilkørselsrampe"),Inddata!L362=""),3.5,IF(AND(OR(I347="Motorvejsstrækning",I347="Frakørselsflettestrækning",I347="Tilkørselsflettestrækning",I347="Frakørselsrampe",I347="Tilkørselsrampe"),Inddata!L362&gt;1.5,Inddata!L362&lt;11),Inddata!L362,"Irrelevant"))</f>
        <v>Irrelevant</v>
      </c>
      <c r="L347" s="4" t="str">
        <f>IF(AND(I347="Motorvejsstrækning",Inddata!M362=""),"Nej",IF(I347="Motorvejsstrækning",Inddata!M362,"Irrelevant"))</f>
        <v>Irrelevant</v>
      </c>
      <c r="M347" s="4" t="str">
        <f>IF(AND(L347="Ja",Inddata!N362&gt;0,Inddata!N362&lt;1.00000001),Inddata!N362,IF(OR(L347="Nej",L347="Ja"),0,"Irrelevant"))</f>
        <v>Irrelevant</v>
      </c>
      <c r="N347" s="4" t="str">
        <f>IF(AND(OR(I347="Motorvejsstrækning",I347="Frakørselsflettestrækning",I347="Tilkørselsflettestrækning"),Inddata!O362=""),3,IF(AND(OR(I347="Motorvejsstrækning",I347="Frakørselsflettestrækning",I347="Tilkørselsflettestrækning"),Inddata!O362&lt;11,Inddata!O362&gt;-0.00000001),Inddata!O362,"Irrelevant"))</f>
        <v>Irrelevant</v>
      </c>
      <c r="O347" s="4" t="str">
        <f>IF(AND(OR(I347="Motorvejsstrækning",I347="Frakørselsflettestrækning",I347="Tilkørselsflettestrækning",I347="Frakørselsrampe",I347="Tilkørselsrampe"),Inddata!P362=""),0.5,IF(AND(OR(I347="Motorvejsstrækning",I347="Frakørselsflettestrækning",I347="Tilkørselsflettestrækning",I347="Frakørselsrampe",I347="Tilkørselsrampe"),Inddata!P362&gt;-0.00000001,Inddata!P362&lt;11),Inddata!P362,"Irrelevant"))</f>
        <v>Irrelevant</v>
      </c>
      <c r="P347" s="4" t="str">
        <f>IF(AND(OR(I347="Motorvejsstrækning",I347="Frakørselsflettestrækning",I347="Tilkørselsflettestrækning"),Inddata!Q362=""),5,IF(AND(OR(I347="Motorvejsstrækning",I347="Frakørselsflettestrækning",I347="Tilkørselsflettestrækning"),Inddata!Q362&gt;-0.00000001,Inddata!Q362&lt;101),Inddata!Q362,"Irrelevant"))</f>
        <v>Irrelevant</v>
      </c>
      <c r="Q347" s="4" t="str">
        <f>IF(AND(OR(I347="Motorvejsstrækning",I347="Frakørselsflettestrækning",I347="Tilkørselsflettestrækning"),Inddata!R362=""),"Lige",IF(AND(OR(I347="Motorvejsstrækning",I347="Frakørselsflettestrækning",I347="Tilkørselsflettestrækning"),Inddata!R362&gt;10),Inddata!R362,"Irrelevant"))</f>
        <v>Irrelevant</v>
      </c>
      <c r="R347" s="4" t="str">
        <f>IF(Q347="Lige",0,IF(AND(OR(I347="Motorvejsstrækning",I347="Frakørselsflettestrækning",I347="Tilkørselsflettestrækning"),OR(Inddata!S362="",Inddata!S362&gt;(G347*1000))),G347*1000,IF(AND(OR(I347="Motorvejsstrækning",I347="Frakørselsflettestrækning",I347="Tilkørselsflettestrækning"),Inddata!S362&gt;0),Inddata!S362,"Irrelevant")))</f>
        <v>Irrelevant</v>
      </c>
      <c r="S347" s="4" t="str">
        <f>IF(AND(OR(I347="Motorvejsstrækning",I347="Frakørselsflettestrækning",I347="Tilkørselsflettestrækning"),Inddata!T362=""),"Lige",IF(AND(OR(I347="Motorvejsstrækning",I347="Frakørselsflettestrækning",I347="Tilkørselsflettestrækning"),Inddata!T362&gt;10),Inddata!T362,"Irrelevant"))</f>
        <v>Irrelevant</v>
      </c>
      <c r="T347" s="4" t="str">
        <f>IF(S347="Lige",0,IF(R347="Irrelevant","Irrelevant",IF(AND(OR(I347="Motorvejsstrækning",I347="Frakørselsflettestrækning",I347="Tilkørselsflettestrækning"),OR(Inddata!U362="",Inddata!U362&gt;(G347*1000-R347))),G347*1000-R347,IF(AND(OR(I347="Motorvejsstrækning",I347="Frakørselsflettestrækning",I347="Tilkørselsflettestrækning"),Inddata!U362&gt;0),Inddata!U362,"Irrelevant"))))</f>
        <v>Irrelevant</v>
      </c>
      <c r="U347" s="4" t="str">
        <f>IF(AND(OR(I347="Motorvejsstrækning",I347="Frakørselsflettestrækning",I347="Tilkørselsflettestrækning",I347="Frakørselsrampe",I347="Tilkørselsrampe"),Inddata!V362=""),"Nej",IF(OR(I347="Motorvejsstrækning",I347="Frakørselsflettestrækning",I347="Tilkørselsflettestrækning",I347="Frakørselsrampe",I347="Tilkørselsrampe"),Inddata!V362,"Irrelevant"))</f>
        <v>Irrelevant</v>
      </c>
      <c r="V347" s="4" t="str">
        <f>IF(W347="Lige",IF(AND(OR(I347="Frakørselsrampe",I347="Tilkørselsrampe"),Inddata!W362=""),"Lige ruderrampe",IF(OR(I347="Frakørselsrampe",I347="Tilkørselsrampe"),Inddata!W362,"Irrelevant")),"Irrelevant")</f>
        <v>Irrelevant</v>
      </c>
      <c r="W347" s="4" t="str">
        <f>IF(AND(OR(I347="Frakørselsrampe",I347="Tilkørselsrampe"),Inddata!X362=""),"Lige",IF(AND(OR(I347="Frakørselsrampe",I347="Tilkørselsrampe"),Inddata!X362&gt;10),Inddata!X362,"Irrelevant"))</f>
        <v>Irrelevant</v>
      </c>
      <c r="X347" s="4" t="str">
        <f>IF(AND(OR(I347="Frakørselsrampe",I347="Tilkørselsrampe"),OR(Inddata!Y362="",Inddata!Y362&gt;(G347*1000))),G347*1000,IF(AND(OR(I347="Frakørselsrampe",I347="Tilkørselsrampe"),Inddata!Y362&gt;0),Inddata!Y362,"Irrelevant"))</f>
        <v>Irrelevant</v>
      </c>
      <c r="Y347" s="4" t="str">
        <f>IF(AND(I347="Frakørselsrampe",Inddata!Z362=""),95,IF(AND(I347="Tilkørselsrampe",Inddata!Z362=""),45,IF(AND(OR(I347="Frakørselsrampe",I347="Tilkørselsrampe"),Inddata!Z362&gt;4,Inddata!Z362&lt;200),Inddata!Z362,"Irrelevant")))</f>
        <v>Irrelevant</v>
      </c>
      <c r="Z347" s="4" t="str">
        <f>IF(AND(OR(I347="Frakørselsrampe",I347="Tilkørselsrampe"),Inddata!AA362=""),"Lige",IF(AND(OR(I347="Frakørselsrampe",I347="Tilkørselsrampe"),Inddata!AA362&gt;10),Inddata!AA362,"Irrelevant"))</f>
        <v>Irrelevant</v>
      </c>
      <c r="AA347" s="4" t="str">
        <f>IF(X347="Irrelevant","Irrelevant",IF(AND(OR(I347="Frakørselsrampe",I347="Tilkørselsrampe"),OR(Inddata!AB362="",Inddata!AB362&gt;(G347*1000-X347))),G347*1000-X347,IF(AND(OR(I347="Frakørselsrampe",I347="Tilkørselsrampe"),Inddata!AB362&gt;0),Inddata!AB362,"Irrelevant")))</f>
        <v>Irrelevant</v>
      </c>
      <c r="AB347" s="4" t="str">
        <f>IF(AND(I347="Frakørselsrampe",Inddata!AC362=""),60,IF(AND(I347="Tilkørselsrampe",Inddata!AC362=""),80,IF(AND(OR(I347="Frakørselsrampe",I347="Tilkørselsrampe"),Inddata!AC362&gt;4,Inddata!AC362&lt;200),Inddata!AC362,"Irrelevant")))</f>
        <v>Irrelevant</v>
      </c>
      <c r="AC347" s="4" t="str">
        <f>IF(AND(OR(I347="Motorvejsstrækning",I347="Frakørselsflettestrækning",I347="Tilkørselsflettestrækning"),Inddata!AD362=""),"Nej",IF(OR(I347="Motorvejsstrækning",I347="Frakørselsflettestrækning",I347="Tilkørselsflettestrækning"),Inddata!AD362,"Irrelevant"))</f>
        <v>Irrelevant</v>
      </c>
      <c r="AD347" s="4" t="str">
        <f>IF(AND(OR(I347="Motorvejsstrækning",I347="Frakørselsflettestrækning",I347="Tilkørselsflettestrækning"),Inddata!AE362=""),"130 km/t",IF(OR(I347="Motorvejsstrækning",I347="Frakørselsflettestrækning",I347="Tilkørselsflettestrækning"),Inddata!AE362,"Irrelevant"))</f>
        <v>Irrelevant</v>
      </c>
      <c r="AE347" s="4" t="str">
        <f>IF(AND(I347="Tilkørselsflettestrækning",Inddata!AF362=""),"Nej",IF(I347="Tilkørselsflettestrækning",Inddata!AF362,"Irrelevant"))</f>
        <v>Irrelevant</v>
      </c>
      <c r="AF347" s="4" t="str">
        <f>IF(AND(AE347="Ja",Inddata!AG362&gt;0,Inddata!AG362&lt;1.00000001),Inddata!AG362,IF(OR(AE347="Nej",AE347="Ja"),0,"Irrelevant"))</f>
        <v>Irrelevant</v>
      </c>
    </row>
    <row r="348" spans="1:32" x14ac:dyDescent="0.25">
      <c r="A348" s="4" t="str">
        <f>IF(Inddata!A363="","",Inddata!A363)</f>
        <v/>
      </c>
      <c r="B348" s="4" t="str">
        <f>IF(Inddata!B363="","",Inddata!B363)</f>
        <v/>
      </c>
      <c r="C348" s="4" t="str">
        <f>IF(Inddata!C363="","",Inddata!C363)</f>
        <v/>
      </c>
      <c r="D348" s="4" t="str">
        <f>IF(Inddata!D363="","",Inddata!D363)</f>
        <v/>
      </c>
      <c r="E348" s="4" t="str">
        <f>IF(Inddata!E363="","",Inddata!E363)</f>
        <v/>
      </c>
      <c r="F348" s="4" t="str">
        <f>IF(Inddata!F363="","",Inddata!F363)</f>
        <v/>
      </c>
      <c r="G348" s="4">
        <f>IF(Inddata!G363="","",Inddata!G363)</f>
        <v>0</v>
      </c>
      <c r="H348" s="4" t="str">
        <f>IF(Inddata!H363&gt;0.5,Inddata!H363,"")</f>
        <v/>
      </c>
      <c r="I348" s="4" t="str">
        <f>IF(Inddata!I363="","",Inddata!I363)</f>
        <v/>
      </c>
      <c r="J348" s="4" t="str">
        <f>IF(AND(OR(I348="Motorvejsstrækning",I348="Frakørselsflettestrækning",I348="Tilkørselsflettestrækning"),Inddata!K363=""),2,IF(AND(OR(I348="Motorvejsstrækning",I348="Frakørselsflettestrækning",I348="Tilkørselsflettestrækning"),Inddata!K363&gt;0.5,Inddata!K363&lt;21),Inddata!K363,"Irrelevant"))</f>
        <v>Irrelevant</v>
      </c>
      <c r="K348" s="4" t="str">
        <f>IF(AND(OR(I348="Motorvejsstrækning",I348="Frakørselsflettestrækning",I348="Tilkørselsflettestrækning",I348="Frakørselsrampe",I348="Tilkørselsrampe"),Inddata!L363=""),3.5,IF(AND(OR(I348="Motorvejsstrækning",I348="Frakørselsflettestrækning",I348="Tilkørselsflettestrækning",I348="Frakørselsrampe",I348="Tilkørselsrampe"),Inddata!L363&gt;1.5,Inddata!L363&lt;11),Inddata!L363,"Irrelevant"))</f>
        <v>Irrelevant</v>
      </c>
      <c r="L348" s="4" t="str">
        <f>IF(AND(I348="Motorvejsstrækning",Inddata!M363=""),"Nej",IF(I348="Motorvejsstrækning",Inddata!M363,"Irrelevant"))</f>
        <v>Irrelevant</v>
      </c>
      <c r="M348" s="4" t="str">
        <f>IF(AND(L348="Ja",Inddata!N363&gt;0,Inddata!N363&lt;1.00000001),Inddata!N363,IF(OR(L348="Nej",L348="Ja"),0,"Irrelevant"))</f>
        <v>Irrelevant</v>
      </c>
      <c r="N348" s="4" t="str">
        <f>IF(AND(OR(I348="Motorvejsstrækning",I348="Frakørselsflettestrækning",I348="Tilkørselsflettestrækning"),Inddata!O363=""),3,IF(AND(OR(I348="Motorvejsstrækning",I348="Frakørselsflettestrækning",I348="Tilkørselsflettestrækning"),Inddata!O363&lt;11,Inddata!O363&gt;-0.00000001),Inddata!O363,"Irrelevant"))</f>
        <v>Irrelevant</v>
      </c>
      <c r="O348" s="4" t="str">
        <f>IF(AND(OR(I348="Motorvejsstrækning",I348="Frakørselsflettestrækning",I348="Tilkørselsflettestrækning",I348="Frakørselsrampe",I348="Tilkørselsrampe"),Inddata!P363=""),0.5,IF(AND(OR(I348="Motorvejsstrækning",I348="Frakørselsflettestrækning",I348="Tilkørselsflettestrækning",I348="Frakørselsrampe",I348="Tilkørselsrampe"),Inddata!P363&gt;-0.00000001,Inddata!P363&lt;11),Inddata!P363,"Irrelevant"))</f>
        <v>Irrelevant</v>
      </c>
      <c r="P348" s="4" t="str">
        <f>IF(AND(OR(I348="Motorvejsstrækning",I348="Frakørselsflettestrækning",I348="Tilkørselsflettestrækning"),Inddata!Q363=""),5,IF(AND(OR(I348="Motorvejsstrækning",I348="Frakørselsflettestrækning",I348="Tilkørselsflettestrækning"),Inddata!Q363&gt;-0.00000001,Inddata!Q363&lt;101),Inddata!Q363,"Irrelevant"))</f>
        <v>Irrelevant</v>
      </c>
      <c r="Q348" s="4" t="str">
        <f>IF(AND(OR(I348="Motorvejsstrækning",I348="Frakørselsflettestrækning",I348="Tilkørselsflettestrækning"),Inddata!R363=""),"Lige",IF(AND(OR(I348="Motorvejsstrækning",I348="Frakørselsflettestrækning",I348="Tilkørselsflettestrækning"),Inddata!R363&gt;10),Inddata!R363,"Irrelevant"))</f>
        <v>Irrelevant</v>
      </c>
      <c r="R348" s="4" t="str">
        <f>IF(Q348="Lige",0,IF(AND(OR(I348="Motorvejsstrækning",I348="Frakørselsflettestrækning",I348="Tilkørselsflettestrækning"),OR(Inddata!S363="",Inddata!S363&gt;(G348*1000))),G348*1000,IF(AND(OR(I348="Motorvejsstrækning",I348="Frakørselsflettestrækning",I348="Tilkørselsflettestrækning"),Inddata!S363&gt;0),Inddata!S363,"Irrelevant")))</f>
        <v>Irrelevant</v>
      </c>
      <c r="S348" s="4" t="str">
        <f>IF(AND(OR(I348="Motorvejsstrækning",I348="Frakørselsflettestrækning",I348="Tilkørselsflettestrækning"),Inddata!T363=""),"Lige",IF(AND(OR(I348="Motorvejsstrækning",I348="Frakørselsflettestrækning",I348="Tilkørselsflettestrækning"),Inddata!T363&gt;10),Inddata!T363,"Irrelevant"))</f>
        <v>Irrelevant</v>
      </c>
      <c r="T348" s="4" t="str">
        <f>IF(S348="Lige",0,IF(R348="Irrelevant","Irrelevant",IF(AND(OR(I348="Motorvejsstrækning",I348="Frakørselsflettestrækning",I348="Tilkørselsflettestrækning"),OR(Inddata!U363="",Inddata!U363&gt;(G348*1000-R348))),G348*1000-R348,IF(AND(OR(I348="Motorvejsstrækning",I348="Frakørselsflettestrækning",I348="Tilkørselsflettestrækning"),Inddata!U363&gt;0),Inddata!U363,"Irrelevant"))))</f>
        <v>Irrelevant</v>
      </c>
      <c r="U348" s="4" t="str">
        <f>IF(AND(OR(I348="Motorvejsstrækning",I348="Frakørselsflettestrækning",I348="Tilkørselsflettestrækning",I348="Frakørselsrampe",I348="Tilkørselsrampe"),Inddata!V363=""),"Nej",IF(OR(I348="Motorvejsstrækning",I348="Frakørselsflettestrækning",I348="Tilkørselsflettestrækning",I348="Frakørselsrampe",I348="Tilkørselsrampe"),Inddata!V363,"Irrelevant"))</f>
        <v>Irrelevant</v>
      </c>
      <c r="V348" s="4" t="str">
        <f>IF(W348="Lige",IF(AND(OR(I348="Frakørselsrampe",I348="Tilkørselsrampe"),Inddata!W363=""),"Lige ruderrampe",IF(OR(I348="Frakørselsrampe",I348="Tilkørselsrampe"),Inddata!W363,"Irrelevant")),"Irrelevant")</f>
        <v>Irrelevant</v>
      </c>
      <c r="W348" s="4" t="str">
        <f>IF(AND(OR(I348="Frakørselsrampe",I348="Tilkørselsrampe"),Inddata!X363=""),"Lige",IF(AND(OR(I348="Frakørselsrampe",I348="Tilkørselsrampe"),Inddata!X363&gt;10),Inddata!X363,"Irrelevant"))</f>
        <v>Irrelevant</v>
      </c>
      <c r="X348" s="4" t="str">
        <f>IF(AND(OR(I348="Frakørselsrampe",I348="Tilkørselsrampe"),OR(Inddata!Y363="",Inddata!Y363&gt;(G348*1000))),G348*1000,IF(AND(OR(I348="Frakørselsrampe",I348="Tilkørselsrampe"),Inddata!Y363&gt;0),Inddata!Y363,"Irrelevant"))</f>
        <v>Irrelevant</v>
      </c>
      <c r="Y348" s="4" t="str">
        <f>IF(AND(I348="Frakørselsrampe",Inddata!Z363=""),95,IF(AND(I348="Tilkørselsrampe",Inddata!Z363=""),45,IF(AND(OR(I348="Frakørselsrampe",I348="Tilkørselsrampe"),Inddata!Z363&gt;4,Inddata!Z363&lt;200),Inddata!Z363,"Irrelevant")))</f>
        <v>Irrelevant</v>
      </c>
      <c r="Z348" s="4" t="str">
        <f>IF(AND(OR(I348="Frakørselsrampe",I348="Tilkørselsrampe"),Inddata!AA363=""),"Lige",IF(AND(OR(I348="Frakørselsrampe",I348="Tilkørselsrampe"),Inddata!AA363&gt;10),Inddata!AA363,"Irrelevant"))</f>
        <v>Irrelevant</v>
      </c>
      <c r="AA348" s="4" t="str">
        <f>IF(X348="Irrelevant","Irrelevant",IF(AND(OR(I348="Frakørselsrampe",I348="Tilkørselsrampe"),OR(Inddata!AB363="",Inddata!AB363&gt;(G348*1000-X348))),G348*1000-X348,IF(AND(OR(I348="Frakørselsrampe",I348="Tilkørselsrampe"),Inddata!AB363&gt;0),Inddata!AB363,"Irrelevant")))</f>
        <v>Irrelevant</v>
      </c>
      <c r="AB348" s="4" t="str">
        <f>IF(AND(I348="Frakørselsrampe",Inddata!AC363=""),60,IF(AND(I348="Tilkørselsrampe",Inddata!AC363=""),80,IF(AND(OR(I348="Frakørselsrampe",I348="Tilkørselsrampe"),Inddata!AC363&gt;4,Inddata!AC363&lt;200),Inddata!AC363,"Irrelevant")))</f>
        <v>Irrelevant</v>
      </c>
      <c r="AC348" s="4" t="str">
        <f>IF(AND(OR(I348="Motorvejsstrækning",I348="Frakørselsflettestrækning",I348="Tilkørselsflettestrækning"),Inddata!AD363=""),"Nej",IF(OR(I348="Motorvejsstrækning",I348="Frakørselsflettestrækning",I348="Tilkørselsflettestrækning"),Inddata!AD363,"Irrelevant"))</f>
        <v>Irrelevant</v>
      </c>
      <c r="AD348" s="4" t="str">
        <f>IF(AND(OR(I348="Motorvejsstrækning",I348="Frakørselsflettestrækning",I348="Tilkørselsflettestrækning"),Inddata!AE363=""),"130 km/t",IF(OR(I348="Motorvejsstrækning",I348="Frakørselsflettestrækning",I348="Tilkørselsflettestrækning"),Inddata!AE363,"Irrelevant"))</f>
        <v>Irrelevant</v>
      </c>
      <c r="AE348" s="4" t="str">
        <f>IF(AND(I348="Tilkørselsflettestrækning",Inddata!AF363=""),"Nej",IF(I348="Tilkørselsflettestrækning",Inddata!AF363,"Irrelevant"))</f>
        <v>Irrelevant</v>
      </c>
      <c r="AF348" s="4" t="str">
        <f>IF(AND(AE348="Ja",Inddata!AG363&gt;0,Inddata!AG363&lt;1.00000001),Inddata!AG363,IF(OR(AE348="Nej",AE348="Ja"),0,"Irrelevant"))</f>
        <v>Irrelevant</v>
      </c>
    </row>
    <row r="349" spans="1:32" x14ac:dyDescent="0.25">
      <c r="A349" s="4" t="str">
        <f>IF(Inddata!A364="","",Inddata!A364)</f>
        <v/>
      </c>
      <c r="B349" s="4" t="str">
        <f>IF(Inddata!B364="","",Inddata!B364)</f>
        <v/>
      </c>
      <c r="C349" s="4" t="str">
        <f>IF(Inddata!C364="","",Inddata!C364)</f>
        <v/>
      </c>
      <c r="D349" s="4" t="str">
        <f>IF(Inddata!D364="","",Inddata!D364)</f>
        <v/>
      </c>
      <c r="E349" s="4" t="str">
        <f>IF(Inddata!E364="","",Inddata!E364)</f>
        <v/>
      </c>
      <c r="F349" s="4" t="str">
        <f>IF(Inddata!F364="","",Inddata!F364)</f>
        <v/>
      </c>
      <c r="G349" s="4">
        <f>IF(Inddata!G364="","",Inddata!G364)</f>
        <v>0</v>
      </c>
      <c r="H349" s="4" t="str">
        <f>IF(Inddata!H364&gt;0.5,Inddata!H364,"")</f>
        <v/>
      </c>
      <c r="I349" s="4" t="str">
        <f>IF(Inddata!I364="","",Inddata!I364)</f>
        <v/>
      </c>
      <c r="J349" s="4" t="str">
        <f>IF(AND(OR(I349="Motorvejsstrækning",I349="Frakørselsflettestrækning",I349="Tilkørselsflettestrækning"),Inddata!K364=""),2,IF(AND(OR(I349="Motorvejsstrækning",I349="Frakørselsflettestrækning",I349="Tilkørselsflettestrækning"),Inddata!K364&gt;0.5,Inddata!K364&lt;21),Inddata!K364,"Irrelevant"))</f>
        <v>Irrelevant</v>
      </c>
      <c r="K349" s="4" t="str">
        <f>IF(AND(OR(I349="Motorvejsstrækning",I349="Frakørselsflettestrækning",I349="Tilkørselsflettestrækning",I349="Frakørselsrampe",I349="Tilkørselsrampe"),Inddata!L364=""),3.5,IF(AND(OR(I349="Motorvejsstrækning",I349="Frakørselsflettestrækning",I349="Tilkørselsflettestrækning",I349="Frakørselsrampe",I349="Tilkørselsrampe"),Inddata!L364&gt;1.5,Inddata!L364&lt;11),Inddata!L364,"Irrelevant"))</f>
        <v>Irrelevant</v>
      </c>
      <c r="L349" s="4" t="str">
        <f>IF(AND(I349="Motorvejsstrækning",Inddata!M364=""),"Nej",IF(I349="Motorvejsstrækning",Inddata!M364,"Irrelevant"))</f>
        <v>Irrelevant</v>
      </c>
      <c r="M349" s="4" t="str">
        <f>IF(AND(L349="Ja",Inddata!N364&gt;0,Inddata!N364&lt;1.00000001),Inddata!N364,IF(OR(L349="Nej",L349="Ja"),0,"Irrelevant"))</f>
        <v>Irrelevant</v>
      </c>
      <c r="N349" s="4" t="str">
        <f>IF(AND(OR(I349="Motorvejsstrækning",I349="Frakørselsflettestrækning",I349="Tilkørselsflettestrækning"),Inddata!O364=""),3,IF(AND(OR(I349="Motorvejsstrækning",I349="Frakørselsflettestrækning",I349="Tilkørselsflettestrækning"),Inddata!O364&lt;11,Inddata!O364&gt;-0.00000001),Inddata!O364,"Irrelevant"))</f>
        <v>Irrelevant</v>
      </c>
      <c r="O349" s="4" t="str">
        <f>IF(AND(OR(I349="Motorvejsstrækning",I349="Frakørselsflettestrækning",I349="Tilkørselsflettestrækning",I349="Frakørselsrampe",I349="Tilkørselsrampe"),Inddata!P364=""),0.5,IF(AND(OR(I349="Motorvejsstrækning",I349="Frakørselsflettestrækning",I349="Tilkørselsflettestrækning",I349="Frakørselsrampe",I349="Tilkørselsrampe"),Inddata!P364&gt;-0.00000001,Inddata!P364&lt;11),Inddata!P364,"Irrelevant"))</f>
        <v>Irrelevant</v>
      </c>
      <c r="P349" s="4" t="str">
        <f>IF(AND(OR(I349="Motorvejsstrækning",I349="Frakørselsflettestrækning",I349="Tilkørselsflettestrækning"),Inddata!Q364=""),5,IF(AND(OR(I349="Motorvejsstrækning",I349="Frakørselsflettestrækning",I349="Tilkørselsflettestrækning"),Inddata!Q364&gt;-0.00000001,Inddata!Q364&lt;101),Inddata!Q364,"Irrelevant"))</f>
        <v>Irrelevant</v>
      </c>
      <c r="Q349" s="4" t="str">
        <f>IF(AND(OR(I349="Motorvejsstrækning",I349="Frakørselsflettestrækning",I349="Tilkørselsflettestrækning"),Inddata!R364=""),"Lige",IF(AND(OR(I349="Motorvejsstrækning",I349="Frakørselsflettestrækning",I349="Tilkørselsflettestrækning"),Inddata!R364&gt;10),Inddata!R364,"Irrelevant"))</f>
        <v>Irrelevant</v>
      </c>
      <c r="R349" s="4" t="str">
        <f>IF(Q349="Lige",0,IF(AND(OR(I349="Motorvejsstrækning",I349="Frakørselsflettestrækning",I349="Tilkørselsflettestrækning"),OR(Inddata!S364="",Inddata!S364&gt;(G349*1000))),G349*1000,IF(AND(OR(I349="Motorvejsstrækning",I349="Frakørselsflettestrækning",I349="Tilkørselsflettestrækning"),Inddata!S364&gt;0),Inddata!S364,"Irrelevant")))</f>
        <v>Irrelevant</v>
      </c>
      <c r="S349" s="4" t="str">
        <f>IF(AND(OR(I349="Motorvejsstrækning",I349="Frakørselsflettestrækning",I349="Tilkørselsflettestrækning"),Inddata!T364=""),"Lige",IF(AND(OR(I349="Motorvejsstrækning",I349="Frakørselsflettestrækning",I349="Tilkørselsflettestrækning"),Inddata!T364&gt;10),Inddata!T364,"Irrelevant"))</f>
        <v>Irrelevant</v>
      </c>
      <c r="T349" s="4" t="str">
        <f>IF(S349="Lige",0,IF(R349="Irrelevant","Irrelevant",IF(AND(OR(I349="Motorvejsstrækning",I349="Frakørselsflettestrækning",I349="Tilkørselsflettestrækning"),OR(Inddata!U364="",Inddata!U364&gt;(G349*1000-R349))),G349*1000-R349,IF(AND(OR(I349="Motorvejsstrækning",I349="Frakørselsflettestrækning",I349="Tilkørselsflettestrækning"),Inddata!U364&gt;0),Inddata!U364,"Irrelevant"))))</f>
        <v>Irrelevant</v>
      </c>
      <c r="U349" s="4" t="str">
        <f>IF(AND(OR(I349="Motorvejsstrækning",I349="Frakørselsflettestrækning",I349="Tilkørselsflettestrækning",I349="Frakørselsrampe",I349="Tilkørselsrampe"),Inddata!V364=""),"Nej",IF(OR(I349="Motorvejsstrækning",I349="Frakørselsflettestrækning",I349="Tilkørselsflettestrækning",I349="Frakørselsrampe",I349="Tilkørselsrampe"),Inddata!V364,"Irrelevant"))</f>
        <v>Irrelevant</v>
      </c>
      <c r="V349" s="4" t="str">
        <f>IF(W349="Lige",IF(AND(OR(I349="Frakørselsrampe",I349="Tilkørselsrampe"),Inddata!W364=""),"Lige ruderrampe",IF(OR(I349="Frakørselsrampe",I349="Tilkørselsrampe"),Inddata!W364,"Irrelevant")),"Irrelevant")</f>
        <v>Irrelevant</v>
      </c>
      <c r="W349" s="4" t="str">
        <f>IF(AND(OR(I349="Frakørselsrampe",I349="Tilkørselsrampe"),Inddata!X364=""),"Lige",IF(AND(OR(I349="Frakørselsrampe",I349="Tilkørselsrampe"),Inddata!X364&gt;10),Inddata!X364,"Irrelevant"))</f>
        <v>Irrelevant</v>
      </c>
      <c r="X349" s="4" t="str">
        <f>IF(AND(OR(I349="Frakørselsrampe",I349="Tilkørselsrampe"),OR(Inddata!Y364="",Inddata!Y364&gt;(G349*1000))),G349*1000,IF(AND(OR(I349="Frakørselsrampe",I349="Tilkørselsrampe"),Inddata!Y364&gt;0),Inddata!Y364,"Irrelevant"))</f>
        <v>Irrelevant</v>
      </c>
      <c r="Y349" s="4" t="str">
        <f>IF(AND(I349="Frakørselsrampe",Inddata!Z364=""),95,IF(AND(I349="Tilkørselsrampe",Inddata!Z364=""),45,IF(AND(OR(I349="Frakørselsrampe",I349="Tilkørselsrampe"),Inddata!Z364&gt;4,Inddata!Z364&lt;200),Inddata!Z364,"Irrelevant")))</f>
        <v>Irrelevant</v>
      </c>
      <c r="Z349" s="4" t="str">
        <f>IF(AND(OR(I349="Frakørselsrampe",I349="Tilkørselsrampe"),Inddata!AA364=""),"Lige",IF(AND(OR(I349="Frakørselsrampe",I349="Tilkørselsrampe"),Inddata!AA364&gt;10),Inddata!AA364,"Irrelevant"))</f>
        <v>Irrelevant</v>
      </c>
      <c r="AA349" s="4" t="str">
        <f>IF(X349="Irrelevant","Irrelevant",IF(AND(OR(I349="Frakørselsrampe",I349="Tilkørselsrampe"),OR(Inddata!AB364="",Inddata!AB364&gt;(G349*1000-X349))),G349*1000-X349,IF(AND(OR(I349="Frakørselsrampe",I349="Tilkørselsrampe"),Inddata!AB364&gt;0),Inddata!AB364,"Irrelevant")))</f>
        <v>Irrelevant</v>
      </c>
      <c r="AB349" s="4" t="str">
        <f>IF(AND(I349="Frakørselsrampe",Inddata!AC364=""),60,IF(AND(I349="Tilkørselsrampe",Inddata!AC364=""),80,IF(AND(OR(I349="Frakørselsrampe",I349="Tilkørselsrampe"),Inddata!AC364&gt;4,Inddata!AC364&lt;200),Inddata!AC364,"Irrelevant")))</f>
        <v>Irrelevant</v>
      </c>
      <c r="AC349" s="4" t="str">
        <f>IF(AND(OR(I349="Motorvejsstrækning",I349="Frakørselsflettestrækning",I349="Tilkørselsflettestrækning"),Inddata!AD364=""),"Nej",IF(OR(I349="Motorvejsstrækning",I349="Frakørselsflettestrækning",I349="Tilkørselsflettestrækning"),Inddata!AD364,"Irrelevant"))</f>
        <v>Irrelevant</v>
      </c>
      <c r="AD349" s="4" t="str">
        <f>IF(AND(OR(I349="Motorvejsstrækning",I349="Frakørselsflettestrækning",I349="Tilkørselsflettestrækning"),Inddata!AE364=""),"130 km/t",IF(OR(I349="Motorvejsstrækning",I349="Frakørselsflettestrækning",I349="Tilkørselsflettestrækning"),Inddata!AE364,"Irrelevant"))</f>
        <v>Irrelevant</v>
      </c>
      <c r="AE349" s="4" t="str">
        <f>IF(AND(I349="Tilkørselsflettestrækning",Inddata!AF364=""),"Nej",IF(I349="Tilkørselsflettestrækning",Inddata!AF364,"Irrelevant"))</f>
        <v>Irrelevant</v>
      </c>
      <c r="AF349" s="4" t="str">
        <f>IF(AND(AE349="Ja",Inddata!AG364&gt;0,Inddata!AG364&lt;1.00000001),Inddata!AG364,IF(OR(AE349="Nej",AE349="Ja"),0,"Irrelevant"))</f>
        <v>Irrelevant</v>
      </c>
    </row>
    <row r="350" spans="1:32" x14ac:dyDescent="0.25">
      <c r="A350" s="4" t="str">
        <f>IF(Inddata!A365="","",Inddata!A365)</f>
        <v/>
      </c>
      <c r="B350" s="4" t="str">
        <f>IF(Inddata!B365="","",Inddata!B365)</f>
        <v/>
      </c>
      <c r="C350" s="4" t="str">
        <f>IF(Inddata!C365="","",Inddata!C365)</f>
        <v/>
      </c>
      <c r="D350" s="4" t="str">
        <f>IF(Inddata!D365="","",Inddata!D365)</f>
        <v/>
      </c>
      <c r="E350" s="4" t="str">
        <f>IF(Inddata!E365="","",Inddata!E365)</f>
        <v/>
      </c>
      <c r="F350" s="4" t="str">
        <f>IF(Inddata!F365="","",Inddata!F365)</f>
        <v/>
      </c>
      <c r="G350" s="4">
        <f>IF(Inddata!G365="","",Inddata!G365)</f>
        <v>0</v>
      </c>
      <c r="H350" s="4" t="str">
        <f>IF(Inddata!H365&gt;0.5,Inddata!H365,"")</f>
        <v/>
      </c>
      <c r="I350" s="4" t="str">
        <f>IF(Inddata!I365="","",Inddata!I365)</f>
        <v/>
      </c>
      <c r="J350" s="4" t="str">
        <f>IF(AND(OR(I350="Motorvejsstrækning",I350="Frakørselsflettestrækning",I350="Tilkørselsflettestrækning"),Inddata!K365=""),2,IF(AND(OR(I350="Motorvejsstrækning",I350="Frakørselsflettestrækning",I350="Tilkørselsflettestrækning"),Inddata!K365&gt;0.5,Inddata!K365&lt;21),Inddata!K365,"Irrelevant"))</f>
        <v>Irrelevant</v>
      </c>
      <c r="K350" s="4" t="str">
        <f>IF(AND(OR(I350="Motorvejsstrækning",I350="Frakørselsflettestrækning",I350="Tilkørselsflettestrækning",I350="Frakørselsrampe",I350="Tilkørselsrampe"),Inddata!L365=""),3.5,IF(AND(OR(I350="Motorvejsstrækning",I350="Frakørselsflettestrækning",I350="Tilkørselsflettestrækning",I350="Frakørselsrampe",I350="Tilkørselsrampe"),Inddata!L365&gt;1.5,Inddata!L365&lt;11),Inddata!L365,"Irrelevant"))</f>
        <v>Irrelevant</v>
      </c>
      <c r="L350" s="4" t="str">
        <f>IF(AND(I350="Motorvejsstrækning",Inddata!M365=""),"Nej",IF(I350="Motorvejsstrækning",Inddata!M365,"Irrelevant"))</f>
        <v>Irrelevant</v>
      </c>
      <c r="M350" s="4" t="str">
        <f>IF(AND(L350="Ja",Inddata!N365&gt;0,Inddata!N365&lt;1.00000001),Inddata!N365,IF(OR(L350="Nej",L350="Ja"),0,"Irrelevant"))</f>
        <v>Irrelevant</v>
      </c>
      <c r="N350" s="4" t="str">
        <f>IF(AND(OR(I350="Motorvejsstrækning",I350="Frakørselsflettestrækning",I350="Tilkørselsflettestrækning"),Inddata!O365=""),3,IF(AND(OR(I350="Motorvejsstrækning",I350="Frakørselsflettestrækning",I350="Tilkørselsflettestrækning"),Inddata!O365&lt;11,Inddata!O365&gt;-0.00000001),Inddata!O365,"Irrelevant"))</f>
        <v>Irrelevant</v>
      </c>
      <c r="O350" s="4" t="str">
        <f>IF(AND(OR(I350="Motorvejsstrækning",I350="Frakørselsflettestrækning",I350="Tilkørselsflettestrækning",I350="Frakørselsrampe",I350="Tilkørselsrampe"),Inddata!P365=""),0.5,IF(AND(OR(I350="Motorvejsstrækning",I350="Frakørselsflettestrækning",I350="Tilkørselsflettestrækning",I350="Frakørselsrampe",I350="Tilkørselsrampe"),Inddata!P365&gt;-0.00000001,Inddata!P365&lt;11),Inddata!P365,"Irrelevant"))</f>
        <v>Irrelevant</v>
      </c>
      <c r="P350" s="4" t="str">
        <f>IF(AND(OR(I350="Motorvejsstrækning",I350="Frakørselsflettestrækning",I350="Tilkørselsflettestrækning"),Inddata!Q365=""),5,IF(AND(OR(I350="Motorvejsstrækning",I350="Frakørselsflettestrækning",I350="Tilkørselsflettestrækning"),Inddata!Q365&gt;-0.00000001,Inddata!Q365&lt;101),Inddata!Q365,"Irrelevant"))</f>
        <v>Irrelevant</v>
      </c>
      <c r="Q350" s="4" t="str">
        <f>IF(AND(OR(I350="Motorvejsstrækning",I350="Frakørselsflettestrækning",I350="Tilkørselsflettestrækning"),Inddata!R365=""),"Lige",IF(AND(OR(I350="Motorvejsstrækning",I350="Frakørselsflettestrækning",I350="Tilkørselsflettestrækning"),Inddata!R365&gt;10),Inddata!R365,"Irrelevant"))</f>
        <v>Irrelevant</v>
      </c>
      <c r="R350" s="4" t="str">
        <f>IF(Q350="Lige",0,IF(AND(OR(I350="Motorvejsstrækning",I350="Frakørselsflettestrækning",I350="Tilkørselsflettestrækning"),OR(Inddata!S365="",Inddata!S365&gt;(G350*1000))),G350*1000,IF(AND(OR(I350="Motorvejsstrækning",I350="Frakørselsflettestrækning",I350="Tilkørselsflettestrækning"),Inddata!S365&gt;0),Inddata!S365,"Irrelevant")))</f>
        <v>Irrelevant</v>
      </c>
      <c r="S350" s="4" t="str">
        <f>IF(AND(OR(I350="Motorvejsstrækning",I350="Frakørselsflettestrækning",I350="Tilkørselsflettestrækning"),Inddata!T365=""),"Lige",IF(AND(OR(I350="Motorvejsstrækning",I350="Frakørselsflettestrækning",I350="Tilkørselsflettestrækning"),Inddata!T365&gt;10),Inddata!T365,"Irrelevant"))</f>
        <v>Irrelevant</v>
      </c>
      <c r="T350" s="4" t="str">
        <f>IF(S350="Lige",0,IF(R350="Irrelevant","Irrelevant",IF(AND(OR(I350="Motorvejsstrækning",I350="Frakørselsflettestrækning",I350="Tilkørselsflettestrækning"),OR(Inddata!U365="",Inddata!U365&gt;(G350*1000-R350))),G350*1000-R350,IF(AND(OR(I350="Motorvejsstrækning",I350="Frakørselsflettestrækning",I350="Tilkørselsflettestrækning"),Inddata!U365&gt;0),Inddata!U365,"Irrelevant"))))</f>
        <v>Irrelevant</v>
      </c>
      <c r="U350" s="4" t="str">
        <f>IF(AND(OR(I350="Motorvejsstrækning",I350="Frakørselsflettestrækning",I350="Tilkørselsflettestrækning",I350="Frakørselsrampe",I350="Tilkørselsrampe"),Inddata!V365=""),"Nej",IF(OR(I350="Motorvejsstrækning",I350="Frakørselsflettestrækning",I350="Tilkørselsflettestrækning",I350="Frakørselsrampe",I350="Tilkørselsrampe"),Inddata!V365,"Irrelevant"))</f>
        <v>Irrelevant</v>
      </c>
      <c r="V350" s="4" t="str">
        <f>IF(W350="Lige",IF(AND(OR(I350="Frakørselsrampe",I350="Tilkørselsrampe"),Inddata!W365=""),"Lige ruderrampe",IF(OR(I350="Frakørselsrampe",I350="Tilkørselsrampe"),Inddata!W365,"Irrelevant")),"Irrelevant")</f>
        <v>Irrelevant</v>
      </c>
      <c r="W350" s="4" t="str">
        <f>IF(AND(OR(I350="Frakørselsrampe",I350="Tilkørselsrampe"),Inddata!X365=""),"Lige",IF(AND(OR(I350="Frakørselsrampe",I350="Tilkørselsrampe"),Inddata!X365&gt;10),Inddata!X365,"Irrelevant"))</f>
        <v>Irrelevant</v>
      </c>
      <c r="X350" s="4" t="str">
        <f>IF(AND(OR(I350="Frakørselsrampe",I350="Tilkørselsrampe"),OR(Inddata!Y365="",Inddata!Y365&gt;(G350*1000))),G350*1000,IF(AND(OR(I350="Frakørselsrampe",I350="Tilkørselsrampe"),Inddata!Y365&gt;0),Inddata!Y365,"Irrelevant"))</f>
        <v>Irrelevant</v>
      </c>
      <c r="Y350" s="4" t="str">
        <f>IF(AND(I350="Frakørselsrampe",Inddata!Z365=""),95,IF(AND(I350="Tilkørselsrampe",Inddata!Z365=""),45,IF(AND(OR(I350="Frakørselsrampe",I350="Tilkørselsrampe"),Inddata!Z365&gt;4,Inddata!Z365&lt;200),Inddata!Z365,"Irrelevant")))</f>
        <v>Irrelevant</v>
      </c>
      <c r="Z350" s="4" t="str">
        <f>IF(AND(OR(I350="Frakørselsrampe",I350="Tilkørselsrampe"),Inddata!AA365=""),"Lige",IF(AND(OR(I350="Frakørselsrampe",I350="Tilkørselsrampe"),Inddata!AA365&gt;10),Inddata!AA365,"Irrelevant"))</f>
        <v>Irrelevant</v>
      </c>
      <c r="AA350" s="4" t="str">
        <f>IF(X350="Irrelevant","Irrelevant",IF(AND(OR(I350="Frakørselsrampe",I350="Tilkørselsrampe"),OR(Inddata!AB365="",Inddata!AB365&gt;(G350*1000-X350))),G350*1000-X350,IF(AND(OR(I350="Frakørselsrampe",I350="Tilkørselsrampe"),Inddata!AB365&gt;0),Inddata!AB365,"Irrelevant")))</f>
        <v>Irrelevant</v>
      </c>
      <c r="AB350" s="4" t="str">
        <f>IF(AND(I350="Frakørselsrampe",Inddata!AC365=""),60,IF(AND(I350="Tilkørselsrampe",Inddata!AC365=""),80,IF(AND(OR(I350="Frakørselsrampe",I350="Tilkørselsrampe"),Inddata!AC365&gt;4,Inddata!AC365&lt;200),Inddata!AC365,"Irrelevant")))</f>
        <v>Irrelevant</v>
      </c>
      <c r="AC350" s="4" t="str">
        <f>IF(AND(OR(I350="Motorvejsstrækning",I350="Frakørselsflettestrækning",I350="Tilkørselsflettestrækning"),Inddata!AD365=""),"Nej",IF(OR(I350="Motorvejsstrækning",I350="Frakørselsflettestrækning",I350="Tilkørselsflettestrækning"),Inddata!AD365,"Irrelevant"))</f>
        <v>Irrelevant</v>
      </c>
      <c r="AD350" s="4" t="str">
        <f>IF(AND(OR(I350="Motorvejsstrækning",I350="Frakørselsflettestrækning",I350="Tilkørselsflettestrækning"),Inddata!AE365=""),"130 km/t",IF(OR(I350="Motorvejsstrækning",I350="Frakørselsflettestrækning",I350="Tilkørselsflettestrækning"),Inddata!AE365,"Irrelevant"))</f>
        <v>Irrelevant</v>
      </c>
      <c r="AE350" s="4" t="str">
        <f>IF(AND(I350="Tilkørselsflettestrækning",Inddata!AF365=""),"Nej",IF(I350="Tilkørselsflettestrækning",Inddata!AF365,"Irrelevant"))</f>
        <v>Irrelevant</v>
      </c>
      <c r="AF350" s="4" t="str">
        <f>IF(AND(AE350="Ja",Inddata!AG365&gt;0,Inddata!AG365&lt;1.00000001),Inddata!AG365,IF(OR(AE350="Nej",AE350="Ja"),0,"Irrelevant"))</f>
        <v>Irrelevant</v>
      </c>
    </row>
    <row r="351" spans="1:32" x14ac:dyDescent="0.25">
      <c r="A351" s="4" t="str">
        <f>IF(Inddata!A366="","",Inddata!A366)</f>
        <v/>
      </c>
      <c r="B351" s="4" t="str">
        <f>IF(Inddata!B366="","",Inddata!B366)</f>
        <v/>
      </c>
      <c r="C351" s="4" t="str">
        <f>IF(Inddata!C366="","",Inddata!C366)</f>
        <v/>
      </c>
      <c r="D351" s="4" t="str">
        <f>IF(Inddata!D366="","",Inddata!D366)</f>
        <v/>
      </c>
      <c r="E351" s="4" t="str">
        <f>IF(Inddata!E366="","",Inddata!E366)</f>
        <v/>
      </c>
      <c r="F351" s="4" t="str">
        <f>IF(Inddata!F366="","",Inddata!F366)</f>
        <v/>
      </c>
      <c r="G351" s="4">
        <f>IF(Inddata!G366="","",Inddata!G366)</f>
        <v>0</v>
      </c>
      <c r="H351" s="4" t="str">
        <f>IF(Inddata!H366&gt;0.5,Inddata!H366,"")</f>
        <v/>
      </c>
      <c r="I351" s="4" t="str">
        <f>IF(Inddata!I366="","",Inddata!I366)</f>
        <v/>
      </c>
      <c r="J351" s="4" t="str">
        <f>IF(AND(OR(I351="Motorvejsstrækning",I351="Frakørselsflettestrækning",I351="Tilkørselsflettestrækning"),Inddata!K366=""),2,IF(AND(OR(I351="Motorvejsstrækning",I351="Frakørselsflettestrækning",I351="Tilkørselsflettestrækning"),Inddata!K366&gt;0.5,Inddata!K366&lt;21),Inddata!K366,"Irrelevant"))</f>
        <v>Irrelevant</v>
      </c>
      <c r="K351" s="4" t="str">
        <f>IF(AND(OR(I351="Motorvejsstrækning",I351="Frakørselsflettestrækning",I351="Tilkørselsflettestrækning",I351="Frakørselsrampe",I351="Tilkørselsrampe"),Inddata!L366=""),3.5,IF(AND(OR(I351="Motorvejsstrækning",I351="Frakørselsflettestrækning",I351="Tilkørselsflettestrækning",I351="Frakørselsrampe",I351="Tilkørselsrampe"),Inddata!L366&gt;1.5,Inddata!L366&lt;11),Inddata!L366,"Irrelevant"))</f>
        <v>Irrelevant</v>
      </c>
      <c r="L351" s="4" t="str">
        <f>IF(AND(I351="Motorvejsstrækning",Inddata!M366=""),"Nej",IF(I351="Motorvejsstrækning",Inddata!M366,"Irrelevant"))</f>
        <v>Irrelevant</v>
      </c>
      <c r="M351" s="4" t="str">
        <f>IF(AND(L351="Ja",Inddata!N366&gt;0,Inddata!N366&lt;1.00000001),Inddata!N366,IF(OR(L351="Nej",L351="Ja"),0,"Irrelevant"))</f>
        <v>Irrelevant</v>
      </c>
      <c r="N351" s="4" t="str">
        <f>IF(AND(OR(I351="Motorvejsstrækning",I351="Frakørselsflettestrækning",I351="Tilkørselsflettestrækning"),Inddata!O366=""),3,IF(AND(OR(I351="Motorvejsstrækning",I351="Frakørselsflettestrækning",I351="Tilkørselsflettestrækning"),Inddata!O366&lt;11,Inddata!O366&gt;-0.00000001),Inddata!O366,"Irrelevant"))</f>
        <v>Irrelevant</v>
      </c>
      <c r="O351" s="4" t="str">
        <f>IF(AND(OR(I351="Motorvejsstrækning",I351="Frakørselsflettestrækning",I351="Tilkørselsflettestrækning",I351="Frakørselsrampe",I351="Tilkørselsrampe"),Inddata!P366=""),0.5,IF(AND(OR(I351="Motorvejsstrækning",I351="Frakørselsflettestrækning",I351="Tilkørselsflettestrækning",I351="Frakørselsrampe",I351="Tilkørselsrampe"),Inddata!P366&gt;-0.00000001,Inddata!P366&lt;11),Inddata!P366,"Irrelevant"))</f>
        <v>Irrelevant</v>
      </c>
      <c r="P351" s="4" t="str">
        <f>IF(AND(OR(I351="Motorvejsstrækning",I351="Frakørselsflettestrækning",I351="Tilkørselsflettestrækning"),Inddata!Q366=""),5,IF(AND(OR(I351="Motorvejsstrækning",I351="Frakørselsflettestrækning",I351="Tilkørselsflettestrækning"),Inddata!Q366&gt;-0.00000001,Inddata!Q366&lt;101),Inddata!Q366,"Irrelevant"))</f>
        <v>Irrelevant</v>
      </c>
      <c r="Q351" s="4" t="str">
        <f>IF(AND(OR(I351="Motorvejsstrækning",I351="Frakørselsflettestrækning",I351="Tilkørselsflettestrækning"),Inddata!R366=""),"Lige",IF(AND(OR(I351="Motorvejsstrækning",I351="Frakørselsflettestrækning",I351="Tilkørselsflettestrækning"),Inddata!R366&gt;10),Inddata!R366,"Irrelevant"))</f>
        <v>Irrelevant</v>
      </c>
      <c r="R351" s="4" t="str">
        <f>IF(Q351="Lige",0,IF(AND(OR(I351="Motorvejsstrækning",I351="Frakørselsflettestrækning",I351="Tilkørselsflettestrækning"),OR(Inddata!S366="",Inddata!S366&gt;(G351*1000))),G351*1000,IF(AND(OR(I351="Motorvejsstrækning",I351="Frakørselsflettestrækning",I351="Tilkørselsflettestrækning"),Inddata!S366&gt;0),Inddata!S366,"Irrelevant")))</f>
        <v>Irrelevant</v>
      </c>
      <c r="S351" s="4" t="str">
        <f>IF(AND(OR(I351="Motorvejsstrækning",I351="Frakørselsflettestrækning",I351="Tilkørselsflettestrækning"),Inddata!T366=""),"Lige",IF(AND(OR(I351="Motorvejsstrækning",I351="Frakørselsflettestrækning",I351="Tilkørselsflettestrækning"),Inddata!T366&gt;10),Inddata!T366,"Irrelevant"))</f>
        <v>Irrelevant</v>
      </c>
      <c r="T351" s="4" t="str">
        <f>IF(S351="Lige",0,IF(R351="Irrelevant","Irrelevant",IF(AND(OR(I351="Motorvejsstrækning",I351="Frakørselsflettestrækning",I351="Tilkørselsflettestrækning"),OR(Inddata!U366="",Inddata!U366&gt;(G351*1000-R351))),G351*1000-R351,IF(AND(OR(I351="Motorvejsstrækning",I351="Frakørselsflettestrækning",I351="Tilkørselsflettestrækning"),Inddata!U366&gt;0),Inddata!U366,"Irrelevant"))))</f>
        <v>Irrelevant</v>
      </c>
      <c r="U351" s="4" t="str">
        <f>IF(AND(OR(I351="Motorvejsstrækning",I351="Frakørselsflettestrækning",I351="Tilkørselsflettestrækning",I351="Frakørselsrampe",I351="Tilkørselsrampe"),Inddata!V366=""),"Nej",IF(OR(I351="Motorvejsstrækning",I351="Frakørselsflettestrækning",I351="Tilkørselsflettestrækning",I351="Frakørselsrampe",I351="Tilkørselsrampe"),Inddata!V366,"Irrelevant"))</f>
        <v>Irrelevant</v>
      </c>
      <c r="V351" s="4" t="str">
        <f>IF(W351="Lige",IF(AND(OR(I351="Frakørselsrampe",I351="Tilkørselsrampe"),Inddata!W366=""),"Lige ruderrampe",IF(OR(I351="Frakørselsrampe",I351="Tilkørselsrampe"),Inddata!W366,"Irrelevant")),"Irrelevant")</f>
        <v>Irrelevant</v>
      </c>
      <c r="W351" s="4" t="str">
        <f>IF(AND(OR(I351="Frakørselsrampe",I351="Tilkørselsrampe"),Inddata!X366=""),"Lige",IF(AND(OR(I351="Frakørselsrampe",I351="Tilkørselsrampe"),Inddata!X366&gt;10),Inddata!X366,"Irrelevant"))</f>
        <v>Irrelevant</v>
      </c>
      <c r="X351" s="4" t="str">
        <f>IF(AND(OR(I351="Frakørselsrampe",I351="Tilkørselsrampe"),OR(Inddata!Y366="",Inddata!Y366&gt;(G351*1000))),G351*1000,IF(AND(OR(I351="Frakørselsrampe",I351="Tilkørselsrampe"),Inddata!Y366&gt;0),Inddata!Y366,"Irrelevant"))</f>
        <v>Irrelevant</v>
      </c>
      <c r="Y351" s="4" t="str">
        <f>IF(AND(I351="Frakørselsrampe",Inddata!Z366=""),95,IF(AND(I351="Tilkørselsrampe",Inddata!Z366=""),45,IF(AND(OR(I351="Frakørselsrampe",I351="Tilkørselsrampe"),Inddata!Z366&gt;4,Inddata!Z366&lt;200),Inddata!Z366,"Irrelevant")))</f>
        <v>Irrelevant</v>
      </c>
      <c r="Z351" s="4" t="str">
        <f>IF(AND(OR(I351="Frakørselsrampe",I351="Tilkørselsrampe"),Inddata!AA366=""),"Lige",IF(AND(OR(I351="Frakørselsrampe",I351="Tilkørselsrampe"),Inddata!AA366&gt;10),Inddata!AA366,"Irrelevant"))</f>
        <v>Irrelevant</v>
      </c>
      <c r="AA351" s="4" t="str">
        <f>IF(X351="Irrelevant","Irrelevant",IF(AND(OR(I351="Frakørselsrampe",I351="Tilkørselsrampe"),OR(Inddata!AB366="",Inddata!AB366&gt;(G351*1000-X351))),G351*1000-X351,IF(AND(OR(I351="Frakørselsrampe",I351="Tilkørselsrampe"),Inddata!AB366&gt;0),Inddata!AB366,"Irrelevant")))</f>
        <v>Irrelevant</v>
      </c>
      <c r="AB351" s="4" t="str">
        <f>IF(AND(I351="Frakørselsrampe",Inddata!AC366=""),60,IF(AND(I351="Tilkørselsrampe",Inddata!AC366=""),80,IF(AND(OR(I351="Frakørselsrampe",I351="Tilkørselsrampe"),Inddata!AC366&gt;4,Inddata!AC366&lt;200),Inddata!AC366,"Irrelevant")))</f>
        <v>Irrelevant</v>
      </c>
      <c r="AC351" s="4" t="str">
        <f>IF(AND(OR(I351="Motorvejsstrækning",I351="Frakørselsflettestrækning",I351="Tilkørselsflettestrækning"),Inddata!AD366=""),"Nej",IF(OR(I351="Motorvejsstrækning",I351="Frakørselsflettestrækning",I351="Tilkørselsflettestrækning"),Inddata!AD366,"Irrelevant"))</f>
        <v>Irrelevant</v>
      </c>
      <c r="AD351" s="4" t="str">
        <f>IF(AND(OR(I351="Motorvejsstrækning",I351="Frakørselsflettestrækning",I351="Tilkørselsflettestrækning"),Inddata!AE366=""),"130 km/t",IF(OR(I351="Motorvejsstrækning",I351="Frakørselsflettestrækning",I351="Tilkørselsflettestrækning"),Inddata!AE366,"Irrelevant"))</f>
        <v>Irrelevant</v>
      </c>
      <c r="AE351" s="4" t="str">
        <f>IF(AND(I351="Tilkørselsflettestrækning",Inddata!AF366=""),"Nej",IF(I351="Tilkørselsflettestrækning",Inddata!AF366,"Irrelevant"))</f>
        <v>Irrelevant</v>
      </c>
      <c r="AF351" s="4" t="str">
        <f>IF(AND(AE351="Ja",Inddata!AG366&gt;0,Inddata!AG366&lt;1.00000001),Inddata!AG366,IF(OR(AE351="Nej",AE351="Ja"),0,"Irrelevant"))</f>
        <v>Irrelevant</v>
      </c>
    </row>
    <row r="352" spans="1:32" x14ac:dyDescent="0.25">
      <c r="A352" s="4" t="str">
        <f>IF(Inddata!A367="","",Inddata!A367)</f>
        <v/>
      </c>
      <c r="B352" s="4" t="str">
        <f>IF(Inddata!B367="","",Inddata!B367)</f>
        <v/>
      </c>
      <c r="C352" s="4" t="str">
        <f>IF(Inddata!C367="","",Inddata!C367)</f>
        <v/>
      </c>
      <c r="D352" s="4" t="str">
        <f>IF(Inddata!D367="","",Inddata!D367)</f>
        <v/>
      </c>
      <c r="E352" s="4" t="str">
        <f>IF(Inddata!E367="","",Inddata!E367)</f>
        <v/>
      </c>
      <c r="F352" s="4" t="str">
        <f>IF(Inddata!F367="","",Inddata!F367)</f>
        <v/>
      </c>
      <c r="G352" s="4">
        <f>IF(Inddata!G367="","",Inddata!G367)</f>
        <v>0</v>
      </c>
      <c r="H352" s="4" t="str">
        <f>IF(Inddata!H367&gt;0.5,Inddata!H367,"")</f>
        <v/>
      </c>
      <c r="I352" s="4" t="str">
        <f>IF(Inddata!I367="","",Inddata!I367)</f>
        <v/>
      </c>
      <c r="J352" s="4" t="str">
        <f>IF(AND(OR(I352="Motorvejsstrækning",I352="Frakørselsflettestrækning",I352="Tilkørselsflettestrækning"),Inddata!K367=""),2,IF(AND(OR(I352="Motorvejsstrækning",I352="Frakørselsflettestrækning",I352="Tilkørselsflettestrækning"),Inddata!K367&gt;0.5,Inddata!K367&lt;21),Inddata!K367,"Irrelevant"))</f>
        <v>Irrelevant</v>
      </c>
      <c r="K352" s="4" t="str">
        <f>IF(AND(OR(I352="Motorvejsstrækning",I352="Frakørselsflettestrækning",I352="Tilkørselsflettestrækning",I352="Frakørselsrampe",I352="Tilkørselsrampe"),Inddata!L367=""),3.5,IF(AND(OR(I352="Motorvejsstrækning",I352="Frakørselsflettestrækning",I352="Tilkørselsflettestrækning",I352="Frakørselsrampe",I352="Tilkørselsrampe"),Inddata!L367&gt;1.5,Inddata!L367&lt;11),Inddata!L367,"Irrelevant"))</f>
        <v>Irrelevant</v>
      </c>
      <c r="L352" s="4" t="str">
        <f>IF(AND(I352="Motorvejsstrækning",Inddata!M367=""),"Nej",IF(I352="Motorvejsstrækning",Inddata!M367,"Irrelevant"))</f>
        <v>Irrelevant</v>
      </c>
      <c r="M352" s="4" t="str">
        <f>IF(AND(L352="Ja",Inddata!N367&gt;0,Inddata!N367&lt;1.00000001),Inddata!N367,IF(OR(L352="Nej",L352="Ja"),0,"Irrelevant"))</f>
        <v>Irrelevant</v>
      </c>
      <c r="N352" s="4" t="str">
        <f>IF(AND(OR(I352="Motorvejsstrækning",I352="Frakørselsflettestrækning",I352="Tilkørselsflettestrækning"),Inddata!O367=""),3,IF(AND(OR(I352="Motorvejsstrækning",I352="Frakørselsflettestrækning",I352="Tilkørselsflettestrækning"),Inddata!O367&lt;11,Inddata!O367&gt;-0.00000001),Inddata!O367,"Irrelevant"))</f>
        <v>Irrelevant</v>
      </c>
      <c r="O352" s="4" t="str">
        <f>IF(AND(OR(I352="Motorvejsstrækning",I352="Frakørselsflettestrækning",I352="Tilkørselsflettestrækning",I352="Frakørselsrampe",I352="Tilkørselsrampe"),Inddata!P367=""),0.5,IF(AND(OR(I352="Motorvejsstrækning",I352="Frakørselsflettestrækning",I352="Tilkørselsflettestrækning",I352="Frakørselsrampe",I352="Tilkørselsrampe"),Inddata!P367&gt;-0.00000001,Inddata!P367&lt;11),Inddata!P367,"Irrelevant"))</f>
        <v>Irrelevant</v>
      </c>
      <c r="P352" s="4" t="str">
        <f>IF(AND(OR(I352="Motorvejsstrækning",I352="Frakørselsflettestrækning",I352="Tilkørselsflettestrækning"),Inddata!Q367=""),5,IF(AND(OR(I352="Motorvejsstrækning",I352="Frakørselsflettestrækning",I352="Tilkørselsflettestrækning"),Inddata!Q367&gt;-0.00000001,Inddata!Q367&lt;101),Inddata!Q367,"Irrelevant"))</f>
        <v>Irrelevant</v>
      </c>
      <c r="Q352" s="4" t="str">
        <f>IF(AND(OR(I352="Motorvejsstrækning",I352="Frakørselsflettestrækning",I352="Tilkørselsflettestrækning"),Inddata!R367=""),"Lige",IF(AND(OR(I352="Motorvejsstrækning",I352="Frakørselsflettestrækning",I352="Tilkørselsflettestrækning"),Inddata!R367&gt;10),Inddata!R367,"Irrelevant"))</f>
        <v>Irrelevant</v>
      </c>
      <c r="R352" s="4" t="str">
        <f>IF(Q352="Lige",0,IF(AND(OR(I352="Motorvejsstrækning",I352="Frakørselsflettestrækning",I352="Tilkørselsflettestrækning"),OR(Inddata!S367="",Inddata!S367&gt;(G352*1000))),G352*1000,IF(AND(OR(I352="Motorvejsstrækning",I352="Frakørselsflettestrækning",I352="Tilkørselsflettestrækning"),Inddata!S367&gt;0),Inddata!S367,"Irrelevant")))</f>
        <v>Irrelevant</v>
      </c>
      <c r="S352" s="4" t="str">
        <f>IF(AND(OR(I352="Motorvejsstrækning",I352="Frakørselsflettestrækning",I352="Tilkørselsflettestrækning"),Inddata!T367=""),"Lige",IF(AND(OR(I352="Motorvejsstrækning",I352="Frakørselsflettestrækning",I352="Tilkørselsflettestrækning"),Inddata!T367&gt;10),Inddata!T367,"Irrelevant"))</f>
        <v>Irrelevant</v>
      </c>
      <c r="T352" s="4" t="str">
        <f>IF(S352="Lige",0,IF(R352="Irrelevant","Irrelevant",IF(AND(OR(I352="Motorvejsstrækning",I352="Frakørselsflettestrækning",I352="Tilkørselsflettestrækning"),OR(Inddata!U367="",Inddata!U367&gt;(G352*1000-R352))),G352*1000-R352,IF(AND(OR(I352="Motorvejsstrækning",I352="Frakørselsflettestrækning",I352="Tilkørselsflettestrækning"),Inddata!U367&gt;0),Inddata!U367,"Irrelevant"))))</f>
        <v>Irrelevant</v>
      </c>
      <c r="U352" s="4" t="str">
        <f>IF(AND(OR(I352="Motorvejsstrækning",I352="Frakørselsflettestrækning",I352="Tilkørselsflettestrækning",I352="Frakørselsrampe",I352="Tilkørselsrampe"),Inddata!V367=""),"Nej",IF(OR(I352="Motorvejsstrækning",I352="Frakørselsflettestrækning",I352="Tilkørselsflettestrækning",I352="Frakørselsrampe",I352="Tilkørselsrampe"),Inddata!V367,"Irrelevant"))</f>
        <v>Irrelevant</v>
      </c>
      <c r="V352" s="4" t="str">
        <f>IF(W352="Lige",IF(AND(OR(I352="Frakørselsrampe",I352="Tilkørselsrampe"),Inddata!W367=""),"Lige ruderrampe",IF(OR(I352="Frakørselsrampe",I352="Tilkørselsrampe"),Inddata!W367,"Irrelevant")),"Irrelevant")</f>
        <v>Irrelevant</v>
      </c>
      <c r="W352" s="4" t="str">
        <f>IF(AND(OR(I352="Frakørselsrampe",I352="Tilkørselsrampe"),Inddata!X367=""),"Lige",IF(AND(OR(I352="Frakørselsrampe",I352="Tilkørselsrampe"),Inddata!X367&gt;10),Inddata!X367,"Irrelevant"))</f>
        <v>Irrelevant</v>
      </c>
      <c r="X352" s="4" t="str">
        <f>IF(AND(OR(I352="Frakørselsrampe",I352="Tilkørselsrampe"),OR(Inddata!Y367="",Inddata!Y367&gt;(G352*1000))),G352*1000,IF(AND(OR(I352="Frakørselsrampe",I352="Tilkørselsrampe"),Inddata!Y367&gt;0),Inddata!Y367,"Irrelevant"))</f>
        <v>Irrelevant</v>
      </c>
      <c r="Y352" s="4" t="str">
        <f>IF(AND(I352="Frakørselsrampe",Inddata!Z367=""),95,IF(AND(I352="Tilkørselsrampe",Inddata!Z367=""),45,IF(AND(OR(I352="Frakørselsrampe",I352="Tilkørselsrampe"),Inddata!Z367&gt;4,Inddata!Z367&lt;200),Inddata!Z367,"Irrelevant")))</f>
        <v>Irrelevant</v>
      </c>
      <c r="Z352" s="4" t="str">
        <f>IF(AND(OR(I352="Frakørselsrampe",I352="Tilkørselsrampe"),Inddata!AA367=""),"Lige",IF(AND(OR(I352="Frakørselsrampe",I352="Tilkørselsrampe"),Inddata!AA367&gt;10),Inddata!AA367,"Irrelevant"))</f>
        <v>Irrelevant</v>
      </c>
      <c r="AA352" s="4" t="str">
        <f>IF(X352="Irrelevant","Irrelevant",IF(AND(OR(I352="Frakørselsrampe",I352="Tilkørselsrampe"),OR(Inddata!AB367="",Inddata!AB367&gt;(G352*1000-X352))),G352*1000-X352,IF(AND(OR(I352="Frakørselsrampe",I352="Tilkørselsrampe"),Inddata!AB367&gt;0),Inddata!AB367,"Irrelevant")))</f>
        <v>Irrelevant</v>
      </c>
      <c r="AB352" s="4" t="str">
        <f>IF(AND(I352="Frakørselsrampe",Inddata!AC367=""),60,IF(AND(I352="Tilkørselsrampe",Inddata!AC367=""),80,IF(AND(OR(I352="Frakørselsrampe",I352="Tilkørselsrampe"),Inddata!AC367&gt;4,Inddata!AC367&lt;200),Inddata!AC367,"Irrelevant")))</f>
        <v>Irrelevant</v>
      </c>
      <c r="AC352" s="4" t="str">
        <f>IF(AND(OR(I352="Motorvejsstrækning",I352="Frakørselsflettestrækning",I352="Tilkørselsflettestrækning"),Inddata!AD367=""),"Nej",IF(OR(I352="Motorvejsstrækning",I352="Frakørselsflettestrækning",I352="Tilkørselsflettestrækning"),Inddata!AD367,"Irrelevant"))</f>
        <v>Irrelevant</v>
      </c>
      <c r="AD352" s="4" t="str">
        <f>IF(AND(OR(I352="Motorvejsstrækning",I352="Frakørselsflettestrækning",I352="Tilkørselsflettestrækning"),Inddata!AE367=""),"130 km/t",IF(OR(I352="Motorvejsstrækning",I352="Frakørselsflettestrækning",I352="Tilkørselsflettestrækning"),Inddata!AE367,"Irrelevant"))</f>
        <v>Irrelevant</v>
      </c>
      <c r="AE352" s="4" t="str">
        <f>IF(AND(I352="Tilkørselsflettestrækning",Inddata!AF367=""),"Nej",IF(I352="Tilkørselsflettestrækning",Inddata!AF367,"Irrelevant"))</f>
        <v>Irrelevant</v>
      </c>
      <c r="AF352" s="4" t="str">
        <f>IF(AND(AE352="Ja",Inddata!AG367&gt;0,Inddata!AG367&lt;1.00000001),Inddata!AG367,IF(OR(AE352="Nej",AE352="Ja"),0,"Irrelevant"))</f>
        <v>Irrelevant</v>
      </c>
    </row>
    <row r="353" spans="1:32" x14ac:dyDescent="0.25">
      <c r="A353" s="4" t="str">
        <f>IF(Inddata!A368="","",Inddata!A368)</f>
        <v/>
      </c>
      <c r="B353" s="4" t="str">
        <f>IF(Inddata!B368="","",Inddata!B368)</f>
        <v/>
      </c>
      <c r="C353" s="4" t="str">
        <f>IF(Inddata!C368="","",Inddata!C368)</f>
        <v/>
      </c>
      <c r="D353" s="4" t="str">
        <f>IF(Inddata!D368="","",Inddata!D368)</f>
        <v/>
      </c>
      <c r="E353" s="4" t="str">
        <f>IF(Inddata!E368="","",Inddata!E368)</f>
        <v/>
      </c>
      <c r="F353" s="4" t="str">
        <f>IF(Inddata!F368="","",Inddata!F368)</f>
        <v/>
      </c>
      <c r="G353" s="4">
        <f>IF(Inddata!G368="","",Inddata!G368)</f>
        <v>0</v>
      </c>
      <c r="H353" s="4" t="str">
        <f>IF(Inddata!H368&gt;0.5,Inddata!H368,"")</f>
        <v/>
      </c>
      <c r="I353" s="4" t="str">
        <f>IF(Inddata!I368="","",Inddata!I368)</f>
        <v/>
      </c>
      <c r="J353" s="4" t="str">
        <f>IF(AND(OR(I353="Motorvejsstrækning",I353="Frakørselsflettestrækning",I353="Tilkørselsflettestrækning"),Inddata!K368=""),2,IF(AND(OR(I353="Motorvejsstrækning",I353="Frakørselsflettestrækning",I353="Tilkørselsflettestrækning"),Inddata!K368&gt;0.5,Inddata!K368&lt;21),Inddata!K368,"Irrelevant"))</f>
        <v>Irrelevant</v>
      </c>
      <c r="K353" s="4" t="str">
        <f>IF(AND(OR(I353="Motorvejsstrækning",I353="Frakørselsflettestrækning",I353="Tilkørselsflettestrækning",I353="Frakørselsrampe",I353="Tilkørselsrampe"),Inddata!L368=""),3.5,IF(AND(OR(I353="Motorvejsstrækning",I353="Frakørselsflettestrækning",I353="Tilkørselsflettestrækning",I353="Frakørselsrampe",I353="Tilkørselsrampe"),Inddata!L368&gt;1.5,Inddata!L368&lt;11),Inddata!L368,"Irrelevant"))</f>
        <v>Irrelevant</v>
      </c>
      <c r="L353" s="4" t="str">
        <f>IF(AND(I353="Motorvejsstrækning",Inddata!M368=""),"Nej",IF(I353="Motorvejsstrækning",Inddata!M368,"Irrelevant"))</f>
        <v>Irrelevant</v>
      </c>
      <c r="M353" s="4" t="str">
        <f>IF(AND(L353="Ja",Inddata!N368&gt;0,Inddata!N368&lt;1.00000001),Inddata!N368,IF(OR(L353="Nej",L353="Ja"),0,"Irrelevant"))</f>
        <v>Irrelevant</v>
      </c>
      <c r="N353" s="4" t="str">
        <f>IF(AND(OR(I353="Motorvejsstrækning",I353="Frakørselsflettestrækning",I353="Tilkørselsflettestrækning"),Inddata!O368=""),3,IF(AND(OR(I353="Motorvejsstrækning",I353="Frakørselsflettestrækning",I353="Tilkørselsflettestrækning"),Inddata!O368&lt;11,Inddata!O368&gt;-0.00000001),Inddata!O368,"Irrelevant"))</f>
        <v>Irrelevant</v>
      </c>
      <c r="O353" s="4" t="str">
        <f>IF(AND(OR(I353="Motorvejsstrækning",I353="Frakørselsflettestrækning",I353="Tilkørselsflettestrækning",I353="Frakørselsrampe",I353="Tilkørselsrampe"),Inddata!P368=""),0.5,IF(AND(OR(I353="Motorvejsstrækning",I353="Frakørselsflettestrækning",I353="Tilkørselsflettestrækning",I353="Frakørselsrampe",I353="Tilkørselsrampe"),Inddata!P368&gt;-0.00000001,Inddata!P368&lt;11),Inddata!P368,"Irrelevant"))</f>
        <v>Irrelevant</v>
      </c>
      <c r="P353" s="4" t="str">
        <f>IF(AND(OR(I353="Motorvejsstrækning",I353="Frakørselsflettestrækning",I353="Tilkørselsflettestrækning"),Inddata!Q368=""),5,IF(AND(OR(I353="Motorvejsstrækning",I353="Frakørselsflettestrækning",I353="Tilkørselsflettestrækning"),Inddata!Q368&gt;-0.00000001,Inddata!Q368&lt;101),Inddata!Q368,"Irrelevant"))</f>
        <v>Irrelevant</v>
      </c>
      <c r="Q353" s="4" t="str">
        <f>IF(AND(OR(I353="Motorvejsstrækning",I353="Frakørselsflettestrækning",I353="Tilkørselsflettestrækning"),Inddata!R368=""),"Lige",IF(AND(OR(I353="Motorvejsstrækning",I353="Frakørselsflettestrækning",I353="Tilkørselsflettestrækning"),Inddata!R368&gt;10),Inddata!R368,"Irrelevant"))</f>
        <v>Irrelevant</v>
      </c>
      <c r="R353" s="4" t="str">
        <f>IF(Q353="Lige",0,IF(AND(OR(I353="Motorvejsstrækning",I353="Frakørselsflettestrækning",I353="Tilkørselsflettestrækning"),OR(Inddata!S368="",Inddata!S368&gt;(G353*1000))),G353*1000,IF(AND(OR(I353="Motorvejsstrækning",I353="Frakørselsflettestrækning",I353="Tilkørselsflettestrækning"),Inddata!S368&gt;0),Inddata!S368,"Irrelevant")))</f>
        <v>Irrelevant</v>
      </c>
      <c r="S353" s="4" t="str">
        <f>IF(AND(OR(I353="Motorvejsstrækning",I353="Frakørselsflettestrækning",I353="Tilkørselsflettestrækning"),Inddata!T368=""),"Lige",IF(AND(OR(I353="Motorvejsstrækning",I353="Frakørselsflettestrækning",I353="Tilkørselsflettestrækning"),Inddata!T368&gt;10),Inddata!T368,"Irrelevant"))</f>
        <v>Irrelevant</v>
      </c>
      <c r="T353" s="4" t="str">
        <f>IF(S353="Lige",0,IF(R353="Irrelevant","Irrelevant",IF(AND(OR(I353="Motorvejsstrækning",I353="Frakørselsflettestrækning",I353="Tilkørselsflettestrækning"),OR(Inddata!U368="",Inddata!U368&gt;(G353*1000-R353))),G353*1000-R353,IF(AND(OR(I353="Motorvejsstrækning",I353="Frakørselsflettestrækning",I353="Tilkørselsflettestrækning"),Inddata!U368&gt;0),Inddata!U368,"Irrelevant"))))</f>
        <v>Irrelevant</v>
      </c>
      <c r="U353" s="4" t="str">
        <f>IF(AND(OR(I353="Motorvejsstrækning",I353="Frakørselsflettestrækning",I353="Tilkørselsflettestrækning",I353="Frakørselsrampe",I353="Tilkørselsrampe"),Inddata!V368=""),"Nej",IF(OR(I353="Motorvejsstrækning",I353="Frakørselsflettestrækning",I353="Tilkørselsflettestrækning",I353="Frakørselsrampe",I353="Tilkørselsrampe"),Inddata!V368,"Irrelevant"))</f>
        <v>Irrelevant</v>
      </c>
      <c r="V353" s="4" t="str">
        <f>IF(W353="Lige",IF(AND(OR(I353="Frakørselsrampe",I353="Tilkørselsrampe"),Inddata!W368=""),"Lige ruderrampe",IF(OR(I353="Frakørselsrampe",I353="Tilkørselsrampe"),Inddata!W368,"Irrelevant")),"Irrelevant")</f>
        <v>Irrelevant</v>
      </c>
      <c r="W353" s="4" t="str">
        <f>IF(AND(OR(I353="Frakørselsrampe",I353="Tilkørselsrampe"),Inddata!X368=""),"Lige",IF(AND(OR(I353="Frakørselsrampe",I353="Tilkørselsrampe"),Inddata!X368&gt;10),Inddata!X368,"Irrelevant"))</f>
        <v>Irrelevant</v>
      </c>
      <c r="X353" s="4" t="str">
        <f>IF(AND(OR(I353="Frakørselsrampe",I353="Tilkørselsrampe"),OR(Inddata!Y368="",Inddata!Y368&gt;(G353*1000))),G353*1000,IF(AND(OR(I353="Frakørselsrampe",I353="Tilkørselsrampe"),Inddata!Y368&gt;0),Inddata!Y368,"Irrelevant"))</f>
        <v>Irrelevant</v>
      </c>
      <c r="Y353" s="4" t="str">
        <f>IF(AND(I353="Frakørselsrampe",Inddata!Z368=""),95,IF(AND(I353="Tilkørselsrampe",Inddata!Z368=""),45,IF(AND(OR(I353="Frakørselsrampe",I353="Tilkørselsrampe"),Inddata!Z368&gt;4,Inddata!Z368&lt;200),Inddata!Z368,"Irrelevant")))</f>
        <v>Irrelevant</v>
      </c>
      <c r="Z353" s="4" t="str">
        <f>IF(AND(OR(I353="Frakørselsrampe",I353="Tilkørselsrampe"),Inddata!AA368=""),"Lige",IF(AND(OR(I353="Frakørselsrampe",I353="Tilkørselsrampe"),Inddata!AA368&gt;10),Inddata!AA368,"Irrelevant"))</f>
        <v>Irrelevant</v>
      </c>
      <c r="AA353" s="4" t="str">
        <f>IF(X353="Irrelevant","Irrelevant",IF(AND(OR(I353="Frakørselsrampe",I353="Tilkørselsrampe"),OR(Inddata!AB368="",Inddata!AB368&gt;(G353*1000-X353))),G353*1000-X353,IF(AND(OR(I353="Frakørselsrampe",I353="Tilkørselsrampe"),Inddata!AB368&gt;0),Inddata!AB368,"Irrelevant")))</f>
        <v>Irrelevant</v>
      </c>
      <c r="AB353" s="4" t="str">
        <f>IF(AND(I353="Frakørselsrampe",Inddata!AC368=""),60,IF(AND(I353="Tilkørselsrampe",Inddata!AC368=""),80,IF(AND(OR(I353="Frakørselsrampe",I353="Tilkørselsrampe"),Inddata!AC368&gt;4,Inddata!AC368&lt;200),Inddata!AC368,"Irrelevant")))</f>
        <v>Irrelevant</v>
      </c>
      <c r="AC353" s="4" t="str">
        <f>IF(AND(OR(I353="Motorvejsstrækning",I353="Frakørselsflettestrækning",I353="Tilkørselsflettestrækning"),Inddata!AD368=""),"Nej",IF(OR(I353="Motorvejsstrækning",I353="Frakørselsflettestrækning",I353="Tilkørselsflettestrækning"),Inddata!AD368,"Irrelevant"))</f>
        <v>Irrelevant</v>
      </c>
      <c r="AD353" s="4" t="str">
        <f>IF(AND(OR(I353="Motorvejsstrækning",I353="Frakørselsflettestrækning",I353="Tilkørselsflettestrækning"),Inddata!AE368=""),"130 km/t",IF(OR(I353="Motorvejsstrækning",I353="Frakørselsflettestrækning",I353="Tilkørselsflettestrækning"),Inddata!AE368,"Irrelevant"))</f>
        <v>Irrelevant</v>
      </c>
      <c r="AE353" s="4" t="str">
        <f>IF(AND(I353="Tilkørselsflettestrækning",Inddata!AF368=""),"Nej",IF(I353="Tilkørselsflettestrækning",Inddata!AF368,"Irrelevant"))</f>
        <v>Irrelevant</v>
      </c>
      <c r="AF353" s="4" t="str">
        <f>IF(AND(AE353="Ja",Inddata!AG368&gt;0,Inddata!AG368&lt;1.00000001),Inddata!AG368,IF(OR(AE353="Nej",AE353="Ja"),0,"Irrelevant"))</f>
        <v>Irrelevant</v>
      </c>
    </row>
    <row r="354" spans="1:32" x14ac:dyDescent="0.25">
      <c r="A354" s="4" t="str">
        <f>IF(Inddata!A369="","",Inddata!A369)</f>
        <v/>
      </c>
      <c r="B354" s="4" t="str">
        <f>IF(Inddata!B369="","",Inddata!B369)</f>
        <v/>
      </c>
      <c r="C354" s="4" t="str">
        <f>IF(Inddata!C369="","",Inddata!C369)</f>
        <v/>
      </c>
      <c r="D354" s="4" t="str">
        <f>IF(Inddata!D369="","",Inddata!D369)</f>
        <v/>
      </c>
      <c r="E354" s="4" t="str">
        <f>IF(Inddata!E369="","",Inddata!E369)</f>
        <v/>
      </c>
      <c r="F354" s="4" t="str">
        <f>IF(Inddata!F369="","",Inddata!F369)</f>
        <v/>
      </c>
      <c r="G354" s="4">
        <f>IF(Inddata!G369="","",Inddata!G369)</f>
        <v>0</v>
      </c>
      <c r="H354" s="4" t="str">
        <f>IF(Inddata!H369&gt;0.5,Inddata!H369,"")</f>
        <v/>
      </c>
      <c r="I354" s="4" t="str">
        <f>IF(Inddata!I369="","",Inddata!I369)</f>
        <v/>
      </c>
      <c r="J354" s="4" t="str">
        <f>IF(AND(OR(I354="Motorvejsstrækning",I354="Frakørselsflettestrækning",I354="Tilkørselsflettestrækning"),Inddata!K369=""),2,IF(AND(OR(I354="Motorvejsstrækning",I354="Frakørselsflettestrækning",I354="Tilkørselsflettestrækning"),Inddata!K369&gt;0.5,Inddata!K369&lt;21),Inddata!K369,"Irrelevant"))</f>
        <v>Irrelevant</v>
      </c>
      <c r="K354" s="4" t="str">
        <f>IF(AND(OR(I354="Motorvejsstrækning",I354="Frakørselsflettestrækning",I354="Tilkørselsflettestrækning",I354="Frakørselsrampe",I354="Tilkørselsrampe"),Inddata!L369=""),3.5,IF(AND(OR(I354="Motorvejsstrækning",I354="Frakørselsflettestrækning",I354="Tilkørselsflettestrækning",I354="Frakørselsrampe",I354="Tilkørselsrampe"),Inddata!L369&gt;1.5,Inddata!L369&lt;11),Inddata!L369,"Irrelevant"))</f>
        <v>Irrelevant</v>
      </c>
      <c r="L354" s="4" t="str">
        <f>IF(AND(I354="Motorvejsstrækning",Inddata!M369=""),"Nej",IF(I354="Motorvejsstrækning",Inddata!M369,"Irrelevant"))</f>
        <v>Irrelevant</v>
      </c>
      <c r="M354" s="4" t="str">
        <f>IF(AND(L354="Ja",Inddata!N369&gt;0,Inddata!N369&lt;1.00000001),Inddata!N369,IF(OR(L354="Nej",L354="Ja"),0,"Irrelevant"))</f>
        <v>Irrelevant</v>
      </c>
      <c r="N354" s="4" t="str">
        <f>IF(AND(OR(I354="Motorvejsstrækning",I354="Frakørselsflettestrækning",I354="Tilkørselsflettestrækning"),Inddata!O369=""),3,IF(AND(OR(I354="Motorvejsstrækning",I354="Frakørselsflettestrækning",I354="Tilkørselsflettestrækning"),Inddata!O369&lt;11,Inddata!O369&gt;-0.00000001),Inddata!O369,"Irrelevant"))</f>
        <v>Irrelevant</v>
      </c>
      <c r="O354" s="4" t="str">
        <f>IF(AND(OR(I354="Motorvejsstrækning",I354="Frakørselsflettestrækning",I354="Tilkørselsflettestrækning",I354="Frakørselsrampe",I354="Tilkørselsrampe"),Inddata!P369=""),0.5,IF(AND(OR(I354="Motorvejsstrækning",I354="Frakørselsflettestrækning",I354="Tilkørselsflettestrækning",I354="Frakørselsrampe",I354="Tilkørselsrampe"),Inddata!P369&gt;-0.00000001,Inddata!P369&lt;11),Inddata!P369,"Irrelevant"))</f>
        <v>Irrelevant</v>
      </c>
      <c r="P354" s="4" t="str">
        <f>IF(AND(OR(I354="Motorvejsstrækning",I354="Frakørselsflettestrækning",I354="Tilkørselsflettestrækning"),Inddata!Q369=""),5,IF(AND(OR(I354="Motorvejsstrækning",I354="Frakørselsflettestrækning",I354="Tilkørselsflettestrækning"),Inddata!Q369&gt;-0.00000001,Inddata!Q369&lt;101),Inddata!Q369,"Irrelevant"))</f>
        <v>Irrelevant</v>
      </c>
      <c r="Q354" s="4" t="str">
        <f>IF(AND(OR(I354="Motorvejsstrækning",I354="Frakørselsflettestrækning",I354="Tilkørselsflettestrækning"),Inddata!R369=""),"Lige",IF(AND(OR(I354="Motorvejsstrækning",I354="Frakørselsflettestrækning",I354="Tilkørselsflettestrækning"),Inddata!R369&gt;10),Inddata!R369,"Irrelevant"))</f>
        <v>Irrelevant</v>
      </c>
      <c r="R354" s="4" t="str">
        <f>IF(Q354="Lige",0,IF(AND(OR(I354="Motorvejsstrækning",I354="Frakørselsflettestrækning",I354="Tilkørselsflettestrækning"),OR(Inddata!S369="",Inddata!S369&gt;(G354*1000))),G354*1000,IF(AND(OR(I354="Motorvejsstrækning",I354="Frakørselsflettestrækning",I354="Tilkørselsflettestrækning"),Inddata!S369&gt;0),Inddata!S369,"Irrelevant")))</f>
        <v>Irrelevant</v>
      </c>
      <c r="S354" s="4" t="str">
        <f>IF(AND(OR(I354="Motorvejsstrækning",I354="Frakørselsflettestrækning",I354="Tilkørselsflettestrækning"),Inddata!T369=""),"Lige",IF(AND(OR(I354="Motorvejsstrækning",I354="Frakørselsflettestrækning",I354="Tilkørselsflettestrækning"),Inddata!T369&gt;10),Inddata!T369,"Irrelevant"))</f>
        <v>Irrelevant</v>
      </c>
      <c r="T354" s="4" t="str">
        <f>IF(S354="Lige",0,IF(R354="Irrelevant","Irrelevant",IF(AND(OR(I354="Motorvejsstrækning",I354="Frakørselsflettestrækning",I354="Tilkørselsflettestrækning"),OR(Inddata!U369="",Inddata!U369&gt;(G354*1000-R354))),G354*1000-R354,IF(AND(OR(I354="Motorvejsstrækning",I354="Frakørselsflettestrækning",I354="Tilkørselsflettestrækning"),Inddata!U369&gt;0),Inddata!U369,"Irrelevant"))))</f>
        <v>Irrelevant</v>
      </c>
      <c r="U354" s="4" t="str">
        <f>IF(AND(OR(I354="Motorvejsstrækning",I354="Frakørselsflettestrækning",I354="Tilkørselsflettestrækning",I354="Frakørselsrampe",I354="Tilkørselsrampe"),Inddata!V369=""),"Nej",IF(OR(I354="Motorvejsstrækning",I354="Frakørselsflettestrækning",I354="Tilkørselsflettestrækning",I354="Frakørselsrampe",I354="Tilkørselsrampe"),Inddata!V369,"Irrelevant"))</f>
        <v>Irrelevant</v>
      </c>
      <c r="V354" s="4" t="str">
        <f>IF(W354="Lige",IF(AND(OR(I354="Frakørselsrampe",I354="Tilkørselsrampe"),Inddata!W369=""),"Lige ruderrampe",IF(OR(I354="Frakørselsrampe",I354="Tilkørselsrampe"),Inddata!W369,"Irrelevant")),"Irrelevant")</f>
        <v>Irrelevant</v>
      </c>
      <c r="W354" s="4" t="str">
        <f>IF(AND(OR(I354="Frakørselsrampe",I354="Tilkørselsrampe"),Inddata!X369=""),"Lige",IF(AND(OR(I354="Frakørselsrampe",I354="Tilkørselsrampe"),Inddata!X369&gt;10),Inddata!X369,"Irrelevant"))</f>
        <v>Irrelevant</v>
      </c>
      <c r="X354" s="4" t="str">
        <f>IF(AND(OR(I354="Frakørselsrampe",I354="Tilkørselsrampe"),OR(Inddata!Y369="",Inddata!Y369&gt;(G354*1000))),G354*1000,IF(AND(OR(I354="Frakørselsrampe",I354="Tilkørselsrampe"),Inddata!Y369&gt;0),Inddata!Y369,"Irrelevant"))</f>
        <v>Irrelevant</v>
      </c>
      <c r="Y354" s="4" t="str">
        <f>IF(AND(I354="Frakørselsrampe",Inddata!Z369=""),95,IF(AND(I354="Tilkørselsrampe",Inddata!Z369=""),45,IF(AND(OR(I354="Frakørselsrampe",I354="Tilkørselsrampe"),Inddata!Z369&gt;4,Inddata!Z369&lt;200),Inddata!Z369,"Irrelevant")))</f>
        <v>Irrelevant</v>
      </c>
      <c r="Z354" s="4" t="str">
        <f>IF(AND(OR(I354="Frakørselsrampe",I354="Tilkørselsrampe"),Inddata!AA369=""),"Lige",IF(AND(OR(I354="Frakørselsrampe",I354="Tilkørselsrampe"),Inddata!AA369&gt;10),Inddata!AA369,"Irrelevant"))</f>
        <v>Irrelevant</v>
      </c>
      <c r="AA354" s="4" t="str">
        <f>IF(X354="Irrelevant","Irrelevant",IF(AND(OR(I354="Frakørselsrampe",I354="Tilkørselsrampe"),OR(Inddata!AB369="",Inddata!AB369&gt;(G354*1000-X354))),G354*1000-X354,IF(AND(OR(I354="Frakørselsrampe",I354="Tilkørselsrampe"),Inddata!AB369&gt;0),Inddata!AB369,"Irrelevant")))</f>
        <v>Irrelevant</v>
      </c>
      <c r="AB354" s="4" t="str">
        <f>IF(AND(I354="Frakørselsrampe",Inddata!AC369=""),60,IF(AND(I354="Tilkørselsrampe",Inddata!AC369=""),80,IF(AND(OR(I354="Frakørselsrampe",I354="Tilkørselsrampe"),Inddata!AC369&gt;4,Inddata!AC369&lt;200),Inddata!AC369,"Irrelevant")))</f>
        <v>Irrelevant</v>
      </c>
      <c r="AC354" s="4" t="str">
        <f>IF(AND(OR(I354="Motorvejsstrækning",I354="Frakørselsflettestrækning",I354="Tilkørselsflettestrækning"),Inddata!AD369=""),"Nej",IF(OR(I354="Motorvejsstrækning",I354="Frakørselsflettestrækning",I354="Tilkørselsflettestrækning"),Inddata!AD369,"Irrelevant"))</f>
        <v>Irrelevant</v>
      </c>
      <c r="AD354" s="4" t="str">
        <f>IF(AND(OR(I354="Motorvejsstrækning",I354="Frakørselsflettestrækning",I354="Tilkørselsflettestrækning"),Inddata!AE369=""),"130 km/t",IF(OR(I354="Motorvejsstrækning",I354="Frakørselsflettestrækning",I354="Tilkørselsflettestrækning"),Inddata!AE369,"Irrelevant"))</f>
        <v>Irrelevant</v>
      </c>
      <c r="AE354" s="4" t="str">
        <f>IF(AND(I354="Tilkørselsflettestrækning",Inddata!AF369=""),"Nej",IF(I354="Tilkørselsflettestrækning",Inddata!AF369,"Irrelevant"))</f>
        <v>Irrelevant</v>
      </c>
      <c r="AF354" s="4" t="str">
        <f>IF(AND(AE354="Ja",Inddata!AG369&gt;0,Inddata!AG369&lt;1.00000001),Inddata!AG369,IF(OR(AE354="Nej",AE354="Ja"),0,"Irrelevant"))</f>
        <v>Irrelevant</v>
      </c>
    </row>
    <row r="355" spans="1:32" x14ac:dyDescent="0.25">
      <c r="A355" s="4" t="str">
        <f>IF(Inddata!A370="","",Inddata!A370)</f>
        <v/>
      </c>
      <c r="B355" s="4" t="str">
        <f>IF(Inddata!B370="","",Inddata!B370)</f>
        <v/>
      </c>
      <c r="C355" s="4" t="str">
        <f>IF(Inddata!C370="","",Inddata!C370)</f>
        <v/>
      </c>
      <c r="D355" s="4" t="str">
        <f>IF(Inddata!D370="","",Inddata!D370)</f>
        <v/>
      </c>
      <c r="E355" s="4" t="str">
        <f>IF(Inddata!E370="","",Inddata!E370)</f>
        <v/>
      </c>
      <c r="F355" s="4" t="str">
        <f>IF(Inddata!F370="","",Inddata!F370)</f>
        <v/>
      </c>
      <c r="G355" s="4">
        <f>IF(Inddata!G370="","",Inddata!G370)</f>
        <v>0</v>
      </c>
      <c r="H355" s="4" t="str">
        <f>IF(Inddata!H370&gt;0.5,Inddata!H370,"")</f>
        <v/>
      </c>
      <c r="I355" s="4" t="str">
        <f>IF(Inddata!I370="","",Inddata!I370)</f>
        <v/>
      </c>
      <c r="J355" s="4" t="str">
        <f>IF(AND(OR(I355="Motorvejsstrækning",I355="Frakørselsflettestrækning",I355="Tilkørselsflettestrækning"),Inddata!K370=""),2,IF(AND(OR(I355="Motorvejsstrækning",I355="Frakørselsflettestrækning",I355="Tilkørselsflettestrækning"),Inddata!K370&gt;0.5,Inddata!K370&lt;21),Inddata!K370,"Irrelevant"))</f>
        <v>Irrelevant</v>
      </c>
      <c r="K355" s="4" t="str">
        <f>IF(AND(OR(I355="Motorvejsstrækning",I355="Frakørselsflettestrækning",I355="Tilkørselsflettestrækning",I355="Frakørselsrampe",I355="Tilkørselsrampe"),Inddata!L370=""),3.5,IF(AND(OR(I355="Motorvejsstrækning",I355="Frakørselsflettestrækning",I355="Tilkørselsflettestrækning",I355="Frakørselsrampe",I355="Tilkørselsrampe"),Inddata!L370&gt;1.5,Inddata!L370&lt;11),Inddata!L370,"Irrelevant"))</f>
        <v>Irrelevant</v>
      </c>
      <c r="L355" s="4" t="str">
        <f>IF(AND(I355="Motorvejsstrækning",Inddata!M370=""),"Nej",IF(I355="Motorvejsstrækning",Inddata!M370,"Irrelevant"))</f>
        <v>Irrelevant</v>
      </c>
      <c r="M355" s="4" t="str">
        <f>IF(AND(L355="Ja",Inddata!N370&gt;0,Inddata!N370&lt;1.00000001),Inddata!N370,IF(OR(L355="Nej",L355="Ja"),0,"Irrelevant"))</f>
        <v>Irrelevant</v>
      </c>
      <c r="N355" s="4" t="str">
        <f>IF(AND(OR(I355="Motorvejsstrækning",I355="Frakørselsflettestrækning",I355="Tilkørselsflettestrækning"),Inddata!O370=""),3,IF(AND(OR(I355="Motorvejsstrækning",I355="Frakørselsflettestrækning",I355="Tilkørselsflettestrækning"),Inddata!O370&lt;11,Inddata!O370&gt;-0.00000001),Inddata!O370,"Irrelevant"))</f>
        <v>Irrelevant</v>
      </c>
      <c r="O355" s="4" t="str">
        <f>IF(AND(OR(I355="Motorvejsstrækning",I355="Frakørselsflettestrækning",I355="Tilkørselsflettestrækning",I355="Frakørselsrampe",I355="Tilkørselsrampe"),Inddata!P370=""),0.5,IF(AND(OR(I355="Motorvejsstrækning",I355="Frakørselsflettestrækning",I355="Tilkørselsflettestrækning",I355="Frakørselsrampe",I355="Tilkørselsrampe"),Inddata!P370&gt;-0.00000001,Inddata!P370&lt;11),Inddata!P370,"Irrelevant"))</f>
        <v>Irrelevant</v>
      </c>
      <c r="P355" s="4" t="str">
        <f>IF(AND(OR(I355="Motorvejsstrækning",I355="Frakørselsflettestrækning",I355="Tilkørselsflettestrækning"),Inddata!Q370=""),5,IF(AND(OR(I355="Motorvejsstrækning",I355="Frakørselsflettestrækning",I355="Tilkørselsflettestrækning"),Inddata!Q370&gt;-0.00000001,Inddata!Q370&lt;101),Inddata!Q370,"Irrelevant"))</f>
        <v>Irrelevant</v>
      </c>
      <c r="Q355" s="4" t="str">
        <f>IF(AND(OR(I355="Motorvejsstrækning",I355="Frakørselsflettestrækning",I355="Tilkørselsflettestrækning"),Inddata!R370=""),"Lige",IF(AND(OR(I355="Motorvejsstrækning",I355="Frakørselsflettestrækning",I355="Tilkørselsflettestrækning"),Inddata!R370&gt;10),Inddata!R370,"Irrelevant"))</f>
        <v>Irrelevant</v>
      </c>
      <c r="R355" s="4" t="str">
        <f>IF(Q355="Lige",0,IF(AND(OR(I355="Motorvejsstrækning",I355="Frakørselsflettestrækning",I355="Tilkørselsflettestrækning"),OR(Inddata!S370="",Inddata!S370&gt;(G355*1000))),G355*1000,IF(AND(OR(I355="Motorvejsstrækning",I355="Frakørselsflettestrækning",I355="Tilkørselsflettestrækning"),Inddata!S370&gt;0),Inddata!S370,"Irrelevant")))</f>
        <v>Irrelevant</v>
      </c>
      <c r="S355" s="4" t="str">
        <f>IF(AND(OR(I355="Motorvejsstrækning",I355="Frakørselsflettestrækning",I355="Tilkørselsflettestrækning"),Inddata!T370=""),"Lige",IF(AND(OR(I355="Motorvejsstrækning",I355="Frakørselsflettestrækning",I355="Tilkørselsflettestrækning"),Inddata!T370&gt;10),Inddata!T370,"Irrelevant"))</f>
        <v>Irrelevant</v>
      </c>
      <c r="T355" s="4" t="str">
        <f>IF(S355="Lige",0,IF(R355="Irrelevant","Irrelevant",IF(AND(OR(I355="Motorvejsstrækning",I355="Frakørselsflettestrækning",I355="Tilkørselsflettestrækning"),OR(Inddata!U370="",Inddata!U370&gt;(G355*1000-R355))),G355*1000-R355,IF(AND(OR(I355="Motorvejsstrækning",I355="Frakørselsflettestrækning",I355="Tilkørselsflettestrækning"),Inddata!U370&gt;0),Inddata!U370,"Irrelevant"))))</f>
        <v>Irrelevant</v>
      </c>
      <c r="U355" s="4" t="str">
        <f>IF(AND(OR(I355="Motorvejsstrækning",I355="Frakørselsflettestrækning",I355="Tilkørselsflettestrækning",I355="Frakørselsrampe",I355="Tilkørselsrampe"),Inddata!V370=""),"Nej",IF(OR(I355="Motorvejsstrækning",I355="Frakørselsflettestrækning",I355="Tilkørselsflettestrækning",I355="Frakørselsrampe",I355="Tilkørselsrampe"),Inddata!V370,"Irrelevant"))</f>
        <v>Irrelevant</v>
      </c>
      <c r="V355" s="4" t="str">
        <f>IF(W355="Lige",IF(AND(OR(I355="Frakørselsrampe",I355="Tilkørselsrampe"),Inddata!W370=""),"Lige ruderrampe",IF(OR(I355="Frakørselsrampe",I355="Tilkørselsrampe"),Inddata!W370,"Irrelevant")),"Irrelevant")</f>
        <v>Irrelevant</v>
      </c>
      <c r="W355" s="4" t="str">
        <f>IF(AND(OR(I355="Frakørselsrampe",I355="Tilkørselsrampe"),Inddata!X370=""),"Lige",IF(AND(OR(I355="Frakørselsrampe",I355="Tilkørselsrampe"),Inddata!X370&gt;10),Inddata!X370,"Irrelevant"))</f>
        <v>Irrelevant</v>
      </c>
      <c r="X355" s="4" t="str">
        <f>IF(AND(OR(I355="Frakørselsrampe",I355="Tilkørselsrampe"),OR(Inddata!Y370="",Inddata!Y370&gt;(G355*1000))),G355*1000,IF(AND(OR(I355="Frakørselsrampe",I355="Tilkørselsrampe"),Inddata!Y370&gt;0),Inddata!Y370,"Irrelevant"))</f>
        <v>Irrelevant</v>
      </c>
      <c r="Y355" s="4" t="str">
        <f>IF(AND(I355="Frakørselsrampe",Inddata!Z370=""),95,IF(AND(I355="Tilkørselsrampe",Inddata!Z370=""),45,IF(AND(OR(I355="Frakørselsrampe",I355="Tilkørselsrampe"),Inddata!Z370&gt;4,Inddata!Z370&lt;200),Inddata!Z370,"Irrelevant")))</f>
        <v>Irrelevant</v>
      </c>
      <c r="Z355" s="4" t="str">
        <f>IF(AND(OR(I355="Frakørselsrampe",I355="Tilkørselsrampe"),Inddata!AA370=""),"Lige",IF(AND(OR(I355="Frakørselsrampe",I355="Tilkørselsrampe"),Inddata!AA370&gt;10),Inddata!AA370,"Irrelevant"))</f>
        <v>Irrelevant</v>
      </c>
      <c r="AA355" s="4" t="str">
        <f>IF(X355="Irrelevant","Irrelevant",IF(AND(OR(I355="Frakørselsrampe",I355="Tilkørselsrampe"),OR(Inddata!AB370="",Inddata!AB370&gt;(G355*1000-X355))),G355*1000-X355,IF(AND(OR(I355="Frakørselsrampe",I355="Tilkørselsrampe"),Inddata!AB370&gt;0),Inddata!AB370,"Irrelevant")))</f>
        <v>Irrelevant</v>
      </c>
      <c r="AB355" s="4" t="str">
        <f>IF(AND(I355="Frakørselsrampe",Inddata!AC370=""),60,IF(AND(I355="Tilkørselsrampe",Inddata!AC370=""),80,IF(AND(OR(I355="Frakørselsrampe",I355="Tilkørselsrampe"),Inddata!AC370&gt;4,Inddata!AC370&lt;200),Inddata!AC370,"Irrelevant")))</f>
        <v>Irrelevant</v>
      </c>
      <c r="AC355" s="4" t="str">
        <f>IF(AND(OR(I355="Motorvejsstrækning",I355="Frakørselsflettestrækning",I355="Tilkørselsflettestrækning"),Inddata!AD370=""),"Nej",IF(OR(I355="Motorvejsstrækning",I355="Frakørselsflettestrækning",I355="Tilkørselsflettestrækning"),Inddata!AD370,"Irrelevant"))</f>
        <v>Irrelevant</v>
      </c>
      <c r="AD355" s="4" t="str">
        <f>IF(AND(OR(I355="Motorvejsstrækning",I355="Frakørselsflettestrækning",I355="Tilkørselsflettestrækning"),Inddata!AE370=""),"130 km/t",IF(OR(I355="Motorvejsstrækning",I355="Frakørselsflettestrækning",I355="Tilkørselsflettestrækning"),Inddata!AE370,"Irrelevant"))</f>
        <v>Irrelevant</v>
      </c>
      <c r="AE355" s="4" t="str">
        <f>IF(AND(I355="Tilkørselsflettestrækning",Inddata!AF370=""),"Nej",IF(I355="Tilkørselsflettestrækning",Inddata!AF370,"Irrelevant"))</f>
        <v>Irrelevant</v>
      </c>
      <c r="AF355" s="4" t="str">
        <f>IF(AND(AE355="Ja",Inddata!AG370&gt;0,Inddata!AG370&lt;1.00000001),Inddata!AG370,IF(OR(AE355="Nej",AE355="Ja"),0,"Irrelevant"))</f>
        <v>Irrelevant</v>
      </c>
    </row>
    <row r="356" spans="1:32" x14ac:dyDescent="0.25">
      <c r="A356" s="4" t="str">
        <f>IF(Inddata!A371="","",Inddata!A371)</f>
        <v/>
      </c>
      <c r="B356" s="4" t="str">
        <f>IF(Inddata!B371="","",Inddata!B371)</f>
        <v/>
      </c>
      <c r="C356" s="4" t="str">
        <f>IF(Inddata!C371="","",Inddata!C371)</f>
        <v/>
      </c>
      <c r="D356" s="4" t="str">
        <f>IF(Inddata!D371="","",Inddata!D371)</f>
        <v/>
      </c>
      <c r="E356" s="4" t="str">
        <f>IF(Inddata!E371="","",Inddata!E371)</f>
        <v/>
      </c>
      <c r="F356" s="4" t="str">
        <f>IF(Inddata!F371="","",Inddata!F371)</f>
        <v/>
      </c>
      <c r="G356" s="4">
        <f>IF(Inddata!G371="","",Inddata!G371)</f>
        <v>0</v>
      </c>
      <c r="H356" s="4" t="str">
        <f>IF(Inddata!H371&gt;0.5,Inddata!H371,"")</f>
        <v/>
      </c>
      <c r="I356" s="4" t="str">
        <f>IF(Inddata!I371="","",Inddata!I371)</f>
        <v/>
      </c>
      <c r="J356" s="4" t="str">
        <f>IF(AND(OR(I356="Motorvejsstrækning",I356="Frakørselsflettestrækning",I356="Tilkørselsflettestrækning"),Inddata!K371=""),2,IF(AND(OR(I356="Motorvejsstrækning",I356="Frakørselsflettestrækning",I356="Tilkørselsflettestrækning"),Inddata!K371&gt;0.5,Inddata!K371&lt;21),Inddata!K371,"Irrelevant"))</f>
        <v>Irrelevant</v>
      </c>
      <c r="K356" s="4" t="str">
        <f>IF(AND(OR(I356="Motorvejsstrækning",I356="Frakørselsflettestrækning",I356="Tilkørselsflettestrækning",I356="Frakørselsrampe",I356="Tilkørselsrampe"),Inddata!L371=""),3.5,IF(AND(OR(I356="Motorvejsstrækning",I356="Frakørselsflettestrækning",I356="Tilkørselsflettestrækning",I356="Frakørselsrampe",I356="Tilkørselsrampe"),Inddata!L371&gt;1.5,Inddata!L371&lt;11),Inddata!L371,"Irrelevant"))</f>
        <v>Irrelevant</v>
      </c>
      <c r="L356" s="4" t="str">
        <f>IF(AND(I356="Motorvejsstrækning",Inddata!M371=""),"Nej",IF(I356="Motorvejsstrækning",Inddata!M371,"Irrelevant"))</f>
        <v>Irrelevant</v>
      </c>
      <c r="M356" s="4" t="str">
        <f>IF(AND(L356="Ja",Inddata!N371&gt;0,Inddata!N371&lt;1.00000001),Inddata!N371,IF(OR(L356="Nej",L356="Ja"),0,"Irrelevant"))</f>
        <v>Irrelevant</v>
      </c>
      <c r="N356" s="4" t="str">
        <f>IF(AND(OR(I356="Motorvejsstrækning",I356="Frakørselsflettestrækning",I356="Tilkørselsflettestrækning"),Inddata!O371=""),3,IF(AND(OR(I356="Motorvejsstrækning",I356="Frakørselsflettestrækning",I356="Tilkørselsflettestrækning"),Inddata!O371&lt;11,Inddata!O371&gt;-0.00000001),Inddata!O371,"Irrelevant"))</f>
        <v>Irrelevant</v>
      </c>
      <c r="O356" s="4" t="str">
        <f>IF(AND(OR(I356="Motorvejsstrækning",I356="Frakørselsflettestrækning",I356="Tilkørselsflettestrækning",I356="Frakørselsrampe",I356="Tilkørselsrampe"),Inddata!P371=""),0.5,IF(AND(OR(I356="Motorvejsstrækning",I356="Frakørselsflettestrækning",I356="Tilkørselsflettestrækning",I356="Frakørselsrampe",I356="Tilkørselsrampe"),Inddata!P371&gt;-0.00000001,Inddata!P371&lt;11),Inddata!P371,"Irrelevant"))</f>
        <v>Irrelevant</v>
      </c>
      <c r="P356" s="4" t="str">
        <f>IF(AND(OR(I356="Motorvejsstrækning",I356="Frakørselsflettestrækning",I356="Tilkørselsflettestrækning"),Inddata!Q371=""),5,IF(AND(OR(I356="Motorvejsstrækning",I356="Frakørselsflettestrækning",I356="Tilkørselsflettestrækning"),Inddata!Q371&gt;-0.00000001,Inddata!Q371&lt;101),Inddata!Q371,"Irrelevant"))</f>
        <v>Irrelevant</v>
      </c>
      <c r="Q356" s="4" t="str">
        <f>IF(AND(OR(I356="Motorvejsstrækning",I356="Frakørselsflettestrækning",I356="Tilkørselsflettestrækning"),Inddata!R371=""),"Lige",IF(AND(OR(I356="Motorvejsstrækning",I356="Frakørselsflettestrækning",I356="Tilkørselsflettestrækning"),Inddata!R371&gt;10),Inddata!R371,"Irrelevant"))</f>
        <v>Irrelevant</v>
      </c>
      <c r="R356" s="4" t="str">
        <f>IF(Q356="Lige",0,IF(AND(OR(I356="Motorvejsstrækning",I356="Frakørselsflettestrækning",I356="Tilkørselsflettestrækning"),OR(Inddata!S371="",Inddata!S371&gt;(G356*1000))),G356*1000,IF(AND(OR(I356="Motorvejsstrækning",I356="Frakørselsflettestrækning",I356="Tilkørselsflettestrækning"),Inddata!S371&gt;0),Inddata!S371,"Irrelevant")))</f>
        <v>Irrelevant</v>
      </c>
      <c r="S356" s="4" t="str">
        <f>IF(AND(OR(I356="Motorvejsstrækning",I356="Frakørselsflettestrækning",I356="Tilkørselsflettestrækning"),Inddata!T371=""),"Lige",IF(AND(OR(I356="Motorvejsstrækning",I356="Frakørselsflettestrækning",I356="Tilkørselsflettestrækning"),Inddata!T371&gt;10),Inddata!T371,"Irrelevant"))</f>
        <v>Irrelevant</v>
      </c>
      <c r="T356" s="4" t="str">
        <f>IF(S356="Lige",0,IF(R356="Irrelevant","Irrelevant",IF(AND(OR(I356="Motorvejsstrækning",I356="Frakørselsflettestrækning",I356="Tilkørselsflettestrækning"),OR(Inddata!U371="",Inddata!U371&gt;(G356*1000-R356))),G356*1000-R356,IF(AND(OR(I356="Motorvejsstrækning",I356="Frakørselsflettestrækning",I356="Tilkørselsflettestrækning"),Inddata!U371&gt;0),Inddata!U371,"Irrelevant"))))</f>
        <v>Irrelevant</v>
      </c>
      <c r="U356" s="4" t="str">
        <f>IF(AND(OR(I356="Motorvejsstrækning",I356="Frakørselsflettestrækning",I356="Tilkørselsflettestrækning",I356="Frakørselsrampe",I356="Tilkørselsrampe"),Inddata!V371=""),"Nej",IF(OR(I356="Motorvejsstrækning",I356="Frakørselsflettestrækning",I356="Tilkørselsflettestrækning",I356="Frakørselsrampe",I356="Tilkørselsrampe"),Inddata!V371,"Irrelevant"))</f>
        <v>Irrelevant</v>
      </c>
      <c r="V356" s="4" t="str">
        <f>IF(W356="Lige",IF(AND(OR(I356="Frakørselsrampe",I356="Tilkørselsrampe"),Inddata!W371=""),"Lige ruderrampe",IF(OR(I356="Frakørselsrampe",I356="Tilkørselsrampe"),Inddata!W371,"Irrelevant")),"Irrelevant")</f>
        <v>Irrelevant</v>
      </c>
      <c r="W356" s="4" t="str">
        <f>IF(AND(OR(I356="Frakørselsrampe",I356="Tilkørselsrampe"),Inddata!X371=""),"Lige",IF(AND(OR(I356="Frakørselsrampe",I356="Tilkørselsrampe"),Inddata!X371&gt;10),Inddata!X371,"Irrelevant"))</f>
        <v>Irrelevant</v>
      </c>
      <c r="X356" s="4" t="str">
        <f>IF(AND(OR(I356="Frakørselsrampe",I356="Tilkørselsrampe"),OR(Inddata!Y371="",Inddata!Y371&gt;(G356*1000))),G356*1000,IF(AND(OR(I356="Frakørselsrampe",I356="Tilkørselsrampe"),Inddata!Y371&gt;0),Inddata!Y371,"Irrelevant"))</f>
        <v>Irrelevant</v>
      </c>
      <c r="Y356" s="4" t="str">
        <f>IF(AND(I356="Frakørselsrampe",Inddata!Z371=""),95,IF(AND(I356="Tilkørselsrampe",Inddata!Z371=""),45,IF(AND(OR(I356="Frakørselsrampe",I356="Tilkørselsrampe"),Inddata!Z371&gt;4,Inddata!Z371&lt;200),Inddata!Z371,"Irrelevant")))</f>
        <v>Irrelevant</v>
      </c>
      <c r="Z356" s="4" t="str">
        <f>IF(AND(OR(I356="Frakørselsrampe",I356="Tilkørselsrampe"),Inddata!AA371=""),"Lige",IF(AND(OR(I356="Frakørselsrampe",I356="Tilkørselsrampe"),Inddata!AA371&gt;10),Inddata!AA371,"Irrelevant"))</f>
        <v>Irrelevant</v>
      </c>
      <c r="AA356" s="4" t="str">
        <f>IF(X356="Irrelevant","Irrelevant",IF(AND(OR(I356="Frakørselsrampe",I356="Tilkørselsrampe"),OR(Inddata!AB371="",Inddata!AB371&gt;(G356*1000-X356))),G356*1000-X356,IF(AND(OR(I356="Frakørselsrampe",I356="Tilkørselsrampe"),Inddata!AB371&gt;0),Inddata!AB371,"Irrelevant")))</f>
        <v>Irrelevant</v>
      </c>
      <c r="AB356" s="4" t="str">
        <f>IF(AND(I356="Frakørselsrampe",Inddata!AC371=""),60,IF(AND(I356="Tilkørselsrampe",Inddata!AC371=""),80,IF(AND(OR(I356="Frakørselsrampe",I356="Tilkørselsrampe"),Inddata!AC371&gt;4,Inddata!AC371&lt;200),Inddata!AC371,"Irrelevant")))</f>
        <v>Irrelevant</v>
      </c>
      <c r="AC356" s="4" t="str">
        <f>IF(AND(OR(I356="Motorvejsstrækning",I356="Frakørselsflettestrækning",I356="Tilkørselsflettestrækning"),Inddata!AD371=""),"Nej",IF(OR(I356="Motorvejsstrækning",I356="Frakørselsflettestrækning",I356="Tilkørselsflettestrækning"),Inddata!AD371,"Irrelevant"))</f>
        <v>Irrelevant</v>
      </c>
      <c r="AD356" s="4" t="str">
        <f>IF(AND(OR(I356="Motorvejsstrækning",I356="Frakørselsflettestrækning",I356="Tilkørselsflettestrækning"),Inddata!AE371=""),"130 km/t",IF(OR(I356="Motorvejsstrækning",I356="Frakørselsflettestrækning",I356="Tilkørselsflettestrækning"),Inddata!AE371,"Irrelevant"))</f>
        <v>Irrelevant</v>
      </c>
      <c r="AE356" s="4" t="str">
        <f>IF(AND(I356="Tilkørselsflettestrækning",Inddata!AF371=""),"Nej",IF(I356="Tilkørselsflettestrækning",Inddata!AF371,"Irrelevant"))</f>
        <v>Irrelevant</v>
      </c>
      <c r="AF356" s="4" t="str">
        <f>IF(AND(AE356="Ja",Inddata!AG371&gt;0,Inddata!AG371&lt;1.00000001),Inddata!AG371,IF(OR(AE356="Nej",AE356="Ja"),0,"Irrelevant"))</f>
        <v>Irrelevant</v>
      </c>
    </row>
    <row r="357" spans="1:32" x14ac:dyDescent="0.25">
      <c r="A357" s="4" t="str">
        <f>IF(Inddata!A372="","",Inddata!A372)</f>
        <v/>
      </c>
      <c r="B357" s="4" t="str">
        <f>IF(Inddata!B372="","",Inddata!B372)</f>
        <v/>
      </c>
      <c r="C357" s="4" t="str">
        <f>IF(Inddata!C372="","",Inddata!C372)</f>
        <v/>
      </c>
      <c r="D357" s="4" t="str">
        <f>IF(Inddata!D372="","",Inddata!D372)</f>
        <v/>
      </c>
      <c r="E357" s="4" t="str">
        <f>IF(Inddata!E372="","",Inddata!E372)</f>
        <v/>
      </c>
      <c r="F357" s="4" t="str">
        <f>IF(Inddata!F372="","",Inddata!F372)</f>
        <v/>
      </c>
      <c r="G357" s="4">
        <f>IF(Inddata!G372="","",Inddata!G372)</f>
        <v>0</v>
      </c>
      <c r="H357" s="4" t="str">
        <f>IF(Inddata!H372&gt;0.5,Inddata!H372,"")</f>
        <v/>
      </c>
      <c r="I357" s="4" t="str">
        <f>IF(Inddata!I372="","",Inddata!I372)</f>
        <v/>
      </c>
      <c r="J357" s="4" t="str">
        <f>IF(AND(OR(I357="Motorvejsstrækning",I357="Frakørselsflettestrækning",I357="Tilkørselsflettestrækning"),Inddata!K372=""),2,IF(AND(OR(I357="Motorvejsstrækning",I357="Frakørselsflettestrækning",I357="Tilkørselsflettestrækning"),Inddata!K372&gt;0.5,Inddata!K372&lt;21),Inddata!K372,"Irrelevant"))</f>
        <v>Irrelevant</v>
      </c>
      <c r="K357" s="4" t="str">
        <f>IF(AND(OR(I357="Motorvejsstrækning",I357="Frakørselsflettestrækning",I357="Tilkørselsflettestrækning",I357="Frakørselsrampe",I357="Tilkørselsrampe"),Inddata!L372=""),3.5,IF(AND(OR(I357="Motorvejsstrækning",I357="Frakørselsflettestrækning",I357="Tilkørselsflettestrækning",I357="Frakørselsrampe",I357="Tilkørselsrampe"),Inddata!L372&gt;1.5,Inddata!L372&lt;11),Inddata!L372,"Irrelevant"))</f>
        <v>Irrelevant</v>
      </c>
      <c r="L357" s="4" t="str">
        <f>IF(AND(I357="Motorvejsstrækning",Inddata!M372=""),"Nej",IF(I357="Motorvejsstrækning",Inddata!M372,"Irrelevant"))</f>
        <v>Irrelevant</v>
      </c>
      <c r="M357" s="4" t="str">
        <f>IF(AND(L357="Ja",Inddata!N372&gt;0,Inddata!N372&lt;1.00000001),Inddata!N372,IF(OR(L357="Nej",L357="Ja"),0,"Irrelevant"))</f>
        <v>Irrelevant</v>
      </c>
      <c r="N357" s="4" t="str">
        <f>IF(AND(OR(I357="Motorvejsstrækning",I357="Frakørselsflettestrækning",I357="Tilkørselsflettestrækning"),Inddata!O372=""),3,IF(AND(OR(I357="Motorvejsstrækning",I357="Frakørselsflettestrækning",I357="Tilkørselsflettestrækning"),Inddata!O372&lt;11,Inddata!O372&gt;-0.00000001),Inddata!O372,"Irrelevant"))</f>
        <v>Irrelevant</v>
      </c>
      <c r="O357" s="4" t="str">
        <f>IF(AND(OR(I357="Motorvejsstrækning",I357="Frakørselsflettestrækning",I357="Tilkørselsflettestrækning",I357="Frakørselsrampe",I357="Tilkørselsrampe"),Inddata!P372=""),0.5,IF(AND(OR(I357="Motorvejsstrækning",I357="Frakørselsflettestrækning",I357="Tilkørselsflettestrækning",I357="Frakørselsrampe",I357="Tilkørselsrampe"),Inddata!P372&gt;-0.00000001,Inddata!P372&lt;11),Inddata!P372,"Irrelevant"))</f>
        <v>Irrelevant</v>
      </c>
      <c r="P357" s="4" t="str">
        <f>IF(AND(OR(I357="Motorvejsstrækning",I357="Frakørselsflettestrækning",I357="Tilkørselsflettestrækning"),Inddata!Q372=""),5,IF(AND(OR(I357="Motorvejsstrækning",I357="Frakørselsflettestrækning",I357="Tilkørselsflettestrækning"),Inddata!Q372&gt;-0.00000001,Inddata!Q372&lt;101),Inddata!Q372,"Irrelevant"))</f>
        <v>Irrelevant</v>
      </c>
      <c r="Q357" s="4" t="str">
        <f>IF(AND(OR(I357="Motorvejsstrækning",I357="Frakørselsflettestrækning",I357="Tilkørselsflettestrækning"),Inddata!R372=""),"Lige",IF(AND(OR(I357="Motorvejsstrækning",I357="Frakørselsflettestrækning",I357="Tilkørselsflettestrækning"),Inddata!R372&gt;10),Inddata!R372,"Irrelevant"))</f>
        <v>Irrelevant</v>
      </c>
      <c r="R357" s="4" t="str">
        <f>IF(Q357="Lige",0,IF(AND(OR(I357="Motorvejsstrækning",I357="Frakørselsflettestrækning",I357="Tilkørselsflettestrækning"),OR(Inddata!S372="",Inddata!S372&gt;(G357*1000))),G357*1000,IF(AND(OR(I357="Motorvejsstrækning",I357="Frakørselsflettestrækning",I357="Tilkørselsflettestrækning"),Inddata!S372&gt;0),Inddata!S372,"Irrelevant")))</f>
        <v>Irrelevant</v>
      </c>
      <c r="S357" s="4" t="str">
        <f>IF(AND(OR(I357="Motorvejsstrækning",I357="Frakørselsflettestrækning",I357="Tilkørselsflettestrækning"),Inddata!T372=""),"Lige",IF(AND(OR(I357="Motorvejsstrækning",I357="Frakørselsflettestrækning",I357="Tilkørselsflettestrækning"),Inddata!T372&gt;10),Inddata!T372,"Irrelevant"))</f>
        <v>Irrelevant</v>
      </c>
      <c r="T357" s="4" t="str">
        <f>IF(S357="Lige",0,IF(R357="Irrelevant","Irrelevant",IF(AND(OR(I357="Motorvejsstrækning",I357="Frakørselsflettestrækning",I357="Tilkørselsflettestrækning"),OR(Inddata!U372="",Inddata!U372&gt;(G357*1000-R357))),G357*1000-R357,IF(AND(OR(I357="Motorvejsstrækning",I357="Frakørselsflettestrækning",I357="Tilkørselsflettestrækning"),Inddata!U372&gt;0),Inddata!U372,"Irrelevant"))))</f>
        <v>Irrelevant</v>
      </c>
      <c r="U357" s="4" t="str">
        <f>IF(AND(OR(I357="Motorvejsstrækning",I357="Frakørselsflettestrækning",I357="Tilkørselsflettestrækning",I357="Frakørselsrampe",I357="Tilkørselsrampe"),Inddata!V372=""),"Nej",IF(OR(I357="Motorvejsstrækning",I357="Frakørselsflettestrækning",I357="Tilkørselsflettestrækning",I357="Frakørselsrampe",I357="Tilkørselsrampe"),Inddata!V372,"Irrelevant"))</f>
        <v>Irrelevant</v>
      </c>
      <c r="V357" s="4" t="str">
        <f>IF(W357="Lige",IF(AND(OR(I357="Frakørselsrampe",I357="Tilkørselsrampe"),Inddata!W372=""),"Lige ruderrampe",IF(OR(I357="Frakørselsrampe",I357="Tilkørselsrampe"),Inddata!W372,"Irrelevant")),"Irrelevant")</f>
        <v>Irrelevant</v>
      </c>
      <c r="W357" s="4" t="str">
        <f>IF(AND(OR(I357="Frakørselsrampe",I357="Tilkørselsrampe"),Inddata!X372=""),"Lige",IF(AND(OR(I357="Frakørselsrampe",I357="Tilkørselsrampe"),Inddata!X372&gt;10),Inddata!X372,"Irrelevant"))</f>
        <v>Irrelevant</v>
      </c>
      <c r="X357" s="4" t="str">
        <f>IF(AND(OR(I357="Frakørselsrampe",I357="Tilkørselsrampe"),OR(Inddata!Y372="",Inddata!Y372&gt;(G357*1000))),G357*1000,IF(AND(OR(I357="Frakørselsrampe",I357="Tilkørselsrampe"),Inddata!Y372&gt;0),Inddata!Y372,"Irrelevant"))</f>
        <v>Irrelevant</v>
      </c>
      <c r="Y357" s="4" t="str">
        <f>IF(AND(I357="Frakørselsrampe",Inddata!Z372=""),95,IF(AND(I357="Tilkørselsrampe",Inddata!Z372=""),45,IF(AND(OR(I357="Frakørselsrampe",I357="Tilkørselsrampe"),Inddata!Z372&gt;4,Inddata!Z372&lt;200),Inddata!Z372,"Irrelevant")))</f>
        <v>Irrelevant</v>
      </c>
      <c r="Z357" s="4" t="str">
        <f>IF(AND(OR(I357="Frakørselsrampe",I357="Tilkørselsrampe"),Inddata!AA372=""),"Lige",IF(AND(OR(I357="Frakørselsrampe",I357="Tilkørselsrampe"),Inddata!AA372&gt;10),Inddata!AA372,"Irrelevant"))</f>
        <v>Irrelevant</v>
      </c>
      <c r="AA357" s="4" t="str">
        <f>IF(X357="Irrelevant","Irrelevant",IF(AND(OR(I357="Frakørselsrampe",I357="Tilkørselsrampe"),OR(Inddata!AB372="",Inddata!AB372&gt;(G357*1000-X357))),G357*1000-X357,IF(AND(OR(I357="Frakørselsrampe",I357="Tilkørselsrampe"),Inddata!AB372&gt;0),Inddata!AB372,"Irrelevant")))</f>
        <v>Irrelevant</v>
      </c>
      <c r="AB357" s="4" t="str">
        <f>IF(AND(I357="Frakørselsrampe",Inddata!AC372=""),60,IF(AND(I357="Tilkørselsrampe",Inddata!AC372=""),80,IF(AND(OR(I357="Frakørselsrampe",I357="Tilkørselsrampe"),Inddata!AC372&gt;4,Inddata!AC372&lt;200),Inddata!AC372,"Irrelevant")))</f>
        <v>Irrelevant</v>
      </c>
      <c r="AC357" s="4" t="str">
        <f>IF(AND(OR(I357="Motorvejsstrækning",I357="Frakørselsflettestrækning",I357="Tilkørselsflettestrækning"),Inddata!AD372=""),"Nej",IF(OR(I357="Motorvejsstrækning",I357="Frakørselsflettestrækning",I357="Tilkørselsflettestrækning"),Inddata!AD372,"Irrelevant"))</f>
        <v>Irrelevant</v>
      </c>
      <c r="AD357" s="4" t="str">
        <f>IF(AND(OR(I357="Motorvejsstrækning",I357="Frakørselsflettestrækning",I357="Tilkørselsflettestrækning"),Inddata!AE372=""),"130 km/t",IF(OR(I357="Motorvejsstrækning",I357="Frakørselsflettestrækning",I357="Tilkørselsflettestrækning"),Inddata!AE372,"Irrelevant"))</f>
        <v>Irrelevant</v>
      </c>
      <c r="AE357" s="4" t="str">
        <f>IF(AND(I357="Tilkørselsflettestrækning",Inddata!AF372=""),"Nej",IF(I357="Tilkørselsflettestrækning",Inddata!AF372,"Irrelevant"))</f>
        <v>Irrelevant</v>
      </c>
      <c r="AF357" s="4" t="str">
        <f>IF(AND(AE357="Ja",Inddata!AG372&gt;0,Inddata!AG372&lt;1.00000001),Inddata!AG372,IF(OR(AE357="Nej",AE357="Ja"),0,"Irrelevant"))</f>
        <v>Irrelevant</v>
      </c>
    </row>
    <row r="358" spans="1:32" x14ac:dyDescent="0.25">
      <c r="A358" s="4" t="str">
        <f>IF(Inddata!A373="","",Inddata!A373)</f>
        <v/>
      </c>
      <c r="B358" s="4" t="str">
        <f>IF(Inddata!B373="","",Inddata!B373)</f>
        <v/>
      </c>
      <c r="C358" s="4" t="str">
        <f>IF(Inddata!C373="","",Inddata!C373)</f>
        <v/>
      </c>
      <c r="D358" s="4" t="str">
        <f>IF(Inddata!D373="","",Inddata!D373)</f>
        <v/>
      </c>
      <c r="E358" s="4" t="str">
        <f>IF(Inddata!E373="","",Inddata!E373)</f>
        <v/>
      </c>
      <c r="F358" s="4" t="str">
        <f>IF(Inddata!F373="","",Inddata!F373)</f>
        <v/>
      </c>
      <c r="G358" s="4">
        <f>IF(Inddata!G373="","",Inddata!G373)</f>
        <v>0</v>
      </c>
      <c r="H358" s="4" t="str">
        <f>IF(Inddata!H373&gt;0.5,Inddata!H373,"")</f>
        <v/>
      </c>
      <c r="I358" s="4" t="str">
        <f>IF(Inddata!I373="","",Inddata!I373)</f>
        <v/>
      </c>
      <c r="J358" s="4" t="str">
        <f>IF(AND(OR(I358="Motorvejsstrækning",I358="Frakørselsflettestrækning",I358="Tilkørselsflettestrækning"),Inddata!K373=""),2,IF(AND(OR(I358="Motorvejsstrækning",I358="Frakørselsflettestrækning",I358="Tilkørselsflettestrækning"),Inddata!K373&gt;0.5,Inddata!K373&lt;21),Inddata!K373,"Irrelevant"))</f>
        <v>Irrelevant</v>
      </c>
      <c r="K358" s="4" t="str">
        <f>IF(AND(OR(I358="Motorvejsstrækning",I358="Frakørselsflettestrækning",I358="Tilkørselsflettestrækning",I358="Frakørselsrampe",I358="Tilkørselsrampe"),Inddata!L373=""),3.5,IF(AND(OR(I358="Motorvejsstrækning",I358="Frakørselsflettestrækning",I358="Tilkørselsflettestrækning",I358="Frakørselsrampe",I358="Tilkørselsrampe"),Inddata!L373&gt;1.5,Inddata!L373&lt;11),Inddata!L373,"Irrelevant"))</f>
        <v>Irrelevant</v>
      </c>
      <c r="L358" s="4" t="str">
        <f>IF(AND(I358="Motorvejsstrækning",Inddata!M373=""),"Nej",IF(I358="Motorvejsstrækning",Inddata!M373,"Irrelevant"))</f>
        <v>Irrelevant</v>
      </c>
      <c r="M358" s="4" t="str">
        <f>IF(AND(L358="Ja",Inddata!N373&gt;0,Inddata!N373&lt;1.00000001),Inddata!N373,IF(OR(L358="Nej",L358="Ja"),0,"Irrelevant"))</f>
        <v>Irrelevant</v>
      </c>
      <c r="N358" s="4" t="str">
        <f>IF(AND(OR(I358="Motorvejsstrækning",I358="Frakørselsflettestrækning",I358="Tilkørselsflettestrækning"),Inddata!O373=""),3,IF(AND(OR(I358="Motorvejsstrækning",I358="Frakørselsflettestrækning",I358="Tilkørselsflettestrækning"),Inddata!O373&lt;11,Inddata!O373&gt;-0.00000001),Inddata!O373,"Irrelevant"))</f>
        <v>Irrelevant</v>
      </c>
      <c r="O358" s="4" t="str">
        <f>IF(AND(OR(I358="Motorvejsstrækning",I358="Frakørselsflettestrækning",I358="Tilkørselsflettestrækning",I358="Frakørselsrampe",I358="Tilkørselsrampe"),Inddata!P373=""),0.5,IF(AND(OR(I358="Motorvejsstrækning",I358="Frakørselsflettestrækning",I358="Tilkørselsflettestrækning",I358="Frakørselsrampe",I358="Tilkørselsrampe"),Inddata!P373&gt;-0.00000001,Inddata!P373&lt;11),Inddata!P373,"Irrelevant"))</f>
        <v>Irrelevant</v>
      </c>
      <c r="P358" s="4" t="str">
        <f>IF(AND(OR(I358="Motorvejsstrækning",I358="Frakørselsflettestrækning",I358="Tilkørselsflettestrækning"),Inddata!Q373=""),5,IF(AND(OR(I358="Motorvejsstrækning",I358="Frakørselsflettestrækning",I358="Tilkørselsflettestrækning"),Inddata!Q373&gt;-0.00000001,Inddata!Q373&lt;101),Inddata!Q373,"Irrelevant"))</f>
        <v>Irrelevant</v>
      </c>
      <c r="Q358" s="4" t="str">
        <f>IF(AND(OR(I358="Motorvejsstrækning",I358="Frakørselsflettestrækning",I358="Tilkørselsflettestrækning"),Inddata!R373=""),"Lige",IF(AND(OR(I358="Motorvejsstrækning",I358="Frakørselsflettestrækning",I358="Tilkørselsflettestrækning"),Inddata!R373&gt;10),Inddata!R373,"Irrelevant"))</f>
        <v>Irrelevant</v>
      </c>
      <c r="R358" s="4" t="str">
        <f>IF(Q358="Lige",0,IF(AND(OR(I358="Motorvejsstrækning",I358="Frakørselsflettestrækning",I358="Tilkørselsflettestrækning"),OR(Inddata!S373="",Inddata!S373&gt;(G358*1000))),G358*1000,IF(AND(OR(I358="Motorvejsstrækning",I358="Frakørselsflettestrækning",I358="Tilkørselsflettestrækning"),Inddata!S373&gt;0),Inddata!S373,"Irrelevant")))</f>
        <v>Irrelevant</v>
      </c>
      <c r="S358" s="4" t="str">
        <f>IF(AND(OR(I358="Motorvejsstrækning",I358="Frakørselsflettestrækning",I358="Tilkørselsflettestrækning"),Inddata!T373=""),"Lige",IF(AND(OR(I358="Motorvejsstrækning",I358="Frakørselsflettestrækning",I358="Tilkørselsflettestrækning"),Inddata!T373&gt;10),Inddata!T373,"Irrelevant"))</f>
        <v>Irrelevant</v>
      </c>
      <c r="T358" s="4" t="str">
        <f>IF(S358="Lige",0,IF(R358="Irrelevant","Irrelevant",IF(AND(OR(I358="Motorvejsstrækning",I358="Frakørselsflettestrækning",I358="Tilkørselsflettestrækning"),OR(Inddata!U373="",Inddata!U373&gt;(G358*1000-R358))),G358*1000-R358,IF(AND(OR(I358="Motorvejsstrækning",I358="Frakørselsflettestrækning",I358="Tilkørselsflettestrækning"),Inddata!U373&gt;0),Inddata!U373,"Irrelevant"))))</f>
        <v>Irrelevant</v>
      </c>
      <c r="U358" s="4" t="str">
        <f>IF(AND(OR(I358="Motorvejsstrækning",I358="Frakørselsflettestrækning",I358="Tilkørselsflettestrækning",I358="Frakørselsrampe",I358="Tilkørselsrampe"),Inddata!V373=""),"Nej",IF(OR(I358="Motorvejsstrækning",I358="Frakørselsflettestrækning",I358="Tilkørselsflettestrækning",I358="Frakørselsrampe",I358="Tilkørselsrampe"),Inddata!V373,"Irrelevant"))</f>
        <v>Irrelevant</v>
      </c>
      <c r="V358" s="4" t="str">
        <f>IF(W358="Lige",IF(AND(OR(I358="Frakørselsrampe",I358="Tilkørselsrampe"),Inddata!W373=""),"Lige ruderrampe",IF(OR(I358="Frakørselsrampe",I358="Tilkørselsrampe"),Inddata!W373,"Irrelevant")),"Irrelevant")</f>
        <v>Irrelevant</v>
      </c>
      <c r="W358" s="4" t="str">
        <f>IF(AND(OR(I358="Frakørselsrampe",I358="Tilkørselsrampe"),Inddata!X373=""),"Lige",IF(AND(OR(I358="Frakørselsrampe",I358="Tilkørselsrampe"),Inddata!X373&gt;10),Inddata!X373,"Irrelevant"))</f>
        <v>Irrelevant</v>
      </c>
      <c r="X358" s="4" t="str">
        <f>IF(AND(OR(I358="Frakørselsrampe",I358="Tilkørselsrampe"),OR(Inddata!Y373="",Inddata!Y373&gt;(G358*1000))),G358*1000,IF(AND(OR(I358="Frakørselsrampe",I358="Tilkørselsrampe"),Inddata!Y373&gt;0),Inddata!Y373,"Irrelevant"))</f>
        <v>Irrelevant</v>
      </c>
      <c r="Y358" s="4" t="str">
        <f>IF(AND(I358="Frakørselsrampe",Inddata!Z373=""),95,IF(AND(I358="Tilkørselsrampe",Inddata!Z373=""),45,IF(AND(OR(I358="Frakørselsrampe",I358="Tilkørselsrampe"),Inddata!Z373&gt;4,Inddata!Z373&lt;200),Inddata!Z373,"Irrelevant")))</f>
        <v>Irrelevant</v>
      </c>
      <c r="Z358" s="4" t="str">
        <f>IF(AND(OR(I358="Frakørselsrampe",I358="Tilkørselsrampe"),Inddata!AA373=""),"Lige",IF(AND(OR(I358="Frakørselsrampe",I358="Tilkørselsrampe"),Inddata!AA373&gt;10),Inddata!AA373,"Irrelevant"))</f>
        <v>Irrelevant</v>
      </c>
      <c r="AA358" s="4" t="str">
        <f>IF(X358="Irrelevant","Irrelevant",IF(AND(OR(I358="Frakørselsrampe",I358="Tilkørselsrampe"),OR(Inddata!AB373="",Inddata!AB373&gt;(G358*1000-X358))),G358*1000-X358,IF(AND(OR(I358="Frakørselsrampe",I358="Tilkørselsrampe"),Inddata!AB373&gt;0),Inddata!AB373,"Irrelevant")))</f>
        <v>Irrelevant</v>
      </c>
      <c r="AB358" s="4" t="str">
        <f>IF(AND(I358="Frakørselsrampe",Inddata!AC373=""),60,IF(AND(I358="Tilkørselsrampe",Inddata!AC373=""),80,IF(AND(OR(I358="Frakørselsrampe",I358="Tilkørselsrampe"),Inddata!AC373&gt;4,Inddata!AC373&lt;200),Inddata!AC373,"Irrelevant")))</f>
        <v>Irrelevant</v>
      </c>
      <c r="AC358" s="4" t="str">
        <f>IF(AND(OR(I358="Motorvejsstrækning",I358="Frakørselsflettestrækning",I358="Tilkørselsflettestrækning"),Inddata!AD373=""),"Nej",IF(OR(I358="Motorvejsstrækning",I358="Frakørselsflettestrækning",I358="Tilkørselsflettestrækning"),Inddata!AD373,"Irrelevant"))</f>
        <v>Irrelevant</v>
      </c>
      <c r="AD358" s="4" t="str">
        <f>IF(AND(OR(I358="Motorvejsstrækning",I358="Frakørselsflettestrækning",I358="Tilkørselsflettestrækning"),Inddata!AE373=""),"130 km/t",IF(OR(I358="Motorvejsstrækning",I358="Frakørselsflettestrækning",I358="Tilkørselsflettestrækning"),Inddata!AE373,"Irrelevant"))</f>
        <v>Irrelevant</v>
      </c>
      <c r="AE358" s="4" t="str">
        <f>IF(AND(I358="Tilkørselsflettestrækning",Inddata!AF373=""),"Nej",IF(I358="Tilkørselsflettestrækning",Inddata!AF373,"Irrelevant"))</f>
        <v>Irrelevant</v>
      </c>
      <c r="AF358" s="4" t="str">
        <f>IF(AND(AE358="Ja",Inddata!AG373&gt;0,Inddata!AG373&lt;1.00000001),Inddata!AG373,IF(OR(AE358="Nej",AE358="Ja"),0,"Irrelevant"))</f>
        <v>Irrelevant</v>
      </c>
    </row>
    <row r="359" spans="1:32" x14ac:dyDescent="0.25">
      <c r="A359" s="4" t="str">
        <f>IF(Inddata!A374="","",Inddata!A374)</f>
        <v/>
      </c>
      <c r="B359" s="4" t="str">
        <f>IF(Inddata!B374="","",Inddata!B374)</f>
        <v/>
      </c>
      <c r="C359" s="4" t="str">
        <f>IF(Inddata!C374="","",Inddata!C374)</f>
        <v/>
      </c>
      <c r="D359" s="4" t="str">
        <f>IF(Inddata!D374="","",Inddata!D374)</f>
        <v/>
      </c>
      <c r="E359" s="4" t="str">
        <f>IF(Inddata!E374="","",Inddata!E374)</f>
        <v/>
      </c>
      <c r="F359" s="4" t="str">
        <f>IF(Inddata!F374="","",Inddata!F374)</f>
        <v/>
      </c>
      <c r="G359" s="4">
        <f>IF(Inddata!G374="","",Inddata!G374)</f>
        <v>0</v>
      </c>
      <c r="H359" s="4" t="str">
        <f>IF(Inddata!H374&gt;0.5,Inddata!H374,"")</f>
        <v/>
      </c>
      <c r="I359" s="4" t="str">
        <f>IF(Inddata!I374="","",Inddata!I374)</f>
        <v/>
      </c>
      <c r="J359" s="4" t="str">
        <f>IF(AND(OR(I359="Motorvejsstrækning",I359="Frakørselsflettestrækning",I359="Tilkørselsflettestrækning"),Inddata!K374=""),2,IF(AND(OR(I359="Motorvejsstrækning",I359="Frakørselsflettestrækning",I359="Tilkørselsflettestrækning"),Inddata!K374&gt;0.5,Inddata!K374&lt;21),Inddata!K374,"Irrelevant"))</f>
        <v>Irrelevant</v>
      </c>
      <c r="K359" s="4" t="str">
        <f>IF(AND(OR(I359="Motorvejsstrækning",I359="Frakørselsflettestrækning",I359="Tilkørselsflettestrækning",I359="Frakørselsrampe",I359="Tilkørselsrampe"),Inddata!L374=""),3.5,IF(AND(OR(I359="Motorvejsstrækning",I359="Frakørselsflettestrækning",I359="Tilkørselsflettestrækning",I359="Frakørselsrampe",I359="Tilkørselsrampe"),Inddata!L374&gt;1.5,Inddata!L374&lt;11),Inddata!L374,"Irrelevant"))</f>
        <v>Irrelevant</v>
      </c>
      <c r="L359" s="4" t="str">
        <f>IF(AND(I359="Motorvejsstrækning",Inddata!M374=""),"Nej",IF(I359="Motorvejsstrækning",Inddata!M374,"Irrelevant"))</f>
        <v>Irrelevant</v>
      </c>
      <c r="M359" s="4" t="str">
        <f>IF(AND(L359="Ja",Inddata!N374&gt;0,Inddata!N374&lt;1.00000001),Inddata!N374,IF(OR(L359="Nej",L359="Ja"),0,"Irrelevant"))</f>
        <v>Irrelevant</v>
      </c>
      <c r="N359" s="4" t="str">
        <f>IF(AND(OR(I359="Motorvejsstrækning",I359="Frakørselsflettestrækning",I359="Tilkørselsflettestrækning"),Inddata!O374=""),3,IF(AND(OR(I359="Motorvejsstrækning",I359="Frakørselsflettestrækning",I359="Tilkørselsflettestrækning"),Inddata!O374&lt;11,Inddata!O374&gt;-0.00000001),Inddata!O374,"Irrelevant"))</f>
        <v>Irrelevant</v>
      </c>
      <c r="O359" s="4" t="str">
        <f>IF(AND(OR(I359="Motorvejsstrækning",I359="Frakørselsflettestrækning",I359="Tilkørselsflettestrækning",I359="Frakørselsrampe",I359="Tilkørselsrampe"),Inddata!P374=""),0.5,IF(AND(OR(I359="Motorvejsstrækning",I359="Frakørselsflettestrækning",I359="Tilkørselsflettestrækning",I359="Frakørselsrampe",I359="Tilkørselsrampe"),Inddata!P374&gt;-0.00000001,Inddata!P374&lt;11),Inddata!P374,"Irrelevant"))</f>
        <v>Irrelevant</v>
      </c>
      <c r="P359" s="4" t="str">
        <f>IF(AND(OR(I359="Motorvejsstrækning",I359="Frakørselsflettestrækning",I359="Tilkørselsflettestrækning"),Inddata!Q374=""),5,IF(AND(OR(I359="Motorvejsstrækning",I359="Frakørselsflettestrækning",I359="Tilkørselsflettestrækning"),Inddata!Q374&gt;-0.00000001,Inddata!Q374&lt;101),Inddata!Q374,"Irrelevant"))</f>
        <v>Irrelevant</v>
      </c>
      <c r="Q359" s="4" t="str">
        <f>IF(AND(OR(I359="Motorvejsstrækning",I359="Frakørselsflettestrækning",I359="Tilkørselsflettestrækning"),Inddata!R374=""),"Lige",IF(AND(OR(I359="Motorvejsstrækning",I359="Frakørselsflettestrækning",I359="Tilkørselsflettestrækning"),Inddata!R374&gt;10),Inddata!R374,"Irrelevant"))</f>
        <v>Irrelevant</v>
      </c>
      <c r="R359" s="4" t="str">
        <f>IF(Q359="Lige",0,IF(AND(OR(I359="Motorvejsstrækning",I359="Frakørselsflettestrækning",I359="Tilkørselsflettestrækning"),OR(Inddata!S374="",Inddata!S374&gt;(G359*1000))),G359*1000,IF(AND(OR(I359="Motorvejsstrækning",I359="Frakørselsflettestrækning",I359="Tilkørselsflettestrækning"),Inddata!S374&gt;0),Inddata!S374,"Irrelevant")))</f>
        <v>Irrelevant</v>
      </c>
      <c r="S359" s="4" t="str">
        <f>IF(AND(OR(I359="Motorvejsstrækning",I359="Frakørselsflettestrækning",I359="Tilkørselsflettestrækning"),Inddata!T374=""),"Lige",IF(AND(OR(I359="Motorvejsstrækning",I359="Frakørselsflettestrækning",I359="Tilkørselsflettestrækning"),Inddata!T374&gt;10),Inddata!T374,"Irrelevant"))</f>
        <v>Irrelevant</v>
      </c>
      <c r="T359" s="4" t="str">
        <f>IF(S359="Lige",0,IF(R359="Irrelevant","Irrelevant",IF(AND(OR(I359="Motorvejsstrækning",I359="Frakørselsflettestrækning",I359="Tilkørselsflettestrækning"),OR(Inddata!U374="",Inddata!U374&gt;(G359*1000-R359))),G359*1000-R359,IF(AND(OR(I359="Motorvejsstrækning",I359="Frakørselsflettestrækning",I359="Tilkørselsflettestrækning"),Inddata!U374&gt;0),Inddata!U374,"Irrelevant"))))</f>
        <v>Irrelevant</v>
      </c>
      <c r="U359" s="4" t="str">
        <f>IF(AND(OR(I359="Motorvejsstrækning",I359="Frakørselsflettestrækning",I359="Tilkørselsflettestrækning",I359="Frakørselsrampe",I359="Tilkørselsrampe"),Inddata!V374=""),"Nej",IF(OR(I359="Motorvejsstrækning",I359="Frakørselsflettestrækning",I359="Tilkørselsflettestrækning",I359="Frakørselsrampe",I359="Tilkørselsrampe"),Inddata!V374,"Irrelevant"))</f>
        <v>Irrelevant</v>
      </c>
      <c r="V359" s="4" t="str">
        <f>IF(W359="Lige",IF(AND(OR(I359="Frakørselsrampe",I359="Tilkørselsrampe"),Inddata!W374=""),"Lige ruderrampe",IF(OR(I359="Frakørselsrampe",I359="Tilkørselsrampe"),Inddata!W374,"Irrelevant")),"Irrelevant")</f>
        <v>Irrelevant</v>
      </c>
      <c r="W359" s="4" t="str">
        <f>IF(AND(OR(I359="Frakørselsrampe",I359="Tilkørselsrampe"),Inddata!X374=""),"Lige",IF(AND(OR(I359="Frakørselsrampe",I359="Tilkørselsrampe"),Inddata!X374&gt;10),Inddata!X374,"Irrelevant"))</f>
        <v>Irrelevant</v>
      </c>
      <c r="X359" s="4" t="str">
        <f>IF(AND(OR(I359="Frakørselsrampe",I359="Tilkørselsrampe"),OR(Inddata!Y374="",Inddata!Y374&gt;(G359*1000))),G359*1000,IF(AND(OR(I359="Frakørselsrampe",I359="Tilkørselsrampe"),Inddata!Y374&gt;0),Inddata!Y374,"Irrelevant"))</f>
        <v>Irrelevant</v>
      </c>
      <c r="Y359" s="4" t="str">
        <f>IF(AND(I359="Frakørselsrampe",Inddata!Z374=""),95,IF(AND(I359="Tilkørselsrampe",Inddata!Z374=""),45,IF(AND(OR(I359="Frakørselsrampe",I359="Tilkørselsrampe"),Inddata!Z374&gt;4,Inddata!Z374&lt;200),Inddata!Z374,"Irrelevant")))</f>
        <v>Irrelevant</v>
      </c>
      <c r="Z359" s="4" t="str">
        <f>IF(AND(OR(I359="Frakørselsrampe",I359="Tilkørselsrampe"),Inddata!AA374=""),"Lige",IF(AND(OR(I359="Frakørselsrampe",I359="Tilkørselsrampe"),Inddata!AA374&gt;10),Inddata!AA374,"Irrelevant"))</f>
        <v>Irrelevant</v>
      </c>
      <c r="AA359" s="4" t="str">
        <f>IF(X359="Irrelevant","Irrelevant",IF(AND(OR(I359="Frakørselsrampe",I359="Tilkørselsrampe"),OR(Inddata!AB374="",Inddata!AB374&gt;(G359*1000-X359))),G359*1000-X359,IF(AND(OR(I359="Frakørselsrampe",I359="Tilkørselsrampe"),Inddata!AB374&gt;0),Inddata!AB374,"Irrelevant")))</f>
        <v>Irrelevant</v>
      </c>
      <c r="AB359" s="4" t="str">
        <f>IF(AND(I359="Frakørselsrampe",Inddata!AC374=""),60,IF(AND(I359="Tilkørselsrampe",Inddata!AC374=""),80,IF(AND(OR(I359="Frakørselsrampe",I359="Tilkørselsrampe"),Inddata!AC374&gt;4,Inddata!AC374&lt;200),Inddata!AC374,"Irrelevant")))</f>
        <v>Irrelevant</v>
      </c>
      <c r="AC359" s="4" t="str">
        <f>IF(AND(OR(I359="Motorvejsstrækning",I359="Frakørselsflettestrækning",I359="Tilkørselsflettestrækning"),Inddata!AD374=""),"Nej",IF(OR(I359="Motorvejsstrækning",I359="Frakørselsflettestrækning",I359="Tilkørselsflettestrækning"),Inddata!AD374,"Irrelevant"))</f>
        <v>Irrelevant</v>
      </c>
      <c r="AD359" s="4" t="str">
        <f>IF(AND(OR(I359="Motorvejsstrækning",I359="Frakørselsflettestrækning",I359="Tilkørselsflettestrækning"),Inddata!AE374=""),"130 km/t",IF(OR(I359="Motorvejsstrækning",I359="Frakørselsflettestrækning",I359="Tilkørselsflettestrækning"),Inddata!AE374,"Irrelevant"))</f>
        <v>Irrelevant</v>
      </c>
      <c r="AE359" s="4" t="str">
        <f>IF(AND(I359="Tilkørselsflettestrækning",Inddata!AF374=""),"Nej",IF(I359="Tilkørselsflettestrækning",Inddata!AF374,"Irrelevant"))</f>
        <v>Irrelevant</v>
      </c>
      <c r="AF359" s="4" t="str">
        <f>IF(AND(AE359="Ja",Inddata!AG374&gt;0,Inddata!AG374&lt;1.00000001),Inddata!AG374,IF(OR(AE359="Nej",AE359="Ja"),0,"Irrelevant"))</f>
        <v>Irrelevant</v>
      </c>
    </row>
    <row r="360" spans="1:32" x14ac:dyDescent="0.25">
      <c r="A360" s="4" t="str">
        <f>IF(Inddata!A375="","",Inddata!A375)</f>
        <v/>
      </c>
      <c r="B360" s="4" t="str">
        <f>IF(Inddata!B375="","",Inddata!B375)</f>
        <v/>
      </c>
      <c r="C360" s="4" t="str">
        <f>IF(Inddata!C375="","",Inddata!C375)</f>
        <v/>
      </c>
      <c r="D360" s="4" t="str">
        <f>IF(Inddata!D375="","",Inddata!D375)</f>
        <v/>
      </c>
      <c r="E360" s="4" t="str">
        <f>IF(Inddata!E375="","",Inddata!E375)</f>
        <v/>
      </c>
      <c r="F360" s="4" t="str">
        <f>IF(Inddata!F375="","",Inddata!F375)</f>
        <v/>
      </c>
      <c r="G360" s="4">
        <f>IF(Inddata!G375="","",Inddata!G375)</f>
        <v>0</v>
      </c>
      <c r="H360" s="4" t="str">
        <f>IF(Inddata!H375&gt;0.5,Inddata!H375,"")</f>
        <v/>
      </c>
      <c r="I360" s="4" t="str">
        <f>IF(Inddata!I375="","",Inddata!I375)</f>
        <v/>
      </c>
      <c r="J360" s="4" t="str">
        <f>IF(AND(OR(I360="Motorvejsstrækning",I360="Frakørselsflettestrækning",I360="Tilkørselsflettestrækning"),Inddata!K375=""),2,IF(AND(OR(I360="Motorvejsstrækning",I360="Frakørselsflettestrækning",I360="Tilkørselsflettestrækning"),Inddata!K375&gt;0.5,Inddata!K375&lt;21),Inddata!K375,"Irrelevant"))</f>
        <v>Irrelevant</v>
      </c>
      <c r="K360" s="4" t="str">
        <f>IF(AND(OR(I360="Motorvejsstrækning",I360="Frakørselsflettestrækning",I360="Tilkørselsflettestrækning",I360="Frakørselsrampe",I360="Tilkørselsrampe"),Inddata!L375=""),3.5,IF(AND(OR(I360="Motorvejsstrækning",I360="Frakørselsflettestrækning",I360="Tilkørselsflettestrækning",I360="Frakørselsrampe",I360="Tilkørselsrampe"),Inddata!L375&gt;1.5,Inddata!L375&lt;11),Inddata!L375,"Irrelevant"))</f>
        <v>Irrelevant</v>
      </c>
      <c r="L360" s="4" t="str">
        <f>IF(AND(I360="Motorvejsstrækning",Inddata!M375=""),"Nej",IF(I360="Motorvejsstrækning",Inddata!M375,"Irrelevant"))</f>
        <v>Irrelevant</v>
      </c>
      <c r="M360" s="4" t="str">
        <f>IF(AND(L360="Ja",Inddata!N375&gt;0,Inddata!N375&lt;1.00000001),Inddata!N375,IF(OR(L360="Nej",L360="Ja"),0,"Irrelevant"))</f>
        <v>Irrelevant</v>
      </c>
      <c r="N360" s="4" t="str">
        <f>IF(AND(OR(I360="Motorvejsstrækning",I360="Frakørselsflettestrækning",I360="Tilkørselsflettestrækning"),Inddata!O375=""),3,IF(AND(OR(I360="Motorvejsstrækning",I360="Frakørselsflettestrækning",I360="Tilkørselsflettestrækning"),Inddata!O375&lt;11,Inddata!O375&gt;-0.00000001),Inddata!O375,"Irrelevant"))</f>
        <v>Irrelevant</v>
      </c>
      <c r="O360" s="4" t="str">
        <f>IF(AND(OR(I360="Motorvejsstrækning",I360="Frakørselsflettestrækning",I360="Tilkørselsflettestrækning",I360="Frakørselsrampe",I360="Tilkørselsrampe"),Inddata!P375=""),0.5,IF(AND(OR(I360="Motorvejsstrækning",I360="Frakørselsflettestrækning",I360="Tilkørselsflettestrækning",I360="Frakørselsrampe",I360="Tilkørselsrampe"),Inddata!P375&gt;-0.00000001,Inddata!P375&lt;11),Inddata!P375,"Irrelevant"))</f>
        <v>Irrelevant</v>
      </c>
      <c r="P360" s="4" t="str">
        <f>IF(AND(OR(I360="Motorvejsstrækning",I360="Frakørselsflettestrækning",I360="Tilkørselsflettestrækning"),Inddata!Q375=""),5,IF(AND(OR(I360="Motorvejsstrækning",I360="Frakørselsflettestrækning",I360="Tilkørselsflettestrækning"),Inddata!Q375&gt;-0.00000001,Inddata!Q375&lt;101),Inddata!Q375,"Irrelevant"))</f>
        <v>Irrelevant</v>
      </c>
      <c r="Q360" s="4" t="str">
        <f>IF(AND(OR(I360="Motorvejsstrækning",I360="Frakørselsflettestrækning",I360="Tilkørselsflettestrækning"),Inddata!R375=""),"Lige",IF(AND(OR(I360="Motorvejsstrækning",I360="Frakørselsflettestrækning",I360="Tilkørselsflettestrækning"),Inddata!R375&gt;10),Inddata!R375,"Irrelevant"))</f>
        <v>Irrelevant</v>
      </c>
      <c r="R360" s="4" t="str">
        <f>IF(Q360="Lige",0,IF(AND(OR(I360="Motorvejsstrækning",I360="Frakørselsflettestrækning",I360="Tilkørselsflettestrækning"),OR(Inddata!S375="",Inddata!S375&gt;(G360*1000))),G360*1000,IF(AND(OR(I360="Motorvejsstrækning",I360="Frakørselsflettestrækning",I360="Tilkørselsflettestrækning"),Inddata!S375&gt;0),Inddata!S375,"Irrelevant")))</f>
        <v>Irrelevant</v>
      </c>
      <c r="S360" s="4" t="str">
        <f>IF(AND(OR(I360="Motorvejsstrækning",I360="Frakørselsflettestrækning",I360="Tilkørselsflettestrækning"),Inddata!T375=""),"Lige",IF(AND(OR(I360="Motorvejsstrækning",I360="Frakørselsflettestrækning",I360="Tilkørselsflettestrækning"),Inddata!T375&gt;10),Inddata!T375,"Irrelevant"))</f>
        <v>Irrelevant</v>
      </c>
      <c r="T360" s="4" t="str">
        <f>IF(S360="Lige",0,IF(R360="Irrelevant","Irrelevant",IF(AND(OR(I360="Motorvejsstrækning",I360="Frakørselsflettestrækning",I360="Tilkørselsflettestrækning"),OR(Inddata!U375="",Inddata!U375&gt;(G360*1000-R360))),G360*1000-R360,IF(AND(OR(I360="Motorvejsstrækning",I360="Frakørselsflettestrækning",I360="Tilkørselsflettestrækning"),Inddata!U375&gt;0),Inddata!U375,"Irrelevant"))))</f>
        <v>Irrelevant</v>
      </c>
      <c r="U360" s="4" t="str">
        <f>IF(AND(OR(I360="Motorvejsstrækning",I360="Frakørselsflettestrækning",I360="Tilkørselsflettestrækning",I360="Frakørselsrampe",I360="Tilkørselsrampe"),Inddata!V375=""),"Nej",IF(OR(I360="Motorvejsstrækning",I360="Frakørselsflettestrækning",I360="Tilkørselsflettestrækning",I360="Frakørselsrampe",I360="Tilkørselsrampe"),Inddata!V375,"Irrelevant"))</f>
        <v>Irrelevant</v>
      </c>
      <c r="V360" s="4" t="str">
        <f>IF(W360="Lige",IF(AND(OR(I360="Frakørselsrampe",I360="Tilkørselsrampe"),Inddata!W375=""),"Lige ruderrampe",IF(OR(I360="Frakørselsrampe",I360="Tilkørselsrampe"),Inddata!W375,"Irrelevant")),"Irrelevant")</f>
        <v>Irrelevant</v>
      </c>
      <c r="W360" s="4" t="str">
        <f>IF(AND(OR(I360="Frakørselsrampe",I360="Tilkørselsrampe"),Inddata!X375=""),"Lige",IF(AND(OR(I360="Frakørselsrampe",I360="Tilkørselsrampe"),Inddata!X375&gt;10),Inddata!X375,"Irrelevant"))</f>
        <v>Irrelevant</v>
      </c>
      <c r="X360" s="4" t="str">
        <f>IF(AND(OR(I360="Frakørselsrampe",I360="Tilkørselsrampe"),OR(Inddata!Y375="",Inddata!Y375&gt;(G360*1000))),G360*1000,IF(AND(OR(I360="Frakørselsrampe",I360="Tilkørselsrampe"),Inddata!Y375&gt;0),Inddata!Y375,"Irrelevant"))</f>
        <v>Irrelevant</v>
      </c>
      <c r="Y360" s="4" t="str">
        <f>IF(AND(I360="Frakørselsrampe",Inddata!Z375=""),95,IF(AND(I360="Tilkørselsrampe",Inddata!Z375=""),45,IF(AND(OR(I360="Frakørselsrampe",I360="Tilkørselsrampe"),Inddata!Z375&gt;4,Inddata!Z375&lt;200),Inddata!Z375,"Irrelevant")))</f>
        <v>Irrelevant</v>
      </c>
      <c r="Z360" s="4" t="str">
        <f>IF(AND(OR(I360="Frakørselsrampe",I360="Tilkørselsrampe"),Inddata!AA375=""),"Lige",IF(AND(OR(I360="Frakørselsrampe",I360="Tilkørselsrampe"),Inddata!AA375&gt;10),Inddata!AA375,"Irrelevant"))</f>
        <v>Irrelevant</v>
      </c>
      <c r="AA360" s="4" t="str">
        <f>IF(X360="Irrelevant","Irrelevant",IF(AND(OR(I360="Frakørselsrampe",I360="Tilkørselsrampe"),OR(Inddata!AB375="",Inddata!AB375&gt;(G360*1000-X360))),G360*1000-X360,IF(AND(OR(I360="Frakørselsrampe",I360="Tilkørselsrampe"),Inddata!AB375&gt;0),Inddata!AB375,"Irrelevant")))</f>
        <v>Irrelevant</v>
      </c>
      <c r="AB360" s="4" t="str">
        <f>IF(AND(I360="Frakørselsrampe",Inddata!AC375=""),60,IF(AND(I360="Tilkørselsrampe",Inddata!AC375=""),80,IF(AND(OR(I360="Frakørselsrampe",I360="Tilkørselsrampe"),Inddata!AC375&gt;4,Inddata!AC375&lt;200),Inddata!AC375,"Irrelevant")))</f>
        <v>Irrelevant</v>
      </c>
      <c r="AC360" s="4" t="str">
        <f>IF(AND(OR(I360="Motorvejsstrækning",I360="Frakørselsflettestrækning",I360="Tilkørselsflettestrækning"),Inddata!AD375=""),"Nej",IF(OR(I360="Motorvejsstrækning",I360="Frakørselsflettestrækning",I360="Tilkørselsflettestrækning"),Inddata!AD375,"Irrelevant"))</f>
        <v>Irrelevant</v>
      </c>
      <c r="AD360" s="4" t="str">
        <f>IF(AND(OR(I360="Motorvejsstrækning",I360="Frakørselsflettestrækning",I360="Tilkørselsflettestrækning"),Inddata!AE375=""),"130 km/t",IF(OR(I360="Motorvejsstrækning",I360="Frakørselsflettestrækning",I360="Tilkørselsflettestrækning"),Inddata!AE375,"Irrelevant"))</f>
        <v>Irrelevant</v>
      </c>
      <c r="AE360" s="4" t="str">
        <f>IF(AND(I360="Tilkørselsflettestrækning",Inddata!AF375=""),"Nej",IF(I360="Tilkørselsflettestrækning",Inddata!AF375,"Irrelevant"))</f>
        <v>Irrelevant</v>
      </c>
      <c r="AF360" s="4" t="str">
        <f>IF(AND(AE360="Ja",Inddata!AG375&gt;0,Inddata!AG375&lt;1.00000001),Inddata!AG375,IF(OR(AE360="Nej",AE360="Ja"),0,"Irrelevant"))</f>
        <v>Irrelevant</v>
      </c>
    </row>
    <row r="361" spans="1:32" x14ac:dyDescent="0.25">
      <c r="A361" s="4" t="str">
        <f>IF(Inddata!A376="","",Inddata!A376)</f>
        <v/>
      </c>
      <c r="B361" s="4" t="str">
        <f>IF(Inddata!B376="","",Inddata!B376)</f>
        <v/>
      </c>
      <c r="C361" s="4" t="str">
        <f>IF(Inddata!C376="","",Inddata!C376)</f>
        <v/>
      </c>
      <c r="D361" s="4" t="str">
        <f>IF(Inddata!D376="","",Inddata!D376)</f>
        <v/>
      </c>
      <c r="E361" s="4" t="str">
        <f>IF(Inddata!E376="","",Inddata!E376)</f>
        <v/>
      </c>
      <c r="F361" s="4" t="str">
        <f>IF(Inddata!F376="","",Inddata!F376)</f>
        <v/>
      </c>
      <c r="G361" s="4">
        <f>IF(Inddata!G376="","",Inddata!G376)</f>
        <v>0</v>
      </c>
      <c r="H361" s="4" t="str">
        <f>IF(Inddata!H376&gt;0.5,Inddata!H376,"")</f>
        <v/>
      </c>
      <c r="I361" s="4" t="str">
        <f>IF(Inddata!I376="","",Inddata!I376)</f>
        <v/>
      </c>
      <c r="J361" s="4" t="str">
        <f>IF(AND(OR(I361="Motorvejsstrækning",I361="Frakørselsflettestrækning",I361="Tilkørselsflettestrækning"),Inddata!K376=""),2,IF(AND(OR(I361="Motorvejsstrækning",I361="Frakørselsflettestrækning",I361="Tilkørselsflettestrækning"),Inddata!K376&gt;0.5,Inddata!K376&lt;21),Inddata!K376,"Irrelevant"))</f>
        <v>Irrelevant</v>
      </c>
      <c r="K361" s="4" t="str">
        <f>IF(AND(OR(I361="Motorvejsstrækning",I361="Frakørselsflettestrækning",I361="Tilkørselsflettestrækning",I361="Frakørselsrampe",I361="Tilkørselsrampe"),Inddata!L376=""),3.5,IF(AND(OR(I361="Motorvejsstrækning",I361="Frakørselsflettestrækning",I361="Tilkørselsflettestrækning",I361="Frakørselsrampe",I361="Tilkørselsrampe"),Inddata!L376&gt;1.5,Inddata!L376&lt;11),Inddata!L376,"Irrelevant"))</f>
        <v>Irrelevant</v>
      </c>
      <c r="L361" s="4" t="str">
        <f>IF(AND(I361="Motorvejsstrækning",Inddata!M376=""),"Nej",IF(I361="Motorvejsstrækning",Inddata!M376,"Irrelevant"))</f>
        <v>Irrelevant</v>
      </c>
      <c r="M361" s="4" t="str">
        <f>IF(AND(L361="Ja",Inddata!N376&gt;0,Inddata!N376&lt;1.00000001),Inddata!N376,IF(OR(L361="Nej",L361="Ja"),0,"Irrelevant"))</f>
        <v>Irrelevant</v>
      </c>
      <c r="N361" s="4" t="str">
        <f>IF(AND(OR(I361="Motorvejsstrækning",I361="Frakørselsflettestrækning",I361="Tilkørselsflettestrækning"),Inddata!O376=""),3,IF(AND(OR(I361="Motorvejsstrækning",I361="Frakørselsflettestrækning",I361="Tilkørselsflettestrækning"),Inddata!O376&lt;11,Inddata!O376&gt;-0.00000001),Inddata!O376,"Irrelevant"))</f>
        <v>Irrelevant</v>
      </c>
      <c r="O361" s="4" t="str">
        <f>IF(AND(OR(I361="Motorvejsstrækning",I361="Frakørselsflettestrækning",I361="Tilkørselsflettestrækning",I361="Frakørselsrampe",I361="Tilkørselsrampe"),Inddata!P376=""),0.5,IF(AND(OR(I361="Motorvejsstrækning",I361="Frakørselsflettestrækning",I361="Tilkørselsflettestrækning",I361="Frakørselsrampe",I361="Tilkørselsrampe"),Inddata!P376&gt;-0.00000001,Inddata!P376&lt;11),Inddata!P376,"Irrelevant"))</f>
        <v>Irrelevant</v>
      </c>
      <c r="P361" s="4" t="str">
        <f>IF(AND(OR(I361="Motorvejsstrækning",I361="Frakørselsflettestrækning",I361="Tilkørselsflettestrækning"),Inddata!Q376=""),5,IF(AND(OR(I361="Motorvejsstrækning",I361="Frakørselsflettestrækning",I361="Tilkørselsflettestrækning"),Inddata!Q376&gt;-0.00000001,Inddata!Q376&lt;101),Inddata!Q376,"Irrelevant"))</f>
        <v>Irrelevant</v>
      </c>
      <c r="Q361" s="4" t="str">
        <f>IF(AND(OR(I361="Motorvejsstrækning",I361="Frakørselsflettestrækning",I361="Tilkørselsflettestrækning"),Inddata!R376=""),"Lige",IF(AND(OR(I361="Motorvejsstrækning",I361="Frakørselsflettestrækning",I361="Tilkørselsflettestrækning"),Inddata!R376&gt;10),Inddata!R376,"Irrelevant"))</f>
        <v>Irrelevant</v>
      </c>
      <c r="R361" s="4" t="str">
        <f>IF(Q361="Lige",0,IF(AND(OR(I361="Motorvejsstrækning",I361="Frakørselsflettestrækning",I361="Tilkørselsflettestrækning"),OR(Inddata!S376="",Inddata!S376&gt;(G361*1000))),G361*1000,IF(AND(OR(I361="Motorvejsstrækning",I361="Frakørselsflettestrækning",I361="Tilkørselsflettestrækning"),Inddata!S376&gt;0),Inddata!S376,"Irrelevant")))</f>
        <v>Irrelevant</v>
      </c>
      <c r="S361" s="4" t="str">
        <f>IF(AND(OR(I361="Motorvejsstrækning",I361="Frakørselsflettestrækning",I361="Tilkørselsflettestrækning"),Inddata!T376=""),"Lige",IF(AND(OR(I361="Motorvejsstrækning",I361="Frakørselsflettestrækning",I361="Tilkørselsflettestrækning"),Inddata!T376&gt;10),Inddata!T376,"Irrelevant"))</f>
        <v>Irrelevant</v>
      </c>
      <c r="T361" s="4" t="str">
        <f>IF(S361="Lige",0,IF(R361="Irrelevant","Irrelevant",IF(AND(OR(I361="Motorvejsstrækning",I361="Frakørselsflettestrækning",I361="Tilkørselsflettestrækning"),OR(Inddata!U376="",Inddata!U376&gt;(G361*1000-R361))),G361*1000-R361,IF(AND(OR(I361="Motorvejsstrækning",I361="Frakørselsflettestrækning",I361="Tilkørselsflettestrækning"),Inddata!U376&gt;0),Inddata!U376,"Irrelevant"))))</f>
        <v>Irrelevant</v>
      </c>
      <c r="U361" s="4" t="str">
        <f>IF(AND(OR(I361="Motorvejsstrækning",I361="Frakørselsflettestrækning",I361="Tilkørselsflettestrækning",I361="Frakørselsrampe",I361="Tilkørselsrampe"),Inddata!V376=""),"Nej",IF(OR(I361="Motorvejsstrækning",I361="Frakørselsflettestrækning",I361="Tilkørselsflettestrækning",I361="Frakørselsrampe",I361="Tilkørselsrampe"),Inddata!V376,"Irrelevant"))</f>
        <v>Irrelevant</v>
      </c>
      <c r="V361" s="4" t="str">
        <f>IF(W361="Lige",IF(AND(OR(I361="Frakørselsrampe",I361="Tilkørselsrampe"),Inddata!W376=""),"Lige ruderrampe",IF(OR(I361="Frakørselsrampe",I361="Tilkørselsrampe"),Inddata!W376,"Irrelevant")),"Irrelevant")</f>
        <v>Irrelevant</v>
      </c>
      <c r="W361" s="4" t="str">
        <f>IF(AND(OR(I361="Frakørselsrampe",I361="Tilkørselsrampe"),Inddata!X376=""),"Lige",IF(AND(OR(I361="Frakørselsrampe",I361="Tilkørselsrampe"),Inddata!X376&gt;10),Inddata!X376,"Irrelevant"))</f>
        <v>Irrelevant</v>
      </c>
      <c r="X361" s="4" t="str">
        <f>IF(AND(OR(I361="Frakørselsrampe",I361="Tilkørselsrampe"),OR(Inddata!Y376="",Inddata!Y376&gt;(G361*1000))),G361*1000,IF(AND(OR(I361="Frakørselsrampe",I361="Tilkørselsrampe"),Inddata!Y376&gt;0),Inddata!Y376,"Irrelevant"))</f>
        <v>Irrelevant</v>
      </c>
      <c r="Y361" s="4" t="str">
        <f>IF(AND(I361="Frakørselsrampe",Inddata!Z376=""),95,IF(AND(I361="Tilkørselsrampe",Inddata!Z376=""),45,IF(AND(OR(I361="Frakørselsrampe",I361="Tilkørselsrampe"),Inddata!Z376&gt;4,Inddata!Z376&lt;200),Inddata!Z376,"Irrelevant")))</f>
        <v>Irrelevant</v>
      </c>
      <c r="Z361" s="4" t="str">
        <f>IF(AND(OR(I361="Frakørselsrampe",I361="Tilkørselsrampe"),Inddata!AA376=""),"Lige",IF(AND(OR(I361="Frakørselsrampe",I361="Tilkørselsrampe"),Inddata!AA376&gt;10),Inddata!AA376,"Irrelevant"))</f>
        <v>Irrelevant</v>
      </c>
      <c r="AA361" s="4" t="str">
        <f>IF(X361="Irrelevant","Irrelevant",IF(AND(OR(I361="Frakørselsrampe",I361="Tilkørselsrampe"),OR(Inddata!AB376="",Inddata!AB376&gt;(G361*1000-X361))),G361*1000-X361,IF(AND(OR(I361="Frakørselsrampe",I361="Tilkørselsrampe"),Inddata!AB376&gt;0),Inddata!AB376,"Irrelevant")))</f>
        <v>Irrelevant</v>
      </c>
      <c r="AB361" s="4" t="str">
        <f>IF(AND(I361="Frakørselsrampe",Inddata!AC376=""),60,IF(AND(I361="Tilkørselsrampe",Inddata!AC376=""),80,IF(AND(OR(I361="Frakørselsrampe",I361="Tilkørselsrampe"),Inddata!AC376&gt;4,Inddata!AC376&lt;200),Inddata!AC376,"Irrelevant")))</f>
        <v>Irrelevant</v>
      </c>
      <c r="AC361" s="4" t="str">
        <f>IF(AND(OR(I361="Motorvejsstrækning",I361="Frakørselsflettestrækning",I361="Tilkørselsflettestrækning"),Inddata!AD376=""),"Nej",IF(OR(I361="Motorvejsstrækning",I361="Frakørselsflettestrækning",I361="Tilkørselsflettestrækning"),Inddata!AD376,"Irrelevant"))</f>
        <v>Irrelevant</v>
      </c>
      <c r="AD361" s="4" t="str">
        <f>IF(AND(OR(I361="Motorvejsstrækning",I361="Frakørselsflettestrækning",I361="Tilkørselsflettestrækning"),Inddata!AE376=""),"130 km/t",IF(OR(I361="Motorvejsstrækning",I361="Frakørselsflettestrækning",I361="Tilkørselsflettestrækning"),Inddata!AE376,"Irrelevant"))</f>
        <v>Irrelevant</v>
      </c>
      <c r="AE361" s="4" t="str">
        <f>IF(AND(I361="Tilkørselsflettestrækning",Inddata!AF376=""),"Nej",IF(I361="Tilkørselsflettestrækning",Inddata!AF376,"Irrelevant"))</f>
        <v>Irrelevant</v>
      </c>
      <c r="AF361" s="4" t="str">
        <f>IF(AND(AE361="Ja",Inddata!AG376&gt;0,Inddata!AG376&lt;1.00000001),Inddata!AG376,IF(OR(AE361="Nej",AE361="Ja"),0,"Irrelevant"))</f>
        <v>Irrelevant</v>
      </c>
    </row>
    <row r="362" spans="1:32" x14ac:dyDescent="0.25">
      <c r="A362" s="4" t="str">
        <f>IF(Inddata!A377="","",Inddata!A377)</f>
        <v/>
      </c>
      <c r="B362" s="4" t="str">
        <f>IF(Inddata!B377="","",Inddata!B377)</f>
        <v/>
      </c>
      <c r="C362" s="4" t="str">
        <f>IF(Inddata!C377="","",Inddata!C377)</f>
        <v/>
      </c>
      <c r="D362" s="4" t="str">
        <f>IF(Inddata!D377="","",Inddata!D377)</f>
        <v/>
      </c>
      <c r="E362" s="4" t="str">
        <f>IF(Inddata!E377="","",Inddata!E377)</f>
        <v/>
      </c>
      <c r="F362" s="4" t="str">
        <f>IF(Inddata!F377="","",Inddata!F377)</f>
        <v/>
      </c>
      <c r="G362" s="4">
        <f>IF(Inddata!G377="","",Inddata!G377)</f>
        <v>0</v>
      </c>
      <c r="H362" s="4" t="str">
        <f>IF(Inddata!H377&gt;0.5,Inddata!H377,"")</f>
        <v/>
      </c>
      <c r="I362" s="4" t="str">
        <f>IF(Inddata!I377="","",Inddata!I377)</f>
        <v/>
      </c>
      <c r="J362" s="4" t="str">
        <f>IF(AND(OR(I362="Motorvejsstrækning",I362="Frakørselsflettestrækning",I362="Tilkørselsflettestrækning"),Inddata!K377=""),2,IF(AND(OR(I362="Motorvejsstrækning",I362="Frakørselsflettestrækning",I362="Tilkørselsflettestrækning"),Inddata!K377&gt;0.5,Inddata!K377&lt;21),Inddata!K377,"Irrelevant"))</f>
        <v>Irrelevant</v>
      </c>
      <c r="K362" s="4" t="str">
        <f>IF(AND(OR(I362="Motorvejsstrækning",I362="Frakørselsflettestrækning",I362="Tilkørselsflettestrækning",I362="Frakørselsrampe",I362="Tilkørselsrampe"),Inddata!L377=""),3.5,IF(AND(OR(I362="Motorvejsstrækning",I362="Frakørselsflettestrækning",I362="Tilkørselsflettestrækning",I362="Frakørselsrampe",I362="Tilkørselsrampe"),Inddata!L377&gt;1.5,Inddata!L377&lt;11),Inddata!L377,"Irrelevant"))</f>
        <v>Irrelevant</v>
      </c>
      <c r="L362" s="4" t="str">
        <f>IF(AND(I362="Motorvejsstrækning",Inddata!M377=""),"Nej",IF(I362="Motorvejsstrækning",Inddata!M377,"Irrelevant"))</f>
        <v>Irrelevant</v>
      </c>
      <c r="M362" s="4" t="str">
        <f>IF(AND(L362="Ja",Inddata!N377&gt;0,Inddata!N377&lt;1.00000001),Inddata!N377,IF(OR(L362="Nej",L362="Ja"),0,"Irrelevant"))</f>
        <v>Irrelevant</v>
      </c>
      <c r="N362" s="4" t="str">
        <f>IF(AND(OR(I362="Motorvejsstrækning",I362="Frakørselsflettestrækning",I362="Tilkørselsflettestrækning"),Inddata!O377=""),3,IF(AND(OR(I362="Motorvejsstrækning",I362="Frakørselsflettestrækning",I362="Tilkørselsflettestrækning"),Inddata!O377&lt;11,Inddata!O377&gt;-0.00000001),Inddata!O377,"Irrelevant"))</f>
        <v>Irrelevant</v>
      </c>
      <c r="O362" s="4" t="str">
        <f>IF(AND(OR(I362="Motorvejsstrækning",I362="Frakørselsflettestrækning",I362="Tilkørselsflettestrækning",I362="Frakørselsrampe",I362="Tilkørselsrampe"),Inddata!P377=""),0.5,IF(AND(OR(I362="Motorvejsstrækning",I362="Frakørselsflettestrækning",I362="Tilkørselsflettestrækning",I362="Frakørselsrampe",I362="Tilkørselsrampe"),Inddata!P377&gt;-0.00000001,Inddata!P377&lt;11),Inddata!P377,"Irrelevant"))</f>
        <v>Irrelevant</v>
      </c>
      <c r="P362" s="4" t="str">
        <f>IF(AND(OR(I362="Motorvejsstrækning",I362="Frakørselsflettestrækning",I362="Tilkørselsflettestrækning"),Inddata!Q377=""),5,IF(AND(OR(I362="Motorvejsstrækning",I362="Frakørselsflettestrækning",I362="Tilkørselsflettestrækning"),Inddata!Q377&gt;-0.00000001,Inddata!Q377&lt;101),Inddata!Q377,"Irrelevant"))</f>
        <v>Irrelevant</v>
      </c>
      <c r="Q362" s="4" t="str">
        <f>IF(AND(OR(I362="Motorvejsstrækning",I362="Frakørselsflettestrækning",I362="Tilkørselsflettestrækning"),Inddata!R377=""),"Lige",IF(AND(OR(I362="Motorvejsstrækning",I362="Frakørselsflettestrækning",I362="Tilkørselsflettestrækning"),Inddata!R377&gt;10),Inddata!R377,"Irrelevant"))</f>
        <v>Irrelevant</v>
      </c>
      <c r="R362" s="4" t="str">
        <f>IF(Q362="Lige",0,IF(AND(OR(I362="Motorvejsstrækning",I362="Frakørselsflettestrækning",I362="Tilkørselsflettestrækning"),OR(Inddata!S377="",Inddata!S377&gt;(G362*1000))),G362*1000,IF(AND(OR(I362="Motorvejsstrækning",I362="Frakørselsflettestrækning",I362="Tilkørselsflettestrækning"),Inddata!S377&gt;0),Inddata!S377,"Irrelevant")))</f>
        <v>Irrelevant</v>
      </c>
      <c r="S362" s="4" t="str">
        <f>IF(AND(OR(I362="Motorvejsstrækning",I362="Frakørselsflettestrækning",I362="Tilkørselsflettestrækning"),Inddata!T377=""),"Lige",IF(AND(OR(I362="Motorvejsstrækning",I362="Frakørselsflettestrækning",I362="Tilkørselsflettestrækning"),Inddata!T377&gt;10),Inddata!T377,"Irrelevant"))</f>
        <v>Irrelevant</v>
      </c>
      <c r="T362" s="4" t="str">
        <f>IF(S362="Lige",0,IF(R362="Irrelevant","Irrelevant",IF(AND(OR(I362="Motorvejsstrækning",I362="Frakørselsflettestrækning",I362="Tilkørselsflettestrækning"),OR(Inddata!U377="",Inddata!U377&gt;(G362*1000-R362))),G362*1000-R362,IF(AND(OR(I362="Motorvejsstrækning",I362="Frakørselsflettestrækning",I362="Tilkørselsflettestrækning"),Inddata!U377&gt;0),Inddata!U377,"Irrelevant"))))</f>
        <v>Irrelevant</v>
      </c>
      <c r="U362" s="4" t="str">
        <f>IF(AND(OR(I362="Motorvejsstrækning",I362="Frakørselsflettestrækning",I362="Tilkørselsflettestrækning",I362="Frakørselsrampe",I362="Tilkørselsrampe"),Inddata!V377=""),"Nej",IF(OR(I362="Motorvejsstrækning",I362="Frakørselsflettestrækning",I362="Tilkørselsflettestrækning",I362="Frakørselsrampe",I362="Tilkørselsrampe"),Inddata!V377,"Irrelevant"))</f>
        <v>Irrelevant</v>
      </c>
      <c r="V362" s="4" t="str">
        <f>IF(W362="Lige",IF(AND(OR(I362="Frakørselsrampe",I362="Tilkørselsrampe"),Inddata!W377=""),"Lige ruderrampe",IF(OR(I362="Frakørselsrampe",I362="Tilkørselsrampe"),Inddata!W377,"Irrelevant")),"Irrelevant")</f>
        <v>Irrelevant</v>
      </c>
      <c r="W362" s="4" t="str">
        <f>IF(AND(OR(I362="Frakørselsrampe",I362="Tilkørselsrampe"),Inddata!X377=""),"Lige",IF(AND(OR(I362="Frakørselsrampe",I362="Tilkørselsrampe"),Inddata!X377&gt;10),Inddata!X377,"Irrelevant"))</f>
        <v>Irrelevant</v>
      </c>
      <c r="X362" s="4" t="str">
        <f>IF(AND(OR(I362="Frakørselsrampe",I362="Tilkørselsrampe"),OR(Inddata!Y377="",Inddata!Y377&gt;(G362*1000))),G362*1000,IF(AND(OR(I362="Frakørselsrampe",I362="Tilkørselsrampe"),Inddata!Y377&gt;0),Inddata!Y377,"Irrelevant"))</f>
        <v>Irrelevant</v>
      </c>
      <c r="Y362" s="4" t="str">
        <f>IF(AND(I362="Frakørselsrampe",Inddata!Z377=""),95,IF(AND(I362="Tilkørselsrampe",Inddata!Z377=""),45,IF(AND(OR(I362="Frakørselsrampe",I362="Tilkørselsrampe"),Inddata!Z377&gt;4,Inddata!Z377&lt;200),Inddata!Z377,"Irrelevant")))</f>
        <v>Irrelevant</v>
      </c>
      <c r="Z362" s="4" t="str">
        <f>IF(AND(OR(I362="Frakørselsrampe",I362="Tilkørselsrampe"),Inddata!AA377=""),"Lige",IF(AND(OR(I362="Frakørselsrampe",I362="Tilkørselsrampe"),Inddata!AA377&gt;10),Inddata!AA377,"Irrelevant"))</f>
        <v>Irrelevant</v>
      </c>
      <c r="AA362" s="4" t="str">
        <f>IF(X362="Irrelevant","Irrelevant",IF(AND(OR(I362="Frakørselsrampe",I362="Tilkørselsrampe"),OR(Inddata!AB377="",Inddata!AB377&gt;(G362*1000-X362))),G362*1000-X362,IF(AND(OR(I362="Frakørselsrampe",I362="Tilkørselsrampe"),Inddata!AB377&gt;0),Inddata!AB377,"Irrelevant")))</f>
        <v>Irrelevant</v>
      </c>
      <c r="AB362" s="4" t="str">
        <f>IF(AND(I362="Frakørselsrampe",Inddata!AC377=""),60,IF(AND(I362="Tilkørselsrampe",Inddata!AC377=""),80,IF(AND(OR(I362="Frakørselsrampe",I362="Tilkørselsrampe"),Inddata!AC377&gt;4,Inddata!AC377&lt;200),Inddata!AC377,"Irrelevant")))</f>
        <v>Irrelevant</v>
      </c>
      <c r="AC362" s="4" t="str">
        <f>IF(AND(OR(I362="Motorvejsstrækning",I362="Frakørselsflettestrækning",I362="Tilkørselsflettestrækning"),Inddata!AD377=""),"Nej",IF(OR(I362="Motorvejsstrækning",I362="Frakørselsflettestrækning",I362="Tilkørselsflettestrækning"),Inddata!AD377,"Irrelevant"))</f>
        <v>Irrelevant</v>
      </c>
      <c r="AD362" s="4" t="str">
        <f>IF(AND(OR(I362="Motorvejsstrækning",I362="Frakørselsflettestrækning",I362="Tilkørselsflettestrækning"),Inddata!AE377=""),"130 km/t",IF(OR(I362="Motorvejsstrækning",I362="Frakørselsflettestrækning",I362="Tilkørselsflettestrækning"),Inddata!AE377,"Irrelevant"))</f>
        <v>Irrelevant</v>
      </c>
      <c r="AE362" s="4" t="str">
        <f>IF(AND(I362="Tilkørselsflettestrækning",Inddata!AF377=""),"Nej",IF(I362="Tilkørselsflettestrækning",Inddata!AF377,"Irrelevant"))</f>
        <v>Irrelevant</v>
      </c>
      <c r="AF362" s="4" t="str">
        <f>IF(AND(AE362="Ja",Inddata!AG377&gt;0,Inddata!AG377&lt;1.00000001),Inddata!AG377,IF(OR(AE362="Nej",AE362="Ja"),0,"Irrelevant"))</f>
        <v>Irrelevant</v>
      </c>
    </row>
    <row r="363" spans="1:32" x14ac:dyDescent="0.25">
      <c r="A363" s="4" t="str">
        <f>IF(Inddata!A378="","",Inddata!A378)</f>
        <v/>
      </c>
      <c r="B363" s="4" t="str">
        <f>IF(Inddata!B378="","",Inddata!B378)</f>
        <v/>
      </c>
      <c r="C363" s="4" t="str">
        <f>IF(Inddata!C378="","",Inddata!C378)</f>
        <v/>
      </c>
      <c r="D363" s="4" t="str">
        <f>IF(Inddata!D378="","",Inddata!D378)</f>
        <v/>
      </c>
      <c r="E363" s="4" t="str">
        <f>IF(Inddata!E378="","",Inddata!E378)</f>
        <v/>
      </c>
      <c r="F363" s="4" t="str">
        <f>IF(Inddata!F378="","",Inddata!F378)</f>
        <v/>
      </c>
      <c r="G363" s="4">
        <f>IF(Inddata!G378="","",Inddata!G378)</f>
        <v>0</v>
      </c>
      <c r="H363" s="4" t="str">
        <f>IF(Inddata!H378&gt;0.5,Inddata!H378,"")</f>
        <v/>
      </c>
      <c r="I363" s="4" t="str">
        <f>IF(Inddata!I378="","",Inddata!I378)</f>
        <v/>
      </c>
      <c r="J363" s="4" t="str">
        <f>IF(AND(OR(I363="Motorvejsstrækning",I363="Frakørselsflettestrækning",I363="Tilkørselsflettestrækning"),Inddata!K378=""),2,IF(AND(OR(I363="Motorvejsstrækning",I363="Frakørselsflettestrækning",I363="Tilkørselsflettestrækning"),Inddata!K378&gt;0.5,Inddata!K378&lt;21),Inddata!K378,"Irrelevant"))</f>
        <v>Irrelevant</v>
      </c>
      <c r="K363" s="4" t="str">
        <f>IF(AND(OR(I363="Motorvejsstrækning",I363="Frakørselsflettestrækning",I363="Tilkørselsflettestrækning",I363="Frakørselsrampe",I363="Tilkørselsrampe"),Inddata!L378=""),3.5,IF(AND(OR(I363="Motorvejsstrækning",I363="Frakørselsflettestrækning",I363="Tilkørselsflettestrækning",I363="Frakørselsrampe",I363="Tilkørselsrampe"),Inddata!L378&gt;1.5,Inddata!L378&lt;11),Inddata!L378,"Irrelevant"))</f>
        <v>Irrelevant</v>
      </c>
      <c r="L363" s="4" t="str">
        <f>IF(AND(I363="Motorvejsstrækning",Inddata!M378=""),"Nej",IF(I363="Motorvejsstrækning",Inddata!M378,"Irrelevant"))</f>
        <v>Irrelevant</v>
      </c>
      <c r="M363" s="4" t="str">
        <f>IF(AND(L363="Ja",Inddata!N378&gt;0,Inddata!N378&lt;1.00000001),Inddata!N378,IF(OR(L363="Nej",L363="Ja"),0,"Irrelevant"))</f>
        <v>Irrelevant</v>
      </c>
      <c r="N363" s="4" t="str">
        <f>IF(AND(OR(I363="Motorvejsstrækning",I363="Frakørselsflettestrækning",I363="Tilkørselsflettestrækning"),Inddata!O378=""),3,IF(AND(OR(I363="Motorvejsstrækning",I363="Frakørselsflettestrækning",I363="Tilkørselsflettestrækning"),Inddata!O378&lt;11,Inddata!O378&gt;-0.00000001),Inddata!O378,"Irrelevant"))</f>
        <v>Irrelevant</v>
      </c>
      <c r="O363" s="4" t="str">
        <f>IF(AND(OR(I363="Motorvejsstrækning",I363="Frakørselsflettestrækning",I363="Tilkørselsflettestrækning",I363="Frakørselsrampe",I363="Tilkørselsrampe"),Inddata!P378=""),0.5,IF(AND(OR(I363="Motorvejsstrækning",I363="Frakørselsflettestrækning",I363="Tilkørselsflettestrækning",I363="Frakørselsrampe",I363="Tilkørselsrampe"),Inddata!P378&gt;-0.00000001,Inddata!P378&lt;11),Inddata!P378,"Irrelevant"))</f>
        <v>Irrelevant</v>
      </c>
      <c r="P363" s="4" t="str">
        <f>IF(AND(OR(I363="Motorvejsstrækning",I363="Frakørselsflettestrækning",I363="Tilkørselsflettestrækning"),Inddata!Q378=""),5,IF(AND(OR(I363="Motorvejsstrækning",I363="Frakørselsflettestrækning",I363="Tilkørselsflettestrækning"),Inddata!Q378&gt;-0.00000001,Inddata!Q378&lt;101),Inddata!Q378,"Irrelevant"))</f>
        <v>Irrelevant</v>
      </c>
      <c r="Q363" s="4" t="str">
        <f>IF(AND(OR(I363="Motorvejsstrækning",I363="Frakørselsflettestrækning",I363="Tilkørselsflettestrækning"),Inddata!R378=""),"Lige",IF(AND(OR(I363="Motorvejsstrækning",I363="Frakørselsflettestrækning",I363="Tilkørselsflettestrækning"),Inddata!R378&gt;10),Inddata!R378,"Irrelevant"))</f>
        <v>Irrelevant</v>
      </c>
      <c r="R363" s="4" t="str">
        <f>IF(Q363="Lige",0,IF(AND(OR(I363="Motorvejsstrækning",I363="Frakørselsflettestrækning",I363="Tilkørselsflettestrækning"),OR(Inddata!S378="",Inddata!S378&gt;(G363*1000))),G363*1000,IF(AND(OR(I363="Motorvejsstrækning",I363="Frakørselsflettestrækning",I363="Tilkørselsflettestrækning"),Inddata!S378&gt;0),Inddata!S378,"Irrelevant")))</f>
        <v>Irrelevant</v>
      </c>
      <c r="S363" s="4" t="str">
        <f>IF(AND(OR(I363="Motorvejsstrækning",I363="Frakørselsflettestrækning",I363="Tilkørselsflettestrækning"),Inddata!T378=""),"Lige",IF(AND(OR(I363="Motorvejsstrækning",I363="Frakørselsflettestrækning",I363="Tilkørselsflettestrækning"),Inddata!T378&gt;10),Inddata!T378,"Irrelevant"))</f>
        <v>Irrelevant</v>
      </c>
      <c r="T363" s="4" t="str">
        <f>IF(S363="Lige",0,IF(R363="Irrelevant","Irrelevant",IF(AND(OR(I363="Motorvejsstrækning",I363="Frakørselsflettestrækning",I363="Tilkørselsflettestrækning"),OR(Inddata!U378="",Inddata!U378&gt;(G363*1000-R363))),G363*1000-R363,IF(AND(OR(I363="Motorvejsstrækning",I363="Frakørselsflettestrækning",I363="Tilkørselsflettestrækning"),Inddata!U378&gt;0),Inddata!U378,"Irrelevant"))))</f>
        <v>Irrelevant</v>
      </c>
      <c r="U363" s="4" t="str">
        <f>IF(AND(OR(I363="Motorvejsstrækning",I363="Frakørselsflettestrækning",I363="Tilkørselsflettestrækning",I363="Frakørselsrampe",I363="Tilkørselsrampe"),Inddata!V378=""),"Nej",IF(OR(I363="Motorvejsstrækning",I363="Frakørselsflettestrækning",I363="Tilkørselsflettestrækning",I363="Frakørselsrampe",I363="Tilkørselsrampe"),Inddata!V378,"Irrelevant"))</f>
        <v>Irrelevant</v>
      </c>
      <c r="V363" s="4" t="str">
        <f>IF(W363="Lige",IF(AND(OR(I363="Frakørselsrampe",I363="Tilkørselsrampe"),Inddata!W378=""),"Lige ruderrampe",IF(OR(I363="Frakørselsrampe",I363="Tilkørselsrampe"),Inddata!W378,"Irrelevant")),"Irrelevant")</f>
        <v>Irrelevant</v>
      </c>
      <c r="W363" s="4" t="str">
        <f>IF(AND(OR(I363="Frakørselsrampe",I363="Tilkørselsrampe"),Inddata!X378=""),"Lige",IF(AND(OR(I363="Frakørselsrampe",I363="Tilkørselsrampe"),Inddata!X378&gt;10),Inddata!X378,"Irrelevant"))</f>
        <v>Irrelevant</v>
      </c>
      <c r="X363" s="4" t="str">
        <f>IF(AND(OR(I363="Frakørselsrampe",I363="Tilkørselsrampe"),OR(Inddata!Y378="",Inddata!Y378&gt;(G363*1000))),G363*1000,IF(AND(OR(I363="Frakørselsrampe",I363="Tilkørselsrampe"),Inddata!Y378&gt;0),Inddata!Y378,"Irrelevant"))</f>
        <v>Irrelevant</v>
      </c>
      <c r="Y363" s="4" t="str">
        <f>IF(AND(I363="Frakørselsrampe",Inddata!Z378=""),95,IF(AND(I363="Tilkørselsrampe",Inddata!Z378=""),45,IF(AND(OR(I363="Frakørselsrampe",I363="Tilkørselsrampe"),Inddata!Z378&gt;4,Inddata!Z378&lt;200),Inddata!Z378,"Irrelevant")))</f>
        <v>Irrelevant</v>
      </c>
      <c r="Z363" s="4" t="str">
        <f>IF(AND(OR(I363="Frakørselsrampe",I363="Tilkørselsrampe"),Inddata!AA378=""),"Lige",IF(AND(OR(I363="Frakørselsrampe",I363="Tilkørselsrampe"),Inddata!AA378&gt;10),Inddata!AA378,"Irrelevant"))</f>
        <v>Irrelevant</v>
      </c>
      <c r="AA363" s="4" t="str">
        <f>IF(X363="Irrelevant","Irrelevant",IF(AND(OR(I363="Frakørselsrampe",I363="Tilkørselsrampe"),OR(Inddata!AB378="",Inddata!AB378&gt;(G363*1000-X363))),G363*1000-X363,IF(AND(OR(I363="Frakørselsrampe",I363="Tilkørselsrampe"),Inddata!AB378&gt;0),Inddata!AB378,"Irrelevant")))</f>
        <v>Irrelevant</v>
      </c>
      <c r="AB363" s="4" t="str">
        <f>IF(AND(I363="Frakørselsrampe",Inddata!AC378=""),60,IF(AND(I363="Tilkørselsrampe",Inddata!AC378=""),80,IF(AND(OR(I363="Frakørselsrampe",I363="Tilkørselsrampe"),Inddata!AC378&gt;4,Inddata!AC378&lt;200),Inddata!AC378,"Irrelevant")))</f>
        <v>Irrelevant</v>
      </c>
      <c r="AC363" s="4" t="str">
        <f>IF(AND(OR(I363="Motorvejsstrækning",I363="Frakørselsflettestrækning",I363="Tilkørselsflettestrækning"),Inddata!AD378=""),"Nej",IF(OR(I363="Motorvejsstrækning",I363="Frakørselsflettestrækning",I363="Tilkørselsflettestrækning"),Inddata!AD378,"Irrelevant"))</f>
        <v>Irrelevant</v>
      </c>
      <c r="AD363" s="4" t="str">
        <f>IF(AND(OR(I363="Motorvejsstrækning",I363="Frakørselsflettestrækning",I363="Tilkørselsflettestrækning"),Inddata!AE378=""),"130 km/t",IF(OR(I363="Motorvejsstrækning",I363="Frakørselsflettestrækning",I363="Tilkørselsflettestrækning"),Inddata!AE378,"Irrelevant"))</f>
        <v>Irrelevant</v>
      </c>
      <c r="AE363" s="4" t="str">
        <f>IF(AND(I363="Tilkørselsflettestrækning",Inddata!AF378=""),"Nej",IF(I363="Tilkørselsflettestrækning",Inddata!AF378,"Irrelevant"))</f>
        <v>Irrelevant</v>
      </c>
      <c r="AF363" s="4" t="str">
        <f>IF(AND(AE363="Ja",Inddata!AG378&gt;0,Inddata!AG378&lt;1.00000001),Inddata!AG378,IF(OR(AE363="Nej",AE363="Ja"),0,"Irrelevant"))</f>
        <v>Irrelevant</v>
      </c>
    </row>
    <row r="364" spans="1:32" x14ac:dyDescent="0.25">
      <c r="A364" s="4" t="str">
        <f>IF(Inddata!A379="","",Inddata!A379)</f>
        <v/>
      </c>
      <c r="B364" s="4" t="str">
        <f>IF(Inddata!B379="","",Inddata!B379)</f>
        <v/>
      </c>
      <c r="C364" s="4" t="str">
        <f>IF(Inddata!C379="","",Inddata!C379)</f>
        <v/>
      </c>
      <c r="D364" s="4" t="str">
        <f>IF(Inddata!D379="","",Inddata!D379)</f>
        <v/>
      </c>
      <c r="E364" s="4" t="str">
        <f>IF(Inddata!E379="","",Inddata!E379)</f>
        <v/>
      </c>
      <c r="F364" s="4" t="str">
        <f>IF(Inddata!F379="","",Inddata!F379)</f>
        <v/>
      </c>
      <c r="G364" s="4">
        <f>IF(Inddata!G379="","",Inddata!G379)</f>
        <v>0</v>
      </c>
      <c r="H364" s="4" t="str">
        <f>IF(Inddata!H379&gt;0.5,Inddata!H379,"")</f>
        <v/>
      </c>
      <c r="I364" s="4" t="str">
        <f>IF(Inddata!I379="","",Inddata!I379)</f>
        <v/>
      </c>
      <c r="J364" s="4" t="str">
        <f>IF(AND(OR(I364="Motorvejsstrækning",I364="Frakørselsflettestrækning",I364="Tilkørselsflettestrækning"),Inddata!K379=""),2,IF(AND(OR(I364="Motorvejsstrækning",I364="Frakørselsflettestrækning",I364="Tilkørselsflettestrækning"),Inddata!K379&gt;0.5,Inddata!K379&lt;21),Inddata!K379,"Irrelevant"))</f>
        <v>Irrelevant</v>
      </c>
      <c r="K364" s="4" t="str">
        <f>IF(AND(OR(I364="Motorvejsstrækning",I364="Frakørselsflettestrækning",I364="Tilkørselsflettestrækning",I364="Frakørselsrampe",I364="Tilkørselsrampe"),Inddata!L379=""),3.5,IF(AND(OR(I364="Motorvejsstrækning",I364="Frakørselsflettestrækning",I364="Tilkørselsflettestrækning",I364="Frakørselsrampe",I364="Tilkørselsrampe"),Inddata!L379&gt;1.5,Inddata!L379&lt;11),Inddata!L379,"Irrelevant"))</f>
        <v>Irrelevant</v>
      </c>
      <c r="L364" s="4" t="str">
        <f>IF(AND(I364="Motorvejsstrækning",Inddata!M379=""),"Nej",IF(I364="Motorvejsstrækning",Inddata!M379,"Irrelevant"))</f>
        <v>Irrelevant</v>
      </c>
      <c r="M364" s="4" t="str">
        <f>IF(AND(L364="Ja",Inddata!N379&gt;0,Inddata!N379&lt;1.00000001),Inddata!N379,IF(OR(L364="Nej",L364="Ja"),0,"Irrelevant"))</f>
        <v>Irrelevant</v>
      </c>
      <c r="N364" s="4" t="str">
        <f>IF(AND(OR(I364="Motorvejsstrækning",I364="Frakørselsflettestrækning",I364="Tilkørselsflettestrækning"),Inddata!O379=""),3,IF(AND(OR(I364="Motorvejsstrækning",I364="Frakørselsflettestrækning",I364="Tilkørselsflettestrækning"),Inddata!O379&lt;11,Inddata!O379&gt;-0.00000001),Inddata!O379,"Irrelevant"))</f>
        <v>Irrelevant</v>
      </c>
      <c r="O364" s="4" t="str">
        <f>IF(AND(OR(I364="Motorvejsstrækning",I364="Frakørselsflettestrækning",I364="Tilkørselsflettestrækning",I364="Frakørselsrampe",I364="Tilkørselsrampe"),Inddata!P379=""),0.5,IF(AND(OR(I364="Motorvejsstrækning",I364="Frakørselsflettestrækning",I364="Tilkørselsflettestrækning",I364="Frakørselsrampe",I364="Tilkørselsrampe"),Inddata!P379&gt;-0.00000001,Inddata!P379&lt;11),Inddata!P379,"Irrelevant"))</f>
        <v>Irrelevant</v>
      </c>
      <c r="P364" s="4" t="str">
        <f>IF(AND(OR(I364="Motorvejsstrækning",I364="Frakørselsflettestrækning",I364="Tilkørselsflettestrækning"),Inddata!Q379=""),5,IF(AND(OR(I364="Motorvejsstrækning",I364="Frakørselsflettestrækning",I364="Tilkørselsflettestrækning"),Inddata!Q379&gt;-0.00000001,Inddata!Q379&lt;101),Inddata!Q379,"Irrelevant"))</f>
        <v>Irrelevant</v>
      </c>
      <c r="Q364" s="4" t="str">
        <f>IF(AND(OR(I364="Motorvejsstrækning",I364="Frakørselsflettestrækning",I364="Tilkørselsflettestrækning"),Inddata!R379=""),"Lige",IF(AND(OR(I364="Motorvejsstrækning",I364="Frakørselsflettestrækning",I364="Tilkørselsflettestrækning"),Inddata!R379&gt;10),Inddata!R379,"Irrelevant"))</f>
        <v>Irrelevant</v>
      </c>
      <c r="R364" s="4" t="str">
        <f>IF(Q364="Lige",0,IF(AND(OR(I364="Motorvejsstrækning",I364="Frakørselsflettestrækning",I364="Tilkørselsflettestrækning"),OR(Inddata!S379="",Inddata!S379&gt;(G364*1000))),G364*1000,IF(AND(OR(I364="Motorvejsstrækning",I364="Frakørselsflettestrækning",I364="Tilkørselsflettestrækning"),Inddata!S379&gt;0),Inddata!S379,"Irrelevant")))</f>
        <v>Irrelevant</v>
      </c>
      <c r="S364" s="4" t="str">
        <f>IF(AND(OR(I364="Motorvejsstrækning",I364="Frakørselsflettestrækning",I364="Tilkørselsflettestrækning"),Inddata!T379=""),"Lige",IF(AND(OR(I364="Motorvejsstrækning",I364="Frakørselsflettestrækning",I364="Tilkørselsflettestrækning"),Inddata!T379&gt;10),Inddata!T379,"Irrelevant"))</f>
        <v>Irrelevant</v>
      </c>
      <c r="T364" s="4" t="str">
        <f>IF(S364="Lige",0,IF(R364="Irrelevant","Irrelevant",IF(AND(OR(I364="Motorvejsstrækning",I364="Frakørselsflettestrækning",I364="Tilkørselsflettestrækning"),OR(Inddata!U379="",Inddata!U379&gt;(G364*1000-R364))),G364*1000-R364,IF(AND(OR(I364="Motorvejsstrækning",I364="Frakørselsflettestrækning",I364="Tilkørselsflettestrækning"),Inddata!U379&gt;0),Inddata!U379,"Irrelevant"))))</f>
        <v>Irrelevant</v>
      </c>
      <c r="U364" s="4" t="str">
        <f>IF(AND(OR(I364="Motorvejsstrækning",I364="Frakørselsflettestrækning",I364="Tilkørselsflettestrækning",I364="Frakørselsrampe",I364="Tilkørselsrampe"),Inddata!V379=""),"Nej",IF(OR(I364="Motorvejsstrækning",I364="Frakørselsflettestrækning",I364="Tilkørselsflettestrækning",I364="Frakørselsrampe",I364="Tilkørselsrampe"),Inddata!V379,"Irrelevant"))</f>
        <v>Irrelevant</v>
      </c>
      <c r="V364" s="4" t="str">
        <f>IF(W364="Lige",IF(AND(OR(I364="Frakørselsrampe",I364="Tilkørselsrampe"),Inddata!W379=""),"Lige ruderrampe",IF(OR(I364="Frakørselsrampe",I364="Tilkørselsrampe"),Inddata!W379,"Irrelevant")),"Irrelevant")</f>
        <v>Irrelevant</v>
      </c>
      <c r="W364" s="4" t="str">
        <f>IF(AND(OR(I364="Frakørselsrampe",I364="Tilkørselsrampe"),Inddata!X379=""),"Lige",IF(AND(OR(I364="Frakørselsrampe",I364="Tilkørselsrampe"),Inddata!X379&gt;10),Inddata!X379,"Irrelevant"))</f>
        <v>Irrelevant</v>
      </c>
      <c r="X364" s="4" t="str">
        <f>IF(AND(OR(I364="Frakørselsrampe",I364="Tilkørselsrampe"),OR(Inddata!Y379="",Inddata!Y379&gt;(G364*1000))),G364*1000,IF(AND(OR(I364="Frakørselsrampe",I364="Tilkørselsrampe"),Inddata!Y379&gt;0),Inddata!Y379,"Irrelevant"))</f>
        <v>Irrelevant</v>
      </c>
      <c r="Y364" s="4" t="str">
        <f>IF(AND(I364="Frakørselsrampe",Inddata!Z379=""),95,IF(AND(I364="Tilkørselsrampe",Inddata!Z379=""),45,IF(AND(OR(I364="Frakørselsrampe",I364="Tilkørselsrampe"),Inddata!Z379&gt;4,Inddata!Z379&lt;200),Inddata!Z379,"Irrelevant")))</f>
        <v>Irrelevant</v>
      </c>
      <c r="Z364" s="4" t="str">
        <f>IF(AND(OR(I364="Frakørselsrampe",I364="Tilkørselsrampe"),Inddata!AA379=""),"Lige",IF(AND(OR(I364="Frakørselsrampe",I364="Tilkørselsrampe"),Inddata!AA379&gt;10),Inddata!AA379,"Irrelevant"))</f>
        <v>Irrelevant</v>
      </c>
      <c r="AA364" s="4" t="str">
        <f>IF(X364="Irrelevant","Irrelevant",IF(AND(OR(I364="Frakørselsrampe",I364="Tilkørselsrampe"),OR(Inddata!AB379="",Inddata!AB379&gt;(G364*1000-X364))),G364*1000-X364,IF(AND(OR(I364="Frakørselsrampe",I364="Tilkørselsrampe"),Inddata!AB379&gt;0),Inddata!AB379,"Irrelevant")))</f>
        <v>Irrelevant</v>
      </c>
      <c r="AB364" s="4" t="str">
        <f>IF(AND(I364="Frakørselsrampe",Inddata!AC379=""),60,IF(AND(I364="Tilkørselsrampe",Inddata!AC379=""),80,IF(AND(OR(I364="Frakørselsrampe",I364="Tilkørselsrampe"),Inddata!AC379&gt;4,Inddata!AC379&lt;200),Inddata!AC379,"Irrelevant")))</f>
        <v>Irrelevant</v>
      </c>
      <c r="AC364" s="4" t="str">
        <f>IF(AND(OR(I364="Motorvejsstrækning",I364="Frakørselsflettestrækning",I364="Tilkørselsflettestrækning"),Inddata!AD379=""),"Nej",IF(OR(I364="Motorvejsstrækning",I364="Frakørselsflettestrækning",I364="Tilkørselsflettestrækning"),Inddata!AD379,"Irrelevant"))</f>
        <v>Irrelevant</v>
      </c>
      <c r="AD364" s="4" t="str">
        <f>IF(AND(OR(I364="Motorvejsstrækning",I364="Frakørselsflettestrækning",I364="Tilkørselsflettestrækning"),Inddata!AE379=""),"130 km/t",IF(OR(I364="Motorvejsstrækning",I364="Frakørselsflettestrækning",I364="Tilkørselsflettestrækning"),Inddata!AE379,"Irrelevant"))</f>
        <v>Irrelevant</v>
      </c>
      <c r="AE364" s="4" t="str">
        <f>IF(AND(I364="Tilkørselsflettestrækning",Inddata!AF379=""),"Nej",IF(I364="Tilkørselsflettestrækning",Inddata!AF379,"Irrelevant"))</f>
        <v>Irrelevant</v>
      </c>
      <c r="AF364" s="4" t="str">
        <f>IF(AND(AE364="Ja",Inddata!AG379&gt;0,Inddata!AG379&lt;1.00000001),Inddata!AG379,IF(OR(AE364="Nej",AE364="Ja"),0,"Irrelevant"))</f>
        <v>Irrelevant</v>
      </c>
    </row>
    <row r="365" spans="1:32" x14ac:dyDescent="0.25">
      <c r="A365" s="4" t="str">
        <f>IF(Inddata!A380="","",Inddata!A380)</f>
        <v/>
      </c>
      <c r="B365" s="4" t="str">
        <f>IF(Inddata!B380="","",Inddata!B380)</f>
        <v/>
      </c>
      <c r="C365" s="4" t="str">
        <f>IF(Inddata!C380="","",Inddata!C380)</f>
        <v/>
      </c>
      <c r="D365" s="4" t="str">
        <f>IF(Inddata!D380="","",Inddata!D380)</f>
        <v/>
      </c>
      <c r="E365" s="4" t="str">
        <f>IF(Inddata!E380="","",Inddata!E380)</f>
        <v/>
      </c>
      <c r="F365" s="4" t="str">
        <f>IF(Inddata!F380="","",Inddata!F380)</f>
        <v/>
      </c>
      <c r="G365" s="4">
        <f>IF(Inddata!G380="","",Inddata!G380)</f>
        <v>0</v>
      </c>
      <c r="H365" s="4" t="str">
        <f>IF(Inddata!H380&gt;0.5,Inddata!H380,"")</f>
        <v/>
      </c>
      <c r="I365" s="4" t="str">
        <f>IF(Inddata!I380="","",Inddata!I380)</f>
        <v/>
      </c>
      <c r="J365" s="4" t="str">
        <f>IF(AND(OR(I365="Motorvejsstrækning",I365="Frakørselsflettestrækning",I365="Tilkørselsflettestrækning"),Inddata!K380=""),2,IF(AND(OR(I365="Motorvejsstrækning",I365="Frakørselsflettestrækning",I365="Tilkørselsflettestrækning"),Inddata!K380&gt;0.5,Inddata!K380&lt;21),Inddata!K380,"Irrelevant"))</f>
        <v>Irrelevant</v>
      </c>
      <c r="K365" s="4" t="str">
        <f>IF(AND(OR(I365="Motorvejsstrækning",I365="Frakørselsflettestrækning",I365="Tilkørselsflettestrækning",I365="Frakørselsrampe",I365="Tilkørselsrampe"),Inddata!L380=""),3.5,IF(AND(OR(I365="Motorvejsstrækning",I365="Frakørselsflettestrækning",I365="Tilkørselsflettestrækning",I365="Frakørselsrampe",I365="Tilkørselsrampe"),Inddata!L380&gt;1.5,Inddata!L380&lt;11),Inddata!L380,"Irrelevant"))</f>
        <v>Irrelevant</v>
      </c>
      <c r="L365" s="4" t="str">
        <f>IF(AND(I365="Motorvejsstrækning",Inddata!M380=""),"Nej",IF(I365="Motorvejsstrækning",Inddata!M380,"Irrelevant"))</f>
        <v>Irrelevant</v>
      </c>
      <c r="M365" s="4" t="str">
        <f>IF(AND(L365="Ja",Inddata!N380&gt;0,Inddata!N380&lt;1.00000001),Inddata!N380,IF(OR(L365="Nej",L365="Ja"),0,"Irrelevant"))</f>
        <v>Irrelevant</v>
      </c>
      <c r="N365" s="4" t="str">
        <f>IF(AND(OR(I365="Motorvejsstrækning",I365="Frakørselsflettestrækning",I365="Tilkørselsflettestrækning"),Inddata!O380=""),3,IF(AND(OR(I365="Motorvejsstrækning",I365="Frakørselsflettestrækning",I365="Tilkørselsflettestrækning"),Inddata!O380&lt;11,Inddata!O380&gt;-0.00000001),Inddata!O380,"Irrelevant"))</f>
        <v>Irrelevant</v>
      </c>
      <c r="O365" s="4" t="str">
        <f>IF(AND(OR(I365="Motorvejsstrækning",I365="Frakørselsflettestrækning",I365="Tilkørselsflettestrækning",I365="Frakørselsrampe",I365="Tilkørselsrampe"),Inddata!P380=""),0.5,IF(AND(OR(I365="Motorvejsstrækning",I365="Frakørselsflettestrækning",I365="Tilkørselsflettestrækning",I365="Frakørselsrampe",I365="Tilkørselsrampe"),Inddata!P380&gt;-0.00000001,Inddata!P380&lt;11),Inddata!P380,"Irrelevant"))</f>
        <v>Irrelevant</v>
      </c>
      <c r="P365" s="4" t="str">
        <f>IF(AND(OR(I365="Motorvejsstrækning",I365="Frakørselsflettestrækning",I365="Tilkørselsflettestrækning"),Inddata!Q380=""),5,IF(AND(OR(I365="Motorvejsstrækning",I365="Frakørselsflettestrækning",I365="Tilkørselsflettestrækning"),Inddata!Q380&gt;-0.00000001,Inddata!Q380&lt;101),Inddata!Q380,"Irrelevant"))</f>
        <v>Irrelevant</v>
      </c>
      <c r="Q365" s="4" t="str">
        <f>IF(AND(OR(I365="Motorvejsstrækning",I365="Frakørselsflettestrækning",I365="Tilkørselsflettestrækning"),Inddata!R380=""),"Lige",IF(AND(OR(I365="Motorvejsstrækning",I365="Frakørselsflettestrækning",I365="Tilkørselsflettestrækning"),Inddata!R380&gt;10),Inddata!R380,"Irrelevant"))</f>
        <v>Irrelevant</v>
      </c>
      <c r="R365" s="4" t="str">
        <f>IF(Q365="Lige",0,IF(AND(OR(I365="Motorvejsstrækning",I365="Frakørselsflettestrækning",I365="Tilkørselsflettestrækning"),OR(Inddata!S380="",Inddata!S380&gt;(G365*1000))),G365*1000,IF(AND(OR(I365="Motorvejsstrækning",I365="Frakørselsflettestrækning",I365="Tilkørselsflettestrækning"),Inddata!S380&gt;0),Inddata!S380,"Irrelevant")))</f>
        <v>Irrelevant</v>
      </c>
      <c r="S365" s="4" t="str">
        <f>IF(AND(OR(I365="Motorvejsstrækning",I365="Frakørselsflettestrækning",I365="Tilkørselsflettestrækning"),Inddata!T380=""),"Lige",IF(AND(OR(I365="Motorvejsstrækning",I365="Frakørselsflettestrækning",I365="Tilkørselsflettestrækning"),Inddata!T380&gt;10),Inddata!T380,"Irrelevant"))</f>
        <v>Irrelevant</v>
      </c>
      <c r="T365" s="4" t="str">
        <f>IF(S365="Lige",0,IF(R365="Irrelevant","Irrelevant",IF(AND(OR(I365="Motorvejsstrækning",I365="Frakørselsflettestrækning",I365="Tilkørselsflettestrækning"),OR(Inddata!U380="",Inddata!U380&gt;(G365*1000-R365))),G365*1000-R365,IF(AND(OR(I365="Motorvejsstrækning",I365="Frakørselsflettestrækning",I365="Tilkørselsflettestrækning"),Inddata!U380&gt;0),Inddata!U380,"Irrelevant"))))</f>
        <v>Irrelevant</v>
      </c>
      <c r="U365" s="4" t="str">
        <f>IF(AND(OR(I365="Motorvejsstrækning",I365="Frakørselsflettestrækning",I365="Tilkørselsflettestrækning",I365="Frakørselsrampe",I365="Tilkørselsrampe"),Inddata!V380=""),"Nej",IF(OR(I365="Motorvejsstrækning",I365="Frakørselsflettestrækning",I365="Tilkørselsflettestrækning",I365="Frakørselsrampe",I365="Tilkørselsrampe"),Inddata!V380,"Irrelevant"))</f>
        <v>Irrelevant</v>
      </c>
      <c r="V365" s="4" t="str">
        <f>IF(W365="Lige",IF(AND(OR(I365="Frakørselsrampe",I365="Tilkørselsrampe"),Inddata!W380=""),"Lige ruderrampe",IF(OR(I365="Frakørselsrampe",I365="Tilkørselsrampe"),Inddata!W380,"Irrelevant")),"Irrelevant")</f>
        <v>Irrelevant</v>
      </c>
      <c r="W365" s="4" t="str">
        <f>IF(AND(OR(I365="Frakørselsrampe",I365="Tilkørselsrampe"),Inddata!X380=""),"Lige",IF(AND(OR(I365="Frakørselsrampe",I365="Tilkørselsrampe"),Inddata!X380&gt;10),Inddata!X380,"Irrelevant"))</f>
        <v>Irrelevant</v>
      </c>
      <c r="X365" s="4" t="str">
        <f>IF(AND(OR(I365="Frakørselsrampe",I365="Tilkørselsrampe"),OR(Inddata!Y380="",Inddata!Y380&gt;(G365*1000))),G365*1000,IF(AND(OR(I365="Frakørselsrampe",I365="Tilkørselsrampe"),Inddata!Y380&gt;0),Inddata!Y380,"Irrelevant"))</f>
        <v>Irrelevant</v>
      </c>
      <c r="Y365" s="4" t="str">
        <f>IF(AND(I365="Frakørselsrampe",Inddata!Z380=""),95,IF(AND(I365="Tilkørselsrampe",Inddata!Z380=""),45,IF(AND(OR(I365="Frakørselsrampe",I365="Tilkørselsrampe"),Inddata!Z380&gt;4,Inddata!Z380&lt;200),Inddata!Z380,"Irrelevant")))</f>
        <v>Irrelevant</v>
      </c>
      <c r="Z365" s="4" t="str">
        <f>IF(AND(OR(I365="Frakørselsrampe",I365="Tilkørselsrampe"),Inddata!AA380=""),"Lige",IF(AND(OR(I365="Frakørselsrampe",I365="Tilkørselsrampe"),Inddata!AA380&gt;10),Inddata!AA380,"Irrelevant"))</f>
        <v>Irrelevant</v>
      </c>
      <c r="AA365" s="4" t="str">
        <f>IF(X365="Irrelevant","Irrelevant",IF(AND(OR(I365="Frakørselsrampe",I365="Tilkørselsrampe"),OR(Inddata!AB380="",Inddata!AB380&gt;(G365*1000-X365))),G365*1000-X365,IF(AND(OR(I365="Frakørselsrampe",I365="Tilkørselsrampe"),Inddata!AB380&gt;0),Inddata!AB380,"Irrelevant")))</f>
        <v>Irrelevant</v>
      </c>
      <c r="AB365" s="4" t="str">
        <f>IF(AND(I365="Frakørselsrampe",Inddata!AC380=""),60,IF(AND(I365="Tilkørselsrampe",Inddata!AC380=""),80,IF(AND(OR(I365="Frakørselsrampe",I365="Tilkørselsrampe"),Inddata!AC380&gt;4,Inddata!AC380&lt;200),Inddata!AC380,"Irrelevant")))</f>
        <v>Irrelevant</v>
      </c>
      <c r="AC365" s="4" t="str">
        <f>IF(AND(OR(I365="Motorvejsstrækning",I365="Frakørselsflettestrækning",I365="Tilkørselsflettestrækning"),Inddata!AD380=""),"Nej",IF(OR(I365="Motorvejsstrækning",I365="Frakørselsflettestrækning",I365="Tilkørselsflettestrækning"),Inddata!AD380,"Irrelevant"))</f>
        <v>Irrelevant</v>
      </c>
      <c r="AD365" s="4" t="str">
        <f>IF(AND(OR(I365="Motorvejsstrækning",I365="Frakørselsflettestrækning",I365="Tilkørselsflettestrækning"),Inddata!AE380=""),"130 km/t",IF(OR(I365="Motorvejsstrækning",I365="Frakørselsflettestrækning",I365="Tilkørselsflettestrækning"),Inddata!AE380,"Irrelevant"))</f>
        <v>Irrelevant</v>
      </c>
      <c r="AE365" s="4" t="str">
        <f>IF(AND(I365="Tilkørselsflettestrækning",Inddata!AF380=""),"Nej",IF(I365="Tilkørselsflettestrækning",Inddata!AF380,"Irrelevant"))</f>
        <v>Irrelevant</v>
      </c>
      <c r="AF365" s="4" t="str">
        <f>IF(AND(AE365="Ja",Inddata!AG380&gt;0,Inddata!AG380&lt;1.00000001),Inddata!AG380,IF(OR(AE365="Nej",AE365="Ja"),0,"Irrelevant"))</f>
        <v>Irrelevant</v>
      </c>
    </row>
    <row r="366" spans="1:32" x14ac:dyDescent="0.25">
      <c r="A366" s="4" t="str">
        <f>IF(Inddata!A381="","",Inddata!A381)</f>
        <v/>
      </c>
      <c r="B366" s="4" t="str">
        <f>IF(Inddata!B381="","",Inddata!B381)</f>
        <v/>
      </c>
      <c r="C366" s="4" t="str">
        <f>IF(Inddata!C381="","",Inddata!C381)</f>
        <v/>
      </c>
      <c r="D366" s="4" t="str">
        <f>IF(Inddata!D381="","",Inddata!D381)</f>
        <v/>
      </c>
      <c r="E366" s="4" t="str">
        <f>IF(Inddata!E381="","",Inddata!E381)</f>
        <v/>
      </c>
      <c r="F366" s="4" t="str">
        <f>IF(Inddata!F381="","",Inddata!F381)</f>
        <v/>
      </c>
      <c r="G366" s="4">
        <f>IF(Inddata!G381="","",Inddata!G381)</f>
        <v>0</v>
      </c>
      <c r="H366" s="4" t="str">
        <f>IF(Inddata!H381&gt;0.5,Inddata!H381,"")</f>
        <v/>
      </c>
      <c r="I366" s="4" t="str">
        <f>IF(Inddata!I381="","",Inddata!I381)</f>
        <v/>
      </c>
      <c r="J366" s="4" t="str">
        <f>IF(AND(OR(I366="Motorvejsstrækning",I366="Frakørselsflettestrækning",I366="Tilkørselsflettestrækning"),Inddata!K381=""),2,IF(AND(OR(I366="Motorvejsstrækning",I366="Frakørselsflettestrækning",I366="Tilkørselsflettestrækning"),Inddata!K381&gt;0.5,Inddata!K381&lt;21),Inddata!K381,"Irrelevant"))</f>
        <v>Irrelevant</v>
      </c>
      <c r="K366" s="4" t="str">
        <f>IF(AND(OR(I366="Motorvejsstrækning",I366="Frakørselsflettestrækning",I366="Tilkørselsflettestrækning",I366="Frakørselsrampe",I366="Tilkørselsrampe"),Inddata!L381=""),3.5,IF(AND(OR(I366="Motorvejsstrækning",I366="Frakørselsflettestrækning",I366="Tilkørselsflettestrækning",I366="Frakørselsrampe",I366="Tilkørselsrampe"),Inddata!L381&gt;1.5,Inddata!L381&lt;11),Inddata!L381,"Irrelevant"))</f>
        <v>Irrelevant</v>
      </c>
      <c r="L366" s="4" t="str">
        <f>IF(AND(I366="Motorvejsstrækning",Inddata!M381=""),"Nej",IF(I366="Motorvejsstrækning",Inddata!M381,"Irrelevant"))</f>
        <v>Irrelevant</v>
      </c>
      <c r="M366" s="4" t="str">
        <f>IF(AND(L366="Ja",Inddata!N381&gt;0,Inddata!N381&lt;1.00000001),Inddata!N381,IF(OR(L366="Nej",L366="Ja"),0,"Irrelevant"))</f>
        <v>Irrelevant</v>
      </c>
      <c r="N366" s="4" t="str">
        <f>IF(AND(OR(I366="Motorvejsstrækning",I366="Frakørselsflettestrækning",I366="Tilkørselsflettestrækning"),Inddata!O381=""),3,IF(AND(OR(I366="Motorvejsstrækning",I366="Frakørselsflettestrækning",I366="Tilkørselsflettestrækning"),Inddata!O381&lt;11,Inddata!O381&gt;-0.00000001),Inddata!O381,"Irrelevant"))</f>
        <v>Irrelevant</v>
      </c>
      <c r="O366" s="4" t="str">
        <f>IF(AND(OR(I366="Motorvejsstrækning",I366="Frakørselsflettestrækning",I366="Tilkørselsflettestrækning",I366="Frakørselsrampe",I366="Tilkørselsrampe"),Inddata!P381=""),0.5,IF(AND(OR(I366="Motorvejsstrækning",I366="Frakørselsflettestrækning",I366="Tilkørselsflettestrækning",I366="Frakørselsrampe",I366="Tilkørselsrampe"),Inddata!P381&gt;-0.00000001,Inddata!P381&lt;11),Inddata!P381,"Irrelevant"))</f>
        <v>Irrelevant</v>
      </c>
      <c r="P366" s="4" t="str">
        <f>IF(AND(OR(I366="Motorvejsstrækning",I366="Frakørselsflettestrækning",I366="Tilkørselsflettestrækning"),Inddata!Q381=""),5,IF(AND(OR(I366="Motorvejsstrækning",I366="Frakørselsflettestrækning",I366="Tilkørselsflettestrækning"),Inddata!Q381&gt;-0.00000001,Inddata!Q381&lt;101),Inddata!Q381,"Irrelevant"))</f>
        <v>Irrelevant</v>
      </c>
      <c r="Q366" s="4" t="str">
        <f>IF(AND(OR(I366="Motorvejsstrækning",I366="Frakørselsflettestrækning",I366="Tilkørselsflettestrækning"),Inddata!R381=""),"Lige",IF(AND(OR(I366="Motorvejsstrækning",I366="Frakørselsflettestrækning",I366="Tilkørselsflettestrækning"),Inddata!R381&gt;10),Inddata!R381,"Irrelevant"))</f>
        <v>Irrelevant</v>
      </c>
      <c r="R366" s="4" t="str">
        <f>IF(Q366="Lige",0,IF(AND(OR(I366="Motorvejsstrækning",I366="Frakørselsflettestrækning",I366="Tilkørselsflettestrækning"),OR(Inddata!S381="",Inddata!S381&gt;(G366*1000))),G366*1000,IF(AND(OR(I366="Motorvejsstrækning",I366="Frakørselsflettestrækning",I366="Tilkørselsflettestrækning"),Inddata!S381&gt;0),Inddata!S381,"Irrelevant")))</f>
        <v>Irrelevant</v>
      </c>
      <c r="S366" s="4" t="str">
        <f>IF(AND(OR(I366="Motorvejsstrækning",I366="Frakørselsflettestrækning",I366="Tilkørselsflettestrækning"),Inddata!T381=""),"Lige",IF(AND(OR(I366="Motorvejsstrækning",I366="Frakørselsflettestrækning",I366="Tilkørselsflettestrækning"),Inddata!T381&gt;10),Inddata!T381,"Irrelevant"))</f>
        <v>Irrelevant</v>
      </c>
      <c r="T366" s="4" t="str">
        <f>IF(S366="Lige",0,IF(R366="Irrelevant","Irrelevant",IF(AND(OR(I366="Motorvejsstrækning",I366="Frakørselsflettestrækning",I366="Tilkørselsflettestrækning"),OR(Inddata!U381="",Inddata!U381&gt;(G366*1000-R366))),G366*1000-R366,IF(AND(OR(I366="Motorvejsstrækning",I366="Frakørselsflettestrækning",I366="Tilkørselsflettestrækning"),Inddata!U381&gt;0),Inddata!U381,"Irrelevant"))))</f>
        <v>Irrelevant</v>
      </c>
      <c r="U366" s="4" t="str">
        <f>IF(AND(OR(I366="Motorvejsstrækning",I366="Frakørselsflettestrækning",I366="Tilkørselsflettestrækning",I366="Frakørselsrampe",I366="Tilkørselsrampe"),Inddata!V381=""),"Nej",IF(OR(I366="Motorvejsstrækning",I366="Frakørselsflettestrækning",I366="Tilkørselsflettestrækning",I366="Frakørselsrampe",I366="Tilkørselsrampe"),Inddata!V381,"Irrelevant"))</f>
        <v>Irrelevant</v>
      </c>
      <c r="V366" s="4" t="str">
        <f>IF(W366="Lige",IF(AND(OR(I366="Frakørselsrampe",I366="Tilkørselsrampe"),Inddata!W381=""),"Lige ruderrampe",IF(OR(I366="Frakørselsrampe",I366="Tilkørselsrampe"),Inddata!W381,"Irrelevant")),"Irrelevant")</f>
        <v>Irrelevant</v>
      </c>
      <c r="W366" s="4" t="str">
        <f>IF(AND(OR(I366="Frakørselsrampe",I366="Tilkørselsrampe"),Inddata!X381=""),"Lige",IF(AND(OR(I366="Frakørselsrampe",I366="Tilkørselsrampe"),Inddata!X381&gt;10),Inddata!X381,"Irrelevant"))</f>
        <v>Irrelevant</v>
      </c>
      <c r="X366" s="4" t="str">
        <f>IF(AND(OR(I366="Frakørselsrampe",I366="Tilkørselsrampe"),OR(Inddata!Y381="",Inddata!Y381&gt;(G366*1000))),G366*1000,IF(AND(OR(I366="Frakørselsrampe",I366="Tilkørselsrampe"),Inddata!Y381&gt;0),Inddata!Y381,"Irrelevant"))</f>
        <v>Irrelevant</v>
      </c>
      <c r="Y366" s="4" t="str">
        <f>IF(AND(I366="Frakørselsrampe",Inddata!Z381=""),95,IF(AND(I366="Tilkørselsrampe",Inddata!Z381=""),45,IF(AND(OR(I366="Frakørselsrampe",I366="Tilkørselsrampe"),Inddata!Z381&gt;4,Inddata!Z381&lt;200),Inddata!Z381,"Irrelevant")))</f>
        <v>Irrelevant</v>
      </c>
      <c r="Z366" s="4" t="str">
        <f>IF(AND(OR(I366="Frakørselsrampe",I366="Tilkørselsrampe"),Inddata!AA381=""),"Lige",IF(AND(OR(I366="Frakørselsrampe",I366="Tilkørselsrampe"),Inddata!AA381&gt;10),Inddata!AA381,"Irrelevant"))</f>
        <v>Irrelevant</v>
      </c>
      <c r="AA366" s="4" t="str">
        <f>IF(X366="Irrelevant","Irrelevant",IF(AND(OR(I366="Frakørselsrampe",I366="Tilkørselsrampe"),OR(Inddata!AB381="",Inddata!AB381&gt;(G366*1000-X366))),G366*1000-X366,IF(AND(OR(I366="Frakørselsrampe",I366="Tilkørselsrampe"),Inddata!AB381&gt;0),Inddata!AB381,"Irrelevant")))</f>
        <v>Irrelevant</v>
      </c>
      <c r="AB366" s="4" t="str">
        <f>IF(AND(I366="Frakørselsrampe",Inddata!AC381=""),60,IF(AND(I366="Tilkørselsrampe",Inddata!AC381=""),80,IF(AND(OR(I366="Frakørselsrampe",I366="Tilkørselsrampe"),Inddata!AC381&gt;4,Inddata!AC381&lt;200),Inddata!AC381,"Irrelevant")))</f>
        <v>Irrelevant</v>
      </c>
      <c r="AC366" s="4" t="str">
        <f>IF(AND(OR(I366="Motorvejsstrækning",I366="Frakørselsflettestrækning",I366="Tilkørselsflettestrækning"),Inddata!AD381=""),"Nej",IF(OR(I366="Motorvejsstrækning",I366="Frakørselsflettestrækning",I366="Tilkørselsflettestrækning"),Inddata!AD381,"Irrelevant"))</f>
        <v>Irrelevant</v>
      </c>
      <c r="AD366" s="4" t="str">
        <f>IF(AND(OR(I366="Motorvejsstrækning",I366="Frakørselsflettestrækning",I366="Tilkørselsflettestrækning"),Inddata!AE381=""),"130 km/t",IF(OR(I366="Motorvejsstrækning",I366="Frakørselsflettestrækning",I366="Tilkørselsflettestrækning"),Inddata!AE381,"Irrelevant"))</f>
        <v>Irrelevant</v>
      </c>
      <c r="AE366" s="4" t="str">
        <f>IF(AND(I366="Tilkørselsflettestrækning",Inddata!AF381=""),"Nej",IF(I366="Tilkørselsflettestrækning",Inddata!AF381,"Irrelevant"))</f>
        <v>Irrelevant</v>
      </c>
      <c r="AF366" s="4" t="str">
        <f>IF(AND(AE366="Ja",Inddata!AG381&gt;0,Inddata!AG381&lt;1.00000001),Inddata!AG381,IF(OR(AE366="Nej",AE366="Ja"),0,"Irrelevant"))</f>
        <v>Irrelevant</v>
      </c>
    </row>
    <row r="367" spans="1:32" x14ac:dyDescent="0.25">
      <c r="A367" s="4" t="str">
        <f>IF(Inddata!A382="","",Inddata!A382)</f>
        <v/>
      </c>
      <c r="B367" s="4" t="str">
        <f>IF(Inddata!B382="","",Inddata!B382)</f>
        <v/>
      </c>
      <c r="C367" s="4" t="str">
        <f>IF(Inddata!C382="","",Inddata!C382)</f>
        <v/>
      </c>
      <c r="D367" s="4" t="str">
        <f>IF(Inddata!D382="","",Inddata!D382)</f>
        <v/>
      </c>
      <c r="E367" s="4" t="str">
        <f>IF(Inddata!E382="","",Inddata!E382)</f>
        <v/>
      </c>
      <c r="F367" s="4" t="str">
        <f>IF(Inddata!F382="","",Inddata!F382)</f>
        <v/>
      </c>
      <c r="G367" s="4">
        <f>IF(Inddata!G382="","",Inddata!G382)</f>
        <v>0</v>
      </c>
      <c r="H367" s="4" t="str">
        <f>IF(Inddata!H382&gt;0.5,Inddata!H382,"")</f>
        <v/>
      </c>
      <c r="I367" s="4" t="str">
        <f>IF(Inddata!I382="","",Inddata!I382)</f>
        <v/>
      </c>
      <c r="J367" s="4" t="str">
        <f>IF(AND(OR(I367="Motorvejsstrækning",I367="Frakørselsflettestrækning",I367="Tilkørselsflettestrækning"),Inddata!K382=""),2,IF(AND(OR(I367="Motorvejsstrækning",I367="Frakørselsflettestrækning",I367="Tilkørselsflettestrækning"),Inddata!K382&gt;0.5,Inddata!K382&lt;21),Inddata!K382,"Irrelevant"))</f>
        <v>Irrelevant</v>
      </c>
      <c r="K367" s="4" t="str">
        <f>IF(AND(OR(I367="Motorvejsstrækning",I367="Frakørselsflettestrækning",I367="Tilkørselsflettestrækning",I367="Frakørselsrampe",I367="Tilkørselsrampe"),Inddata!L382=""),3.5,IF(AND(OR(I367="Motorvejsstrækning",I367="Frakørselsflettestrækning",I367="Tilkørselsflettestrækning",I367="Frakørselsrampe",I367="Tilkørselsrampe"),Inddata!L382&gt;1.5,Inddata!L382&lt;11),Inddata!L382,"Irrelevant"))</f>
        <v>Irrelevant</v>
      </c>
      <c r="L367" s="4" t="str">
        <f>IF(AND(I367="Motorvejsstrækning",Inddata!M382=""),"Nej",IF(I367="Motorvejsstrækning",Inddata!M382,"Irrelevant"))</f>
        <v>Irrelevant</v>
      </c>
      <c r="M367" s="4" t="str">
        <f>IF(AND(L367="Ja",Inddata!N382&gt;0,Inddata!N382&lt;1.00000001),Inddata!N382,IF(OR(L367="Nej",L367="Ja"),0,"Irrelevant"))</f>
        <v>Irrelevant</v>
      </c>
      <c r="N367" s="4" t="str">
        <f>IF(AND(OR(I367="Motorvejsstrækning",I367="Frakørselsflettestrækning",I367="Tilkørselsflettestrækning"),Inddata!O382=""),3,IF(AND(OR(I367="Motorvejsstrækning",I367="Frakørselsflettestrækning",I367="Tilkørselsflettestrækning"),Inddata!O382&lt;11,Inddata!O382&gt;-0.00000001),Inddata!O382,"Irrelevant"))</f>
        <v>Irrelevant</v>
      </c>
      <c r="O367" s="4" t="str">
        <f>IF(AND(OR(I367="Motorvejsstrækning",I367="Frakørselsflettestrækning",I367="Tilkørselsflettestrækning",I367="Frakørselsrampe",I367="Tilkørselsrampe"),Inddata!P382=""),0.5,IF(AND(OR(I367="Motorvejsstrækning",I367="Frakørselsflettestrækning",I367="Tilkørselsflettestrækning",I367="Frakørselsrampe",I367="Tilkørselsrampe"),Inddata!P382&gt;-0.00000001,Inddata!P382&lt;11),Inddata!P382,"Irrelevant"))</f>
        <v>Irrelevant</v>
      </c>
      <c r="P367" s="4" t="str">
        <f>IF(AND(OR(I367="Motorvejsstrækning",I367="Frakørselsflettestrækning",I367="Tilkørselsflettestrækning"),Inddata!Q382=""),5,IF(AND(OR(I367="Motorvejsstrækning",I367="Frakørselsflettestrækning",I367="Tilkørselsflettestrækning"),Inddata!Q382&gt;-0.00000001,Inddata!Q382&lt;101),Inddata!Q382,"Irrelevant"))</f>
        <v>Irrelevant</v>
      </c>
      <c r="Q367" s="4" t="str">
        <f>IF(AND(OR(I367="Motorvejsstrækning",I367="Frakørselsflettestrækning",I367="Tilkørselsflettestrækning"),Inddata!R382=""),"Lige",IF(AND(OR(I367="Motorvejsstrækning",I367="Frakørselsflettestrækning",I367="Tilkørselsflettestrækning"),Inddata!R382&gt;10),Inddata!R382,"Irrelevant"))</f>
        <v>Irrelevant</v>
      </c>
      <c r="R367" s="4" t="str">
        <f>IF(Q367="Lige",0,IF(AND(OR(I367="Motorvejsstrækning",I367="Frakørselsflettestrækning",I367="Tilkørselsflettestrækning"),OR(Inddata!S382="",Inddata!S382&gt;(G367*1000))),G367*1000,IF(AND(OR(I367="Motorvejsstrækning",I367="Frakørselsflettestrækning",I367="Tilkørselsflettestrækning"),Inddata!S382&gt;0),Inddata!S382,"Irrelevant")))</f>
        <v>Irrelevant</v>
      </c>
      <c r="S367" s="4" t="str">
        <f>IF(AND(OR(I367="Motorvejsstrækning",I367="Frakørselsflettestrækning",I367="Tilkørselsflettestrækning"),Inddata!T382=""),"Lige",IF(AND(OR(I367="Motorvejsstrækning",I367="Frakørselsflettestrækning",I367="Tilkørselsflettestrækning"),Inddata!T382&gt;10),Inddata!T382,"Irrelevant"))</f>
        <v>Irrelevant</v>
      </c>
      <c r="T367" s="4" t="str">
        <f>IF(S367="Lige",0,IF(R367="Irrelevant","Irrelevant",IF(AND(OR(I367="Motorvejsstrækning",I367="Frakørselsflettestrækning",I367="Tilkørselsflettestrækning"),OR(Inddata!U382="",Inddata!U382&gt;(G367*1000-R367))),G367*1000-R367,IF(AND(OR(I367="Motorvejsstrækning",I367="Frakørselsflettestrækning",I367="Tilkørselsflettestrækning"),Inddata!U382&gt;0),Inddata!U382,"Irrelevant"))))</f>
        <v>Irrelevant</v>
      </c>
      <c r="U367" s="4" t="str">
        <f>IF(AND(OR(I367="Motorvejsstrækning",I367="Frakørselsflettestrækning",I367="Tilkørselsflettestrækning",I367="Frakørselsrampe",I367="Tilkørselsrampe"),Inddata!V382=""),"Nej",IF(OR(I367="Motorvejsstrækning",I367="Frakørselsflettestrækning",I367="Tilkørselsflettestrækning",I367="Frakørselsrampe",I367="Tilkørselsrampe"),Inddata!V382,"Irrelevant"))</f>
        <v>Irrelevant</v>
      </c>
      <c r="V367" s="4" t="str">
        <f>IF(W367="Lige",IF(AND(OR(I367="Frakørselsrampe",I367="Tilkørselsrampe"),Inddata!W382=""),"Lige ruderrampe",IF(OR(I367="Frakørselsrampe",I367="Tilkørselsrampe"),Inddata!W382,"Irrelevant")),"Irrelevant")</f>
        <v>Irrelevant</v>
      </c>
      <c r="W367" s="4" t="str">
        <f>IF(AND(OR(I367="Frakørselsrampe",I367="Tilkørselsrampe"),Inddata!X382=""),"Lige",IF(AND(OR(I367="Frakørselsrampe",I367="Tilkørselsrampe"),Inddata!X382&gt;10),Inddata!X382,"Irrelevant"))</f>
        <v>Irrelevant</v>
      </c>
      <c r="X367" s="4" t="str">
        <f>IF(AND(OR(I367="Frakørselsrampe",I367="Tilkørselsrampe"),OR(Inddata!Y382="",Inddata!Y382&gt;(G367*1000))),G367*1000,IF(AND(OR(I367="Frakørselsrampe",I367="Tilkørselsrampe"),Inddata!Y382&gt;0),Inddata!Y382,"Irrelevant"))</f>
        <v>Irrelevant</v>
      </c>
      <c r="Y367" s="4" t="str">
        <f>IF(AND(I367="Frakørselsrampe",Inddata!Z382=""),95,IF(AND(I367="Tilkørselsrampe",Inddata!Z382=""),45,IF(AND(OR(I367="Frakørselsrampe",I367="Tilkørselsrampe"),Inddata!Z382&gt;4,Inddata!Z382&lt;200),Inddata!Z382,"Irrelevant")))</f>
        <v>Irrelevant</v>
      </c>
      <c r="Z367" s="4" t="str">
        <f>IF(AND(OR(I367="Frakørselsrampe",I367="Tilkørselsrampe"),Inddata!AA382=""),"Lige",IF(AND(OR(I367="Frakørselsrampe",I367="Tilkørselsrampe"),Inddata!AA382&gt;10),Inddata!AA382,"Irrelevant"))</f>
        <v>Irrelevant</v>
      </c>
      <c r="AA367" s="4" t="str">
        <f>IF(X367="Irrelevant","Irrelevant",IF(AND(OR(I367="Frakørselsrampe",I367="Tilkørselsrampe"),OR(Inddata!AB382="",Inddata!AB382&gt;(G367*1000-X367))),G367*1000-X367,IF(AND(OR(I367="Frakørselsrampe",I367="Tilkørselsrampe"),Inddata!AB382&gt;0),Inddata!AB382,"Irrelevant")))</f>
        <v>Irrelevant</v>
      </c>
      <c r="AB367" s="4" t="str">
        <f>IF(AND(I367="Frakørselsrampe",Inddata!AC382=""),60,IF(AND(I367="Tilkørselsrampe",Inddata!AC382=""),80,IF(AND(OR(I367="Frakørselsrampe",I367="Tilkørselsrampe"),Inddata!AC382&gt;4,Inddata!AC382&lt;200),Inddata!AC382,"Irrelevant")))</f>
        <v>Irrelevant</v>
      </c>
      <c r="AC367" s="4" t="str">
        <f>IF(AND(OR(I367="Motorvejsstrækning",I367="Frakørselsflettestrækning",I367="Tilkørselsflettestrækning"),Inddata!AD382=""),"Nej",IF(OR(I367="Motorvejsstrækning",I367="Frakørselsflettestrækning",I367="Tilkørselsflettestrækning"),Inddata!AD382,"Irrelevant"))</f>
        <v>Irrelevant</v>
      </c>
      <c r="AD367" s="4" t="str">
        <f>IF(AND(OR(I367="Motorvejsstrækning",I367="Frakørselsflettestrækning",I367="Tilkørselsflettestrækning"),Inddata!AE382=""),"130 km/t",IF(OR(I367="Motorvejsstrækning",I367="Frakørselsflettestrækning",I367="Tilkørselsflettestrækning"),Inddata!AE382,"Irrelevant"))</f>
        <v>Irrelevant</v>
      </c>
      <c r="AE367" s="4" t="str">
        <f>IF(AND(I367="Tilkørselsflettestrækning",Inddata!AF382=""),"Nej",IF(I367="Tilkørselsflettestrækning",Inddata!AF382,"Irrelevant"))</f>
        <v>Irrelevant</v>
      </c>
      <c r="AF367" s="4" t="str">
        <f>IF(AND(AE367="Ja",Inddata!AG382&gt;0,Inddata!AG382&lt;1.00000001),Inddata!AG382,IF(OR(AE367="Nej",AE367="Ja"),0,"Irrelevant"))</f>
        <v>Irrelevant</v>
      </c>
    </row>
    <row r="368" spans="1:32" x14ac:dyDescent="0.25">
      <c r="A368" s="4" t="str">
        <f>IF(Inddata!A383="","",Inddata!A383)</f>
        <v/>
      </c>
      <c r="B368" s="4" t="str">
        <f>IF(Inddata!B383="","",Inddata!B383)</f>
        <v/>
      </c>
      <c r="C368" s="4" t="str">
        <f>IF(Inddata!C383="","",Inddata!C383)</f>
        <v/>
      </c>
      <c r="D368" s="4" t="str">
        <f>IF(Inddata!D383="","",Inddata!D383)</f>
        <v/>
      </c>
      <c r="E368" s="4" t="str">
        <f>IF(Inddata!E383="","",Inddata!E383)</f>
        <v/>
      </c>
      <c r="F368" s="4" t="str">
        <f>IF(Inddata!F383="","",Inddata!F383)</f>
        <v/>
      </c>
      <c r="G368" s="4">
        <f>IF(Inddata!G383="","",Inddata!G383)</f>
        <v>0</v>
      </c>
      <c r="H368" s="4" t="str">
        <f>IF(Inddata!H383&gt;0.5,Inddata!H383,"")</f>
        <v/>
      </c>
      <c r="I368" s="4" t="str">
        <f>IF(Inddata!I383="","",Inddata!I383)</f>
        <v/>
      </c>
      <c r="J368" s="4" t="str">
        <f>IF(AND(OR(I368="Motorvejsstrækning",I368="Frakørselsflettestrækning",I368="Tilkørselsflettestrækning"),Inddata!K383=""),2,IF(AND(OR(I368="Motorvejsstrækning",I368="Frakørselsflettestrækning",I368="Tilkørselsflettestrækning"),Inddata!K383&gt;0.5,Inddata!K383&lt;21),Inddata!K383,"Irrelevant"))</f>
        <v>Irrelevant</v>
      </c>
      <c r="K368" s="4" t="str">
        <f>IF(AND(OR(I368="Motorvejsstrækning",I368="Frakørselsflettestrækning",I368="Tilkørselsflettestrækning",I368="Frakørselsrampe",I368="Tilkørselsrampe"),Inddata!L383=""),3.5,IF(AND(OR(I368="Motorvejsstrækning",I368="Frakørselsflettestrækning",I368="Tilkørselsflettestrækning",I368="Frakørselsrampe",I368="Tilkørselsrampe"),Inddata!L383&gt;1.5,Inddata!L383&lt;11),Inddata!L383,"Irrelevant"))</f>
        <v>Irrelevant</v>
      </c>
      <c r="L368" s="4" t="str">
        <f>IF(AND(I368="Motorvejsstrækning",Inddata!M383=""),"Nej",IF(I368="Motorvejsstrækning",Inddata!M383,"Irrelevant"))</f>
        <v>Irrelevant</v>
      </c>
      <c r="M368" s="4" t="str">
        <f>IF(AND(L368="Ja",Inddata!N383&gt;0,Inddata!N383&lt;1.00000001),Inddata!N383,IF(OR(L368="Nej",L368="Ja"),0,"Irrelevant"))</f>
        <v>Irrelevant</v>
      </c>
      <c r="N368" s="4" t="str">
        <f>IF(AND(OR(I368="Motorvejsstrækning",I368="Frakørselsflettestrækning",I368="Tilkørselsflettestrækning"),Inddata!O383=""),3,IF(AND(OR(I368="Motorvejsstrækning",I368="Frakørselsflettestrækning",I368="Tilkørselsflettestrækning"),Inddata!O383&lt;11,Inddata!O383&gt;-0.00000001),Inddata!O383,"Irrelevant"))</f>
        <v>Irrelevant</v>
      </c>
      <c r="O368" s="4" t="str">
        <f>IF(AND(OR(I368="Motorvejsstrækning",I368="Frakørselsflettestrækning",I368="Tilkørselsflettestrækning",I368="Frakørselsrampe",I368="Tilkørselsrampe"),Inddata!P383=""),0.5,IF(AND(OR(I368="Motorvejsstrækning",I368="Frakørselsflettestrækning",I368="Tilkørselsflettestrækning",I368="Frakørselsrampe",I368="Tilkørselsrampe"),Inddata!P383&gt;-0.00000001,Inddata!P383&lt;11),Inddata!P383,"Irrelevant"))</f>
        <v>Irrelevant</v>
      </c>
      <c r="P368" s="4" t="str">
        <f>IF(AND(OR(I368="Motorvejsstrækning",I368="Frakørselsflettestrækning",I368="Tilkørselsflettestrækning"),Inddata!Q383=""),5,IF(AND(OR(I368="Motorvejsstrækning",I368="Frakørselsflettestrækning",I368="Tilkørselsflettestrækning"),Inddata!Q383&gt;-0.00000001,Inddata!Q383&lt;101),Inddata!Q383,"Irrelevant"))</f>
        <v>Irrelevant</v>
      </c>
      <c r="Q368" s="4" t="str">
        <f>IF(AND(OR(I368="Motorvejsstrækning",I368="Frakørselsflettestrækning",I368="Tilkørselsflettestrækning"),Inddata!R383=""),"Lige",IF(AND(OR(I368="Motorvejsstrækning",I368="Frakørselsflettestrækning",I368="Tilkørselsflettestrækning"),Inddata!R383&gt;10),Inddata!R383,"Irrelevant"))</f>
        <v>Irrelevant</v>
      </c>
      <c r="R368" s="4" t="str">
        <f>IF(Q368="Lige",0,IF(AND(OR(I368="Motorvejsstrækning",I368="Frakørselsflettestrækning",I368="Tilkørselsflettestrækning"),OR(Inddata!S383="",Inddata!S383&gt;(G368*1000))),G368*1000,IF(AND(OR(I368="Motorvejsstrækning",I368="Frakørselsflettestrækning",I368="Tilkørselsflettestrækning"),Inddata!S383&gt;0),Inddata!S383,"Irrelevant")))</f>
        <v>Irrelevant</v>
      </c>
      <c r="S368" s="4" t="str">
        <f>IF(AND(OR(I368="Motorvejsstrækning",I368="Frakørselsflettestrækning",I368="Tilkørselsflettestrækning"),Inddata!T383=""),"Lige",IF(AND(OR(I368="Motorvejsstrækning",I368="Frakørselsflettestrækning",I368="Tilkørselsflettestrækning"),Inddata!T383&gt;10),Inddata!T383,"Irrelevant"))</f>
        <v>Irrelevant</v>
      </c>
      <c r="T368" s="4" t="str">
        <f>IF(S368="Lige",0,IF(R368="Irrelevant","Irrelevant",IF(AND(OR(I368="Motorvejsstrækning",I368="Frakørselsflettestrækning",I368="Tilkørselsflettestrækning"),OR(Inddata!U383="",Inddata!U383&gt;(G368*1000-R368))),G368*1000-R368,IF(AND(OR(I368="Motorvejsstrækning",I368="Frakørselsflettestrækning",I368="Tilkørselsflettestrækning"),Inddata!U383&gt;0),Inddata!U383,"Irrelevant"))))</f>
        <v>Irrelevant</v>
      </c>
      <c r="U368" s="4" t="str">
        <f>IF(AND(OR(I368="Motorvejsstrækning",I368="Frakørselsflettestrækning",I368="Tilkørselsflettestrækning",I368="Frakørselsrampe",I368="Tilkørselsrampe"),Inddata!V383=""),"Nej",IF(OR(I368="Motorvejsstrækning",I368="Frakørselsflettestrækning",I368="Tilkørselsflettestrækning",I368="Frakørselsrampe",I368="Tilkørselsrampe"),Inddata!V383,"Irrelevant"))</f>
        <v>Irrelevant</v>
      </c>
      <c r="V368" s="4" t="str">
        <f>IF(W368="Lige",IF(AND(OR(I368="Frakørselsrampe",I368="Tilkørselsrampe"),Inddata!W383=""),"Lige ruderrampe",IF(OR(I368="Frakørselsrampe",I368="Tilkørselsrampe"),Inddata!W383,"Irrelevant")),"Irrelevant")</f>
        <v>Irrelevant</v>
      </c>
      <c r="W368" s="4" t="str">
        <f>IF(AND(OR(I368="Frakørselsrampe",I368="Tilkørselsrampe"),Inddata!X383=""),"Lige",IF(AND(OR(I368="Frakørselsrampe",I368="Tilkørselsrampe"),Inddata!X383&gt;10),Inddata!X383,"Irrelevant"))</f>
        <v>Irrelevant</v>
      </c>
      <c r="X368" s="4" t="str">
        <f>IF(AND(OR(I368="Frakørselsrampe",I368="Tilkørselsrampe"),OR(Inddata!Y383="",Inddata!Y383&gt;(G368*1000))),G368*1000,IF(AND(OR(I368="Frakørselsrampe",I368="Tilkørselsrampe"),Inddata!Y383&gt;0),Inddata!Y383,"Irrelevant"))</f>
        <v>Irrelevant</v>
      </c>
      <c r="Y368" s="4" t="str">
        <f>IF(AND(I368="Frakørselsrampe",Inddata!Z383=""),95,IF(AND(I368="Tilkørselsrampe",Inddata!Z383=""),45,IF(AND(OR(I368="Frakørselsrampe",I368="Tilkørselsrampe"),Inddata!Z383&gt;4,Inddata!Z383&lt;200),Inddata!Z383,"Irrelevant")))</f>
        <v>Irrelevant</v>
      </c>
      <c r="Z368" s="4" t="str">
        <f>IF(AND(OR(I368="Frakørselsrampe",I368="Tilkørselsrampe"),Inddata!AA383=""),"Lige",IF(AND(OR(I368="Frakørselsrampe",I368="Tilkørselsrampe"),Inddata!AA383&gt;10),Inddata!AA383,"Irrelevant"))</f>
        <v>Irrelevant</v>
      </c>
      <c r="AA368" s="4" t="str">
        <f>IF(X368="Irrelevant","Irrelevant",IF(AND(OR(I368="Frakørselsrampe",I368="Tilkørselsrampe"),OR(Inddata!AB383="",Inddata!AB383&gt;(G368*1000-X368))),G368*1000-X368,IF(AND(OR(I368="Frakørselsrampe",I368="Tilkørselsrampe"),Inddata!AB383&gt;0),Inddata!AB383,"Irrelevant")))</f>
        <v>Irrelevant</v>
      </c>
      <c r="AB368" s="4" t="str">
        <f>IF(AND(I368="Frakørselsrampe",Inddata!AC383=""),60,IF(AND(I368="Tilkørselsrampe",Inddata!AC383=""),80,IF(AND(OR(I368="Frakørselsrampe",I368="Tilkørselsrampe"),Inddata!AC383&gt;4,Inddata!AC383&lt;200),Inddata!AC383,"Irrelevant")))</f>
        <v>Irrelevant</v>
      </c>
      <c r="AC368" s="4" t="str">
        <f>IF(AND(OR(I368="Motorvejsstrækning",I368="Frakørselsflettestrækning",I368="Tilkørselsflettestrækning"),Inddata!AD383=""),"Nej",IF(OR(I368="Motorvejsstrækning",I368="Frakørselsflettestrækning",I368="Tilkørselsflettestrækning"),Inddata!AD383,"Irrelevant"))</f>
        <v>Irrelevant</v>
      </c>
      <c r="AD368" s="4" t="str">
        <f>IF(AND(OR(I368="Motorvejsstrækning",I368="Frakørselsflettestrækning",I368="Tilkørselsflettestrækning"),Inddata!AE383=""),"130 km/t",IF(OR(I368="Motorvejsstrækning",I368="Frakørselsflettestrækning",I368="Tilkørselsflettestrækning"),Inddata!AE383,"Irrelevant"))</f>
        <v>Irrelevant</v>
      </c>
      <c r="AE368" s="4" t="str">
        <f>IF(AND(I368="Tilkørselsflettestrækning",Inddata!AF383=""),"Nej",IF(I368="Tilkørselsflettestrækning",Inddata!AF383,"Irrelevant"))</f>
        <v>Irrelevant</v>
      </c>
      <c r="AF368" s="4" t="str">
        <f>IF(AND(AE368="Ja",Inddata!AG383&gt;0,Inddata!AG383&lt;1.00000001),Inddata!AG383,IF(OR(AE368="Nej",AE368="Ja"),0,"Irrelevant"))</f>
        <v>Irrelevant</v>
      </c>
    </row>
    <row r="369" spans="1:32" x14ac:dyDescent="0.25">
      <c r="A369" s="4" t="str">
        <f>IF(Inddata!A384="","",Inddata!A384)</f>
        <v/>
      </c>
      <c r="B369" s="4" t="str">
        <f>IF(Inddata!B384="","",Inddata!B384)</f>
        <v/>
      </c>
      <c r="C369" s="4" t="str">
        <f>IF(Inddata!C384="","",Inddata!C384)</f>
        <v/>
      </c>
      <c r="D369" s="4" t="str">
        <f>IF(Inddata!D384="","",Inddata!D384)</f>
        <v/>
      </c>
      <c r="E369" s="4" t="str">
        <f>IF(Inddata!E384="","",Inddata!E384)</f>
        <v/>
      </c>
      <c r="F369" s="4" t="str">
        <f>IF(Inddata!F384="","",Inddata!F384)</f>
        <v/>
      </c>
      <c r="G369" s="4">
        <f>IF(Inddata!G384="","",Inddata!G384)</f>
        <v>0</v>
      </c>
      <c r="H369" s="4" t="str">
        <f>IF(Inddata!H384&gt;0.5,Inddata!H384,"")</f>
        <v/>
      </c>
      <c r="I369" s="4" t="str">
        <f>IF(Inddata!I384="","",Inddata!I384)</f>
        <v/>
      </c>
      <c r="J369" s="4" t="str">
        <f>IF(AND(OR(I369="Motorvejsstrækning",I369="Frakørselsflettestrækning",I369="Tilkørselsflettestrækning"),Inddata!K384=""),2,IF(AND(OR(I369="Motorvejsstrækning",I369="Frakørselsflettestrækning",I369="Tilkørselsflettestrækning"),Inddata!K384&gt;0.5,Inddata!K384&lt;21),Inddata!K384,"Irrelevant"))</f>
        <v>Irrelevant</v>
      </c>
      <c r="K369" s="4" t="str">
        <f>IF(AND(OR(I369="Motorvejsstrækning",I369="Frakørselsflettestrækning",I369="Tilkørselsflettestrækning",I369="Frakørselsrampe",I369="Tilkørselsrampe"),Inddata!L384=""),3.5,IF(AND(OR(I369="Motorvejsstrækning",I369="Frakørselsflettestrækning",I369="Tilkørselsflettestrækning",I369="Frakørselsrampe",I369="Tilkørselsrampe"),Inddata!L384&gt;1.5,Inddata!L384&lt;11),Inddata!L384,"Irrelevant"))</f>
        <v>Irrelevant</v>
      </c>
      <c r="L369" s="4" t="str">
        <f>IF(AND(I369="Motorvejsstrækning",Inddata!M384=""),"Nej",IF(I369="Motorvejsstrækning",Inddata!M384,"Irrelevant"))</f>
        <v>Irrelevant</v>
      </c>
      <c r="M369" s="4" t="str">
        <f>IF(AND(L369="Ja",Inddata!N384&gt;0,Inddata!N384&lt;1.00000001),Inddata!N384,IF(OR(L369="Nej",L369="Ja"),0,"Irrelevant"))</f>
        <v>Irrelevant</v>
      </c>
      <c r="N369" s="4" t="str">
        <f>IF(AND(OR(I369="Motorvejsstrækning",I369="Frakørselsflettestrækning",I369="Tilkørselsflettestrækning"),Inddata!O384=""),3,IF(AND(OR(I369="Motorvejsstrækning",I369="Frakørselsflettestrækning",I369="Tilkørselsflettestrækning"),Inddata!O384&lt;11,Inddata!O384&gt;-0.00000001),Inddata!O384,"Irrelevant"))</f>
        <v>Irrelevant</v>
      </c>
      <c r="O369" s="4" t="str">
        <f>IF(AND(OR(I369="Motorvejsstrækning",I369="Frakørselsflettestrækning",I369="Tilkørselsflettestrækning",I369="Frakørselsrampe",I369="Tilkørselsrampe"),Inddata!P384=""),0.5,IF(AND(OR(I369="Motorvejsstrækning",I369="Frakørselsflettestrækning",I369="Tilkørselsflettestrækning",I369="Frakørselsrampe",I369="Tilkørselsrampe"),Inddata!P384&gt;-0.00000001,Inddata!P384&lt;11),Inddata!P384,"Irrelevant"))</f>
        <v>Irrelevant</v>
      </c>
      <c r="P369" s="4" t="str">
        <f>IF(AND(OR(I369="Motorvejsstrækning",I369="Frakørselsflettestrækning",I369="Tilkørselsflettestrækning"),Inddata!Q384=""),5,IF(AND(OR(I369="Motorvejsstrækning",I369="Frakørselsflettestrækning",I369="Tilkørselsflettestrækning"),Inddata!Q384&gt;-0.00000001,Inddata!Q384&lt;101),Inddata!Q384,"Irrelevant"))</f>
        <v>Irrelevant</v>
      </c>
      <c r="Q369" s="4" t="str">
        <f>IF(AND(OR(I369="Motorvejsstrækning",I369="Frakørselsflettestrækning",I369="Tilkørselsflettestrækning"),Inddata!R384=""),"Lige",IF(AND(OR(I369="Motorvejsstrækning",I369="Frakørselsflettestrækning",I369="Tilkørselsflettestrækning"),Inddata!R384&gt;10),Inddata!R384,"Irrelevant"))</f>
        <v>Irrelevant</v>
      </c>
      <c r="R369" s="4" t="str">
        <f>IF(Q369="Lige",0,IF(AND(OR(I369="Motorvejsstrækning",I369="Frakørselsflettestrækning",I369="Tilkørselsflettestrækning"),OR(Inddata!S384="",Inddata!S384&gt;(G369*1000))),G369*1000,IF(AND(OR(I369="Motorvejsstrækning",I369="Frakørselsflettestrækning",I369="Tilkørselsflettestrækning"),Inddata!S384&gt;0),Inddata!S384,"Irrelevant")))</f>
        <v>Irrelevant</v>
      </c>
      <c r="S369" s="4" t="str">
        <f>IF(AND(OR(I369="Motorvejsstrækning",I369="Frakørselsflettestrækning",I369="Tilkørselsflettestrækning"),Inddata!T384=""),"Lige",IF(AND(OR(I369="Motorvejsstrækning",I369="Frakørselsflettestrækning",I369="Tilkørselsflettestrækning"),Inddata!T384&gt;10),Inddata!T384,"Irrelevant"))</f>
        <v>Irrelevant</v>
      </c>
      <c r="T369" s="4" t="str">
        <f>IF(S369="Lige",0,IF(R369="Irrelevant","Irrelevant",IF(AND(OR(I369="Motorvejsstrækning",I369="Frakørselsflettestrækning",I369="Tilkørselsflettestrækning"),OR(Inddata!U384="",Inddata!U384&gt;(G369*1000-R369))),G369*1000-R369,IF(AND(OR(I369="Motorvejsstrækning",I369="Frakørselsflettestrækning",I369="Tilkørselsflettestrækning"),Inddata!U384&gt;0),Inddata!U384,"Irrelevant"))))</f>
        <v>Irrelevant</v>
      </c>
      <c r="U369" s="4" t="str">
        <f>IF(AND(OR(I369="Motorvejsstrækning",I369="Frakørselsflettestrækning",I369="Tilkørselsflettestrækning",I369="Frakørselsrampe",I369="Tilkørselsrampe"),Inddata!V384=""),"Nej",IF(OR(I369="Motorvejsstrækning",I369="Frakørselsflettestrækning",I369="Tilkørselsflettestrækning",I369="Frakørselsrampe",I369="Tilkørselsrampe"),Inddata!V384,"Irrelevant"))</f>
        <v>Irrelevant</v>
      </c>
      <c r="V369" s="4" t="str">
        <f>IF(W369="Lige",IF(AND(OR(I369="Frakørselsrampe",I369="Tilkørselsrampe"),Inddata!W384=""),"Lige ruderrampe",IF(OR(I369="Frakørselsrampe",I369="Tilkørselsrampe"),Inddata!W384,"Irrelevant")),"Irrelevant")</f>
        <v>Irrelevant</v>
      </c>
      <c r="W369" s="4" t="str">
        <f>IF(AND(OR(I369="Frakørselsrampe",I369="Tilkørselsrampe"),Inddata!X384=""),"Lige",IF(AND(OR(I369="Frakørselsrampe",I369="Tilkørselsrampe"),Inddata!X384&gt;10),Inddata!X384,"Irrelevant"))</f>
        <v>Irrelevant</v>
      </c>
      <c r="X369" s="4" t="str">
        <f>IF(AND(OR(I369="Frakørselsrampe",I369="Tilkørselsrampe"),OR(Inddata!Y384="",Inddata!Y384&gt;(G369*1000))),G369*1000,IF(AND(OR(I369="Frakørselsrampe",I369="Tilkørselsrampe"),Inddata!Y384&gt;0),Inddata!Y384,"Irrelevant"))</f>
        <v>Irrelevant</v>
      </c>
      <c r="Y369" s="4" t="str">
        <f>IF(AND(I369="Frakørselsrampe",Inddata!Z384=""),95,IF(AND(I369="Tilkørselsrampe",Inddata!Z384=""),45,IF(AND(OR(I369="Frakørselsrampe",I369="Tilkørselsrampe"),Inddata!Z384&gt;4,Inddata!Z384&lt;200),Inddata!Z384,"Irrelevant")))</f>
        <v>Irrelevant</v>
      </c>
      <c r="Z369" s="4" t="str">
        <f>IF(AND(OR(I369="Frakørselsrampe",I369="Tilkørselsrampe"),Inddata!AA384=""),"Lige",IF(AND(OR(I369="Frakørselsrampe",I369="Tilkørselsrampe"),Inddata!AA384&gt;10),Inddata!AA384,"Irrelevant"))</f>
        <v>Irrelevant</v>
      </c>
      <c r="AA369" s="4" t="str">
        <f>IF(X369="Irrelevant","Irrelevant",IF(AND(OR(I369="Frakørselsrampe",I369="Tilkørselsrampe"),OR(Inddata!AB384="",Inddata!AB384&gt;(G369*1000-X369))),G369*1000-X369,IF(AND(OR(I369="Frakørselsrampe",I369="Tilkørselsrampe"),Inddata!AB384&gt;0),Inddata!AB384,"Irrelevant")))</f>
        <v>Irrelevant</v>
      </c>
      <c r="AB369" s="4" t="str">
        <f>IF(AND(I369="Frakørselsrampe",Inddata!AC384=""),60,IF(AND(I369="Tilkørselsrampe",Inddata!AC384=""),80,IF(AND(OR(I369="Frakørselsrampe",I369="Tilkørselsrampe"),Inddata!AC384&gt;4,Inddata!AC384&lt;200),Inddata!AC384,"Irrelevant")))</f>
        <v>Irrelevant</v>
      </c>
      <c r="AC369" s="4" t="str">
        <f>IF(AND(OR(I369="Motorvejsstrækning",I369="Frakørselsflettestrækning",I369="Tilkørselsflettestrækning"),Inddata!AD384=""),"Nej",IF(OR(I369="Motorvejsstrækning",I369="Frakørselsflettestrækning",I369="Tilkørselsflettestrækning"),Inddata!AD384,"Irrelevant"))</f>
        <v>Irrelevant</v>
      </c>
      <c r="AD369" s="4" t="str">
        <f>IF(AND(OR(I369="Motorvejsstrækning",I369="Frakørselsflettestrækning",I369="Tilkørselsflettestrækning"),Inddata!AE384=""),"130 km/t",IF(OR(I369="Motorvejsstrækning",I369="Frakørselsflettestrækning",I369="Tilkørselsflettestrækning"),Inddata!AE384,"Irrelevant"))</f>
        <v>Irrelevant</v>
      </c>
      <c r="AE369" s="4" t="str">
        <f>IF(AND(I369="Tilkørselsflettestrækning",Inddata!AF384=""),"Nej",IF(I369="Tilkørselsflettestrækning",Inddata!AF384,"Irrelevant"))</f>
        <v>Irrelevant</v>
      </c>
      <c r="AF369" s="4" t="str">
        <f>IF(AND(AE369="Ja",Inddata!AG384&gt;0,Inddata!AG384&lt;1.00000001),Inddata!AG384,IF(OR(AE369="Nej",AE369="Ja"),0,"Irrelevant"))</f>
        <v>Irrelevant</v>
      </c>
    </row>
    <row r="370" spans="1:32" x14ac:dyDescent="0.25">
      <c r="A370" s="4" t="str">
        <f>IF(Inddata!A385="","",Inddata!A385)</f>
        <v/>
      </c>
      <c r="B370" s="4" t="str">
        <f>IF(Inddata!B385="","",Inddata!B385)</f>
        <v/>
      </c>
      <c r="C370" s="4" t="str">
        <f>IF(Inddata!C385="","",Inddata!C385)</f>
        <v/>
      </c>
      <c r="D370" s="4" t="str">
        <f>IF(Inddata!D385="","",Inddata!D385)</f>
        <v/>
      </c>
      <c r="E370" s="4" t="str">
        <f>IF(Inddata!E385="","",Inddata!E385)</f>
        <v/>
      </c>
      <c r="F370" s="4" t="str">
        <f>IF(Inddata!F385="","",Inddata!F385)</f>
        <v/>
      </c>
      <c r="G370" s="4">
        <f>IF(Inddata!G385="","",Inddata!G385)</f>
        <v>0</v>
      </c>
      <c r="H370" s="4" t="str">
        <f>IF(Inddata!H385&gt;0.5,Inddata!H385,"")</f>
        <v/>
      </c>
      <c r="I370" s="4" t="str">
        <f>IF(Inddata!I385="","",Inddata!I385)</f>
        <v/>
      </c>
      <c r="J370" s="4" t="str">
        <f>IF(AND(OR(I370="Motorvejsstrækning",I370="Frakørselsflettestrækning",I370="Tilkørselsflettestrækning"),Inddata!K385=""),2,IF(AND(OR(I370="Motorvejsstrækning",I370="Frakørselsflettestrækning",I370="Tilkørselsflettestrækning"),Inddata!K385&gt;0.5,Inddata!K385&lt;21),Inddata!K385,"Irrelevant"))</f>
        <v>Irrelevant</v>
      </c>
      <c r="K370" s="4" t="str">
        <f>IF(AND(OR(I370="Motorvejsstrækning",I370="Frakørselsflettestrækning",I370="Tilkørselsflettestrækning",I370="Frakørselsrampe",I370="Tilkørselsrampe"),Inddata!L385=""),3.5,IF(AND(OR(I370="Motorvejsstrækning",I370="Frakørselsflettestrækning",I370="Tilkørselsflettestrækning",I370="Frakørselsrampe",I370="Tilkørselsrampe"),Inddata!L385&gt;1.5,Inddata!L385&lt;11),Inddata!L385,"Irrelevant"))</f>
        <v>Irrelevant</v>
      </c>
      <c r="L370" s="4" t="str">
        <f>IF(AND(I370="Motorvejsstrækning",Inddata!M385=""),"Nej",IF(I370="Motorvejsstrækning",Inddata!M385,"Irrelevant"))</f>
        <v>Irrelevant</v>
      </c>
      <c r="M370" s="4" t="str">
        <f>IF(AND(L370="Ja",Inddata!N385&gt;0,Inddata!N385&lt;1.00000001),Inddata!N385,IF(OR(L370="Nej",L370="Ja"),0,"Irrelevant"))</f>
        <v>Irrelevant</v>
      </c>
      <c r="N370" s="4" t="str">
        <f>IF(AND(OR(I370="Motorvejsstrækning",I370="Frakørselsflettestrækning",I370="Tilkørselsflettestrækning"),Inddata!O385=""),3,IF(AND(OR(I370="Motorvejsstrækning",I370="Frakørselsflettestrækning",I370="Tilkørselsflettestrækning"),Inddata!O385&lt;11,Inddata!O385&gt;-0.00000001),Inddata!O385,"Irrelevant"))</f>
        <v>Irrelevant</v>
      </c>
      <c r="O370" s="4" t="str">
        <f>IF(AND(OR(I370="Motorvejsstrækning",I370="Frakørselsflettestrækning",I370="Tilkørselsflettestrækning",I370="Frakørselsrampe",I370="Tilkørselsrampe"),Inddata!P385=""),0.5,IF(AND(OR(I370="Motorvejsstrækning",I370="Frakørselsflettestrækning",I370="Tilkørselsflettestrækning",I370="Frakørselsrampe",I370="Tilkørselsrampe"),Inddata!P385&gt;-0.00000001,Inddata!P385&lt;11),Inddata!P385,"Irrelevant"))</f>
        <v>Irrelevant</v>
      </c>
      <c r="P370" s="4" t="str">
        <f>IF(AND(OR(I370="Motorvejsstrækning",I370="Frakørselsflettestrækning",I370="Tilkørselsflettestrækning"),Inddata!Q385=""),5,IF(AND(OR(I370="Motorvejsstrækning",I370="Frakørselsflettestrækning",I370="Tilkørselsflettestrækning"),Inddata!Q385&gt;-0.00000001,Inddata!Q385&lt;101),Inddata!Q385,"Irrelevant"))</f>
        <v>Irrelevant</v>
      </c>
      <c r="Q370" s="4" t="str">
        <f>IF(AND(OR(I370="Motorvejsstrækning",I370="Frakørselsflettestrækning",I370="Tilkørselsflettestrækning"),Inddata!R385=""),"Lige",IF(AND(OR(I370="Motorvejsstrækning",I370="Frakørselsflettestrækning",I370="Tilkørselsflettestrækning"),Inddata!R385&gt;10),Inddata!R385,"Irrelevant"))</f>
        <v>Irrelevant</v>
      </c>
      <c r="R370" s="4" t="str">
        <f>IF(Q370="Lige",0,IF(AND(OR(I370="Motorvejsstrækning",I370="Frakørselsflettestrækning",I370="Tilkørselsflettestrækning"),OR(Inddata!S385="",Inddata!S385&gt;(G370*1000))),G370*1000,IF(AND(OR(I370="Motorvejsstrækning",I370="Frakørselsflettestrækning",I370="Tilkørselsflettestrækning"),Inddata!S385&gt;0),Inddata!S385,"Irrelevant")))</f>
        <v>Irrelevant</v>
      </c>
      <c r="S370" s="4" t="str">
        <f>IF(AND(OR(I370="Motorvejsstrækning",I370="Frakørselsflettestrækning",I370="Tilkørselsflettestrækning"),Inddata!T385=""),"Lige",IF(AND(OR(I370="Motorvejsstrækning",I370="Frakørselsflettestrækning",I370="Tilkørselsflettestrækning"),Inddata!T385&gt;10),Inddata!T385,"Irrelevant"))</f>
        <v>Irrelevant</v>
      </c>
      <c r="T370" s="4" t="str">
        <f>IF(S370="Lige",0,IF(R370="Irrelevant","Irrelevant",IF(AND(OR(I370="Motorvejsstrækning",I370="Frakørselsflettestrækning",I370="Tilkørselsflettestrækning"),OR(Inddata!U385="",Inddata!U385&gt;(G370*1000-R370))),G370*1000-R370,IF(AND(OR(I370="Motorvejsstrækning",I370="Frakørselsflettestrækning",I370="Tilkørselsflettestrækning"),Inddata!U385&gt;0),Inddata!U385,"Irrelevant"))))</f>
        <v>Irrelevant</v>
      </c>
      <c r="U370" s="4" t="str">
        <f>IF(AND(OR(I370="Motorvejsstrækning",I370="Frakørselsflettestrækning",I370="Tilkørselsflettestrækning",I370="Frakørselsrampe",I370="Tilkørselsrampe"),Inddata!V385=""),"Nej",IF(OR(I370="Motorvejsstrækning",I370="Frakørselsflettestrækning",I370="Tilkørselsflettestrækning",I370="Frakørselsrampe",I370="Tilkørselsrampe"),Inddata!V385,"Irrelevant"))</f>
        <v>Irrelevant</v>
      </c>
      <c r="V370" s="4" t="str">
        <f>IF(W370="Lige",IF(AND(OR(I370="Frakørselsrampe",I370="Tilkørselsrampe"),Inddata!W385=""),"Lige ruderrampe",IF(OR(I370="Frakørselsrampe",I370="Tilkørselsrampe"),Inddata!W385,"Irrelevant")),"Irrelevant")</f>
        <v>Irrelevant</v>
      </c>
      <c r="W370" s="4" t="str">
        <f>IF(AND(OR(I370="Frakørselsrampe",I370="Tilkørselsrampe"),Inddata!X385=""),"Lige",IF(AND(OR(I370="Frakørselsrampe",I370="Tilkørselsrampe"),Inddata!X385&gt;10),Inddata!X385,"Irrelevant"))</f>
        <v>Irrelevant</v>
      </c>
      <c r="X370" s="4" t="str">
        <f>IF(AND(OR(I370="Frakørselsrampe",I370="Tilkørselsrampe"),OR(Inddata!Y385="",Inddata!Y385&gt;(G370*1000))),G370*1000,IF(AND(OR(I370="Frakørselsrampe",I370="Tilkørselsrampe"),Inddata!Y385&gt;0),Inddata!Y385,"Irrelevant"))</f>
        <v>Irrelevant</v>
      </c>
      <c r="Y370" s="4" t="str">
        <f>IF(AND(I370="Frakørselsrampe",Inddata!Z385=""),95,IF(AND(I370="Tilkørselsrampe",Inddata!Z385=""),45,IF(AND(OR(I370="Frakørselsrampe",I370="Tilkørselsrampe"),Inddata!Z385&gt;4,Inddata!Z385&lt;200),Inddata!Z385,"Irrelevant")))</f>
        <v>Irrelevant</v>
      </c>
      <c r="Z370" s="4" t="str">
        <f>IF(AND(OR(I370="Frakørselsrampe",I370="Tilkørselsrampe"),Inddata!AA385=""),"Lige",IF(AND(OR(I370="Frakørselsrampe",I370="Tilkørselsrampe"),Inddata!AA385&gt;10),Inddata!AA385,"Irrelevant"))</f>
        <v>Irrelevant</v>
      </c>
      <c r="AA370" s="4" t="str">
        <f>IF(X370="Irrelevant","Irrelevant",IF(AND(OR(I370="Frakørselsrampe",I370="Tilkørselsrampe"),OR(Inddata!AB385="",Inddata!AB385&gt;(G370*1000-X370))),G370*1000-X370,IF(AND(OR(I370="Frakørselsrampe",I370="Tilkørselsrampe"),Inddata!AB385&gt;0),Inddata!AB385,"Irrelevant")))</f>
        <v>Irrelevant</v>
      </c>
      <c r="AB370" s="4" t="str">
        <f>IF(AND(I370="Frakørselsrampe",Inddata!AC385=""),60,IF(AND(I370="Tilkørselsrampe",Inddata!AC385=""),80,IF(AND(OR(I370="Frakørselsrampe",I370="Tilkørselsrampe"),Inddata!AC385&gt;4,Inddata!AC385&lt;200),Inddata!AC385,"Irrelevant")))</f>
        <v>Irrelevant</v>
      </c>
      <c r="AC370" s="4" t="str">
        <f>IF(AND(OR(I370="Motorvejsstrækning",I370="Frakørselsflettestrækning",I370="Tilkørselsflettestrækning"),Inddata!AD385=""),"Nej",IF(OR(I370="Motorvejsstrækning",I370="Frakørselsflettestrækning",I370="Tilkørselsflettestrækning"),Inddata!AD385,"Irrelevant"))</f>
        <v>Irrelevant</v>
      </c>
      <c r="AD370" s="4" t="str">
        <f>IF(AND(OR(I370="Motorvejsstrækning",I370="Frakørselsflettestrækning",I370="Tilkørselsflettestrækning"),Inddata!AE385=""),"130 km/t",IF(OR(I370="Motorvejsstrækning",I370="Frakørselsflettestrækning",I370="Tilkørselsflettestrækning"),Inddata!AE385,"Irrelevant"))</f>
        <v>Irrelevant</v>
      </c>
      <c r="AE370" s="4" t="str">
        <f>IF(AND(I370="Tilkørselsflettestrækning",Inddata!AF385=""),"Nej",IF(I370="Tilkørselsflettestrækning",Inddata!AF385,"Irrelevant"))</f>
        <v>Irrelevant</v>
      </c>
      <c r="AF370" s="4" t="str">
        <f>IF(AND(AE370="Ja",Inddata!AG385&gt;0,Inddata!AG385&lt;1.00000001),Inddata!AG385,IF(OR(AE370="Nej",AE370="Ja"),0,"Irrelevant"))</f>
        <v>Irrelevant</v>
      </c>
    </row>
    <row r="371" spans="1:32" x14ac:dyDescent="0.25">
      <c r="A371" s="4" t="str">
        <f>IF(Inddata!A386="","",Inddata!A386)</f>
        <v/>
      </c>
      <c r="B371" s="4" t="str">
        <f>IF(Inddata!B386="","",Inddata!B386)</f>
        <v/>
      </c>
      <c r="C371" s="4" t="str">
        <f>IF(Inddata!C386="","",Inddata!C386)</f>
        <v/>
      </c>
      <c r="D371" s="4" t="str">
        <f>IF(Inddata!D386="","",Inddata!D386)</f>
        <v/>
      </c>
      <c r="E371" s="4" t="str">
        <f>IF(Inddata!E386="","",Inddata!E386)</f>
        <v/>
      </c>
      <c r="F371" s="4" t="str">
        <f>IF(Inddata!F386="","",Inddata!F386)</f>
        <v/>
      </c>
      <c r="G371" s="4">
        <f>IF(Inddata!G386="","",Inddata!G386)</f>
        <v>0</v>
      </c>
      <c r="H371" s="4" t="str">
        <f>IF(Inddata!H386&gt;0.5,Inddata!H386,"")</f>
        <v/>
      </c>
      <c r="I371" s="4" t="str">
        <f>IF(Inddata!I386="","",Inddata!I386)</f>
        <v/>
      </c>
      <c r="J371" s="4" t="str">
        <f>IF(AND(OR(I371="Motorvejsstrækning",I371="Frakørselsflettestrækning",I371="Tilkørselsflettestrækning"),Inddata!K386=""),2,IF(AND(OR(I371="Motorvejsstrækning",I371="Frakørselsflettestrækning",I371="Tilkørselsflettestrækning"),Inddata!K386&gt;0.5,Inddata!K386&lt;21),Inddata!K386,"Irrelevant"))</f>
        <v>Irrelevant</v>
      </c>
      <c r="K371" s="4" t="str">
        <f>IF(AND(OR(I371="Motorvejsstrækning",I371="Frakørselsflettestrækning",I371="Tilkørselsflettestrækning",I371="Frakørselsrampe",I371="Tilkørselsrampe"),Inddata!L386=""),3.5,IF(AND(OR(I371="Motorvejsstrækning",I371="Frakørselsflettestrækning",I371="Tilkørselsflettestrækning",I371="Frakørselsrampe",I371="Tilkørselsrampe"),Inddata!L386&gt;1.5,Inddata!L386&lt;11),Inddata!L386,"Irrelevant"))</f>
        <v>Irrelevant</v>
      </c>
      <c r="L371" s="4" t="str">
        <f>IF(AND(I371="Motorvejsstrækning",Inddata!M386=""),"Nej",IF(I371="Motorvejsstrækning",Inddata!M386,"Irrelevant"))</f>
        <v>Irrelevant</v>
      </c>
      <c r="M371" s="4" t="str">
        <f>IF(AND(L371="Ja",Inddata!N386&gt;0,Inddata!N386&lt;1.00000001),Inddata!N386,IF(OR(L371="Nej",L371="Ja"),0,"Irrelevant"))</f>
        <v>Irrelevant</v>
      </c>
      <c r="N371" s="4" t="str">
        <f>IF(AND(OR(I371="Motorvejsstrækning",I371="Frakørselsflettestrækning",I371="Tilkørselsflettestrækning"),Inddata!O386=""),3,IF(AND(OR(I371="Motorvejsstrækning",I371="Frakørselsflettestrækning",I371="Tilkørselsflettestrækning"),Inddata!O386&lt;11,Inddata!O386&gt;-0.00000001),Inddata!O386,"Irrelevant"))</f>
        <v>Irrelevant</v>
      </c>
      <c r="O371" s="4" t="str">
        <f>IF(AND(OR(I371="Motorvejsstrækning",I371="Frakørselsflettestrækning",I371="Tilkørselsflettestrækning",I371="Frakørselsrampe",I371="Tilkørselsrampe"),Inddata!P386=""),0.5,IF(AND(OR(I371="Motorvejsstrækning",I371="Frakørselsflettestrækning",I371="Tilkørselsflettestrækning",I371="Frakørselsrampe",I371="Tilkørselsrampe"),Inddata!P386&gt;-0.00000001,Inddata!P386&lt;11),Inddata!P386,"Irrelevant"))</f>
        <v>Irrelevant</v>
      </c>
      <c r="P371" s="4" t="str">
        <f>IF(AND(OR(I371="Motorvejsstrækning",I371="Frakørselsflettestrækning",I371="Tilkørselsflettestrækning"),Inddata!Q386=""),5,IF(AND(OR(I371="Motorvejsstrækning",I371="Frakørselsflettestrækning",I371="Tilkørselsflettestrækning"),Inddata!Q386&gt;-0.00000001,Inddata!Q386&lt;101),Inddata!Q386,"Irrelevant"))</f>
        <v>Irrelevant</v>
      </c>
      <c r="Q371" s="4" t="str">
        <f>IF(AND(OR(I371="Motorvejsstrækning",I371="Frakørselsflettestrækning",I371="Tilkørselsflettestrækning"),Inddata!R386=""),"Lige",IF(AND(OR(I371="Motorvejsstrækning",I371="Frakørselsflettestrækning",I371="Tilkørselsflettestrækning"),Inddata!R386&gt;10),Inddata!R386,"Irrelevant"))</f>
        <v>Irrelevant</v>
      </c>
      <c r="R371" s="4" t="str">
        <f>IF(Q371="Lige",0,IF(AND(OR(I371="Motorvejsstrækning",I371="Frakørselsflettestrækning",I371="Tilkørselsflettestrækning"),OR(Inddata!S386="",Inddata!S386&gt;(G371*1000))),G371*1000,IF(AND(OR(I371="Motorvejsstrækning",I371="Frakørselsflettestrækning",I371="Tilkørselsflettestrækning"),Inddata!S386&gt;0),Inddata!S386,"Irrelevant")))</f>
        <v>Irrelevant</v>
      </c>
      <c r="S371" s="4" t="str">
        <f>IF(AND(OR(I371="Motorvejsstrækning",I371="Frakørselsflettestrækning",I371="Tilkørselsflettestrækning"),Inddata!T386=""),"Lige",IF(AND(OR(I371="Motorvejsstrækning",I371="Frakørselsflettestrækning",I371="Tilkørselsflettestrækning"),Inddata!T386&gt;10),Inddata!T386,"Irrelevant"))</f>
        <v>Irrelevant</v>
      </c>
      <c r="T371" s="4" t="str">
        <f>IF(S371="Lige",0,IF(R371="Irrelevant","Irrelevant",IF(AND(OR(I371="Motorvejsstrækning",I371="Frakørselsflettestrækning",I371="Tilkørselsflettestrækning"),OR(Inddata!U386="",Inddata!U386&gt;(G371*1000-R371))),G371*1000-R371,IF(AND(OR(I371="Motorvejsstrækning",I371="Frakørselsflettestrækning",I371="Tilkørselsflettestrækning"),Inddata!U386&gt;0),Inddata!U386,"Irrelevant"))))</f>
        <v>Irrelevant</v>
      </c>
      <c r="U371" s="4" t="str">
        <f>IF(AND(OR(I371="Motorvejsstrækning",I371="Frakørselsflettestrækning",I371="Tilkørselsflettestrækning",I371="Frakørselsrampe",I371="Tilkørselsrampe"),Inddata!V386=""),"Nej",IF(OR(I371="Motorvejsstrækning",I371="Frakørselsflettestrækning",I371="Tilkørselsflettestrækning",I371="Frakørselsrampe",I371="Tilkørselsrampe"),Inddata!V386,"Irrelevant"))</f>
        <v>Irrelevant</v>
      </c>
      <c r="V371" s="4" t="str">
        <f>IF(W371="Lige",IF(AND(OR(I371="Frakørselsrampe",I371="Tilkørselsrampe"),Inddata!W386=""),"Lige ruderrampe",IF(OR(I371="Frakørselsrampe",I371="Tilkørselsrampe"),Inddata!W386,"Irrelevant")),"Irrelevant")</f>
        <v>Irrelevant</v>
      </c>
      <c r="W371" s="4" t="str">
        <f>IF(AND(OR(I371="Frakørselsrampe",I371="Tilkørselsrampe"),Inddata!X386=""),"Lige",IF(AND(OR(I371="Frakørselsrampe",I371="Tilkørselsrampe"),Inddata!X386&gt;10),Inddata!X386,"Irrelevant"))</f>
        <v>Irrelevant</v>
      </c>
      <c r="X371" s="4" t="str">
        <f>IF(AND(OR(I371="Frakørselsrampe",I371="Tilkørselsrampe"),OR(Inddata!Y386="",Inddata!Y386&gt;(G371*1000))),G371*1000,IF(AND(OR(I371="Frakørselsrampe",I371="Tilkørselsrampe"),Inddata!Y386&gt;0),Inddata!Y386,"Irrelevant"))</f>
        <v>Irrelevant</v>
      </c>
      <c r="Y371" s="4" t="str">
        <f>IF(AND(I371="Frakørselsrampe",Inddata!Z386=""),95,IF(AND(I371="Tilkørselsrampe",Inddata!Z386=""),45,IF(AND(OR(I371="Frakørselsrampe",I371="Tilkørselsrampe"),Inddata!Z386&gt;4,Inddata!Z386&lt;200),Inddata!Z386,"Irrelevant")))</f>
        <v>Irrelevant</v>
      </c>
      <c r="Z371" s="4" t="str">
        <f>IF(AND(OR(I371="Frakørselsrampe",I371="Tilkørselsrampe"),Inddata!AA386=""),"Lige",IF(AND(OR(I371="Frakørselsrampe",I371="Tilkørselsrampe"),Inddata!AA386&gt;10),Inddata!AA386,"Irrelevant"))</f>
        <v>Irrelevant</v>
      </c>
      <c r="AA371" s="4" t="str">
        <f>IF(X371="Irrelevant","Irrelevant",IF(AND(OR(I371="Frakørselsrampe",I371="Tilkørselsrampe"),OR(Inddata!AB386="",Inddata!AB386&gt;(G371*1000-X371))),G371*1000-X371,IF(AND(OR(I371="Frakørselsrampe",I371="Tilkørselsrampe"),Inddata!AB386&gt;0),Inddata!AB386,"Irrelevant")))</f>
        <v>Irrelevant</v>
      </c>
      <c r="AB371" s="4" t="str">
        <f>IF(AND(I371="Frakørselsrampe",Inddata!AC386=""),60,IF(AND(I371="Tilkørselsrampe",Inddata!AC386=""),80,IF(AND(OR(I371="Frakørselsrampe",I371="Tilkørselsrampe"),Inddata!AC386&gt;4,Inddata!AC386&lt;200),Inddata!AC386,"Irrelevant")))</f>
        <v>Irrelevant</v>
      </c>
      <c r="AC371" s="4" t="str">
        <f>IF(AND(OR(I371="Motorvejsstrækning",I371="Frakørselsflettestrækning",I371="Tilkørselsflettestrækning"),Inddata!AD386=""),"Nej",IF(OR(I371="Motorvejsstrækning",I371="Frakørselsflettestrækning",I371="Tilkørselsflettestrækning"),Inddata!AD386,"Irrelevant"))</f>
        <v>Irrelevant</v>
      </c>
      <c r="AD371" s="4" t="str">
        <f>IF(AND(OR(I371="Motorvejsstrækning",I371="Frakørselsflettestrækning",I371="Tilkørselsflettestrækning"),Inddata!AE386=""),"130 km/t",IF(OR(I371="Motorvejsstrækning",I371="Frakørselsflettestrækning",I371="Tilkørselsflettestrækning"),Inddata!AE386,"Irrelevant"))</f>
        <v>Irrelevant</v>
      </c>
      <c r="AE371" s="4" t="str">
        <f>IF(AND(I371="Tilkørselsflettestrækning",Inddata!AF386=""),"Nej",IF(I371="Tilkørselsflettestrækning",Inddata!AF386,"Irrelevant"))</f>
        <v>Irrelevant</v>
      </c>
      <c r="AF371" s="4" t="str">
        <f>IF(AND(AE371="Ja",Inddata!AG386&gt;0,Inddata!AG386&lt;1.00000001),Inddata!AG386,IF(OR(AE371="Nej",AE371="Ja"),0,"Irrelevant"))</f>
        <v>Irrelevant</v>
      </c>
    </row>
    <row r="372" spans="1:32" x14ac:dyDescent="0.25">
      <c r="A372" s="4" t="str">
        <f>IF(Inddata!A387="","",Inddata!A387)</f>
        <v/>
      </c>
      <c r="B372" s="4" t="str">
        <f>IF(Inddata!B387="","",Inddata!B387)</f>
        <v/>
      </c>
      <c r="C372" s="4" t="str">
        <f>IF(Inddata!C387="","",Inddata!C387)</f>
        <v/>
      </c>
      <c r="D372" s="4" t="str">
        <f>IF(Inddata!D387="","",Inddata!D387)</f>
        <v/>
      </c>
      <c r="E372" s="4" t="str">
        <f>IF(Inddata!E387="","",Inddata!E387)</f>
        <v/>
      </c>
      <c r="F372" s="4" t="str">
        <f>IF(Inddata!F387="","",Inddata!F387)</f>
        <v/>
      </c>
      <c r="G372" s="4">
        <f>IF(Inddata!G387="","",Inddata!G387)</f>
        <v>0</v>
      </c>
      <c r="H372" s="4" t="str">
        <f>IF(Inddata!H387&gt;0.5,Inddata!H387,"")</f>
        <v/>
      </c>
      <c r="I372" s="4" t="str">
        <f>IF(Inddata!I387="","",Inddata!I387)</f>
        <v/>
      </c>
      <c r="J372" s="4" t="str">
        <f>IF(AND(OR(I372="Motorvejsstrækning",I372="Frakørselsflettestrækning",I372="Tilkørselsflettestrækning"),Inddata!K387=""),2,IF(AND(OR(I372="Motorvejsstrækning",I372="Frakørselsflettestrækning",I372="Tilkørselsflettestrækning"),Inddata!K387&gt;0.5,Inddata!K387&lt;21),Inddata!K387,"Irrelevant"))</f>
        <v>Irrelevant</v>
      </c>
      <c r="K372" s="4" t="str">
        <f>IF(AND(OR(I372="Motorvejsstrækning",I372="Frakørselsflettestrækning",I372="Tilkørselsflettestrækning",I372="Frakørselsrampe",I372="Tilkørselsrampe"),Inddata!L387=""),3.5,IF(AND(OR(I372="Motorvejsstrækning",I372="Frakørselsflettestrækning",I372="Tilkørselsflettestrækning",I372="Frakørselsrampe",I372="Tilkørselsrampe"),Inddata!L387&gt;1.5,Inddata!L387&lt;11),Inddata!L387,"Irrelevant"))</f>
        <v>Irrelevant</v>
      </c>
      <c r="L372" s="4" t="str">
        <f>IF(AND(I372="Motorvejsstrækning",Inddata!M387=""),"Nej",IF(I372="Motorvejsstrækning",Inddata!M387,"Irrelevant"))</f>
        <v>Irrelevant</v>
      </c>
      <c r="M372" s="4" t="str">
        <f>IF(AND(L372="Ja",Inddata!N387&gt;0,Inddata!N387&lt;1.00000001),Inddata!N387,IF(OR(L372="Nej",L372="Ja"),0,"Irrelevant"))</f>
        <v>Irrelevant</v>
      </c>
      <c r="N372" s="4" t="str">
        <f>IF(AND(OR(I372="Motorvejsstrækning",I372="Frakørselsflettestrækning",I372="Tilkørselsflettestrækning"),Inddata!O387=""),3,IF(AND(OR(I372="Motorvejsstrækning",I372="Frakørselsflettestrækning",I372="Tilkørselsflettestrækning"),Inddata!O387&lt;11,Inddata!O387&gt;-0.00000001),Inddata!O387,"Irrelevant"))</f>
        <v>Irrelevant</v>
      </c>
      <c r="O372" s="4" t="str">
        <f>IF(AND(OR(I372="Motorvejsstrækning",I372="Frakørselsflettestrækning",I372="Tilkørselsflettestrækning",I372="Frakørselsrampe",I372="Tilkørselsrampe"),Inddata!P387=""),0.5,IF(AND(OR(I372="Motorvejsstrækning",I372="Frakørselsflettestrækning",I372="Tilkørselsflettestrækning",I372="Frakørselsrampe",I372="Tilkørselsrampe"),Inddata!P387&gt;-0.00000001,Inddata!P387&lt;11),Inddata!P387,"Irrelevant"))</f>
        <v>Irrelevant</v>
      </c>
      <c r="P372" s="4" t="str">
        <f>IF(AND(OR(I372="Motorvejsstrækning",I372="Frakørselsflettestrækning",I372="Tilkørselsflettestrækning"),Inddata!Q387=""),5,IF(AND(OR(I372="Motorvejsstrækning",I372="Frakørselsflettestrækning",I372="Tilkørselsflettestrækning"),Inddata!Q387&gt;-0.00000001,Inddata!Q387&lt;101),Inddata!Q387,"Irrelevant"))</f>
        <v>Irrelevant</v>
      </c>
      <c r="Q372" s="4" t="str">
        <f>IF(AND(OR(I372="Motorvejsstrækning",I372="Frakørselsflettestrækning",I372="Tilkørselsflettestrækning"),Inddata!R387=""),"Lige",IF(AND(OR(I372="Motorvejsstrækning",I372="Frakørselsflettestrækning",I372="Tilkørselsflettestrækning"),Inddata!R387&gt;10),Inddata!R387,"Irrelevant"))</f>
        <v>Irrelevant</v>
      </c>
      <c r="R372" s="4" t="str">
        <f>IF(Q372="Lige",0,IF(AND(OR(I372="Motorvejsstrækning",I372="Frakørselsflettestrækning",I372="Tilkørselsflettestrækning"),OR(Inddata!S387="",Inddata!S387&gt;(G372*1000))),G372*1000,IF(AND(OR(I372="Motorvejsstrækning",I372="Frakørselsflettestrækning",I372="Tilkørselsflettestrækning"),Inddata!S387&gt;0),Inddata!S387,"Irrelevant")))</f>
        <v>Irrelevant</v>
      </c>
      <c r="S372" s="4" t="str">
        <f>IF(AND(OR(I372="Motorvejsstrækning",I372="Frakørselsflettestrækning",I372="Tilkørselsflettestrækning"),Inddata!T387=""),"Lige",IF(AND(OR(I372="Motorvejsstrækning",I372="Frakørselsflettestrækning",I372="Tilkørselsflettestrækning"),Inddata!T387&gt;10),Inddata!T387,"Irrelevant"))</f>
        <v>Irrelevant</v>
      </c>
      <c r="T372" s="4" t="str">
        <f>IF(S372="Lige",0,IF(R372="Irrelevant","Irrelevant",IF(AND(OR(I372="Motorvejsstrækning",I372="Frakørselsflettestrækning",I372="Tilkørselsflettestrækning"),OR(Inddata!U387="",Inddata!U387&gt;(G372*1000-R372))),G372*1000-R372,IF(AND(OR(I372="Motorvejsstrækning",I372="Frakørselsflettestrækning",I372="Tilkørselsflettestrækning"),Inddata!U387&gt;0),Inddata!U387,"Irrelevant"))))</f>
        <v>Irrelevant</v>
      </c>
      <c r="U372" s="4" t="str">
        <f>IF(AND(OR(I372="Motorvejsstrækning",I372="Frakørselsflettestrækning",I372="Tilkørselsflettestrækning",I372="Frakørselsrampe",I372="Tilkørselsrampe"),Inddata!V387=""),"Nej",IF(OR(I372="Motorvejsstrækning",I372="Frakørselsflettestrækning",I372="Tilkørselsflettestrækning",I372="Frakørselsrampe",I372="Tilkørselsrampe"),Inddata!V387,"Irrelevant"))</f>
        <v>Irrelevant</v>
      </c>
      <c r="V372" s="4" t="str">
        <f>IF(W372="Lige",IF(AND(OR(I372="Frakørselsrampe",I372="Tilkørselsrampe"),Inddata!W387=""),"Lige ruderrampe",IF(OR(I372="Frakørselsrampe",I372="Tilkørselsrampe"),Inddata!W387,"Irrelevant")),"Irrelevant")</f>
        <v>Irrelevant</v>
      </c>
      <c r="W372" s="4" t="str">
        <f>IF(AND(OR(I372="Frakørselsrampe",I372="Tilkørselsrampe"),Inddata!X387=""),"Lige",IF(AND(OR(I372="Frakørselsrampe",I372="Tilkørselsrampe"),Inddata!X387&gt;10),Inddata!X387,"Irrelevant"))</f>
        <v>Irrelevant</v>
      </c>
      <c r="X372" s="4" t="str">
        <f>IF(AND(OR(I372="Frakørselsrampe",I372="Tilkørselsrampe"),OR(Inddata!Y387="",Inddata!Y387&gt;(G372*1000))),G372*1000,IF(AND(OR(I372="Frakørselsrampe",I372="Tilkørselsrampe"),Inddata!Y387&gt;0),Inddata!Y387,"Irrelevant"))</f>
        <v>Irrelevant</v>
      </c>
      <c r="Y372" s="4" t="str">
        <f>IF(AND(I372="Frakørselsrampe",Inddata!Z387=""),95,IF(AND(I372="Tilkørselsrampe",Inddata!Z387=""),45,IF(AND(OR(I372="Frakørselsrampe",I372="Tilkørselsrampe"),Inddata!Z387&gt;4,Inddata!Z387&lt;200),Inddata!Z387,"Irrelevant")))</f>
        <v>Irrelevant</v>
      </c>
      <c r="Z372" s="4" t="str">
        <f>IF(AND(OR(I372="Frakørselsrampe",I372="Tilkørselsrampe"),Inddata!AA387=""),"Lige",IF(AND(OR(I372="Frakørselsrampe",I372="Tilkørselsrampe"),Inddata!AA387&gt;10),Inddata!AA387,"Irrelevant"))</f>
        <v>Irrelevant</v>
      </c>
      <c r="AA372" s="4" t="str">
        <f>IF(X372="Irrelevant","Irrelevant",IF(AND(OR(I372="Frakørselsrampe",I372="Tilkørselsrampe"),OR(Inddata!AB387="",Inddata!AB387&gt;(G372*1000-X372))),G372*1000-X372,IF(AND(OR(I372="Frakørselsrampe",I372="Tilkørselsrampe"),Inddata!AB387&gt;0),Inddata!AB387,"Irrelevant")))</f>
        <v>Irrelevant</v>
      </c>
      <c r="AB372" s="4" t="str">
        <f>IF(AND(I372="Frakørselsrampe",Inddata!AC387=""),60,IF(AND(I372="Tilkørselsrampe",Inddata!AC387=""),80,IF(AND(OR(I372="Frakørselsrampe",I372="Tilkørselsrampe"),Inddata!AC387&gt;4,Inddata!AC387&lt;200),Inddata!AC387,"Irrelevant")))</f>
        <v>Irrelevant</v>
      </c>
      <c r="AC372" s="4" t="str">
        <f>IF(AND(OR(I372="Motorvejsstrækning",I372="Frakørselsflettestrækning",I372="Tilkørselsflettestrækning"),Inddata!AD387=""),"Nej",IF(OR(I372="Motorvejsstrækning",I372="Frakørselsflettestrækning",I372="Tilkørselsflettestrækning"),Inddata!AD387,"Irrelevant"))</f>
        <v>Irrelevant</v>
      </c>
      <c r="AD372" s="4" t="str">
        <f>IF(AND(OR(I372="Motorvejsstrækning",I372="Frakørselsflettestrækning",I372="Tilkørselsflettestrækning"),Inddata!AE387=""),"130 km/t",IF(OR(I372="Motorvejsstrækning",I372="Frakørselsflettestrækning",I372="Tilkørselsflettestrækning"),Inddata!AE387,"Irrelevant"))</f>
        <v>Irrelevant</v>
      </c>
      <c r="AE372" s="4" t="str">
        <f>IF(AND(I372="Tilkørselsflettestrækning",Inddata!AF387=""),"Nej",IF(I372="Tilkørselsflettestrækning",Inddata!AF387,"Irrelevant"))</f>
        <v>Irrelevant</v>
      </c>
      <c r="AF372" s="4" t="str">
        <f>IF(AND(AE372="Ja",Inddata!AG387&gt;0,Inddata!AG387&lt;1.00000001),Inddata!AG387,IF(OR(AE372="Nej",AE372="Ja"),0,"Irrelevant"))</f>
        <v>Irrelevant</v>
      </c>
    </row>
    <row r="373" spans="1:32" x14ac:dyDescent="0.25">
      <c r="A373" s="4" t="str">
        <f>IF(Inddata!A388="","",Inddata!A388)</f>
        <v/>
      </c>
      <c r="B373" s="4" t="str">
        <f>IF(Inddata!B388="","",Inddata!B388)</f>
        <v/>
      </c>
      <c r="C373" s="4" t="str">
        <f>IF(Inddata!C388="","",Inddata!C388)</f>
        <v/>
      </c>
      <c r="D373" s="4" t="str">
        <f>IF(Inddata!D388="","",Inddata!D388)</f>
        <v/>
      </c>
      <c r="E373" s="4" t="str">
        <f>IF(Inddata!E388="","",Inddata!E388)</f>
        <v/>
      </c>
      <c r="F373" s="4" t="str">
        <f>IF(Inddata!F388="","",Inddata!F388)</f>
        <v/>
      </c>
      <c r="G373" s="4">
        <f>IF(Inddata!G388="","",Inddata!G388)</f>
        <v>0</v>
      </c>
      <c r="H373" s="4" t="str">
        <f>IF(Inddata!H388&gt;0.5,Inddata!H388,"")</f>
        <v/>
      </c>
      <c r="I373" s="4" t="str">
        <f>IF(Inddata!I388="","",Inddata!I388)</f>
        <v/>
      </c>
      <c r="J373" s="4" t="str">
        <f>IF(AND(OR(I373="Motorvejsstrækning",I373="Frakørselsflettestrækning",I373="Tilkørselsflettestrækning"),Inddata!K388=""),2,IF(AND(OR(I373="Motorvejsstrækning",I373="Frakørselsflettestrækning",I373="Tilkørselsflettestrækning"),Inddata!K388&gt;0.5,Inddata!K388&lt;21),Inddata!K388,"Irrelevant"))</f>
        <v>Irrelevant</v>
      </c>
      <c r="K373" s="4" t="str">
        <f>IF(AND(OR(I373="Motorvejsstrækning",I373="Frakørselsflettestrækning",I373="Tilkørselsflettestrækning",I373="Frakørselsrampe",I373="Tilkørselsrampe"),Inddata!L388=""),3.5,IF(AND(OR(I373="Motorvejsstrækning",I373="Frakørselsflettestrækning",I373="Tilkørselsflettestrækning",I373="Frakørselsrampe",I373="Tilkørselsrampe"),Inddata!L388&gt;1.5,Inddata!L388&lt;11),Inddata!L388,"Irrelevant"))</f>
        <v>Irrelevant</v>
      </c>
      <c r="L373" s="4" t="str">
        <f>IF(AND(I373="Motorvejsstrækning",Inddata!M388=""),"Nej",IF(I373="Motorvejsstrækning",Inddata!M388,"Irrelevant"))</f>
        <v>Irrelevant</v>
      </c>
      <c r="M373" s="4" t="str">
        <f>IF(AND(L373="Ja",Inddata!N388&gt;0,Inddata!N388&lt;1.00000001),Inddata!N388,IF(OR(L373="Nej",L373="Ja"),0,"Irrelevant"))</f>
        <v>Irrelevant</v>
      </c>
      <c r="N373" s="4" t="str">
        <f>IF(AND(OR(I373="Motorvejsstrækning",I373="Frakørselsflettestrækning",I373="Tilkørselsflettestrækning"),Inddata!O388=""),3,IF(AND(OR(I373="Motorvejsstrækning",I373="Frakørselsflettestrækning",I373="Tilkørselsflettestrækning"),Inddata!O388&lt;11,Inddata!O388&gt;-0.00000001),Inddata!O388,"Irrelevant"))</f>
        <v>Irrelevant</v>
      </c>
      <c r="O373" s="4" t="str">
        <f>IF(AND(OR(I373="Motorvejsstrækning",I373="Frakørselsflettestrækning",I373="Tilkørselsflettestrækning",I373="Frakørselsrampe",I373="Tilkørselsrampe"),Inddata!P388=""),0.5,IF(AND(OR(I373="Motorvejsstrækning",I373="Frakørselsflettestrækning",I373="Tilkørselsflettestrækning",I373="Frakørselsrampe",I373="Tilkørselsrampe"),Inddata!P388&gt;-0.00000001,Inddata!P388&lt;11),Inddata!P388,"Irrelevant"))</f>
        <v>Irrelevant</v>
      </c>
      <c r="P373" s="4" t="str">
        <f>IF(AND(OR(I373="Motorvejsstrækning",I373="Frakørselsflettestrækning",I373="Tilkørselsflettestrækning"),Inddata!Q388=""),5,IF(AND(OR(I373="Motorvejsstrækning",I373="Frakørselsflettestrækning",I373="Tilkørselsflettestrækning"),Inddata!Q388&gt;-0.00000001,Inddata!Q388&lt;101),Inddata!Q388,"Irrelevant"))</f>
        <v>Irrelevant</v>
      </c>
      <c r="Q373" s="4" t="str">
        <f>IF(AND(OR(I373="Motorvejsstrækning",I373="Frakørselsflettestrækning",I373="Tilkørselsflettestrækning"),Inddata!R388=""),"Lige",IF(AND(OR(I373="Motorvejsstrækning",I373="Frakørselsflettestrækning",I373="Tilkørselsflettestrækning"),Inddata!R388&gt;10),Inddata!R388,"Irrelevant"))</f>
        <v>Irrelevant</v>
      </c>
      <c r="R373" s="4" t="str">
        <f>IF(Q373="Lige",0,IF(AND(OR(I373="Motorvejsstrækning",I373="Frakørselsflettestrækning",I373="Tilkørselsflettestrækning"),OR(Inddata!S388="",Inddata!S388&gt;(G373*1000))),G373*1000,IF(AND(OR(I373="Motorvejsstrækning",I373="Frakørselsflettestrækning",I373="Tilkørselsflettestrækning"),Inddata!S388&gt;0),Inddata!S388,"Irrelevant")))</f>
        <v>Irrelevant</v>
      </c>
      <c r="S373" s="4" t="str">
        <f>IF(AND(OR(I373="Motorvejsstrækning",I373="Frakørselsflettestrækning",I373="Tilkørselsflettestrækning"),Inddata!T388=""),"Lige",IF(AND(OR(I373="Motorvejsstrækning",I373="Frakørselsflettestrækning",I373="Tilkørselsflettestrækning"),Inddata!T388&gt;10),Inddata!T388,"Irrelevant"))</f>
        <v>Irrelevant</v>
      </c>
      <c r="T373" s="4" t="str">
        <f>IF(S373="Lige",0,IF(R373="Irrelevant","Irrelevant",IF(AND(OR(I373="Motorvejsstrækning",I373="Frakørselsflettestrækning",I373="Tilkørselsflettestrækning"),OR(Inddata!U388="",Inddata!U388&gt;(G373*1000-R373))),G373*1000-R373,IF(AND(OR(I373="Motorvejsstrækning",I373="Frakørselsflettestrækning",I373="Tilkørselsflettestrækning"),Inddata!U388&gt;0),Inddata!U388,"Irrelevant"))))</f>
        <v>Irrelevant</v>
      </c>
      <c r="U373" s="4" t="str">
        <f>IF(AND(OR(I373="Motorvejsstrækning",I373="Frakørselsflettestrækning",I373="Tilkørselsflettestrækning",I373="Frakørselsrampe",I373="Tilkørselsrampe"),Inddata!V388=""),"Nej",IF(OR(I373="Motorvejsstrækning",I373="Frakørselsflettestrækning",I373="Tilkørselsflettestrækning",I373="Frakørselsrampe",I373="Tilkørselsrampe"),Inddata!V388,"Irrelevant"))</f>
        <v>Irrelevant</v>
      </c>
      <c r="V373" s="4" t="str">
        <f>IF(W373="Lige",IF(AND(OR(I373="Frakørselsrampe",I373="Tilkørselsrampe"),Inddata!W388=""),"Lige ruderrampe",IF(OR(I373="Frakørselsrampe",I373="Tilkørselsrampe"),Inddata!W388,"Irrelevant")),"Irrelevant")</f>
        <v>Irrelevant</v>
      </c>
      <c r="W373" s="4" t="str">
        <f>IF(AND(OR(I373="Frakørselsrampe",I373="Tilkørselsrampe"),Inddata!X388=""),"Lige",IF(AND(OR(I373="Frakørselsrampe",I373="Tilkørselsrampe"),Inddata!X388&gt;10),Inddata!X388,"Irrelevant"))</f>
        <v>Irrelevant</v>
      </c>
      <c r="X373" s="4" t="str">
        <f>IF(AND(OR(I373="Frakørselsrampe",I373="Tilkørselsrampe"),OR(Inddata!Y388="",Inddata!Y388&gt;(G373*1000))),G373*1000,IF(AND(OR(I373="Frakørselsrampe",I373="Tilkørselsrampe"),Inddata!Y388&gt;0),Inddata!Y388,"Irrelevant"))</f>
        <v>Irrelevant</v>
      </c>
      <c r="Y373" s="4" t="str">
        <f>IF(AND(I373="Frakørselsrampe",Inddata!Z388=""),95,IF(AND(I373="Tilkørselsrampe",Inddata!Z388=""),45,IF(AND(OR(I373="Frakørselsrampe",I373="Tilkørselsrampe"),Inddata!Z388&gt;4,Inddata!Z388&lt;200),Inddata!Z388,"Irrelevant")))</f>
        <v>Irrelevant</v>
      </c>
      <c r="Z373" s="4" t="str">
        <f>IF(AND(OR(I373="Frakørselsrampe",I373="Tilkørselsrampe"),Inddata!AA388=""),"Lige",IF(AND(OR(I373="Frakørselsrampe",I373="Tilkørselsrampe"),Inddata!AA388&gt;10),Inddata!AA388,"Irrelevant"))</f>
        <v>Irrelevant</v>
      </c>
      <c r="AA373" s="4" t="str">
        <f>IF(X373="Irrelevant","Irrelevant",IF(AND(OR(I373="Frakørselsrampe",I373="Tilkørselsrampe"),OR(Inddata!AB388="",Inddata!AB388&gt;(G373*1000-X373))),G373*1000-X373,IF(AND(OR(I373="Frakørselsrampe",I373="Tilkørselsrampe"),Inddata!AB388&gt;0),Inddata!AB388,"Irrelevant")))</f>
        <v>Irrelevant</v>
      </c>
      <c r="AB373" s="4" t="str">
        <f>IF(AND(I373="Frakørselsrampe",Inddata!AC388=""),60,IF(AND(I373="Tilkørselsrampe",Inddata!AC388=""),80,IF(AND(OR(I373="Frakørselsrampe",I373="Tilkørselsrampe"),Inddata!AC388&gt;4,Inddata!AC388&lt;200),Inddata!AC388,"Irrelevant")))</f>
        <v>Irrelevant</v>
      </c>
      <c r="AC373" s="4" t="str">
        <f>IF(AND(OR(I373="Motorvejsstrækning",I373="Frakørselsflettestrækning",I373="Tilkørselsflettestrækning"),Inddata!AD388=""),"Nej",IF(OR(I373="Motorvejsstrækning",I373="Frakørselsflettestrækning",I373="Tilkørselsflettestrækning"),Inddata!AD388,"Irrelevant"))</f>
        <v>Irrelevant</v>
      </c>
      <c r="AD373" s="4" t="str">
        <f>IF(AND(OR(I373="Motorvejsstrækning",I373="Frakørselsflettestrækning",I373="Tilkørselsflettestrækning"),Inddata!AE388=""),"130 km/t",IF(OR(I373="Motorvejsstrækning",I373="Frakørselsflettestrækning",I373="Tilkørselsflettestrækning"),Inddata!AE388,"Irrelevant"))</f>
        <v>Irrelevant</v>
      </c>
      <c r="AE373" s="4" t="str">
        <f>IF(AND(I373="Tilkørselsflettestrækning",Inddata!AF388=""),"Nej",IF(I373="Tilkørselsflettestrækning",Inddata!AF388,"Irrelevant"))</f>
        <v>Irrelevant</v>
      </c>
      <c r="AF373" s="4" t="str">
        <f>IF(AND(AE373="Ja",Inddata!AG388&gt;0,Inddata!AG388&lt;1.00000001),Inddata!AG388,IF(OR(AE373="Nej",AE373="Ja"),0,"Irrelevant"))</f>
        <v>Irrelevant</v>
      </c>
    </row>
    <row r="374" spans="1:32" x14ac:dyDescent="0.25">
      <c r="A374" s="4" t="str">
        <f>IF(Inddata!A389="","",Inddata!A389)</f>
        <v/>
      </c>
      <c r="B374" s="4" t="str">
        <f>IF(Inddata!B389="","",Inddata!B389)</f>
        <v/>
      </c>
      <c r="C374" s="4" t="str">
        <f>IF(Inddata!C389="","",Inddata!C389)</f>
        <v/>
      </c>
      <c r="D374" s="4" t="str">
        <f>IF(Inddata!D389="","",Inddata!D389)</f>
        <v/>
      </c>
      <c r="E374" s="4" t="str">
        <f>IF(Inddata!E389="","",Inddata!E389)</f>
        <v/>
      </c>
      <c r="F374" s="4" t="str">
        <f>IF(Inddata!F389="","",Inddata!F389)</f>
        <v/>
      </c>
      <c r="G374" s="4">
        <f>IF(Inddata!G389="","",Inddata!G389)</f>
        <v>0</v>
      </c>
      <c r="H374" s="4" t="str">
        <f>IF(Inddata!H389&gt;0.5,Inddata!H389,"")</f>
        <v/>
      </c>
      <c r="I374" s="4" t="str">
        <f>IF(Inddata!I389="","",Inddata!I389)</f>
        <v/>
      </c>
      <c r="J374" s="4" t="str">
        <f>IF(AND(OR(I374="Motorvejsstrækning",I374="Frakørselsflettestrækning",I374="Tilkørselsflettestrækning"),Inddata!K389=""),2,IF(AND(OR(I374="Motorvejsstrækning",I374="Frakørselsflettestrækning",I374="Tilkørselsflettestrækning"),Inddata!K389&gt;0.5,Inddata!K389&lt;21),Inddata!K389,"Irrelevant"))</f>
        <v>Irrelevant</v>
      </c>
      <c r="K374" s="4" t="str">
        <f>IF(AND(OR(I374="Motorvejsstrækning",I374="Frakørselsflettestrækning",I374="Tilkørselsflettestrækning",I374="Frakørselsrampe",I374="Tilkørselsrampe"),Inddata!L389=""),3.5,IF(AND(OR(I374="Motorvejsstrækning",I374="Frakørselsflettestrækning",I374="Tilkørselsflettestrækning",I374="Frakørselsrampe",I374="Tilkørselsrampe"),Inddata!L389&gt;1.5,Inddata!L389&lt;11),Inddata!L389,"Irrelevant"))</f>
        <v>Irrelevant</v>
      </c>
      <c r="L374" s="4" t="str">
        <f>IF(AND(I374="Motorvejsstrækning",Inddata!M389=""),"Nej",IF(I374="Motorvejsstrækning",Inddata!M389,"Irrelevant"))</f>
        <v>Irrelevant</v>
      </c>
      <c r="M374" s="4" t="str">
        <f>IF(AND(L374="Ja",Inddata!N389&gt;0,Inddata!N389&lt;1.00000001),Inddata!N389,IF(OR(L374="Nej",L374="Ja"),0,"Irrelevant"))</f>
        <v>Irrelevant</v>
      </c>
      <c r="N374" s="4" t="str">
        <f>IF(AND(OR(I374="Motorvejsstrækning",I374="Frakørselsflettestrækning",I374="Tilkørselsflettestrækning"),Inddata!O389=""),3,IF(AND(OR(I374="Motorvejsstrækning",I374="Frakørselsflettestrækning",I374="Tilkørselsflettestrækning"),Inddata!O389&lt;11,Inddata!O389&gt;-0.00000001),Inddata!O389,"Irrelevant"))</f>
        <v>Irrelevant</v>
      </c>
      <c r="O374" s="4" t="str">
        <f>IF(AND(OR(I374="Motorvejsstrækning",I374="Frakørselsflettestrækning",I374="Tilkørselsflettestrækning",I374="Frakørselsrampe",I374="Tilkørselsrampe"),Inddata!P389=""),0.5,IF(AND(OR(I374="Motorvejsstrækning",I374="Frakørselsflettestrækning",I374="Tilkørselsflettestrækning",I374="Frakørselsrampe",I374="Tilkørselsrampe"),Inddata!P389&gt;-0.00000001,Inddata!P389&lt;11),Inddata!P389,"Irrelevant"))</f>
        <v>Irrelevant</v>
      </c>
      <c r="P374" s="4" t="str">
        <f>IF(AND(OR(I374="Motorvejsstrækning",I374="Frakørselsflettestrækning",I374="Tilkørselsflettestrækning"),Inddata!Q389=""),5,IF(AND(OR(I374="Motorvejsstrækning",I374="Frakørselsflettestrækning",I374="Tilkørselsflettestrækning"),Inddata!Q389&gt;-0.00000001,Inddata!Q389&lt;101),Inddata!Q389,"Irrelevant"))</f>
        <v>Irrelevant</v>
      </c>
      <c r="Q374" s="4" t="str">
        <f>IF(AND(OR(I374="Motorvejsstrækning",I374="Frakørselsflettestrækning",I374="Tilkørselsflettestrækning"),Inddata!R389=""),"Lige",IF(AND(OR(I374="Motorvejsstrækning",I374="Frakørselsflettestrækning",I374="Tilkørselsflettestrækning"),Inddata!R389&gt;10),Inddata!R389,"Irrelevant"))</f>
        <v>Irrelevant</v>
      </c>
      <c r="R374" s="4" t="str">
        <f>IF(Q374="Lige",0,IF(AND(OR(I374="Motorvejsstrækning",I374="Frakørselsflettestrækning",I374="Tilkørselsflettestrækning"),OR(Inddata!S389="",Inddata!S389&gt;(G374*1000))),G374*1000,IF(AND(OR(I374="Motorvejsstrækning",I374="Frakørselsflettestrækning",I374="Tilkørselsflettestrækning"),Inddata!S389&gt;0),Inddata!S389,"Irrelevant")))</f>
        <v>Irrelevant</v>
      </c>
      <c r="S374" s="4" t="str">
        <f>IF(AND(OR(I374="Motorvejsstrækning",I374="Frakørselsflettestrækning",I374="Tilkørselsflettestrækning"),Inddata!T389=""),"Lige",IF(AND(OR(I374="Motorvejsstrækning",I374="Frakørselsflettestrækning",I374="Tilkørselsflettestrækning"),Inddata!T389&gt;10),Inddata!T389,"Irrelevant"))</f>
        <v>Irrelevant</v>
      </c>
      <c r="T374" s="4" t="str">
        <f>IF(S374="Lige",0,IF(R374="Irrelevant","Irrelevant",IF(AND(OR(I374="Motorvejsstrækning",I374="Frakørselsflettestrækning",I374="Tilkørselsflettestrækning"),OR(Inddata!U389="",Inddata!U389&gt;(G374*1000-R374))),G374*1000-R374,IF(AND(OR(I374="Motorvejsstrækning",I374="Frakørselsflettestrækning",I374="Tilkørselsflettestrækning"),Inddata!U389&gt;0),Inddata!U389,"Irrelevant"))))</f>
        <v>Irrelevant</v>
      </c>
      <c r="U374" s="4" t="str">
        <f>IF(AND(OR(I374="Motorvejsstrækning",I374="Frakørselsflettestrækning",I374="Tilkørselsflettestrækning",I374="Frakørselsrampe",I374="Tilkørselsrampe"),Inddata!V389=""),"Nej",IF(OR(I374="Motorvejsstrækning",I374="Frakørselsflettestrækning",I374="Tilkørselsflettestrækning",I374="Frakørselsrampe",I374="Tilkørselsrampe"),Inddata!V389,"Irrelevant"))</f>
        <v>Irrelevant</v>
      </c>
      <c r="V374" s="4" t="str">
        <f>IF(W374="Lige",IF(AND(OR(I374="Frakørselsrampe",I374="Tilkørselsrampe"),Inddata!W389=""),"Lige ruderrampe",IF(OR(I374="Frakørselsrampe",I374="Tilkørselsrampe"),Inddata!W389,"Irrelevant")),"Irrelevant")</f>
        <v>Irrelevant</v>
      </c>
      <c r="W374" s="4" t="str">
        <f>IF(AND(OR(I374="Frakørselsrampe",I374="Tilkørselsrampe"),Inddata!X389=""),"Lige",IF(AND(OR(I374="Frakørselsrampe",I374="Tilkørselsrampe"),Inddata!X389&gt;10),Inddata!X389,"Irrelevant"))</f>
        <v>Irrelevant</v>
      </c>
      <c r="X374" s="4" t="str">
        <f>IF(AND(OR(I374="Frakørselsrampe",I374="Tilkørselsrampe"),OR(Inddata!Y389="",Inddata!Y389&gt;(G374*1000))),G374*1000,IF(AND(OR(I374="Frakørselsrampe",I374="Tilkørselsrampe"),Inddata!Y389&gt;0),Inddata!Y389,"Irrelevant"))</f>
        <v>Irrelevant</v>
      </c>
      <c r="Y374" s="4" t="str">
        <f>IF(AND(I374="Frakørselsrampe",Inddata!Z389=""),95,IF(AND(I374="Tilkørselsrampe",Inddata!Z389=""),45,IF(AND(OR(I374="Frakørselsrampe",I374="Tilkørselsrampe"),Inddata!Z389&gt;4,Inddata!Z389&lt;200),Inddata!Z389,"Irrelevant")))</f>
        <v>Irrelevant</v>
      </c>
      <c r="Z374" s="4" t="str">
        <f>IF(AND(OR(I374="Frakørselsrampe",I374="Tilkørselsrampe"),Inddata!AA389=""),"Lige",IF(AND(OR(I374="Frakørselsrampe",I374="Tilkørselsrampe"),Inddata!AA389&gt;10),Inddata!AA389,"Irrelevant"))</f>
        <v>Irrelevant</v>
      </c>
      <c r="AA374" s="4" t="str">
        <f>IF(X374="Irrelevant","Irrelevant",IF(AND(OR(I374="Frakørselsrampe",I374="Tilkørselsrampe"),OR(Inddata!AB389="",Inddata!AB389&gt;(G374*1000-X374))),G374*1000-X374,IF(AND(OR(I374="Frakørselsrampe",I374="Tilkørselsrampe"),Inddata!AB389&gt;0),Inddata!AB389,"Irrelevant")))</f>
        <v>Irrelevant</v>
      </c>
      <c r="AB374" s="4" t="str">
        <f>IF(AND(I374="Frakørselsrampe",Inddata!AC389=""),60,IF(AND(I374="Tilkørselsrampe",Inddata!AC389=""),80,IF(AND(OR(I374="Frakørselsrampe",I374="Tilkørselsrampe"),Inddata!AC389&gt;4,Inddata!AC389&lt;200),Inddata!AC389,"Irrelevant")))</f>
        <v>Irrelevant</v>
      </c>
      <c r="AC374" s="4" t="str">
        <f>IF(AND(OR(I374="Motorvejsstrækning",I374="Frakørselsflettestrækning",I374="Tilkørselsflettestrækning"),Inddata!AD389=""),"Nej",IF(OR(I374="Motorvejsstrækning",I374="Frakørselsflettestrækning",I374="Tilkørselsflettestrækning"),Inddata!AD389,"Irrelevant"))</f>
        <v>Irrelevant</v>
      </c>
      <c r="AD374" s="4" t="str">
        <f>IF(AND(OR(I374="Motorvejsstrækning",I374="Frakørselsflettestrækning",I374="Tilkørselsflettestrækning"),Inddata!AE389=""),"130 km/t",IF(OR(I374="Motorvejsstrækning",I374="Frakørselsflettestrækning",I374="Tilkørselsflettestrækning"),Inddata!AE389,"Irrelevant"))</f>
        <v>Irrelevant</v>
      </c>
      <c r="AE374" s="4" t="str">
        <f>IF(AND(I374="Tilkørselsflettestrækning",Inddata!AF389=""),"Nej",IF(I374="Tilkørselsflettestrækning",Inddata!AF389,"Irrelevant"))</f>
        <v>Irrelevant</v>
      </c>
      <c r="AF374" s="4" t="str">
        <f>IF(AND(AE374="Ja",Inddata!AG389&gt;0,Inddata!AG389&lt;1.00000001),Inddata!AG389,IF(OR(AE374="Nej",AE374="Ja"),0,"Irrelevant"))</f>
        <v>Irrelevant</v>
      </c>
    </row>
    <row r="375" spans="1:32" x14ac:dyDescent="0.25">
      <c r="A375" s="4" t="str">
        <f>IF(Inddata!A390="","",Inddata!A390)</f>
        <v/>
      </c>
      <c r="B375" s="4" t="str">
        <f>IF(Inddata!B390="","",Inddata!B390)</f>
        <v/>
      </c>
      <c r="C375" s="4" t="str">
        <f>IF(Inddata!C390="","",Inddata!C390)</f>
        <v/>
      </c>
      <c r="D375" s="4" t="str">
        <f>IF(Inddata!D390="","",Inddata!D390)</f>
        <v/>
      </c>
      <c r="E375" s="4" t="str">
        <f>IF(Inddata!E390="","",Inddata!E390)</f>
        <v/>
      </c>
      <c r="F375" s="4" t="str">
        <f>IF(Inddata!F390="","",Inddata!F390)</f>
        <v/>
      </c>
      <c r="G375" s="4">
        <f>IF(Inddata!G390="","",Inddata!G390)</f>
        <v>0</v>
      </c>
      <c r="H375" s="4" t="str">
        <f>IF(Inddata!H390&gt;0.5,Inddata!H390,"")</f>
        <v/>
      </c>
      <c r="I375" s="4" t="str">
        <f>IF(Inddata!I390="","",Inddata!I390)</f>
        <v/>
      </c>
      <c r="J375" s="4" t="str">
        <f>IF(AND(OR(I375="Motorvejsstrækning",I375="Frakørselsflettestrækning",I375="Tilkørselsflettestrækning"),Inddata!K390=""),2,IF(AND(OR(I375="Motorvejsstrækning",I375="Frakørselsflettestrækning",I375="Tilkørselsflettestrækning"),Inddata!K390&gt;0.5,Inddata!K390&lt;21),Inddata!K390,"Irrelevant"))</f>
        <v>Irrelevant</v>
      </c>
      <c r="K375" s="4" t="str">
        <f>IF(AND(OR(I375="Motorvejsstrækning",I375="Frakørselsflettestrækning",I375="Tilkørselsflettestrækning",I375="Frakørselsrampe",I375="Tilkørselsrampe"),Inddata!L390=""),3.5,IF(AND(OR(I375="Motorvejsstrækning",I375="Frakørselsflettestrækning",I375="Tilkørselsflettestrækning",I375="Frakørselsrampe",I375="Tilkørselsrampe"),Inddata!L390&gt;1.5,Inddata!L390&lt;11),Inddata!L390,"Irrelevant"))</f>
        <v>Irrelevant</v>
      </c>
      <c r="L375" s="4" t="str">
        <f>IF(AND(I375="Motorvejsstrækning",Inddata!M390=""),"Nej",IF(I375="Motorvejsstrækning",Inddata!M390,"Irrelevant"))</f>
        <v>Irrelevant</v>
      </c>
      <c r="M375" s="4" t="str">
        <f>IF(AND(L375="Ja",Inddata!N390&gt;0,Inddata!N390&lt;1.00000001),Inddata!N390,IF(OR(L375="Nej",L375="Ja"),0,"Irrelevant"))</f>
        <v>Irrelevant</v>
      </c>
      <c r="N375" s="4" t="str">
        <f>IF(AND(OR(I375="Motorvejsstrækning",I375="Frakørselsflettestrækning",I375="Tilkørselsflettestrækning"),Inddata!O390=""),3,IF(AND(OR(I375="Motorvejsstrækning",I375="Frakørselsflettestrækning",I375="Tilkørselsflettestrækning"),Inddata!O390&lt;11,Inddata!O390&gt;-0.00000001),Inddata!O390,"Irrelevant"))</f>
        <v>Irrelevant</v>
      </c>
      <c r="O375" s="4" t="str">
        <f>IF(AND(OR(I375="Motorvejsstrækning",I375="Frakørselsflettestrækning",I375="Tilkørselsflettestrækning",I375="Frakørselsrampe",I375="Tilkørselsrampe"),Inddata!P390=""),0.5,IF(AND(OR(I375="Motorvejsstrækning",I375="Frakørselsflettestrækning",I375="Tilkørselsflettestrækning",I375="Frakørselsrampe",I375="Tilkørselsrampe"),Inddata!P390&gt;-0.00000001,Inddata!P390&lt;11),Inddata!P390,"Irrelevant"))</f>
        <v>Irrelevant</v>
      </c>
      <c r="P375" s="4" t="str">
        <f>IF(AND(OR(I375="Motorvejsstrækning",I375="Frakørselsflettestrækning",I375="Tilkørselsflettestrækning"),Inddata!Q390=""),5,IF(AND(OR(I375="Motorvejsstrækning",I375="Frakørselsflettestrækning",I375="Tilkørselsflettestrækning"),Inddata!Q390&gt;-0.00000001,Inddata!Q390&lt;101),Inddata!Q390,"Irrelevant"))</f>
        <v>Irrelevant</v>
      </c>
      <c r="Q375" s="4" t="str">
        <f>IF(AND(OR(I375="Motorvejsstrækning",I375="Frakørselsflettestrækning",I375="Tilkørselsflettestrækning"),Inddata!R390=""),"Lige",IF(AND(OR(I375="Motorvejsstrækning",I375="Frakørselsflettestrækning",I375="Tilkørselsflettestrækning"),Inddata!R390&gt;10),Inddata!R390,"Irrelevant"))</f>
        <v>Irrelevant</v>
      </c>
      <c r="R375" s="4" t="str">
        <f>IF(Q375="Lige",0,IF(AND(OR(I375="Motorvejsstrækning",I375="Frakørselsflettestrækning",I375="Tilkørselsflettestrækning"),OR(Inddata!S390="",Inddata!S390&gt;(G375*1000))),G375*1000,IF(AND(OR(I375="Motorvejsstrækning",I375="Frakørselsflettestrækning",I375="Tilkørselsflettestrækning"),Inddata!S390&gt;0),Inddata!S390,"Irrelevant")))</f>
        <v>Irrelevant</v>
      </c>
      <c r="S375" s="4" t="str">
        <f>IF(AND(OR(I375="Motorvejsstrækning",I375="Frakørselsflettestrækning",I375="Tilkørselsflettestrækning"),Inddata!T390=""),"Lige",IF(AND(OR(I375="Motorvejsstrækning",I375="Frakørselsflettestrækning",I375="Tilkørselsflettestrækning"),Inddata!T390&gt;10),Inddata!T390,"Irrelevant"))</f>
        <v>Irrelevant</v>
      </c>
      <c r="T375" s="4" t="str">
        <f>IF(S375="Lige",0,IF(R375="Irrelevant","Irrelevant",IF(AND(OR(I375="Motorvejsstrækning",I375="Frakørselsflettestrækning",I375="Tilkørselsflettestrækning"),OR(Inddata!U390="",Inddata!U390&gt;(G375*1000-R375))),G375*1000-R375,IF(AND(OR(I375="Motorvejsstrækning",I375="Frakørselsflettestrækning",I375="Tilkørselsflettestrækning"),Inddata!U390&gt;0),Inddata!U390,"Irrelevant"))))</f>
        <v>Irrelevant</v>
      </c>
      <c r="U375" s="4" t="str">
        <f>IF(AND(OR(I375="Motorvejsstrækning",I375="Frakørselsflettestrækning",I375="Tilkørselsflettestrækning",I375="Frakørselsrampe",I375="Tilkørselsrampe"),Inddata!V390=""),"Nej",IF(OR(I375="Motorvejsstrækning",I375="Frakørselsflettestrækning",I375="Tilkørselsflettestrækning",I375="Frakørselsrampe",I375="Tilkørselsrampe"),Inddata!V390,"Irrelevant"))</f>
        <v>Irrelevant</v>
      </c>
      <c r="V375" s="4" t="str">
        <f>IF(W375="Lige",IF(AND(OR(I375="Frakørselsrampe",I375="Tilkørselsrampe"),Inddata!W390=""),"Lige ruderrampe",IF(OR(I375="Frakørselsrampe",I375="Tilkørselsrampe"),Inddata!W390,"Irrelevant")),"Irrelevant")</f>
        <v>Irrelevant</v>
      </c>
      <c r="W375" s="4" t="str">
        <f>IF(AND(OR(I375="Frakørselsrampe",I375="Tilkørselsrampe"),Inddata!X390=""),"Lige",IF(AND(OR(I375="Frakørselsrampe",I375="Tilkørselsrampe"),Inddata!X390&gt;10),Inddata!X390,"Irrelevant"))</f>
        <v>Irrelevant</v>
      </c>
      <c r="X375" s="4" t="str">
        <f>IF(AND(OR(I375="Frakørselsrampe",I375="Tilkørselsrampe"),OR(Inddata!Y390="",Inddata!Y390&gt;(G375*1000))),G375*1000,IF(AND(OR(I375="Frakørselsrampe",I375="Tilkørselsrampe"),Inddata!Y390&gt;0),Inddata!Y390,"Irrelevant"))</f>
        <v>Irrelevant</v>
      </c>
      <c r="Y375" s="4" t="str">
        <f>IF(AND(I375="Frakørselsrampe",Inddata!Z390=""),95,IF(AND(I375="Tilkørselsrampe",Inddata!Z390=""),45,IF(AND(OR(I375="Frakørselsrampe",I375="Tilkørselsrampe"),Inddata!Z390&gt;4,Inddata!Z390&lt;200),Inddata!Z390,"Irrelevant")))</f>
        <v>Irrelevant</v>
      </c>
      <c r="Z375" s="4" t="str">
        <f>IF(AND(OR(I375="Frakørselsrampe",I375="Tilkørselsrampe"),Inddata!AA390=""),"Lige",IF(AND(OR(I375="Frakørselsrampe",I375="Tilkørselsrampe"),Inddata!AA390&gt;10),Inddata!AA390,"Irrelevant"))</f>
        <v>Irrelevant</v>
      </c>
      <c r="AA375" s="4" t="str">
        <f>IF(X375="Irrelevant","Irrelevant",IF(AND(OR(I375="Frakørselsrampe",I375="Tilkørselsrampe"),OR(Inddata!AB390="",Inddata!AB390&gt;(G375*1000-X375))),G375*1000-X375,IF(AND(OR(I375="Frakørselsrampe",I375="Tilkørselsrampe"),Inddata!AB390&gt;0),Inddata!AB390,"Irrelevant")))</f>
        <v>Irrelevant</v>
      </c>
      <c r="AB375" s="4" t="str">
        <f>IF(AND(I375="Frakørselsrampe",Inddata!AC390=""),60,IF(AND(I375="Tilkørselsrampe",Inddata!AC390=""),80,IF(AND(OR(I375="Frakørselsrampe",I375="Tilkørselsrampe"),Inddata!AC390&gt;4,Inddata!AC390&lt;200),Inddata!AC390,"Irrelevant")))</f>
        <v>Irrelevant</v>
      </c>
      <c r="AC375" s="4" t="str">
        <f>IF(AND(OR(I375="Motorvejsstrækning",I375="Frakørselsflettestrækning",I375="Tilkørselsflettestrækning"),Inddata!AD390=""),"Nej",IF(OR(I375="Motorvejsstrækning",I375="Frakørselsflettestrækning",I375="Tilkørselsflettestrækning"),Inddata!AD390,"Irrelevant"))</f>
        <v>Irrelevant</v>
      </c>
      <c r="AD375" s="4" t="str">
        <f>IF(AND(OR(I375="Motorvejsstrækning",I375="Frakørselsflettestrækning",I375="Tilkørselsflettestrækning"),Inddata!AE390=""),"130 km/t",IF(OR(I375="Motorvejsstrækning",I375="Frakørselsflettestrækning",I375="Tilkørselsflettestrækning"),Inddata!AE390,"Irrelevant"))</f>
        <v>Irrelevant</v>
      </c>
      <c r="AE375" s="4" t="str">
        <f>IF(AND(I375="Tilkørselsflettestrækning",Inddata!AF390=""),"Nej",IF(I375="Tilkørselsflettestrækning",Inddata!AF390,"Irrelevant"))</f>
        <v>Irrelevant</v>
      </c>
      <c r="AF375" s="4" t="str">
        <f>IF(AND(AE375="Ja",Inddata!AG390&gt;0,Inddata!AG390&lt;1.00000001),Inddata!AG390,IF(OR(AE375="Nej",AE375="Ja"),0,"Irrelevant"))</f>
        <v>Irrelevant</v>
      </c>
    </row>
    <row r="376" spans="1:32" x14ac:dyDescent="0.25">
      <c r="A376" s="4" t="str">
        <f>IF(Inddata!A391="","",Inddata!A391)</f>
        <v/>
      </c>
      <c r="B376" s="4" t="str">
        <f>IF(Inddata!B391="","",Inddata!B391)</f>
        <v/>
      </c>
      <c r="C376" s="4" t="str">
        <f>IF(Inddata!C391="","",Inddata!C391)</f>
        <v/>
      </c>
      <c r="D376" s="4" t="str">
        <f>IF(Inddata!D391="","",Inddata!D391)</f>
        <v/>
      </c>
      <c r="E376" s="4" t="str">
        <f>IF(Inddata!E391="","",Inddata!E391)</f>
        <v/>
      </c>
      <c r="F376" s="4" t="str">
        <f>IF(Inddata!F391="","",Inddata!F391)</f>
        <v/>
      </c>
      <c r="G376" s="4">
        <f>IF(Inddata!G391="","",Inddata!G391)</f>
        <v>0</v>
      </c>
      <c r="H376" s="4" t="str">
        <f>IF(Inddata!H391&gt;0.5,Inddata!H391,"")</f>
        <v/>
      </c>
      <c r="I376" s="4" t="str">
        <f>IF(Inddata!I391="","",Inddata!I391)</f>
        <v/>
      </c>
      <c r="J376" s="4" t="str">
        <f>IF(AND(OR(I376="Motorvejsstrækning",I376="Frakørselsflettestrækning",I376="Tilkørselsflettestrækning"),Inddata!K391=""),2,IF(AND(OR(I376="Motorvejsstrækning",I376="Frakørselsflettestrækning",I376="Tilkørselsflettestrækning"),Inddata!K391&gt;0.5,Inddata!K391&lt;21),Inddata!K391,"Irrelevant"))</f>
        <v>Irrelevant</v>
      </c>
      <c r="K376" s="4" t="str">
        <f>IF(AND(OR(I376="Motorvejsstrækning",I376="Frakørselsflettestrækning",I376="Tilkørselsflettestrækning",I376="Frakørselsrampe",I376="Tilkørselsrampe"),Inddata!L391=""),3.5,IF(AND(OR(I376="Motorvejsstrækning",I376="Frakørselsflettestrækning",I376="Tilkørselsflettestrækning",I376="Frakørselsrampe",I376="Tilkørselsrampe"),Inddata!L391&gt;1.5,Inddata!L391&lt;11),Inddata!L391,"Irrelevant"))</f>
        <v>Irrelevant</v>
      </c>
      <c r="L376" s="4" t="str">
        <f>IF(AND(I376="Motorvejsstrækning",Inddata!M391=""),"Nej",IF(I376="Motorvejsstrækning",Inddata!M391,"Irrelevant"))</f>
        <v>Irrelevant</v>
      </c>
      <c r="M376" s="4" t="str">
        <f>IF(AND(L376="Ja",Inddata!N391&gt;0,Inddata!N391&lt;1.00000001),Inddata!N391,IF(OR(L376="Nej",L376="Ja"),0,"Irrelevant"))</f>
        <v>Irrelevant</v>
      </c>
      <c r="N376" s="4" t="str">
        <f>IF(AND(OR(I376="Motorvejsstrækning",I376="Frakørselsflettestrækning",I376="Tilkørselsflettestrækning"),Inddata!O391=""),3,IF(AND(OR(I376="Motorvejsstrækning",I376="Frakørselsflettestrækning",I376="Tilkørselsflettestrækning"),Inddata!O391&lt;11,Inddata!O391&gt;-0.00000001),Inddata!O391,"Irrelevant"))</f>
        <v>Irrelevant</v>
      </c>
      <c r="O376" s="4" t="str">
        <f>IF(AND(OR(I376="Motorvejsstrækning",I376="Frakørselsflettestrækning",I376="Tilkørselsflettestrækning",I376="Frakørselsrampe",I376="Tilkørselsrampe"),Inddata!P391=""),0.5,IF(AND(OR(I376="Motorvejsstrækning",I376="Frakørselsflettestrækning",I376="Tilkørselsflettestrækning",I376="Frakørselsrampe",I376="Tilkørselsrampe"),Inddata!P391&gt;-0.00000001,Inddata!P391&lt;11),Inddata!P391,"Irrelevant"))</f>
        <v>Irrelevant</v>
      </c>
      <c r="P376" s="4" t="str">
        <f>IF(AND(OR(I376="Motorvejsstrækning",I376="Frakørselsflettestrækning",I376="Tilkørselsflettestrækning"),Inddata!Q391=""),5,IF(AND(OR(I376="Motorvejsstrækning",I376="Frakørselsflettestrækning",I376="Tilkørselsflettestrækning"),Inddata!Q391&gt;-0.00000001,Inddata!Q391&lt;101),Inddata!Q391,"Irrelevant"))</f>
        <v>Irrelevant</v>
      </c>
      <c r="Q376" s="4" t="str">
        <f>IF(AND(OR(I376="Motorvejsstrækning",I376="Frakørselsflettestrækning",I376="Tilkørselsflettestrækning"),Inddata!R391=""),"Lige",IF(AND(OR(I376="Motorvejsstrækning",I376="Frakørselsflettestrækning",I376="Tilkørselsflettestrækning"),Inddata!R391&gt;10),Inddata!R391,"Irrelevant"))</f>
        <v>Irrelevant</v>
      </c>
      <c r="R376" s="4" t="str">
        <f>IF(Q376="Lige",0,IF(AND(OR(I376="Motorvejsstrækning",I376="Frakørselsflettestrækning",I376="Tilkørselsflettestrækning"),OR(Inddata!S391="",Inddata!S391&gt;(G376*1000))),G376*1000,IF(AND(OR(I376="Motorvejsstrækning",I376="Frakørselsflettestrækning",I376="Tilkørselsflettestrækning"),Inddata!S391&gt;0),Inddata!S391,"Irrelevant")))</f>
        <v>Irrelevant</v>
      </c>
      <c r="S376" s="4" t="str">
        <f>IF(AND(OR(I376="Motorvejsstrækning",I376="Frakørselsflettestrækning",I376="Tilkørselsflettestrækning"),Inddata!T391=""),"Lige",IF(AND(OR(I376="Motorvejsstrækning",I376="Frakørselsflettestrækning",I376="Tilkørselsflettestrækning"),Inddata!T391&gt;10),Inddata!T391,"Irrelevant"))</f>
        <v>Irrelevant</v>
      </c>
      <c r="T376" s="4" t="str">
        <f>IF(S376="Lige",0,IF(R376="Irrelevant","Irrelevant",IF(AND(OR(I376="Motorvejsstrækning",I376="Frakørselsflettestrækning",I376="Tilkørselsflettestrækning"),OR(Inddata!U391="",Inddata!U391&gt;(G376*1000-R376))),G376*1000-R376,IF(AND(OR(I376="Motorvejsstrækning",I376="Frakørselsflettestrækning",I376="Tilkørselsflettestrækning"),Inddata!U391&gt;0),Inddata!U391,"Irrelevant"))))</f>
        <v>Irrelevant</v>
      </c>
      <c r="U376" s="4" t="str">
        <f>IF(AND(OR(I376="Motorvejsstrækning",I376="Frakørselsflettestrækning",I376="Tilkørselsflettestrækning",I376="Frakørselsrampe",I376="Tilkørselsrampe"),Inddata!V391=""),"Nej",IF(OR(I376="Motorvejsstrækning",I376="Frakørselsflettestrækning",I376="Tilkørselsflettestrækning",I376="Frakørselsrampe",I376="Tilkørselsrampe"),Inddata!V391,"Irrelevant"))</f>
        <v>Irrelevant</v>
      </c>
      <c r="V376" s="4" t="str">
        <f>IF(W376="Lige",IF(AND(OR(I376="Frakørselsrampe",I376="Tilkørselsrampe"),Inddata!W391=""),"Lige ruderrampe",IF(OR(I376="Frakørselsrampe",I376="Tilkørselsrampe"),Inddata!W391,"Irrelevant")),"Irrelevant")</f>
        <v>Irrelevant</v>
      </c>
      <c r="W376" s="4" t="str">
        <f>IF(AND(OR(I376="Frakørselsrampe",I376="Tilkørselsrampe"),Inddata!X391=""),"Lige",IF(AND(OR(I376="Frakørselsrampe",I376="Tilkørselsrampe"),Inddata!X391&gt;10),Inddata!X391,"Irrelevant"))</f>
        <v>Irrelevant</v>
      </c>
      <c r="X376" s="4" t="str">
        <f>IF(AND(OR(I376="Frakørselsrampe",I376="Tilkørselsrampe"),OR(Inddata!Y391="",Inddata!Y391&gt;(G376*1000))),G376*1000,IF(AND(OR(I376="Frakørselsrampe",I376="Tilkørselsrampe"),Inddata!Y391&gt;0),Inddata!Y391,"Irrelevant"))</f>
        <v>Irrelevant</v>
      </c>
      <c r="Y376" s="4" t="str">
        <f>IF(AND(I376="Frakørselsrampe",Inddata!Z391=""),95,IF(AND(I376="Tilkørselsrampe",Inddata!Z391=""),45,IF(AND(OR(I376="Frakørselsrampe",I376="Tilkørselsrampe"),Inddata!Z391&gt;4,Inddata!Z391&lt;200),Inddata!Z391,"Irrelevant")))</f>
        <v>Irrelevant</v>
      </c>
      <c r="Z376" s="4" t="str">
        <f>IF(AND(OR(I376="Frakørselsrampe",I376="Tilkørselsrampe"),Inddata!AA391=""),"Lige",IF(AND(OR(I376="Frakørselsrampe",I376="Tilkørselsrampe"),Inddata!AA391&gt;10),Inddata!AA391,"Irrelevant"))</f>
        <v>Irrelevant</v>
      </c>
      <c r="AA376" s="4" t="str">
        <f>IF(X376="Irrelevant","Irrelevant",IF(AND(OR(I376="Frakørselsrampe",I376="Tilkørselsrampe"),OR(Inddata!AB391="",Inddata!AB391&gt;(G376*1000-X376))),G376*1000-X376,IF(AND(OR(I376="Frakørselsrampe",I376="Tilkørselsrampe"),Inddata!AB391&gt;0),Inddata!AB391,"Irrelevant")))</f>
        <v>Irrelevant</v>
      </c>
      <c r="AB376" s="4" t="str">
        <f>IF(AND(I376="Frakørselsrampe",Inddata!AC391=""),60,IF(AND(I376="Tilkørselsrampe",Inddata!AC391=""),80,IF(AND(OR(I376="Frakørselsrampe",I376="Tilkørselsrampe"),Inddata!AC391&gt;4,Inddata!AC391&lt;200),Inddata!AC391,"Irrelevant")))</f>
        <v>Irrelevant</v>
      </c>
      <c r="AC376" s="4" t="str">
        <f>IF(AND(OR(I376="Motorvejsstrækning",I376="Frakørselsflettestrækning",I376="Tilkørselsflettestrækning"),Inddata!AD391=""),"Nej",IF(OR(I376="Motorvejsstrækning",I376="Frakørselsflettestrækning",I376="Tilkørselsflettestrækning"),Inddata!AD391,"Irrelevant"))</f>
        <v>Irrelevant</v>
      </c>
      <c r="AD376" s="4" t="str">
        <f>IF(AND(OR(I376="Motorvejsstrækning",I376="Frakørselsflettestrækning",I376="Tilkørselsflettestrækning"),Inddata!AE391=""),"130 km/t",IF(OR(I376="Motorvejsstrækning",I376="Frakørselsflettestrækning",I376="Tilkørselsflettestrækning"),Inddata!AE391,"Irrelevant"))</f>
        <v>Irrelevant</v>
      </c>
      <c r="AE376" s="4" t="str">
        <f>IF(AND(I376="Tilkørselsflettestrækning",Inddata!AF391=""),"Nej",IF(I376="Tilkørselsflettestrækning",Inddata!AF391,"Irrelevant"))</f>
        <v>Irrelevant</v>
      </c>
      <c r="AF376" s="4" t="str">
        <f>IF(AND(AE376="Ja",Inddata!AG391&gt;0,Inddata!AG391&lt;1.00000001),Inddata!AG391,IF(OR(AE376="Nej",AE376="Ja"),0,"Irrelevant"))</f>
        <v>Irrelevant</v>
      </c>
    </row>
    <row r="377" spans="1:32" x14ac:dyDescent="0.25">
      <c r="A377" s="4" t="str">
        <f>IF(Inddata!A392="","",Inddata!A392)</f>
        <v/>
      </c>
      <c r="B377" s="4" t="str">
        <f>IF(Inddata!B392="","",Inddata!B392)</f>
        <v/>
      </c>
      <c r="C377" s="4" t="str">
        <f>IF(Inddata!C392="","",Inddata!C392)</f>
        <v/>
      </c>
      <c r="D377" s="4" t="str">
        <f>IF(Inddata!D392="","",Inddata!D392)</f>
        <v/>
      </c>
      <c r="E377" s="4" t="str">
        <f>IF(Inddata!E392="","",Inddata!E392)</f>
        <v/>
      </c>
      <c r="F377" s="4" t="str">
        <f>IF(Inddata!F392="","",Inddata!F392)</f>
        <v/>
      </c>
      <c r="G377" s="4">
        <f>IF(Inddata!G392="","",Inddata!G392)</f>
        <v>0</v>
      </c>
      <c r="H377" s="4" t="str">
        <f>IF(Inddata!H392&gt;0.5,Inddata!H392,"")</f>
        <v/>
      </c>
      <c r="I377" s="4" t="str">
        <f>IF(Inddata!I392="","",Inddata!I392)</f>
        <v/>
      </c>
      <c r="J377" s="4" t="str">
        <f>IF(AND(OR(I377="Motorvejsstrækning",I377="Frakørselsflettestrækning",I377="Tilkørselsflettestrækning"),Inddata!K392=""),2,IF(AND(OR(I377="Motorvejsstrækning",I377="Frakørselsflettestrækning",I377="Tilkørselsflettestrækning"),Inddata!K392&gt;0.5,Inddata!K392&lt;21),Inddata!K392,"Irrelevant"))</f>
        <v>Irrelevant</v>
      </c>
      <c r="K377" s="4" t="str">
        <f>IF(AND(OR(I377="Motorvejsstrækning",I377="Frakørselsflettestrækning",I377="Tilkørselsflettestrækning",I377="Frakørselsrampe",I377="Tilkørselsrampe"),Inddata!L392=""),3.5,IF(AND(OR(I377="Motorvejsstrækning",I377="Frakørselsflettestrækning",I377="Tilkørselsflettestrækning",I377="Frakørselsrampe",I377="Tilkørselsrampe"),Inddata!L392&gt;1.5,Inddata!L392&lt;11),Inddata!L392,"Irrelevant"))</f>
        <v>Irrelevant</v>
      </c>
      <c r="L377" s="4" t="str">
        <f>IF(AND(I377="Motorvejsstrækning",Inddata!M392=""),"Nej",IF(I377="Motorvejsstrækning",Inddata!M392,"Irrelevant"))</f>
        <v>Irrelevant</v>
      </c>
      <c r="M377" s="4" t="str">
        <f>IF(AND(L377="Ja",Inddata!N392&gt;0,Inddata!N392&lt;1.00000001),Inddata!N392,IF(OR(L377="Nej",L377="Ja"),0,"Irrelevant"))</f>
        <v>Irrelevant</v>
      </c>
      <c r="N377" s="4" t="str">
        <f>IF(AND(OR(I377="Motorvejsstrækning",I377="Frakørselsflettestrækning",I377="Tilkørselsflettestrækning"),Inddata!O392=""),3,IF(AND(OR(I377="Motorvejsstrækning",I377="Frakørselsflettestrækning",I377="Tilkørselsflettestrækning"),Inddata!O392&lt;11,Inddata!O392&gt;-0.00000001),Inddata!O392,"Irrelevant"))</f>
        <v>Irrelevant</v>
      </c>
      <c r="O377" s="4" t="str">
        <f>IF(AND(OR(I377="Motorvejsstrækning",I377="Frakørselsflettestrækning",I377="Tilkørselsflettestrækning",I377="Frakørselsrampe",I377="Tilkørselsrampe"),Inddata!P392=""),0.5,IF(AND(OR(I377="Motorvejsstrækning",I377="Frakørselsflettestrækning",I377="Tilkørselsflettestrækning",I377="Frakørselsrampe",I377="Tilkørselsrampe"),Inddata!P392&gt;-0.00000001,Inddata!P392&lt;11),Inddata!P392,"Irrelevant"))</f>
        <v>Irrelevant</v>
      </c>
      <c r="P377" s="4" t="str">
        <f>IF(AND(OR(I377="Motorvejsstrækning",I377="Frakørselsflettestrækning",I377="Tilkørselsflettestrækning"),Inddata!Q392=""),5,IF(AND(OR(I377="Motorvejsstrækning",I377="Frakørselsflettestrækning",I377="Tilkørselsflettestrækning"),Inddata!Q392&gt;-0.00000001,Inddata!Q392&lt;101),Inddata!Q392,"Irrelevant"))</f>
        <v>Irrelevant</v>
      </c>
      <c r="Q377" s="4" t="str">
        <f>IF(AND(OR(I377="Motorvejsstrækning",I377="Frakørselsflettestrækning",I377="Tilkørselsflettestrækning"),Inddata!R392=""),"Lige",IF(AND(OR(I377="Motorvejsstrækning",I377="Frakørselsflettestrækning",I377="Tilkørselsflettestrækning"),Inddata!R392&gt;10),Inddata!R392,"Irrelevant"))</f>
        <v>Irrelevant</v>
      </c>
      <c r="R377" s="4" t="str">
        <f>IF(Q377="Lige",0,IF(AND(OR(I377="Motorvejsstrækning",I377="Frakørselsflettestrækning",I377="Tilkørselsflettestrækning"),OR(Inddata!S392="",Inddata!S392&gt;(G377*1000))),G377*1000,IF(AND(OR(I377="Motorvejsstrækning",I377="Frakørselsflettestrækning",I377="Tilkørselsflettestrækning"),Inddata!S392&gt;0),Inddata!S392,"Irrelevant")))</f>
        <v>Irrelevant</v>
      </c>
      <c r="S377" s="4" t="str">
        <f>IF(AND(OR(I377="Motorvejsstrækning",I377="Frakørselsflettestrækning",I377="Tilkørselsflettestrækning"),Inddata!T392=""),"Lige",IF(AND(OR(I377="Motorvejsstrækning",I377="Frakørselsflettestrækning",I377="Tilkørselsflettestrækning"),Inddata!T392&gt;10),Inddata!T392,"Irrelevant"))</f>
        <v>Irrelevant</v>
      </c>
      <c r="T377" s="4" t="str">
        <f>IF(S377="Lige",0,IF(R377="Irrelevant","Irrelevant",IF(AND(OR(I377="Motorvejsstrækning",I377="Frakørselsflettestrækning",I377="Tilkørselsflettestrækning"),OR(Inddata!U392="",Inddata!U392&gt;(G377*1000-R377))),G377*1000-R377,IF(AND(OR(I377="Motorvejsstrækning",I377="Frakørselsflettestrækning",I377="Tilkørselsflettestrækning"),Inddata!U392&gt;0),Inddata!U392,"Irrelevant"))))</f>
        <v>Irrelevant</v>
      </c>
      <c r="U377" s="4" t="str">
        <f>IF(AND(OR(I377="Motorvejsstrækning",I377="Frakørselsflettestrækning",I377="Tilkørselsflettestrækning",I377="Frakørselsrampe",I377="Tilkørselsrampe"),Inddata!V392=""),"Nej",IF(OR(I377="Motorvejsstrækning",I377="Frakørselsflettestrækning",I377="Tilkørselsflettestrækning",I377="Frakørselsrampe",I377="Tilkørselsrampe"),Inddata!V392,"Irrelevant"))</f>
        <v>Irrelevant</v>
      </c>
      <c r="V377" s="4" t="str">
        <f>IF(W377="Lige",IF(AND(OR(I377="Frakørselsrampe",I377="Tilkørselsrampe"),Inddata!W392=""),"Lige ruderrampe",IF(OR(I377="Frakørselsrampe",I377="Tilkørselsrampe"),Inddata!W392,"Irrelevant")),"Irrelevant")</f>
        <v>Irrelevant</v>
      </c>
      <c r="W377" s="4" t="str">
        <f>IF(AND(OR(I377="Frakørselsrampe",I377="Tilkørselsrampe"),Inddata!X392=""),"Lige",IF(AND(OR(I377="Frakørselsrampe",I377="Tilkørselsrampe"),Inddata!X392&gt;10),Inddata!X392,"Irrelevant"))</f>
        <v>Irrelevant</v>
      </c>
      <c r="X377" s="4" t="str">
        <f>IF(AND(OR(I377="Frakørselsrampe",I377="Tilkørselsrampe"),OR(Inddata!Y392="",Inddata!Y392&gt;(G377*1000))),G377*1000,IF(AND(OR(I377="Frakørselsrampe",I377="Tilkørselsrampe"),Inddata!Y392&gt;0),Inddata!Y392,"Irrelevant"))</f>
        <v>Irrelevant</v>
      </c>
      <c r="Y377" s="4" t="str">
        <f>IF(AND(I377="Frakørselsrampe",Inddata!Z392=""),95,IF(AND(I377="Tilkørselsrampe",Inddata!Z392=""),45,IF(AND(OR(I377="Frakørselsrampe",I377="Tilkørselsrampe"),Inddata!Z392&gt;4,Inddata!Z392&lt;200),Inddata!Z392,"Irrelevant")))</f>
        <v>Irrelevant</v>
      </c>
      <c r="Z377" s="4" t="str">
        <f>IF(AND(OR(I377="Frakørselsrampe",I377="Tilkørselsrampe"),Inddata!AA392=""),"Lige",IF(AND(OR(I377="Frakørselsrampe",I377="Tilkørselsrampe"),Inddata!AA392&gt;10),Inddata!AA392,"Irrelevant"))</f>
        <v>Irrelevant</v>
      </c>
      <c r="AA377" s="4" t="str">
        <f>IF(X377="Irrelevant","Irrelevant",IF(AND(OR(I377="Frakørselsrampe",I377="Tilkørselsrampe"),OR(Inddata!AB392="",Inddata!AB392&gt;(G377*1000-X377))),G377*1000-X377,IF(AND(OR(I377="Frakørselsrampe",I377="Tilkørselsrampe"),Inddata!AB392&gt;0),Inddata!AB392,"Irrelevant")))</f>
        <v>Irrelevant</v>
      </c>
      <c r="AB377" s="4" t="str">
        <f>IF(AND(I377="Frakørselsrampe",Inddata!AC392=""),60,IF(AND(I377="Tilkørselsrampe",Inddata!AC392=""),80,IF(AND(OR(I377="Frakørselsrampe",I377="Tilkørselsrampe"),Inddata!AC392&gt;4,Inddata!AC392&lt;200),Inddata!AC392,"Irrelevant")))</f>
        <v>Irrelevant</v>
      </c>
      <c r="AC377" s="4" t="str">
        <f>IF(AND(OR(I377="Motorvejsstrækning",I377="Frakørselsflettestrækning",I377="Tilkørselsflettestrækning"),Inddata!AD392=""),"Nej",IF(OR(I377="Motorvejsstrækning",I377="Frakørselsflettestrækning",I377="Tilkørselsflettestrækning"),Inddata!AD392,"Irrelevant"))</f>
        <v>Irrelevant</v>
      </c>
      <c r="AD377" s="4" t="str">
        <f>IF(AND(OR(I377="Motorvejsstrækning",I377="Frakørselsflettestrækning",I377="Tilkørselsflettestrækning"),Inddata!AE392=""),"130 km/t",IF(OR(I377="Motorvejsstrækning",I377="Frakørselsflettestrækning",I377="Tilkørselsflettestrækning"),Inddata!AE392,"Irrelevant"))</f>
        <v>Irrelevant</v>
      </c>
      <c r="AE377" s="4" t="str">
        <f>IF(AND(I377="Tilkørselsflettestrækning",Inddata!AF392=""),"Nej",IF(I377="Tilkørselsflettestrækning",Inddata!AF392,"Irrelevant"))</f>
        <v>Irrelevant</v>
      </c>
      <c r="AF377" s="4" t="str">
        <f>IF(AND(AE377="Ja",Inddata!AG392&gt;0,Inddata!AG392&lt;1.00000001),Inddata!AG392,IF(OR(AE377="Nej",AE377="Ja"),0,"Irrelevant"))</f>
        <v>Irrelevant</v>
      </c>
    </row>
    <row r="378" spans="1:32" x14ac:dyDescent="0.25">
      <c r="A378" s="4" t="str">
        <f>IF(Inddata!A393="","",Inddata!A393)</f>
        <v/>
      </c>
      <c r="B378" s="4" t="str">
        <f>IF(Inddata!B393="","",Inddata!B393)</f>
        <v/>
      </c>
      <c r="C378" s="4" t="str">
        <f>IF(Inddata!C393="","",Inddata!C393)</f>
        <v/>
      </c>
      <c r="D378" s="4" t="str">
        <f>IF(Inddata!D393="","",Inddata!D393)</f>
        <v/>
      </c>
      <c r="E378" s="4" t="str">
        <f>IF(Inddata!E393="","",Inddata!E393)</f>
        <v/>
      </c>
      <c r="F378" s="4" t="str">
        <f>IF(Inddata!F393="","",Inddata!F393)</f>
        <v/>
      </c>
      <c r="G378" s="4">
        <f>IF(Inddata!G393="","",Inddata!G393)</f>
        <v>0</v>
      </c>
      <c r="H378" s="4" t="str">
        <f>IF(Inddata!H393&gt;0.5,Inddata!H393,"")</f>
        <v/>
      </c>
      <c r="I378" s="4" t="str">
        <f>IF(Inddata!I393="","",Inddata!I393)</f>
        <v/>
      </c>
      <c r="J378" s="4" t="str">
        <f>IF(AND(OR(I378="Motorvejsstrækning",I378="Frakørselsflettestrækning",I378="Tilkørselsflettestrækning"),Inddata!K393=""),2,IF(AND(OR(I378="Motorvejsstrækning",I378="Frakørselsflettestrækning",I378="Tilkørselsflettestrækning"),Inddata!K393&gt;0.5,Inddata!K393&lt;21),Inddata!K393,"Irrelevant"))</f>
        <v>Irrelevant</v>
      </c>
      <c r="K378" s="4" t="str">
        <f>IF(AND(OR(I378="Motorvejsstrækning",I378="Frakørselsflettestrækning",I378="Tilkørselsflettestrækning",I378="Frakørselsrampe",I378="Tilkørselsrampe"),Inddata!L393=""),3.5,IF(AND(OR(I378="Motorvejsstrækning",I378="Frakørselsflettestrækning",I378="Tilkørselsflettestrækning",I378="Frakørselsrampe",I378="Tilkørselsrampe"),Inddata!L393&gt;1.5,Inddata!L393&lt;11),Inddata!L393,"Irrelevant"))</f>
        <v>Irrelevant</v>
      </c>
      <c r="L378" s="4" t="str">
        <f>IF(AND(I378="Motorvejsstrækning",Inddata!M393=""),"Nej",IF(I378="Motorvejsstrækning",Inddata!M393,"Irrelevant"))</f>
        <v>Irrelevant</v>
      </c>
      <c r="M378" s="4" t="str">
        <f>IF(AND(L378="Ja",Inddata!N393&gt;0,Inddata!N393&lt;1.00000001),Inddata!N393,IF(OR(L378="Nej",L378="Ja"),0,"Irrelevant"))</f>
        <v>Irrelevant</v>
      </c>
      <c r="N378" s="4" t="str">
        <f>IF(AND(OR(I378="Motorvejsstrækning",I378="Frakørselsflettestrækning",I378="Tilkørselsflettestrækning"),Inddata!O393=""),3,IF(AND(OR(I378="Motorvejsstrækning",I378="Frakørselsflettestrækning",I378="Tilkørselsflettestrækning"),Inddata!O393&lt;11,Inddata!O393&gt;-0.00000001),Inddata!O393,"Irrelevant"))</f>
        <v>Irrelevant</v>
      </c>
      <c r="O378" s="4" t="str">
        <f>IF(AND(OR(I378="Motorvejsstrækning",I378="Frakørselsflettestrækning",I378="Tilkørselsflettestrækning",I378="Frakørselsrampe",I378="Tilkørselsrampe"),Inddata!P393=""),0.5,IF(AND(OR(I378="Motorvejsstrækning",I378="Frakørselsflettestrækning",I378="Tilkørselsflettestrækning",I378="Frakørselsrampe",I378="Tilkørselsrampe"),Inddata!P393&gt;-0.00000001,Inddata!P393&lt;11),Inddata!P393,"Irrelevant"))</f>
        <v>Irrelevant</v>
      </c>
      <c r="P378" s="4" t="str">
        <f>IF(AND(OR(I378="Motorvejsstrækning",I378="Frakørselsflettestrækning",I378="Tilkørselsflettestrækning"),Inddata!Q393=""),5,IF(AND(OR(I378="Motorvejsstrækning",I378="Frakørselsflettestrækning",I378="Tilkørselsflettestrækning"),Inddata!Q393&gt;-0.00000001,Inddata!Q393&lt;101),Inddata!Q393,"Irrelevant"))</f>
        <v>Irrelevant</v>
      </c>
      <c r="Q378" s="4" t="str">
        <f>IF(AND(OR(I378="Motorvejsstrækning",I378="Frakørselsflettestrækning",I378="Tilkørselsflettestrækning"),Inddata!R393=""),"Lige",IF(AND(OR(I378="Motorvejsstrækning",I378="Frakørselsflettestrækning",I378="Tilkørselsflettestrækning"),Inddata!R393&gt;10),Inddata!R393,"Irrelevant"))</f>
        <v>Irrelevant</v>
      </c>
      <c r="R378" s="4" t="str">
        <f>IF(Q378="Lige",0,IF(AND(OR(I378="Motorvejsstrækning",I378="Frakørselsflettestrækning",I378="Tilkørselsflettestrækning"),OR(Inddata!S393="",Inddata!S393&gt;(G378*1000))),G378*1000,IF(AND(OR(I378="Motorvejsstrækning",I378="Frakørselsflettestrækning",I378="Tilkørselsflettestrækning"),Inddata!S393&gt;0),Inddata!S393,"Irrelevant")))</f>
        <v>Irrelevant</v>
      </c>
      <c r="S378" s="4" t="str">
        <f>IF(AND(OR(I378="Motorvejsstrækning",I378="Frakørselsflettestrækning",I378="Tilkørselsflettestrækning"),Inddata!T393=""),"Lige",IF(AND(OR(I378="Motorvejsstrækning",I378="Frakørselsflettestrækning",I378="Tilkørselsflettestrækning"),Inddata!T393&gt;10),Inddata!T393,"Irrelevant"))</f>
        <v>Irrelevant</v>
      </c>
      <c r="T378" s="4" t="str">
        <f>IF(S378="Lige",0,IF(R378="Irrelevant","Irrelevant",IF(AND(OR(I378="Motorvejsstrækning",I378="Frakørselsflettestrækning",I378="Tilkørselsflettestrækning"),OR(Inddata!U393="",Inddata!U393&gt;(G378*1000-R378))),G378*1000-R378,IF(AND(OR(I378="Motorvejsstrækning",I378="Frakørselsflettestrækning",I378="Tilkørselsflettestrækning"),Inddata!U393&gt;0),Inddata!U393,"Irrelevant"))))</f>
        <v>Irrelevant</v>
      </c>
      <c r="U378" s="4" t="str">
        <f>IF(AND(OR(I378="Motorvejsstrækning",I378="Frakørselsflettestrækning",I378="Tilkørselsflettestrækning",I378="Frakørselsrampe",I378="Tilkørselsrampe"),Inddata!V393=""),"Nej",IF(OR(I378="Motorvejsstrækning",I378="Frakørselsflettestrækning",I378="Tilkørselsflettestrækning",I378="Frakørselsrampe",I378="Tilkørselsrampe"),Inddata!V393,"Irrelevant"))</f>
        <v>Irrelevant</v>
      </c>
      <c r="V378" s="4" t="str">
        <f>IF(W378="Lige",IF(AND(OR(I378="Frakørselsrampe",I378="Tilkørselsrampe"),Inddata!W393=""),"Lige ruderrampe",IF(OR(I378="Frakørselsrampe",I378="Tilkørselsrampe"),Inddata!W393,"Irrelevant")),"Irrelevant")</f>
        <v>Irrelevant</v>
      </c>
      <c r="W378" s="4" t="str">
        <f>IF(AND(OR(I378="Frakørselsrampe",I378="Tilkørselsrampe"),Inddata!X393=""),"Lige",IF(AND(OR(I378="Frakørselsrampe",I378="Tilkørselsrampe"),Inddata!X393&gt;10),Inddata!X393,"Irrelevant"))</f>
        <v>Irrelevant</v>
      </c>
      <c r="X378" s="4" t="str">
        <f>IF(AND(OR(I378="Frakørselsrampe",I378="Tilkørselsrampe"),OR(Inddata!Y393="",Inddata!Y393&gt;(G378*1000))),G378*1000,IF(AND(OR(I378="Frakørselsrampe",I378="Tilkørselsrampe"),Inddata!Y393&gt;0),Inddata!Y393,"Irrelevant"))</f>
        <v>Irrelevant</v>
      </c>
      <c r="Y378" s="4" t="str">
        <f>IF(AND(I378="Frakørselsrampe",Inddata!Z393=""),95,IF(AND(I378="Tilkørselsrampe",Inddata!Z393=""),45,IF(AND(OR(I378="Frakørselsrampe",I378="Tilkørselsrampe"),Inddata!Z393&gt;4,Inddata!Z393&lt;200),Inddata!Z393,"Irrelevant")))</f>
        <v>Irrelevant</v>
      </c>
      <c r="Z378" s="4" t="str">
        <f>IF(AND(OR(I378="Frakørselsrampe",I378="Tilkørselsrampe"),Inddata!AA393=""),"Lige",IF(AND(OR(I378="Frakørselsrampe",I378="Tilkørselsrampe"),Inddata!AA393&gt;10),Inddata!AA393,"Irrelevant"))</f>
        <v>Irrelevant</v>
      </c>
      <c r="AA378" s="4" t="str">
        <f>IF(X378="Irrelevant","Irrelevant",IF(AND(OR(I378="Frakørselsrampe",I378="Tilkørselsrampe"),OR(Inddata!AB393="",Inddata!AB393&gt;(G378*1000-X378))),G378*1000-X378,IF(AND(OR(I378="Frakørselsrampe",I378="Tilkørselsrampe"),Inddata!AB393&gt;0),Inddata!AB393,"Irrelevant")))</f>
        <v>Irrelevant</v>
      </c>
      <c r="AB378" s="4" t="str">
        <f>IF(AND(I378="Frakørselsrampe",Inddata!AC393=""),60,IF(AND(I378="Tilkørselsrampe",Inddata!AC393=""),80,IF(AND(OR(I378="Frakørselsrampe",I378="Tilkørselsrampe"),Inddata!AC393&gt;4,Inddata!AC393&lt;200),Inddata!AC393,"Irrelevant")))</f>
        <v>Irrelevant</v>
      </c>
      <c r="AC378" s="4" t="str">
        <f>IF(AND(OR(I378="Motorvejsstrækning",I378="Frakørselsflettestrækning",I378="Tilkørselsflettestrækning"),Inddata!AD393=""),"Nej",IF(OR(I378="Motorvejsstrækning",I378="Frakørselsflettestrækning",I378="Tilkørselsflettestrækning"),Inddata!AD393,"Irrelevant"))</f>
        <v>Irrelevant</v>
      </c>
      <c r="AD378" s="4" t="str">
        <f>IF(AND(OR(I378="Motorvejsstrækning",I378="Frakørselsflettestrækning",I378="Tilkørselsflettestrækning"),Inddata!AE393=""),"130 km/t",IF(OR(I378="Motorvejsstrækning",I378="Frakørselsflettestrækning",I378="Tilkørselsflettestrækning"),Inddata!AE393,"Irrelevant"))</f>
        <v>Irrelevant</v>
      </c>
      <c r="AE378" s="4" t="str">
        <f>IF(AND(I378="Tilkørselsflettestrækning",Inddata!AF393=""),"Nej",IF(I378="Tilkørselsflettestrækning",Inddata!AF393,"Irrelevant"))</f>
        <v>Irrelevant</v>
      </c>
      <c r="AF378" s="4" t="str">
        <f>IF(AND(AE378="Ja",Inddata!AG393&gt;0,Inddata!AG393&lt;1.00000001),Inddata!AG393,IF(OR(AE378="Nej",AE378="Ja"),0,"Irrelevant"))</f>
        <v>Irrelevant</v>
      </c>
    </row>
    <row r="379" spans="1:32" x14ac:dyDescent="0.25">
      <c r="A379" s="4" t="str">
        <f>IF(Inddata!A394="","",Inddata!A394)</f>
        <v/>
      </c>
      <c r="B379" s="4" t="str">
        <f>IF(Inddata!B394="","",Inddata!B394)</f>
        <v/>
      </c>
      <c r="C379" s="4" t="str">
        <f>IF(Inddata!C394="","",Inddata!C394)</f>
        <v/>
      </c>
      <c r="D379" s="4" t="str">
        <f>IF(Inddata!D394="","",Inddata!D394)</f>
        <v/>
      </c>
      <c r="E379" s="4" t="str">
        <f>IF(Inddata!E394="","",Inddata!E394)</f>
        <v/>
      </c>
      <c r="F379" s="4" t="str">
        <f>IF(Inddata!F394="","",Inddata!F394)</f>
        <v/>
      </c>
      <c r="G379" s="4">
        <f>IF(Inddata!G394="","",Inddata!G394)</f>
        <v>0</v>
      </c>
      <c r="H379" s="4" t="str">
        <f>IF(Inddata!H394&gt;0.5,Inddata!H394,"")</f>
        <v/>
      </c>
      <c r="I379" s="4" t="str">
        <f>IF(Inddata!I394="","",Inddata!I394)</f>
        <v/>
      </c>
      <c r="J379" s="4" t="str">
        <f>IF(AND(OR(I379="Motorvejsstrækning",I379="Frakørselsflettestrækning",I379="Tilkørselsflettestrækning"),Inddata!K394=""),2,IF(AND(OR(I379="Motorvejsstrækning",I379="Frakørselsflettestrækning",I379="Tilkørselsflettestrækning"),Inddata!K394&gt;0.5,Inddata!K394&lt;21),Inddata!K394,"Irrelevant"))</f>
        <v>Irrelevant</v>
      </c>
      <c r="K379" s="4" t="str">
        <f>IF(AND(OR(I379="Motorvejsstrækning",I379="Frakørselsflettestrækning",I379="Tilkørselsflettestrækning",I379="Frakørselsrampe",I379="Tilkørselsrampe"),Inddata!L394=""),3.5,IF(AND(OR(I379="Motorvejsstrækning",I379="Frakørselsflettestrækning",I379="Tilkørselsflettestrækning",I379="Frakørselsrampe",I379="Tilkørselsrampe"),Inddata!L394&gt;1.5,Inddata!L394&lt;11),Inddata!L394,"Irrelevant"))</f>
        <v>Irrelevant</v>
      </c>
      <c r="L379" s="4" t="str">
        <f>IF(AND(I379="Motorvejsstrækning",Inddata!M394=""),"Nej",IF(I379="Motorvejsstrækning",Inddata!M394,"Irrelevant"))</f>
        <v>Irrelevant</v>
      </c>
      <c r="M379" s="4" t="str">
        <f>IF(AND(L379="Ja",Inddata!N394&gt;0,Inddata!N394&lt;1.00000001),Inddata!N394,IF(OR(L379="Nej",L379="Ja"),0,"Irrelevant"))</f>
        <v>Irrelevant</v>
      </c>
      <c r="N379" s="4" t="str">
        <f>IF(AND(OR(I379="Motorvejsstrækning",I379="Frakørselsflettestrækning",I379="Tilkørselsflettestrækning"),Inddata!O394=""),3,IF(AND(OR(I379="Motorvejsstrækning",I379="Frakørselsflettestrækning",I379="Tilkørselsflettestrækning"),Inddata!O394&lt;11,Inddata!O394&gt;-0.00000001),Inddata!O394,"Irrelevant"))</f>
        <v>Irrelevant</v>
      </c>
      <c r="O379" s="4" t="str">
        <f>IF(AND(OR(I379="Motorvejsstrækning",I379="Frakørselsflettestrækning",I379="Tilkørselsflettestrækning",I379="Frakørselsrampe",I379="Tilkørselsrampe"),Inddata!P394=""),0.5,IF(AND(OR(I379="Motorvejsstrækning",I379="Frakørselsflettestrækning",I379="Tilkørselsflettestrækning",I379="Frakørselsrampe",I379="Tilkørselsrampe"),Inddata!P394&gt;-0.00000001,Inddata!P394&lt;11),Inddata!P394,"Irrelevant"))</f>
        <v>Irrelevant</v>
      </c>
      <c r="P379" s="4" t="str">
        <f>IF(AND(OR(I379="Motorvejsstrækning",I379="Frakørselsflettestrækning",I379="Tilkørselsflettestrækning"),Inddata!Q394=""),5,IF(AND(OR(I379="Motorvejsstrækning",I379="Frakørselsflettestrækning",I379="Tilkørselsflettestrækning"),Inddata!Q394&gt;-0.00000001,Inddata!Q394&lt;101),Inddata!Q394,"Irrelevant"))</f>
        <v>Irrelevant</v>
      </c>
      <c r="Q379" s="4" t="str">
        <f>IF(AND(OR(I379="Motorvejsstrækning",I379="Frakørselsflettestrækning",I379="Tilkørselsflettestrækning"),Inddata!R394=""),"Lige",IF(AND(OR(I379="Motorvejsstrækning",I379="Frakørselsflettestrækning",I379="Tilkørselsflettestrækning"),Inddata!R394&gt;10),Inddata!R394,"Irrelevant"))</f>
        <v>Irrelevant</v>
      </c>
      <c r="R379" s="4" t="str">
        <f>IF(Q379="Lige",0,IF(AND(OR(I379="Motorvejsstrækning",I379="Frakørselsflettestrækning",I379="Tilkørselsflettestrækning"),OR(Inddata!S394="",Inddata!S394&gt;(G379*1000))),G379*1000,IF(AND(OR(I379="Motorvejsstrækning",I379="Frakørselsflettestrækning",I379="Tilkørselsflettestrækning"),Inddata!S394&gt;0),Inddata!S394,"Irrelevant")))</f>
        <v>Irrelevant</v>
      </c>
      <c r="S379" s="4" t="str">
        <f>IF(AND(OR(I379="Motorvejsstrækning",I379="Frakørselsflettestrækning",I379="Tilkørselsflettestrækning"),Inddata!T394=""),"Lige",IF(AND(OR(I379="Motorvejsstrækning",I379="Frakørselsflettestrækning",I379="Tilkørselsflettestrækning"),Inddata!T394&gt;10),Inddata!T394,"Irrelevant"))</f>
        <v>Irrelevant</v>
      </c>
      <c r="T379" s="4" t="str">
        <f>IF(S379="Lige",0,IF(R379="Irrelevant","Irrelevant",IF(AND(OR(I379="Motorvejsstrækning",I379="Frakørselsflettestrækning",I379="Tilkørselsflettestrækning"),OR(Inddata!U394="",Inddata!U394&gt;(G379*1000-R379))),G379*1000-R379,IF(AND(OR(I379="Motorvejsstrækning",I379="Frakørselsflettestrækning",I379="Tilkørselsflettestrækning"),Inddata!U394&gt;0),Inddata!U394,"Irrelevant"))))</f>
        <v>Irrelevant</v>
      </c>
      <c r="U379" s="4" t="str">
        <f>IF(AND(OR(I379="Motorvejsstrækning",I379="Frakørselsflettestrækning",I379="Tilkørselsflettestrækning",I379="Frakørselsrampe",I379="Tilkørselsrampe"),Inddata!V394=""),"Nej",IF(OR(I379="Motorvejsstrækning",I379="Frakørselsflettestrækning",I379="Tilkørselsflettestrækning",I379="Frakørselsrampe",I379="Tilkørselsrampe"),Inddata!V394,"Irrelevant"))</f>
        <v>Irrelevant</v>
      </c>
      <c r="V379" s="4" t="str">
        <f>IF(W379="Lige",IF(AND(OR(I379="Frakørselsrampe",I379="Tilkørselsrampe"),Inddata!W394=""),"Lige ruderrampe",IF(OR(I379="Frakørselsrampe",I379="Tilkørselsrampe"),Inddata!W394,"Irrelevant")),"Irrelevant")</f>
        <v>Irrelevant</v>
      </c>
      <c r="W379" s="4" t="str">
        <f>IF(AND(OR(I379="Frakørselsrampe",I379="Tilkørselsrampe"),Inddata!X394=""),"Lige",IF(AND(OR(I379="Frakørselsrampe",I379="Tilkørselsrampe"),Inddata!X394&gt;10),Inddata!X394,"Irrelevant"))</f>
        <v>Irrelevant</v>
      </c>
      <c r="X379" s="4" t="str">
        <f>IF(AND(OR(I379="Frakørselsrampe",I379="Tilkørselsrampe"),OR(Inddata!Y394="",Inddata!Y394&gt;(G379*1000))),G379*1000,IF(AND(OR(I379="Frakørselsrampe",I379="Tilkørselsrampe"),Inddata!Y394&gt;0),Inddata!Y394,"Irrelevant"))</f>
        <v>Irrelevant</v>
      </c>
      <c r="Y379" s="4" t="str">
        <f>IF(AND(I379="Frakørselsrampe",Inddata!Z394=""),95,IF(AND(I379="Tilkørselsrampe",Inddata!Z394=""),45,IF(AND(OR(I379="Frakørselsrampe",I379="Tilkørselsrampe"),Inddata!Z394&gt;4,Inddata!Z394&lt;200),Inddata!Z394,"Irrelevant")))</f>
        <v>Irrelevant</v>
      </c>
      <c r="Z379" s="4" t="str">
        <f>IF(AND(OR(I379="Frakørselsrampe",I379="Tilkørselsrampe"),Inddata!AA394=""),"Lige",IF(AND(OR(I379="Frakørselsrampe",I379="Tilkørselsrampe"),Inddata!AA394&gt;10),Inddata!AA394,"Irrelevant"))</f>
        <v>Irrelevant</v>
      </c>
      <c r="AA379" s="4" t="str">
        <f>IF(X379="Irrelevant","Irrelevant",IF(AND(OR(I379="Frakørselsrampe",I379="Tilkørselsrampe"),OR(Inddata!AB394="",Inddata!AB394&gt;(G379*1000-X379))),G379*1000-X379,IF(AND(OR(I379="Frakørselsrampe",I379="Tilkørselsrampe"),Inddata!AB394&gt;0),Inddata!AB394,"Irrelevant")))</f>
        <v>Irrelevant</v>
      </c>
      <c r="AB379" s="4" t="str">
        <f>IF(AND(I379="Frakørselsrampe",Inddata!AC394=""),60,IF(AND(I379="Tilkørselsrampe",Inddata!AC394=""),80,IF(AND(OR(I379="Frakørselsrampe",I379="Tilkørselsrampe"),Inddata!AC394&gt;4,Inddata!AC394&lt;200),Inddata!AC394,"Irrelevant")))</f>
        <v>Irrelevant</v>
      </c>
      <c r="AC379" s="4" t="str">
        <f>IF(AND(OR(I379="Motorvejsstrækning",I379="Frakørselsflettestrækning",I379="Tilkørselsflettestrækning"),Inddata!AD394=""),"Nej",IF(OR(I379="Motorvejsstrækning",I379="Frakørselsflettestrækning",I379="Tilkørselsflettestrækning"),Inddata!AD394,"Irrelevant"))</f>
        <v>Irrelevant</v>
      </c>
      <c r="AD379" s="4" t="str">
        <f>IF(AND(OR(I379="Motorvejsstrækning",I379="Frakørselsflettestrækning",I379="Tilkørselsflettestrækning"),Inddata!AE394=""),"130 km/t",IF(OR(I379="Motorvejsstrækning",I379="Frakørselsflettestrækning",I379="Tilkørselsflettestrækning"),Inddata!AE394,"Irrelevant"))</f>
        <v>Irrelevant</v>
      </c>
      <c r="AE379" s="4" t="str">
        <f>IF(AND(I379="Tilkørselsflettestrækning",Inddata!AF394=""),"Nej",IF(I379="Tilkørselsflettestrækning",Inddata!AF394,"Irrelevant"))</f>
        <v>Irrelevant</v>
      </c>
      <c r="AF379" s="4" t="str">
        <f>IF(AND(AE379="Ja",Inddata!AG394&gt;0,Inddata!AG394&lt;1.00000001),Inddata!AG394,IF(OR(AE379="Nej",AE379="Ja"),0,"Irrelevant"))</f>
        <v>Irrelevant</v>
      </c>
    </row>
    <row r="380" spans="1:32" x14ac:dyDescent="0.25">
      <c r="A380" s="4" t="str">
        <f>IF(Inddata!A395="","",Inddata!A395)</f>
        <v/>
      </c>
      <c r="B380" s="4" t="str">
        <f>IF(Inddata!B395="","",Inddata!B395)</f>
        <v/>
      </c>
      <c r="C380" s="4" t="str">
        <f>IF(Inddata!C395="","",Inddata!C395)</f>
        <v/>
      </c>
      <c r="D380" s="4" t="str">
        <f>IF(Inddata!D395="","",Inddata!D395)</f>
        <v/>
      </c>
      <c r="E380" s="4" t="str">
        <f>IF(Inddata!E395="","",Inddata!E395)</f>
        <v/>
      </c>
      <c r="F380" s="4" t="str">
        <f>IF(Inddata!F395="","",Inddata!F395)</f>
        <v/>
      </c>
      <c r="G380" s="4">
        <f>IF(Inddata!G395="","",Inddata!G395)</f>
        <v>0</v>
      </c>
      <c r="H380" s="4" t="str">
        <f>IF(Inddata!H395&gt;0.5,Inddata!H395,"")</f>
        <v/>
      </c>
      <c r="I380" s="4" t="str">
        <f>IF(Inddata!I395="","",Inddata!I395)</f>
        <v/>
      </c>
      <c r="J380" s="4" t="str">
        <f>IF(AND(OR(I380="Motorvejsstrækning",I380="Frakørselsflettestrækning",I380="Tilkørselsflettestrækning"),Inddata!K395=""),2,IF(AND(OR(I380="Motorvejsstrækning",I380="Frakørselsflettestrækning",I380="Tilkørselsflettestrækning"),Inddata!K395&gt;0.5,Inddata!K395&lt;21),Inddata!K395,"Irrelevant"))</f>
        <v>Irrelevant</v>
      </c>
      <c r="K380" s="4" t="str">
        <f>IF(AND(OR(I380="Motorvejsstrækning",I380="Frakørselsflettestrækning",I380="Tilkørselsflettestrækning",I380="Frakørselsrampe",I380="Tilkørselsrampe"),Inddata!L395=""),3.5,IF(AND(OR(I380="Motorvejsstrækning",I380="Frakørselsflettestrækning",I380="Tilkørselsflettestrækning",I380="Frakørselsrampe",I380="Tilkørselsrampe"),Inddata!L395&gt;1.5,Inddata!L395&lt;11),Inddata!L395,"Irrelevant"))</f>
        <v>Irrelevant</v>
      </c>
      <c r="L380" s="4" t="str">
        <f>IF(AND(I380="Motorvejsstrækning",Inddata!M395=""),"Nej",IF(I380="Motorvejsstrækning",Inddata!M395,"Irrelevant"))</f>
        <v>Irrelevant</v>
      </c>
      <c r="M380" s="4" t="str">
        <f>IF(AND(L380="Ja",Inddata!N395&gt;0,Inddata!N395&lt;1.00000001),Inddata!N395,IF(OR(L380="Nej",L380="Ja"),0,"Irrelevant"))</f>
        <v>Irrelevant</v>
      </c>
      <c r="N380" s="4" t="str">
        <f>IF(AND(OR(I380="Motorvejsstrækning",I380="Frakørselsflettestrækning",I380="Tilkørselsflettestrækning"),Inddata!O395=""),3,IF(AND(OR(I380="Motorvejsstrækning",I380="Frakørselsflettestrækning",I380="Tilkørselsflettestrækning"),Inddata!O395&lt;11,Inddata!O395&gt;-0.00000001),Inddata!O395,"Irrelevant"))</f>
        <v>Irrelevant</v>
      </c>
      <c r="O380" s="4" t="str">
        <f>IF(AND(OR(I380="Motorvejsstrækning",I380="Frakørselsflettestrækning",I380="Tilkørselsflettestrækning",I380="Frakørselsrampe",I380="Tilkørselsrampe"),Inddata!P395=""),0.5,IF(AND(OR(I380="Motorvejsstrækning",I380="Frakørselsflettestrækning",I380="Tilkørselsflettestrækning",I380="Frakørselsrampe",I380="Tilkørselsrampe"),Inddata!P395&gt;-0.00000001,Inddata!P395&lt;11),Inddata!P395,"Irrelevant"))</f>
        <v>Irrelevant</v>
      </c>
      <c r="P380" s="4" t="str">
        <f>IF(AND(OR(I380="Motorvejsstrækning",I380="Frakørselsflettestrækning",I380="Tilkørselsflettestrækning"),Inddata!Q395=""),5,IF(AND(OR(I380="Motorvejsstrækning",I380="Frakørselsflettestrækning",I380="Tilkørselsflettestrækning"),Inddata!Q395&gt;-0.00000001,Inddata!Q395&lt;101),Inddata!Q395,"Irrelevant"))</f>
        <v>Irrelevant</v>
      </c>
      <c r="Q380" s="4" t="str">
        <f>IF(AND(OR(I380="Motorvejsstrækning",I380="Frakørselsflettestrækning",I380="Tilkørselsflettestrækning"),Inddata!R395=""),"Lige",IF(AND(OR(I380="Motorvejsstrækning",I380="Frakørselsflettestrækning",I380="Tilkørselsflettestrækning"),Inddata!R395&gt;10),Inddata!R395,"Irrelevant"))</f>
        <v>Irrelevant</v>
      </c>
      <c r="R380" s="4" t="str">
        <f>IF(Q380="Lige",0,IF(AND(OR(I380="Motorvejsstrækning",I380="Frakørselsflettestrækning",I380="Tilkørselsflettestrækning"),OR(Inddata!S395="",Inddata!S395&gt;(G380*1000))),G380*1000,IF(AND(OR(I380="Motorvejsstrækning",I380="Frakørselsflettestrækning",I380="Tilkørselsflettestrækning"),Inddata!S395&gt;0),Inddata!S395,"Irrelevant")))</f>
        <v>Irrelevant</v>
      </c>
      <c r="S380" s="4" t="str">
        <f>IF(AND(OR(I380="Motorvejsstrækning",I380="Frakørselsflettestrækning",I380="Tilkørselsflettestrækning"),Inddata!T395=""),"Lige",IF(AND(OR(I380="Motorvejsstrækning",I380="Frakørselsflettestrækning",I380="Tilkørselsflettestrækning"),Inddata!T395&gt;10),Inddata!T395,"Irrelevant"))</f>
        <v>Irrelevant</v>
      </c>
      <c r="T380" s="4" t="str">
        <f>IF(S380="Lige",0,IF(R380="Irrelevant","Irrelevant",IF(AND(OR(I380="Motorvejsstrækning",I380="Frakørselsflettestrækning",I380="Tilkørselsflettestrækning"),OR(Inddata!U395="",Inddata!U395&gt;(G380*1000-R380))),G380*1000-R380,IF(AND(OR(I380="Motorvejsstrækning",I380="Frakørselsflettestrækning",I380="Tilkørselsflettestrækning"),Inddata!U395&gt;0),Inddata!U395,"Irrelevant"))))</f>
        <v>Irrelevant</v>
      </c>
      <c r="U380" s="4" t="str">
        <f>IF(AND(OR(I380="Motorvejsstrækning",I380="Frakørselsflettestrækning",I380="Tilkørselsflettestrækning",I380="Frakørselsrampe",I380="Tilkørselsrampe"),Inddata!V395=""),"Nej",IF(OR(I380="Motorvejsstrækning",I380="Frakørselsflettestrækning",I380="Tilkørselsflettestrækning",I380="Frakørselsrampe",I380="Tilkørselsrampe"),Inddata!V395,"Irrelevant"))</f>
        <v>Irrelevant</v>
      </c>
      <c r="V380" s="4" t="str">
        <f>IF(W380="Lige",IF(AND(OR(I380="Frakørselsrampe",I380="Tilkørselsrampe"),Inddata!W395=""),"Lige ruderrampe",IF(OR(I380="Frakørselsrampe",I380="Tilkørselsrampe"),Inddata!W395,"Irrelevant")),"Irrelevant")</f>
        <v>Irrelevant</v>
      </c>
      <c r="W380" s="4" t="str">
        <f>IF(AND(OR(I380="Frakørselsrampe",I380="Tilkørselsrampe"),Inddata!X395=""),"Lige",IF(AND(OR(I380="Frakørselsrampe",I380="Tilkørselsrampe"),Inddata!X395&gt;10),Inddata!X395,"Irrelevant"))</f>
        <v>Irrelevant</v>
      </c>
      <c r="X380" s="4" t="str">
        <f>IF(AND(OR(I380="Frakørselsrampe",I380="Tilkørselsrampe"),OR(Inddata!Y395="",Inddata!Y395&gt;(G380*1000))),G380*1000,IF(AND(OR(I380="Frakørselsrampe",I380="Tilkørselsrampe"),Inddata!Y395&gt;0),Inddata!Y395,"Irrelevant"))</f>
        <v>Irrelevant</v>
      </c>
      <c r="Y380" s="4" t="str">
        <f>IF(AND(I380="Frakørselsrampe",Inddata!Z395=""),95,IF(AND(I380="Tilkørselsrampe",Inddata!Z395=""),45,IF(AND(OR(I380="Frakørselsrampe",I380="Tilkørselsrampe"),Inddata!Z395&gt;4,Inddata!Z395&lt;200),Inddata!Z395,"Irrelevant")))</f>
        <v>Irrelevant</v>
      </c>
      <c r="Z380" s="4" t="str">
        <f>IF(AND(OR(I380="Frakørselsrampe",I380="Tilkørselsrampe"),Inddata!AA395=""),"Lige",IF(AND(OR(I380="Frakørselsrampe",I380="Tilkørselsrampe"),Inddata!AA395&gt;10),Inddata!AA395,"Irrelevant"))</f>
        <v>Irrelevant</v>
      </c>
      <c r="AA380" s="4" t="str">
        <f>IF(X380="Irrelevant","Irrelevant",IF(AND(OR(I380="Frakørselsrampe",I380="Tilkørselsrampe"),OR(Inddata!AB395="",Inddata!AB395&gt;(G380*1000-X380))),G380*1000-X380,IF(AND(OR(I380="Frakørselsrampe",I380="Tilkørselsrampe"),Inddata!AB395&gt;0),Inddata!AB395,"Irrelevant")))</f>
        <v>Irrelevant</v>
      </c>
      <c r="AB380" s="4" t="str">
        <f>IF(AND(I380="Frakørselsrampe",Inddata!AC395=""),60,IF(AND(I380="Tilkørselsrampe",Inddata!AC395=""),80,IF(AND(OR(I380="Frakørselsrampe",I380="Tilkørselsrampe"),Inddata!AC395&gt;4,Inddata!AC395&lt;200),Inddata!AC395,"Irrelevant")))</f>
        <v>Irrelevant</v>
      </c>
      <c r="AC380" s="4" t="str">
        <f>IF(AND(OR(I380="Motorvejsstrækning",I380="Frakørselsflettestrækning",I380="Tilkørselsflettestrækning"),Inddata!AD395=""),"Nej",IF(OR(I380="Motorvejsstrækning",I380="Frakørselsflettestrækning",I380="Tilkørselsflettestrækning"),Inddata!AD395,"Irrelevant"))</f>
        <v>Irrelevant</v>
      </c>
      <c r="AD380" s="4" t="str">
        <f>IF(AND(OR(I380="Motorvejsstrækning",I380="Frakørselsflettestrækning",I380="Tilkørselsflettestrækning"),Inddata!AE395=""),"130 km/t",IF(OR(I380="Motorvejsstrækning",I380="Frakørselsflettestrækning",I380="Tilkørselsflettestrækning"),Inddata!AE395,"Irrelevant"))</f>
        <v>Irrelevant</v>
      </c>
      <c r="AE380" s="4" t="str">
        <f>IF(AND(I380="Tilkørselsflettestrækning",Inddata!AF395=""),"Nej",IF(I380="Tilkørselsflettestrækning",Inddata!AF395,"Irrelevant"))</f>
        <v>Irrelevant</v>
      </c>
      <c r="AF380" s="4" t="str">
        <f>IF(AND(AE380="Ja",Inddata!AG395&gt;0,Inddata!AG395&lt;1.00000001),Inddata!AG395,IF(OR(AE380="Nej",AE380="Ja"),0,"Irrelevant"))</f>
        <v>Irrelevant</v>
      </c>
    </row>
    <row r="381" spans="1:32" x14ac:dyDescent="0.25">
      <c r="A381" s="4" t="str">
        <f>IF(Inddata!A396="","",Inddata!A396)</f>
        <v/>
      </c>
      <c r="B381" s="4" t="str">
        <f>IF(Inddata!B396="","",Inddata!B396)</f>
        <v/>
      </c>
      <c r="C381" s="4" t="str">
        <f>IF(Inddata!C396="","",Inddata!C396)</f>
        <v/>
      </c>
      <c r="D381" s="4" t="str">
        <f>IF(Inddata!D396="","",Inddata!D396)</f>
        <v/>
      </c>
      <c r="E381" s="4" t="str">
        <f>IF(Inddata!E396="","",Inddata!E396)</f>
        <v/>
      </c>
      <c r="F381" s="4" t="str">
        <f>IF(Inddata!F396="","",Inddata!F396)</f>
        <v/>
      </c>
      <c r="G381" s="4">
        <f>IF(Inddata!G396="","",Inddata!G396)</f>
        <v>0</v>
      </c>
      <c r="H381" s="4" t="str">
        <f>IF(Inddata!H396&gt;0.5,Inddata!H396,"")</f>
        <v/>
      </c>
      <c r="I381" s="4" t="str">
        <f>IF(Inddata!I396="","",Inddata!I396)</f>
        <v/>
      </c>
      <c r="J381" s="4" t="str">
        <f>IF(AND(OR(I381="Motorvejsstrækning",I381="Frakørselsflettestrækning",I381="Tilkørselsflettestrækning"),Inddata!K396=""),2,IF(AND(OR(I381="Motorvejsstrækning",I381="Frakørselsflettestrækning",I381="Tilkørselsflettestrækning"),Inddata!K396&gt;0.5,Inddata!K396&lt;21),Inddata!K396,"Irrelevant"))</f>
        <v>Irrelevant</v>
      </c>
      <c r="K381" s="4" t="str">
        <f>IF(AND(OR(I381="Motorvejsstrækning",I381="Frakørselsflettestrækning",I381="Tilkørselsflettestrækning",I381="Frakørselsrampe",I381="Tilkørselsrampe"),Inddata!L396=""),3.5,IF(AND(OR(I381="Motorvejsstrækning",I381="Frakørselsflettestrækning",I381="Tilkørselsflettestrækning",I381="Frakørselsrampe",I381="Tilkørselsrampe"),Inddata!L396&gt;1.5,Inddata!L396&lt;11),Inddata!L396,"Irrelevant"))</f>
        <v>Irrelevant</v>
      </c>
      <c r="L381" s="4" t="str">
        <f>IF(AND(I381="Motorvejsstrækning",Inddata!M396=""),"Nej",IF(I381="Motorvejsstrækning",Inddata!M396,"Irrelevant"))</f>
        <v>Irrelevant</v>
      </c>
      <c r="M381" s="4" t="str">
        <f>IF(AND(L381="Ja",Inddata!N396&gt;0,Inddata!N396&lt;1.00000001),Inddata!N396,IF(OR(L381="Nej",L381="Ja"),0,"Irrelevant"))</f>
        <v>Irrelevant</v>
      </c>
      <c r="N381" s="4" t="str">
        <f>IF(AND(OR(I381="Motorvejsstrækning",I381="Frakørselsflettestrækning",I381="Tilkørselsflettestrækning"),Inddata!O396=""),3,IF(AND(OR(I381="Motorvejsstrækning",I381="Frakørselsflettestrækning",I381="Tilkørselsflettestrækning"),Inddata!O396&lt;11,Inddata!O396&gt;-0.00000001),Inddata!O396,"Irrelevant"))</f>
        <v>Irrelevant</v>
      </c>
      <c r="O381" s="4" t="str">
        <f>IF(AND(OR(I381="Motorvejsstrækning",I381="Frakørselsflettestrækning",I381="Tilkørselsflettestrækning",I381="Frakørselsrampe",I381="Tilkørselsrampe"),Inddata!P396=""),0.5,IF(AND(OR(I381="Motorvejsstrækning",I381="Frakørselsflettestrækning",I381="Tilkørselsflettestrækning",I381="Frakørselsrampe",I381="Tilkørselsrampe"),Inddata!P396&gt;-0.00000001,Inddata!P396&lt;11),Inddata!P396,"Irrelevant"))</f>
        <v>Irrelevant</v>
      </c>
      <c r="P381" s="4" t="str">
        <f>IF(AND(OR(I381="Motorvejsstrækning",I381="Frakørselsflettestrækning",I381="Tilkørselsflettestrækning"),Inddata!Q396=""),5,IF(AND(OR(I381="Motorvejsstrækning",I381="Frakørselsflettestrækning",I381="Tilkørselsflettestrækning"),Inddata!Q396&gt;-0.00000001,Inddata!Q396&lt;101),Inddata!Q396,"Irrelevant"))</f>
        <v>Irrelevant</v>
      </c>
      <c r="Q381" s="4" t="str">
        <f>IF(AND(OR(I381="Motorvejsstrækning",I381="Frakørselsflettestrækning",I381="Tilkørselsflettestrækning"),Inddata!R396=""),"Lige",IF(AND(OR(I381="Motorvejsstrækning",I381="Frakørselsflettestrækning",I381="Tilkørselsflettestrækning"),Inddata!R396&gt;10),Inddata!R396,"Irrelevant"))</f>
        <v>Irrelevant</v>
      </c>
      <c r="R381" s="4" t="str">
        <f>IF(Q381="Lige",0,IF(AND(OR(I381="Motorvejsstrækning",I381="Frakørselsflettestrækning",I381="Tilkørselsflettestrækning"),OR(Inddata!S396="",Inddata!S396&gt;(G381*1000))),G381*1000,IF(AND(OR(I381="Motorvejsstrækning",I381="Frakørselsflettestrækning",I381="Tilkørselsflettestrækning"),Inddata!S396&gt;0),Inddata!S396,"Irrelevant")))</f>
        <v>Irrelevant</v>
      </c>
      <c r="S381" s="4" t="str">
        <f>IF(AND(OR(I381="Motorvejsstrækning",I381="Frakørselsflettestrækning",I381="Tilkørselsflettestrækning"),Inddata!T396=""),"Lige",IF(AND(OR(I381="Motorvejsstrækning",I381="Frakørselsflettestrækning",I381="Tilkørselsflettestrækning"),Inddata!T396&gt;10),Inddata!T396,"Irrelevant"))</f>
        <v>Irrelevant</v>
      </c>
      <c r="T381" s="4" t="str">
        <f>IF(S381="Lige",0,IF(R381="Irrelevant","Irrelevant",IF(AND(OR(I381="Motorvejsstrækning",I381="Frakørselsflettestrækning",I381="Tilkørselsflettestrækning"),OR(Inddata!U396="",Inddata!U396&gt;(G381*1000-R381))),G381*1000-R381,IF(AND(OR(I381="Motorvejsstrækning",I381="Frakørselsflettestrækning",I381="Tilkørselsflettestrækning"),Inddata!U396&gt;0),Inddata!U396,"Irrelevant"))))</f>
        <v>Irrelevant</v>
      </c>
      <c r="U381" s="4" t="str">
        <f>IF(AND(OR(I381="Motorvejsstrækning",I381="Frakørselsflettestrækning",I381="Tilkørselsflettestrækning",I381="Frakørselsrampe",I381="Tilkørselsrampe"),Inddata!V396=""),"Nej",IF(OR(I381="Motorvejsstrækning",I381="Frakørselsflettestrækning",I381="Tilkørselsflettestrækning",I381="Frakørselsrampe",I381="Tilkørselsrampe"),Inddata!V396,"Irrelevant"))</f>
        <v>Irrelevant</v>
      </c>
      <c r="V381" s="4" t="str">
        <f>IF(W381="Lige",IF(AND(OR(I381="Frakørselsrampe",I381="Tilkørselsrampe"),Inddata!W396=""),"Lige ruderrampe",IF(OR(I381="Frakørselsrampe",I381="Tilkørselsrampe"),Inddata!W396,"Irrelevant")),"Irrelevant")</f>
        <v>Irrelevant</v>
      </c>
      <c r="W381" s="4" t="str">
        <f>IF(AND(OR(I381="Frakørselsrampe",I381="Tilkørselsrampe"),Inddata!X396=""),"Lige",IF(AND(OR(I381="Frakørselsrampe",I381="Tilkørselsrampe"),Inddata!X396&gt;10),Inddata!X396,"Irrelevant"))</f>
        <v>Irrelevant</v>
      </c>
      <c r="X381" s="4" t="str">
        <f>IF(AND(OR(I381="Frakørselsrampe",I381="Tilkørselsrampe"),OR(Inddata!Y396="",Inddata!Y396&gt;(G381*1000))),G381*1000,IF(AND(OR(I381="Frakørselsrampe",I381="Tilkørselsrampe"),Inddata!Y396&gt;0),Inddata!Y396,"Irrelevant"))</f>
        <v>Irrelevant</v>
      </c>
      <c r="Y381" s="4" t="str">
        <f>IF(AND(I381="Frakørselsrampe",Inddata!Z396=""),95,IF(AND(I381="Tilkørselsrampe",Inddata!Z396=""),45,IF(AND(OR(I381="Frakørselsrampe",I381="Tilkørselsrampe"),Inddata!Z396&gt;4,Inddata!Z396&lt;200),Inddata!Z396,"Irrelevant")))</f>
        <v>Irrelevant</v>
      </c>
      <c r="Z381" s="4" t="str">
        <f>IF(AND(OR(I381="Frakørselsrampe",I381="Tilkørselsrampe"),Inddata!AA396=""),"Lige",IF(AND(OR(I381="Frakørselsrampe",I381="Tilkørselsrampe"),Inddata!AA396&gt;10),Inddata!AA396,"Irrelevant"))</f>
        <v>Irrelevant</v>
      </c>
      <c r="AA381" s="4" t="str">
        <f>IF(X381="Irrelevant","Irrelevant",IF(AND(OR(I381="Frakørselsrampe",I381="Tilkørselsrampe"),OR(Inddata!AB396="",Inddata!AB396&gt;(G381*1000-X381))),G381*1000-X381,IF(AND(OR(I381="Frakørselsrampe",I381="Tilkørselsrampe"),Inddata!AB396&gt;0),Inddata!AB396,"Irrelevant")))</f>
        <v>Irrelevant</v>
      </c>
      <c r="AB381" s="4" t="str">
        <f>IF(AND(I381="Frakørselsrampe",Inddata!AC396=""),60,IF(AND(I381="Tilkørselsrampe",Inddata!AC396=""),80,IF(AND(OR(I381="Frakørselsrampe",I381="Tilkørselsrampe"),Inddata!AC396&gt;4,Inddata!AC396&lt;200),Inddata!AC396,"Irrelevant")))</f>
        <v>Irrelevant</v>
      </c>
      <c r="AC381" s="4" t="str">
        <f>IF(AND(OR(I381="Motorvejsstrækning",I381="Frakørselsflettestrækning",I381="Tilkørselsflettestrækning"),Inddata!AD396=""),"Nej",IF(OR(I381="Motorvejsstrækning",I381="Frakørselsflettestrækning",I381="Tilkørselsflettestrækning"),Inddata!AD396,"Irrelevant"))</f>
        <v>Irrelevant</v>
      </c>
      <c r="AD381" s="4" t="str">
        <f>IF(AND(OR(I381="Motorvejsstrækning",I381="Frakørselsflettestrækning",I381="Tilkørselsflettestrækning"),Inddata!AE396=""),"130 km/t",IF(OR(I381="Motorvejsstrækning",I381="Frakørselsflettestrækning",I381="Tilkørselsflettestrækning"),Inddata!AE396,"Irrelevant"))</f>
        <v>Irrelevant</v>
      </c>
      <c r="AE381" s="4" t="str">
        <f>IF(AND(I381="Tilkørselsflettestrækning",Inddata!AF396=""),"Nej",IF(I381="Tilkørselsflettestrækning",Inddata!AF396,"Irrelevant"))</f>
        <v>Irrelevant</v>
      </c>
      <c r="AF381" s="4" t="str">
        <f>IF(AND(AE381="Ja",Inddata!AG396&gt;0,Inddata!AG396&lt;1.00000001),Inddata!AG396,IF(OR(AE381="Nej",AE381="Ja"),0,"Irrelevant"))</f>
        <v>Irrelevant</v>
      </c>
    </row>
    <row r="382" spans="1:32" x14ac:dyDescent="0.25">
      <c r="A382" s="4" t="str">
        <f>IF(Inddata!A397="","",Inddata!A397)</f>
        <v/>
      </c>
      <c r="B382" s="4" t="str">
        <f>IF(Inddata!B397="","",Inddata!B397)</f>
        <v/>
      </c>
      <c r="C382" s="4" t="str">
        <f>IF(Inddata!C397="","",Inddata!C397)</f>
        <v/>
      </c>
      <c r="D382" s="4" t="str">
        <f>IF(Inddata!D397="","",Inddata!D397)</f>
        <v/>
      </c>
      <c r="E382" s="4" t="str">
        <f>IF(Inddata!E397="","",Inddata!E397)</f>
        <v/>
      </c>
      <c r="F382" s="4" t="str">
        <f>IF(Inddata!F397="","",Inddata!F397)</f>
        <v/>
      </c>
      <c r="G382" s="4">
        <f>IF(Inddata!G397="","",Inddata!G397)</f>
        <v>0</v>
      </c>
      <c r="H382" s="4" t="str">
        <f>IF(Inddata!H397&gt;0.5,Inddata!H397,"")</f>
        <v/>
      </c>
      <c r="I382" s="4" t="str">
        <f>IF(Inddata!I397="","",Inddata!I397)</f>
        <v/>
      </c>
      <c r="J382" s="4" t="str">
        <f>IF(AND(OR(I382="Motorvejsstrækning",I382="Frakørselsflettestrækning",I382="Tilkørselsflettestrækning"),Inddata!K397=""),2,IF(AND(OR(I382="Motorvejsstrækning",I382="Frakørselsflettestrækning",I382="Tilkørselsflettestrækning"),Inddata!K397&gt;0.5,Inddata!K397&lt;21),Inddata!K397,"Irrelevant"))</f>
        <v>Irrelevant</v>
      </c>
      <c r="K382" s="4" t="str">
        <f>IF(AND(OR(I382="Motorvejsstrækning",I382="Frakørselsflettestrækning",I382="Tilkørselsflettestrækning",I382="Frakørselsrampe",I382="Tilkørselsrampe"),Inddata!L397=""),3.5,IF(AND(OR(I382="Motorvejsstrækning",I382="Frakørselsflettestrækning",I382="Tilkørselsflettestrækning",I382="Frakørselsrampe",I382="Tilkørselsrampe"),Inddata!L397&gt;1.5,Inddata!L397&lt;11),Inddata!L397,"Irrelevant"))</f>
        <v>Irrelevant</v>
      </c>
      <c r="L382" s="4" t="str">
        <f>IF(AND(I382="Motorvejsstrækning",Inddata!M397=""),"Nej",IF(I382="Motorvejsstrækning",Inddata!M397,"Irrelevant"))</f>
        <v>Irrelevant</v>
      </c>
      <c r="M382" s="4" t="str">
        <f>IF(AND(L382="Ja",Inddata!N397&gt;0,Inddata!N397&lt;1.00000001),Inddata!N397,IF(OR(L382="Nej",L382="Ja"),0,"Irrelevant"))</f>
        <v>Irrelevant</v>
      </c>
      <c r="N382" s="4" t="str">
        <f>IF(AND(OR(I382="Motorvejsstrækning",I382="Frakørselsflettestrækning",I382="Tilkørselsflettestrækning"),Inddata!O397=""),3,IF(AND(OR(I382="Motorvejsstrækning",I382="Frakørselsflettestrækning",I382="Tilkørselsflettestrækning"),Inddata!O397&lt;11,Inddata!O397&gt;-0.00000001),Inddata!O397,"Irrelevant"))</f>
        <v>Irrelevant</v>
      </c>
      <c r="O382" s="4" t="str">
        <f>IF(AND(OR(I382="Motorvejsstrækning",I382="Frakørselsflettestrækning",I382="Tilkørselsflettestrækning",I382="Frakørselsrampe",I382="Tilkørselsrampe"),Inddata!P397=""),0.5,IF(AND(OR(I382="Motorvejsstrækning",I382="Frakørselsflettestrækning",I382="Tilkørselsflettestrækning",I382="Frakørselsrampe",I382="Tilkørselsrampe"),Inddata!P397&gt;-0.00000001,Inddata!P397&lt;11),Inddata!P397,"Irrelevant"))</f>
        <v>Irrelevant</v>
      </c>
      <c r="P382" s="4" t="str">
        <f>IF(AND(OR(I382="Motorvejsstrækning",I382="Frakørselsflettestrækning",I382="Tilkørselsflettestrækning"),Inddata!Q397=""),5,IF(AND(OR(I382="Motorvejsstrækning",I382="Frakørselsflettestrækning",I382="Tilkørselsflettestrækning"),Inddata!Q397&gt;-0.00000001,Inddata!Q397&lt;101),Inddata!Q397,"Irrelevant"))</f>
        <v>Irrelevant</v>
      </c>
      <c r="Q382" s="4" t="str">
        <f>IF(AND(OR(I382="Motorvejsstrækning",I382="Frakørselsflettestrækning",I382="Tilkørselsflettestrækning"),Inddata!R397=""),"Lige",IF(AND(OR(I382="Motorvejsstrækning",I382="Frakørselsflettestrækning",I382="Tilkørselsflettestrækning"),Inddata!R397&gt;10),Inddata!R397,"Irrelevant"))</f>
        <v>Irrelevant</v>
      </c>
      <c r="R382" s="4" t="str">
        <f>IF(Q382="Lige",0,IF(AND(OR(I382="Motorvejsstrækning",I382="Frakørselsflettestrækning",I382="Tilkørselsflettestrækning"),OR(Inddata!S397="",Inddata!S397&gt;(G382*1000))),G382*1000,IF(AND(OR(I382="Motorvejsstrækning",I382="Frakørselsflettestrækning",I382="Tilkørselsflettestrækning"),Inddata!S397&gt;0),Inddata!S397,"Irrelevant")))</f>
        <v>Irrelevant</v>
      </c>
      <c r="S382" s="4" t="str">
        <f>IF(AND(OR(I382="Motorvejsstrækning",I382="Frakørselsflettestrækning",I382="Tilkørselsflettestrækning"),Inddata!T397=""),"Lige",IF(AND(OR(I382="Motorvejsstrækning",I382="Frakørselsflettestrækning",I382="Tilkørselsflettestrækning"),Inddata!T397&gt;10),Inddata!T397,"Irrelevant"))</f>
        <v>Irrelevant</v>
      </c>
      <c r="T382" s="4" t="str">
        <f>IF(S382="Lige",0,IF(R382="Irrelevant","Irrelevant",IF(AND(OR(I382="Motorvejsstrækning",I382="Frakørselsflettestrækning",I382="Tilkørselsflettestrækning"),OR(Inddata!U397="",Inddata!U397&gt;(G382*1000-R382))),G382*1000-R382,IF(AND(OR(I382="Motorvejsstrækning",I382="Frakørselsflettestrækning",I382="Tilkørselsflettestrækning"),Inddata!U397&gt;0),Inddata!U397,"Irrelevant"))))</f>
        <v>Irrelevant</v>
      </c>
      <c r="U382" s="4" t="str">
        <f>IF(AND(OR(I382="Motorvejsstrækning",I382="Frakørselsflettestrækning",I382="Tilkørselsflettestrækning",I382="Frakørselsrampe",I382="Tilkørselsrampe"),Inddata!V397=""),"Nej",IF(OR(I382="Motorvejsstrækning",I382="Frakørselsflettestrækning",I382="Tilkørselsflettestrækning",I382="Frakørselsrampe",I382="Tilkørselsrampe"),Inddata!V397,"Irrelevant"))</f>
        <v>Irrelevant</v>
      </c>
      <c r="V382" s="4" t="str">
        <f>IF(W382="Lige",IF(AND(OR(I382="Frakørselsrampe",I382="Tilkørselsrampe"),Inddata!W397=""),"Lige ruderrampe",IF(OR(I382="Frakørselsrampe",I382="Tilkørselsrampe"),Inddata!W397,"Irrelevant")),"Irrelevant")</f>
        <v>Irrelevant</v>
      </c>
      <c r="W382" s="4" t="str">
        <f>IF(AND(OR(I382="Frakørselsrampe",I382="Tilkørselsrampe"),Inddata!X397=""),"Lige",IF(AND(OR(I382="Frakørselsrampe",I382="Tilkørselsrampe"),Inddata!X397&gt;10),Inddata!X397,"Irrelevant"))</f>
        <v>Irrelevant</v>
      </c>
      <c r="X382" s="4" t="str">
        <f>IF(AND(OR(I382="Frakørselsrampe",I382="Tilkørselsrampe"),OR(Inddata!Y397="",Inddata!Y397&gt;(G382*1000))),G382*1000,IF(AND(OR(I382="Frakørselsrampe",I382="Tilkørselsrampe"),Inddata!Y397&gt;0),Inddata!Y397,"Irrelevant"))</f>
        <v>Irrelevant</v>
      </c>
      <c r="Y382" s="4" t="str">
        <f>IF(AND(I382="Frakørselsrampe",Inddata!Z397=""),95,IF(AND(I382="Tilkørselsrampe",Inddata!Z397=""),45,IF(AND(OR(I382="Frakørselsrampe",I382="Tilkørselsrampe"),Inddata!Z397&gt;4,Inddata!Z397&lt;200),Inddata!Z397,"Irrelevant")))</f>
        <v>Irrelevant</v>
      </c>
      <c r="Z382" s="4" t="str">
        <f>IF(AND(OR(I382="Frakørselsrampe",I382="Tilkørselsrampe"),Inddata!AA397=""),"Lige",IF(AND(OR(I382="Frakørselsrampe",I382="Tilkørselsrampe"),Inddata!AA397&gt;10),Inddata!AA397,"Irrelevant"))</f>
        <v>Irrelevant</v>
      </c>
      <c r="AA382" s="4" t="str">
        <f>IF(X382="Irrelevant","Irrelevant",IF(AND(OR(I382="Frakørselsrampe",I382="Tilkørselsrampe"),OR(Inddata!AB397="",Inddata!AB397&gt;(G382*1000-X382))),G382*1000-X382,IF(AND(OR(I382="Frakørselsrampe",I382="Tilkørselsrampe"),Inddata!AB397&gt;0),Inddata!AB397,"Irrelevant")))</f>
        <v>Irrelevant</v>
      </c>
      <c r="AB382" s="4" t="str">
        <f>IF(AND(I382="Frakørselsrampe",Inddata!AC397=""),60,IF(AND(I382="Tilkørselsrampe",Inddata!AC397=""),80,IF(AND(OR(I382="Frakørselsrampe",I382="Tilkørselsrampe"),Inddata!AC397&gt;4,Inddata!AC397&lt;200),Inddata!AC397,"Irrelevant")))</f>
        <v>Irrelevant</v>
      </c>
      <c r="AC382" s="4" t="str">
        <f>IF(AND(OR(I382="Motorvejsstrækning",I382="Frakørselsflettestrækning",I382="Tilkørselsflettestrækning"),Inddata!AD397=""),"Nej",IF(OR(I382="Motorvejsstrækning",I382="Frakørselsflettestrækning",I382="Tilkørselsflettestrækning"),Inddata!AD397,"Irrelevant"))</f>
        <v>Irrelevant</v>
      </c>
      <c r="AD382" s="4" t="str">
        <f>IF(AND(OR(I382="Motorvejsstrækning",I382="Frakørselsflettestrækning",I382="Tilkørselsflettestrækning"),Inddata!AE397=""),"130 km/t",IF(OR(I382="Motorvejsstrækning",I382="Frakørselsflettestrækning",I382="Tilkørselsflettestrækning"),Inddata!AE397,"Irrelevant"))</f>
        <v>Irrelevant</v>
      </c>
      <c r="AE382" s="4" t="str">
        <f>IF(AND(I382="Tilkørselsflettestrækning",Inddata!AF397=""),"Nej",IF(I382="Tilkørselsflettestrækning",Inddata!AF397,"Irrelevant"))</f>
        <v>Irrelevant</v>
      </c>
      <c r="AF382" s="4" t="str">
        <f>IF(AND(AE382="Ja",Inddata!AG397&gt;0,Inddata!AG397&lt;1.00000001),Inddata!AG397,IF(OR(AE382="Nej",AE382="Ja"),0,"Irrelevant"))</f>
        <v>Irrelevant</v>
      </c>
    </row>
    <row r="383" spans="1:32" x14ac:dyDescent="0.25">
      <c r="A383" s="4" t="str">
        <f>IF(Inddata!A398="","",Inddata!A398)</f>
        <v/>
      </c>
      <c r="B383" s="4" t="str">
        <f>IF(Inddata!B398="","",Inddata!B398)</f>
        <v/>
      </c>
      <c r="C383" s="4" t="str">
        <f>IF(Inddata!C398="","",Inddata!C398)</f>
        <v/>
      </c>
      <c r="D383" s="4" t="str">
        <f>IF(Inddata!D398="","",Inddata!D398)</f>
        <v/>
      </c>
      <c r="E383" s="4" t="str">
        <f>IF(Inddata!E398="","",Inddata!E398)</f>
        <v/>
      </c>
      <c r="F383" s="4" t="str">
        <f>IF(Inddata!F398="","",Inddata!F398)</f>
        <v/>
      </c>
      <c r="G383" s="4">
        <f>IF(Inddata!G398="","",Inddata!G398)</f>
        <v>0</v>
      </c>
      <c r="H383" s="4" t="str">
        <f>IF(Inddata!H398&gt;0.5,Inddata!H398,"")</f>
        <v/>
      </c>
      <c r="I383" s="4" t="str">
        <f>IF(Inddata!I398="","",Inddata!I398)</f>
        <v/>
      </c>
      <c r="J383" s="4" t="str">
        <f>IF(AND(OR(I383="Motorvejsstrækning",I383="Frakørselsflettestrækning",I383="Tilkørselsflettestrækning"),Inddata!K398=""),2,IF(AND(OR(I383="Motorvejsstrækning",I383="Frakørselsflettestrækning",I383="Tilkørselsflettestrækning"),Inddata!K398&gt;0.5,Inddata!K398&lt;21),Inddata!K398,"Irrelevant"))</f>
        <v>Irrelevant</v>
      </c>
      <c r="K383" s="4" t="str">
        <f>IF(AND(OR(I383="Motorvejsstrækning",I383="Frakørselsflettestrækning",I383="Tilkørselsflettestrækning",I383="Frakørselsrampe",I383="Tilkørselsrampe"),Inddata!L398=""),3.5,IF(AND(OR(I383="Motorvejsstrækning",I383="Frakørselsflettestrækning",I383="Tilkørselsflettestrækning",I383="Frakørselsrampe",I383="Tilkørselsrampe"),Inddata!L398&gt;1.5,Inddata!L398&lt;11),Inddata!L398,"Irrelevant"))</f>
        <v>Irrelevant</v>
      </c>
      <c r="L383" s="4" t="str">
        <f>IF(AND(I383="Motorvejsstrækning",Inddata!M398=""),"Nej",IF(I383="Motorvejsstrækning",Inddata!M398,"Irrelevant"))</f>
        <v>Irrelevant</v>
      </c>
      <c r="M383" s="4" t="str">
        <f>IF(AND(L383="Ja",Inddata!N398&gt;0,Inddata!N398&lt;1.00000001),Inddata!N398,IF(OR(L383="Nej",L383="Ja"),0,"Irrelevant"))</f>
        <v>Irrelevant</v>
      </c>
      <c r="N383" s="4" t="str">
        <f>IF(AND(OR(I383="Motorvejsstrækning",I383="Frakørselsflettestrækning",I383="Tilkørselsflettestrækning"),Inddata!O398=""),3,IF(AND(OR(I383="Motorvejsstrækning",I383="Frakørselsflettestrækning",I383="Tilkørselsflettestrækning"),Inddata!O398&lt;11,Inddata!O398&gt;-0.00000001),Inddata!O398,"Irrelevant"))</f>
        <v>Irrelevant</v>
      </c>
      <c r="O383" s="4" t="str">
        <f>IF(AND(OR(I383="Motorvejsstrækning",I383="Frakørselsflettestrækning",I383="Tilkørselsflettestrækning",I383="Frakørselsrampe",I383="Tilkørselsrampe"),Inddata!P398=""),0.5,IF(AND(OR(I383="Motorvejsstrækning",I383="Frakørselsflettestrækning",I383="Tilkørselsflettestrækning",I383="Frakørselsrampe",I383="Tilkørselsrampe"),Inddata!P398&gt;-0.00000001,Inddata!P398&lt;11),Inddata!P398,"Irrelevant"))</f>
        <v>Irrelevant</v>
      </c>
      <c r="P383" s="4" t="str">
        <f>IF(AND(OR(I383="Motorvejsstrækning",I383="Frakørselsflettestrækning",I383="Tilkørselsflettestrækning"),Inddata!Q398=""),5,IF(AND(OR(I383="Motorvejsstrækning",I383="Frakørselsflettestrækning",I383="Tilkørselsflettestrækning"),Inddata!Q398&gt;-0.00000001,Inddata!Q398&lt;101),Inddata!Q398,"Irrelevant"))</f>
        <v>Irrelevant</v>
      </c>
      <c r="Q383" s="4" t="str">
        <f>IF(AND(OR(I383="Motorvejsstrækning",I383="Frakørselsflettestrækning",I383="Tilkørselsflettestrækning"),Inddata!R398=""),"Lige",IF(AND(OR(I383="Motorvejsstrækning",I383="Frakørselsflettestrækning",I383="Tilkørselsflettestrækning"),Inddata!R398&gt;10),Inddata!R398,"Irrelevant"))</f>
        <v>Irrelevant</v>
      </c>
      <c r="R383" s="4" t="str">
        <f>IF(Q383="Lige",0,IF(AND(OR(I383="Motorvejsstrækning",I383="Frakørselsflettestrækning",I383="Tilkørselsflettestrækning"),OR(Inddata!S398="",Inddata!S398&gt;(G383*1000))),G383*1000,IF(AND(OR(I383="Motorvejsstrækning",I383="Frakørselsflettestrækning",I383="Tilkørselsflettestrækning"),Inddata!S398&gt;0),Inddata!S398,"Irrelevant")))</f>
        <v>Irrelevant</v>
      </c>
      <c r="S383" s="4" t="str">
        <f>IF(AND(OR(I383="Motorvejsstrækning",I383="Frakørselsflettestrækning",I383="Tilkørselsflettestrækning"),Inddata!T398=""),"Lige",IF(AND(OR(I383="Motorvejsstrækning",I383="Frakørselsflettestrækning",I383="Tilkørselsflettestrækning"),Inddata!T398&gt;10),Inddata!T398,"Irrelevant"))</f>
        <v>Irrelevant</v>
      </c>
      <c r="T383" s="4" t="str">
        <f>IF(S383="Lige",0,IF(R383="Irrelevant","Irrelevant",IF(AND(OR(I383="Motorvejsstrækning",I383="Frakørselsflettestrækning",I383="Tilkørselsflettestrækning"),OR(Inddata!U398="",Inddata!U398&gt;(G383*1000-R383))),G383*1000-R383,IF(AND(OR(I383="Motorvejsstrækning",I383="Frakørselsflettestrækning",I383="Tilkørselsflettestrækning"),Inddata!U398&gt;0),Inddata!U398,"Irrelevant"))))</f>
        <v>Irrelevant</v>
      </c>
      <c r="U383" s="4" t="str">
        <f>IF(AND(OR(I383="Motorvejsstrækning",I383="Frakørselsflettestrækning",I383="Tilkørselsflettestrækning",I383="Frakørselsrampe",I383="Tilkørselsrampe"),Inddata!V398=""),"Nej",IF(OR(I383="Motorvejsstrækning",I383="Frakørselsflettestrækning",I383="Tilkørselsflettestrækning",I383="Frakørselsrampe",I383="Tilkørselsrampe"),Inddata!V398,"Irrelevant"))</f>
        <v>Irrelevant</v>
      </c>
      <c r="V383" s="4" t="str">
        <f>IF(W383="Lige",IF(AND(OR(I383="Frakørselsrampe",I383="Tilkørselsrampe"),Inddata!W398=""),"Lige ruderrampe",IF(OR(I383="Frakørselsrampe",I383="Tilkørselsrampe"),Inddata!W398,"Irrelevant")),"Irrelevant")</f>
        <v>Irrelevant</v>
      </c>
      <c r="W383" s="4" t="str">
        <f>IF(AND(OR(I383="Frakørselsrampe",I383="Tilkørselsrampe"),Inddata!X398=""),"Lige",IF(AND(OR(I383="Frakørselsrampe",I383="Tilkørselsrampe"),Inddata!X398&gt;10),Inddata!X398,"Irrelevant"))</f>
        <v>Irrelevant</v>
      </c>
      <c r="X383" s="4" t="str">
        <f>IF(AND(OR(I383="Frakørselsrampe",I383="Tilkørselsrampe"),OR(Inddata!Y398="",Inddata!Y398&gt;(G383*1000))),G383*1000,IF(AND(OR(I383="Frakørselsrampe",I383="Tilkørselsrampe"),Inddata!Y398&gt;0),Inddata!Y398,"Irrelevant"))</f>
        <v>Irrelevant</v>
      </c>
      <c r="Y383" s="4" t="str">
        <f>IF(AND(I383="Frakørselsrampe",Inddata!Z398=""),95,IF(AND(I383="Tilkørselsrampe",Inddata!Z398=""),45,IF(AND(OR(I383="Frakørselsrampe",I383="Tilkørselsrampe"),Inddata!Z398&gt;4,Inddata!Z398&lt;200),Inddata!Z398,"Irrelevant")))</f>
        <v>Irrelevant</v>
      </c>
      <c r="Z383" s="4" t="str">
        <f>IF(AND(OR(I383="Frakørselsrampe",I383="Tilkørselsrampe"),Inddata!AA398=""),"Lige",IF(AND(OR(I383="Frakørselsrampe",I383="Tilkørselsrampe"),Inddata!AA398&gt;10),Inddata!AA398,"Irrelevant"))</f>
        <v>Irrelevant</v>
      </c>
      <c r="AA383" s="4" t="str">
        <f>IF(X383="Irrelevant","Irrelevant",IF(AND(OR(I383="Frakørselsrampe",I383="Tilkørselsrampe"),OR(Inddata!AB398="",Inddata!AB398&gt;(G383*1000-X383))),G383*1000-X383,IF(AND(OR(I383="Frakørselsrampe",I383="Tilkørselsrampe"),Inddata!AB398&gt;0),Inddata!AB398,"Irrelevant")))</f>
        <v>Irrelevant</v>
      </c>
      <c r="AB383" s="4" t="str">
        <f>IF(AND(I383="Frakørselsrampe",Inddata!AC398=""),60,IF(AND(I383="Tilkørselsrampe",Inddata!AC398=""),80,IF(AND(OR(I383="Frakørselsrampe",I383="Tilkørselsrampe"),Inddata!AC398&gt;4,Inddata!AC398&lt;200),Inddata!AC398,"Irrelevant")))</f>
        <v>Irrelevant</v>
      </c>
      <c r="AC383" s="4" t="str">
        <f>IF(AND(OR(I383="Motorvejsstrækning",I383="Frakørselsflettestrækning",I383="Tilkørselsflettestrækning"),Inddata!AD398=""),"Nej",IF(OR(I383="Motorvejsstrækning",I383="Frakørselsflettestrækning",I383="Tilkørselsflettestrækning"),Inddata!AD398,"Irrelevant"))</f>
        <v>Irrelevant</v>
      </c>
      <c r="AD383" s="4" t="str">
        <f>IF(AND(OR(I383="Motorvejsstrækning",I383="Frakørselsflettestrækning",I383="Tilkørselsflettestrækning"),Inddata!AE398=""),"130 km/t",IF(OR(I383="Motorvejsstrækning",I383="Frakørselsflettestrækning",I383="Tilkørselsflettestrækning"),Inddata!AE398,"Irrelevant"))</f>
        <v>Irrelevant</v>
      </c>
      <c r="AE383" s="4" t="str">
        <f>IF(AND(I383="Tilkørselsflettestrækning",Inddata!AF398=""),"Nej",IF(I383="Tilkørselsflettestrækning",Inddata!AF398,"Irrelevant"))</f>
        <v>Irrelevant</v>
      </c>
      <c r="AF383" s="4" t="str">
        <f>IF(AND(AE383="Ja",Inddata!AG398&gt;0,Inddata!AG398&lt;1.00000001),Inddata!AG398,IF(OR(AE383="Nej",AE383="Ja"),0,"Irrelevant"))</f>
        <v>Irrelevant</v>
      </c>
    </row>
    <row r="384" spans="1:32" x14ac:dyDescent="0.25">
      <c r="A384" s="4" t="str">
        <f>IF(Inddata!A399="","",Inddata!A399)</f>
        <v/>
      </c>
      <c r="B384" s="4" t="str">
        <f>IF(Inddata!B399="","",Inddata!B399)</f>
        <v/>
      </c>
      <c r="C384" s="4" t="str">
        <f>IF(Inddata!C399="","",Inddata!C399)</f>
        <v/>
      </c>
      <c r="D384" s="4" t="str">
        <f>IF(Inddata!D399="","",Inddata!D399)</f>
        <v/>
      </c>
      <c r="E384" s="4" t="str">
        <f>IF(Inddata!E399="","",Inddata!E399)</f>
        <v/>
      </c>
      <c r="F384" s="4" t="str">
        <f>IF(Inddata!F399="","",Inddata!F399)</f>
        <v/>
      </c>
      <c r="G384" s="4">
        <f>IF(Inddata!G399="","",Inddata!G399)</f>
        <v>0</v>
      </c>
      <c r="H384" s="4" t="str">
        <f>IF(Inddata!H399&gt;0.5,Inddata!H399,"")</f>
        <v/>
      </c>
      <c r="I384" s="4" t="str">
        <f>IF(Inddata!I399="","",Inddata!I399)</f>
        <v/>
      </c>
      <c r="J384" s="4" t="str">
        <f>IF(AND(OR(I384="Motorvejsstrækning",I384="Frakørselsflettestrækning",I384="Tilkørselsflettestrækning"),Inddata!K399=""),2,IF(AND(OR(I384="Motorvejsstrækning",I384="Frakørselsflettestrækning",I384="Tilkørselsflettestrækning"),Inddata!K399&gt;0.5,Inddata!K399&lt;21),Inddata!K399,"Irrelevant"))</f>
        <v>Irrelevant</v>
      </c>
      <c r="K384" s="4" t="str">
        <f>IF(AND(OR(I384="Motorvejsstrækning",I384="Frakørselsflettestrækning",I384="Tilkørselsflettestrækning",I384="Frakørselsrampe",I384="Tilkørselsrampe"),Inddata!L399=""),3.5,IF(AND(OR(I384="Motorvejsstrækning",I384="Frakørselsflettestrækning",I384="Tilkørselsflettestrækning",I384="Frakørselsrampe",I384="Tilkørselsrampe"),Inddata!L399&gt;1.5,Inddata!L399&lt;11),Inddata!L399,"Irrelevant"))</f>
        <v>Irrelevant</v>
      </c>
      <c r="L384" s="4" t="str">
        <f>IF(AND(I384="Motorvejsstrækning",Inddata!M399=""),"Nej",IF(I384="Motorvejsstrækning",Inddata!M399,"Irrelevant"))</f>
        <v>Irrelevant</v>
      </c>
      <c r="M384" s="4" t="str">
        <f>IF(AND(L384="Ja",Inddata!N399&gt;0,Inddata!N399&lt;1.00000001),Inddata!N399,IF(OR(L384="Nej",L384="Ja"),0,"Irrelevant"))</f>
        <v>Irrelevant</v>
      </c>
      <c r="N384" s="4" t="str">
        <f>IF(AND(OR(I384="Motorvejsstrækning",I384="Frakørselsflettestrækning",I384="Tilkørselsflettestrækning"),Inddata!O399=""),3,IF(AND(OR(I384="Motorvejsstrækning",I384="Frakørselsflettestrækning",I384="Tilkørselsflettestrækning"),Inddata!O399&lt;11,Inddata!O399&gt;-0.00000001),Inddata!O399,"Irrelevant"))</f>
        <v>Irrelevant</v>
      </c>
      <c r="O384" s="4" t="str">
        <f>IF(AND(OR(I384="Motorvejsstrækning",I384="Frakørselsflettestrækning",I384="Tilkørselsflettestrækning",I384="Frakørselsrampe",I384="Tilkørselsrampe"),Inddata!P399=""),0.5,IF(AND(OR(I384="Motorvejsstrækning",I384="Frakørselsflettestrækning",I384="Tilkørselsflettestrækning",I384="Frakørselsrampe",I384="Tilkørselsrampe"),Inddata!P399&gt;-0.00000001,Inddata!P399&lt;11),Inddata!P399,"Irrelevant"))</f>
        <v>Irrelevant</v>
      </c>
      <c r="P384" s="4" t="str">
        <f>IF(AND(OR(I384="Motorvejsstrækning",I384="Frakørselsflettestrækning",I384="Tilkørselsflettestrækning"),Inddata!Q399=""),5,IF(AND(OR(I384="Motorvejsstrækning",I384="Frakørselsflettestrækning",I384="Tilkørselsflettestrækning"),Inddata!Q399&gt;-0.00000001,Inddata!Q399&lt;101),Inddata!Q399,"Irrelevant"))</f>
        <v>Irrelevant</v>
      </c>
      <c r="Q384" s="4" t="str">
        <f>IF(AND(OR(I384="Motorvejsstrækning",I384="Frakørselsflettestrækning",I384="Tilkørselsflettestrækning"),Inddata!R399=""),"Lige",IF(AND(OR(I384="Motorvejsstrækning",I384="Frakørselsflettestrækning",I384="Tilkørselsflettestrækning"),Inddata!R399&gt;10),Inddata!R399,"Irrelevant"))</f>
        <v>Irrelevant</v>
      </c>
      <c r="R384" s="4" t="str">
        <f>IF(Q384="Lige",0,IF(AND(OR(I384="Motorvejsstrækning",I384="Frakørselsflettestrækning",I384="Tilkørselsflettestrækning"),OR(Inddata!S399="",Inddata!S399&gt;(G384*1000))),G384*1000,IF(AND(OR(I384="Motorvejsstrækning",I384="Frakørselsflettestrækning",I384="Tilkørselsflettestrækning"),Inddata!S399&gt;0),Inddata!S399,"Irrelevant")))</f>
        <v>Irrelevant</v>
      </c>
      <c r="S384" s="4" t="str">
        <f>IF(AND(OR(I384="Motorvejsstrækning",I384="Frakørselsflettestrækning",I384="Tilkørselsflettestrækning"),Inddata!T399=""),"Lige",IF(AND(OR(I384="Motorvejsstrækning",I384="Frakørselsflettestrækning",I384="Tilkørselsflettestrækning"),Inddata!T399&gt;10),Inddata!T399,"Irrelevant"))</f>
        <v>Irrelevant</v>
      </c>
      <c r="T384" s="4" t="str">
        <f>IF(S384="Lige",0,IF(R384="Irrelevant","Irrelevant",IF(AND(OR(I384="Motorvejsstrækning",I384="Frakørselsflettestrækning",I384="Tilkørselsflettestrækning"),OR(Inddata!U399="",Inddata!U399&gt;(G384*1000-R384))),G384*1000-R384,IF(AND(OR(I384="Motorvejsstrækning",I384="Frakørselsflettestrækning",I384="Tilkørselsflettestrækning"),Inddata!U399&gt;0),Inddata!U399,"Irrelevant"))))</f>
        <v>Irrelevant</v>
      </c>
      <c r="U384" s="4" t="str">
        <f>IF(AND(OR(I384="Motorvejsstrækning",I384="Frakørselsflettestrækning",I384="Tilkørselsflettestrækning",I384="Frakørselsrampe",I384="Tilkørselsrampe"),Inddata!V399=""),"Nej",IF(OR(I384="Motorvejsstrækning",I384="Frakørselsflettestrækning",I384="Tilkørselsflettestrækning",I384="Frakørselsrampe",I384="Tilkørselsrampe"),Inddata!V399,"Irrelevant"))</f>
        <v>Irrelevant</v>
      </c>
      <c r="V384" s="4" t="str">
        <f>IF(W384="Lige",IF(AND(OR(I384="Frakørselsrampe",I384="Tilkørselsrampe"),Inddata!W399=""),"Lige ruderrampe",IF(OR(I384="Frakørselsrampe",I384="Tilkørselsrampe"),Inddata!W399,"Irrelevant")),"Irrelevant")</f>
        <v>Irrelevant</v>
      </c>
      <c r="W384" s="4" t="str">
        <f>IF(AND(OR(I384="Frakørselsrampe",I384="Tilkørselsrampe"),Inddata!X399=""),"Lige",IF(AND(OR(I384="Frakørselsrampe",I384="Tilkørselsrampe"),Inddata!X399&gt;10),Inddata!X399,"Irrelevant"))</f>
        <v>Irrelevant</v>
      </c>
      <c r="X384" s="4" t="str">
        <f>IF(AND(OR(I384="Frakørselsrampe",I384="Tilkørselsrampe"),OR(Inddata!Y399="",Inddata!Y399&gt;(G384*1000))),G384*1000,IF(AND(OR(I384="Frakørselsrampe",I384="Tilkørselsrampe"),Inddata!Y399&gt;0),Inddata!Y399,"Irrelevant"))</f>
        <v>Irrelevant</v>
      </c>
      <c r="Y384" s="4" t="str">
        <f>IF(AND(I384="Frakørselsrampe",Inddata!Z399=""),95,IF(AND(I384="Tilkørselsrampe",Inddata!Z399=""),45,IF(AND(OR(I384="Frakørselsrampe",I384="Tilkørselsrampe"),Inddata!Z399&gt;4,Inddata!Z399&lt;200),Inddata!Z399,"Irrelevant")))</f>
        <v>Irrelevant</v>
      </c>
      <c r="Z384" s="4" t="str">
        <f>IF(AND(OR(I384="Frakørselsrampe",I384="Tilkørselsrampe"),Inddata!AA399=""),"Lige",IF(AND(OR(I384="Frakørselsrampe",I384="Tilkørselsrampe"),Inddata!AA399&gt;10),Inddata!AA399,"Irrelevant"))</f>
        <v>Irrelevant</v>
      </c>
      <c r="AA384" s="4" t="str">
        <f>IF(X384="Irrelevant","Irrelevant",IF(AND(OR(I384="Frakørselsrampe",I384="Tilkørselsrampe"),OR(Inddata!AB399="",Inddata!AB399&gt;(G384*1000-X384))),G384*1000-X384,IF(AND(OR(I384="Frakørselsrampe",I384="Tilkørselsrampe"),Inddata!AB399&gt;0),Inddata!AB399,"Irrelevant")))</f>
        <v>Irrelevant</v>
      </c>
      <c r="AB384" s="4" t="str">
        <f>IF(AND(I384="Frakørselsrampe",Inddata!AC399=""),60,IF(AND(I384="Tilkørselsrampe",Inddata!AC399=""),80,IF(AND(OR(I384="Frakørselsrampe",I384="Tilkørselsrampe"),Inddata!AC399&gt;4,Inddata!AC399&lt;200),Inddata!AC399,"Irrelevant")))</f>
        <v>Irrelevant</v>
      </c>
      <c r="AC384" s="4" t="str">
        <f>IF(AND(OR(I384="Motorvejsstrækning",I384="Frakørselsflettestrækning",I384="Tilkørselsflettestrækning"),Inddata!AD399=""),"Nej",IF(OR(I384="Motorvejsstrækning",I384="Frakørselsflettestrækning",I384="Tilkørselsflettestrækning"),Inddata!AD399,"Irrelevant"))</f>
        <v>Irrelevant</v>
      </c>
      <c r="AD384" s="4" t="str">
        <f>IF(AND(OR(I384="Motorvejsstrækning",I384="Frakørselsflettestrækning",I384="Tilkørselsflettestrækning"),Inddata!AE399=""),"130 km/t",IF(OR(I384="Motorvejsstrækning",I384="Frakørselsflettestrækning",I384="Tilkørselsflettestrækning"),Inddata!AE399,"Irrelevant"))</f>
        <v>Irrelevant</v>
      </c>
      <c r="AE384" s="4" t="str">
        <f>IF(AND(I384="Tilkørselsflettestrækning",Inddata!AF399=""),"Nej",IF(I384="Tilkørselsflettestrækning",Inddata!AF399,"Irrelevant"))</f>
        <v>Irrelevant</v>
      </c>
      <c r="AF384" s="4" t="str">
        <f>IF(AND(AE384="Ja",Inddata!AG399&gt;0,Inddata!AG399&lt;1.00000001),Inddata!AG399,IF(OR(AE384="Nej",AE384="Ja"),0,"Irrelevant"))</f>
        <v>Irrelevant</v>
      </c>
    </row>
    <row r="385" spans="1:32" x14ac:dyDescent="0.25">
      <c r="A385" s="4" t="str">
        <f>IF(Inddata!A400="","",Inddata!A400)</f>
        <v/>
      </c>
      <c r="B385" s="4" t="str">
        <f>IF(Inddata!B400="","",Inddata!B400)</f>
        <v/>
      </c>
      <c r="C385" s="4" t="str">
        <f>IF(Inddata!C400="","",Inddata!C400)</f>
        <v/>
      </c>
      <c r="D385" s="4" t="str">
        <f>IF(Inddata!D400="","",Inddata!D400)</f>
        <v/>
      </c>
      <c r="E385" s="4" t="str">
        <f>IF(Inddata!E400="","",Inddata!E400)</f>
        <v/>
      </c>
      <c r="F385" s="4" t="str">
        <f>IF(Inddata!F400="","",Inddata!F400)</f>
        <v/>
      </c>
      <c r="G385" s="4">
        <f>IF(Inddata!G400="","",Inddata!G400)</f>
        <v>0</v>
      </c>
      <c r="H385" s="4" t="str">
        <f>IF(Inddata!H400&gt;0.5,Inddata!H400,"")</f>
        <v/>
      </c>
      <c r="I385" s="4" t="str">
        <f>IF(Inddata!I400="","",Inddata!I400)</f>
        <v/>
      </c>
      <c r="J385" s="4" t="str">
        <f>IF(AND(OR(I385="Motorvejsstrækning",I385="Frakørselsflettestrækning",I385="Tilkørselsflettestrækning"),Inddata!K400=""),2,IF(AND(OR(I385="Motorvejsstrækning",I385="Frakørselsflettestrækning",I385="Tilkørselsflettestrækning"),Inddata!K400&gt;0.5,Inddata!K400&lt;21),Inddata!K400,"Irrelevant"))</f>
        <v>Irrelevant</v>
      </c>
      <c r="K385" s="4" t="str">
        <f>IF(AND(OR(I385="Motorvejsstrækning",I385="Frakørselsflettestrækning",I385="Tilkørselsflettestrækning",I385="Frakørselsrampe",I385="Tilkørselsrampe"),Inddata!L400=""),3.5,IF(AND(OR(I385="Motorvejsstrækning",I385="Frakørselsflettestrækning",I385="Tilkørselsflettestrækning",I385="Frakørselsrampe",I385="Tilkørselsrampe"),Inddata!L400&gt;1.5,Inddata!L400&lt;11),Inddata!L400,"Irrelevant"))</f>
        <v>Irrelevant</v>
      </c>
      <c r="L385" s="4" t="str">
        <f>IF(AND(I385="Motorvejsstrækning",Inddata!M400=""),"Nej",IF(I385="Motorvejsstrækning",Inddata!M400,"Irrelevant"))</f>
        <v>Irrelevant</v>
      </c>
      <c r="M385" s="4" t="str">
        <f>IF(AND(L385="Ja",Inddata!N400&gt;0,Inddata!N400&lt;1.00000001),Inddata!N400,IF(OR(L385="Nej",L385="Ja"),0,"Irrelevant"))</f>
        <v>Irrelevant</v>
      </c>
      <c r="N385" s="4" t="str">
        <f>IF(AND(OR(I385="Motorvejsstrækning",I385="Frakørselsflettestrækning",I385="Tilkørselsflettestrækning"),Inddata!O400=""),3,IF(AND(OR(I385="Motorvejsstrækning",I385="Frakørselsflettestrækning",I385="Tilkørselsflettestrækning"),Inddata!O400&lt;11,Inddata!O400&gt;-0.00000001),Inddata!O400,"Irrelevant"))</f>
        <v>Irrelevant</v>
      </c>
      <c r="O385" s="4" t="str">
        <f>IF(AND(OR(I385="Motorvejsstrækning",I385="Frakørselsflettestrækning",I385="Tilkørselsflettestrækning",I385="Frakørselsrampe",I385="Tilkørselsrampe"),Inddata!P400=""),0.5,IF(AND(OR(I385="Motorvejsstrækning",I385="Frakørselsflettestrækning",I385="Tilkørselsflettestrækning",I385="Frakørselsrampe",I385="Tilkørselsrampe"),Inddata!P400&gt;-0.00000001,Inddata!P400&lt;11),Inddata!P400,"Irrelevant"))</f>
        <v>Irrelevant</v>
      </c>
      <c r="P385" s="4" t="str">
        <f>IF(AND(OR(I385="Motorvejsstrækning",I385="Frakørselsflettestrækning",I385="Tilkørselsflettestrækning"),Inddata!Q400=""),5,IF(AND(OR(I385="Motorvejsstrækning",I385="Frakørselsflettestrækning",I385="Tilkørselsflettestrækning"),Inddata!Q400&gt;-0.00000001,Inddata!Q400&lt;101),Inddata!Q400,"Irrelevant"))</f>
        <v>Irrelevant</v>
      </c>
      <c r="Q385" s="4" t="str">
        <f>IF(AND(OR(I385="Motorvejsstrækning",I385="Frakørselsflettestrækning",I385="Tilkørselsflettestrækning"),Inddata!R400=""),"Lige",IF(AND(OR(I385="Motorvejsstrækning",I385="Frakørselsflettestrækning",I385="Tilkørselsflettestrækning"),Inddata!R400&gt;10),Inddata!R400,"Irrelevant"))</f>
        <v>Irrelevant</v>
      </c>
      <c r="R385" s="4" t="str">
        <f>IF(Q385="Lige",0,IF(AND(OR(I385="Motorvejsstrækning",I385="Frakørselsflettestrækning",I385="Tilkørselsflettestrækning"),OR(Inddata!S400="",Inddata!S400&gt;(G385*1000))),G385*1000,IF(AND(OR(I385="Motorvejsstrækning",I385="Frakørselsflettestrækning",I385="Tilkørselsflettestrækning"),Inddata!S400&gt;0),Inddata!S400,"Irrelevant")))</f>
        <v>Irrelevant</v>
      </c>
      <c r="S385" s="4" t="str">
        <f>IF(AND(OR(I385="Motorvejsstrækning",I385="Frakørselsflettestrækning",I385="Tilkørselsflettestrækning"),Inddata!T400=""),"Lige",IF(AND(OR(I385="Motorvejsstrækning",I385="Frakørselsflettestrækning",I385="Tilkørselsflettestrækning"),Inddata!T400&gt;10),Inddata!T400,"Irrelevant"))</f>
        <v>Irrelevant</v>
      </c>
      <c r="T385" s="4" t="str">
        <f>IF(S385="Lige",0,IF(R385="Irrelevant","Irrelevant",IF(AND(OR(I385="Motorvejsstrækning",I385="Frakørselsflettestrækning",I385="Tilkørselsflettestrækning"),OR(Inddata!U400="",Inddata!U400&gt;(G385*1000-R385))),G385*1000-R385,IF(AND(OR(I385="Motorvejsstrækning",I385="Frakørselsflettestrækning",I385="Tilkørselsflettestrækning"),Inddata!U400&gt;0),Inddata!U400,"Irrelevant"))))</f>
        <v>Irrelevant</v>
      </c>
      <c r="U385" s="4" t="str">
        <f>IF(AND(OR(I385="Motorvejsstrækning",I385="Frakørselsflettestrækning",I385="Tilkørselsflettestrækning",I385="Frakørselsrampe",I385="Tilkørselsrampe"),Inddata!V400=""),"Nej",IF(OR(I385="Motorvejsstrækning",I385="Frakørselsflettestrækning",I385="Tilkørselsflettestrækning",I385="Frakørselsrampe",I385="Tilkørselsrampe"),Inddata!V400,"Irrelevant"))</f>
        <v>Irrelevant</v>
      </c>
      <c r="V385" s="4" t="str">
        <f>IF(W385="Lige",IF(AND(OR(I385="Frakørselsrampe",I385="Tilkørselsrampe"),Inddata!W400=""),"Lige ruderrampe",IF(OR(I385="Frakørselsrampe",I385="Tilkørselsrampe"),Inddata!W400,"Irrelevant")),"Irrelevant")</f>
        <v>Irrelevant</v>
      </c>
      <c r="W385" s="4" t="str">
        <f>IF(AND(OR(I385="Frakørselsrampe",I385="Tilkørselsrampe"),Inddata!X400=""),"Lige",IF(AND(OR(I385="Frakørselsrampe",I385="Tilkørselsrampe"),Inddata!X400&gt;10),Inddata!X400,"Irrelevant"))</f>
        <v>Irrelevant</v>
      </c>
      <c r="X385" s="4" t="str">
        <f>IF(AND(OR(I385="Frakørselsrampe",I385="Tilkørselsrampe"),OR(Inddata!Y400="",Inddata!Y400&gt;(G385*1000))),G385*1000,IF(AND(OR(I385="Frakørselsrampe",I385="Tilkørselsrampe"),Inddata!Y400&gt;0),Inddata!Y400,"Irrelevant"))</f>
        <v>Irrelevant</v>
      </c>
      <c r="Y385" s="4" t="str">
        <f>IF(AND(I385="Frakørselsrampe",Inddata!Z400=""),95,IF(AND(I385="Tilkørselsrampe",Inddata!Z400=""),45,IF(AND(OR(I385="Frakørselsrampe",I385="Tilkørselsrampe"),Inddata!Z400&gt;4,Inddata!Z400&lt;200),Inddata!Z400,"Irrelevant")))</f>
        <v>Irrelevant</v>
      </c>
      <c r="Z385" s="4" t="str">
        <f>IF(AND(OR(I385="Frakørselsrampe",I385="Tilkørselsrampe"),Inddata!AA400=""),"Lige",IF(AND(OR(I385="Frakørselsrampe",I385="Tilkørselsrampe"),Inddata!AA400&gt;10),Inddata!AA400,"Irrelevant"))</f>
        <v>Irrelevant</v>
      </c>
      <c r="AA385" s="4" t="str">
        <f>IF(X385="Irrelevant","Irrelevant",IF(AND(OR(I385="Frakørselsrampe",I385="Tilkørselsrampe"),OR(Inddata!AB400="",Inddata!AB400&gt;(G385*1000-X385))),G385*1000-X385,IF(AND(OR(I385="Frakørselsrampe",I385="Tilkørselsrampe"),Inddata!AB400&gt;0),Inddata!AB400,"Irrelevant")))</f>
        <v>Irrelevant</v>
      </c>
      <c r="AB385" s="4" t="str">
        <f>IF(AND(I385="Frakørselsrampe",Inddata!AC400=""),60,IF(AND(I385="Tilkørselsrampe",Inddata!AC400=""),80,IF(AND(OR(I385="Frakørselsrampe",I385="Tilkørselsrampe"),Inddata!AC400&gt;4,Inddata!AC400&lt;200),Inddata!AC400,"Irrelevant")))</f>
        <v>Irrelevant</v>
      </c>
      <c r="AC385" s="4" t="str">
        <f>IF(AND(OR(I385="Motorvejsstrækning",I385="Frakørselsflettestrækning",I385="Tilkørselsflettestrækning"),Inddata!AD400=""),"Nej",IF(OR(I385="Motorvejsstrækning",I385="Frakørselsflettestrækning",I385="Tilkørselsflettestrækning"),Inddata!AD400,"Irrelevant"))</f>
        <v>Irrelevant</v>
      </c>
      <c r="AD385" s="4" t="str">
        <f>IF(AND(OR(I385="Motorvejsstrækning",I385="Frakørselsflettestrækning",I385="Tilkørselsflettestrækning"),Inddata!AE400=""),"130 km/t",IF(OR(I385="Motorvejsstrækning",I385="Frakørselsflettestrækning",I385="Tilkørselsflettestrækning"),Inddata!AE400,"Irrelevant"))</f>
        <v>Irrelevant</v>
      </c>
      <c r="AE385" s="4" t="str">
        <f>IF(AND(I385="Tilkørselsflettestrækning",Inddata!AF400=""),"Nej",IF(I385="Tilkørselsflettestrækning",Inddata!AF400,"Irrelevant"))</f>
        <v>Irrelevant</v>
      </c>
      <c r="AF385" s="4" t="str">
        <f>IF(AND(AE385="Ja",Inddata!AG400&gt;0,Inddata!AG400&lt;1.00000001),Inddata!AG400,IF(OR(AE385="Nej",AE385="Ja"),0,"Irrelevant"))</f>
        <v>Irrelevant</v>
      </c>
    </row>
    <row r="386" spans="1:32" x14ac:dyDescent="0.25">
      <c r="A386" s="4" t="str">
        <f>IF(Inddata!A401="","",Inddata!A401)</f>
        <v/>
      </c>
      <c r="B386" s="4" t="str">
        <f>IF(Inddata!B401="","",Inddata!B401)</f>
        <v/>
      </c>
      <c r="C386" s="4" t="str">
        <f>IF(Inddata!C401="","",Inddata!C401)</f>
        <v/>
      </c>
      <c r="D386" s="4" t="str">
        <f>IF(Inddata!D401="","",Inddata!D401)</f>
        <v/>
      </c>
      <c r="E386" s="4" t="str">
        <f>IF(Inddata!E401="","",Inddata!E401)</f>
        <v/>
      </c>
      <c r="F386" s="4" t="str">
        <f>IF(Inddata!F401="","",Inddata!F401)</f>
        <v/>
      </c>
      <c r="G386" s="4">
        <f>IF(Inddata!G401="","",Inddata!G401)</f>
        <v>0</v>
      </c>
      <c r="H386" s="4" t="str">
        <f>IF(Inddata!H401&gt;0.5,Inddata!H401,"")</f>
        <v/>
      </c>
      <c r="I386" s="4" t="str">
        <f>IF(Inddata!I401="","",Inddata!I401)</f>
        <v/>
      </c>
      <c r="J386" s="4" t="str">
        <f>IF(AND(OR(I386="Motorvejsstrækning",I386="Frakørselsflettestrækning",I386="Tilkørselsflettestrækning"),Inddata!K401=""),2,IF(AND(OR(I386="Motorvejsstrækning",I386="Frakørselsflettestrækning",I386="Tilkørselsflettestrækning"),Inddata!K401&gt;0.5,Inddata!K401&lt;21),Inddata!K401,"Irrelevant"))</f>
        <v>Irrelevant</v>
      </c>
      <c r="K386" s="4" t="str">
        <f>IF(AND(OR(I386="Motorvejsstrækning",I386="Frakørselsflettestrækning",I386="Tilkørselsflettestrækning",I386="Frakørselsrampe",I386="Tilkørselsrampe"),Inddata!L401=""),3.5,IF(AND(OR(I386="Motorvejsstrækning",I386="Frakørselsflettestrækning",I386="Tilkørselsflettestrækning",I386="Frakørselsrampe",I386="Tilkørselsrampe"),Inddata!L401&gt;1.5,Inddata!L401&lt;11),Inddata!L401,"Irrelevant"))</f>
        <v>Irrelevant</v>
      </c>
      <c r="L386" s="4" t="str">
        <f>IF(AND(I386="Motorvejsstrækning",Inddata!M401=""),"Nej",IF(I386="Motorvejsstrækning",Inddata!M401,"Irrelevant"))</f>
        <v>Irrelevant</v>
      </c>
      <c r="M386" s="4" t="str">
        <f>IF(AND(L386="Ja",Inddata!N401&gt;0,Inddata!N401&lt;1.00000001),Inddata!N401,IF(OR(L386="Nej",L386="Ja"),0,"Irrelevant"))</f>
        <v>Irrelevant</v>
      </c>
      <c r="N386" s="4" t="str">
        <f>IF(AND(OR(I386="Motorvejsstrækning",I386="Frakørselsflettestrækning",I386="Tilkørselsflettestrækning"),Inddata!O401=""),3,IF(AND(OR(I386="Motorvejsstrækning",I386="Frakørselsflettestrækning",I386="Tilkørselsflettestrækning"),Inddata!O401&lt;11,Inddata!O401&gt;-0.00000001),Inddata!O401,"Irrelevant"))</f>
        <v>Irrelevant</v>
      </c>
      <c r="O386" s="4" t="str">
        <f>IF(AND(OR(I386="Motorvejsstrækning",I386="Frakørselsflettestrækning",I386="Tilkørselsflettestrækning",I386="Frakørselsrampe",I386="Tilkørselsrampe"),Inddata!P401=""),0.5,IF(AND(OR(I386="Motorvejsstrækning",I386="Frakørselsflettestrækning",I386="Tilkørselsflettestrækning",I386="Frakørselsrampe",I386="Tilkørselsrampe"),Inddata!P401&gt;-0.00000001,Inddata!P401&lt;11),Inddata!P401,"Irrelevant"))</f>
        <v>Irrelevant</v>
      </c>
      <c r="P386" s="4" t="str">
        <f>IF(AND(OR(I386="Motorvejsstrækning",I386="Frakørselsflettestrækning",I386="Tilkørselsflettestrækning"),Inddata!Q401=""),5,IF(AND(OR(I386="Motorvejsstrækning",I386="Frakørselsflettestrækning",I386="Tilkørselsflettestrækning"),Inddata!Q401&gt;-0.00000001,Inddata!Q401&lt;101),Inddata!Q401,"Irrelevant"))</f>
        <v>Irrelevant</v>
      </c>
      <c r="Q386" s="4" t="str">
        <f>IF(AND(OR(I386="Motorvejsstrækning",I386="Frakørselsflettestrækning",I386="Tilkørselsflettestrækning"),Inddata!R401=""),"Lige",IF(AND(OR(I386="Motorvejsstrækning",I386="Frakørselsflettestrækning",I386="Tilkørselsflettestrækning"),Inddata!R401&gt;10),Inddata!R401,"Irrelevant"))</f>
        <v>Irrelevant</v>
      </c>
      <c r="R386" s="4" t="str">
        <f>IF(Q386="Lige",0,IF(AND(OR(I386="Motorvejsstrækning",I386="Frakørselsflettestrækning",I386="Tilkørselsflettestrækning"),OR(Inddata!S401="",Inddata!S401&gt;(G386*1000))),G386*1000,IF(AND(OR(I386="Motorvejsstrækning",I386="Frakørselsflettestrækning",I386="Tilkørselsflettestrækning"),Inddata!S401&gt;0),Inddata!S401,"Irrelevant")))</f>
        <v>Irrelevant</v>
      </c>
      <c r="S386" s="4" t="str">
        <f>IF(AND(OR(I386="Motorvejsstrækning",I386="Frakørselsflettestrækning",I386="Tilkørselsflettestrækning"),Inddata!T401=""),"Lige",IF(AND(OR(I386="Motorvejsstrækning",I386="Frakørselsflettestrækning",I386="Tilkørselsflettestrækning"),Inddata!T401&gt;10),Inddata!T401,"Irrelevant"))</f>
        <v>Irrelevant</v>
      </c>
      <c r="T386" s="4" t="str">
        <f>IF(S386="Lige",0,IF(R386="Irrelevant","Irrelevant",IF(AND(OR(I386="Motorvejsstrækning",I386="Frakørselsflettestrækning",I386="Tilkørselsflettestrækning"),OR(Inddata!U401="",Inddata!U401&gt;(G386*1000-R386))),G386*1000-R386,IF(AND(OR(I386="Motorvejsstrækning",I386="Frakørselsflettestrækning",I386="Tilkørselsflettestrækning"),Inddata!U401&gt;0),Inddata!U401,"Irrelevant"))))</f>
        <v>Irrelevant</v>
      </c>
      <c r="U386" s="4" t="str">
        <f>IF(AND(OR(I386="Motorvejsstrækning",I386="Frakørselsflettestrækning",I386="Tilkørselsflettestrækning",I386="Frakørselsrampe",I386="Tilkørselsrampe"),Inddata!V401=""),"Nej",IF(OR(I386="Motorvejsstrækning",I386="Frakørselsflettestrækning",I386="Tilkørselsflettestrækning",I386="Frakørselsrampe",I386="Tilkørselsrampe"),Inddata!V401,"Irrelevant"))</f>
        <v>Irrelevant</v>
      </c>
      <c r="V386" s="4" t="str">
        <f>IF(W386="Lige",IF(AND(OR(I386="Frakørselsrampe",I386="Tilkørselsrampe"),Inddata!W401=""),"Lige ruderrampe",IF(OR(I386="Frakørselsrampe",I386="Tilkørselsrampe"),Inddata!W401,"Irrelevant")),"Irrelevant")</f>
        <v>Irrelevant</v>
      </c>
      <c r="W386" s="4" t="str">
        <f>IF(AND(OR(I386="Frakørselsrampe",I386="Tilkørselsrampe"),Inddata!X401=""),"Lige",IF(AND(OR(I386="Frakørselsrampe",I386="Tilkørselsrampe"),Inddata!X401&gt;10),Inddata!X401,"Irrelevant"))</f>
        <v>Irrelevant</v>
      </c>
      <c r="X386" s="4" t="str">
        <f>IF(AND(OR(I386="Frakørselsrampe",I386="Tilkørselsrampe"),OR(Inddata!Y401="",Inddata!Y401&gt;(G386*1000))),G386*1000,IF(AND(OR(I386="Frakørselsrampe",I386="Tilkørselsrampe"),Inddata!Y401&gt;0),Inddata!Y401,"Irrelevant"))</f>
        <v>Irrelevant</v>
      </c>
      <c r="Y386" s="4" t="str">
        <f>IF(AND(I386="Frakørselsrampe",Inddata!Z401=""),95,IF(AND(I386="Tilkørselsrampe",Inddata!Z401=""),45,IF(AND(OR(I386="Frakørselsrampe",I386="Tilkørselsrampe"),Inddata!Z401&gt;4,Inddata!Z401&lt;200),Inddata!Z401,"Irrelevant")))</f>
        <v>Irrelevant</v>
      </c>
      <c r="Z386" s="4" t="str">
        <f>IF(AND(OR(I386="Frakørselsrampe",I386="Tilkørselsrampe"),Inddata!AA401=""),"Lige",IF(AND(OR(I386="Frakørselsrampe",I386="Tilkørselsrampe"),Inddata!AA401&gt;10),Inddata!AA401,"Irrelevant"))</f>
        <v>Irrelevant</v>
      </c>
      <c r="AA386" s="4" t="str">
        <f>IF(X386="Irrelevant","Irrelevant",IF(AND(OR(I386="Frakørselsrampe",I386="Tilkørselsrampe"),OR(Inddata!AB401="",Inddata!AB401&gt;(G386*1000-X386))),G386*1000-X386,IF(AND(OR(I386="Frakørselsrampe",I386="Tilkørselsrampe"),Inddata!AB401&gt;0),Inddata!AB401,"Irrelevant")))</f>
        <v>Irrelevant</v>
      </c>
      <c r="AB386" s="4" t="str">
        <f>IF(AND(I386="Frakørselsrampe",Inddata!AC401=""),60,IF(AND(I386="Tilkørselsrampe",Inddata!AC401=""),80,IF(AND(OR(I386="Frakørselsrampe",I386="Tilkørselsrampe"),Inddata!AC401&gt;4,Inddata!AC401&lt;200),Inddata!AC401,"Irrelevant")))</f>
        <v>Irrelevant</v>
      </c>
      <c r="AC386" s="4" t="str">
        <f>IF(AND(OR(I386="Motorvejsstrækning",I386="Frakørselsflettestrækning",I386="Tilkørselsflettestrækning"),Inddata!AD401=""),"Nej",IF(OR(I386="Motorvejsstrækning",I386="Frakørselsflettestrækning",I386="Tilkørselsflettestrækning"),Inddata!AD401,"Irrelevant"))</f>
        <v>Irrelevant</v>
      </c>
      <c r="AD386" s="4" t="str">
        <f>IF(AND(OR(I386="Motorvejsstrækning",I386="Frakørselsflettestrækning",I386="Tilkørselsflettestrækning"),Inddata!AE401=""),"130 km/t",IF(OR(I386="Motorvejsstrækning",I386="Frakørselsflettestrækning",I386="Tilkørselsflettestrækning"),Inddata!AE401,"Irrelevant"))</f>
        <v>Irrelevant</v>
      </c>
      <c r="AE386" s="4" t="str">
        <f>IF(AND(I386="Tilkørselsflettestrækning",Inddata!AF401=""),"Nej",IF(I386="Tilkørselsflettestrækning",Inddata!AF401,"Irrelevant"))</f>
        <v>Irrelevant</v>
      </c>
      <c r="AF386" s="4" t="str">
        <f>IF(AND(AE386="Ja",Inddata!AG401&gt;0,Inddata!AG401&lt;1.00000001),Inddata!AG401,IF(OR(AE386="Nej",AE386="Ja"),0,"Irrelevant"))</f>
        <v>Irrelevant</v>
      </c>
    </row>
    <row r="387" spans="1:32" x14ac:dyDescent="0.25">
      <c r="A387" s="4" t="str">
        <f>IF(Inddata!A402="","",Inddata!A402)</f>
        <v/>
      </c>
      <c r="B387" s="4" t="str">
        <f>IF(Inddata!B402="","",Inddata!B402)</f>
        <v/>
      </c>
      <c r="C387" s="4" t="str">
        <f>IF(Inddata!C402="","",Inddata!C402)</f>
        <v/>
      </c>
      <c r="D387" s="4" t="str">
        <f>IF(Inddata!D402="","",Inddata!D402)</f>
        <v/>
      </c>
      <c r="E387" s="4" t="str">
        <f>IF(Inddata!E402="","",Inddata!E402)</f>
        <v/>
      </c>
      <c r="F387" s="4" t="str">
        <f>IF(Inddata!F402="","",Inddata!F402)</f>
        <v/>
      </c>
      <c r="G387" s="4">
        <f>IF(Inddata!G402="","",Inddata!G402)</f>
        <v>0</v>
      </c>
      <c r="H387" s="4" t="str">
        <f>IF(Inddata!H402&gt;0.5,Inddata!H402,"")</f>
        <v/>
      </c>
      <c r="I387" s="4" t="str">
        <f>IF(Inddata!I402="","",Inddata!I402)</f>
        <v/>
      </c>
      <c r="J387" s="4" t="str">
        <f>IF(AND(OR(I387="Motorvejsstrækning",I387="Frakørselsflettestrækning",I387="Tilkørselsflettestrækning"),Inddata!K402=""),2,IF(AND(OR(I387="Motorvejsstrækning",I387="Frakørselsflettestrækning",I387="Tilkørselsflettestrækning"),Inddata!K402&gt;0.5,Inddata!K402&lt;21),Inddata!K402,"Irrelevant"))</f>
        <v>Irrelevant</v>
      </c>
      <c r="K387" s="4" t="str">
        <f>IF(AND(OR(I387="Motorvejsstrækning",I387="Frakørselsflettestrækning",I387="Tilkørselsflettestrækning",I387="Frakørselsrampe",I387="Tilkørselsrampe"),Inddata!L402=""),3.5,IF(AND(OR(I387="Motorvejsstrækning",I387="Frakørselsflettestrækning",I387="Tilkørselsflettestrækning",I387="Frakørselsrampe",I387="Tilkørselsrampe"),Inddata!L402&gt;1.5,Inddata!L402&lt;11),Inddata!L402,"Irrelevant"))</f>
        <v>Irrelevant</v>
      </c>
      <c r="L387" s="4" t="str">
        <f>IF(AND(I387="Motorvejsstrækning",Inddata!M402=""),"Nej",IF(I387="Motorvejsstrækning",Inddata!M402,"Irrelevant"))</f>
        <v>Irrelevant</v>
      </c>
      <c r="M387" s="4" t="str">
        <f>IF(AND(L387="Ja",Inddata!N402&gt;0,Inddata!N402&lt;1.00000001),Inddata!N402,IF(OR(L387="Nej",L387="Ja"),0,"Irrelevant"))</f>
        <v>Irrelevant</v>
      </c>
      <c r="N387" s="4" t="str">
        <f>IF(AND(OR(I387="Motorvejsstrækning",I387="Frakørselsflettestrækning",I387="Tilkørselsflettestrækning"),Inddata!O402=""),3,IF(AND(OR(I387="Motorvejsstrækning",I387="Frakørselsflettestrækning",I387="Tilkørselsflettestrækning"),Inddata!O402&lt;11,Inddata!O402&gt;-0.00000001),Inddata!O402,"Irrelevant"))</f>
        <v>Irrelevant</v>
      </c>
      <c r="O387" s="4" t="str">
        <f>IF(AND(OR(I387="Motorvejsstrækning",I387="Frakørselsflettestrækning",I387="Tilkørselsflettestrækning",I387="Frakørselsrampe",I387="Tilkørselsrampe"),Inddata!P402=""),0.5,IF(AND(OR(I387="Motorvejsstrækning",I387="Frakørselsflettestrækning",I387="Tilkørselsflettestrækning",I387="Frakørselsrampe",I387="Tilkørselsrampe"),Inddata!P402&gt;-0.00000001,Inddata!P402&lt;11),Inddata!P402,"Irrelevant"))</f>
        <v>Irrelevant</v>
      </c>
      <c r="P387" s="4" t="str">
        <f>IF(AND(OR(I387="Motorvejsstrækning",I387="Frakørselsflettestrækning",I387="Tilkørselsflettestrækning"),Inddata!Q402=""),5,IF(AND(OR(I387="Motorvejsstrækning",I387="Frakørselsflettestrækning",I387="Tilkørselsflettestrækning"),Inddata!Q402&gt;-0.00000001,Inddata!Q402&lt;101),Inddata!Q402,"Irrelevant"))</f>
        <v>Irrelevant</v>
      </c>
      <c r="Q387" s="4" t="str">
        <f>IF(AND(OR(I387="Motorvejsstrækning",I387="Frakørselsflettestrækning",I387="Tilkørselsflettestrækning"),Inddata!R402=""),"Lige",IF(AND(OR(I387="Motorvejsstrækning",I387="Frakørselsflettestrækning",I387="Tilkørselsflettestrækning"),Inddata!R402&gt;10),Inddata!R402,"Irrelevant"))</f>
        <v>Irrelevant</v>
      </c>
      <c r="R387" s="4" t="str">
        <f>IF(Q387="Lige",0,IF(AND(OR(I387="Motorvejsstrækning",I387="Frakørselsflettestrækning",I387="Tilkørselsflettestrækning"),OR(Inddata!S402="",Inddata!S402&gt;(G387*1000))),G387*1000,IF(AND(OR(I387="Motorvejsstrækning",I387="Frakørselsflettestrækning",I387="Tilkørselsflettestrækning"),Inddata!S402&gt;0),Inddata!S402,"Irrelevant")))</f>
        <v>Irrelevant</v>
      </c>
      <c r="S387" s="4" t="str">
        <f>IF(AND(OR(I387="Motorvejsstrækning",I387="Frakørselsflettestrækning",I387="Tilkørselsflettestrækning"),Inddata!T402=""),"Lige",IF(AND(OR(I387="Motorvejsstrækning",I387="Frakørselsflettestrækning",I387="Tilkørselsflettestrækning"),Inddata!T402&gt;10),Inddata!T402,"Irrelevant"))</f>
        <v>Irrelevant</v>
      </c>
      <c r="T387" s="4" t="str">
        <f>IF(S387="Lige",0,IF(R387="Irrelevant","Irrelevant",IF(AND(OR(I387="Motorvejsstrækning",I387="Frakørselsflettestrækning",I387="Tilkørselsflettestrækning"),OR(Inddata!U402="",Inddata!U402&gt;(G387*1000-R387))),G387*1000-R387,IF(AND(OR(I387="Motorvejsstrækning",I387="Frakørselsflettestrækning",I387="Tilkørselsflettestrækning"),Inddata!U402&gt;0),Inddata!U402,"Irrelevant"))))</f>
        <v>Irrelevant</v>
      </c>
      <c r="U387" s="4" t="str">
        <f>IF(AND(OR(I387="Motorvejsstrækning",I387="Frakørselsflettestrækning",I387="Tilkørselsflettestrækning",I387="Frakørselsrampe",I387="Tilkørselsrampe"),Inddata!V402=""),"Nej",IF(OR(I387="Motorvejsstrækning",I387="Frakørselsflettestrækning",I387="Tilkørselsflettestrækning",I387="Frakørselsrampe",I387="Tilkørselsrampe"),Inddata!V402,"Irrelevant"))</f>
        <v>Irrelevant</v>
      </c>
      <c r="V387" s="4" t="str">
        <f>IF(W387="Lige",IF(AND(OR(I387="Frakørselsrampe",I387="Tilkørselsrampe"),Inddata!W402=""),"Lige ruderrampe",IF(OR(I387="Frakørselsrampe",I387="Tilkørselsrampe"),Inddata!W402,"Irrelevant")),"Irrelevant")</f>
        <v>Irrelevant</v>
      </c>
      <c r="W387" s="4" t="str">
        <f>IF(AND(OR(I387="Frakørselsrampe",I387="Tilkørselsrampe"),Inddata!X402=""),"Lige",IF(AND(OR(I387="Frakørselsrampe",I387="Tilkørselsrampe"),Inddata!X402&gt;10),Inddata!X402,"Irrelevant"))</f>
        <v>Irrelevant</v>
      </c>
      <c r="X387" s="4" t="str">
        <f>IF(AND(OR(I387="Frakørselsrampe",I387="Tilkørselsrampe"),OR(Inddata!Y402="",Inddata!Y402&gt;(G387*1000))),G387*1000,IF(AND(OR(I387="Frakørselsrampe",I387="Tilkørselsrampe"),Inddata!Y402&gt;0),Inddata!Y402,"Irrelevant"))</f>
        <v>Irrelevant</v>
      </c>
      <c r="Y387" s="4" t="str">
        <f>IF(AND(I387="Frakørselsrampe",Inddata!Z402=""),95,IF(AND(I387="Tilkørselsrampe",Inddata!Z402=""),45,IF(AND(OR(I387="Frakørselsrampe",I387="Tilkørselsrampe"),Inddata!Z402&gt;4,Inddata!Z402&lt;200),Inddata!Z402,"Irrelevant")))</f>
        <v>Irrelevant</v>
      </c>
      <c r="Z387" s="4" t="str">
        <f>IF(AND(OR(I387="Frakørselsrampe",I387="Tilkørselsrampe"),Inddata!AA402=""),"Lige",IF(AND(OR(I387="Frakørselsrampe",I387="Tilkørselsrampe"),Inddata!AA402&gt;10),Inddata!AA402,"Irrelevant"))</f>
        <v>Irrelevant</v>
      </c>
      <c r="AA387" s="4" t="str">
        <f>IF(X387="Irrelevant","Irrelevant",IF(AND(OR(I387="Frakørselsrampe",I387="Tilkørselsrampe"),OR(Inddata!AB402="",Inddata!AB402&gt;(G387*1000-X387))),G387*1000-X387,IF(AND(OR(I387="Frakørselsrampe",I387="Tilkørselsrampe"),Inddata!AB402&gt;0),Inddata!AB402,"Irrelevant")))</f>
        <v>Irrelevant</v>
      </c>
      <c r="AB387" s="4" t="str">
        <f>IF(AND(I387="Frakørselsrampe",Inddata!AC402=""),60,IF(AND(I387="Tilkørselsrampe",Inddata!AC402=""),80,IF(AND(OR(I387="Frakørselsrampe",I387="Tilkørselsrampe"),Inddata!AC402&gt;4,Inddata!AC402&lt;200),Inddata!AC402,"Irrelevant")))</f>
        <v>Irrelevant</v>
      </c>
      <c r="AC387" s="4" t="str">
        <f>IF(AND(OR(I387="Motorvejsstrækning",I387="Frakørselsflettestrækning",I387="Tilkørselsflettestrækning"),Inddata!AD402=""),"Nej",IF(OR(I387="Motorvejsstrækning",I387="Frakørselsflettestrækning",I387="Tilkørselsflettestrækning"),Inddata!AD402,"Irrelevant"))</f>
        <v>Irrelevant</v>
      </c>
      <c r="AD387" s="4" t="str">
        <f>IF(AND(OR(I387="Motorvejsstrækning",I387="Frakørselsflettestrækning",I387="Tilkørselsflettestrækning"),Inddata!AE402=""),"130 km/t",IF(OR(I387="Motorvejsstrækning",I387="Frakørselsflettestrækning",I387="Tilkørselsflettestrækning"),Inddata!AE402,"Irrelevant"))</f>
        <v>Irrelevant</v>
      </c>
      <c r="AE387" s="4" t="str">
        <f>IF(AND(I387="Tilkørselsflettestrækning",Inddata!AF402=""),"Nej",IF(I387="Tilkørselsflettestrækning",Inddata!AF402,"Irrelevant"))</f>
        <v>Irrelevant</v>
      </c>
      <c r="AF387" s="4" t="str">
        <f>IF(AND(AE387="Ja",Inddata!AG402&gt;0,Inddata!AG402&lt;1.00000001),Inddata!AG402,IF(OR(AE387="Nej",AE387="Ja"),0,"Irrelevant"))</f>
        <v>Irrelevant</v>
      </c>
    </row>
    <row r="388" spans="1:32" x14ac:dyDescent="0.25">
      <c r="A388" s="4" t="str">
        <f>IF(Inddata!A403="","",Inddata!A403)</f>
        <v/>
      </c>
      <c r="B388" s="4" t="str">
        <f>IF(Inddata!B403="","",Inddata!B403)</f>
        <v/>
      </c>
      <c r="C388" s="4" t="str">
        <f>IF(Inddata!C403="","",Inddata!C403)</f>
        <v/>
      </c>
      <c r="D388" s="4" t="str">
        <f>IF(Inddata!D403="","",Inddata!D403)</f>
        <v/>
      </c>
      <c r="E388" s="4" t="str">
        <f>IF(Inddata!E403="","",Inddata!E403)</f>
        <v/>
      </c>
      <c r="F388" s="4" t="str">
        <f>IF(Inddata!F403="","",Inddata!F403)</f>
        <v/>
      </c>
      <c r="G388" s="4">
        <f>IF(Inddata!G403="","",Inddata!G403)</f>
        <v>0</v>
      </c>
      <c r="H388" s="4" t="str">
        <f>IF(Inddata!H403&gt;0.5,Inddata!H403,"")</f>
        <v/>
      </c>
      <c r="I388" s="4" t="str">
        <f>IF(Inddata!I403="","",Inddata!I403)</f>
        <v/>
      </c>
      <c r="J388" s="4" t="str">
        <f>IF(AND(OR(I388="Motorvejsstrækning",I388="Frakørselsflettestrækning",I388="Tilkørselsflettestrækning"),Inddata!K403=""),2,IF(AND(OR(I388="Motorvejsstrækning",I388="Frakørselsflettestrækning",I388="Tilkørselsflettestrækning"),Inddata!K403&gt;0.5,Inddata!K403&lt;21),Inddata!K403,"Irrelevant"))</f>
        <v>Irrelevant</v>
      </c>
      <c r="K388" s="4" t="str">
        <f>IF(AND(OR(I388="Motorvejsstrækning",I388="Frakørselsflettestrækning",I388="Tilkørselsflettestrækning",I388="Frakørselsrampe",I388="Tilkørselsrampe"),Inddata!L403=""),3.5,IF(AND(OR(I388="Motorvejsstrækning",I388="Frakørselsflettestrækning",I388="Tilkørselsflettestrækning",I388="Frakørselsrampe",I388="Tilkørselsrampe"),Inddata!L403&gt;1.5,Inddata!L403&lt;11),Inddata!L403,"Irrelevant"))</f>
        <v>Irrelevant</v>
      </c>
      <c r="L388" s="4" t="str">
        <f>IF(AND(I388="Motorvejsstrækning",Inddata!M403=""),"Nej",IF(I388="Motorvejsstrækning",Inddata!M403,"Irrelevant"))</f>
        <v>Irrelevant</v>
      </c>
      <c r="M388" s="4" t="str">
        <f>IF(AND(L388="Ja",Inddata!N403&gt;0,Inddata!N403&lt;1.00000001),Inddata!N403,IF(OR(L388="Nej",L388="Ja"),0,"Irrelevant"))</f>
        <v>Irrelevant</v>
      </c>
      <c r="N388" s="4" t="str">
        <f>IF(AND(OR(I388="Motorvejsstrækning",I388="Frakørselsflettestrækning",I388="Tilkørselsflettestrækning"),Inddata!O403=""),3,IF(AND(OR(I388="Motorvejsstrækning",I388="Frakørselsflettestrækning",I388="Tilkørselsflettestrækning"),Inddata!O403&lt;11,Inddata!O403&gt;-0.00000001),Inddata!O403,"Irrelevant"))</f>
        <v>Irrelevant</v>
      </c>
      <c r="O388" s="4" t="str">
        <f>IF(AND(OR(I388="Motorvejsstrækning",I388="Frakørselsflettestrækning",I388="Tilkørselsflettestrækning",I388="Frakørselsrampe",I388="Tilkørselsrampe"),Inddata!P403=""),0.5,IF(AND(OR(I388="Motorvejsstrækning",I388="Frakørselsflettestrækning",I388="Tilkørselsflettestrækning",I388="Frakørselsrampe",I388="Tilkørselsrampe"),Inddata!P403&gt;-0.00000001,Inddata!P403&lt;11),Inddata!P403,"Irrelevant"))</f>
        <v>Irrelevant</v>
      </c>
      <c r="P388" s="4" t="str">
        <f>IF(AND(OR(I388="Motorvejsstrækning",I388="Frakørselsflettestrækning",I388="Tilkørselsflettestrækning"),Inddata!Q403=""),5,IF(AND(OR(I388="Motorvejsstrækning",I388="Frakørselsflettestrækning",I388="Tilkørselsflettestrækning"),Inddata!Q403&gt;-0.00000001,Inddata!Q403&lt;101),Inddata!Q403,"Irrelevant"))</f>
        <v>Irrelevant</v>
      </c>
      <c r="Q388" s="4" t="str">
        <f>IF(AND(OR(I388="Motorvejsstrækning",I388="Frakørselsflettestrækning",I388="Tilkørselsflettestrækning"),Inddata!R403=""),"Lige",IF(AND(OR(I388="Motorvejsstrækning",I388="Frakørselsflettestrækning",I388="Tilkørselsflettestrækning"),Inddata!R403&gt;10),Inddata!R403,"Irrelevant"))</f>
        <v>Irrelevant</v>
      </c>
      <c r="R388" s="4" t="str">
        <f>IF(Q388="Lige",0,IF(AND(OR(I388="Motorvejsstrækning",I388="Frakørselsflettestrækning",I388="Tilkørselsflettestrækning"),OR(Inddata!S403="",Inddata!S403&gt;(G388*1000))),G388*1000,IF(AND(OR(I388="Motorvejsstrækning",I388="Frakørselsflettestrækning",I388="Tilkørselsflettestrækning"),Inddata!S403&gt;0),Inddata!S403,"Irrelevant")))</f>
        <v>Irrelevant</v>
      </c>
      <c r="S388" s="4" t="str">
        <f>IF(AND(OR(I388="Motorvejsstrækning",I388="Frakørselsflettestrækning",I388="Tilkørselsflettestrækning"),Inddata!T403=""),"Lige",IF(AND(OR(I388="Motorvejsstrækning",I388="Frakørselsflettestrækning",I388="Tilkørselsflettestrækning"),Inddata!T403&gt;10),Inddata!T403,"Irrelevant"))</f>
        <v>Irrelevant</v>
      </c>
      <c r="T388" s="4" t="str">
        <f>IF(S388="Lige",0,IF(R388="Irrelevant","Irrelevant",IF(AND(OR(I388="Motorvejsstrækning",I388="Frakørselsflettestrækning",I388="Tilkørselsflettestrækning"),OR(Inddata!U403="",Inddata!U403&gt;(G388*1000-R388))),G388*1000-R388,IF(AND(OR(I388="Motorvejsstrækning",I388="Frakørselsflettestrækning",I388="Tilkørselsflettestrækning"),Inddata!U403&gt;0),Inddata!U403,"Irrelevant"))))</f>
        <v>Irrelevant</v>
      </c>
      <c r="U388" s="4" t="str">
        <f>IF(AND(OR(I388="Motorvejsstrækning",I388="Frakørselsflettestrækning",I388="Tilkørselsflettestrækning",I388="Frakørselsrampe",I388="Tilkørselsrampe"),Inddata!V403=""),"Nej",IF(OR(I388="Motorvejsstrækning",I388="Frakørselsflettestrækning",I388="Tilkørselsflettestrækning",I388="Frakørselsrampe",I388="Tilkørselsrampe"),Inddata!V403,"Irrelevant"))</f>
        <v>Irrelevant</v>
      </c>
      <c r="V388" s="4" t="str">
        <f>IF(W388="Lige",IF(AND(OR(I388="Frakørselsrampe",I388="Tilkørselsrampe"),Inddata!W403=""),"Lige ruderrampe",IF(OR(I388="Frakørselsrampe",I388="Tilkørselsrampe"),Inddata!W403,"Irrelevant")),"Irrelevant")</f>
        <v>Irrelevant</v>
      </c>
      <c r="W388" s="4" t="str">
        <f>IF(AND(OR(I388="Frakørselsrampe",I388="Tilkørselsrampe"),Inddata!X403=""),"Lige",IF(AND(OR(I388="Frakørselsrampe",I388="Tilkørselsrampe"),Inddata!X403&gt;10),Inddata!X403,"Irrelevant"))</f>
        <v>Irrelevant</v>
      </c>
      <c r="X388" s="4" t="str">
        <f>IF(AND(OR(I388="Frakørselsrampe",I388="Tilkørselsrampe"),OR(Inddata!Y403="",Inddata!Y403&gt;(G388*1000))),G388*1000,IF(AND(OR(I388="Frakørselsrampe",I388="Tilkørselsrampe"),Inddata!Y403&gt;0),Inddata!Y403,"Irrelevant"))</f>
        <v>Irrelevant</v>
      </c>
      <c r="Y388" s="4" t="str">
        <f>IF(AND(I388="Frakørselsrampe",Inddata!Z403=""),95,IF(AND(I388="Tilkørselsrampe",Inddata!Z403=""),45,IF(AND(OR(I388="Frakørselsrampe",I388="Tilkørselsrampe"),Inddata!Z403&gt;4,Inddata!Z403&lt;200),Inddata!Z403,"Irrelevant")))</f>
        <v>Irrelevant</v>
      </c>
      <c r="Z388" s="4" t="str">
        <f>IF(AND(OR(I388="Frakørselsrampe",I388="Tilkørselsrampe"),Inddata!AA403=""),"Lige",IF(AND(OR(I388="Frakørselsrampe",I388="Tilkørselsrampe"),Inddata!AA403&gt;10),Inddata!AA403,"Irrelevant"))</f>
        <v>Irrelevant</v>
      </c>
      <c r="AA388" s="4" t="str">
        <f>IF(X388="Irrelevant","Irrelevant",IF(AND(OR(I388="Frakørselsrampe",I388="Tilkørselsrampe"),OR(Inddata!AB403="",Inddata!AB403&gt;(G388*1000-X388))),G388*1000-X388,IF(AND(OR(I388="Frakørselsrampe",I388="Tilkørselsrampe"),Inddata!AB403&gt;0),Inddata!AB403,"Irrelevant")))</f>
        <v>Irrelevant</v>
      </c>
      <c r="AB388" s="4" t="str">
        <f>IF(AND(I388="Frakørselsrampe",Inddata!AC403=""),60,IF(AND(I388="Tilkørselsrampe",Inddata!AC403=""),80,IF(AND(OR(I388="Frakørselsrampe",I388="Tilkørselsrampe"),Inddata!AC403&gt;4,Inddata!AC403&lt;200),Inddata!AC403,"Irrelevant")))</f>
        <v>Irrelevant</v>
      </c>
      <c r="AC388" s="4" t="str">
        <f>IF(AND(OR(I388="Motorvejsstrækning",I388="Frakørselsflettestrækning",I388="Tilkørselsflettestrækning"),Inddata!AD403=""),"Nej",IF(OR(I388="Motorvejsstrækning",I388="Frakørselsflettestrækning",I388="Tilkørselsflettestrækning"),Inddata!AD403,"Irrelevant"))</f>
        <v>Irrelevant</v>
      </c>
      <c r="AD388" s="4" t="str">
        <f>IF(AND(OR(I388="Motorvejsstrækning",I388="Frakørselsflettestrækning",I388="Tilkørselsflettestrækning"),Inddata!AE403=""),"130 km/t",IF(OR(I388="Motorvejsstrækning",I388="Frakørselsflettestrækning",I388="Tilkørselsflettestrækning"),Inddata!AE403,"Irrelevant"))</f>
        <v>Irrelevant</v>
      </c>
      <c r="AE388" s="4" t="str">
        <f>IF(AND(I388="Tilkørselsflettestrækning",Inddata!AF403=""),"Nej",IF(I388="Tilkørselsflettestrækning",Inddata!AF403,"Irrelevant"))</f>
        <v>Irrelevant</v>
      </c>
      <c r="AF388" s="4" t="str">
        <f>IF(AND(AE388="Ja",Inddata!AG403&gt;0,Inddata!AG403&lt;1.00000001),Inddata!AG403,IF(OR(AE388="Nej",AE388="Ja"),0,"Irrelevant"))</f>
        <v>Irrelevant</v>
      </c>
    </row>
    <row r="389" spans="1:32" x14ac:dyDescent="0.25">
      <c r="A389" s="4" t="str">
        <f>IF(Inddata!A404="","",Inddata!A404)</f>
        <v/>
      </c>
      <c r="B389" s="4" t="str">
        <f>IF(Inddata!B404="","",Inddata!B404)</f>
        <v/>
      </c>
      <c r="C389" s="4" t="str">
        <f>IF(Inddata!C404="","",Inddata!C404)</f>
        <v/>
      </c>
      <c r="D389" s="4" t="str">
        <f>IF(Inddata!D404="","",Inddata!D404)</f>
        <v/>
      </c>
      <c r="E389" s="4" t="str">
        <f>IF(Inddata!E404="","",Inddata!E404)</f>
        <v/>
      </c>
      <c r="F389" s="4" t="str">
        <f>IF(Inddata!F404="","",Inddata!F404)</f>
        <v/>
      </c>
      <c r="G389" s="4">
        <f>IF(Inddata!G404="","",Inddata!G404)</f>
        <v>0</v>
      </c>
      <c r="H389" s="4" t="str">
        <f>IF(Inddata!H404&gt;0.5,Inddata!H404,"")</f>
        <v/>
      </c>
      <c r="I389" s="4" t="str">
        <f>IF(Inddata!I404="","",Inddata!I404)</f>
        <v/>
      </c>
      <c r="J389" s="4" t="str">
        <f>IF(AND(OR(I389="Motorvejsstrækning",I389="Frakørselsflettestrækning",I389="Tilkørselsflettestrækning"),Inddata!K404=""),2,IF(AND(OR(I389="Motorvejsstrækning",I389="Frakørselsflettestrækning",I389="Tilkørselsflettestrækning"),Inddata!K404&gt;0.5,Inddata!K404&lt;21),Inddata!K404,"Irrelevant"))</f>
        <v>Irrelevant</v>
      </c>
      <c r="K389" s="4" t="str">
        <f>IF(AND(OR(I389="Motorvejsstrækning",I389="Frakørselsflettestrækning",I389="Tilkørselsflettestrækning",I389="Frakørselsrampe",I389="Tilkørselsrampe"),Inddata!L404=""),3.5,IF(AND(OR(I389="Motorvejsstrækning",I389="Frakørselsflettestrækning",I389="Tilkørselsflettestrækning",I389="Frakørselsrampe",I389="Tilkørselsrampe"),Inddata!L404&gt;1.5,Inddata!L404&lt;11),Inddata!L404,"Irrelevant"))</f>
        <v>Irrelevant</v>
      </c>
      <c r="L389" s="4" t="str">
        <f>IF(AND(I389="Motorvejsstrækning",Inddata!M404=""),"Nej",IF(I389="Motorvejsstrækning",Inddata!M404,"Irrelevant"))</f>
        <v>Irrelevant</v>
      </c>
      <c r="M389" s="4" t="str">
        <f>IF(AND(L389="Ja",Inddata!N404&gt;0,Inddata!N404&lt;1.00000001),Inddata!N404,IF(OR(L389="Nej",L389="Ja"),0,"Irrelevant"))</f>
        <v>Irrelevant</v>
      </c>
      <c r="N389" s="4" t="str">
        <f>IF(AND(OR(I389="Motorvejsstrækning",I389="Frakørselsflettestrækning",I389="Tilkørselsflettestrækning"),Inddata!O404=""),3,IF(AND(OR(I389="Motorvejsstrækning",I389="Frakørselsflettestrækning",I389="Tilkørselsflettestrækning"),Inddata!O404&lt;11,Inddata!O404&gt;-0.00000001),Inddata!O404,"Irrelevant"))</f>
        <v>Irrelevant</v>
      </c>
      <c r="O389" s="4" t="str">
        <f>IF(AND(OR(I389="Motorvejsstrækning",I389="Frakørselsflettestrækning",I389="Tilkørselsflettestrækning",I389="Frakørselsrampe",I389="Tilkørselsrampe"),Inddata!P404=""),0.5,IF(AND(OR(I389="Motorvejsstrækning",I389="Frakørselsflettestrækning",I389="Tilkørselsflettestrækning",I389="Frakørselsrampe",I389="Tilkørselsrampe"),Inddata!P404&gt;-0.00000001,Inddata!P404&lt;11),Inddata!P404,"Irrelevant"))</f>
        <v>Irrelevant</v>
      </c>
      <c r="P389" s="4" t="str">
        <f>IF(AND(OR(I389="Motorvejsstrækning",I389="Frakørselsflettestrækning",I389="Tilkørselsflettestrækning"),Inddata!Q404=""),5,IF(AND(OR(I389="Motorvejsstrækning",I389="Frakørselsflettestrækning",I389="Tilkørselsflettestrækning"),Inddata!Q404&gt;-0.00000001,Inddata!Q404&lt;101),Inddata!Q404,"Irrelevant"))</f>
        <v>Irrelevant</v>
      </c>
      <c r="Q389" s="4" t="str">
        <f>IF(AND(OR(I389="Motorvejsstrækning",I389="Frakørselsflettestrækning",I389="Tilkørselsflettestrækning"),Inddata!R404=""),"Lige",IF(AND(OR(I389="Motorvejsstrækning",I389="Frakørselsflettestrækning",I389="Tilkørselsflettestrækning"),Inddata!R404&gt;10),Inddata!R404,"Irrelevant"))</f>
        <v>Irrelevant</v>
      </c>
      <c r="R389" s="4" t="str">
        <f>IF(Q389="Lige",0,IF(AND(OR(I389="Motorvejsstrækning",I389="Frakørselsflettestrækning",I389="Tilkørselsflettestrækning"),OR(Inddata!S404="",Inddata!S404&gt;(G389*1000))),G389*1000,IF(AND(OR(I389="Motorvejsstrækning",I389="Frakørselsflettestrækning",I389="Tilkørselsflettestrækning"),Inddata!S404&gt;0),Inddata!S404,"Irrelevant")))</f>
        <v>Irrelevant</v>
      </c>
      <c r="S389" s="4" t="str">
        <f>IF(AND(OR(I389="Motorvejsstrækning",I389="Frakørselsflettestrækning",I389="Tilkørselsflettestrækning"),Inddata!T404=""),"Lige",IF(AND(OR(I389="Motorvejsstrækning",I389="Frakørselsflettestrækning",I389="Tilkørselsflettestrækning"),Inddata!T404&gt;10),Inddata!T404,"Irrelevant"))</f>
        <v>Irrelevant</v>
      </c>
      <c r="T389" s="4" t="str">
        <f>IF(S389="Lige",0,IF(R389="Irrelevant","Irrelevant",IF(AND(OR(I389="Motorvejsstrækning",I389="Frakørselsflettestrækning",I389="Tilkørselsflettestrækning"),OR(Inddata!U404="",Inddata!U404&gt;(G389*1000-R389))),G389*1000-R389,IF(AND(OR(I389="Motorvejsstrækning",I389="Frakørselsflettestrækning",I389="Tilkørselsflettestrækning"),Inddata!U404&gt;0),Inddata!U404,"Irrelevant"))))</f>
        <v>Irrelevant</v>
      </c>
      <c r="U389" s="4" t="str">
        <f>IF(AND(OR(I389="Motorvejsstrækning",I389="Frakørselsflettestrækning",I389="Tilkørselsflettestrækning",I389="Frakørselsrampe",I389="Tilkørselsrampe"),Inddata!V404=""),"Nej",IF(OR(I389="Motorvejsstrækning",I389="Frakørselsflettestrækning",I389="Tilkørselsflettestrækning",I389="Frakørselsrampe",I389="Tilkørselsrampe"),Inddata!V404,"Irrelevant"))</f>
        <v>Irrelevant</v>
      </c>
      <c r="V389" s="4" t="str">
        <f>IF(W389="Lige",IF(AND(OR(I389="Frakørselsrampe",I389="Tilkørselsrampe"),Inddata!W404=""),"Lige ruderrampe",IF(OR(I389="Frakørselsrampe",I389="Tilkørselsrampe"),Inddata!W404,"Irrelevant")),"Irrelevant")</f>
        <v>Irrelevant</v>
      </c>
      <c r="W389" s="4" t="str">
        <f>IF(AND(OR(I389="Frakørselsrampe",I389="Tilkørselsrampe"),Inddata!X404=""),"Lige",IF(AND(OR(I389="Frakørselsrampe",I389="Tilkørselsrampe"),Inddata!X404&gt;10),Inddata!X404,"Irrelevant"))</f>
        <v>Irrelevant</v>
      </c>
      <c r="X389" s="4" t="str">
        <f>IF(AND(OR(I389="Frakørselsrampe",I389="Tilkørselsrampe"),OR(Inddata!Y404="",Inddata!Y404&gt;(G389*1000))),G389*1000,IF(AND(OR(I389="Frakørselsrampe",I389="Tilkørselsrampe"),Inddata!Y404&gt;0),Inddata!Y404,"Irrelevant"))</f>
        <v>Irrelevant</v>
      </c>
      <c r="Y389" s="4" t="str">
        <f>IF(AND(I389="Frakørselsrampe",Inddata!Z404=""),95,IF(AND(I389="Tilkørselsrampe",Inddata!Z404=""),45,IF(AND(OR(I389="Frakørselsrampe",I389="Tilkørselsrampe"),Inddata!Z404&gt;4,Inddata!Z404&lt;200),Inddata!Z404,"Irrelevant")))</f>
        <v>Irrelevant</v>
      </c>
      <c r="Z389" s="4" t="str">
        <f>IF(AND(OR(I389="Frakørselsrampe",I389="Tilkørselsrampe"),Inddata!AA404=""),"Lige",IF(AND(OR(I389="Frakørselsrampe",I389="Tilkørselsrampe"),Inddata!AA404&gt;10),Inddata!AA404,"Irrelevant"))</f>
        <v>Irrelevant</v>
      </c>
      <c r="AA389" s="4" t="str">
        <f>IF(X389="Irrelevant","Irrelevant",IF(AND(OR(I389="Frakørselsrampe",I389="Tilkørselsrampe"),OR(Inddata!AB404="",Inddata!AB404&gt;(G389*1000-X389))),G389*1000-X389,IF(AND(OR(I389="Frakørselsrampe",I389="Tilkørselsrampe"),Inddata!AB404&gt;0),Inddata!AB404,"Irrelevant")))</f>
        <v>Irrelevant</v>
      </c>
      <c r="AB389" s="4" t="str">
        <f>IF(AND(I389="Frakørselsrampe",Inddata!AC404=""),60,IF(AND(I389="Tilkørselsrampe",Inddata!AC404=""),80,IF(AND(OR(I389="Frakørselsrampe",I389="Tilkørselsrampe"),Inddata!AC404&gt;4,Inddata!AC404&lt;200),Inddata!AC404,"Irrelevant")))</f>
        <v>Irrelevant</v>
      </c>
      <c r="AC389" s="4" t="str">
        <f>IF(AND(OR(I389="Motorvejsstrækning",I389="Frakørselsflettestrækning",I389="Tilkørselsflettestrækning"),Inddata!AD404=""),"Nej",IF(OR(I389="Motorvejsstrækning",I389="Frakørselsflettestrækning",I389="Tilkørselsflettestrækning"),Inddata!AD404,"Irrelevant"))</f>
        <v>Irrelevant</v>
      </c>
      <c r="AD389" s="4" t="str">
        <f>IF(AND(OR(I389="Motorvejsstrækning",I389="Frakørselsflettestrækning",I389="Tilkørselsflettestrækning"),Inddata!AE404=""),"130 km/t",IF(OR(I389="Motorvejsstrækning",I389="Frakørselsflettestrækning",I389="Tilkørselsflettestrækning"),Inddata!AE404,"Irrelevant"))</f>
        <v>Irrelevant</v>
      </c>
      <c r="AE389" s="4" t="str">
        <f>IF(AND(I389="Tilkørselsflettestrækning",Inddata!AF404=""),"Nej",IF(I389="Tilkørselsflettestrækning",Inddata!AF404,"Irrelevant"))</f>
        <v>Irrelevant</v>
      </c>
      <c r="AF389" s="4" t="str">
        <f>IF(AND(AE389="Ja",Inddata!AG404&gt;0,Inddata!AG404&lt;1.00000001),Inddata!AG404,IF(OR(AE389="Nej",AE389="Ja"),0,"Irrelevant"))</f>
        <v>Irrelevant</v>
      </c>
    </row>
    <row r="390" spans="1:32" x14ac:dyDescent="0.25">
      <c r="A390" s="4" t="str">
        <f>IF(Inddata!A405="","",Inddata!A405)</f>
        <v/>
      </c>
      <c r="B390" s="4" t="str">
        <f>IF(Inddata!B405="","",Inddata!B405)</f>
        <v/>
      </c>
      <c r="C390" s="4" t="str">
        <f>IF(Inddata!C405="","",Inddata!C405)</f>
        <v/>
      </c>
      <c r="D390" s="4" t="str">
        <f>IF(Inddata!D405="","",Inddata!D405)</f>
        <v/>
      </c>
      <c r="E390" s="4" t="str">
        <f>IF(Inddata!E405="","",Inddata!E405)</f>
        <v/>
      </c>
      <c r="F390" s="4" t="str">
        <f>IF(Inddata!F405="","",Inddata!F405)</f>
        <v/>
      </c>
      <c r="G390" s="4">
        <f>IF(Inddata!G405="","",Inddata!G405)</f>
        <v>0</v>
      </c>
      <c r="H390" s="4" t="str">
        <f>IF(Inddata!H405&gt;0.5,Inddata!H405,"")</f>
        <v/>
      </c>
      <c r="I390" s="4" t="str">
        <f>IF(Inddata!I405="","",Inddata!I405)</f>
        <v/>
      </c>
      <c r="J390" s="4" t="str">
        <f>IF(AND(OR(I390="Motorvejsstrækning",I390="Frakørselsflettestrækning",I390="Tilkørselsflettestrækning"),Inddata!K405=""),2,IF(AND(OR(I390="Motorvejsstrækning",I390="Frakørselsflettestrækning",I390="Tilkørselsflettestrækning"),Inddata!K405&gt;0.5,Inddata!K405&lt;21),Inddata!K405,"Irrelevant"))</f>
        <v>Irrelevant</v>
      </c>
      <c r="K390" s="4" t="str">
        <f>IF(AND(OR(I390="Motorvejsstrækning",I390="Frakørselsflettestrækning",I390="Tilkørselsflettestrækning",I390="Frakørselsrampe",I390="Tilkørselsrampe"),Inddata!L405=""),3.5,IF(AND(OR(I390="Motorvejsstrækning",I390="Frakørselsflettestrækning",I390="Tilkørselsflettestrækning",I390="Frakørselsrampe",I390="Tilkørselsrampe"),Inddata!L405&gt;1.5,Inddata!L405&lt;11),Inddata!L405,"Irrelevant"))</f>
        <v>Irrelevant</v>
      </c>
      <c r="L390" s="4" t="str">
        <f>IF(AND(I390="Motorvejsstrækning",Inddata!M405=""),"Nej",IF(I390="Motorvejsstrækning",Inddata!M405,"Irrelevant"))</f>
        <v>Irrelevant</v>
      </c>
      <c r="M390" s="4" t="str">
        <f>IF(AND(L390="Ja",Inddata!N405&gt;0,Inddata!N405&lt;1.00000001),Inddata!N405,IF(OR(L390="Nej",L390="Ja"),0,"Irrelevant"))</f>
        <v>Irrelevant</v>
      </c>
      <c r="N390" s="4" t="str">
        <f>IF(AND(OR(I390="Motorvejsstrækning",I390="Frakørselsflettestrækning",I390="Tilkørselsflettestrækning"),Inddata!O405=""),3,IF(AND(OR(I390="Motorvejsstrækning",I390="Frakørselsflettestrækning",I390="Tilkørselsflettestrækning"),Inddata!O405&lt;11,Inddata!O405&gt;-0.00000001),Inddata!O405,"Irrelevant"))</f>
        <v>Irrelevant</v>
      </c>
      <c r="O390" s="4" t="str">
        <f>IF(AND(OR(I390="Motorvejsstrækning",I390="Frakørselsflettestrækning",I390="Tilkørselsflettestrækning",I390="Frakørselsrampe",I390="Tilkørselsrampe"),Inddata!P405=""),0.5,IF(AND(OR(I390="Motorvejsstrækning",I390="Frakørselsflettestrækning",I390="Tilkørselsflettestrækning",I390="Frakørselsrampe",I390="Tilkørselsrampe"),Inddata!P405&gt;-0.00000001,Inddata!P405&lt;11),Inddata!P405,"Irrelevant"))</f>
        <v>Irrelevant</v>
      </c>
      <c r="P390" s="4" t="str">
        <f>IF(AND(OR(I390="Motorvejsstrækning",I390="Frakørselsflettestrækning",I390="Tilkørselsflettestrækning"),Inddata!Q405=""),5,IF(AND(OR(I390="Motorvejsstrækning",I390="Frakørselsflettestrækning",I390="Tilkørselsflettestrækning"),Inddata!Q405&gt;-0.00000001,Inddata!Q405&lt;101),Inddata!Q405,"Irrelevant"))</f>
        <v>Irrelevant</v>
      </c>
      <c r="Q390" s="4" t="str">
        <f>IF(AND(OR(I390="Motorvejsstrækning",I390="Frakørselsflettestrækning",I390="Tilkørselsflettestrækning"),Inddata!R405=""),"Lige",IF(AND(OR(I390="Motorvejsstrækning",I390="Frakørselsflettestrækning",I390="Tilkørselsflettestrækning"),Inddata!R405&gt;10),Inddata!R405,"Irrelevant"))</f>
        <v>Irrelevant</v>
      </c>
      <c r="R390" s="4" t="str">
        <f>IF(Q390="Lige",0,IF(AND(OR(I390="Motorvejsstrækning",I390="Frakørselsflettestrækning",I390="Tilkørselsflettestrækning"),OR(Inddata!S405="",Inddata!S405&gt;(G390*1000))),G390*1000,IF(AND(OR(I390="Motorvejsstrækning",I390="Frakørselsflettestrækning",I390="Tilkørselsflettestrækning"),Inddata!S405&gt;0),Inddata!S405,"Irrelevant")))</f>
        <v>Irrelevant</v>
      </c>
      <c r="S390" s="4" t="str">
        <f>IF(AND(OR(I390="Motorvejsstrækning",I390="Frakørselsflettestrækning",I390="Tilkørselsflettestrækning"),Inddata!T405=""),"Lige",IF(AND(OR(I390="Motorvejsstrækning",I390="Frakørselsflettestrækning",I390="Tilkørselsflettestrækning"),Inddata!T405&gt;10),Inddata!T405,"Irrelevant"))</f>
        <v>Irrelevant</v>
      </c>
      <c r="T390" s="4" t="str">
        <f>IF(S390="Lige",0,IF(R390="Irrelevant","Irrelevant",IF(AND(OR(I390="Motorvejsstrækning",I390="Frakørselsflettestrækning",I390="Tilkørselsflettestrækning"),OR(Inddata!U405="",Inddata!U405&gt;(G390*1000-R390))),G390*1000-R390,IF(AND(OR(I390="Motorvejsstrækning",I390="Frakørselsflettestrækning",I390="Tilkørselsflettestrækning"),Inddata!U405&gt;0),Inddata!U405,"Irrelevant"))))</f>
        <v>Irrelevant</v>
      </c>
      <c r="U390" s="4" t="str">
        <f>IF(AND(OR(I390="Motorvejsstrækning",I390="Frakørselsflettestrækning",I390="Tilkørselsflettestrækning",I390="Frakørselsrampe",I390="Tilkørselsrampe"),Inddata!V405=""),"Nej",IF(OR(I390="Motorvejsstrækning",I390="Frakørselsflettestrækning",I390="Tilkørselsflettestrækning",I390="Frakørselsrampe",I390="Tilkørselsrampe"),Inddata!V405,"Irrelevant"))</f>
        <v>Irrelevant</v>
      </c>
      <c r="V390" s="4" t="str">
        <f>IF(W390="Lige",IF(AND(OR(I390="Frakørselsrampe",I390="Tilkørselsrampe"),Inddata!W405=""),"Lige ruderrampe",IF(OR(I390="Frakørselsrampe",I390="Tilkørselsrampe"),Inddata!W405,"Irrelevant")),"Irrelevant")</f>
        <v>Irrelevant</v>
      </c>
      <c r="W390" s="4" t="str">
        <f>IF(AND(OR(I390="Frakørselsrampe",I390="Tilkørselsrampe"),Inddata!X405=""),"Lige",IF(AND(OR(I390="Frakørselsrampe",I390="Tilkørselsrampe"),Inddata!X405&gt;10),Inddata!X405,"Irrelevant"))</f>
        <v>Irrelevant</v>
      </c>
      <c r="X390" s="4" t="str">
        <f>IF(AND(OR(I390="Frakørselsrampe",I390="Tilkørselsrampe"),OR(Inddata!Y405="",Inddata!Y405&gt;(G390*1000))),G390*1000,IF(AND(OR(I390="Frakørselsrampe",I390="Tilkørselsrampe"),Inddata!Y405&gt;0),Inddata!Y405,"Irrelevant"))</f>
        <v>Irrelevant</v>
      </c>
      <c r="Y390" s="4" t="str">
        <f>IF(AND(I390="Frakørselsrampe",Inddata!Z405=""),95,IF(AND(I390="Tilkørselsrampe",Inddata!Z405=""),45,IF(AND(OR(I390="Frakørselsrampe",I390="Tilkørselsrampe"),Inddata!Z405&gt;4,Inddata!Z405&lt;200),Inddata!Z405,"Irrelevant")))</f>
        <v>Irrelevant</v>
      </c>
      <c r="Z390" s="4" t="str">
        <f>IF(AND(OR(I390="Frakørselsrampe",I390="Tilkørselsrampe"),Inddata!AA405=""),"Lige",IF(AND(OR(I390="Frakørselsrampe",I390="Tilkørselsrampe"),Inddata!AA405&gt;10),Inddata!AA405,"Irrelevant"))</f>
        <v>Irrelevant</v>
      </c>
      <c r="AA390" s="4" t="str">
        <f>IF(X390="Irrelevant","Irrelevant",IF(AND(OR(I390="Frakørselsrampe",I390="Tilkørselsrampe"),OR(Inddata!AB405="",Inddata!AB405&gt;(G390*1000-X390))),G390*1000-X390,IF(AND(OR(I390="Frakørselsrampe",I390="Tilkørselsrampe"),Inddata!AB405&gt;0),Inddata!AB405,"Irrelevant")))</f>
        <v>Irrelevant</v>
      </c>
      <c r="AB390" s="4" t="str">
        <f>IF(AND(I390="Frakørselsrampe",Inddata!AC405=""),60,IF(AND(I390="Tilkørselsrampe",Inddata!AC405=""),80,IF(AND(OR(I390="Frakørselsrampe",I390="Tilkørselsrampe"),Inddata!AC405&gt;4,Inddata!AC405&lt;200),Inddata!AC405,"Irrelevant")))</f>
        <v>Irrelevant</v>
      </c>
      <c r="AC390" s="4" t="str">
        <f>IF(AND(OR(I390="Motorvejsstrækning",I390="Frakørselsflettestrækning",I390="Tilkørselsflettestrækning"),Inddata!AD405=""),"Nej",IF(OR(I390="Motorvejsstrækning",I390="Frakørselsflettestrækning",I390="Tilkørselsflettestrækning"),Inddata!AD405,"Irrelevant"))</f>
        <v>Irrelevant</v>
      </c>
      <c r="AD390" s="4" t="str">
        <f>IF(AND(OR(I390="Motorvejsstrækning",I390="Frakørselsflettestrækning",I390="Tilkørselsflettestrækning"),Inddata!AE405=""),"130 km/t",IF(OR(I390="Motorvejsstrækning",I390="Frakørselsflettestrækning",I390="Tilkørselsflettestrækning"),Inddata!AE405,"Irrelevant"))</f>
        <v>Irrelevant</v>
      </c>
      <c r="AE390" s="4" t="str">
        <f>IF(AND(I390="Tilkørselsflettestrækning",Inddata!AF405=""),"Nej",IF(I390="Tilkørselsflettestrækning",Inddata!AF405,"Irrelevant"))</f>
        <v>Irrelevant</v>
      </c>
      <c r="AF390" s="4" t="str">
        <f>IF(AND(AE390="Ja",Inddata!AG405&gt;0,Inddata!AG405&lt;1.00000001),Inddata!AG405,IF(OR(AE390="Nej",AE390="Ja"),0,"Irrelevant"))</f>
        <v>Irrelevant</v>
      </c>
    </row>
    <row r="391" spans="1:32" x14ac:dyDescent="0.25">
      <c r="A391" s="4" t="str">
        <f>IF(Inddata!A406="","",Inddata!A406)</f>
        <v/>
      </c>
      <c r="B391" s="4" t="str">
        <f>IF(Inddata!B406="","",Inddata!B406)</f>
        <v/>
      </c>
      <c r="C391" s="4" t="str">
        <f>IF(Inddata!C406="","",Inddata!C406)</f>
        <v/>
      </c>
      <c r="D391" s="4" t="str">
        <f>IF(Inddata!D406="","",Inddata!D406)</f>
        <v/>
      </c>
      <c r="E391" s="4" t="str">
        <f>IF(Inddata!E406="","",Inddata!E406)</f>
        <v/>
      </c>
      <c r="F391" s="4" t="str">
        <f>IF(Inddata!F406="","",Inddata!F406)</f>
        <v/>
      </c>
      <c r="G391" s="4">
        <f>IF(Inddata!G406="","",Inddata!G406)</f>
        <v>0</v>
      </c>
      <c r="H391" s="4" t="str">
        <f>IF(Inddata!H406&gt;0.5,Inddata!H406,"")</f>
        <v/>
      </c>
      <c r="I391" s="4" t="str">
        <f>IF(Inddata!I406="","",Inddata!I406)</f>
        <v/>
      </c>
      <c r="J391" s="4" t="str">
        <f>IF(AND(OR(I391="Motorvejsstrækning",I391="Frakørselsflettestrækning",I391="Tilkørselsflettestrækning"),Inddata!K406=""),2,IF(AND(OR(I391="Motorvejsstrækning",I391="Frakørselsflettestrækning",I391="Tilkørselsflettestrækning"),Inddata!K406&gt;0.5,Inddata!K406&lt;21),Inddata!K406,"Irrelevant"))</f>
        <v>Irrelevant</v>
      </c>
      <c r="K391" s="4" t="str">
        <f>IF(AND(OR(I391="Motorvejsstrækning",I391="Frakørselsflettestrækning",I391="Tilkørselsflettestrækning",I391="Frakørselsrampe",I391="Tilkørselsrampe"),Inddata!L406=""),3.5,IF(AND(OR(I391="Motorvejsstrækning",I391="Frakørselsflettestrækning",I391="Tilkørselsflettestrækning",I391="Frakørselsrampe",I391="Tilkørselsrampe"),Inddata!L406&gt;1.5,Inddata!L406&lt;11),Inddata!L406,"Irrelevant"))</f>
        <v>Irrelevant</v>
      </c>
      <c r="L391" s="4" t="str">
        <f>IF(AND(I391="Motorvejsstrækning",Inddata!M406=""),"Nej",IF(I391="Motorvejsstrækning",Inddata!M406,"Irrelevant"))</f>
        <v>Irrelevant</v>
      </c>
      <c r="M391" s="4" t="str">
        <f>IF(AND(L391="Ja",Inddata!N406&gt;0,Inddata!N406&lt;1.00000001),Inddata!N406,IF(OR(L391="Nej",L391="Ja"),0,"Irrelevant"))</f>
        <v>Irrelevant</v>
      </c>
      <c r="N391" s="4" t="str">
        <f>IF(AND(OR(I391="Motorvejsstrækning",I391="Frakørselsflettestrækning",I391="Tilkørselsflettestrækning"),Inddata!O406=""),3,IF(AND(OR(I391="Motorvejsstrækning",I391="Frakørselsflettestrækning",I391="Tilkørselsflettestrækning"),Inddata!O406&lt;11,Inddata!O406&gt;-0.00000001),Inddata!O406,"Irrelevant"))</f>
        <v>Irrelevant</v>
      </c>
      <c r="O391" s="4" t="str">
        <f>IF(AND(OR(I391="Motorvejsstrækning",I391="Frakørselsflettestrækning",I391="Tilkørselsflettestrækning",I391="Frakørselsrampe",I391="Tilkørselsrampe"),Inddata!P406=""),0.5,IF(AND(OR(I391="Motorvejsstrækning",I391="Frakørselsflettestrækning",I391="Tilkørselsflettestrækning",I391="Frakørselsrampe",I391="Tilkørselsrampe"),Inddata!P406&gt;-0.00000001,Inddata!P406&lt;11),Inddata!P406,"Irrelevant"))</f>
        <v>Irrelevant</v>
      </c>
      <c r="P391" s="4" t="str">
        <f>IF(AND(OR(I391="Motorvejsstrækning",I391="Frakørselsflettestrækning",I391="Tilkørselsflettestrækning"),Inddata!Q406=""),5,IF(AND(OR(I391="Motorvejsstrækning",I391="Frakørselsflettestrækning",I391="Tilkørselsflettestrækning"),Inddata!Q406&gt;-0.00000001,Inddata!Q406&lt;101),Inddata!Q406,"Irrelevant"))</f>
        <v>Irrelevant</v>
      </c>
      <c r="Q391" s="4" t="str">
        <f>IF(AND(OR(I391="Motorvejsstrækning",I391="Frakørselsflettestrækning",I391="Tilkørselsflettestrækning"),Inddata!R406=""),"Lige",IF(AND(OR(I391="Motorvejsstrækning",I391="Frakørselsflettestrækning",I391="Tilkørselsflettestrækning"),Inddata!R406&gt;10),Inddata!R406,"Irrelevant"))</f>
        <v>Irrelevant</v>
      </c>
      <c r="R391" s="4" t="str">
        <f>IF(Q391="Lige",0,IF(AND(OR(I391="Motorvejsstrækning",I391="Frakørselsflettestrækning",I391="Tilkørselsflettestrækning"),OR(Inddata!S406="",Inddata!S406&gt;(G391*1000))),G391*1000,IF(AND(OR(I391="Motorvejsstrækning",I391="Frakørselsflettestrækning",I391="Tilkørselsflettestrækning"),Inddata!S406&gt;0),Inddata!S406,"Irrelevant")))</f>
        <v>Irrelevant</v>
      </c>
      <c r="S391" s="4" t="str">
        <f>IF(AND(OR(I391="Motorvejsstrækning",I391="Frakørselsflettestrækning",I391="Tilkørselsflettestrækning"),Inddata!T406=""),"Lige",IF(AND(OR(I391="Motorvejsstrækning",I391="Frakørselsflettestrækning",I391="Tilkørselsflettestrækning"),Inddata!T406&gt;10),Inddata!T406,"Irrelevant"))</f>
        <v>Irrelevant</v>
      </c>
      <c r="T391" s="4" t="str">
        <f>IF(S391="Lige",0,IF(R391="Irrelevant","Irrelevant",IF(AND(OR(I391="Motorvejsstrækning",I391="Frakørselsflettestrækning",I391="Tilkørselsflettestrækning"),OR(Inddata!U406="",Inddata!U406&gt;(G391*1000-R391))),G391*1000-R391,IF(AND(OR(I391="Motorvejsstrækning",I391="Frakørselsflettestrækning",I391="Tilkørselsflettestrækning"),Inddata!U406&gt;0),Inddata!U406,"Irrelevant"))))</f>
        <v>Irrelevant</v>
      </c>
      <c r="U391" s="4" t="str">
        <f>IF(AND(OR(I391="Motorvejsstrækning",I391="Frakørselsflettestrækning",I391="Tilkørselsflettestrækning",I391="Frakørselsrampe",I391="Tilkørselsrampe"),Inddata!V406=""),"Nej",IF(OR(I391="Motorvejsstrækning",I391="Frakørselsflettestrækning",I391="Tilkørselsflettestrækning",I391="Frakørselsrampe",I391="Tilkørselsrampe"),Inddata!V406,"Irrelevant"))</f>
        <v>Irrelevant</v>
      </c>
      <c r="V391" s="4" t="str">
        <f>IF(W391="Lige",IF(AND(OR(I391="Frakørselsrampe",I391="Tilkørselsrampe"),Inddata!W406=""),"Lige ruderrampe",IF(OR(I391="Frakørselsrampe",I391="Tilkørselsrampe"),Inddata!W406,"Irrelevant")),"Irrelevant")</f>
        <v>Irrelevant</v>
      </c>
      <c r="W391" s="4" t="str">
        <f>IF(AND(OR(I391="Frakørselsrampe",I391="Tilkørselsrampe"),Inddata!X406=""),"Lige",IF(AND(OR(I391="Frakørselsrampe",I391="Tilkørselsrampe"),Inddata!X406&gt;10),Inddata!X406,"Irrelevant"))</f>
        <v>Irrelevant</v>
      </c>
      <c r="X391" s="4" t="str">
        <f>IF(AND(OR(I391="Frakørselsrampe",I391="Tilkørselsrampe"),OR(Inddata!Y406="",Inddata!Y406&gt;(G391*1000))),G391*1000,IF(AND(OR(I391="Frakørselsrampe",I391="Tilkørselsrampe"),Inddata!Y406&gt;0),Inddata!Y406,"Irrelevant"))</f>
        <v>Irrelevant</v>
      </c>
      <c r="Y391" s="4" t="str">
        <f>IF(AND(I391="Frakørselsrampe",Inddata!Z406=""),95,IF(AND(I391="Tilkørselsrampe",Inddata!Z406=""),45,IF(AND(OR(I391="Frakørselsrampe",I391="Tilkørselsrampe"),Inddata!Z406&gt;4,Inddata!Z406&lt;200),Inddata!Z406,"Irrelevant")))</f>
        <v>Irrelevant</v>
      </c>
      <c r="Z391" s="4" t="str">
        <f>IF(AND(OR(I391="Frakørselsrampe",I391="Tilkørselsrampe"),Inddata!AA406=""),"Lige",IF(AND(OR(I391="Frakørselsrampe",I391="Tilkørselsrampe"),Inddata!AA406&gt;10),Inddata!AA406,"Irrelevant"))</f>
        <v>Irrelevant</v>
      </c>
      <c r="AA391" s="4" t="str">
        <f>IF(X391="Irrelevant","Irrelevant",IF(AND(OR(I391="Frakørselsrampe",I391="Tilkørselsrampe"),OR(Inddata!AB406="",Inddata!AB406&gt;(G391*1000-X391))),G391*1000-X391,IF(AND(OR(I391="Frakørselsrampe",I391="Tilkørselsrampe"),Inddata!AB406&gt;0),Inddata!AB406,"Irrelevant")))</f>
        <v>Irrelevant</v>
      </c>
      <c r="AB391" s="4" t="str">
        <f>IF(AND(I391="Frakørselsrampe",Inddata!AC406=""),60,IF(AND(I391="Tilkørselsrampe",Inddata!AC406=""),80,IF(AND(OR(I391="Frakørselsrampe",I391="Tilkørselsrampe"),Inddata!AC406&gt;4,Inddata!AC406&lt;200),Inddata!AC406,"Irrelevant")))</f>
        <v>Irrelevant</v>
      </c>
      <c r="AC391" s="4" t="str">
        <f>IF(AND(OR(I391="Motorvejsstrækning",I391="Frakørselsflettestrækning",I391="Tilkørselsflettestrækning"),Inddata!AD406=""),"Nej",IF(OR(I391="Motorvejsstrækning",I391="Frakørselsflettestrækning",I391="Tilkørselsflettestrækning"),Inddata!AD406,"Irrelevant"))</f>
        <v>Irrelevant</v>
      </c>
      <c r="AD391" s="4" t="str">
        <f>IF(AND(OR(I391="Motorvejsstrækning",I391="Frakørselsflettestrækning",I391="Tilkørselsflettestrækning"),Inddata!AE406=""),"130 km/t",IF(OR(I391="Motorvejsstrækning",I391="Frakørselsflettestrækning",I391="Tilkørselsflettestrækning"),Inddata!AE406,"Irrelevant"))</f>
        <v>Irrelevant</v>
      </c>
      <c r="AE391" s="4" t="str">
        <f>IF(AND(I391="Tilkørselsflettestrækning",Inddata!AF406=""),"Nej",IF(I391="Tilkørselsflettestrækning",Inddata!AF406,"Irrelevant"))</f>
        <v>Irrelevant</v>
      </c>
      <c r="AF391" s="4" t="str">
        <f>IF(AND(AE391="Ja",Inddata!AG406&gt;0,Inddata!AG406&lt;1.00000001),Inddata!AG406,IF(OR(AE391="Nej",AE391="Ja"),0,"Irrelevant"))</f>
        <v>Irrelevant</v>
      </c>
    </row>
    <row r="392" spans="1:32" x14ac:dyDescent="0.25">
      <c r="A392" s="4" t="str">
        <f>IF(Inddata!A407="","",Inddata!A407)</f>
        <v/>
      </c>
      <c r="B392" s="4" t="str">
        <f>IF(Inddata!B407="","",Inddata!B407)</f>
        <v/>
      </c>
      <c r="C392" s="4" t="str">
        <f>IF(Inddata!C407="","",Inddata!C407)</f>
        <v/>
      </c>
      <c r="D392" s="4" t="str">
        <f>IF(Inddata!D407="","",Inddata!D407)</f>
        <v/>
      </c>
      <c r="E392" s="4" t="str">
        <f>IF(Inddata!E407="","",Inddata!E407)</f>
        <v/>
      </c>
      <c r="F392" s="4" t="str">
        <f>IF(Inddata!F407="","",Inddata!F407)</f>
        <v/>
      </c>
      <c r="G392" s="4">
        <f>IF(Inddata!G407="","",Inddata!G407)</f>
        <v>0</v>
      </c>
      <c r="H392" s="4" t="str">
        <f>IF(Inddata!H407&gt;0.5,Inddata!H407,"")</f>
        <v/>
      </c>
      <c r="I392" s="4" t="str">
        <f>IF(Inddata!I407="","",Inddata!I407)</f>
        <v/>
      </c>
      <c r="J392" s="4" t="str">
        <f>IF(AND(OR(I392="Motorvejsstrækning",I392="Frakørselsflettestrækning",I392="Tilkørselsflettestrækning"),Inddata!K407=""),2,IF(AND(OR(I392="Motorvejsstrækning",I392="Frakørselsflettestrækning",I392="Tilkørselsflettestrækning"),Inddata!K407&gt;0.5,Inddata!K407&lt;21),Inddata!K407,"Irrelevant"))</f>
        <v>Irrelevant</v>
      </c>
      <c r="K392" s="4" t="str">
        <f>IF(AND(OR(I392="Motorvejsstrækning",I392="Frakørselsflettestrækning",I392="Tilkørselsflettestrækning",I392="Frakørselsrampe",I392="Tilkørselsrampe"),Inddata!L407=""),3.5,IF(AND(OR(I392="Motorvejsstrækning",I392="Frakørselsflettestrækning",I392="Tilkørselsflettestrækning",I392="Frakørselsrampe",I392="Tilkørselsrampe"),Inddata!L407&gt;1.5,Inddata!L407&lt;11),Inddata!L407,"Irrelevant"))</f>
        <v>Irrelevant</v>
      </c>
      <c r="L392" s="4" t="str">
        <f>IF(AND(I392="Motorvejsstrækning",Inddata!M407=""),"Nej",IF(I392="Motorvejsstrækning",Inddata!M407,"Irrelevant"))</f>
        <v>Irrelevant</v>
      </c>
      <c r="M392" s="4" t="str">
        <f>IF(AND(L392="Ja",Inddata!N407&gt;0,Inddata!N407&lt;1.00000001),Inddata!N407,IF(OR(L392="Nej",L392="Ja"),0,"Irrelevant"))</f>
        <v>Irrelevant</v>
      </c>
      <c r="N392" s="4" t="str">
        <f>IF(AND(OR(I392="Motorvejsstrækning",I392="Frakørselsflettestrækning",I392="Tilkørselsflettestrækning"),Inddata!O407=""),3,IF(AND(OR(I392="Motorvejsstrækning",I392="Frakørselsflettestrækning",I392="Tilkørselsflettestrækning"),Inddata!O407&lt;11,Inddata!O407&gt;-0.00000001),Inddata!O407,"Irrelevant"))</f>
        <v>Irrelevant</v>
      </c>
      <c r="O392" s="4" t="str">
        <f>IF(AND(OR(I392="Motorvejsstrækning",I392="Frakørselsflettestrækning",I392="Tilkørselsflettestrækning",I392="Frakørselsrampe",I392="Tilkørselsrampe"),Inddata!P407=""),0.5,IF(AND(OR(I392="Motorvejsstrækning",I392="Frakørselsflettestrækning",I392="Tilkørselsflettestrækning",I392="Frakørselsrampe",I392="Tilkørselsrampe"),Inddata!P407&gt;-0.00000001,Inddata!P407&lt;11),Inddata!P407,"Irrelevant"))</f>
        <v>Irrelevant</v>
      </c>
      <c r="P392" s="4" t="str">
        <f>IF(AND(OR(I392="Motorvejsstrækning",I392="Frakørselsflettestrækning",I392="Tilkørselsflettestrækning"),Inddata!Q407=""),5,IF(AND(OR(I392="Motorvejsstrækning",I392="Frakørselsflettestrækning",I392="Tilkørselsflettestrækning"),Inddata!Q407&gt;-0.00000001,Inddata!Q407&lt;101),Inddata!Q407,"Irrelevant"))</f>
        <v>Irrelevant</v>
      </c>
      <c r="Q392" s="4" t="str">
        <f>IF(AND(OR(I392="Motorvejsstrækning",I392="Frakørselsflettestrækning",I392="Tilkørselsflettestrækning"),Inddata!R407=""),"Lige",IF(AND(OR(I392="Motorvejsstrækning",I392="Frakørselsflettestrækning",I392="Tilkørselsflettestrækning"),Inddata!R407&gt;10),Inddata!R407,"Irrelevant"))</f>
        <v>Irrelevant</v>
      </c>
      <c r="R392" s="4" t="str">
        <f>IF(Q392="Lige",0,IF(AND(OR(I392="Motorvejsstrækning",I392="Frakørselsflettestrækning",I392="Tilkørselsflettestrækning"),OR(Inddata!S407="",Inddata!S407&gt;(G392*1000))),G392*1000,IF(AND(OR(I392="Motorvejsstrækning",I392="Frakørselsflettestrækning",I392="Tilkørselsflettestrækning"),Inddata!S407&gt;0),Inddata!S407,"Irrelevant")))</f>
        <v>Irrelevant</v>
      </c>
      <c r="S392" s="4" t="str">
        <f>IF(AND(OR(I392="Motorvejsstrækning",I392="Frakørselsflettestrækning",I392="Tilkørselsflettestrækning"),Inddata!T407=""),"Lige",IF(AND(OR(I392="Motorvejsstrækning",I392="Frakørselsflettestrækning",I392="Tilkørselsflettestrækning"),Inddata!T407&gt;10),Inddata!T407,"Irrelevant"))</f>
        <v>Irrelevant</v>
      </c>
      <c r="T392" s="4" t="str">
        <f>IF(S392="Lige",0,IF(R392="Irrelevant","Irrelevant",IF(AND(OR(I392="Motorvejsstrækning",I392="Frakørselsflettestrækning",I392="Tilkørselsflettestrækning"),OR(Inddata!U407="",Inddata!U407&gt;(G392*1000-R392))),G392*1000-R392,IF(AND(OR(I392="Motorvejsstrækning",I392="Frakørselsflettestrækning",I392="Tilkørselsflettestrækning"),Inddata!U407&gt;0),Inddata!U407,"Irrelevant"))))</f>
        <v>Irrelevant</v>
      </c>
      <c r="U392" s="4" t="str">
        <f>IF(AND(OR(I392="Motorvejsstrækning",I392="Frakørselsflettestrækning",I392="Tilkørselsflettestrækning",I392="Frakørselsrampe",I392="Tilkørselsrampe"),Inddata!V407=""),"Nej",IF(OR(I392="Motorvejsstrækning",I392="Frakørselsflettestrækning",I392="Tilkørselsflettestrækning",I392="Frakørselsrampe",I392="Tilkørselsrampe"),Inddata!V407,"Irrelevant"))</f>
        <v>Irrelevant</v>
      </c>
      <c r="V392" s="4" t="str">
        <f>IF(W392="Lige",IF(AND(OR(I392="Frakørselsrampe",I392="Tilkørselsrampe"),Inddata!W407=""),"Lige ruderrampe",IF(OR(I392="Frakørselsrampe",I392="Tilkørselsrampe"),Inddata!W407,"Irrelevant")),"Irrelevant")</f>
        <v>Irrelevant</v>
      </c>
      <c r="W392" s="4" t="str">
        <f>IF(AND(OR(I392="Frakørselsrampe",I392="Tilkørselsrampe"),Inddata!X407=""),"Lige",IF(AND(OR(I392="Frakørselsrampe",I392="Tilkørselsrampe"),Inddata!X407&gt;10),Inddata!X407,"Irrelevant"))</f>
        <v>Irrelevant</v>
      </c>
      <c r="X392" s="4" t="str">
        <f>IF(AND(OR(I392="Frakørselsrampe",I392="Tilkørselsrampe"),OR(Inddata!Y407="",Inddata!Y407&gt;(G392*1000))),G392*1000,IF(AND(OR(I392="Frakørselsrampe",I392="Tilkørselsrampe"),Inddata!Y407&gt;0),Inddata!Y407,"Irrelevant"))</f>
        <v>Irrelevant</v>
      </c>
      <c r="Y392" s="4" t="str">
        <f>IF(AND(I392="Frakørselsrampe",Inddata!Z407=""),95,IF(AND(I392="Tilkørselsrampe",Inddata!Z407=""),45,IF(AND(OR(I392="Frakørselsrampe",I392="Tilkørselsrampe"),Inddata!Z407&gt;4,Inddata!Z407&lt;200),Inddata!Z407,"Irrelevant")))</f>
        <v>Irrelevant</v>
      </c>
      <c r="Z392" s="4" t="str">
        <f>IF(AND(OR(I392="Frakørselsrampe",I392="Tilkørselsrampe"),Inddata!AA407=""),"Lige",IF(AND(OR(I392="Frakørselsrampe",I392="Tilkørselsrampe"),Inddata!AA407&gt;10),Inddata!AA407,"Irrelevant"))</f>
        <v>Irrelevant</v>
      </c>
      <c r="AA392" s="4" t="str">
        <f>IF(X392="Irrelevant","Irrelevant",IF(AND(OR(I392="Frakørselsrampe",I392="Tilkørselsrampe"),OR(Inddata!AB407="",Inddata!AB407&gt;(G392*1000-X392))),G392*1000-X392,IF(AND(OR(I392="Frakørselsrampe",I392="Tilkørselsrampe"),Inddata!AB407&gt;0),Inddata!AB407,"Irrelevant")))</f>
        <v>Irrelevant</v>
      </c>
      <c r="AB392" s="4" t="str">
        <f>IF(AND(I392="Frakørselsrampe",Inddata!AC407=""),60,IF(AND(I392="Tilkørselsrampe",Inddata!AC407=""),80,IF(AND(OR(I392="Frakørselsrampe",I392="Tilkørselsrampe"),Inddata!AC407&gt;4,Inddata!AC407&lt;200),Inddata!AC407,"Irrelevant")))</f>
        <v>Irrelevant</v>
      </c>
      <c r="AC392" s="4" t="str">
        <f>IF(AND(OR(I392="Motorvejsstrækning",I392="Frakørselsflettestrækning",I392="Tilkørselsflettestrækning"),Inddata!AD407=""),"Nej",IF(OR(I392="Motorvejsstrækning",I392="Frakørselsflettestrækning",I392="Tilkørselsflettestrækning"),Inddata!AD407,"Irrelevant"))</f>
        <v>Irrelevant</v>
      </c>
      <c r="AD392" s="4" t="str">
        <f>IF(AND(OR(I392="Motorvejsstrækning",I392="Frakørselsflettestrækning",I392="Tilkørselsflettestrækning"),Inddata!AE407=""),"130 km/t",IF(OR(I392="Motorvejsstrækning",I392="Frakørselsflettestrækning",I392="Tilkørselsflettestrækning"),Inddata!AE407,"Irrelevant"))</f>
        <v>Irrelevant</v>
      </c>
      <c r="AE392" s="4" t="str">
        <f>IF(AND(I392="Tilkørselsflettestrækning",Inddata!AF407=""),"Nej",IF(I392="Tilkørselsflettestrækning",Inddata!AF407,"Irrelevant"))</f>
        <v>Irrelevant</v>
      </c>
      <c r="AF392" s="4" t="str">
        <f>IF(AND(AE392="Ja",Inddata!AG407&gt;0,Inddata!AG407&lt;1.00000001),Inddata!AG407,IF(OR(AE392="Nej",AE392="Ja"),0,"Irrelevant"))</f>
        <v>Irrelevant</v>
      </c>
    </row>
    <row r="393" spans="1:32" x14ac:dyDescent="0.25">
      <c r="A393" s="4" t="str">
        <f>IF(Inddata!A408="","",Inddata!A408)</f>
        <v/>
      </c>
      <c r="B393" s="4" t="str">
        <f>IF(Inddata!B408="","",Inddata!B408)</f>
        <v/>
      </c>
      <c r="C393" s="4" t="str">
        <f>IF(Inddata!C408="","",Inddata!C408)</f>
        <v/>
      </c>
      <c r="D393" s="4" t="str">
        <f>IF(Inddata!D408="","",Inddata!D408)</f>
        <v/>
      </c>
      <c r="E393" s="4" t="str">
        <f>IF(Inddata!E408="","",Inddata!E408)</f>
        <v/>
      </c>
      <c r="F393" s="4" t="str">
        <f>IF(Inddata!F408="","",Inddata!F408)</f>
        <v/>
      </c>
      <c r="G393" s="4">
        <f>IF(Inddata!G408="","",Inddata!G408)</f>
        <v>0</v>
      </c>
      <c r="H393" s="4" t="str">
        <f>IF(Inddata!H408&gt;0.5,Inddata!H408,"")</f>
        <v/>
      </c>
      <c r="I393" s="4" t="str">
        <f>IF(Inddata!I408="","",Inddata!I408)</f>
        <v/>
      </c>
      <c r="J393" s="4" t="str">
        <f>IF(AND(OR(I393="Motorvejsstrækning",I393="Frakørselsflettestrækning",I393="Tilkørselsflettestrækning"),Inddata!K408=""),2,IF(AND(OR(I393="Motorvejsstrækning",I393="Frakørselsflettestrækning",I393="Tilkørselsflettestrækning"),Inddata!K408&gt;0.5,Inddata!K408&lt;21),Inddata!K408,"Irrelevant"))</f>
        <v>Irrelevant</v>
      </c>
      <c r="K393" s="4" t="str">
        <f>IF(AND(OR(I393="Motorvejsstrækning",I393="Frakørselsflettestrækning",I393="Tilkørselsflettestrækning",I393="Frakørselsrampe",I393="Tilkørselsrampe"),Inddata!L408=""),3.5,IF(AND(OR(I393="Motorvejsstrækning",I393="Frakørselsflettestrækning",I393="Tilkørselsflettestrækning",I393="Frakørselsrampe",I393="Tilkørselsrampe"),Inddata!L408&gt;1.5,Inddata!L408&lt;11),Inddata!L408,"Irrelevant"))</f>
        <v>Irrelevant</v>
      </c>
      <c r="L393" s="4" t="str">
        <f>IF(AND(I393="Motorvejsstrækning",Inddata!M408=""),"Nej",IF(I393="Motorvejsstrækning",Inddata!M408,"Irrelevant"))</f>
        <v>Irrelevant</v>
      </c>
      <c r="M393" s="4" t="str">
        <f>IF(AND(L393="Ja",Inddata!N408&gt;0,Inddata!N408&lt;1.00000001),Inddata!N408,IF(OR(L393="Nej",L393="Ja"),0,"Irrelevant"))</f>
        <v>Irrelevant</v>
      </c>
      <c r="N393" s="4" t="str">
        <f>IF(AND(OR(I393="Motorvejsstrækning",I393="Frakørselsflettestrækning",I393="Tilkørselsflettestrækning"),Inddata!O408=""),3,IF(AND(OR(I393="Motorvejsstrækning",I393="Frakørselsflettestrækning",I393="Tilkørselsflettestrækning"),Inddata!O408&lt;11,Inddata!O408&gt;-0.00000001),Inddata!O408,"Irrelevant"))</f>
        <v>Irrelevant</v>
      </c>
      <c r="O393" s="4" t="str">
        <f>IF(AND(OR(I393="Motorvejsstrækning",I393="Frakørselsflettestrækning",I393="Tilkørselsflettestrækning",I393="Frakørselsrampe",I393="Tilkørselsrampe"),Inddata!P408=""),0.5,IF(AND(OR(I393="Motorvejsstrækning",I393="Frakørselsflettestrækning",I393="Tilkørselsflettestrækning",I393="Frakørselsrampe",I393="Tilkørselsrampe"),Inddata!P408&gt;-0.00000001,Inddata!P408&lt;11),Inddata!P408,"Irrelevant"))</f>
        <v>Irrelevant</v>
      </c>
      <c r="P393" s="4" t="str">
        <f>IF(AND(OR(I393="Motorvejsstrækning",I393="Frakørselsflettestrækning",I393="Tilkørselsflettestrækning"),Inddata!Q408=""),5,IF(AND(OR(I393="Motorvejsstrækning",I393="Frakørselsflettestrækning",I393="Tilkørselsflettestrækning"),Inddata!Q408&gt;-0.00000001,Inddata!Q408&lt;101),Inddata!Q408,"Irrelevant"))</f>
        <v>Irrelevant</v>
      </c>
      <c r="Q393" s="4" t="str">
        <f>IF(AND(OR(I393="Motorvejsstrækning",I393="Frakørselsflettestrækning",I393="Tilkørselsflettestrækning"),Inddata!R408=""),"Lige",IF(AND(OR(I393="Motorvejsstrækning",I393="Frakørselsflettestrækning",I393="Tilkørselsflettestrækning"),Inddata!R408&gt;10),Inddata!R408,"Irrelevant"))</f>
        <v>Irrelevant</v>
      </c>
      <c r="R393" s="4" t="str">
        <f>IF(Q393="Lige",0,IF(AND(OR(I393="Motorvejsstrækning",I393="Frakørselsflettestrækning",I393="Tilkørselsflettestrækning"),OR(Inddata!S408="",Inddata!S408&gt;(G393*1000))),G393*1000,IF(AND(OR(I393="Motorvejsstrækning",I393="Frakørselsflettestrækning",I393="Tilkørselsflettestrækning"),Inddata!S408&gt;0),Inddata!S408,"Irrelevant")))</f>
        <v>Irrelevant</v>
      </c>
      <c r="S393" s="4" t="str">
        <f>IF(AND(OR(I393="Motorvejsstrækning",I393="Frakørselsflettestrækning",I393="Tilkørselsflettestrækning"),Inddata!T408=""),"Lige",IF(AND(OR(I393="Motorvejsstrækning",I393="Frakørselsflettestrækning",I393="Tilkørselsflettestrækning"),Inddata!T408&gt;10),Inddata!T408,"Irrelevant"))</f>
        <v>Irrelevant</v>
      </c>
      <c r="T393" s="4" t="str">
        <f>IF(S393="Lige",0,IF(R393="Irrelevant","Irrelevant",IF(AND(OR(I393="Motorvejsstrækning",I393="Frakørselsflettestrækning",I393="Tilkørselsflettestrækning"),OR(Inddata!U408="",Inddata!U408&gt;(G393*1000-R393))),G393*1000-R393,IF(AND(OR(I393="Motorvejsstrækning",I393="Frakørselsflettestrækning",I393="Tilkørselsflettestrækning"),Inddata!U408&gt;0),Inddata!U408,"Irrelevant"))))</f>
        <v>Irrelevant</v>
      </c>
      <c r="U393" s="4" t="str">
        <f>IF(AND(OR(I393="Motorvejsstrækning",I393="Frakørselsflettestrækning",I393="Tilkørselsflettestrækning",I393="Frakørselsrampe",I393="Tilkørselsrampe"),Inddata!V408=""),"Nej",IF(OR(I393="Motorvejsstrækning",I393="Frakørselsflettestrækning",I393="Tilkørselsflettestrækning",I393="Frakørselsrampe",I393="Tilkørselsrampe"),Inddata!V408,"Irrelevant"))</f>
        <v>Irrelevant</v>
      </c>
      <c r="V393" s="4" t="str">
        <f>IF(W393="Lige",IF(AND(OR(I393="Frakørselsrampe",I393="Tilkørselsrampe"),Inddata!W408=""),"Lige ruderrampe",IF(OR(I393="Frakørselsrampe",I393="Tilkørselsrampe"),Inddata!W408,"Irrelevant")),"Irrelevant")</f>
        <v>Irrelevant</v>
      </c>
      <c r="W393" s="4" t="str">
        <f>IF(AND(OR(I393="Frakørselsrampe",I393="Tilkørselsrampe"),Inddata!X408=""),"Lige",IF(AND(OR(I393="Frakørselsrampe",I393="Tilkørselsrampe"),Inddata!X408&gt;10),Inddata!X408,"Irrelevant"))</f>
        <v>Irrelevant</v>
      </c>
      <c r="X393" s="4" t="str">
        <f>IF(AND(OR(I393="Frakørselsrampe",I393="Tilkørselsrampe"),OR(Inddata!Y408="",Inddata!Y408&gt;(G393*1000))),G393*1000,IF(AND(OR(I393="Frakørselsrampe",I393="Tilkørselsrampe"),Inddata!Y408&gt;0),Inddata!Y408,"Irrelevant"))</f>
        <v>Irrelevant</v>
      </c>
      <c r="Y393" s="4" t="str">
        <f>IF(AND(I393="Frakørselsrampe",Inddata!Z408=""),95,IF(AND(I393="Tilkørselsrampe",Inddata!Z408=""),45,IF(AND(OR(I393="Frakørselsrampe",I393="Tilkørselsrampe"),Inddata!Z408&gt;4,Inddata!Z408&lt;200),Inddata!Z408,"Irrelevant")))</f>
        <v>Irrelevant</v>
      </c>
      <c r="Z393" s="4" t="str">
        <f>IF(AND(OR(I393="Frakørselsrampe",I393="Tilkørselsrampe"),Inddata!AA408=""),"Lige",IF(AND(OR(I393="Frakørselsrampe",I393="Tilkørselsrampe"),Inddata!AA408&gt;10),Inddata!AA408,"Irrelevant"))</f>
        <v>Irrelevant</v>
      </c>
      <c r="AA393" s="4" t="str">
        <f>IF(X393="Irrelevant","Irrelevant",IF(AND(OR(I393="Frakørselsrampe",I393="Tilkørselsrampe"),OR(Inddata!AB408="",Inddata!AB408&gt;(G393*1000-X393))),G393*1000-X393,IF(AND(OR(I393="Frakørselsrampe",I393="Tilkørselsrampe"),Inddata!AB408&gt;0),Inddata!AB408,"Irrelevant")))</f>
        <v>Irrelevant</v>
      </c>
      <c r="AB393" s="4" t="str">
        <f>IF(AND(I393="Frakørselsrampe",Inddata!AC408=""),60,IF(AND(I393="Tilkørselsrampe",Inddata!AC408=""),80,IF(AND(OR(I393="Frakørselsrampe",I393="Tilkørselsrampe"),Inddata!AC408&gt;4,Inddata!AC408&lt;200),Inddata!AC408,"Irrelevant")))</f>
        <v>Irrelevant</v>
      </c>
      <c r="AC393" s="4" t="str">
        <f>IF(AND(OR(I393="Motorvejsstrækning",I393="Frakørselsflettestrækning",I393="Tilkørselsflettestrækning"),Inddata!AD408=""),"Nej",IF(OR(I393="Motorvejsstrækning",I393="Frakørselsflettestrækning",I393="Tilkørselsflettestrækning"),Inddata!AD408,"Irrelevant"))</f>
        <v>Irrelevant</v>
      </c>
      <c r="AD393" s="4" t="str">
        <f>IF(AND(OR(I393="Motorvejsstrækning",I393="Frakørselsflettestrækning",I393="Tilkørselsflettestrækning"),Inddata!AE408=""),"130 km/t",IF(OR(I393="Motorvejsstrækning",I393="Frakørselsflettestrækning",I393="Tilkørselsflettestrækning"),Inddata!AE408,"Irrelevant"))</f>
        <v>Irrelevant</v>
      </c>
      <c r="AE393" s="4" t="str">
        <f>IF(AND(I393="Tilkørselsflettestrækning",Inddata!AF408=""),"Nej",IF(I393="Tilkørselsflettestrækning",Inddata!AF408,"Irrelevant"))</f>
        <v>Irrelevant</v>
      </c>
      <c r="AF393" s="4" t="str">
        <f>IF(AND(AE393="Ja",Inddata!AG408&gt;0,Inddata!AG408&lt;1.00000001),Inddata!AG408,IF(OR(AE393="Nej",AE393="Ja"),0,"Irrelevant"))</f>
        <v>Irrelevant</v>
      </c>
    </row>
    <row r="394" spans="1:32" x14ac:dyDescent="0.25">
      <c r="A394" s="4" t="str">
        <f>IF(Inddata!A409="","",Inddata!A409)</f>
        <v/>
      </c>
      <c r="B394" s="4" t="str">
        <f>IF(Inddata!B409="","",Inddata!B409)</f>
        <v/>
      </c>
      <c r="C394" s="4" t="str">
        <f>IF(Inddata!C409="","",Inddata!C409)</f>
        <v/>
      </c>
      <c r="D394" s="4" t="str">
        <f>IF(Inddata!D409="","",Inddata!D409)</f>
        <v/>
      </c>
      <c r="E394" s="4" t="str">
        <f>IF(Inddata!E409="","",Inddata!E409)</f>
        <v/>
      </c>
      <c r="F394" s="4" t="str">
        <f>IF(Inddata!F409="","",Inddata!F409)</f>
        <v/>
      </c>
      <c r="G394" s="4">
        <f>IF(Inddata!G409="","",Inddata!G409)</f>
        <v>0</v>
      </c>
      <c r="H394" s="4" t="str">
        <f>IF(Inddata!H409&gt;0.5,Inddata!H409,"")</f>
        <v/>
      </c>
      <c r="I394" s="4" t="str">
        <f>IF(Inddata!I409="","",Inddata!I409)</f>
        <v/>
      </c>
      <c r="J394" s="4" t="str">
        <f>IF(AND(OR(I394="Motorvejsstrækning",I394="Frakørselsflettestrækning",I394="Tilkørselsflettestrækning"),Inddata!K409=""),2,IF(AND(OR(I394="Motorvejsstrækning",I394="Frakørselsflettestrækning",I394="Tilkørselsflettestrækning"),Inddata!K409&gt;0.5,Inddata!K409&lt;21),Inddata!K409,"Irrelevant"))</f>
        <v>Irrelevant</v>
      </c>
      <c r="K394" s="4" t="str">
        <f>IF(AND(OR(I394="Motorvejsstrækning",I394="Frakørselsflettestrækning",I394="Tilkørselsflettestrækning",I394="Frakørselsrampe",I394="Tilkørselsrampe"),Inddata!L409=""),3.5,IF(AND(OR(I394="Motorvejsstrækning",I394="Frakørselsflettestrækning",I394="Tilkørselsflettestrækning",I394="Frakørselsrampe",I394="Tilkørselsrampe"),Inddata!L409&gt;1.5,Inddata!L409&lt;11),Inddata!L409,"Irrelevant"))</f>
        <v>Irrelevant</v>
      </c>
      <c r="L394" s="4" t="str">
        <f>IF(AND(I394="Motorvejsstrækning",Inddata!M409=""),"Nej",IF(I394="Motorvejsstrækning",Inddata!M409,"Irrelevant"))</f>
        <v>Irrelevant</v>
      </c>
      <c r="M394" s="4" t="str">
        <f>IF(AND(L394="Ja",Inddata!N409&gt;0,Inddata!N409&lt;1.00000001),Inddata!N409,IF(OR(L394="Nej",L394="Ja"),0,"Irrelevant"))</f>
        <v>Irrelevant</v>
      </c>
      <c r="N394" s="4" t="str">
        <f>IF(AND(OR(I394="Motorvejsstrækning",I394="Frakørselsflettestrækning",I394="Tilkørselsflettestrækning"),Inddata!O409=""),3,IF(AND(OR(I394="Motorvejsstrækning",I394="Frakørselsflettestrækning",I394="Tilkørselsflettestrækning"),Inddata!O409&lt;11,Inddata!O409&gt;-0.00000001),Inddata!O409,"Irrelevant"))</f>
        <v>Irrelevant</v>
      </c>
      <c r="O394" s="4" t="str">
        <f>IF(AND(OR(I394="Motorvejsstrækning",I394="Frakørselsflettestrækning",I394="Tilkørselsflettestrækning",I394="Frakørselsrampe",I394="Tilkørselsrampe"),Inddata!P409=""),0.5,IF(AND(OR(I394="Motorvejsstrækning",I394="Frakørselsflettestrækning",I394="Tilkørselsflettestrækning",I394="Frakørselsrampe",I394="Tilkørselsrampe"),Inddata!P409&gt;-0.00000001,Inddata!P409&lt;11),Inddata!P409,"Irrelevant"))</f>
        <v>Irrelevant</v>
      </c>
      <c r="P394" s="4" t="str">
        <f>IF(AND(OR(I394="Motorvejsstrækning",I394="Frakørselsflettestrækning",I394="Tilkørselsflettestrækning"),Inddata!Q409=""),5,IF(AND(OR(I394="Motorvejsstrækning",I394="Frakørselsflettestrækning",I394="Tilkørselsflettestrækning"),Inddata!Q409&gt;-0.00000001,Inddata!Q409&lt;101),Inddata!Q409,"Irrelevant"))</f>
        <v>Irrelevant</v>
      </c>
      <c r="Q394" s="4" t="str">
        <f>IF(AND(OR(I394="Motorvejsstrækning",I394="Frakørselsflettestrækning",I394="Tilkørselsflettestrækning"),Inddata!R409=""),"Lige",IF(AND(OR(I394="Motorvejsstrækning",I394="Frakørselsflettestrækning",I394="Tilkørselsflettestrækning"),Inddata!R409&gt;10),Inddata!R409,"Irrelevant"))</f>
        <v>Irrelevant</v>
      </c>
      <c r="R394" s="4" t="str">
        <f>IF(Q394="Lige",0,IF(AND(OR(I394="Motorvejsstrækning",I394="Frakørselsflettestrækning",I394="Tilkørselsflettestrækning"),OR(Inddata!S409="",Inddata!S409&gt;(G394*1000))),G394*1000,IF(AND(OR(I394="Motorvejsstrækning",I394="Frakørselsflettestrækning",I394="Tilkørselsflettestrækning"),Inddata!S409&gt;0),Inddata!S409,"Irrelevant")))</f>
        <v>Irrelevant</v>
      </c>
      <c r="S394" s="4" t="str">
        <f>IF(AND(OR(I394="Motorvejsstrækning",I394="Frakørselsflettestrækning",I394="Tilkørselsflettestrækning"),Inddata!T409=""),"Lige",IF(AND(OR(I394="Motorvejsstrækning",I394="Frakørselsflettestrækning",I394="Tilkørselsflettestrækning"),Inddata!T409&gt;10),Inddata!T409,"Irrelevant"))</f>
        <v>Irrelevant</v>
      </c>
      <c r="T394" s="4" t="str">
        <f>IF(S394="Lige",0,IF(R394="Irrelevant","Irrelevant",IF(AND(OR(I394="Motorvejsstrækning",I394="Frakørselsflettestrækning",I394="Tilkørselsflettestrækning"),OR(Inddata!U409="",Inddata!U409&gt;(G394*1000-R394))),G394*1000-R394,IF(AND(OR(I394="Motorvejsstrækning",I394="Frakørselsflettestrækning",I394="Tilkørselsflettestrækning"),Inddata!U409&gt;0),Inddata!U409,"Irrelevant"))))</f>
        <v>Irrelevant</v>
      </c>
      <c r="U394" s="4" t="str">
        <f>IF(AND(OR(I394="Motorvejsstrækning",I394="Frakørselsflettestrækning",I394="Tilkørselsflettestrækning",I394="Frakørselsrampe",I394="Tilkørselsrampe"),Inddata!V409=""),"Nej",IF(OR(I394="Motorvejsstrækning",I394="Frakørselsflettestrækning",I394="Tilkørselsflettestrækning",I394="Frakørselsrampe",I394="Tilkørselsrampe"),Inddata!V409,"Irrelevant"))</f>
        <v>Irrelevant</v>
      </c>
      <c r="V394" s="4" t="str">
        <f>IF(W394="Lige",IF(AND(OR(I394="Frakørselsrampe",I394="Tilkørselsrampe"),Inddata!W409=""),"Lige ruderrampe",IF(OR(I394="Frakørselsrampe",I394="Tilkørselsrampe"),Inddata!W409,"Irrelevant")),"Irrelevant")</f>
        <v>Irrelevant</v>
      </c>
      <c r="W394" s="4" t="str">
        <f>IF(AND(OR(I394="Frakørselsrampe",I394="Tilkørselsrampe"),Inddata!X409=""),"Lige",IF(AND(OR(I394="Frakørselsrampe",I394="Tilkørselsrampe"),Inddata!X409&gt;10),Inddata!X409,"Irrelevant"))</f>
        <v>Irrelevant</v>
      </c>
      <c r="X394" s="4" t="str">
        <f>IF(AND(OR(I394="Frakørselsrampe",I394="Tilkørselsrampe"),OR(Inddata!Y409="",Inddata!Y409&gt;(G394*1000))),G394*1000,IF(AND(OR(I394="Frakørselsrampe",I394="Tilkørselsrampe"),Inddata!Y409&gt;0),Inddata!Y409,"Irrelevant"))</f>
        <v>Irrelevant</v>
      </c>
      <c r="Y394" s="4" t="str">
        <f>IF(AND(I394="Frakørselsrampe",Inddata!Z409=""),95,IF(AND(I394="Tilkørselsrampe",Inddata!Z409=""),45,IF(AND(OR(I394="Frakørselsrampe",I394="Tilkørselsrampe"),Inddata!Z409&gt;4,Inddata!Z409&lt;200),Inddata!Z409,"Irrelevant")))</f>
        <v>Irrelevant</v>
      </c>
      <c r="Z394" s="4" t="str">
        <f>IF(AND(OR(I394="Frakørselsrampe",I394="Tilkørselsrampe"),Inddata!AA409=""),"Lige",IF(AND(OR(I394="Frakørselsrampe",I394="Tilkørselsrampe"),Inddata!AA409&gt;10),Inddata!AA409,"Irrelevant"))</f>
        <v>Irrelevant</v>
      </c>
      <c r="AA394" s="4" t="str">
        <f>IF(X394="Irrelevant","Irrelevant",IF(AND(OR(I394="Frakørselsrampe",I394="Tilkørselsrampe"),OR(Inddata!AB409="",Inddata!AB409&gt;(G394*1000-X394))),G394*1000-X394,IF(AND(OR(I394="Frakørselsrampe",I394="Tilkørselsrampe"),Inddata!AB409&gt;0),Inddata!AB409,"Irrelevant")))</f>
        <v>Irrelevant</v>
      </c>
      <c r="AB394" s="4" t="str">
        <f>IF(AND(I394="Frakørselsrampe",Inddata!AC409=""),60,IF(AND(I394="Tilkørselsrampe",Inddata!AC409=""),80,IF(AND(OR(I394="Frakørselsrampe",I394="Tilkørselsrampe"),Inddata!AC409&gt;4,Inddata!AC409&lt;200),Inddata!AC409,"Irrelevant")))</f>
        <v>Irrelevant</v>
      </c>
      <c r="AC394" s="4" t="str">
        <f>IF(AND(OR(I394="Motorvejsstrækning",I394="Frakørselsflettestrækning",I394="Tilkørselsflettestrækning"),Inddata!AD409=""),"Nej",IF(OR(I394="Motorvejsstrækning",I394="Frakørselsflettestrækning",I394="Tilkørselsflettestrækning"),Inddata!AD409,"Irrelevant"))</f>
        <v>Irrelevant</v>
      </c>
      <c r="AD394" s="4" t="str">
        <f>IF(AND(OR(I394="Motorvejsstrækning",I394="Frakørselsflettestrækning",I394="Tilkørselsflettestrækning"),Inddata!AE409=""),"130 km/t",IF(OR(I394="Motorvejsstrækning",I394="Frakørselsflettestrækning",I394="Tilkørselsflettestrækning"),Inddata!AE409,"Irrelevant"))</f>
        <v>Irrelevant</v>
      </c>
      <c r="AE394" s="4" t="str">
        <f>IF(AND(I394="Tilkørselsflettestrækning",Inddata!AF409=""),"Nej",IF(I394="Tilkørselsflettestrækning",Inddata!AF409,"Irrelevant"))</f>
        <v>Irrelevant</v>
      </c>
      <c r="AF394" s="4" t="str">
        <f>IF(AND(AE394="Ja",Inddata!AG409&gt;0,Inddata!AG409&lt;1.00000001),Inddata!AG409,IF(OR(AE394="Nej",AE394="Ja"),0,"Irrelevant"))</f>
        <v>Irrelevant</v>
      </c>
    </row>
    <row r="395" spans="1:32" x14ac:dyDescent="0.25">
      <c r="A395" s="4" t="str">
        <f>IF(Inddata!A410="","",Inddata!A410)</f>
        <v/>
      </c>
      <c r="B395" s="4" t="str">
        <f>IF(Inddata!B410="","",Inddata!B410)</f>
        <v/>
      </c>
      <c r="C395" s="4" t="str">
        <f>IF(Inddata!C410="","",Inddata!C410)</f>
        <v/>
      </c>
      <c r="D395" s="4" t="str">
        <f>IF(Inddata!D410="","",Inddata!D410)</f>
        <v/>
      </c>
      <c r="E395" s="4" t="str">
        <f>IF(Inddata!E410="","",Inddata!E410)</f>
        <v/>
      </c>
      <c r="F395" s="4" t="str">
        <f>IF(Inddata!F410="","",Inddata!F410)</f>
        <v/>
      </c>
      <c r="G395" s="4">
        <f>IF(Inddata!G410="","",Inddata!G410)</f>
        <v>0</v>
      </c>
      <c r="H395" s="4" t="str">
        <f>IF(Inddata!H410&gt;0.5,Inddata!H410,"")</f>
        <v/>
      </c>
      <c r="I395" s="4" t="str">
        <f>IF(Inddata!I410="","",Inddata!I410)</f>
        <v/>
      </c>
      <c r="J395" s="4" t="str">
        <f>IF(AND(OR(I395="Motorvejsstrækning",I395="Frakørselsflettestrækning",I395="Tilkørselsflettestrækning"),Inddata!K410=""),2,IF(AND(OR(I395="Motorvejsstrækning",I395="Frakørselsflettestrækning",I395="Tilkørselsflettestrækning"),Inddata!K410&gt;0.5,Inddata!K410&lt;21),Inddata!K410,"Irrelevant"))</f>
        <v>Irrelevant</v>
      </c>
      <c r="K395" s="4" t="str">
        <f>IF(AND(OR(I395="Motorvejsstrækning",I395="Frakørselsflettestrækning",I395="Tilkørselsflettestrækning",I395="Frakørselsrampe",I395="Tilkørselsrampe"),Inddata!L410=""),3.5,IF(AND(OR(I395="Motorvejsstrækning",I395="Frakørselsflettestrækning",I395="Tilkørselsflettestrækning",I395="Frakørselsrampe",I395="Tilkørselsrampe"),Inddata!L410&gt;1.5,Inddata!L410&lt;11),Inddata!L410,"Irrelevant"))</f>
        <v>Irrelevant</v>
      </c>
      <c r="L395" s="4" t="str">
        <f>IF(AND(I395="Motorvejsstrækning",Inddata!M410=""),"Nej",IF(I395="Motorvejsstrækning",Inddata!M410,"Irrelevant"))</f>
        <v>Irrelevant</v>
      </c>
      <c r="M395" s="4" t="str">
        <f>IF(AND(L395="Ja",Inddata!N410&gt;0,Inddata!N410&lt;1.00000001),Inddata!N410,IF(OR(L395="Nej",L395="Ja"),0,"Irrelevant"))</f>
        <v>Irrelevant</v>
      </c>
      <c r="N395" s="4" t="str">
        <f>IF(AND(OR(I395="Motorvejsstrækning",I395="Frakørselsflettestrækning",I395="Tilkørselsflettestrækning"),Inddata!O410=""),3,IF(AND(OR(I395="Motorvejsstrækning",I395="Frakørselsflettestrækning",I395="Tilkørselsflettestrækning"),Inddata!O410&lt;11,Inddata!O410&gt;-0.00000001),Inddata!O410,"Irrelevant"))</f>
        <v>Irrelevant</v>
      </c>
      <c r="O395" s="4" t="str">
        <f>IF(AND(OR(I395="Motorvejsstrækning",I395="Frakørselsflettestrækning",I395="Tilkørselsflettestrækning",I395="Frakørselsrampe",I395="Tilkørselsrampe"),Inddata!P410=""),0.5,IF(AND(OR(I395="Motorvejsstrækning",I395="Frakørselsflettestrækning",I395="Tilkørselsflettestrækning",I395="Frakørselsrampe",I395="Tilkørselsrampe"),Inddata!P410&gt;-0.00000001,Inddata!P410&lt;11),Inddata!P410,"Irrelevant"))</f>
        <v>Irrelevant</v>
      </c>
      <c r="P395" s="4" t="str">
        <f>IF(AND(OR(I395="Motorvejsstrækning",I395="Frakørselsflettestrækning",I395="Tilkørselsflettestrækning"),Inddata!Q410=""),5,IF(AND(OR(I395="Motorvejsstrækning",I395="Frakørselsflettestrækning",I395="Tilkørselsflettestrækning"),Inddata!Q410&gt;-0.00000001,Inddata!Q410&lt;101),Inddata!Q410,"Irrelevant"))</f>
        <v>Irrelevant</v>
      </c>
      <c r="Q395" s="4" t="str">
        <f>IF(AND(OR(I395="Motorvejsstrækning",I395="Frakørselsflettestrækning",I395="Tilkørselsflettestrækning"),Inddata!R410=""),"Lige",IF(AND(OR(I395="Motorvejsstrækning",I395="Frakørselsflettestrækning",I395="Tilkørselsflettestrækning"),Inddata!R410&gt;10),Inddata!R410,"Irrelevant"))</f>
        <v>Irrelevant</v>
      </c>
      <c r="R395" s="4" t="str">
        <f>IF(Q395="Lige",0,IF(AND(OR(I395="Motorvejsstrækning",I395="Frakørselsflettestrækning",I395="Tilkørselsflettestrækning"),OR(Inddata!S410="",Inddata!S410&gt;(G395*1000))),G395*1000,IF(AND(OR(I395="Motorvejsstrækning",I395="Frakørselsflettestrækning",I395="Tilkørselsflettestrækning"),Inddata!S410&gt;0),Inddata!S410,"Irrelevant")))</f>
        <v>Irrelevant</v>
      </c>
      <c r="S395" s="4" t="str">
        <f>IF(AND(OR(I395="Motorvejsstrækning",I395="Frakørselsflettestrækning",I395="Tilkørselsflettestrækning"),Inddata!T410=""),"Lige",IF(AND(OR(I395="Motorvejsstrækning",I395="Frakørselsflettestrækning",I395="Tilkørselsflettestrækning"),Inddata!T410&gt;10),Inddata!T410,"Irrelevant"))</f>
        <v>Irrelevant</v>
      </c>
      <c r="T395" s="4" t="str">
        <f>IF(S395="Lige",0,IF(R395="Irrelevant","Irrelevant",IF(AND(OR(I395="Motorvejsstrækning",I395="Frakørselsflettestrækning",I395="Tilkørselsflettestrækning"),OR(Inddata!U410="",Inddata!U410&gt;(G395*1000-R395))),G395*1000-R395,IF(AND(OR(I395="Motorvejsstrækning",I395="Frakørselsflettestrækning",I395="Tilkørselsflettestrækning"),Inddata!U410&gt;0),Inddata!U410,"Irrelevant"))))</f>
        <v>Irrelevant</v>
      </c>
      <c r="U395" s="4" t="str">
        <f>IF(AND(OR(I395="Motorvejsstrækning",I395="Frakørselsflettestrækning",I395="Tilkørselsflettestrækning",I395="Frakørselsrampe",I395="Tilkørselsrampe"),Inddata!V410=""),"Nej",IF(OR(I395="Motorvejsstrækning",I395="Frakørselsflettestrækning",I395="Tilkørselsflettestrækning",I395="Frakørselsrampe",I395="Tilkørselsrampe"),Inddata!V410,"Irrelevant"))</f>
        <v>Irrelevant</v>
      </c>
      <c r="V395" s="4" t="str">
        <f>IF(W395="Lige",IF(AND(OR(I395="Frakørselsrampe",I395="Tilkørselsrampe"),Inddata!W410=""),"Lige ruderrampe",IF(OR(I395="Frakørselsrampe",I395="Tilkørselsrampe"),Inddata!W410,"Irrelevant")),"Irrelevant")</f>
        <v>Irrelevant</v>
      </c>
      <c r="W395" s="4" t="str">
        <f>IF(AND(OR(I395="Frakørselsrampe",I395="Tilkørselsrampe"),Inddata!X410=""),"Lige",IF(AND(OR(I395="Frakørselsrampe",I395="Tilkørselsrampe"),Inddata!X410&gt;10),Inddata!X410,"Irrelevant"))</f>
        <v>Irrelevant</v>
      </c>
      <c r="X395" s="4" t="str">
        <f>IF(AND(OR(I395="Frakørselsrampe",I395="Tilkørselsrampe"),OR(Inddata!Y410="",Inddata!Y410&gt;(G395*1000))),G395*1000,IF(AND(OR(I395="Frakørselsrampe",I395="Tilkørselsrampe"),Inddata!Y410&gt;0),Inddata!Y410,"Irrelevant"))</f>
        <v>Irrelevant</v>
      </c>
      <c r="Y395" s="4" t="str">
        <f>IF(AND(I395="Frakørselsrampe",Inddata!Z410=""),95,IF(AND(I395="Tilkørselsrampe",Inddata!Z410=""),45,IF(AND(OR(I395="Frakørselsrampe",I395="Tilkørselsrampe"),Inddata!Z410&gt;4,Inddata!Z410&lt;200),Inddata!Z410,"Irrelevant")))</f>
        <v>Irrelevant</v>
      </c>
      <c r="Z395" s="4" t="str">
        <f>IF(AND(OR(I395="Frakørselsrampe",I395="Tilkørselsrampe"),Inddata!AA410=""),"Lige",IF(AND(OR(I395="Frakørselsrampe",I395="Tilkørselsrampe"),Inddata!AA410&gt;10),Inddata!AA410,"Irrelevant"))</f>
        <v>Irrelevant</v>
      </c>
      <c r="AA395" s="4" t="str">
        <f>IF(X395="Irrelevant","Irrelevant",IF(AND(OR(I395="Frakørselsrampe",I395="Tilkørselsrampe"),OR(Inddata!AB410="",Inddata!AB410&gt;(G395*1000-X395))),G395*1000-X395,IF(AND(OR(I395="Frakørselsrampe",I395="Tilkørselsrampe"),Inddata!AB410&gt;0),Inddata!AB410,"Irrelevant")))</f>
        <v>Irrelevant</v>
      </c>
      <c r="AB395" s="4" t="str">
        <f>IF(AND(I395="Frakørselsrampe",Inddata!AC410=""),60,IF(AND(I395="Tilkørselsrampe",Inddata!AC410=""),80,IF(AND(OR(I395="Frakørselsrampe",I395="Tilkørselsrampe"),Inddata!AC410&gt;4,Inddata!AC410&lt;200),Inddata!AC410,"Irrelevant")))</f>
        <v>Irrelevant</v>
      </c>
      <c r="AC395" s="4" t="str">
        <f>IF(AND(OR(I395="Motorvejsstrækning",I395="Frakørselsflettestrækning",I395="Tilkørselsflettestrækning"),Inddata!AD410=""),"Nej",IF(OR(I395="Motorvejsstrækning",I395="Frakørselsflettestrækning",I395="Tilkørselsflettestrækning"),Inddata!AD410,"Irrelevant"))</f>
        <v>Irrelevant</v>
      </c>
      <c r="AD395" s="4" t="str">
        <f>IF(AND(OR(I395="Motorvejsstrækning",I395="Frakørselsflettestrækning",I395="Tilkørselsflettestrækning"),Inddata!AE410=""),"130 km/t",IF(OR(I395="Motorvejsstrækning",I395="Frakørselsflettestrækning",I395="Tilkørselsflettestrækning"),Inddata!AE410,"Irrelevant"))</f>
        <v>Irrelevant</v>
      </c>
      <c r="AE395" s="4" t="str">
        <f>IF(AND(I395="Tilkørselsflettestrækning",Inddata!AF410=""),"Nej",IF(I395="Tilkørselsflettestrækning",Inddata!AF410,"Irrelevant"))</f>
        <v>Irrelevant</v>
      </c>
      <c r="AF395" s="4" t="str">
        <f>IF(AND(AE395="Ja",Inddata!AG410&gt;0,Inddata!AG410&lt;1.00000001),Inddata!AG410,IF(OR(AE395="Nej",AE395="Ja"),0,"Irrelevant"))</f>
        <v>Irrelevant</v>
      </c>
    </row>
    <row r="396" spans="1:32" x14ac:dyDescent="0.25">
      <c r="A396" s="4" t="str">
        <f>IF(Inddata!A411="","",Inddata!A411)</f>
        <v/>
      </c>
      <c r="B396" s="4" t="str">
        <f>IF(Inddata!B411="","",Inddata!B411)</f>
        <v/>
      </c>
      <c r="C396" s="4" t="str">
        <f>IF(Inddata!C411="","",Inddata!C411)</f>
        <v/>
      </c>
      <c r="D396" s="4" t="str">
        <f>IF(Inddata!D411="","",Inddata!D411)</f>
        <v/>
      </c>
      <c r="E396" s="4" t="str">
        <f>IF(Inddata!E411="","",Inddata!E411)</f>
        <v/>
      </c>
      <c r="F396" s="4" t="str">
        <f>IF(Inddata!F411="","",Inddata!F411)</f>
        <v/>
      </c>
      <c r="G396" s="4">
        <f>IF(Inddata!G411="","",Inddata!G411)</f>
        <v>0</v>
      </c>
      <c r="H396" s="4" t="str">
        <f>IF(Inddata!H411&gt;0.5,Inddata!H411,"")</f>
        <v/>
      </c>
      <c r="I396" s="4" t="str">
        <f>IF(Inddata!I411="","",Inddata!I411)</f>
        <v/>
      </c>
      <c r="J396" s="4" t="str">
        <f>IF(AND(OR(I396="Motorvejsstrækning",I396="Frakørselsflettestrækning",I396="Tilkørselsflettestrækning"),Inddata!K411=""),2,IF(AND(OR(I396="Motorvejsstrækning",I396="Frakørselsflettestrækning",I396="Tilkørselsflettestrækning"),Inddata!K411&gt;0.5,Inddata!K411&lt;21),Inddata!K411,"Irrelevant"))</f>
        <v>Irrelevant</v>
      </c>
      <c r="K396" s="4" t="str">
        <f>IF(AND(OR(I396="Motorvejsstrækning",I396="Frakørselsflettestrækning",I396="Tilkørselsflettestrækning",I396="Frakørselsrampe",I396="Tilkørselsrampe"),Inddata!L411=""),3.5,IF(AND(OR(I396="Motorvejsstrækning",I396="Frakørselsflettestrækning",I396="Tilkørselsflettestrækning",I396="Frakørselsrampe",I396="Tilkørselsrampe"),Inddata!L411&gt;1.5,Inddata!L411&lt;11),Inddata!L411,"Irrelevant"))</f>
        <v>Irrelevant</v>
      </c>
      <c r="L396" s="4" t="str">
        <f>IF(AND(I396="Motorvejsstrækning",Inddata!M411=""),"Nej",IF(I396="Motorvejsstrækning",Inddata!M411,"Irrelevant"))</f>
        <v>Irrelevant</v>
      </c>
      <c r="M396" s="4" t="str">
        <f>IF(AND(L396="Ja",Inddata!N411&gt;0,Inddata!N411&lt;1.00000001),Inddata!N411,IF(OR(L396="Nej",L396="Ja"),0,"Irrelevant"))</f>
        <v>Irrelevant</v>
      </c>
      <c r="N396" s="4" t="str">
        <f>IF(AND(OR(I396="Motorvejsstrækning",I396="Frakørselsflettestrækning",I396="Tilkørselsflettestrækning"),Inddata!O411=""),3,IF(AND(OR(I396="Motorvejsstrækning",I396="Frakørselsflettestrækning",I396="Tilkørselsflettestrækning"),Inddata!O411&lt;11,Inddata!O411&gt;-0.00000001),Inddata!O411,"Irrelevant"))</f>
        <v>Irrelevant</v>
      </c>
      <c r="O396" s="4" t="str">
        <f>IF(AND(OR(I396="Motorvejsstrækning",I396="Frakørselsflettestrækning",I396="Tilkørselsflettestrækning",I396="Frakørselsrampe",I396="Tilkørselsrampe"),Inddata!P411=""),0.5,IF(AND(OR(I396="Motorvejsstrækning",I396="Frakørselsflettestrækning",I396="Tilkørselsflettestrækning",I396="Frakørselsrampe",I396="Tilkørselsrampe"),Inddata!P411&gt;-0.00000001,Inddata!P411&lt;11),Inddata!P411,"Irrelevant"))</f>
        <v>Irrelevant</v>
      </c>
      <c r="P396" s="4" t="str">
        <f>IF(AND(OR(I396="Motorvejsstrækning",I396="Frakørselsflettestrækning",I396="Tilkørselsflettestrækning"),Inddata!Q411=""),5,IF(AND(OR(I396="Motorvejsstrækning",I396="Frakørselsflettestrækning",I396="Tilkørselsflettestrækning"),Inddata!Q411&gt;-0.00000001,Inddata!Q411&lt;101),Inddata!Q411,"Irrelevant"))</f>
        <v>Irrelevant</v>
      </c>
      <c r="Q396" s="4" t="str">
        <f>IF(AND(OR(I396="Motorvejsstrækning",I396="Frakørselsflettestrækning",I396="Tilkørselsflettestrækning"),Inddata!R411=""),"Lige",IF(AND(OR(I396="Motorvejsstrækning",I396="Frakørselsflettestrækning",I396="Tilkørselsflettestrækning"),Inddata!R411&gt;10),Inddata!R411,"Irrelevant"))</f>
        <v>Irrelevant</v>
      </c>
      <c r="R396" s="4" t="str">
        <f>IF(Q396="Lige",0,IF(AND(OR(I396="Motorvejsstrækning",I396="Frakørselsflettestrækning",I396="Tilkørselsflettestrækning"),OR(Inddata!S411="",Inddata!S411&gt;(G396*1000))),G396*1000,IF(AND(OR(I396="Motorvejsstrækning",I396="Frakørselsflettestrækning",I396="Tilkørselsflettestrækning"),Inddata!S411&gt;0),Inddata!S411,"Irrelevant")))</f>
        <v>Irrelevant</v>
      </c>
      <c r="S396" s="4" t="str">
        <f>IF(AND(OR(I396="Motorvejsstrækning",I396="Frakørselsflettestrækning",I396="Tilkørselsflettestrækning"),Inddata!T411=""),"Lige",IF(AND(OR(I396="Motorvejsstrækning",I396="Frakørselsflettestrækning",I396="Tilkørselsflettestrækning"),Inddata!T411&gt;10),Inddata!T411,"Irrelevant"))</f>
        <v>Irrelevant</v>
      </c>
      <c r="T396" s="4" t="str">
        <f>IF(S396="Lige",0,IF(R396="Irrelevant","Irrelevant",IF(AND(OR(I396="Motorvejsstrækning",I396="Frakørselsflettestrækning",I396="Tilkørselsflettestrækning"),OR(Inddata!U411="",Inddata!U411&gt;(G396*1000-R396))),G396*1000-R396,IF(AND(OR(I396="Motorvejsstrækning",I396="Frakørselsflettestrækning",I396="Tilkørselsflettestrækning"),Inddata!U411&gt;0),Inddata!U411,"Irrelevant"))))</f>
        <v>Irrelevant</v>
      </c>
      <c r="U396" s="4" t="str">
        <f>IF(AND(OR(I396="Motorvejsstrækning",I396="Frakørselsflettestrækning",I396="Tilkørselsflettestrækning",I396="Frakørselsrampe",I396="Tilkørselsrampe"),Inddata!V411=""),"Nej",IF(OR(I396="Motorvejsstrækning",I396="Frakørselsflettestrækning",I396="Tilkørselsflettestrækning",I396="Frakørselsrampe",I396="Tilkørselsrampe"),Inddata!V411,"Irrelevant"))</f>
        <v>Irrelevant</v>
      </c>
      <c r="V396" s="4" t="str">
        <f>IF(W396="Lige",IF(AND(OR(I396="Frakørselsrampe",I396="Tilkørselsrampe"),Inddata!W411=""),"Lige ruderrampe",IF(OR(I396="Frakørselsrampe",I396="Tilkørselsrampe"),Inddata!W411,"Irrelevant")),"Irrelevant")</f>
        <v>Irrelevant</v>
      </c>
      <c r="W396" s="4" t="str">
        <f>IF(AND(OR(I396="Frakørselsrampe",I396="Tilkørselsrampe"),Inddata!X411=""),"Lige",IF(AND(OR(I396="Frakørselsrampe",I396="Tilkørselsrampe"),Inddata!X411&gt;10),Inddata!X411,"Irrelevant"))</f>
        <v>Irrelevant</v>
      </c>
      <c r="X396" s="4" t="str">
        <f>IF(AND(OR(I396="Frakørselsrampe",I396="Tilkørselsrampe"),OR(Inddata!Y411="",Inddata!Y411&gt;(G396*1000))),G396*1000,IF(AND(OR(I396="Frakørselsrampe",I396="Tilkørselsrampe"),Inddata!Y411&gt;0),Inddata!Y411,"Irrelevant"))</f>
        <v>Irrelevant</v>
      </c>
      <c r="Y396" s="4" t="str">
        <f>IF(AND(I396="Frakørselsrampe",Inddata!Z411=""),95,IF(AND(I396="Tilkørselsrampe",Inddata!Z411=""),45,IF(AND(OR(I396="Frakørselsrampe",I396="Tilkørselsrampe"),Inddata!Z411&gt;4,Inddata!Z411&lt;200),Inddata!Z411,"Irrelevant")))</f>
        <v>Irrelevant</v>
      </c>
      <c r="Z396" s="4" t="str">
        <f>IF(AND(OR(I396="Frakørselsrampe",I396="Tilkørselsrampe"),Inddata!AA411=""),"Lige",IF(AND(OR(I396="Frakørselsrampe",I396="Tilkørselsrampe"),Inddata!AA411&gt;10),Inddata!AA411,"Irrelevant"))</f>
        <v>Irrelevant</v>
      </c>
      <c r="AA396" s="4" t="str">
        <f>IF(X396="Irrelevant","Irrelevant",IF(AND(OR(I396="Frakørselsrampe",I396="Tilkørselsrampe"),OR(Inddata!AB411="",Inddata!AB411&gt;(G396*1000-X396))),G396*1000-X396,IF(AND(OR(I396="Frakørselsrampe",I396="Tilkørselsrampe"),Inddata!AB411&gt;0),Inddata!AB411,"Irrelevant")))</f>
        <v>Irrelevant</v>
      </c>
      <c r="AB396" s="4" t="str">
        <f>IF(AND(I396="Frakørselsrampe",Inddata!AC411=""),60,IF(AND(I396="Tilkørselsrampe",Inddata!AC411=""),80,IF(AND(OR(I396="Frakørselsrampe",I396="Tilkørselsrampe"),Inddata!AC411&gt;4,Inddata!AC411&lt;200),Inddata!AC411,"Irrelevant")))</f>
        <v>Irrelevant</v>
      </c>
      <c r="AC396" s="4" t="str">
        <f>IF(AND(OR(I396="Motorvejsstrækning",I396="Frakørselsflettestrækning",I396="Tilkørselsflettestrækning"),Inddata!AD411=""),"Nej",IF(OR(I396="Motorvejsstrækning",I396="Frakørselsflettestrækning",I396="Tilkørselsflettestrækning"),Inddata!AD411,"Irrelevant"))</f>
        <v>Irrelevant</v>
      </c>
      <c r="AD396" s="4" t="str">
        <f>IF(AND(OR(I396="Motorvejsstrækning",I396="Frakørselsflettestrækning",I396="Tilkørselsflettestrækning"),Inddata!AE411=""),"130 km/t",IF(OR(I396="Motorvejsstrækning",I396="Frakørselsflettestrækning",I396="Tilkørselsflettestrækning"),Inddata!AE411,"Irrelevant"))</f>
        <v>Irrelevant</v>
      </c>
      <c r="AE396" s="4" t="str">
        <f>IF(AND(I396="Tilkørselsflettestrækning",Inddata!AF411=""),"Nej",IF(I396="Tilkørselsflettestrækning",Inddata!AF411,"Irrelevant"))</f>
        <v>Irrelevant</v>
      </c>
      <c r="AF396" s="4" t="str">
        <f>IF(AND(AE396="Ja",Inddata!AG411&gt;0,Inddata!AG411&lt;1.00000001),Inddata!AG411,IF(OR(AE396="Nej",AE396="Ja"),0,"Irrelevant"))</f>
        <v>Irrelevant</v>
      </c>
    </row>
    <row r="397" spans="1:32" x14ac:dyDescent="0.25">
      <c r="A397" s="4" t="str">
        <f>IF(Inddata!A412="","",Inddata!A412)</f>
        <v/>
      </c>
      <c r="B397" s="4" t="str">
        <f>IF(Inddata!B412="","",Inddata!B412)</f>
        <v/>
      </c>
      <c r="C397" s="4" t="str">
        <f>IF(Inddata!C412="","",Inddata!C412)</f>
        <v/>
      </c>
      <c r="D397" s="4" t="str">
        <f>IF(Inddata!D412="","",Inddata!D412)</f>
        <v/>
      </c>
      <c r="E397" s="4" t="str">
        <f>IF(Inddata!E412="","",Inddata!E412)</f>
        <v/>
      </c>
      <c r="F397" s="4" t="str">
        <f>IF(Inddata!F412="","",Inddata!F412)</f>
        <v/>
      </c>
      <c r="G397" s="4">
        <f>IF(Inddata!G412="","",Inddata!G412)</f>
        <v>0</v>
      </c>
      <c r="H397" s="4" t="str">
        <f>IF(Inddata!H412&gt;0.5,Inddata!H412,"")</f>
        <v/>
      </c>
      <c r="I397" s="4" t="str">
        <f>IF(Inddata!I412="","",Inddata!I412)</f>
        <v/>
      </c>
      <c r="J397" s="4" t="str">
        <f>IF(AND(OR(I397="Motorvejsstrækning",I397="Frakørselsflettestrækning",I397="Tilkørselsflettestrækning"),Inddata!K412=""),2,IF(AND(OR(I397="Motorvejsstrækning",I397="Frakørselsflettestrækning",I397="Tilkørselsflettestrækning"),Inddata!K412&gt;0.5,Inddata!K412&lt;21),Inddata!K412,"Irrelevant"))</f>
        <v>Irrelevant</v>
      </c>
      <c r="K397" s="4" t="str">
        <f>IF(AND(OR(I397="Motorvejsstrækning",I397="Frakørselsflettestrækning",I397="Tilkørselsflettestrækning",I397="Frakørselsrampe",I397="Tilkørselsrampe"),Inddata!L412=""),3.5,IF(AND(OR(I397="Motorvejsstrækning",I397="Frakørselsflettestrækning",I397="Tilkørselsflettestrækning",I397="Frakørselsrampe",I397="Tilkørselsrampe"),Inddata!L412&gt;1.5,Inddata!L412&lt;11),Inddata!L412,"Irrelevant"))</f>
        <v>Irrelevant</v>
      </c>
      <c r="L397" s="4" t="str">
        <f>IF(AND(I397="Motorvejsstrækning",Inddata!M412=""),"Nej",IF(I397="Motorvejsstrækning",Inddata!M412,"Irrelevant"))</f>
        <v>Irrelevant</v>
      </c>
      <c r="M397" s="4" t="str">
        <f>IF(AND(L397="Ja",Inddata!N412&gt;0,Inddata!N412&lt;1.00000001),Inddata!N412,IF(OR(L397="Nej",L397="Ja"),0,"Irrelevant"))</f>
        <v>Irrelevant</v>
      </c>
      <c r="N397" s="4" t="str">
        <f>IF(AND(OR(I397="Motorvejsstrækning",I397="Frakørselsflettestrækning",I397="Tilkørselsflettestrækning"),Inddata!O412=""),3,IF(AND(OR(I397="Motorvejsstrækning",I397="Frakørselsflettestrækning",I397="Tilkørselsflettestrækning"),Inddata!O412&lt;11,Inddata!O412&gt;-0.00000001),Inddata!O412,"Irrelevant"))</f>
        <v>Irrelevant</v>
      </c>
      <c r="O397" s="4" t="str">
        <f>IF(AND(OR(I397="Motorvejsstrækning",I397="Frakørselsflettestrækning",I397="Tilkørselsflettestrækning",I397="Frakørselsrampe",I397="Tilkørselsrampe"),Inddata!P412=""),0.5,IF(AND(OR(I397="Motorvejsstrækning",I397="Frakørselsflettestrækning",I397="Tilkørselsflettestrækning",I397="Frakørselsrampe",I397="Tilkørselsrampe"),Inddata!P412&gt;-0.00000001,Inddata!P412&lt;11),Inddata!P412,"Irrelevant"))</f>
        <v>Irrelevant</v>
      </c>
      <c r="P397" s="4" t="str">
        <f>IF(AND(OR(I397="Motorvejsstrækning",I397="Frakørselsflettestrækning",I397="Tilkørselsflettestrækning"),Inddata!Q412=""),5,IF(AND(OR(I397="Motorvejsstrækning",I397="Frakørselsflettestrækning",I397="Tilkørselsflettestrækning"),Inddata!Q412&gt;-0.00000001,Inddata!Q412&lt;101),Inddata!Q412,"Irrelevant"))</f>
        <v>Irrelevant</v>
      </c>
      <c r="Q397" s="4" t="str">
        <f>IF(AND(OR(I397="Motorvejsstrækning",I397="Frakørselsflettestrækning",I397="Tilkørselsflettestrækning"),Inddata!R412=""),"Lige",IF(AND(OR(I397="Motorvejsstrækning",I397="Frakørselsflettestrækning",I397="Tilkørselsflettestrækning"),Inddata!R412&gt;10),Inddata!R412,"Irrelevant"))</f>
        <v>Irrelevant</v>
      </c>
      <c r="R397" s="4" t="str">
        <f>IF(Q397="Lige",0,IF(AND(OR(I397="Motorvejsstrækning",I397="Frakørselsflettestrækning",I397="Tilkørselsflettestrækning"),OR(Inddata!S412="",Inddata!S412&gt;(G397*1000))),G397*1000,IF(AND(OR(I397="Motorvejsstrækning",I397="Frakørselsflettestrækning",I397="Tilkørselsflettestrækning"),Inddata!S412&gt;0),Inddata!S412,"Irrelevant")))</f>
        <v>Irrelevant</v>
      </c>
      <c r="S397" s="4" t="str">
        <f>IF(AND(OR(I397="Motorvejsstrækning",I397="Frakørselsflettestrækning",I397="Tilkørselsflettestrækning"),Inddata!T412=""),"Lige",IF(AND(OR(I397="Motorvejsstrækning",I397="Frakørselsflettestrækning",I397="Tilkørselsflettestrækning"),Inddata!T412&gt;10),Inddata!T412,"Irrelevant"))</f>
        <v>Irrelevant</v>
      </c>
      <c r="T397" s="4" t="str">
        <f>IF(S397="Lige",0,IF(R397="Irrelevant","Irrelevant",IF(AND(OR(I397="Motorvejsstrækning",I397="Frakørselsflettestrækning",I397="Tilkørselsflettestrækning"),OR(Inddata!U412="",Inddata!U412&gt;(G397*1000-R397))),G397*1000-R397,IF(AND(OR(I397="Motorvejsstrækning",I397="Frakørselsflettestrækning",I397="Tilkørselsflettestrækning"),Inddata!U412&gt;0),Inddata!U412,"Irrelevant"))))</f>
        <v>Irrelevant</v>
      </c>
      <c r="U397" s="4" t="str">
        <f>IF(AND(OR(I397="Motorvejsstrækning",I397="Frakørselsflettestrækning",I397="Tilkørselsflettestrækning",I397="Frakørselsrampe",I397="Tilkørselsrampe"),Inddata!V412=""),"Nej",IF(OR(I397="Motorvejsstrækning",I397="Frakørselsflettestrækning",I397="Tilkørselsflettestrækning",I397="Frakørselsrampe",I397="Tilkørselsrampe"),Inddata!V412,"Irrelevant"))</f>
        <v>Irrelevant</v>
      </c>
      <c r="V397" s="4" t="str">
        <f>IF(W397="Lige",IF(AND(OR(I397="Frakørselsrampe",I397="Tilkørselsrampe"),Inddata!W412=""),"Lige ruderrampe",IF(OR(I397="Frakørselsrampe",I397="Tilkørselsrampe"),Inddata!W412,"Irrelevant")),"Irrelevant")</f>
        <v>Irrelevant</v>
      </c>
      <c r="W397" s="4" t="str">
        <f>IF(AND(OR(I397="Frakørselsrampe",I397="Tilkørselsrampe"),Inddata!X412=""),"Lige",IF(AND(OR(I397="Frakørselsrampe",I397="Tilkørselsrampe"),Inddata!X412&gt;10),Inddata!X412,"Irrelevant"))</f>
        <v>Irrelevant</v>
      </c>
      <c r="X397" s="4" t="str">
        <f>IF(AND(OR(I397="Frakørselsrampe",I397="Tilkørselsrampe"),OR(Inddata!Y412="",Inddata!Y412&gt;(G397*1000))),G397*1000,IF(AND(OR(I397="Frakørselsrampe",I397="Tilkørselsrampe"),Inddata!Y412&gt;0),Inddata!Y412,"Irrelevant"))</f>
        <v>Irrelevant</v>
      </c>
      <c r="Y397" s="4" t="str">
        <f>IF(AND(I397="Frakørselsrampe",Inddata!Z412=""),95,IF(AND(I397="Tilkørselsrampe",Inddata!Z412=""),45,IF(AND(OR(I397="Frakørselsrampe",I397="Tilkørselsrampe"),Inddata!Z412&gt;4,Inddata!Z412&lt;200),Inddata!Z412,"Irrelevant")))</f>
        <v>Irrelevant</v>
      </c>
      <c r="Z397" s="4" t="str">
        <f>IF(AND(OR(I397="Frakørselsrampe",I397="Tilkørselsrampe"),Inddata!AA412=""),"Lige",IF(AND(OR(I397="Frakørselsrampe",I397="Tilkørselsrampe"),Inddata!AA412&gt;10),Inddata!AA412,"Irrelevant"))</f>
        <v>Irrelevant</v>
      </c>
      <c r="AA397" s="4" t="str">
        <f>IF(X397="Irrelevant","Irrelevant",IF(AND(OR(I397="Frakørselsrampe",I397="Tilkørselsrampe"),OR(Inddata!AB412="",Inddata!AB412&gt;(G397*1000-X397))),G397*1000-X397,IF(AND(OR(I397="Frakørselsrampe",I397="Tilkørselsrampe"),Inddata!AB412&gt;0),Inddata!AB412,"Irrelevant")))</f>
        <v>Irrelevant</v>
      </c>
      <c r="AB397" s="4" t="str">
        <f>IF(AND(I397="Frakørselsrampe",Inddata!AC412=""),60,IF(AND(I397="Tilkørselsrampe",Inddata!AC412=""),80,IF(AND(OR(I397="Frakørselsrampe",I397="Tilkørselsrampe"),Inddata!AC412&gt;4,Inddata!AC412&lt;200),Inddata!AC412,"Irrelevant")))</f>
        <v>Irrelevant</v>
      </c>
      <c r="AC397" s="4" t="str">
        <f>IF(AND(OR(I397="Motorvejsstrækning",I397="Frakørselsflettestrækning",I397="Tilkørselsflettestrækning"),Inddata!AD412=""),"Nej",IF(OR(I397="Motorvejsstrækning",I397="Frakørselsflettestrækning",I397="Tilkørselsflettestrækning"),Inddata!AD412,"Irrelevant"))</f>
        <v>Irrelevant</v>
      </c>
      <c r="AD397" s="4" t="str">
        <f>IF(AND(OR(I397="Motorvejsstrækning",I397="Frakørselsflettestrækning",I397="Tilkørselsflettestrækning"),Inddata!AE412=""),"130 km/t",IF(OR(I397="Motorvejsstrækning",I397="Frakørselsflettestrækning",I397="Tilkørselsflettestrækning"),Inddata!AE412,"Irrelevant"))</f>
        <v>Irrelevant</v>
      </c>
      <c r="AE397" s="4" t="str">
        <f>IF(AND(I397="Tilkørselsflettestrækning",Inddata!AF412=""),"Nej",IF(I397="Tilkørselsflettestrækning",Inddata!AF412,"Irrelevant"))</f>
        <v>Irrelevant</v>
      </c>
      <c r="AF397" s="4" t="str">
        <f>IF(AND(AE397="Ja",Inddata!AG412&gt;0,Inddata!AG412&lt;1.00000001),Inddata!AG412,IF(OR(AE397="Nej",AE397="Ja"),0,"Irrelevant"))</f>
        <v>Irrelevant</v>
      </c>
    </row>
    <row r="398" spans="1:32" x14ac:dyDescent="0.25">
      <c r="A398" s="4" t="str">
        <f>IF(Inddata!A413="","",Inddata!A413)</f>
        <v/>
      </c>
      <c r="B398" s="4" t="str">
        <f>IF(Inddata!B413="","",Inddata!B413)</f>
        <v/>
      </c>
      <c r="C398" s="4" t="str">
        <f>IF(Inddata!C413="","",Inddata!C413)</f>
        <v/>
      </c>
      <c r="D398" s="4" t="str">
        <f>IF(Inddata!D413="","",Inddata!D413)</f>
        <v/>
      </c>
      <c r="E398" s="4" t="str">
        <f>IF(Inddata!E413="","",Inddata!E413)</f>
        <v/>
      </c>
      <c r="F398" s="4" t="str">
        <f>IF(Inddata!F413="","",Inddata!F413)</f>
        <v/>
      </c>
      <c r="G398" s="4">
        <f>IF(Inddata!G413="","",Inddata!G413)</f>
        <v>0</v>
      </c>
      <c r="H398" s="4" t="str">
        <f>IF(Inddata!H413&gt;0.5,Inddata!H413,"")</f>
        <v/>
      </c>
      <c r="I398" s="4" t="str">
        <f>IF(Inddata!I413="","",Inddata!I413)</f>
        <v/>
      </c>
      <c r="J398" s="4" t="str">
        <f>IF(AND(OR(I398="Motorvejsstrækning",I398="Frakørselsflettestrækning",I398="Tilkørselsflettestrækning"),Inddata!K413=""),2,IF(AND(OR(I398="Motorvejsstrækning",I398="Frakørselsflettestrækning",I398="Tilkørselsflettestrækning"),Inddata!K413&gt;0.5,Inddata!K413&lt;21),Inddata!K413,"Irrelevant"))</f>
        <v>Irrelevant</v>
      </c>
      <c r="K398" s="4" t="str">
        <f>IF(AND(OR(I398="Motorvejsstrækning",I398="Frakørselsflettestrækning",I398="Tilkørselsflettestrækning",I398="Frakørselsrampe",I398="Tilkørselsrampe"),Inddata!L413=""),3.5,IF(AND(OR(I398="Motorvejsstrækning",I398="Frakørselsflettestrækning",I398="Tilkørselsflettestrækning",I398="Frakørselsrampe",I398="Tilkørselsrampe"),Inddata!L413&gt;1.5,Inddata!L413&lt;11),Inddata!L413,"Irrelevant"))</f>
        <v>Irrelevant</v>
      </c>
      <c r="L398" s="4" t="str">
        <f>IF(AND(I398="Motorvejsstrækning",Inddata!M413=""),"Nej",IF(I398="Motorvejsstrækning",Inddata!M413,"Irrelevant"))</f>
        <v>Irrelevant</v>
      </c>
      <c r="M398" s="4" t="str">
        <f>IF(AND(L398="Ja",Inddata!N413&gt;0,Inddata!N413&lt;1.00000001),Inddata!N413,IF(OR(L398="Nej",L398="Ja"),0,"Irrelevant"))</f>
        <v>Irrelevant</v>
      </c>
      <c r="N398" s="4" t="str">
        <f>IF(AND(OR(I398="Motorvejsstrækning",I398="Frakørselsflettestrækning",I398="Tilkørselsflettestrækning"),Inddata!O413=""),3,IF(AND(OR(I398="Motorvejsstrækning",I398="Frakørselsflettestrækning",I398="Tilkørselsflettestrækning"),Inddata!O413&lt;11,Inddata!O413&gt;-0.00000001),Inddata!O413,"Irrelevant"))</f>
        <v>Irrelevant</v>
      </c>
      <c r="O398" s="4" t="str">
        <f>IF(AND(OR(I398="Motorvejsstrækning",I398="Frakørselsflettestrækning",I398="Tilkørselsflettestrækning",I398="Frakørselsrampe",I398="Tilkørselsrampe"),Inddata!P413=""),0.5,IF(AND(OR(I398="Motorvejsstrækning",I398="Frakørselsflettestrækning",I398="Tilkørselsflettestrækning",I398="Frakørselsrampe",I398="Tilkørselsrampe"),Inddata!P413&gt;-0.00000001,Inddata!P413&lt;11),Inddata!P413,"Irrelevant"))</f>
        <v>Irrelevant</v>
      </c>
      <c r="P398" s="4" t="str">
        <f>IF(AND(OR(I398="Motorvejsstrækning",I398="Frakørselsflettestrækning",I398="Tilkørselsflettestrækning"),Inddata!Q413=""),5,IF(AND(OR(I398="Motorvejsstrækning",I398="Frakørselsflettestrækning",I398="Tilkørselsflettestrækning"),Inddata!Q413&gt;-0.00000001,Inddata!Q413&lt;101),Inddata!Q413,"Irrelevant"))</f>
        <v>Irrelevant</v>
      </c>
      <c r="Q398" s="4" t="str">
        <f>IF(AND(OR(I398="Motorvejsstrækning",I398="Frakørselsflettestrækning",I398="Tilkørselsflettestrækning"),Inddata!R413=""),"Lige",IF(AND(OR(I398="Motorvejsstrækning",I398="Frakørselsflettestrækning",I398="Tilkørselsflettestrækning"),Inddata!R413&gt;10),Inddata!R413,"Irrelevant"))</f>
        <v>Irrelevant</v>
      </c>
      <c r="R398" s="4" t="str">
        <f>IF(Q398="Lige",0,IF(AND(OR(I398="Motorvejsstrækning",I398="Frakørselsflettestrækning",I398="Tilkørselsflettestrækning"),OR(Inddata!S413="",Inddata!S413&gt;(G398*1000))),G398*1000,IF(AND(OR(I398="Motorvejsstrækning",I398="Frakørselsflettestrækning",I398="Tilkørselsflettestrækning"),Inddata!S413&gt;0),Inddata!S413,"Irrelevant")))</f>
        <v>Irrelevant</v>
      </c>
      <c r="S398" s="4" t="str">
        <f>IF(AND(OR(I398="Motorvejsstrækning",I398="Frakørselsflettestrækning",I398="Tilkørselsflettestrækning"),Inddata!T413=""),"Lige",IF(AND(OR(I398="Motorvejsstrækning",I398="Frakørselsflettestrækning",I398="Tilkørselsflettestrækning"),Inddata!T413&gt;10),Inddata!T413,"Irrelevant"))</f>
        <v>Irrelevant</v>
      </c>
      <c r="T398" s="4" t="str">
        <f>IF(S398="Lige",0,IF(R398="Irrelevant","Irrelevant",IF(AND(OR(I398="Motorvejsstrækning",I398="Frakørselsflettestrækning",I398="Tilkørselsflettestrækning"),OR(Inddata!U413="",Inddata!U413&gt;(G398*1000-R398))),G398*1000-R398,IF(AND(OR(I398="Motorvejsstrækning",I398="Frakørselsflettestrækning",I398="Tilkørselsflettestrækning"),Inddata!U413&gt;0),Inddata!U413,"Irrelevant"))))</f>
        <v>Irrelevant</v>
      </c>
      <c r="U398" s="4" t="str">
        <f>IF(AND(OR(I398="Motorvejsstrækning",I398="Frakørselsflettestrækning",I398="Tilkørselsflettestrækning",I398="Frakørselsrampe",I398="Tilkørselsrampe"),Inddata!V413=""),"Nej",IF(OR(I398="Motorvejsstrækning",I398="Frakørselsflettestrækning",I398="Tilkørselsflettestrækning",I398="Frakørselsrampe",I398="Tilkørselsrampe"),Inddata!V413,"Irrelevant"))</f>
        <v>Irrelevant</v>
      </c>
      <c r="V398" s="4" t="str">
        <f>IF(W398="Lige",IF(AND(OR(I398="Frakørselsrampe",I398="Tilkørselsrampe"),Inddata!W413=""),"Lige ruderrampe",IF(OR(I398="Frakørselsrampe",I398="Tilkørselsrampe"),Inddata!W413,"Irrelevant")),"Irrelevant")</f>
        <v>Irrelevant</v>
      </c>
      <c r="W398" s="4" t="str">
        <f>IF(AND(OR(I398="Frakørselsrampe",I398="Tilkørselsrampe"),Inddata!X413=""),"Lige",IF(AND(OR(I398="Frakørselsrampe",I398="Tilkørselsrampe"),Inddata!X413&gt;10),Inddata!X413,"Irrelevant"))</f>
        <v>Irrelevant</v>
      </c>
      <c r="X398" s="4" t="str">
        <f>IF(AND(OR(I398="Frakørselsrampe",I398="Tilkørselsrampe"),OR(Inddata!Y413="",Inddata!Y413&gt;(G398*1000))),G398*1000,IF(AND(OR(I398="Frakørselsrampe",I398="Tilkørselsrampe"),Inddata!Y413&gt;0),Inddata!Y413,"Irrelevant"))</f>
        <v>Irrelevant</v>
      </c>
      <c r="Y398" s="4" t="str">
        <f>IF(AND(I398="Frakørselsrampe",Inddata!Z413=""),95,IF(AND(I398="Tilkørselsrampe",Inddata!Z413=""),45,IF(AND(OR(I398="Frakørselsrampe",I398="Tilkørselsrampe"),Inddata!Z413&gt;4,Inddata!Z413&lt;200),Inddata!Z413,"Irrelevant")))</f>
        <v>Irrelevant</v>
      </c>
      <c r="Z398" s="4" t="str">
        <f>IF(AND(OR(I398="Frakørselsrampe",I398="Tilkørselsrampe"),Inddata!AA413=""),"Lige",IF(AND(OR(I398="Frakørselsrampe",I398="Tilkørselsrampe"),Inddata!AA413&gt;10),Inddata!AA413,"Irrelevant"))</f>
        <v>Irrelevant</v>
      </c>
      <c r="AA398" s="4" t="str">
        <f>IF(X398="Irrelevant","Irrelevant",IF(AND(OR(I398="Frakørselsrampe",I398="Tilkørselsrampe"),OR(Inddata!AB413="",Inddata!AB413&gt;(G398*1000-X398))),G398*1000-X398,IF(AND(OR(I398="Frakørselsrampe",I398="Tilkørselsrampe"),Inddata!AB413&gt;0),Inddata!AB413,"Irrelevant")))</f>
        <v>Irrelevant</v>
      </c>
      <c r="AB398" s="4" t="str">
        <f>IF(AND(I398="Frakørselsrampe",Inddata!AC413=""),60,IF(AND(I398="Tilkørselsrampe",Inddata!AC413=""),80,IF(AND(OR(I398="Frakørselsrampe",I398="Tilkørselsrampe"),Inddata!AC413&gt;4,Inddata!AC413&lt;200),Inddata!AC413,"Irrelevant")))</f>
        <v>Irrelevant</v>
      </c>
      <c r="AC398" s="4" t="str">
        <f>IF(AND(OR(I398="Motorvejsstrækning",I398="Frakørselsflettestrækning",I398="Tilkørselsflettestrækning"),Inddata!AD413=""),"Nej",IF(OR(I398="Motorvejsstrækning",I398="Frakørselsflettestrækning",I398="Tilkørselsflettestrækning"),Inddata!AD413,"Irrelevant"))</f>
        <v>Irrelevant</v>
      </c>
      <c r="AD398" s="4" t="str">
        <f>IF(AND(OR(I398="Motorvejsstrækning",I398="Frakørselsflettestrækning",I398="Tilkørselsflettestrækning"),Inddata!AE413=""),"130 km/t",IF(OR(I398="Motorvejsstrækning",I398="Frakørselsflettestrækning",I398="Tilkørselsflettestrækning"),Inddata!AE413,"Irrelevant"))</f>
        <v>Irrelevant</v>
      </c>
      <c r="AE398" s="4" t="str">
        <f>IF(AND(I398="Tilkørselsflettestrækning",Inddata!AF413=""),"Nej",IF(I398="Tilkørselsflettestrækning",Inddata!AF413,"Irrelevant"))</f>
        <v>Irrelevant</v>
      </c>
      <c r="AF398" s="4" t="str">
        <f>IF(AND(AE398="Ja",Inddata!AG413&gt;0,Inddata!AG413&lt;1.00000001),Inddata!AG413,IF(OR(AE398="Nej",AE398="Ja"),0,"Irrelevant"))</f>
        <v>Irrelevant</v>
      </c>
    </row>
    <row r="399" spans="1:32" x14ac:dyDescent="0.25">
      <c r="A399" s="4" t="str">
        <f>IF(Inddata!A414="","",Inddata!A414)</f>
        <v/>
      </c>
      <c r="B399" s="4" t="str">
        <f>IF(Inddata!B414="","",Inddata!B414)</f>
        <v/>
      </c>
      <c r="C399" s="4" t="str">
        <f>IF(Inddata!C414="","",Inddata!C414)</f>
        <v/>
      </c>
      <c r="D399" s="4" t="str">
        <f>IF(Inddata!D414="","",Inddata!D414)</f>
        <v/>
      </c>
      <c r="E399" s="4" t="str">
        <f>IF(Inddata!E414="","",Inddata!E414)</f>
        <v/>
      </c>
      <c r="F399" s="4" t="str">
        <f>IF(Inddata!F414="","",Inddata!F414)</f>
        <v/>
      </c>
      <c r="G399" s="4">
        <f>IF(Inddata!G414="","",Inddata!G414)</f>
        <v>0</v>
      </c>
      <c r="H399" s="4" t="str">
        <f>IF(Inddata!H414&gt;0.5,Inddata!H414,"")</f>
        <v/>
      </c>
      <c r="I399" s="4" t="str">
        <f>IF(Inddata!I414="","",Inddata!I414)</f>
        <v/>
      </c>
      <c r="J399" s="4" t="str">
        <f>IF(AND(OR(I399="Motorvejsstrækning",I399="Frakørselsflettestrækning",I399="Tilkørselsflettestrækning"),Inddata!K414=""),2,IF(AND(OR(I399="Motorvejsstrækning",I399="Frakørselsflettestrækning",I399="Tilkørselsflettestrækning"),Inddata!K414&gt;0.5,Inddata!K414&lt;21),Inddata!K414,"Irrelevant"))</f>
        <v>Irrelevant</v>
      </c>
      <c r="K399" s="4" t="str">
        <f>IF(AND(OR(I399="Motorvejsstrækning",I399="Frakørselsflettestrækning",I399="Tilkørselsflettestrækning",I399="Frakørselsrampe",I399="Tilkørselsrampe"),Inddata!L414=""),3.5,IF(AND(OR(I399="Motorvejsstrækning",I399="Frakørselsflettestrækning",I399="Tilkørselsflettestrækning",I399="Frakørselsrampe",I399="Tilkørselsrampe"),Inddata!L414&gt;1.5,Inddata!L414&lt;11),Inddata!L414,"Irrelevant"))</f>
        <v>Irrelevant</v>
      </c>
      <c r="L399" s="4" t="str">
        <f>IF(AND(I399="Motorvejsstrækning",Inddata!M414=""),"Nej",IF(I399="Motorvejsstrækning",Inddata!M414,"Irrelevant"))</f>
        <v>Irrelevant</v>
      </c>
      <c r="M399" s="4" t="str">
        <f>IF(AND(L399="Ja",Inddata!N414&gt;0,Inddata!N414&lt;1.00000001),Inddata!N414,IF(OR(L399="Nej",L399="Ja"),0,"Irrelevant"))</f>
        <v>Irrelevant</v>
      </c>
      <c r="N399" s="4" t="str">
        <f>IF(AND(OR(I399="Motorvejsstrækning",I399="Frakørselsflettestrækning",I399="Tilkørselsflettestrækning"),Inddata!O414=""),3,IF(AND(OR(I399="Motorvejsstrækning",I399="Frakørselsflettestrækning",I399="Tilkørselsflettestrækning"),Inddata!O414&lt;11,Inddata!O414&gt;-0.00000001),Inddata!O414,"Irrelevant"))</f>
        <v>Irrelevant</v>
      </c>
      <c r="O399" s="4" t="str">
        <f>IF(AND(OR(I399="Motorvejsstrækning",I399="Frakørselsflettestrækning",I399="Tilkørselsflettestrækning",I399="Frakørselsrampe",I399="Tilkørselsrampe"),Inddata!P414=""),0.5,IF(AND(OR(I399="Motorvejsstrækning",I399="Frakørselsflettestrækning",I399="Tilkørselsflettestrækning",I399="Frakørselsrampe",I399="Tilkørselsrampe"),Inddata!P414&gt;-0.00000001,Inddata!P414&lt;11),Inddata!P414,"Irrelevant"))</f>
        <v>Irrelevant</v>
      </c>
      <c r="P399" s="4" t="str">
        <f>IF(AND(OR(I399="Motorvejsstrækning",I399="Frakørselsflettestrækning",I399="Tilkørselsflettestrækning"),Inddata!Q414=""),5,IF(AND(OR(I399="Motorvejsstrækning",I399="Frakørselsflettestrækning",I399="Tilkørselsflettestrækning"),Inddata!Q414&gt;-0.00000001,Inddata!Q414&lt;101),Inddata!Q414,"Irrelevant"))</f>
        <v>Irrelevant</v>
      </c>
      <c r="Q399" s="4" t="str">
        <f>IF(AND(OR(I399="Motorvejsstrækning",I399="Frakørselsflettestrækning",I399="Tilkørselsflettestrækning"),Inddata!R414=""),"Lige",IF(AND(OR(I399="Motorvejsstrækning",I399="Frakørselsflettestrækning",I399="Tilkørselsflettestrækning"),Inddata!R414&gt;10),Inddata!R414,"Irrelevant"))</f>
        <v>Irrelevant</v>
      </c>
      <c r="R399" s="4" t="str">
        <f>IF(Q399="Lige",0,IF(AND(OR(I399="Motorvejsstrækning",I399="Frakørselsflettestrækning",I399="Tilkørselsflettestrækning"),OR(Inddata!S414="",Inddata!S414&gt;(G399*1000))),G399*1000,IF(AND(OR(I399="Motorvejsstrækning",I399="Frakørselsflettestrækning",I399="Tilkørselsflettestrækning"),Inddata!S414&gt;0),Inddata!S414,"Irrelevant")))</f>
        <v>Irrelevant</v>
      </c>
      <c r="S399" s="4" t="str">
        <f>IF(AND(OR(I399="Motorvejsstrækning",I399="Frakørselsflettestrækning",I399="Tilkørselsflettestrækning"),Inddata!T414=""),"Lige",IF(AND(OR(I399="Motorvejsstrækning",I399="Frakørselsflettestrækning",I399="Tilkørselsflettestrækning"),Inddata!T414&gt;10),Inddata!T414,"Irrelevant"))</f>
        <v>Irrelevant</v>
      </c>
      <c r="T399" s="4" t="str">
        <f>IF(S399="Lige",0,IF(R399="Irrelevant","Irrelevant",IF(AND(OR(I399="Motorvejsstrækning",I399="Frakørselsflettestrækning",I399="Tilkørselsflettestrækning"),OR(Inddata!U414="",Inddata!U414&gt;(G399*1000-R399))),G399*1000-R399,IF(AND(OR(I399="Motorvejsstrækning",I399="Frakørselsflettestrækning",I399="Tilkørselsflettestrækning"),Inddata!U414&gt;0),Inddata!U414,"Irrelevant"))))</f>
        <v>Irrelevant</v>
      </c>
      <c r="U399" s="4" t="str">
        <f>IF(AND(OR(I399="Motorvejsstrækning",I399="Frakørselsflettestrækning",I399="Tilkørselsflettestrækning",I399="Frakørselsrampe",I399="Tilkørselsrampe"),Inddata!V414=""),"Nej",IF(OR(I399="Motorvejsstrækning",I399="Frakørselsflettestrækning",I399="Tilkørselsflettestrækning",I399="Frakørselsrampe",I399="Tilkørselsrampe"),Inddata!V414,"Irrelevant"))</f>
        <v>Irrelevant</v>
      </c>
      <c r="V399" s="4" t="str">
        <f>IF(W399="Lige",IF(AND(OR(I399="Frakørselsrampe",I399="Tilkørselsrampe"),Inddata!W414=""),"Lige ruderrampe",IF(OR(I399="Frakørselsrampe",I399="Tilkørselsrampe"),Inddata!W414,"Irrelevant")),"Irrelevant")</f>
        <v>Irrelevant</v>
      </c>
      <c r="W399" s="4" t="str">
        <f>IF(AND(OR(I399="Frakørselsrampe",I399="Tilkørselsrampe"),Inddata!X414=""),"Lige",IF(AND(OR(I399="Frakørselsrampe",I399="Tilkørselsrampe"),Inddata!X414&gt;10),Inddata!X414,"Irrelevant"))</f>
        <v>Irrelevant</v>
      </c>
      <c r="X399" s="4" t="str">
        <f>IF(AND(OR(I399="Frakørselsrampe",I399="Tilkørselsrampe"),OR(Inddata!Y414="",Inddata!Y414&gt;(G399*1000))),G399*1000,IF(AND(OR(I399="Frakørselsrampe",I399="Tilkørselsrampe"),Inddata!Y414&gt;0),Inddata!Y414,"Irrelevant"))</f>
        <v>Irrelevant</v>
      </c>
      <c r="Y399" s="4" t="str">
        <f>IF(AND(I399="Frakørselsrampe",Inddata!Z414=""),95,IF(AND(I399="Tilkørselsrampe",Inddata!Z414=""),45,IF(AND(OR(I399="Frakørselsrampe",I399="Tilkørselsrampe"),Inddata!Z414&gt;4,Inddata!Z414&lt;200),Inddata!Z414,"Irrelevant")))</f>
        <v>Irrelevant</v>
      </c>
      <c r="Z399" s="4" t="str">
        <f>IF(AND(OR(I399="Frakørselsrampe",I399="Tilkørselsrampe"),Inddata!AA414=""),"Lige",IF(AND(OR(I399="Frakørselsrampe",I399="Tilkørselsrampe"),Inddata!AA414&gt;10),Inddata!AA414,"Irrelevant"))</f>
        <v>Irrelevant</v>
      </c>
      <c r="AA399" s="4" t="str">
        <f>IF(X399="Irrelevant","Irrelevant",IF(AND(OR(I399="Frakørselsrampe",I399="Tilkørselsrampe"),OR(Inddata!AB414="",Inddata!AB414&gt;(G399*1000-X399))),G399*1000-X399,IF(AND(OR(I399="Frakørselsrampe",I399="Tilkørselsrampe"),Inddata!AB414&gt;0),Inddata!AB414,"Irrelevant")))</f>
        <v>Irrelevant</v>
      </c>
      <c r="AB399" s="4" t="str">
        <f>IF(AND(I399="Frakørselsrampe",Inddata!AC414=""),60,IF(AND(I399="Tilkørselsrampe",Inddata!AC414=""),80,IF(AND(OR(I399="Frakørselsrampe",I399="Tilkørselsrampe"),Inddata!AC414&gt;4,Inddata!AC414&lt;200),Inddata!AC414,"Irrelevant")))</f>
        <v>Irrelevant</v>
      </c>
      <c r="AC399" s="4" t="str">
        <f>IF(AND(OR(I399="Motorvejsstrækning",I399="Frakørselsflettestrækning",I399="Tilkørselsflettestrækning"),Inddata!AD414=""),"Nej",IF(OR(I399="Motorvejsstrækning",I399="Frakørselsflettestrækning",I399="Tilkørselsflettestrækning"),Inddata!AD414,"Irrelevant"))</f>
        <v>Irrelevant</v>
      </c>
      <c r="AD399" s="4" t="str">
        <f>IF(AND(OR(I399="Motorvejsstrækning",I399="Frakørselsflettestrækning",I399="Tilkørselsflettestrækning"),Inddata!AE414=""),"130 km/t",IF(OR(I399="Motorvejsstrækning",I399="Frakørselsflettestrækning",I399="Tilkørselsflettestrækning"),Inddata!AE414,"Irrelevant"))</f>
        <v>Irrelevant</v>
      </c>
      <c r="AE399" s="4" t="str">
        <f>IF(AND(I399="Tilkørselsflettestrækning",Inddata!AF414=""),"Nej",IF(I399="Tilkørselsflettestrækning",Inddata!AF414,"Irrelevant"))</f>
        <v>Irrelevant</v>
      </c>
      <c r="AF399" s="4" t="str">
        <f>IF(AND(AE399="Ja",Inddata!AG414&gt;0,Inddata!AG414&lt;1.00000001),Inddata!AG414,IF(OR(AE399="Nej",AE399="Ja"),0,"Irrelevant"))</f>
        <v>Irrelevant</v>
      </c>
    </row>
    <row r="400" spans="1:32" x14ac:dyDescent="0.25">
      <c r="A400" s="4" t="str">
        <f>IF(Inddata!A415="","",Inddata!A415)</f>
        <v/>
      </c>
      <c r="B400" s="4" t="str">
        <f>IF(Inddata!B415="","",Inddata!B415)</f>
        <v/>
      </c>
      <c r="C400" s="4" t="str">
        <f>IF(Inddata!C415="","",Inddata!C415)</f>
        <v/>
      </c>
      <c r="D400" s="4" t="str">
        <f>IF(Inddata!D415="","",Inddata!D415)</f>
        <v/>
      </c>
      <c r="E400" s="4" t="str">
        <f>IF(Inddata!E415="","",Inddata!E415)</f>
        <v/>
      </c>
      <c r="F400" s="4" t="str">
        <f>IF(Inddata!F415="","",Inddata!F415)</f>
        <v/>
      </c>
      <c r="G400" s="4">
        <f>IF(Inddata!G415="","",Inddata!G415)</f>
        <v>0</v>
      </c>
      <c r="H400" s="4" t="str">
        <f>IF(Inddata!H415&gt;0.5,Inddata!H415,"")</f>
        <v/>
      </c>
      <c r="I400" s="4" t="str">
        <f>IF(Inddata!I415="","",Inddata!I415)</f>
        <v/>
      </c>
      <c r="J400" s="4" t="str">
        <f>IF(AND(OR(I400="Motorvejsstrækning",I400="Frakørselsflettestrækning",I400="Tilkørselsflettestrækning"),Inddata!K415=""),2,IF(AND(OR(I400="Motorvejsstrækning",I400="Frakørselsflettestrækning",I400="Tilkørselsflettestrækning"),Inddata!K415&gt;0.5,Inddata!K415&lt;21),Inddata!K415,"Irrelevant"))</f>
        <v>Irrelevant</v>
      </c>
      <c r="K400" s="4" t="str">
        <f>IF(AND(OR(I400="Motorvejsstrækning",I400="Frakørselsflettestrækning",I400="Tilkørselsflettestrækning",I400="Frakørselsrampe",I400="Tilkørselsrampe"),Inddata!L415=""),3.5,IF(AND(OR(I400="Motorvejsstrækning",I400="Frakørselsflettestrækning",I400="Tilkørselsflettestrækning",I400="Frakørselsrampe",I400="Tilkørselsrampe"),Inddata!L415&gt;1.5,Inddata!L415&lt;11),Inddata!L415,"Irrelevant"))</f>
        <v>Irrelevant</v>
      </c>
      <c r="L400" s="4" t="str">
        <f>IF(AND(I400="Motorvejsstrækning",Inddata!M415=""),"Nej",IF(I400="Motorvejsstrækning",Inddata!M415,"Irrelevant"))</f>
        <v>Irrelevant</v>
      </c>
      <c r="M400" s="4" t="str">
        <f>IF(AND(L400="Ja",Inddata!N415&gt;0,Inddata!N415&lt;1.00000001),Inddata!N415,IF(OR(L400="Nej",L400="Ja"),0,"Irrelevant"))</f>
        <v>Irrelevant</v>
      </c>
      <c r="N400" s="4" t="str">
        <f>IF(AND(OR(I400="Motorvejsstrækning",I400="Frakørselsflettestrækning",I400="Tilkørselsflettestrækning"),Inddata!O415=""),3,IF(AND(OR(I400="Motorvejsstrækning",I400="Frakørselsflettestrækning",I400="Tilkørselsflettestrækning"),Inddata!O415&lt;11,Inddata!O415&gt;-0.00000001),Inddata!O415,"Irrelevant"))</f>
        <v>Irrelevant</v>
      </c>
      <c r="O400" s="4" t="str">
        <f>IF(AND(OR(I400="Motorvejsstrækning",I400="Frakørselsflettestrækning",I400="Tilkørselsflettestrækning",I400="Frakørselsrampe",I400="Tilkørselsrampe"),Inddata!P415=""),0.5,IF(AND(OR(I400="Motorvejsstrækning",I400="Frakørselsflettestrækning",I400="Tilkørselsflettestrækning",I400="Frakørselsrampe",I400="Tilkørselsrampe"),Inddata!P415&gt;-0.00000001,Inddata!P415&lt;11),Inddata!P415,"Irrelevant"))</f>
        <v>Irrelevant</v>
      </c>
      <c r="P400" s="4" t="str">
        <f>IF(AND(OR(I400="Motorvejsstrækning",I400="Frakørselsflettestrækning",I400="Tilkørselsflettestrækning"),Inddata!Q415=""),5,IF(AND(OR(I400="Motorvejsstrækning",I400="Frakørselsflettestrækning",I400="Tilkørselsflettestrækning"),Inddata!Q415&gt;-0.00000001,Inddata!Q415&lt;101),Inddata!Q415,"Irrelevant"))</f>
        <v>Irrelevant</v>
      </c>
      <c r="Q400" s="4" t="str">
        <f>IF(AND(OR(I400="Motorvejsstrækning",I400="Frakørselsflettestrækning",I400="Tilkørselsflettestrækning"),Inddata!R415=""),"Lige",IF(AND(OR(I400="Motorvejsstrækning",I400="Frakørselsflettestrækning",I400="Tilkørselsflettestrækning"),Inddata!R415&gt;10),Inddata!R415,"Irrelevant"))</f>
        <v>Irrelevant</v>
      </c>
      <c r="R400" s="4" t="str">
        <f>IF(Q400="Lige",0,IF(AND(OR(I400="Motorvejsstrækning",I400="Frakørselsflettestrækning",I400="Tilkørselsflettestrækning"),OR(Inddata!S415="",Inddata!S415&gt;(G400*1000))),G400*1000,IF(AND(OR(I400="Motorvejsstrækning",I400="Frakørselsflettestrækning",I400="Tilkørselsflettestrækning"),Inddata!S415&gt;0),Inddata!S415,"Irrelevant")))</f>
        <v>Irrelevant</v>
      </c>
      <c r="S400" s="4" t="str">
        <f>IF(AND(OR(I400="Motorvejsstrækning",I400="Frakørselsflettestrækning",I400="Tilkørselsflettestrækning"),Inddata!T415=""),"Lige",IF(AND(OR(I400="Motorvejsstrækning",I400="Frakørselsflettestrækning",I400="Tilkørselsflettestrækning"),Inddata!T415&gt;10),Inddata!T415,"Irrelevant"))</f>
        <v>Irrelevant</v>
      </c>
      <c r="T400" s="4" t="str">
        <f>IF(S400="Lige",0,IF(R400="Irrelevant","Irrelevant",IF(AND(OR(I400="Motorvejsstrækning",I400="Frakørselsflettestrækning",I400="Tilkørselsflettestrækning"),OR(Inddata!U415="",Inddata!U415&gt;(G400*1000-R400))),G400*1000-R400,IF(AND(OR(I400="Motorvejsstrækning",I400="Frakørselsflettestrækning",I400="Tilkørselsflettestrækning"),Inddata!U415&gt;0),Inddata!U415,"Irrelevant"))))</f>
        <v>Irrelevant</v>
      </c>
      <c r="U400" s="4" t="str">
        <f>IF(AND(OR(I400="Motorvejsstrækning",I400="Frakørselsflettestrækning",I400="Tilkørselsflettestrækning",I400="Frakørselsrampe",I400="Tilkørselsrampe"),Inddata!V415=""),"Nej",IF(OR(I400="Motorvejsstrækning",I400="Frakørselsflettestrækning",I400="Tilkørselsflettestrækning",I400="Frakørselsrampe",I400="Tilkørselsrampe"),Inddata!V415,"Irrelevant"))</f>
        <v>Irrelevant</v>
      </c>
      <c r="V400" s="4" t="str">
        <f>IF(W400="Lige",IF(AND(OR(I400="Frakørselsrampe",I400="Tilkørselsrampe"),Inddata!W415=""),"Lige ruderrampe",IF(OR(I400="Frakørselsrampe",I400="Tilkørselsrampe"),Inddata!W415,"Irrelevant")),"Irrelevant")</f>
        <v>Irrelevant</v>
      </c>
      <c r="W400" s="4" t="str">
        <f>IF(AND(OR(I400="Frakørselsrampe",I400="Tilkørselsrampe"),Inddata!X415=""),"Lige",IF(AND(OR(I400="Frakørselsrampe",I400="Tilkørselsrampe"),Inddata!X415&gt;10),Inddata!X415,"Irrelevant"))</f>
        <v>Irrelevant</v>
      </c>
      <c r="X400" s="4" t="str">
        <f>IF(AND(OR(I400="Frakørselsrampe",I400="Tilkørselsrampe"),OR(Inddata!Y415="",Inddata!Y415&gt;(G400*1000))),G400*1000,IF(AND(OR(I400="Frakørselsrampe",I400="Tilkørselsrampe"),Inddata!Y415&gt;0),Inddata!Y415,"Irrelevant"))</f>
        <v>Irrelevant</v>
      </c>
      <c r="Y400" s="4" t="str">
        <f>IF(AND(I400="Frakørselsrampe",Inddata!Z415=""),95,IF(AND(I400="Tilkørselsrampe",Inddata!Z415=""),45,IF(AND(OR(I400="Frakørselsrampe",I400="Tilkørselsrampe"),Inddata!Z415&gt;4,Inddata!Z415&lt;200),Inddata!Z415,"Irrelevant")))</f>
        <v>Irrelevant</v>
      </c>
      <c r="Z400" s="4" t="str">
        <f>IF(AND(OR(I400="Frakørselsrampe",I400="Tilkørselsrampe"),Inddata!AA415=""),"Lige",IF(AND(OR(I400="Frakørselsrampe",I400="Tilkørselsrampe"),Inddata!AA415&gt;10),Inddata!AA415,"Irrelevant"))</f>
        <v>Irrelevant</v>
      </c>
      <c r="AA400" s="4" t="str">
        <f>IF(X400="Irrelevant","Irrelevant",IF(AND(OR(I400="Frakørselsrampe",I400="Tilkørselsrampe"),OR(Inddata!AB415="",Inddata!AB415&gt;(G400*1000-X400))),G400*1000-X400,IF(AND(OR(I400="Frakørselsrampe",I400="Tilkørselsrampe"),Inddata!AB415&gt;0),Inddata!AB415,"Irrelevant")))</f>
        <v>Irrelevant</v>
      </c>
      <c r="AB400" s="4" t="str">
        <f>IF(AND(I400="Frakørselsrampe",Inddata!AC415=""),60,IF(AND(I400="Tilkørselsrampe",Inddata!AC415=""),80,IF(AND(OR(I400="Frakørselsrampe",I400="Tilkørselsrampe"),Inddata!AC415&gt;4,Inddata!AC415&lt;200),Inddata!AC415,"Irrelevant")))</f>
        <v>Irrelevant</v>
      </c>
      <c r="AC400" s="4" t="str">
        <f>IF(AND(OR(I400="Motorvejsstrækning",I400="Frakørselsflettestrækning",I400="Tilkørselsflettestrækning"),Inddata!AD415=""),"Nej",IF(OR(I400="Motorvejsstrækning",I400="Frakørselsflettestrækning",I400="Tilkørselsflettestrækning"),Inddata!AD415,"Irrelevant"))</f>
        <v>Irrelevant</v>
      </c>
      <c r="AD400" s="4" t="str">
        <f>IF(AND(OR(I400="Motorvejsstrækning",I400="Frakørselsflettestrækning",I400="Tilkørselsflettestrækning"),Inddata!AE415=""),"130 km/t",IF(OR(I400="Motorvejsstrækning",I400="Frakørselsflettestrækning",I400="Tilkørselsflettestrækning"),Inddata!AE415,"Irrelevant"))</f>
        <v>Irrelevant</v>
      </c>
      <c r="AE400" s="4" t="str">
        <f>IF(AND(I400="Tilkørselsflettestrækning",Inddata!AF415=""),"Nej",IF(I400="Tilkørselsflettestrækning",Inddata!AF415,"Irrelevant"))</f>
        <v>Irrelevant</v>
      </c>
      <c r="AF400" s="4" t="str">
        <f>IF(AND(AE400="Ja",Inddata!AG415&gt;0,Inddata!AG415&lt;1.00000001),Inddata!AG415,IF(OR(AE400="Nej",AE400="Ja"),0,"Irrelevant"))</f>
        <v>Irrelevant</v>
      </c>
    </row>
    <row r="401" spans="1:32" x14ac:dyDescent="0.25">
      <c r="A401" s="4" t="str">
        <f>IF(Inddata!A416="","",Inddata!A416)</f>
        <v/>
      </c>
      <c r="B401" s="4" t="str">
        <f>IF(Inddata!B416="","",Inddata!B416)</f>
        <v/>
      </c>
      <c r="C401" s="4" t="str">
        <f>IF(Inddata!C416="","",Inddata!C416)</f>
        <v/>
      </c>
      <c r="D401" s="4" t="str">
        <f>IF(Inddata!D416="","",Inddata!D416)</f>
        <v/>
      </c>
      <c r="E401" s="4" t="str">
        <f>IF(Inddata!E416="","",Inddata!E416)</f>
        <v/>
      </c>
      <c r="F401" s="4" t="str">
        <f>IF(Inddata!F416="","",Inddata!F416)</f>
        <v/>
      </c>
      <c r="G401" s="4">
        <f>IF(Inddata!G416="","",Inddata!G416)</f>
        <v>0</v>
      </c>
      <c r="H401" s="4" t="str">
        <f>IF(Inddata!H416&gt;0.5,Inddata!H416,"")</f>
        <v/>
      </c>
      <c r="I401" s="4" t="str">
        <f>IF(Inddata!I416="","",Inddata!I416)</f>
        <v/>
      </c>
      <c r="J401" s="4" t="str">
        <f>IF(AND(OR(I401="Motorvejsstrækning",I401="Frakørselsflettestrækning",I401="Tilkørselsflettestrækning"),Inddata!K416=""),2,IF(AND(OR(I401="Motorvejsstrækning",I401="Frakørselsflettestrækning",I401="Tilkørselsflettestrækning"),Inddata!K416&gt;0.5,Inddata!K416&lt;21),Inddata!K416,"Irrelevant"))</f>
        <v>Irrelevant</v>
      </c>
      <c r="K401" s="4" t="str">
        <f>IF(AND(OR(I401="Motorvejsstrækning",I401="Frakørselsflettestrækning",I401="Tilkørselsflettestrækning",I401="Frakørselsrampe",I401="Tilkørselsrampe"),Inddata!L416=""),3.5,IF(AND(OR(I401="Motorvejsstrækning",I401="Frakørselsflettestrækning",I401="Tilkørselsflettestrækning",I401="Frakørselsrampe",I401="Tilkørselsrampe"),Inddata!L416&gt;1.5,Inddata!L416&lt;11),Inddata!L416,"Irrelevant"))</f>
        <v>Irrelevant</v>
      </c>
      <c r="L401" s="4" t="str">
        <f>IF(AND(I401="Motorvejsstrækning",Inddata!M416=""),"Nej",IF(I401="Motorvejsstrækning",Inddata!M416,"Irrelevant"))</f>
        <v>Irrelevant</v>
      </c>
      <c r="M401" s="4" t="str">
        <f>IF(AND(L401="Ja",Inddata!N416&gt;0,Inddata!N416&lt;1.00000001),Inddata!N416,IF(OR(L401="Nej",L401="Ja"),0,"Irrelevant"))</f>
        <v>Irrelevant</v>
      </c>
      <c r="N401" s="4" t="str">
        <f>IF(AND(OR(I401="Motorvejsstrækning",I401="Frakørselsflettestrækning",I401="Tilkørselsflettestrækning"),Inddata!O416=""),3,IF(AND(OR(I401="Motorvejsstrækning",I401="Frakørselsflettestrækning",I401="Tilkørselsflettestrækning"),Inddata!O416&lt;11,Inddata!O416&gt;-0.00000001),Inddata!O416,"Irrelevant"))</f>
        <v>Irrelevant</v>
      </c>
      <c r="O401" s="4" t="str">
        <f>IF(AND(OR(I401="Motorvejsstrækning",I401="Frakørselsflettestrækning",I401="Tilkørselsflettestrækning",I401="Frakørselsrampe",I401="Tilkørselsrampe"),Inddata!P416=""),0.5,IF(AND(OR(I401="Motorvejsstrækning",I401="Frakørselsflettestrækning",I401="Tilkørselsflettestrækning",I401="Frakørselsrampe",I401="Tilkørselsrampe"),Inddata!P416&gt;-0.00000001,Inddata!P416&lt;11),Inddata!P416,"Irrelevant"))</f>
        <v>Irrelevant</v>
      </c>
      <c r="P401" s="4" t="str">
        <f>IF(AND(OR(I401="Motorvejsstrækning",I401="Frakørselsflettestrækning",I401="Tilkørselsflettestrækning"),Inddata!Q416=""),5,IF(AND(OR(I401="Motorvejsstrækning",I401="Frakørselsflettestrækning",I401="Tilkørselsflettestrækning"),Inddata!Q416&gt;-0.00000001,Inddata!Q416&lt;101),Inddata!Q416,"Irrelevant"))</f>
        <v>Irrelevant</v>
      </c>
      <c r="Q401" s="4" t="str">
        <f>IF(AND(OR(I401="Motorvejsstrækning",I401="Frakørselsflettestrækning",I401="Tilkørselsflettestrækning"),Inddata!R416=""),"Lige",IF(AND(OR(I401="Motorvejsstrækning",I401="Frakørselsflettestrækning",I401="Tilkørselsflettestrækning"),Inddata!R416&gt;10),Inddata!R416,"Irrelevant"))</f>
        <v>Irrelevant</v>
      </c>
      <c r="R401" s="4" t="str">
        <f>IF(Q401="Lige",0,IF(AND(OR(I401="Motorvejsstrækning",I401="Frakørselsflettestrækning",I401="Tilkørselsflettestrækning"),OR(Inddata!S416="",Inddata!S416&gt;(G401*1000))),G401*1000,IF(AND(OR(I401="Motorvejsstrækning",I401="Frakørselsflettestrækning",I401="Tilkørselsflettestrækning"),Inddata!S416&gt;0),Inddata!S416,"Irrelevant")))</f>
        <v>Irrelevant</v>
      </c>
      <c r="S401" s="4" t="str">
        <f>IF(AND(OR(I401="Motorvejsstrækning",I401="Frakørselsflettestrækning",I401="Tilkørselsflettestrækning"),Inddata!T416=""),"Lige",IF(AND(OR(I401="Motorvejsstrækning",I401="Frakørselsflettestrækning",I401="Tilkørselsflettestrækning"),Inddata!T416&gt;10),Inddata!T416,"Irrelevant"))</f>
        <v>Irrelevant</v>
      </c>
      <c r="T401" s="4" t="str">
        <f>IF(S401="Lige",0,IF(R401="Irrelevant","Irrelevant",IF(AND(OR(I401="Motorvejsstrækning",I401="Frakørselsflettestrækning",I401="Tilkørselsflettestrækning"),OR(Inddata!U416="",Inddata!U416&gt;(G401*1000-R401))),G401*1000-R401,IF(AND(OR(I401="Motorvejsstrækning",I401="Frakørselsflettestrækning",I401="Tilkørselsflettestrækning"),Inddata!U416&gt;0),Inddata!U416,"Irrelevant"))))</f>
        <v>Irrelevant</v>
      </c>
      <c r="U401" s="4" t="str">
        <f>IF(AND(OR(I401="Motorvejsstrækning",I401="Frakørselsflettestrækning",I401="Tilkørselsflettestrækning",I401="Frakørselsrampe",I401="Tilkørselsrampe"),Inddata!V416=""),"Nej",IF(OR(I401="Motorvejsstrækning",I401="Frakørselsflettestrækning",I401="Tilkørselsflettestrækning",I401="Frakørselsrampe",I401="Tilkørselsrampe"),Inddata!V416,"Irrelevant"))</f>
        <v>Irrelevant</v>
      </c>
      <c r="V401" s="4" t="str">
        <f>IF(W401="Lige",IF(AND(OR(I401="Frakørselsrampe",I401="Tilkørselsrampe"),Inddata!W416=""),"Lige ruderrampe",IF(OR(I401="Frakørselsrampe",I401="Tilkørselsrampe"),Inddata!W416,"Irrelevant")),"Irrelevant")</f>
        <v>Irrelevant</v>
      </c>
      <c r="W401" s="4" t="str">
        <f>IF(AND(OR(I401="Frakørselsrampe",I401="Tilkørselsrampe"),Inddata!X416=""),"Lige",IF(AND(OR(I401="Frakørselsrampe",I401="Tilkørselsrampe"),Inddata!X416&gt;10),Inddata!X416,"Irrelevant"))</f>
        <v>Irrelevant</v>
      </c>
      <c r="X401" s="4" t="str">
        <f>IF(AND(OR(I401="Frakørselsrampe",I401="Tilkørselsrampe"),OR(Inddata!Y416="",Inddata!Y416&gt;(G401*1000))),G401*1000,IF(AND(OR(I401="Frakørselsrampe",I401="Tilkørselsrampe"),Inddata!Y416&gt;0),Inddata!Y416,"Irrelevant"))</f>
        <v>Irrelevant</v>
      </c>
      <c r="Y401" s="4" t="str">
        <f>IF(AND(I401="Frakørselsrampe",Inddata!Z416=""),95,IF(AND(I401="Tilkørselsrampe",Inddata!Z416=""),45,IF(AND(OR(I401="Frakørselsrampe",I401="Tilkørselsrampe"),Inddata!Z416&gt;4,Inddata!Z416&lt;200),Inddata!Z416,"Irrelevant")))</f>
        <v>Irrelevant</v>
      </c>
      <c r="Z401" s="4" t="str">
        <f>IF(AND(OR(I401="Frakørselsrampe",I401="Tilkørselsrampe"),Inddata!AA416=""),"Lige",IF(AND(OR(I401="Frakørselsrampe",I401="Tilkørselsrampe"),Inddata!AA416&gt;10),Inddata!AA416,"Irrelevant"))</f>
        <v>Irrelevant</v>
      </c>
      <c r="AA401" s="4" t="str">
        <f>IF(X401="Irrelevant","Irrelevant",IF(AND(OR(I401="Frakørselsrampe",I401="Tilkørselsrampe"),OR(Inddata!AB416="",Inddata!AB416&gt;(G401*1000-X401))),G401*1000-X401,IF(AND(OR(I401="Frakørselsrampe",I401="Tilkørselsrampe"),Inddata!AB416&gt;0),Inddata!AB416,"Irrelevant")))</f>
        <v>Irrelevant</v>
      </c>
      <c r="AB401" s="4" t="str">
        <f>IF(AND(I401="Frakørselsrampe",Inddata!AC416=""),60,IF(AND(I401="Tilkørselsrampe",Inddata!AC416=""),80,IF(AND(OR(I401="Frakørselsrampe",I401="Tilkørselsrampe"),Inddata!AC416&gt;4,Inddata!AC416&lt;200),Inddata!AC416,"Irrelevant")))</f>
        <v>Irrelevant</v>
      </c>
      <c r="AC401" s="4" t="str">
        <f>IF(AND(OR(I401="Motorvejsstrækning",I401="Frakørselsflettestrækning",I401="Tilkørselsflettestrækning"),Inddata!AD416=""),"Nej",IF(OR(I401="Motorvejsstrækning",I401="Frakørselsflettestrækning",I401="Tilkørselsflettestrækning"),Inddata!AD416,"Irrelevant"))</f>
        <v>Irrelevant</v>
      </c>
      <c r="AD401" s="4" t="str">
        <f>IF(AND(OR(I401="Motorvejsstrækning",I401="Frakørselsflettestrækning",I401="Tilkørselsflettestrækning"),Inddata!AE416=""),"130 km/t",IF(OR(I401="Motorvejsstrækning",I401="Frakørselsflettestrækning",I401="Tilkørselsflettestrækning"),Inddata!AE416,"Irrelevant"))</f>
        <v>Irrelevant</v>
      </c>
      <c r="AE401" s="4" t="str">
        <f>IF(AND(I401="Tilkørselsflettestrækning",Inddata!AF416=""),"Nej",IF(I401="Tilkørselsflettestrækning",Inddata!AF416,"Irrelevant"))</f>
        <v>Irrelevant</v>
      </c>
      <c r="AF401" s="4" t="str">
        <f>IF(AND(AE401="Ja",Inddata!AG416&gt;0,Inddata!AG416&lt;1.00000001),Inddata!AG416,IF(OR(AE401="Nej",AE401="Ja"),0,"Irrelevant"))</f>
        <v>Irrelevant</v>
      </c>
    </row>
    <row r="402" spans="1:32" x14ac:dyDescent="0.25">
      <c r="A402" s="4" t="str">
        <f>IF(Inddata!A417="","",Inddata!A417)</f>
        <v/>
      </c>
      <c r="B402" s="4" t="str">
        <f>IF(Inddata!B417="","",Inddata!B417)</f>
        <v/>
      </c>
      <c r="C402" s="4" t="str">
        <f>IF(Inddata!C417="","",Inddata!C417)</f>
        <v/>
      </c>
      <c r="D402" s="4" t="str">
        <f>IF(Inddata!D417="","",Inddata!D417)</f>
        <v/>
      </c>
      <c r="E402" s="4" t="str">
        <f>IF(Inddata!E417="","",Inddata!E417)</f>
        <v/>
      </c>
      <c r="F402" s="4" t="str">
        <f>IF(Inddata!F417="","",Inddata!F417)</f>
        <v/>
      </c>
      <c r="G402" s="4">
        <f>IF(Inddata!G417="","",Inddata!G417)</f>
        <v>0</v>
      </c>
      <c r="H402" s="4" t="str">
        <f>IF(Inddata!H417&gt;0.5,Inddata!H417,"")</f>
        <v/>
      </c>
      <c r="I402" s="4" t="str">
        <f>IF(Inddata!I417="","",Inddata!I417)</f>
        <v/>
      </c>
      <c r="J402" s="4" t="str">
        <f>IF(AND(OR(I402="Motorvejsstrækning",I402="Frakørselsflettestrækning",I402="Tilkørselsflettestrækning"),Inddata!K417=""),2,IF(AND(OR(I402="Motorvejsstrækning",I402="Frakørselsflettestrækning",I402="Tilkørselsflettestrækning"),Inddata!K417&gt;0.5,Inddata!K417&lt;21),Inddata!K417,"Irrelevant"))</f>
        <v>Irrelevant</v>
      </c>
      <c r="K402" s="4" t="str">
        <f>IF(AND(OR(I402="Motorvejsstrækning",I402="Frakørselsflettestrækning",I402="Tilkørselsflettestrækning",I402="Frakørselsrampe",I402="Tilkørselsrampe"),Inddata!L417=""),3.5,IF(AND(OR(I402="Motorvejsstrækning",I402="Frakørselsflettestrækning",I402="Tilkørselsflettestrækning",I402="Frakørselsrampe",I402="Tilkørselsrampe"),Inddata!L417&gt;1.5,Inddata!L417&lt;11),Inddata!L417,"Irrelevant"))</f>
        <v>Irrelevant</v>
      </c>
      <c r="L402" s="4" t="str">
        <f>IF(AND(I402="Motorvejsstrækning",Inddata!M417=""),"Nej",IF(I402="Motorvejsstrækning",Inddata!M417,"Irrelevant"))</f>
        <v>Irrelevant</v>
      </c>
      <c r="M402" s="4" t="str">
        <f>IF(AND(L402="Ja",Inddata!N417&gt;0,Inddata!N417&lt;1.00000001),Inddata!N417,IF(OR(L402="Nej",L402="Ja"),0,"Irrelevant"))</f>
        <v>Irrelevant</v>
      </c>
      <c r="N402" s="4" t="str">
        <f>IF(AND(OR(I402="Motorvejsstrækning",I402="Frakørselsflettestrækning",I402="Tilkørselsflettestrækning"),Inddata!O417=""),3,IF(AND(OR(I402="Motorvejsstrækning",I402="Frakørselsflettestrækning",I402="Tilkørselsflettestrækning"),Inddata!O417&lt;11,Inddata!O417&gt;-0.00000001),Inddata!O417,"Irrelevant"))</f>
        <v>Irrelevant</v>
      </c>
      <c r="O402" s="4" t="str">
        <f>IF(AND(OR(I402="Motorvejsstrækning",I402="Frakørselsflettestrækning",I402="Tilkørselsflettestrækning",I402="Frakørselsrampe",I402="Tilkørselsrampe"),Inddata!P417=""),0.5,IF(AND(OR(I402="Motorvejsstrækning",I402="Frakørselsflettestrækning",I402="Tilkørselsflettestrækning",I402="Frakørselsrampe",I402="Tilkørselsrampe"),Inddata!P417&gt;-0.00000001,Inddata!P417&lt;11),Inddata!P417,"Irrelevant"))</f>
        <v>Irrelevant</v>
      </c>
      <c r="P402" s="4" t="str">
        <f>IF(AND(OR(I402="Motorvejsstrækning",I402="Frakørselsflettestrækning",I402="Tilkørselsflettestrækning"),Inddata!Q417=""),5,IF(AND(OR(I402="Motorvejsstrækning",I402="Frakørselsflettestrækning",I402="Tilkørselsflettestrækning"),Inddata!Q417&gt;-0.00000001,Inddata!Q417&lt;101),Inddata!Q417,"Irrelevant"))</f>
        <v>Irrelevant</v>
      </c>
      <c r="Q402" s="4" t="str">
        <f>IF(AND(OR(I402="Motorvejsstrækning",I402="Frakørselsflettestrækning",I402="Tilkørselsflettestrækning"),Inddata!R417=""),"Lige",IF(AND(OR(I402="Motorvejsstrækning",I402="Frakørselsflettestrækning",I402="Tilkørselsflettestrækning"),Inddata!R417&gt;10),Inddata!R417,"Irrelevant"))</f>
        <v>Irrelevant</v>
      </c>
      <c r="R402" s="4" t="str">
        <f>IF(Q402="Lige",0,IF(AND(OR(I402="Motorvejsstrækning",I402="Frakørselsflettestrækning",I402="Tilkørselsflettestrækning"),OR(Inddata!S417="",Inddata!S417&gt;(G402*1000))),G402*1000,IF(AND(OR(I402="Motorvejsstrækning",I402="Frakørselsflettestrækning",I402="Tilkørselsflettestrækning"),Inddata!S417&gt;0),Inddata!S417,"Irrelevant")))</f>
        <v>Irrelevant</v>
      </c>
      <c r="S402" s="4" t="str">
        <f>IF(AND(OR(I402="Motorvejsstrækning",I402="Frakørselsflettestrækning",I402="Tilkørselsflettestrækning"),Inddata!T417=""),"Lige",IF(AND(OR(I402="Motorvejsstrækning",I402="Frakørselsflettestrækning",I402="Tilkørselsflettestrækning"),Inddata!T417&gt;10),Inddata!T417,"Irrelevant"))</f>
        <v>Irrelevant</v>
      </c>
      <c r="T402" s="4" t="str">
        <f>IF(S402="Lige",0,IF(R402="Irrelevant","Irrelevant",IF(AND(OR(I402="Motorvejsstrækning",I402="Frakørselsflettestrækning",I402="Tilkørselsflettestrækning"),OR(Inddata!U417="",Inddata!U417&gt;(G402*1000-R402))),G402*1000-R402,IF(AND(OR(I402="Motorvejsstrækning",I402="Frakørselsflettestrækning",I402="Tilkørselsflettestrækning"),Inddata!U417&gt;0),Inddata!U417,"Irrelevant"))))</f>
        <v>Irrelevant</v>
      </c>
      <c r="U402" s="4" t="str">
        <f>IF(AND(OR(I402="Motorvejsstrækning",I402="Frakørselsflettestrækning",I402="Tilkørselsflettestrækning",I402="Frakørselsrampe",I402="Tilkørselsrampe"),Inddata!V417=""),"Nej",IF(OR(I402="Motorvejsstrækning",I402="Frakørselsflettestrækning",I402="Tilkørselsflettestrækning",I402="Frakørselsrampe",I402="Tilkørselsrampe"),Inddata!V417,"Irrelevant"))</f>
        <v>Irrelevant</v>
      </c>
      <c r="V402" s="4" t="str">
        <f>IF(W402="Lige",IF(AND(OR(I402="Frakørselsrampe",I402="Tilkørselsrampe"),Inddata!W417=""),"Lige ruderrampe",IF(OR(I402="Frakørselsrampe",I402="Tilkørselsrampe"),Inddata!W417,"Irrelevant")),"Irrelevant")</f>
        <v>Irrelevant</v>
      </c>
      <c r="W402" s="4" t="str">
        <f>IF(AND(OR(I402="Frakørselsrampe",I402="Tilkørselsrampe"),Inddata!X417=""),"Lige",IF(AND(OR(I402="Frakørselsrampe",I402="Tilkørselsrampe"),Inddata!X417&gt;10),Inddata!X417,"Irrelevant"))</f>
        <v>Irrelevant</v>
      </c>
      <c r="X402" s="4" t="str">
        <f>IF(AND(OR(I402="Frakørselsrampe",I402="Tilkørselsrampe"),OR(Inddata!Y417="",Inddata!Y417&gt;(G402*1000))),G402*1000,IF(AND(OR(I402="Frakørselsrampe",I402="Tilkørselsrampe"),Inddata!Y417&gt;0),Inddata!Y417,"Irrelevant"))</f>
        <v>Irrelevant</v>
      </c>
      <c r="Y402" s="4" t="str">
        <f>IF(AND(I402="Frakørselsrampe",Inddata!Z417=""),95,IF(AND(I402="Tilkørselsrampe",Inddata!Z417=""),45,IF(AND(OR(I402="Frakørselsrampe",I402="Tilkørselsrampe"),Inddata!Z417&gt;4,Inddata!Z417&lt;200),Inddata!Z417,"Irrelevant")))</f>
        <v>Irrelevant</v>
      </c>
      <c r="Z402" s="4" t="str">
        <f>IF(AND(OR(I402="Frakørselsrampe",I402="Tilkørselsrampe"),Inddata!AA417=""),"Lige",IF(AND(OR(I402="Frakørselsrampe",I402="Tilkørselsrampe"),Inddata!AA417&gt;10),Inddata!AA417,"Irrelevant"))</f>
        <v>Irrelevant</v>
      </c>
      <c r="AA402" s="4" t="str">
        <f>IF(X402="Irrelevant","Irrelevant",IF(AND(OR(I402="Frakørselsrampe",I402="Tilkørselsrampe"),OR(Inddata!AB417="",Inddata!AB417&gt;(G402*1000-X402))),G402*1000-X402,IF(AND(OR(I402="Frakørselsrampe",I402="Tilkørselsrampe"),Inddata!AB417&gt;0),Inddata!AB417,"Irrelevant")))</f>
        <v>Irrelevant</v>
      </c>
      <c r="AB402" s="4" t="str">
        <f>IF(AND(I402="Frakørselsrampe",Inddata!AC417=""),60,IF(AND(I402="Tilkørselsrampe",Inddata!AC417=""),80,IF(AND(OR(I402="Frakørselsrampe",I402="Tilkørselsrampe"),Inddata!AC417&gt;4,Inddata!AC417&lt;200),Inddata!AC417,"Irrelevant")))</f>
        <v>Irrelevant</v>
      </c>
      <c r="AC402" s="4" t="str">
        <f>IF(AND(OR(I402="Motorvejsstrækning",I402="Frakørselsflettestrækning",I402="Tilkørselsflettestrækning"),Inddata!AD417=""),"Nej",IF(OR(I402="Motorvejsstrækning",I402="Frakørselsflettestrækning",I402="Tilkørselsflettestrækning"),Inddata!AD417,"Irrelevant"))</f>
        <v>Irrelevant</v>
      </c>
      <c r="AD402" s="4" t="str">
        <f>IF(AND(OR(I402="Motorvejsstrækning",I402="Frakørselsflettestrækning",I402="Tilkørselsflettestrækning"),Inddata!AE417=""),"130 km/t",IF(OR(I402="Motorvejsstrækning",I402="Frakørselsflettestrækning",I402="Tilkørselsflettestrækning"),Inddata!AE417,"Irrelevant"))</f>
        <v>Irrelevant</v>
      </c>
      <c r="AE402" s="4" t="str">
        <f>IF(AND(I402="Tilkørselsflettestrækning",Inddata!AF417=""),"Nej",IF(I402="Tilkørselsflettestrækning",Inddata!AF417,"Irrelevant"))</f>
        <v>Irrelevant</v>
      </c>
      <c r="AF402" s="4" t="str">
        <f>IF(AND(AE402="Ja",Inddata!AG417&gt;0,Inddata!AG417&lt;1.00000001),Inddata!AG417,IF(OR(AE402="Nej",AE402="Ja"),0,"Irrelevant"))</f>
        <v>Irrelevant</v>
      </c>
    </row>
    <row r="403" spans="1:32" x14ac:dyDescent="0.25">
      <c r="A403" s="4" t="str">
        <f>IF(Inddata!A418="","",Inddata!A418)</f>
        <v/>
      </c>
      <c r="B403" s="4" t="str">
        <f>IF(Inddata!B418="","",Inddata!B418)</f>
        <v/>
      </c>
      <c r="C403" s="4" t="str">
        <f>IF(Inddata!C418="","",Inddata!C418)</f>
        <v/>
      </c>
      <c r="D403" s="4" t="str">
        <f>IF(Inddata!D418="","",Inddata!D418)</f>
        <v/>
      </c>
      <c r="E403" s="4" t="str">
        <f>IF(Inddata!E418="","",Inddata!E418)</f>
        <v/>
      </c>
      <c r="F403" s="4" t="str">
        <f>IF(Inddata!F418="","",Inddata!F418)</f>
        <v/>
      </c>
      <c r="G403" s="4">
        <f>IF(Inddata!G418="","",Inddata!G418)</f>
        <v>0</v>
      </c>
      <c r="H403" s="4" t="str">
        <f>IF(Inddata!H418&gt;0.5,Inddata!H418,"")</f>
        <v/>
      </c>
      <c r="I403" s="4" t="str">
        <f>IF(Inddata!I418="","",Inddata!I418)</f>
        <v/>
      </c>
      <c r="J403" s="4" t="str">
        <f>IF(AND(OR(I403="Motorvejsstrækning",I403="Frakørselsflettestrækning",I403="Tilkørselsflettestrækning"),Inddata!K418=""),2,IF(AND(OR(I403="Motorvejsstrækning",I403="Frakørselsflettestrækning",I403="Tilkørselsflettestrækning"),Inddata!K418&gt;0.5,Inddata!K418&lt;21),Inddata!K418,"Irrelevant"))</f>
        <v>Irrelevant</v>
      </c>
      <c r="K403" s="4" t="str">
        <f>IF(AND(OR(I403="Motorvejsstrækning",I403="Frakørselsflettestrækning",I403="Tilkørselsflettestrækning",I403="Frakørselsrampe",I403="Tilkørselsrampe"),Inddata!L418=""),3.5,IF(AND(OR(I403="Motorvejsstrækning",I403="Frakørselsflettestrækning",I403="Tilkørselsflettestrækning",I403="Frakørselsrampe",I403="Tilkørselsrampe"),Inddata!L418&gt;1.5,Inddata!L418&lt;11),Inddata!L418,"Irrelevant"))</f>
        <v>Irrelevant</v>
      </c>
      <c r="L403" s="4" t="str">
        <f>IF(AND(I403="Motorvejsstrækning",Inddata!M418=""),"Nej",IF(I403="Motorvejsstrækning",Inddata!M418,"Irrelevant"))</f>
        <v>Irrelevant</v>
      </c>
      <c r="M403" s="4" t="str">
        <f>IF(AND(L403="Ja",Inddata!N418&gt;0,Inddata!N418&lt;1.00000001),Inddata!N418,IF(OR(L403="Nej",L403="Ja"),0,"Irrelevant"))</f>
        <v>Irrelevant</v>
      </c>
      <c r="N403" s="4" t="str">
        <f>IF(AND(OR(I403="Motorvejsstrækning",I403="Frakørselsflettestrækning",I403="Tilkørselsflettestrækning"),Inddata!O418=""),3,IF(AND(OR(I403="Motorvejsstrækning",I403="Frakørselsflettestrækning",I403="Tilkørselsflettestrækning"),Inddata!O418&lt;11,Inddata!O418&gt;-0.00000001),Inddata!O418,"Irrelevant"))</f>
        <v>Irrelevant</v>
      </c>
      <c r="O403" s="4" t="str">
        <f>IF(AND(OR(I403="Motorvejsstrækning",I403="Frakørselsflettestrækning",I403="Tilkørselsflettestrækning",I403="Frakørselsrampe",I403="Tilkørselsrampe"),Inddata!P418=""),0.5,IF(AND(OR(I403="Motorvejsstrækning",I403="Frakørselsflettestrækning",I403="Tilkørselsflettestrækning",I403="Frakørselsrampe",I403="Tilkørselsrampe"),Inddata!P418&gt;-0.00000001,Inddata!P418&lt;11),Inddata!P418,"Irrelevant"))</f>
        <v>Irrelevant</v>
      </c>
      <c r="P403" s="4" t="str">
        <f>IF(AND(OR(I403="Motorvejsstrækning",I403="Frakørselsflettestrækning",I403="Tilkørselsflettestrækning"),Inddata!Q418=""),5,IF(AND(OR(I403="Motorvejsstrækning",I403="Frakørselsflettestrækning",I403="Tilkørselsflettestrækning"),Inddata!Q418&gt;-0.00000001,Inddata!Q418&lt;101),Inddata!Q418,"Irrelevant"))</f>
        <v>Irrelevant</v>
      </c>
      <c r="Q403" s="4" t="str">
        <f>IF(AND(OR(I403="Motorvejsstrækning",I403="Frakørselsflettestrækning",I403="Tilkørselsflettestrækning"),Inddata!R418=""),"Lige",IF(AND(OR(I403="Motorvejsstrækning",I403="Frakørselsflettestrækning",I403="Tilkørselsflettestrækning"),Inddata!R418&gt;10),Inddata!R418,"Irrelevant"))</f>
        <v>Irrelevant</v>
      </c>
      <c r="R403" s="4" t="str">
        <f>IF(Q403="Lige",0,IF(AND(OR(I403="Motorvejsstrækning",I403="Frakørselsflettestrækning",I403="Tilkørselsflettestrækning"),OR(Inddata!S418="",Inddata!S418&gt;(G403*1000))),G403*1000,IF(AND(OR(I403="Motorvejsstrækning",I403="Frakørselsflettestrækning",I403="Tilkørselsflettestrækning"),Inddata!S418&gt;0),Inddata!S418,"Irrelevant")))</f>
        <v>Irrelevant</v>
      </c>
      <c r="S403" s="4" t="str">
        <f>IF(AND(OR(I403="Motorvejsstrækning",I403="Frakørselsflettestrækning",I403="Tilkørselsflettestrækning"),Inddata!T418=""),"Lige",IF(AND(OR(I403="Motorvejsstrækning",I403="Frakørselsflettestrækning",I403="Tilkørselsflettestrækning"),Inddata!T418&gt;10),Inddata!T418,"Irrelevant"))</f>
        <v>Irrelevant</v>
      </c>
      <c r="T403" s="4" t="str">
        <f>IF(S403="Lige",0,IF(R403="Irrelevant","Irrelevant",IF(AND(OR(I403="Motorvejsstrækning",I403="Frakørselsflettestrækning",I403="Tilkørselsflettestrækning"),OR(Inddata!U418="",Inddata!U418&gt;(G403*1000-R403))),G403*1000-R403,IF(AND(OR(I403="Motorvejsstrækning",I403="Frakørselsflettestrækning",I403="Tilkørselsflettestrækning"),Inddata!U418&gt;0),Inddata!U418,"Irrelevant"))))</f>
        <v>Irrelevant</v>
      </c>
      <c r="U403" s="4" t="str">
        <f>IF(AND(OR(I403="Motorvejsstrækning",I403="Frakørselsflettestrækning",I403="Tilkørselsflettestrækning",I403="Frakørselsrampe",I403="Tilkørselsrampe"),Inddata!V418=""),"Nej",IF(OR(I403="Motorvejsstrækning",I403="Frakørselsflettestrækning",I403="Tilkørselsflettestrækning",I403="Frakørselsrampe",I403="Tilkørselsrampe"),Inddata!V418,"Irrelevant"))</f>
        <v>Irrelevant</v>
      </c>
      <c r="V403" s="4" t="str">
        <f>IF(W403="Lige",IF(AND(OR(I403="Frakørselsrampe",I403="Tilkørselsrampe"),Inddata!W418=""),"Lige ruderrampe",IF(OR(I403="Frakørselsrampe",I403="Tilkørselsrampe"),Inddata!W418,"Irrelevant")),"Irrelevant")</f>
        <v>Irrelevant</v>
      </c>
      <c r="W403" s="4" t="str">
        <f>IF(AND(OR(I403="Frakørselsrampe",I403="Tilkørselsrampe"),Inddata!X418=""),"Lige",IF(AND(OR(I403="Frakørselsrampe",I403="Tilkørselsrampe"),Inddata!X418&gt;10),Inddata!X418,"Irrelevant"))</f>
        <v>Irrelevant</v>
      </c>
      <c r="X403" s="4" t="str">
        <f>IF(AND(OR(I403="Frakørselsrampe",I403="Tilkørselsrampe"),OR(Inddata!Y418="",Inddata!Y418&gt;(G403*1000))),G403*1000,IF(AND(OR(I403="Frakørselsrampe",I403="Tilkørselsrampe"),Inddata!Y418&gt;0),Inddata!Y418,"Irrelevant"))</f>
        <v>Irrelevant</v>
      </c>
      <c r="Y403" s="4" t="str">
        <f>IF(AND(I403="Frakørselsrampe",Inddata!Z418=""),95,IF(AND(I403="Tilkørselsrampe",Inddata!Z418=""),45,IF(AND(OR(I403="Frakørselsrampe",I403="Tilkørselsrampe"),Inddata!Z418&gt;4,Inddata!Z418&lt;200),Inddata!Z418,"Irrelevant")))</f>
        <v>Irrelevant</v>
      </c>
      <c r="Z403" s="4" t="str">
        <f>IF(AND(OR(I403="Frakørselsrampe",I403="Tilkørselsrampe"),Inddata!AA418=""),"Lige",IF(AND(OR(I403="Frakørselsrampe",I403="Tilkørselsrampe"),Inddata!AA418&gt;10),Inddata!AA418,"Irrelevant"))</f>
        <v>Irrelevant</v>
      </c>
      <c r="AA403" s="4" t="str">
        <f>IF(X403="Irrelevant","Irrelevant",IF(AND(OR(I403="Frakørselsrampe",I403="Tilkørselsrampe"),OR(Inddata!AB418="",Inddata!AB418&gt;(G403*1000-X403))),G403*1000-X403,IF(AND(OR(I403="Frakørselsrampe",I403="Tilkørselsrampe"),Inddata!AB418&gt;0),Inddata!AB418,"Irrelevant")))</f>
        <v>Irrelevant</v>
      </c>
      <c r="AB403" s="4" t="str">
        <f>IF(AND(I403="Frakørselsrampe",Inddata!AC418=""),60,IF(AND(I403="Tilkørselsrampe",Inddata!AC418=""),80,IF(AND(OR(I403="Frakørselsrampe",I403="Tilkørselsrampe"),Inddata!AC418&gt;4,Inddata!AC418&lt;200),Inddata!AC418,"Irrelevant")))</f>
        <v>Irrelevant</v>
      </c>
      <c r="AC403" s="4" t="str">
        <f>IF(AND(OR(I403="Motorvejsstrækning",I403="Frakørselsflettestrækning",I403="Tilkørselsflettestrækning"),Inddata!AD418=""),"Nej",IF(OR(I403="Motorvejsstrækning",I403="Frakørselsflettestrækning",I403="Tilkørselsflettestrækning"),Inddata!AD418,"Irrelevant"))</f>
        <v>Irrelevant</v>
      </c>
      <c r="AD403" s="4" t="str">
        <f>IF(AND(OR(I403="Motorvejsstrækning",I403="Frakørselsflettestrækning",I403="Tilkørselsflettestrækning"),Inddata!AE418=""),"130 km/t",IF(OR(I403="Motorvejsstrækning",I403="Frakørselsflettestrækning",I403="Tilkørselsflettestrækning"),Inddata!AE418,"Irrelevant"))</f>
        <v>Irrelevant</v>
      </c>
      <c r="AE403" s="4" t="str">
        <f>IF(AND(I403="Tilkørselsflettestrækning",Inddata!AF418=""),"Nej",IF(I403="Tilkørselsflettestrækning",Inddata!AF418,"Irrelevant"))</f>
        <v>Irrelevant</v>
      </c>
      <c r="AF403" s="4" t="str">
        <f>IF(AND(AE403="Ja",Inddata!AG418&gt;0,Inddata!AG418&lt;1.00000001),Inddata!AG418,IF(OR(AE403="Nej",AE403="Ja"),0,"Irrelevant"))</f>
        <v>Irrelevant</v>
      </c>
    </row>
    <row r="404" spans="1:32" x14ac:dyDescent="0.25">
      <c r="A404" s="4" t="str">
        <f>IF(Inddata!A419="","",Inddata!A419)</f>
        <v/>
      </c>
      <c r="B404" s="4" t="str">
        <f>IF(Inddata!B419="","",Inddata!B419)</f>
        <v/>
      </c>
      <c r="C404" s="4" t="str">
        <f>IF(Inddata!C419="","",Inddata!C419)</f>
        <v/>
      </c>
      <c r="D404" s="4" t="str">
        <f>IF(Inddata!D419="","",Inddata!D419)</f>
        <v/>
      </c>
      <c r="E404" s="4" t="str">
        <f>IF(Inddata!E419="","",Inddata!E419)</f>
        <v/>
      </c>
      <c r="F404" s="4" t="str">
        <f>IF(Inddata!F419="","",Inddata!F419)</f>
        <v/>
      </c>
      <c r="G404" s="4">
        <f>IF(Inddata!G419="","",Inddata!G419)</f>
        <v>0</v>
      </c>
      <c r="H404" s="4" t="str">
        <f>IF(Inddata!H419&gt;0.5,Inddata!H419,"")</f>
        <v/>
      </c>
      <c r="I404" s="4" t="str">
        <f>IF(Inddata!I419="","",Inddata!I419)</f>
        <v/>
      </c>
      <c r="J404" s="4" t="str">
        <f>IF(AND(OR(I404="Motorvejsstrækning",I404="Frakørselsflettestrækning",I404="Tilkørselsflettestrækning"),Inddata!K419=""),2,IF(AND(OR(I404="Motorvejsstrækning",I404="Frakørselsflettestrækning",I404="Tilkørselsflettestrækning"),Inddata!K419&gt;0.5,Inddata!K419&lt;21),Inddata!K419,"Irrelevant"))</f>
        <v>Irrelevant</v>
      </c>
      <c r="K404" s="4" t="str">
        <f>IF(AND(OR(I404="Motorvejsstrækning",I404="Frakørselsflettestrækning",I404="Tilkørselsflettestrækning",I404="Frakørselsrampe",I404="Tilkørselsrampe"),Inddata!L419=""),3.5,IF(AND(OR(I404="Motorvejsstrækning",I404="Frakørselsflettestrækning",I404="Tilkørselsflettestrækning",I404="Frakørselsrampe",I404="Tilkørselsrampe"),Inddata!L419&gt;1.5,Inddata!L419&lt;11),Inddata!L419,"Irrelevant"))</f>
        <v>Irrelevant</v>
      </c>
      <c r="L404" s="4" t="str">
        <f>IF(AND(I404="Motorvejsstrækning",Inddata!M419=""),"Nej",IF(I404="Motorvejsstrækning",Inddata!M419,"Irrelevant"))</f>
        <v>Irrelevant</v>
      </c>
      <c r="M404" s="4" t="str">
        <f>IF(AND(L404="Ja",Inddata!N419&gt;0,Inddata!N419&lt;1.00000001),Inddata!N419,IF(OR(L404="Nej",L404="Ja"),0,"Irrelevant"))</f>
        <v>Irrelevant</v>
      </c>
      <c r="N404" s="4" t="str">
        <f>IF(AND(OR(I404="Motorvejsstrækning",I404="Frakørselsflettestrækning",I404="Tilkørselsflettestrækning"),Inddata!O419=""),3,IF(AND(OR(I404="Motorvejsstrækning",I404="Frakørselsflettestrækning",I404="Tilkørselsflettestrækning"),Inddata!O419&lt;11,Inddata!O419&gt;-0.00000001),Inddata!O419,"Irrelevant"))</f>
        <v>Irrelevant</v>
      </c>
      <c r="O404" s="4" t="str">
        <f>IF(AND(OR(I404="Motorvejsstrækning",I404="Frakørselsflettestrækning",I404="Tilkørselsflettestrækning",I404="Frakørselsrampe",I404="Tilkørselsrampe"),Inddata!P419=""),0.5,IF(AND(OR(I404="Motorvejsstrækning",I404="Frakørselsflettestrækning",I404="Tilkørselsflettestrækning",I404="Frakørselsrampe",I404="Tilkørselsrampe"),Inddata!P419&gt;-0.00000001,Inddata!P419&lt;11),Inddata!P419,"Irrelevant"))</f>
        <v>Irrelevant</v>
      </c>
      <c r="P404" s="4" t="str">
        <f>IF(AND(OR(I404="Motorvejsstrækning",I404="Frakørselsflettestrækning",I404="Tilkørselsflettestrækning"),Inddata!Q419=""),5,IF(AND(OR(I404="Motorvejsstrækning",I404="Frakørselsflettestrækning",I404="Tilkørselsflettestrækning"),Inddata!Q419&gt;-0.00000001,Inddata!Q419&lt;101),Inddata!Q419,"Irrelevant"))</f>
        <v>Irrelevant</v>
      </c>
      <c r="Q404" s="4" t="str">
        <f>IF(AND(OR(I404="Motorvejsstrækning",I404="Frakørselsflettestrækning",I404="Tilkørselsflettestrækning"),Inddata!R419=""),"Lige",IF(AND(OR(I404="Motorvejsstrækning",I404="Frakørselsflettestrækning",I404="Tilkørselsflettestrækning"),Inddata!R419&gt;10),Inddata!R419,"Irrelevant"))</f>
        <v>Irrelevant</v>
      </c>
      <c r="R404" s="4" t="str">
        <f>IF(Q404="Lige",0,IF(AND(OR(I404="Motorvejsstrækning",I404="Frakørselsflettestrækning",I404="Tilkørselsflettestrækning"),OR(Inddata!S419="",Inddata!S419&gt;(G404*1000))),G404*1000,IF(AND(OR(I404="Motorvejsstrækning",I404="Frakørselsflettestrækning",I404="Tilkørselsflettestrækning"),Inddata!S419&gt;0),Inddata!S419,"Irrelevant")))</f>
        <v>Irrelevant</v>
      </c>
      <c r="S404" s="4" t="str">
        <f>IF(AND(OR(I404="Motorvejsstrækning",I404="Frakørselsflettestrækning",I404="Tilkørselsflettestrækning"),Inddata!T419=""),"Lige",IF(AND(OR(I404="Motorvejsstrækning",I404="Frakørselsflettestrækning",I404="Tilkørselsflettestrækning"),Inddata!T419&gt;10),Inddata!T419,"Irrelevant"))</f>
        <v>Irrelevant</v>
      </c>
      <c r="T404" s="4" t="str">
        <f>IF(S404="Lige",0,IF(R404="Irrelevant","Irrelevant",IF(AND(OR(I404="Motorvejsstrækning",I404="Frakørselsflettestrækning",I404="Tilkørselsflettestrækning"),OR(Inddata!U419="",Inddata!U419&gt;(G404*1000-R404))),G404*1000-R404,IF(AND(OR(I404="Motorvejsstrækning",I404="Frakørselsflettestrækning",I404="Tilkørselsflettestrækning"),Inddata!U419&gt;0),Inddata!U419,"Irrelevant"))))</f>
        <v>Irrelevant</v>
      </c>
      <c r="U404" s="4" t="str">
        <f>IF(AND(OR(I404="Motorvejsstrækning",I404="Frakørselsflettestrækning",I404="Tilkørselsflettestrækning",I404="Frakørselsrampe",I404="Tilkørselsrampe"),Inddata!V419=""),"Nej",IF(OR(I404="Motorvejsstrækning",I404="Frakørselsflettestrækning",I404="Tilkørselsflettestrækning",I404="Frakørselsrampe",I404="Tilkørselsrampe"),Inddata!V419,"Irrelevant"))</f>
        <v>Irrelevant</v>
      </c>
      <c r="V404" s="4" t="str">
        <f>IF(W404="Lige",IF(AND(OR(I404="Frakørselsrampe",I404="Tilkørselsrampe"),Inddata!W419=""),"Lige ruderrampe",IF(OR(I404="Frakørselsrampe",I404="Tilkørselsrampe"),Inddata!W419,"Irrelevant")),"Irrelevant")</f>
        <v>Irrelevant</v>
      </c>
      <c r="W404" s="4" t="str">
        <f>IF(AND(OR(I404="Frakørselsrampe",I404="Tilkørselsrampe"),Inddata!X419=""),"Lige",IF(AND(OR(I404="Frakørselsrampe",I404="Tilkørselsrampe"),Inddata!X419&gt;10),Inddata!X419,"Irrelevant"))</f>
        <v>Irrelevant</v>
      </c>
      <c r="X404" s="4" t="str">
        <f>IF(AND(OR(I404="Frakørselsrampe",I404="Tilkørselsrampe"),OR(Inddata!Y419="",Inddata!Y419&gt;(G404*1000))),G404*1000,IF(AND(OR(I404="Frakørselsrampe",I404="Tilkørselsrampe"),Inddata!Y419&gt;0),Inddata!Y419,"Irrelevant"))</f>
        <v>Irrelevant</v>
      </c>
      <c r="Y404" s="4" t="str">
        <f>IF(AND(I404="Frakørselsrampe",Inddata!Z419=""),95,IF(AND(I404="Tilkørselsrampe",Inddata!Z419=""),45,IF(AND(OR(I404="Frakørselsrampe",I404="Tilkørselsrampe"),Inddata!Z419&gt;4,Inddata!Z419&lt;200),Inddata!Z419,"Irrelevant")))</f>
        <v>Irrelevant</v>
      </c>
      <c r="Z404" s="4" t="str">
        <f>IF(AND(OR(I404="Frakørselsrampe",I404="Tilkørselsrampe"),Inddata!AA419=""),"Lige",IF(AND(OR(I404="Frakørselsrampe",I404="Tilkørselsrampe"),Inddata!AA419&gt;10),Inddata!AA419,"Irrelevant"))</f>
        <v>Irrelevant</v>
      </c>
      <c r="AA404" s="4" t="str">
        <f>IF(X404="Irrelevant","Irrelevant",IF(AND(OR(I404="Frakørselsrampe",I404="Tilkørselsrampe"),OR(Inddata!AB419="",Inddata!AB419&gt;(G404*1000-X404))),G404*1000-X404,IF(AND(OR(I404="Frakørselsrampe",I404="Tilkørselsrampe"),Inddata!AB419&gt;0),Inddata!AB419,"Irrelevant")))</f>
        <v>Irrelevant</v>
      </c>
      <c r="AB404" s="4" t="str">
        <f>IF(AND(I404="Frakørselsrampe",Inddata!AC419=""),60,IF(AND(I404="Tilkørselsrampe",Inddata!AC419=""),80,IF(AND(OR(I404="Frakørselsrampe",I404="Tilkørselsrampe"),Inddata!AC419&gt;4,Inddata!AC419&lt;200),Inddata!AC419,"Irrelevant")))</f>
        <v>Irrelevant</v>
      </c>
      <c r="AC404" s="4" t="str">
        <f>IF(AND(OR(I404="Motorvejsstrækning",I404="Frakørselsflettestrækning",I404="Tilkørselsflettestrækning"),Inddata!AD419=""),"Nej",IF(OR(I404="Motorvejsstrækning",I404="Frakørselsflettestrækning",I404="Tilkørselsflettestrækning"),Inddata!AD419,"Irrelevant"))</f>
        <v>Irrelevant</v>
      </c>
      <c r="AD404" s="4" t="str">
        <f>IF(AND(OR(I404="Motorvejsstrækning",I404="Frakørselsflettestrækning",I404="Tilkørselsflettestrækning"),Inddata!AE419=""),"130 km/t",IF(OR(I404="Motorvejsstrækning",I404="Frakørselsflettestrækning",I404="Tilkørselsflettestrækning"),Inddata!AE419,"Irrelevant"))</f>
        <v>Irrelevant</v>
      </c>
      <c r="AE404" s="4" t="str">
        <f>IF(AND(I404="Tilkørselsflettestrækning",Inddata!AF419=""),"Nej",IF(I404="Tilkørselsflettestrækning",Inddata!AF419,"Irrelevant"))</f>
        <v>Irrelevant</v>
      </c>
      <c r="AF404" s="4" t="str">
        <f>IF(AND(AE404="Ja",Inddata!AG419&gt;0,Inddata!AG419&lt;1.00000001),Inddata!AG419,IF(OR(AE404="Nej",AE404="Ja"),0,"Irrelevant"))</f>
        <v>Irrelevant</v>
      </c>
    </row>
    <row r="405" spans="1:32" x14ac:dyDescent="0.25">
      <c r="A405" s="4" t="str">
        <f>IF(Inddata!A420="","",Inddata!A420)</f>
        <v/>
      </c>
      <c r="B405" s="4" t="str">
        <f>IF(Inddata!B420="","",Inddata!B420)</f>
        <v/>
      </c>
      <c r="C405" s="4" t="str">
        <f>IF(Inddata!C420="","",Inddata!C420)</f>
        <v/>
      </c>
      <c r="D405" s="4" t="str">
        <f>IF(Inddata!D420="","",Inddata!D420)</f>
        <v/>
      </c>
      <c r="E405" s="4" t="str">
        <f>IF(Inddata!E420="","",Inddata!E420)</f>
        <v/>
      </c>
      <c r="F405" s="4" t="str">
        <f>IF(Inddata!F420="","",Inddata!F420)</f>
        <v/>
      </c>
      <c r="G405" s="4">
        <f>IF(Inddata!G420="","",Inddata!G420)</f>
        <v>0</v>
      </c>
      <c r="H405" s="4" t="str">
        <f>IF(Inddata!H420&gt;0.5,Inddata!H420,"")</f>
        <v/>
      </c>
      <c r="I405" s="4" t="str">
        <f>IF(Inddata!I420="","",Inddata!I420)</f>
        <v/>
      </c>
      <c r="J405" s="4" t="str">
        <f>IF(AND(OR(I405="Motorvejsstrækning",I405="Frakørselsflettestrækning",I405="Tilkørselsflettestrækning"),Inddata!K420=""),2,IF(AND(OR(I405="Motorvejsstrækning",I405="Frakørselsflettestrækning",I405="Tilkørselsflettestrækning"),Inddata!K420&gt;0.5,Inddata!K420&lt;21),Inddata!K420,"Irrelevant"))</f>
        <v>Irrelevant</v>
      </c>
      <c r="K405" s="4" t="str">
        <f>IF(AND(OR(I405="Motorvejsstrækning",I405="Frakørselsflettestrækning",I405="Tilkørselsflettestrækning",I405="Frakørselsrampe",I405="Tilkørselsrampe"),Inddata!L420=""),3.5,IF(AND(OR(I405="Motorvejsstrækning",I405="Frakørselsflettestrækning",I405="Tilkørselsflettestrækning",I405="Frakørselsrampe",I405="Tilkørselsrampe"),Inddata!L420&gt;1.5,Inddata!L420&lt;11),Inddata!L420,"Irrelevant"))</f>
        <v>Irrelevant</v>
      </c>
      <c r="L405" s="4" t="str">
        <f>IF(AND(I405="Motorvejsstrækning",Inddata!M420=""),"Nej",IF(I405="Motorvejsstrækning",Inddata!M420,"Irrelevant"))</f>
        <v>Irrelevant</v>
      </c>
      <c r="M405" s="4" t="str">
        <f>IF(AND(L405="Ja",Inddata!N420&gt;0,Inddata!N420&lt;1.00000001),Inddata!N420,IF(OR(L405="Nej",L405="Ja"),0,"Irrelevant"))</f>
        <v>Irrelevant</v>
      </c>
      <c r="N405" s="4" t="str">
        <f>IF(AND(OR(I405="Motorvejsstrækning",I405="Frakørselsflettestrækning",I405="Tilkørselsflettestrækning"),Inddata!O420=""),3,IF(AND(OR(I405="Motorvejsstrækning",I405="Frakørselsflettestrækning",I405="Tilkørselsflettestrækning"),Inddata!O420&lt;11,Inddata!O420&gt;-0.00000001),Inddata!O420,"Irrelevant"))</f>
        <v>Irrelevant</v>
      </c>
      <c r="O405" s="4" t="str">
        <f>IF(AND(OR(I405="Motorvejsstrækning",I405="Frakørselsflettestrækning",I405="Tilkørselsflettestrækning",I405="Frakørselsrampe",I405="Tilkørselsrampe"),Inddata!P420=""),0.5,IF(AND(OR(I405="Motorvejsstrækning",I405="Frakørselsflettestrækning",I405="Tilkørselsflettestrækning",I405="Frakørselsrampe",I405="Tilkørselsrampe"),Inddata!P420&gt;-0.00000001,Inddata!P420&lt;11),Inddata!P420,"Irrelevant"))</f>
        <v>Irrelevant</v>
      </c>
      <c r="P405" s="4" t="str">
        <f>IF(AND(OR(I405="Motorvejsstrækning",I405="Frakørselsflettestrækning",I405="Tilkørselsflettestrækning"),Inddata!Q420=""),5,IF(AND(OR(I405="Motorvejsstrækning",I405="Frakørselsflettestrækning",I405="Tilkørselsflettestrækning"),Inddata!Q420&gt;-0.00000001,Inddata!Q420&lt;101),Inddata!Q420,"Irrelevant"))</f>
        <v>Irrelevant</v>
      </c>
      <c r="Q405" s="4" t="str">
        <f>IF(AND(OR(I405="Motorvejsstrækning",I405="Frakørselsflettestrækning",I405="Tilkørselsflettestrækning"),Inddata!R420=""),"Lige",IF(AND(OR(I405="Motorvejsstrækning",I405="Frakørselsflettestrækning",I405="Tilkørselsflettestrækning"),Inddata!R420&gt;10),Inddata!R420,"Irrelevant"))</f>
        <v>Irrelevant</v>
      </c>
      <c r="R405" s="4" t="str">
        <f>IF(Q405="Lige",0,IF(AND(OR(I405="Motorvejsstrækning",I405="Frakørselsflettestrækning",I405="Tilkørselsflettestrækning"),OR(Inddata!S420="",Inddata!S420&gt;(G405*1000))),G405*1000,IF(AND(OR(I405="Motorvejsstrækning",I405="Frakørselsflettestrækning",I405="Tilkørselsflettestrækning"),Inddata!S420&gt;0),Inddata!S420,"Irrelevant")))</f>
        <v>Irrelevant</v>
      </c>
      <c r="S405" s="4" t="str">
        <f>IF(AND(OR(I405="Motorvejsstrækning",I405="Frakørselsflettestrækning",I405="Tilkørselsflettestrækning"),Inddata!T420=""),"Lige",IF(AND(OR(I405="Motorvejsstrækning",I405="Frakørselsflettestrækning",I405="Tilkørselsflettestrækning"),Inddata!T420&gt;10),Inddata!T420,"Irrelevant"))</f>
        <v>Irrelevant</v>
      </c>
      <c r="T405" s="4" t="str">
        <f>IF(S405="Lige",0,IF(R405="Irrelevant","Irrelevant",IF(AND(OR(I405="Motorvejsstrækning",I405="Frakørselsflettestrækning",I405="Tilkørselsflettestrækning"),OR(Inddata!U420="",Inddata!U420&gt;(G405*1000-R405))),G405*1000-R405,IF(AND(OR(I405="Motorvejsstrækning",I405="Frakørselsflettestrækning",I405="Tilkørselsflettestrækning"),Inddata!U420&gt;0),Inddata!U420,"Irrelevant"))))</f>
        <v>Irrelevant</v>
      </c>
      <c r="U405" s="4" t="str">
        <f>IF(AND(OR(I405="Motorvejsstrækning",I405="Frakørselsflettestrækning",I405="Tilkørselsflettestrækning",I405="Frakørselsrampe",I405="Tilkørselsrampe"),Inddata!V420=""),"Nej",IF(OR(I405="Motorvejsstrækning",I405="Frakørselsflettestrækning",I405="Tilkørselsflettestrækning",I405="Frakørselsrampe",I405="Tilkørselsrampe"),Inddata!V420,"Irrelevant"))</f>
        <v>Irrelevant</v>
      </c>
      <c r="V405" s="4" t="str">
        <f>IF(W405="Lige",IF(AND(OR(I405="Frakørselsrampe",I405="Tilkørselsrampe"),Inddata!W420=""),"Lige ruderrampe",IF(OR(I405="Frakørselsrampe",I405="Tilkørselsrampe"),Inddata!W420,"Irrelevant")),"Irrelevant")</f>
        <v>Irrelevant</v>
      </c>
      <c r="W405" s="4" t="str">
        <f>IF(AND(OR(I405="Frakørselsrampe",I405="Tilkørselsrampe"),Inddata!X420=""),"Lige",IF(AND(OR(I405="Frakørselsrampe",I405="Tilkørselsrampe"),Inddata!X420&gt;10),Inddata!X420,"Irrelevant"))</f>
        <v>Irrelevant</v>
      </c>
      <c r="X405" s="4" t="str">
        <f>IF(AND(OR(I405="Frakørselsrampe",I405="Tilkørselsrampe"),OR(Inddata!Y420="",Inddata!Y420&gt;(G405*1000))),G405*1000,IF(AND(OR(I405="Frakørselsrampe",I405="Tilkørselsrampe"),Inddata!Y420&gt;0),Inddata!Y420,"Irrelevant"))</f>
        <v>Irrelevant</v>
      </c>
      <c r="Y405" s="4" t="str">
        <f>IF(AND(I405="Frakørselsrampe",Inddata!Z420=""),95,IF(AND(I405="Tilkørselsrampe",Inddata!Z420=""),45,IF(AND(OR(I405="Frakørselsrampe",I405="Tilkørselsrampe"),Inddata!Z420&gt;4,Inddata!Z420&lt;200),Inddata!Z420,"Irrelevant")))</f>
        <v>Irrelevant</v>
      </c>
      <c r="Z405" s="4" t="str">
        <f>IF(AND(OR(I405="Frakørselsrampe",I405="Tilkørselsrampe"),Inddata!AA420=""),"Lige",IF(AND(OR(I405="Frakørselsrampe",I405="Tilkørselsrampe"),Inddata!AA420&gt;10),Inddata!AA420,"Irrelevant"))</f>
        <v>Irrelevant</v>
      </c>
      <c r="AA405" s="4" t="str">
        <f>IF(X405="Irrelevant","Irrelevant",IF(AND(OR(I405="Frakørselsrampe",I405="Tilkørselsrampe"),OR(Inddata!AB420="",Inddata!AB420&gt;(G405*1000-X405))),G405*1000-X405,IF(AND(OR(I405="Frakørselsrampe",I405="Tilkørselsrampe"),Inddata!AB420&gt;0),Inddata!AB420,"Irrelevant")))</f>
        <v>Irrelevant</v>
      </c>
      <c r="AB405" s="4" t="str">
        <f>IF(AND(I405="Frakørselsrampe",Inddata!AC420=""),60,IF(AND(I405="Tilkørselsrampe",Inddata!AC420=""),80,IF(AND(OR(I405="Frakørselsrampe",I405="Tilkørselsrampe"),Inddata!AC420&gt;4,Inddata!AC420&lt;200),Inddata!AC420,"Irrelevant")))</f>
        <v>Irrelevant</v>
      </c>
      <c r="AC405" s="4" t="str">
        <f>IF(AND(OR(I405="Motorvejsstrækning",I405="Frakørselsflettestrækning",I405="Tilkørselsflettestrækning"),Inddata!AD420=""),"Nej",IF(OR(I405="Motorvejsstrækning",I405="Frakørselsflettestrækning",I405="Tilkørselsflettestrækning"),Inddata!AD420,"Irrelevant"))</f>
        <v>Irrelevant</v>
      </c>
      <c r="AD405" s="4" t="str">
        <f>IF(AND(OR(I405="Motorvejsstrækning",I405="Frakørselsflettestrækning",I405="Tilkørselsflettestrækning"),Inddata!AE420=""),"130 km/t",IF(OR(I405="Motorvejsstrækning",I405="Frakørselsflettestrækning",I405="Tilkørselsflettestrækning"),Inddata!AE420,"Irrelevant"))</f>
        <v>Irrelevant</v>
      </c>
      <c r="AE405" s="4" t="str">
        <f>IF(AND(I405="Tilkørselsflettestrækning",Inddata!AF420=""),"Nej",IF(I405="Tilkørselsflettestrækning",Inddata!AF420,"Irrelevant"))</f>
        <v>Irrelevant</v>
      </c>
      <c r="AF405" s="4" t="str">
        <f>IF(AND(AE405="Ja",Inddata!AG420&gt;0,Inddata!AG420&lt;1.00000001),Inddata!AG420,IF(OR(AE405="Nej",AE405="Ja"),0,"Irrelevant"))</f>
        <v>Irrelevant</v>
      </c>
    </row>
    <row r="406" spans="1:32" x14ac:dyDescent="0.25">
      <c r="A406" s="4" t="str">
        <f>IF(Inddata!A421="","",Inddata!A421)</f>
        <v/>
      </c>
      <c r="B406" s="4" t="str">
        <f>IF(Inddata!B421="","",Inddata!B421)</f>
        <v/>
      </c>
      <c r="C406" s="4" t="str">
        <f>IF(Inddata!C421="","",Inddata!C421)</f>
        <v/>
      </c>
      <c r="D406" s="4" t="str">
        <f>IF(Inddata!D421="","",Inddata!D421)</f>
        <v/>
      </c>
      <c r="E406" s="4" t="str">
        <f>IF(Inddata!E421="","",Inddata!E421)</f>
        <v/>
      </c>
      <c r="F406" s="4" t="str">
        <f>IF(Inddata!F421="","",Inddata!F421)</f>
        <v/>
      </c>
      <c r="G406" s="4">
        <f>IF(Inddata!G421="","",Inddata!G421)</f>
        <v>0</v>
      </c>
      <c r="H406" s="4" t="str">
        <f>IF(Inddata!H421&gt;0.5,Inddata!H421,"")</f>
        <v/>
      </c>
      <c r="I406" s="4" t="str">
        <f>IF(Inddata!I421="","",Inddata!I421)</f>
        <v/>
      </c>
      <c r="J406" s="4" t="str">
        <f>IF(AND(OR(I406="Motorvejsstrækning",I406="Frakørselsflettestrækning",I406="Tilkørselsflettestrækning"),Inddata!K421=""),2,IF(AND(OR(I406="Motorvejsstrækning",I406="Frakørselsflettestrækning",I406="Tilkørselsflettestrækning"),Inddata!K421&gt;0.5,Inddata!K421&lt;21),Inddata!K421,"Irrelevant"))</f>
        <v>Irrelevant</v>
      </c>
      <c r="K406" s="4" t="str">
        <f>IF(AND(OR(I406="Motorvejsstrækning",I406="Frakørselsflettestrækning",I406="Tilkørselsflettestrækning",I406="Frakørselsrampe",I406="Tilkørselsrampe"),Inddata!L421=""),3.5,IF(AND(OR(I406="Motorvejsstrækning",I406="Frakørselsflettestrækning",I406="Tilkørselsflettestrækning",I406="Frakørselsrampe",I406="Tilkørselsrampe"),Inddata!L421&gt;1.5,Inddata!L421&lt;11),Inddata!L421,"Irrelevant"))</f>
        <v>Irrelevant</v>
      </c>
      <c r="L406" s="4" t="str">
        <f>IF(AND(I406="Motorvejsstrækning",Inddata!M421=""),"Nej",IF(I406="Motorvejsstrækning",Inddata!M421,"Irrelevant"))</f>
        <v>Irrelevant</v>
      </c>
      <c r="M406" s="4" t="str">
        <f>IF(AND(L406="Ja",Inddata!N421&gt;0,Inddata!N421&lt;1.00000001),Inddata!N421,IF(OR(L406="Nej",L406="Ja"),0,"Irrelevant"))</f>
        <v>Irrelevant</v>
      </c>
      <c r="N406" s="4" t="str">
        <f>IF(AND(OR(I406="Motorvejsstrækning",I406="Frakørselsflettestrækning",I406="Tilkørselsflettestrækning"),Inddata!O421=""),3,IF(AND(OR(I406="Motorvejsstrækning",I406="Frakørselsflettestrækning",I406="Tilkørselsflettestrækning"),Inddata!O421&lt;11,Inddata!O421&gt;-0.00000001),Inddata!O421,"Irrelevant"))</f>
        <v>Irrelevant</v>
      </c>
      <c r="O406" s="4" t="str">
        <f>IF(AND(OR(I406="Motorvejsstrækning",I406="Frakørselsflettestrækning",I406="Tilkørselsflettestrækning",I406="Frakørselsrampe",I406="Tilkørselsrampe"),Inddata!P421=""),0.5,IF(AND(OR(I406="Motorvejsstrækning",I406="Frakørselsflettestrækning",I406="Tilkørselsflettestrækning",I406="Frakørselsrampe",I406="Tilkørselsrampe"),Inddata!P421&gt;-0.00000001,Inddata!P421&lt;11),Inddata!P421,"Irrelevant"))</f>
        <v>Irrelevant</v>
      </c>
      <c r="P406" s="4" t="str">
        <f>IF(AND(OR(I406="Motorvejsstrækning",I406="Frakørselsflettestrækning",I406="Tilkørselsflettestrækning"),Inddata!Q421=""),5,IF(AND(OR(I406="Motorvejsstrækning",I406="Frakørselsflettestrækning",I406="Tilkørselsflettestrækning"),Inddata!Q421&gt;-0.00000001,Inddata!Q421&lt;101),Inddata!Q421,"Irrelevant"))</f>
        <v>Irrelevant</v>
      </c>
      <c r="Q406" s="4" t="str">
        <f>IF(AND(OR(I406="Motorvejsstrækning",I406="Frakørselsflettestrækning",I406="Tilkørselsflettestrækning"),Inddata!R421=""),"Lige",IF(AND(OR(I406="Motorvejsstrækning",I406="Frakørselsflettestrækning",I406="Tilkørselsflettestrækning"),Inddata!R421&gt;10),Inddata!R421,"Irrelevant"))</f>
        <v>Irrelevant</v>
      </c>
      <c r="R406" s="4" t="str">
        <f>IF(Q406="Lige",0,IF(AND(OR(I406="Motorvejsstrækning",I406="Frakørselsflettestrækning",I406="Tilkørselsflettestrækning"),OR(Inddata!S421="",Inddata!S421&gt;(G406*1000))),G406*1000,IF(AND(OR(I406="Motorvejsstrækning",I406="Frakørselsflettestrækning",I406="Tilkørselsflettestrækning"),Inddata!S421&gt;0),Inddata!S421,"Irrelevant")))</f>
        <v>Irrelevant</v>
      </c>
      <c r="S406" s="4" t="str">
        <f>IF(AND(OR(I406="Motorvejsstrækning",I406="Frakørselsflettestrækning",I406="Tilkørselsflettestrækning"),Inddata!T421=""),"Lige",IF(AND(OR(I406="Motorvejsstrækning",I406="Frakørselsflettestrækning",I406="Tilkørselsflettestrækning"),Inddata!T421&gt;10),Inddata!T421,"Irrelevant"))</f>
        <v>Irrelevant</v>
      </c>
      <c r="T406" s="4" t="str">
        <f>IF(S406="Lige",0,IF(R406="Irrelevant","Irrelevant",IF(AND(OR(I406="Motorvejsstrækning",I406="Frakørselsflettestrækning",I406="Tilkørselsflettestrækning"),OR(Inddata!U421="",Inddata!U421&gt;(G406*1000-R406))),G406*1000-R406,IF(AND(OR(I406="Motorvejsstrækning",I406="Frakørselsflettestrækning",I406="Tilkørselsflettestrækning"),Inddata!U421&gt;0),Inddata!U421,"Irrelevant"))))</f>
        <v>Irrelevant</v>
      </c>
      <c r="U406" s="4" t="str">
        <f>IF(AND(OR(I406="Motorvejsstrækning",I406="Frakørselsflettestrækning",I406="Tilkørselsflettestrækning",I406="Frakørselsrampe",I406="Tilkørselsrampe"),Inddata!V421=""),"Nej",IF(OR(I406="Motorvejsstrækning",I406="Frakørselsflettestrækning",I406="Tilkørselsflettestrækning",I406="Frakørselsrampe",I406="Tilkørselsrampe"),Inddata!V421,"Irrelevant"))</f>
        <v>Irrelevant</v>
      </c>
      <c r="V406" s="4" t="str">
        <f>IF(W406="Lige",IF(AND(OR(I406="Frakørselsrampe",I406="Tilkørselsrampe"),Inddata!W421=""),"Lige ruderrampe",IF(OR(I406="Frakørselsrampe",I406="Tilkørselsrampe"),Inddata!W421,"Irrelevant")),"Irrelevant")</f>
        <v>Irrelevant</v>
      </c>
      <c r="W406" s="4" t="str">
        <f>IF(AND(OR(I406="Frakørselsrampe",I406="Tilkørselsrampe"),Inddata!X421=""),"Lige",IF(AND(OR(I406="Frakørselsrampe",I406="Tilkørselsrampe"),Inddata!X421&gt;10),Inddata!X421,"Irrelevant"))</f>
        <v>Irrelevant</v>
      </c>
      <c r="X406" s="4" t="str">
        <f>IF(AND(OR(I406="Frakørselsrampe",I406="Tilkørselsrampe"),OR(Inddata!Y421="",Inddata!Y421&gt;(G406*1000))),G406*1000,IF(AND(OR(I406="Frakørselsrampe",I406="Tilkørselsrampe"),Inddata!Y421&gt;0),Inddata!Y421,"Irrelevant"))</f>
        <v>Irrelevant</v>
      </c>
      <c r="Y406" s="4" t="str">
        <f>IF(AND(I406="Frakørselsrampe",Inddata!Z421=""),95,IF(AND(I406="Tilkørselsrampe",Inddata!Z421=""),45,IF(AND(OR(I406="Frakørselsrampe",I406="Tilkørselsrampe"),Inddata!Z421&gt;4,Inddata!Z421&lt;200),Inddata!Z421,"Irrelevant")))</f>
        <v>Irrelevant</v>
      </c>
      <c r="Z406" s="4" t="str">
        <f>IF(AND(OR(I406="Frakørselsrampe",I406="Tilkørselsrampe"),Inddata!AA421=""),"Lige",IF(AND(OR(I406="Frakørselsrampe",I406="Tilkørselsrampe"),Inddata!AA421&gt;10),Inddata!AA421,"Irrelevant"))</f>
        <v>Irrelevant</v>
      </c>
      <c r="AA406" s="4" t="str">
        <f>IF(X406="Irrelevant","Irrelevant",IF(AND(OR(I406="Frakørselsrampe",I406="Tilkørselsrampe"),OR(Inddata!AB421="",Inddata!AB421&gt;(G406*1000-X406))),G406*1000-X406,IF(AND(OR(I406="Frakørselsrampe",I406="Tilkørselsrampe"),Inddata!AB421&gt;0),Inddata!AB421,"Irrelevant")))</f>
        <v>Irrelevant</v>
      </c>
      <c r="AB406" s="4" t="str">
        <f>IF(AND(I406="Frakørselsrampe",Inddata!AC421=""),60,IF(AND(I406="Tilkørselsrampe",Inddata!AC421=""),80,IF(AND(OR(I406="Frakørselsrampe",I406="Tilkørselsrampe"),Inddata!AC421&gt;4,Inddata!AC421&lt;200),Inddata!AC421,"Irrelevant")))</f>
        <v>Irrelevant</v>
      </c>
      <c r="AC406" s="4" t="str">
        <f>IF(AND(OR(I406="Motorvejsstrækning",I406="Frakørselsflettestrækning",I406="Tilkørselsflettestrækning"),Inddata!AD421=""),"Nej",IF(OR(I406="Motorvejsstrækning",I406="Frakørselsflettestrækning",I406="Tilkørselsflettestrækning"),Inddata!AD421,"Irrelevant"))</f>
        <v>Irrelevant</v>
      </c>
      <c r="AD406" s="4" t="str">
        <f>IF(AND(OR(I406="Motorvejsstrækning",I406="Frakørselsflettestrækning",I406="Tilkørselsflettestrækning"),Inddata!AE421=""),"130 km/t",IF(OR(I406="Motorvejsstrækning",I406="Frakørselsflettestrækning",I406="Tilkørselsflettestrækning"),Inddata!AE421,"Irrelevant"))</f>
        <v>Irrelevant</v>
      </c>
      <c r="AE406" s="4" t="str">
        <f>IF(AND(I406="Tilkørselsflettestrækning",Inddata!AF421=""),"Nej",IF(I406="Tilkørselsflettestrækning",Inddata!AF421,"Irrelevant"))</f>
        <v>Irrelevant</v>
      </c>
      <c r="AF406" s="4" t="str">
        <f>IF(AND(AE406="Ja",Inddata!AG421&gt;0,Inddata!AG421&lt;1.00000001),Inddata!AG421,IF(OR(AE406="Nej",AE406="Ja"),0,"Irrelevant"))</f>
        <v>Irrelevant</v>
      </c>
    </row>
    <row r="407" spans="1:32" x14ac:dyDescent="0.25">
      <c r="A407" s="4" t="str">
        <f>IF(Inddata!A422="","",Inddata!A422)</f>
        <v/>
      </c>
      <c r="B407" s="4" t="str">
        <f>IF(Inddata!B422="","",Inddata!B422)</f>
        <v/>
      </c>
      <c r="C407" s="4" t="str">
        <f>IF(Inddata!C422="","",Inddata!C422)</f>
        <v/>
      </c>
      <c r="D407" s="4" t="str">
        <f>IF(Inddata!D422="","",Inddata!D422)</f>
        <v/>
      </c>
      <c r="E407" s="4" t="str">
        <f>IF(Inddata!E422="","",Inddata!E422)</f>
        <v/>
      </c>
      <c r="F407" s="4" t="str">
        <f>IF(Inddata!F422="","",Inddata!F422)</f>
        <v/>
      </c>
      <c r="G407" s="4">
        <f>IF(Inddata!G422="","",Inddata!G422)</f>
        <v>0</v>
      </c>
      <c r="H407" s="4" t="str">
        <f>IF(Inddata!H422&gt;0.5,Inddata!H422,"")</f>
        <v/>
      </c>
      <c r="I407" s="4" t="str">
        <f>IF(Inddata!I422="","",Inddata!I422)</f>
        <v/>
      </c>
      <c r="J407" s="4" t="str">
        <f>IF(AND(OR(I407="Motorvejsstrækning",I407="Frakørselsflettestrækning",I407="Tilkørselsflettestrækning"),Inddata!K422=""),2,IF(AND(OR(I407="Motorvejsstrækning",I407="Frakørselsflettestrækning",I407="Tilkørselsflettestrækning"),Inddata!K422&gt;0.5,Inddata!K422&lt;21),Inddata!K422,"Irrelevant"))</f>
        <v>Irrelevant</v>
      </c>
      <c r="K407" s="4" t="str">
        <f>IF(AND(OR(I407="Motorvejsstrækning",I407="Frakørselsflettestrækning",I407="Tilkørselsflettestrækning",I407="Frakørselsrampe",I407="Tilkørselsrampe"),Inddata!L422=""),3.5,IF(AND(OR(I407="Motorvejsstrækning",I407="Frakørselsflettestrækning",I407="Tilkørselsflettestrækning",I407="Frakørselsrampe",I407="Tilkørselsrampe"),Inddata!L422&gt;1.5,Inddata!L422&lt;11),Inddata!L422,"Irrelevant"))</f>
        <v>Irrelevant</v>
      </c>
      <c r="L407" s="4" t="str">
        <f>IF(AND(I407="Motorvejsstrækning",Inddata!M422=""),"Nej",IF(I407="Motorvejsstrækning",Inddata!M422,"Irrelevant"))</f>
        <v>Irrelevant</v>
      </c>
      <c r="M407" s="4" t="str">
        <f>IF(AND(L407="Ja",Inddata!N422&gt;0,Inddata!N422&lt;1.00000001),Inddata!N422,IF(OR(L407="Nej",L407="Ja"),0,"Irrelevant"))</f>
        <v>Irrelevant</v>
      </c>
      <c r="N407" s="4" t="str">
        <f>IF(AND(OR(I407="Motorvejsstrækning",I407="Frakørselsflettestrækning",I407="Tilkørselsflettestrækning"),Inddata!O422=""),3,IF(AND(OR(I407="Motorvejsstrækning",I407="Frakørselsflettestrækning",I407="Tilkørselsflettestrækning"),Inddata!O422&lt;11,Inddata!O422&gt;-0.00000001),Inddata!O422,"Irrelevant"))</f>
        <v>Irrelevant</v>
      </c>
      <c r="O407" s="4" t="str">
        <f>IF(AND(OR(I407="Motorvejsstrækning",I407="Frakørselsflettestrækning",I407="Tilkørselsflettestrækning",I407="Frakørselsrampe",I407="Tilkørselsrampe"),Inddata!P422=""),0.5,IF(AND(OR(I407="Motorvejsstrækning",I407="Frakørselsflettestrækning",I407="Tilkørselsflettestrækning",I407="Frakørselsrampe",I407="Tilkørselsrampe"),Inddata!P422&gt;-0.00000001,Inddata!P422&lt;11),Inddata!P422,"Irrelevant"))</f>
        <v>Irrelevant</v>
      </c>
      <c r="P407" s="4" t="str">
        <f>IF(AND(OR(I407="Motorvejsstrækning",I407="Frakørselsflettestrækning",I407="Tilkørselsflettestrækning"),Inddata!Q422=""),5,IF(AND(OR(I407="Motorvejsstrækning",I407="Frakørselsflettestrækning",I407="Tilkørselsflettestrækning"),Inddata!Q422&gt;-0.00000001,Inddata!Q422&lt;101),Inddata!Q422,"Irrelevant"))</f>
        <v>Irrelevant</v>
      </c>
      <c r="Q407" s="4" t="str">
        <f>IF(AND(OR(I407="Motorvejsstrækning",I407="Frakørselsflettestrækning",I407="Tilkørselsflettestrækning"),Inddata!R422=""),"Lige",IF(AND(OR(I407="Motorvejsstrækning",I407="Frakørselsflettestrækning",I407="Tilkørselsflettestrækning"),Inddata!R422&gt;10),Inddata!R422,"Irrelevant"))</f>
        <v>Irrelevant</v>
      </c>
      <c r="R407" s="4" t="str">
        <f>IF(Q407="Lige",0,IF(AND(OR(I407="Motorvejsstrækning",I407="Frakørselsflettestrækning",I407="Tilkørselsflettestrækning"),OR(Inddata!S422="",Inddata!S422&gt;(G407*1000))),G407*1000,IF(AND(OR(I407="Motorvejsstrækning",I407="Frakørselsflettestrækning",I407="Tilkørselsflettestrækning"),Inddata!S422&gt;0),Inddata!S422,"Irrelevant")))</f>
        <v>Irrelevant</v>
      </c>
      <c r="S407" s="4" t="str">
        <f>IF(AND(OR(I407="Motorvejsstrækning",I407="Frakørselsflettestrækning",I407="Tilkørselsflettestrækning"),Inddata!T422=""),"Lige",IF(AND(OR(I407="Motorvejsstrækning",I407="Frakørselsflettestrækning",I407="Tilkørselsflettestrækning"),Inddata!T422&gt;10),Inddata!T422,"Irrelevant"))</f>
        <v>Irrelevant</v>
      </c>
      <c r="T407" s="4" t="str">
        <f>IF(S407="Lige",0,IF(R407="Irrelevant","Irrelevant",IF(AND(OR(I407="Motorvejsstrækning",I407="Frakørselsflettestrækning",I407="Tilkørselsflettestrækning"),OR(Inddata!U422="",Inddata!U422&gt;(G407*1000-R407))),G407*1000-R407,IF(AND(OR(I407="Motorvejsstrækning",I407="Frakørselsflettestrækning",I407="Tilkørselsflettestrækning"),Inddata!U422&gt;0),Inddata!U422,"Irrelevant"))))</f>
        <v>Irrelevant</v>
      </c>
      <c r="U407" s="4" t="str">
        <f>IF(AND(OR(I407="Motorvejsstrækning",I407="Frakørselsflettestrækning",I407="Tilkørselsflettestrækning",I407="Frakørselsrampe",I407="Tilkørselsrampe"),Inddata!V422=""),"Nej",IF(OR(I407="Motorvejsstrækning",I407="Frakørselsflettestrækning",I407="Tilkørselsflettestrækning",I407="Frakørselsrampe",I407="Tilkørselsrampe"),Inddata!V422,"Irrelevant"))</f>
        <v>Irrelevant</v>
      </c>
      <c r="V407" s="4" t="str">
        <f>IF(W407="Lige",IF(AND(OR(I407="Frakørselsrampe",I407="Tilkørselsrampe"),Inddata!W422=""),"Lige ruderrampe",IF(OR(I407="Frakørselsrampe",I407="Tilkørselsrampe"),Inddata!W422,"Irrelevant")),"Irrelevant")</f>
        <v>Irrelevant</v>
      </c>
      <c r="W407" s="4" t="str">
        <f>IF(AND(OR(I407="Frakørselsrampe",I407="Tilkørselsrampe"),Inddata!X422=""),"Lige",IF(AND(OR(I407="Frakørselsrampe",I407="Tilkørselsrampe"),Inddata!X422&gt;10),Inddata!X422,"Irrelevant"))</f>
        <v>Irrelevant</v>
      </c>
      <c r="X407" s="4" t="str">
        <f>IF(AND(OR(I407="Frakørselsrampe",I407="Tilkørselsrampe"),OR(Inddata!Y422="",Inddata!Y422&gt;(G407*1000))),G407*1000,IF(AND(OR(I407="Frakørselsrampe",I407="Tilkørselsrampe"),Inddata!Y422&gt;0),Inddata!Y422,"Irrelevant"))</f>
        <v>Irrelevant</v>
      </c>
      <c r="Y407" s="4" t="str">
        <f>IF(AND(I407="Frakørselsrampe",Inddata!Z422=""),95,IF(AND(I407="Tilkørselsrampe",Inddata!Z422=""),45,IF(AND(OR(I407="Frakørselsrampe",I407="Tilkørselsrampe"),Inddata!Z422&gt;4,Inddata!Z422&lt;200),Inddata!Z422,"Irrelevant")))</f>
        <v>Irrelevant</v>
      </c>
      <c r="Z407" s="4" t="str">
        <f>IF(AND(OR(I407="Frakørselsrampe",I407="Tilkørselsrampe"),Inddata!AA422=""),"Lige",IF(AND(OR(I407="Frakørselsrampe",I407="Tilkørselsrampe"),Inddata!AA422&gt;10),Inddata!AA422,"Irrelevant"))</f>
        <v>Irrelevant</v>
      </c>
      <c r="AA407" s="4" t="str">
        <f>IF(X407="Irrelevant","Irrelevant",IF(AND(OR(I407="Frakørselsrampe",I407="Tilkørselsrampe"),OR(Inddata!AB422="",Inddata!AB422&gt;(G407*1000-X407))),G407*1000-X407,IF(AND(OR(I407="Frakørselsrampe",I407="Tilkørselsrampe"),Inddata!AB422&gt;0),Inddata!AB422,"Irrelevant")))</f>
        <v>Irrelevant</v>
      </c>
      <c r="AB407" s="4" t="str">
        <f>IF(AND(I407="Frakørselsrampe",Inddata!AC422=""),60,IF(AND(I407="Tilkørselsrampe",Inddata!AC422=""),80,IF(AND(OR(I407="Frakørselsrampe",I407="Tilkørselsrampe"),Inddata!AC422&gt;4,Inddata!AC422&lt;200),Inddata!AC422,"Irrelevant")))</f>
        <v>Irrelevant</v>
      </c>
      <c r="AC407" s="4" t="str">
        <f>IF(AND(OR(I407="Motorvejsstrækning",I407="Frakørselsflettestrækning",I407="Tilkørselsflettestrækning"),Inddata!AD422=""),"Nej",IF(OR(I407="Motorvejsstrækning",I407="Frakørselsflettestrækning",I407="Tilkørselsflettestrækning"),Inddata!AD422,"Irrelevant"))</f>
        <v>Irrelevant</v>
      </c>
      <c r="AD407" s="4" t="str">
        <f>IF(AND(OR(I407="Motorvejsstrækning",I407="Frakørselsflettestrækning",I407="Tilkørselsflettestrækning"),Inddata!AE422=""),"130 km/t",IF(OR(I407="Motorvejsstrækning",I407="Frakørselsflettestrækning",I407="Tilkørselsflettestrækning"),Inddata!AE422,"Irrelevant"))</f>
        <v>Irrelevant</v>
      </c>
      <c r="AE407" s="4" t="str">
        <f>IF(AND(I407="Tilkørselsflettestrækning",Inddata!AF422=""),"Nej",IF(I407="Tilkørselsflettestrækning",Inddata!AF422,"Irrelevant"))</f>
        <v>Irrelevant</v>
      </c>
      <c r="AF407" s="4" t="str">
        <f>IF(AND(AE407="Ja",Inddata!AG422&gt;0,Inddata!AG422&lt;1.00000001),Inddata!AG422,IF(OR(AE407="Nej",AE407="Ja"),0,"Irrelevant"))</f>
        <v>Irrelevant</v>
      </c>
    </row>
    <row r="408" spans="1:32" x14ac:dyDescent="0.25">
      <c r="A408" s="4" t="str">
        <f>IF(Inddata!A423="","",Inddata!A423)</f>
        <v/>
      </c>
      <c r="B408" s="4" t="str">
        <f>IF(Inddata!B423="","",Inddata!B423)</f>
        <v/>
      </c>
      <c r="C408" s="4" t="str">
        <f>IF(Inddata!C423="","",Inddata!C423)</f>
        <v/>
      </c>
      <c r="D408" s="4" t="str">
        <f>IF(Inddata!D423="","",Inddata!D423)</f>
        <v/>
      </c>
      <c r="E408" s="4" t="str">
        <f>IF(Inddata!E423="","",Inddata!E423)</f>
        <v/>
      </c>
      <c r="F408" s="4" t="str">
        <f>IF(Inddata!F423="","",Inddata!F423)</f>
        <v/>
      </c>
      <c r="G408" s="4">
        <f>IF(Inddata!G423="","",Inddata!G423)</f>
        <v>0</v>
      </c>
      <c r="H408" s="4" t="str">
        <f>IF(Inddata!H423&gt;0.5,Inddata!H423,"")</f>
        <v/>
      </c>
      <c r="I408" s="4" t="str">
        <f>IF(Inddata!I423="","",Inddata!I423)</f>
        <v/>
      </c>
      <c r="J408" s="4" t="str">
        <f>IF(AND(OR(I408="Motorvejsstrækning",I408="Frakørselsflettestrækning",I408="Tilkørselsflettestrækning"),Inddata!K423=""),2,IF(AND(OR(I408="Motorvejsstrækning",I408="Frakørselsflettestrækning",I408="Tilkørselsflettestrækning"),Inddata!K423&gt;0.5,Inddata!K423&lt;21),Inddata!K423,"Irrelevant"))</f>
        <v>Irrelevant</v>
      </c>
      <c r="K408" s="4" t="str">
        <f>IF(AND(OR(I408="Motorvejsstrækning",I408="Frakørselsflettestrækning",I408="Tilkørselsflettestrækning",I408="Frakørselsrampe",I408="Tilkørselsrampe"),Inddata!L423=""),3.5,IF(AND(OR(I408="Motorvejsstrækning",I408="Frakørselsflettestrækning",I408="Tilkørselsflettestrækning",I408="Frakørselsrampe",I408="Tilkørselsrampe"),Inddata!L423&gt;1.5,Inddata!L423&lt;11),Inddata!L423,"Irrelevant"))</f>
        <v>Irrelevant</v>
      </c>
      <c r="L408" s="4" t="str">
        <f>IF(AND(I408="Motorvejsstrækning",Inddata!M423=""),"Nej",IF(I408="Motorvejsstrækning",Inddata!M423,"Irrelevant"))</f>
        <v>Irrelevant</v>
      </c>
      <c r="M408" s="4" t="str">
        <f>IF(AND(L408="Ja",Inddata!N423&gt;0,Inddata!N423&lt;1.00000001),Inddata!N423,IF(OR(L408="Nej",L408="Ja"),0,"Irrelevant"))</f>
        <v>Irrelevant</v>
      </c>
      <c r="N408" s="4" t="str">
        <f>IF(AND(OR(I408="Motorvejsstrækning",I408="Frakørselsflettestrækning",I408="Tilkørselsflettestrækning"),Inddata!O423=""),3,IF(AND(OR(I408="Motorvejsstrækning",I408="Frakørselsflettestrækning",I408="Tilkørselsflettestrækning"),Inddata!O423&lt;11,Inddata!O423&gt;-0.00000001),Inddata!O423,"Irrelevant"))</f>
        <v>Irrelevant</v>
      </c>
      <c r="O408" s="4" t="str">
        <f>IF(AND(OR(I408="Motorvejsstrækning",I408="Frakørselsflettestrækning",I408="Tilkørselsflettestrækning",I408="Frakørselsrampe",I408="Tilkørselsrampe"),Inddata!P423=""),0.5,IF(AND(OR(I408="Motorvejsstrækning",I408="Frakørselsflettestrækning",I408="Tilkørselsflettestrækning",I408="Frakørselsrampe",I408="Tilkørselsrampe"),Inddata!P423&gt;-0.00000001,Inddata!P423&lt;11),Inddata!P423,"Irrelevant"))</f>
        <v>Irrelevant</v>
      </c>
      <c r="P408" s="4" t="str">
        <f>IF(AND(OR(I408="Motorvejsstrækning",I408="Frakørselsflettestrækning",I408="Tilkørselsflettestrækning"),Inddata!Q423=""),5,IF(AND(OR(I408="Motorvejsstrækning",I408="Frakørselsflettestrækning",I408="Tilkørselsflettestrækning"),Inddata!Q423&gt;-0.00000001,Inddata!Q423&lt;101),Inddata!Q423,"Irrelevant"))</f>
        <v>Irrelevant</v>
      </c>
      <c r="Q408" s="4" t="str">
        <f>IF(AND(OR(I408="Motorvejsstrækning",I408="Frakørselsflettestrækning",I408="Tilkørselsflettestrækning"),Inddata!R423=""),"Lige",IF(AND(OR(I408="Motorvejsstrækning",I408="Frakørselsflettestrækning",I408="Tilkørselsflettestrækning"),Inddata!R423&gt;10),Inddata!R423,"Irrelevant"))</f>
        <v>Irrelevant</v>
      </c>
      <c r="R408" s="4" t="str">
        <f>IF(Q408="Lige",0,IF(AND(OR(I408="Motorvejsstrækning",I408="Frakørselsflettestrækning",I408="Tilkørselsflettestrækning"),OR(Inddata!S423="",Inddata!S423&gt;(G408*1000))),G408*1000,IF(AND(OR(I408="Motorvejsstrækning",I408="Frakørselsflettestrækning",I408="Tilkørselsflettestrækning"),Inddata!S423&gt;0),Inddata!S423,"Irrelevant")))</f>
        <v>Irrelevant</v>
      </c>
      <c r="S408" s="4" t="str">
        <f>IF(AND(OR(I408="Motorvejsstrækning",I408="Frakørselsflettestrækning",I408="Tilkørselsflettestrækning"),Inddata!T423=""),"Lige",IF(AND(OR(I408="Motorvejsstrækning",I408="Frakørselsflettestrækning",I408="Tilkørselsflettestrækning"),Inddata!T423&gt;10),Inddata!T423,"Irrelevant"))</f>
        <v>Irrelevant</v>
      </c>
      <c r="T408" s="4" t="str">
        <f>IF(S408="Lige",0,IF(R408="Irrelevant","Irrelevant",IF(AND(OR(I408="Motorvejsstrækning",I408="Frakørselsflettestrækning",I408="Tilkørselsflettestrækning"),OR(Inddata!U423="",Inddata!U423&gt;(G408*1000-R408))),G408*1000-R408,IF(AND(OR(I408="Motorvejsstrækning",I408="Frakørselsflettestrækning",I408="Tilkørselsflettestrækning"),Inddata!U423&gt;0),Inddata!U423,"Irrelevant"))))</f>
        <v>Irrelevant</v>
      </c>
      <c r="U408" s="4" t="str">
        <f>IF(AND(OR(I408="Motorvejsstrækning",I408="Frakørselsflettestrækning",I408="Tilkørselsflettestrækning",I408="Frakørselsrampe",I408="Tilkørselsrampe"),Inddata!V423=""),"Nej",IF(OR(I408="Motorvejsstrækning",I408="Frakørselsflettestrækning",I408="Tilkørselsflettestrækning",I408="Frakørselsrampe",I408="Tilkørselsrampe"),Inddata!V423,"Irrelevant"))</f>
        <v>Irrelevant</v>
      </c>
      <c r="V408" s="4" t="str">
        <f>IF(W408="Lige",IF(AND(OR(I408="Frakørselsrampe",I408="Tilkørselsrampe"),Inddata!W423=""),"Lige ruderrampe",IF(OR(I408="Frakørselsrampe",I408="Tilkørselsrampe"),Inddata!W423,"Irrelevant")),"Irrelevant")</f>
        <v>Irrelevant</v>
      </c>
      <c r="W408" s="4" t="str">
        <f>IF(AND(OR(I408="Frakørselsrampe",I408="Tilkørselsrampe"),Inddata!X423=""),"Lige",IF(AND(OR(I408="Frakørselsrampe",I408="Tilkørselsrampe"),Inddata!X423&gt;10),Inddata!X423,"Irrelevant"))</f>
        <v>Irrelevant</v>
      </c>
      <c r="X408" s="4" t="str">
        <f>IF(AND(OR(I408="Frakørselsrampe",I408="Tilkørselsrampe"),OR(Inddata!Y423="",Inddata!Y423&gt;(G408*1000))),G408*1000,IF(AND(OR(I408="Frakørselsrampe",I408="Tilkørselsrampe"),Inddata!Y423&gt;0),Inddata!Y423,"Irrelevant"))</f>
        <v>Irrelevant</v>
      </c>
      <c r="Y408" s="4" t="str">
        <f>IF(AND(I408="Frakørselsrampe",Inddata!Z423=""),95,IF(AND(I408="Tilkørselsrampe",Inddata!Z423=""),45,IF(AND(OR(I408="Frakørselsrampe",I408="Tilkørselsrampe"),Inddata!Z423&gt;4,Inddata!Z423&lt;200),Inddata!Z423,"Irrelevant")))</f>
        <v>Irrelevant</v>
      </c>
      <c r="Z408" s="4" t="str">
        <f>IF(AND(OR(I408="Frakørselsrampe",I408="Tilkørselsrampe"),Inddata!AA423=""),"Lige",IF(AND(OR(I408="Frakørselsrampe",I408="Tilkørselsrampe"),Inddata!AA423&gt;10),Inddata!AA423,"Irrelevant"))</f>
        <v>Irrelevant</v>
      </c>
      <c r="AA408" s="4" t="str">
        <f>IF(X408="Irrelevant","Irrelevant",IF(AND(OR(I408="Frakørselsrampe",I408="Tilkørselsrampe"),OR(Inddata!AB423="",Inddata!AB423&gt;(G408*1000-X408))),G408*1000-X408,IF(AND(OR(I408="Frakørselsrampe",I408="Tilkørselsrampe"),Inddata!AB423&gt;0),Inddata!AB423,"Irrelevant")))</f>
        <v>Irrelevant</v>
      </c>
      <c r="AB408" s="4" t="str">
        <f>IF(AND(I408="Frakørselsrampe",Inddata!AC423=""),60,IF(AND(I408="Tilkørselsrampe",Inddata!AC423=""),80,IF(AND(OR(I408="Frakørselsrampe",I408="Tilkørselsrampe"),Inddata!AC423&gt;4,Inddata!AC423&lt;200),Inddata!AC423,"Irrelevant")))</f>
        <v>Irrelevant</v>
      </c>
      <c r="AC408" s="4" t="str">
        <f>IF(AND(OR(I408="Motorvejsstrækning",I408="Frakørselsflettestrækning",I408="Tilkørselsflettestrækning"),Inddata!AD423=""),"Nej",IF(OR(I408="Motorvejsstrækning",I408="Frakørselsflettestrækning",I408="Tilkørselsflettestrækning"),Inddata!AD423,"Irrelevant"))</f>
        <v>Irrelevant</v>
      </c>
      <c r="AD408" s="4" t="str">
        <f>IF(AND(OR(I408="Motorvejsstrækning",I408="Frakørselsflettestrækning",I408="Tilkørselsflettestrækning"),Inddata!AE423=""),"130 km/t",IF(OR(I408="Motorvejsstrækning",I408="Frakørselsflettestrækning",I408="Tilkørselsflettestrækning"),Inddata!AE423,"Irrelevant"))</f>
        <v>Irrelevant</v>
      </c>
      <c r="AE408" s="4" t="str">
        <f>IF(AND(I408="Tilkørselsflettestrækning",Inddata!AF423=""),"Nej",IF(I408="Tilkørselsflettestrækning",Inddata!AF423,"Irrelevant"))</f>
        <v>Irrelevant</v>
      </c>
      <c r="AF408" s="4" t="str">
        <f>IF(AND(AE408="Ja",Inddata!AG423&gt;0,Inddata!AG423&lt;1.00000001),Inddata!AG423,IF(OR(AE408="Nej",AE408="Ja"),0,"Irrelevant"))</f>
        <v>Irrelevant</v>
      </c>
    </row>
    <row r="409" spans="1:32" x14ac:dyDescent="0.25">
      <c r="A409" s="4" t="str">
        <f>IF(Inddata!A424="","",Inddata!A424)</f>
        <v/>
      </c>
      <c r="B409" s="4" t="str">
        <f>IF(Inddata!B424="","",Inddata!B424)</f>
        <v/>
      </c>
      <c r="C409" s="4" t="str">
        <f>IF(Inddata!C424="","",Inddata!C424)</f>
        <v/>
      </c>
      <c r="D409" s="4" t="str">
        <f>IF(Inddata!D424="","",Inddata!D424)</f>
        <v/>
      </c>
      <c r="E409" s="4" t="str">
        <f>IF(Inddata!E424="","",Inddata!E424)</f>
        <v/>
      </c>
      <c r="F409" s="4" t="str">
        <f>IF(Inddata!F424="","",Inddata!F424)</f>
        <v/>
      </c>
      <c r="G409" s="4">
        <f>IF(Inddata!G424="","",Inddata!G424)</f>
        <v>0</v>
      </c>
      <c r="H409" s="4" t="str">
        <f>IF(Inddata!H424&gt;0.5,Inddata!H424,"")</f>
        <v/>
      </c>
      <c r="I409" s="4" t="str">
        <f>IF(Inddata!I424="","",Inddata!I424)</f>
        <v/>
      </c>
      <c r="J409" s="4" t="str">
        <f>IF(AND(OR(I409="Motorvejsstrækning",I409="Frakørselsflettestrækning",I409="Tilkørselsflettestrækning"),Inddata!K424=""),2,IF(AND(OR(I409="Motorvejsstrækning",I409="Frakørselsflettestrækning",I409="Tilkørselsflettestrækning"),Inddata!K424&gt;0.5,Inddata!K424&lt;21),Inddata!K424,"Irrelevant"))</f>
        <v>Irrelevant</v>
      </c>
      <c r="K409" s="4" t="str">
        <f>IF(AND(OR(I409="Motorvejsstrækning",I409="Frakørselsflettestrækning",I409="Tilkørselsflettestrækning",I409="Frakørselsrampe",I409="Tilkørselsrampe"),Inddata!L424=""),3.5,IF(AND(OR(I409="Motorvejsstrækning",I409="Frakørselsflettestrækning",I409="Tilkørselsflettestrækning",I409="Frakørselsrampe",I409="Tilkørselsrampe"),Inddata!L424&gt;1.5,Inddata!L424&lt;11),Inddata!L424,"Irrelevant"))</f>
        <v>Irrelevant</v>
      </c>
      <c r="L409" s="4" t="str">
        <f>IF(AND(I409="Motorvejsstrækning",Inddata!M424=""),"Nej",IF(I409="Motorvejsstrækning",Inddata!M424,"Irrelevant"))</f>
        <v>Irrelevant</v>
      </c>
      <c r="M409" s="4" t="str">
        <f>IF(AND(L409="Ja",Inddata!N424&gt;0,Inddata!N424&lt;1.00000001),Inddata!N424,IF(OR(L409="Nej",L409="Ja"),0,"Irrelevant"))</f>
        <v>Irrelevant</v>
      </c>
      <c r="N409" s="4" t="str">
        <f>IF(AND(OR(I409="Motorvejsstrækning",I409="Frakørselsflettestrækning",I409="Tilkørselsflettestrækning"),Inddata!O424=""),3,IF(AND(OR(I409="Motorvejsstrækning",I409="Frakørselsflettestrækning",I409="Tilkørselsflettestrækning"),Inddata!O424&lt;11,Inddata!O424&gt;-0.00000001),Inddata!O424,"Irrelevant"))</f>
        <v>Irrelevant</v>
      </c>
      <c r="O409" s="4" t="str">
        <f>IF(AND(OR(I409="Motorvejsstrækning",I409="Frakørselsflettestrækning",I409="Tilkørselsflettestrækning",I409="Frakørselsrampe",I409="Tilkørselsrampe"),Inddata!P424=""),0.5,IF(AND(OR(I409="Motorvejsstrækning",I409="Frakørselsflettestrækning",I409="Tilkørselsflettestrækning",I409="Frakørselsrampe",I409="Tilkørselsrampe"),Inddata!P424&gt;-0.00000001,Inddata!P424&lt;11),Inddata!P424,"Irrelevant"))</f>
        <v>Irrelevant</v>
      </c>
      <c r="P409" s="4" t="str">
        <f>IF(AND(OR(I409="Motorvejsstrækning",I409="Frakørselsflettestrækning",I409="Tilkørselsflettestrækning"),Inddata!Q424=""),5,IF(AND(OR(I409="Motorvejsstrækning",I409="Frakørselsflettestrækning",I409="Tilkørselsflettestrækning"),Inddata!Q424&gt;-0.00000001,Inddata!Q424&lt;101),Inddata!Q424,"Irrelevant"))</f>
        <v>Irrelevant</v>
      </c>
      <c r="Q409" s="4" t="str">
        <f>IF(AND(OR(I409="Motorvejsstrækning",I409="Frakørselsflettestrækning",I409="Tilkørselsflettestrækning"),Inddata!R424=""),"Lige",IF(AND(OR(I409="Motorvejsstrækning",I409="Frakørselsflettestrækning",I409="Tilkørselsflettestrækning"),Inddata!R424&gt;10),Inddata!R424,"Irrelevant"))</f>
        <v>Irrelevant</v>
      </c>
      <c r="R409" s="4" t="str">
        <f>IF(Q409="Lige",0,IF(AND(OR(I409="Motorvejsstrækning",I409="Frakørselsflettestrækning",I409="Tilkørselsflettestrækning"),OR(Inddata!S424="",Inddata!S424&gt;(G409*1000))),G409*1000,IF(AND(OR(I409="Motorvejsstrækning",I409="Frakørselsflettestrækning",I409="Tilkørselsflettestrækning"),Inddata!S424&gt;0),Inddata!S424,"Irrelevant")))</f>
        <v>Irrelevant</v>
      </c>
      <c r="S409" s="4" t="str">
        <f>IF(AND(OR(I409="Motorvejsstrækning",I409="Frakørselsflettestrækning",I409="Tilkørselsflettestrækning"),Inddata!T424=""),"Lige",IF(AND(OR(I409="Motorvejsstrækning",I409="Frakørselsflettestrækning",I409="Tilkørselsflettestrækning"),Inddata!T424&gt;10),Inddata!T424,"Irrelevant"))</f>
        <v>Irrelevant</v>
      </c>
      <c r="T409" s="4" t="str">
        <f>IF(S409="Lige",0,IF(R409="Irrelevant","Irrelevant",IF(AND(OR(I409="Motorvejsstrækning",I409="Frakørselsflettestrækning",I409="Tilkørselsflettestrækning"),OR(Inddata!U424="",Inddata!U424&gt;(G409*1000-R409))),G409*1000-R409,IF(AND(OR(I409="Motorvejsstrækning",I409="Frakørselsflettestrækning",I409="Tilkørselsflettestrækning"),Inddata!U424&gt;0),Inddata!U424,"Irrelevant"))))</f>
        <v>Irrelevant</v>
      </c>
      <c r="U409" s="4" t="str">
        <f>IF(AND(OR(I409="Motorvejsstrækning",I409="Frakørselsflettestrækning",I409="Tilkørselsflettestrækning",I409="Frakørselsrampe",I409="Tilkørselsrampe"),Inddata!V424=""),"Nej",IF(OR(I409="Motorvejsstrækning",I409="Frakørselsflettestrækning",I409="Tilkørselsflettestrækning",I409="Frakørselsrampe",I409="Tilkørselsrampe"),Inddata!V424,"Irrelevant"))</f>
        <v>Irrelevant</v>
      </c>
      <c r="V409" s="4" t="str">
        <f>IF(W409="Lige",IF(AND(OR(I409="Frakørselsrampe",I409="Tilkørselsrampe"),Inddata!W424=""),"Lige ruderrampe",IF(OR(I409="Frakørselsrampe",I409="Tilkørselsrampe"),Inddata!W424,"Irrelevant")),"Irrelevant")</f>
        <v>Irrelevant</v>
      </c>
      <c r="W409" s="4" t="str">
        <f>IF(AND(OR(I409="Frakørselsrampe",I409="Tilkørselsrampe"),Inddata!X424=""),"Lige",IF(AND(OR(I409="Frakørselsrampe",I409="Tilkørselsrampe"),Inddata!X424&gt;10),Inddata!X424,"Irrelevant"))</f>
        <v>Irrelevant</v>
      </c>
      <c r="X409" s="4" t="str">
        <f>IF(AND(OR(I409="Frakørselsrampe",I409="Tilkørselsrampe"),OR(Inddata!Y424="",Inddata!Y424&gt;(G409*1000))),G409*1000,IF(AND(OR(I409="Frakørselsrampe",I409="Tilkørselsrampe"),Inddata!Y424&gt;0),Inddata!Y424,"Irrelevant"))</f>
        <v>Irrelevant</v>
      </c>
      <c r="Y409" s="4" t="str">
        <f>IF(AND(I409="Frakørselsrampe",Inddata!Z424=""),95,IF(AND(I409="Tilkørselsrampe",Inddata!Z424=""),45,IF(AND(OR(I409="Frakørselsrampe",I409="Tilkørselsrampe"),Inddata!Z424&gt;4,Inddata!Z424&lt;200),Inddata!Z424,"Irrelevant")))</f>
        <v>Irrelevant</v>
      </c>
      <c r="Z409" s="4" t="str">
        <f>IF(AND(OR(I409="Frakørselsrampe",I409="Tilkørselsrampe"),Inddata!AA424=""),"Lige",IF(AND(OR(I409="Frakørselsrampe",I409="Tilkørselsrampe"),Inddata!AA424&gt;10),Inddata!AA424,"Irrelevant"))</f>
        <v>Irrelevant</v>
      </c>
      <c r="AA409" s="4" t="str">
        <f>IF(X409="Irrelevant","Irrelevant",IF(AND(OR(I409="Frakørselsrampe",I409="Tilkørselsrampe"),OR(Inddata!AB424="",Inddata!AB424&gt;(G409*1000-X409))),G409*1000-X409,IF(AND(OR(I409="Frakørselsrampe",I409="Tilkørselsrampe"),Inddata!AB424&gt;0),Inddata!AB424,"Irrelevant")))</f>
        <v>Irrelevant</v>
      </c>
      <c r="AB409" s="4" t="str">
        <f>IF(AND(I409="Frakørselsrampe",Inddata!AC424=""),60,IF(AND(I409="Tilkørselsrampe",Inddata!AC424=""),80,IF(AND(OR(I409="Frakørselsrampe",I409="Tilkørselsrampe"),Inddata!AC424&gt;4,Inddata!AC424&lt;200),Inddata!AC424,"Irrelevant")))</f>
        <v>Irrelevant</v>
      </c>
      <c r="AC409" s="4" t="str">
        <f>IF(AND(OR(I409="Motorvejsstrækning",I409="Frakørselsflettestrækning",I409="Tilkørselsflettestrækning"),Inddata!AD424=""),"Nej",IF(OR(I409="Motorvejsstrækning",I409="Frakørselsflettestrækning",I409="Tilkørselsflettestrækning"),Inddata!AD424,"Irrelevant"))</f>
        <v>Irrelevant</v>
      </c>
      <c r="AD409" s="4" t="str">
        <f>IF(AND(OR(I409="Motorvejsstrækning",I409="Frakørselsflettestrækning",I409="Tilkørselsflettestrækning"),Inddata!AE424=""),"130 km/t",IF(OR(I409="Motorvejsstrækning",I409="Frakørselsflettestrækning",I409="Tilkørselsflettestrækning"),Inddata!AE424,"Irrelevant"))</f>
        <v>Irrelevant</v>
      </c>
      <c r="AE409" s="4" t="str">
        <f>IF(AND(I409="Tilkørselsflettestrækning",Inddata!AF424=""),"Nej",IF(I409="Tilkørselsflettestrækning",Inddata!AF424,"Irrelevant"))</f>
        <v>Irrelevant</v>
      </c>
      <c r="AF409" s="4" t="str">
        <f>IF(AND(AE409="Ja",Inddata!AG424&gt;0,Inddata!AG424&lt;1.00000001),Inddata!AG424,IF(OR(AE409="Nej",AE409="Ja"),0,"Irrelevant"))</f>
        <v>Irrelevant</v>
      </c>
    </row>
    <row r="410" spans="1:32" x14ac:dyDescent="0.25">
      <c r="A410" s="4" t="str">
        <f>IF(Inddata!A425="","",Inddata!A425)</f>
        <v/>
      </c>
      <c r="B410" s="4" t="str">
        <f>IF(Inddata!B425="","",Inddata!B425)</f>
        <v/>
      </c>
      <c r="C410" s="4" t="str">
        <f>IF(Inddata!C425="","",Inddata!C425)</f>
        <v/>
      </c>
      <c r="D410" s="4" t="str">
        <f>IF(Inddata!D425="","",Inddata!D425)</f>
        <v/>
      </c>
      <c r="E410" s="4" t="str">
        <f>IF(Inddata!E425="","",Inddata!E425)</f>
        <v/>
      </c>
      <c r="F410" s="4" t="str">
        <f>IF(Inddata!F425="","",Inddata!F425)</f>
        <v/>
      </c>
      <c r="G410" s="4">
        <f>IF(Inddata!G425="","",Inddata!G425)</f>
        <v>0</v>
      </c>
      <c r="H410" s="4" t="str">
        <f>IF(Inddata!H425&gt;0.5,Inddata!H425,"")</f>
        <v/>
      </c>
      <c r="I410" s="4" t="str">
        <f>IF(Inddata!I425="","",Inddata!I425)</f>
        <v/>
      </c>
      <c r="J410" s="4" t="str">
        <f>IF(AND(OR(I410="Motorvejsstrækning",I410="Frakørselsflettestrækning",I410="Tilkørselsflettestrækning"),Inddata!K425=""),2,IF(AND(OR(I410="Motorvejsstrækning",I410="Frakørselsflettestrækning",I410="Tilkørselsflettestrækning"),Inddata!K425&gt;0.5,Inddata!K425&lt;21),Inddata!K425,"Irrelevant"))</f>
        <v>Irrelevant</v>
      </c>
      <c r="K410" s="4" t="str">
        <f>IF(AND(OR(I410="Motorvejsstrækning",I410="Frakørselsflettestrækning",I410="Tilkørselsflettestrækning",I410="Frakørselsrampe",I410="Tilkørselsrampe"),Inddata!L425=""),3.5,IF(AND(OR(I410="Motorvejsstrækning",I410="Frakørselsflettestrækning",I410="Tilkørselsflettestrækning",I410="Frakørselsrampe",I410="Tilkørselsrampe"),Inddata!L425&gt;1.5,Inddata!L425&lt;11),Inddata!L425,"Irrelevant"))</f>
        <v>Irrelevant</v>
      </c>
      <c r="L410" s="4" t="str">
        <f>IF(AND(I410="Motorvejsstrækning",Inddata!M425=""),"Nej",IF(I410="Motorvejsstrækning",Inddata!M425,"Irrelevant"))</f>
        <v>Irrelevant</v>
      </c>
      <c r="M410" s="4" t="str">
        <f>IF(AND(L410="Ja",Inddata!N425&gt;0,Inddata!N425&lt;1.00000001),Inddata!N425,IF(OR(L410="Nej",L410="Ja"),0,"Irrelevant"))</f>
        <v>Irrelevant</v>
      </c>
      <c r="N410" s="4" t="str">
        <f>IF(AND(OR(I410="Motorvejsstrækning",I410="Frakørselsflettestrækning",I410="Tilkørselsflettestrækning"),Inddata!O425=""),3,IF(AND(OR(I410="Motorvejsstrækning",I410="Frakørselsflettestrækning",I410="Tilkørselsflettestrækning"),Inddata!O425&lt;11,Inddata!O425&gt;-0.00000001),Inddata!O425,"Irrelevant"))</f>
        <v>Irrelevant</v>
      </c>
      <c r="O410" s="4" t="str">
        <f>IF(AND(OR(I410="Motorvejsstrækning",I410="Frakørselsflettestrækning",I410="Tilkørselsflettestrækning",I410="Frakørselsrampe",I410="Tilkørselsrampe"),Inddata!P425=""),0.5,IF(AND(OR(I410="Motorvejsstrækning",I410="Frakørselsflettestrækning",I410="Tilkørselsflettestrækning",I410="Frakørselsrampe",I410="Tilkørselsrampe"),Inddata!P425&gt;-0.00000001,Inddata!P425&lt;11),Inddata!P425,"Irrelevant"))</f>
        <v>Irrelevant</v>
      </c>
      <c r="P410" s="4" t="str">
        <f>IF(AND(OR(I410="Motorvejsstrækning",I410="Frakørselsflettestrækning",I410="Tilkørselsflettestrækning"),Inddata!Q425=""),5,IF(AND(OR(I410="Motorvejsstrækning",I410="Frakørselsflettestrækning",I410="Tilkørselsflettestrækning"),Inddata!Q425&gt;-0.00000001,Inddata!Q425&lt;101),Inddata!Q425,"Irrelevant"))</f>
        <v>Irrelevant</v>
      </c>
      <c r="Q410" s="4" t="str">
        <f>IF(AND(OR(I410="Motorvejsstrækning",I410="Frakørselsflettestrækning",I410="Tilkørselsflettestrækning"),Inddata!R425=""),"Lige",IF(AND(OR(I410="Motorvejsstrækning",I410="Frakørselsflettestrækning",I410="Tilkørselsflettestrækning"),Inddata!R425&gt;10),Inddata!R425,"Irrelevant"))</f>
        <v>Irrelevant</v>
      </c>
      <c r="R410" s="4" t="str">
        <f>IF(Q410="Lige",0,IF(AND(OR(I410="Motorvejsstrækning",I410="Frakørselsflettestrækning",I410="Tilkørselsflettestrækning"),OR(Inddata!S425="",Inddata!S425&gt;(G410*1000))),G410*1000,IF(AND(OR(I410="Motorvejsstrækning",I410="Frakørselsflettestrækning",I410="Tilkørselsflettestrækning"),Inddata!S425&gt;0),Inddata!S425,"Irrelevant")))</f>
        <v>Irrelevant</v>
      </c>
      <c r="S410" s="4" t="str">
        <f>IF(AND(OR(I410="Motorvejsstrækning",I410="Frakørselsflettestrækning",I410="Tilkørselsflettestrækning"),Inddata!T425=""),"Lige",IF(AND(OR(I410="Motorvejsstrækning",I410="Frakørselsflettestrækning",I410="Tilkørselsflettestrækning"),Inddata!T425&gt;10),Inddata!T425,"Irrelevant"))</f>
        <v>Irrelevant</v>
      </c>
      <c r="T410" s="4" t="str">
        <f>IF(S410="Lige",0,IF(R410="Irrelevant","Irrelevant",IF(AND(OR(I410="Motorvejsstrækning",I410="Frakørselsflettestrækning",I410="Tilkørselsflettestrækning"),OR(Inddata!U425="",Inddata!U425&gt;(G410*1000-R410))),G410*1000-R410,IF(AND(OR(I410="Motorvejsstrækning",I410="Frakørselsflettestrækning",I410="Tilkørselsflettestrækning"),Inddata!U425&gt;0),Inddata!U425,"Irrelevant"))))</f>
        <v>Irrelevant</v>
      </c>
      <c r="U410" s="4" t="str">
        <f>IF(AND(OR(I410="Motorvejsstrækning",I410="Frakørselsflettestrækning",I410="Tilkørselsflettestrækning",I410="Frakørselsrampe",I410="Tilkørselsrampe"),Inddata!V425=""),"Nej",IF(OR(I410="Motorvejsstrækning",I410="Frakørselsflettestrækning",I410="Tilkørselsflettestrækning",I410="Frakørselsrampe",I410="Tilkørselsrampe"),Inddata!V425,"Irrelevant"))</f>
        <v>Irrelevant</v>
      </c>
      <c r="V410" s="4" t="str">
        <f>IF(W410="Lige",IF(AND(OR(I410="Frakørselsrampe",I410="Tilkørselsrampe"),Inddata!W425=""),"Lige ruderrampe",IF(OR(I410="Frakørselsrampe",I410="Tilkørselsrampe"),Inddata!W425,"Irrelevant")),"Irrelevant")</f>
        <v>Irrelevant</v>
      </c>
      <c r="W410" s="4" t="str">
        <f>IF(AND(OR(I410="Frakørselsrampe",I410="Tilkørselsrampe"),Inddata!X425=""),"Lige",IF(AND(OR(I410="Frakørselsrampe",I410="Tilkørselsrampe"),Inddata!X425&gt;10),Inddata!X425,"Irrelevant"))</f>
        <v>Irrelevant</v>
      </c>
      <c r="X410" s="4" t="str">
        <f>IF(AND(OR(I410="Frakørselsrampe",I410="Tilkørselsrampe"),OR(Inddata!Y425="",Inddata!Y425&gt;(G410*1000))),G410*1000,IF(AND(OR(I410="Frakørselsrampe",I410="Tilkørselsrampe"),Inddata!Y425&gt;0),Inddata!Y425,"Irrelevant"))</f>
        <v>Irrelevant</v>
      </c>
      <c r="Y410" s="4" t="str">
        <f>IF(AND(I410="Frakørselsrampe",Inddata!Z425=""),95,IF(AND(I410="Tilkørselsrampe",Inddata!Z425=""),45,IF(AND(OR(I410="Frakørselsrampe",I410="Tilkørselsrampe"),Inddata!Z425&gt;4,Inddata!Z425&lt;200),Inddata!Z425,"Irrelevant")))</f>
        <v>Irrelevant</v>
      </c>
      <c r="Z410" s="4" t="str">
        <f>IF(AND(OR(I410="Frakørselsrampe",I410="Tilkørselsrampe"),Inddata!AA425=""),"Lige",IF(AND(OR(I410="Frakørselsrampe",I410="Tilkørselsrampe"),Inddata!AA425&gt;10),Inddata!AA425,"Irrelevant"))</f>
        <v>Irrelevant</v>
      </c>
      <c r="AA410" s="4" t="str">
        <f>IF(X410="Irrelevant","Irrelevant",IF(AND(OR(I410="Frakørselsrampe",I410="Tilkørselsrampe"),OR(Inddata!AB425="",Inddata!AB425&gt;(G410*1000-X410))),G410*1000-X410,IF(AND(OR(I410="Frakørselsrampe",I410="Tilkørselsrampe"),Inddata!AB425&gt;0),Inddata!AB425,"Irrelevant")))</f>
        <v>Irrelevant</v>
      </c>
      <c r="AB410" s="4" t="str">
        <f>IF(AND(I410="Frakørselsrampe",Inddata!AC425=""),60,IF(AND(I410="Tilkørselsrampe",Inddata!AC425=""),80,IF(AND(OR(I410="Frakørselsrampe",I410="Tilkørselsrampe"),Inddata!AC425&gt;4,Inddata!AC425&lt;200),Inddata!AC425,"Irrelevant")))</f>
        <v>Irrelevant</v>
      </c>
      <c r="AC410" s="4" t="str">
        <f>IF(AND(OR(I410="Motorvejsstrækning",I410="Frakørselsflettestrækning",I410="Tilkørselsflettestrækning"),Inddata!AD425=""),"Nej",IF(OR(I410="Motorvejsstrækning",I410="Frakørselsflettestrækning",I410="Tilkørselsflettestrækning"),Inddata!AD425,"Irrelevant"))</f>
        <v>Irrelevant</v>
      </c>
      <c r="AD410" s="4" t="str">
        <f>IF(AND(OR(I410="Motorvejsstrækning",I410="Frakørselsflettestrækning",I410="Tilkørselsflettestrækning"),Inddata!AE425=""),"130 km/t",IF(OR(I410="Motorvejsstrækning",I410="Frakørselsflettestrækning",I410="Tilkørselsflettestrækning"),Inddata!AE425,"Irrelevant"))</f>
        <v>Irrelevant</v>
      </c>
      <c r="AE410" s="4" t="str">
        <f>IF(AND(I410="Tilkørselsflettestrækning",Inddata!AF425=""),"Nej",IF(I410="Tilkørselsflettestrækning",Inddata!AF425,"Irrelevant"))</f>
        <v>Irrelevant</v>
      </c>
      <c r="AF410" s="4" t="str">
        <f>IF(AND(AE410="Ja",Inddata!AG425&gt;0,Inddata!AG425&lt;1.00000001),Inddata!AG425,IF(OR(AE410="Nej",AE410="Ja"),0,"Irrelevant"))</f>
        <v>Irrelevant</v>
      </c>
    </row>
    <row r="411" spans="1:32" x14ac:dyDescent="0.25">
      <c r="A411" s="4" t="str">
        <f>IF(Inddata!A426="","",Inddata!A426)</f>
        <v/>
      </c>
      <c r="B411" s="4" t="str">
        <f>IF(Inddata!B426="","",Inddata!B426)</f>
        <v/>
      </c>
      <c r="C411" s="4" t="str">
        <f>IF(Inddata!C426="","",Inddata!C426)</f>
        <v/>
      </c>
      <c r="D411" s="4" t="str">
        <f>IF(Inddata!D426="","",Inddata!D426)</f>
        <v/>
      </c>
      <c r="E411" s="4" t="str">
        <f>IF(Inddata!E426="","",Inddata!E426)</f>
        <v/>
      </c>
      <c r="F411" s="4" t="str">
        <f>IF(Inddata!F426="","",Inddata!F426)</f>
        <v/>
      </c>
      <c r="G411" s="4">
        <f>IF(Inddata!G426="","",Inddata!G426)</f>
        <v>0</v>
      </c>
      <c r="H411" s="4" t="str">
        <f>IF(Inddata!H426&gt;0.5,Inddata!H426,"")</f>
        <v/>
      </c>
      <c r="I411" s="4" t="str">
        <f>IF(Inddata!I426="","",Inddata!I426)</f>
        <v/>
      </c>
      <c r="J411" s="4" t="str">
        <f>IF(AND(OR(I411="Motorvejsstrækning",I411="Frakørselsflettestrækning",I411="Tilkørselsflettestrækning"),Inddata!K426=""),2,IF(AND(OR(I411="Motorvejsstrækning",I411="Frakørselsflettestrækning",I411="Tilkørselsflettestrækning"),Inddata!K426&gt;0.5,Inddata!K426&lt;21),Inddata!K426,"Irrelevant"))</f>
        <v>Irrelevant</v>
      </c>
      <c r="K411" s="4" t="str">
        <f>IF(AND(OR(I411="Motorvejsstrækning",I411="Frakørselsflettestrækning",I411="Tilkørselsflettestrækning",I411="Frakørselsrampe",I411="Tilkørselsrampe"),Inddata!L426=""),3.5,IF(AND(OR(I411="Motorvejsstrækning",I411="Frakørselsflettestrækning",I411="Tilkørselsflettestrækning",I411="Frakørselsrampe",I411="Tilkørselsrampe"),Inddata!L426&gt;1.5,Inddata!L426&lt;11),Inddata!L426,"Irrelevant"))</f>
        <v>Irrelevant</v>
      </c>
      <c r="L411" s="4" t="str">
        <f>IF(AND(I411="Motorvejsstrækning",Inddata!M426=""),"Nej",IF(I411="Motorvejsstrækning",Inddata!M426,"Irrelevant"))</f>
        <v>Irrelevant</v>
      </c>
      <c r="M411" s="4" t="str">
        <f>IF(AND(L411="Ja",Inddata!N426&gt;0,Inddata!N426&lt;1.00000001),Inddata!N426,IF(OR(L411="Nej",L411="Ja"),0,"Irrelevant"))</f>
        <v>Irrelevant</v>
      </c>
      <c r="N411" s="4" t="str">
        <f>IF(AND(OR(I411="Motorvejsstrækning",I411="Frakørselsflettestrækning",I411="Tilkørselsflettestrækning"),Inddata!O426=""),3,IF(AND(OR(I411="Motorvejsstrækning",I411="Frakørselsflettestrækning",I411="Tilkørselsflettestrækning"),Inddata!O426&lt;11,Inddata!O426&gt;-0.00000001),Inddata!O426,"Irrelevant"))</f>
        <v>Irrelevant</v>
      </c>
      <c r="O411" s="4" t="str">
        <f>IF(AND(OR(I411="Motorvejsstrækning",I411="Frakørselsflettestrækning",I411="Tilkørselsflettestrækning",I411="Frakørselsrampe",I411="Tilkørselsrampe"),Inddata!P426=""),0.5,IF(AND(OR(I411="Motorvejsstrækning",I411="Frakørselsflettestrækning",I411="Tilkørselsflettestrækning",I411="Frakørselsrampe",I411="Tilkørselsrampe"),Inddata!P426&gt;-0.00000001,Inddata!P426&lt;11),Inddata!P426,"Irrelevant"))</f>
        <v>Irrelevant</v>
      </c>
      <c r="P411" s="4" t="str">
        <f>IF(AND(OR(I411="Motorvejsstrækning",I411="Frakørselsflettestrækning",I411="Tilkørselsflettestrækning"),Inddata!Q426=""),5,IF(AND(OR(I411="Motorvejsstrækning",I411="Frakørselsflettestrækning",I411="Tilkørselsflettestrækning"),Inddata!Q426&gt;-0.00000001,Inddata!Q426&lt;101),Inddata!Q426,"Irrelevant"))</f>
        <v>Irrelevant</v>
      </c>
      <c r="Q411" s="4" t="str">
        <f>IF(AND(OR(I411="Motorvejsstrækning",I411="Frakørselsflettestrækning",I411="Tilkørselsflettestrækning"),Inddata!R426=""),"Lige",IF(AND(OR(I411="Motorvejsstrækning",I411="Frakørselsflettestrækning",I411="Tilkørselsflettestrækning"),Inddata!R426&gt;10),Inddata!R426,"Irrelevant"))</f>
        <v>Irrelevant</v>
      </c>
      <c r="R411" s="4" t="str">
        <f>IF(Q411="Lige",0,IF(AND(OR(I411="Motorvejsstrækning",I411="Frakørselsflettestrækning",I411="Tilkørselsflettestrækning"),OR(Inddata!S426="",Inddata!S426&gt;(G411*1000))),G411*1000,IF(AND(OR(I411="Motorvejsstrækning",I411="Frakørselsflettestrækning",I411="Tilkørselsflettestrækning"),Inddata!S426&gt;0),Inddata!S426,"Irrelevant")))</f>
        <v>Irrelevant</v>
      </c>
      <c r="S411" s="4" t="str">
        <f>IF(AND(OR(I411="Motorvejsstrækning",I411="Frakørselsflettestrækning",I411="Tilkørselsflettestrækning"),Inddata!T426=""),"Lige",IF(AND(OR(I411="Motorvejsstrækning",I411="Frakørselsflettestrækning",I411="Tilkørselsflettestrækning"),Inddata!T426&gt;10),Inddata!T426,"Irrelevant"))</f>
        <v>Irrelevant</v>
      </c>
      <c r="T411" s="4" t="str">
        <f>IF(S411="Lige",0,IF(R411="Irrelevant","Irrelevant",IF(AND(OR(I411="Motorvejsstrækning",I411="Frakørselsflettestrækning",I411="Tilkørselsflettestrækning"),OR(Inddata!U426="",Inddata!U426&gt;(G411*1000-R411))),G411*1000-R411,IF(AND(OR(I411="Motorvejsstrækning",I411="Frakørselsflettestrækning",I411="Tilkørselsflettestrækning"),Inddata!U426&gt;0),Inddata!U426,"Irrelevant"))))</f>
        <v>Irrelevant</v>
      </c>
      <c r="U411" s="4" t="str">
        <f>IF(AND(OR(I411="Motorvejsstrækning",I411="Frakørselsflettestrækning",I411="Tilkørselsflettestrækning",I411="Frakørselsrampe",I411="Tilkørselsrampe"),Inddata!V426=""),"Nej",IF(OR(I411="Motorvejsstrækning",I411="Frakørselsflettestrækning",I411="Tilkørselsflettestrækning",I411="Frakørselsrampe",I411="Tilkørselsrampe"),Inddata!V426,"Irrelevant"))</f>
        <v>Irrelevant</v>
      </c>
      <c r="V411" s="4" t="str">
        <f>IF(W411="Lige",IF(AND(OR(I411="Frakørselsrampe",I411="Tilkørselsrampe"),Inddata!W426=""),"Lige ruderrampe",IF(OR(I411="Frakørselsrampe",I411="Tilkørselsrampe"),Inddata!W426,"Irrelevant")),"Irrelevant")</f>
        <v>Irrelevant</v>
      </c>
      <c r="W411" s="4" t="str">
        <f>IF(AND(OR(I411="Frakørselsrampe",I411="Tilkørselsrampe"),Inddata!X426=""),"Lige",IF(AND(OR(I411="Frakørselsrampe",I411="Tilkørselsrampe"),Inddata!X426&gt;10),Inddata!X426,"Irrelevant"))</f>
        <v>Irrelevant</v>
      </c>
      <c r="X411" s="4" t="str">
        <f>IF(AND(OR(I411="Frakørselsrampe",I411="Tilkørselsrampe"),OR(Inddata!Y426="",Inddata!Y426&gt;(G411*1000))),G411*1000,IF(AND(OR(I411="Frakørselsrampe",I411="Tilkørselsrampe"),Inddata!Y426&gt;0),Inddata!Y426,"Irrelevant"))</f>
        <v>Irrelevant</v>
      </c>
      <c r="Y411" s="4" t="str">
        <f>IF(AND(I411="Frakørselsrampe",Inddata!Z426=""),95,IF(AND(I411="Tilkørselsrampe",Inddata!Z426=""),45,IF(AND(OR(I411="Frakørselsrampe",I411="Tilkørselsrampe"),Inddata!Z426&gt;4,Inddata!Z426&lt;200),Inddata!Z426,"Irrelevant")))</f>
        <v>Irrelevant</v>
      </c>
      <c r="Z411" s="4" t="str">
        <f>IF(AND(OR(I411="Frakørselsrampe",I411="Tilkørselsrampe"),Inddata!AA426=""),"Lige",IF(AND(OR(I411="Frakørselsrampe",I411="Tilkørselsrampe"),Inddata!AA426&gt;10),Inddata!AA426,"Irrelevant"))</f>
        <v>Irrelevant</v>
      </c>
      <c r="AA411" s="4" t="str">
        <f>IF(X411="Irrelevant","Irrelevant",IF(AND(OR(I411="Frakørselsrampe",I411="Tilkørselsrampe"),OR(Inddata!AB426="",Inddata!AB426&gt;(G411*1000-X411))),G411*1000-X411,IF(AND(OR(I411="Frakørselsrampe",I411="Tilkørselsrampe"),Inddata!AB426&gt;0),Inddata!AB426,"Irrelevant")))</f>
        <v>Irrelevant</v>
      </c>
      <c r="AB411" s="4" t="str">
        <f>IF(AND(I411="Frakørselsrampe",Inddata!AC426=""),60,IF(AND(I411="Tilkørselsrampe",Inddata!AC426=""),80,IF(AND(OR(I411="Frakørselsrampe",I411="Tilkørselsrampe"),Inddata!AC426&gt;4,Inddata!AC426&lt;200),Inddata!AC426,"Irrelevant")))</f>
        <v>Irrelevant</v>
      </c>
      <c r="AC411" s="4" t="str">
        <f>IF(AND(OR(I411="Motorvejsstrækning",I411="Frakørselsflettestrækning",I411="Tilkørselsflettestrækning"),Inddata!AD426=""),"Nej",IF(OR(I411="Motorvejsstrækning",I411="Frakørselsflettestrækning",I411="Tilkørselsflettestrækning"),Inddata!AD426,"Irrelevant"))</f>
        <v>Irrelevant</v>
      </c>
      <c r="AD411" s="4" t="str">
        <f>IF(AND(OR(I411="Motorvejsstrækning",I411="Frakørselsflettestrækning",I411="Tilkørselsflettestrækning"),Inddata!AE426=""),"130 km/t",IF(OR(I411="Motorvejsstrækning",I411="Frakørselsflettestrækning",I411="Tilkørselsflettestrækning"),Inddata!AE426,"Irrelevant"))</f>
        <v>Irrelevant</v>
      </c>
      <c r="AE411" s="4" t="str">
        <f>IF(AND(I411="Tilkørselsflettestrækning",Inddata!AF426=""),"Nej",IF(I411="Tilkørselsflettestrækning",Inddata!AF426,"Irrelevant"))</f>
        <v>Irrelevant</v>
      </c>
      <c r="AF411" s="4" t="str">
        <f>IF(AND(AE411="Ja",Inddata!AG426&gt;0,Inddata!AG426&lt;1.00000001),Inddata!AG426,IF(OR(AE411="Nej",AE411="Ja"),0,"Irrelevant"))</f>
        <v>Irrelevant</v>
      </c>
    </row>
    <row r="412" spans="1:32" x14ac:dyDescent="0.25">
      <c r="A412" s="4" t="str">
        <f>IF(Inddata!A427="","",Inddata!A427)</f>
        <v/>
      </c>
      <c r="B412" s="4" t="str">
        <f>IF(Inddata!B427="","",Inddata!B427)</f>
        <v/>
      </c>
      <c r="C412" s="4" t="str">
        <f>IF(Inddata!C427="","",Inddata!C427)</f>
        <v/>
      </c>
      <c r="D412" s="4" t="str">
        <f>IF(Inddata!D427="","",Inddata!D427)</f>
        <v/>
      </c>
      <c r="E412" s="4" t="str">
        <f>IF(Inddata!E427="","",Inddata!E427)</f>
        <v/>
      </c>
      <c r="F412" s="4" t="str">
        <f>IF(Inddata!F427="","",Inddata!F427)</f>
        <v/>
      </c>
      <c r="G412" s="4">
        <f>IF(Inddata!G427="","",Inddata!G427)</f>
        <v>0</v>
      </c>
      <c r="H412" s="4" t="str">
        <f>IF(Inddata!H427&gt;0.5,Inddata!H427,"")</f>
        <v/>
      </c>
      <c r="I412" s="4" t="str">
        <f>IF(Inddata!I427="","",Inddata!I427)</f>
        <v/>
      </c>
      <c r="J412" s="4" t="str">
        <f>IF(AND(OR(I412="Motorvejsstrækning",I412="Frakørselsflettestrækning",I412="Tilkørselsflettestrækning"),Inddata!K427=""),2,IF(AND(OR(I412="Motorvejsstrækning",I412="Frakørselsflettestrækning",I412="Tilkørselsflettestrækning"),Inddata!K427&gt;0.5,Inddata!K427&lt;21),Inddata!K427,"Irrelevant"))</f>
        <v>Irrelevant</v>
      </c>
      <c r="K412" s="4" t="str">
        <f>IF(AND(OR(I412="Motorvejsstrækning",I412="Frakørselsflettestrækning",I412="Tilkørselsflettestrækning",I412="Frakørselsrampe",I412="Tilkørselsrampe"),Inddata!L427=""),3.5,IF(AND(OR(I412="Motorvejsstrækning",I412="Frakørselsflettestrækning",I412="Tilkørselsflettestrækning",I412="Frakørselsrampe",I412="Tilkørselsrampe"),Inddata!L427&gt;1.5,Inddata!L427&lt;11),Inddata!L427,"Irrelevant"))</f>
        <v>Irrelevant</v>
      </c>
      <c r="L412" s="4" t="str">
        <f>IF(AND(I412="Motorvejsstrækning",Inddata!M427=""),"Nej",IF(I412="Motorvejsstrækning",Inddata!M427,"Irrelevant"))</f>
        <v>Irrelevant</v>
      </c>
      <c r="M412" s="4" t="str">
        <f>IF(AND(L412="Ja",Inddata!N427&gt;0,Inddata!N427&lt;1.00000001),Inddata!N427,IF(OR(L412="Nej",L412="Ja"),0,"Irrelevant"))</f>
        <v>Irrelevant</v>
      </c>
      <c r="N412" s="4" t="str">
        <f>IF(AND(OR(I412="Motorvejsstrækning",I412="Frakørselsflettestrækning",I412="Tilkørselsflettestrækning"),Inddata!O427=""),3,IF(AND(OR(I412="Motorvejsstrækning",I412="Frakørselsflettestrækning",I412="Tilkørselsflettestrækning"),Inddata!O427&lt;11,Inddata!O427&gt;-0.00000001),Inddata!O427,"Irrelevant"))</f>
        <v>Irrelevant</v>
      </c>
      <c r="O412" s="4" t="str">
        <f>IF(AND(OR(I412="Motorvejsstrækning",I412="Frakørselsflettestrækning",I412="Tilkørselsflettestrækning",I412="Frakørselsrampe",I412="Tilkørselsrampe"),Inddata!P427=""),0.5,IF(AND(OR(I412="Motorvejsstrækning",I412="Frakørselsflettestrækning",I412="Tilkørselsflettestrækning",I412="Frakørselsrampe",I412="Tilkørselsrampe"),Inddata!P427&gt;-0.00000001,Inddata!P427&lt;11),Inddata!P427,"Irrelevant"))</f>
        <v>Irrelevant</v>
      </c>
      <c r="P412" s="4" t="str">
        <f>IF(AND(OR(I412="Motorvejsstrækning",I412="Frakørselsflettestrækning",I412="Tilkørselsflettestrækning"),Inddata!Q427=""),5,IF(AND(OR(I412="Motorvejsstrækning",I412="Frakørselsflettestrækning",I412="Tilkørselsflettestrækning"),Inddata!Q427&gt;-0.00000001,Inddata!Q427&lt;101),Inddata!Q427,"Irrelevant"))</f>
        <v>Irrelevant</v>
      </c>
      <c r="Q412" s="4" t="str">
        <f>IF(AND(OR(I412="Motorvejsstrækning",I412="Frakørselsflettestrækning",I412="Tilkørselsflettestrækning"),Inddata!R427=""),"Lige",IF(AND(OR(I412="Motorvejsstrækning",I412="Frakørselsflettestrækning",I412="Tilkørselsflettestrækning"),Inddata!R427&gt;10),Inddata!R427,"Irrelevant"))</f>
        <v>Irrelevant</v>
      </c>
      <c r="R412" s="4" t="str">
        <f>IF(Q412="Lige",0,IF(AND(OR(I412="Motorvejsstrækning",I412="Frakørselsflettestrækning",I412="Tilkørselsflettestrækning"),OR(Inddata!S427="",Inddata!S427&gt;(G412*1000))),G412*1000,IF(AND(OR(I412="Motorvejsstrækning",I412="Frakørselsflettestrækning",I412="Tilkørselsflettestrækning"),Inddata!S427&gt;0),Inddata!S427,"Irrelevant")))</f>
        <v>Irrelevant</v>
      </c>
      <c r="S412" s="4" t="str">
        <f>IF(AND(OR(I412="Motorvejsstrækning",I412="Frakørselsflettestrækning",I412="Tilkørselsflettestrækning"),Inddata!T427=""),"Lige",IF(AND(OR(I412="Motorvejsstrækning",I412="Frakørselsflettestrækning",I412="Tilkørselsflettestrækning"),Inddata!T427&gt;10),Inddata!T427,"Irrelevant"))</f>
        <v>Irrelevant</v>
      </c>
      <c r="T412" s="4" t="str">
        <f>IF(S412="Lige",0,IF(R412="Irrelevant","Irrelevant",IF(AND(OR(I412="Motorvejsstrækning",I412="Frakørselsflettestrækning",I412="Tilkørselsflettestrækning"),OR(Inddata!U427="",Inddata!U427&gt;(G412*1000-R412))),G412*1000-R412,IF(AND(OR(I412="Motorvejsstrækning",I412="Frakørselsflettestrækning",I412="Tilkørselsflettestrækning"),Inddata!U427&gt;0),Inddata!U427,"Irrelevant"))))</f>
        <v>Irrelevant</v>
      </c>
      <c r="U412" s="4" t="str">
        <f>IF(AND(OR(I412="Motorvejsstrækning",I412="Frakørselsflettestrækning",I412="Tilkørselsflettestrækning",I412="Frakørselsrampe",I412="Tilkørselsrampe"),Inddata!V427=""),"Nej",IF(OR(I412="Motorvejsstrækning",I412="Frakørselsflettestrækning",I412="Tilkørselsflettestrækning",I412="Frakørselsrampe",I412="Tilkørselsrampe"),Inddata!V427,"Irrelevant"))</f>
        <v>Irrelevant</v>
      </c>
      <c r="V412" s="4" t="str">
        <f>IF(W412="Lige",IF(AND(OR(I412="Frakørselsrampe",I412="Tilkørselsrampe"),Inddata!W427=""),"Lige ruderrampe",IF(OR(I412="Frakørselsrampe",I412="Tilkørselsrampe"),Inddata!W427,"Irrelevant")),"Irrelevant")</f>
        <v>Irrelevant</v>
      </c>
      <c r="W412" s="4" t="str">
        <f>IF(AND(OR(I412="Frakørselsrampe",I412="Tilkørselsrampe"),Inddata!X427=""),"Lige",IF(AND(OR(I412="Frakørselsrampe",I412="Tilkørselsrampe"),Inddata!X427&gt;10),Inddata!X427,"Irrelevant"))</f>
        <v>Irrelevant</v>
      </c>
      <c r="X412" s="4" t="str">
        <f>IF(AND(OR(I412="Frakørselsrampe",I412="Tilkørselsrampe"),OR(Inddata!Y427="",Inddata!Y427&gt;(G412*1000))),G412*1000,IF(AND(OR(I412="Frakørselsrampe",I412="Tilkørselsrampe"),Inddata!Y427&gt;0),Inddata!Y427,"Irrelevant"))</f>
        <v>Irrelevant</v>
      </c>
      <c r="Y412" s="4" t="str">
        <f>IF(AND(I412="Frakørselsrampe",Inddata!Z427=""),95,IF(AND(I412="Tilkørselsrampe",Inddata!Z427=""),45,IF(AND(OR(I412="Frakørselsrampe",I412="Tilkørselsrampe"),Inddata!Z427&gt;4,Inddata!Z427&lt;200),Inddata!Z427,"Irrelevant")))</f>
        <v>Irrelevant</v>
      </c>
      <c r="Z412" s="4" t="str">
        <f>IF(AND(OR(I412="Frakørselsrampe",I412="Tilkørselsrampe"),Inddata!AA427=""),"Lige",IF(AND(OR(I412="Frakørselsrampe",I412="Tilkørselsrampe"),Inddata!AA427&gt;10),Inddata!AA427,"Irrelevant"))</f>
        <v>Irrelevant</v>
      </c>
      <c r="AA412" s="4" t="str">
        <f>IF(X412="Irrelevant","Irrelevant",IF(AND(OR(I412="Frakørselsrampe",I412="Tilkørselsrampe"),OR(Inddata!AB427="",Inddata!AB427&gt;(G412*1000-X412))),G412*1000-X412,IF(AND(OR(I412="Frakørselsrampe",I412="Tilkørselsrampe"),Inddata!AB427&gt;0),Inddata!AB427,"Irrelevant")))</f>
        <v>Irrelevant</v>
      </c>
      <c r="AB412" s="4" t="str">
        <f>IF(AND(I412="Frakørselsrampe",Inddata!AC427=""),60,IF(AND(I412="Tilkørselsrampe",Inddata!AC427=""),80,IF(AND(OR(I412="Frakørselsrampe",I412="Tilkørselsrampe"),Inddata!AC427&gt;4,Inddata!AC427&lt;200),Inddata!AC427,"Irrelevant")))</f>
        <v>Irrelevant</v>
      </c>
      <c r="AC412" s="4" t="str">
        <f>IF(AND(OR(I412="Motorvejsstrækning",I412="Frakørselsflettestrækning",I412="Tilkørselsflettestrækning"),Inddata!AD427=""),"Nej",IF(OR(I412="Motorvejsstrækning",I412="Frakørselsflettestrækning",I412="Tilkørselsflettestrækning"),Inddata!AD427,"Irrelevant"))</f>
        <v>Irrelevant</v>
      </c>
      <c r="AD412" s="4" t="str">
        <f>IF(AND(OR(I412="Motorvejsstrækning",I412="Frakørselsflettestrækning",I412="Tilkørselsflettestrækning"),Inddata!AE427=""),"130 km/t",IF(OR(I412="Motorvejsstrækning",I412="Frakørselsflettestrækning",I412="Tilkørselsflettestrækning"),Inddata!AE427,"Irrelevant"))</f>
        <v>Irrelevant</v>
      </c>
      <c r="AE412" s="4" t="str">
        <f>IF(AND(I412="Tilkørselsflettestrækning",Inddata!AF427=""),"Nej",IF(I412="Tilkørselsflettestrækning",Inddata!AF427,"Irrelevant"))</f>
        <v>Irrelevant</v>
      </c>
      <c r="AF412" s="4" t="str">
        <f>IF(AND(AE412="Ja",Inddata!AG427&gt;0,Inddata!AG427&lt;1.00000001),Inddata!AG427,IF(OR(AE412="Nej",AE412="Ja"),0,"Irrelevant"))</f>
        <v>Irrelevant</v>
      </c>
    </row>
    <row r="413" spans="1:32" x14ac:dyDescent="0.25">
      <c r="A413" s="4" t="str">
        <f>IF(Inddata!A428="","",Inddata!A428)</f>
        <v/>
      </c>
      <c r="B413" s="4" t="str">
        <f>IF(Inddata!B428="","",Inddata!B428)</f>
        <v/>
      </c>
      <c r="C413" s="4" t="str">
        <f>IF(Inddata!C428="","",Inddata!C428)</f>
        <v/>
      </c>
      <c r="D413" s="4" t="str">
        <f>IF(Inddata!D428="","",Inddata!D428)</f>
        <v/>
      </c>
      <c r="E413" s="4" t="str">
        <f>IF(Inddata!E428="","",Inddata!E428)</f>
        <v/>
      </c>
      <c r="F413" s="4" t="str">
        <f>IF(Inddata!F428="","",Inddata!F428)</f>
        <v/>
      </c>
      <c r="G413" s="4">
        <f>IF(Inddata!G428="","",Inddata!G428)</f>
        <v>0</v>
      </c>
      <c r="H413" s="4" t="str">
        <f>IF(Inddata!H428&gt;0.5,Inddata!H428,"")</f>
        <v/>
      </c>
      <c r="I413" s="4" t="str">
        <f>IF(Inddata!I428="","",Inddata!I428)</f>
        <v/>
      </c>
      <c r="J413" s="4" t="str">
        <f>IF(AND(OR(I413="Motorvejsstrækning",I413="Frakørselsflettestrækning",I413="Tilkørselsflettestrækning"),Inddata!K428=""),2,IF(AND(OR(I413="Motorvejsstrækning",I413="Frakørselsflettestrækning",I413="Tilkørselsflettestrækning"),Inddata!K428&gt;0.5,Inddata!K428&lt;21),Inddata!K428,"Irrelevant"))</f>
        <v>Irrelevant</v>
      </c>
      <c r="K413" s="4" t="str">
        <f>IF(AND(OR(I413="Motorvejsstrækning",I413="Frakørselsflettestrækning",I413="Tilkørselsflettestrækning",I413="Frakørselsrampe",I413="Tilkørselsrampe"),Inddata!L428=""),3.5,IF(AND(OR(I413="Motorvejsstrækning",I413="Frakørselsflettestrækning",I413="Tilkørselsflettestrækning",I413="Frakørselsrampe",I413="Tilkørselsrampe"),Inddata!L428&gt;1.5,Inddata!L428&lt;11),Inddata!L428,"Irrelevant"))</f>
        <v>Irrelevant</v>
      </c>
      <c r="L413" s="4" t="str">
        <f>IF(AND(I413="Motorvejsstrækning",Inddata!M428=""),"Nej",IF(I413="Motorvejsstrækning",Inddata!M428,"Irrelevant"))</f>
        <v>Irrelevant</v>
      </c>
      <c r="M413" s="4" t="str">
        <f>IF(AND(L413="Ja",Inddata!N428&gt;0,Inddata!N428&lt;1.00000001),Inddata!N428,IF(OR(L413="Nej",L413="Ja"),0,"Irrelevant"))</f>
        <v>Irrelevant</v>
      </c>
      <c r="N413" s="4" t="str">
        <f>IF(AND(OR(I413="Motorvejsstrækning",I413="Frakørselsflettestrækning",I413="Tilkørselsflettestrækning"),Inddata!O428=""),3,IF(AND(OR(I413="Motorvejsstrækning",I413="Frakørselsflettestrækning",I413="Tilkørselsflettestrækning"),Inddata!O428&lt;11,Inddata!O428&gt;-0.00000001),Inddata!O428,"Irrelevant"))</f>
        <v>Irrelevant</v>
      </c>
      <c r="O413" s="4" t="str">
        <f>IF(AND(OR(I413="Motorvejsstrækning",I413="Frakørselsflettestrækning",I413="Tilkørselsflettestrækning",I413="Frakørselsrampe",I413="Tilkørselsrampe"),Inddata!P428=""),0.5,IF(AND(OR(I413="Motorvejsstrækning",I413="Frakørselsflettestrækning",I413="Tilkørselsflettestrækning",I413="Frakørselsrampe",I413="Tilkørselsrampe"),Inddata!P428&gt;-0.00000001,Inddata!P428&lt;11),Inddata!P428,"Irrelevant"))</f>
        <v>Irrelevant</v>
      </c>
      <c r="P413" s="4" t="str">
        <f>IF(AND(OR(I413="Motorvejsstrækning",I413="Frakørselsflettestrækning",I413="Tilkørselsflettestrækning"),Inddata!Q428=""),5,IF(AND(OR(I413="Motorvejsstrækning",I413="Frakørselsflettestrækning",I413="Tilkørselsflettestrækning"),Inddata!Q428&gt;-0.00000001,Inddata!Q428&lt;101),Inddata!Q428,"Irrelevant"))</f>
        <v>Irrelevant</v>
      </c>
      <c r="Q413" s="4" t="str">
        <f>IF(AND(OR(I413="Motorvejsstrækning",I413="Frakørselsflettestrækning",I413="Tilkørselsflettestrækning"),Inddata!R428=""),"Lige",IF(AND(OR(I413="Motorvejsstrækning",I413="Frakørselsflettestrækning",I413="Tilkørselsflettestrækning"),Inddata!R428&gt;10),Inddata!R428,"Irrelevant"))</f>
        <v>Irrelevant</v>
      </c>
      <c r="R413" s="4" t="str">
        <f>IF(Q413="Lige",0,IF(AND(OR(I413="Motorvejsstrækning",I413="Frakørselsflettestrækning",I413="Tilkørselsflettestrækning"),OR(Inddata!S428="",Inddata!S428&gt;(G413*1000))),G413*1000,IF(AND(OR(I413="Motorvejsstrækning",I413="Frakørselsflettestrækning",I413="Tilkørselsflettestrækning"),Inddata!S428&gt;0),Inddata!S428,"Irrelevant")))</f>
        <v>Irrelevant</v>
      </c>
      <c r="S413" s="4" t="str">
        <f>IF(AND(OR(I413="Motorvejsstrækning",I413="Frakørselsflettestrækning",I413="Tilkørselsflettestrækning"),Inddata!T428=""),"Lige",IF(AND(OR(I413="Motorvejsstrækning",I413="Frakørselsflettestrækning",I413="Tilkørselsflettestrækning"),Inddata!T428&gt;10),Inddata!T428,"Irrelevant"))</f>
        <v>Irrelevant</v>
      </c>
      <c r="T413" s="4" t="str">
        <f>IF(S413="Lige",0,IF(R413="Irrelevant","Irrelevant",IF(AND(OR(I413="Motorvejsstrækning",I413="Frakørselsflettestrækning",I413="Tilkørselsflettestrækning"),OR(Inddata!U428="",Inddata!U428&gt;(G413*1000-R413))),G413*1000-R413,IF(AND(OR(I413="Motorvejsstrækning",I413="Frakørselsflettestrækning",I413="Tilkørselsflettestrækning"),Inddata!U428&gt;0),Inddata!U428,"Irrelevant"))))</f>
        <v>Irrelevant</v>
      </c>
      <c r="U413" s="4" t="str">
        <f>IF(AND(OR(I413="Motorvejsstrækning",I413="Frakørselsflettestrækning",I413="Tilkørselsflettestrækning",I413="Frakørselsrampe",I413="Tilkørselsrampe"),Inddata!V428=""),"Nej",IF(OR(I413="Motorvejsstrækning",I413="Frakørselsflettestrækning",I413="Tilkørselsflettestrækning",I413="Frakørselsrampe",I413="Tilkørselsrampe"),Inddata!V428,"Irrelevant"))</f>
        <v>Irrelevant</v>
      </c>
      <c r="V413" s="4" t="str">
        <f>IF(W413="Lige",IF(AND(OR(I413="Frakørselsrampe",I413="Tilkørselsrampe"),Inddata!W428=""),"Lige ruderrampe",IF(OR(I413="Frakørselsrampe",I413="Tilkørselsrampe"),Inddata!W428,"Irrelevant")),"Irrelevant")</f>
        <v>Irrelevant</v>
      </c>
      <c r="W413" s="4" t="str">
        <f>IF(AND(OR(I413="Frakørselsrampe",I413="Tilkørselsrampe"),Inddata!X428=""),"Lige",IF(AND(OR(I413="Frakørselsrampe",I413="Tilkørselsrampe"),Inddata!X428&gt;10),Inddata!X428,"Irrelevant"))</f>
        <v>Irrelevant</v>
      </c>
      <c r="X413" s="4" t="str">
        <f>IF(AND(OR(I413="Frakørselsrampe",I413="Tilkørselsrampe"),OR(Inddata!Y428="",Inddata!Y428&gt;(G413*1000))),G413*1000,IF(AND(OR(I413="Frakørselsrampe",I413="Tilkørselsrampe"),Inddata!Y428&gt;0),Inddata!Y428,"Irrelevant"))</f>
        <v>Irrelevant</v>
      </c>
      <c r="Y413" s="4" t="str">
        <f>IF(AND(I413="Frakørselsrampe",Inddata!Z428=""),95,IF(AND(I413="Tilkørselsrampe",Inddata!Z428=""),45,IF(AND(OR(I413="Frakørselsrampe",I413="Tilkørselsrampe"),Inddata!Z428&gt;4,Inddata!Z428&lt;200),Inddata!Z428,"Irrelevant")))</f>
        <v>Irrelevant</v>
      </c>
      <c r="Z413" s="4" t="str">
        <f>IF(AND(OR(I413="Frakørselsrampe",I413="Tilkørselsrampe"),Inddata!AA428=""),"Lige",IF(AND(OR(I413="Frakørselsrampe",I413="Tilkørselsrampe"),Inddata!AA428&gt;10),Inddata!AA428,"Irrelevant"))</f>
        <v>Irrelevant</v>
      </c>
      <c r="AA413" s="4" t="str">
        <f>IF(X413="Irrelevant","Irrelevant",IF(AND(OR(I413="Frakørselsrampe",I413="Tilkørselsrampe"),OR(Inddata!AB428="",Inddata!AB428&gt;(G413*1000-X413))),G413*1000-X413,IF(AND(OR(I413="Frakørselsrampe",I413="Tilkørselsrampe"),Inddata!AB428&gt;0),Inddata!AB428,"Irrelevant")))</f>
        <v>Irrelevant</v>
      </c>
      <c r="AB413" s="4" t="str">
        <f>IF(AND(I413="Frakørselsrampe",Inddata!AC428=""),60,IF(AND(I413="Tilkørselsrampe",Inddata!AC428=""),80,IF(AND(OR(I413="Frakørselsrampe",I413="Tilkørselsrampe"),Inddata!AC428&gt;4,Inddata!AC428&lt;200),Inddata!AC428,"Irrelevant")))</f>
        <v>Irrelevant</v>
      </c>
      <c r="AC413" s="4" t="str">
        <f>IF(AND(OR(I413="Motorvejsstrækning",I413="Frakørselsflettestrækning",I413="Tilkørselsflettestrækning"),Inddata!AD428=""),"Nej",IF(OR(I413="Motorvejsstrækning",I413="Frakørselsflettestrækning",I413="Tilkørselsflettestrækning"),Inddata!AD428,"Irrelevant"))</f>
        <v>Irrelevant</v>
      </c>
      <c r="AD413" s="4" t="str">
        <f>IF(AND(OR(I413="Motorvejsstrækning",I413="Frakørselsflettestrækning",I413="Tilkørselsflettestrækning"),Inddata!AE428=""),"130 km/t",IF(OR(I413="Motorvejsstrækning",I413="Frakørselsflettestrækning",I413="Tilkørselsflettestrækning"),Inddata!AE428,"Irrelevant"))</f>
        <v>Irrelevant</v>
      </c>
      <c r="AE413" s="4" t="str">
        <f>IF(AND(I413="Tilkørselsflettestrækning",Inddata!AF428=""),"Nej",IF(I413="Tilkørselsflettestrækning",Inddata!AF428,"Irrelevant"))</f>
        <v>Irrelevant</v>
      </c>
      <c r="AF413" s="4" t="str">
        <f>IF(AND(AE413="Ja",Inddata!AG428&gt;0,Inddata!AG428&lt;1.00000001),Inddata!AG428,IF(OR(AE413="Nej",AE413="Ja"),0,"Irrelevant"))</f>
        <v>Irrelevant</v>
      </c>
    </row>
    <row r="414" spans="1:32" x14ac:dyDescent="0.25">
      <c r="A414" s="4" t="str">
        <f>IF(Inddata!A429="","",Inddata!A429)</f>
        <v/>
      </c>
      <c r="B414" s="4" t="str">
        <f>IF(Inddata!B429="","",Inddata!B429)</f>
        <v/>
      </c>
      <c r="C414" s="4" t="str">
        <f>IF(Inddata!C429="","",Inddata!C429)</f>
        <v/>
      </c>
      <c r="D414" s="4" t="str">
        <f>IF(Inddata!D429="","",Inddata!D429)</f>
        <v/>
      </c>
      <c r="E414" s="4" t="str">
        <f>IF(Inddata!E429="","",Inddata!E429)</f>
        <v/>
      </c>
      <c r="F414" s="4" t="str">
        <f>IF(Inddata!F429="","",Inddata!F429)</f>
        <v/>
      </c>
      <c r="G414" s="4">
        <f>IF(Inddata!G429="","",Inddata!G429)</f>
        <v>0</v>
      </c>
      <c r="H414" s="4" t="str">
        <f>IF(Inddata!H429&gt;0.5,Inddata!H429,"")</f>
        <v/>
      </c>
      <c r="I414" s="4" t="str">
        <f>IF(Inddata!I429="","",Inddata!I429)</f>
        <v/>
      </c>
      <c r="J414" s="4" t="str">
        <f>IF(AND(OR(I414="Motorvejsstrækning",I414="Frakørselsflettestrækning",I414="Tilkørselsflettestrækning"),Inddata!K429=""),2,IF(AND(OR(I414="Motorvejsstrækning",I414="Frakørselsflettestrækning",I414="Tilkørselsflettestrækning"),Inddata!K429&gt;0.5,Inddata!K429&lt;21),Inddata!K429,"Irrelevant"))</f>
        <v>Irrelevant</v>
      </c>
      <c r="K414" s="4" t="str">
        <f>IF(AND(OR(I414="Motorvejsstrækning",I414="Frakørselsflettestrækning",I414="Tilkørselsflettestrækning",I414="Frakørselsrampe",I414="Tilkørselsrampe"),Inddata!L429=""),3.5,IF(AND(OR(I414="Motorvejsstrækning",I414="Frakørselsflettestrækning",I414="Tilkørselsflettestrækning",I414="Frakørselsrampe",I414="Tilkørselsrampe"),Inddata!L429&gt;1.5,Inddata!L429&lt;11),Inddata!L429,"Irrelevant"))</f>
        <v>Irrelevant</v>
      </c>
      <c r="L414" s="4" t="str">
        <f>IF(AND(I414="Motorvejsstrækning",Inddata!M429=""),"Nej",IF(I414="Motorvejsstrækning",Inddata!M429,"Irrelevant"))</f>
        <v>Irrelevant</v>
      </c>
      <c r="M414" s="4" t="str">
        <f>IF(AND(L414="Ja",Inddata!N429&gt;0,Inddata!N429&lt;1.00000001),Inddata!N429,IF(OR(L414="Nej",L414="Ja"),0,"Irrelevant"))</f>
        <v>Irrelevant</v>
      </c>
      <c r="N414" s="4" t="str">
        <f>IF(AND(OR(I414="Motorvejsstrækning",I414="Frakørselsflettestrækning",I414="Tilkørselsflettestrækning"),Inddata!O429=""),3,IF(AND(OR(I414="Motorvejsstrækning",I414="Frakørselsflettestrækning",I414="Tilkørselsflettestrækning"),Inddata!O429&lt;11,Inddata!O429&gt;-0.00000001),Inddata!O429,"Irrelevant"))</f>
        <v>Irrelevant</v>
      </c>
      <c r="O414" s="4" t="str">
        <f>IF(AND(OR(I414="Motorvejsstrækning",I414="Frakørselsflettestrækning",I414="Tilkørselsflettestrækning",I414="Frakørselsrampe",I414="Tilkørselsrampe"),Inddata!P429=""),0.5,IF(AND(OR(I414="Motorvejsstrækning",I414="Frakørselsflettestrækning",I414="Tilkørselsflettestrækning",I414="Frakørselsrampe",I414="Tilkørselsrampe"),Inddata!P429&gt;-0.00000001,Inddata!P429&lt;11),Inddata!P429,"Irrelevant"))</f>
        <v>Irrelevant</v>
      </c>
      <c r="P414" s="4" t="str">
        <f>IF(AND(OR(I414="Motorvejsstrækning",I414="Frakørselsflettestrækning",I414="Tilkørselsflettestrækning"),Inddata!Q429=""),5,IF(AND(OR(I414="Motorvejsstrækning",I414="Frakørselsflettestrækning",I414="Tilkørselsflettestrækning"),Inddata!Q429&gt;-0.00000001,Inddata!Q429&lt;101),Inddata!Q429,"Irrelevant"))</f>
        <v>Irrelevant</v>
      </c>
      <c r="Q414" s="4" t="str">
        <f>IF(AND(OR(I414="Motorvejsstrækning",I414="Frakørselsflettestrækning",I414="Tilkørselsflettestrækning"),Inddata!R429=""),"Lige",IF(AND(OR(I414="Motorvejsstrækning",I414="Frakørselsflettestrækning",I414="Tilkørselsflettestrækning"),Inddata!R429&gt;10),Inddata!R429,"Irrelevant"))</f>
        <v>Irrelevant</v>
      </c>
      <c r="R414" s="4" t="str">
        <f>IF(Q414="Lige",0,IF(AND(OR(I414="Motorvejsstrækning",I414="Frakørselsflettestrækning",I414="Tilkørselsflettestrækning"),OR(Inddata!S429="",Inddata!S429&gt;(G414*1000))),G414*1000,IF(AND(OR(I414="Motorvejsstrækning",I414="Frakørselsflettestrækning",I414="Tilkørselsflettestrækning"),Inddata!S429&gt;0),Inddata!S429,"Irrelevant")))</f>
        <v>Irrelevant</v>
      </c>
      <c r="S414" s="4" t="str">
        <f>IF(AND(OR(I414="Motorvejsstrækning",I414="Frakørselsflettestrækning",I414="Tilkørselsflettestrækning"),Inddata!T429=""),"Lige",IF(AND(OR(I414="Motorvejsstrækning",I414="Frakørselsflettestrækning",I414="Tilkørselsflettestrækning"),Inddata!T429&gt;10),Inddata!T429,"Irrelevant"))</f>
        <v>Irrelevant</v>
      </c>
      <c r="T414" s="4" t="str">
        <f>IF(S414="Lige",0,IF(R414="Irrelevant","Irrelevant",IF(AND(OR(I414="Motorvejsstrækning",I414="Frakørselsflettestrækning",I414="Tilkørselsflettestrækning"),OR(Inddata!U429="",Inddata!U429&gt;(G414*1000-R414))),G414*1000-R414,IF(AND(OR(I414="Motorvejsstrækning",I414="Frakørselsflettestrækning",I414="Tilkørselsflettestrækning"),Inddata!U429&gt;0),Inddata!U429,"Irrelevant"))))</f>
        <v>Irrelevant</v>
      </c>
      <c r="U414" s="4" t="str">
        <f>IF(AND(OR(I414="Motorvejsstrækning",I414="Frakørselsflettestrækning",I414="Tilkørselsflettestrækning",I414="Frakørselsrampe",I414="Tilkørselsrampe"),Inddata!V429=""),"Nej",IF(OR(I414="Motorvejsstrækning",I414="Frakørselsflettestrækning",I414="Tilkørselsflettestrækning",I414="Frakørselsrampe",I414="Tilkørselsrampe"),Inddata!V429,"Irrelevant"))</f>
        <v>Irrelevant</v>
      </c>
      <c r="V414" s="4" t="str">
        <f>IF(W414="Lige",IF(AND(OR(I414="Frakørselsrampe",I414="Tilkørselsrampe"),Inddata!W429=""),"Lige ruderrampe",IF(OR(I414="Frakørselsrampe",I414="Tilkørselsrampe"),Inddata!W429,"Irrelevant")),"Irrelevant")</f>
        <v>Irrelevant</v>
      </c>
      <c r="W414" s="4" t="str">
        <f>IF(AND(OR(I414="Frakørselsrampe",I414="Tilkørselsrampe"),Inddata!X429=""),"Lige",IF(AND(OR(I414="Frakørselsrampe",I414="Tilkørselsrampe"),Inddata!X429&gt;10),Inddata!X429,"Irrelevant"))</f>
        <v>Irrelevant</v>
      </c>
      <c r="X414" s="4" t="str">
        <f>IF(AND(OR(I414="Frakørselsrampe",I414="Tilkørselsrampe"),OR(Inddata!Y429="",Inddata!Y429&gt;(G414*1000))),G414*1000,IF(AND(OR(I414="Frakørselsrampe",I414="Tilkørselsrampe"),Inddata!Y429&gt;0),Inddata!Y429,"Irrelevant"))</f>
        <v>Irrelevant</v>
      </c>
      <c r="Y414" s="4" t="str">
        <f>IF(AND(I414="Frakørselsrampe",Inddata!Z429=""),95,IF(AND(I414="Tilkørselsrampe",Inddata!Z429=""),45,IF(AND(OR(I414="Frakørselsrampe",I414="Tilkørselsrampe"),Inddata!Z429&gt;4,Inddata!Z429&lt;200),Inddata!Z429,"Irrelevant")))</f>
        <v>Irrelevant</v>
      </c>
      <c r="Z414" s="4" t="str">
        <f>IF(AND(OR(I414="Frakørselsrampe",I414="Tilkørselsrampe"),Inddata!AA429=""),"Lige",IF(AND(OR(I414="Frakørselsrampe",I414="Tilkørselsrampe"),Inddata!AA429&gt;10),Inddata!AA429,"Irrelevant"))</f>
        <v>Irrelevant</v>
      </c>
      <c r="AA414" s="4" t="str">
        <f>IF(X414="Irrelevant","Irrelevant",IF(AND(OR(I414="Frakørselsrampe",I414="Tilkørselsrampe"),OR(Inddata!AB429="",Inddata!AB429&gt;(G414*1000-X414))),G414*1000-X414,IF(AND(OR(I414="Frakørselsrampe",I414="Tilkørselsrampe"),Inddata!AB429&gt;0),Inddata!AB429,"Irrelevant")))</f>
        <v>Irrelevant</v>
      </c>
      <c r="AB414" s="4" t="str">
        <f>IF(AND(I414="Frakørselsrampe",Inddata!AC429=""),60,IF(AND(I414="Tilkørselsrampe",Inddata!AC429=""),80,IF(AND(OR(I414="Frakørselsrampe",I414="Tilkørselsrampe"),Inddata!AC429&gt;4,Inddata!AC429&lt;200),Inddata!AC429,"Irrelevant")))</f>
        <v>Irrelevant</v>
      </c>
      <c r="AC414" s="4" t="str">
        <f>IF(AND(OR(I414="Motorvejsstrækning",I414="Frakørselsflettestrækning",I414="Tilkørselsflettestrækning"),Inddata!AD429=""),"Nej",IF(OR(I414="Motorvejsstrækning",I414="Frakørselsflettestrækning",I414="Tilkørselsflettestrækning"),Inddata!AD429,"Irrelevant"))</f>
        <v>Irrelevant</v>
      </c>
      <c r="AD414" s="4" t="str">
        <f>IF(AND(OR(I414="Motorvejsstrækning",I414="Frakørselsflettestrækning",I414="Tilkørselsflettestrækning"),Inddata!AE429=""),"130 km/t",IF(OR(I414="Motorvejsstrækning",I414="Frakørselsflettestrækning",I414="Tilkørselsflettestrækning"),Inddata!AE429,"Irrelevant"))</f>
        <v>Irrelevant</v>
      </c>
      <c r="AE414" s="4" t="str">
        <f>IF(AND(I414="Tilkørselsflettestrækning",Inddata!AF429=""),"Nej",IF(I414="Tilkørselsflettestrækning",Inddata!AF429,"Irrelevant"))</f>
        <v>Irrelevant</v>
      </c>
      <c r="AF414" s="4" t="str">
        <f>IF(AND(AE414="Ja",Inddata!AG429&gt;0,Inddata!AG429&lt;1.00000001),Inddata!AG429,IF(OR(AE414="Nej",AE414="Ja"),0,"Irrelevant"))</f>
        <v>Irrelevant</v>
      </c>
    </row>
    <row r="415" spans="1:32" x14ac:dyDescent="0.25">
      <c r="A415" s="4" t="str">
        <f>IF(Inddata!A430="","",Inddata!A430)</f>
        <v/>
      </c>
      <c r="B415" s="4" t="str">
        <f>IF(Inddata!B430="","",Inddata!B430)</f>
        <v/>
      </c>
      <c r="C415" s="4" t="str">
        <f>IF(Inddata!C430="","",Inddata!C430)</f>
        <v/>
      </c>
      <c r="D415" s="4" t="str">
        <f>IF(Inddata!D430="","",Inddata!D430)</f>
        <v/>
      </c>
      <c r="E415" s="4" t="str">
        <f>IF(Inddata!E430="","",Inddata!E430)</f>
        <v/>
      </c>
      <c r="F415" s="4" t="str">
        <f>IF(Inddata!F430="","",Inddata!F430)</f>
        <v/>
      </c>
      <c r="G415" s="4">
        <f>IF(Inddata!G430="","",Inddata!G430)</f>
        <v>0</v>
      </c>
      <c r="H415" s="4" t="str">
        <f>IF(Inddata!H430&gt;0.5,Inddata!H430,"")</f>
        <v/>
      </c>
      <c r="I415" s="4" t="str">
        <f>IF(Inddata!I430="","",Inddata!I430)</f>
        <v/>
      </c>
      <c r="J415" s="4" t="str">
        <f>IF(AND(OR(I415="Motorvejsstrækning",I415="Frakørselsflettestrækning",I415="Tilkørselsflettestrækning"),Inddata!K430=""),2,IF(AND(OR(I415="Motorvejsstrækning",I415="Frakørselsflettestrækning",I415="Tilkørselsflettestrækning"),Inddata!K430&gt;0.5,Inddata!K430&lt;21),Inddata!K430,"Irrelevant"))</f>
        <v>Irrelevant</v>
      </c>
      <c r="K415" s="4" t="str">
        <f>IF(AND(OR(I415="Motorvejsstrækning",I415="Frakørselsflettestrækning",I415="Tilkørselsflettestrækning",I415="Frakørselsrampe",I415="Tilkørselsrampe"),Inddata!L430=""),3.5,IF(AND(OR(I415="Motorvejsstrækning",I415="Frakørselsflettestrækning",I415="Tilkørselsflettestrækning",I415="Frakørselsrampe",I415="Tilkørselsrampe"),Inddata!L430&gt;1.5,Inddata!L430&lt;11),Inddata!L430,"Irrelevant"))</f>
        <v>Irrelevant</v>
      </c>
      <c r="L415" s="4" t="str">
        <f>IF(AND(I415="Motorvejsstrækning",Inddata!M430=""),"Nej",IF(I415="Motorvejsstrækning",Inddata!M430,"Irrelevant"))</f>
        <v>Irrelevant</v>
      </c>
      <c r="M415" s="4" t="str">
        <f>IF(AND(L415="Ja",Inddata!N430&gt;0,Inddata!N430&lt;1.00000001),Inddata!N430,IF(OR(L415="Nej",L415="Ja"),0,"Irrelevant"))</f>
        <v>Irrelevant</v>
      </c>
      <c r="N415" s="4" t="str">
        <f>IF(AND(OR(I415="Motorvejsstrækning",I415="Frakørselsflettestrækning",I415="Tilkørselsflettestrækning"),Inddata!O430=""),3,IF(AND(OR(I415="Motorvejsstrækning",I415="Frakørselsflettestrækning",I415="Tilkørselsflettestrækning"),Inddata!O430&lt;11,Inddata!O430&gt;-0.00000001),Inddata!O430,"Irrelevant"))</f>
        <v>Irrelevant</v>
      </c>
      <c r="O415" s="4" t="str">
        <f>IF(AND(OR(I415="Motorvejsstrækning",I415="Frakørselsflettestrækning",I415="Tilkørselsflettestrækning",I415="Frakørselsrampe",I415="Tilkørselsrampe"),Inddata!P430=""),0.5,IF(AND(OR(I415="Motorvejsstrækning",I415="Frakørselsflettestrækning",I415="Tilkørselsflettestrækning",I415="Frakørselsrampe",I415="Tilkørselsrampe"),Inddata!P430&gt;-0.00000001,Inddata!P430&lt;11),Inddata!P430,"Irrelevant"))</f>
        <v>Irrelevant</v>
      </c>
      <c r="P415" s="4" t="str">
        <f>IF(AND(OR(I415="Motorvejsstrækning",I415="Frakørselsflettestrækning",I415="Tilkørselsflettestrækning"),Inddata!Q430=""),5,IF(AND(OR(I415="Motorvejsstrækning",I415="Frakørselsflettestrækning",I415="Tilkørselsflettestrækning"),Inddata!Q430&gt;-0.00000001,Inddata!Q430&lt;101),Inddata!Q430,"Irrelevant"))</f>
        <v>Irrelevant</v>
      </c>
      <c r="Q415" s="4" t="str">
        <f>IF(AND(OR(I415="Motorvejsstrækning",I415="Frakørselsflettestrækning",I415="Tilkørselsflettestrækning"),Inddata!R430=""),"Lige",IF(AND(OR(I415="Motorvejsstrækning",I415="Frakørselsflettestrækning",I415="Tilkørselsflettestrækning"),Inddata!R430&gt;10),Inddata!R430,"Irrelevant"))</f>
        <v>Irrelevant</v>
      </c>
      <c r="R415" s="4" t="str">
        <f>IF(Q415="Lige",0,IF(AND(OR(I415="Motorvejsstrækning",I415="Frakørselsflettestrækning",I415="Tilkørselsflettestrækning"),OR(Inddata!S430="",Inddata!S430&gt;(G415*1000))),G415*1000,IF(AND(OR(I415="Motorvejsstrækning",I415="Frakørselsflettestrækning",I415="Tilkørselsflettestrækning"),Inddata!S430&gt;0),Inddata!S430,"Irrelevant")))</f>
        <v>Irrelevant</v>
      </c>
      <c r="S415" s="4" t="str">
        <f>IF(AND(OR(I415="Motorvejsstrækning",I415="Frakørselsflettestrækning",I415="Tilkørselsflettestrækning"),Inddata!T430=""),"Lige",IF(AND(OR(I415="Motorvejsstrækning",I415="Frakørselsflettestrækning",I415="Tilkørselsflettestrækning"),Inddata!T430&gt;10),Inddata!T430,"Irrelevant"))</f>
        <v>Irrelevant</v>
      </c>
      <c r="T415" s="4" t="str">
        <f>IF(S415="Lige",0,IF(R415="Irrelevant","Irrelevant",IF(AND(OR(I415="Motorvejsstrækning",I415="Frakørselsflettestrækning",I415="Tilkørselsflettestrækning"),OR(Inddata!U430="",Inddata!U430&gt;(G415*1000-R415))),G415*1000-R415,IF(AND(OR(I415="Motorvejsstrækning",I415="Frakørselsflettestrækning",I415="Tilkørselsflettestrækning"),Inddata!U430&gt;0),Inddata!U430,"Irrelevant"))))</f>
        <v>Irrelevant</v>
      </c>
      <c r="U415" s="4" t="str">
        <f>IF(AND(OR(I415="Motorvejsstrækning",I415="Frakørselsflettestrækning",I415="Tilkørselsflettestrækning",I415="Frakørselsrampe",I415="Tilkørselsrampe"),Inddata!V430=""),"Nej",IF(OR(I415="Motorvejsstrækning",I415="Frakørselsflettestrækning",I415="Tilkørselsflettestrækning",I415="Frakørselsrampe",I415="Tilkørselsrampe"),Inddata!V430,"Irrelevant"))</f>
        <v>Irrelevant</v>
      </c>
      <c r="V415" s="4" t="str">
        <f>IF(W415="Lige",IF(AND(OR(I415="Frakørselsrampe",I415="Tilkørselsrampe"),Inddata!W430=""),"Lige ruderrampe",IF(OR(I415="Frakørselsrampe",I415="Tilkørselsrampe"),Inddata!W430,"Irrelevant")),"Irrelevant")</f>
        <v>Irrelevant</v>
      </c>
      <c r="W415" s="4" t="str">
        <f>IF(AND(OR(I415="Frakørselsrampe",I415="Tilkørselsrampe"),Inddata!X430=""),"Lige",IF(AND(OR(I415="Frakørselsrampe",I415="Tilkørselsrampe"),Inddata!X430&gt;10),Inddata!X430,"Irrelevant"))</f>
        <v>Irrelevant</v>
      </c>
      <c r="X415" s="4" t="str">
        <f>IF(AND(OR(I415="Frakørselsrampe",I415="Tilkørselsrampe"),OR(Inddata!Y430="",Inddata!Y430&gt;(G415*1000))),G415*1000,IF(AND(OR(I415="Frakørselsrampe",I415="Tilkørselsrampe"),Inddata!Y430&gt;0),Inddata!Y430,"Irrelevant"))</f>
        <v>Irrelevant</v>
      </c>
      <c r="Y415" s="4" t="str">
        <f>IF(AND(I415="Frakørselsrampe",Inddata!Z430=""),95,IF(AND(I415="Tilkørselsrampe",Inddata!Z430=""),45,IF(AND(OR(I415="Frakørselsrampe",I415="Tilkørselsrampe"),Inddata!Z430&gt;4,Inddata!Z430&lt;200),Inddata!Z430,"Irrelevant")))</f>
        <v>Irrelevant</v>
      </c>
      <c r="Z415" s="4" t="str">
        <f>IF(AND(OR(I415="Frakørselsrampe",I415="Tilkørselsrampe"),Inddata!AA430=""),"Lige",IF(AND(OR(I415="Frakørselsrampe",I415="Tilkørselsrampe"),Inddata!AA430&gt;10),Inddata!AA430,"Irrelevant"))</f>
        <v>Irrelevant</v>
      </c>
      <c r="AA415" s="4" t="str">
        <f>IF(X415="Irrelevant","Irrelevant",IF(AND(OR(I415="Frakørselsrampe",I415="Tilkørselsrampe"),OR(Inddata!AB430="",Inddata!AB430&gt;(G415*1000-X415))),G415*1000-X415,IF(AND(OR(I415="Frakørselsrampe",I415="Tilkørselsrampe"),Inddata!AB430&gt;0),Inddata!AB430,"Irrelevant")))</f>
        <v>Irrelevant</v>
      </c>
      <c r="AB415" s="4" t="str">
        <f>IF(AND(I415="Frakørselsrampe",Inddata!AC430=""),60,IF(AND(I415="Tilkørselsrampe",Inddata!AC430=""),80,IF(AND(OR(I415="Frakørselsrampe",I415="Tilkørselsrampe"),Inddata!AC430&gt;4,Inddata!AC430&lt;200),Inddata!AC430,"Irrelevant")))</f>
        <v>Irrelevant</v>
      </c>
      <c r="AC415" s="4" t="str">
        <f>IF(AND(OR(I415="Motorvejsstrækning",I415="Frakørselsflettestrækning",I415="Tilkørselsflettestrækning"),Inddata!AD430=""),"Nej",IF(OR(I415="Motorvejsstrækning",I415="Frakørselsflettestrækning",I415="Tilkørselsflettestrækning"),Inddata!AD430,"Irrelevant"))</f>
        <v>Irrelevant</v>
      </c>
      <c r="AD415" s="4" t="str">
        <f>IF(AND(OR(I415="Motorvejsstrækning",I415="Frakørselsflettestrækning",I415="Tilkørselsflettestrækning"),Inddata!AE430=""),"130 km/t",IF(OR(I415="Motorvejsstrækning",I415="Frakørselsflettestrækning",I415="Tilkørselsflettestrækning"),Inddata!AE430,"Irrelevant"))</f>
        <v>Irrelevant</v>
      </c>
      <c r="AE415" s="4" t="str">
        <f>IF(AND(I415="Tilkørselsflettestrækning",Inddata!AF430=""),"Nej",IF(I415="Tilkørselsflettestrækning",Inddata!AF430,"Irrelevant"))</f>
        <v>Irrelevant</v>
      </c>
      <c r="AF415" s="4" t="str">
        <f>IF(AND(AE415="Ja",Inddata!AG430&gt;0,Inddata!AG430&lt;1.00000001),Inddata!AG430,IF(OR(AE415="Nej",AE415="Ja"),0,"Irrelevant"))</f>
        <v>Irrelevant</v>
      </c>
    </row>
    <row r="416" spans="1:32" x14ac:dyDescent="0.25">
      <c r="A416" s="4" t="str">
        <f>IF(Inddata!A431="","",Inddata!A431)</f>
        <v/>
      </c>
      <c r="B416" s="4" t="str">
        <f>IF(Inddata!B431="","",Inddata!B431)</f>
        <v/>
      </c>
      <c r="C416" s="4" t="str">
        <f>IF(Inddata!C431="","",Inddata!C431)</f>
        <v/>
      </c>
      <c r="D416" s="4" t="str">
        <f>IF(Inddata!D431="","",Inddata!D431)</f>
        <v/>
      </c>
      <c r="E416" s="4" t="str">
        <f>IF(Inddata!E431="","",Inddata!E431)</f>
        <v/>
      </c>
      <c r="F416" s="4" t="str">
        <f>IF(Inddata!F431="","",Inddata!F431)</f>
        <v/>
      </c>
      <c r="G416" s="4">
        <f>IF(Inddata!G431="","",Inddata!G431)</f>
        <v>0</v>
      </c>
      <c r="H416" s="4" t="str">
        <f>IF(Inddata!H431&gt;0.5,Inddata!H431,"")</f>
        <v/>
      </c>
      <c r="I416" s="4" t="str">
        <f>IF(Inddata!I431="","",Inddata!I431)</f>
        <v/>
      </c>
      <c r="J416" s="4" t="str">
        <f>IF(AND(OR(I416="Motorvejsstrækning",I416="Frakørselsflettestrækning",I416="Tilkørselsflettestrækning"),Inddata!K431=""),2,IF(AND(OR(I416="Motorvejsstrækning",I416="Frakørselsflettestrækning",I416="Tilkørselsflettestrækning"),Inddata!K431&gt;0.5,Inddata!K431&lt;21),Inddata!K431,"Irrelevant"))</f>
        <v>Irrelevant</v>
      </c>
      <c r="K416" s="4" t="str">
        <f>IF(AND(OR(I416="Motorvejsstrækning",I416="Frakørselsflettestrækning",I416="Tilkørselsflettestrækning",I416="Frakørselsrampe",I416="Tilkørselsrampe"),Inddata!L431=""),3.5,IF(AND(OR(I416="Motorvejsstrækning",I416="Frakørselsflettestrækning",I416="Tilkørselsflettestrækning",I416="Frakørselsrampe",I416="Tilkørselsrampe"),Inddata!L431&gt;1.5,Inddata!L431&lt;11),Inddata!L431,"Irrelevant"))</f>
        <v>Irrelevant</v>
      </c>
      <c r="L416" s="4" t="str">
        <f>IF(AND(I416="Motorvejsstrækning",Inddata!M431=""),"Nej",IF(I416="Motorvejsstrækning",Inddata!M431,"Irrelevant"))</f>
        <v>Irrelevant</v>
      </c>
      <c r="M416" s="4" t="str">
        <f>IF(AND(L416="Ja",Inddata!N431&gt;0,Inddata!N431&lt;1.00000001),Inddata!N431,IF(OR(L416="Nej",L416="Ja"),0,"Irrelevant"))</f>
        <v>Irrelevant</v>
      </c>
      <c r="N416" s="4" t="str">
        <f>IF(AND(OR(I416="Motorvejsstrækning",I416="Frakørselsflettestrækning",I416="Tilkørselsflettestrækning"),Inddata!O431=""),3,IF(AND(OR(I416="Motorvejsstrækning",I416="Frakørselsflettestrækning",I416="Tilkørselsflettestrækning"),Inddata!O431&lt;11,Inddata!O431&gt;-0.00000001),Inddata!O431,"Irrelevant"))</f>
        <v>Irrelevant</v>
      </c>
      <c r="O416" s="4" t="str">
        <f>IF(AND(OR(I416="Motorvejsstrækning",I416="Frakørselsflettestrækning",I416="Tilkørselsflettestrækning",I416="Frakørselsrampe",I416="Tilkørselsrampe"),Inddata!P431=""),0.5,IF(AND(OR(I416="Motorvejsstrækning",I416="Frakørselsflettestrækning",I416="Tilkørselsflettestrækning",I416="Frakørselsrampe",I416="Tilkørselsrampe"),Inddata!P431&gt;-0.00000001,Inddata!P431&lt;11),Inddata!P431,"Irrelevant"))</f>
        <v>Irrelevant</v>
      </c>
      <c r="P416" s="4" t="str">
        <f>IF(AND(OR(I416="Motorvejsstrækning",I416="Frakørselsflettestrækning",I416="Tilkørselsflettestrækning"),Inddata!Q431=""),5,IF(AND(OR(I416="Motorvejsstrækning",I416="Frakørselsflettestrækning",I416="Tilkørselsflettestrækning"),Inddata!Q431&gt;-0.00000001,Inddata!Q431&lt;101),Inddata!Q431,"Irrelevant"))</f>
        <v>Irrelevant</v>
      </c>
      <c r="Q416" s="4" t="str">
        <f>IF(AND(OR(I416="Motorvejsstrækning",I416="Frakørselsflettestrækning",I416="Tilkørselsflettestrækning"),Inddata!R431=""),"Lige",IF(AND(OR(I416="Motorvejsstrækning",I416="Frakørselsflettestrækning",I416="Tilkørselsflettestrækning"),Inddata!R431&gt;10),Inddata!R431,"Irrelevant"))</f>
        <v>Irrelevant</v>
      </c>
      <c r="R416" s="4" t="str">
        <f>IF(Q416="Lige",0,IF(AND(OR(I416="Motorvejsstrækning",I416="Frakørselsflettestrækning",I416="Tilkørselsflettestrækning"),OR(Inddata!S431="",Inddata!S431&gt;(G416*1000))),G416*1000,IF(AND(OR(I416="Motorvejsstrækning",I416="Frakørselsflettestrækning",I416="Tilkørselsflettestrækning"),Inddata!S431&gt;0),Inddata!S431,"Irrelevant")))</f>
        <v>Irrelevant</v>
      </c>
      <c r="S416" s="4" t="str">
        <f>IF(AND(OR(I416="Motorvejsstrækning",I416="Frakørselsflettestrækning",I416="Tilkørselsflettestrækning"),Inddata!T431=""),"Lige",IF(AND(OR(I416="Motorvejsstrækning",I416="Frakørselsflettestrækning",I416="Tilkørselsflettestrækning"),Inddata!T431&gt;10),Inddata!T431,"Irrelevant"))</f>
        <v>Irrelevant</v>
      </c>
      <c r="T416" s="4" t="str">
        <f>IF(S416="Lige",0,IF(R416="Irrelevant","Irrelevant",IF(AND(OR(I416="Motorvejsstrækning",I416="Frakørselsflettestrækning",I416="Tilkørselsflettestrækning"),OR(Inddata!U431="",Inddata!U431&gt;(G416*1000-R416))),G416*1000-R416,IF(AND(OR(I416="Motorvejsstrækning",I416="Frakørselsflettestrækning",I416="Tilkørselsflettestrækning"),Inddata!U431&gt;0),Inddata!U431,"Irrelevant"))))</f>
        <v>Irrelevant</v>
      </c>
      <c r="U416" s="4" t="str">
        <f>IF(AND(OR(I416="Motorvejsstrækning",I416="Frakørselsflettestrækning",I416="Tilkørselsflettestrækning",I416="Frakørselsrampe",I416="Tilkørselsrampe"),Inddata!V431=""),"Nej",IF(OR(I416="Motorvejsstrækning",I416="Frakørselsflettestrækning",I416="Tilkørselsflettestrækning",I416="Frakørselsrampe",I416="Tilkørselsrampe"),Inddata!V431,"Irrelevant"))</f>
        <v>Irrelevant</v>
      </c>
      <c r="V416" s="4" t="str">
        <f>IF(W416="Lige",IF(AND(OR(I416="Frakørselsrampe",I416="Tilkørselsrampe"),Inddata!W431=""),"Lige ruderrampe",IF(OR(I416="Frakørselsrampe",I416="Tilkørselsrampe"),Inddata!W431,"Irrelevant")),"Irrelevant")</f>
        <v>Irrelevant</v>
      </c>
      <c r="W416" s="4" t="str">
        <f>IF(AND(OR(I416="Frakørselsrampe",I416="Tilkørselsrampe"),Inddata!X431=""),"Lige",IF(AND(OR(I416="Frakørselsrampe",I416="Tilkørselsrampe"),Inddata!X431&gt;10),Inddata!X431,"Irrelevant"))</f>
        <v>Irrelevant</v>
      </c>
      <c r="X416" s="4" t="str">
        <f>IF(AND(OR(I416="Frakørselsrampe",I416="Tilkørselsrampe"),OR(Inddata!Y431="",Inddata!Y431&gt;(G416*1000))),G416*1000,IF(AND(OR(I416="Frakørselsrampe",I416="Tilkørselsrampe"),Inddata!Y431&gt;0),Inddata!Y431,"Irrelevant"))</f>
        <v>Irrelevant</v>
      </c>
      <c r="Y416" s="4" t="str">
        <f>IF(AND(I416="Frakørselsrampe",Inddata!Z431=""),95,IF(AND(I416="Tilkørselsrampe",Inddata!Z431=""),45,IF(AND(OR(I416="Frakørselsrampe",I416="Tilkørselsrampe"),Inddata!Z431&gt;4,Inddata!Z431&lt;200),Inddata!Z431,"Irrelevant")))</f>
        <v>Irrelevant</v>
      </c>
      <c r="Z416" s="4" t="str">
        <f>IF(AND(OR(I416="Frakørselsrampe",I416="Tilkørselsrampe"),Inddata!AA431=""),"Lige",IF(AND(OR(I416="Frakørselsrampe",I416="Tilkørselsrampe"),Inddata!AA431&gt;10),Inddata!AA431,"Irrelevant"))</f>
        <v>Irrelevant</v>
      </c>
      <c r="AA416" s="4" t="str">
        <f>IF(X416="Irrelevant","Irrelevant",IF(AND(OR(I416="Frakørselsrampe",I416="Tilkørselsrampe"),OR(Inddata!AB431="",Inddata!AB431&gt;(G416*1000-X416))),G416*1000-X416,IF(AND(OR(I416="Frakørselsrampe",I416="Tilkørselsrampe"),Inddata!AB431&gt;0),Inddata!AB431,"Irrelevant")))</f>
        <v>Irrelevant</v>
      </c>
      <c r="AB416" s="4" t="str">
        <f>IF(AND(I416="Frakørselsrampe",Inddata!AC431=""),60,IF(AND(I416="Tilkørselsrampe",Inddata!AC431=""),80,IF(AND(OR(I416="Frakørselsrampe",I416="Tilkørselsrampe"),Inddata!AC431&gt;4,Inddata!AC431&lt;200),Inddata!AC431,"Irrelevant")))</f>
        <v>Irrelevant</v>
      </c>
      <c r="AC416" s="4" t="str">
        <f>IF(AND(OR(I416="Motorvejsstrækning",I416="Frakørselsflettestrækning",I416="Tilkørselsflettestrækning"),Inddata!AD431=""),"Nej",IF(OR(I416="Motorvejsstrækning",I416="Frakørselsflettestrækning",I416="Tilkørselsflettestrækning"),Inddata!AD431,"Irrelevant"))</f>
        <v>Irrelevant</v>
      </c>
      <c r="AD416" s="4" t="str">
        <f>IF(AND(OR(I416="Motorvejsstrækning",I416="Frakørselsflettestrækning",I416="Tilkørselsflettestrækning"),Inddata!AE431=""),"130 km/t",IF(OR(I416="Motorvejsstrækning",I416="Frakørselsflettestrækning",I416="Tilkørselsflettestrækning"),Inddata!AE431,"Irrelevant"))</f>
        <v>Irrelevant</v>
      </c>
      <c r="AE416" s="4" t="str">
        <f>IF(AND(I416="Tilkørselsflettestrækning",Inddata!AF431=""),"Nej",IF(I416="Tilkørselsflettestrækning",Inddata!AF431,"Irrelevant"))</f>
        <v>Irrelevant</v>
      </c>
      <c r="AF416" s="4" t="str">
        <f>IF(AND(AE416="Ja",Inddata!AG431&gt;0,Inddata!AG431&lt;1.00000001),Inddata!AG431,IF(OR(AE416="Nej",AE416="Ja"),0,"Irrelevant"))</f>
        <v>Irrelevant</v>
      </c>
    </row>
    <row r="417" spans="1:32" x14ac:dyDescent="0.25">
      <c r="A417" s="4" t="str">
        <f>IF(Inddata!A432="","",Inddata!A432)</f>
        <v/>
      </c>
      <c r="B417" s="4" t="str">
        <f>IF(Inddata!B432="","",Inddata!B432)</f>
        <v/>
      </c>
      <c r="C417" s="4" t="str">
        <f>IF(Inddata!C432="","",Inddata!C432)</f>
        <v/>
      </c>
      <c r="D417" s="4" t="str">
        <f>IF(Inddata!D432="","",Inddata!D432)</f>
        <v/>
      </c>
      <c r="E417" s="4" t="str">
        <f>IF(Inddata!E432="","",Inddata!E432)</f>
        <v/>
      </c>
      <c r="F417" s="4" t="str">
        <f>IF(Inddata!F432="","",Inddata!F432)</f>
        <v/>
      </c>
      <c r="G417" s="4">
        <f>IF(Inddata!G432="","",Inddata!G432)</f>
        <v>0</v>
      </c>
      <c r="H417" s="4" t="str">
        <f>IF(Inddata!H432&gt;0.5,Inddata!H432,"")</f>
        <v/>
      </c>
      <c r="I417" s="4" t="str">
        <f>IF(Inddata!I432="","",Inddata!I432)</f>
        <v/>
      </c>
      <c r="J417" s="4" t="str">
        <f>IF(AND(OR(I417="Motorvejsstrækning",I417="Frakørselsflettestrækning",I417="Tilkørselsflettestrækning"),Inddata!K432=""),2,IF(AND(OR(I417="Motorvejsstrækning",I417="Frakørselsflettestrækning",I417="Tilkørselsflettestrækning"),Inddata!K432&gt;0.5,Inddata!K432&lt;21),Inddata!K432,"Irrelevant"))</f>
        <v>Irrelevant</v>
      </c>
      <c r="K417" s="4" t="str">
        <f>IF(AND(OR(I417="Motorvejsstrækning",I417="Frakørselsflettestrækning",I417="Tilkørselsflettestrækning",I417="Frakørselsrampe",I417="Tilkørselsrampe"),Inddata!L432=""),3.5,IF(AND(OR(I417="Motorvejsstrækning",I417="Frakørselsflettestrækning",I417="Tilkørselsflettestrækning",I417="Frakørselsrampe",I417="Tilkørselsrampe"),Inddata!L432&gt;1.5,Inddata!L432&lt;11),Inddata!L432,"Irrelevant"))</f>
        <v>Irrelevant</v>
      </c>
      <c r="L417" s="4" t="str">
        <f>IF(AND(I417="Motorvejsstrækning",Inddata!M432=""),"Nej",IF(I417="Motorvejsstrækning",Inddata!M432,"Irrelevant"))</f>
        <v>Irrelevant</v>
      </c>
      <c r="M417" s="4" t="str">
        <f>IF(AND(L417="Ja",Inddata!N432&gt;0,Inddata!N432&lt;1.00000001),Inddata!N432,IF(OR(L417="Nej",L417="Ja"),0,"Irrelevant"))</f>
        <v>Irrelevant</v>
      </c>
      <c r="N417" s="4" t="str">
        <f>IF(AND(OR(I417="Motorvejsstrækning",I417="Frakørselsflettestrækning",I417="Tilkørselsflettestrækning"),Inddata!O432=""),3,IF(AND(OR(I417="Motorvejsstrækning",I417="Frakørselsflettestrækning",I417="Tilkørselsflettestrækning"),Inddata!O432&lt;11,Inddata!O432&gt;-0.00000001),Inddata!O432,"Irrelevant"))</f>
        <v>Irrelevant</v>
      </c>
      <c r="O417" s="4" t="str">
        <f>IF(AND(OR(I417="Motorvejsstrækning",I417="Frakørselsflettestrækning",I417="Tilkørselsflettestrækning",I417="Frakørselsrampe",I417="Tilkørselsrampe"),Inddata!P432=""),0.5,IF(AND(OR(I417="Motorvejsstrækning",I417="Frakørselsflettestrækning",I417="Tilkørselsflettestrækning",I417="Frakørselsrampe",I417="Tilkørselsrampe"),Inddata!P432&gt;-0.00000001,Inddata!P432&lt;11),Inddata!P432,"Irrelevant"))</f>
        <v>Irrelevant</v>
      </c>
      <c r="P417" s="4" t="str">
        <f>IF(AND(OR(I417="Motorvejsstrækning",I417="Frakørselsflettestrækning",I417="Tilkørselsflettestrækning"),Inddata!Q432=""),5,IF(AND(OR(I417="Motorvejsstrækning",I417="Frakørselsflettestrækning",I417="Tilkørselsflettestrækning"),Inddata!Q432&gt;-0.00000001,Inddata!Q432&lt;101),Inddata!Q432,"Irrelevant"))</f>
        <v>Irrelevant</v>
      </c>
      <c r="Q417" s="4" t="str">
        <f>IF(AND(OR(I417="Motorvejsstrækning",I417="Frakørselsflettestrækning",I417="Tilkørselsflettestrækning"),Inddata!R432=""),"Lige",IF(AND(OR(I417="Motorvejsstrækning",I417="Frakørselsflettestrækning",I417="Tilkørselsflettestrækning"),Inddata!R432&gt;10),Inddata!R432,"Irrelevant"))</f>
        <v>Irrelevant</v>
      </c>
      <c r="R417" s="4" t="str">
        <f>IF(Q417="Lige",0,IF(AND(OR(I417="Motorvejsstrækning",I417="Frakørselsflettestrækning",I417="Tilkørselsflettestrækning"),OR(Inddata!S432="",Inddata!S432&gt;(G417*1000))),G417*1000,IF(AND(OR(I417="Motorvejsstrækning",I417="Frakørselsflettestrækning",I417="Tilkørselsflettestrækning"),Inddata!S432&gt;0),Inddata!S432,"Irrelevant")))</f>
        <v>Irrelevant</v>
      </c>
      <c r="S417" s="4" t="str">
        <f>IF(AND(OR(I417="Motorvejsstrækning",I417="Frakørselsflettestrækning",I417="Tilkørselsflettestrækning"),Inddata!T432=""),"Lige",IF(AND(OR(I417="Motorvejsstrækning",I417="Frakørselsflettestrækning",I417="Tilkørselsflettestrækning"),Inddata!T432&gt;10),Inddata!T432,"Irrelevant"))</f>
        <v>Irrelevant</v>
      </c>
      <c r="T417" s="4" t="str">
        <f>IF(S417="Lige",0,IF(R417="Irrelevant","Irrelevant",IF(AND(OR(I417="Motorvejsstrækning",I417="Frakørselsflettestrækning",I417="Tilkørselsflettestrækning"),OR(Inddata!U432="",Inddata!U432&gt;(G417*1000-R417))),G417*1000-R417,IF(AND(OR(I417="Motorvejsstrækning",I417="Frakørselsflettestrækning",I417="Tilkørselsflettestrækning"),Inddata!U432&gt;0),Inddata!U432,"Irrelevant"))))</f>
        <v>Irrelevant</v>
      </c>
      <c r="U417" s="4" t="str">
        <f>IF(AND(OR(I417="Motorvejsstrækning",I417="Frakørselsflettestrækning",I417="Tilkørselsflettestrækning",I417="Frakørselsrampe",I417="Tilkørselsrampe"),Inddata!V432=""),"Nej",IF(OR(I417="Motorvejsstrækning",I417="Frakørselsflettestrækning",I417="Tilkørselsflettestrækning",I417="Frakørselsrampe",I417="Tilkørselsrampe"),Inddata!V432,"Irrelevant"))</f>
        <v>Irrelevant</v>
      </c>
      <c r="V417" s="4" t="str">
        <f>IF(W417="Lige",IF(AND(OR(I417="Frakørselsrampe",I417="Tilkørselsrampe"),Inddata!W432=""),"Lige ruderrampe",IF(OR(I417="Frakørselsrampe",I417="Tilkørselsrampe"),Inddata!W432,"Irrelevant")),"Irrelevant")</f>
        <v>Irrelevant</v>
      </c>
      <c r="W417" s="4" t="str">
        <f>IF(AND(OR(I417="Frakørselsrampe",I417="Tilkørselsrampe"),Inddata!X432=""),"Lige",IF(AND(OR(I417="Frakørselsrampe",I417="Tilkørselsrampe"),Inddata!X432&gt;10),Inddata!X432,"Irrelevant"))</f>
        <v>Irrelevant</v>
      </c>
      <c r="X417" s="4" t="str">
        <f>IF(AND(OR(I417="Frakørselsrampe",I417="Tilkørselsrampe"),OR(Inddata!Y432="",Inddata!Y432&gt;(G417*1000))),G417*1000,IF(AND(OR(I417="Frakørselsrampe",I417="Tilkørselsrampe"),Inddata!Y432&gt;0),Inddata!Y432,"Irrelevant"))</f>
        <v>Irrelevant</v>
      </c>
      <c r="Y417" s="4" t="str">
        <f>IF(AND(I417="Frakørselsrampe",Inddata!Z432=""),95,IF(AND(I417="Tilkørselsrampe",Inddata!Z432=""),45,IF(AND(OR(I417="Frakørselsrampe",I417="Tilkørselsrampe"),Inddata!Z432&gt;4,Inddata!Z432&lt;200),Inddata!Z432,"Irrelevant")))</f>
        <v>Irrelevant</v>
      </c>
      <c r="Z417" s="4" t="str">
        <f>IF(AND(OR(I417="Frakørselsrampe",I417="Tilkørselsrampe"),Inddata!AA432=""),"Lige",IF(AND(OR(I417="Frakørselsrampe",I417="Tilkørselsrampe"),Inddata!AA432&gt;10),Inddata!AA432,"Irrelevant"))</f>
        <v>Irrelevant</v>
      </c>
      <c r="AA417" s="4" t="str">
        <f>IF(X417="Irrelevant","Irrelevant",IF(AND(OR(I417="Frakørselsrampe",I417="Tilkørselsrampe"),OR(Inddata!AB432="",Inddata!AB432&gt;(G417*1000-X417))),G417*1000-X417,IF(AND(OR(I417="Frakørselsrampe",I417="Tilkørselsrampe"),Inddata!AB432&gt;0),Inddata!AB432,"Irrelevant")))</f>
        <v>Irrelevant</v>
      </c>
      <c r="AB417" s="4" t="str">
        <f>IF(AND(I417="Frakørselsrampe",Inddata!AC432=""),60,IF(AND(I417="Tilkørselsrampe",Inddata!AC432=""),80,IF(AND(OR(I417="Frakørselsrampe",I417="Tilkørselsrampe"),Inddata!AC432&gt;4,Inddata!AC432&lt;200),Inddata!AC432,"Irrelevant")))</f>
        <v>Irrelevant</v>
      </c>
      <c r="AC417" s="4" t="str">
        <f>IF(AND(OR(I417="Motorvejsstrækning",I417="Frakørselsflettestrækning",I417="Tilkørselsflettestrækning"),Inddata!AD432=""),"Nej",IF(OR(I417="Motorvejsstrækning",I417="Frakørselsflettestrækning",I417="Tilkørselsflettestrækning"),Inddata!AD432,"Irrelevant"))</f>
        <v>Irrelevant</v>
      </c>
      <c r="AD417" s="4" t="str">
        <f>IF(AND(OR(I417="Motorvejsstrækning",I417="Frakørselsflettestrækning",I417="Tilkørselsflettestrækning"),Inddata!AE432=""),"130 km/t",IF(OR(I417="Motorvejsstrækning",I417="Frakørselsflettestrækning",I417="Tilkørselsflettestrækning"),Inddata!AE432,"Irrelevant"))</f>
        <v>Irrelevant</v>
      </c>
      <c r="AE417" s="4" t="str">
        <f>IF(AND(I417="Tilkørselsflettestrækning",Inddata!AF432=""),"Nej",IF(I417="Tilkørselsflettestrækning",Inddata!AF432,"Irrelevant"))</f>
        <v>Irrelevant</v>
      </c>
      <c r="AF417" s="4" t="str">
        <f>IF(AND(AE417="Ja",Inddata!AG432&gt;0,Inddata!AG432&lt;1.00000001),Inddata!AG432,IF(OR(AE417="Nej",AE417="Ja"),0,"Irrelevant"))</f>
        <v>Irrelevant</v>
      </c>
    </row>
    <row r="418" spans="1:32" x14ac:dyDescent="0.25">
      <c r="A418" s="4" t="str">
        <f>IF(Inddata!A433="","",Inddata!A433)</f>
        <v/>
      </c>
      <c r="B418" s="4" t="str">
        <f>IF(Inddata!B433="","",Inddata!B433)</f>
        <v/>
      </c>
      <c r="C418" s="4" t="str">
        <f>IF(Inddata!C433="","",Inddata!C433)</f>
        <v/>
      </c>
      <c r="D418" s="4" t="str">
        <f>IF(Inddata!D433="","",Inddata!D433)</f>
        <v/>
      </c>
      <c r="E418" s="4" t="str">
        <f>IF(Inddata!E433="","",Inddata!E433)</f>
        <v/>
      </c>
      <c r="F418" s="4" t="str">
        <f>IF(Inddata!F433="","",Inddata!F433)</f>
        <v/>
      </c>
      <c r="G418" s="4">
        <f>IF(Inddata!G433="","",Inddata!G433)</f>
        <v>0</v>
      </c>
      <c r="H418" s="4" t="str">
        <f>IF(Inddata!H433&gt;0.5,Inddata!H433,"")</f>
        <v/>
      </c>
      <c r="I418" s="4" t="str">
        <f>IF(Inddata!I433="","",Inddata!I433)</f>
        <v/>
      </c>
      <c r="J418" s="4" t="str">
        <f>IF(AND(OR(I418="Motorvejsstrækning",I418="Frakørselsflettestrækning",I418="Tilkørselsflettestrækning"),Inddata!K433=""),2,IF(AND(OR(I418="Motorvejsstrækning",I418="Frakørselsflettestrækning",I418="Tilkørselsflettestrækning"),Inddata!K433&gt;0.5,Inddata!K433&lt;21),Inddata!K433,"Irrelevant"))</f>
        <v>Irrelevant</v>
      </c>
      <c r="K418" s="4" t="str">
        <f>IF(AND(OR(I418="Motorvejsstrækning",I418="Frakørselsflettestrækning",I418="Tilkørselsflettestrækning",I418="Frakørselsrampe",I418="Tilkørselsrampe"),Inddata!L433=""),3.5,IF(AND(OR(I418="Motorvejsstrækning",I418="Frakørselsflettestrækning",I418="Tilkørselsflettestrækning",I418="Frakørselsrampe",I418="Tilkørselsrampe"),Inddata!L433&gt;1.5,Inddata!L433&lt;11),Inddata!L433,"Irrelevant"))</f>
        <v>Irrelevant</v>
      </c>
      <c r="L418" s="4" t="str">
        <f>IF(AND(I418="Motorvejsstrækning",Inddata!M433=""),"Nej",IF(I418="Motorvejsstrækning",Inddata!M433,"Irrelevant"))</f>
        <v>Irrelevant</v>
      </c>
      <c r="M418" s="4" t="str">
        <f>IF(AND(L418="Ja",Inddata!N433&gt;0,Inddata!N433&lt;1.00000001),Inddata!N433,IF(OR(L418="Nej",L418="Ja"),0,"Irrelevant"))</f>
        <v>Irrelevant</v>
      </c>
      <c r="N418" s="4" t="str">
        <f>IF(AND(OR(I418="Motorvejsstrækning",I418="Frakørselsflettestrækning",I418="Tilkørselsflettestrækning"),Inddata!O433=""),3,IF(AND(OR(I418="Motorvejsstrækning",I418="Frakørselsflettestrækning",I418="Tilkørselsflettestrækning"),Inddata!O433&lt;11,Inddata!O433&gt;-0.00000001),Inddata!O433,"Irrelevant"))</f>
        <v>Irrelevant</v>
      </c>
      <c r="O418" s="4" t="str">
        <f>IF(AND(OR(I418="Motorvejsstrækning",I418="Frakørselsflettestrækning",I418="Tilkørselsflettestrækning",I418="Frakørselsrampe",I418="Tilkørselsrampe"),Inddata!P433=""),0.5,IF(AND(OR(I418="Motorvejsstrækning",I418="Frakørselsflettestrækning",I418="Tilkørselsflettestrækning",I418="Frakørselsrampe",I418="Tilkørselsrampe"),Inddata!P433&gt;-0.00000001,Inddata!P433&lt;11),Inddata!P433,"Irrelevant"))</f>
        <v>Irrelevant</v>
      </c>
      <c r="P418" s="4" t="str">
        <f>IF(AND(OR(I418="Motorvejsstrækning",I418="Frakørselsflettestrækning",I418="Tilkørselsflettestrækning"),Inddata!Q433=""),5,IF(AND(OR(I418="Motorvejsstrækning",I418="Frakørselsflettestrækning",I418="Tilkørselsflettestrækning"),Inddata!Q433&gt;-0.00000001,Inddata!Q433&lt;101),Inddata!Q433,"Irrelevant"))</f>
        <v>Irrelevant</v>
      </c>
      <c r="Q418" s="4" t="str">
        <f>IF(AND(OR(I418="Motorvejsstrækning",I418="Frakørselsflettestrækning",I418="Tilkørselsflettestrækning"),Inddata!R433=""),"Lige",IF(AND(OR(I418="Motorvejsstrækning",I418="Frakørselsflettestrækning",I418="Tilkørselsflettestrækning"),Inddata!R433&gt;10),Inddata!R433,"Irrelevant"))</f>
        <v>Irrelevant</v>
      </c>
      <c r="R418" s="4" t="str">
        <f>IF(Q418="Lige",0,IF(AND(OR(I418="Motorvejsstrækning",I418="Frakørselsflettestrækning",I418="Tilkørselsflettestrækning"),OR(Inddata!S433="",Inddata!S433&gt;(G418*1000))),G418*1000,IF(AND(OR(I418="Motorvejsstrækning",I418="Frakørselsflettestrækning",I418="Tilkørselsflettestrækning"),Inddata!S433&gt;0),Inddata!S433,"Irrelevant")))</f>
        <v>Irrelevant</v>
      </c>
      <c r="S418" s="4" t="str">
        <f>IF(AND(OR(I418="Motorvejsstrækning",I418="Frakørselsflettestrækning",I418="Tilkørselsflettestrækning"),Inddata!T433=""),"Lige",IF(AND(OR(I418="Motorvejsstrækning",I418="Frakørselsflettestrækning",I418="Tilkørselsflettestrækning"),Inddata!T433&gt;10),Inddata!T433,"Irrelevant"))</f>
        <v>Irrelevant</v>
      </c>
      <c r="T418" s="4" t="str">
        <f>IF(S418="Lige",0,IF(R418="Irrelevant","Irrelevant",IF(AND(OR(I418="Motorvejsstrækning",I418="Frakørselsflettestrækning",I418="Tilkørselsflettestrækning"),OR(Inddata!U433="",Inddata!U433&gt;(G418*1000-R418))),G418*1000-R418,IF(AND(OR(I418="Motorvejsstrækning",I418="Frakørselsflettestrækning",I418="Tilkørselsflettestrækning"),Inddata!U433&gt;0),Inddata!U433,"Irrelevant"))))</f>
        <v>Irrelevant</v>
      </c>
      <c r="U418" s="4" t="str">
        <f>IF(AND(OR(I418="Motorvejsstrækning",I418="Frakørselsflettestrækning",I418="Tilkørselsflettestrækning",I418="Frakørselsrampe",I418="Tilkørselsrampe"),Inddata!V433=""),"Nej",IF(OR(I418="Motorvejsstrækning",I418="Frakørselsflettestrækning",I418="Tilkørselsflettestrækning",I418="Frakørselsrampe",I418="Tilkørselsrampe"),Inddata!V433,"Irrelevant"))</f>
        <v>Irrelevant</v>
      </c>
      <c r="V418" s="4" t="str">
        <f>IF(W418="Lige",IF(AND(OR(I418="Frakørselsrampe",I418="Tilkørselsrampe"),Inddata!W433=""),"Lige ruderrampe",IF(OR(I418="Frakørselsrampe",I418="Tilkørselsrampe"),Inddata!W433,"Irrelevant")),"Irrelevant")</f>
        <v>Irrelevant</v>
      </c>
      <c r="W418" s="4" t="str">
        <f>IF(AND(OR(I418="Frakørselsrampe",I418="Tilkørselsrampe"),Inddata!X433=""),"Lige",IF(AND(OR(I418="Frakørselsrampe",I418="Tilkørselsrampe"),Inddata!X433&gt;10),Inddata!X433,"Irrelevant"))</f>
        <v>Irrelevant</v>
      </c>
      <c r="X418" s="4" t="str">
        <f>IF(AND(OR(I418="Frakørselsrampe",I418="Tilkørselsrampe"),OR(Inddata!Y433="",Inddata!Y433&gt;(G418*1000))),G418*1000,IF(AND(OR(I418="Frakørselsrampe",I418="Tilkørselsrampe"),Inddata!Y433&gt;0),Inddata!Y433,"Irrelevant"))</f>
        <v>Irrelevant</v>
      </c>
      <c r="Y418" s="4" t="str">
        <f>IF(AND(I418="Frakørselsrampe",Inddata!Z433=""),95,IF(AND(I418="Tilkørselsrampe",Inddata!Z433=""),45,IF(AND(OR(I418="Frakørselsrampe",I418="Tilkørselsrampe"),Inddata!Z433&gt;4,Inddata!Z433&lt;200),Inddata!Z433,"Irrelevant")))</f>
        <v>Irrelevant</v>
      </c>
      <c r="Z418" s="4" t="str">
        <f>IF(AND(OR(I418="Frakørselsrampe",I418="Tilkørselsrampe"),Inddata!AA433=""),"Lige",IF(AND(OR(I418="Frakørselsrampe",I418="Tilkørselsrampe"),Inddata!AA433&gt;10),Inddata!AA433,"Irrelevant"))</f>
        <v>Irrelevant</v>
      </c>
      <c r="AA418" s="4" t="str">
        <f>IF(X418="Irrelevant","Irrelevant",IF(AND(OR(I418="Frakørselsrampe",I418="Tilkørselsrampe"),OR(Inddata!AB433="",Inddata!AB433&gt;(G418*1000-X418))),G418*1000-X418,IF(AND(OR(I418="Frakørselsrampe",I418="Tilkørselsrampe"),Inddata!AB433&gt;0),Inddata!AB433,"Irrelevant")))</f>
        <v>Irrelevant</v>
      </c>
      <c r="AB418" s="4" t="str">
        <f>IF(AND(I418="Frakørselsrampe",Inddata!AC433=""),60,IF(AND(I418="Tilkørselsrampe",Inddata!AC433=""),80,IF(AND(OR(I418="Frakørselsrampe",I418="Tilkørselsrampe"),Inddata!AC433&gt;4,Inddata!AC433&lt;200),Inddata!AC433,"Irrelevant")))</f>
        <v>Irrelevant</v>
      </c>
      <c r="AC418" s="4" t="str">
        <f>IF(AND(OR(I418="Motorvejsstrækning",I418="Frakørselsflettestrækning",I418="Tilkørselsflettestrækning"),Inddata!AD433=""),"Nej",IF(OR(I418="Motorvejsstrækning",I418="Frakørselsflettestrækning",I418="Tilkørselsflettestrækning"),Inddata!AD433,"Irrelevant"))</f>
        <v>Irrelevant</v>
      </c>
      <c r="AD418" s="4" t="str">
        <f>IF(AND(OR(I418="Motorvejsstrækning",I418="Frakørselsflettestrækning",I418="Tilkørselsflettestrækning"),Inddata!AE433=""),"130 km/t",IF(OR(I418="Motorvejsstrækning",I418="Frakørselsflettestrækning",I418="Tilkørselsflettestrækning"),Inddata!AE433,"Irrelevant"))</f>
        <v>Irrelevant</v>
      </c>
      <c r="AE418" s="4" t="str">
        <f>IF(AND(I418="Tilkørselsflettestrækning",Inddata!AF433=""),"Nej",IF(I418="Tilkørselsflettestrækning",Inddata!AF433,"Irrelevant"))</f>
        <v>Irrelevant</v>
      </c>
      <c r="AF418" s="4" t="str">
        <f>IF(AND(AE418="Ja",Inddata!AG433&gt;0,Inddata!AG433&lt;1.00000001),Inddata!AG433,IF(OR(AE418="Nej",AE418="Ja"),0,"Irrelevant"))</f>
        <v>Irrelevant</v>
      </c>
    </row>
    <row r="419" spans="1:32" x14ac:dyDescent="0.25">
      <c r="A419" s="4" t="str">
        <f>IF(Inddata!A434="","",Inddata!A434)</f>
        <v/>
      </c>
      <c r="B419" s="4" t="str">
        <f>IF(Inddata!B434="","",Inddata!B434)</f>
        <v/>
      </c>
      <c r="C419" s="4" t="str">
        <f>IF(Inddata!C434="","",Inddata!C434)</f>
        <v/>
      </c>
      <c r="D419" s="4" t="str">
        <f>IF(Inddata!D434="","",Inddata!D434)</f>
        <v/>
      </c>
      <c r="E419" s="4" t="str">
        <f>IF(Inddata!E434="","",Inddata!E434)</f>
        <v/>
      </c>
      <c r="F419" s="4" t="str">
        <f>IF(Inddata!F434="","",Inddata!F434)</f>
        <v/>
      </c>
      <c r="G419" s="4">
        <f>IF(Inddata!G434="","",Inddata!G434)</f>
        <v>0</v>
      </c>
      <c r="H419" s="4" t="str">
        <f>IF(Inddata!H434&gt;0.5,Inddata!H434,"")</f>
        <v/>
      </c>
      <c r="I419" s="4" t="str">
        <f>IF(Inddata!I434="","",Inddata!I434)</f>
        <v/>
      </c>
      <c r="J419" s="4" t="str">
        <f>IF(AND(OR(I419="Motorvejsstrækning",I419="Frakørselsflettestrækning",I419="Tilkørselsflettestrækning"),Inddata!K434=""),2,IF(AND(OR(I419="Motorvejsstrækning",I419="Frakørselsflettestrækning",I419="Tilkørselsflettestrækning"),Inddata!K434&gt;0.5,Inddata!K434&lt;21),Inddata!K434,"Irrelevant"))</f>
        <v>Irrelevant</v>
      </c>
      <c r="K419" s="4" t="str">
        <f>IF(AND(OR(I419="Motorvejsstrækning",I419="Frakørselsflettestrækning",I419="Tilkørselsflettestrækning",I419="Frakørselsrampe",I419="Tilkørselsrampe"),Inddata!L434=""),3.5,IF(AND(OR(I419="Motorvejsstrækning",I419="Frakørselsflettestrækning",I419="Tilkørselsflettestrækning",I419="Frakørselsrampe",I419="Tilkørselsrampe"),Inddata!L434&gt;1.5,Inddata!L434&lt;11),Inddata!L434,"Irrelevant"))</f>
        <v>Irrelevant</v>
      </c>
      <c r="L419" s="4" t="str">
        <f>IF(AND(I419="Motorvejsstrækning",Inddata!M434=""),"Nej",IF(I419="Motorvejsstrækning",Inddata!M434,"Irrelevant"))</f>
        <v>Irrelevant</v>
      </c>
      <c r="M419" s="4" t="str">
        <f>IF(AND(L419="Ja",Inddata!N434&gt;0,Inddata!N434&lt;1.00000001),Inddata!N434,IF(OR(L419="Nej",L419="Ja"),0,"Irrelevant"))</f>
        <v>Irrelevant</v>
      </c>
      <c r="N419" s="4" t="str">
        <f>IF(AND(OR(I419="Motorvejsstrækning",I419="Frakørselsflettestrækning",I419="Tilkørselsflettestrækning"),Inddata!O434=""),3,IF(AND(OR(I419="Motorvejsstrækning",I419="Frakørselsflettestrækning",I419="Tilkørselsflettestrækning"),Inddata!O434&lt;11,Inddata!O434&gt;-0.00000001),Inddata!O434,"Irrelevant"))</f>
        <v>Irrelevant</v>
      </c>
      <c r="O419" s="4" t="str">
        <f>IF(AND(OR(I419="Motorvejsstrækning",I419="Frakørselsflettestrækning",I419="Tilkørselsflettestrækning",I419="Frakørselsrampe",I419="Tilkørselsrampe"),Inddata!P434=""),0.5,IF(AND(OR(I419="Motorvejsstrækning",I419="Frakørselsflettestrækning",I419="Tilkørselsflettestrækning",I419="Frakørselsrampe",I419="Tilkørselsrampe"),Inddata!P434&gt;-0.00000001,Inddata!P434&lt;11),Inddata!P434,"Irrelevant"))</f>
        <v>Irrelevant</v>
      </c>
      <c r="P419" s="4" t="str">
        <f>IF(AND(OR(I419="Motorvejsstrækning",I419="Frakørselsflettestrækning",I419="Tilkørselsflettestrækning"),Inddata!Q434=""),5,IF(AND(OR(I419="Motorvejsstrækning",I419="Frakørselsflettestrækning",I419="Tilkørselsflettestrækning"),Inddata!Q434&gt;-0.00000001,Inddata!Q434&lt;101),Inddata!Q434,"Irrelevant"))</f>
        <v>Irrelevant</v>
      </c>
      <c r="Q419" s="4" t="str">
        <f>IF(AND(OR(I419="Motorvejsstrækning",I419="Frakørselsflettestrækning",I419="Tilkørselsflettestrækning"),Inddata!R434=""),"Lige",IF(AND(OR(I419="Motorvejsstrækning",I419="Frakørselsflettestrækning",I419="Tilkørselsflettestrækning"),Inddata!R434&gt;10),Inddata!R434,"Irrelevant"))</f>
        <v>Irrelevant</v>
      </c>
      <c r="R419" s="4" t="str">
        <f>IF(Q419="Lige",0,IF(AND(OR(I419="Motorvejsstrækning",I419="Frakørselsflettestrækning",I419="Tilkørselsflettestrækning"),OR(Inddata!S434="",Inddata!S434&gt;(G419*1000))),G419*1000,IF(AND(OR(I419="Motorvejsstrækning",I419="Frakørselsflettestrækning",I419="Tilkørselsflettestrækning"),Inddata!S434&gt;0),Inddata!S434,"Irrelevant")))</f>
        <v>Irrelevant</v>
      </c>
      <c r="S419" s="4" t="str">
        <f>IF(AND(OR(I419="Motorvejsstrækning",I419="Frakørselsflettestrækning",I419="Tilkørselsflettestrækning"),Inddata!T434=""),"Lige",IF(AND(OR(I419="Motorvejsstrækning",I419="Frakørselsflettestrækning",I419="Tilkørselsflettestrækning"),Inddata!T434&gt;10),Inddata!T434,"Irrelevant"))</f>
        <v>Irrelevant</v>
      </c>
      <c r="T419" s="4" t="str">
        <f>IF(S419="Lige",0,IF(R419="Irrelevant","Irrelevant",IF(AND(OR(I419="Motorvejsstrækning",I419="Frakørselsflettestrækning",I419="Tilkørselsflettestrækning"),OR(Inddata!U434="",Inddata!U434&gt;(G419*1000-R419))),G419*1000-R419,IF(AND(OR(I419="Motorvejsstrækning",I419="Frakørselsflettestrækning",I419="Tilkørselsflettestrækning"),Inddata!U434&gt;0),Inddata!U434,"Irrelevant"))))</f>
        <v>Irrelevant</v>
      </c>
      <c r="U419" s="4" t="str">
        <f>IF(AND(OR(I419="Motorvejsstrækning",I419="Frakørselsflettestrækning",I419="Tilkørselsflettestrækning",I419="Frakørselsrampe",I419="Tilkørselsrampe"),Inddata!V434=""),"Nej",IF(OR(I419="Motorvejsstrækning",I419="Frakørselsflettestrækning",I419="Tilkørselsflettestrækning",I419="Frakørselsrampe",I419="Tilkørselsrampe"),Inddata!V434,"Irrelevant"))</f>
        <v>Irrelevant</v>
      </c>
      <c r="V419" s="4" t="str">
        <f>IF(W419="Lige",IF(AND(OR(I419="Frakørselsrampe",I419="Tilkørselsrampe"),Inddata!W434=""),"Lige ruderrampe",IF(OR(I419="Frakørselsrampe",I419="Tilkørselsrampe"),Inddata!W434,"Irrelevant")),"Irrelevant")</f>
        <v>Irrelevant</v>
      </c>
      <c r="W419" s="4" t="str">
        <f>IF(AND(OR(I419="Frakørselsrampe",I419="Tilkørselsrampe"),Inddata!X434=""),"Lige",IF(AND(OR(I419="Frakørselsrampe",I419="Tilkørselsrampe"),Inddata!X434&gt;10),Inddata!X434,"Irrelevant"))</f>
        <v>Irrelevant</v>
      </c>
      <c r="X419" s="4" t="str">
        <f>IF(AND(OR(I419="Frakørselsrampe",I419="Tilkørselsrampe"),OR(Inddata!Y434="",Inddata!Y434&gt;(G419*1000))),G419*1000,IF(AND(OR(I419="Frakørselsrampe",I419="Tilkørselsrampe"),Inddata!Y434&gt;0),Inddata!Y434,"Irrelevant"))</f>
        <v>Irrelevant</v>
      </c>
      <c r="Y419" s="4" t="str">
        <f>IF(AND(I419="Frakørselsrampe",Inddata!Z434=""),95,IF(AND(I419="Tilkørselsrampe",Inddata!Z434=""),45,IF(AND(OR(I419="Frakørselsrampe",I419="Tilkørselsrampe"),Inddata!Z434&gt;4,Inddata!Z434&lt;200),Inddata!Z434,"Irrelevant")))</f>
        <v>Irrelevant</v>
      </c>
      <c r="Z419" s="4" t="str">
        <f>IF(AND(OR(I419="Frakørselsrampe",I419="Tilkørselsrampe"),Inddata!AA434=""),"Lige",IF(AND(OR(I419="Frakørselsrampe",I419="Tilkørselsrampe"),Inddata!AA434&gt;10),Inddata!AA434,"Irrelevant"))</f>
        <v>Irrelevant</v>
      </c>
      <c r="AA419" s="4" t="str">
        <f>IF(X419="Irrelevant","Irrelevant",IF(AND(OR(I419="Frakørselsrampe",I419="Tilkørselsrampe"),OR(Inddata!AB434="",Inddata!AB434&gt;(G419*1000-X419))),G419*1000-X419,IF(AND(OR(I419="Frakørselsrampe",I419="Tilkørselsrampe"),Inddata!AB434&gt;0),Inddata!AB434,"Irrelevant")))</f>
        <v>Irrelevant</v>
      </c>
      <c r="AB419" s="4" t="str">
        <f>IF(AND(I419="Frakørselsrampe",Inddata!AC434=""),60,IF(AND(I419="Tilkørselsrampe",Inddata!AC434=""),80,IF(AND(OR(I419="Frakørselsrampe",I419="Tilkørselsrampe"),Inddata!AC434&gt;4,Inddata!AC434&lt;200),Inddata!AC434,"Irrelevant")))</f>
        <v>Irrelevant</v>
      </c>
      <c r="AC419" s="4" t="str">
        <f>IF(AND(OR(I419="Motorvejsstrækning",I419="Frakørselsflettestrækning",I419="Tilkørselsflettestrækning"),Inddata!AD434=""),"Nej",IF(OR(I419="Motorvejsstrækning",I419="Frakørselsflettestrækning",I419="Tilkørselsflettestrækning"),Inddata!AD434,"Irrelevant"))</f>
        <v>Irrelevant</v>
      </c>
      <c r="AD419" s="4" t="str">
        <f>IF(AND(OR(I419="Motorvejsstrækning",I419="Frakørselsflettestrækning",I419="Tilkørselsflettestrækning"),Inddata!AE434=""),"130 km/t",IF(OR(I419="Motorvejsstrækning",I419="Frakørselsflettestrækning",I419="Tilkørselsflettestrækning"),Inddata!AE434,"Irrelevant"))</f>
        <v>Irrelevant</v>
      </c>
      <c r="AE419" s="4" t="str">
        <f>IF(AND(I419="Tilkørselsflettestrækning",Inddata!AF434=""),"Nej",IF(I419="Tilkørselsflettestrækning",Inddata!AF434,"Irrelevant"))</f>
        <v>Irrelevant</v>
      </c>
      <c r="AF419" s="4" t="str">
        <f>IF(AND(AE419="Ja",Inddata!AG434&gt;0,Inddata!AG434&lt;1.00000001),Inddata!AG434,IF(OR(AE419="Nej",AE419="Ja"),0,"Irrelevant"))</f>
        <v>Irrelevant</v>
      </c>
    </row>
    <row r="420" spans="1:32" x14ac:dyDescent="0.25">
      <c r="A420" s="4" t="str">
        <f>IF(Inddata!A435="","",Inddata!A435)</f>
        <v/>
      </c>
      <c r="B420" s="4" t="str">
        <f>IF(Inddata!B435="","",Inddata!B435)</f>
        <v/>
      </c>
      <c r="C420" s="4" t="str">
        <f>IF(Inddata!C435="","",Inddata!C435)</f>
        <v/>
      </c>
      <c r="D420" s="4" t="str">
        <f>IF(Inddata!D435="","",Inddata!D435)</f>
        <v/>
      </c>
      <c r="E420" s="4" t="str">
        <f>IF(Inddata!E435="","",Inddata!E435)</f>
        <v/>
      </c>
      <c r="F420" s="4" t="str">
        <f>IF(Inddata!F435="","",Inddata!F435)</f>
        <v/>
      </c>
      <c r="G420" s="4">
        <f>IF(Inddata!G435="","",Inddata!G435)</f>
        <v>0</v>
      </c>
      <c r="H420" s="4" t="str">
        <f>IF(Inddata!H435&gt;0.5,Inddata!H435,"")</f>
        <v/>
      </c>
      <c r="I420" s="4" t="str">
        <f>IF(Inddata!I435="","",Inddata!I435)</f>
        <v/>
      </c>
      <c r="J420" s="4" t="str">
        <f>IF(AND(OR(I420="Motorvejsstrækning",I420="Frakørselsflettestrækning",I420="Tilkørselsflettestrækning"),Inddata!K435=""),2,IF(AND(OR(I420="Motorvejsstrækning",I420="Frakørselsflettestrækning",I420="Tilkørselsflettestrækning"),Inddata!K435&gt;0.5,Inddata!K435&lt;21),Inddata!K435,"Irrelevant"))</f>
        <v>Irrelevant</v>
      </c>
      <c r="K420" s="4" t="str">
        <f>IF(AND(OR(I420="Motorvejsstrækning",I420="Frakørselsflettestrækning",I420="Tilkørselsflettestrækning",I420="Frakørselsrampe",I420="Tilkørselsrampe"),Inddata!L435=""),3.5,IF(AND(OR(I420="Motorvejsstrækning",I420="Frakørselsflettestrækning",I420="Tilkørselsflettestrækning",I420="Frakørselsrampe",I420="Tilkørselsrampe"),Inddata!L435&gt;1.5,Inddata!L435&lt;11),Inddata!L435,"Irrelevant"))</f>
        <v>Irrelevant</v>
      </c>
      <c r="L420" s="4" t="str">
        <f>IF(AND(I420="Motorvejsstrækning",Inddata!M435=""),"Nej",IF(I420="Motorvejsstrækning",Inddata!M435,"Irrelevant"))</f>
        <v>Irrelevant</v>
      </c>
      <c r="M420" s="4" t="str">
        <f>IF(AND(L420="Ja",Inddata!N435&gt;0,Inddata!N435&lt;1.00000001),Inddata!N435,IF(OR(L420="Nej",L420="Ja"),0,"Irrelevant"))</f>
        <v>Irrelevant</v>
      </c>
      <c r="N420" s="4" t="str">
        <f>IF(AND(OR(I420="Motorvejsstrækning",I420="Frakørselsflettestrækning",I420="Tilkørselsflettestrækning"),Inddata!O435=""),3,IF(AND(OR(I420="Motorvejsstrækning",I420="Frakørselsflettestrækning",I420="Tilkørselsflettestrækning"),Inddata!O435&lt;11,Inddata!O435&gt;-0.00000001),Inddata!O435,"Irrelevant"))</f>
        <v>Irrelevant</v>
      </c>
      <c r="O420" s="4" t="str">
        <f>IF(AND(OR(I420="Motorvejsstrækning",I420="Frakørselsflettestrækning",I420="Tilkørselsflettestrækning",I420="Frakørselsrampe",I420="Tilkørselsrampe"),Inddata!P435=""),0.5,IF(AND(OR(I420="Motorvejsstrækning",I420="Frakørselsflettestrækning",I420="Tilkørselsflettestrækning",I420="Frakørselsrampe",I420="Tilkørselsrampe"),Inddata!P435&gt;-0.00000001,Inddata!P435&lt;11),Inddata!P435,"Irrelevant"))</f>
        <v>Irrelevant</v>
      </c>
      <c r="P420" s="4" t="str">
        <f>IF(AND(OR(I420="Motorvejsstrækning",I420="Frakørselsflettestrækning",I420="Tilkørselsflettestrækning"),Inddata!Q435=""),5,IF(AND(OR(I420="Motorvejsstrækning",I420="Frakørselsflettestrækning",I420="Tilkørselsflettestrækning"),Inddata!Q435&gt;-0.00000001,Inddata!Q435&lt;101),Inddata!Q435,"Irrelevant"))</f>
        <v>Irrelevant</v>
      </c>
      <c r="Q420" s="4" t="str">
        <f>IF(AND(OR(I420="Motorvejsstrækning",I420="Frakørselsflettestrækning",I420="Tilkørselsflettestrækning"),Inddata!R435=""),"Lige",IF(AND(OR(I420="Motorvejsstrækning",I420="Frakørselsflettestrækning",I420="Tilkørselsflettestrækning"),Inddata!R435&gt;10),Inddata!R435,"Irrelevant"))</f>
        <v>Irrelevant</v>
      </c>
      <c r="R420" s="4" t="str">
        <f>IF(Q420="Lige",0,IF(AND(OR(I420="Motorvejsstrækning",I420="Frakørselsflettestrækning",I420="Tilkørselsflettestrækning"),OR(Inddata!S435="",Inddata!S435&gt;(G420*1000))),G420*1000,IF(AND(OR(I420="Motorvejsstrækning",I420="Frakørselsflettestrækning",I420="Tilkørselsflettestrækning"),Inddata!S435&gt;0),Inddata!S435,"Irrelevant")))</f>
        <v>Irrelevant</v>
      </c>
      <c r="S420" s="4" t="str">
        <f>IF(AND(OR(I420="Motorvejsstrækning",I420="Frakørselsflettestrækning",I420="Tilkørselsflettestrækning"),Inddata!T435=""),"Lige",IF(AND(OR(I420="Motorvejsstrækning",I420="Frakørselsflettestrækning",I420="Tilkørselsflettestrækning"),Inddata!T435&gt;10),Inddata!T435,"Irrelevant"))</f>
        <v>Irrelevant</v>
      </c>
      <c r="T420" s="4" t="str">
        <f>IF(S420="Lige",0,IF(R420="Irrelevant","Irrelevant",IF(AND(OR(I420="Motorvejsstrækning",I420="Frakørselsflettestrækning",I420="Tilkørselsflettestrækning"),OR(Inddata!U435="",Inddata!U435&gt;(G420*1000-R420))),G420*1000-R420,IF(AND(OR(I420="Motorvejsstrækning",I420="Frakørselsflettestrækning",I420="Tilkørselsflettestrækning"),Inddata!U435&gt;0),Inddata!U435,"Irrelevant"))))</f>
        <v>Irrelevant</v>
      </c>
      <c r="U420" s="4" t="str">
        <f>IF(AND(OR(I420="Motorvejsstrækning",I420="Frakørselsflettestrækning",I420="Tilkørselsflettestrækning",I420="Frakørselsrampe",I420="Tilkørselsrampe"),Inddata!V435=""),"Nej",IF(OR(I420="Motorvejsstrækning",I420="Frakørselsflettestrækning",I420="Tilkørselsflettestrækning",I420="Frakørselsrampe",I420="Tilkørselsrampe"),Inddata!V435,"Irrelevant"))</f>
        <v>Irrelevant</v>
      </c>
      <c r="V420" s="4" t="str">
        <f>IF(W420="Lige",IF(AND(OR(I420="Frakørselsrampe",I420="Tilkørselsrampe"),Inddata!W435=""),"Lige ruderrampe",IF(OR(I420="Frakørselsrampe",I420="Tilkørselsrampe"),Inddata!W435,"Irrelevant")),"Irrelevant")</f>
        <v>Irrelevant</v>
      </c>
      <c r="W420" s="4" t="str">
        <f>IF(AND(OR(I420="Frakørselsrampe",I420="Tilkørselsrampe"),Inddata!X435=""),"Lige",IF(AND(OR(I420="Frakørselsrampe",I420="Tilkørselsrampe"),Inddata!X435&gt;10),Inddata!X435,"Irrelevant"))</f>
        <v>Irrelevant</v>
      </c>
      <c r="X420" s="4" t="str">
        <f>IF(AND(OR(I420="Frakørselsrampe",I420="Tilkørselsrampe"),OR(Inddata!Y435="",Inddata!Y435&gt;(G420*1000))),G420*1000,IF(AND(OR(I420="Frakørselsrampe",I420="Tilkørselsrampe"),Inddata!Y435&gt;0),Inddata!Y435,"Irrelevant"))</f>
        <v>Irrelevant</v>
      </c>
      <c r="Y420" s="4" t="str">
        <f>IF(AND(I420="Frakørselsrampe",Inddata!Z435=""),95,IF(AND(I420="Tilkørselsrampe",Inddata!Z435=""),45,IF(AND(OR(I420="Frakørselsrampe",I420="Tilkørselsrampe"),Inddata!Z435&gt;4,Inddata!Z435&lt;200),Inddata!Z435,"Irrelevant")))</f>
        <v>Irrelevant</v>
      </c>
      <c r="Z420" s="4" t="str">
        <f>IF(AND(OR(I420="Frakørselsrampe",I420="Tilkørselsrampe"),Inddata!AA435=""),"Lige",IF(AND(OR(I420="Frakørselsrampe",I420="Tilkørselsrampe"),Inddata!AA435&gt;10),Inddata!AA435,"Irrelevant"))</f>
        <v>Irrelevant</v>
      </c>
      <c r="AA420" s="4" t="str">
        <f>IF(X420="Irrelevant","Irrelevant",IF(AND(OR(I420="Frakørselsrampe",I420="Tilkørselsrampe"),OR(Inddata!AB435="",Inddata!AB435&gt;(G420*1000-X420))),G420*1000-X420,IF(AND(OR(I420="Frakørselsrampe",I420="Tilkørselsrampe"),Inddata!AB435&gt;0),Inddata!AB435,"Irrelevant")))</f>
        <v>Irrelevant</v>
      </c>
      <c r="AB420" s="4" t="str">
        <f>IF(AND(I420="Frakørselsrampe",Inddata!AC435=""),60,IF(AND(I420="Tilkørselsrampe",Inddata!AC435=""),80,IF(AND(OR(I420="Frakørselsrampe",I420="Tilkørselsrampe"),Inddata!AC435&gt;4,Inddata!AC435&lt;200),Inddata!AC435,"Irrelevant")))</f>
        <v>Irrelevant</v>
      </c>
      <c r="AC420" s="4" t="str">
        <f>IF(AND(OR(I420="Motorvejsstrækning",I420="Frakørselsflettestrækning",I420="Tilkørselsflettestrækning"),Inddata!AD435=""),"Nej",IF(OR(I420="Motorvejsstrækning",I420="Frakørselsflettestrækning",I420="Tilkørselsflettestrækning"),Inddata!AD435,"Irrelevant"))</f>
        <v>Irrelevant</v>
      </c>
      <c r="AD420" s="4" t="str">
        <f>IF(AND(OR(I420="Motorvejsstrækning",I420="Frakørselsflettestrækning",I420="Tilkørselsflettestrækning"),Inddata!AE435=""),"130 km/t",IF(OR(I420="Motorvejsstrækning",I420="Frakørselsflettestrækning",I420="Tilkørselsflettestrækning"),Inddata!AE435,"Irrelevant"))</f>
        <v>Irrelevant</v>
      </c>
      <c r="AE420" s="4" t="str">
        <f>IF(AND(I420="Tilkørselsflettestrækning",Inddata!AF435=""),"Nej",IF(I420="Tilkørselsflettestrækning",Inddata!AF435,"Irrelevant"))</f>
        <v>Irrelevant</v>
      </c>
      <c r="AF420" s="4" t="str">
        <f>IF(AND(AE420="Ja",Inddata!AG435&gt;0,Inddata!AG435&lt;1.00000001),Inddata!AG435,IF(OR(AE420="Nej",AE420="Ja"),0,"Irrelevant"))</f>
        <v>Irrelevant</v>
      </c>
    </row>
    <row r="421" spans="1:32" x14ac:dyDescent="0.25">
      <c r="A421" s="4" t="str">
        <f>IF(Inddata!A436="","",Inddata!A436)</f>
        <v/>
      </c>
      <c r="B421" s="4" t="str">
        <f>IF(Inddata!B436="","",Inddata!B436)</f>
        <v/>
      </c>
      <c r="C421" s="4" t="str">
        <f>IF(Inddata!C436="","",Inddata!C436)</f>
        <v/>
      </c>
      <c r="D421" s="4" t="str">
        <f>IF(Inddata!D436="","",Inddata!D436)</f>
        <v/>
      </c>
      <c r="E421" s="4" t="str">
        <f>IF(Inddata!E436="","",Inddata!E436)</f>
        <v/>
      </c>
      <c r="F421" s="4" t="str">
        <f>IF(Inddata!F436="","",Inddata!F436)</f>
        <v/>
      </c>
      <c r="G421" s="4">
        <f>IF(Inddata!G436="","",Inddata!G436)</f>
        <v>0</v>
      </c>
      <c r="H421" s="4" t="str">
        <f>IF(Inddata!H436&gt;0.5,Inddata!H436,"")</f>
        <v/>
      </c>
      <c r="I421" s="4" t="str">
        <f>IF(Inddata!I436="","",Inddata!I436)</f>
        <v/>
      </c>
      <c r="J421" s="4" t="str">
        <f>IF(AND(OR(I421="Motorvejsstrækning",I421="Frakørselsflettestrækning",I421="Tilkørselsflettestrækning"),Inddata!K436=""),2,IF(AND(OR(I421="Motorvejsstrækning",I421="Frakørselsflettestrækning",I421="Tilkørselsflettestrækning"),Inddata!K436&gt;0.5,Inddata!K436&lt;21),Inddata!K436,"Irrelevant"))</f>
        <v>Irrelevant</v>
      </c>
      <c r="K421" s="4" t="str">
        <f>IF(AND(OR(I421="Motorvejsstrækning",I421="Frakørselsflettestrækning",I421="Tilkørselsflettestrækning",I421="Frakørselsrampe",I421="Tilkørselsrampe"),Inddata!L436=""),3.5,IF(AND(OR(I421="Motorvejsstrækning",I421="Frakørselsflettestrækning",I421="Tilkørselsflettestrækning",I421="Frakørselsrampe",I421="Tilkørselsrampe"),Inddata!L436&gt;1.5,Inddata!L436&lt;11),Inddata!L436,"Irrelevant"))</f>
        <v>Irrelevant</v>
      </c>
      <c r="L421" s="4" t="str">
        <f>IF(AND(I421="Motorvejsstrækning",Inddata!M436=""),"Nej",IF(I421="Motorvejsstrækning",Inddata!M436,"Irrelevant"))</f>
        <v>Irrelevant</v>
      </c>
      <c r="M421" s="4" t="str">
        <f>IF(AND(L421="Ja",Inddata!N436&gt;0,Inddata!N436&lt;1.00000001),Inddata!N436,IF(OR(L421="Nej",L421="Ja"),0,"Irrelevant"))</f>
        <v>Irrelevant</v>
      </c>
      <c r="N421" s="4" t="str">
        <f>IF(AND(OR(I421="Motorvejsstrækning",I421="Frakørselsflettestrækning",I421="Tilkørselsflettestrækning"),Inddata!O436=""),3,IF(AND(OR(I421="Motorvejsstrækning",I421="Frakørselsflettestrækning",I421="Tilkørselsflettestrækning"),Inddata!O436&lt;11,Inddata!O436&gt;-0.00000001),Inddata!O436,"Irrelevant"))</f>
        <v>Irrelevant</v>
      </c>
      <c r="O421" s="4" t="str">
        <f>IF(AND(OR(I421="Motorvejsstrækning",I421="Frakørselsflettestrækning",I421="Tilkørselsflettestrækning",I421="Frakørselsrampe",I421="Tilkørselsrampe"),Inddata!P436=""),0.5,IF(AND(OR(I421="Motorvejsstrækning",I421="Frakørselsflettestrækning",I421="Tilkørselsflettestrækning",I421="Frakørselsrampe",I421="Tilkørselsrampe"),Inddata!P436&gt;-0.00000001,Inddata!P436&lt;11),Inddata!P436,"Irrelevant"))</f>
        <v>Irrelevant</v>
      </c>
      <c r="P421" s="4" t="str">
        <f>IF(AND(OR(I421="Motorvejsstrækning",I421="Frakørselsflettestrækning",I421="Tilkørselsflettestrækning"),Inddata!Q436=""),5,IF(AND(OR(I421="Motorvejsstrækning",I421="Frakørselsflettestrækning",I421="Tilkørselsflettestrækning"),Inddata!Q436&gt;-0.00000001,Inddata!Q436&lt;101),Inddata!Q436,"Irrelevant"))</f>
        <v>Irrelevant</v>
      </c>
      <c r="Q421" s="4" t="str">
        <f>IF(AND(OR(I421="Motorvejsstrækning",I421="Frakørselsflettestrækning",I421="Tilkørselsflettestrækning"),Inddata!R436=""),"Lige",IF(AND(OR(I421="Motorvejsstrækning",I421="Frakørselsflettestrækning",I421="Tilkørselsflettestrækning"),Inddata!R436&gt;10),Inddata!R436,"Irrelevant"))</f>
        <v>Irrelevant</v>
      </c>
      <c r="R421" s="4" t="str">
        <f>IF(Q421="Lige",0,IF(AND(OR(I421="Motorvejsstrækning",I421="Frakørselsflettestrækning",I421="Tilkørselsflettestrækning"),OR(Inddata!S436="",Inddata!S436&gt;(G421*1000))),G421*1000,IF(AND(OR(I421="Motorvejsstrækning",I421="Frakørselsflettestrækning",I421="Tilkørselsflettestrækning"),Inddata!S436&gt;0),Inddata!S436,"Irrelevant")))</f>
        <v>Irrelevant</v>
      </c>
      <c r="S421" s="4" t="str">
        <f>IF(AND(OR(I421="Motorvejsstrækning",I421="Frakørselsflettestrækning",I421="Tilkørselsflettestrækning"),Inddata!T436=""),"Lige",IF(AND(OR(I421="Motorvejsstrækning",I421="Frakørselsflettestrækning",I421="Tilkørselsflettestrækning"),Inddata!T436&gt;10),Inddata!T436,"Irrelevant"))</f>
        <v>Irrelevant</v>
      </c>
      <c r="T421" s="4" t="str">
        <f>IF(S421="Lige",0,IF(R421="Irrelevant","Irrelevant",IF(AND(OR(I421="Motorvejsstrækning",I421="Frakørselsflettestrækning",I421="Tilkørselsflettestrækning"),OR(Inddata!U436="",Inddata!U436&gt;(G421*1000-R421))),G421*1000-R421,IF(AND(OR(I421="Motorvejsstrækning",I421="Frakørselsflettestrækning",I421="Tilkørselsflettestrækning"),Inddata!U436&gt;0),Inddata!U436,"Irrelevant"))))</f>
        <v>Irrelevant</v>
      </c>
      <c r="U421" s="4" t="str">
        <f>IF(AND(OR(I421="Motorvejsstrækning",I421="Frakørselsflettestrækning",I421="Tilkørselsflettestrækning",I421="Frakørselsrampe",I421="Tilkørselsrampe"),Inddata!V436=""),"Nej",IF(OR(I421="Motorvejsstrækning",I421="Frakørselsflettestrækning",I421="Tilkørselsflettestrækning",I421="Frakørselsrampe",I421="Tilkørselsrampe"),Inddata!V436,"Irrelevant"))</f>
        <v>Irrelevant</v>
      </c>
      <c r="V421" s="4" t="str">
        <f>IF(W421="Lige",IF(AND(OR(I421="Frakørselsrampe",I421="Tilkørselsrampe"),Inddata!W436=""),"Lige ruderrampe",IF(OR(I421="Frakørselsrampe",I421="Tilkørselsrampe"),Inddata!W436,"Irrelevant")),"Irrelevant")</f>
        <v>Irrelevant</v>
      </c>
      <c r="W421" s="4" t="str">
        <f>IF(AND(OR(I421="Frakørselsrampe",I421="Tilkørselsrampe"),Inddata!X436=""),"Lige",IF(AND(OR(I421="Frakørselsrampe",I421="Tilkørselsrampe"),Inddata!X436&gt;10),Inddata!X436,"Irrelevant"))</f>
        <v>Irrelevant</v>
      </c>
      <c r="X421" s="4" t="str">
        <f>IF(AND(OR(I421="Frakørselsrampe",I421="Tilkørselsrampe"),OR(Inddata!Y436="",Inddata!Y436&gt;(G421*1000))),G421*1000,IF(AND(OR(I421="Frakørselsrampe",I421="Tilkørselsrampe"),Inddata!Y436&gt;0),Inddata!Y436,"Irrelevant"))</f>
        <v>Irrelevant</v>
      </c>
      <c r="Y421" s="4" t="str">
        <f>IF(AND(I421="Frakørselsrampe",Inddata!Z436=""),95,IF(AND(I421="Tilkørselsrampe",Inddata!Z436=""),45,IF(AND(OR(I421="Frakørselsrampe",I421="Tilkørselsrampe"),Inddata!Z436&gt;4,Inddata!Z436&lt;200),Inddata!Z436,"Irrelevant")))</f>
        <v>Irrelevant</v>
      </c>
      <c r="Z421" s="4" t="str">
        <f>IF(AND(OR(I421="Frakørselsrampe",I421="Tilkørselsrampe"),Inddata!AA436=""),"Lige",IF(AND(OR(I421="Frakørselsrampe",I421="Tilkørselsrampe"),Inddata!AA436&gt;10),Inddata!AA436,"Irrelevant"))</f>
        <v>Irrelevant</v>
      </c>
      <c r="AA421" s="4" t="str">
        <f>IF(X421="Irrelevant","Irrelevant",IF(AND(OR(I421="Frakørselsrampe",I421="Tilkørselsrampe"),OR(Inddata!AB436="",Inddata!AB436&gt;(G421*1000-X421))),G421*1000-X421,IF(AND(OR(I421="Frakørselsrampe",I421="Tilkørselsrampe"),Inddata!AB436&gt;0),Inddata!AB436,"Irrelevant")))</f>
        <v>Irrelevant</v>
      </c>
      <c r="AB421" s="4" t="str">
        <f>IF(AND(I421="Frakørselsrampe",Inddata!AC436=""),60,IF(AND(I421="Tilkørselsrampe",Inddata!AC436=""),80,IF(AND(OR(I421="Frakørselsrampe",I421="Tilkørselsrampe"),Inddata!AC436&gt;4,Inddata!AC436&lt;200),Inddata!AC436,"Irrelevant")))</f>
        <v>Irrelevant</v>
      </c>
      <c r="AC421" s="4" t="str">
        <f>IF(AND(OR(I421="Motorvejsstrækning",I421="Frakørselsflettestrækning",I421="Tilkørselsflettestrækning"),Inddata!AD436=""),"Nej",IF(OR(I421="Motorvejsstrækning",I421="Frakørselsflettestrækning",I421="Tilkørselsflettestrækning"),Inddata!AD436,"Irrelevant"))</f>
        <v>Irrelevant</v>
      </c>
      <c r="AD421" s="4" t="str">
        <f>IF(AND(OR(I421="Motorvejsstrækning",I421="Frakørselsflettestrækning",I421="Tilkørselsflettestrækning"),Inddata!AE436=""),"130 km/t",IF(OR(I421="Motorvejsstrækning",I421="Frakørselsflettestrækning",I421="Tilkørselsflettestrækning"),Inddata!AE436,"Irrelevant"))</f>
        <v>Irrelevant</v>
      </c>
      <c r="AE421" s="4" t="str">
        <f>IF(AND(I421="Tilkørselsflettestrækning",Inddata!AF436=""),"Nej",IF(I421="Tilkørselsflettestrækning",Inddata!AF436,"Irrelevant"))</f>
        <v>Irrelevant</v>
      </c>
      <c r="AF421" s="4" t="str">
        <f>IF(AND(AE421="Ja",Inddata!AG436&gt;0,Inddata!AG436&lt;1.00000001),Inddata!AG436,IF(OR(AE421="Nej",AE421="Ja"),0,"Irrelevant"))</f>
        <v>Irrelevant</v>
      </c>
    </row>
    <row r="422" spans="1:32" x14ac:dyDescent="0.25">
      <c r="A422" s="4" t="str">
        <f>IF(Inddata!A437="","",Inddata!A437)</f>
        <v/>
      </c>
      <c r="B422" s="4" t="str">
        <f>IF(Inddata!B437="","",Inddata!B437)</f>
        <v/>
      </c>
      <c r="C422" s="4" t="str">
        <f>IF(Inddata!C437="","",Inddata!C437)</f>
        <v/>
      </c>
      <c r="D422" s="4" t="str">
        <f>IF(Inddata!D437="","",Inddata!D437)</f>
        <v/>
      </c>
      <c r="E422" s="4" t="str">
        <f>IF(Inddata!E437="","",Inddata!E437)</f>
        <v/>
      </c>
      <c r="F422" s="4" t="str">
        <f>IF(Inddata!F437="","",Inddata!F437)</f>
        <v/>
      </c>
      <c r="G422" s="4">
        <f>IF(Inddata!G437="","",Inddata!G437)</f>
        <v>0</v>
      </c>
      <c r="H422" s="4" t="str">
        <f>IF(Inddata!H437&gt;0.5,Inddata!H437,"")</f>
        <v/>
      </c>
      <c r="I422" s="4" t="str">
        <f>IF(Inddata!I437="","",Inddata!I437)</f>
        <v/>
      </c>
      <c r="J422" s="4" t="str">
        <f>IF(AND(OR(I422="Motorvejsstrækning",I422="Frakørselsflettestrækning",I422="Tilkørselsflettestrækning"),Inddata!K437=""),2,IF(AND(OR(I422="Motorvejsstrækning",I422="Frakørselsflettestrækning",I422="Tilkørselsflettestrækning"),Inddata!K437&gt;0.5,Inddata!K437&lt;21),Inddata!K437,"Irrelevant"))</f>
        <v>Irrelevant</v>
      </c>
      <c r="K422" s="4" t="str">
        <f>IF(AND(OR(I422="Motorvejsstrækning",I422="Frakørselsflettestrækning",I422="Tilkørselsflettestrækning",I422="Frakørselsrampe",I422="Tilkørselsrampe"),Inddata!L437=""),3.5,IF(AND(OR(I422="Motorvejsstrækning",I422="Frakørselsflettestrækning",I422="Tilkørselsflettestrækning",I422="Frakørselsrampe",I422="Tilkørselsrampe"),Inddata!L437&gt;1.5,Inddata!L437&lt;11),Inddata!L437,"Irrelevant"))</f>
        <v>Irrelevant</v>
      </c>
      <c r="L422" s="4" t="str">
        <f>IF(AND(I422="Motorvejsstrækning",Inddata!M437=""),"Nej",IF(I422="Motorvejsstrækning",Inddata!M437,"Irrelevant"))</f>
        <v>Irrelevant</v>
      </c>
      <c r="M422" s="4" t="str">
        <f>IF(AND(L422="Ja",Inddata!N437&gt;0,Inddata!N437&lt;1.00000001),Inddata!N437,IF(OR(L422="Nej",L422="Ja"),0,"Irrelevant"))</f>
        <v>Irrelevant</v>
      </c>
      <c r="N422" s="4" t="str">
        <f>IF(AND(OR(I422="Motorvejsstrækning",I422="Frakørselsflettestrækning",I422="Tilkørselsflettestrækning"),Inddata!O437=""),3,IF(AND(OR(I422="Motorvejsstrækning",I422="Frakørselsflettestrækning",I422="Tilkørselsflettestrækning"),Inddata!O437&lt;11,Inddata!O437&gt;-0.00000001),Inddata!O437,"Irrelevant"))</f>
        <v>Irrelevant</v>
      </c>
      <c r="O422" s="4" t="str">
        <f>IF(AND(OR(I422="Motorvejsstrækning",I422="Frakørselsflettestrækning",I422="Tilkørselsflettestrækning",I422="Frakørselsrampe",I422="Tilkørselsrampe"),Inddata!P437=""),0.5,IF(AND(OR(I422="Motorvejsstrækning",I422="Frakørselsflettestrækning",I422="Tilkørselsflettestrækning",I422="Frakørselsrampe",I422="Tilkørselsrampe"),Inddata!P437&gt;-0.00000001,Inddata!P437&lt;11),Inddata!P437,"Irrelevant"))</f>
        <v>Irrelevant</v>
      </c>
      <c r="P422" s="4" t="str">
        <f>IF(AND(OR(I422="Motorvejsstrækning",I422="Frakørselsflettestrækning",I422="Tilkørselsflettestrækning"),Inddata!Q437=""),5,IF(AND(OR(I422="Motorvejsstrækning",I422="Frakørselsflettestrækning",I422="Tilkørselsflettestrækning"),Inddata!Q437&gt;-0.00000001,Inddata!Q437&lt;101),Inddata!Q437,"Irrelevant"))</f>
        <v>Irrelevant</v>
      </c>
      <c r="Q422" s="4" t="str">
        <f>IF(AND(OR(I422="Motorvejsstrækning",I422="Frakørselsflettestrækning",I422="Tilkørselsflettestrækning"),Inddata!R437=""),"Lige",IF(AND(OR(I422="Motorvejsstrækning",I422="Frakørselsflettestrækning",I422="Tilkørselsflettestrækning"),Inddata!R437&gt;10),Inddata!R437,"Irrelevant"))</f>
        <v>Irrelevant</v>
      </c>
      <c r="R422" s="4" t="str">
        <f>IF(Q422="Lige",0,IF(AND(OR(I422="Motorvejsstrækning",I422="Frakørselsflettestrækning",I422="Tilkørselsflettestrækning"),OR(Inddata!S437="",Inddata!S437&gt;(G422*1000))),G422*1000,IF(AND(OR(I422="Motorvejsstrækning",I422="Frakørselsflettestrækning",I422="Tilkørselsflettestrækning"),Inddata!S437&gt;0),Inddata!S437,"Irrelevant")))</f>
        <v>Irrelevant</v>
      </c>
      <c r="S422" s="4" t="str">
        <f>IF(AND(OR(I422="Motorvejsstrækning",I422="Frakørselsflettestrækning",I422="Tilkørselsflettestrækning"),Inddata!T437=""),"Lige",IF(AND(OR(I422="Motorvejsstrækning",I422="Frakørselsflettestrækning",I422="Tilkørselsflettestrækning"),Inddata!T437&gt;10),Inddata!T437,"Irrelevant"))</f>
        <v>Irrelevant</v>
      </c>
      <c r="T422" s="4" t="str">
        <f>IF(S422="Lige",0,IF(R422="Irrelevant","Irrelevant",IF(AND(OR(I422="Motorvejsstrækning",I422="Frakørselsflettestrækning",I422="Tilkørselsflettestrækning"),OR(Inddata!U437="",Inddata!U437&gt;(G422*1000-R422))),G422*1000-R422,IF(AND(OR(I422="Motorvejsstrækning",I422="Frakørselsflettestrækning",I422="Tilkørselsflettestrækning"),Inddata!U437&gt;0),Inddata!U437,"Irrelevant"))))</f>
        <v>Irrelevant</v>
      </c>
      <c r="U422" s="4" t="str">
        <f>IF(AND(OR(I422="Motorvejsstrækning",I422="Frakørselsflettestrækning",I422="Tilkørselsflettestrækning",I422="Frakørselsrampe",I422="Tilkørselsrampe"),Inddata!V437=""),"Nej",IF(OR(I422="Motorvejsstrækning",I422="Frakørselsflettestrækning",I422="Tilkørselsflettestrækning",I422="Frakørselsrampe",I422="Tilkørselsrampe"),Inddata!V437,"Irrelevant"))</f>
        <v>Irrelevant</v>
      </c>
      <c r="V422" s="4" t="str">
        <f>IF(W422="Lige",IF(AND(OR(I422="Frakørselsrampe",I422="Tilkørselsrampe"),Inddata!W437=""),"Lige ruderrampe",IF(OR(I422="Frakørselsrampe",I422="Tilkørselsrampe"),Inddata!W437,"Irrelevant")),"Irrelevant")</f>
        <v>Irrelevant</v>
      </c>
      <c r="W422" s="4" t="str">
        <f>IF(AND(OR(I422="Frakørselsrampe",I422="Tilkørselsrampe"),Inddata!X437=""),"Lige",IF(AND(OR(I422="Frakørselsrampe",I422="Tilkørselsrampe"),Inddata!X437&gt;10),Inddata!X437,"Irrelevant"))</f>
        <v>Irrelevant</v>
      </c>
      <c r="X422" s="4" t="str">
        <f>IF(AND(OR(I422="Frakørselsrampe",I422="Tilkørselsrampe"),OR(Inddata!Y437="",Inddata!Y437&gt;(G422*1000))),G422*1000,IF(AND(OR(I422="Frakørselsrampe",I422="Tilkørselsrampe"),Inddata!Y437&gt;0),Inddata!Y437,"Irrelevant"))</f>
        <v>Irrelevant</v>
      </c>
      <c r="Y422" s="4" t="str">
        <f>IF(AND(I422="Frakørselsrampe",Inddata!Z437=""),95,IF(AND(I422="Tilkørselsrampe",Inddata!Z437=""),45,IF(AND(OR(I422="Frakørselsrampe",I422="Tilkørselsrampe"),Inddata!Z437&gt;4,Inddata!Z437&lt;200),Inddata!Z437,"Irrelevant")))</f>
        <v>Irrelevant</v>
      </c>
      <c r="Z422" s="4" t="str">
        <f>IF(AND(OR(I422="Frakørselsrampe",I422="Tilkørselsrampe"),Inddata!AA437=""),"Lige",IF(AND(OR(I422="Frakørselsrampe",I422="Tilkørselsrampe"),Inddata!AA437&gt;10),Inddata!AA437,"Irrelevant"))</f>
        <v>Irrelevant</v>
      </c>
      <c r="AA422" s="4" t="str">
        <f>IF(X422="Irrelevant","Irrelevant",IF(AND(OR(I422="Frakørselsrampe",I422="Tilkørselsrampe"),OR(Inddata!AB437="",Inddata!AB437&gt;(G422*1000-X422))),G422*1000-X422,IF(AND(OR(I422="Frakørselsrampe",I422="Tilkørselsrampe"),Inddata!AB437&gt;0),Inddata!AB437,"Irrelevant")))</f>
        <v>Irrelevant</v>
      </c>
      <c r="AB422" s="4" t="str">
        <f>IF(AND(I422="Frakørselsrampe",Inddata!AC437=""),60,IF(AND(I422="Tilkørselsrampe",Inddata!AC437=""),80,IF(AND(OR(I422="Frakørselsrampe",I422="Tilkørselsrampe"),Inddata!AC437&gt;4,Inddata!AC437&lt;200),Inddata!AC437,"Irrelevant")))</f>
        <v>Irrelevant</v>
      </c>
      <c r="AC422" s="4" t="str">
        <f>IF(AND(OR(I422="Motorvejsstrækning",I422="Frakørselsflettestrækning",I422="Tilkørselsflettestrækning"),Inddata!AD437=""),"Nej",IF(OR(I422="Motorvejsstrækning",I422="Frakørselsflettestrækning",I422="Tilkørselsflettestrækning"),Inddata!AD437,"Irrelevant"))</f>
        <v>Irrelevant</v>
      </c>
      <c r="AD422" s="4" t="str">
        <f>IF(AND(OR(I422="Motorvejsstrækning",I422="Frakørselsflettestrækning",I422="Tilkørselsflettestrækning"),Inddata!AE437=""),"130 km/t",IF(OR(I422="Motorvejsstrækning",I422="Frakørselsflettestrækning",I422="Tilkørselsflettestrækning"),Inddata!AE437,"Irrelevant"))</f>
        <v>Irrelevant</v>
      </c>
      <c r="AE422" s="4" t="str">
        <f>IF(AND(I422="Tilkørselsflettestrækning",Inddata!AF437=""),"Nej",IF(I422="Tilkørselsflettestrækning",Inddata!AF437,"Irrelevant"))</f>
        <v>Irrelevant</v>
      </c>
      <c r="AF422" s="4" t="str">
        <f>IF(AND(AE422="Ja",Inddata!AG437&gt;0,Inddata!AG437&lt;1.00000001),Inddata!AG437,IF(OR(AE422="Nej",AE422="Ja"),0,"Irrelevant"))</f>
        <v>Irrelevant</v>
      </c>
    </row>
    <row r="423" spans="1:32" x14ac:dyDescent="0.25">
      <c r="A423" s="4" t="str">
        <f>IF(Inddata!A438="","",Inddata!A438)</f>
        <v/>
      </c>
      <c r="B423" s="4" t="str">
        <f>IF(Inddata!B438="","",Inddata!B438)</f>
        <v/>
      </c>
      <c r="C423" s="4" t="str">
        <f>IF(Inddata!C438="","",Inddata!C438)</f>
        <v/>
      </c>
      <c r="D423" s="4" t="str">
        <f>IF(Inddata!D438="","",Inddata!D438)</f>
        <v/>
      </c>
      <c r="E423" s="4" t="str">
        <f>IF(Inddata!E438="","",Inddata!E438)</f>
        <v/>
      </c>
      <c r="F423" s="4" t="str">
        <f>IF(Inddata!F438="","",Inddata!F438)</f>
        <v/>
      </c>
      <c r="G423" s="4">
        <f>IF(Inddata!G438="","",Inddata!G438)</f>
        <v>0</v>
      </c>
      <c r="H423" s="4" t="str">
        <f>IF(Inddata!H438&gt;0.5,Inddata!H438,"")</f>
        <v/>
      </c>
      <c r="I423" s="4" t="str">
        <f>IF(Inddata!I438="","",Inddata!I438)</f>
        <v/>
      </c>
      <c r="J423" s="4" t="str">
        <f>IF(AND(OR(I423="Motorvejsstrækning",I423="Frakørselsflettestrækning",I423="Tilkørselsflettestrækning"),Inddata!K438=""),2,IF(AND(OR(I423="Motorvejsstrækning",I423="Frakørselsflettestrækning",I423="Tilkørselsflettestrækning"),Inddata!K438&gt;0.5,Inddata!K438&lt;21),Inddata!K438,"Irrelevant"))</f>
        <v>Irrelevant</v>
      </c>
      <c r="K423" s="4" t="str">
        <f>IF(AND(OR(I423="Motorvejsstrækning",I423="Frakørselsflettestrækning",I423="Tilkørselsflettestrækning",I423="Frakørselsrampe",I423="Tilkørselsrampe"),Inddata!L438=""),3.5,IF(AND(OR(I423="Motorvejsstrækning",I423="Frakørselsflettestrækning",I423="Tilkørselsflettestrækning",I423="Frakørselsrampe",I423="Tilkørselsrampe"),Inddata!L438&gt;1.5,Inddata!L438&lt;11),Inddata!L438,"Irrelevant"))</f>
        <v>Irrelevant</v>
      </c>
      <c r="L423" s="4" t="str">
        <f>IF(AND(I423="Motorvejsstrækning",Inddata!M438=""),"Nej",IF(I423="Motorvejsstrækning",Inddata!M438,"Irrelevant"))</f>
        <v>Irrelevant</v>
      </c>
      <c r="M423" s="4" t="str">
        <f>IF(AND(L423="Ja",Inddata!N438&gt;0,Inddata!N438&lt;1.00000001),Inddata!N438,IF(OR(L423="Nej",L423="Ja"),0,"Irrelevant"))</f>
        <v>Irrelevant</v>
      </c>
      <c r="N423" s="4" t="str">
        <f>IF(AND(OR(I423="Motorvejsstrækning",I423="Frakørselsflettestrækning",I423="Tilkørselsflettestrækning"),Inddata!O438=""),3,IF(AND(OR(I423="Motorvejsstrækning",I423="Frakørselsflettestrækning",I423="Tilkørselsflettestrækning"),Inddata!O438&lt;11,Inddata!O438&gt;-0.00000001),Inddata!O438,"Irrelevant"))</f>
        <v>Irrelevant</v>
      </c>
      <c r="O423" s="4" t="str">
        <f>IF(AND(OR(I423="Motorvejsstrækning",I423="Frakørselsflettestrækning",I423="Tilkørselsflettestrækning",I423="Frakørselsrampe",I423="Tilkørselsrampe"),Inddata!P438=""),0.5,IF(AND(OR(I423="Motorvejsstrækning",I423="Frakørselsflettestrækning",I423="Tilkørselsflettestrækning",I423="Frakørselsrampe",I423="Tilkørselsrampe"),Inddata!P438&gt;-0.00000001,Inddata!P438&lt;11),Inddata!P438,"Irrelevant"))</f>
        <v>Irrelevant</v>
      </c>
      <c r="P423" s="4" t="str">
        <f>IF(AND(OR(I423="Motorvejsstrækning",I423="Frakørselsflettestrækning",I423="Tilkørselsflettestrækning"),Inddata!Q438=""),5,IF(AND(OR(I423="Motorvejsstrækning",I423="Frakørselsflettestrækning",I423="Tilkørselsflettestrækning"),Inddata!Q438&gt;-0.00000001,Inddata!Q438&lt;101),Inddata!Q438,"Irrelevant"))</f>
        <v>Irrelevant</v>
      </c>
      <c r="Q423" s="4" t="str">
        <f>IF(AND(OR(I423="Motorvejsstrækning",I423="Frakørselsflettestrækning",I423="Tilkørselsflettestrækning"),Inddata!R438=""),"Lige",IF(AND(OR(I423="Motorvejsstrækning",I423="Frakørselsflettestrækning",I423="Tilkørselsflettestrækning"),Inddata!R438&gt;10),Inddata!R438,"Irrelevant"))</f>
        <v>Irrelevant</v>
      </c>
      <c r="R423" s="4" t="str">
        <f>IF(Q423="Lige",0,IF(AND(OR(I423="Motorvejsstrækning",I423="Frakørselsflettestrækning",I423="Tilkørselsflettestrækning"),OR(Inddata!S438="",Inddata!S438&gt;(G423*1000))),G423*1000,IF(AND(OR(I423="Motorvejsstrækning",I423="Frakørselsflettestrækning",I423="Tilkørselsflettestrækning"),Inddata!S438&gt;0),Inddata!S438,"Irrelevant")))</f>
        <v>Irrelevant</v>
      </c>
      <c r="S423" s="4" t="str">
        <f>IF(AND(OR(I423="Motorvejsstrækning",I423="Frakørselsflettestrækning",I423="Tilkørselsflettestrækning"),Inddata!T438=""),"Lige",IF(AND(OR(I423="Motorvejsstrækning",I423="Frakørselsflettestrækning",I423="Tilkørselsflettestrækning"),Inddata!T438&gt;10),Inddata!T438,"Irrelevant"))</f>
        <v>Irrelevant</v>
      </c>
      <c r="T423" s="4" t="str">
        <f>IF(S423="Lige",0,IF(R423="Irrelevant","Irrelevant",IF(AND(OR(I423="Motorvejsstrækning",I423="Frakørselsflettestrækning",I423="Tilkørselsflettestrækning"),OR(Inddata!U438="",Inddata!U438&gt;(G423*1000-R423))),G423*1000-R423,IF(AND(OR(I423="Motorvejsstrækning",I423="Frakørselsflettestrækning",I423="Tilkørselsflettestrækning"),Inddata!U438&gt;0),Inddata!U438,"Irrelevant"))))</f>
        <v>Irrelevant</v>
      </c>
      <c r="U423" s="4" t="str">
        <f>IF(AND(OR(I423="Motorvejsstrækning",I423="Frakørselsflettestrækning",I423="Tilkørselsflettestrækning",I423="Frakørselsrampe",I423="Tilkørselsrampe"),Inddata!V438=""),"Nej",IF(OR(I423="Motorvejsstrækning",I423="Frakørselsflettestrækning",I423="Tilkørselsflettestrækning",I423="Frakørselsrampe",I423="Tilkørselsrampe"),Inddata!V438,"Irrelevant"))</f>
        <v>Irrelevant</v>
      </c>
      <c r="V423" s="4" t="str">
        <f>IF(W423="Lige",IF(AND(OR(I423="Frakørselsrampe",I423="Tilkørselsrampe"),Inddata!W438=""),"Lige ruderrampe",IF(OR(I423="Frakørselsrampe",I423="Tilkørselsrampe"),Inddata!W438,"Irrelevant")),"Irrelevant")</f>
        <v>Irrelevant</v>
      </c>
      <c r="W423" s="4" t="str">
        <f>IF(AND(OR(I423="Frakørselsrampe",I423="Tilkørselsrampe"),Inddata!X438=""),"Lige",IF(AND(OR(I423="Frakørselsrampe",I423="Tilkørselsrampe"),Inddata!X438&gt;10),Inddata!X438,"Irrelevant"))</f>
        <v>Irrelevant</v>
      </c>
      <c r="X423" s="4" t="str">
        <f>IF(AND(OR(I423="Frakørselsrampe",I423="Tilkørselsrampe"),OR(Inddata!Y438="",Inddata!Y438&gt;(G423*1000))),G423*1000,IF(AND(OR(I423="Frakørselsrampe",I423="Tilkørselsrampe"),Inddata!Y438&gt;0),Inddata!Y438,"Irrelevant"))</f>
        <v>Irrelevant</v>
      </c>
      <c r="Y423" s="4" t="str">
        <f>IF(AND(I423="Frakørselsrampe",Inddata!Z438=""),95,IF(AND(I423="Tilkørselsrampe",Inddata!Z438=""),45,IF(AND(OR(I423="Frakørselsrampe",I423="Tilkørselsrampe"),Inddata!Z438&gt;4,Inddata!Z438&lt;200),Inddata!Z438,"Irrelevant")))</f>
        <v>Irrelevant</v>
      </c>
      <c r="Z423" s="4" t="str">
        <f>IF(AND(OR(I423="Frakørselsrampe",I423="Tilkørselsrampe"),Inddata!AA438=""),"Lige",IF(AND(OR(I423="Frakørselsrampe",I423="Tilkørselsrampe"),Inddata!AA438&gt;10),Inddata!AA438,"Irrelevant"))</f>
        <v>Irrelevant</v>
      </c>
      <c r="AA423" s="4" t="str">
        <f>IF(X423="Irrelevant","Irrelevant",IF(AND(OR(I423="Frakørselsrampe",I423="Tilkørselsrampe"),OR(Inddata!AB438="",Inddata!AB438&gt;(G423*1000-X423))),G423*1000-X423,IF(AND(OR(I423="Frakørselsrampe",I423="Tilkørselsrampe"),Inddata!AB438&gt;0),Inddata!AB438,"Irrelevant")))</f>
        <v>Irrelevant</v>
      </c>
      <c r="AB423" s="4" t="str">
        <f>IF(AND(I423="Frakørselsrampe",Inddata!AC438=""),60,IF(AND(I423="Tilkørselsrampe",Inddata!AC438=""),80,IF(AND(OR(I423="Frakørselsrampe",I423="Tilkørselsrampe"),Inddata!AC438&gt;4,Inddata!AC438&lt;200),Inddata!AC438,"Irrelevant")))</f>
        <v>Irrelevant</v>
      </c>
      <c r="AC423" s="4" t="str">
        <f>IF(AND(OR(I423="Motorvejsstrækning",I423="Frakørselsflettestrækning",I423="Tilkørselsflettestrækning"),Inddata!AD438=""),"Nej",IF(OR(I423="Motorvejsstrækning",I423="Frakørselsflettestrækning",I423="Tilkørselsflettestrækning"),Inddata!AD438,"Irrelevant"))</f>
        <v>Irrelevant</v>
      </c>
      <c r="AD423" s="4" t="str">
        <f>IF(AND(OR(I423="Motorvejsstrækning",I423="Frakørselsflettestrækning",I423="Tilkørselsflettestrækning"),Inddata!AE438=""),"130 km/t",IF(OR(I423="Motorvejsstrækning",I423="Frakørselsflettestrækning",I423="Tilkørselsflettestrækning"),Inddata!AE438,"Irrelevant"))</f>
        <v>Irrelevant</v>
      </c>
      <c r="AE423" s="4" t="str">
        <f>IF(AND(I423="Tilkørselsflettestrækning",Inddata!AF438=""),"Nej",IF(I423="Tilkørselsflettestrækning",Inddata!AF438,"Irrelevant"))</f>
        <v>Irrelevant</v>
      </c>
      <c r="AF423" s="4" t="str">
        <f>IF(AND(AE423="Ja",Inddata!AG438&gt;0,Inddata!AG438&lt;1.00000001),Inddata!AG438,IF(OR(AE423="Nej",AE423="Ja"),0,"Irrelevant"))</f>
        <v>Irrelevant</v>
      </c>
    </row>
    <row r="424" spans="1:32" x14ac:dyDescent="0.25">
      <c r="A424" s="4" t="str">
        <f>IF(Inddata!A439="","",Inddata!A439)</f>
        <v/>
      </c>
      <c r="B424" s="4" t="str">
        <f>IF(Inddata!B439="","",Inddata!B439)</f>
        <v/>
      </c>
      <c r="C424" s="4" t="str">
        <f>IF(Inddata!C439="","",Inddata!C439)</f>
        <v/>
      </c>
      <c r="D424" s="4" t="str">
        <f>IF(Inddata!D439="","",Inddata!D439)</f>
        <v/>
      </c>
      <c r="E424" s="4" t="str">
        <f>IF(Inddata!E439="","",Inddata!E439)</f>
        <v/>
      </c>
      <c r="F424" s="4" t="str">
        <f>IF(Inddata!F439="","",Inddata!F439)</f>
        <v/>
      </c>
      <c r="G424" s="4">
        <f>IF(Inddata!G439="","",Inddata!G439)</f>
        <v>0</v>
      </c>
      <c r="H424" s="4" t="str">
        <f>IF(Inddata!H439&gt;0.5,Inddata!H439,"")</f>
        <v/>
      </c>
      <c r="I424" s="4" t="str">
        <f>IF(Inddata!I439="","",Inddata!I439)</f>
        <v/>
      </c>
      <c r="J424" s="4" t="str">
        <f>IF(AND(OR(I424="Motorvejsstrækning",I424="Frakørselsflettestrækning",I424="Tilkørselsflettestrækning"),Inddata!K439=""),2,IF(AND(OR(I424="Motorvejsstrækning",I424="Frakørselsflettestrækning",I424="Tilkørselsflettestrækning"),Inddata!K439&gt;0.5,Inddata!K439&lt;21),Inddata!K439,"Irrelevant"))</f>
        <v>Irrelevant</v>
      </c>
      <c r="K424" s="4" t="str">
        <f>IF(AND(OR(I424="Motorvejsstrækning",I424="Frakørselsflettestrækning",I424="Tilkørselsflettestrækning",I424="Frakørselsrampe",I424="Tilkørselsrampe"),Inddata!L439=""),3.5,IF(AND(OR(I424="Motorvejsstrækning",I424="Frakørselsflettestrækning",I424="Tilkørselsflettestrækning",I424="Frakørselsrampe",I424="Tilkørselsrampe"),Inddata!L439&gt;1.5,Inddata!L439&lt;11),Inddata!L439,"Irrelevant"))</f>
        <v>Irrelevant</v>
      </c>
      <c r="L424" s="4" t="str">
        <f>IF(AND(I424="Motorvejsstrækning",Inddata!M439=""),"Nej",IF(I424="Motorvejsstrækning",Inddata!M439,"Irrelevant"))</f>
        <v>Irrelevant</v>
      </c>
      <c r="M424" s="4" t="str">
        <f>IF(AND(L424="Ja",Inddata!N439&gt;0,Inddata!N439&lt;1.00000001),Inddata!N439,IF(OR(L424="Nej",L424="Ja"),0,"Irrelevant"))</f>
        <v>Irrelevant</v>
      </c>
      <c r="N424" s="4" t="str">
        <f>IF(AND(OR(I424="Motorvejsstrækning",I424="Frakørselsflettestrækning",I424="Tilkørselsflettestrækning"),Inddata!O439=""),3,IF(AND(OR(I424="Motorvejsstrækning",I424="Frakørselsflettestrækning",I424="Tilkørselsflettestrækning"),Inddata!O439&lt;11,Inddata!O439&gt;-0.00000001),Inddata!O439,"Irrelevant"))</f>
        <v>Irrelevant</v>
      </c>
      <c r="O424" s="4" t="str">
        <f>IF(AND(OR(I424="Motorvejsstrækning",I424="Frakørselsflettestrækning",I424="Tilkørselsflettestrækning",I424="Frakørselsrampe",I424="Tilkørselsrampe"),Inddata!P439=""),0.5,IF(AND(OR(I424="Motorvejsstrækning",I424="Frakørselsflettestrækning",I424="Tilkørselsflettestrækning",I424="Frakørselsrampe",I424="Tilkørselsrampe"),Inddata!P439&gt;-0.00000001,Inddata!P439&lt;11),Inddata!P439,"Irrelevant"))</f>
        <v>Irrelevant</v>
      </c>
      <c r="P424" s="4" t="str">
        <f>IF(AND(OR(I424="Motorvejsstrækning",I424="Frakørselsflettestrækning",I424="Tilkørselsflettestrækning"),Inddata!Q439=""),5,IF(AND(OR(I424="Motorvejsstrækning",I424="Frakørselsflettestrækning",I424="Tilkørselsflettestrækning"),Inddata!Q439&gt;-0.00000001,Inddata!Q439&lt;101),Inddata!Q439,"Irrelevant"))</f>
        <v>Irrelevant</v>
      </c>
      <c r="Q424" s="4" t="str">
        <f>IF(AND(OR(I424="Motorvejsstrækning",I424="Frakørselsflettestrækning",I424="Tilkørselsflettestrækning"),Inddata!R439=""),"Lige",IF(AND(OR(I424="Motorvejsstrækning",I424="Frakørselsflettestrækning",I424="Tilkørselsflettestrækning"),Inddata!R439&gt;10),Inddata!R439,"Irrelevant"))</f>
        <v>Irrelevant</v>
      </c>
      <c r="R424" s="4" t="str">
        <f>IF(Q424="Lige",0,IF(AND(OR(I424="Motorvejsstrækning",I424="Frakørselsflettestrækning",I424="Tilkørselsflettestrækning"),OR(Inddata!S439="",Inddata!S439&gt;(G424*1000))),G424*1000,IF(AND(OR(I424="Motorvejsstrækning",I424="Frakørselsflettestrækning",I424="Tilkørselsflettestrækning"),Inddata!S439&gt;0),Inddata!S439,"Irrelevant")))</f>
        <v>Irrelevant</v>
      </c>
      <c r="S424" s="4" t="str">
        <f>IF(AND(OR(I424="Motorvejsstrækning",I424="Frakørselsflettestrækning",I424="Tilkørselsflettestrækning"),Inddata!T439=""),"Lige",IF(AND(OR(I424="Motorvejsstrækning",I424="Frakørselsflettestrækning",I424="Tilkørselsflettestrækning"),Inddata!T439&gt;10),Inddata!T439,"Irrelevant"))</f>
        <v>Irrelevant</v>
      </c>
      <c r="T424" s="4" t="str">
        <f>IF(S424="Lige",0,IF(R424="Irrelevant","Irrelevant",IF(AND(OR(I424="Motorvejsstrækning",I424="Frakørselsflettestrækning",I424="Tilkørselsflettestrækning"),OR(Inddata!U439="",Inddata!U439&gt;(G424*1000-R424))),G424*1000-R424,IF(AND(OR(I424="Motorvejsstrækning",I424="Frakørselsflettestrækning",I424="Tilkørselsflettestrækning"),Inddata!U439&gt;0),Inddata!U439,"Irrelevant"))))</f>
        <v>Irrelevant</v>
      </c>
      <c r="U424" s="4" t="str">
        <f>IF(AND(OR(I424="Motorvejsstrækning",I424="Frakørselsflettestrækning",I424="Tilkørselsflettestrækning",I424="Frakørselsrampe",I424="Tilkørselsrampe"),Inddata!V439=""),"Nej",IF(OR(I424="Motorvejsstrækning",I424="Frakørselsflettestrækning",I424="Tilkørselsflettestrækning",I424="Frakørselsrampe",I424="Tilkørselsrampe"),Inddata!V439,"Irrelevant"))</f>
        <v>Irrelevant</v>
      </c>
      <c r="V424" s="4" t="str">
        <f>IF(W424="Lige",IF(AND(OR(I424="Frakørselsrampe",I424="Tilkørselsrampe"),Inddata!W439=""),"Lige ruderrampe",IF(OR(I424="Frakørselsrampe",I424="Tilkørselsrampe"),Inddata!W439,"Irrelevant")),"Irrelevant")</f>
        <v>Irrelevant</v>
      </c>
      <c r="W424" s="4" t="str">
        <f>IF(AND(OR(I424="Frakørselsrampe",I424="Tilkørselsrampe"),Inddata!X439=""),"Lige",IF(AND(OR(I424="Frakørselsrampe",I424="Tilkørselsrampe"),Inddata!X439&gt;10),Inddata!X439,"Irrelevant"))</f>
        <v>Irrelevant</v>
      </c>
      <c r="X424" s="4" t="str">
        <f>IF(AND(OR(I424="Frakørselsrampe",I424="Tilkørselsrampe"),OR(Inddata!Y439="",Inddata!Y439&gt;(G424*1000))),G424*1000,IF(AND(OR(I424="Frakørselsrampe",I424="Tilkørselsrampe"),Inddata!Y439&gt;0),Inddata!Y439,"Irrelevant"))</f>
        <v>Irrelevant</v>
      </c>
      <c r="Y424" s="4" t="str">
        <f>IF(AND(I424="Frakørselsrampe",Inddata!Z439=""),95,IF(AND(I424="Tilkørselsrampe",Inddata!Z439=""),45,IF(AND(OR(I424="Frakørselsrampe",I424="Tilkørselsrampe"),Inddata!Z439&gt;4,Inddata!Z439&lt;200),Inddata!Z439,"Irrelevant")))</f>
        <v>Irrelevant</v>
      </c>
      <c r="Z424" s="4" t="str">
        <f>IF(AND(OR(I424="Frakørselsrampe",I424="Tilkørselsrampe"),Inddata!AA439=""),"Lige",IF(AND(OR(I424="Frakørselsrampe",I424="Tilkørselsrampe"),Inddata!AA439&gt;10),Inddata!AA439,"Irrelevant"))</f>
        <v>Irrelevant</v>
      </c>
      <c r="AA424" s="4" t="str">
        <f>IF(X424="Irrelevant","Irrelevant",IF(AND(OR(I424="Frakørselsrampe",I424="Tilkørselsrampe"),OR(Inddata!AB439="",Inddata!AB439&gt;(G424*1000-X424))),G424*1000-X424,IF(AND(OR(I424="Frakørselsrampe",I424="Tilkørselsrampe"),Inddata!AB439&gt;0),Inddata!AB439,"Irrelevant")))</f>
        <v>Irrelevant</v>
      </c>
      <c r="AB424" s="4" t="str">
        <f>IF(AND(I424="Frakørselsrampe",Inddata!AC439=""),60,IF(AND(I424="Tilkørselsrampe",Inddata!AC439=""),80,IF(AND(OR(I424="Frakørselsrampe",I424="Tilkørselsrampe"),Inddata!AC439&gt;4,Inddata!AC439&lt;200),Inddata!AC439,"Irrelevant")))</f>
        <v>Irrelevant</v>
      </c>
      <c r="AC424" s="4" t="str">
        <f>IF(AND(OR(I424="Motorvejsstrækning",I424="Frakørselsflettestrækning",I424="Tilkørselsflettestrækning"),Inddata!AD439=""),"Nej",IF(OR(I424="Motorvejsstrækning",I424="Frakørselsflettestrækning",I424="Tilkørselsflettestrækning"),Inddata!AD439,"Irrelevant"))</f>
        <v>Irrelevant</v>
      </c>
      <c r="AD424" s="4" t="str">
        <f>IF(AND(OR(I424="Motorvejsstrækning",I424="Frakørselsflettestrækning",I424="Tilkørselsflettestrækning"),Inddata!AE439=""),"130 km/t",IF(OR(I424="Motorvejsstrækning",I424="Frakørselsflettestrækning",I424="Tilkørselsflettestrækning"),Inddata!AE439,"Irrelevant"))</f>
        <v>Irrelevant</v>
      </c>
      <c r="AE424" s="4" t="str">
        <f>IF(AND(I424="Tilkørselsflettestrækning",Inddata!AF439=""),"Nej",IF(I424="Tilkørselsflettestrækning",Inddata!AF439,"Irrelevant"))</f>
        <v>Irrelevant</v>
      </c>
      <c r="AF424" s="4" t="str">
        <f>IF(AND(AE424="Ja",Inddata!AG439&gt;0,Inddata!AG439&lt;1.00000001),Inddata!AG439,IF(OR(AE424="Nej",AE424="Ja"),0,"Irrelevant"))</f>
        <v>Irrelevant</v>
      </c>
    </row>
    <row r="425" spans="1:32" x14ac:dyDescent="0.25">
      <c r="A425" s="4" t="str">
        <f>IF(Inddata!A440="","",Inddata!A440)</f>
        <v/>
      </c>
      <c r="B425" s="4" t="str">
        <f>IF(Inddata!B440="","",Inddata!B440)</f>
        <v/>
      </c>
      <c r="C425" s="4" t="str">
        <f>IF(Inddata!C440="","",Inddata!C440)</f>
        <v/>
      </c>
      <c r="D425" s="4" t="str">
        <f>IF(Inddata!D440="","",Inddata!D440)</f>
        <v/>
      </c>
      <c r="E425" s="4" t="str">
        <f>IF(Inddata!E440="","",Inddata!E440)</f>
        <v/>
      </c>
      <c r="F425" s="4" t="str">
        <f>IF(Inddata!F440="","",Inddata!F440)</f>
        <v/>
      </c>
      <c r="G425" s="4">
        <f>IF(Inddata!G440="","",Inddata!G440)</f>
        <v>0</v>
      </c>
      <c r="H425" s="4" t="str">
        <f>IF(Inddata!H440&gt;0.5,Inddata!H440,"")</f>
        <v/>
      </c>
      <c r="I425" s="4" t="str">
        <f>IF(Inddata!I440="","",Inddata!I440)</f>
        <v/>
      </c>
      <c r="J425" s="4" t="str">
        <f>IF(AND(OR(I425="Motorvejsstrækning",I425="Frakørselsflettestrækning",I425="Tilkørselsflettestrækning"),Inddata!K440=""),2,IF(AND(OR(I425="Motorvejsstrækning",I425="Frakørselsflettestrækning",I425="Tilkørselsflettestrækning"),Inddata!K440&gt;0.5,Inddata!K440&lt;21),Inddata!K440,"Irrelevant"))</f>
        <v>Irrelevant</v>
      </c>
      <c r="K425" s="4" t="str">
        <f>IF(AND(OR(I425="Motorvejsstrækning",I425="Frakørselsflettestrækning",I425="Tilkørselsflettestrækning",I425="Frakørselsrampe",I425="Tilkørselsrampe"),Inddata!L440=""),3.5,IF(AND(OR(I425="Motorvejsstrækning",I425="Frakørselsflettestrækning",I425="Tilkørselsflettestrækning",I425="Frakørselsrampe",I425="Tilkørselsrampe"),Inddata!L440&gt;1.5,Inddata!L440&lt;11),Inddata!L440,"Irrelevant"))</f>
        <v>Irrelevant</v>
      </c>
      <c r="L425" s="4" t="str">
        <f>IF(AND(I425="Motorvejsstrækning",Inddata!M440=""),"Nej",IF(I425="Motorvejsstrækning",Inddata!M440,"Irrelevant"))</f>
        <v>Irrelevant</v>
      </c>
      <c r="M425" s="4" t="str">
        <f>IF(AND(L425="Ja",Inddata!N440&gt;0,Inddata!N440&lt;1.00000001),Inddata!N440,IF(OR(L425="Nej",L425="Ja"),0,"Irrelevant"))</f>
        <v>Irrelevant</v>
      </c>
      <c r="N425" s="4" t="str">
        <f>IF(AND(OR(I425="Motorvejsstrækning",I425="Frakørselsflettestrækning",I425="Tilkørselsflettestrækning"),Inddata!O440=""),3,IF(AND(OR(I425="Motorvejsstrækning",I425="Frakørselsflettestrækning",I425="Tilkørselsflettestrækning"),Inddata!O440&lt;11,Inddata!O440&gt;-0.00000001),Inddata!O440,"Irrelevant"))</f>
        <v>Irrelevant</v>
      </c>
      <c r="O425" s="4" t="str">
        <f>IF(AND(OR(I425="Motorvejsstrækning",I425="Frakørselsflettestrækning",I425="Tilkørselsflettestrækning",I425="Frakørselsrampe",I425="Tilkørselsrampe"),Inddata!P440=""),0.5,IF(AND(OR(I425="Motorvejsstrækning",I425="Frakørselsflettestrækning",I425="Tilkørselsflettestrækning",I425="Frakørselsrampe",I425="Tilkørselsrampe"),Inddata!P440&gt;-0.00000001,Inddata!P440&lt;11),Inddata!P440,"Irrelevant"))</f>
        <v>Irrelevant</v>
      </c>
      <c r="P425" s="4" t="str">
        <f>IF(AND(OR(I425="Motorvejsstrækning",I425="Frakørselsflettestrækning",I425="Tilkørselsflettestrækning"),Inddata!Q440=""),5,IF(AND(OR(I425="Motorvejsstrækning",I425="Frakørselsflettestrækning",I425="Tilkørselsflettestrækning"),Inddata!Q440&gt;-0.00000001,Inddata!Q440&lt;101),Inddata!Q440,"Irrelevant"))</f>
        <v>Irrelevant</v>
      </c>
      <c r="Q425" s="4" t="str">
        <f>IF(AND(OR(I425="Motorvejsstrækning",I425="Frakørselsflettestrækning",I425="Tilkørselsflettestrækning"),Inddata!R440=""),"Lige",IF(AND(OR(I425="Motorvejsstrækning",I425="Frakørselsflettestrækning",I425="Tilkørselsflettestrækning"),Inddata!R440&gt;10),Inddata!R440,"Irrelevant"))</f>
        <v>Irrelevant</v>
      </c>
      <c r="R425" s="4" t="str">
        <f>IF(Q425="Lige",0,IF(AND(OR(I425="Motorvejsstrækning",I425="Frakørselsflettestrækning",I425="Tilkørselsflettestrækning"),OR(Inddata!S440="",Inddata!S440&gt;(G425*1000))),G425*1000,IF(AND(OR(I425="Motorvejsstrækning",I425="Frakørselsflettestrækning",I425="Tilkørselsflettestrækning"),Inddata!S440&gt;0),Inddata!S440,"Irrelevant")))</f>
        <v>Irrelevant</v>
      </c>
      <c r="S425" s="4" t="str">
        <f>IF(AND(OR(I425="Motorvejsstrækning",I425="Frakørselsflettestrækning",I425="Tilkørselsflettestrækning"),Inddata!T440=""),"Lige",IF(AND(OR(I425="Motorvejsstrækning",I425="Frakørselsflettestrækning",I425="Tilkørselsflettestrækning"),Inddata!T440&gt;10),Inddata!T440,"Irrelevant"))</f>
        <v>Irrelevant</v>
      </c>
      <c r="T425" s="4" t="str">
        <f>IF(S425="Lige",0,IF(R425="Irrelevant","Irrelevant",IF(AND(OR(I425="Motorvejsstrækning",I425="Frakørselsflettestrækning",I425="Tilkørselsflettestrækning"),OR(Inddata!U440="",Inddata!U440&gt;(G425*1000-R425))),G425*1000-R425,IF(AND(OR(I425="Motorvejsstrækning",I425="Frakørselsflettestrækning",I425="Tilkørselsflettestrækning"),Inddata!U440&gt;0),Inddata!U440,"Irrelevant"))))</f>
        <v>Irrelevant</v>
      </c>
      <c r="U425" s="4" t="str">
        <f>IF(AND(OR(I425="Motorvejsstrækning",I425="Frakørselsflettestrækning",I425="Tilkørselsflettestrækning",I425="Frakørselsrampe",I425="Tilkørselsrampe"),Inddata!V440=""),"Nej",IF(OR(I425="Motorvejsstrækning",I425="Frakørselsflettestrækning",I425="Tilkørselsflettestrækning",I425="Frakørselsrampe",I425="Tilkørselsrampe"),Inddata!V440,"Irrelevant"))</f>
        <v>Irrelevant</v>
      </c>
      <c r="V425" s="4" t="str">
        <f>IF(W425="Lige",IF(AND(OR(I425="Frakørselsrampe",I425="Tilkørselsrampe"),Inddata!W440=""),"Lige ruderrampe",IF(OR(I425="Frakørselsrampe",I425="Tilkørselsrampe"),Inddata!W440,"Irrelevant")),"Irrelevant")</f>
        <v>Irrelevant</v>
      </c>
      <c r="W425" s="4" t="str">
        <f>IF(AND(OR(I425="Frakørselsrampe",I425="Tilkørselsrampe"),Inddata!X440=""),"Lige",IF(AND(OR(I425="Frakørselsrampe",I425="Tilkørselsrampe"),Inddata!X440&gt;10),Inddata!X440,"Irrelevant"))</f>
        <v>Irrelevant</v>
      </c>
      <c r="X425" s="4" t="str">
        <f>IF(AND(OR(I425="Frakørselsrampe",I425="Tilkørselsrampe"),OR(Inddata!Y440="",Inddata!Y440&gt;(G425*1000))),G425*1000,IF(AND(OR(I425="Frakørselsrampe",I425="Tilkørselsrampe"),Inddata!Y440&gt;0),Inddata!Y440,"Irrelevant"))</f>
        <v>Irrelevant</v>
      </c>
      <c r="Y425" s="4" t="str">
        <f>IF(AND(I425="Frakørselsrampe",Inddata!Z440=""),95,IF(AND(I425="Tilkørselsrampe",Inddata!Z440=""),45,IF(AND(OR(I425="Frakørselsrampe",I425="Tilkørselsrampe"),Inddata!Z440&gt;4,Inddata!Z440&lt;200),Inddata!Z440,"Irrelevant")))</f>
        <v>Irrelevant</v>
      </c>
      <c r="Z425" s="4" t="str">
        <f>IF(AND(OR(I425="Frakørselsrampe",I425="Tilkørselsrampe"),Inddata!AA440=""),"Lige",IF(AND(OR(I425="Frakørselsrampe",I425="Tilkørselsrampe"),Inddata!AA440&gt;10),Inddata!AA440,"Irrelevant"))</f>
        <v>Irrelevant</v>
      </c>
      <c r="AA425" s="4" t="str">
        <f>IF(X425="Irrelevant","Irrelevant",IF(AND(OR(I425="Frakørselsrampe",I425="Tilkørselsrampe"),OR(Inddata!AB440="",Inddata!AB440&gt;(G425*1000-X425))),G425*1000-X425,IF(AND(OR(I425="Frakørselsrampe",I425="Tilkørselsrampe"),Inddata!AB440&gt;0),Inddata!AB440,"Irrelevant")))</f>
        <v>Irrelevant</v>
      </c>
      <c r="AB425" s="4" t="str">
        <f>IF(AND(I425="Frakørselsrampe",Inddata!AC440=""),60,IF(AND(I425="Tilkørselsrampe",Inddata!AC440=""),80,IF(AND(OR(I425="Frakørselsrampe",I425="Tilkørselsrampe"),Inddata!AC440&gt;4,Inddata!AC440&lt;200),Inddata!AC440,"Irrelevant")))</f>
        <v>Irrelevant</v>
      </c>
      <c r="AC425" s="4" t="str">
        <f>IF(AND(OR(I425="Motorvejsstrækning",I425="Frakørselsflettestrækning",I425="Tilkørselsflettestrækning"),Inddata!AD440=""),"Nej",IF(OR(I425="Motorvejsstrækning",I425="Frakørselsflettestrækning",I425="Tilkørselsflettestrækning"),Inddata!AD440,"Irrelevant"))</f>
        <v>Irrelevant</v>
      </c>
      <c r="AD425" s="4" t="str">
        <f>IF(AND(OR(I425="Motorvejsstrækning",I425="Frakørselsflettestrækning",I425="Tilkørselsflettestrækning"),Inddata!AE440=""),"130 km/t",IF(OR(I425="Motorvejsstrækning",I425="Frakørselsflettestrækning",I425="Tilkørselsflettestrækning"),Inddata!AE440,"Irrelevant"))</f>
        <v>Irrelevant</v>
      </c>
      <c r="AE425" s="4" t="str">
        <f>IF(AND(I425="Tilkørselsflettestrækning",Inddata!AF440=""),"Nej",IF(I425="Tilkørselsflettestrækning",Inddata!AF440,"Irrelevant"))</f>
        <v>Irrelevant</v>
      </c>
      <c r="AF425" s="4" t="str">
        <f>IF(AND(AE425="Ja",Inddata!AG440&gt;0,Inddata!AG440&lt;1.00000001),Inddata!AG440,IF(OR(AE425="Nej",AE425="Ja"),0,"Irrelevant"))</f>
        <v>Irrelevant</v>
      </c>
    </row>
    <row r="426" spans="1:32" x14ac:dyDescent="0.25">
      <c r="A426" s="4" t="str">
        <f>IF(Inddata!A441="","",Inddata!A441)</f>
        <v/>
      </c>
      <c r="B426" s="4" t="str">
        <f>IF(Inddata!B441="","",Inddata!B441)</f>
        <v/>
      </c>
      <c r="C426" s="4" t="str">
        <f>IF(Inddata!C441="","",Inddata!C441)</f>
        <v/>
      </c>
      <c r="D426" s="4" t="str">
        <f>IF(Inddata!D441="","",Inddata!D441)</f>
        <v/>
      </c>
      <c r="E426" s="4" t="str">
        <f>IF(Inddata!E441="","",Inddata!E441)</f>
        <v/>
      </c>
      <c r="F426" s="4" t="str">
        <f>IF(Inddata!F441="","",Inddata!F441)</f>
        <v/>
      </c>
      <c r="G426" s="4">
        <f>IF(Inddata!G441="","",Inddata!G441)</f>
        <v>0</v>
      </c>
      <c r="H426" s="4" t="str">
        <f>IF(Inddata!H441&gt;0.5,Inddata!H441,"")</f>
        <v/>
      </c>
      <c r="I426" s="4" t="str">
        <f>IF(Inddata!I441="","",Inddata!I441)</f>
        <v/>
      </c>
      <c r="J426" s="4" t="str">
        <f>IF(AND(OR(I426="Motorvejsstrækning",I426="Frakørselsflettestrækning",I426="Tilkørselsflettestrækning"),Inddata!K441=""),2,IF(AND(OR(I426="Motorvejsstrækning",I426="Frakørselsflettestrækning",I426="Tilkørselsflettestrækning"),Inddata!K441&gt;0.5,Inddata!K441&lt;21),Inddata!K441,"Irrelevant"))</f>
        <v>Irrelevant</v>
      </c>
      <c r="K426" s="4" t="str">
        <f>IF(AND(OR(I426="Motorvejsstrækning",I426="Frakørselsflettestrækning",I426="Tilkørselsflettestrækning",I426="Frakørselsrampe",I426="Tilkørselsrampe"),Inddata!L441=""),3.5,IF(AND(OR(I426="Motorvejsstrækning",I426="Frakørselsflettestrækning",I426="Tilkørselsflettestrækning",I426="Frakørselsrampe",I426="Tilkørselsrampe"),Inddata!L441&gt;1.5,Inddata!L441&lt;11),Inddata!L441,"Irrelevant"))</f>
        <v>Irrelevant</v>
      </c>
      <c r="L426" s="4" t="str">
        <f>IF(AND(I426="Motorvejsstrækning",Inddata!M441=""),"Nej",IF(I426="Motorvejsstrækning",Inddata!M441,"Irrelevant"))</f>
        <v>Irrelevant</v>
      </c>
      <c r="M426" s="4" t="str">
        <f>IF(AND(L426="Ja",Inddata!N441&gt;0,Inddata!N441&lt;1.00000001),Inddata!N441,IF(OR(L426="Nej",L426="Ja"),0,"Irrelevant"))</f>
        <v>Irrelevant</v>
      </c>
      <c r="N426" s="4" t="str">
        <f>IF(AND(OR(I426="Motorvejsstrækning",I426="Frakørselsflettestrækning",I426="Tilkørselsflettestrækning"),Inddata!O441=""),3,IF(AND(OR(I426="Motorvejsstrækning",I426="Frakørselsflettestrækning",I426="Tilkørselsflettestrækning"),Inddata!O441&lt;11,Inddata!O441&gt;-0.00000001),Inddata!O441,"Irrelevant"))</f>
        <v>Irrelevant</v>
      </c>
      <c r="O426" s="4" t="str">
        <f>IF(AND(OR(I426="Motorvejsstrækning",I426="Frakørselsflettestrækning",I426="Tilkørselsflettestrækning",I426="Frakørselsrampe",I426="Tilkørselsrampe"),Inddata!P441=""),0.5,IF(AND(OR(I426="Motorvejsstrækning",I426="Frakørselsflettestrækning",I426="Tilkørselsflettestrækning",I426="Frakørselsrampe",I426="Tilkørselsrampe"),Inddata!P441&gt;-0.00000001,Inddata!P441&lt;11),Inddata!P441,"Irrelevant"))</f>
        <v>Irrelevant</v>
      </c>
      <c r="P426" s="4" t="str">
        <f>IF(AND(OR(I426="Motorvejsstrækning",I426="Frakørselsflettestrækning",I426="Tilkørselsflettestrækning"),Inddata!Q441=""),5,IF(AND(OR(I426="Motorvejsstrækning",I426="Frakørselsflettestrækning",I426="Tilkørselsflettestrækning"),Inddata!Q441&gt;-0.00000001,Inddata!Q441&lt;101),Inddata!Q441,"Irrelevant"))</f>
        <v>Irrelevant</v>
      </c>
      <c r="Q426" s="4" t="str">
        <f>IF(AND(OR(I426="Motorvejsstrækning",I426="Frakørselsflettestrækning",I426="Tilkørselsflettestrækning"),Inddata!R441=""),"Lige",IF(AND(OR(I426="Motorvejsstrækning",I426="Frakørselsflettestrækning",I426="Tilkørselsflettestrækning"),Inddata!R441&gt;10),Inddata!R441,"Irrelevant"))</f>
        <v>Irrelevant</v>
      </c>
      <c r="R426" s="4" t="str">
        <f>IF(Q426="Lige",0,IF(AND(OR(I426="Motorvejsstrækning",I426="Frakørselsflettestrækning",I426="Tilkørselsflettestrækning"),OR(Inddata!S441="",Inddata!S441&gt;(G426*1000))),G426*1000,IF(AND(OR(I426="Motorvejsstrækning",I426="Frakørselsflettestrækning",I426="Tilkørselsflettestrækning"),Inddata!S441&gt;0),Inddata!S441,"Irrelevant")))</f>
        <v>Irrelevant</v>
      </c>
      <c r="S426" s="4" t="str">
        <f>IF(AND(OR(I426="Motorvejsstrækning",I426="Frakørselsflettestrækning",I426="Tilkørselsflettestrækning"),Inddata!T441=""),"Lige",IF(AND(OR(I426="Motorvejsstrækning",I426="Frakørselsflettestrækning",I426="Tilkørselsflettestrækning"),Inddata!T441&gt;10),Inddata!T441,"Irrelevant"))</f>
        <v>Irrelevant</v>
      </c>
      <c r="T426" s="4" t="str">
        <f>IF(S426="Lige",0,IF(R426="Irrelevant","Irrelevant",IF(AND(OR(I426="Motorvejsstrækning",I426="Frakørselsflettestrækning",I426="Tilkørselsflettestrækning"),OR(Inddata!U441="",Inddata!U441&gt;(G426*1000-R426))),G426*1000-R426,IF(AND(OR(I426="Motorvejsstrækning",I426="Frakørselsflettestrækning",I426="Tilkørselsflettestrækning"),Inddata!U441&gt;0),Inddata!U441,"Irrelevant"))))</f>
        <v>Irrelevant</v>
      </c>
      <c r="U426" s="4" t="str">
        <f>IF(AND(OR(I426="Motorvejsstrækning",I426="Frakørselsflettestrækning",I426="Tilkørselsflettestrækning",I426="Frakørselsrampe",I426="Tilkørselsrampe"),Inddata!V441=""),"Nej",IF(OR(I426="Motorvejsstrækning",I426="Frakørselsflettestrækning",I426="Tilkørselsflettestrækning",I426="Frakørselsrampe",I426="Tilkørselsrampe"),Inddata!V441,"Irrelevant"))</f>
        <v>Irrelevant</v>
      </c>
      <c r="V426" s="4" t="str">
        <f>IF(W426="Lige",IF(AND(OR(I426="Frakørselsrampe",I426="Tilkørselsrampe"),Inddata!W441=""),"Lige ruderrampe",IF(OR(I426="Frakørselsrampe",I426="Tilkørselsrampe"),Inddata!W441,"Irrelevant")),"Irrelevant")</f>
        <v>Irrelevant</v>
      </c>
      <c r="W426" s="4" t="str">
        <f>IF(AND(OR(I426="Frakørselsrampe",I426="Tilkørselsrampe"),Inddata!X441=""),"Lige",IF(AND(OR(I426="Frakørselsrampe",I426="Tilkørselsrampe"),Inddata!X441&gt;10),Inddata!X441,"Irrelevant"))</f>
        <v>Irrelevant</v>
      </c>
      <c r="X426" s="4" t="str">
        <f>IF(AND(OR(I426="Frakørselsrampe",I426="Tilkørselsrampe"),OR(Inddata!Y441="",Inddata!Y441&gt;(G426*1000))),G426*1000,IF(AND(OR(I426="Frakørselsrampe",I426="Tilkørselsrampe"),Inddata!Y441&gt;0),Inddata!Y441,"Irrelevant"))</f>
        <v>Irrelevant</v>
      </c>
      <c r="Y426" s="4" t="str">
        <f>IF(AND(I426="Frakørselsrampe",Inddata!Z441=""),95,IF(AND(I426="Tilkørselsrampe",Inddata!Z441=""),45,IF(AND(OR(I426="Frakørselsrampe",I426="Tilkørselsrampe"),Inddata!Z441&gt;4,Inddata!Z441&lt;200),Inddata!Z441,"Irrelevant")))</f>
        <v>Irrelevant</v>
      </c>
      <c r="Z426" s="4" t="str">
        <f>IF(AND(OR(I426="Frakørselsrampe",I426="Tilkørselsrampe"),Inddata!AA441=""),"Lige",IF(AND(OR(I426="Frakørselsrampe",I426="Tilkørselsrampe"),Inddata!AA441&gt;10),Inddata!AA441,"Irrelevant"))</f>
        <v>Irrelevant</v>
      </c>
      <c r="AA426" s="4" t="str">
        <f>IF(X426="Irrelevant","Irrelevant",IF(AND(OR(I426="Frakørselsrampe",I426="Tilkørselsrampe"),OR(Inddata!AB441="",Inddata!AB441&gt;(G426*1000-X426))),G426*1000-X426,IF(AND(OR(I426="Frakørselsrampe",I426="Tilkørselsrampe"),Inddata!AB441&gt;0),Inddata!AB441,"Irrelevant")))</f>
        <v>Irrelevant</v>
      </c>
      <c r="AB426" s="4" t="str">
        <f>IF(AND(I426="Frakørselsrampe",Inddata!AC441=""),60,IF(AND(I426="Tilkørselsrampe",Inddata!AC441=""),80,IF(AND(OR(I426="Frakørselsrampe",I426="Tilkørselsrampe"),Inddata!AC441&gt;4,Inddata!AC441&lt;200),Inddata!AC441,"Irrelevant")))</f>
        <v>Irrelevant</v>
      </c>
      <c r="AC426" s="4" t="str">
        <f>IF(AND(OR(I426="Motorvejsstrækning",I426="Frakørselsflettestrækning",I426="Tilkørselsflettestrækning"),Inddata!AD441=""),"Nej",IF(OR(I426="Motorvejsstrækning",I426="Frakørselsflettestrækning",I426="Tilkørselsflettestrækning"),Inddata!AD441,"Irrelevant"))</f>
        <v>Irrelevant</v>
      </c>
      <c r="AD426" s="4" t="str">
        <f>IF(AND(OR(I426="Motorvejsstrækning",I426="Frakørselsflettestrækning",I426="Tilkørselsflettestrækning"),Inddata!AE441=""),"130 km/t",IF(OR(I426="Motorvejsstrækning",I426="Frakørselsflettestrækning",I426="Tilkørselsflettestrækning"),Inddata!AE441,"Irrelevant"))</f>
        <v>Irrelevant</v>
      </c>
      <c r="AE426" s="4" t="str">
        <f>IF(AND(I426="Tilkørselsflettestrækning",Inddata!AF441=""),"Nej",IF(I426="Tilkørselsflettestrækning",Inddata!AF441,"Irrelevant"))</f>
        <v>Irrelevant</v>
      </c>
      <c r="AF426" s="4" t="str">
        <f>IF(AND(AE426="Ja",Inddata!AG441&gt;0,Inddata!AG441&lt;1.00000001),Inddata!AG441,IF(OR(AE426="Nej",AE426="Ja"),0,"Irrelevant"))</f>
        <v>Irrelevant</v>
      </c>
    </row>
    <row r="427" spans="1:32" x14ac:dyDescent="0.25">
      <c r="A427" s="4" t="str">
        <f>IF(Inddata!A442="","",Inddata!A442)</f>
        <v/>
      </c>
      <c r="B427" s="4" t="str">
        <f>IF(Inddata!B442="","",Inddata!B442)</f>
        <v/>
      </c>
      <c r="C427" s="4" t="str">
        <f>IF(Inddata!C442="","",Inddata!C442)</f>
        <v/>
      </c>
      <c r="D427" s="4" t="str">
        <f>IF(Inddata!D442="","",Inddata!D442)</f>
        <v/>
      </c>
      <c r="E427" s="4" t="str">
        <f>IF(Inddata!E442="","",Inddata!E442)</f>
        <v/>
      </c>
      <c r="F427" s="4" t="str">
        <f>IF(Inddata!F442="","",Inddata!F442)</f>
        <v/>
      </c>
      <c r="G427" s="4">
        <f>IF(Inddata!G442="","",Inddata!G442)</f>
        <v>0</v>
      </c>
      <c r="H427" s="4" t="str">
        <f>IF(Inddata!H442&gt;0.5,Inddata!H442,"")</f>
        <v/>
      </c>
      <c r="I427" s="4" t="str">
        <f>IF(Inddata!I442="","",Inddata!I442)</f>
        <v/>
      </c>
      <c r="J427" s="4" t="str">
        <f>IF(AND(OR(I427="Motorvejsstrækning",I427="Frakørselsflettestrækning",I427="Tilkørselsflettestrækning"),Inddata!K442=""),2,IF(AND(OR(I427="Motorvejsstrækning",I427="Frakørselsflettestrækning",I427="Tilkørselsflettestrækning"),Inddata!K442&gt;0.5,Inddata!K442&lt;21),Inddata!K442,"Irrelevant"))</f>
        <v>Irrelevant</v>
      </c>
      <c r="K427" s="4" t="str">
        <f>IF(AND(OR(I427="Motorvejsstrækning",I427="Frakørselsflettestrækning",I427="Tilkørselsflettestrækning",I427="Frakørselsrampe",I427="Tilkørselsrampe"),Inddata!L442=""),3.5,IF(AND(OR(I427="Motorvejsstrækning",I427="Frakørselsflettestrækning",I427="Tilkørselsflettestrækning",I427="Frakørselsrampe",I427="Tilkørselsrampe"),Inddata!L442&gt;1.5,Inddata!L442&lt;11),Inddata!L442,"Irrelevant"))</f>
        <v>Irrelevant</v>
      </c>
      <c r="L427" s="4" t="str">
        <f>IF(AND(I427="Motorvejsstrækning",Inddata!M442=""),"Nej",IF(I427="Motorvejsstrækning",Inddata!M442,"Irrelevant"))</f>
        <v>Irrelevant</v>
      </c>
      <c r="M427" s="4" t="str">
        <f>IF(AND(L427="Ja",Inddata!N442&gt;0,Inddata!N442&lt;1.00000001),Inddata!N442,IF(OR(L427="Nej",L427="Ja"),0,"Irrelevant"))</f>
        <v>Irrelevant</v>
      </c>
      <c r="N427" s="4" t="str">
        <f>IF(AND(OR(I427="Motorvejsstrækning",I427="Frakørselsflettestrækning",I427="Tilkørselsflettestrækning"),Inddata!O442=""),3,IF(AND(OR(I427="Motorvejsstrækning",I427="Frakørselsflettestrækning",I427="Tilkørselsflettestrækning"),Inddata!O442&lt;11,Inddata!O442&gt;-0.00000001),Inddata!O442,"Irrelevant"))</f>
        <v>Irrelevant</v>
      </c>
      <c r="O427" s="4" t="str">
        <f>IF(AND(OR(I427="Motorvejsstrækning",I427="Frakørselsflettestrækning",I427="Tilkørselsflettestrækning",I427="Frakørselsrampe",I427="Tilkørselsrampe"),Inddata!P442=""),0.5,IF(AND(OR(I427="Motorvejsstrækning",I427="Frakørselsflettestrækning",I427="Tilkørselsflettestrækning",I427="Frakørselsrampe",I427="Tilkørselsrampe"),Inddata!P442&gt;-0.00000001,Inddata!P442&lt;11),Inddata!P442,"Irrelevant"))</f>
        <v>Irrelevant</v>
      </c>
      <c r="P427" s="4" t="str">
        <f>IF(AND(OR(I427="Motorvejsstrækning",I427="Frakørselsflettestrækning",I427="Tilkørselsflettestrækning"),Inddata!Q442=""),5,IF(AND(OR(I427="Motorvejsstrækning",I427="Frakørselsflettestrækning",I427="Tilkørselsflettestrækning"),Inddata!Q442&gt;-0.00000001,Inddata!Q442&lt;101),Inddata!Q442,"Irrelevant"))</f>
        <v>Irrelevant</v>
      </c>
      <c r="Q427" s="4" t="str">
        <f>IF(AND(OR(I427="Motorvejsstrækning",I427="Frakørselsflettestrækning",I427="Tilkørselsflettestrækning"),Inddata!R442=""),"Lige",IF(AND(OR(I427="Motorvejsstrækning",I427="Frakørselsflettestrækning",I427="Tilkørselsflettestrækning"),Inddata!R442&gt;10),Inddata!R442,"Irrelevant"))</f>
        <v>Irrelevant</v>
      </c>
      <c r="R427" s="4" t="str">
        <f>IF(Q427="Lige",0,IF(AND(OR(I427="Motorvejsstrækning",I427="Frakørselsflettestrækning",I427="Tilkørselsflettestrækning"),OR(Inddata!S442="",Inddata!S442&gt;(G427*1000))),G427*1000,IF(AND(OR(I427="Motorvejsstrækning",I427="Frakørselsflettestrækning",I427="Tilkørselsflettestrækning"),Inddata!S442&gt;0),Inddata!S442,"Irrelevant")))</f>
        <v>Irrelevant</v>
      </c>
      <c r="S427" s="4" t="str">
        <f>IF(AND(OR(I427="Motorvejsstrækning",I427="Frakørselsflettestrækning",I427="Tilkørselsflettestrækning"),Inddata!T442=""),"Lige",IF(AND(OR(I427="Motorvejsstrækning",I427="Frakørselsflettestrækning",I427="Tilkørselsflettestrækning"),Inddata!T442&gt;10),Inddata!T442,"Irrelevant"))</f>
        <v>Irrelevant</v>
      </c>
      <c r="T427" s="4" t="str">
        <f>IF(S427="Lige",0,IF(R427="Irrelevant","Irrelevant",IF(AND(OR(I427="Motorvejsstrækning",I427="Frakørselsflettestrækning",I427="Tilkørselsflettestrækning"),OR(Inddata!U442="",Inddata!U442&gt;(G427*1000-R427))),G427*1000-R427,IF(AND(OR(I427="Motorvejsstrækning",I427="Frakørselsflettestrækning",I427="Tilkørselsflettestrækning"),Inddata!U442&gt;0),Inddata!U442,"Irrelevant"))))</f>
        <v>Irrelevant</v>
      </c>
      <c r="U427" s="4" t="str">
        <f>IF(AND(OR(I427="Motorvejsstrækning",I427="Frakørselsflettestrækning",I427="Tilkørselsflettestrækning",I427="Frakørselsrampe",I427="Tilkørselsrampe"),Inddata!V442=""),"Nej",IF(OR(I427="Motorvejsstrækning",I427="Frakørselsflettestrækning",I427="Tilkørselsflettestrækning",I427="Frakørselsrampe",I427="Tilkørselsrampe"),Inddata!V442,"Irrelevant"))</f>
        <v>Irrelevant</v>
      </c>
      <c r="V427" s="4" t="str">
        <f>IF(W427="Lige",IF(AND(OR(I427="Frakørselsrampe",I427="Tilkørselsrampe"),Inddata!W442=""),"Lige ruderrampe",IF(OR(I427="Frakørselsrampe",I427="Tilkørselsrampe"),Inddata!W442,"Irrelevant")),"Irrelevant")</f>
        <v>Irrelevant</v>
      </c>
      <c r="W427" s="4" t="str">
        <f>IF(AND(OR(I427="Frakørselsrampe",I427="Tilkørselsrampe"),Inddata!X442=""),"Lige",IF(AND(OR(I427="Frakørselsrampe",I427="Tilkørselsrampe"),Inddata!X442&gt;10),Inddata!X442,"Irrelevant"))</f>
        <v>Irrelevant</v>
      </c>
      <c r="X427" s="4" t="str">
        <f>IF(AND(OR(I427="Frakørselsrampe",I427="Tilkørselsrampe"),OR(Inddata!Y442="",Inddata!Y442&gt;(G427*1000))),G427*1000,IF(AND(OR(I427="Frakørselsrampe",I427="Tilkørselsrampe"),Inddata!Y442&gt;0),Inddata!Y442,"Irrelevant"))</f>
        <v>Irrelevant</v>
      </c>
      <c r="Y427" s="4" t="str">
        <f>IF(AND(I427="Frakørselsrampe",Inddata!Z442=""),95,IF(AND(I427="Tilkørselsrampe",Inddata!Z442=""),45,IF(AND(OR(I427="Frakørselsrampe",I427="Tilkørselsrampe"),Inddata!Z442&gt;4,Inddata!Z442&lt;200),Inddata!Z442,"Irrelevant")))</f>
        <v>Irrelevant</v>
      </c>
      <c r="Z427" s="4" t="str">
        <f>IF(AND(OR(I427="Frakørselsrampe",I427="Tilkørselsrampe"),Inddata!AA442=""),"Lige",IF(AND(OR(I427="Frakørselsrampe",I427="Tilkørselsrampe"),Inddata!AA442&gt;10),Inddata!AA442,"Irrelevant"))</f>
        <v>Irrelevant</v>
      </c>
      <c r="AA427" s="4" t="str">
        <f>IF(X427="Irrelevant","Irrelevant",IF(AND(OR(I427="Frakørselsrampe",I427="Tilkørselsrampe"),OR(Inddata!AB442="",Inddata!AB442&gt;(G427*1000-X427))),G427*1000-X427,IF(AND(OR(I427="Frakørselsrampe",I427="Tilkørselsrampe"),Inddata!AB442&gt;0),Inddata!AB442,"Irrelevant")))</f>
        <v>Irrelevant</v>
      </c>
      <c r="AB427" s="4" t="str">
        <f>IF(AND(I427="Frakørselsrampe",Inddata!AC442=""),60,IF(AND(I427="Tilkørselsrampe",Inddata!AC442=""),80,IF(AND(OR(I427="Frakørselsrampe",I427="Tilkørselsrampe"),Inddata!AC442&gt;4,Inddata!AC442&lt;200),Inddata!AC442,"Irrelevant")))</f>
        <v>Irrelevant</v>
      </c>
      <c r="AC427" s="4" t="str">
        <f>IF(AND(OR(I427="Motorvejsstrækning",I427="Frakørselsflettestrækning",I427="Tilkørselsflettestrækning"),Inddata!AD442=""),"Nej",IF(OR(I427="Motorvejsstrækning",I427="Frakørselsflettestrækning",I427="Tilkørselsflettestrækning"),Inddata!AD442,"Irrelevant"))</f>
        <v>Irrelevant</v>
      </c>
      <c r="AD427" s="4" t="str">
        <f>IF(AND(OR(I427="Motorvejsstrækning",I427="Frakørselsflettestrækning",I427="Tilkørselsflettestrækning"),Inddata!AE442=""),"130 km/t",IF(OR(I427="Motorvejsstrækning",I427="Frakørselsflettestrækning",I427="Tilkørselsflettestrækning"),Inddata!AE442,"Irrelevant"))</f>
        <v>Irrelevant</v>
      </c>
      <c r="AE427" s="4" t="str">
        <f>IF(AND(I427="Tilkørselsflettestrækning",Inddata!AF442=""),"Nej",IF(I427="Tilkørselsflettestrækning",Inddata!AF442,"Irrelevant"))</f>
        <v>Irrelevant</v>
      </c>
      <c r="AF427" s="4" t="str">
        <f>IF(AND(AE427="Ja",Inddata!AG442&gt;0,Inddata!AG442&lt;1.00000001),Inddata!AG442,IF(OR(AE427="Nej",AE427="Ja"),0,"Irrelevant"))</f>
        <v>Irrelevant</v>
      </c>
    </row>
    <row r="428" spans="1:32" x14ac:dyDescent="0.25">
      <c r="A428" s="4" t="str">
        <f>IF(Inddata!A443="","",Inddata!A443)</f>
        <v/>
      </c>
      <c r="B428" s="4" t="str">
        <f>IF(Inddata!B443="","",Inddata!B443)</f>
        <v/>
      </c>
      <c r="C428" s="4" t="str">
        <f>IF(Inddata!C443="","",Inddata!C443)</f>
        <v/>
      </c>
      <c r="D428" s="4" t="str">
        <f>IF(Inddata!D443="","",Inddata!D443)</f>
        <v/>
      </c>
      <c r="E428" s="4" t="str">
        <f>IF(Inddata!E443="","",Inddata!E443)</f>
        <v/>
      </c>
      <c r="F428" s="4" t="str">
        <f>IF(Inddata!F443="","",Inddata!F443)</f>
        <v/>
      </c>
      <c r="G428" s="4">
        <f>IF(Inddata!G443="","",Inddata!G443)</f>
        <v>0</v>
      </c>
      <c r="H428" s="4" t="str">
        <f>IF(Inddata!H443&gt;0.5,Inddata!H443,"")</f>
        <v/>
      </c>
      <c r="I428" s="4" t="str">
        <f>IF(Inddata!I443="","",Inddata!I443)</f>
        <v/>
      </c>
      <c r="J428" s="4" t="str">
        <f>IF(AND(OR(I428="Motorvejsstrækning",I428="Frakørselsflettestrækning",I428="Tilkørselsflettestrækning"),Inddata!K443=""),2,IF(AND(OR(I428="Motorvejsstrækning",I428="Frakørselsflettestrækning",I428="Tilkørselsflettestrækning"),Inddata!K443&gt;0.5,Inddata!K443&lt;21),Inddata!K443,"Irrelevant"))</f>
        <v>Irrelevant</v>
      </c>
      <c r="K428" s="4" t="str">
        <f>IF(AND(OR(I428="Motorvejsstrækning",I428="Frakørselsflettestrækning",I428="Tilkørselsflettestrækning",I428="Frakørselsrampe",I428="Tilkørselsrampe"),Inddata!L443=""),3.5,IF(AND(OR(I428="Motorvejsstrækning",I428="Frakørselsflettestrækning",I428="Tilkørselsflettestrækning",I428="Frakørselsrampe",I428="Tilkørselsrampe"),Inddata!L443&gt;1.5,Inddata!L443&lt;11),Inddata!L443,"Irrelevant"))</f>
        <v>Irrelevant</v>
      </c>
      <c r="L428" s="4" t="str">
        <f>IF(AND(I428="Motorvejsstrækning",Inddata!M443=""),"Nej",IF(I428="Motorvejsstrækning",Inddata!M443,"Irrelevant"))</f>
        <v>Irrelevant</v>
      </c>
      <c r="M428" s="4" t="str">
        <f>IF(AND(L428="Ja",Inddata!N443&gt;0,Inddata!N443&lt;1.00000001),Inddata!N443,IF(OR(L428="Nej",L428="Ja"),0,"Irrelevant"))</f>
        <v>Irrelevant</v>
      </c>
      <c r="N428" s="4" t="str">
        <f>IF(AND(OR(I428="Motorvejsstrækning",I428="Frakørselsflettestrækning",I428="Tilkørselsflettestrækning"),Inddata!O443=""),3,IF(AND(OR(I428="Motorvejsstrækning",I428="Frakørselsflettestrækning",I428="Tilkørselsflettestrækning"),Inddata!O443&lt;11,Inddata!O443&gt;-0.00000001),Inddata!O443,"Irrelevant"))</f>
        <v>Irrelevant</v>
      </c>
      <c r="O428" s="4" t="str">
        <f>IF(AND(OR(I428="Motorvejsstrækning",I428="Frakørselsflettestrækning",I428="Tilkørselsflettestrækning",I428="Frakørselsrampe",I428="Tilkørselsrampe"),Inddata!P443=""),0.5,IF(AND(OR(I428="Motorvejsstrækning",I428="Frakørselsflettestrækning",I428="Tilkørselsflettestrækning",I428="Frakørselsrampe",I428="Tilkørselsrampe"),Inddata!P443&gt;-0.00000001,Inddata!P443&lt;11),Inddata!P443,"Irrelevant"))</f>
        <v>Irrelevant</v>
      </c>
      <c r="P428" s="4" t="str">
        <f>IF(AND(OR(I428="Motorvejsstrækning",I428="Frakørselsflettestrækning",I428="Tilkørselsflettestrækning"),Inddata!Q443=""),5,IF(AND(OR(I428="Motorvejsstrækning",I428="Frakørselsflettestrækning",I428="Tilkørselsflettestrækning"),Inddata!Q443&gt;-0.00000001,Inddata!Q443&lt;101),Inddata!Q443,"Irrelevant"))</f>
        <v>Irrelevant</v>
      </c>
      <c r="Q428" s="4" t="str">
        <f>IF(AND(OR(I428="Motorvejsstrækning",I428="Frakørselsflettestrækning",I428="Tilkørselsflettestrækning"),Inddata!R443=""),"Lige",IF(AND(OR(I428="Motorvejsstrækning",I428="Frakørselsflettestrækning",I428="Tilkørselsflettestrækning"),Inddata!R443&gt;10),Inddata!R443,"Irrelevant"))</f>
        <v>Irrelevant</v>
      </c>
      <c r="R428" s="4" t="str">
        <f>IF(Q428="Lige",0,IF(AND(OR(I428="Motorvejsstrækning",I428="Frakørselsflettestrækning",I428="Tilkørselsflettestrækning"),OR(Inddata!S443="",Inddata!S443&gt;(G428*1000))),G428*1000,IF(AND(OR(I428="Motorvejsstrækning",I428="Frakørselsflettestrækning",I428="Tilkørselsflettestrækning"),Inddata!S443&gt;0),Inddata!S443,"Irrelevant")))</f>
        <v>Irrelevant</v>
      </c>
      <c r="S428" s="4" t="str">
        <f>IF(AND(OR(I428="Motorvejsstrækning",I428="Frakørselsflettestrækning",I428="Tilkørselsflettestrækning"),Inddata!T443=""),"Lige",IF(AND(OR(I428="Motorvejsstrækning",I428="Frakørselsflettestrækning",I428="Tilkørselsflettestrækning"),Inddata!T443&gt;10),Inddata!T443,"Irrelevant"))</f>
        <v>Irrelevant</v>
      </c>
      <c r="T428" s="4" t="str">
        <f>IF(S428="Lige",0,IF(R428="Irrelevant","Irrelevant",IF(AND(OR(I428="Motorvejsstrækning",I428="Frakørselsflettestrækning",I428="Tilkørselsflettestrækning"),OR(Inddata!U443="",Inddata!U443&gt;(G428*1000-R428))),G428*1000-R428,IF(AND(OR(I428="Motorvejsstrækning",I428="Frakørselsflettestrækning",I428="Tilkørselsflettestrækning"),Inddata!U443&gt;0),Inddata!U443,"Irrelevant"))))</f>
        <v>Irrelevant</v>
      </c>
      <c r="U428" s="4" t="str">
        <f>IF(AND(OR(I428="Motorvejsstrækning",I428="Frakørselsflettestrækning",I428="Tilkørselsflettestrækning",I428="Frakørselsrampe",I428="Tilkørselsrampe"),Inddata!V443=""),"Nej",IF(OR(I428="Motorvejsstrækning",I428="Frakørselsflettestrækning",I428="Tilkørselsflettestrækning",I428="Frakørselsrampe",I428="Tilkørselsrampe"),Inddata!V443,"Irrelevant"))</f>
        <v>Irrelevant</v>
      </c>
      <c r="V428" s="4" t="str">
        <f>IF(W428="Lige",IF(AND(OR(I428="Frakørselsrampe",I428="Tilkørselsrampe"),Inddata!W443=""),"Lige ruderrampe",IF(OR(I428="Frakørselsrampe",I428="Tilkørselsrampe"),Inddata!W443,"Irrelevant")),"Irrelevant")</f>
        <v>Irrelevant</v>
      </c>
      <c r="W428" s="4" t="str">
        <f>IF(AND(OR(I428="Frakørselsrampe",I428="Tilkørselsrampe"),Inddata!X443=""),"Lige",IF(AND(OR(I428="Frakørselsrampe",I428="Tilkørselsrampe"),Inddata!X443&gt;10),Inddata!X443,"Irrelevant"))</f>
        <v>Irrelevant</v>
      </c>
      <c r="X428" s="4" t="str">
        <f>IF(AND(OR(I428="Frakørselsrampe",I428="Tilkørselsrampe"),OR(Inddata!Y443="",Inddata!Y443&gt;(G428*1000))),G428*1000,IF(AND(OR(I428="Frakørselsrampe",I428="Tilkørselsrampe"),Inddata!Y443&gt;0),Inddata!Y443,"Irrelevant"))</f>
        <v>Irrelevant</v>
      </c>
      <c r="Y428" s="4" t="str">
        <f>IF(AND(I428="Frakørselsrampe",Inddata!Z443=""),95,IF(AND(I428="Tilkørselsrampe",Inddata!Z443=""),45,IF(AND(OR(I428="Frakørselsrampe",I428="Tilkørselsrampe"),Inddata!Z443&gt;4,Inddata!Z443&lt;200),Inddata!Z443,"Irrelevant")))</f>
        <v>Irrelevant</v>
      </c>
      <c r="Z428" s="4" t="str">
        <f>IF(AND(OR(I428="Frakørselsrampe",I428="Tilkørselsrampe"),Inddata!AA443=""),"Lige",IF(AND(OR(I428="Frakørselsrampe",I428="Tilkørselsrampe"),Inddata!AA443&gt;10),Inddata!AA443,"Irrelevant"))</f>
        <v>Irrelevant</v>
      </c>
      <c r="AA428" s="4" t="str">
        <f>IF(X428="Irrelevant","Irrelevant",IF(AND(OR(I428="Frakørselsrampe",I428="Tilkørselsrampe"),OR(Inddata!AB443="",Inddata!AB443&gt;(G428*1000-X428))),G428*1000-X428,IF(AND(OR(I428="Frakørselsrampe",I428="Tilkørselsrampe"),Inddata!AB443&gt;0),Inddata!AB443,"Irrelevant")))</f>
        <v>Irrelevant</v>
      </c>
      <c r="AB428" s="4" t="str">
        <f>IF(AND(I428="Frakørselsrampe",Inddata!AC443=""),60,IF(AND(I428="Tilkørselsrampe",Inddata!AC443=""),80,IF(AND(OR(I428="Frakørselsrampe",I428="Tilkørselsrampe"),Inddata!AC443&gt;4,Inddata!AC443&lt;200),Inddata!AC443,"Irrelevant")))</f>
        <v>Irrelevant</v>
      </c>
      <c r="AC428" s="4" t="str">
        <f>IF(AND(OR(I428="Motorvejsstrækning",I428="Frakørselsflettestrækning",I428="Tilkørselsflettestrækning"),Inddata!AD443=""),"Nej",IF(OR(I428="Motorvejsstrækning",I428="Frakørselsflettestrækning",I428="Tilkørselsflettestrækning"),Inddata!AD443,"Irrelevant"))</f>
        <v>Irrelevant</v>
      </c>
      <c r="AD428" s="4" t="str">
        <f>IF(AND(OR(I428="Motorvejsstrækning",I428="Frakørselsflettestrækning",I428="Tilkørselsflettestrækning"),Inddata!AE443=""),"130 km/t",IF(OR(I428="Motorvejsstrækning",I428="Frakørselsflettestrækning",I428="Tilkørselsflettestrækning"),Inddata!AE443,"Irrelevant"))</f>
        <v>Irrelevant</v>
      </c>
      <c r="AE428" s="4" t="str">
        <f>IF(AND(I428="Tilkørselsflettestrækning",Inddata!AF443=""),"Nej",IF(I428="Tilkørselsflettestrækning",Inddata!AF443,"Irrelevant"))</f>
        <v>Irrelevant</v>
      </c>
      <c r="AF428" s="4" t="str">
        <f>IF(AND(AE428="Ja",Inddata!AG443&gt;0,Inddata!AG443&lt;1.00000001),Inddata!AG443,IF(OR(AE428="Nej",AE428="Ja"),0,"Irrelevant"))</f>
        <v>Irrelevant</v>
      </c>
    </row>
    <row r="429" spans="1:32" x14ac:dyDescent="0.25">
      <c r="A429" s="4" t="str">
        <f>IF(Inddata!A444="","",Inddata!A444)</f>
        <v/>
      </c>
      <c r="B429" s="4" t="str">
        <f>IF(Inddata!B444="","",Inddata!B444)</f>
        <v/>
      </c>
      <c r="C429" s="4" t="str">
        <f>IF(Inddata!C444="","",Inddata!C444)</f>
        <v/>
      </c>
      <c r="D429" s="4" t="str">
        <f>IF(Inddata!D444="","",Inddata!D444)</f>
        <v/>
      </c>
      <c r="E429" s="4" t="str">
        <f>IF(Inddata!E444="","",Inddata!E444)</f>
        <v/>
      </c>
      <c r="F429" s="4" t="str">
        <f>IF(Inddata!F444="","",Inddata!F444)</f>
        <v/>
      </c>
      <c r="G429" s="4">
        <f>IF(Inddata!G444="","",Inddata!G444)</f>
        <v>0</v>
      </c>
      <c r="H429" s="4" t="str">
        <f>IF(Inddata!H444&gt;0.5,Inddata!H444,"")</f>
        <v/>
      </c>
      <c r="I429" s="4" t="str">
        <f>IF(Inddata!I444="","",Inddata!I444)</f>
        <v/>
      </c>
      <c r="J429" s="4" t="str">
        <f>IF(AND(OR(I429="Motorvejsstrækning",I429="Frakørselsflettestrækning",I429="Tilkørselsflettestrækning"),Inddata!K444=""),2,IF(AND(OR(I429="Motorvejsstrækning",I429="Frakørselsflettestrækning",I429="Tilkørselsflettestrækning"),Inddata!K444&gt;0.5,Inddata!K444&lt;21),Inddata!K444,"Irrelevant"))</f>
        <v>Irrelevant</v>
      </c>
      <c r="K429" s="4" t="str">
        <f>IF(AND(OR(I429="Motorvejsstrækning",I429="Frakørselsflettestrækning",I429="Tilkørselsflettestrækning",I429="Frakørselsrampe",I429="Tilkørselsrampe"),Inddata!L444=""),3.5,IF(AND(OR(I429="Motorvejsstrækning",I429="Frakørselsflettestrækning",I429="Tilkørselsflettestrækning",I429="Frakørselsrampe",I429="Tilkørselsrampe"),Inddata!L444&gt;1.5,Inddata!L444&lt;11),Inddata!L444,"Irrelevant"))</f>
        <v>Irrelevant</v>
      </c>
      <c r="L429" s="4" t="str">
        <f>IF(AND(I429="Motorvejsstrækning",Inddata!M444=""),"Nej",IF(I429="Motorvejsstrækning",Inddata!M444,"Irrelevant"))</f>
        <v>Irrelevant</v>
      </c>
      <c r="M429" s="4" t="str">
        <f>IF(AND(L429="Ja",Inddata!N444&gt;0,Inddata!N444&lt;1.00000001),Inddata!N444,IF(OR(L429="Nej",L429="Ja"),0,"Irrelevant"))</f>
        <v>Irrelevant</v>
      </c>
      <c r="N429" s="4" t="str">
        <f>IF(AND(OR(I429="Motorvejsstrækning",I429="Frakørselsflettestrækning",I429="Tilkørselsflettestrækning"),Inddata!O444=""),3,IF(AND(OR(I429="Motorvejsstrækning",I429="Frakørselsflettestrækning",I429="Tilkørselsflettestrækning"),Inddata!O444&lt;11,Inddata!O444&gt;-0.00000001),Inddata!O444,"Irrelevant"))</f>
        <v>Irrelevant</v>
      </c>
      <c r="O429" s="4" t="str">
        <f>IF(AND(OR(I429="Motorvejsstrækning",I429="Frakørselsflettestrækning",I429="Tilkørselsflettestrækning",I429="Frakørselsrampe",I429="Tilkørselsrampe"),Inddata!P444=""),0.5,IF(AND(OR(I429="Motorvejsstrækning",I429="Frakørselsflettestrækning",I429="Tilkørselsflettestrækning",I429="Frakørselsrampe",I429="Tilkørselsrampe"),Inddata!P444&gt;-0.00000001,Inddata!P444&lt;11),Inddata!P444,"Irrelevant"))</f>
        <v>Irrelevant</v>
      </c>
      <c r="P429" s="4" t="str">
        <f>IF(AND(OR(I429="Motorvejsstrækning",I429="Frakørselsflettestrækning",I429="Tilkørselsflettestrækning"),Inddata!Q444=""),5,IF(AND(OR(I429="Motorvejsstrækning",I429="Frakørselsflettestrækning",I429="Tilkørselsflettestrækning"),Inddata!Q444&gt;-0.00000001,Inddata!Q444&lt;101),Inddata!Q444,"Irrelevant"))</f>
        <v>Irrelevant</v>
      </c>
      <c r="Q429" s="4" t="str">
        <f>IF(AND(OR(I429="Motorvejsstrækning",I429="Frakørselsflettestrækning",I429="Tilkørselsflettestrækning"),Inddata!R444=""),"Lige",IF(AND(OR(I429="Motorvejsstrækning",I429="Frakørselsflettestrækning",I429="Tilkørselsflettestrækning"),Inddata!R444&gt;10),Inddata!R444,"Irrelevant"))</f>
        <v>Irrelevant</v>
      </c>
      <c r="R429" s="4" t="str">
        <f>IF(Q429="Lige",0,IF(AND(OR(I429="Motorvejsstrækning",I429="Frakørselsflettestrækning",I429="Tilkørselsflettestrækning"),OR(Inddata!S444="",Inddata!S444&gt;(G429*1000))),G429*1000,IF(AND(OR(I429="Motorvejsstrækning",I429="Frakørselsflettestrækning",I429="Tilkørselsflettestrækning"),Inddata!S444&gt;0),Inddata!S444,"Irrelevant")))</f>
        <v>Irrelevant</v>
      </c>
      <c r="S429" s="4" t="str">
        <f>IF(AND(OR(I429="Motorvejsstrækning",I429="Frakørselsflettestrækning",I429="Tilkørselsflettestrækning"),Inddata!T444=""),"Lige",IF(AND(OR(I429="Motorvejsstrækning",I429="Frakørselsflettestrækning",I429="Tilkørselsflettestrækning"),Inddata!T444&gt;10),Inddata!T444,"Irrelevant"))</f>
        <v>Irrelevant</v>
      </c>
      <c r="T429" s="4" t="str">
        <f>IF(S429="Lige",0,IF(R429="Irrelevant","Irrelevant",IF(AND(OR(I429="Motorvejsstrækning",I429="Frakørselsflettestrækning",I429="Tilkørselsflettestrækning"),OR(Inddata!U444="",Inddata!U444&gt;(G429*1000-R429))),G429*1000-R429,IF(AND(OR(I429="Motorvejsstrækning",I429="Frakørselsflettestrækning",I429="Tilkørselsflettestrækning"),Inddata!U444&gt;0),Inddata!U444,"Irrelevant"))))</f>
        <v>Irrelevant</v>
      </c>
      <c r="U429" s="4" t="str">
        <f>IF(AND(OR(I429="Motorvejsstrækning",I429="Frakørselsflettestrækning",I429="Tilkørselsflettestrækning",I429="Frakørselsrampe",I429="Tilkørselsrampe"),Inddata!V444=""),"Nej",IF(OR(I429="Motorvejsstrækning",I429="Frakørselsflettestrækning",I429="Tilkørselsflettestrækning",I429="Frakørselsrampe",I429="Tilkørselsrampe"),Inddata!V444,"Irrelevant"))</f>
        <v>Irrelevant</v>
      </c>
      <c r="V429" s="4" t="str">
        <f>IF(W429="Lige",IF(AND(OR(I429="Frakørselsrampe",I429="Tilkørselsrampe"),Inddata!W444=""),"Lige ruderrampe",IF(OR(I429="Frakørselsrampe",I429="Tilkørselsrampe"),Inddata!W444,"Irrelevant")),"Irrelevant")</f>
        <v>Irrelevant</v>
      </c>
      <c r="W429" s="4" t="str">
        <f>IF(AND(OR(I429="Frakørselsrampe",I429="Tilkørselsrampe"),Inddata!X444=""),"Lige",IF(AND(OR(I429="Frakørselsrampe",I429="Tilkørselsrampe"),Inddata!X444&gt;10),Inddata!X444,"Irrelevant"))</f>
        <v>Irrelevant</v>
      </c>
      <c r="X429" s="4" t="str">
        <f>IF(AND(OR(I429="Frakørselsrampe",I429="Tilkørselsrampe"),OR(Inddata!Y444="",Inddata!Y444&gt;(G429*1000))),G429*1000,IF(AND(OR(I429="Frakørselsrampe",I429="Tilkørselsrampe"),Inddata!Y444&gt;0),Inddata!Y444,"Irrelevant"))</f>
        <v>Irrelevant</v>
      </c>
      <c r="Y429" s="4" t="str">
        <f>IF(AND(I429="Frakørselsrampe",Inddata!Z444=""),95,IF(AND(I429="Tilkørselsrampe",Inddata!Z444=""),45,IF(AND(OR(I429="Frakørselsrampe",I429="Tilkørselsrampe"),Inddata!Z444&gt;4,Inddata!Z444&lt;200),Inddata!Z444,"Irrelevant")))</f>
        <v>Irrelevant</v>
      </c>
      <c r="Z429" s="4" t="str">
        <f>IF(AND(OR(I429="Frakørselsrampe",I429="Tilkørselsrampe"),Inddata!AA444=""),"Lige",IF(AND(OR(I429="Frakørselsrampe",I429="Tilkørselsrampe"),Inddata!AA444&gt;10),Inddata!AA444,"Irrelevant"))</f>
        <v>Irrelevant</v>
      </c>
      <c r="AA429" s="4" t="str">
        <f>IF(X429="Irrelevant","Irrelevant",IF(AND(OR(I429="Frakørselsrampe",I429="Tilkørselsrampe"),OR(Inddata!AB444="",Inddata!AB444&gt;(G429*1000-X429))),G429*1000-X429,IF(AND(OR(I429="Frakørselsrampe",I429="Tilkørselsrampe"),Inddata!AB444&gt;0),Inddata!AB444,"Irrelevant")))</f>
        <v>Irrelevant</v>
      </c>
      <c r="AB429" s="4" t="str">
        <f>IF(AND(I429="Frakørselsrampe",Inddata!AC444=""),60,IF(AND(I429="Tilkørselsrampe",Inddata!AC444=""),80,IF(AND(OR(I429="Frakørselsrampe",I429="Tilkørselsrampe"),Inddata!AC444&gt;4,Inddata!AC444&lt;200),Inddata!AC444,"Irrelevant")))</f>
        <v>Irrelevant</v>
      </c>
      <c r="AC429" s="4" t="str">
        <f>IF(AND(OR(I429="Motorvejsstrækning",I429="Frakørselsflettestrækning",I429="Tilkørselsflettestrækning"),Inddata!AD444=""),"Nej",IF(OR(I429="Motorvejsstrækning",I429="Frakørselsflettestrækning",I429="Tilkørselsflettestrækning"),Inddata!AD444,"Irrelevant"))</f>
        <v>Irrelevant</v>
      </c>
      <c r="AD429" s="4" t="str">
        <f>IF(AND(OR(I429="Motorvejsstrækning",I429="Frakørselsflettestrækning",I429="Tilkørselsflettestrækning"),Inddata!AE444=""),"130 km/t",IF(OR(I429="Motorvejsstrækning",I429="Frakørselsflettestrækning",I429="Tilkørselsflettestrækning"),Inddata!AE444,"Irrelevant"))</f>
        <v>Irrelevant</v>
      </c>
      <c r="AE429" s="4" t="str">
        <f>IF(AND(I429="Tilkørselsflettestrækning",Inddata!AF444=""),"Nej",IF(I429="Tilkørselsflettestrækning",Inddata!AF444,"Irrelevant"))</f>
        <v>Irrelevant</v>
      </c>
      <c r="AF429" s="4" t="str">
        <f>IF(AND(AE429="Ja",Inddata!AG444&gt;0,Inddata!AG444&lt;1.00000001),Inddata!AG444,IF(OR(AE429="Nej",AE429="Ja"),0,"Irrelevant"))</f>
        <v>Irrelevant</v>
      </c>
    </row>
    <row r="430" spans="1:32" x14ac:dyDescent="0.25">
      <c r="A430" s="4" t="str">
        <f>IF(Inddata!A445="","",Inddata!A445)</f>
        <v/>
      </c>
      <c r="B430" s="4" t="str">
        <f>IF(Inddata!B445="","",Inddata!B445)</f>
        <v/>
      </c>
      <c r="C430" s="4" t="str">
        <f>IF(Inddata!C445="","",Inddata!C445)</f>
        <v/>
      </c>
      <c r="D430" s="4" t="str">
        <f>IF(Inddata!D445="","",Inddata!D445)</f>
        <v/>
      </c>
      <c r="E430" s="4" t="str">
        <f>IF(Inddata!E445="","",Inddata!E445)</f>
        <v/>
      </c>
      <c r="F430" s="4" t="str">
        <f>IF(Inddata!F445="","",Inddata!F445)</f>
        <v/>
      </c>
      <c r="G430" s="4">
        <f>IF(Inddata!G445="","",Inddata!G445)</f>
        <v>0</v>
      </c>
      <c r="H430" s="4" t="str">
        <f>IF(Inddata!H445&gt;0.5,Inddata!H445,"")</f>
        <v/>
      </c>
      <c r="I430" s="4" t="str">
        <f>IF(Inddata!I445="","",Inddata!I445)</f>
        <v/>
      </c>
      <c r="J430" s="4" t="str">
        <f>IF(AND(OR(I430="Motorvejsstrækning",I430="Frakørselsflettestrækning",I430="Tilkørselsflettestrækning"),Inddata!K445=""),2,IF(AND(OR(I430="Motorvejsstrækning",I430="Frakørselsflettestrækning",I430="Tilkørselsflettestrækning"),Inddata!K445&gt;0.5,Inddata!K445&lt;21),Inddata!K445,"Irrelevant"))</f>
        <v>Irrelevant</v>
      </c>
      <c r="K430" s="4" t="str">
        <f>IF(AND(OR(I430="Motorvejsstrækning",I430="Frakørselsflettestrækning",I430="Tilkørselsflettestrækning",I430="Frakørselsrampe",I430="Tilkørselsrampe"),Inddata!L445=""),3.5,IF(AND(OR(I430="Motorvejsstrækning",I430="Frakørselsflettestrækning",I430="Tilkørselsflettestrækning",I430="Frakørselsrampe",I430="Tilkørselsrampe"),Inddata!L445&gt;1.5,Inddata!L445&lt;11),Inddata!L445,"Irrelevant"))</f>
        <v>Irrelevant</v>
      </c>
      <c r="L430" s="4" t="str">
        <f>IF(AND(I430="Motorvejsstrækning",Inddata!M445=""),"Nej",IF(I430="Motorvejsstrækning",Inddata!M445,"Irrelevant"))</f>
        <v>Irrelevant</v>
      </c>
      <c r="M430" s="4" t="str">
        <f>IF(AND(L430="Ja",Inddata!N445&gt;0,Inddata!N445&lt;1.00000001),Inddata!N445,IF(OR(L430="Nej",L430="Ja"),0,"Irrelevant"))</f>
        <v>Irrelevant</v>
      </c>
      <c r="N430" s="4" t="str">
        <f>IF(AND(OR(I430="Motorvejsstrækning",I430="Frakørselsflettestrækning",I430="Tilkørselsflettestrækning"),Inddata!O445=""),3,IF(AND(OR(I430="Motorvejsstrækning",I430="Frakørselsflettestrækning",I430="Tilkørselsflettestrækning"),Inddata!O445&lt;11,Inddata!O445&gt;-0.00000001),Inddata!O445,"Irrelevant"))</f>
        <v>Irrelevant</v>
      </c>
      <c r="O430" s="4" t="str">
        <f>IF(AND(OR(I430="Motorvejsstrækning",I430="Frakørselsflettestrækning",I430="Tilkørselsflettestrækning",I430="Frakørselsrampe",I430="Tilkørselsrampe"),Inddata!P445=""),0.5,IF(AND(OR(I430="Motorvejsstrækning",I430="Frakørselsflettestrækning",I430="Tilkørselsflettestrækning",I430="Frakørselsrampe",I430="Tilkørselsrampe"),Inddata!P445&gt;-0.00000001,Inddata!P445&lt;11),Inddata!P445,"Irrelevant"))</f>
        <v>Irrelevant</v>
      </c>
      <c r="P430" s="4" t="str">
        <f>IF(AND(OR(I430="Motorvejsstrækning",I430="Frakørselsflettestrækning",I430="Tilkørselsflettestrækning"),Inddata!Q445=""),5,IF(AND(OR(I430="Motorvejsstrækning",I430="Frakørselsflettestrækning",I430="Tilkørselsflettestrækning"),Inddata!Q445&gt;-0.00000001,Inddata!Q445&lt;101),Inddata!Q445,"Irrelevant"))</f>
        <v>Irrelevant</v>
      </c>
      <c r="Q430" s="4" t="str">
        <f>IF(AND(OR(I430="Motorvejsstrækning",I430="Frakørselsflettestrækning",I430="Tilkørselsflettestrækning"),Inddata!R445=""),"Lige",IF(AND(OR(I430="Motorvejsstrækning",I430="Frakørselsflettestrækning",I430="Tilkørselsflettestrækning"),Inddata!R445&gt;10),Inddata!R445,"Irrelevant"))</f>
        <v>Irrelevant</v>
      </c>
      <c r="R430" s="4" t="str">
        <f>IF(Q430="Lige",0,IF(AND(OR(I430="Motorvejsstrækning",I430="Frakørselsflettestrækning",I430="Tilkørselsflettestrækning"),OR(Inddata!S445="",Inddata!S445&gt;(G430*1000))),G430*1000,IF(AND(OR(I430="Motorvejsstrækning",I430="Frakørselsflettestrækning",I430="Tilkørselsflettestrækning"),Inddata!S445&gt;0),Inddata!S445,"Irrelevant")))</f>
        <v>Irrelevant</v>
      </c>
      <c r="S430" s="4" t="str">
        <f>IF(AND(OR(I430="Motorvejsstrækning",I430="Frakørselsflettestrækning",I430="Tilkørselsflettestrækning"),Inddata!T445=""),"Lige",IF(AND(OR(I430="Motorvejsstrækning",I430="Frakørselsflettestrækning",I430="Tilkørselsflettestrækning"),Inddata!T445&gt;10),Inddata!T445,"Irrelevant"))</f>
        <v>Irrelevant</v>
      </c>
      <c r="T430" s="4" t="str">
        <f>IF(S430="Lige",0,IF(R430="Irrelevant","Irrelevant",IF(AND(OR(I430="Motorvejsstrækning",I430="Frakørselsflettestrækning",I430="Tilkørselsflettestrækning"),OR(Inddata!U445="",Inddata!U445&gt;(G430*1000-R430))),G430*1000-R430,IF(AND(OR(I430="Motorvejsstrækning",I430="Frakørselsflettestrækning",I430="Tilkørselsflettestrækning"),Inddata!U445&gt;0),Inddata!U445,"Irrelevant"))))</f>
        <v>Irrelevant</v>
      </c>
      <c r="U430" s="4" t="str">
        <f>IF(AND(OR(I430="Motorvejsstrækning",I430="Frakørselsflettestrækning",I430="Tilkørselsflettestrækning",I430="Frakørselsrampe",I430="Tilkørselsrampe"),Inddata!V445=""),"Nej",IF(OR(I430="Motorvejsstrækning",I430="Frakørselsflettestrækning",I430="Tilkørselsflettestrækning",I430="Frakørselsrampe",I430="Tilkørselsrampe"),Inddata!V445,"Irrelevant"))</f>
        <v>Irrelevant</v>
      </c>
      <c r="V430" s="4" t="str">
        <f>IF(W430="Lige",IF(AND(OR(I430="Frakørselsrampe",I430="Tilkørselsrampe"),Inddata!W445=""),"Lige ruderrampe",IF(OR(I430="Frakørselsrampe",I430="Tilkørselsrampe"),Inddata!W445,"Irrelevant")),"Irrelevant")</f>
        <v>Irrelevant</v>
      </c>
      <c r="W430" s="4" t="str">
        <f>IF(AND(OR(I430="Frakørselsrampe",I430="Tilkørselsrampe"),Inddata!X445=""),"Lige",IF(AND(OR(I430="Frakørselsrampe",I430="Tilkørselsrampe"),Inddata!X445&gt;10),Inddata!X445,"Irrelevant"))</f>
        <v>Irrelevant</v>
      </c>
      <c r="X430" s="4" t="str">
        <f>IF(AND(OR(I430="Frakørselsrampe",I430="Tilkørselsrampe"),OR(Inddata!Y445="",Inddata!Y445&gt;(G430*1000))),G430*1000,IF(AND(OR(I430="Frakørselsrampe",I430="Tilkørselsrampe"),Inddata!Y445&gt;0),Inddata!Y445,"Irrelevant"))</f>
        <v>Irrelevant</v>
      </c>
      <c r="Y430" s="4" t="str">
        <f>IF(AND(I430="Frakørselsrampe",Inddata!Z445=""),95,IF(AND(I430="Tilkørselsrampe",Inddata!Z445=""),45,IF(AND(OR(I430="Frakørselsrampe",I430="Tilkørselsrampe"),Inddata!Z445&gt;4,Inddata!Z445&lt;200),Inddata!Z445,"Irrelevant")))</f>
        <v>Irrelevant</v>
      </c>
      <c r="Z430" s="4" t="str">
        <f>IF(AND(OR(I430="Frakørselsrampe",I430="Tilkørselsrampe"),Inddata!AA445=""),"Lige",IF(AND(OR(I430="Frakørselsrampe",I430="Tilkørselsrampe"),Inddata!AA445&gt;10),Inddata!AA445,"Irrelevant"))</f>
        <v>Irrelevant</v>
      </c>
      <c r="AA430" s="4" t="str">
        <f>IF(X430="Irrelevant","Irrelevant",IF(AND(OR(I430="Frakørselsrampe",I430="Tilkørselsrampe"),OR(Inddata!AB445="",Inddata!AB445&gt;(G430*1000-X430))),G430*1000-X430,IF(AND(OR(I430="Frakørselsrampe",I430="Tilkørselsrampe"),Inddata!AB445&gt;0),Inddata!AB445,"Irrelevant")))</f>
        <v>Irrelevant</v>
      </c>
      <c r="AB430" s="4" t="str">
        <f>IF(AND(I430="Frakørselsrampe",Inddata!AC445=""),60,IF(AND(I430="Tilkørselsrampe",Inddata!AC445=""),80,IF(AND(OR(I430="Frakørselsrampe",I430="Tilkørselsrampe"),Inddata!AC445&gt;4,Inddata!AC445&lt;200),Inddata!AC445,"Irrelevant")))</f>
        <v>Irrelevant</v>
      </c>
      <c r="AC430" s="4" t="str">
        <f>IF(AND(OR(I430="Motorvejsstrækning",I430="Frakørselsflettestrækning",I430="Tilkørselsflettestrækning"),Inddata!AD445=""),"Nej",IF(OR(I430="Motorvejsstrækning",I430="Frakørselsflettestrækning",I430="Tilkørselsflettestrækning"),Inddata!AD445,"Irrelevant"))</f>
        <v>Irrelevant</v>
      </c>
      <c r="AD430" s="4" t="str">
        <f>IF(AND(OR(I430="Motorvejsstrækning",I430="Frakørselsflettestrækning",I430="Tilkørselsflettestrækning"),Inddata!AE445=""),"130 km/t",IF(OR(I430="Motorvejsstrækning",I430="Frakørselsflettestrækning",I430="Tilkørselsflettestrækning"),Inddata!AE445,"Irrelevant"))</f>
        <v>Irrelevant</v>
      </c>
      <c r="AE430" s="4" t="str">
        <f>IF(AND(I430="Tilkørselsflettestrækning",Inddata!AF445=""),"Nej",IF(I430="Tilkørselsflettestrækning",Inddata!AF445,"Irrelevant"))</f>
        <v>Irrelevant</v>
      </c>
      <c r="AF430" s="4" t="str">
        <f>IF(AND(AE430="Ja",Inddata!AG445&gt;0,Inddata!AG445&lt;1.00000001),Inddata!AG445,IF(OR(AE430="Nej",AE430="Ja"),0,"Irrelevant"))</f>
        <v>Irrelevant</v>
      </c>
    </row>
    <row r="431" spans="1:32" x14ac:dyDescent="0.25">
      <c r="A431" s="4" t="str">
        <f>IF(Inddata!A446="","",Inddata!A446)</f>
        <v/>
      </c>
      <c r="B431" s="4" t="str">
        <f>IF(Inddata!B446="","",Inddata!B446)</f>
        <v/>
      </c>
      <c r="C431" s="4" t="str">
        <f>IF(Inddata!C446="","",Inddata!C446)</f>
        <v/>
      </c>
      <c r="D431" s="4" t="str">
        <f>IF(Inddata!D446="","",Inddata!D446)</f>
        <v/>
      </c>
      <c r="E431" s="4" t="str">
        <f>IF(Inddata!E446="","",Inddata!E446)</f>
        <v/>
      </c>
      <c r="F431" s="4" t="str">
        <f>IF(Inddata!F446="","",Inddata!F446)</f>
        <v/>
      </c>
      <c r="G431" s="4">
        <f>IF(Inddata!G446="","",Inddata!G446)</f>
        <v>0</v>
      </c>
      <c r="H431" s="4" t="str">
        <f>IF(Inddata!H446&gt;0.5,Inddata!H446,"")</f>
        <v/>
      </c>
      <c r="I431" s="4" t="str">
        <f>IF(Inddata!I446="","",Inddata!I446)</f>
        <v/>
      </c>
      <c r="J431" s="4" t="str">
        <f>IF(AND(OR(I431="Motorvejsstrækning",I431="Frakørselsflettestrækning",I431="Tilkørselsflettestrækning"),Inddata!K446=""),2,IF(AND(OR(I431="Motorvejsstrækning",I431="Frakørselsflettestrækning",I431="Tilkørselsflettestrækning"),Inddata!K446&gt;0.5,Inddata!K446&lt;21),Inddata!K446,"Irrelevant"))</f>
        <v>Irrelevant</v>
      </c>
      <c r="K431" s="4" t="str">
        <f>IF(AND(OR(I431="Motorvejsstrækning",I431="Frakørselsflettestrækning",I431="Tilkørselsflettestrækning",I431="Frakørselsrampe",I431="Tilkørselsrampe"),Inddata!L446=""),3.5,IF(AND(OR(I431="Motorvejsstrækning",I431="Frakørselsflettestrækning",I431="Tilkørselsflettestrækning",I431="Frakørselsrampe",I431="Tilkørselsrampe"),Inddata!L446&gt;1.5,Inddata!L446&lt;11),Inddata!L446,"Irrelevant"))</f>
        <v>Irrelevant</v>
      </c>
      <c r="L431" s="4" t="str">
        <f>IF(AND(I431="Motorvejsstrækning",Inddata!M446=""),"Nej",IF(I431="Motorvejsstrækning",Inddata!M446,"Irrelevant"))</f>
        <v>Irrelevant</v>
      </c>
      <c r="M431" s="4" t="str">
        <f>IF(AND(L431="Ja",Inddata!N446&gt;0,Inddata!N446&lt;1.00000001),Inddata!N446,IF(OR(L431="Nej",L431="Ja"),0,"Irrelevant"))</f>
        <v>Irrelevant</v>
      </c>
      <c r="N431" s="4" t="str">
        <f>IF(AND(OR(I431="Motorvejsstrækning",I431="Frakørselsflettestrækning",I431="Tilkørselsflettestrækning"),Inddata!O446=""),3,IF(AND(OR(I431="Motorvejsstrækning",I431="Frakørselsflettestrækning",I431="Tilkørselsflettestrækning"),Inddata!O446&lt;11,Inddata!O446&gt;-0.00000001),Inddata!O446,"Irrelevant"))</f>
        <v>Irrelevant</v>
      </c>
      <c r="O431" s="4" t="str">
        <f>IF(AND(OR(I431="Motorvejsstrækning",I431="Frakørselsflettestrækning",I431="Tilkørselsflettestrækning",I431="Frakørselsrampe",I431="Tilkørselsrampe"),Inddata!P446=""),0.5,IF(AND(OR(I431="Motorvejsstrækning",I431="Frakørselsflettestrækning",I431="Tilkørselsflettestrækning",I431="Frakørselsrampe",I431="Tilkørselsrampe"),Inddata!P446&gt;-0.00000001,Inddata!P446&lt;11),Inddata!P446,"Irrelevant"))</f>
        <v>Irrelevant</v>
      </c>
      <c r="P431" s="4" t="str">
        <f>IF(AND(OR(I431="Motorvejsstrækning",I431="Frakørselsflettestrækning",I431="Tilkørselsflettestrækning"),Inddata!Q446=""),5,IF(AND(OR(I431="Motorvejsstrækning",I431="Frakørselsflettestrækning",I431="Tilkørselsflettestrækning"),Inddata!Q446&gt;-0.00000001,Inddata!Q446&lt;101),Inddata!Q446,"Irrelevant"))</f>
        <v>Irrelevant</v>
      </c>
      <c r="Q431" s="4" t="str">
        <f>IF(AND(OR(I431="Motorvejsstrækning",I431="Frakørselsflettestrækning",I431="Tilkørselsflettestrækning"),Inddata!R446=""),"Lige",IF(AND(OR(I431="Motorvejsstrækning",I431="Frakørselsflettestrækning",I431="Tilkørselsflettestrækning"),Inddata!R446&gt;10),Inddata!R446,"Irrelevant"))</f>
        <v>Irrelevant</v>
      </c>
      <c r="R431" s="4" t="str">
        <f>IF(Q431="Lige",0,IF(AND(OR(I431="Motorvejsstrækning",I431="Frakørselsflettestrækning",I431="Tilkørselsflettestrækning"),OR(Inddata!S446="",Inddata!S446&gt;(G431*1000))),G431*1000,IF(AND(OR(I431="Motorvejsstrækning",I431="Frakørselsflettestrækning",I431="Tilkørselsflettestrækning"),Inddata!S446&gt;0),Inddata!S446,"Irrelevant")))</f>
        <v>Irrelevant</v>
      </c>
      <c r="S431" s="4" t="str">
        <f>IF(AND(OR(I431="Motorvejsstrækning",I431="Frakørselsflettestrækning",I431="Tilkørselsflettestrækning"),Inddata!T446=""),"Lige",IF(AND(OR(I431="Motorvejsstrækning",I431="Frakørselsflettestrækning",I431="Tilkørselsflettestrækning"),Inddata!T446&gt;10),Inddata!T446,"Irrelevant"))</f>
        <v>Irrelevant</v>
      </c>
      <c r="T431" s="4" t="str">
        <f>IF(S431="Lige",0,IF(R431="Irrelevant","Irrelevant",IF(AND(OR(I431="Motorvejsstrækning",I431="Frakørselsflettestrækning",I431="Tilkørselsflettestrækning"),OR(Inddata!U446="",Inddata!U446&gt;(G431*1000-R431))),G431*1000-R431,IF(AND(OR(I431="Motorvejsstrækning",I431="Frakørselsflettestrækning",I431="Tilkørselsflettestrækning"),Inddata!U446&gt;0),Inddata!U446,"Irrelevant"))))</f>
        <v>Irrelevant</v>
      </c>
      <c r="U431" s="4" t="str">
        <f>IF(AND(OR(I431="Motorvejsstrækning",I431="Frakørselsflettestrækning",I431="Tilkørselsflettestrækning",I431="Frakørselsrampe",I431="Tilkørselsrampe"),Inddata!V446=""),"Nej",IF(OR(I431="Motorvejsstrækning",I431="Frakørselsflettestrækning",I431="Tilkørselsflettestrækning",I431="Frakørselsrampe",I431="Tilkørselsrampe"),Inddata!V446,"Irrelevant"))</f>
        <v>Irrelevant</v>
      </c>
      <c r="V431" s="4" t="str">
        <f>IF(W431="Lige",IF(AND(OR(I431="Frakørselsrampe",I431="Tilkørselsrampe"),Inddata!W446=""),"Lige ruderrampe",IF(OR(I431="Frakørselsrampe",I431="Tilkørselsrampe"),Inddata!W446,"Irrelevant")),"Irrelevant")</f>
        <v>Irrelevant</v>
      </c>
      <c r="W431" s="4" t="str">
        <f>IF(AND(OR(I431="Frakørselsrampe",I431="Tilkørselsrampe"),Inddata!X446=""),"Lige",IF(AND(OR(I431="Frakørselsrampe",I431="Tilkørselsrampe"),Inddata!X446&gt;10),Inddata!X446,"Irrelevant"))</f>
        <v>Irrelevant</v>
      </c>
      <c r="X431" s="4" t="str">
        <f>IF(AND(OR(I431="Frakørselsrampe",I431="Tilkørselsrampe"),OR(Inddata!Y446="",Inddata!Y446&gt;(G431*1000))),G431*1000,IF(AND(OR(I431="Frakørselsrampe",I431="Tilkørselsrampe"),Inddata!Y446&gt;0),Inddata!Y446,"Irrelevant"))</f>
        <v>Irrelevant</v>
      </c>
      <c r="Y431" s="4" t="str">
        <f>IF(AND(I431="Frakørselsrampe",Inddata!Z446=""),95,IF(AND(I431="Tilkørselsrampe",Inddata!Z446=""),45,IF(AND(OR(I431="Frakørselsrampe",I431="Tilkørselsrampe"),Inddata!Z446&gt;4,Inddata!Z446&lt;200),Inddata!Z446,"Irrelevant")))</f>
        <v>Irrelevant</v>
      </c>
      <c r="Z431" s="4" t="str">
        <f>IF(AND(OR(I431="Frakørselsrampe",I431="Tilkørselsrampe"),Inddata!AA446=""),"Lige",IF(AND(OR(I431="Frakørselsrampe",I431="Tilkørselsrampe"),Inddata!AA446&gt;10),Inddata!AA446,"Irrelevant"))</f>
        <v>Irrelevant</v>
      </c>
      <c r="AA431" s="4" t="str">
        <f>IF(X431="Irrelevant","Irrelevant",IF(AND(OR(I431="Frakørselsrampe",I431="Tilkørselsrampe"),OR(Inddata!AB446="",Inddata!AB446&gt;(G431*1000-X431))),G431*1000-X431,IF(AND(OR(I431="Frakørselsrampe",I431="Tilkørselsrampe"),Inddata!AB446&gt;0),Inddata!AB446,"Irrelevant")))</f>
        <v>Irrelevant</v>
      </c>
      <c r="AB431" s="4" t="str">
        <f>IF(AND(I431="Frakørselsrampe",Inddata!AC446=""),60,IF(AND(I431="Tilkørselsrampe",Inddata!AC446=""),80,IF(AND(OR(I431="Frakørselsrampe",I431="Tilkørselsrampe"),Inddata!AC446&gt;4,Inddata!AC446&lt;200),Inddata!AC446,"Irrelevant")))</f>
        <v>Irrelevant</v>
      </c>
      <c r="AC431" s="4" t="str">
        <f>IF(AND(OR(I431="Motorvejsstrækning",I431="Frakørselsflettestrækning",I431="Tilkørselsflettestrækning"),Inddata!AD446=""),"Nej",IF(OR(I431="Motorvejsstrækning",I431="Frakørselsflettestrækning",I431="Tilkørselsflettestrækning"),Inddata!AD446,"Irrelevant"))</f>
        <v>Irrelevant</v>
      </c>
      <c r="AD431" s="4" t="str">
        <f>IF(AND(OR(I431="Motorvejsstrækning",I431="Frakørselsflettestrækning",I431="Tilkørselsflettestrækning"),Inddata!AE446=""),"130 km/t",IF(OR(I431="Motorvejsstrækning",I431="Frakørselsflettestrækning",I431="Tilkørselsflettestrækning"),Inddata!AE446,"Irrelevant"))</f>
        <v>Irrelevant</v>
      </c>
      <c r="AE431" s="4" t="str">
        <f>IF(AND(I431="Tilkørselsflettestrækning",Inddata!AF446=""),"Nej",IF(I431="Tilkørselsflettestrækning",Inddata!AF446,"Irrelevant"))</f>
        <v>Irrelevant</v>
      </c>
      <c r="AF431" s="4" t="str">
        <f>IF(AND(AE431="Ja",Inddata!AG446&gt;0,Inddata!AG446&lt;1.00000001),Inddata!AG446,IF(OR(AE431="Nej",AE431="Ja"),0,"Irrelevant"))</f>
        <v>Irrelevant</v>
      </c>
    </row>
    <row r="432" spans="1:32" x14ac:dyDescent="0.25">
      <c r="A432" s="4" t="str">
        <f>IF(Inddata!A447="","",Inddata!A447)</f>
        <v/>
      </c>
      <c r="B432" s="4" t="str">
        <f>IF(Inddata!B447="","",Inddata!B447)</f>
        <v/>
      </c>
      <c r="C432" s="4" t="str">
        <f>IF(Inddata!C447="","",Inddata!C447)</f>
        <v/>
      </c>
      <c r="D432" s="4" t="str">
        <f>IF(Inddata!D447="","",Inddata!D447)</f>
        <v/>
      </c>
      <c r="E432" s="4" t="str">
        <f>IF(Inddata!E447="","",Inddata!E447)</f>
        <v/>
      </c>
      <c r="F432" s="4" t="str">
        <f>IF(Inddata!F447="","",Inddata!F447)</f>
        <v/>
      </c>
      <c r="G432" s="4">
        <f>IF(Inddata!G447="","",Inddata!G447)</f>
        <v>0</v>
      </c>
      <c r="H432" s="4" t="str">
        <f>IF(Inddata!H447&gt;0.5,Inddata!H447,"")</f>
        <v/>
      </c>
      <c r="I432" s="4" t="str">
        <f>IF(Inddata!I447="","",Inddata!I447)</f>
        <v/>
      </c>
      <c r="J432" s="4" t="str">
        <f>IF(AND(OR(I432="Motorvejsstrækning",I432="Frakørselsflettestrækning",I432="Tilkørselsflettestrækning"),Inddata!K447=""),2,IF(AND(OR(I432="Motorvejsstrækning",I432="Frakørselsflettestrækning",I432="Tilkørselsflettestrækning"),Inddata!K447&gt;0.5,Inddata!K447&lt;21),Inddata!K447,"Irrelevant"))</f>
        <v>Irrelevant</v>
      </c>
      <c r="K432" s="4" t="str">
        <f>IF(AND(OR(I432="Motorvejsstrækning",I432="Frakørselsflettestrækning",I432="Tilkørselsflettestrækning",I432="Frakørselsrampe",I432="Tilkørselsrampe"),Inddata!L447=""),3.5,IF(AND(OR(I432="Motorvejsstrækning",I432="Frakørselsflettestrækning",I432="Tilkørselsflettestrækning",I432="Frakørselsrampe",I432="Tilkørselsrampe"),Inddata!L447&gt;1.5,Inddata!L447&lt;11),Inddata!L447,"Irrelevant"))</f>
        <v>Irrelevant</v>
      </c>
      <c r="L432" s="4" t="str">
        <f>IF(AND(I432="Motorvejsstrækning",Inddata!M447=""),"Nej",IF(I432="Motorvejsstrækning",Inddata!M447,"Irrelevant"))</f>
        <v>Irrelevant</v>
      </c>
      <c r="M432" s="4" t="str">
        <f>IF(AND(L432="Ja",Inddata!N447&gt;0,Inddata!N447&lt;1.00000001),Inddata!N447,IF(OR(L432="Nej",L432="Ja"),0,"Irrelevant"))</f>
        <v>Irrelevant</v>
      </c>
      <c r="N432" s="4" t="str">
        <f>IF(AND(OR(I432="Motorvejsstrækning",I432="Frakørselsflettestrækning",I432="Tilkørselsflettestrækning"),Inddata!O447=""),3,IF(AND(OR(I432="Motorvejsstrækning",I432="Frakørselsflettestrækning",I432="Tilkørselsflettestrækning"),Inddata!O447&lt;11,Inddata!O447&gt;-0.00000001),Inddata!O447,"Irrelevant"))</f>
        <v>Irrelevant</v>
      </c>
      <c r="O432" s="4" t="str">
        <f>IF(AND(OR(I432="Motorvejsstrækning",I432="Frakørselsflettestrækning",I432="Tilkørselsflettestrækning",I432="Frakørselsrampe",I432="Tilkørselsrampe"),Inddata!P447=""),0.5,IF(AND(OR(I432="Motorvejsstrækning",I432="Frakørselsflettestrækning",I432="Tilkørselsflettestrækning",I432="Frakørselsrampe",I432="Tilkørselsrampe"),Inddata!P447&gt;-0.00000001,Inddata!P447&lt;11),Inddata!P447,"Irrelevant"))</f>
        <v>Irrelevant</v>
      </c>
      <c r="P432" s="4" t="str">
        <f>IF(AND(OR(I432="Motorvejsstrækning",I432="Frakørselsflettestrækning",I432="Tilkørselsflettestrækning"),Inddata!Q447=""),5,IF(AND(OR(I432="Motorvejsstrækning",I432="Frakørselsflettestrækning",I432="Tilkørselsflettestrækning"),Inddata!Q447&gt;-0.00000001,Inddata!Q447&lt;101),Inddata!Q447,"Irrelevant"))</f>
        <v>Irrelevant</v>
      </c>
      <c r="Q432" s="4" t="str">
        <f>IF(AND(OR(I432="Motorvejsstrækning",I432="Frakørselsflettestrækning",I432="Tilkørselsflettestrækning"),Inddata!R447=""),"Lige",IF(AND(OR(I432="Motorvejsstrækning",I432="Frakørselsflettestrækning",I432="Tilkørselsflettestrækning"),Inddata!R447&gt;10),Inddata!R447,"Irrelevant"))</f>
        <v>Irrelevant</v>
      </c>
      <c r="R432" s="4" t="str">
        <f>IF(Q432="Lige",0,IF(AND(OR(I432="Motorvejsstrækning",I432="Frakørselsflettestrækning",I432="Tilkørselsflettestrækning"),OR(Inddata!S447="",Inddata!S447&gt;(G432*1000))),G432*1000,IF(AND(OR(I432="Motorvejsstrækning",I432="Frakørselsflettestrækning",I432="Tilkørselsflettestrækning"),Inddata!S447&gt;0),Inddata!S447,"Irrelevant")))</f>
        <v>Irrelevant</v>
      </c>
      <c r="S432" s="4" t="str">
        <f>IF(AND(OR(I432="Motorvejsstrækning",I432="Frakørselsflettestrækning",I432="Tilkørselsflettestrækning"),Inddata!T447=""),"Lige",IF(AND(OR(I432="Motorvejsstrækning",I432="Frakørselsflettestrækning",I432="Tilkørselsflettestrækning"),Inddata!T447&gt;10),Inddata!T447,"Irrelevant"))</f>
        <v>Irrelevant</v>
      </c>
      <c r="T432" s="4" t="str">
        <f>IF(S432="Lige",0,IF(R432="Irrelevant","Irrelevant",IF(AND(OR(I432="Motorvejsstrækning",I432="Frakørselsflettestrækning",I432="Tilkørselsflettestrækning"),OR(Inddata!U447="",Inddata!U447&gt;(G432*1000-R432))),G432*1000-R432,IF(AND(OR(I432="Motorvejsstrækning",I432="Frakørselsflettestrækning",I432="Tilkørselsflettestrækning"),Inddata!U447&gt;0),Inddata!U447,"Irrelevant"))))</f>
        <v>Irrelevant</v>
      </c>
      <c r="U432" s="4" t="str">
        <f>IF(AND(OR(I432="Motorvejsstrækning",I432="Frakørselsflettestrækning",I432="Tilkørselsflettestrækning",I432="Frakørselsrampe",I432="Tilkørselsrampe"),Inddata!V447=""),"Nej",IF(OR(I432="Motorvejsstrækning",I432="Frakørselsflettestrækning",I432="Tilkørselsflettestrækning",I432="Frakørselsrampe",I432="Tilkørselsrampe"),Inddata!V447,"Irrelevant"))</f>
        <v>Irrelevant</v>
      </c>
      <c r="V432" s="4" t="str">
        <f>IF(W432="Lige",IF(AND(OR(I432="Frakørselsrampe",I432="Tilkørselsrampe"),Inddata!W447=""),"Lige ruderrampe",IF(OR(I432="Frakørselsrampe",I432="Tilkørselsrampe"),Inddata!W447,"Irrelevant")),"Irrelevant")</f>
        <v>Irrelevant</v>
      </c>
      <c r="W432" s="4" t="str">
        <f>IF(AND(OR(I432="Frakørselsrampe",I432="Tilkørselsrampe"),Inddata!X447=""),"Lige",IF(AND(OR(I432="Frakørselsrampe",I432="Tilkørselsrampe"),Inddata!X447&gt;10),Inddata!X447,"Irrelevant"))</f>
        <v>Irrelevant</v>
      </c>
      <c r="X432" s="4" t="str">
        <f>IF(AND(OR(I432="Frakørselsrampe",I432="Tilkørselsrampe"),OR(Inddata!Y447="",Inddata!Y447&gt;(G432*1000))),G432*1000,IF(AND(OR(I432="Frakørselsrampe",I432="Tilkørselsrampe"),Inddata!Y447&gt;0),Inddata!Y447,"Irrelevant"))</f>
        <v>Irrelevant</v>
      </c>
      <c r="Y432" s="4" t="str">
        <f>IF(AND(I432="Frakørselsrampe",Inddata!Z447=""),95,IF(AND(I432="Tilkørselsrampe",Inddata!Z447=""),45,IF(AND(OR(I432="Frakørselsrampe",I432="Tilkørselsrampe"),Inddata!Z447&gt;4,Inddata!Z447&lt;200),Inddata!Z447,"Irrelevant")))</f>
        <v>Irrelevant</v>
      </c>
      <c r="Z432" s="4" t="str">
        <f>IF(AND(OR(I432="Frakørselsrampe",I432="Tilkørselsrampe"),Inddata!AA447=""),"Lige",IF(AND(OR(I432="Frakørselsrampe",I432="Tilkørselsrampe"),Inddata!AA447&gt;10),Inddata!AA447,"Irrelevant"))</f>
        <v>Irrelevant</v>
      </c>
      <c r="AA432" s="4" t="str">
        <f>IF(X432="Irrelevant","Irrelevant",IF(AND(OR(I432="Frakørselsrampe",I432="Tilkørselsrampe"),OR(Inddata!AB447="",Inddata!AB447&gt;(G432*1000-X432))),G432*1000-X432,IF(AND(OR(I432="Frakørselsrampe",I432="Tilkørselsrampe"),Inddata!AB447&gt;0),Inddata!AB447,"Irrelevant")))</f>
        <v>Irrelevant</v>
      </c>
      <c r="AB432" s="4" t="str">
        <f>IF(AND(I432="Frakørselsrampe",Inddata!AC447=""),60,IF(AND(I432="Tilkørselsrampe",Inddata!AC447=""),80,IF(AND(OR(I432="Frakørselsrampe",I432="Tilkørselsrampe"),Inddata!AC447&gt;4,Inddata!AC447&lt;200),Inddata!AC447,"Irrelevant")))</f>
        <v>Irrelevant</v>
      </c>
      <c r="AC432" s="4" t="str">
        <f>IF(AND(OR(I432="Motorvejsstrækning",I432="Frakørselsflettestrækning",I432="Tilkørselsflettestrækning"),Inddata!AD447=""),"Nej",IF(OR(I432="Motorvejsstrækning",I432="Frakørselsflettestrækning",I432="Tilkørselsflettestrækning"),Inddata!AD447,"Irrelevant"))</f>
        <v>Irrelevant</v>
      </c>
      <c r="AD432" s="4" t="str">
        <f>IF(AND(OR(I432="Motorvejsstrækning",I432="Frakørselsflettestrækning",I432="Tilkørselsflettestrækning"),Inddata!AE447=""),"130 km/t",IF(OR(I432="Motorvejsstrækning",I432="Frakørselsflettestrækning",I432="Tilkørselsflettestrækning"),Inddata!AE447,"Irrelevant"))</f>
        <v>Irrelevant</v>
      </c>
      <c r="AE432" s="4" t="str">
        <f>IF(AND(I432="Tilkørselsflettestrækning",Inddata!AF447=""),"Nej",IF(I432="Tilkørselsflettestrækning",Inddata!AF447,"Irrelevant"))</f>
        <v>Irrelevant</v>
      </c>
      <c r="AF432" s="4" t="str">
        <f>IF(AND(AE432="Ja",Inddata!AG447&gt;0,Inddata!AG447&lt;1.00000001),Inddata!AG447,IF(OR(AE432="Nej",AE432="Ja"),0,"Irrelevant"))</f>
        <v>Irrelevant</v>
      </c>
    </row>
    <row r="433" spans="1:32" x14ac:dyDescent="0.25">
      <c r="A433" s="4" t="str">
        <f>IF(Inddata!A448="","",Inddata!A448)</f>
        <v/>
      </c>
      <c r="B433" s="4" t="str">
        <f>IF(Inddata!B448="","",Inddata!B448)</f>
        <v/>
      </c>
      <c r="C433" s="4" t="str">
        <f>IF(Inddata!C448="","",Inddata!C448)</f>
        <v/>
      </c>
      <c r="D433" s="4" t="str">
        <f>IF(Inddata!D448="","",Inddata!D448)</f>
        <v/>
      </c>
      <c r="E433" s="4" t="str">
        <f>IF(Inddata!E448="","",Inddata!E448)</f>
        <v/>
      </c>
      <c r="F433" s="4" t="str">
        <f>IF(Inddata!F448="","",Inddata!F448)</f>
        <v/>
      </c>
      <c r="G433" s="4">
        <f>IF(Inddata!G448="","",Inddata!G448)</f>
        <v>0</v>
      </c>
      <c r="H433" s="4" t="str">
        <f>IF(Inddata!H448&gt;0.5,Inddata!H448,"")</f>
        <v/>
      </c>
      <c r="I433" s="4" t="str">
        <f>IF(Inddata!I448="","",Inddata!I448)</f>
        <v/>
      </c>
      <c r="J433" s="4" t="str">
        <f>IF(AND(OR(I433="Motorvejsstrækning",I433="Frakørselsflettestrækning",I433="Tilkørselsflettestrækning"),Inddata!K448=""),2,IF(AND(OR(I433="Motorvejsstrækning",I433="Frakørselsflettestrækning",I433="Tilkørselsflettestrækning"),Inddata!K448&gt;0.5,Inddata!K448&lt;21),Inddata!K448,"Irrelevant"))</f>
        <v>Irrelevant</v>
      </c>
      <c r="K433" s="4" t="str">
        <f>IF(AND(OR(I433="Motorvejsstrækning",I433="Frakørselsflettestrækning",I433="Tilkørselsflettestrækning",I433="Frakørselsrampe",I433="Tilkørselsrampe"),Inddata!L448=""),3.5,IF(AND(OR(I433="Motorvejsstrækning",I433="Frakørselsflettestrækning",I433="Tilkørselsflettestrækning",I433="Frakørselsrampe",I433="Tilkørselsrampe"),Inddata!L448&gt;1.5,Inddata!L448&lt;11),Inddata!L448,"Irrelevant"))</f>
        <v>Irrelevant</v>
      </c>
      <c r="L433" s="4" t="str">
        <f>IF(AND(I433="Motorvejsstrækning",Inddata!M448=""),"Nej",IF(I433="Motorvejsstrækning",Inddata!M448,"Irrelevant"))</f>
        <v>Irrelevant</v>
      </c>
      <c r="M433" s="4" t="str">
        <f>IF(AND(L433="Ja",Inddata!N448&gt;0,Inddata!N448&lt;1.00000001),Inddata!N448,IF(OR(L433="Nej",L433="Ja"),0,"Irrelevant"))</f>
        <v>Irrelevant</v>
      </c>
      <c r="N433" s="4" t="str">
        <f>IF(AND(OR(I433="Motorvejsstrækning",I433="Frakørselsflettestrækning",I433="Tilkørselsflettestrækning"),Inddata!O448=""),3,IF(AND(OR(I433="Motorvejsstrækning",I433="Frakørselsflettestrækning",I433="Tilkørselsflettestrækning"),Inddata!O448&lt;11,Inddata!O448&gt;-0.00000001),Inddata!O448,"Irrelevant"))</f>
        <v>Irrelevant</v>
      </c>
      <c r="O433" s="4" t="str">
        <f>IF(AND(OR(I433="Motorvejsstrækning",I433="Frakørselsflettestrækning",I433="Tilkørselsflettestrækning",I433="Frakørselsrampe",I433="Tilkørselsrampe"),Inddata!P448=""),0.5,IF(AND(OR(I433="Motorvejsstrækning",I433="Frakørselsflettestrækning",I433="Tilkørselsflettestrækning",I433="Frakørselsrampe",I433="Tilkørselsrampe"),Inddata!P448&gt;-0.00000001,Inddata!P448&lt;11),Inddata!P448,"Irrelevant"))</f>
        <v>Irrelevant</v>
      </c>
      <c r="P433" s="4" t="str">
        <f>IF(AND(OR(I433="Motorvejsstrækning",I433="Frakørselsflettestrækning",I433="Tilkørselsflettestrækning"),Inddata!Q448=""),5,IF(AND(OR(I433="Motorvejsstrækning",I433="Frakørselsflettestrækning",I433="Tilkørselsflettestrækning"),Inddata!Q448&gt;-0.00000001,Inddata!Q448&lt;101),Inddata!Q448,"Irrelevant"))</f>
        <v>Irrelevant</v>
      </c>
      <c r="Q433" s="4" t="str">
        <f>IF(AND(OR(I433="Motorvejsstrækning",I433="Frakørselsflettestrækning",I433="Tilkørselsflettestrækning"),Inddata!R448=""),"Lige",IF(AND(OR(I433="Motorvejsstrækning",I433="Frakørselsflettestrækning",I433="Tilkørselsflettestrækning"),Inddata!R448&gt;10),Inddata!R448,"Irrelevant"))</f>
        <v>Irrelevant</v>
      </c>
      <c r="R433" s="4" t="str">
        <f>IF(Q433="Lige",0,IF(AND(OR(I433="Motorvejsstrækning",I433="Frakørselsflettestrækning",I433="Tilkørselsflettestrækning"),OR(Inddata!S448="",Inddata!S448&gt;(G433*1000))),G433*1000,IF(AND(OR(I433="Motorvejsstrækning",I433="Frakørselsflettestrækning",I433="Tilkørselsflettestrækning"),Inddata!S448&gt;0),Inddata!S448,"Irrelevant")))</f>
        <v>Irrelevant</v>
      </c>
      <c r="S433" s="4" t="str">
        <f>IF(AND(OR(I433="Motorvejsstrækning",I433="Frakørselsflettestrækning",I433="Tilkørselsflettestrækning"),Inddata!T448=""),"Lige",IF(AND(OR(I433="Motorvejsstrækning",I433="Frakørselsflettestrækning",I433="Tilkørselsflettestrækning"),Inddata!T448&gt;10),Inddata!T448,"Irrelevant"))</f>
        <v>Irrelevant</v>
      </c>
      <c r="T433" s="4" t="str">
        <f>IF(S433="Lige",0,IF(R433="Irrelevant","Irrelevant",IF(AND(OR(I433="Motorvejsstrækning",I433="Frakørselsflettestrækning",I433="Tilkørselsflettestrækning"),OR(Inddata!U448="",Inddata!U448&gt;(G433*1000-R433))),G433*1000-R433,IF(AND(OR(I433="Motorvejsstrækning",I433="Frakørselsflettestrækning",I433="Tilkørselsflettestrækning"),Inddata!U448&gt;0),Inddata!U448,"Irrelevant"))))</f>
        <v>Irrelevant</v>
      </c>
      <c r="U433" s="4" t="str">
        <f>IF(AND(OR(I433="Motorvejsstrækning",I433="Frakørselsflettestrækning",I433="Tilkørselsflettestrækning",I433="Frakørselsrampe",I433="Tilkørselsrampe"),Inddata!V448=""),"Nej",IF(OR(I433="Motorvejsstrækning",I433="Frakørselsflettestrækning",I433="Tilkørselsflettestrækning",I433="Frakørselsrampe",I433="Tilkørselsrampe"),Inddata!V448,"Irrelevant"))</f>
        <v>Irrelevant</v>
      </c>
      <c r="V433" s="4" t="str">
        <f>IF(W433="Lige",IF(AND(OR(I433="Frakørselsrampe",I433="Tilkørselsrampe"),Inddata!W448=""),"Lige ruderrampe",IF(OR(I433="Frakørselsrampe",I433="Tilkørselsrampe"),Inddata!W448,"Irrelevant")),"Irrelevant")</f>
        <v>Irrelevant</v>
      </c>
      <c r="W433" s="4" t="str">
        <f>IF(AND(OR(I433="Frakørselsrampe",I433="Tilkørselsrampe"),Inddata!X448=""),"Lige",IF(AND(OR(I433="Frakørselsrampe",I433="Tilkørselsrampe"),Inddata!X448&gt;10),Inddata!X448,"Irrelevant"))</f>
        <v>Irrelevant</v>
      </c>
      <c r="X433" s="4" t="str">
        <f>IF(AND(OR(I433="Frakørselsrampe",I433="Tilkørselsrampe"),OR(Inddata!Y448="",Inddata!Y448&gt;(G433*1000))),G433*1000,IF(AND(OR(I433="Frakørselsrampe",I433="Tilkørselsrampe"),Inddata!Y448&gt;0),Inddata!Y448,"Irrelevant"))</f>
        <v>Irrelevant</v>
      </c>
      <c r="Y433" s="4" t="str">
        <f>IF(AND(I433="Frakørselsrampe",Inddata!Z448=""),95,IF(AND(I433="Tilkørselsrampe",Inddata!Z448=""),45,IF(AND(OR(I433="Frakørselsrampe",I433="Tilkørselsrampe"),Inddata!Z448&gt;4,Inddata!Z448&lt;200),Inddata!Z448,"Irrelevant")))</f>
        <v>Irrelevant</v>
      </c>
      <c r="Z433" s="4" t="str">
        <f>IF(AND(OR(I433="Frakørselsrampe",I433="Tilkørselsrampe"),Inddata!AA448=""),"Lige",IF(AND(OR(I433="Frakørselsrampe",I433="Tilkørselsrampe"),Inddata!AA448&gt;10),Inddata!AA448,"Irrelevant"))</f>
        <v>Irrelevant</v>
      </c>
      <c r="AA433" s="4" t="str">
        <f>IF(X433="Irrelevant","Irrelevant",IF(AND(OR(I433="Frakørselsrampe",I433="Tilkørselsrampe"),OR(Inddata!AB448="",Inddata!AB448&gt;(G433*1000-X433))),G433*1000-X433,IF(AND(OR(I433="Frakørselsrampe",I433="Tilkørselsrampe"),Inddata!AB448&gt;0),Inddata!AB448,"Irrelevant")))</f>
        <v>Irrelevant</v>
      </c>
      <c r="AB433" s="4" t="str">
        <f>IF(AND(I433="Frakørselsrampe",Inddata!AC448=""),60,IF(AND(I433="Tilkørselsrampe",Inddata!AC448=""),80,IF(AND(OR(I433="Frakørselsrampe",I433="Tilkørselsrampe"),Inddata!AC448&gt;4,Inddata!AC448&lt;200),Inddata!AC448,"Irrelevant")))</f>
        <v>Irrelevant</v>
      </c>
      <c r="AC433" s="4" t="str">
        <f>IF(AND(OR(I433="Motorvejsstrækning",I433="Frakørselsflettestrækning",I433="Tilkørselsflettestrækning"),Inddata!AD448=""),"Nej",IF(OR(I433="Motorvejsstrækning",I433="Frakørselsflettestrækning",I433="Tilkørselsflettestrækning"),Inddata!AD448,"Irrelevant"))</f>
        <v>Irrelevant</v>
      </c>
      <c r="AD433" s="4" t="str">
        <f>IF(AND(OR(I433="Motorvejsstrækning",I433="Frakørselsflettestrækning",I433="Tilkørselsflettestrækning"),Inddata!AE448=""),"130 km/t",IF(OR(I433="Motorvejsstrækning",I433="Frakørselsflettestrækning",I433="Tilkørselsflettestrækning"),Inddata!AE448,"Irrelevant"))</f>
        <v>Irrelevant</v>
      </c>
      <c r="AE433" s="4" t="str">
        <f>IF(AND(I433="Tilkørselsflettestrækning",Inddata!AF448=""),"Nej",IF(I433="Tilkørselsflettestrækning",Inddata!AF448,"Irrelevant"))</f>
        <v>Irrelevant</v>
      </c>
      <c r="AF433" s="4" t="str">
        <f>IF(AND(AE433="Ja",Inddata!AG448&gt;0,Inddata!AG448&lt;1.00000001),Inddata!AG448,IF(OR(AE433="Nej",AE433="Ja"),0,"Irrelevant"))</f>
        <v>Irrelevant</v>
      </c>
    </row>
    <row r="434" spans="1:32" x14ac:dyDescent="0.25">
      <c r="A434" s="4" t="str">
        <f>IF(Inddata!A449="","",Inddata!A449)</f>
        <v/>
      </c>
      <c r="B434" s="4" t="str">
        <f>IF(Inddata!B449="","",Inddata!B449)</f>
        <v/>
      </c>
      <c r="C434" s="4" t="str">
        <f>IF(Inddata!C449="","",Inddata!C449)</f>
        <v/>
      </c>
      <c r="D434" s="4" t="str">
        <f>IF(Inddata!D449="","",Inddata!D449)</f>
        <v/>
      </c>
      <c r="E434" s="4" t="str">
        <f>IF(Inddata!E449="","",Inddata!E449)</f>
        <v/>
      </c>
      <c r="F434" s="4" t="str">
        <f>IF(Inddata!F449="","",Inddata!F449)</f>
        <v/>
      </c>
      <c r="G434" s="4">
        <f>IF(Inddata!G449="","",Inddata!G449)</f>
        <v>0</v>
      </c>
      <c r="H434" s="4" t="str">
        <f>IF(Inddata!H449&gt;0.5,Inddata!H449,"")</f>
        <v/>
      </c>
      <c r="I434" s="4" t="str">
        <f>IF(Inddata!I449="","",Inddata!I449)</f>
        <v/>
      </c>
      <c r="J434" s="4" t="str">
        <f>IF(AND(OR(I434="Motorvejsstrækning",I434="Frakørselsflettestrækning",I434="Tilkørselsflettestrækning"),Inddata!K449=""),2,IF(AND(OR(I434="Motorvejsstrækning",I434="Frakørselsflettestrækning",I434="Tilkørselsflettestrækning"),Inddata!K449&gt;0.5,Inddata!K449&lt;21),Inddata!K449,"Irrelevant"))</f>
        <v>Irrelevant</v>
      </c>
      <c r="K434" s="4" t="str">
        <f>IF(AND(OR(I434="Motorvejsstrækning",I434="Frakørselsflettestrækning",I434="Tilkørselsflettestrækning",I434="Frakørselsrampe",I434="Tilkørselsrampe"),Inddata!L449=""),3.5,IF(AND(OR(I434="Motorvejsstrækning",I434="Frakørselsflettestrækning",I434="Tilkørselsflettestrækning",I434="Frakørselsrampe",I434="Tilkørselsrampe"),Inddata!L449&gt;1.5,Inddata!L449&lt;11),Inddata!L449,"Irrelevant"))</f>
        <v>Irrelevant</v>
      </c>
      <c r="L434" s="4" t="str">
        <f>IF(AND(I434="Motorvejsstrækning",Inddata!M449=""),"Nej",IF(I434="Motorvejsstrækning",Inddata!M449,"Irrelevant"))</f>
        <v>Irrelevant</v>
      </c>
      <c r="M434" s="4" t="str">
        <f>IF(AND(L434="Ja",Inddata!N449&gt;0,Inddata!N449&lt;1.00000001),Inddata!N449,IF(OR(L434="Nej",L434="Ja"),0,"Irrelevant"))</f>
        <v>Irrelevant</v>
      </c>
      <c r="N434" s="4" t="str">
        <f>IF(AND(OR(I434="Motorvejsstrækning",I434="Frakørselsflettestrækning",I434="Tilkørselsflettestrækning"),Inddata!O449=""),3,IF(AND(OR(I434="Motorvejsstrækning",I434="Frakørselsflettestrækning",I434="Tilkørselsflettestrækning"),Inddata!O449&lt;11,Inddata!O449&gt;-0.00000001),Inddata!O449,"Irrelevant"))</f>
        <v>Irrelevant</v>
      </c>
      <c r="O434" s="4" t="str">
        <f>IF(AND(OR(I434="Motorvejsstrækning",I434="Frakørselsflettestrækning",I434="Tilkørselsflettestrækning",I434="Frakørselsrampe",I434="Tilkørselsrampe"),Inddata!P449=""),0.5,IF(AND(OR(I434="Motorvejsstrækning",I434="Frakørselsflettestrækning",I434="Tilkørselsflettestrækning",I434="Frakørselsrampe",I434="Tilkørselsrampe"),Inddata!P449&gt;-0.00000001,Inddata!P449&lt;11),Inddata!P449,"Irrelevant"))</f>
        <v>Irrelevant</v>
      </c>
      <c r="P434" s="4" t="str">
        <f>IF(AND(OR(I434="Motorvejsstrækning",I434="Frakørselsflettestrækning",I434="Tilkørselsflettestrækning"),Inddata!Q449=""),5,IF(AND(OR(I434="Motorvejsstrækning",I434="Frakørselsflettestrækning",I434="Tilkørselsflettestrækning"),Inddata!Q449&gt;-0.00000001,Inddata!Q449&lt;101),Inddata!Q449,"Irrelevant"))</f>
        <v>Irrelevant</v>
      </c>
      <c r="Q434" s="4" t="str">
        <f>IF(AND(OR(I434="Motorvejsstrækning",I434="Frakørselsflettestrækning",I434="Tilkørselsflettestrækning"),Inddata!R449=""),"Lige",IF(AND(OR(I434="Motorvejsstrækning",I434="Frakørselsflettestrækning",I434="Tilkørselsflettestrækning"),Inddata!R449&gt;10),Inddata!R449,"Irrelevant"))</f>
        <v>Irrelevant</v>
      </c>
      <c r="R434" s="4" t="str">
        <f>IF(Q434="Lige",0,IF(AND(OR(I434="Motorvejsstrækning",I434="Frakørselsflettestrækning",I434="Tilkørselsflettestrækning"),OR(Inddata!S449="",Inddata!S449&gt;(G434*1000))),G434*1000,IF(AND(OR(I434="Motorvejsstrækning",I434="Frakørselsflettestrækning",I434="Tilkørselsflettestrækning"),Inddata!S449&gt;0),Inddata!S449,"Irrelevant")))</f>
        <v>Irrelevant</v>
      </c>
      <c r="S434" s="4" t="str">
        <f>IF(AND(OR(I434="Motorvejsstrækning",I434="Frakørselsflettestrækning",I434="Tilkørselsflettestrækning"),Inddata!T449=""),"Lige",IF(AND(OR(I434="Motorvejsstrækning",I434="Frakørselsflettestrækning",I434="Tilkørselsflettestrækning"),Inddata!T449&gt;10),Inddata!T449,"Irrelevant"))</f>
        <v>Irrelevant</v>
      </c>
      <c r="T434" s="4" t="str">
        <f>IF(S434="Lige",0,IF(R434="Irrelevant","Irrelevant",IF(AND(OR(I434="Motorvejsstrækning",I434="Frakørselsflettestrækning",I434="Tilkørselsflettestrækning"),OR(Inddata!U449="",Inddata!U449&gt;(G434*1000-R434))),G434*1000-R434,IF(AND(OR(I434="Motorvejsstrækning",I434="Frakørselsflettestrækning",I434="Tilkørselsflettestrækning"),Inddata!U449&gt;0),Inddata!U449,"Irrelevant"))))</f>
        <v>Irrelevant</v>
      </c>
      <c r="U434" s="4" t="str">
        <f>IF(AND(OR(I434="Motorvejsstrækning",I434="Frakørselsflettestrækning",I434="Tilkørselsflettestrækning",I434="Frakørselsrampe",I434="Tilkørselsrampe"),Inddata!V449=""),"Nej",IF(OR(I434="Motorvejsstrækning",I434="Frakørselsflettestrækning",I434="Tilkørselsflettestrækning",I434="Frakørselsrampe",I434="Tilkørselsrampe"),Inddata!V449,"Irrelevant"))</f>
        <v>Irrelevant</v>
      </c>
      <c r="V434" s="4" t="str">
        <f>IF(W434="Lige",IF(AND(OR(I434="Frakørselsrampe",I434="Tilkørselsrampe"),Inddata!W449=""),"Lige ruderrampe",IF(OR(I434="Frakørselsrampe",I434="Tilkørselsrampe"),Inddata!W449,"Irrelevant")),"Irrelevant")</f>
        <v>Irrelevant</v>
      </c>
      <c r="W434" s="4" t="str">
        <f>IF(AND(OR(I434="Frakørselsrampe",I434="Tilkørselsrampe"),Inddata!X449=""),"Lige",IF(AND(OR(I434="Frakørselsrampe",I434="Tilkørselsrampe"),Inddata!X449&gt;10),Inddata!X449,"Irrelevant"))</f>
        <v>Irrelevant</v>
      </c>
      <c r="X434" s="4" t="str">
        <f>IF(AND(OR(I434="Frakørselsrampe",I434="Tilkørselsrampe"),OR(Inddata!Y449="",Inddata!Y449&gt;(G434*1000))),G434*1000,IF(AND(OR(I434="Frakørselsrampe",I434="Tilkørselsrampe"),Inddata!Y449&gt;0),Inddata!Y449,"Irrelevant"))</f>
        <v>Irrelevant</v>
      </c>
      <c r="Y434" s="4" t="str">
        <f>IF(AND(I434="Frakørselsrampe",Inddata!Z449=""),95,IF(AND(I434="Tilkørselsrampe",Inddata!Z449=""),45,IF(AND(OR(I434="Frakørselsrampe",I434="Tilkørselsrampe"),Inddata!Z449&gt;4,Inddata!Z449&lt;200),Inddata!Z449,"Irrelevant")))</f>
        <v>Irrelevant</v>
      </c>
      <c r="Z434" s="4" t="str">
        <f>IF(AND(OR(I434="Frakørselsrampe",I434="Tilkørselsrampe"),Inddata!AA449=""),"Lige",IF(AND(OR(I434="Frakørselsrampe",I434="Tilkørselsrampe"),Inddata!AA449&gt;10),Inddata!AA449,"Irrelevant"))</f>
        <v>Irrelevant</v>
      </c>
      <c r="AA434" s="4" t="str">
        <f>IF(X434="Irrelevant","Irrelevant",IF(AND(OR(I434="Frakørselsrampe",I434="Tilkørselsrampe"),OR(Inddata!AB449="",Inddata!AB449&gt;(G434*1000-X434))),G434*1000-X434,IF(AND(OR(I434="Frakørselsrampe",I434="Tilkørselsrampe"),Inddata!AB449&gt;0),Inddata!AB449,"Irrelevant")))</f>
        <v>Irrelevant</v>
      </c>
      <c r="AB434" s="4" t="str">
        <f>IF(AND(I434="Frakørselsrampe",Inddata!AC449=""),60,IF(AND(I434="Tilkørselsrampe",Inddata!AC449=""),80,IF(AND(OR(I434="Frakørselsrampe",I434="Tilkørselsrampe"),Inddata!AC449&gt;4,Inddata!AC449&lt;200),Inddata!AC449,"Irrelevant")))</f>
        <v>Irrelevant</v>
      </c>
      <c r="AC434" s="4" t="str">
        <f>IF(AND(OR(I434="Motorvejsstrækning",I434="Frakørselsflettestrækning",I434="Tilkørselsflettestrækning"),Inddata!AD449=""),"Nej",IF(OR(I434="Motorvejsstrækning",I434="Frakørselsflettestrækning",I434="Tilkørselsflettestrækning"),Inddata!AD449,"Irrelevant"))</f>
        <v>Irrelevant</v>
      </c>
      <c r="AD434" s="4" t="str">
        <f>IF(AND(OR(I434="Motorvejsstrækning",I434="Frakørselsflettestrækning",I434="Tilkørselsflettestrækning"),Inddata!AE449=""),"130 km/t",IF(OR(I434="Motorvejsstrækning",I434="Frakørselsflettestrækning",I434="Tilkørselsflettestrækning"),Inddata!AE449,"Irrelevant"))</f>
        <v>Irrelevant</v>
      </c>
      <c r="AE434" s="4" t="str">
        <f>IF(AND(I434="Tilkørselsflettestrækning",Inddata!AF449=""),"Nej",IF(I434="Tilkørselsflettestrækning",Inddata!AF449,"Irrelevant"))</f>
        <v>Irrelevant</v>
      </c>
      <c r="AF434" s="4" t="str">
        <f>IF(AND(AE434="Ja",Inddata!AG449&gt;0,Inddata!AG449&lt;1.00000001),Inddata!AG449,IF(OR(AE434="Nej",AE434="Ja"),0,"Irrelevant"))</f>
        <v>Irrelevant</v>
      </c>
    </row>
    <row r="435" spans="1:32" x14ac:dyDescent="0.25">
      <c r="A435" s="4" t="str">
        <f>IF(Inddata!A450="","",Inddata!A450)</f>
        <v/>
      </c>
      <c r="B435" s="4" t="str">
        <f>IF(Inddata!B450="","",Inddata!B450)</f>
        <v/>
      </c>
      <c r="C435" s="4" t="str">
        <f>IF(Inddata!C450="","",Inddata!C450)</f>
        <v/>
      </c>
      <c r="D435" s="4" t="str">
        <f>IF(Inddata!D450="","",Inddata!D450)</f>
        <v/>
      </c>
      <c r="E435" s="4" t="str">
        <f>IF(Inddata!E450="","",Inddata!E450)</f>
        <v/>
      </c>
      <c r="F435" s="4" t="str">
        <f>IF(Inddata!F450="","",Inddata!F450)</f>
        <v/>
      </c>
      <c r="G435" s="4">
        <f>IF(Inddata!G450="","",Inddata!G450)</f>
        <v>0</v>
      </c>
      <c r="H435" s="4" t="str">
        <f>IF(Inddata!H450&gt;0.5,Inddata!H450,"")</f>
        <v/>
      </c>
      <c r="I435" s="4" t="str">
        <f>IF(Inddata!I450="","",Inddata!I450)</f>
        <v/>
      </c>
      <c r="J435" s="4" t="str">
        <f>IF(AND(OR(I435="Motorvejsstrækning",I435="Frakørselsflettestrækning",I435="Tilkørselsflettestrækning"),Inddata!K450=""),2,IF(AND(OR(I435="Motorvejsstrækning",I435="Frakørselsflettestrækning",I435="Tilkørselsflettestrækning"),Inddata!K450&gt;0.5,Inddata!K450&lt;21),Inddata!K450,"Irrelevant"))</f>
        <v>Irrelevant</v>
      </c>
      <c r="K435" s="4" t="str">
        <f>IF(AND(OR(I435="Motorvejsstrækning",I435="Frakørselsflettestrækning",I435="Tilkørselsflettestrækning",I435="Frakørselsrampe",I435="Tilkørselsrampe"),Inddata!L450=""),3.5,IF(AND(OR(I435="Motorvejsstrækning",I435="Frakørselsflettestrækning",I435="Tilkørselsflettestrækning",I435="Frakørselsrampe",I435="Tilkørselsrampe"),Inddata!L450&gt;1.5,Inddata!L450&lt;11),Inddata!L450,"Irrelevant"))</f>
        <v>Irrelevant</v>
      </c>
      <c r="L435" s="4" t="str">
        <f>IF(AND(I435="Motorvejsstrækning",Inddata!M450=""),"Nej",IF(I435="Motorvejsstrækning",Inddata!M450,"Irrelevant"))</f>
        <v>Irrelevant</v>
      </c>
      <c r="M435" s="4" t="str">
        <f>IF(AND(L435="Ja",Inddata!N450&gt;0,Inddata!N450&lt;1.00000001),Inddata!N450,IF(OR(L435="Nej",L435="Ja"),0,"Irrelevant"))</f>
        <v>Irrelevant</v>
      </c>
      <c r="N435" s="4" t="str">
        <f>IF(AND(OR(I435="Motorvejsstrækning",I435="Frakørselsflettestrækning",I435="Tilkørselsflettestrækning"),Inddata!O450=""),3,IF(AND(OR(I435="Motorvejsstrækning",I435="Frakørselsflettestrækning",I435="Tilkørselsflettestrækning"),Inddata!O450&lt;11,Inddata!O450&gt;-0.00000001),Inddata!O450,"Irrelevant"))</f>
        <v>Irrelevant</v>
      </c>
      <c r="O435" s="4" t="str">
        <f>IF(AND(OR(I435="Motorvejsstrækning",I435="Frakørselsflettestrækning",I435="Tilkørselsflettestrækning",I435="Frakørselsrampe",I435="Tilkørselsrampe"),Inddata!P450=""),0.5,IF(AND(OR(I435="Motorvejsstrækning",I435="Frakørselsflettestrækning",I435="Tilkørselsflettestrækning",I435="Frakørselsrampe",I435="Tilkørselsrampe"),Inddata!P450&gt;-0.00000001,Inddata!P450&lt;11),Inddata!P450,"Irrelevant"))</f>
        <v>Irrelevant</v>
      </c>
      <c r="P435" s="4" t="str">
        <f>IF(AND(OR(I435="Motorvejsstrækning",I435="Frakørselsflettestrækning",I435="Tilkørselsflettestrækning"),Inddata!Q450=""),5,IF(AND(OR(I435="Motorvejsstrækning",I435="Frakørselsflettestrækning",I435="Tilkørselsflettestrækning"),Inddata!Q450&gt;-0.00000001,Inddata!Q450&lt;101),Inddata!Q450,"Irrelevant"))</f>
        <v>Irrelevant</v>
      </c>
      <c r="Q435" s="4" t="str">
        <f>IF(AND(OR(I435="Motorvejsstrækning",I435="Frakørselsflettestrækning",I435="Tilkørselsflettestrækning"),Inddata!R450=""),"Lige",IF(AND(OR(I435="Motorvejsstrækning",I435="Frakørselsflettestrækning",I435="Tilkørselsflettestrækning"),Inddata!R450&gt;10),Inddata!R450,"Irrelevant"))</f>
        <v>Irrelevant</v>
      </c>
      <c r="R435" s="4" t="str">
        <f>IF(Q435="Lige",0,IF(AND(OR(I435="Motorvejsstrækning",I435="Frakørselsflettestrækning",I435="Tilkørselsflettestrækning"),OR(Inddata!S450="",Inddata!S450&gt;(G435*1000))),G435*1000,IF(AND(OR(I435="Motorvejsstrækning",I435="Frakørselsflettestrækning",I435="Tilkørselsflettestrækning"),Inddata!S450&gt;0),Inddata!S450,"Irrelevant")))</f>
        <v>Irrelevant</v>
      </c>
      <c r="S435" s="4" t="str">
        <f>IF(AND(OR(I435="Motorvejsstrækning",I435="Frakørselsflettestrækning",I435="Tilkørselsflettestrækning"),Inddata!T450=""),"Lige",IF(AND(OR(I435="Motorvejsstrækning",I435="Frakørselsflettestrækning",I435="Tilkørselsflettestrækning"),Inddata!T450&gt;10),Inddata!T450,"Irrelevant"))</f>
        <v>Irrelevant</v>
      </c>
      <c r="T435" s="4" t="str">
        <f>IF(S435="Lige",0,IF(R435="Irrelevant","Irrelevant",IF(AND(OR(I435="Motorvejsstrækning",I435="Frakørselsflettestrækning",I435="Tilkørselsflettestrækning"),OR(Inddata!U450="",Inddata!U450&gt;(G435*1000-R435))),G435*1000-R435,IF(AND(OR(I435="Motorvejsstrækning",I435="Frakørselsflettestrækning",I435="Tilkørselsflettestrækning"),Inddata!U450&gt;0),Inddata!U450,"Irrelevant"))))</f>
        <v>Irrelevant</v>
      </c>
      <c r="U435" s="4" t="str">
        <f>IF(AND(OR(I435="Motorvejsstrækning",I435="Frakørselsflettestrækning",I435="Tilkørselsflettestrækning",I435="Frakørselsrampe",I435="Tilkørselsrampe"),Inddata!V450=""),"Nej",IF(OR(I435="Motorvejsstrækning",I435="Frakørselsflettestrækning",I435="Tilkørselsflettestrækning",I435="Frakørselsrampe",I435="Tilkørselsrampe"),Inddata!V450,"Irrelevant"))</f>
        <v>Irrelevant</v>
      </c>
      <c r="V435" s="4" t="str">
        <f>IF(W435="Lige",IF(AND(OR(I435="Frakørselsrampe",I435="Tilkørselsrampe"),Inddata!W450=""),"Lige ruderrampe",IF(OR(I435="Frakørselsrampe",I435="Tilkørselsrampe"),Inddata!W450,"Irrelevant")),"Irrelevant")</f>
        <v>Irrelevant</v>
      </c>
      <c r="W435" s="4" t="str">
        <f>IF(AND(OR(I435="Frakørselsrampe",I435="Tilkørselsrampe"),Inddata!X450=""),"Lige",IF(AND(OR(I435="Frakørselsrampe",I435="Tilkørselsrampe"),Inddata!X450&gt;10),Inddata!X450,"Irrelevant"))</f>
        <v>Irrelevant</v>
      </c>
      <c r="X435" s="4" t="str">
        <f>IF(AND(OR(I435="Frakørselsrampe",I435="Tilkørselsrampe"),OR(Inddata!Y450="",Inddata!Y450&gt;(G435*1000))),G435*1000,IF(AND(OR(I435="Frakørselsrampe",I435="Tilkørselsrampe"),Inddata!Y450&gt;0),Inddata!Y450,"Irrelevant"))</f>
        <v>Irrelevant</v>
      </c>
      <c r="Y435" s="4" t="str">
        <f>IF(AND(I435="Frakørselsrampe",Inddata!Z450=""),95,IF(AND(I435="Tilkørselsrampe",Inddata!Z450=""),45,IF(AND(OR(I435="Frakørselsrampe",I435="Tilkørselsrampe"),Inddata!Z450&gt;4,Inddata!Z450&lt;200),Inddata!Z450,"Irrelevant")))</f>
        <v>Irrelevant</v>
      </c>
      <c r="Z435" s="4" t="str">
        <f>IF(AND(OR(I435="Frakørselsrampe",I435="Tilkørselsrampe"),Inddata!AA450=""),"Lige",IF(AND(OR(I435="Frakørselsrampe",I435="Tilkørselsrampe"),Inddata!AA450&gt;10),Inddata!AA450,"Irrelevant"))</f>
        <v>Irrelevant</v>
      </c>
      <c r="AA435" s="4" t="str">
        <f>IF(X435="Irrelevant","Irrelevant",IF(AND(OR(I435="Frakørselsrampe",I435="Tilkørselsrampe"),OR(Inddata!AB450="",Inddata!AB450&gt;(G435*1000-X435))),G435*1000-X435,IF(AND(OR(I435="Frakørselsrampe",I435="Tilkørselsrampe"),Inddata!AB450&gt;0),Inddata!AB450,"Irrelevant")))</f>
        <v>Irrelevant</v>
      </c>
      <c r="AB435" s="4" t="str">
        <f>IF(AND(I435="Frakørselsrampe",Inddata!AC450=""),60,IF(AND(I435="Tilkørselsrampe",Inddata!AC450=""),80,IF(AND(OR(I435="Frakørselsrampe",I435="Tilkørselsrampe"),Inddata!AC450&gt;4,Inddata!AC450&lt;200),Inddata!AC450,"Irrelevant")))</f>
        <v>Irrelevant</v>
      </c>
      <c r="AC435" s="4" t="str">
        <f>IF(AND(OR(I435="Motorvejsstrækning",I435="Frakørselsflettestrækning",I435="Tilkørselsflettestrækning"),Inddata!AD450=""),"Nej",IF(OR(I435="Motorvejsstrækning",I435="Frakørselsflettestrækning",I435="Tilkørselsflettestrækning"),Inddata!AD450,"Irrelevant"))</f>
        <v>Irrelevant</v>
      </c>
      <c r="AD435" s="4" t="str">
        <f>IF(AND(OR(I435="Motorvejsstrækning",I435="Frakørselsflettestrækning",I435="Tilkørselsflettestrækning"),Inddata!AE450=""),"130 km/t",IF(OR(I435="Motorvejsstrækning",I435="Frakørselsflettestrækning",I435="Tilkørselsflettestrækning"),Inddata!AE450,"Irrelevant"))</f>
        <v>Irrelevant</v>
      </c>
      <c r="AE435" s="4" t="str">
        <f>IF(AND(I435="Tilkørselsflettestrækning",Inddata!AF450=""),"Nej",IF(I435="Tilkørselsflettestrækning",Inddata!AF450,"Irrelevant"))</f>
        <v>Irrelevant</v>
      </c>
      <c r="AF435" s="4" t="str">
        <f>IF(AND(AE435="Ja",Inddata!AG450&gt;0,Inddata!AG450&lt;1.00000001),Inddata!AG450,IF(OR(AE435="Nej",AE435="Ja"),0,"Irrelevant"))</f>
        <v>Irrelevant</v>
      </c>
    </row>
    <row r="436" spans="1:32" x14ac:dyDescent="0.25">
      <c r="A436" s="4" t="str">
        <f>IF(Inddata!A451="","",Inddata!A451)</f>
        <v/>
      </c>
      <c r="B436" s="4" t="str">
        <f>IF(Inddata!B451="","",Inddata!B451)</f>
        <v/>
      </c>
      <c r="C436" s="4" t="str">
        <f>IF(Inddata!C451="","",Inddata!C451)</f>
        <v/>
      </c>
      <c r="D436" s="4" t="str">
        <f>IF(Inddata!D451="","",Inddata!D451)</f>
        <v/>
      </c>
      <c r="E436" s="4" t="str">
        <f>IF(Inddata!E451="","",Inddata!E451)</f>
        <v/>
      </c>
      <c r="F436" s="4" t="str">
        <f>IF(Inddata!F451="","",Inddata!F451)</f>
        <v/>
      </c>
      <c r="G436" s="4">
        <f>IF(Inddata!G451="","",Inddata!G451)</f>
        <v>0</v>
      </c>
      <c r="H436" s="4" t="str">
        <f>IF(Inddata!H451&gt;0.5,Inddata!H451,"")</f>
        <v/>
      </c>
      <c r="I436" s="4" t="str">
        <f>IF(Inddata!I451="","",Inddata!I451)</f>
        <v/>
      </c>
      <c r="J436" s="4" t="str">
        <f>IF(AND(OR(I436="Motorvejsstrækning",I436="Frakørselsflettestrækning",I436="Tilkørselsflettestrækning"),Inddata!K451=""),2,IF(AND(OR(I436="Motorvejsstrækning",I436="Frakørselsflettestrækning",I436="Tilkørselsflettestrækning"),Inddata!K451&gt;0.5,Inddata!K451&lt;21),Inddata!K451,"Irrelevant"))</f>
        <v>Irrelevant</v>
      </c>
      <c r="K436" s="4" t="str">
        <f>IF(AND(OR(I436="Motorvejsstrækning",I436="Frakørselsflettestrækning",I436="Tilkørselsflettestrækning",I436="Frakørselsrampe",I436="Tilkørselsrampe"),Inddata!L451=""),3.5,IF(AND(OR(I436="Motorvejsstrækning",I436="Frakørselsflettestrækning",I436="Tilkørselsflettestrækning",I436="Frakørselsrampe",I436="Tilkørselsrampe"),Inddata!L451&gt;1.5,Inddata!L451&lt;11),Inddata!L451,"Irrelevant"))</f>
        <v>Irrelevant</v>
      </c>
      <c r="L436" s="4" t="str">
        <f>IF(AND(I436="Motorvejsstrækning",Inddata!M451=""),"Nej",IF(I436="Motorvejsstrækning",Inddata!M451,"Irrelevant"))</f>
        <v>Irrelevant</v>
      </c>
      <c r="M436" s="4" t="str">
        <f>IF(AND(L436="Ja",Inddata!N451&gt;0,Inddata!N451&lt;1.00000001),Inddata!N451,IF(OR(L436="Nej",L436="Ja"),0,"Irrelevant"))</f>
        <v>Irrelevant</v>
      </c>
      <c r="N436" s="4" t="str">
        <f>IF(AND(OR(I436="Motorvejsstrækning",I436="Frakørselsflettestrækning",I436="Tilkørselsflettestrækning"),Inddata!O451=""),3,IF(AND(OR(I436="Motorvejsstrækning",I436="Frakørselsflettestrækning",I436="Tilkørselsflettestrækning"),Inddata!O451&lt;11,Inddata!O451&gt;-0.00000001),Inddata!O451,"Irrelevant"))</f>
        <v>Irrelevant</v>
      </c>
      <c r="O436" s="4" t="str">
        <f>IF(AND(OR(I436="Motorvejsstrækning",I436="Frakørselsflettestrækning",I436="Tilkørselsflettestrækning",I436="Frakørselsrampe",I436="Tilkørselsrampe"),Inddata!P451=""),0.5,IF(AND(OR(I436="Motorvejsstrækning",I436="Frakørselsflettestrækning",I436="Tilkørselsflettestrækning",I436="Frakørselsrampe",I436="Tilkørselsrampe"),Inddata!P451&gt;-0.00000001,Inddata!P451&lt;11),Inddata!P451,"Irrelevant"))</f>
        <v>Irrelevant</v>
      </c>
      <c r="P436" s="4" t="str">
        <f>IF(AND(OR(I436="Motorvejsstrækning",I436="Frakørselsflettestrækning",I436="Tilkørselsflettestrækning"),Inddata!Q451=""),5,IF(AND(OR(I436="Motorvejsstrækning",I436="Frakørselsflettestrækning",I436="Tilkørselsflettestrækning"),Inddata!Q451&gt;-0.00000001,Inddata!Q451&lt;101),Inddata!Q451,"Irrelevant"))</f>
        <v>Irrelevant</v>
      </c>
      <c r="Q436" s="4" t="str">
        <f>IF(AND(OR(I436="Motorvejsstrækning",I436="Frakørselsflettestrækning",I436="Tilkørselsflettestrækning"),Inddata!R451=""),"Lige",IF(AND(OR(I436="Motorvejsstrækning",I436="Frakørselsflettestrækning",I436="Tilkørselsflettestrækning"),Inddata!R451&gt;10),Inddata!R451,"Irrelevant"))</f>
        <v>Irrelevant</v>
      </c>
      <c r="R436" s="4" t="str">
        <f>IF(Q436="Lige",0,IF(AND(OR(I436="Motorvejsstrækning",I436="Frakørselsflettestrækning",I436="Tilkørselsflettestrækning"),OR(Inddata!S451="",Inddata!S451&gt;(G436*1000))),G436*1000,IF(AND(OR(I436="Motorvejsstrækning",I436="Frakørselsflettestrækning",I436="Tilkørselsflettestrækning"),Inddata!S451&gt;0),Inddata!S451,"Irrelevant")))</f>
        <v>Irrelevant</v>
      </c>
      <c r="S436" s="4" t="str">
        <f>IF(AND(OR(I436="Motorvejsstrækning",I436="Frakørselsflettestrækning",I436="Tilkørselsflettestrækning"),Inddata!T451=""),"Lige",IF(AND(OR(I436="Motorvejsstrækning",I436="Frakørselsflettestrækning",I436="Tilkørselsflettestrækning"),Inddata!T451&gt;10),Inddata!T451,"Irrelevant"))</f>
        <v>Irrelevant</v>
      </c>
      <c r="T436" s="4" t="str">
        <f>IF(S436="Lige",0,IF(R436="Irrelevant","Irrelevant",IF(AND(OR(I436="Motorvejsstrækning",I436="Frakørselsflettestrækning",I436="Tilkørselsflettestrækning"),OR(Inddata!U451="",Inddata!U451&gt;(G436*1000-R436))),G436*1000-R436,IF(AND(OR(I436="Motorvejsstrækning",I436="Frakørselsflettestrækning",I436="Tilkørselsflettestrækning"),Inddata!U451&gt;0),Inddata!U451,"Irrelevant"))))</f>
        <v>Irrelevant</v>
      </c>
      <c r="U436" s="4" t="str">
        <f>IF(AND(OR(I436="Motorvejsstrækning",I436="Frakørselsflettestrækning",I436="Tilkørselsflettestrækning",I436="Frakørselsrampe",I436="Tilkørselsrampe"),Inddata!V451=""),"Nej",IF(OR(I436="Motorvejsstrækning",I436="Frakørselsflettestrækning",I436="Tilkørselsflettestrækning",I436="Frakørselsrampe",I436="Tilkørselsrampe"),Inddata!V451,"Irrelevant"))</f>
        <v>Irrelevant</v>
      </c>
      <c r="V436" s="4" t="str">
        <f>IF(W436="Lige",IF(AND(OR(I436="Frakørselsrampe",I436="Tilkørselsrampe"),Inddata!W451=""),"Lige ruderrampe",IF(OR(I436="Frakørselsrampe",I436="Tilkørselsrampe"),Inddata!W451,"Irrelevant")),"Irrelevant")</f>
        <v>Irrelevant</v>
      </c>
      <c r="W436" s="4" t="str">
        <f>IF(AND(OR(I436="Frakørselsrampe",I436="Tilkørselsrampe"),Inddata!X451=""),"Lige",IF(AND(OR(I436="Frakørselsrampe",I436="Tilkørselsrampe"),Inddata!X451&gt;10),Inddata!X451,"Irrelevant"))</f>
        <v>Irrelevant</v>
      </c>
      <c r="X436" s="4" t="str">
        <f>IF(AND(OR(I436="Frakørselsrampe",I436="Tilkørselsrampe"),OR(Inddata!Y451="",Inddata!Y451&gt;(G436*1000))),G436*1000,IF(AND(OR(I436="Frakørselsrampe",I436="Tilkørselsrampe"),Inddata!Y451&gt;0),Inddata!Y451,"Irrelevant"))</f>
        <v>Irrelevant</v>
      </c>
      <c r="Y436" s="4" t="str">
        <f>IF(AND(I436="Frakørselsrampe",Inddata!Z451=""),95,IF(AND(I436="Tilkørselsrampe",Inddata!Z451=""),45,IF(AND(OR(I436="Frakørselsrampe",I436="Tilkørselsrampe"),Inddata!Z451&gt;4,Inddata!Z451&lt;200),Inddata!Z451,"Irrelevant")))</f>
        <v>Irrelevant</v>
      </c>
      <c r="Z436" s="4" t="str">
        <f>IF(AND(OR(I436="Frakørselsrampe",I436="Tilkørselsrampe"),Inddata!AA451=""),"Lige",IF(AND(OR(I436="Frakørselsrampe",I436="Tilkørselsrampe"),Inddata!AA451&gt;10),Inddata!AA451,"Irrelevant"))</f>
        <v>Irrelevant</v>
      </c>
      <c r="AA436" s="4" t="str">
        <f>IF(X436="Irrelevant","Irrelevant",IF(AND(OR(I436="Frakørselsrampe",I436="Tilkørselsrampe"),OR(Inddata!AB451="",Inddata!AB451&gt;(G436*1000-X436))),G436*1000-X436,IF(AND(OR(I436="Frakørselsrampe",I436="Tilkørselsrampe"),Inddata!AB451&gt;0),Inddata!AB451,"Irrelevant")))</f>
        <v>Irrelevant</v>
      </c>
      <c r="AB436" s="4" t="str">
        <f>IF(AND(I436="Frakørselsrampe",Inddata!AC451=""),60,IF(AND(I436="Tilkørselsrampe",Inddata!AC451=""),80,IF(AND(OR(I436="Frakørselsrampe",I436="Tilkørselsrampe"),Inddata!AC451&gt;4,Inddata!AC451&lt;200),Inddata!AC451,"Irrelevant")))</f>
        <v>Irrelevant</v>
      </c>
      <c r="AC436" s="4" t="str">
        <f>IF(AND(OR(I436="Motorvejsstrækning",I436="Frakørselsflettestrækning",I436="Tilkørselsflettestrækning"),Inddata!AD451=""),"Nej",IF(OR(I436="Motorvejsstrækning",I436="Frakørselsflettestrækning",I436="Tilkørselsflettestrækning"),Inddata!AD451,"Irrelevant"))</f>
        <v>Irrelevant</v>
      </c>
      <c r="AD436" s="4" t="str">
        <f>IF(AND(OR(I436="Motorvejsstrækning",I436="Frakørselsflettestrækning",I436="Tilkørselsflettestrækning"),Inddata!AE451=""),"130 km/t",IF(OR(I436="Motorvejsstrækning",I436="Frakørselsflettestrækning",I436="Tilkørselsflettestrækning"),Inddata!AE451,"Irrelevant"))</f>
        <v>Irrelevant</v>
      </c>
      <c r="AE436" s="4" t="str">
        <f>IF(AND(I436="Tilkørselsflettestrækning",Inddata!AF451=""),"Nej",IF(I436="Tilkørselsflettestrækning",Inddata!AF451,"Irrelevant"))</f>
        <v>Irrelevant</v>
      </c>
      <c r="AF436" s="4" t="str">
        <f>IF(AND(AE436="Ja",Inddata!AG451&gt;0,Inddata!AG451&lt;1.00000001),Inddata!AG451,IF(OR(AE436="Nej",AE436="Ja"),0,"Irrelevant"))</f>
        <v>Irrelevant</v>
      </c>
    </row>
    <row r="437" spans="1:32" x14ac:dyDescent="0.25">
      <c r="A437" s="4" t="str">
        <f>IF(Inddata!A452="","",Inddata!A452)</f>
        <v/>
      </c>
      <c r="B437" s="4" t="str">
        <f>IF(Inddata!B452="","",Inddata!B452)</f>
        <v/>
      </c>
      <c r="C437" s="4" t="str">
        <f>IF(Inddata!C452="","",Inddata!C452)</f>
        <v/>
      </c>
      <c r="D437" s="4" t="str">
        <f>IF(Inddata!D452="","",Inddata!D452)</f>
        <v/>
      </c>
      <c r="E437" s="4" t="str">
        <f>IF(Inddata!E452="","",Inddata!E452)</f>
        <v/>
      </c>
      <c r="F437" s="4" t="str">
        <f>IF(Inddata!F452="","",Inddata!F452)</f>
        <v/>
      </c>
      <c r="G437" s="4">
        <f>IF(Inddata!G452="","",Inddata!G452)</f>
        <v>0</v>
      </c>
      <c r="H437" s="4" t="str">
        <f>IF(Inddata!H452&gt;0.5,Inddata!H452,"")</f>
        <v/>
      </c>
      <c r="I437" s="4" t="str">
        <f>IF(Inddata!I452="","",Inddata!I452)</f>
        <v/>
      </c>
      <c r="J437" s="4" t="str">
        <f>IF(AND(OR(I437="Motorvejsstrækning",I437="Frakørselsflettestrækning",I437="Tilkørselsflettestrækning"),Inddata!K452=""),2,IF(AND(OR(I437="Motorvejsstrækning",I437="Frakørselsflettestrækning",I437="Tilkørselsflettestrækning"),Inddata!K452&gt;0.5,Inddata!K452&lt;21),Inddata!K452,"Irrelevant"))</f>
        <v>Irrelevant</v>
      </c>
      <c r="K437" s="4" t="str">
        <f>IF(AND(OR(I437="Motorvejsstrækning",I437="Frakørselsflettestrækning",I437="Tilkørselsflettestrækning",I437="Frakørselsrampe",I437="Tilkørselsrampe"),Inddata!L452=""),3.5,IF(AND(OR(I437="Motorvejsstrækning",I437="Frakørselsflettestrækning",I437="Tilkørselsflettestrækning",I437="Frakørselsrampe",I437="Tilkørselsrampe"),Inddata!L452&gt;1.5,Inddata!L452&lt;11),Inddata!L452,"Irrelevant"))</f>
        <v>Irrelevant</v>
      </c>
      <c r="L437" s="4" t="str">
        <f>IF(AND(I437="Motorvejsstrækning",Inddata!M452=""),"Nej",IF(I437="Motorvejsstrækning",Inddata!M452,"Irrelevant"))</f>
        <v>Irrelevant</v>
      </c>
      <c r="M437" s="4" t="str">
        <f>IF(AND(L437="Ja",Inddata!N452&gt;0,Inddata!N452&lt;1.00000001),Inddata!N452,IF(OR(L437="Nej",L437="Ja"),0,"Irrelevant"))</f>
        <v>Irrelevant</v>
      </c>
      <c r="N437" s="4" t="str">
        <f>IF(AND(OR(I437="Motorvejsstrækning",I437="Frakørselsflettestrækning",I437="Tilkørselsflettestrækning"),Inddata!O452=""),3,IF(AND(OR(I437="Motorvejsstrækning",I437="Frakørselsflettestrækning",I437="Tilkørselsflettestrækning"),Inddata!O452&lt;11,Inddata!O452&gt;-0.00000001),Inddata!O452,"Irrelevant"))</f>
        <v>Irrelevant</v>
      </c>
      <c r="O437" s="4" t="str">
        <f>IF(AND(OR(I437="Motorvejsstrækning",I437="Frakørselsflettestrækning",I437="Tilkørselsflettestrækning",I437="Frakørselsrampe",I437="Tilkørselsrampe"),Inddata!P452=""),0.5,IF(AND(OR(I437="Motorvejsstrækning",I437="Frakørselsflettestrækning",I437="Tilkørselsflettestrækning",I437="Frakørselsrampe",I437="Tilkørselsrampe"),Inddata!P452&gt;-0.00000001,Inddata!P452&lt;11),Inddata!P452,"Irrelevant"))</f>
        <v>Irrelevant</v>
      </c>
      <c r="P437" s="4" t="str">
        <f>IF(AND(OR(I437="Motorvejsstrækning",I437="Frakørselsflettestrækning",I437="Tilkørselsflettestrækning"),Inddata!Q452=""),5,IF(AND(OR(I437="Motorvejsstrækning",I437="Frakørselsflettestrækning",I437="Tilkørselsflettestrækning"),Inddata!Q452&gt;-0.00000001,Inddata!Q452&lt;101),Inddata!Q452,"Irrelevant"))</f>
        <v>Irrelevant</v>
      </c>
      <c r="Q437" s="4" t="str">
        <f>IF(AND(OR(I437="Motorvejsstrækning",I437="Frakørselsflettestrækning",I437="Tilkørselsflettestrækning"),Inddata!R452=""),"Lige",IF(AND(OR(I437="Motorvejsstrækning",I437="Frakørselsflettestrækning",I437="Tilkørselsflettestrækning"),Inddata!R452&gt;10),Inddata!R452,"Irrelevant"))</f>
        <v>Irrelevant</v>
      </c>
      <c r="R437" s="4" t="str">
        <f>IF(Q437="Lige",0,IF(AND(OR(I437="Motorvejsstrækning",I437="Frakørselsflettestrækning",I437="Tilkørselsflettestrækning"),OR(Inddata!S452="",Inddata!S452&gt;(G437*1000))),G437*1000,IF(AND(OR(I437="Motorvejsstrækning",I437="Frakørselsflettestrækning",I437="Tilkørselsflettestrækning"),Inddata!S452&gt;0),Inddata!S452,"Irrelevant")))</f>
        <v>Irrelevant</v>
      </c>
      <c r="S437" s="4" t="str">
        <f>IF(AND(OR(I437="Motorvejsstrækning",I437="Frakørselsflettestrækning",I437="Tilkørselsflettestrækning"),Inddata!T452=""),"Lige",IF(AND(OR(I437="Motorvejsstrækning",I437="Frakørselsflettestrækning",I437="Tilkørselsflettestrækning"),Inddata!T452&gt;10),Inddata!T452,"Irrelevant"))</f>
        <v>Irrelevant</v>
      </c>
      <c r="T437" s="4" t="str">
        <f>IF(S437="Lige",0,IF(R437="Irrelevant","Irrelevant",IF(AND(OR(I437="Motorvejsstrækning",I437="Frakørselsflettestrækning",I437="Tilkørselsflettestrækning"),OR(Inddata!U452="",Inddata!U452&gt;(G437*1000-R437))),G437*1000-R437,IF(AND(OR(I437="Motorvejsstrækning",I437="Frakørselsflettestrækning",I437="Tilkørselsflettestrækning"),Inddata!U452&gt;0),Inddata!U452,"Irrelevant"))))</f>
        <v>Irrelevant</v>
      </c>
      <c r="U437" s="4" t="str">
        <f>IF(AND(OR(I437="Motorvejsstrækning",I437="Frakørselsflettestrækning",I437="Tilkørselsflettestrækning",I437="Frakørselsrampe",I437="Tilkørselsrampe"),Inddata!V452=""),"Nej",IF(OR(I437="Motorvejsstrækning",I437="Frakørselsflettestrækning",I437="Tilkørselsflettestrækning",I437="Frakørselsrampe",I437="Tilkørselsrampe"),Inddata!V452,"Irrelevant"))</f>
        <v>Irrelevant</v>
      </c>
      <c r="V437" s="4" t="str">
        <f>IF(W437="Lige",IF(AND(OR(I437="Frakørselsrampe",I437="Tilkørselsrampe"),Inddata!W452=""),"Lige ruderrampe",IF(OR(I437="Frakørselsrampe",I437="Tilkørselsrampe"),Inddata!W452,"Irrelevant")),"Irrelevant")</f>
        <v>Irrelevant</v>
      </c>
      <c r="W437" s="4" t="str">
        <f>IF(AND(OR(I437="Frakørselsrampe",I437="Tilkørselsrampe"),Inddata!X452=""),"Lige",IF(AND(OR(I437="Frakørselsrampe",I437="Tilkørselsrampe"),Inddata!X452&gt;10),Inddata!X452,"Irrelevant"))</f>
        <v>Irrelevant</v>
      </c>
      <c r="X437" s="4" t="str">
        <f>IF(AND(OR(I437="Frakørselsrampe",I437="Tilkørselsrampe"),OR(Inddata!Y452="",Inddata!Y452&gt;(G437*1000))),G437*1000,IF(AND(OR(I437="Frakørselsrampe",I437="Tilkørselsrampe"),Inddata!Y452&gt;0),Inddata!Y452,"Irrelevant"))</f>
        <v>Irrelevant</v>
      </c>
      <c r="Y437" s="4" t="str">
        <f>IF(AND(I437="Frakørselsrampe",Inddata!Z452=""),95,IF(AND(I437="Tilkørselsrampe",Inddata!Z452=""),45,IF(AND(OR(I437="Frakørselsrampe",I437="Tilkørselsrampe"),Inddata!Z452&gt;4,Inddata!Z452&lt;200),Inddata!Z452,"Irrelevant")))</f>
        <v>Irrelevant</v>
      </c>
      <c r="Z437" s="4" t="str">
        <f>IF(AND(OR(I437="Frakørselsrampe",I437="Tilkørselsrampe"),Inddata!AA452=""),"Lige",IF(AND(OR(I437="Frakørselsrampe",I437="Tilkørselsrampe"),Inddata!AA452&gt;10),Inddata!AA452,"Irrelevant"))</f>
        <v>Irrelevant</v>
      </c>
      <c r="AA437" s="4" t="str">
        <f>IF(X437="Irrelevant","Irrelevant",IF(AND(OR(I437="Frakørselsrampe",I437="Tilkørselsrampe"),OR(Inddata!AB452="",Inddata!AB452&gt;(G437*1000-X437))),G437*1000-X437,IF(AND(OR(I437="Frakørselsrampe",I437="Tilkørselsrampe"),Inddata!AB452&gt;0),Inddata!AB452,"Irrelevant")))</f>
        <v>Irrelevant</v>
      </c>
      <c r="AB437" s="4" t="str">
        <f>IF(AND(I437="Frakørselsrampe",Inddata!AC452=""),60,IF(AND(I437="Tilkørselsrampe",Inddata!AC452=""),80,IF(AND(OR(I437="Frakørselsrampe",I437="Tilkørselsrampe"),Inddata!AC452&gt;4,Inddata!AC452&lt;200),Inddata!AC452,"Irrelevant")))</f>
        <v>Irrelevant</v>
      </c>
      <c r="AC437" s="4" t="str">
        <f>IF(AND(OR(I437="Motorvejsstrækning",I437="Frakørselsflettestrækning",I437="Tilkørselsflettestrækning"),Inddata!AD452=""),"Nej",IF(OR(I437="Motorvejsstrækning",I437="Frakørselsflettestrækning",I437="Tilkørselsflettestrækning"),Inddata!AD452,"Irrelevant"))</f>
        <v>Irrelevant</v>
      </c>
      <c r="AD437" s="4" t="str">
        <f>IF(AND(OR(I437="Motorvejsstrækning",I437="Frakørselsflettestrækning",I437="Tilkørselsflettestrækning"),Inddata!AE452=""),"130 km/t",IF(OR(I437="Motorvejsstrækning",I437="Frakørselsflettestrækning",I437="Tilkørselsflettestrækning"),Inddata!AE452,"Irrelevant"))</f>
        <v>Irrelevant</v>
      </c>
      <c r="AE437" s="4" t="str">
        <f>IF(AND(I437="Tilkørselsflettestrækning",Inddata!AF452=""),"Nej",IF(I437="Tilkørselsflettestrækning",Inddata!AF452,"Irrelevant"))</f>
        <v>Irrelevant</v>
      </c>
      <c r="AF437" s="4" t="str">
        <f>IF(AND(AE437="Ja",Inddata!AG452&gt;0,Inddata!AG452&lt;1.00000001),Inddata!AG452,IF(OR(AE437="Nej",AE437="Ja"),0,"Irrelevant"))</f>
        <v>Irrelevant</v>
      </c>
    </row>
    <row r="438" spans="1:32" x14ac:dyDescent="0.25">
      <c r="A438" s="4" t="str">
        <f>IF(Inddata!A453="","",Inddata!A453)</f>
        <v/>
      </c>
      <c r="B438" s="4" t="str">
        <f>IF(Inddata!B453="","",Inddata!B453)</f>
        <v/>
      </c>
      <c r="C438" s="4" t="str">
        <f>IF(Inddata!C453="","",Inddata!C453)</f>
        <v/>
      </c>
      <c r="D438" s="4" t="str">
        <f>IF(Inddata!D453="","",Inddata!D453)</f>
        <v/>
      </c>
      <c r="E438" s="4" t="str">
        <f>IF(Inddata!E453="","",Inddata!E453)</f>
        <v/>
      </c>
      <c r="F438" s="4" t="str">
        <f>IF(Inddata!F453="","",Inddata!F453)</f>
        <v/>
      </c>
      <c r="G438" s="4">
        <f>IF(Inddata!G453="","",Inddata!G453)</f>
        <v>0</v>
      </c>
      <c r="H438" s="4" t="str">
        <f>IF(Inddata!H453&gt;0.5,Inddata!H453,"")</f>
        <v/>
      </c>
      <c r="I438" s="4" t="str">
        <f>IF(Inddata!I453="","",Inddata!I453)</f>
        <v/>
      </c>
      <c r="J438" s="4" t="str">
        <f>IF(AND(OR(I438="Motorvejsstrækning",I438="Frakørselsflettestrækning",I438="Tilkørselsflettestrækning"),Inddata!K453=""),2,IF(AND(OR(I438="Motorvejsstrækning",I438="Frakørselsflettestrækning",I438="Tilkørselsflettestrækning"),Inddata!K453&gt;0.5,Inddata!K453&lt;21),Inddata!K453,"Irrelevant"))</f>
        <v>Irrelevant</v>
      </c>
      <c r="K438" s="4" t="str">
        <f>IF(AND(OR(I438="Motorvejsstrækning",I438="Frakørselsflettestrækning",I438="Tilkørselsflettestrækning",I438="Frakørselsrampe",I438="Tilkørselsrampe"),Inddata!L453=""),3.5,IF(AND(OR(I438="Motorvejsstrækning",I438="Frakørselsflettestrækning",I438="Tilkørselsflettestrækning",I438="Frakørselsrampe",I438="Tilkørselsrampe"),Inddata!L453&gt;1.5,Inddata!L453&lt;11),Inddata!L453,"Irrelevant"))</f>
        <v>Irrelevant</v>
      </c>
      <c r="L438" s="4" t="str">
        <f>IF(AND(I438="Motorvejsstrækning",Inddata!M453=""),"Nej",IF(I438="Motorvejsstrækning",Inddata!M453,"Irrelevant"))</f>
        <v>Irrelevant</v>
      </c>
      <c r="M438" s="4" t="str">
        <f>IF(AND(L438="Ja",Inddata!N453&gt;0,Inddata!N453&lt;1.00000001),Inddata!N453,IF(OR(L438="Nej",L438="Ja"),0,"Irrelevant"))</f>
        <v>Irrelevant</v>
      </c>
      <c r="N438" s="4" t="str">
        <f>IF(AND(OR(I438="Motorvejsstrækning",I438="Frakørselsflettestrækning",I438="Tilkørselsflettestrækning"),Inddata!O453=""),3,IF(AND(OR(I438="Motorvejsstrækning",I438="Frakørselsflettestrækning",I438="Tilkørselsflettestrækning"),Inddata!O453&lt;11,Inddata!O453&gt;-0.00000001),Inddata!O453,"Irrelevant"))</f>
        <v>Irrelevant</v>
      </c>
      <c r="O438" s="4" t="str">
        <f>IF(AND(OR(I438="Motorvejsstrækning",I438="Frakørselsflettestrækning",I438="Tilkørselsflettestrækning",I438="Frakørselsrampe",I438="Tilkørselsrampe"),Inddata!P453=""),0.5,IF(AND(OR(I438="Motorvejsstrækning",I438="Frakørselsflettestrækning",I438="Tilkørselsflettestrækning",I438="Frakørselsrampe",I438="Tilkørselsrampe"),Inddata!P453&gt;-0.00000001,Inddata!P453&lt;11),Inddata!P453,"Irrelevant"))</f>
        <v>Irrelevant</v>
      </c>
      <c r="P438" s="4" t="str">
        <f>IF(AND(OR(I438="Motorvejsstrækning",I438="Frakørselsflettestrækning",I438="Tilkørselsflettestrækning"),Inddata!Q453=""),5,IF(AND(OR(I438="Motorvejsstrækning",I438="Frakørselsflettestrækning",I438="Tilkørselsflettestrækning"),Inddata!Q453&gt;-0.00000001,Inddata!Q453&lt;101),Inddata!Q453,"Irrelevant"))</f>
        <v>Irrelevant</v>
      </c>
      <c r="Q438" s="4" t="str">
        <f>IF(AND(OR(I438="Motorvejsstrækning",I438="Frakørselsflettestrækning",I438="Tilkørselsflettestrækning"),Inddata!R453=""),"Lige",IF(AND(OR(I438="Motorvejsstrækning",I438="Frakørselsflettestrækning",I438="Tilkørselsflettestrækning"),Inddata!R453&gt;10),Inddata!R453,"Irrelevant"))</f>
        <v>Irrelevant</v>
      </c>
      <c r="R438" s="4" t="str">
        <f>IF(Q438="Lige",0,IF(AND(OR(I438="Motorvejsstrækning",I438="Frakørselsflettestrækning",I438="Tilkørselsflettestrækning"),OR(Inddata!S453="",Inddata!S453&gt;(G438*1000))),G438*1000,IF(AND(OR(I438="Motorvejsstrækning",I438="Frakørselsflettestrækning",I438="Tilkørselsflettestrækning"),Inddata!S453&gt;0),Inddata!S453,"Irrelevant")))</f>
        <v>Irrelevant</v>
      </c>
      <c r="S438" s="4" t="str">
        <f>IF(AND(OR(I438="Motorvejsstrækning",I438="Frakørselsflettestrækning",I438="Tilkørselsflettestrækning"),Inddata!T453=""),"Lige",IF(AND(OR(I438="Motorvejsstrækning",I438="Frakørselsflettestrækning",I438="Tilkørselsflettestrækning"),Inddata!T453&gt;10),Inddata!T453,"Irrelevant"))</f>
        <v>Irrelevant</v>
      </c>
      <c r="T438" s="4" t="str">
        <f>IF(S438="Lige",0,IF(R438="Irrelevant","Irrelevant",IF(AND(OR(I438="Motorvejsstrækning",I438="Frakørselsflettestrækning",I438="Tilkørselsflettestrækning"),OR(Inddata!U453="",Inddata!U453&gt;(G438*1000-R438))),G438*1000-R438,IF(AND(OR(I438="Motorvejsstrækning",I438="Frakørselsflettestrækning",I438="Tilkørselsflettestrækning"),Inddata!U453&gt;0),Inddata!U453,"Irrelevant"))))</f>
        <v>Irrelevant</v>
      </c>
      <c r="U438" s="4" t="str">
        <f>IF(AND(OR(I438="Motorvejsstrækning",I438="Frakørselsflettestrækning",I438="Tilkørselsflettestrækning",I438="Frakørselsrampe",I438="Tilkørselsrampe"),Inddata!V453=""),"Nej",IF(OR(I438="Motorvejsstrækning",I438="Frakørselsflettestrækning",I438="Tilkørselsflettestrækning",I438="Frakørselsrampe",I438="Tilkørselsrampe"),Inddata!V453,"Irrelevant"))</f>
        <v>Irrelevant</v>
      </c>
      <c r="V438" s="4" t="str">
        <f>IF(W438="Lige",IF(AND(OR(I438="Frakørselsrampe",I438="Tilkørselsrampe"),Inddata!W453=""),"Lige ruderrampe",IF(OR(I438="Frakørselsrampe",I438="Tilkørselsrampe"),Inddata!W453,"Irrelevant")),"Irrelevant")</f>
        <v>Irrelevant</v>
      </c>
      <c r="W438" s="4" t="str">
        <f>IF(AND(OR(I438="Frakørselsrampe",I438="Tilkørselsrampe"),Inddata!X453=""),"Lige",IF(AND(OR(I438="Frakørselsrampe",I438="Tilkørselsrampe"),Inddata!X453&gt;10),Inddata!X453,"Irrelevant"))</f>
        <v>Irrelevant</v>
      </c>
      <c r="X438" s="4" t="str">
        <f>IF(AND(OR(I438="Frakørselsrampe",I438="Tilkørselsrampe"),OR(Inddata!Y453="",Inddata!Y453&gt;(G438*1000))),G438*1000,IF(AND(OR(I438="Frakørselsrampe",I438="Tilkørselsrampe"),Inddata!Y453&gt;0),Inddata!Y453,"Irrelevant"))</f>
        <v>Irrelevant</v>
      </c>
      <c r="Y438" s="4" t="str">
        <f>IF(AND(I438="Frakørselsrampe",Inddata!Z453=""),95,IF(AND(I438="Tilkørselsrampe",Inddata!Z453=""),45,IF(AND(OR(I438="Frakørselsrampe",I438="Tilkørselsrampe"),Inddata!Z453&gt;4,Inddata!Z453&lt;200),Inddata!Z453,"Irrelevant")))</f>
        <v>Irrelevant</v>
      </c>
      <c r="Z438" s="4" t="str">
        <f>IF(AND(OR(I438="Frakørselsrampe",I438="Tilkørselsrampe"),Inddata!AA453=""),"Lige",IF(AND(OR(I438="Frakørselsrampe",I438="Tilkørselsrampe"),Inddata!AA453&gt;10),Inddata!AA453,"Irrelevant"))</f>
        <v>Irrelevant</v>
      </c>
      <c r="AA438" s="4" t="str">
        <f>IF(X438="Irrelevant","Irrelevant",IF(AND(OR(I438="Frakørselsrampe",I438="Tilkørselsrampe"),OR(Inddata!AB453="",Inddata!AB453&gt;(G438*1000-X438))),G438*1000-X438,IF(AND(OR(I438="Frakørselsrampe",I438="Tilkørselsrampe"),Inddata!AB453&gt;0),Inddata!AB453,"Irrelevant")))</f>
        <v>Irrelevant</v>
      </c>
      <c r="AB438" s="4" t="str">
        <f>IF(AND(I438="Frakørselsrampe",Inddata!AC453=""),60,IF(AND(I438="Tilkørselsrampe",Inddata!AC453=""),80,IF(AND(OR(I438="Frakørselsrampe",I438="Tilkørselsrampe"),Inddata!AC453&gt;4,Inddata!AC453&lt;200),Inddata!AC453,"Irrelevant")))</f>
        <v>Irrelevant</v>
      </c>
      <c r="AC438" s="4" t="str">
        <f>IF(AND(OR(I438="Motorvejsstrækning",I438="Frakørselsflettestrækning",I438="Tilkørselsflettestrækning"),Inddata!AD453=""),"Nej",IF(OR(I438="Motorvejsstrækning",I438="Frakørselsflettestrækning",I438="Tilkørselsflettestrækning"),Inddata!AD453,"Irrelevant"))</f>
        <v>Irrelevant</v>
      </c>
      <c r="AD438" s="4" t="str">
        <f>IF(AND(OR(I438="Motorvejsstrækning",I438="Frakørselsflettestrækning",I438="Tilkørselsflettestrækning"),Inddata!AE453=""),"130 km/t",IF(OR(I438="Motorvejsstrækning",I438="Frakørselsflettestrækning",I438="Tilkørselsflettestrækning"),Inddata!AE453,"Irrelevant"))</f>
        <v>Irrelevant</v>
      </c>
      <c r="AE438" s="4" t="str">
        <f>IF(AND(I438="Tilkørselsflettestrækning",Inddata!AF453=""),"Nej",IF(I438="Tilkørselsflettestrækning",Inddata!AF453,"Irrelevant"))</f>
        <v>Irrelevant</v>
      </c>
      <c r="AF438" s="4" t="str">
        <f>IF(AND(AE438="Ja",Inddata!AG453&gt;0,Inddata!AG453&lt;1.00000001),Inddata!AG453,IF(OR(AE438="Nej",AE438="Ja"),0,"Irrelevant"))</f>
        <v>Irrelevant</v>
      </c>
    </row>
    <row r="439" spans="1:32" x14ac:dyDescent="0.25">
      <c r="A439" s="4" t="str">
        <f>IF(Inddata!A454="","",Inddata!A454)</f>
        <v/>
      </c>
      <c r="B439" s="4" t="str">
        <f>IF(Inddata!B454="","",Inddata!B454)</f>
        <v/>
      </c>
      <c r="C439" s="4" t="str">
        <f>IF(Inddata!C454="","",Inddata!C454)</f>
        <v/>
      </c>
      <c r="D439" s="4" t="str">
        <f>IF(Inddata!D454="","",Inddata!D454)</f>
        <v/>
      </c>
      <c r="E439" s="4" t="str">
        <f>IF(Inddata!E454="","",Inddata!E454)</f>
        <v/>
      </c>
      <c r="F439" s="4" t="str">
        <f>IF(Inddata!F454="","",Inddata!F454)</f>
        <v/>
      </c>
      <c r="G439" s="4">
        <f>IF(Inddata!G454="","",Inddata!G454)</f>
        <v>0</v>
      </c>
      <c r="H439" s="4" t="str">
        <f>IF(Inddata!H454&gt;0.5,Inddata!H454,"")</f>
        <v/>
      </c>
      <c r="I439" s="4" t="str">
        <f>IF(Inddata!I454="","",Inddata!I454)</f>
        <v/>
      </c>
      <c r="J439" s="4" t="str">
        <f>IF(AND(OR(I439="Motorvejsstrækning",I439="Frakørselsflettestrækning",I439="Tilkørselsflettestrækning"),Inddata!K454=""),2,IF(AND(OR(I439="Motorvejsstrækning",I439="Frakørselsflettestrækning",I439="Tilkørselsflettestrækning"),Inddata!K454&gt;0.5,Inddata!K454&lt;21),Inddata!K454,"Irrelevant"))</f>
        <v>Irrelevant</v>
      </c>
      <c r="K439" s="4" t="str">
        <f>IF(AND(OR(I439="Motorvejsstrækning",I439="Frakørselsflettestrækning",I439="Tilkørselsflettestrækning",I439="Frakørselsrampe",I439="Tilkørselsrampe"),Inddata!L454=""),3.5,IF(AND(OR(I439="Motorvejsstrækning",I439="Frakørselsflettestrækning",I439="Tilkørselsflettestrækning",I439="Frakørselsrampe",I439="Tilkørselsrampe"),Inddata!L454&gt;1.5,Inddata!L454&lt;11),Inddata!L454,"Irrelevant"))</f>
        <v>Irrelevant</v>
      </c>
      <c r="L439" s="4" t="str">
        <f>IF(AND(I439="Motorvejsstrækning",Inddata!M454=""),"Nej",IF(I439="Motorvejsstrækning",Inddata!M454,"Irrelevant"))</f>
        <v>Irrelevant</v>
      </c>
      <c r="M439" s="4" t="str">
        <f>IF(AND(L439="Ja",Inddata!N454&gt;0,Inddata!N454&lt;1.00000001),Inddata!N454,IF(OR(L439="Nej",L439="Ja"),0,"Irrelevant"))</f>
        <v>Irrelevant</v>
      </c>
      <c r="N439" s="4" t="str">
        <f>IF(AND(OR(I439="Motorvejsstrækning",I439="Frakørselsflettestrækning",I439="Tilkørselsflettestrækning"),Inddata!O454=""),3,IF(AND(OR(I439="Motorvejsstrækning",I439="Frakørselsflettestrækning",I439="Tilkørselsflettestrækning"),Inddata!O454&lt;11,Inddata!O454&gt;-0.00000001),Inddata!O454,"Irrelevant"))</f>
        <v>Irrelevant</v>
      </c>
      <c r="O439" s="4" t="str">
        <f>IF(AND(OR(I439="Motorvejsstrækning",I439="Frakørselsflettestrækning",I439="Tilkørselsflettestrækning",I439="Frakørselsrampe",I439="Tilkørselsrampe"),Inddata!P454=""),0.5,IF(AND(OR(I439="Motorvejsstrækning",I439="Frakørselsflettestrækning",I439="Tilkørselsflettestrækning",I439="Frakørselsrampe",I439="Tilkørselsrampe"),Inddata!P454&gt;-0.00000001,Inddata!P454&lt;11),Inddata!P454,"Irrelevant"))</f>
        <v>Irrelevant</v>
      </c>
      <c r="P439" s="4" t="str">
        <f>IF(AND(OR(I439="Motorvejsstrækning",I439="Frakørselsflettestrækning",I439="Tilkørselsflettestrækning"),Inddata!Q454=""),5,IF(AND(OR(I439="Motorvejsstrækning",I439="Frakørselsflettestrækning",I439="Tilkørselsflettestrækning"),Inddata!Q454&gt;-0.00000001,Inddata!Q454&lt;101),Inddata!Q454,"Irrelevant"))</f>
        <v>Irrelevant</v>
      </c>
      <c r="Q439" s="4" t="str">
        <f>IF(AND(OR(I439="Motorvejsstrækning",I439="Frakørselsflettestrækning",I439="Tilkørselsflettestrækning"),Inddata!R454=""),"Lige",IF(AND(OR(I439="Motorvejsstrækning",I439="Frakørselsflettestrækning",I439="Tilkørselsflettestrækning"),Inddata!R454&gt;10),Inddata!R454,"Irrelevant"))</f>
        <v>Irrelevant</v>
      </c>
      <c r="R439" s="4" t="str">
        <f>IF(Q439="Lige",0,IF(AND(OR(I439="Motorvejsstrækning",I439="Frakørselsflettestrækning",I439="Tilkørselsflettestrækning"),OR(Inddata!S454="",Inddata!S454&gt;(G439*1000))),G439*1000,IF(AND(OR(I439="Motorvejsstrækning",I439="Frakørselsflettestrækning",I439="Tilkørselsflettestrækning"),Inddata!S454&gt;0),Inddata!S454,"Irrelevant")))</f>
        <v>Irrelevant</v>
      </c>
      <c r="S439" s="4" t="str">
        <f>IF(AND(OR(I439="Motorvejsstrækning",I439="Frakørselsflettestrækning",I439="Tilkørselsflettestrækning"),Inddata!T454=""),"Lige",IF(AND(OR(I439="Motorvejsstrækning",I439="Frakørselsflettestrækning",I439="Tilkørselsflettestrækning"),Inddata!T454&gt;10),Inddata!T454,"Irrelevant"))</f>
        <v>Irrelevant</v>
      </c>
      <c r="T439" s="4" t="str">
        <f>IF(S439="Lige",0,IF(R439="Irrelevant","Irrelevant",IF(AND(OR(I439="Motorvejsstrækning",I439="Frakørselsflettestrækning",I439="Tilkørselsflettestrækning"),OR(Inddata!U454="",Inddata!U454&gt;(G439*1000-R439))),G439*1000-R439,IF(AND(OR(I439="Motorvejsstrækning",I439="Frakørselsflettestrækning",I439="Tilkørselsflettestrækning"),Inddata!U454&gt;0),Inddata!U454,"Irrelevant"))))</f>
        <v>Irrelevant</v>
      </c>
      <c r="U439" s="4" t="str">
        <f>IF(AND(OR(I439="Motorvejsstrækning",I439="Frakørselsflettestrækning",I439="Tilkørselsflettestrækning",I439="Frakørselsrampe",I439="Tilkørselsrampe"),Inddata!V454=""),"Nej",IF(OR(I439="Motorvejsstrækning",I439="Frakørselsflettestrækning",I439="Tilkørselsflettestrækning",I439="Frakørselsrampe",I439="Tilkørselsrampe"),Inddata!V454,"Irrelevant"))</f>
        <v>Irrelevant</v>
      </c>
      <c r="V439" s="4" t="str">
        <f>IF(W439="Lige",IF(AND(OR(I439="Frakørselsrampe",I439="Tilkørselsrampe"),Inddata!W454=""),"Lige ruderrampe",IF(OR(I439="Frakørselsrampe",I439="Tilkørselsrampe"),Inddata!W454,"Irrelevant")),"Irrelevant")</f>
        <v>Irrelevant</v>
      </c>
      <c r="W439" s="4" t="str">
        <f>IF(AND(OR(I439="Frakørselsrampe",I439="Tilkørselsrampe"),Inddata!X454=""),"Lige",IF(AND(OR(I439="Frakørselsrampe",I439="Tilkørselsrampe"),Inddata!X454&gt;10),Inddata!X454,"Irrelevant"))</f>
        <v>Irrelevant</v>
      </c>
      <c r="X439" s="4" t="str">
        <f>IF(AND(OR(I439="Frakørselsrampe",I439="Tilkørselsrampe"),OR(Inddata!Y454="",Inddata!Y454&gt;(G439*1000))),G439*1000,IF(AND(OR(I439="Frakørselsrampe",I439="Tilkørselsrampe"),Inddata!Y454&gt;0),Inddata!Y454,"Irrelevant"))</f>
        <v>Irrelevant</v>
      </c>
      <c r="Y439" s="4" t="str">
        <f>IF(AND(I439="Frakørselsrampe",Inddata!Z454=""),95,IF(AND(I439="Tilkørselsrampe",Inddata!Z454=""),45,IF(AND(OR(I439="Frakørselsrampe",I439="Tilkørselsrampe"),Inddata!Z454&gt;4,Inddata!Z454&lt;200),Inddata!Z454,"Irrelevant")))</f>
        <v>Irrelevant</v>
      </c>
      <c r="Z439" s="4" t="str">
        <f>IF(AND(OR(I439="Frakørselsrampe",I439="Tilkørselsrampe"),Inddata!AA454=""),"Lige",IF(AND(OR(I439="Frakørselsrampe",I439="Tilkørselsrampe"),Inddata!AA454&gt;10),Inddata!AA454,"Irrelevant"))</f>
        <v>Irrelevant</v>
      </c>
      <c r="AA439" s="4" t="str">
        <f>IF(X439="Irrelevant","Irrelevant",IF(AND(OR(I439="Frakørselsrampe",I439="Tilkørselsrampe"),OR(Inddata!AB454="",Inddata!AB454&gt;(G439*1000-X439))),G439*1000-X439,IF(AND(OR(I439="Frakørselsrampe",I439="Tilkørselsrampe"),Inddata!AB454&gt;0),Inddata!AB454,"Irrelevant")))</f>
        <v>Irrelevant</v>
      </c>
      <c r="AB439" s="4" t="str">
        <f>IF(AND(I439="Frakørselsrampe",Inddata!AC454=""),60,IF(AND(I439="Tilkørselsrampe",Inddata!AC454=""),80,IF(AND(OR(I439="Frakørselsrampe",I439="Tilkørselsrampe"),Inddata!AC454&gt;4,Inddata!AC454&lt;200),Inddata!AC454,"Irrelevant")))</f>
        <v>Irrelevant</v>
      </c>
      <c r="AC439" s="4" t="str">
        <f>IF(AND(OR(I439="Motorvejsstrækning",I439="Frakørselsflettestrækning",I439="Tilkørselsflettestrækning"),Inddata!AD454=""),"Nej",IF(OR(I439="Motorvejsstrækning",I439="Frakørselsflettestrækning",I439="Tilkørselsflettestrækning"),Inddata!AD454,"Irrelevant"))</f>
        <v>Irrelevant</v>
      </c>
      <c r="AD439" s="4" t="str">
        <f>IF(AND(OR(I439="Motorvejsstrækning",I439="Frakørselsflettestrækning",I439="Tilkørselsflettestrækning"),Inddata!AE454=""),"130 km/t",IF(OR(I439="Motorvejsstrækning",I439="Frakørselsflettestrækning",I439="Tilkørselsflettestrækning"),Inddata!AE454,"Irrelevant"))</f>
        <v>Irrelevant</v>
      </c>
      <c r="AE439" s="4" t="str">
        <f>IF(AND(I439="Tilkørselsflettestrækning",Inddata!AF454=""),"Nej",IF(I439="Tilkørselsflettestrækning",Inddata!AF454,"Irrelevant"))</f>
        <v>Irrelevant</v>
      </c>
      <c r="AF439" s="4" t="str">
        <f>IF(AND(AE439="Ja",Inddata!AG454&gt;0,Inddata!AG454&lt;1.00000001),Inddata!AG454,IF(OR(AE439="Nej",AE439="Ja"),0,"Irrelevant"))</f>
        <v>Irrelevant</v>
      </c>
    </row>
    <row r="440" spans="1:32" x14ac:dyDescent="0.25">
      <c r="A440" s="4" t="str">
        <f>IF(Inddata!A455="","",Inddata!A455)</f>
        <v/>
      </c>
      <c r="B440" s="4" t="str">
        <f>IF(Inddata!B455="","",Inddata!B455)</f>
        <v/>
      </c>
      <c r="C440" s="4" t="str">
        <f>IF(Inddata!C455="","",Inddata!C455)</f>
        <v/>
      </c>
      <c r="D440" s="4" t="str">
        <f>IF(Inddata!D455="","",Inddata!D455)</f>
        <v/>
      </c>
      <c r="E440" s="4" t="str">
        <f>IF(Inddata!E455="","",Inddata!E455)</f>
        <v/>
      </c>
      <c r="F440" s="4" t="str">
        <f>IF(Inddata!F455="","",Inddata!F455)</f>
        <v/>
      </c>
      <c r="G440" s="4">
        <f>IF(Inddata!G455="","",Inddata!G455)</f>
        <v>0</v>
      </c>
      <c r="H440" s="4" t="str">
        <f>IF(Inddata!H455&gt;0.5,Inddata!H455,"")</f>
        <v/>
      </c>
      <c r="I440" s="4" t="str">
        <f>IF(Inddata!I455="","",Inddata!I455)</f>
        <v/>
      </c>
      <c r="J440" s="4" t="str">
        <f>IF(AND(OR(I440="Motorvejsstrækning",I440="Frakørselsflettestrækning",I440="Tilkørselsflettestrækning"),Inddata!K455=""),2,IF(AND(OR(I440="Motorvejsstrækning",I440="Frakørselsflettestrækning",I440="Tilkørselsflettestrækning"),Inddata!K455&gt;0.5,Inddata!K455&lt;21),Inddata!K455,"Irrelevant"))</f>
        <v>Irrelevant</v>
      </c>
      <c r="K440" s="4" t="str">
        <f>IF(AND(OR(I440="Motorvejsstrækning",I440="Frakørselsflettestrækning",I440="Tilkørselsflettestrækning",I440="Frakørselsrampe",I440="Tilkørselsrampe"),Inddata!L455=""),3.5,IF(AND(OR(I440="Motorvejsstrækning",I440="Frakørselsflettestrækning",I440="Tilkørselsflettestrækning",I440="Frakørselsrampe",I440="Tilkørselsrampe"),Inddata!L455&gt;1.5,Inddata!L455&lt;11),Inddata!L455,"Irrelevant"))</f>
        <v>Irrelevant</v>
      </c>
      <c r="L440" s="4" t="str">
        <f>IF(AND(I440="Motorvejsstrækning",Inddata!M455=""),"Nej",IF(I440="Motorvejsstrækning",Inddata!M455,"Irrelevant"))</f>
        <v>Irrelevant</v>
      </c>
      <c r="M440" s="4" t="str">
        <f>IF(AND(L440="Ja",Inddata!N455&gt;0,Inddata!N455&lt;1.00000001),Inddata!N455,IF(OR(L440="Nej",L440="Ja"),0,"Irrelevant"))</f>
        <v>Irrelevant</v>
      </c>
      <c r="N440" s="4" t="str">
        <f>IF(AND(OR(I440="Motorvejsstrækning",I440="Frakørselsflettestrækning",I440="Tilkørselsflettestrækning"),Inddata!O455=""),3,IF(AND(OR(I440="Motorvejsstrækning",I440="Frakørselsflettestrækning",I440="Tilkørselsflettestrækning"),Inddata!O455&lt;11,Inddata!O455&gt;-0.00000001),Inddata!O455,"Irrelevant"))</f>
        <v>Irrelevant</v>
      </c>
      <c r="O440" s="4" t="str">
        <f>IF(AND(OR(I440="Motorvejsstrækning",I440="Frakørselsflettestrækning",I440="Tilkørselsflettestrækning",I440="Frakørselsrampe",I440="Tilkørselsrampe"),Inddata!P455=""),0.5,IF(AND(OR(I440="Motorvejsstrækning",I440="Frakørselsflettestrækning",I440="Tilkørselsflettestrækning",I440="Frakørselsrampe",I440="Tilkørselsrampe"),Inddata!P455&gt;-0.00000001,Inddata!P455&lt;11),Inddata!P455,"Irrelevant"))</f>
        <v>Irrelevant</v>
      </c>
      <c r="P440" s="4" t="str">
        <f>IF(AND(OR(I440="Motorvejsstrækning",I440="Frakørselsflettestrækning",I440="Tilkørselsflettestrækning"),Inddata!Q455=""),5,IF(AND(OR(I440="Motorvejsstrækning",I440="Frakørselsflettestrækning",I440="Tilkørselsflettestrækning"),Inddata!Q455&gt;-0.00000001,Inddata!Q455&lt;101),Inddata!Q455,"Irrelevant"))</f>
        <v>Irrelevant</v>
      </c>
      <c r="Q440" s="4" t="str">
        <f>IF(AND(OR(I440="Motorvejsstrækning",I440="Frakørselsflettestrækning",I440="Tilkørselsflettestrækning"),Inddata!R455=""),"Lige",IF(AND(OR(I440="Motorvejsstrækning",I440="Frakørselsflettestrækning",I440="Tilkørselsflettestrækning"),Inddata!R455&gt;10),Inddata!R455,"Irrelevant"))</f>
        <v>Irrelevant</v>
      </c>
      <c r="R440" s="4" t="str">
        <f>IF(Q440="Lige",0,IF(AND(OR(I440="Motorvejsstrækning",I440="Frakørselsflettestrækning",I440="Tilkørselsflettestrækning"),OR(Inddata!S455="",Inddata!S455&gt;(G440*1000))),G440*1000,IF(AND(OR(I440="Motorvejsstrækning",I440="Frakørselsflettestrækning",I440="Tilkørselsflettestrækning"),Inddata!S455&gt;0),Inddata!S455,"Irrelevant")))</f>
        <v>Irrelevant</v>
      </c>
      <c r="S440" s="4" t="str">
        <f>IF(AND(OR(I440="Motorvejsstrækning",I440="Frakørselsflettestrækning",I440="Tilkørselsflettestrækning"),Inddata!T455=""),"Lige",IF(AND(OR(I440="Motorvejsstrækning",I440="Frakørselsflettestrækning",I440="Tilkørselsflettestrækning"),Inddata!T455&gt;10),Inddata!T455,"Irrelevant"))</f>
        <v>Irrelevant</v>
      </c>
      <c r="T440" s="4" t="str">
        <f>IF(S440="Lige",0,IF(R440="Irrelevant","Irrelevant",IF(AND(OR(I440="Motorvejsstrækning",I440="Frakørselsflettestrækning",I440="Tilkørselsflettestrækning"),OR(Inddata!U455="",Inddata!U455&gt;(G440*1000-R440))),G440*1000-R440,IF(AND(OR(I440="Motorvejsstrækning",I440="Frakørselsflettestrækning",I440="Tilkørselsflettestrækning"),Inddata!U455&gt;0),Inddata!U455,"Irrelevant"))))</f>
        <v>Irrelevant</v>
      </c>
      <c r="U440" s="4" t="str">
        <f>IF(AND(OR(I440="Motorvejsstrækning",I440="Frakørselsflettestrækning",I440="Tilkørselsflettestrækning",I440="Frakørselsrampe",I440="Tilkørselsrampe"),Inddata!V455=""),"Nej",IF(OR(I440="Motorvejsstrækning",I440="Frakørselsflettestrækning",I440="Tilkørselsflettestrækning",I440="Frakørselsrampe",I440="Tilkørselsrampe"),Inddata!V455,"Irrelevant"))</f>
        <v>Irrelevant</v>
      </c>
      <c r="V440" s="4" t="str">
        <f>IF(W440="Lige",IF(AND(OR(I440="Frakørselsrampe",I440="Tilkørselsrampe"),Inddata!W455=""),"Lige ruderrampe",IF(OR(I440="Frakørselsrampe",I440="Tilkørselsrampe"),Inddata!W455,"Irrelevant")),"Irrelevant")</f>
        <v>Irrelevant</v>
      </c>
      <c r="W440" s="4" t="str">
        <f>IF(AND(OR(I440="Frakørselsrampe",I440="Tilkørselsrampe"),Inddata!X455=""),"Lige",IF(AND(OR(I440="Frakørselsrampe",I440="Tilkørselsrampe"),Inddata!X455&gt;10),Inddata!X455,"Irrelevant"))</f>
        <v>Irrelevant</v>
      </c>
      <c r="X440" s="4" t="str">
        <f>IF(AND(OR(I440="Frakørselsrampe",I440="Tilkørselsrampe"),OR(Inddata!Y455="",Inddata!Y455&gt;(G440*1000))),G440*1000,IF(AND(OR(I440="Frakørselsrampe",I440="Tilkørselsrampe"),Inddata!Y455&gt;0),Inddata!Y455,"Irrelevant"))</f>
        <v>Irrelevant</v>
      </c>
      <c r="Y440" s="4" t="str">
        <f>IF(AND(I440="Frakørselsrampe",Inddata!Z455=""),95,IF(AND(I440="Tilkørselsrampe",Inddata!Z455=""),45,IF(AND(OR(I440="Frakørselsrampe",I440="Tilkørselsrampe"),Inddata!Z455&gt;4,Inddata!Z455&lt;200),Inddata!Z455,"Irrelevant")))</f>
        <v>Irrelevant</v>
      </c>
      <c r="Z440" s="4" t="str">
        <f>IF(AND(OR(I440="Frakørselsrampe",I440="Tilkørselsrampe"),Inddata!AA455=""),"Lige",IF(AND(OR(I440="Frakørselsrampe",I440="Tilkørselsrampe"),Inddata!AA455&gt;10),Inddata!AA455,"Irrelevant"))</f>
        <v>Irrelevant</v>
      </c>
      <c r="AA440" s="4" t="str">
        <f>IF(X440="Irrelevant","Irrelevant",IF(AND(OR(I440="Frakørselsrampe",I440="Tilkørselsrampe"),OR(Inddata!AB455="",Inddata!AB455&gt;(G440*1000-X440))),G440*1000-X440,IF(AND(OR(I440="Frakørselsrampe",I440="Tilkørselsrampe"),Inddata!AB455&gt;0),Inddata!AB455,"Irrelevant")))</f>
        <v>Irrelevant</v>
      </c>
      <c r="AB440" s="4" t="str">
        <f>IF(AND(I440="Frakørselsrampe",Inddata!AC455=""),60,IF(AND(I440="Tilkørselsrampe",Inddata!AC455=""),80,IF(AND(OR(I440="Frakørselsrampe",I440="Tilkørselsrampe"),Inddata!AC455&gt;4,Inddata!AC455&lt;200),Inddata!AC455,"Irrelevant")))</f>
        <v>Irrelevant</v>
      </c>
      <c r="AC440" s="4" t="str">
        <f>IF(AND(OR(I440="Motorvejsstrækning",I440="Frakørselsflettestrækning",I440="Tilkørselsflettestrækning"),Inddata!AD455=""),"Nej",IF(OR(I440="Motorvejsstrækning",I440="Frakørselsflettestrækning",I440="Tilkørselsflettestrækning"),Inddata!AD455,"Irrelevant"))</f>
        <v>Irrelevant</v>
      </c>
      <c r="AD440" s="4" t="str">
        <f>IF(AND(OR(I440="Motorvejsstrækning",I440="Frakørselsflettestrækning",I440="Tilkørselsflettestrækning"),Inddata!AE455=""),"130 km/t",IF(OR(I440="Motorvejsstrækning",I440="Frakørselsflettestrækning",I440="Tilkørselsflettestrækning"),Inddata!AE455,"Irrelevant"))</f>
        <v>Irrelevant</v>
      </c>
      <c r="AE440" s="4" t="str">
        <f>IF(AND(I440="Tilkørselsflettestrækning",Inddata!AF455=""),"Nej",IF(I440="Tilkørselsflettestrækning",Inddata!AF455,"Irrelevant"))</f>
        <v>Irrelevant</v>
      </c>
      <c r="AF440" s="4" t="str">
        <f>IF(AND(AE440="Ja",Inddata!AG455&gt;0,Inddata!AG455&lt;1.00000001),Inddata!AG455,IF(OR(AE440="Nej",AE440="Ja"),0,"Irrelevant"))</f>
        <v>Irrelevant</v>
      </c>
    </row>
    <row r="441" spans="1:32" x14ac:dyDescent="0.25">
      <c r="A441" s="4" t="str">
        <f>IF(Inddata!A456="","",Inddata!A456)</f>
        <v/>
      </c>
      <c r="B441" s="4" t="str">
        <f>IF(Inddata!B456="","",Inddata!B456)</f>
        <v/>
      </c>
      <c r="C441" s="4" t="str">
        <f>IF(Inddata!C456="","",Inddata!C456)</f>
        <v/>
      </c>
      <c r="D441" s="4" t="str">
        <f>IF(Inddata!D456="","",Inddata!D456)</f>
        <v/>
      </c>
      <c r="E441" s="4" t="str">
        <f>IF(Inddata!E456="","",Inddata!E456)</f>
        <v/>
      </c>
      <c r="F441" s="4" t="str">
        <f>IF(Inddata!F456="","",Inddata!F456)</f>
        <v/>
      </c>
      <c r="G441" s="4">
        <f>IF(Inddata!G456="","",Inddata!G456)</f>
        <v>0</v>
      </c>
      <c r="H441" s="4" t="str">
        <f>IF(Inddata!H456&gt;0.5,Inddata!H456,"")</f>
        <v/>
      </c>
      <c r="I441" s="4" t="str">
        <f>IF(Inddata!I456="","",Inddata!I456)</f>
        <v/>
      </c>
      <c r="J441" s="4" t="str">
        <f>IF(AND(OR(I441="Motorvejsstrækning",I441="Frakørselsflettestrækning",I441="Tilkørselsflettestrækning"),Inddata!K456=""),2,IF(AND(OR(I441="Motorvejsstrækning",I441="Frakørselsflettestrækning",I441="Tilkørselsflettestrækning"),Inddata!K456&gt;0.5,Inddata!K456&lt;21),Inddata!K456,"Irrelevant"))</f>
        <v>Irrelevant</v>
      </c>
      <c r="K441" s="4" t="str">
        <f>IF(AND(OR(I441="Motorvejsstrækning",I441="Frakørselsflettestrækning",I441="Tilkørselsflettestrækning",I441="Frakørselsrampe",I441="Tilkørselsrampe"),Inddata!L456=""),3.5,IF(AND(OR(I441="Motorvejsstrækning",I441="Frakørselsflettestrækning",I441="Tilkørselsflettestrækning",I441="Frakørselsrampe",I441="Tilkørselsrampe"),Inddata!L456&gt;1.5,Inddata!L456&lt;11),Inddata!L456,"Irrelevant"))</f>
        <v>Irrelevant</v>
      </c>
      <c r="L441" s="4" t="str">
        <f>IF(AND(I441="Motorvejsstrækning",Inddata!M456=""),"Nej",IF(I441="Motorvejsstrækning",Inddata!M456,"Irrelevant"))</f>
        <v>Irrelevant</v>
      </c>
      <c r="M441" s="4" t="str">
        <f>IF(AND(L441="Ja",Inddata!N456&gt;0,Inddata!N456&lt;1.00000001),Inddata!N456,IF(OR(L441="Nej",L441="Ja"),0,"Irrelevant"))</f>
        <v>Irrelevant</v>
      </c>
      <c r="N441" s="4" t="str">
        <f>IF(AND(OR(I441="Motorvejsstrækning",I441="Frakørselsflettestrækning",I441="Tilkørselsflettestrækning"),Inddata!O456=""),3,IF(AND(OR(I441="Motorvejsstrækning",I441="Frakørselsflettestrækning",I441="Tilkørselsflettestrækning"),Inddata!O456&lt;11,Inddata!O456&gt;-0.00000001),Inddata!O456,"Irrelevant"))</f>
        <v>Irrelevant</v>
      </c>
      <c r="O441" s="4" t="str">
        <f>IF(AND(OR(I441="Motorvejsstrækning",I441="Frakørselsflettestrækning",I441="Tilkørselsflettestrækning",I441="Frakørselsrampe",I441="Tilkørselsrampe"),Inddata!P456=""),0.5,IF(AND(OR(I441="Motorvejsstrækning",I441="Frakørselsflettestrækning",I441="Tilkørselsflettestrækning",I441="Frakørselsrampe",I441="Tilkørselsrampe"),Inddata!P456&gt;-0.00000001,Inddata!P456&lt;11),Inddata!P456,"Irrelevant"))</f>
        <v>Irrelevant</v>
      </c>
      <c r="P441" s="4" t="str">
        <f>IF(AND(OR(I441="Motorvejsstrækning",I441="Frakørselsflettestrækning",I441="Tilkørselsflettestrækning"),Inddata!Q456=""),5,IF(AND(OR(I441="Motorvejsstrækning",I441="Frakørselsflettestrækning",I441="Tilkørselsflettestrækning"),Inddata!Q456&gt;-0.00000001,Inddata!Q456&lt;101),Inddata!Q456,"Irrelevant"))</f>
        <v>Irrelevant</v>
      </c>
      <c r="Q441" s="4" t="str">
        <f>IF(AND(OR(I441="Motorvejsstrækning",I441="Frakørselsflettestrækning",I441="Tilkørselsflettestrækning"),Inddata!R456=""),"Lige",IF(AND(OR(I441="Motorvejsstrækning",I441="Frakørselsflettestrækning",I441="Tilkørselsflettestrækning"),Inddata!R456&gt;10),Inddata!R456,"Irrelevant"))</f>
        <v>Irrelevant</v>
      </c>
      <c r="R441" s="4" t="str">
        <f>IF(Q441="Lige",0,IF(AND(OR(I441="Motorvejsstrækning",I441="Frakørselsflettestrækning",I441="Tilkørselsflettestrækning"),OR(Inddata!S456="",Inddata!S456&gt;(G441*1000))),G441*1000,IF(AND(OR(I441="Motorvejsstrækning",I441="Frakørselsflettestrækning",I441="Tilkørselsflettestrækning"),Inddata!S456&gt;0),Inddata!S456,"Irrelevant")))</f>
        <v>Irrelevant</v>
      </c>
      <c r="S441" s="4" t="str">
        <f>IF(AND(OR(I441="Motorvejsstrækning",I441="Frakørselsflettestrækning",I441="Tilkørselsflettestrækning"),Inddata!T456=""),"Lige",IF(AND(OR(I441="Motorvejsstrækning",I441="Frakørselsflettestrækning",I441="Tilkørselsflettestrækning"),Inddata!T456&gt;10),Inddata!T456,"Irrelevant"))</f>
        <v>Irrelevant</v>
      </c>
      <c r="T441" s="4" t="str">
        <f>IF(S441="Lige",0,IF(R441="Irrelevant","Irrelevant",IF(AND(OR(I441="Motorvejsstrækning",I441="Frakørselsflettestrækning",I441="Tilkørselsflettestrækning"),OR(Inddata!U456="",Inddata!U456&gt;(G441*1000-R441))),G441*1000-R441,IF(AND(OR(I441="Motorvejsstrækning",I441="Frakørselsflettestrækning",I441="Tilkørselsflettestrækning"),Inddata!U456&gt;0),Inddata!U456,"Irrelevant"))))</f>
        <v>Irrelevant</v>
      </c>
      <c r="U441" s="4" t="str">
        <f>IF(AND(OR(I441="Motorvejsstrækning",I441="Frakørselsflettestrækning",I441="Tilkørselsflettestrækning",I441="Frakørselsrampe",I441="Tilkørselsrampe"),Inddata!V456=""),"Nej",IF(OR(I441="Motorvejsstrækning",I441="Frakørselsflettestrækning",I441="Tilkørselsflettestrækning",I441="Frakørselsrampe",I441="Tilkørselsrampe"),Inddata!V456,"Irrelevant"))</f>
        <v>Irrelevant</v>
      </c>
      <c r="V441" s="4" t="str">
        <f>IF(W441="Lige",IF(AND(OR(I441="Frakørselsrampe",I441="Tilkørselsrampe"),Inddata!W456=""),"Lige ruderrampe",IF(OR(I441="Frakørselsrampe",I441="Tilkørselsrampe"),Inddata!W456,"Irrelevant")),"Irrelevant")</f>
        <v>Irrelevant</v>
      </c>
      <c r="W441" s="4" t="str">
        <f>IF(AND(OR(I441="Frakørselsrampe",I441="Tilkørselsrampe"),Inddata!X456=""),"Lige",IF(AND(OR(I441="Frakørselsrampe",I441="Tilkørselsrampe"),Inddata!X456&gt;10),Inddata!X456,"Irrelevant"))</f>
        <v>Irrelevant</v>
      </c>
      <c r="X441" s="4" t="str">
        <f>IF(AND(OR(I441="Frakørselsrampe",I441="Tilkørselsrampe"),OR(Inddata!Y456="",Inddata!Y456&gt;(G441*1000))),G441*1000,IF(AND(OR(I441="Frakørselsrampe",I441="Tilkørselsrampe"),Inddata!Y456&gt;0),Inddata!Y456,"Irrelevant"))</f>
        <v>Irrelevant</v>
      </c>
      <c r="Y441" s="4" t="str">
        <f>IF(AND(I441="Frakørselsrampe",Inddata!Z456=""),95,IF(AND(I441="Tilkørselsrampe",Inddata!Z456=""),45,IF(AND(OR(I441="Frakørselsrampe",I441="Tilkørselsrampe"),Inddata!Z456&gt;4,Inddata!Z456&lt;200),Inddata!Z456,"Irrelevant")))</f>
        <v>Irrelevant</v>
      </c>
      <c r="Z441" s="4" t="str">
        <f>IF(AND(OR(I441="Frakørselsrampe",I441="Tilkørselsrampe"),Inddata!AA456=""),"Lige",IF(AND(OR(I441="Frakørselsrampe",I441="Tilkørselsrampe"),Inddata!AA456&gt;10),Inddata!AA456,"Irrelevant"))</f>
        <v>Irrelevant</v>
      </c>
      <c r="AA441" s="4" t="str">
        <f>IF(X441="Irrelevant","Irrelevant",IF(AND(OR(I441="Frakørselsrampe",I441="Tilkørselsrampe"),OR(Inddata!AB456="",Inddata!AB456&gt;(G441*1000-X441))),G441*1000-X441,IF(AND(OR(I441="Frakørselsrampe",I441="Tilkørselsrampe"),Inddata!AB456&gt;0),Inddata!AB456,"Irrelevant")))</f>
        <v>Irrelevant</v>
      </c>
      <c r="AB441" s="4" t="str">
        <f>IF(AND(I441="Frakørselsrampe",Inddata!AC456=""),60,IF(AND(I441="Tilkørselsrampe",Inddata!AC456=""),80,IF(AND(OR(I441="Frakørselsrampe",I441="Tilkørselsrampe"),Inddata!AC456&gt;4,Inddata!AC456&lt;200),Inddata!AC456,"Irrelevant")))</f>
        <v>Irrelevant</v>
      </c>
      <c r="AC441" s="4" t="str">
        <f>IF(AND(OR(I441="Motorvejsstrækning",I441="Frakørselsflettestrækning",I441="Tilkørselsflettestrækning"),Inddata!AD456=""),"Nej",IF(OR(I441="Motorvejsstrækning",I441="Frakørselsflettestrækning",I441="Tilkørselsflettestrækning"),Inddata!AD456,"Irrelevant"))</f>
        <v>Irrelevant</v>
      </c>
      <c r="AD441" s="4" t="str">
        <f>IF(AND(OR(I441="Motorvejsstrækning",I441="Frakørselsflettestrækning",I441="Tilkørselsflettestrækning"),Inddata!AE456=""),"130 km/t",IF(OR(I441="Motorvejsstrækning",I441="Frakørselsflettestrækning",I441="Tilkørselsflettestrækning"),Inddata!AE456,"Irrelevant"))</f>
        <v>Irrelevant</v>
      </c>
      <c r="AE441" s="4" t="str">
        <f>IF(AND(I441="Tilkørselsflettestrækning",Inddata!AF456=""),"Nej",IF(I441="Tilkørselsflettestrækning",Inddata!AF456,"Irrelevant"))</f>
        <v>Irrelevant</v>
      </c>
      <c r="AF441" s="4" t="str">
        <f>IF(AND(AE441="Ja",Inddata!AG456&gt;0,Inddata!AG456&lt;1.00000001),Inddata!AG456,IF(OR(AE441="Nej",AE441="Ja"),0,"Irrelevant"))</f>
        <v>Irrelevant</v>
      </c>
    </row>
    <row r="442" spans="1:32" x14ac:dyDescent="0.25">
      <c r="A442" s="4" t="str">
        <f>IF(Inddata!A457="","",Inddata!A457)</f>
        <v/>
      </c>
      <c r="B442" s="4" t="str">
        <f>IF(Inddata!B457="","",Inddata!B457)</f>
        <v/>
      </c>
      <c r="C442" s="4" t="str">
        <f>IF(Inddata!C457="","",Inddata!C457)</f>
        <v/>
      </c>
      <c r="D442" s="4" t="str">
        <f>IF(Inddata!D457="","",Inddata!D457)</f>
        <v/>
      </c>
      <c r="E442" s="4" t="str">
        <f>IF(Inddata!E457="","",Inddata!E457)</f>
        <v/>
      </c>
      <c r="F442" s="4" t="str">
        <f>IF(Inddata!F457="","",Inddata!F457)</f>
        <v/>
      </c>
      <c r="G442" s="4">
        <f>IF(Inddata!G457="","",Inddata!G457)</f>
        <v>0</v>
      </c>
      <c r="H442" s="4" t="str">
        <f>IF(Inddata!H457&gt;0.5,Inddata!H457,"")</f>
        <v/>
      </c>
      <c r="I442" s="4" t="str">
        <f>IF(Inddata!I457="","",Inddata!I457)</f>
        <v/>
      </c>
      <c r="J442" s="4" t="str">
        <f>IF(AND(OR(I442="Motorvejsstrækning",I442="Frakørselsflettestrækning",I442="Tilkørselsflettestrækning"),Inddata!K457=""),2,IF(AND(OR(I442="Motorvejsstrækning",I442="Frakørselsflettestrækning",I442="Tilkørselsflettestrækning"),Inddata!K457&gt;0.5,Inddata!K457&lt;21),Inddata!K457,"Irrelevant"))</f>
        <v>Irrelevant</v>
      </c>
      <c r="K442" s="4" t="str">
        <f>IF(AND(OR(I442="Motorvejsstrækning",I442="Frakørselsflettestrækning",I442="Tilkørselsflettestrækning",I442="Frakørselsrampe",I442="Tilkørselsrampe"),Inddata!L457=""),3.5,IF(AND(OR(I442="Motorvejsstrækning",I442="Frakørselsflettestrækning",I442="Tilkørselsflettestrækning",I442="Frakørselsrampe",I442="Tilkørselsrampe"),Inddata!L457&gt;1.5,Inddata!L457&lt;11),Inddata!L457,"Irrelevant"))</f>
        <v>Irrelevant</v>
      </c>
      <c r="L442" s="4" t="str">
        <f>IF(AND(I442="Motorvejsstrækning",Inddata!M457=""),"Nej",IF(I442="Motorvejsstrækning",Inddata!M457,"Irrelevant"))</f>
        <v>Irrelevant</v>
      </c>
      <c r="M442" s="4" t="str">
        <f>IF(AND(L442="Ja",Inddata!N457&gt;0,Inddata!N457&lt;1.00000001),Inddata!N457,IF(OR(L442="Nej",L442="Ja"),0,"Irrelevant"))</f>
        <v>Irrelevant</v>
      </c>
      <c r="N442" s="4" t="str">
        <f>IF(AND(OR(I442="Motorvejsstrækning",I442="Frakørselsflettestrækning",I442="Tilkørselsflettestrækning"),Inddata!O457=""),3,IF(AND(OR(I442="Motorvejsstrækning",I442="Frakørselsflettestrækning",I442="Tilkørselsflettestrækning"),Inddata!O457&lt;11,Inddata!O457&gt;-0.00000001),Inddata!O457,"Irrelevant"))</f>
        <v>Irrelevant</v>
      </c>
      <c r="O442" s="4" t="str">
        <f>IF(AND(OR(I442="Motorvejsstrækning",I442="Frakørselsflettestrækning",I442="Tilkørselsflettestrækning",I442="Frakørselsrampe",I442="Tilkørselsrampe"),Inddata!P457=""),0.5,IF(AND(OR(I442="Motorvejsstrækning",I442="Frakørselsflettestrækning",I442="Tilkørselsflettestrækning",I442="Frakørselsrampe",I442="Tilkørselsrampe"),Inddata!P457&gt;-0.00000001,Inddata!P457&lt;11),Inddata!P457,"Irrelevant"))</f>
        <v>Irrelevant</v>
      </c>
      <c r="P442" s="4" t="str">
        <f>IF(AND(OR(I442="Motorvejsstrækning",I442="Frakørselsflettestrækning",I442="Tilkørselsflettestrækning"),Inddata!Q457=""),5,IF(AND(OR(I442="Motorvejsstrækning",I442="Frakørselsflettestrækning",I442="Tilkørselsflettestrækning"),Inddata!Q457&gt;-0.00000001,Inddata!Q457&lt;101),Inddata!Q457,"Irrelevant"))</f>
        <v>Irrelevant</v>
      </c>
      <c r="Q442" s="4" t="str">
        <f>IF(AND(OR(I442="Motorvejsstrækning",I442="Frakørselsflettestrækning",I442="Tilkørselsflettestrækning"),Inddata!R457=""),"Lige",IF(AND(OR(I442="Motorvejsstrækning",I442="Frakørselsflettestrækning",I442="Tilkørselsflettestrækning"),Inddata!R457&gt;10),Inddata!R457,"Irrelevant"))</f>
        <v>Irrelevant</v>
      </c>
      <c r="R442" s="4" t="str">
        <f>IF(Q442="Lige",0,IF(AND(OR(I442="Motorvejsstrækning",I442="Frakørselsflettestrækning",I442="Tilkørselsflettestrækning"),OR(Inddata!S457="",Inddata!S457&gt;(G442*1000))),G442*1000,IF(AND(OR(I442="Motorvejsstrækning",I442="Frakørselsflettestrækning",I442="Tilkørselsflettestrækning"),Inddata!S457&gt;0),Inddata!S457,"Irrelevant")))</f>
        <v>Irrelevant</v>
      </c>
      <c r="S442" s="4" t="str">
        <f>IF(AND(OR(I442="Motorvejsstrækning",I442="Frakørselsflettestrækning",I442="Tilkørselsflettestrækning"),Inddata!T457=""),"Lige",IF(AND(OR(I442="Motorvejsstrækning",I442="Frakørselsflettestrækning",I442="Tilkørselsflettestrækning"),Inddata!T457&gt;10),Inddata!T457,"Irrelevant"))</f>
        <v>Irrelevant</v>
      </c>
      <c r="T442" s="4" t="str">
        <f>IF(S442="Lige",0,IF(R442="Irrelevant","Irrelevant",IF(AND(OR(I442="Motorvejsstrækning",I442="Frakørselsflettestrækning",I442="Tilkørselsflettestrækning"),OR(Inddata!U457="",Inddata!U457&gt;(G442*1000-R442))),G442*1000-R442,IF(AND(OR(I442="Motorvejsstrækning",I442="Frakørselsflettestrækning",I442="Tilkørselsflettestrækning"),Inddata!U457&gt;0),Inddata!U457,"Irrelevant"))))</f>
        <v>Irrelevant</v>
      </c>
      <c r="U442" s="4" t="str">
        <f>IF(AND(OR(I442="Motorvejsstrækning",I442="Frakørselsflettestrækning",I442="Tilkørselsflettestrækning",I442="Frakørselsrampe",I442="Tilkørselsrampe"),Inddata!V457=""),"Nej",IF(OR(I442="Motorvejsstrækning",I442="Frakørselsflettestrækning",I442="Tilkørselsflettestrækning",I442="Frakørselsrampe",I442="Tilkørselsrampe"),Inddata!V457,"Irrelevant"))</f>
        <v>Irrelevant</v>
      </c>
      <c r="V442" s="4" t="str">
        <f>IF(W442="Lige",IF(AND(OR(I442="Frakørselsrampe",I442="Tilkørselsrampe"),Inddata!W457=""),"Lige ruderrampe",IF(OR(I442="Frakørselsrampe",I442="Tilkørselsrampe"),Inddata!W457,"Irrelevant")),"Irrelevant")</f>
        <v>Irrelevant</v>
      </c>
      <c r="W442" s="4" t="str">
        <f>IF(AND(OR(I442="Frakørselsrampe",I442="Tilkørselsrampe"),Inddata!X457=""),"Lige",IF(AND(OR(I442="Frakørselsrampe",I442="Tilkørselsrampe"),Inddata!X457&gt;10),Inddata!X457,"Irrelevant"))</f>
        <v>Irrelevant</v>
      </c>
      <c r="X442" s="4" t="str">
        <f>IF(AND(OR(I442="Frakørselsrampe",I442="Tilkørselsrampe"),OR(Inddata!Y457="",Inddata!Y457&gt;(G442*1000))),G442*1000,IF(AND(OR(I442="Frakørselsrampe",I442="Tilkørselsrampe"),Inddata!Y457&gt;0),Inddata!Y457,"Irrelevant"))</f>
        <v>Irrelevant</v>
      </c>
      <c r="Y442" s="4" t="str">
        <f>IF(AND(I442="Frakørselsrampe",Inddata!Z457=""),95,IF(AND(I442="Tilkørselsrampe",Inddata!Z457=""),45,IF(AND(OR(I442="Frakørselsrampe",I442="Tilkørselsrampe"),Inddata!Z457&gt;4,Inddata!Z457&lt;200),Inddata!Z457,"Irrelevant")))</f>
        <v>Irrelevant</v>
      </c>
      <c r="Z442" s="4" t="str">
        <f>IF(AND(OR(I442="Frakørselsrampe",I442="Tilkørselsrampe"),Inddata!AA457=""),"Lige",IF(AND(OR(I442="Frakørselsrampe",I442="Tilkørselsrampe"),Inddata!AA457&gt;10),Inddata!AA457,"Irrelevant"))</f>
        <v>Irrelevant</v>
      </c>
      <c r="AA442" s="4" t="str">
        <f>IF(X442="Irrelevant","Irrelevant",IF(AND(OR(I442="Frakørselsrampe",I442="Tilkørselsrampe"),OR(Inddata!AB457="",Inddata!AB457&gt;(G442*1000-X442))),G442*1000-X442,IF(AND(OR(I442="Frakørselsrampe",I442="Tilkørselsrampe"),Inddata!AB457&gt;0),Inddata!AB457,"Irrelevant")))</f>
        <v>Irrelevant</v>
      </c>
      <c r="AB442" s="4" t="str">
        <f>IF(AND(I442="Frakørselsrampe",Inddata!AC457=""),60,IF(AND(I442="Tilkørselsrampe",Inddata!AC457=""),80,IF(AND(OR(I442="Frakørselsrampe",I442="Tilkørselsrampe"),Inddata!AC457&gt;4,Inddata!AC457&lt;200),Inddata!AC457,"Irrelevant")))</f>
        <v>Irrelevant</v>
      </c>
      <c r="AC442" s="4" t="str">
        <f>IF(AND(OR(I442="Motorvejsstrækning",I442="Frakørselsflettestrækning",I442="Tilkørselsflettestrækning"),Inddata!AD457=""),"Nej",IF(OR(I442="Motorvejsstrækning",I442="Frakørselsflettestrækning",I442="Tilkørselsflettestrækning"),Inddata!AD457,"Irrelevant"))</f>
        <v>Irrelevant</v>
      </c>
      <c r="AD442" s="4" t="str">
        <f>IF(AND(OR(I442="Motorvejsstrækning",I442="Frakørselsflettestrækning",I442="Tilkørselsflettestrækning"),Inddata!AE457=""),"130 km/t",IF(OR(I442="Motorvejsstrækning",I442="Frakørselsflettestrækning",I442="Tilkørselsflettestrækning"),Inddata!AE457,"Irrelevant"))</f>
        <v>Irrelevant</v>
      </c>
      <c r="AE442" s="4" t="str">
        <f>IF(AND(I442="Tilkørselsflettestrækning",Inddata!AF457=""),"Nej",IF(I442="Tilkørselsflettestrækning",Inddata!AF457,"Irrelevant"))</f>
        <v>Irrelevant</v>
      </c>
      <c r="AF442" s="4" t="str">
        <f>IF(AND(AE442="Ja",Inddata!AG457&gt;0,Inddata!AG457&lt;1.00000001),Inddata!AG457,IF(OR(AE442="Nej",AE442="Ja"),0,"Irrelevant"))</f>
        <v>Irrelevant</v>
      </c>
    </row>
    <row r="443" spans="1:32" x14ac:dyDescent="0.25">
      <c r="A443" s="4" t="str">
        <f>IF(Inddata!A458="","",Inddata!A458)</f>
        <v/>
      </c>
      <c r="B443" s="4" t="str">
        <f>IF(Inddata!B458="","",Inddata!B458)</f>
        <v/>
      </c>
      <c r="C443" s="4" t="str">
        <f>IF(Inddata!C458="","",Inddata!C458)</f>
        <v/>
      </c>
      <c r="D443" s="4" t="str">
        <f>IF(Inddata!D458="","",Inddata!D458)</f>
        <v/>
      </c>
      <c r="E443" s="4" t="str">
        <f>IF(Inddata!E458="","",Inddata!E458)</f>
        <v/>
      </c>
      <c r="F443" s="4" t="str">
        <f>IF(Inddata!F458="","",Inddata!F458)</f>
        <v/>
      </c>
      <c r="G443" s="4">
        <f>IF(Inddata!G458="","",Inddata!G458)</f>
        <v>0</v>
      </c>
      <c r="H443" s="4" t="str">
        <f>IF(Inddata!H458&gt;0.5,Inddata!H458,"")</f>
        <v/>
      </c>
      <c r="I443" s="4" t="str">
        <f>IF(Inddata!I458="","",Inddata!I458)</f>
        <v/>
      </c>
      <c r="J443" s="4" t="str">
        <f>IF(AND(OR(I443="Motorvejsstrækning",I443="Frakørselsflettestrækning",I443="Tilkørselsflettestrækning"),Inddata!K458=""),2,IF(AND(OR(I443="Motorvejsstrækning",I443="Frakørselsflettestrækning",I443="Tilkørselsflettestrækning"),Inddata!K458&gt;0.5,Inddata!K458&lt;21),Inddata!K458,"Irrelevant"))</f>
        <v>Irrelevant</v>
      </c>
      <c r="K443" s="4" t="str">
        <f>IF(AND(OR(I443="Motorvejsstrækning",I443="Frakørselsflettestrækning",I443="Tilkørselsflettestrækning",I443="Frakørselsrampe",I443="Tilkørselsrampe"),Inddata!L458=""),3.5,IF(AND(OR(I443="Motorvejsstrækning",I443="Frakørselsflettestrækning",I443="Tilkørselsflettestrækning",I443="Frakørselsrampe",I443="Tilkørselsrampe"),Inddata!L458&gt;1.5,Inddata!L458&lt;11),Inddata!L458,"Irrelevant"))</f>
        <v>Irrelevant</v>
      </c>
      <c r="L443" s="4" t="str">
        <f>IF(AND(I443="Motorvejsstrækning",Inddata!M458=""),"Nej",IF(I443="Motorvejsstrækning",Inddata!M458,"Irrelevant"))</f>
        <v>Irrelevant</v>
      </c>
      <c r="M443" s="4" t="str">
        <f>IF(AND(L443="Ja",Inddata!N458&gt;0,Inddata!N458&lt;1.00000001),Inddata!N458,IF(OR(L443="Nej",L443="Ja"),0,"Irrelevant"))</f>
        <v>Irrelevant</v>
      </c>
      <c r="N443" s="4" t="str">
        <f>IF(AND(OR(I443="Motorvejsstrækning",I443="Frakørselsflettestrækning",I443="Tilkørselsflettestrækning"),Inddata!O458=""),3,IF(AND(OR(I443="Motorvejsstrækning",I443="Frakørselsflettestrækning",I443="Tilkørselsflettestrækning"),Inddata!O458&lt;11,Inddata!O458&gt;-0.00000001),Inddata!O458,"Irrelevant"))</f>
        <v>Irrelevant</v>
      </c>
      <c r="O443" s="4" t="str">
        <f>IF(AND(OR(I443="Motorvejsstrækning",I443="Frakørselsflettestrækning",I443="Tilkørselsflettestrækning",I443="Frakørselsrampe",I443="Tilkørselsrampe"),Inddata!P458=""),0.5,IF(AND(OR(I443="Motorvejsstrækning",I443="Frakørselsflettestrækning",I443="Tilkørselsflettestrækning",I443="Frakørselsrampe",I443="Tilkørselsrampe"),Inddata!P458&gt;-0.00000001,Inddata!P458&lt;11),Inddata!P458,"Irrelevant"))</f>
        <v>Irrelevant</v>
      </c>
      <c r="P443" s="4" t="str">
        <f>IF(AND(OR(I443="Motorvejsstrækning",I443="Frakørselsflettestrækning",I443="Tilkørselsflettestrækning"),Inddata!Q458=""),5,IF(AND(OR(I443="Motorvejsstrækning",I443="Frakørselsflettestrækning",I443="Tilkørselsflettestrækning"),Inddata!Q458&gt;-0.00000001,Inddata!Q458&lt;101),Inddata!Q458,"Irrelevant"))</f>
        <v>Irrelevant</v>
      </c>
      <c r="Q443" s="4" t="str">
        <f>IF(AND(OR(I443="Motorvejsstrækning",I443="Frakørselsflettestrækning",I443="Tilkørselsflettestrækning"),Inddata!R458=""),"Lige",IF(AND(OR(I443="Motorvejsstrækning",I443="Frakørselsflettestrækning",I443="Tilkørselsflettestrækning"),Inddata!R458&gt;10),Inddata!R458,"Irrelevant"))</f>
        <v>Irrelevant</v>
      </c>
      <c r="R443" s="4" t="str">
        <f>IF(Q443="Lige",0,IF(AND(OR(I443="Motorvejsstrækning",I443="Frakørselsflettestrækning",I443="Tilkørselsflettestrækning"),OR(Inddata!S458="",Inddata!S458&gt;(G443*1000))),G443*1000,IF(AND(OR(I443="Motorvejsstrækning",I443="Frakørselsflettestrækning",I443="Tilkørselsflettestrækning"),Inddata!S458&gt;0),Inddata!S458,"Irrelevant")))</f>
        <v>Irrelevant</v>
      </c>
      <c r="S443" s="4" t="str">
        <f>IF(AND(OR(I443="Motorvejsstrækning",I443="Frakørselsflettestrækning",I443="Tilkørselsflettestrækning"),Inddata!T458=""),"Lige",IF(AND(OR(I443="Motorvejsstrækning",I443="Frakørselsflettestrækning",I443="Tilkørselsflettestrækning"),Inddata!T458&gt;10),Inddata!T458,"Irrelevant"))</f>
        <v>Irrelevant</v>
      </c>
      <c r="T443" s="4" t="str">
        <f>IF(S443="Lige",0,IF(R443="Irrelevant","Irrelevant",IF(AND(OR(I443="Motorvejsstrækning",I443="Frakørselsflettestrækning",I443="Tilkørselsflettestrækning"),OR(Inddata!U458="",Inddata!U458&gt;(G443*1000-R443))),G443*1000-R443,IF(AND(OR(I443="Motorvejsstrækning",I443="Frakørselsflettestrækning",I443="Tilkørselsflettestrækning"),Inddata!U458&gt;0),Inddata!U458,"Irrelevant"))))</f>
        <v>Irrelevant</v>
      </c>
      <c r="U443" s="4" t="str">
        <f>IF(AND(OR(I443="Motorvejsstrækning",I443="Frakørselsflettestrækning",I443="Tilkørselsflettestrækning",I443="Frakørselsrampe",I443="Tilkørselsrampe"),Inddata!V458=""),"Nej",IF(OR(I443="Motorvejsstrækning",I443="Frakørselsflettestrækning",I443="Tilkørselsflettestrækning",I443="Frakørselsrampe",I443="Tilkørselsrampe"),Inddata!V458,"Irrelevant"))</f>
        <v>Irrelevant</v>
      </c>
      <c r="V443" s="4" t="str">
        <f>IF(W443="Lige",IF(AND(OR(I443="Frakørselsrampe",I443="Tilkørselsrampe"),Inddata!W458=""),"Lige ruderrampe",IF(OR(I443="Frakørselsrampe",I443="Tilkørselsrampe"),Inddata!W458,"Irrelevant")),"Irrelevant")</f>
        <v>Irrelevant</v>
      </c>
      <c r="W443" s="4" t="str">
        <f>IF(AND(OR(I443="Frakørselsrampe",I443="Tilkørselsrampe"),Inddata!X458=""),"Lige",IF(AND(OR(I443="Frakørselsrampe",I443="Tilkørselsrampe"),Inddata!X458&gt;10),Inddata!X458,"Irrelevant"))</f>
        <v>Irrelevant</v>
      </c>
      <c r="X443" s="4" t="str">
        <f>IF(AND(OR(I443="Frakørselsrampe",I443="Tilkørselsrampe"),OR(Inddata!Y458="",Inddata!Y458&gt;(G443*1000))),G443*1000,IF(AND(OR(I443="Frakørselsrampe",I443="Tilkørselsrampe"),Inddata!Y458&gt;0),Inddata!Y458,"Irrelevant"))</f>
        <v>Irrelevant</v>
      </c>
      <c r="Y443" s="4" t="str">
        <f>IF(AND(I443="Frakørselsrampe",Inddata!Z458=""),95,IF(AND(I443="Tilkørselsrampe",Inddata!Z458=""),45,IF(AND(OR(I443="Frakørselsrampe",I443="Tilkørselsrampe"),Inddata!Z458&gt;4,Inddata!Z458&lt;200),Inddata!Z458,"Irrelevant")))</f>
        <v>Irrelevant</v>
      </c>
      <c r="Z443" s="4" t="str">
        <f>IF(AND(OR(I443="Frakørselsrampe",I443="Tilkørselsrampe"),Inddata!AA458=""),"Lige",IF(AND(OR(I443="Frakørselsrampe",I443="Tilkørselsrampe"),Inddata!AA458&gt;10),Inddata!AA458,"Irrelevant"))</f>
        <v>Irrelevant</v>
      </c>
      <c r="AA443" s="4" t="str">
        <f>IF(X443="Irrelevant","Irrelevant",IF(AND(OR(I443="Frakørselsrampe",I443="Tilkørselsrampe"),OR(Inddata!AB458="",Inddata!AB458&gt;(G443*1000-X443))),G443*1000-X443,IF(AND(OR(I443="Frakørselsrampe",I443="Tilkørselsrampe"),Inddata!AB458&gt;0),Inddata!AB458,"Irrelevant")))</f>
        <v>Irrelevant</v>
      </c>
      <c r="AB443" s="4" t="str">
        <f>IF(AND(I443="Frakørselsrampe",Inddata!AC458=""),60,IF(AND(I443="Tilkørselsrampe",Inddata!AC458=""),80,IF(AND(OR(I443="Frakørselsrampe",I443="Tilkørselsrampe"),Inddata!AC458&gt;4,Inddata!AC458&lt;200),Inddata!AC458,"Irrelevant")))</f>
        <v>Irrelevant</v>
      </c>
      <c r="AC443" s="4" t="str">
        <f>IF(AND(OR(I443="Motorvejsstrækning",I443="Frakørselsflettestrækning",I443="Tilkørselsflettestrækning"),Inddata!AD458=""),"Nej",IF(OR(I443="Motorvejsstrækning",I443="Frakørselsflettestrækning",I443="Tilkørselsflettestrækning"),Inddata!AD458,"Irrelevant"))</f>
        <v>Irrelevant</v>
      </c>
      <c r="AD443" s="4" t="str">
        <f>IF(AND(OR(I443="Motorvejsstrækning",I443="Frakørselsflettestrækning",I443="Tilkørselsflettestrækning"),Inddata!AE458=""),"130 km/t",IF(OR(I443="Motorvejsstrækning",I443="Frakørselsflettestrækning",I443="Tilkørselsflettestrækning"),Inddata!AE458,"Irrelevant"))</f>
        <v>Irrelevant</v>
      </c>
      <c r="AE443" s="4" t="str">
        <f>IF(AND(I443="Tilkørselsflettestrækning",Inddata!AF458=""),"Nej",IF(I443="Tilkørselsflettestrækning",Inddata!AF458,"Irrelevant"))</f>
        <v>Irrelevant</v>
      </c>
      <c r="AF443" s="4" t="str">
        <f>IF(AND(AE443="Ja",Inddata!AG458&gt;0,Inddata!AG458&lt;1.00000001),Inddata!AG458,IF(OR(AE443="Nej",AE443="Ja"),0,"Irrelevant"))</f>
        <v>Irrelevant</v>
      </c>
    </row>
    <row r="444" spans="1:32" x14ac:dyDescent="0.25">
      <c r="A444" s="4" t="str">
        <f>IF(Inddata!A459="","",Inddata!A459)</f>
        <v/>
      </c>
      <c r="B444" s="4" t="str">
        <f>IF(Inddata!B459="","",Inddata!B459)</f>
        <v/>
      </c>
      <c r="C444" s="4" t="str">
        <f>IF(Inddata!C459="","",Inddata!C459)</f>
        <v/>
      </c>
      <c r="D444" s="4" t="str">
        <f>IF(Inddata!D459="","",Inddata!D459)</f>
        <v/>
      </c>
      <c r="E444" s="4" t="str">
        <f>IF(Inddata!E459="","",Inddata!E459)</f>
        <v/>
      </c>
      <c r="F444" s="4" t="str">
        <f>IF(Inddata!F459="","",Inddata!F459)</f>
        <v/>
      </c>
      <c r="G444" s="4">
        <f>IF(Inddata!G459="","",Inddata!G459)</f>
        <v>0</v>
      </c>
      <c r="H444" s="4" t="str">
        <f>IF(Inddata!H459&gt;0.5,Inddata!H459,"")</f>
        <v/>
      </c>
      <c r="I444" s="4" t="str">
        <f>IF(Inddata!I459="","",Inddata!I459)</f>
        <v/>
      </c>
      <c r="J444" s="4" t="str">
        <f>IF(AND(OR(I444="Motorvejsstrækning",I444="Frakørselsflettestrækning",I444="Tilkørselsflettestrækning"),Inddata!K459=""),2,IF(AND(OR(I444="Motorvejsstrækning",I444="Frakørselsflettestrækning",I444="Tilkørselsflettestrækning"),Inddata!K459&gt;0.5,Inddata!K459&lt;21),Inddata!K459,"Irrelevant"))</f>
        <v>Irrelevant</v>
      </c>
      <c r="K444" s="4" t="str">
        <f>IF(AND(OR(I444="Motorvejsstrækning",I444="Frakørselsflettestrækning",I444="Tilkørselsflettestrækning",I444="Frakørselsrampe",I444="Tilkørselsrampe"),Inddata!L459=""),3.5,IF(AND(OR(I444="Motorvejsstrækning",I444="Frakørselsflettestrækning",I444="Tilkørselsflettestrækning",I444="Frakørselsrampe",I444="Tilkørselsrampe"),Inddata!L459&gt;1.5,Inddata!L459&lt;11),Inddata!L459,"Irrelevant"))</f>
        <v>Irrelevant</v>
      </c>
      <c r="L444" s="4" t="str">
        <f>IF(AND(I444="Motorvejsstrækning",Inddata!M459=""),"Nej",IF(I444="Motorvejsstrækning",Inddata!M459,"Irrelevant"))</f>
        <v>Irrelevant</v>
      </c>
      <c r="M444" s="4" t="str">
        <f>IF(AND(L444="Ja",Inddata!N459&gt;0,Inddata!N459&lt;1.00000001),Inddata!N459,IF(OR(L444="Nej",L444="Ja"),0,"Irrelevant"))</f>
        <v>Irrelevant</v>
      </c>
      <c r="N444" s="4" t="str">
        <f>IF(AND(OR(I444="Motorvejsstrækning",I444="Frakørselsflettestrækning",I444="Tilkørselsflettestrækning"),Inddata!O459=""),3,IF(AND(OR(I444="Motorvejsstrækning",I444="Frakørselsflettestrækning",I444="Tilkørselsflettestrækning"),Inddata!O459&lt;11,Inddata!O459&gt;-0.00000001),Inddata!O459,"Irrelevant"))</f>
        <v>Irrelevant</v>
      </c>
      <c r="O444" s="4" t="str">
        <f>IF(AND(OR(I444="Motorvejsstrækning",I444="Frakørselsflettestrækning",I444="Tilkørselsflettestrækning",I444="Frakørselsrampe",I444="Tilkørselsrampe"),Inddata!P459=""),0.5,IF(AND(OR(I444="Motorvejsstrækning",I444="Frakørselsflettestrækning",I444="Tilkørselsflettestrækning",I444="Frakørselsrampe",I444="Tilkørselsrampe"),Inddata!P459&gt;-0.00000001,Inddata!P459&lt;11),Inddata!P459,"Irrelevant"))</f>
        <v>Irrelevant</v>
      </c>
      <c r="P444" s="4" t="str">
        <f>IF(AND(OR(I444="Motorvejsstrækning",I444="Frakørselsflettestrækning",I444="Tilkørselsflettestrækning"),Inddata!Q459=""),5,IF(AND(OR(I444="Motorvejsstrækning",I444="Frakørselsflettestrækning",I444="Tilkørselsflettestrækning"),Inddata!Q459&gt;-0.00000001,Inddata!Q459&lt;101),Inddata!Q459,"Irrelevant"))</f>
        <v>Irrelevant</v>
      </c>
      <c r="Q444" s="4" t="str">
        <f>IF(AND(OR(I444="Motorvejsstrækning",I444="Frakørselsflettestrækning",I444="Tilkørselsflettestrækning"),Inddata!R459=""),"Lige",IF(AND(OR(I444="Motorvejsstrækning",I444="Frakørselsflettestrækning",I444="Tilkørselsflettestrækning"),Inddata!R459&gt;10),Inddata!R459,"Irrelevant"))</f>
        <v>Irrelevant</v>
      </c>
      <c r="R444" s="4" t="str">
        <f>IF(Q444="Lige",0,IF(AND(OR(I444="Motorvejsstrækning",I444="Frakørselsflettestrækning",I444="Tilkørselsflettestrækning"),OR(Inddata!S459="",Inddata!S459&gt;(G444*1000))),G444*1000,IF(AND(OR(I444="Motorvejsstrækning",I444="Frakørselsflettestrækning",I444="Tilkørselsflettestrækning"),Inddata!S459&gt;0),Inddata!S459,"Irrelevant")))</f>
        <v>Irrelevant</v>
      </c>
      <c r="S444" s="4" t="str">
        <f>IF(AND(OR(I444="Motorvejsstrækning",I444="Frakørselsflettestrækning",I444="Tilkørselsflettestrækning"),Inddata!T459=""),"Lige",IF(AND(OR(I444="Motorvejsstrækning",I444="Frakørselsflettestrækning",I444="Tilkørselsflettestrækning"),Inddata!T459&gt;10),Inddata!T459,"Irrelevant"))</f>
        <v>Irrelevant</v>
      </c>
      <c r="T444" s="4" t="str">
        <f>IF(S444="Lige",0,IF(R444="Irrelevant","Irrelevant",IF(AND(OR(I444="Motorvejsstrækning",I444="Frakørselsflettestrækning",I444="Tilkørselsflettestrækning"),OR(Inddata!U459="",Inddata!U459&gt;(G444*1000-R444))),G444*1000-R444,IF(AND(OR(I444="Motorvejsstrækning",I444="Frakørselsflettestrækning",I444="Tilkørselsflettestrækning"),Inddata!U459&gt;0),Inddata!U459,"Irrelevant"))))</f>
        <v>Irrelevant</v>
      </c>
      <c r="U444" s="4" t="str">
        <f>IF(AND(OR(I444="Motorvejsstrækning",I444="Frakørselsflettestrækning",I444="Tilkørselsflettestrækning",I444="Frakørselsrampe",I444="Tilkørselsrampe"),Inddata!V459=""),"Nej",IF(OR(I444="Motorvejsstrækning",I444="Frakørselsflettestrækning",I444="Tilkørselsflettestrækning",I444="Frakørselsrampe",I444="Tilkørselsrampe"),Inddata!V459,"Irrelevant"))</f>
        <v>Irrelevant</v>
      </c>
      <c r="V444" s="4" t="str">
        <f>IF(W444="Lige",IF(AND(OR(I444="Frakørselsrampe",I444="Tilkørselsrampe"),Inddata!W459=""),"Lige ruderrampe",IF(OR(I444="Frakørselsrampe",I444="Tilkørselsrampe"),Inddata!W459,"Irrelevant")),"Irrelevant")</f>
        <v>Irrelevant</v>
      </c>
      <c r="W444" s="4" t="str">
        <f>IF(AND(OR(I444="Frakørselsrampe",I444="Tilkørselsrampe"),Inddata!X459=""),"Lige",IF(AND(OR(I444="Frakørselsrampe",I444="Tilkørselsrampe"),Inddata!X459&gt;10),Inddata!X459,"Irrelevant"))</f>
        <v>Irrelevant</v>
      </c>
      <c r="X444" s="4" t="str">
        <f>IF(AND(OR(I444="Frakørselsrampe",I444="Tilkørselsrampe"),OR(Inddata!Y459="",Inddata!Y459&gt;(G444*1000))),G444*1000,IF(AND(OR(I444="Frakørselsrampe",I444="Tilkørselsrampe"),Inddata!Y459&gt;0),Inddata!Y459,"Irrelevant"))</f>
        <v>Irrelevant</v>
      </c>
      <c r="Y444" s="4" t="str">
        <f>IF(AND(I444="Frakørselsrampe",Inddata!Z459=""),95,IF(AND(I444="Tilkørselsrampe",Inddata!Z459=""),45,IF(AND(OR(I444="Frakørselsrampe",I444="Tilkørselsrampe"),Inddata!Z459&gt;4,Inddata!Z459&lt;200),Inddata!Z459,"Irrelevant")))</f>
        <v>Irrelevant</v>
      </c>
      <c r="Z444" s="4" t="str">
        <f>IF(AND(OR(I444="Frakørselsrampe",I444="Tilkørselsrampe"),Inddata!AA459=""),"Lige",IF(AND(OR(I444="Frakørselsrampe",I444="Tilkørselsrampe"),Inddata!AA459&gt;10),Inddata!AA459,"Irrelevant"))</f>
        <v>Irrelevant</v>
      </c>
      <c r="AA444" s="4" t="str">
        <f>IF(X444="Irrelevant","Irrelevant",IF(AND(OR(I444="Frakørselsrampe",I444="Tilkørselsrampe"),OR(Inddata!AB459="",Inddata!AB459&gt;(G444*1000-X444))),G444*1000-X444,IF(AND(OR(I444="Frakørselsrampe",I444="Tilkørselsrampe"),Inddata!AB459&gt;0),Inddata!AB459,"Irrelevant")))</f>
        <v>Irrelevant</v>
      </c>
      <c r="AB444" s="4" t="str">
        <f>IF(AND(I444="Frakørselsrampe",Inddata!AC459=""),60,IF(AND(I444="Tilkørselsrampe",Inddata!AC459=""),80,IF(AND(OR(I444="Frakørselsrampe",I444="Tilkørselsrampe"),Inddata!AC459&gt;4,Inddata!AC459&lt;200),Inddata!AC459,"Irrelevant")))</f>
        <v>Irrelevant</v>
      </c>
      <c r="AC444" s="4" t="str">
        <f>IF(AND(OR(I444="Motorvejsstrækning",I444="Frakørselsflettestrækning",I444="Tilkørselsflettestrækning"),Inddata!AD459=""),"Nej",IF(OR(I444="Motorvejsstrækning",I444="Frakørselsflettestrækning",I444="Tilkørselsflettestrækning"),Inddata!AD459,"Irrelevant"))</f>
        <v>Irrelevant</v>
      </c>
      <c r="AD444" s="4" t="str">
        <f>IF(AND(OR(I444="Motorvejsstrækning",I444="Frakørselsflettestrækning",I444="Tilkørselsflettestrækning"),Inddata!AE459=""),"130 km/t",IF(OR(I444="Motorvejsstrækning",I444="Frakørselsflettestrækning",I444="Tilkørselsflettestrækning"),Inddata!AE459,"Irrelevant"))</f>
        <v>Irrelevant</v>
      </c>
      <c r="AE444" s="4" t="str">
        <f>IF(AND(I444="Tilkørselsflettestrækning",Inddata!AF459=""),"Nej",IF(I444="Tilkørselsflettestrækning",Inddata!AF459,"Irrelevant"))</f>
        <v>Irrelevant</v>
      </c>
      <c r="AF444" s="4" t="str">
        <f>IF(AND(AE444="Ja",Inddata!AG459&gt;0,Inddata!AG459&lt;1.00000001),Inddata!AG459,IF(OR(AE444="Nej",AE444="Ja"),0,"Irrelevant"))</f>
        <v>Irrelevant</v>
      </c>
    </row>
    <row r="445" spans="1:32" x14ac:dyDescent="0.25">
      <c r="A445" s="4" t="str">
        <f>IF(Inddata!A460="","",Inddata!A460)</f>
        <v/>
      </c>
      <c r="B445" s="4" t="str">
        <f>IF(Inddata!B460="","",Inddata!B460)</f>
        <v/>
      </c>
      <c r="C445" s="4" t="str">
        <f>IF(Inddata!C460="","",Inddata!C460)</f>
        <v/>
      </c>
      <c r="D445" s="4" t="str">
        <f>IF(Inddata!D460="","",Inddata!D460)</f>
        <v/>
      </c>
      <c r="E445" s="4" t="str">
        <f>IF(Inddata!E460="","",Inddata!E460)</f>
        <v/>
      </c>
      <c r="F445" s="4" t="str">
        <f>IF(Inddata!F460="","",Inddata!F460)</f>
        <v/>
      </c>
      <c r="G445" s="4">
        <f>IF(Inddata!G460="","",Inddata!G460)</f>
        <v>0</v>
      </c>
      <c r="H445" s="4" t="str">
        <f>IF(Inddata!H460&gt;0.5,Inddata!H460,"")</f>
        <v/>
      </c>
      <c r="I445" s="4" t="str">
        <f>IF(Inddata!I460="","",Inddata!I460)</f>
        <v/>
      </c>
      <c r="J445" s="4" t="str">
        <f>IF(AND(OR(I445="Motorvejsstrækning",I445="Frakørselsflettestrækning",I445="Tilkørselsflettestrækning"),Inddata!K460=""),2,IF(AND(OR(I445="Motorvejsstrækning",I445="Frakørselsflettestrækning",I445="Tilkørselsflettestrækning"),Inddata!K460&gt;0.5,Inddata!K460&lt;21),Inddata!K460,"Irrelevant"))</f>
        <v>Irrelevant</v>
      </c>
      <c r="K445" s="4" t="str">
        <f>IF(AND(OR(I445="Motorvejsstrækning",I445="Frakørselsflettestrækning",I445="Tilkørselsflettestrækning",I445="Frakørselsrampe",I445="Tilkørselsrampe"),Inddata!L460=""),3.5,IF(AND(OR(I445="Motorvejsstrækning",I445="Frakørselsflettestrækning",I445="Tilkørselsflettestrækning",I445="Frakørselsrampe",I445="Tilkørselsrampe"),Inddata!L460&gt;1.5,Inddata!L460&lt;11),Inddata!L460,"Irrelevant"))</f>
        <v>Irrelevant</v>
      </c>
      <c r="L445" s="4" t="str">
        <f>IF(AND(I445="Motorvejsstrækning",Inddata!M460=""),"Nej",IF(I445="Motorvejsstrækning",Inddata!M460,"Irrelevant"))</f>
        <v>Irrelevant</v>
      </c>
      <c r="M445" s="4" t="str">
        <f>IF(AND(L445="Ja",Inddata!N460&gt;0,Inddata!N460&lt;1.00000001),Inddata!N460,IF(OR(L445="Nej",L445="Ja"),0,"Irrelevant"))</f>
        <v>Irrelevant</v>
      </c>
      <c r="N445" s="4" t="str">
        <f>IF(AND(OR(I445="Motorvejsstrækning",I445="Frakørselsflettestrækning",I445="Tilkørselsflettestrækning"),Inddata!O460=""),3,IF(AND(OR(I445="Motorvejsstrækning",I445="Frakørselsflettestrækning",I445="Tilkørselsflettestrækning"),Inddata!O460&lt;11,Inddata!O460&gt;-0.00000001),Inddata!O460,"Irrelevant"))</f>
        <v>Irrelevant</v>
      </c>
      <c r="O445" s="4" t="str">
        <f>IF(AND(OR(I445="Motorvejsstrækning",I445="Frakørselsflettestrækning",I445="Tilkørselsflettestrækning",I445="Frakørselsrampe",I445="Tilkørselsrampe"),Inddata!P460=""),0.5,IF(AND(OR(I445="Motorvejsstrækning",I445="Frakørselsflettestrækning",I445="Tilkørselsflettestrækning",I445="Frakørselsrampe",I445="Tilkørselsrampe"),Inddata!P460&gt;-0.00000001,Inddata!P460&lt;11),Inddata!P460,"Irrelevant"))</f>
        <v>Irrelevant</v>
      </c>
      <c r="P445" s="4" t="str">
        <f>IF(AND(OR(I445="Motorvejsstrækning",I445="Frakørselsflettestrækning",I445="Tilkørselsflettestrækning"),Inddata!Q460=""),5,IF(AND(OR(I445="Motorvejsstrækning",I445="Frakørselsflettestrækning",I445="Tilkørselsflettestrækning"),Inddata!Q460&gt;-0.00000001,Inddata!Q460&lt;101),Inddata!Q460,"Irrelevant"))</f>
        <v>Irrelevant</v>
      </c>
      <c r="Q445" s="4" t="str">
        <f>IF(AND(OR(I445="Motorvejsstrækning",I445="Frakørselsflettestrækning",I445="Tilkørselsflettestrækning"),Inddata!R460=""),"Lige",IF(AND(OR(I445="Motorvejsstrækning",I445="Frakørselsflettestrækning",I445="Tilkørselsflettestrækning"),Inddata!R460&gt;10),Inddata!R460,"Irrelevant"))</f>
        <v>Irrelevant</v>
      </c>
      <c r="R445" s="4" t="str">
        <f>IF(Q445="Lige",0,IF(AND(OR(I445="Motorvejsstrækning",I445="Frakørselsflettestrækning",I445="Tilkørselsflettestrækning"),OR(Inddata!S460="",Inddata!S460&gt;(G445*1000))),G445*1000,IF(AND(OR(I445="Motorvejsstrækning",I445="Frakørselsflettestrækning",I445="Tilkørselsflettestrækning"),Inddata!S460&gt;0),Inddata!S460,"Irrelevant")))</f>
        <v>Irrelevant</v>
      </c>
      <c r="S445" s="4" t="str">
        <f>IF(AND(OR(I445="Motorvejsstrækning",I445="Frakørselsflettestrækning",I445="Tilkørselsflettestrækning"),Inddata!T460=""),"Lige",IF(AND(OR(I445="Motorvejsstrækning",I445="Frakørselsflettestrækning",I445="Tilkørselsflettestrækning"),Inddata!T460&gt;10),Inddata!T460,"Irrelevant"))</f>
        <v>Irrelevant</v>
      </c>
      <c r="T445" s="4" t="str">
        <f>IF(S445="Lige",0,IF(R445="Irrelevant","Irrelevant",IF(AND(OR(I445="Motorvejsstrækning",I445="Frakørselsflettestrækning",I445="Tilkørselsflettestrækning"),OR(Inddata!U460="",Inddata!U460&gt;(G445*1000-R445))),G445*1000-R445,IF(AND(OR(I445="Motorvejsstrækning",I445="Frakørselsflettestrækning",I445="Tilkørselsflettestrækning"),Inddata!U460&gt;0),Inddata!U460,"Irrelevant"))))</f>
        <v>Irrelevant</v>
      </c>
      <c r="U445" s="4" t="str">
        <f>IF(AND(OR(I445="Motorvejsstrækning",I445="Frakørselsflettestrækning",I445="Tilkørselsflettestrækning",I445="Frakørselsrampe",I445="Tilkørselsrampe"),Inddata!V460=""),"Nej",IF(OR(I445="Motorvejsstrækning",I445="Frakørselsflettestrækning",I445="Tilkørselsflettestrækning",I445="Frakørselsrampe",I445="Tilkørselsrampe"),Inddata!V460,"Irrelevant"))</f>
        <v>Irrelevant</v>
      </c>
      <c r="V445" s="4" t="str">
        <f>IF(W445="Lige",IF(AND(OR(I445="Frakørselsrampe",I445="Tilkørselsrampe"),Inddata!W460=""),"Lige ruderrampe",IF(OR(I445="Frakørselsrampe",I445="Tilkørselsrampe"),Inddata!W460,"Irrelevant")),"Irrelevant")</f>
        <v>Irrelevant</v>
      </c>
      <c r="W445" s="4" t="str">
        <f>IF(AND(OR(I445="Frakørselsrampe",I445="Tilkørselsrampe"),Inddata!X460=""),"Lige",IF(AND(OR(I445="Frakørselsrampe",I445="Tilkørselsrampe"),Inddata!X460&gt;10),Inddata!X460,"Irrelevant"))</f>
        <v>Irrelevant</v>
      </c>
      <c r="X445" s="4" t="str">
        <f>IF(AND(OR(I445="Frakørselsrampe",I445="Tilkørselsrampe"),OR(Inddata!Y460="",Inddata!Y460&gt;(G445*1000))),G445*1000,IF(AND(OR(I445="Frakørselsrampe",I445="Tilkørselsrampe"),Inddata!Y460&gt;0),Inddata!Y460,"Irrelevant"))</f>
        <v>Irrelevant</v>
      </c>
      <c r="Y445" s="4" t="str">
        <f>IF(AND(I445="Frakørselsrampe",Inddata!Z460=""),95,IF(AND(I445="Tilkørselsrampe",Inddata!Z460=""),45,IF(AND(OR(I445="Frakørselsrampe",I445="Tilkørselsrampe"),Inddata!Z460&gt;4,Inddata!Z460&lt;200),Inddata!Z460,"Irrelevant")))</f>
        <v>Irrelevant</v>
      </c>
      <c r="Z445" s="4" t="str">
        <f>IF(AND(OR(I445="Frakørselsrampe",I445="Tilkørselsrampe"),Inddata!AA460=""),"Lige",IF(AND(OR(I445="Frakørselsrampe",I445="Tilkørselsrampe"),Inddata!AA460&gt;10),Inddata!AA460,"Irrelevant"))</f>
        <v>Irrelevant</v>
      </c>
      <c r="AA445" s="4" t="str">
        <f>IF(X445="Irrelevant","Irrelevant",IF(AND(OR(I445="Frakørselsrampe",I445="Tilkørselsrampe"),OR(Inddata!AB460="",Inddata!AB460&gt;(G445*1000-X445))),G445*1000-X445,IF(AND(OR(I445="Frakørselsrampe",I445="Tilkørselsrampe"),Inddata!AB460&gt;0),Inddata!AB460,"Irrelevant")))</f>
        <v>Irrelevant</v>
      </c>
      <c r="AB445" s="4" t="str">
        <f>IF(AND(I445="Frakørselsrampe",Inddata!AC460=""),60,IF(AND(I445="Tilkørselsrampe",Inddata!AC460=""),80,IF(AND(OR(I445="Frakørselsrampe",I445="Tilkørselsrampe"),Inddata!AC460&gt;4,Inddata!AC460&lt;200),Inddata!AC460,"Irrelevant")))</f>
        <v>Irrelevant</v>
      </c>
      <c r="AC445" s="4" t="str">
        <f>IF(AND(OR(I445="Motorvejsstrækning",I445="Frakørselsflettestrækning",I445="Tilkørselsflettestrækning"),Inddata!AD460=""),"Nej",IF(OR(I445="Motorvejsstrækning",I445="Frakørselsflettestrækning",I445="Tilkørselsflettestrækning"),Inddata!AD460,"Irrelevant"))</f>
        <v>Irrelevant</v>
      </c>
      <c r="AD445" s="4" t="str">
        <f>IF(AND(OR(I445="Motorvejsstrækning",I445="Frakørselsflettestrækning",I445="Tilkørselsflettestrækning"),Inddata!AE460=""),"130 km/t",IF(OR(I445="Motorvejsstrækning",I445="Frakørselsflettestrækning",I445="Tilkørselsflettestrækning"),Inddata!AE460,"Irrelevant"))</f>
        <v>Irrelevant</v>
      </c>
      <c r="AE445" s="4" t="str">
        <f>IF(AND(I445="Tilkørselsflettestrækning",Inddata!AF460=""),"Nej",IF(I445="Tilkørselsflettestrækning",Inddata!AF460,"Irrelevant"))</f>
        <v>Irrelevant</v>
      </c>
      <c r="AF445" s="4" t="str">
        <f>IF(AND(AE445="Ja",Inddata!AG460&gt;0,Inddata!AG460&lt;1.00000001),Inddata!AG460,IF(OR(AE445="Nej",AE445="Ja"),0,"Irrelevant"))</f>
        <v>Irrelevant</v>
      </c>
    </row>
    <row r="446" spans="1:32" x14ac:dyDescent="0.25">
      <c r="A446" s="4" t="str">
        <f>IF(Inddata!A461="","",Inddata!A461)</f>
        <v/>
      </c>
      <c r="B446" s="4" t="str">
        <f>IF(Inddata!B461="","",Inddata!B461)</f>
        <v/>
      </c>
      <c r="C446" s="4" t="str">
        <f>IF(Inddata!C461="","",Inddata!C461)</f>
        <v/>
      </c>
      <c r="D446" s="4" t="str">
        <f>IF(Inddata!D461="","",Inddata!D461)</f>
        <v/>
      </c>
      <c r="E446" s="4" t="str">
        <f>IF(Inddata!E461="","",Inddata!E461)</f>
        <v/>
      </c>
      <c r="F446" s="4" t="str">
        <f>IF(Inddata!F461="","",Inddata!F461)</f>
        <v/>
      </c>
      <c r="G446" s="4">
        <f>IF(Inddata!G461="","",Inddata!G461)</f>
        <v>0</v>
      </c>
      <c r="H446" s="4" t="str">
        <f>IF(Inddata!H461&gt;0.5,Inddata!H461,"")</f>
        <v/>
      </c>
      <c r="I446" s="4" t="str">
        <f>IF(Inddata!I461="","",Inddata!I461)</f>
        <v/>
      </c>
      <c r="J446" s="4" t="str">
        <f>IF(AND(OR(I446="Motorvejsstrækning",I446="Frakørselsflettestrækning",I446="Tilkørselsflettestrækning"),Inddata!K461=""),2,IF(AND(OR(I446="Motorvejsstrækning",I446="Frakørselsflettestrækning",I446="Tilkørselsflettestrækning"),Inddata!K461&gt;0.5,Inddata!K461&lt;21),Inddata!K461,"Irrelevant"))</f>
        <v>Irrelevant</v>
      </c>
      <c r="K446" s="4" t="str">
        <f>IF(AND(OR(I446="Motorvejsstrækning",I446="Frakørselsflettestrækning",I446="Tilkørselsflettestrækning",I446="Frakørselsrampe",I446="Tilkørselsrampe"),Inddata!L461=""),3.5,IF(AND(OR(I446="Motorvejsstrækning",I446="Frakørselsflettestrækning",I446="Tilkørselsflettestrækning",I446="Frakørselsrampe",I446="Tilkørselsrampe"),Inddata!L461&gt;1.5,Inddata!L461&lt;11),Inddata!L461,"Irrelevant"))</f>
        <v>Irrelevant</v>
      </c>
      <c r="L446" s="4" t="str">
        <f>IF(AND(I446="Motorvejsstrækning",Inddata!M461=""),"Nej",IF(I446="Motorvejsstrækning",Inddata!M461,"Irrelevant"))</f>
        <v>Irrelevant</v>
      </c>
      <c r="M446" s="4" t="str">
        <f>IF(AND(L446="Ja",Inddata!N461&gt;0,Inddata!N461&lt;1.00000001),Inddata!N461,IF(OR(L446="Nej",L446="Ja"),0,"Irrelevant"))</f>
        <v>Irrelevant</v>
      </c>
      <c r="N446" s="4" t="str">
        <f>IF(AND(OR(I446="Motorvejsstrækning",I446="Frakørselsflettestrækning",I446="Tilkørselsflettestrækning"),Inddata!O461=""),3,IF(AND(OR(I446="Motorvejsstrækning",I446="Frakørselsflettestrækning",I446="Tilkørselsflettestrækning"),Inddata!O461&lt;11,Inddata!O461&gt;-0.00000001),Inddata!O461,"Irrelevant"))</f>
        <v>Irrelevant</v>
      </c>
      <c r="O446" s="4" t="str">
        <f>IF(AND(OR(I446="Motorvejsstrækning",I446="Frakørselsflettestrækning",I446="Tilkørselsflettestrækning",I446="Frakørselsrampe",I446="Tilkørselsrampe"),Inddata!P461=""),0.5,IF(AND(OR(I446="Motorvejsstrækning",I446="Frakørselsflettestrækning",I446="Tilkørselsflettestrækning",I446="Frakørselsrampe",I446="Tilkørselsrampe"),Inddata!P461&gt;-0.00000001,Inddata!P461&lt;11),Inddata!P461,"Irrelevant"))</f>
        <v>Irrelevant</v>
      </c>
      <c r="P446" s="4" t="str">
        <f>IF(AND(OR(I446="Motorvejsstrækning",I446="Frakørselsflettestrækning",I446="Tilkørselsflettestrækning"),Inddata!Q461=""),5,IF(AND(OR(I446="Motorvejsstrækning",I446="Frakørselsflettestrækning",I446="Tilkørselsflettestrækning"),Inddata!Q461&gt;-0.00000001,Inddata!Q461&lt;101),Inddata!Q461,"Irrelevant"))</f>
        <v>Irrelevant</v>
      </c>
      <c r="Q446" s="4" t="str">
        <f>IF(AND(OR(I446="Motorvejsstrækning",I446="Frakørselsflettestrækning",I446="Tilkørselsflettestrækning"),Inddata!R461=""),"Lige",IF(AND(OR(I446="Motorvejsstrækning",I446="Frakørselsflettestrækning",I446="Tilkørselsflettestrækning"),Inddata!R461&gt;10),Inddata!R461,"Irrelevant"))</f>
        <v>Irrelevant</v>
      </c>
      <c r="R446" s="4" t="str">
        <f>IF(Q446="Lige",0,IF(AND(OR(I446="Motorvejsstrækning",I446="Frakørselsflettestrækning",I446="Tilkørselsflettestrækning"),OR(Inddata!S461="",Inddata!S461&gt;(G446*1000))),G446*1000,IF(AND(OR(I446="Motorvejsstrækning",I446="Frakørselsflettestrækning",I446="Tilkørselsflettestrækning"),Inddata!S461&gt;0),Inddata!S461,"Irrelevant")))</f>
        <v>Irrelevant</v>
      </c>
      <c r="S446" s="4" t="str">
        <f>IF(AND(OR(I446="Motorvejsstrækning",I446="Frakørselsflettestrækning",I446="Tilkørselsflettestrækning"),Inddata!T461=""),"Lige",IF(AND(OR(I446="Motorvejsstrækning",I446="Frakørselsflettestrækning",I446="Tilkørselsflettestrækning"),Inddata!T461&gt;10),Inddata!T461,"Irrelevant"))</f>
        <v>Irrelevant</v>
      </c>
      <c r="T446" s="4" t="str">
        <f>IF(S446="Lige",0,IF(R446="Irrelevant","Irrelevant",IF(AND(OR(I446="Motorvejsstrækning",I446="Frakørselsflettestrækning",I446="Tilkørselsflettestrækning"),OR(Inddata!U461="",Inddata!U461&gt;(G446*1000-R446))),G446*1000-R446,IF(AND(OR(I446="Motorvejsstrækning",I446="Frakørselsflettestrækning",I446="Tilkørselsflettestrækning"),Inddata!U461&gt;0),Inddata!U461,"Irrelevant"))))</f>
        <v>Irrelevant</v>
      </c>
      <c r="U446" s="4" t="str">
        <f>IF(AND(OR(I446="Motorvejsstrækning",I446="Frakørselsflettestrækning",I446="Tilkørselsflettestrækning",I446="Frakørselsrampe",I446="Tilkørselsrampe"),Inddata!V461=""),"Nej",IF(OR(I446="Motorvejsstrækning",I446="Frakørselsflettestrækning",I446="Tilkørselsflettestrækning",I446="Frakørselsrampe",I446="Tilkørselsrampe"),Inddata!V461,"Irrelevant"))</f>
        <v>Irrelevant</v>
      </c>
      <c r="V446" s="4" t="str">
        <f>IF(W446="Lige",IF(AND(OR(I446="Frakørselsrampe",I446="Tilkørselsrampe"),Inddata!W461=""),"Lige ruderrampe",IF(OR(I446="Frakørselsrampe",I446="Tilkørselsrampe"),Inddata!W461,"Irrelevant")),"Irrelevant")</f>
        <v>Irrelevant</v>
      </c>
      <c r="W446" s="4" t="str">
        <f>IF(AND(OR(I446="Frakørselsrampe",I446="Tilkørselsrampe"),Inddata!X461=""),"Lige",IF(AND(OR(I446="Frakørselsrampe",I446="Tilkørselsrampe"),Inddata!X461&gt;10),Inddata!X461,"Irrelevant"))</f>
        <v>Irrelevant</v>
      </c>
      <c r="X446" s="4" t="str">
        <f>IF(AND(OR(I446="Frakørselsrampe",I446="Tilkørselsrampe"),OR(Inddata!Y461="",Inddata!Y461&gt;(G446*1000))),G446*1000,IF(AND(OR(I446="Frakørselsrampe",I446="Tilkørselsrampe"),Inddata!Y461&gt;0),Inddata!Y461,"Irrelevant"))</f>
        <v>Irrelevant</v>
      </c>
      <c r="Y446" s="4" t="str">
        <f>IF(AND(I446="Frakørselsrampe",Inddata!Z461=""),95,IF(AND(I446="Tilkørselsrampe",Inddata!Z461=""),45,IF(AND(OR(I446="Frakørselsrampe",I446="Tilkørselsrampe"),Inddata!Z461&gt;4,Inddata!Z461&lt;200),Inddata!Z461,"Irrelevant")))</f>
        <v>Irrelevant</v>
      </c>
      <c r="Z446" s="4" t="str">
        <f>IF(AND(OR(I446="Frakørselsrampe",I446="Tilkørselsrampe"),Inddata!AA461=""),"Lige",IF(AND(OR(I446="Frakørselsrampe",I446="Tilkørselsrampe"),Inddata!AA461&gt;10),Inddata!AA461,"Irrelevant"))</f>
        <v>Irrelevant</v>
      </c>
      <c r="AA446" s="4" t="str">
        <f>IF(X446="Irrelevant","Irrelevant",IF(AND(OR(I446="Frakørselsrampe",I446="Tilkørselsrampe"),OR(Inddata!AB461="",Inddata!AB461&gt;(G446*1000-X446))),G446*1000-X446,IF(AND(OR(I446="Frakørselsrampe",I446="Tilkørselsrampe"),Inddata!AB461&gt;0),Inddata!AB461,"Irrelevant")))</f>
        <v>Irrelevant</v>
      </c>
      <c r="AB446" s="4" t="str">
        <f>IF(AND(I446="Frakørselsrampe",Inddata!AC461=""),60,IF(AND(I446="Tilkørselsrampe",Inddata!AC461=""),80,IF(AND(OR(I446="Frakørselsrampe",I446="Tilkørselsrampe"),Inddata!AC461&gt;4,Inddata!AC461&lt;200),Inddata!AC461,"Irrelevant")))</f>
        <v>Irrelevant</v>
      </c>
      <c r="AC446" s="4" t="str">
        <f>IF(AND(OR(I446="Motorvejsstrækning",I446="Frakørselsflettestrækning",I446="Tilkørselsflettestrækning"),Inddata!AD461=""),"Nej",IF(OR(I446="Motorvejsstrækning",I446="Frakørselsflettestrækning",I446="Tilkørselsflettestrækning"),Inddata!AD461,"Irrelevant"))</f>
        <v>Irrelevant</v>
      </c>
      <c r="AD446" s="4" t="str">
        <f>IF(AND(OR(I446="Motorvejsstrækning",I446="Frakørselsflettestrækning",I446="Tilkørselsflettestrækning"),Inddata!AE461=""),"130 km/t",IF(OR(I446="Motorvejsstrækning",I446="Frakørselsflettestrækning",I446="Tilkørselsflettestrækning"),Inddata!AE461,"Irrelevant"))</f>
        <v>Irrelevant</v>
      </c>
      <c r="AE446" s="4" t="str">
        <f>IF(AND(I446="Tilkørselsflettestrækning",Inddata!AF461=""),"Nej",IF(I446="Tilkørselsflettestrækning",Inddata!AF461,"Irrelevant"))</f>
        <v>Irrelevant</v>
      </c>
      <c r="AF446" s="4" t="str">
        <f>IF(AND(AE446="Ja",Inddata!AG461&gt;0,Inddata!AG461&lt;1.00000001),Inddata!AG461,IF(OR(AE446="Nej",AE446="Ja"),0,"Irrelevant"))</f>
        <v>Irrelevant</v>
      </c>
    </row>
    <row r="447" spans="1:32" x14ac:dyDescent="0.25">
      <c r="A447" s="4" t="str">
        <f>IF(Inddata!A462="","",Inddata!A462)</f>
        <v/>
      </c>
      <c r="B447" s="4" t="str">
        <f>IF(Inddata!B462="","",Inddata!B462)</f>
        <v/>
      </c>
      <c r="C447" s="4" t="str">
        <f>IF(Inddata!C462="","",Inddata!C462)</f>
        <v/>
      </c>
      <c r="D447" s="4" t="str">
        <f>IF(Inddata!D462="","",Inddata!D462)</f>
        <v/>
      </c>
      <c r="E447" s="4" t="str">
        <f>IF(Inddata!E462="","",Inddata!E462)</f>
        <v/>
      </c>
      <c r="F447" s="4" t="str">
        <f>IF(Inddata!F462="","",Inddata!F462)</f>
        <v/>
      </c>
      <c r="G447" s="4">
        <f>IF(Inddata!G462="","",Inddata!G462)</f>
        <v>0</v>
      </c>
      <c r="H447" s="4" t="str">
        <f>IF(Inddata!H462&gt;0.5,Inddata!H462,"")</f>
        <v/>
      </c>
      <c r="I447" s="4" t="str">
        <f>IF(Inddata!I462="","",Inddata!I462)</f>
        <v/>
      </c>
      <c r="J447" s="4" t="str">
        <f>IF(AND(OR(I447="Motorvejsstrækning",I447="Frakørselsflettestrækning",I447="Tilkørselsflettestrækning"),Inddata!K462=""),2,IF(AND(OR(I447="Motorvejsstrækning",I447="Frakørselsflettestrækning",I447="Tilkørselsflettestrækning"),Inddata!K462&gt;0.5,Inddata!K462&lt;21),Inddata!K462,"Irrelevant"))</f>
        <v>Irrelevant</v>
      </c>
      <c r="K447" s="4" t="str">
        <f>IF(AND(OR(I447="Motorvejsstrækning",I447="Frakørselsflettestrækning",I447="Tilkørselsflettestrækning",I447="Frakørselsrampe",I447="Tilkørselsrampe"),Inddata!L462=""),3.5,IF(AND(OR(I447="Motorvejsstrækning",I447="Frakørselsflettestrækning",I447="Tilkørselsflettestrækning",I447="Frakørselsrampe",I447="Tilkørselsrampe"),Inddata!L462&gt;1.5,Inddata!L462&lt;11),Inddata!L462,"Irrelevant"))</f>
        <v>Irrelevant</v>
      </c>
      <c r="L447" s="4" t="str">
        <f>IF(AND(I447="Motorvejsstrækning",Inddata!M462=""),"Nej",IF(I447="Motorvejsstrækning",Inddata!M462,"Irrelevant"))</f>
        <v>Irrelevant</v>
      </c>
      <c r="M447" s="4" t="str">
        <f>IF(AND(L447="Ja",Inddata!N462&gt;0,Inddata!N462&lt;1.00000001),Inddata!N462,IF(OR(L447="Nej",L447="Ja"),0,"Irrelevant"))</f>
        <v>Irrelevant</v>
      </c>
      <c r="N447" s="4" t="str">
        <f>IF(AND(OR(I447="Motorvejsstrækning",I447="Frakørselsflettestrækning",I447="Tilkørselsflettestrækning"),Inddata!O462=""),3,IF(AND(OR(I447="Motorvejsstrækning",I447="Frakørselsflettestrækning",I447="Tilkørselsflettestrækning"),Inddata!O462&lt;11,Inddata!O462&gt;-0.00000001),Inddata!O462,"Irrelevant"))</f>
        <v>Irrelevant</v>
      </c>
      <c r="O447" s="4" t="str">
        <f>IF(AND(OR(I447="Motorvejsstrækning",I447="Frakørselsflettestrækning",I447="Tilkørselsflettestrækning",I447="Frakørselsrampe",I447="Tilkørselsrampe"),Inddata!P462=""),0.5,IF(AND(OR(I447="Motorvejsstrækning",I447="Frakørselsflettestrækning",I447="Tilkørselsflettestrækning",I447="Frakørselsrampe",I447="Tilkørselsrampe"),Inddata!P462&gt;-0.00000001,Inddata!P462&lt;11),Inddata!P462,"Irrelevant"))</f>
        <v>Irrelevant</v>
      </c>
      <c r="P447" s="4" t="str">
        <f>IF(AND(OR(I447="Motorvejsstrækning",I447="Frakørselsflettestrækning",I447="Tilkørselsflettestrækning"),Inddata!Q462=""),5,IF(AND(OR(I447="Motorvejsstrækning",I447="Frakørselsflettestrækning",I447="Tilkørselsflettestrækning"),Inddata!Q462&gt;-0.00000001,Inddata!Q462&lt;101),Inddata!Q462,"Irrelevant"))</f>
        <v>Irrelevant</v>
      </c>
      <c r="Q447" s="4" t="str">
        <f>IF(AND(OR(I447="Motorvejsstrækning",I447="Frakørselsflettestrækning",I447="Tilkørselsflettestrækning"),Inddata!R462=""),"Lige",IF(AND(OR(I447="Motorvejsstrækning",I447="Frakørselsflettestrækning",I447="Tilkørselsflettestrækning"),Inddata!R462&gt;10),Inddata!R462,"Irrelevant"))</f>
        <v>Irrelevant</v>
      </c>
      <c r="R447" s="4" t="str">
        <f>IF(Q447="Lige",0,IF(AND(OR(I447="Motorvejsstrækning",I447="Frakørselsflettestrækning",I447="Tilkørselsflettestrækning"),OR(Inddata!S462="",Inddata!S462&gt;(G447*1000))),G447*1000,IF(AND(OR(I447="Motorvejsstrækning",I447="Frakørselsflettestrækning",I447="Tilkørselsflettestrækning"),Inddata!S462&gt;0),Inddata!S462,"Irrelevant")))</f>
        <v>Irrelevant</v>
      </c>
      <c r="S447" s="4" t="str">
        <f>IF(AND(OR(I447="Motorvejsstrækning",I447="Frakørselsflettestrækning",I447="Tilkørselsflettestrækning"),Inddata!T462=""),"Lige",IF(AND(OR(I447="Motorvejsstrækning",I447="Frakørselsflettestrækning",I447="Tilkørselsflettestrækning"),Inddata!T462&gt;10),Inddata!T462,"Irrelevant"))</f>
        <v>Irrelevant</v>
      </c>
      <c r="T447" s="4" t="str">
        <f>IF(S447="Lige",0,IF(R447="Irrelevant","Irrelevant",IF(AND(OR(I447="Motorvejsstrækning",I447="Frakørselsflettestrækning",I447="Tilkørselsflettestrækning"),OR(Inddata!U462="",Inddata!U462&gt;(G447*1000-R447))),G447*1000-R447,IF(AND(OR(I447="Motorvejsstrækning",I447="Frakørselsflettestrækning",I447="Tilkørselsflettestrækning"),Inddata!U462&gt;0),Inddata!U462,"Irrelevant"))))</f>
        <v>Irrelevant</v>
      </c>
      <c r="U447" s="4" t="str">
        <f>IF(AND(OR(I447="Motorvejsstrækning",I447="Frakørselsflettestrækning",I447="Tilkørselsflettestrækning",I447="Frakørselsrampe",I447="Tilkørselsrampe"),Inddata!V462=""),"Nej",IF(OR(I447="Motorvejsstrækning",I447="Frakørselsflettestrækning",I447="Tilkørselsflettestrækning",I447="Frakørselsrampe",I447="Tilkørselsrampe"),Inddata!V462,"Irrelevant"))</f>
        <v>Irrelevant</v>
      </c>
      <c r="V447" s="4" t="str">
        <f>IF(W447="Lige",IF(AND(OR(I447="Frakørselsrampe",I447="Tilkørselsrampe"),Inddata!W462=""),"Lige ruderrampe",IF(OR(I447="Frakørselsrampe",I447="Tilkørselsrampe"),Inddata!W462,"Irrelevant")),"Irrelevant")</f>
        <v>Irrelevant</v>
      </c>
      <c r="W447" s="4" t="str">
        <f>IF(AND(OR(I447="Frakørselsrampe",I447="Tilkørselsrampe"),Inddata!X462=""),"Lige",IF(AND(OR(I447="Frakørselsrampe",I447="Tilkørselsrampe"),Inddata!X462&gt;10),Inddata!X462,"Irrelevant"))</f>
        <v>Irrelevant</v>
      </c>
      <c r="X447" s="4" t="str">
        <f>IF(AND(OR(I447="Frakørselsrampe",I447="Tilkørselsrampe"),OR(Inddata!Y462="",Inddata!Y462&gt;(G447*1000))),G447*1000,IF(AND(OR(I447="Frakørselsrampe",I447="Tilkørselsrampe"),Inddata!Y462&gt;0),Inddata!Y462,"Irrelevant"))</f>
        <v>Irrelevant</v>
      </c>
      <c r="Y447" s="4" t="str">
        <f>IF(AND(I447="Frakørselsrampe",Inddata!Z462=""),95,IF(AND(I447="Tilkørselsrampe",Inddata!Z462=""),45,IF(AND(OR(I447="Frakørselsrampe",I447="Tilkørselsrampe"),Inddata!Z462&gt;4,Inddata!Z462&lt;200),Inddata!Z462,"Irrelevant")))</f>
        <v>Irrelevant</v>
      </c>
      <c r="Z447" s="4" t="str">
        <f>IF(AND(OR(I447="Frakørselsrampe",I447="Tilkørselsrampe"),Inddata!AA462=""),"Lige",IF(AND(OR(I447="Frakørselsrampe",I447="Tilkørselsrampe"),Inddata!AA462&gt;10),Inddata!AA462,"Irrelevant"))</f>
        <v>Irrelevant</v>
      </c>
      <c r="AA447" s="4" t="str">
        <f>IF(X447="Irrelevant","Irrelevant",IF(AND(OR(I447="Frakørselsrampe",I447="Tilkørselsrampe"),OR(Inddata!AB462="",Inddata!AB462&gt;(G447*1000-X447))),G447*1000-X447,IF(AND(OR(I447="Frakørselsrampe",I447="Tilkørselsrampe"),Inddata!AB462&gt;0),Inddata!AB462,"Irrelevant")))</f>
        <v>Irrelevant</v>
      </c>
      <c r="AB447" s="4" t="str">
        <f>IF(AND(I447="Frakørselsrampe",Inddata!AC462=""),60,IF(AND(I447="Tilkørselsrampe",Inddata!AC462=""),80,IF(AND(OR(I447="Frakørselsrampe",I447="Tilkørselsrampe"),Inddata!AC462&gt;4,Inddata!AC462&lt;200),Inddata!AC462,"Irrelevant")))</f>
        <v>Irrelevant</v>
      </c>
      <c r="AC447" s="4" t="str">
        <f>IF(AND(OR(I447="Motorvejsstrækning",I447="Frakørselsflettestrækning",I447="Tilkørselsflettestrækning"),Inddata!AD462=""),"Nej",IF(OR(I447="Motorvejsstrækning",I447="Frakørselsflettestrækning",I447="Tilkørselsflettestrækning"),Inddata!AD462,"Irrelevant"))</f>
        <v>Irrelevant</v>
      </c>
      <c r="AD447" s="4" t="str">
        <f>IF(AND(OR(I447="Motorvejsstrækning",I447="Frakørselsflettestrækning",I447="Tilkørselsflettestrækning"),Inddata!AE462=""),"130 km/t",IF(OR(I447="Motorvejsstrækning",I447="Frakørselsflettestrækning",I447="Tilkørselsflettestrækning"),Inddata!AE462,"Irrelevant"))</f>
        <v>Irrelevant</v>
      </c>
      <c r="AE447" s="4" t="str">
        <f>IF(AND(I447="Tilkørselsflettestrækning",Inddata!AF462=""),"Nej",IF(I447="Tilkørselsflettestrækning",Inddata!AF462,"Irrelevant"))</f>
        <v>Irrelevant</v>
      </c>
      <c r="AF447" s="4" t="str">
        <f>IF(AND(AE447="Ja",Inddata!AG462&gt;0,Inddata!AG462&lt;1.00000001),Inddata!AG462,IF(OR(AE447="Nej",AE447="Ja"),0,"Irrelevant"))</f>
        <v>Irrelevant</v>
      </c>
    </row>
    <row r="448" spans="1:32" x14ac:dyDescent="0.25">
      <c r="A448" s="4" t="str">
        <f>IF(Inddata!A463="","",Inddata!A463)</f>
        <v/>
      </c>
      <c r="B448" s="4" t="str">
        <f>IF(Inddata!B463="","",Inddata!B463)</f>
        <v/>
      </c>
      <c r="C448" s="4" t="str">
        <f>IF(Inddata!C463="","",Inddata!C463)</f>
        <v/>
      </c>
      <c r="D448" s="4" t="str">
        <f>IF(Inddata!D463="","",Inddata!D463)</f>
        <v/>
      </c>
      <c r="E448" s="4" t="str">
        <f>IF(Inddata!E463="","",Inddata!E463)</f>
        <v/>
      </c>
      <c r="F448" s="4" t="str">
        <f>IF(Inddata!F463="","",Inddata!F463)</f>
        <v/>
      </c>
      <c r="G448" s="4">
        <f>IF(Inddata!G463="","",Inddata!G463)</f>
        <v>0</v>
      </c>
      <c r="H448" s="4" t="str">
        <f>IF(Inddata!H463&gt;0.5,Inddata!H463,"")</f>
        <v/>
      </c>
      <c r="I448" s="4" t="str">
        <f>IF(Inddata!I463="","",Inddata!I463)</f>
        <v/>
      </c>
      <c r="J448" s="4" t="str">
        <f>IF(AND(OR(I448="Motorvejsstrækning",I448="Frakørselsflettestrækning",I448="Tilkørselsflettestrækning"),Inddata!K463=""),2,IF(AND(OR(I448="Motorvejsstrækning",I448="Frakørselsflettestrækning",I448="Tilkørselsflettestrækning"),Inddata!K463&gt;0.5,Inddata!K463&lt;21),Inddata!K463,"Irrelevant"))</f>
        <v>Irrelevant</v>
      </c>
      <c r="K448" s="4" t="str">
        <f>IF(AND(OR(I448="Motorvejsstrækning",I448="Frakørselsflettestrækning",I448="Tilkørselsflettestrækning",I448="Frakørselsrampe",I448="Tilkørselsrampe"),Inddata!L463=""),3.5,IF(AND(OR(I448="Motorvejsstrækning",I448="Frakørselsflettestrækning",I448="Tilkørselsflettestrækning",I448="Frakørselsrampe",I448="Tilkørselsrampe"),Inddata!L463&gt;1.5,Inddata!L463&lt;11),Inddata!L463,"Irrelevant"))</f>
        <v>Irrelevant</v>
      </c>
      <c r="L448" s="4" t="str">
        <f>IF(AND(I448="Motorvejsstrækning",Inddata!M463=""),"Nej",IF(I448="Motorvejsstrækning",Inddata!M463,"Irrelevant"))</f>
        <v>Irrelevant</v>
      </c>
      <c r="M448" s="4" t="str">
        <f>IF(AND(L448="Ja",Inddata!N463&gt;0,Inddata!N463&lt;1.00000001),Inddata!N463,IF(OR(L448="Nej",L448="Ja"),0,"Irrelevant"))</f>
        <v>Irrelevant</v>
      </c>
      <c r="N448" s="4" t="str">
        <f>IF(AND(OR(I448="Motorvejsstrækning",I448="Frakørselsflettestrækning",I448="Tilkørselsflettestrækning"),Inddata!O463=""),3,IF(AND(OR(I448="Motorvejsstrækning",I448="Frakørselsflettestrækning",I448="Tilkørselsflettestrækning"),Inddata!O463&lt;11,Inddata!O463&gt;-0.00000001),Inddata!O463,"Irrelevant"))</f>
        <v>Irrelevant</v>
      </c>
      <c r="O448" s="4" t="str">
        <f>IF(AND(OR(I448="Motorvejsstrækning",I448="Frakørselsflettestrækning",I448="Tilkørselsflettestrækning",I448="Frakørselsrampe",I448="Tilkørselsrampe"),Inddata!P463=""),0.5,IF(AND(OR(I448="Motorvejsstrækning",I448="Frakørselsflettestrækning",I448="Tilkørselsflettestrækning",I448="Frakørselsrampe",I448="Tilkørselsrampe"),Inddata!P463&gt;-0.00000001,Inddata!P463&lt;11),Inddata!P463,"Irrelevant"))</f>
        <v>Irrelevant</v>
      </c>
      <c r="P448" s="4" t="str">
        <f>IF(AND(OR(I448="Motorvejsstrækning",I448="Frakørselsflettestrækning",I448="Tilkørselsflettestrækning"),Inddata!Q463=""),5,IF(AND(OR(I448="Motorvejsstrækning",I448="Frakørselsflettestrækning",I448="Tilkørselsflettestrækning"),Inddata!Q463&gt;-0.00000001,Inddata!Q463&lt;101),Inddata!Q463,"Irrelevant"))</f>
        <v>Irrelevant</v>
      </c>
      <c r="Q448" s="4" t="str">
        <f>IF(AND(OR(I448="Motorvejsstrækning",I448="Frakørselsflettestrækning",I448="Tilkørselsflettestrækning"),Inddata!R463=""),"Lige",IF(AND(OR(I448="Motorvejsstrækning",I448="Frakørselsflettestrækning",I448="Tilkørselsflettestrækning"),Inddata!R463&gt;10),Inddata!R463,"Irrelevant"))</f>
        <v>Irrelevant</v>
      </c>
      <c r="R448" s="4" t="str">
        <f>IF(Q448="Lige",0,IF(AND(OR(I448="Motorvejsstrækning",I448="Frakørselsflettestrækning",I448="Tilkørselsflettestrækning"),OR(Inddata!S463="",Inddata!S463&gt;(G448*1000))),G448*1000,IF(AND(OR(I448="Motorvejsstrækning",I448="Frakørselsflettestrækning",I448="Tilkørselsflettestrækning"),Inddata!S463&gt;0),Inddata!S463,"Irrelevant")))</f>
        <v>Irrelevant</v>
      </c>
      <c r="S448" s="4" t="str">
        <f>IF(AND(OR(I448="Motorvejsstrækning",I448="Frakørselsflettestrækning",I448="Tilkørselsflettestrækning"),Inddata!T463=""),"Lige",IF(AND(OR(I448="Motorvejsstrækning",I448="Frakørselsflettestrækning",I448="Tilkørselsflettestrækning"),Inddata!T463&gt;10),Inddata!T463,"Irrelevant"))</f>
        <v>Irrelevant</v>
      </c>
      <c r="T448" s="4" t="str">
        <f>IF(S448="Lige",0,IF(R448="Irrelevant","Irrelevant",IF(AND(OR(I448="Motorvejsstrækning",I448="Frakørselsflettestrækning",I448="Tilkørselsflettestrækning"),OR(Inddata!U463="",Inddata!U463&gt;(G448*1000-R448))),G448*1000-R448,IF(AND(OR(I448="Motorvejsstrækning",I448="Frakørselsflettestrækning",I448="Tilkørselsflettestrækning"),Inddata!U463&gt;0),Inddata!U463,"Irrelevant"))))</f>
        <v>Irrelevant</v>
      </c>
      <c r="U448" s="4" t="str">
        <f>IF(AND(OR(I448="Motorvejsstrækning",I448="Frakørselsflettestrækning",I448="Tilkørselsflettestrækning",I448="Frakørselsrampe",I448="Tilkørselsrampe"),Inddata!V463=""),"Nej",IF(OR(I448="Motorvejsstrækning",I448="Frakørselsflettestrækning",I448="Tilkørselsflettestrækning",I448="Frakørselsrampe",I448="Tilkørselsrampe"),Inddata!V463,"Irrelevant"))</f>
        <v>Irrelevant</v>
      </c>
      <c r="V448" s="4" t="str">
        <f>IF(W448="Lige",IF(AND(OR(I448="Frakørselsrampe",I448="Tilkørselsrampe"),Inddata!W463=""),"Lige ruderrampe",IF(OR(I448="Frakørselsrampe",I448="Tilkørselsrampe"),Inddata!W463,"Irrelevant")),"Irrelevant")</f>
        <v>Irrelevant</v>
      </c>
      <c r="W448" s="4" t="str">
        <f>IF(AND(OR(I448="Frakørselsrampe",I448="Tilkørselsrampe"),Inddata!X463=""),"Lige",IF(AND(OR(I448="Frakørselsrampe",I448="Tilkørselsrampe"),Inddata!X463&gt;10),Inddata!X463,"Irrelevant"))</f>
        <v>Irrelevant</v>
      </c>
      <c r="X448" s="4" t="str">
        <f>IF(AND(OR(I448="Frakørselsrampe",I448="Tilkørselsrampe"),OR(Inddata!Y463="",Inddata!Y463&gt;(G448*1000))),G448*1000,IF(AND(OR(I448="Frakørselsrampe",I448="Tilkørselsrampe"),Inddata!Y463&gt;0),Inddata!Y463,"Irrelevant"))</f>
        <v>Irrelevant</v>
      </c>
      <c r="Y448" s="4" t="str">
        <f>IF(AND(I448="Frakørselsrampe",Inddata!Z463=""),95,IF(AND(I448="Tilkørselsrampe",Inddata!Z463=""),45,IF(AND(OR(I448="Frakørselsrampe",I448="Tilkørselsrampe"),Inddata!Z463&gt;4,Inddata!Z463&lt;200),Inddata!Z463,"Irrelevant")))</f>
        <v>Irrelevant</v>
      </c>
      <c r="Z448" s="4" t="str">
        <f>IF(AND(OR(I448="Frakørselsrampe",I448="Tilkørselsrampe"),Inddata!AA463=""),"Lige",IF(AND(OR(I448="Frakørselsrampe",I448="Tilkørselsrampe"),Inddata!AA463&gt;10),Inddata!AA463,"Irrelevant"))</f>
        <v>Irrelevant</v>
      </c>
      <c r="AA448" s="4" t="str">
        <f>IF(X448="Irrelevant","Irrelevant",IF(AND(OR(I448="Frakørselsrampe",I448="Tilkørselsrampe"),OR(Inddata!AB463="",Inddata!AB463&gt;(G448*1000-X448))),G448*1000-X448,IF(AND(OR(I448="Frakørselsrampe",I448="Tilkørselsrampe"),Inddata!AB463&gt;0),Inddata!AB463,"Irrelevant")))</f>
        <v>Irrelevant</v>
      </c>
      <c r="AB448" s="4" t="str">
        <f>IF(AND(I448="Frakørselsrampe",Inddata!AC463=""),60,IF(AND(I448="Tilkørselsrampe",Inddata!AC463=""),80,IF(AND(OR(I448="Frakørselsrampe",I448="Tilkørselsrampe"),Inddata!AC463&gt;4,Inddata!AC463&lt;200),Inddata!AC463,"Irrelevant")))</f>
        <v>Irrelevant</v>
      </c>
      <c r="AC448" s="4" t="str">
        <f>IF(AND(OR(I448="Motorvejsstrækning",I448="Frakørselsflettestrækning",I448="Tilkørselsflettestrækning"),Inddata!AD463=""),"Nej",IF(OR(I448="Motorvejsstrækning",I448="Frakørselsflettestrækning",I448="Tilkørselsflettestrækning"),Inddata!AD463,"Irrelevant"))</f>
        <v>Irrelevant</v>
      </c>
      <c r="AD448" s="4" t="str">
        <f>IF(AND(OR(I448="Motorvejsstrækning",I448="Frakørselsflettestrækning",I448="Tilkørselsflettestrækning"),Inddata!AE463=""),"130 km/t",IF(OR(I448="Motorvejsstrækning",I448="Frakørselsflettestrækning",I448="Tilkørselsflettestrækning"),Inddata!AE463,"Irrelevant"))</f>
        <v>Irrelevant</v>
      </c>
      <c r="AE448" s="4" t="str">
        <f>IF(AND(I448="Tilkørselsflettestrækning",Inddata!AF463=""),"Nej",IF(I448="Tilkørselsflettestrækning",Inddata!AF463,"Irrelevant"))</f>
        <v>Irrelevant</v>
      </c>
      <c r="AF448" s="4" t="str">
        <f>IF(AND(AE448="Ja",Inddata!AG463&gt;0,Inddata!AG463&lt;1.00000001),Inddata!AG463,IF(OR(AE448="Nej",AE448="Ja"),0,"Irrelevant"))</f>
        <v>Irrelevant</v>
      </c>
    </row>
    <row r="449" spans="1:32" x14ac:dyDescent="0.25">
      <c r="A449" s="4" t="str">
        <f>IF(Inddata!A464="","",Inddata!A464)</f>
        <v/>
      </c>
      <c r="B449" s="4" t="str">
        <f>IF(Inddata!B464="","",Inddata!B464)</f>
        <v/>
      </c>
      <c r="C449" s="4" t="str">
        <f>IF(Inddata!C464="","",Inddata!C464)</f>
        <v/>
      </c>
      <c r="D449" s="4" t="str">
        <f>IF(Inddata!D464="","",Inddata!D464)</f>
        <v/>
      </c>
      <c r="E449" s="4" t="str">
        <f>IF(Inddata!E464="","",Inddata!E464)</f>
        <v/>
      </c>
      <c r="F449" s="4" t="str">
        <f>IF(Inddata!F464="","",Inddata!F464)</f>
        <v/>
      </c>
      <c r="G449" s="4">
        <f>IF(Inddata!G464="","",Inddata!G464)</f>
        <v>0</v>
      </c>
      <c r="H449" s="4" t="str">
        <f>IF(Inddata!H464&gt;0.5,Inddata!H464,"")</f>
        <v/>
      </c>
      <c r="I449" s="4" t="str">
        <f>IF(Inddata!I464="","",Inddata!I464)</f>
        <v/>
      </c>
      <c r="J449" s="4" t="str">
        <f>IF(AND(OR(I449="Motorvejsstrækning",I449="Frakørselsflettestrækning",I449="Tilkørselsflettestrækning"),Inddata!K464=""),2,IF(AND(OR(I449="Motorvejsstrækning",I449="Frakørselsflettestrækning",I449="Tilkørselsflettestrækning"),Inddata!K464&gt;0.5,Inddata!K464&lt;21),Inddata!K464,"Irrelevant"))</f>
        <v>Irrelevant</v>
      </c>
      <c r="K449" s="4" t="str">
        <f>IF(AND(OR(I449="Motorvejsstrækning",I449="Frakørselsflettestrækning",I449="Tilkørselsflettestrækning",I449="Frakørselsrampe",I449="Tilkørselsrampe"),Inddata!L464=""),3.5,IF(AND(OR(I449="Motorvejsstrækning",I449="Frakørselsflettestrækning",I449="Tilkørselsflettestrækning",I449="Frakørselsrampe",I449="Tilkørselsrampe"),Inddata!L464&gt;1.5,Inddata!L464&lt;11),Inddata!L464,"Irrelevant"))</f>
        <v>Irrelevant</v>
      </c>
      <c r="L449" s="4" t="str">
        <f>IF(AND(I449="Motorvejsstrækning",Inddata!M464=""),"Nej",IF(I449="Motorvejsstrækning",Inddata!M464,"Irrelevant"))</f>
        <v>Irrelevant</v>
      </c>
      <c r="M449" s="4" t="str">
        <f>IF(AND(L449="Ja",Inddata!N464&gt;0,Inddata!N464&lt;1.00000001),Inddata!N464,IF(OR(L449="Nej",L449="Ja"),0,"Irrelevant"))</f>
        <v>Irrelevant</v>
      </c>
      <c r="N449" s="4" t="str">
        <f>IF(AND(OR(I449="Motorvejsstrækning",I449="Frakørselsflettestrækning",I449="Tilkørselsflettestrækning"),Inddata!O464=""),3,IF(AND(OR(I449="Motorvejsstrækning",I449="Frakørselsflettestrækning",I449="Tilkørselsflettestrækning"),Inddata!O464&lt;11,Inddata!O464&gt;-0.00000001),Inddata!O464,"Irrelevant"))</f>
        <v>Irrelevant</v>
      </c>
      <c r="O449" s="4" t="str">
        <f>IF(AND(OR(I449="Motorvejsstrækning",I449="Frakørselsflettestrækning",I449="Tilkørselsflettestrækning",I449="Frakørselsrampe",I449="Tilkørselsrampe"),Inddata!P464=""),0.5,IF(AND(OR(I449="Motorvejsstrækning",I449="Frakørselsflettestrækning",I449="Tilkørselsflettestrækning",I449="Frakørselsrampe",I449="Tilkørselsrampe"),Inddata!P464&gt;-0.00000001,Inddata!P464&lt;11),Inddata!P464,"Irrelevant"))</f>
        <v>Irrelevant</v>
      </c>
      <c r="P449" s="4" t="str">
        <f>IF(AND(OR(I449="Motorvejsstrækning",I449="Frakørselsflettestrækning",I449="Tilkørselsflettestrækning"),Inddata!Q464=""),5,IF(AND(OR(I449="Motorvejsstrækning",I449="Frakørselsflettestrækning",I449="Tilkørselsflettestrækning"),Inddata!Q464&gt;-0.00000001,Inddata!Q464&lt;101),Inddata!Q464,"Irrelevant"))</f>
        <v>Irrelevant</v>
      </c>
      <c r="Q449" s="4" t="str">
        <f>IF(AND(OR(I449="Motorvejsstrækning",I449="Frakørselsflettestrækning",I449="Tilkørselsflettestrækning"),Inddata!R464=""),"Lige",IF(AND(OR(I449="Motorvejsstrækning",I449="Frakørselsflettestrækning",I449="Tilkørselsflettestrækning"),Inddata!R464&gt;10),Inddata!R464,"Irrelevant"))</f>
        <v>Irrelevant</v>
      </c>
      <c r="R449" s="4" t="str">
        <f>IF(Q449="Lige",0,IF(AND(OR(I449="Motorvejsstrækning",I449="Frakørselsflettestrækning",I449="Tilkørselsflettestrækning"),OR(Inddata!S464="",Inddata!S464&gt;(G449*1000))),G449*1000,IF(AND(OR(I449="Motorvejsstrækning",I449="Frakørselsflettestrækning",I449="Tilkørselsflettestrækning"),Inddata!S464&gt;0),Inddata!S464,"Irrelevant")))</f>
        <v>Irrelevant</v>
      </c>
      <c r="S449" s="4" t="str">
        <f>IF(AND(OR(I449="Motorvejsstrækning",I449="Frakørselsflettestrækning",I449="Tilkørselsflettestrækning"),Inddata!T464=""),"Lige",IF(AND(OR(I449="Motorvejsstrækning",I449="Frakørselsflettestrækning",I449="Tilkørselsflettestrækning"),Inddata!T464&gt;10),Inddata!T464,"Irrelevant"))</f>
        <v>Irrelevant</v>
      </c>
      <c r="T449" s="4" t="str">
        <f>IF(S449="Lige",0,IF(R449="Irrelevant","Irrelevant",IF(AND(OR(I449="Motorvejsstrækning",I449="Frakørselsflettestrækning",I449="Tilkørselsflettestrækning"),OR(Inddata!U464="",Inddata!U464&gt;(G449*1000-R449))),G449*1000-R449,IF(AND(OR(I449="Motorvejsstrækning",I449="Frakørselsflettestrækning",I449="Tilkørselsflettestrækning"),Inddata!U464&gt;0),Inddata!U464,"Irrelevant"))))</f>
        <v>Irrelevant</v>
      </c>
      <c r="U449" s="4" t="str">
        <f>IF(AND(OR(I449="Motorvejsstrækning",I449="Frakørselsflettestrækning",I449="Tilkørselsflettestrækning",I449="Frakørselsrampe",I449="Tilkørselsrampe"),Inddata!V464=""),"Nej",IF(OR(I449="Motorvejsstrækning",I449="Frakørselsflettestrækning",I449="Tilkørselsflettestrækning",I449="Frakørselsrampe",I449="Tilkørselsrampe"),Inddata!V464,"Irrelevant"))</f>
        <v>Irrelevant</v>
      </c>
      <c r="V449" s="4" t="str">
        <f>IF(W449="Lige",IF(AND(OR(I449="Frakørselsrampe",I449="Tilkørselsrampe"),Inddata!W464=""),"Lige ruderrampe",IF(OR(I449="Frakørselsrampe",I449="Tilkørselsrampe"),Inddata!W464,"Irrelevant")),"Irrelevant")</f>
        <v>Irrelevant</v>
      </c>
      <c r="W449" s="4" t="str">
        <f>IF(AND(OR(I449="Frakørselsrampe",I449="Tilkørselsrampe"),Inddata!X464=""),"Lige",IF(AND(OR(I449="Frakørselsrampe",I449="Tilkørselsrampe"),Inddata!X464&gt;10),Inddata!X464,"Irrelevant"))</f>
        <v>Irrelevant</v>
      </c>
      <c r="X449" s="4" t="str">
        <f>IF(AND(OR(I449="Frakørselsrampe",I449="Tilkørselsrampe"),OR(Inddata!Y464="",Inddata!Y464&gt;(G449*1000))),G449*1000,IF(AND(OR(I449="Frakørselsrampe",I449="Tilkørselsrampe"),Inddata!Y464&gt;0),Inddata!Y464,"Irrelevant"))</f>
        <v>Irrelevant</v>
      </c>
      <c r="Y449" s="4" t="str">
        <f>IF(AND(I449="Frakørselsrampe",Inddata!Z464=""),95,IF(AND(I449="Tilkørselsrampe",Inddata!Z464=""),45,IF(AND(OR(I449="Frakørselsrampe",I449="Tilkørselsrampe"),Inddata!Z464&gt;4,Inddata!Z464&lt;200),Inddata!Z464,"Irrelevant")))</f>
        <v>Irrelevant</v>
      </c>
      <c r="Z449" s="4" t="str">
        <f>IF(AND(OR(I449="Frakørselsrampe",I449="Tilkørselsrampe"),Inddata!AA464=""),"Lige",IF(AND(OR(I449="Frakørselsrampe",I449="Tilkørselsrampe"),Inddata!AA464&gt;10),Inddata!AA464,"Irrelevant"))</f>
        <v>Irrelevant</v>
      </c>
      <c r="AA449" s="4" t="str">
        <f>IF(X449="Irrelevant","Irrelevant",IF(AND(OR(I449="Frakørselsrampe",I449="Tilkørselsrampe"),OR(Inddata!AB464="",Inddata!AB464&gt;(G449*1000-X449))),G449*1000-X449,IF(AND(OR(I449="Frakørselsrampe",I449="Tilkørselsrampe"),Inddata!AB464&gt;0),Inddata!AB464,"Irrelevant")))</f>
        <v>Irrelevant</v>
      </c>
      <c r="AB449" s="4" t="str">
        <f>IF(AND(I449="Frakørselsrampe",Inddata!AC464=""),60,IF(AND(I449="Tilkørselsrampe",Inddata!AC464=""),80,IF(AND(OR(I449="Frakørselsrampe",I449="Tilkørselsrampe"),Inddata!AC464&gt;4,Inddata!AC464&lt;200),Inddata!AC464,"Irrelevant")))</f>
        <v>Irrelevant</v>
      </c>
      <c r="AC449" s="4" t="str">
        <f>IF(AND(OR(I449="Motorvejsstrækning",I449="Frakørselsflettestrækning",I449="Tilkørselsflettestrækning"),Inddata!AD464=""),"Nej",IF(OR(I449="Motorvejsstrækning",I449="Frakørselsflettestrækning",I449="Tilkørselsflettestrækning"),Inddata!AD464,"Irrelevant"))</f>
        <v>Irrelevant</v>
      </c>
      <c r="AD449" s="4" t="str">
        <f>IF(AND(OR(I449="Motorvejsstrækning",I449="Frakørselsflettestrækning",I449="Tilkørselsflettestrækning"),Inddata!AE464=""),"130 km/t",IF(OR(I449="Motorvejsstrækning",I449="Frakørselsflettestrækning",I449="Tilkørselsflettestrækning"),Inddata!AE464,"Irrelevant"))</f>
        <v>Irrelevant</v>
      </c>
      <c r="AE449" s="4" t="str">
        <f>IF(AND(I449="Tilkørselsflettestrækning",Inddata!AF464=""),"Nej",IF(I449="Tilkørselsflettestrækning",Inddata!AF464,"Irrelevant"))</f>
        <v>Irrelevant</v>
      </c>
      <c r="AF449" s="4" t="str">
        <f>IF(AND(AE449="Ja",Inddata!AG464&gt;0,Inddata!AG464&lt;1.00000001),Inddata!AG464,IF(OR(AE449="Nej",AE449="Ja"),0,"Irrelevant"))</f>
        <v>Irrelevant</v>
      </c>
    </row>
    <row r="450" spans="1:32" x14ac:dyDescent="0.25">
      <c r="A450" s="4" t="str">
        <f>IF(Inddata!A465="","",Inddata!A465)</f>
        <v/>
      </c>
      <c r="B450" s="4" t="str">
        <f>IF(Inddata!B465="","",Inddata!B465)</f>
        <v/>
      </c>
      <c r="C450" s="4" t="str">
        <f>IF(Inddata!C465="","",Inddata!C465)</f>
        <v/>
      </c>
      <c r="D450" s="4" t="str">
        <f>IF(Inddata!D465="","",Inddata!D465)</f>
        <v/>
      </c>
      <c r="E450" s="4" t="str">
        <f>IF(Inddata!E465="","",Inddata!E465)</f>
        <v/>
      </c>
      <c r="F450" s="4" t="str">
        <f>IF(Inddata!F465="","",Inddata!F465)</f>
        <v/>
      </c>
      <c r="G450" s="4">
        <f>IF(Inddata!G465="","",Inddata!G465)</f>
        <v>0</v>
      </c>
      <c r="H450" s="4" t="str">
        <f>IF(Inddata!H465&gt;0.5,Inddata!H465,"")</f>
        <v/>
      </c>
      <c r="I450" s="4" t="str">
        <f>IF(Inddata!I465="","",Inddata!I465)</f>
        <v/>
      </c>
      <c r="J450" s="4" t="str">
        <f>IF(AND(OR(I450="Motorvejsstrækning",I450="Frakørselsflettestrækning",I450="Tilkørselsflettestrækning"),Inddata!K465=""),2,IF(AND(OR(I450="Motorvejsstrækning",I450="Frakørselsflettestrækning",I450="Tilkørselsflettestrækning"),Inddata!K465&gt;0.5,Inddata!K465&lt;21),Inddata!K465,"Irrelevant"))</f>
        <v>Irrelevant</v>
      </c>
      <c r="K450" s="4" t="str">
        <f>IF(AND(OR(I450="Motorvejsstrækning",I450="Frakørselsflettestrækning",I450="Tilkørselsflettestrækning",I450="Frakørselsrampe",I450="Tilkørselsrampe"),Inddata!L465=""),3.5,IF(AND(OR(I450="Motorvejsstrækning",I450="Frakørselsflettestrækning",I450="Tilkørselsflettestrækning",I450="Frakørselsrampe",I450="Tilkørselsrampe"),Inddata!L465&gt;1.5,Inddata!L465&lt;11),Inddata!L465,"Irrelevant"))</f>
        <v>Irrelevant</v>
      </c>
      <c r="L450" s="4" t="str">
        <f>IF(AND(I450="Motorvejsstrækning",Inddata!M465=""),"Nej",IF(I450="Motorvejsstrækning",Inddata!M465,"Irrelevant"))</f>
        <v>Irrelevant</v>
      </c>
      <c r="M450" s="4" t="str">
        <f>IF(AND(L450="Ja",Inddata!N465&gt;0,Inddata!N465&lt;1.00000001),Inddata!N465,IF(OR(L450="Nej",L450="Ja"),0,"Irrelevant"))</f>
        <v>Irrelevant</v>
      </c>
      <c r="N450" s="4" t="str">
        <f>IF(AND(OR(I450="Motorvejsstrækning",I450="Frakørselsflettestrækning",I450="Tilkørselsflettestrækning"),Inddata!O465=""),3,IF(AND(OR(I450="Motorvejsstrækning",I450="Frakørselsflettestrækning",I450="Tilkørselsflettestrækning"),Inddata!O465&lt;11,Inddata!O465&gt;-0.00000001),Inddata!O465,"Irrelevant"))</f>
        <v>Irrelevant</v>
      </c>
      <c r="O450" s="4" t="str">
        <f>IF(AND(OR(I450="Motorvejsstrækning",I450="Frakørselsflettestrækning",I450="Tilkørselsflettestrækning",I450="Frakørselsrampe",I450="Tilkørselsrampe"),Inddata!P465=""),0.5,IF(AND(OR(I450="Motorvejsstrækning",I450="Frakørselsflettestrækning",I450="Tilkørselsflettestrækning",I450="Frakørselsrampe",I450="Tilkørselsrampe"),Inddata!P465&gt;-0.00000001,Inddata!P465&lt;11),Inddata!P465,"Irrelevant"))</f>
        <v>Irrelevant</v>
      </c>
      <c r="P450" s="4" t="str">
        <f>IF(AND(OR(I450="Motorvejsstrækning",I450="Frakørselsflettestrækning",I450="Tilkørselsflettestrækning"),Inddata!Q465=""),5,IF(AND(OR(I450="Motorvejsstrækning",I450="Frakørselsflettestrækning",I450="Tilkørselsflettestrækning"),Inddata!Q465&gt;-0.00000001,Inddata!Q465&lt;101),Inddata!Q465,"Irrelevant"))</f>
        <v>Irrelevant</v>
      </c>
      <c r="Q450" s="4" t="str">
        <f>IF(AND(OR(I450="Motorvejsstrækning",I450="Frakørselsflettestrækning",I450="Tilkørselsflettestrækning"),Inddata!R465=""),"Lige",IF(AND(OR(I450="Motorvejsstrækning",I450="Frakørselsflettestrækning",I450="Tilkørselsflettestrækning"),Inddata!R465&gt;10),Inddata!R465,"Irrelevant"))</f>
        <v>Irrelevant</v>
      </c>
      <c r="R450" s="4" t="str">
        <f>IF(Q450="Lige",0,IF(AND(OR(I450="Motorvejsstrækning",I450="Frakørselsflettestrækning",I450="Tilkørselsflettestrækning"),OR(Inddata!S465="",Inddata!S465&gt;(G450*1000))),G450*1000,IF(AND(OR(I450="Motorvejsstrækning",I450="Frakørselsflettestrækning",I450="Tilkørselsflettestrækning"),Inddata!S465&gt;0),Inddata!S465,"Irrelevant")))</f>
        <v>Irrelevant</v>
      </c>
      <c r="S450" s="4" t="str">
        <f>IF(AND(OR(I450="Motorvejsstrækning",I450="Frakørselsflettestrækning",I450="Tilkørselsflettestrækning"),Inddata!T465=""),"Lige",IF(AND(OR(I450="Motorvejsstrækning",I450="Frakørselsflettestrækning",I450="Tilkørselsflettestrækning"),Inddata!T465&gt;10),Inddata!T465,"Irrelevant"))</f>
        <v>Irrelevant</v>
      </c>
      <c r="T450" s="4" t="str">
        <f>IF(S450="Lige",0,IF(R450="Irrelevant","Irrelevant",IF(AND(OR(I450="Motorvejsstrækning",I450="Frakørselsflettestrækning",I450="Tilkørselsflettestrækning"),OR(Inddata!U465="",Inddata!U465&gt;(G450*1000-R450))),G450*1000-R450,IF(AND(OR(I450="Motorvejsstrækning",I450="Frakørselsflettestrækning",I450="Tilkørselsflettestrækning"),Inddata!U465&gt;0),Inddata!U465,"Irrelevant"))))</f>
        <v>Irrelevant</v>
      </c>
      <c r="U450" s="4" t="str">
        <f>IF(AND(OR(I450="Motorvejsstrækning",I450="Frakørselsflettestrækning",I450="Tilkørselsflettestrækning",I450="Frakørselsrampe",I450="Tilkørselsrampe"),Inddata!V465=""),"Nej",IF(OR(I450="Motorvejsstrækning",I450="Frakørselsflettestrækning",I450="Tilkørselsflettestrækning",I450="Frakørselsrampe",I450="Tilkørselsrampe"),Inddata!V465,"Irrelevant"))</f>
        <v>Irrelevant</v>
      </c>
      <c r="V450" s="4" t="str">
        <f>IF(W450="Lige",IF(AND(OR(I450="Frakørselsrampe",I450="Tilkørselsrampe"),Inddata!W465=""),"Lige ruderrampe",IF(OR(I450="Frakørselsrampe",I450="Tilkørselsrampe"),Inddata!W465,"Irrelevant")),"Irrelevant")</f>
        <v>Irrelevant</v>
      </c>
      <c r="W450" s="4" t="str">
        <f>IF(AND(OR(I450="Frakørselsrampe",I450="Tilkørselsrampe"),Inddata!X465=""),"Lige",IF(AND(OR(I450="Frakørselsrampe",I450="Tilkørselsrampe"),Inddata!X465&gt;10),Inddata!X465,"Irrelevant"))</f>
        <v>Irrelevant</v>
      </c>
      <c r="X450" s="4" t="str">
        <f>IF(AND(OR(I450="Frakørselsrampe",I450="Tilkørselsrampe"),OR(Inddata!Y465="",Inddata!Y465&gt;(G450*1000))),G450*1000,IF(AND(OR(I450="Frakørselsrampe",I450="Tilkørselsrampe"),Inddata!Y465&gt;0),Inddata!Y465,"Irrelevant"))</f>
        <v>Irrelevant</v>
      </c>
      <c r="Y450" s="4" t="str">
        <f>IF(AND(I450="Frakørselsrampe",Inddata!Z465=""),95,IF(AND(I450="Tilkørselsrampe",Inddata!Z465=""),45,IF(AND(OR(I450="Frakørselsrampe",I450="Tilkørselsrampe"),Inddata!Z465&gt;4,Inddata!Z465&lt;200),Inddata!Z465,"Irrelevant")))</f>
        <v>Irrelevant</v>
      </c>
      <c r="Z450" s="4" t="str">
        <f>IF(AND(OR(I450="Frakørselsrampe",I450="Tilkørselsrampe"),Inddata!AA465=""),"Lige",IF(AND(OR(I450="Frakørselsrampe",I450="Tilkørselsrampe"),Inddata!AA465&gt;10),Inddata!AA465,"Irrelevant"))</f>
        <v>Irrelevant</v>
      </c>
      <c r="AA450" s="4" t="str">
        <f>IF(X450="Irrelevant","Irrelevant",IF(AND(OR(I450="Frakørselsrampe",I450="Tilkørselsrampe"),OR(Inddata!AB465="",Inddata!AB465&gt;(G450*1000-X450))),G450*1000-X450,IF(AND(OR(I450="Frakørselsrampe",I450="Tilkørselsrampe"),Inddata!AB465&gt;0),Inddata!AB465,"Irrelevant")))</f>
        <v>Irrelevant</v>
      </c>
      <c r="AB450" s="4" t="str">
        <f>IF(AND(I450="Frakørselsrampe",Inddata!AC465=""),60,IF(AND(I450="Tilkørselsrampe",Inddata!AC465=""),80,IF(AND(OR(I450="Frakørselsrampe",I450="Tilkørselsrampe"),Inddata!AC465&gt;4,Inddata!AC465&lt;200),Inddata!AC465,"Irrelevant")))</f>
        <v>Irrelevant</v>
      </c>
      <c r="AC450" s="4" t="str">
        <f>IF(AND(OR(I450="Motorvejsstrækning",I450="Frakørselsflettestrækning",I450="Tilkørselsflettestrækning"),Inddata!AD465=""),"Nej",IF(OR(I450="Motorvejsstrækning",I450="Frakørselsflettestrækning",I450="Tilkørselsflettestrækning"),Inddata!AD465,"Irrelevant"))</f>
        <v>Irrelevant</v>
      </c>
      <c r="AD450" s="4" t="str">
        <f>IF(AND(OR(I450="Motorvejsstrækning",I450="Frakørselsflettestrækning",I450="Tilkørselsflettestrækning"),Inddata!AE465=""),"130 km/t",IF(OR(I450="Motorvejsstrækning",I450="Frakørselsflettestrækning",I450="Tilkørselsflettestrækning"),Inddata!AE465,"Irrelevant"))</f>
        <v>Irrelevant</v>
      </c>
      <c r="AE450" s="4" t="str">
        <f>IF(AND(I450="Tilkørselsflettestrækning",Inddata!AF465=""),"Nej",IF(I450="Tilkørselsflettestrækning",Inddata!AF465,"Irrelevant"))</f>
        <v>Irrelevant</v>
      </c>
      <c r="AF450" s="4" t="str">
        <f>IF(AND(AE450="Ja",Inddata!AG465&gt;0,Inddata!AG465&lt;1.00000001),Inddata!AG465,IF(OR(AE450="Nej",AE450="Ja"),0,"Irrelevant"))</f>
        <v>Irrelevant</v>
      </c>
    </row>
    <row r="451" spans="1:32" x14ac:dyDescent="0.25">
      <c r="A451" s="4" t="str">
        <f>IF(Inddata!A466="","",Inddata!A466)</f>
        <v/>
      </c>
      <c r="B451" s="4" t="str">
        <f>IF(Inddata!B466="","",Inddata!B466)</f>
        <v/>
      </c>
      <c r="C451" s="4" t="str">
        <f>IF(Inddata!C466="","",Inddata!C466)</f>
        <v/>
      </c>
      <c r="D451" s="4" t="str">
        <f>IF(Inddata!D466="","",Inddata!D466)</f>
        <v/>
      </c>
      <c r="E451" s="4" t="str">
        <f>IF(Inddata!E466="","",Inddata!E466)</f>
        <v/>
      </c>
      <c r="F451" s="4" t="str">
        <f>IF(Inddata!F466="","",Inddata!F466)</f>
        <v/>
      </c>
      <c r="G451" s="4">
        <f>IF(Inddata!G466="","",Inddata!G466)</f>
        <v>0</v>
      </c>
      <c r="H451" s="4" t="str">
        <f>IF(Inddata!H466&gt;0.5,Inddata!H466,"")</f>
        <v/>
      </c>
      <c r="I451" s="4" t="str">
        <f>IF(Inddata!I466="","",Inddata!I466)</f>
        <v/>
      </c>
      <c r="J451" s="4" t="str">
        <f>IF(AND(OR(I451="Motorvejsstrækning",I451="Frakørselsflettestrækning",I451="Tilkørselsflettestrækning"),Inddata!K466=""),2,IF(AND(OR(I451="Motorvejsstrækning",I451="Frakørselsflettestrækning",I451="Tilkørselsflettestrækning"),Inddata!K466&gt;0.5,Inddata!K466&lt;21),Inddata!K466,"Irrelevant"))</f>
        <v>Irrelevant</v>
      </c>
      <c r="K451" s="4" t="str">
        <f>IF(AND(OR(I451="Motorvejsstrækning",I451="Frakørselsflettestrækning",I451="Tilkørselsflettestrækning",I451="Frakørselsrampe",I451="Tilkørselsrampe"),Inddata!L466=""),3.5,IF(AND(OR(I451="Motorvejsstrækning",I451="Frakørselsflettestrækning",I451="Tilkørselsflettestrækning",I451="Frakørselsrampe",I451="Tilkørselsrampe"),Inddata!L466&gt;1.5,Inddata!L466&lt;11),Inddata!L466,"Irrelevant"))</f>
        <v>Irrelevant</v>
      </c>
      <c r="L451" s="4" t="str">
        <f>IF(AND(I451="Motorvejsstrækning",Inddata!M466=""),"Nej",IF(I451="Motorvejsstrækning",Inddata!M466,"Irrelevant"))</f>
        <v>Irrelevant</v>
      </c>
      <c r="M451" s="4" t="str">
        <f>IF(AND(L451="Ja",Inddata!N466&gt;0,Inddata!N466&lt;1.00000001),Inddata!N466,IF(OR(L451="Nej",L451="Ja"),0,"Irrelevant"))</f>
        <v>Irrelevant</v>
      </c>
      <c r="N451" s="4" t="str">
        <f>IF(AND(OR(I451="Motorvejsstrækning",I451="Frakørselsflettestrækning",I451="Tilkørselsflettestrækning"),Inddata!O466=""),3,IF(AND(OR(I451="Motorvejsstrækning",I451="Frakørselsflettestrækning",I451="Tilkørselsflettestrækning"),Inddata!O466&lt;11,Inddata!O466&gt;-0.00000001),Inddata!O466,"Irrelevant"))</f>
        <v>Irrelevant</v>
      </c>
      <c r="O451" s="4" t="str">
        <f>IF(AND(OR(I451="Motorvejsstrækning",I451="Frakørselsflettestrækning",I451="Tilkørselsflettestrækning",I451="Frakørselsrampe",I451="Tilkørselsrampe"),Inddata!P466=""),0.5,IF(AND(OR(I451="Motorvejsstrækning",I451="Frakørselsflettestrækning",I451="Tilkørselsflettestrækning",I451="Frakørselsrampe",I451="Tilkørselsrampe"),Inddata!P466&gt;-0.00000001,Inddata!P466&lt;11),Inddata!P466,"Irrelevant"))</f>
        <v>Irrelevant</v>
      </c>
      <c r="P451" s="4" t="str">
        <f>IF(AND(OR(I451="Motorvejsstrækning",I451="Frakørselsflettestrækning",I451="Tilkørselsflettestrækning"),Inddata!Q466=""),5,IF(AND(OR(I451="Motorvejsstrækning",I451="Frakørselsflettestrækning",I451="Tilkørselsflettestrækning"),Inddata!Q466&gt;-0.00000001,Inddata!Q466&lt;101),Inddata!Q466,"Irrelevant"))</f>
        <v>Irrelevant</v>
      </c>
      <c r="Q451" s="4" t="str">
        <f>IF(AND(OR(I451="Motorvejsstrækning",I451="Frakørselsflettestrækning",I451="Tilkørselsflettestrækning"),Inddata!R466=""),"Lige",IF(AND(OR(I451="Motorvejsstrækning",I451="Frakørselsflettestrækning",I451="Tilkørselsflettestrækning"),Inddata!R466&gt;10),Inddata!R466,"Irrelevant"))</f>
        <v>Irrelevant</v>
      </c>
      <c r="R451" s="4" t="str">
        <f>IF(Q451="Lige",0,IF(AND(OR(I451="Motorvejsstrækning",I451="Frakørselsflettestrækning",I451="Tilkørselsflettestrækning"),OR(Inddata!S466="",Inddata!S466&gt;(G451*1000))),G451*1000,IF(AND(OR(I451="Motorvejsstrækning",I451="Frakørselsflettestrækning",I451="Tilkørselsflettestrækning"),Inddata!S466&gt;0),Inddata!S466,"Irrelevant")))</f>
        <v>Irrelevant</v>
      </c>
      <c r="S451" s="4" t="str">
        <f>IF(AND(OR(I451="Motorvejsstrækning",I451="Frakørselsflettestrækning",I451="Tilkørselsflettestrækning"),Inddata!T466=""),"Lige",IF(AND(OR(I451="Motorvejsstrækning",I451="Frakørselsflettestrækning",I451="Tilkørselsflettestrækning"),Inddata!T466&gt;10),Inddata!T466,"Irrelevant"))</f>
        <v>Irrelevant</v>
      </c>
      <c r="T451" s="4" t="str">
        <f>IF(S451="Lige",0,IF(R451="Irrelevant","Irrelevant",IF(AND(OR(I451="Motorvejsstrækning",I451="Frakørselsflettestrækning",I451="Tilkørselsflettestrækning"),OR(Inddata!U466="",Inddata!U466&gt;(G451*1000-R451))),G451*1000-R451,IF(AND(OR(I451="Motorvejsstrækning",I451="Frakørselsflettestrækning",I451="Tilkørselsflettestrækning"),Inddata!U466&gt;0),Inddata!U466,"Irrelevant"))))</f>
        <v>Irrelevant</v>
      </c>
      <c r="U451" s="4" t="str">
        <f>IF(AND(OR(I451="Motorvejsstrækning",I451="Frakørselsflettestrækning",I451="Tilkørselsflettestrækning",I451="Frakørselsrampe",I451="Tilkørselsrampe"),Inddata!V466=""),"Nej",IF(OR(I451="Motorvejsstrækning",I451="Frakørselsflettestrækning",I451="Tilkørselsflettestrækning",I451="Frakørselsrampe",I451="Tilkørselsrampe"),Inddata!V466,"Irrelevant"))</f>
        <v>Irrelevant</v>
      </c>
      <c r="V451" s="4" t="str">
        <f>IF(W451="Lige",IF(AND(OR(I451="Frakørselsrampe",I451="Tilkørselsrampe"),Inddata!W466=""),"Lige ruderrampe",IF(OR(I451="Frakørselsrampe",I451="Tilkørselsrampe"),Inddata!W466,"Irrelevant")),"Irrelevant")</f>
        <v>Irrelevant</v>
      </c>
      <c r="W451" s="4" t="str">
        <f>IF(AND(OR(I451="Frakørselsrampe",I451="Tilkørselsrampe"),Inddata!X466=""),"Lige",IF(AND(OR(I451="Frakørselsrampe",I451="Tilkørselsrampe"),Inddata!X466&gt;10),Inddata!X466,"Irrelevant"))</f>
        <v>Irrelevant</v>
      </c>
      <c r="X451" s="4" t="str">
        <f>IF(AND(OR(I451="Frakørselsrampe",I451="Tilkørselsrampe"),OR(Inddata!Y466="",Inddata!Y466&gt;(G451*1000))),G451*1000,IF(AND(OR(I451="Frakørselsrampe",I451="Tilkørselsrampe"),Inddata!Y466&gt;0),Inddata!Y466,"Irrelevant"))</f>
        <v>Irrelevant</v>
      </c>
      <c r="Y451" s="4" t="str">
        <f>IF(AND(I451="Frakørselsrampe",Inddata!Z466=""),95,IF(AND(I451="Tilkørselsrampe",Inddata!Z466=""),45,IF(AND(OR(I451="Frakørselsrampe",I451="Tilkørselsrampe"),Inddata!Z466&gt;4,Inddata!Z466&lt;200),Inddata!Z466,"Irrelevant")))</f>
        <v>Irrelevant</v>
      </c>
      <c r="Z451" s="4" t="str">
        <f>IF(AND(OR(I451="Frakørselsrampe",I451="Tilkørselsrampe"),Inddata!AA466=""),"Lige",IF(AND(OR(I451="Frakørselsrampe",I451="Tilkørselsrampe"),Inddata!AA466&gt;10),Inddata!AA466,"Irrelevant"))</f>
        <v>Irrelevant</v>
      </c>
      <c r="AA451" s="4" t="str">
        <f>IF(X451="Irrelevant","Irrelevant",IF(AND(OR(I451="Frakørselsrampe",I451="Tilkørselsrampe"),OR(Inddata!AB466="",Inddata!AB466&gt;(G451*1000-X451))),G451*1000-X451,IF(AND(OR(I451="Frakørselsrampe",I451="Tilkørselsrampe"),Inddata!AB466&gt;0),Inddata!AB466,"Irrelevant")))</f>
        <v>Irrelevant</v>
      </c>
      <c r="AB451" s="4" t="str">
        <f>IF(AND(I451="Frakørselsrampe",Inddata!AC466=""),60,IF(AND(I451="Tilkørselsrampe",Inddata!AC466=""),80,IF(AND(OR(I451="Frakørselsrampe",I451="Tilkørselsrampe"),Inddata!AC466&gt;4,Inddata!AC466&lt;200),Inddata!AC466,"Irrelevant")))</f>
        <v>Irrelevant</v>
      </c>
      <c r="AC451" s="4" t="str">
        <f>IF(AND(OR(I451="Motorvejsstrækning",I451="Frakørselsflettestrækning",I451="Tilkørselsflettestrækning"),Inddata!AD466=""),"Nej",IF(OR(I451="Motorvejsstrækning",I451="Frakørselsflettestrækning",I451="Tilkørselsflettestrækning"),Inddata!AD466,"Irrelevant"))</f>
        <v>Irrelevant</v>
      </c>
      <c r="AD451" s="4" t="str">
        <f>IF(AND(OR(I451="Motorvejsstrækning",I451="Frakørselsflettestrækning",I451="Tilkørselsflettestrækning"),Inddata!AE466=""),"130 km/t",IF(OR(I451="Motorvejsstrækning",I451="Frakørselsflettestrækning",I451="Tilkørselsflettestrækning"),Inddata!AE466,"Irrelevant"))</f>
        <v>Irrelevant</v>
      </c>
      <c r="AE451" s="4" t="str">
        <f>IF(AND(I451="Tilkørselsflettestrækning",Inddata!AF466=""),"Nej",IF(I451="Tilkørselsflettestrækning",Inddata!AF466,"Irrelevant"))</f>
        <v>Irrelevant</v>
      </c>
      <c r="AF451" s="4" t="str">
        <f>IF(AND(AE451="Ja",Inddata!AG466&gt;0,Inddata!AG466&lt;1.00000001),Inddata!AG466,IF(OR(AE451="Nej",AE451="Ja"),0,"Irrelevant"))</f>
        <v>Irrelevant</v>
      </c>
    </row>
    <row r="452" spans="1:32" x14ac:dyDescent="0.25">
      <c r="A452" s="4" t="str">
        <f>IF(Inddata!A467="","",Inddata!A467)</f>
        <v/>
      </c>
      <c r="B452" s="4" t="str">
        <f>IF(Inddata!B467="","",Inddata!B467)</f>
        <v/>
      </c>
      <c r="C452" s="4" t="str">
        <f>IF(Inddata!C467="","",Inddata!C467)</f>
        <v/>
      </c>
      <c r="D452" s="4" t="str">
        <f>IF(Inddata!D467="","",Inddata!D467)</f>
        <v/>
      </c>
      <c r="E452" s="4" t="str">
        <f>IF(Inddata!E467="","",Inddata!E467)</f>
        <v/>
      </c>
      <c r="F452" s="4" t="str">
        <f>IF(Inddata!F467="","",Inddata!F467)</f>
        <v/>
      </c>
      <c r="G452" s="4">
        <f>IF(Inddata!G467="","",Inddata!G467)</f>
        <v>0</v>
      </c>
      <c r="H452" s="4" t="str">
        <f>IF(Inddata!H467&gt;0.5,Inddata!H467,"")</f>
        <v/>
      </c>
      <c r="I452" s="4" t="str">
        <f>IF(Inddata!I467="","",Inddata!I467)</f>
        <v/>
      </c>
      <c r="J452" s="4" t="str">
        <f>IF(AND(OR(I452="Motorvejsstrækning",I452="Frakørselsflettestrækning",I452="Tilkørselsflettestrækning"),Inddata!K467=""),2,IF(AND(OR(I452="Motorvejsstrækning",I452="Frakørselsflettestrækning",I452="Tilkørselsflettestrækning"),Inddata!K467&gt;0.5,Inddata!K467&lt;21),Inddata!K467,"Irrelevant"))</f>
        <v>Irrelevant</v>
      </c>
      <c r="K452" s="4" t="str">
        <f>IF(AND(OR(I452="Motorvejsstrækning",I452="Frakørselsflettestrækning",I452="Tilkørselsflettestrækning",I452="Frakørselsrampe",I452="Tilkørselsrampe"),Inddata!L467=""),3.5,IF(AND(OR(I452="Motorvejsstrækning",I452="Frakørselsflettestrækning",I452="Tilkørselsflettestrækning",I452="Frakørselsrampe",I452="Tilkørselsrampe"),Inddata!L467&gt;1.5,Inddata!L467&lt;11),Inddata!L467,"Irrelevant"))</f>
        <v>Irrelevant</v>
      </c>
      <c r="L452" s="4" t="str">
        <f>IF(AND(I452="Motorvejsstrækning",Inddata!M467=""),"Nej",IF(I452="Motorvejsstrækning",Inddata!M467,"Irrelevant"))</f>
        <v>Irrelevant</v>
      </c>
      <c r="M452" s="4" t="str">
        <f>IF(AND(L452="Ja",Inddata!N467&gt;0,Inddata!N467&lt;1.00000001),Inddata!N467,IF(OR(L452="Nej",L452="Ja"),0,"Irrelevant"))</f>
        <v>Irrelevant</v>
      </c>
      <c r="N452" s="4" t="str">
        <f>IF(AND(OR(I452="Motorvejsstrækning",I452="Frakørselsflettestrækning",I452="Tilkørselsflettestrækning"),Inddata!O467=""),3,IF(AND(OR(I452="Motorvejsstrækning",I452="Frakørselsflettestrækning",I452="Tilkørselsflettestrækning"),Inddata!O467&lt;11,Inddata!O467&gt;-0.00000001),Inddata!O467,"Irrelevant"))</f>
        <v>Irrelevant</v>
      </c>
      <c r="O452" s="4" t="str">
        <f>IF(AND(OR(I452="Motorvejsstrækning",I452="Frakørselsflettestrækning",I452="Tilkørselsflettestrækning",I452="Frakørselsrampe",I452="Tilkørselsrampe"),Inddata!P467=""),0.5,IF(AND(OR(I452="Motorvejsstrækning",I452="Frakørselsflettestrækning",I452="Tilkørselsflettestrækning",I452="Frakørselsrampe",I452="Tilkørselsrampe"),Inddata!P467&gt;-0.00000001,Inddata!P467&lt;11),Inddata!P467,"Irrelevant"))</f>
        <v>Irrelevant</v>
      </c>
      <c r="P452" s="4" t="str">
        <f>IF(AND(OR(I452="Motorvejsstrækning",I452="Frakørselsflettestrækning",I452="Tilkørselsflettestrækning"),Inddata!Q467=""),5,IF(AND(OR(I452="Motorvejsstrækning",I452="Frakørselsflettestrækning",I452="Tilkørselsflettestrækning"),Inddata!Q467&gt;-0.00000001,Inddata!Q467&lt;101),Inddata!Q467,"Irrelevant"))</f>
        <v>Irrelevant</v>
      </c>
      <c r="Q452" s="4" t="str">
        <f>IF(AND(OR(I452="Motorvejsstrækning",I452="Frakørselsflettestrækning",I452="Tilkørselsflettestrækning"),Inddata!R467=""),"Lige",IF(AND(OR(I452="Motorvejsstrækning",I452="Frakørselsflettestrækning",I452="Tilkørselsflettestrækning"),Inddata!R467&gt;10),Inddata!R467,"Irrelevant"))</f>
        <v>Irrelevant</v>
      </c>
      <c r="R452" s="4" t="str">
        <f>IF(Q452="Lige",0,IF(AND(OR(I452="Motorvejsstrækning",I452="Frakørselsflettestrækning",I452="Tilkørselsflettestrækning"),OR(Inddata!S467="",Inddata!S467&gt;(G452*1000))),G452*1000,IF(AND(OR(I452="Motorvejsstrækning",I452="Frakørselsflettestrækning",I452="Tilkørselsflettestrækning"),Inddata!S467&gt;0),Inddata!S467,"Irrelevant")))</f>
        <v>Irrelevant</v>
      </c>
      <c r="S452" s="4" t="str">
        <f>IF(AND(OR(I452="Motorvejsstrækning",I452="Frakørselsflettestrækning",I452="Tilkørselsflettestrækning"),Inddata!T467=""),"Lige",IF(AND(OR(I452="Motorvejsstrækning",I452="Frakørselsflettestrækning",I452="Tilkørselsflettestrækning"),Inddata!T467&gt;10),Inddata!T467,"Irrelevant"))</f>
        <v>Irrelevant</v>
      </c>
      <c r="T452" s="4" t="str">
        <f>IF(S452="Lige",0,IF(R452="Irrelevant","Irrelevant",IF(AND(OR(I452="Motorvejsstrækning",I452="Frakørselsflettestrækning",I452="Tilkørselsflettestrækning"),OR(Inddata!U467="",Inddata!U467&gt;(G452*1000-R452))),G452*1000-R452,IF(AND(OR(I452="Motorvejsstrækning",I452="Frakørselsflettestrækning",I452="Tilkørselsflettestrækning"),Inddata!U467&gt;0),Inddata!U467,"Irrelevant"))))</f>
        <v>Irrelevant</v>
      </c>
      <c r="U452" s="4" t="str">
        <f>IF(AND(OR(I452="Motorvejsstrækning",I452="Frakørselsflettestrækning",I452="Tilkørselsflettestrækning",I452="Frakørselsrampe",I452="Tilkørselsrampe"),Inddata!V467=""),"Nej",IF(OR(I452="Motorvejsstrækning",I452="Frakørselsflettestrækning",I452="Tilkørselsflettestrækning",I452="Frakørselsrampe",I452="Tilkørselsrampe"),Inddata!V467,"Irrelevant"))</f>
        <v>Irrelevant</v>
      </c>
      <c r="V452" s="4" t="str">
        <f>IF(W452="Lige",IF(AND(OR(I452="Frakørselsrampe",I452="Tilkørselsrampe"),Inddata!W467=""),"Lige ruderrampe",IF(OR(I452="Frakørselsrampe",I452="Tilkørselsrampe"),Inddata!W467,"Irrelevant")),"Irrelevant")</f>
        <v>Irrelevant</v>
      </c>
      <c r="W452" s="4" t="str">
        <f>IF(AND(OR(I452="Frakørselsrampe",I452="Tilkørselsrampe"),Inddata!X467=""),"Lige",IF(AND(OR(I452="Frakørselsrampe",I452="Tilkørselsrampe"),Inddata!X467&gt;10),Inddata!X467,"Irrelevant"))</f>
        <v>Irrelevant</v>
      </c>
      <c r="X452" s="4" t="str">
        <f>IF(AND(OR(I452="Frakørselsrampe",I452="Tilkørselsrampe"),OR(Inddata!Y467="",Inddata!Y467&gt;(G452*1000))),G452*1000,IF(AND(OR(I452="Frakørselsrampe",I452="Tilkørselsrampe"),Inddata!Y467&gt;0),Inddata!Y467,"Irrelevant"))</f>
        <v>Irrelevant</v>
      </c>
      <c r="Y452" s="4" t="str">
        <f>IF(AND(I452="Frakørselsrampe",Inddata!Z467=""),95,IF(AND(I452="Tilkørselsrampe",Inddata!Z467=""),45,IF(AND(OR(I452="Frakørselsrampe",I452="Tilkørselsrampe"),Inddata!Z467&gt;4,Inddata!Z467&lt;200),Inddata!Z467,"Irrelevant")))</f>
        <v>Irrelevant</v>
      </c>
      <c r="Z452" s="4" t="str">
        <f>IF(AND(OR(I452="Frakørselsrampe",I452="Tilkørselsrampe"),Inddata!AA467=""),"Lige",IF(AND(OR(I452="Frakørselsrampe",I452="Tilkørselsrampe"),Inddata!AA467&gt;10),Inddata!AA467,"Irrelevant"))</f>
        <v>Irrelevant</v>
      </c>
      <c r="AA452" s="4" t="str">
        <f>IF(X452="Irrelevant","Irrelevant",IF(AND(OR(I452="Frakørselsrampe",I452="Tilkørselsrampe"),OR(Inddata!AB467="",Inddata!AB467&gt;(G452*1000-X452))),G452*1000-X452,IF(AND(OR(I452="Frakørselsrampe",I452="Tilkørselsrampe"),Inddata!AB467&gt;0),Inddata!AB467,"Irrelevant")))</f>
        <v>Irrelevant</v>
      </c>
      <c r="AB452" s="4" t="str">
        <f>IF(AND(I452="Frakørselsrampe",Inddata!AC467=""),60,IF(AND(I452="Tilkørselsrampe",Inddata!AC467=""),80,IF(AND(OR(I452="Frakørselsrampe",I452="Tilkørselsrampe"),Inddata!AC467&gt;4,Inddata!AC467&lt;200),Inddata!AC467,"Irrelevant")))</f>
        <v>Irrelevant</v>
      </c>
      <c r="AC452" s="4" t="str">
        <f>IF(AND(OR(I452="Motorvejsstrækning",I452="Frakørselsflettestrækning",I452="Tilkørselsflettestrækning"),Inddata!AD467=""),"Nej",IF(OR(I452="Motorvejsstrækning",I452="Frakørselsflettestrækning",I452="Tilkørselsflettestrækning"),Inddata!AD467,"Irrelevant"))</f>
        <v>Irrelevant</v>
      </c>
      <c r="AD452" s="4" t="str">
        <f>IF(AND(OR(I452="Motorvejsstrækning",I452="Frakørselsflettestrækning",I452="Tilkørselsflettestrækning"),Inddata!AE467=""),"130 km/t",IF(OR(I452="Motorvejsstrækning",I452="Frakørselsflettestrækning",I452="Tilkørselsflettestrækning"),Inddata!AE467,"Irrelevant"))</f>
        <v>Irrelevant</v>
      </c>
      <c r="AE452" s="4" t="str">
        <f>IF(AND(I452="Tilkørselsflettestrækning",Inddata!AF467=""),"Nej",IF(I452="Tilkørselsflettestrækning",Inddata!AF467,"Irrelevant"))</f>
        <v>Irrelevant</v>
      </c>
      <c r="AF452" s="4" t="str">
        <f>IF(AND(AE452="Ja",Inddata!AG467&gt;0,Inddata!AG467&lt;1.00000001),Inddata!AG467,IF(OR(AE452="Nej",AE452="Ja"),0,"Irrelevant"))</f>
        <v>Irrelevant</v>
      </c>
    </row>
    <row r="453" spans="1:32" x14ac:dyDescent="0.25">
      <c r="A453" s="4" t="str">
        <f>IF(Inddata!A468="","",Inddata!A468)</f>
        <v/>
      </c>
      <c r="B453" s="4" t="str">
        <f>IF(Inddata!B468="","",Inddata!B468)</f>
        <v/>
      </c>
      <c r="C453" s="4" t="str">
        <f>IF(Inddata!C468="","",Inddata!C468)</f>
        <v/>
      </c>
      <c r="D453" s="4" t="str">
        <f>IF(Inddata!D468="","",Inddata!D468)</f>
        <v/>
      </c>
      <c r="E453" s="4" t="str">
        <f>IF(Inddata!E468="","",Inddata!E468)</f>
        <v/>
      </c>
      <c r="F453" s="4" t="str">
        <f>IF(Inddata!F468="","",Inddata!F468)</f>
        <v/>
      </c>
      <c r="G453" s="4">
        <f>IF(Inddata!G468="","",Inddata!G468)</f>
        <v>0</v>
      </c>
      <c r="H453" s="4" t="str">
        <f>IF(Inddata!H468&gt;0.5,Inddata!H468,"")</f>
        <v/>
      </c>
      <c r="I453" s="4" t="str">
        <f>IF(Inddata!I468="","",Inddata!I468)</f>
        <v/>
      </c>
      <c r="J453" s="4" t="str">
        <f>IF(AND(OR(I453="Motorvejsstrækning",I453="Frakørselsflettestrækning",I453="Tilkørselsflettestrækning"),Inddata!K468=""),2,IF(AND(OR(I453="Motorvejsstrækning",I453="Frakørselsflettestrækning",I453="Tilkørselsflettestrækning"),Inddata!K468&gt;0.5,Inddata!K468&lt;21),Inddata!K468,"Irrelevant"))</f>
        <v>Irrelevant</v>
      </c>
      <c r="K453" s="4" t="str">
        <f>IF(AND(OR(I453="Motorvejsstrækning",I453="Frakørselsflettestrækning",I453="Tilkørselsflettestrækning",I453="Frakørselsrampe",I453="Tilkørselsrampe"),Inddata!L468=""),3.5,IF(AND(OR(I453="Motorvejsstrækning",I453="Frakørselsflettestrækning",I453="Tilkørselsflettestrækning",I453="Frakørselsrampe",I453="Tilkørselsrampe"),Inddata!L468&gt;1.5,Inddata!L468&lt;11),Inddata!L468,"Irrelevant"))</f>
        <v>Irrelevant</v>
      </c>
      <c r="L453" s="4" t="str">
        <f>IF(AND(I453="Motorvejsstrækning",Inddata!M468=""),"Nej",IF(I453="Motorvejsstrækning",Inddata!M468,"Irrelevant"))</f>
        <v>Irrelevant</v>
      </c>
      <c r="M453" s="4" t="str">
        <f>IF(AND(L453="Ja",Inddata!N468&gt;0,Inddata!N468&lt;1.00000001),Inddata!N468,IF(OR(L453="Nej",L453="Ja"),0,"Irrelevant"))</f>
        <v>Irrelevant</v>
      </c>
      <c r="N453" s="4" t="str">
        <f>IF(AND(OR(I453="Motorvejsstrækning",I453="Frakørselsflettestrækning",I453="Tilkørselsflettestrækning"),Inddata!O468=""),3,IF(AND(OR(I453="Motorvejsstrækning",I453="Frakørselsflettestrækning",I453="Tilkørselsflettestrækning"),Inddata!O468&lt;11,Inddata!O468&gt;-0.00000001),Inddata!O468,"Irrelevant"))</f>
        <v>Irrelevant</v>
      </c>
      <c r="O453" s="4" t="str">
        <f>IF(AND(OR(I453="Motorvejsstrækning",I453="Frakørselsflettestrækning",I453="Tilkørselsflettestrækning",I453="Frakørselsrampe",I453="Tilkørselsrampe"),Inddata!P468=""),0.5,IF(AND(OR(I453="Motorvejsstrækning",I453="Frakørselsflettestrækning",I453="Tilkørselsflettestrækning",I453="Frakørselsrampe",I453="Tilkørselsrampe"),Inddata!P468&gt;-0.00000001,Inddata!P468&lt;11),Inddata!P468,"Irrelevant"))</f>
        <v>Irrelevant</v>
      </c>
      <c r="P453" s="4" t="str">
        <f>IF(AND(OR(I453="Motorvejsstrækning",I453="Frakørselsflettestrækning",I453="Tilkørselsflettestrækning"),Inddata!Q468=""),5,IF(AND(OR(I453="Motorvejsstrækning",I453="Frakørselsflettestrækning",I453="Tilkørselsflettestrækning"),Inddata!Q468&gt;-0.00000001,Inddata!Q468&lt;101),Inddata!Q468,"Irrelevant"))</f>
        <v>Irrelevant</v>
      </c>
      <c r="Q453" s="4" t="str">
        <f>IF(AND(OR(I453="Motorvejsstrækning",I453="Frakørselsflettestrækning",I453="Tilkørselsflettestrækning"),Inddata!R468=""),"Lige",IF(AND(OR(I453="Motorvejsstrækning",I453="Frakørselsflettestrækning",I453="Tilkørselsflettestrækning"),Inddata!R468&gt;10),Inddata!R468,"Irrelevant"))</f>
        <v>Irrelevant</v>
      </c>
      <c r="R453" s="4" t="str">
        <f>IF(Q453="Lige",0,IF(AND(OR(I453="Motorvejsstrækning",I453="Frakørselsflettestrækning",I453="Tilkørselsflettestrækning"),OR(Inddata!S468="",Inddata!S468&gt;(G453*1000))),G453*1000,IF(AND(OR(I453="Motorvejsstrækning",I453="Frakørselsflettestrækning",I453="Tilkørselsflettestrækning"),Inddata!S468&gt;0),Inddata!S468,"Irrelevant")))</f>
        <v>Irrelevant</v>
      </c>
      <c r="S453" s="4" t="str">
        <f>IF(AND(OR(I453="Motorvejsstrækning",I453="Frakørselsflettestrækning",I453="Tilkørselsflettestrækning"),Inddata!T468=""),"Lige",IF(AND(OR(I453="Motorvejsstrækning",I453="Frakørselsflettestrækning",I453="Tilkørselsflettestrækning"),Inddata!T468&gt;10),Inddata!T468,"Irrelevant"))</f>
        <v>Irrelevant</v>
      </c>
      <c r="T453" s="4" t="str">
        <f>IF(S453="Lige",0,IF(R453="Irrelevant","Irrelevant",IF(AND(OR(I453="Motorvejsstrækning",I453="Frakørselsflettestrækning",I453="Tilkørselsflettestrækning"),OR(Inddata!U468="",Inddata!U468&gt;(G453*1000-R453))),G453*1000-R453,IF(AND(OR(I453="Motorvejsstrækning",I453="Frakørselsflettestrækning",I453="Tilkørselsflettestrækning"),Inddata!U468&gt;0),Inddata!U468,"Irrelevant"))))</f>
        <v>Irrelevant</v>
      </c>
      <c r="U453" s="4" t="str">
        <f>IF(AND(OR(I453="Motorvejsstrækning",I453="Frakørselsflettestrækning",I453="Tilkørselsflettestrækning",I453="Frakørselsrampe",I453="Tilkørselsrampe"),Inddata!V468=""),"Nej",IF(OR(I453="Motorvejsstrækning",I453="Frakørselsflettestrækning",I453="Tilkørselsflettestrækning",I453="Frakørselsrampe",I453="Tilkørselsrampe"),Inddata!V468,"Irrelevant"))</f>
        <v>Irrelevant</v>
      </c>
      <c r="V453" s="4" t="str">
        <f>IF(W453="Lige",IF(AND(OR(I453="Frakørselsrampe",I453="Tilkørselsrampe"),Inddata!W468=""),"Lige ruderrampe",IF(OR(I453="Frakørselsrampe",I453="Tilkørselsrampe"),Inddata!W468,"Irrelevant")),"Irrelevant")</f>
        <v>Irrelevant</v>
      </c>
      <c r="W453" s="4" t="str">
        <f>IF(AND(OR(I453="Frakørselsrampe",I453="Tilkørselsrampe"),Inddata!X468=""),"Lige",IF(AND(OR(I453="Frakørselsrampe",I453="Tilkørselsrampe"),Inddata!X468&gt;10),Inddata!X468,"Irrelevant"))</f>
        <v>Irrelevant</v>
      </c>
      <c r="X453" s="4" t="str">
        <f>IF(AND(OR(I453="Frakørselsrampe",I453="Tilkørselsrampe"),OR(Inddata!Y468="",Inddata!Y468&gt;(G453*1000))),G453*1000,IF(AND(OR(I453="Frakørselsrampe",I453="Tilkørselsrampe"),Inddata!Y468&gt;0),Inddata!Y468,"Irrelevant"))</f>
        <v>Irrelevant</v>
      </c>
      <c r="Y453" s="4" t="str">
        <f>IF(AND(I453="Frakørselsrampe",Inddata!Z468=""),95,IF(AND(I453="Tilkørselsrampe",Inddata!Z468=""),45,IF(AND(OR(I453="Frakørselsrampe",I453="Tilkørselsrampe"),Inddata!Z468&gt;4,Inddata!Z468&lt;200),Inddata!Z468,"Irrelevant")))</f>
        <v>Irrelevant</v>
      </c>
      <c r="Z453" s="4" t="str">
        <f>IF(AND(OR(I453="Frakørselsrampe",I453="Tilkørselsrampe"),Inddata!AA468=""),"Lige",IF(AND(OR(I453="Frakørselsrampe",I453="Tilkørselsrampe"),Inddata!AA468&gt;10),Inddata!AA468,"Irrelevant"))</f>
        <v>Irrelevant</v>
      </c>
      <c r="AA453" s="4" t="str">
        <f>IF(X453="Irrelevant","Irrelevant",IF(AND(OR(I453="Frakørselsrampe",I453="Tilkørselsrampe"),OR(Inddata!AB468="",Inddata!AB468&gt;(G453*1000-X453))),G453*1000-X453,IF(AND(OR(I453="Frakørselsrampe",I453="Tilkørselsrampe"),Inddata!AB468&gt;0),Inddata!AB468,"Irrelevant")))</f>
        <v>Irrelevant</v>
      </c>
      <c r="AB453" s="4" t="str">
        <f>IF(AND(I453="Frakørselsrampe",Inddata!AC468=""),60,IF(AND(I453="Tilkørselsrampe",Inddata!AC468=""),80,IF(AND(OR(I453="Frakørselsrampe",I453="Tilkørselsrampe"),Inddata!AC468&gt;4,Inddata!AC468&lt;200),Inddata!AC468,"Irrelevant")))</f>
        <v>Irrelevant</v>
      </c>
      <c r="AC453" s="4" t="str">
        <f>IF(AND(OR(I453="Motorvejsstrækning",I453="Frakørselsflettestrækning",I453="Tilkørselsflettestrækning"),Inddata!AD468=""),"Nej",IF(OR(I453="Motorvejsstrækning",I453="Frakørselsflettestrækning",I453="Tilkørselsflettestrækning"),Inddata!AD468,"Irrelevant"))</f>
        <v>Irrelevant</v>
      </c>
      <c r="AD453" s="4" t="str">
        <f>IF(AND(OR(I453="Motorvejsstrækning",I453="Frakørselsflettestrækning",I453="Tilkørselsflettestrækning"),Inddata!AE468=""),"130 km/t",IF(OR(I453="Motorvejsstrækning",I453="Frakørselsflettestrækning",I453="Tilkørselsflettestrækning"),Inddata!AE468,"Irrelevant"))</f>
        <v>Irrelevant</v>
      </c>
      <c r="AE453" s="4" t="str">
        <f>IF(AND(I453="Tilkørselsflettestrækning",Inddata!AF468=""),"Nej",IF(I453="Tilkørselsflettestrækning",Inddata!AF468,"Irrelevant"))</f>
        <v>Irrelevant</v>
      </c>
      <c r="AF453" s="4" t="str">
        <f>IF(AND(AE453="Ja",Inddata!AG468&gt;0,Inddata!AG468&lt;1.00000001),Inddata!AG468,IF(OR(AE453="Nej",AE453="Ja"),0,"Irrelevant"))</f>
        <v>Irrelevant</v>
      </c>
    </row>
    <row r="454" spans="1:32" x14ac:dyDescent="0.25">
      <c r="A454" s="4" t="str">
        <f>IF(Inddata!A469="","",Inddata!A469)</f>
        <v/>
      </c>
      <c r="B454" s="4" t="str">
        <f>IF(Inddata!B469="","",Inddata!B469)</f>
        <v/>
      </c>
      <c r="C454" s="4" t="str">
        <f>IF(Inddata!C469="","",Inddata!C469)</f>
        <v/>
      </c>
      <c r="D454" s="4" t="str">
        <f>IF(Inddata!D469="","",Inddata!D469)</f>
        <v/>
      </c>
      <c r="E454" s="4" t="str">
        <f>IF(Inddata!E469="","",Inddata!E469)</f>
        <v/>
      </c>
      <c r="F454" s="4" t="str">
        <f>IF(Inddata!F469="","",Inddata!F469)</f>
        <v/>
      </c>
      <c r="G454" s="4">
        <f>IF(Inddata!G469="","",Inddata!G469)</f>
        <v>0</v>
      </c>
      <c r="H454" s="4" t="str">
        <f>IF(Inddata!H469&gt;0.5,Inddata!H469,"")</f>
        <v/>
      </c>
      <c r="I454" s="4" t="str">
        <f>IF(Inddata!I469="","",Inddata!I469)</f>
        <v/>
      </c>
      <c r="J454" s="4" t="str">
        <f>IF(AND(OR(I454="Motorvejsstrækning",I454="Frakørselsflettestrækning",I454="Tilkørselsflettestrækning"),Inddata!K469=""),2,IF(AND(OR(I454="Motorvejsstrækning",I454="Frakørselsflettestrækning",I454="Tilkørselsflettestrækning"),Inddata!K469&gt;0.5,Inddata!K469&lt;21),Inddata!K469,"Irrelevant"))</f>
        <v>Irrelevant</v>
      </c>
      <c r="K454" s="4" t="str">
        <f>IF(AND(OR(I454="Motorvejsstrækning",I454="Frakørselsflettestrækning",I454="Tilkørselsflettestrækning",I454="Frakørselsrampe",I454="Tilkørselsrampe"),Inddata!L469=""),3.5,IF(AND(OR(I454="Motorvejsstrækning",I454="Frakørselsflettestrækning",I454="Tilkørselsflettestrækning",I454="Frakørselsrampe",I454="Tilkørselsrampe"),Inddata!L469&gt;1.5,Inddata!L469&lt;11),Inddata!L469,"Irrelevant"))</f>
        <v>Irrelevant</v>
      </c>
      <c r="L454" s="4" t="str">
        <f>IF(AND(I454="Motorvejsstrækning",Inddata!M469=""),"Nej",IF(I454="Motorvejsstrækning",Inddata!M469,"Irrelevant"))</f>
        <v>Irrelevant</v>
      </c>
      <c r="M454" s="4" t="str">
        <f>IF(AND(L454="Ja",Inddata!N469&gt;0,Inddata!N469&lt;1.00000001),Inddata!N469,IF(OR(L454="Nej",L454="Ja"),0,"Irrelevant"))</f>
        <v>Irrelevant</v>
      </c>
      <c r="N454" s="4" t="str">
        <f>IF(AND(OR(I454="Motorvejsstrækning",I454="Frakørselsflettestrækning",I454="Tilkørselsflettestrækning"),Inddata!O469=""),3,IF(AND(OR(I454="Motorvejsstrækning",I454="Frakørselsflettestrækning",I454="Tilkørselsflettestrækning"),Inddata!O469&lt;11,Inddata!O469&gt;-0.00000001),Inddata!O469,"Irrelevant"))</f>
        <v>Irrelevant</v>
      </c>
      <c r="O454" s="4" t="str">
        <f>IF(AND(OR(I454="Motorvejsstrækning",I454="Frakørselsflettestrækning",I454="Tilkørselsflettestrækning",I454="Frakørselsrampe",I454="Tilkørselsrampe"),Inddata!P469=""),0.5,IF(AND(OR(I454="Motorvejsstrækning",I454="Frakørselsflettestrækning",I454="Tilkørselsflettestrækning",I454="Frakørselsrampe",I454="Tilkørselsrampe"),Inddata!P469&gt;-0.00000001,Inddata!P469&lt;11),Inddata!P469,"Irrelevant"))</f>
        <v>Irrelevant</v>
      </c>
      <c r="P454" s="4" t="str">
        <f>IF(AND(OR(I454="Motorvejsstrækning",I454="Frakørselsflettestrækning",I454="Tilkørselsflettestrækning"),Inddata!Q469=""),5,IF(AND(OR(I454="Motorvejsstrækning",I454="Frakørselsflettestrækning",I454="Tilkørselsflettestrækning"),Inddata!Q469&gt;-0.00000001,Inddata!Q469&lt;101),Inddata!Q469,"Irrelevant"))</f>
        <v>Irrelevant</v>
      </c>
      <c r="Q454" s="4" t="str">
        <f>IF(AND(OR(I454="Motorvejsstrækning",I454="Frakørselsflettestrækning",I454="Tilkørselsflettestrækning"),Inddata!R469=""),"Lige",IF(AND(OR(I454="Motorvejsstrækning",I454="Frakørselsflettestrækning",I454="Tilkørselsflettestrækning"),Inddata!R469&gt;10),Inddata!R469,"Irrelevant"))</f>
        <v>Irrelevant</v>
      </c>
      <c r="R454" s="4" t="str">
        <f>IF(Q454="Lige",0,IF(AND(OR(I454="Motorvejsstrækning",I454="Frakørselsflettestrækning",I454="Tilkørselsflettestrækning"),OR(Inddata!S469="",Inddata!S469&gt;(G454*1000))),G454*1000,IF(AND(OR(I454="Motorvejsstrækning",I454="Frakørselsflettestrækning",I454="Tilkørselsflettestrækning"),Inddata!S469&gt;0),Inddata!S469,"Irrelevant")))</f>
        <v>Irrelevant</v>
      </c>
      <c r="S454" s="4" t="str">
        <f>IF(AND(OR(I454="Motorvejsstrækning",I454="Frakørselsflettestrækning",I454="Tilkørselsflettestrækning"),Inddata!T469=""),"Lige",IF(AND(OR(I454="Motorvejsstrækning",I454="Frakørselsflettestrækning",I454="Tilkørselsflettestrækning"),Inddata!T469&gt;10),Inddata!T469,"Irrelevant"))</f>
        <v>Irrelevant</v>
      </c>
      <c r="T454" s="4" t="str">
        <f>IF(S454="Lige",0,IF(R454="Irrelevant","Irrelevant",IF(AND(OR(I454="Motorvejsstrækning",I454="Frakørselsflettestrækning",I454="Tilkørselsflettestrækning"),OR(Inddata!U469="",Inddata!U469&gt;(G454*1000-R454))),G454*1000-R454,IF(AND(OR(I454="Motorvejsstrækning",I454="Frakørselsflettestrækning",I454="Tilkørselsflettestrækning"),Inddata!U469&gt;0),Inddata!U469,"Irrelevant"))))</f>
        <v>Irrelevant</v>
      </c>
      <c r="U454" s="4" t="str">
        <f>IF(AND(OR(I454="Motorvejsstrækning",I454="Frakørselsflettestrækning",I454="Tilkørselsflettestrækning",I454="Frakørselsrampe",I454="Tilkørselsrampe"),Inddata!V469=""),"Nej",IF(OR(I454="Motorvejsstrækning",I454="Frakørselsflettestrækning",I454="Tilkørselsflettestrækning",I454="Frakørselsrampe",I454="Tilkørselsrampe"),Inddata!V469,"Irrelevant"))</f>
        <v>Irrelevant</v>
      </c>
      <c r="V454" s="4" t="str">
        <f>IF(W454="Lige",IF(AND(OR(I454="Frakørselsrampe",I454="Tilkørselsrampe"),Inddata!W469=""),"Lige ruderrampe",IF(OR(I454="Frakørselsrampe",I454="Tilkørselsrampe"),Inddata!W469,"Irrelevant")),"Irrelevant")</f>
        <v>Irrelevant</v>
      </c>
      <c r="W454" s="4" t="str">
        <f>IF(AND(OR(I454="Frakørselsrampe",I454="Tilkørselsrampe"),Inddata!X469=""),"Lige",IF(AND(OR(I454="Frakørselsrampe",I454="Tilkørselsrampe"),Inddata!X469&gt;10),Inddata!X469,"Irrelevant"))</f>
        <v>Irrelevant</v>
      </c>
      <c r="X454" s="4" t="str">
        <f>IF(AND(OR(I454="Frakørselsrampe",I454="Tilkørselsrampe"),OR(Inddata!Y469="",Inddata!Y469&gt;(G454*1000))),G454*1000,IF(AND(OR(I454="Frakørselsrampe",I454="Tilkørselsrampe"),Inddata!Y469&gt;0),Inddata!Y469,"Irrelevant"))</f>
        <v>Irrelevant</v>
      </c>
      <c r="Y454" s="4" t="str">
        <f>IF(AND(I454="Frakørselsrampe",Inddata!Z469=""),95,IF(AND(I454="Tilkørselsrampe",Inddata!Z469=""),45,IF(AND(OR(I454="Frakørselsrampe",I454="Tilkørselsrampe"),Inddata!Z469&gt;4,Inddata!Z469&lt;200),Inddata!Z469,"Irrelevant")))</f>
        <v>Irrelevant</v>
      </c>
      <c r="Z454" s="4" t="str">
        <f>IF(AND(OR(I454="Frakørselsrampe",I454="Tilkørselsrampe"),Inddata!AA469=""),"Lige",IF(AND(OR(I454="Frakørselsrampe",I454="Tilkørselsrampe"),Inddata!AA469&gt;10),Inddata!AA469,"Irrelevant"))</f>
        <v>Irrelevant</v>
      </c>
      <c r="AA454" s="4" t="str">
        <f>IF(X454="Irrelevant","Irrelevant",IF(AND(OR(I454="Frakørselsrampe",I454="Tilkørselsrampe"),OR(Inddata!AB469="",Inddata!AB469&gt;(G454*1000-X454))),G454*1000-X454,IF(AND(OR(I454="Frakørselsrampe",I454="Tilkørselsrampe"),Inddata!AB469&gt;0),Inddata!AB469,"Irrelevant")))</f>
        <v>Irrelevant</v>
      </c>
      <c r="AB454" s="4" t="str">
        <f>IF(AND(I454="Frakørselsrampe",Inddata!AC469=""),60,IF(AND(I454="Tilkørselsrampe",Inddata!AC469=""),80,IF(AND(OR(I454="Frakørselsrampe",I454="Tilkørselsrampe"),Inddata!AC469&gt;4,Inddata!AC469&lt;200),Inddata!AC469,"Irrelevant")))</f>
        <v>Irrelevant</v>
      </c>
      <c r="AC454" s="4" t="str">
        <f>IF(AND(OR(I454="Motorvejsstrækning",I454="Frakørselsflettestrækning",I454="Tilkørselsflettestrækning"),Inddata!AD469=""),"Nej",IF(OR(I454="Motorvejsstrækning",I454="Frakørselsflettestrækning",I454="Tilkørselsflettestrækning"),Inddata!AD469,"Irrelevant"))</f>
        <v>Irrelevant</v>
      </c>
      <c r="AD454" s="4" t="str">
        <f>IF(AND(OR(I454="Motorvejsstrækning",I454="Frakørselsflettestrækning",I454="Tilkørselsflettestrækning"),Inddata!AE469=""),"130 km/t",IF(OR(I454="Motorvejsstrækning",I454="Frakørselsflettestrækning",I454="Tilkørselsflettestrækning"),Inddata!AE469,"Irrelevant"))</f>
        <v>Irrelevant</v>
      </c>
      <c r="AE454" s="4" t="str">
        <f>IF(AND(I454="Tilkørselsflettestrækning",Inddata!AF469=""),"Nej",IF(I454="Tilkørselsflettestrækning",Inddata!AF469,"Irrelevant"))</f>
        <v>Irrelevant</v>
      </c>
      <c r="AF454" s="4" t="str">
        <f>IF(AND(AE454="Ja",Inddata!AG469&gt;0,Inddata!AG469&lt;1.00000001),Inddata!AG469,IF(OR(AE454="Nej",AE454="Ja"),0,"Irrelevant"))</f>
        <v>Irrelevant</v>
      </c>
    </row>
    <row r="455" spans="1:32" x14ac:dyDescent="0.25">
      <c r="A455" s="4" t="str">
        <f>IF(Inddata!A470="","",Inddata!A470)</f>
        <v/>
      </c>
      <c r="B455" s="4" t="str">
        <f>IF(Inddata!B470="","",Inddata!B470)</f>
        <v/>
      </c>
      <c r="C455" s="4" t="str">
        <f>IF(Inddata!C470="","",Inddata!C470)</f>
        <v/>
      </c>
      <c r="D455" s="4" t="str">
        <f>IF(Inddata!D470="","",Inddata!D470)</f>
        <v/>
      </c>
      <c r="E455" s="4" t="str">
        <f>IF(Inddata!E470="","",Inddata!E470)</f>
        <v/>
      </c>
      <c r="F455" s="4" t="str">
        <f>IF(Inddata!F470="","",Inddata!F470)</f>
        <v/>
      </c>
      <c r="G455" s="4">
        <f>IF(Inddata!G470="","",Inddata!G470)</f>
        <v>0</v>
      </c>
      <c r="H455" s="4" t="str">
        <f>IF(Inddata!H470&gt;0.5,Inddata!H470,"")</f>
        <v/>
      </c>
      <c r="I455" s="4" t="str">
        <f>IF(Inddata!I470="","",Inddata!I470)</f>
        <v/>
      </c>
      <c r="J455" s="4" t="str">
        <f>IF(AND(OR(I455="Motorvejsstrækning",I455="Frakørselsflettestrækning",I455="Tilkørselsflettestrækning"),Inddata!K470=""),2,IF(AND(OR(I455="Motorvejsstrækning",I455="Frakørselsflettestrækning",I455="Tilkørselsflettestrækning"),Inddata!K470&gt;0.5,Inddata!K470&lt;21),Inddata!K470,"Irrelevant"))</f>
        <v>Irrelevant</v>
      </c>
      <c r="K455" s="4" t="str">
        <f>IF(AND(OR(I455="Motorvejsstrækning",I455="Frakørselsflettestrækning",I455="Tilkørselsflettestrækning",I455="Frakørselsrampe",I455="Tilkørselsrampe"),Inddata!L470=""),3.5,IF(AND(OR(I455="Motorvejsstrækning",I455="Frakørselsflettestrækning",I455="Tilkørselsflettestrækning",I455="Frakørselsrampe",I455="Tilkørselsrampe"),Inddata!L470&gt;1.5,Inddata!L470&lt;11),Inddata!L470,"Irrelevant"))</f>
        <v>Irrelevant</v>
      </c>
      <c r="L455" s="4" t="str">
        <f>IF(AND(I455="Motorvejsstrækning",Inddata!M470=""),"Nej",IF(I455="Motorvejsstrækning",Inddata!M470,"Irrelevant"))</f>
        <v>Irrelevant</v>
      </c>
      <c r="M455" s="4" t="str">
        <f>IF(AND(L455="Ja",Inddata!N470&gt;0,Inddata!N470&lt;1.00000001),Inddata!N470,IF(OR(L455="Nej",L455="Ja"),0,"Irrelevant"))</f>
        <v>Irrelevant</v>
      </c>
      <c r="N455" s="4" t="str">
        <f>IF(AND(OR(I455="Motorvejsstrækning",I455="Frakørselsflettestrækning",I455="Tilkørselsflettestrækning"),Inddata!O470=""),3,IF(AND(OR(I455="Motorvejsstrækning",I455="Frakørselsflettestrækning",I455="Tilkørselsflettestrækning"),Inddata!O470&lt;11,Inddata!O470&gt;-0.00000001),Inddata!O470,"Irrelevant"))</f>
        <v>Irrelevant</v>
      </c>
      <c r="O455" s="4" t="str">
        <f>IF(AND(OR(I455="Motorvejsstrækning",I455="Frakørselsflettestrækning",I455="Tilkørselsflettestrækning",I455="Frakørselsrampe",I455="Tilkørselsrampe"),Inddata!P470=""),0.5,IF(AND(OR(I455="Motorvejsstrækning",I455="Frakørselsflettestrækning",I455="Tilkørselsflettestrækning",I455="Frakørselsrampe",I455="Tilkørselsrampe"),Inddata!P470&gt;-0.00000001,Inddata!P470&lt;11),Inddata!P470,"Irrelevant"))</f>
        <v>Irrelevant</v>
      </c>
      <c r="P455" s="4" t="str">
        <f>IF(AND(OR(I455="Motorvejsstrækning",I455="Frakørselsflettestrækning",I455="Tilkørselsflettestrækning"),Inddata!Q470=""),5,IF(AND(OR(I455="Motorvejsstrækning",I455="Frakørselsflettestrækning",I455="Tilkørselsflettestrækning"),Inddata!Q470&gt;-0.00000001,Inddata!Q470&lt;101),Inddata!Q470,"Irrelevant"))</f>
        <v>Irrelevant</v>
      </c>
      <c r="Q455" s="4" t="str">
        <f>IF(AND(OR(I455="Motorvejsstrækning",I455="Frakørselsflettestrækning",I455="Tilkørselsflettestrækning"),Inddata!R470=""),"Lige",IF(AND(OR(I455="Motorvejsstrækning",I455="Frakørselsflettestrækning",I455="Tilkørselsflettestrækning"),Inddata!R470&gt;10),Inddata!R470,"Irrelevant"))</f>
        <v>Irrelevant</v>
      </c>
      <c r="R455" s="4" t="str">
        <f>IF(Q455="Lige",0,IF(AND(OR(I455="Motorvejsstrækning",I455="Frakørselsflettestrækning",I455="Tilkørselsflettestrækning"),OR(Inddata!S470="",Inddata!S470&gt;(G455*1000))),G455*1000,IF(AND(OR(I455="Motorvejsstrækning",I455="Frakørselsflettestrækning",I455="Tilkørselsflettestrækning"),Inddata!S470&gt;0),Inddata!S470,"Irrelevant")))</f>
        <v>Irrelevant</v>
      </c>
      <c r="S455" s="4" t="str">
        <f>IF(AND(OR(I455="Motorvejsstrækning",I455="Frakørselsflettestrækning",I455="Tilkørselsflettestrækning"),Inddata!T470=""),"Lige",IF(AND(OR(I455="Motorvejsstrækning",I455="Frakørselsflettestrækning",I455="Tilkørselsflettestrækning"),Inddata!T470&gt;10),Inddata!T470,"Irrelevant"))</f>
        <v>Irrelevant</v>
      </c>
      <c r="T455" s="4" t="str">
        <f>IF(S455="Lige",0,IF(R455="Irrelevant","Irrelevant",IF(AND(OR(I455="Motorvejsstrækning",I455="Frakørselsflettestrækning",I455="Tilkørselsflettestrækning"),OR(Inddata!U470="",Inddata!U470&gt;(G455*1000-R455))),G455*1000-R455,IF(AND(OR(I455="Motorvejsstrækning",I455="Frakørselsflettestrækning",I455="Tilkørselsflettestrækning"),Inddata!U470&gt;0),Inddata!U470,"Irrelevant"))))</f>
        <v>Irrelevant</v>
      </c>
      <c r="U455" s="4" t="str">
        <f>IF(AND(OR(I455="Motorvejsstrækning",I455="Frakørselsflettestrækning",I455="Tilkørselsflettestrækning",I455="Frakørselsrampe",I455="Tilkørselsrampe"),Inddata!V470=""),"Nej",IF(OR(I455="Motorvejsstrækning",I455="Frakørselsflettestrækning",I455="Tilkørselsflettestrækning",I455="Frakørselsrampe",I455="Tilkørselsrampe"),Inddata!V470,"Irrelevant"))</f>
        <v>Irrelevant</v>
      </c>
      <c r="V455" s="4" t="str">
        <f>IF(W455="Lige",IF(AND(OR(I455="Frakørselsrampe",I455="Tilkørselsrampe"),Inddata!W470=""),"Lige ruderrampe",IF(OR(I455="Frakørselsrampe",I455="Tilkørselsrampe"),Inddata!W470,"Irrelevant")),"Irrelevant")</f>
        <v>Irrelevant</v>
      </c>
      <c r="W455" s="4" t="str">
        <f>IF(AND(OR(I455="Frakørselsrampe",I455="Tilkørselsrampe"),Inddata!X470=""),"Lige",IF(AND(OR(I455="Frakørselsrampe",I455="Tilkørselsrampe"),Inddata!X470&gt;10),Inddata!X470,"Irrelevant"))</f>
        <v>Irrelevant</v>
      </c>
      <c r="X455" s="4" t="str">
        <f>IF(AND(OR(I455="Frakørselsrampe",I455="Tilkørselsrampe"),OR(Inddata!Y470="",Inddata!Y470&gt;(G455*1000))),G455*1000,IF(AND(OR(I455="Frakørselsrampe",I455="Tilkørselsrampe"),Inddata!Y470&gt;0),Inddata!Y470,"Irrelevant"))</f>
        <v>Irrelevant</v>
      </c>
      <c r="Y455" s="4" t="str">
        <f>IF(AND(I455="Frakørselsrampe",Inddata!Z470=""),95,IF(AND(I455="Tilkørselsrampe",Inddata!Z470=""),45,IF(AND(OR(I455="Frakørselsrampe",I455="Tilkørselsrampe"),Inddata!Z470&gt;4,Inddata!Z470&lt;200),Inddata!Z470,"Irrelevant")))</f>
        <v>Irrelevant</v>
      </c>
      <c r="Z455" s="4" t="str">
        <f>IF(AND(OR(I455="Frakørselsrampe",I455="Tilkørselsrampe"),Inddata!AA470=""),"Lige",IF(AND(OR(I455="Frakørselsrampe",I455="Tilkørselsrampe"),Inddata!AA470&gt;10),Inddata!AA470,"Irrelevant"))</f>
        <v>Irrelevant</v>
      </c>
      <c r="AA455" s="4" t="str">
        <f>IF(X455="Irrelevant","Irrelevant",IF(AND(OR(I455="Frakørselsrampe",I455="Tilkørselsrampe"),OR(Inddata!AB470="",Inddata!AB470&gt;(G455*1000-X455))),G455*1000-X455,IF(AND(OR(I455="Frakørselsrampe",I455="Tilkørselsrampe"),Inddata!AB470&gt;0),Inddata!AB470,"Irrelevant")))</f>
        <v>Irrelevant</v>
      </c>
      <c r="AB455" s="4" t="str">
        <f>IF(AND(I455="Frakørselsrampe",Inddata!AC470=""),60,IF(AND(I455="Tilkørselsrampe",Inddata!AC470=""),80,IF(AND(OR(I455="Frakørselsrampe",I455="Tilkørselsrampe"),Inddata!AC470&gt;4,Inddata!AC470&lt;200),Inddata!AC470,"Irrelevant")))</f>
        <v>Irrelevant</v>
      </c>
      <c r="AC455" s="4" t="str">
        <f>IF(AND(OR(I455="Motorvejsstrækning",I455="Frakørselsflettestrækning",I455="Tilkørselsflettestrækning"),Inddata!AD470=""),"Nej",IF(OR(I455="Motorvejsstrækning",I455="Frakørselsflettestrækning",I455="Tilkørselsflettestrækning"),Inddata!AD470,"Irrelevant"))</f>
        <v>Irrelevant</v>
      </c>
      <c r="AD455" s="4" t="str">
        <f>IF(AND(OR(I455="Motorvejsstrækning",I455="Frakørselsflettestrækning",I455="Tilkørselsflettestrækning"),Inddata!AE470=""),"130 km/t",IF(OR(I455="Motorvejsstrækning",I455="Frakørselsflettestrækning",I455="Tilkørselsflettestrækning"),Inddata!AE470,"Irrelevant"))</f>
        <v>Irrelevant</v>
      </c>
      <c r="AE455" s="4" t="str">
        <f>IF(AND(I455="Tilkørselsflettestrækning",Inddata!AF470=""),"Nej",IF(I455="Tilkørselsflettestrækning",Inddata!AF470,"Irrelevant"))</f>
        <v>Irrelevant</v>
      </c>
      <c r="AF455" s="4" t="str">
        <f>IF(AND(AE455="Ja",Inddata!AG470&gt;0,Inddata!AG470&lt;1.00000001),Inddata!AG470,IF(OR(AE455="Nej",AE455="Ja"),0,"Irrelevant"))</f>
        <v>Irrelevant</v>
      </c>
    </row>
    <row r="456" spans="1:32" x14ac:dyDescent="0.25">
      <c r="A456" s="4" t="str">
        <f>IF(Inddata!A471="","",Inddata!A471)</f>
        <v/>
      </c>
      <c r="B456" s="4" t="str">
        <f>IF(Inddata!B471="","",Inddata!B471)</f>
        <v/>
      </c>
      <c r="C456" s="4" t="str">
        <f>IF(Inddata!C471="","",Inddata!C471)</f>
        <v/>
      </c>
      <c r="D456" s="4" t="str">
        <f>IF(Inddata!D471="","",Inddata!D471)</f>
        <v/>
      </c>
      <c r="E456" s="4" t="str">
        <f>IF(Inddata!E471="","",Inddata!E471)</f>
        <v/>
      </c>
      <c r="F456" s="4" t="str">
        <f>IF(Inddata!F471="","",Inddata!F471)</f>
        <v/>
      </c>
      <c r="G456" s="4">
        <f>IF(Inddata!G471="","",Inddata!G471)</f>
        <v>0</v>
      </c>
      <c r="H456" s="4" t="str">
        <f>IF(Inddata!H471&gt;0.5,Inddata!H471,"")</f>
        <v/>
      </c>
      <c r="I456" s="4" t="str">
        <f>IF(Inddata!I471="","",Inddata!I471)</f>
        <v/>
      </c>
      <c r="J456" s="4" t="str">
        <f>IF(AND(OR(I456="Motorvejsstrækning",I456="Frakørselsflettestrækning",I456="Tilkørselsflettestrækning"),Inddata!K471=""),2,IF(AND(OR(I456="Motorvejsstrækning",I456="Frakørselsflettestrækning",I456="Tilkørselsflettestrækning"),Inddata!K471&gt;0.5,Inddata!K471&lt;21),Inddata!K471,"Irrelevant"))</f>
        <v>Irrelevant</v>
      </c>
      <c r="K456" s="4" t="str">
        <f>IF(AND(OR(I456="Motorvejsstrækning",I456="Frakørselsflettestrækning",I456="Tilkørselsflettestrækning",I456="Frakørselsrampe",I456="Tilkørselsrampe"),Inddata!L471=""),3.5,IF(AND(OR(I456="Motorvejsstrækning",I456="Frakørselsflettestrækning",I456="Tilkørselsflettestrækning",I456="Frakørselsrampe",I456="Tilkørselsrampe"),Inddata!L471&gt;1.5,Inddata!L471&lt;11),Inddata!L471,"Irrelevant"))</f>
        <v>Irrelevant</v>
      </c>
      <c r="L456" s="4" t="str">
        <f>IF(AND(I456="Motorvejsstrækning",Inddata!M471=""),"Nej",IF(I456="Motorvejsstrækning",Inddata!M471,"Irrelevant"))</f>
        <v>Irrelevant</v>
      </c>
      <c r="M456" s="4" t="str">
        <f>IF(AND(L456="Ja",Inddata!N471&gt;0,Inddata!N471&lt;1.00000001),Inddata!N471,IF(OR(L456="Nej",L456="Ja"),0,"Irrelevant"))</f>
        <v>Irrelevant</v>
      </c>
      <c r="N456" s="4" t="str">
        <f>IF(AND(OR(I456="Motorvejsstrækning",I456="Frakørselsflettestrækning",I456="Tilkørselsflettestrækning"),Inddata!O471=""),3,IF(AND(OR(I456="Motorvejsstrækning",I456="Frakørselsflettestrækning",I456="Tilkørselsflettestrækning"),Inddata!O471&lt;11,Inddata!O471&gt;-0.00000001),Inddata!O471,"Irrelevant"))</f>
        <v>Irrelevant</v>
      </c>
      <c r="O456" s="4" t="str">
        <f>IF(AND(OR(I456="Motorvejsstrækning",I456="Frakørselsflettestrækning",I456="Tilkørselsflettestrækning",I456="Frakørselsrampe",I456="Tilkørselsrampe"),Inddata!P471=""),0.5,IF(AND(OR(I456="Motorvejsstrækning",I456="Frakørselsflettestrækning",I456="Tilkørselsflettestrækning",I456="Frakørselsrampe",I456="Tilkørselsrampe"),Inddata!P471&gt;-0.00000001,Inddata!P471&lt;11),Inddata!P471,"Irrelevant"))</f>
        <v>Irrelevant</v>
      </c>
      <c r="P456" s="4" t="str">
        <f>IF(AND(OR(I456="Motorvejsstrækning",I456="Frakørselsflettestrækning",I456="Tilkørselsflettestrækning"),Inddata!Q471=""),5,IF(AND(OR(I456="Motorvejsstrækning",I456="Frakørselsflettestrækning",I456="Tilkørselsflettestrækning"),Inddata!Q471&gt;-0.00000001,Inddata!Q471&lt;101),Inddata!Q471,"Irrelevant"))</f>
        <v>Irrelevant</v>
      </c>
      <c r="Q456" s="4" t="str">
        <f>IF(AND(OR(I456="Motorvejsstrækning",I456="Frakørselsflettestrækning",I456="Tilkørselsflettestrækning"),Inddata!R471=""),"Lige",IF(AND(OR(I456="Motorvejsstrækning",I456="Frakørselsflettestrækning",I456="Tilkørselsflettestrækning"),Inddata!R471&gt;10),Inddata!R471,"Irrelevant"))</f>
        <v>Irrelevant</v>
      </c>
      <c r="R456" s="4" t="str">
        <f>IF(Q456="Lige",0,IF(AND(OR(I456="Motorvejsstrækning",I456="Frakørselsflettestrækning",I456="Tilkørselsflettestrækning"),OR(Inddata!S471="",Inddata!S471&gt;(G456*1000))),G456*1000,IF(AND(OR(I456="Motorvejsstrækning",I456="Frakørselsflettestrækning",I456="Tilkørselsflettestrækning"),Inddata!S471&gt;0),Inddata!S471,"Irrelevant")))</f>
        <v>Irrelevant</v>
      </c>
      <c r="S456" s="4" t="str">
        <f>IF(AND(OR(I456="Motorvejsstrækning",I456="Frakørselsflettestrækning",I456="Tilkørselsflettestrækning"),Inddata!T471=""),"Lige",IF(AND(OR(I456="Motorvejsstrækning",I456="Frakørselsflettestrækning",I456="Tilkørselsflettestrækning"),Inddata!T471&gt;10),Inddata!T471,"Irrelevant"))</f>
        <v>Irrelevant</v>
      </c>
      <c r="T456" s="4" t="str">
        <f>IF(S456="Lige",0,IF(R456="Irrelevant","Irrelevant",IF(AND(OR(I456="Motorvejsstrækning",I456="Frakørselsflettestrækning",I456="Tilkørselsflettestrækning"),OR(Inddata!U471="",Inddata!U471&gt;(G456*1000-R456))),G456*1000-R456,IF(AND(OR(I456="Motorvejsstrækning",I456="Frakørselsflettestrækning",I456="Tilkørselsflettestrækning"),Inddata!U471&gt;0),Inddata!U471,"Irrelevant"))))</f>
        <v>Irrelevant</v>
      </c>
      <c r="U456" s="4" t="str">
        <f>IF(AND(OR(I456="Motorvejsstrækning",I456="Frakørselsflettestrækning",I456="Tilkørselsflettestrækning",I456="Frakørselsrampe",I456="Tilkørselsrampe"),Inddata!V471=""),"Nej",IF(OR(I456="Motorvejsstrækning",I456="Frakørselsflettestrækning",I456="Tilkørselsflettestrækning",I456="Frakørselsrampe",I456="Tilkørselsrampe"),Inddata!V471,"Irrelevant"))</f>
        <v>Irrelevant</v>
      </c>
      <c r="V456" s="4" t="str">
        <f>IF(W456="Lige",IF(AND(OR(I456="Frakørselsrampe",I456="Tilkørselsrampe"),Inddata!W471=""),"Lige ruderrampe",IF(OR(I456="Frakørselsrampe",I456="Tilkørselsrampe"),Inddata!W471,"Irrelevant")),"Irrelevant")</f>
        <v>Irrelevant</v>
      </c>
      <c r="W456" s="4" t="str">
        <f>IF(AND(OR(I456="Frakørselsrampe",I456="Tilkørselsrampe"),Inddata!X471=""),"Lige",IF(AND(OR(I456="Frakørselsrampe",I456="Tilkørselsrampe"),Inddata!X471&gt;10),Inddata!X471,"Irrelevant"))</f>
        <v>Irrelevant</v>
      </c>
      <c r="X456" s="4" t="str">
        <f>IF(AND(OR(I456="Frakørselsrampe",I456="Tilkørselsrampe"),OR(Inddata!Y471="",Inddata!Y471&gt;(G456*1000))),G456*1000,IF(AND(OR(I456="Frakørselsrampe",I456="Tilkørselsrampe"),Inddata!Y471&gt;0),Inddata!Y471,"Irrelevant"))</f>
        <v>Irrelevant</v>
      </c>
      <c r="Y456" s="4" t="str">
        <f>IF(AND(I456="Frakørselsrampe",Inddata!Z471=""),95,IF(AND(I456="Tilkørselsrampe",Inddata!Z471=""),45,IF(AND(OR(I456="Frakørselsrampe",I456="Tilkørselsrampe"),Inddata!Z471&gt;4,Inddata!Z471&lt;200),Inddata!Z471,"Irrelevant")))</f>
        <v>Irrelevant</v>
      </c>
      <c r="Z456" s="4" t="str">
        <f>IF(AND(OR(I456="Frakørselsrampe",I456="Tilkørselsrampe"),Inddata!AA471=""),"Lige",IF(AND(OR(I456="Frakørselsrampe",I456="Tilkørselsrampe"),Inddata!AA471&gt;10),Inddata!AA471,"Irrelevant"))</f>
        <v>Irrelevant</v>
      </c>
      <c r="AA456" s="4" t="str">
        <f>IF(X456="Irrelevant","Irrelevant",IF(AND(OR(I456="Frakørselsrampe",I456="Tilkørselsrampe"),OR(Inddata!AB471="",Inddata!AB471&gt;(G456*1000-X456))),G456*1000-X456,IF(AND(OR(I456="Frakørselsrampe",I456="Tilkørselsrampe"),Inddata!AB471&gt;0),Inddata!AB471,"Irrelevant")))</f>
        <v>Irrelevant</v>
      </c>
      <c r="AB456" s="4" t="str">
        <f>IF(AND(I456="Frakørselsrampe",Inddata!AC471=""),60,IF(AND(I456="Tilkørselsrampe",Inddata!AC471=""),80,IF(AND(OR(I456="Frakørselsrampe",I456="Tilkørselsrampe"),Inddata!AC471&gt;4,Inddata!AC471&lt;200),Inddata!AC471,"Irrelevant")))</f>
        <v>Irrelevant</v>
      </c>
      <c r="AC456" s="4" t="str">
        <f>IF(AND(OR(I456="Motorvejsstrækning",I456="Frakørselsflettestrækning",I456="Tilkørselsflettestrækning"),Inddata!AD471=""),"Nej",IF(OR(I456="Motorvejsstrækning",I456="Frakørselsflettestrækning",I456="Tilkørselsflettestrækning"),Inddata!AD471,"Irrelevant"))</f>
        <v>Irrelevant</v>
      </c>
      <c r="AD456" s="4" t="str">
        <f>IF(AND(OR(I456="Motorvejsstrækning",I456="Frakørselsflettestrækning",I456="Tilkørselsflettestrækning"),Inddata!AE471=""),"130 km/t",IF(OR(I456="Motorvejsstrækning",I456="Frakørselsflettestrækning",I456="Tilkørselsflettestrækning"),Inddata!AE471,"Irrelevant"))</f>
        <v>Irrelevant</v>
      </c>
      <c r="AE456" s="4" t="str">
        <f>IF(AND(I456="Tilkørselsflettestrækning",Inddata!AF471=""),"Nej",IF(I456="Tilkørselsflettestrækning",Inddata!AF471,"Irrelevant"))</f>
        <v>Irrelevant</v>
      </c>
      <c r="AF456" s="4" t="str">
        <f>IF(AND(AE456="Ja",Inddata!AG471&gt;0,Inddata!AG471&lt;1.00000001),Inddata!AG471,IF(OR(AE456="Nej",AE456="Ja"),0,"Irrelevant"))</f>
        <v>Irrelevant</v>
      </c>
    </row>
    <row r="457" spans="1:32" x14ac:dyDescent="0.25">
      <c r="A457" s="4" t="str">
        <f>IF(Inddata!A472="","",Inddata!A472)</f>
        <v/>
      </c>
      <c r="B457" s="4" t="str">
        <f>IF(Inddata!B472="","",Inddata!B472)</f>
        <v/>
      </c>
      <c r="C457" s="4" t="str">
        <f>IF(Inddata!C472="","",Inddata!C472)</f>
        <v/>
      </c>
      <c r="D457" s="4" t="str">
        <f>IF(Inddata!D472="","",Inddata!D472)</f>
        <v/>
      </c>
      <c r="E457" s="4" t="str">
        <f>IF(Inddata!E472="","",Inddata!E472)</f>
        <v/>
      </c>
      <c r="F457" s="4" t="str">
        <f>IF(Inddata!F472="","",Inddata!F472)</f>
        <v/>
      </c>
      <c r="G457" s="4">
        <f>IF(Inddata!G472="","",Inddata!G472)</f>
        <v>0</v>
      </c>
      <c r="H457" s="4" t="str">
        <f>IF(Inddata!H472&gt;0.5,Inddata!H472,"")</f>
        <v/>
      </c>
      <c r="I457" s="4" t="str">
        <f>IF(Inddata!I472="","",Inddata!I472)</f>
        <v/>
      </c>
      <c r="J457" s="4" t="str">
        <f>IF(AND(OR(I457="Motorvejsstrækning",I457="Frakørselsflettestrækning",I457="Tilkørselsflettestrækning"),Inddata!K472=""),2,IF(AND(OR(I457="Motorvejsstrækning",I457="Frakørselsflettestrækning",I457="Tilkørselsflettestrækning"),Inddata!K472&gt;0.5,Inddata!K472&lt;21),Inddata!K472,"Irrelevant"))</f>
        <v>Irrelevant</v>
      </c>
      <c r="K457" s="4" t="str">
        <f>IF(AND(OR(I457="Motorvejsstrækning",I457="Frakørselsflettestrækning",I457="Tilkørselsflettestrækning",I457="Frakørselsrampe",I457="Tilkørselsrampe"),Inddata!L472=""),3.5,IF(AND(OR(I457="Motorvejsstrækning",I457="Frakørselsflettestrækning",I457="Tilkørselsflettestrækning",I457="Frakørselsrampe",I457="Tilkørselsrampe"),Inddata!L472&gt;1.5,Inddata!L472&lt;11),Inddata!L472,"Irrelevant"))</f>
        <v>Irrelevant</v>
      </c>
      <c r="L457" s="4" t="str">
        <f>IF(AND(I457="Motorvejsstrækning",Inddata!M472=""),"Nej",IF(I457="Motorvejsstrækning",Inddata!M472,"Irrelevant"))</f>
        <v>Irrelevant</v>
      </c>
      <c r="M457" s="4" t="str">
        <f>IF(AND(L457="Ja",Inddata!N472&gt;0,Inddata!N472&lt;1.00000001),Inddata!N472,IF(OR(L457="Nej",L457="Ja"),0,"Irrelevant"))</f>
        <v>Irrelevant</v>
      </c>
      <c r="N457" s="4" t="str">
        <f>IF(AND(OR(I457="Motorvejsstrækning",I457="Frakørselsflettestrækning",I457="Tilkørselsflettestrækning"),Inddata!O472=""),3,IF(AND(OR(I457="Motorvejsstrækning",I457="Frakørselsflettestrækning",I457="Tilkørselsflettestrækning"),Inddata!O472&lt;11,Inddata!O472&gt;-0.00000001),Inddata!O472,"Irrelevant"))</f>
        <v>Irrelevant</v>
      </c>
      <c r="O457" s="4" t="str">
        <f>IF(AND(OR(I457="Motorvejsstrækning",I457="Frakørselsflettestrækning",I457="Tilkørselsflettestrækning",I457="Frakørselsrampe",I457="Tilkørselsrampe"),Inddata!P472=""),0.5,IF(AND(OR(I457="Motorvejsstrækning",I457="Frakørselsflettestrækning",I457="Tilkørselsflettestrækning",I457="Frakørselsrampe",I457="Tilkørselsrampe"),Inddata!P472&gt;-0.00000001,Inddata!P472&lt;11),Inddata!P472,"Irrelevant"))</f>
        <v>Irrelevant</v>
      </c>
      <c r="P457" s="4" t="str">
        <f>IF(AND(OR(I457="Motorvejsstrækning",I457="Frakørselsflettestrækning",I457="Tilkørselsflettestrækning"),Inddata!Q472=""),5,IF(AND(OR(I457="Motorvejsstrækning",I457="Frakørselsflettestrækning",I457="Tilkørselsflettestrækning"),Inddata!Q472&gt;-0.00000001,Inddata!Q472&lt;101),Inddata!Q472,"Irrelevant"))</f>
        <v>Irrelevant</v>
      </c>
      <c r="Q457" s="4" t="str">
        <f>IF(AND(OR(I457="Motorvejsstrækning",I457="Frakørselsflettestrækning",I457="Tilkørselsflettestrækning"),Inddata!R472=""),"Lige",IF(AND(OR(I457="Motorvejsstrækning",I457="Frakørselsflettestrækning",I457="Tilkørselsflettestrækning"),Inddata!R472&gt;10),Inddata!R472,"Irrelevant"))</f>
        <v>Irrelevant</v>
      </c>
      <c r="R457" s="4" t="str">
        <f>IF(Q457="Lige",0,IF(AND(OR(I457="Motorvejsstrækning",I457="Frakørselsflettestrækning",I457="Tilkørselsflettestrækning"),OR(Inddata!S472="",Inddata!S472&gt;(G457*1000))),G457*1000,IF(AND(OR(I457="Motorvejsstrækning",I457="Frakørselsflettestrækning",I457="Tilkørselsflettestrækning"),Inddata!S472&gt;0),Inddata!S472,"Irrelevant")))</f>
        <v>Irrelevant</v>
      </c>
      <c r="S457" s="4" t="str">
        <f>IF(AND(OR(I457="Motorvejsstrækning",I457="Frakørselsflettestrækning",I457="Tilkørselsflettestrækning"),Inddata!T472=""),"Lige",IF(AND(OR(I457="Motorvejsstrækning",I457="Frakørselsflettestrækning",I457="Tilkørselsflettestrækning"),Inddata!T472&gt;10),Inddata!T472,"Irrelevant"))</f>
        <v>Irrelevant</v>
      </c>
      <c r="T457" s="4" t="str">
        <f>IF(S457="Lige",0,IF(R457="Irrelevant","Irrelevant",IF(AND(OR(I457="Motorvejsstrækning",I457="Frakørselsflettestrækning",I457="Tilkørselsflettestrækning"),OR(Inddata!U472="",Inddata!U472&gt;(G457*1000-R457))),G457*1000-R457,IF(AND(OR(I457="Motorvejsstrækning",I457="Frakørselsflettestrækning",I457="Tilkørselsflettestrækning"),Inddata!U472&gt;0),Inddata!U472,"Irrelevant"))))</f>
        <v>Irrelevant</v>
      </c>
      <c r="U457" s="4" t="str">
        <f>IF(AND(OR(I457="Motorvejsstrækning",I457="Frakørselsflettestrækning",I457="Tilkørselsflettestrækning",I457="Frakørselsrampe",I457="Tilkørselsrampe"),Inddata!V472=""),"Nej",IF(OR(I457="Motorvejsstrækning",I457="Frakørselsflettestrækning",I457="Tilkørselsflettestrækning",I457="Frakørselsrampe",I457="Tilkørselsrampe"),Inddata!V472,"Irrelevant"))</f>
        <v>Irrelevant</v>
      </c>
      <c r="V457" s="4" t="str">
        <f>IF(W457="Lige",IF(AND(OR(I457="Frakørselsrampe",I457="Tilkørselsrampe"),Inddata!W472=""),"Lige ruderrampe",IF(OR(I457="Frakørselsrampe",I457="Tilkørselsrampe"),Inddata!W472,"Irrelevant")),"Irrelevant")</f>
        <v>Irrelevant</v>
      </c>
      <c r="W457" s="4" t="str">
        <f>IF(AND(OR(I457="Frakørselsrampe",I457="Tilkørselsrampe"),Inddata!X472=""),"Lige",IF(AND(OR(I457="Frakørselsrampe",I457="Tilkørselsrampe"),Inddata!X472&gt;10),Inddata!X472,"Irrelevant"))</f>
        <v>Irrelevant</v>
      </c>
      <c r="X457" s="4" t="str">
        <f>IF(AND(OR(I457="Frakørselsrampe",I457="Tilkørselsrampe"),OR(Inddata!Y472="",Inddata!Y472&gt;(G457*1000))),G457*1000,IF(AND(OR(I457="Frakørselsrampe",I457="Tilkørselsrampe"),Inddata!Y472&gt;0),Inddata!Y472,"Irrelevant"))</f>
        <v>Irrelevant</v>
      </c>
      <c r="Y457" s="4" t="str">
        <f>IF(AND(I457="Frakørselsrampe",Inddata!Z472=""),95,IF(AND(I457="Tilkørselsrampe",Inddata!Z472=""),45,IF(AND(OR(I457="Frakørselsrampe",I457="Tilkørselsrampe"),Inddata!Z472&gt;4,Inddata!Z472&lt;200),Inddata!Z472,"Irrelevant")))</f>
        <v>Irrelevant</v>
      </c>
      <c r="Z457" s="4" t="str">
        <f>IF(AND(OR(I457="Frakørselsrampe",I457="Tilkørselsrampe"),Inddata!AA472=""),"Lige",IF(AND(OR(I457="Frakørselsrampe",I457="Tilkørselsrampe"),Inddata!AA472&gt;10),Inddata!AA472,"Irrelevant"))</f>
        <v>Irrelevant</v>
      </c>
      <c r="AA457" s="4" t="str">
        <f>IF(X457="Irrelevant","Irrelevant",IF(AND(OR(I457="Frakørselsrampe",I457="Tilkørselsrampe"),OR(Inddata!AB472="",Inddata!AB472&gt;(G457*1000-X457))),G457*1000-X457,IF(AND(OR(I457="Frakørselsrampe",I457="Tilkørselsrampe"),Inddata!AB472&gt;0),Inddata!AB472,"Irrelevant")))</f>
        <v>Irrelevant</v>
      </c>
      <c r="AB457" s="4" t="str">
        <f>IF(AND(I457="Frakørselsrampe",Inddata!AC472=""),60,IF(AND(I457="Tilkørselsrampe",Inddata!AC472=""),80,IF(AND(OR(I457="Frakørselsrampe",I457="Tilkørselsrampe"),Inddata!AC472&gt;4,Inddata!AC472&lt;200),Inddata!AC472,"Irrelevant")))</f>
        <v>Irrelevant</v>
      </c>
      <c r="AC457" s="4" t="str">
        <f>IF(AND(OR(I457="Motorvejsstrækning",I457="Frakørselsflettestrækning",I457="Tilkørselsflettestrækning"),Inddata!AD472=""),"Nej",IF(OR(I457="Motorvejsstrækning",I457="Frakørselsflettestrækning",I457="Tilkørselsflettestrækning"),Inddata!AD472,"Irrelevant"))</f>
        <v>Irrelevant</v>
      </c>
      <c r="AD457" s="4" t="str">
        <f>IF(AND(OR(I457="Motorvejsstrækning",I457="Frakørselsflettestrækning",I457="Tilkørselsflettestrækning"),Inddata!AE472=""),"130 km/t",IF(OR(I457="Motorvejsstrækning",I457="Frakørselsflettestrækning",I457="Tilkørselsflettestrækning"),Inddata!AE472,"Irrelevant"))</f>
        <v>Irrelevant</v>
      </c>
      <c r="AE457" s="4" t="str">
        <f>IF(AND(I457="Tilkørselsflettestrækning",Inddata!AF472=""),"Nej",IF(I457="Tilkørselsflettestrækning",Inddata!AF472,"Irrelevant"))</f>
        <v>Irrelevant</v>
      </c>
      <c r="AF457" s="4" t="str">
        <f>IF(AND(AE457="Ja",Inddata!AG472&gt;0,Inddata!AG472&lt;1.00000001),Inddata!AG472,IF(OR(AE457="Nej",AE457="Ja"),0,"Irrelevant"))</f>
        <v>Irrelevant</v>
      </c>
    </row>
    <row r="458" spans="1:32" x14ac:dyDescent="0.25">
      <c r="A458" s="4" t="str">
        <f>IF(Inddata!A473="","",Inddata!A473)</f>
        <v/>
      </c>
      <c r="B458" s="4" t="str">
        <f>IF(Inddata!B473="","",Inddata!B473)</f>
        <v/>
      </c>
      <c r="C458" s="4" t="str">
        <f>IF(Inddata!C473="","",Inddata!C473)</f>
        <v/>
      </c>
      <c r="D458" s="4" t="str">
        <f>IF(Inddata!D473="","",Inddata!D473)</f>
        <v/>
      </c>
      <c r="E458" s="4" t="str">
        <f>IF(Inddata!E473="","",Inddata!E473)</f>
        <v/>
      </c>
      <c r="F458" s="4" t="str">
        <f>IF(Inddata!F473="","",Inddata!F473)</f>
        <v/>
      </c>
      <c r="G458" s="4">
        <f>IF(Inddata!G473="","",Inddata!G473)</f>
        <v>0</v>
      </c>
      <c r="H458" s="4" t="str">
        <f>IF(Inddata!H473&gt;0.5,Inddata!H473,"")</f>
        <v/>
      </c>
      <c r="I458" s="4" t="str">
        <f>IF(Inddata!I473="","",Inddata!I473)</f>
        <v/>
      </c>
      <c r="J458" s="4" t="str">
        <f>IF(AND(OR(I458="Motorvejsstrækning",I458="Frakørselsflettestrækning",I458="Tilkørselsflettestrækning"),Inddata!K473=""),2,IF(AND(OR(I458="Motorvejsstrækning",I458="Frakørselsflettestrækning",I458="Tilkørselsflettestrækning"),Inddata!K473&gt;0.5,Inddata!K473&lt;21),Inddata!K473,"Irrelevant"))</f>
        <v>Irrelevant</v>
      </c>
      <c r="K458" s="4" t="str">
        <f>IF(AND(OR(I458="Motorvejsstrækning",I458="Frakørselsflettestrækning",I458="Tilkørselsflettestrækning",I458="Frakørselsrampe",I458="Tilkørselsrampe"),Inddata!L473=""),3.5,IF(AND(OR(I458="Motorvejsstrækning",I458="Frakørselsflettestrækning",I458="Tilkørselsflettestrækning",I458="Frakørselsrampe",I458="Tilkørselsrampe"),Inddata!L473&gt;1.5,Inddata!L473&lt;11),Inddata!L473,"Irrelevant"))</f>
        <v>Irrelevant</v>
      </c>
      <c r="L458" s="4" t="str">
        <f>IF(AND(I458="Motorvejsstrækning",Inddata!M473=""),"Nej",IF(I458="Motorvejsstrækning",Inddata!M473,"Irrelevant"))</f>
        <v>Irrelevant</v>
      </c>
      <c r="M458" s="4" t="str">
        <f>IF(AND(L458="Ja",Inddata!N473&gt;0,Inddata!N473&lt;1.00000001),Inddata!N473,IF(OR(L458="Nej",L458="Ja"),0,"Irrelevant"))</f>
        <v>Irrelevant</v>
      </c>
      <c r="N458" s="4" t="str">
        <f>IF(AND(OR(I458="Motorvejsstrækning",I458="Frakørselsflettestrækning",I458="Tilkørselsflettestrækning"),Inddata!O473=""),3,IF(AND(OR(I458="Motorvejsstrækning",I458="Frakørselsflettestrækning",I458="Tilkørselsflettestrækning"),Inddata!O473&lt;11,Inddata!O473&gt;-0.00000001),Inddata!O473,"Irrelevant"))</f>
        <v>Irrelevant</v>
      </c>
      <c r="O458" s="4" t="str">
        <f>IF(AND(OR(I458="Motorvejsstrækning",I458="Frakørselsflettestrækning",I458="Tilkørselsflettestrækning",I458="Frakørselsrampe",I458="Tilkørselsrampe"),Inddata!P473=""),0.5,IF(AND(OR(I458="Motorvejsstrækning",I458="Frakørselsflettestrækning",I458="Tilkørselsflettestrækning",I458="Frakørselsrampe",I458="Tilkørselsrampe"),Inddata!P473&gt;-0.00000001,Inddata!P473&lt;11),Inddata!P473,"Irrelevant"))</f>
        <v>Irrelevant</v>
      </c>
      <c r="P458" s="4" t="str">
        <f>IF(AND(OR(I458="Motorvejsstrækning",I458="Frakørselsflettestrækning",I458="Tilkørselsflettestrækning"),Inddata!Q473=""),5,IF(AND(OR(I458="Motorvejsstrækning",I458="Frakørselsflettestrækning",I458="Tilkørselsflettestrækning"),Inddata!Q473&gt;-0.00000001,Inddata!Q473&lt;101),Inddata!Q473,"Irrelevant"))</f>
        <v>Irrelevant</v>
      </c>
      <c r="Q458" s="4" t="str">
        <f>IF(AND(OR(I458="Motorvejsstrækning",I458="Frakørselsflettestrækning",I458="Tilkørselsflettestrækning"),Inddata!R473=""),"Lige",IF(AND(OR(I458="Motorvejsstrækning",I458="Frakørselsflettestrækning",I458="Tilkørselsflettestrækning"),Inddata!R473&gt;10),Inddata!R473,"Irrelevant"))</f>
        <v>Irrelevant</v>
      </c>
      <c r="R458" s="4" t="str">
        <f>IF(Q458="Lige",0,IF(AND(OR(I458="Motorvejsstrækning",I458="Frakørselsflettestrækning",I458="Tilkørselsflettestrækning"),OR(Inddata!S473="",Inddata!S473&gt;(G458*1000))),G458*1000,IF(AND(OR(I458="Motorvejsstrækning",I458="Frakørselsflettestrækning",I458="Tilkørselsflettestrækning"),Inddata!S473&gt;0),Inddata!S473,"Irrelevant")))</f>
        <v>Irrelevant</v>
      </c>
      <c r="S458" s="4" t="str">
        <f>IF(AND(OR(I458="Motorvejsstrækning",I458="Frakørselsflettestrækning",I458="Tilkørselsflettestrækning"),Inddata!T473=""),"Lige",IF(AND(OR(I458="Motorvejsstrækning",I458="Frakørselsflettestrækning",I458="Tilkørselsflettestrækning"),Inddata!T473&gt;10),Inddata!T473,"Irrelevant"))</f>
        <v>Irrelevant</v>
      </c>
      <c r="T458" s="4" t="str">
        <f>IF(S458="Lige",0,IF(R458="Irrelevant","Irrelevant",IF(AND(OR(I458="Motorvejsstrækning",I458="Frakørselsflettestrækning",I458="Tilkørselsflettestrækning"),OR(Inddata!U473="",Inddata!U473&gt;(G458*1000-R458))),G458*1000-R458,IF(AND(OR(I458="Motorvejsstrækning",I458="Frakørselsflettestrækning",I458="Tilkørselsflettestrækning"),Inddata!U473&gt;0),Inddata!U473,"Irrelevant"))))</f>
        <v>Irrelevant</v>
      </c>
      <c r="U458" s="4" t="str">
        <f>IF(AND(OR(I458="Motorvejsstrækning",I458="Frakørselsflettestrækning",I458="Tilkørselsflettestrækning",I458="Frakørselsrampe",I458="Tilkørselsrampe"),Inddata!V473=""),"Nej",IF(OR(I458="Motorvejsstrækning",I458="Frakørselsflettestrækning",I458="Tilkørselsflettestrækning",I458="Frakørselsrampe",I458="Tilkørselsrampe"),Inddata!V473,"Irrelevant"))</f>
        <v>Irrelevant</v>
      </c>
      <c r="V458" s="4" t="str">
        <f>IF(W458="Lige",IF(AND(OR(I458="Frakørselsrampe",I458="Tilkørselsrampe"),Inddata!W473=""),"Lige ruderrampe",IF(OR(I458="Frakørselsrampe",I458="Tilkørselsrampe"),Inddata!W473,"Irrelevant")),"Irrelevant")</f>
        <v>Irrelevant</v>
      </c>
      <c r="W458" s="4" t="str">
        <f>IF(AND(OR(I458="Frakørselsrampe",I458="Tilkørselsrampe"),Inddata!X473=""),"Lige",IF(AND(OR(I458="Frakørselsrampe",I458="Tilkørselsrampe"),Inddata!X473&gt;10),Inddata!X473,"Irrelevant"))</f>
        <v>Irrelevant</v>
      </c>
      <c r="X458" s="4" t="str">
        <f>IF(AND(OR(I458="Frakørselsrampe",I458="Tilkørselsrampe"),OR(Inddata!Y473="",Inddata!Y473&gt;(G458*1000))),G458*1000,IF(AND(OR(I458="Frakørselsrampe",I458="Tilkørselsrampe"),Inddata!Y473&gt;0),Inddata!Y473,"Irrelevant"))</f>
        <v>Irrelevant</v>
      </c>
      <c r="Y458" s="4" t="str">
        <f>IF(AND(I458="Frakørselsrampe",Inddata!Z473=""),95,IF(AND(I458="Tilkørselsrampe",Inddata!Z473=""),45,IF(AND(OR(I458="Frakørselsrampe",I458="Tilkørselsrampe"),Inddata!Z473&gt;4,Inddata!Z473&lt;200),Inddata!Z473,"Irrelevant")))</f>
        <v>Irrelevant</v>
      </c>
      <c r="Z458" s="4" t="str">
        <f>IF(AND(OR(I458="Frakørselsrampe",I458="Tilkørselsrampe"),Inddata!AA473=""),"Lige",IF(AND(OR(I458="Frakørselsrampe",I458="Tilkørselsrampe"),Inddata!AA473&gt;10),Inddata!AA473,"Irrelevant"))</f>
        <v>Irrelevant</v>
      </c>
      <c r="AA458" s="4" t="str">
        <f>IF(X458="Irrelevant","Irrelevant",IF(AND(OR(I458="Frakørselsrampe",I458="Tilkørselsrampe"),OR(Inddata!AB473="",Inddata!AB473&gt;(G458*1000-X458))),G458*1000-X458,IF(AND(OR(I458="Frakørselsrampe",I458="Tilkørselsrampe"),Inddata!AB473&gt;0),Inddata!AB473,"Irrelevant")))</f>
        <v>Irrelevant</v>
      </c>
      <c r="AB458" s="4" t="str">
        <f>IF(AND(I458="Frakørselsrampe",Inddata!AC473=""),60,IF(AND(I458="Tilkørselsrampe",Inddata!AC473=""),80,IF(AND(OR(I458="Frakørselsrampe",I458="Tilkørselsrampe"),Inddata!AC473&gt;4,Inddata!AC473&lt;200),Inddata!AC473,"Irrelevant")))</f>
        <v>Irrelevant</v>
      </c>
      <c r="AC458" s="4" t="str">
        <f>IF(AND(OR(I458="Motorvejsstrækning",I458="Frakørselsflettestrækning",I458="Tilkørselsflettestrækning"),Inddata!AD473=""),"Nej",IF(OR(I458="Motorvejsstrækning",I458="Frakørselsflettestrækning",I458="Tilkørselsflettestrækning"),Inddata!AD473,"Irrelevant"))</f>
        <v>Irrelevant</v>
      </c>
      <c r="AD458" s="4" t="str">
        <f>IF(AND(OR(I458="Motorvejsstrækning",I458="Frakørselsflettestrækning",I458="Tilkørselsflettestrækning"),Inddata!AE473=""),"130 km/t",IF(OR(I458="Motorvejsstrækning",I458="Frakørselsflettestrækning",I458="Tilkørselsflettestrækning"),Inddata!AE473,"Irrelevant"))</f>
        <v>Irrelevant</v>
      </c>
      <c r="AE458" s="4" t="str">
        <f>IF(AND(I458="Tilkørselsflettestrækning",Inddata!AF473=""),"Nej",IF(I458="Tilkørselsflettestrækning",Inddata!AF473,"Irrelevant"))</f>
        <v>Irrelevant</v>
      </c>
      <c r="AF458" s="4" t="str">
        <f>IF(AND(AE458="Ja",Inddata!AG473&gt;0,Inddata!AG473&lt;1.00000001),Inddata!AG473,IF(OR(AE458="Nej",AE458="Ja"),0,"Irrelevant"))</f>
        <v>Irrelevant</v>
      </c>
    </row>
    <row r="459" spans="1:32" x14ac:dyDescent="0.25">
      <c r="A459" s="4" t="str">
        <f>IF(Inddata!A474="","",Inddata!A474)</f>
        <v/>
      </c>
      <c r="B459" s="4" t="str">
        <f>IF(Inddata!B474="","",Inddata!B474)</f>
        <v/>
      </c>
      <c r="C459" s="4" t="str">
        <f>IF(Inddata!C474="","",Inddata!C474)</f>
        <v/>
      </c>
      <c r="D459" s="4" t="str">
        <f>IF(Inddata!D474="","",Inddata!D474)</f>
        <v/>
      </c>
      <c r="E459" s="4" t="str">
        <f>IF(Inddata!E474="","",Inddata!E474)</f>
        <v/>
      </c>
      <c r="F459" s="4" t="str">
        <f>IF(Inddata!F474="","",Inddata!F474)</f>
        <v/>
      </c>
      <c r="G459" s="4">
        <f>IF(Inddata!G474="","",Inddata!G474)</f>
        <v>0</v>
      </c>
      <c r="H459" s="4" t="str">
        <f>IF(Inddata!H474&gt;0.5,Inddata!H474,"")</f>
        <v/>
      </c>
      <c r="I459" s="4" t="str">
        <f>IF(Inddata!I474="","",Inddata!I474)</f>
        <v/>
      </c>
      <c r="J459" s="4" t="str">
        <f>IF(AND(OR(I459="Motorvejsstrækning",I459="Frakørselsflettestrækning",I459="Tilkørselsflettestrækning"),Inddata!K474=""),2,IF(AND(OR(I459="Motorvejsstrækning",I459="Frakørselsflettestrækning",I459="Tilkørselsflettestrækning"),Inddata!K474&gt;0.5,Inddata!K474&lt;21),Inddata!K474,"Irrelevant"))</f>
        <v>Irrelevant</v>
      </c>
      <c r="K459" s="4" t="str">
        <f>IF(AND(OR(I459="Motorvejsstrækning",I459="Frakørselsflettestrækning",I459="Tilkørselsflettestrækning",I459="Frakørselsrampe",I459="Tilkørselsrampe"),Inddata!L474=""),3.5,IF(AND(OR(I459="Motorvejsstrækning",I459="Frakørselsflettestrækning",I459="Tilkørselsflettestrækning",I459="Frakørselsrampe",I459="Tilkørselsrampe"),Inddata!L474&gt;1.5,Inddata!L474&lt;11),Inddata!L474,"Irrelevant"))</f>
        <v>Irrelevant</v>
      </c>
      <c r="L459" s="4" t="str">
        <f>IF(AND(I459="Motorvejsstrækning",Inddata!M474=""),"Nej",IF(I459="Motorvejsstrækning",Inddata!M474,"Irrelevant"))</f>
        <v>Irrelevant</v>
      </c>
      <c r="M459" s="4" t="str">
        <f>IF(AND(L459="Ja",Inddata!N474&gt;0,Inddata!N474&lt;1.00000001),Inddata!N474,IF(OR(L459="Nej",L459="Ja"),0,"Irrelevant"))</f>
        <v>Irrelevant</v>
      </c>
      <c r="N459" s="4" t="str">
        <f>IF(AND(OR(I459="Motorvejsstrækning",I459="Frakørselsflettestrækning",I459="Tilkørselsflettestrækning"),Inddata!O474=""),3,IF(AND(OR(I459="Motorvejsstrækning",I459="Frakørselsflettestrækning",I459="Tilkørselsflettestrækning"),Inddata!O474&lt;11,Inddata!O474&gt;-0.00000001),Inddata!O474,"Irrelevant"))</f>
        <v>Irrelevant</v>
      </c>
      <c r="O459" s="4" t="str">
        <f>IF(AND(OR(I459="Motorvejsstrækning",I459="Frakørselsflettestrækning",I459="Tilkørselsflettestrækning",I459="Frakørselsrampe",I459="Tilkørselsrampe"),Inddata!P474=""),0.5,IF(AND(OR(I459="Motorvejsstrækning",I459="Frakørselsflettestrækning",I459="Tilkørselsflettestrækning",I459="Frakørselsrampe",I459="Tilkørselsrampe"),Inddata!P474&gt;-0.00000001,Inddata!P474&lt;11),Inddata!P474,"Irrelevant"))</f>
        <v>Irrelevant</v>
      </c>
      <c r="P459" s="4" t="str">
        <f>IF(AND(OR(I459="Motorvejsstrækning",I459="Frakørselsflettestrækning",I459="Tilkørselsflettestrækning"),Inddata!Q474=""),5,IF(AND(OR(I459="Motorvejsstrækning",I459="Frakørselsflettestrækning",I459="Tilkørselsflettestrækning"),Inddata!Q474&gt;-0.00000001,Inddata!Q474&lt;101),Inddata!Q474,"Irrelevant"))</f>
        <v>Irrelevant</v>
      </c>
      <c r="Q459" s="4" t="str">
        <f>IF(AND(OR(I459="Motorvejsstrækning",I459="Frakørselsflettestrækning",I459="Tilkørselsflettestrækning"),Inddata!R474=""),"Lige",IF(AND(OR(I459="Motorvejsstrækning",I459="Frakørselsflettestrækning",I459="Tilkørselsflettestrækning"),Inddata!R474&gt;10),Inddata!R474,"Irrelevant"))</f>
        <v>Irrelevant</v>
      </c>
      <c r="R459" s="4" t="str">
        <f>IF(Q459="Lige",0,IF(AND(OR(I459="Motorvejsstrækning",I459="Frakørselsflettestrækning",I459="Tilkørselsflettestrækning"),OR(Inddata!S474="",Inddata!S474&gt;(G459*1000))),G459*1000,IF(AND(OR(I459="Motorvejsstrækning",I459="Frakørselsflettestrækning",I459="Tilkørselsflettestrækning"),Inddata!S474&gt;0),Inddata!S474,"Irrelevant")))</f>
        <v>Irrelevant</v>
      </c>
      <c r="S459" s="4" t="str">
        <f>IF(AND(OR(I459="Motorvejsstrækning",I459="Frakørselsflettestrækning",I459="Tilkørselsflettestrækning"),Inddata!T474=""),"Lige",IF(AND(OR(I459="Motorvejsstrækning",I459="Frakørselsflettestrækning",I459="Tilkørselsflettestrækning"),Inddata!T474&gt;10),Inddata!T474,"Irrelevant"))</f>
        <v>Irrelevant</v>
      </c>
      <c r="T459" s="4" t="str">
        <f>IF(S459="Lige",0,IF(R459="Irrelevant","Irrelevant",IF(AND(OR(I459="Motorvejsstrækning",I459="Frakørselsflettestrækning",I459="Tilkørselsflettestrækning"),OR(Inddata!U474="",Inddata!U474&gt;(G459*1000-R459))),G459*1000-R459,IF(AND(OR(I459="Motorvejsstrækning",I459="Frakørselsflettestrækning",I459="Tilkørselsflettestrækning"),Inddata!U474&gt;0),Inddata!U474,"Irrelevant"))))</f>
        <v>Irrelevant</v>
      </c>
      <c r="U459" s="4" t="str">
        <f>IF(AND(OR(I459="Motorvejsstrækning",I459="Frakørselsflettestrækning",I459="Tilkørselsflettestrækning",I459="Frakørselsrampe",I459="Tilkørselsrampe"),Inddata!V474=""),"Nej",IF(OR(I459="Motorvejsstrækning",I459="Frakørselsflettestrækning",I459="Tilkørselsflettestrækning",I459="Frakørselsrampe",I459="Tilkørselsrampe"),Inddata!V474,"Irrelevant"))</f>
        <v>Irrelevant</v>
      </c>
      <c r="V459" s="4" t="str">
        <f>IF(W459="Lige",IF(AND(OR(I459="Frakørselsrampe",I459="Tilkørselsrampe"),Inddata!W474=""),"Lige ruderrampe",IF(OR(I459="Frakørselsrampe",I459="Tilkørselsrampe"),Inddata!W474,"Irrelevant")),"Irrelevant")</f>
        <v>Irrelevant</v>
      </c>
      <c r="W459" s="4" t="str">
        <f>IF(AND(OR(I459="Frakørselsrampe",I459="Tilkørselsrampe"),Inddata!X474=""),"Lige",IF(AND(OR(I459="Frakørselsrampe",I459="Tilkørselsrampe"),Inddata!X474&gt;10),Inddata!X474,"Irrelevant"))</f>
        <v>Irrelevant</v>
      </c>
      <c r="X459" s="4" t="str">
        <f>IF(AND(OR(I459="Frakørselsrampe",I459="Tilkørselsrampe"),OR(Inddata!Y474="",Inddata!Y474&gt;(G459*1000))),G459*1000,IF(AND(OR(I459="Frakørselsrampe",I459="Tilkørselsrampe"),Inddata!Y474&gt;0),Inddata!Y474,"Irrelevant"))</f>
        <v>Irrelevant</v>
      </c>
      <c r="Y459" s="4" t="str">
        <f>IF(AND(I459="Frakørselsrampe",Inddata!Z474=""),95,IF(AND(I459="Tilkørselsrampe",Inddata!Z474=""),45,IF(AND(OR(I459="Frakørselsrampe",I459="Tilkørselsrampe"),Inddata!Z474&gt;4,Inddata!Z474&lt;200),Inddata!Z474,"Irrelevant")))</f>
        <v>Irrelevant</v>
      </c>
      <c r="Z459" s="4" t="str">
        <f>IF(AND(OR(I459="Frakørselsrampe",I459="Tilkørselsrampe"),Inddata!AA474=""),"Lige",IF(AND(OR(I459="Frakørselsrampe",I459="Tilkørselsrampe"),Inddata!AA474&gt;10),Inddata!AA474,"Irrelevant"))</f>
        <v>Irrelevant</v>
      </c>
      <c r="AA459" s="4" t="str">
        <f>IF(X459="Irrelevant","Irrelevant",IF(AND(OR(I459="Frakørselsrampe",I459="Tilkørselsrampe"),OR(Inddata!AB474="",Inddata!AB474&gt;(G459*1000-X459))),G459*1000-X459,IF(AND(OR(I459="Frakørselsrampe",I459="Tilkørselsrampe"),Inddata!AB474&gt;0),Inddata!AB474,"Irrelevant")))</f>
        <v>Irrelevant</v>
      </c>
      <c r="AB459" s="4" t="str">
        <f>IF(AND(I459="Frakørselsrampe",Inddata!AC474=""),60,IF(AND(I459="Tilkørselsrampe",Inddata!AC474=""),80,IF(AND(OR(I459="Frakørselsrampe",I459="Tilkørselsrampe"),Inddata!AC474&gt;4,Inddata!AC474&lt;200),Inddata!AC474,"Irrelevant")))</f>
        <v>Irrelevant</v>
      </c>
      <c r="AC459" s="4" t="str">
        <f>IF(AND(OR(I459="Motorvejsstrækning",I459="Frakørselsflettestrækning",I459="Tilkørselsflettestrækning"),Inddata!AD474=""),"Nej",IF(OR(I459="Motorvejsstrækning",I459="Frakørselsflettestrækning",I459="Tilkørselsflettestrækning"),Inddata!AD474,"Irrelevant"))</f>
        <v>Irrelevant</v>
      </c>
      <c r="AD459" s="4" t="str">
        <f>IF(AND(OR(I459="Motorvejsstrækning",I459="Frakørselsflettestrækning",I459="Tilkørselsflettestrækning"),Inddata!AE474=""),"130 km/t",IF(OR(I459="Motorvejsstrækning",I459="Frakørselsflettestrækning",I459="Tilkørselsflettestrækning"),Inddata!AE474,"Irrelevant"))</f>
        <v>Irrelevant</v>
      </c>
      <c r="AE459" s="4" t="str">
        <f>IF(AND(I459="Tilkørselsflettestrækning",Inddata!AF474=""),"Nej",IF(I459="Tilkørselsflettestrækning",Inddata!AF474,"Irrelevant"))</f>
        <v>Irrelevant</v>
      </c>
      <c r="AF459" s="4" t="str">
        <f>IF(AND(AE459="Ja",Inddata!AG474&gt;0,Inddata!AG474&lt;1.00000001),Inddata!AG474,IF(OR(AE459="Nej",AE459="Ja"),0,"Irrelevant"))</f>
        <v>Irrelevant</v>
      </c>
    </row>
    <row r="460" spans="1:32" x14ac:dyDescent="0.25">
      <c r="A460" s="4" t="str">
        <f>IF(Inddata!A475="","",Inddata!A475)</f>
        <v/>
      </c>
      <c r="B460" s="4" t="str">
        <f>IF(Inddata!B475="","",Inddata!B475)</f>
        <v/>
      </c>
      <c r="C460" s="4" t="str">
        <f>IF(Inddata!C475="","",Inddata!C475)</f>
        <v/>
      </c>
      <c r="D460" s="4" t="str">
        <f>IF(Inddata!D475="","",Inddata!D475)</f>
        <v/>
      </c>
      <c r="E460" s="4" t="str">
        <f>IF(Inddata!E475="","",Inddata!E475)</f>
        <v/>
      </c>
      <c r="F460" s="4" t="str">
        <f>IF(Inddata!F475="","",Inddata!F475)</f>
        <v/>
      </c>
      <c r="G460" s="4">
        <f>IF(Inddata!G475="","",Inddata!G475)</f>
        <v>0</v>
      </c>
      <c r="H460" s="4" t="str">
        <f>IF(Inddata!H475&gt;0.5,Inddata!H475,"")</f>
        <v/>
      </c>
      <c r="I460" s="4" t="str">
        <f>IF(Inddata!I475="","",Inddata!I475)</f>
        <v/>
      </c>
      <c r="J460" s="4" t="str">
        <f>IF(AND(OR(I460="Motorvejsstrækning",I460="Frakørselsflettestrækning",I460="Tilkørselsflettestrækning"),Inddata!K475=""),2,IF(AND(OR(I460="Motorvejsstrækning",I460="Frakørselsflettestrækning",I460="Tilkørselsflettestrækning"),Inddata!K475&gt;0.5,Inddata!K475&lt;21),Inddata!K475,"Irrelevant"))</f>
        <v>Irrelevant</v>
      </c>
      <c r="K460" s="4" t="str">
        <f>IF(AND(OR(I460="Motorvejsstrækning",I460="Frakørselsflettestrækning",I460="Tilkørselsflettestrækning",I460="Frakørselsrampe",I460="Tilkørselsrampe"),Inddata!L475=""),3.5,IF(AND(OR(I460="Motorvejsstrækning",I460="Frakørselsflettestrækning",I460="Tilkørselsflettestrækning",I460="Frakørselsrampe",I460="Tilkørselsrampe"),Inddata!L475&gt;1.5,Inddata!L475&lt;11),Inddata!L475,"Irrelevant"))</f>
        <v>Irrelevant</v>
      </c>
      <c r="L460" s="4" t="str">
        <f>IF(AND(I460="Motorvejsstrækning",Inddata!M475=""),"Nej",IF(I460="Motorvejsstrækning",Inddata!M475,"Irrelevant"))</f>
        <v>Irrelevant</v>
      </c>
      <c r="M460" s="4" t="str">
        <f>IF(AND(L460="Ja",Inddata!N475&gt;0,Inddata!N475&lt;1.00000001),Inddata!N475,IF(OR(L460="Nej",L460="Ja"),0,"Irrelevant"))</f>
        <v>Irrelevant</v>
      </c>
      <c r="N460" s="4" t="str">
        <f>IF(AND(OR(I460="Motorvejsstrækning",I460="Frakørselsflettestrækning",I460="Tilkørselsflettestrækning"),Inddata!O475=""),3,IF(AND(OR(I460="Motorvejsstrækning",I460="Frakørselsflettestrækning",I460="Tilkørselsflettestrækning"),Inddata!O475&lt;11,Inddata!O475&gt;-0.00000001),Inddata!O475,"Irrelevant"))</f>
        <v>Irrelevant</v>
      </c>
      <c r="O460" s="4" t="str">
        <f>IF(AND(OR(I460="Motorvejsstrækning",I460="Frakørselsflettestrækning",I460="Tilkørselsflettestrækning",I460="Frakørselsrampe",I460="Tilkørselsrampe"),Inddata!P475=""),0.5,IF(AND(OR(I460="Motorvejsstrækning",I460="Frakørselsflettestrækning",I460="Tilkørselsflettestrækning",I460="Frakørselsrampe",I460="Tilkørselsrampe"),Inddata!P475&gt;-0.00000001,Inddata!P475&lt;11),Inddata!P475,"Irrelevant"))</f>
        <v>Irrelevant</v>
      </c>
      <c r="P460" s="4" t="str">
        <f>IF(AND(OR(I460="Motorvejsstrækning",I460="Frakørselsflettestrækning",I460="Tilkørselsflettestrækning"),Inddata!Q475=""),5,IF(AND(OR(I460="Motorvejsstrækning",I460="Frakørselsflettestrækning",I460="Tilkørselsflettestrækning"),Inddata!Q475&gt;-0.00000001,Inddata!Q475&lt;101),Inddata!Q475,"Irrelevant"))</f>
        <v>Irrelevant</v>
      </c>
      <c r="Q460" s="4" t="str">
        <f>IF(AND(OR(I460="Motorvejsstrækning",I460="Frakørselsflettestrækning",I460="Tilkørselsflettestrækning"),Inddata!R475=""),"Lige",IF(AND(OR(I460="Motorvejsstrækning",I460="Frakørselsflettestrækning",I460="Tilkørselsflettestrækning"),Inddata!R475&gt;10),Inddata!R475,"Irrelevant"))</f>
        <v>Irrelevant</v>
      </c>
      <c r="R460" s="4" t="str">
        <f>IF(Q460="Lige",0,IF(AND(OR(I460="Motorvejsstrækning",I460="Frakørselsflettestrækning",I460="Tilkørselsflettestrækning"),OR(Inddata!S475="",Inddata!S475&gt;(G460*1000))),G460*1000,IF(AND(OR(I460="Motorvejsstrækning",I460="Frakørselsflettestrækning",I460="Tilkørselsflettestrækning"),Inddata!S475&gt;0),Inddata!S475,"Irrelevant")))</f>
        <v>Irrelevant</v>
      </c>
      <c r="S460" s="4" t="str">
        <f>IF(AND(OR(I460="Motorvejsstrækning",I460="Frakørselsflettestrækning",I460="Tilkørselsflettestrækning"),Inddata!T475=""),"Lige",IF(AND(OR(I460="Motorvejsstrækning",I460="Frakørselsflettestrækning",I460="Tilkørselsflettestrækning"),Inddata!T475&gt;10),Inddata!T475,"Irrelevant"))</f>
        <v>Irrelevant</v>
      </c>
      <c r="T460" s="4" t="str">
        <f>IF(S460="Lige",0,IF(R460="Irrelevant","Irrelevant",IF(AND(OR(I460="Motorvejsstrækning",I460="Frakørselsflettestrækning",I460="Tilkørselsflettestrækning"),OR(Inddata!U475="",Inddata!U475&gt;(G460*1000-R460))),G460*1000-R460,IF(AND(OR(I460="Motorvejsstrækning",I460="Frakørselsflettestrækning",I460="Tilkørselsflettestrækning"),Inddata!U475&gt;0),Inddata!U475,"Irrelevant"))))</f>
        <v>Irrelevant</v>
      </c>
      <c r="U460" s="4" t="str">
        <f>IF(AND(OR(I460="Motorvejsstrækning",I460="Frakørselsflettestrækning",I460="Tilkørselsflettestrækning",I460="Frakørselsrampe",I460="Tilkørselsrampe"),Inddata!V475=""),"Nej",IF(OR(I460="Motorvejsstrækning",I460="Frakørselsflettestrækning",I460="Tilkørselsflettestrækning",I460="Frakørselsrampe",I460="Tilkørselsrampe"),Inddata!V475,"Irrelevant"))</f>
        <v>Irrelevant</v>
      </c>
      <c r="V460" s="4" t="str">
        <f>IF(W460="Lige",IF(AND(OR(I460="Frakørselsrampe",I460="Tilkørselsrampe"),Inddata!W475=""),"Lige ruderrampe",IF(OR(I460="Frakørselsrampe",I460="Tilkørselsrampe"),Inddata!W475,"Irrelevant")),"Irrelevant")</f>
        <v>Irrelevant</v>
      </c>
      <c r="W460" s="4" t="str">
        <f>IF(AND(OR(I460="Frakørselsrampe",I460="Tilkørselsrampe"),Inddata!X475=""),"Lige",IF(AND(OR(I460="Frakørselsrampe",I460="Tilkørselsrampe"),Inddata!X475&gt;10),Inddata!X475,"Irrelevant"))</f>
        <v>Irrelevant</v>
      </c>
      <c r="X460" s="4" t="str">
        <f>IF(AND(OR(I460="Frakørselsrampe",I460="Tilkørselsrampe"),OR(Inddata!Y475="",Inddata!Y475&gt;(G460*1000))),G460*1000,IF(AND(OR(I460="Frakørselsrampe",I460="Tilkørselsrampe"),Inddata!Y475&gt;0),Inddata!Y475,"Irrelevant"))</f>
        <v>Irrelevant</v>
      </c>
      <c r="Y460" s="4" t="str">
        <f>IF(AND(I460="Frakørselsrampe",Inddata!Z475=""),95,IF(AND(I460="Tilkørselsrampe",Inddata!Z475=""),45,IF(AND(OR(I460="Frakørselsrampe",I460="Tilkørselsrampe"),Inddata!Z475&gt;4,Inddata!Z475&lt;200),Inddata!Z475,"Irrelevant")))</f>
        <v>Irrelevant</v>
      </c>
      <c r="Z460" s="4" t="str">
        <f>IF(AND(OR(I460="Frakørselsrampe",I460="Tilkørselsrampe"),Inddata!AA475=""),"Lige",IF(AND(OR(I460="Frakørselsrampe",I460="Tilkørselsrampe"),Inddata!AA475&gt;10),Inddata!AA475,"Irrelevant"))</f>
        <v>Irrelevant</v>
      </c>
      <c r="AA460" s="4" t="str">
        <f>IF(X460="Irrelevant","Irrelevant",IF(AND(OR(I460="Frakørselsrampe",I460="Tilkørselsrampe"),OR(Inddata!AB475="",Inddata!AB475&gt;(G460*1000-X460))),G460*1000-X460,IF(AND(OR(I460="Frakørselsrampe",I460="Tilkørselsrampe"),Inddata!AB475&gt;0),Inddata!AB475,"Irrelevant")))</f>
        <v>Irrelevant</v>
      </c>
      <c r="AB460" s="4" t="str">
        <f>IF(AND(I460="Frakørselsrampe",Inddata!AC475=""),60,IF(AND(I460="Tilkørselsrampe",Inddata!AC475=""),80,IF(AND(OR(I460="Frakørselsrampe",I460="Tilkørselsrampe"),Inddata!AC475&gt;4,Inddata!AC475&lt;200),Inddata!AC475,"Irrelevant")))</f>
        <v>Irrelevant</v>
      </c>
      <c r="AC460" s="4" t="str">
        <f>IF(AND(OR(I460="Motorvejsstrækning",I460="Frakørselsflettestrækning",I460="Tilkørselsflettestrækning"),Inddata!AD475=""),"Nej",IF(OR(I460="Motorvejsstrækning",I460="Frakørselsflettestrækning",I460="Tilkørselsflettestrækning"),Inddata!AD475,"Irrelevant"))</f>
        <v>Irrelevant</v>
      </c>
      <c r="AD460" s="4" t="str">
        <f>IF(AND(OR(I460="Motorvejsstrækning",I460="Frakørselsflettestrækning",I460="Tilkørselsflettestrækning"),Inddata!AE475=""),"130 km/t",IF(OR(I460="Motorvejsstrækning",I460="Frakørselsflettestrækning",I460="Tilkørselsflettestrækning"),Inddata!AE475,"Irrelevant"))</f>
        <v>Irrelevant</v>
      </c>
      <c r="AE460" s="4" t="str">
        <f>IF(AND(I460="Tilkørselsflettestrækning",Inddata!AF475=""),"Nej",IF(I460="Tilkørselsflettestrækning",Inddata!AF475,"Irrelevant"))</f>
        <v>Irrelevant</v>
      </c>
      <c r="AF460" s="4" t="str">
        <f>IF(AND(AE460="Ja",Inddata!AG475&gt;0,Inddata!AG475&lt;1.00000001),Inddata!AG475,IF(OR(AE460="Nej",AE460="Ja"),0,"Irrelevant"))</f>
        <v>Irrelevant</v>
      </c>
    </row>
    <row r="461" spans="1:32" x14ac:dyDescent="0.25">
      <c r="A461" s="4" t="str">
        <f>IF(Inddata!A476="","",Inddata!A476)</f>
        <v/>
      </c>
      <c r="B461" s="4" t="str">
        <f>IF(Inddata!B476="","",Inddata!B476)</f>
        <v/>
      </c>
      <c r="C461" s="4" t="str">
        <f>IF(Inddata!C476="","",Inddata!C476)</f>
        <v/>
      </c>
      <c r="D461" s="4" t="str">
        <f>IF(Inddata!D476="","",Inddata!D476)</f>
        <v/>
      </c>
      <c r="E461" s="4" t="str">
        <f>IF(Inddata!E476="","",Inddata!E476)</f>
        <v/>
      </c>
      <c r="F461" s="4" t="str">
        <f>IF(Inddata!F476="","",Inddata!F476)</f>
        <v/>
      </c>
      <c r="G461" s="4">
        <f>IF(Inddata!G476="","",Inddata!G476)</f>
        <v>0</v>
      </c>
      <c r="H461" s="4" t="str">
        <f>IF(Inddata!H476&gt;0.5,Inddata!H476,"")</f>
        <v/>
      </c>
      <c r="I461" s="4" t="str">
        <f>IF(Inddata!I476="","",Inddata!I476)</f>
        <v/>
      </c>
      <c r="J461" s="4" t="str">
        <f>IF(AND(OR(I461="Motorvejsstrækning",I461="Frakørselsflettestrækning",I461="Tilkørselsflettestrækning"),Inddata!K476=""),2,IF(AND(OR(I461="Motorvejsstrækning",I461="Frakørselsflettestrækning",I461="Tilkørselsflettestrækning"),Inddata!K476&gt;0.5,Inddata!K476&lt;21),Inddata!K476,"Irrelevant"))</f>
        <v>Irrelevant</v>
      </c>
      <c r="K461" s="4" t="str">
        <f>IF(AND(OR(I461="Motorvejsstrækning",I461="Frakørselsflettestrækning",I461="Tilkørselsflettestrækning",I461="Frakørselsrampe",I461="Tilkørselsrampe"),Inddata!L476=""),3.5,IF(AND(OR(I461="Motorvejsstrækning",I461="Frakørselsflettestrækning",I461="Tilkørselsflettestrækning",I461="Frakørselsrampe",I461="Tilkørselsrampe"),Inddata!L476&gt;1.5,Inddata!L476&lt;11),Inddata!L476,"Irrelevant"))</f>
        <v>Irrelevant</v>
      </c>
      <c r="L461" s="4" t="str">
        <f>IF(AND(I461="Motorvejsstrækning",Inddata!M476=""),"Nej",IF(I461="Motorvejsstrækning",Inddata!M476,"Irrelevant"))</f>
        <v>Irrelevant</v>
      </c>
      <c r="M461" s="4" t="str">
        <f>IF(AND(L461="Ja",Inddata!N476&gt;0,Inddata!N476&lt;1.00000001),Inddata!N476,IF(OR(L461="Nej",L461="Ja"),0,"Irrelevant"))</f>
        <v>Irrelevant</v>
      </c>
      <c r="N461" s="4" t="str">
        <f>IF(AND(OR(I461="Motorvejsstrækning",I461="Frakørselsflettestrækning",I461="Tilkørselsflettestrækning"),Inddata!O476=""),3,IF(AND(OR(I461="Motorvejsstrækning",I461="Frakørselsflettestrækning",I461="Tilkørselsflettestrækning"),Inddata!O476&lt;11,Inddata!O476&gt;-0.00000001),Inddata!O476,"Irrelevant"))</f>
        <v>Irrelevant</v>
      </c>
      <c r="O461" s="4" t="str">
        <f>IF(AND(OR(I461="Motorvejsstrækning",I461="Frakørselsflettestrækning",I461="Tilkørselsflettestrækning",I461="Frakørselsrampe",I461="Tilkørselsrampe"),Inddata!P476=""),0.5,IF(AND(OR(I461="Motorvejsstrækning",I461="Frakørselsflettestrækning",I461="Tilkørselsflettestrækning",I461="Frakørselsrampe",I461="Tilkørselsrampe"),Inddata!P476&gt;-0.00000001,Inddata!P476&lt;11),Inddata!P476,"Irrelevant"))</f>
        <v>Irrelevant</v>
      </c>
      <c r="P461" s="4" t="str">
        <f>IF(AND(OR(I461="Motorvejsstrækning",I461="Frakørselsflettestrækning",I461="Tilkørselsflettestrækning"),Inddata!Q476=""),5,IF(AND(OR(I461="Motorvejsstrækning",I461="Frakørselsflettestrækning",I461="Tilkørselsflettestrækning"),Inddata!Q476&gt;-0.00000001,Inddata!Q476&lt;101),Inddata!Q476,"Irrelevant"))</f>
        <v>Irrelevant</v>
      </c>
      <c r="Q461" s="4" t="str">
        <f>IF(AND(OR(I461="Motorvejsstrækning",I461="Frakørselsflettestrækning",I461="Tilkørselsflettestrækning"),Inddata!R476=""),"Lige",IF(AND(OR(I461="Motorvejsstrækning",I461="Frakørselsflettestrækning",I461="Tilkørselsflettestrækning"),Inddata!R476&gt;10),Inddata!R476,"Irrelevant"))</f>
        <v>Irrelevant</v>
      </c>
      <c r="R461" s="4" t="str">
        <f>IF(Q461="Lige",0,IF(AND(OR(I461="Motorvejsstrækning",I461="Frakørselsflettestrækning",I461="Tilkørselsflettestrækning"),OR(Inddata!S476="",Inddata!S476&gt;(G461*1000))),G461*1000,IF(AND(OR(I461="Motorvejsstrækning",I461="Frakørselsflettestrækning",I461="Tilkørselsflettestrækning"),Inddata!S476&gt;0),Inddata!S476,"Irrelevant")))</f>
        <v>Irrelevant</v>
      </c>
      <c r="S461" s="4" t="str">
        <f>IF(AND(OR(I461="Motorvejsstrækning",I461="Frakørselsflettestrækning",I461="Tilkørselsflettestrækning"),Inddata!T476=""),"Lige",IF(AND(OR(I461="Motorvejsstrækning",I461="Frakørselsflettestrækning",I461="Tilkørselsflettestrækning"),Inddata!T476&gt;10),Inddata!T476,"Irrelevant"))</f>
        <v>Irrelevant</v>
      </c>
      <c r="T461" s="4" t="str">
        <f>IF(S461="Lige",0,IF(R461="Irrelevant","Irrelevant",IF(AND(OR(I461="Motorvejsstrækning",I461="Frakørselsflettestrækning",I461="Tilkørselsflettestrækning"),OR(Inddata!U476="",Inddata!U476&gt;(G461*1000-R461))),G461*1000-R461,IF(AND(OR(I461="Motorvejsstrækning",I461="Frakørselsflettestrækning",I461="Tilkørselsflettestrækning"),Inddata!U476&gt;0),Inddata!U476,"Irrelevant"))))</f>
        <v>Irrelevant</v>
      </c>
      <c r="U461" s="4" t="str">
        <f>IF(AND(OR(I461="Motorvejsstrækning",I461="Frakørselsflettestrækning",I461="Tilkørselsflettestrækning",I461="Frakørselsrampe",I461="Tilkørselsrampe"),Inddata!V476=""),"Nej",IF(OR(I461="Motorvejsstrækning",I461="Frakørselsflettestrækning",I461="Tilkørselsflettestrækning",I461="Frakørselsrampe",I461="Tilkørselsrampe"),Inddata!V476,"Irrelevant"))</f>
        <v>Irrelevant</v>
      </c>
      <c r="V461" s="4" t="str">
        <f>IF(W461="Lige",IF(AND(OR(I461="Frakørselsrampe",I461="Tilkørselsrampe"),Inddata!W476=""),"Lige ruderrampe",IF(OR(I461="Frakørselsrampe",I461="Tilkørselsrampe"),Inddata!W476,"Irrelevant")),"Irrelevant")</f>
        <v>Irrelevant</v>
      </c>
      <c r="W461" s="4" t="str">
        <f>IF(AND(OR(I461="Frakørselsrampe",I461="Tilkørselsrampe"),Inddata!X476=""),"Lige",IF(AND(OR(I461="Frakørselsrampe",I461="Tilkørselsrampe"),Inddata!X476&gt;10),Inddata!X476,"Irrelevant"))</f>
        <v>Irrelevant</v>
      </c>
      <c r="X461" s="4" t="str">
        <f>IF(AND(OR(I461="Frakørselsrampe",I461="Tilkørselsrampe"),OR(Inddata!Y476="",Inddata!Y476&gt;(G461*1000))),G461*1000,IF(AND(OR(I461="Frakørselsrampe",I461="Tilkørselsrampe"),Inddata!Y476&gt;0),Inddata!Y476,"Irrelevant"))</f>
        <v>Irrelevant</v>
      </c>
      <c r="Y461" s="4" t="str">
        <f>IF(AND(I461="Frakørselsrampe",Inddata!Z476=""),95,IF(AND(I461="Tilkørselsrampe",Inddata!Z476=""),45,IF(AND(OR(I461="Frakørselsrampe",I461="Tilkørselsrampe"),Inddata!Z476&gt;4,Inddata!Z476&lt;200),Inddata!Z476,"Irrelevant")))</f>
        <v>Irrelevant</v>
      </c>
      <c r="Z461" s="4" t="str">
        <f>IF(AND(OR(I461="Frakørselsrampe",I461="Tilkørselsrampe"),Inddata!AA476=""),"Lige",IF(AND(OR(I461="Frakørselsrampe",I461="Tilkørselsrampe"),Inddata!AA476&gt;10),Inddata!AA476,"Irrelevant"))</f>
        <v>Irrelevant</v>
      </c>
      <c r="AA461" s="4" t="str">
        <f>IF(X461="Irrelevant","Irrelevant",IF(AND(OR(I461="Frakørselsrampe",I461="Tilkørselsrampe"),OR(Inddata!AB476="",Inddata!AB476&gt;(G461*1000-X461))),G461*1000-X461,IF(AND(OR(I461="Frakørselsrampe",I461="Tilkørselsrampe"),Inddata!AB476&gt;0),Inddata!AB476,"Irrelevant")))</f>
        <v>Irrelevant</v>
      </c>
      <c r="AB461" s="4" t="str">
        <f>IF(AND(I461="Frakørselsrampe",Inddata!AC476=""),60,IF(AND(I461="Tilkørselsrampe",Inddata!AC476=""),80,IF(AND(OR(I461="Frakørselsrampe",I461="Tilkørselsrampe"),Inddata!AC476&gt;4,Inddata!AC476&lt;200),Inddata!AC476,"Irrelevant")))</f>
        <v>Irrelevant</v>
      </c>
      <c r="AC461" s="4" t="str">
        <f>IF(AND(OR(I461="Motorvejsstrækning",I461="Frakørselsflettestrækning",I461="Tilkørselsflettestrækning"),Inddata!AD476=""),"Nej",IF(OR(I461="Motorvejsstrækning",I461="Frakørselsflettestrækning",I461="Tilkørselsflettestrækning"),Inddata!AD476,"Irrelevant"))</f>
        <v>Irrelevant</v>
      </c>
      <c r="AD461" s="4" t="str">
        <f>IF(AND(OR(I461="Motorvejsstrækning",I461="Frakørselsflettestrækning",I461="Tilkørselsflettestrækning"),Inddata!AE476=""),"130 km/t",IF(OR(I461="Motorvejsstrækning",I461="Frakørselsflettestrækning",I461="Tilkørselsflettestrækning"),Inddata!AE476,"Irrelevant"))</f>
        <v>Irrelevant</v>
      </c>
      <c r="AE461" s="4" t="str">
        <f>IF(AND(I461="Tilkørselsflettestrækning",Inddata!AF476=""),"Nej",IF(I461="Tilkørselsflettestrækning",Inddata!AF476,"Irrelevant"))</f>
        <v>Irrelevant</v>
      </c>
      <c r="AF461" s="4" t="str">
        <f>IF(AND(AE461="Ja",Inddata!AG476&gt;0,Inddata!AG476&lt;1.00000001),Inddata!AG476,IF(OR(AE461="Nej",AE461="Ja"),0,"Irrelevant"))</f>
        <v>Irrelevant</v>
      </c>
    </row>
    <row r="462" spans="1:32" x14ac:dyDescent="0.25">
      <c r="A462" s="4" t="str">
        <f>IF(Inddata!A477="","",Inddata!A477)</f>
        <v/>
      </c>
      <c r="B462" s="4" t="str">
        <f>IF(Inddata!B477="","",Inddata!B477)</f>
        <v/>
      </c>
      <c r="C462" s="4" t="str">
        <f>IF(Inddata!C477="","",Inddata!C477)</f>
        <v/>
      </c>
      <c r="D462" s="4" t="str">
        <f>IF(Inddata!D477="","",Inddata!D477)</f>
        <v/>
      </c>
      <c r="E462" s="4" t="str">
        <f>IF(Inddata!E477="","",Inddata!E477)</f>
        <v/>
      </c>
      <c r="F462" s="4" t="str">
        <f>IF(Inddata!F477="","",Inddata!F477)</f>
        <v/>
      </c>
      <c r="G462" s="4">
        <f>IF(Inddata!G477="","",Inddata!G477)</f>
        <v>0</v>
      </c>
      <c r="H462" s="4" t="str">
        <f>IF(Inddata!H477&gt;0.5,Inddata!H477,"")</f>
        <v/>
      </c>
      <c r="I462" s="4" t="str">
        <f>IF(Inddata!I477="","",Inddata!I477)</f>
        <v/>
      </c>
      <c r="J462" s="4" t="str">
        <f>IF(AND(OR(I462="Motorvejsstrækning",I462="Frakørselsflettestrækning",I462="Tilkørselsflettestrækning"),Inddata!K477=""),2,IF(AND(OR(I462="Motorvejsstrækning",I462="Frakørselsflettestrækning",I462="Tilkørselsflettestrækning"),Inddata!K477&gt;0.5,Inddata!K477&lt;21),Inddata!K477,"Irrelevant"))</f>
        <v>Irrelevant</v>
      </c>
      <c r="K462" s="4" t="str">
        <f>IF(AND(OR(I462="Motorvejsstrækning",I462="Frakørselsflettestrækning",I462="Tilkørselsflettestrækning",I462="Frakørselsrampe",I462="Tilkørselsrampe"),Inddata!L477=""),3.5,IF(AND(OR(I462="Motorvejsstrækning",I462="Frakørselsflettestrækning",I462="Tilkørselsflettestrækning",I462="Frakørselsrampe",I462="Tilkørselsrampe"),Inddata!L477&gt;1.5,Inddata!L477&lt;11),Inddata!L477,"Irrelevant"))</f>
        <v>Irrelevant</v>
      </c>
      <c r="L462" s="4" t="str">
        <f>IF(AND(I462="Motorvejsstrækning",Inddata!M477=""),"Nej",IF(I462="Motorvejsstrækning",Inddata!M477,"Irrelevant"))</f>
        <v>Irrelevant</v>
      </c>
      <c r="M462" s="4" t="str">
        <f>IF(AND(L462="Ja",Inddata!N477&gt;0,Inddata!N477&lt;1.00000001),Inddata!N477,IF(OR(L462="Nej",L462="Ja"),0,"Irrelevant"))</f>
        <v>Irrelevant</v>
      </c>
      <c r="N462" s="4" t="str">
        <f>IF(AND(OR(I462="Motorvejsstrækning",I462="Frakørselsflettestrækning",I462="Tilkørselsflettestrækning"),Inddata!O477=""),3,IF(AND(OR(I462="Motorvejsstrækning",I462="Frakørselsflettestrækning",I462="Tilkørselsflettestrækning"),Inddata!O477&lt;11,Inddata!O477&gt;-0.00000001),Inddata!O477,"Irrelevant"))</f>
        <v>Irrelevant</v>
      </c>
      <c r="O462" s="4" t="str">
        <f>IF(AND(OR(I462="Motorvejsstrækning",I462="Frakørselsflettestrækning",I462="Tilkørselsflettestrækning",I462="Frakørselsrampe",I462="Tilkørselsrampe"),Inddata!P477=""),0.5,IF(AND(OR(I462="Motorvejsstrækning",I462="Frakørselsflettestrækning",I462="Tilkørselsflettestrækning",I462="Frakørselsrampe",I462="Tilkørselsrampe"),Inddata!P477&gt;-0.00000001,Inddata!P477&lt;11),Inddata!P477,"Irrelevant"))</f>
        <v>Irrelevant</v>
      </c>
      <c r="P462" s="4" t="str">
        <f>IF(AND(OR(I462="Motorvejsstrækning",I462="Frakørselsflettestrækning",I462="Tilkørselsflettestrækning"),Inddata!Q477=""),5,IF(AND(OR(I462="Motorvejsstrækning",I462="Frakørselsflettestrækning",I462="Tilkørselsflettestrækning"),Inddata!Q477&gt;-0.00000001,Inddata!Q477&lt;101),Inddata!Q477,"Irrelevant"))</f>
        <v>Irrelevant</v>
      </c>
      <c r="Q462" s="4" t="str">
        <f>IF(AND(OR(I462="Motorvejsstrækning",I462="Frakørselsflettestrækning",I462="Tilkørselsflettestrækning"),Inddata!R477=""),"Lige",IF(AND(OR(I462="Motorvejsstrækning",I462="Frakørselsflettestrækning",I462="Tilkørselsflettestrækning"),Inddata!R477&gt;10),Inddata!R477,"Irrelevant"))</f>
        <v>Irrelevant</v>
      </c>
      <c r="R462" s="4" t="str">
        <f>IF(Q462="Lige",0,IF(AND(OR(I462="Motorvejsstrækning",I462="Frakørselsflettestrækning",I462="Tilkørselsflettestrækning"),OR(Inddata!S477="",Inddata!S477&gt;(G462*1000))),G462*1000,IF(AND(OR(I462="Motorvejsstrækning",I462="Frakørselsflettestrækning",I462="Tilkørselsflettestrækning"),Inddata!S477&gt;0),Inddata!S477,"Irrelevant")))</f>
        <v>Irrelevant</v>
      </c>
      <c r="S462" s="4" t="str">
        <f>IF(AND(OR(I462="Motorvejsstrækning",I462="Frakørselsflettestrækning",I462="Tilkørselsflettestrækning"),Inddata!T477=""),"Lige",IF(AND(OR(I462="Motorvejsstrækning",I462="Frakørselsflettestrækning",I462="Tilkørselsflettestrækning"),Inddata!T477&gt;10),Inddata!T477,"Irrelevant"))</f>
        <v>Irrelevant</v>
      </c>
      <c r="T462" s="4" t="str">
        <f>IF(S462="Lige",0,IF(R462="Irrelevant","Irrelevant",IF(AND(OR(I462="Motorvejsstrækning",I462="Frakørselsflettestrækning",I462="Tilkørselsflettestrækning"),OR(Inddata!U477="",Inddata!U477&gt;(G462*1000-R462))),G462*1000-R462,IF(AND(OR(I462="Motorvejsstrækning",I462="Frakørselsflettestrækning",I462="Tilkørselsflettestrækning"),Inddata!U477&gt;0),Inddata!U477,"Irrelevant"))))</f>
        <v>Irrelevant</v>
      </c>
      <c r="U462" s="4" t="str">
        <f>IF(AND(OR(I462="Motorvejsstrækning",I462="Frakørselsflettestrækning",I462="Tilkørselsflettestrækning",I462="Frakørselsrampe",I462="Tilkørselsrampe"),Inddata!V477=""),"Nej",IF(OR(I462="Motorvejsstrækning",I462="Frakørselsflettestrækning",I462="Tilkørselsflettestrækning",I462="Frakørselsrampe",I462="Tilkørselsrampe"),Inddata!V477,"Irrelevant"))</f>
        <v>Irrelevant</v>
      </c>
      <c r="V462" s="4" t="str">
        <f>IF(W462="Lige",IF(AND(OR(I462="Frakørselsrampe",I462="Tilkørselsrampe"),Inddata!W477=""),"Lige ruderrampe",IF(OR(I462="Frakørselsrampe",I462="Tilkørselsrampe"),Inddata!W477,"Irrelevant")),"Irrelevant")</f>
        <v>Irrelevant</v>
      </c>
      <c r="W462" s="4" t="str">
        <f>IF(AND(OR(I462="Frakørselsrampe",I462="Tilkørselsrampe"),Inddata!X477=""),"Lige",IF(AND(OR(I462="Frakørselsrampe",I462="Tilkørselsrampe"),Inddata!X477&gt;10),Inddata!X477,"Irrelevant"))</f>
        <v>Irrelevant</v>
      </c>
      <c r="X462" s="4" t="str">
        <f>IF(AND(OR(I462="Frakørselsrampe",I462="Tilkørselsrampe"),OR(Inddata!Y477="",Inddata!Y477&gt;(G462*1000))),G462*1000,IF(AND(OR(I462="Frakørselsrampe",I462="Tilkørselsrampe"),Inddata!Y477&gt;0),Inddata!Y477,"Irrelevant"))</f>
        <v>Irrelevant</v>
      </c>
      <c r="Y462" s="4" t="str">
        <f>IF(AND(I462="Frakørselsrampe",Inddata!Z477=""),95,IF(AND(I462="Tilkørselsrampe",Inddata!Z477=""),45,IF(AND(OR(I462="Frakørselsrampe",I462="Tilkørselsrampe"),Inddata!Z477&gt;4,Inddata!Z477&lt;200),Inddata!Z477,"Irrelevant")))</f>
        <v>Irrelevant</v>
      </c>
      <c r="Z462" s="4" t="str">
        <f>IF(AND(OR(I462="Frakørselsrampe",I462="Tilkørselsrampe"),Inddata!AA477=""),"Lige",IF(AND(OR(I462="Frakørselsrampe",I462="Tilkørselsrampe"),Inddata!AA477&gt;10),Inddata!AA477,"Irrelevant"))</f>
        <v>Irrelevant</v>
      </c>
      <c r="AA462" s="4" t="str">
        <f>IF(X462="Irrelevant","Irrelevant",IF(AND(OR(I462="Frakørselsrampe",I462="Tilkørselsrampe"),OR(Inddata!AB477="",Inddata!AB477&gt;(G462*1000-X462))),G462*1000-X462,IF(AND(OR(I462="Frakørselsrampe",I462="Tilkørselsrampe"),Inddata!AB477&gt;0),Inddata!AB477,"Irrelevant")))</f>
        <v>Irrelevant</v>
      </c>
      <c r="AB462" s="4" t="str">
        <f>IF(AND(I462="Frakørselsrampe",Inddata!AC477=""),60,IF(AND(I462="Tilkørselsrampe",Inddata!AC477=""),80,IF(AND(OR(I462="Frakørselsrampe",I462="Tilkørselsrampe"),Inddata!AC477&gt;4,Inddata!AC477&lt;200),Inddata!AC477,"Irrelevant")))</f>
        <v>Irrelevant</v>
      </c>
      <c r="AC462" s="4" t="str">
        <f>IF(AND(OR(I462="Motorvejsstrækning",I462="Frakørselsflettestrækning",I462="Tilkørselsflettestrækning"),Inddata!AD477=""),"Nej",IF(OR(I462="Motorvejsstrækning",I462="Frakørselsflettestrækning",I462="Tilkørselsflettestrækning"),Inddata!AD477,"Irrelevant"))</f>
        <v>Irrelevant</v>
      </c>
      <c r="AD462" s="4" t="str">
        <f>IF(AND(OR(I462="Motorvejsstrækning",I462="Frakørselsflettestrækning",I462="Tilkørselsflettestrækning"),Inddata!AE477=""),"130 km/t",IF(OR(I462="Motorvejsstrækning",I462="Frakørselsflettestrækning",I462="Tilkørselsflettestrækning"),Inddata!AE477,"Irrelevant"))</f>
        <v>Irrelevant</v>
      </c>
      <c r="AE462" s="4" t="str">
        <f>IF(AND(I462="Tilkørselsflettestrækning",Inddata!AF477=""),"Nej",IF(I462="Tilkørselsflettestrækning",Inddata!AF477,"Irrelevant"))</f>
        <v>Irrelevant</v>
      </c>
      <c r="AF462" s="4" t="str">
        <f>IF(AND(AE462="Ja",Inddata!AG477&gt;0,Inddata!AG477&lt;1.00000001),Inddata!AG477,IF(OR(AE462="Nej",AE462="Ja"),0,"Irrelevant"))</f>
        <v>Irrelevant</v>
      </c>
    </row>
    <row r="463" spans="1:32" x14ac:dyDescent="0.25">
      <c r="A463" s="4" t="str">
        <f>IF(Inddata!A478="","",Inddata!A478)</f>
        <v/>
      </c>
      <c r="B463" s="4" t="str">
        <f>IF(Inddata!B478="","",Inddata!B478)</f>
        <v/>
      </c>
      <c r="C463" s="4" t="str">
        <f>IF(Inddata!C478="","",Inddata!C478)</f>
        <v/>
      </c>
      <c r="D463" s="4" t="str">
        <f>IF(Inddata!D478="","",Inddata!D478)</f>
        <v/>
      </c>
      <c r="E463" s="4" t="str">
        <f>IF(Inddata!E478="","",Inddata!E478)</f>
        <v/>
      </c>
      <c r="F463" s="4" t="str">
        <f>IF(Inddata!F478="","",Inddata!F478)</f>
        <v/>
      </c>
      <c r="G463" s="4">
        <f>IF(Inddata!G478="","",Inddata!G478)</f>
        <v>0</v>
      </c>
      <c r="H463" s="4" t="str">
        <f>IF(Inddata!H478&gt;0.5,Inddata!H478,"")</f>
        <v/>
      </c>
      <c r="I463" s="4" t="str">
        <f>IF(Inddata!I478="","",Inddata!I478)</f>
        <v/>
      </c>
      <c r="J463" s="4" t="str">
        <f>IF(AND(OR(I463="Motorvejsstrækning",I463="Frakørselsflettestrækning",I463="Tilkørselsflettestrækning"),Inddata!K478=""),2,IF(AND(OR(I463="Motorvejsstrækning",I463="Frakørselsflettestrækning",I463="Tilkørselsflettestrækning"),Inddata!K478&gt;0.5,Inddata!K478&lt;21),Inddata!K478,"Irrelevant"))</f>
        <v>Irrelevant</v>
      </c>
      <c r="K463" s="4" t="str">
        <f>IF(AND(OR(I463="Motorvejsstrækning",I463="Frakørselsflettestrækning",I463="Tilkørselsflettestrækning",I463="Frakørselsrampe",I463="Tilkørselsrampe"),Inddata!L478=""),3.5,IF(AND(OR(I463="Motorvejsstrækning",I463="Frakørselsflettestrækning",I463="Tilkørselsflettestrækning",I463="Frakørselsrampe",I463="Tilkørselsrampe"),Inddata!L478&gt;1.5,Inddata!L478&lt;11),Inddata!L478,"Irrelevant"))</f>
        <v>Irrelevant</v>
      </c>
      <c r="L463" s="4" t="str">
        <f>IF(AND(I463="Motorvejsstrækning",Inddata!M478=""),"Nej",IF(I463="Motorvejsstrækning",Inddata!M478,"Irrelevant"))</f>
        <v>Irrelevant</v>
      </c>
      <c r="M463" s="4" t="str">
        <f>IF(AND(L463="Ja",Inddata!N478&gt;0,Inddata!N478&lt;1.00000001),Inddata!N478,IF(OR(L463="Nej",L463="Ja"),0,"Irrelevant"))</f>
        <v>Irrelevant</v>
      </c>
      <c r="N463" s="4" t="str">
        <f>IF(AND(OR(I463="Motorvejsstrækning",I463="Frakørselsflettestrækning",I463="Tilkørselsflettestrækning"),Inddata!O478=""),3,IF(AND(OR(I463="Motorvejsstrækning",I463="Frakørselsflettestrækning",I463="Tilkørselsflettestrækning"),Inddata!O478&lt;11,Inddata!O478&gt;-0.00000001),Inddata!O478,"Irrelevant"))</f>
        <v>Irrelevant</v>
      </c>
      <c r="O463" s="4" t="str">
        <f>IF(AND(OR(I463="Motorvejsstrækning",I463="Frakørselsflettestrækning",I463="Tilkørselsflettestrækning",I463="Frakørselsrampe",I463="Tilkørselsrampe"),Inddata!P478=""),0.5,IF(AND(OR(I463="Motorvejsstrækning",I463="Frakørselsflettestrækning",I463="Tilkørselsflettestrækning",I463="Frakørselsrampe",I463="Tilkørselsrampe"),Inddata!P478&gt;-0.00000001,Inddata!P478&lt;11),Inddata!P478,"Irrelevant"))</f>
        <v>Irrelevant</v>
      </c>
      <c r="P463" s="4" t="str">
        <f>IF(AND(OR(I463="Motorvejsstrækning",I463="Frakørselsflettestrækning",I463="Tilkørselsflettestrækning"),Inddata!Q478=""),5,IF(AND(OR(I463="Motorvejsstrækning",I463="Frakørselsflettestrækning",I463="Tilkørselsflettestrækning"),Inddata!Q478&gt;-0.00000001,Inddata!Q478&lt;101),Inddata!Q478,"Irrelevant"))</f>
        <v>Irrelevant</v>
      </c>
      <c r="Q463" s="4" t="str">
        <f>IF(AND(OR(I463="Motorvejsstrækning",I463="Frakørselsflettestrækning",I463="Tilkørselsflettestrækning"),Inddata!R478=""),"Lige",IF(AND(OR(I463="Motorvejsstrækning",I463="Frakørselsflettestrækning",I463="Tilkørselsflettestrækning"),Inddata!R478&gt;10),Inddata!R478,"Irrelevant"))</f>
        <v>Irrelevant</v>
      </c>
      <c r="R463" s="4" t="str">
        <f>IF(Q463="Lige",0,IF(AND(OR(I463="Motorvejsstrækning",I463="Frakørselsflettestrækning",I463="Tilkørselsflettestrækning"),OR(Inddata!S478="",Inddata!S478&gt;(G463*1000))),G463*1000,IF(AND(OR(I463="Motorvejsstrækning",I463="Frakørselsflettestrækning",I463="Tilkørselsflettestrækning"),Inddata!S478&gt;0),Inddata!S478,"Irrelevant")))</f>
        <v>Irrelevant</v>
      </c>
      <c r="S463" s="4" t="str">
        <f>IF(AND(OR(I463="Motorvejsstrækning",I463="Frakørselsflettestrækning",I463="Tilkørselsflettestrækning"),Inddata!T478=""),"Lige",IF(AND(OR(I463="Motorvejsstrækning",I463="Frakørselsflettestrækning",I463="Tilkørselsflettestrækning"),Inddata!T478&gt;10),Inddata!T478,"Irrelevant"))</f>
        <v>Irrelevant</v>
      </c>
      <c r="T463" s="4" t="str">
        <f>IF(S463="Lige",0,IF(R463="Irrelevant","Irrelevant",IF(AND(OR(I463="Motorvejsstrækning",I463="Frakørselsflettestrækning",I463="Tilkørselsflettestrækning"),OR(Inddata!U478="",Inddata!U478&gt;(G463*1000-R463))),G463*1000-R463,IF(AND(OR(I463="Motorvejsstrækning",I463="Frakørselsflettestrækning",I463="Tilkørselsflettestrækning"),Inddata!U478&gt;0),Inddata!U478,"Irrelevant"))))</f>
        <v>Irrelevant</v>
      </c>
      <c r="U463" s="4" t="str">
        <f>IF(AND(OR(I463="Motorvejsstrækning",I463="Frakørselsflettestrækning",I463="Tilkørselsflettestrækning",I463="Frakørselsrampe",I463="Tilkørselsrampe"),Inddata!V478=""),"Nej",IF(OR(I463="Motorvejsstrækning",I463="Frakørselsflettestrækning",I463="Tilkørselsflettestrækning",I463="Frakørselsrampe",I463="Tilkørselsrampe"),Inddata!V478,"Irrelevant"))</f>
        <v>Irrelevant</v>
      </c>
      <c r="V463" s="4" t="str">
        <f>IF(W463="Lige",IF(AND(OR(I463="Frakørselsrampe",I463="Tilkørselsrampe"),Inddata!W478=""),"Lige ruderrampe",IF(OR(I463="Frakørselsrampe",I463="Tilkørselsrampe"),Inddata!W478,"Irrelevant")),"Irrelevant")</f>
        <v>Irrelevant</v>
      </c>
      <c r="W463" s="4" t="str">
        <f>IF(AND(OR(I463="Frakørselsrampe",I463="Tilkørselsrampe"),Inddata!X478=""),"Lige",IF(AND(OR(I463="Frakørselsrampe",I463="Tilkørselsrampe"),Inddata!X478&gt;10),Inddata!X478,"Irrelevant"))</f>
        <v>Irrelevant</v>
      </c>
      <c r="X463" s="4" t="str">
        <f>IF(AND(OR(I463="Frakørselsrampe",I463="Tilkørselsrampe"),OR(Inddata!Y478="",Inddata!Y478&gt;(G463*1000))),G463*1000,IF(AND(OR(I463="Frakørselsrampe",I463="Tilkørselsrampe"),Inddata!Y478&gt;0),Inddata!Y478,"Irrelevant"))</f>
        <v>Irrelevant</v>
      </c>
      <c r="Y463" s="4" t="str">
        <f>IF(AND(I463="Frakørselsrampe",Inddata!Z478=""),95,IF(AND(I463="Tilkørselsrampe",Inddata!Z478=""),45,IF(AND(OR(I463="Frakørselsrampe",I463="Tilkørselsrampe"),Inddata!Z478&gt;4,Inddata!Z478&lt;200),Inddata!Z478,"Irrelevant")))</f>
        <v>Irrelevant</v>
      </c>
      <c r="Z463" s="4" t="str">
        <f>IF(AND(OR(I463="Frakørselsrampe",I463="Tilkørselsrampe"),Inddata!AA478=""),"Lige",IF(AND(OR(I463="Frakørselsrampe",I463="Tilkørselsrampe"),Inddata!AA478&gt;10),Inddata!AA478,"Irrelevant"))</f>
        <v>Irrelevant</v>
      </c>
      <c r="AA463" s="4" t="str">
        <f>IF(X463="Irrelevant","Irrelevant",IF(AND(OR(I463="Frakørselsrampe",I463="Tilkørselsrampe"),OR(Inddata!AB478="",Inddata!AB478&gt;(G463*1000-X463))),G463*1000-X463,IF(AND(OR(I463="Frakørselsrampe",I463="Tilkørselsrampe"),Inddata!AB478&gt;0),Inddata!AB478,"Irrelevant")))</f>
        <v>Irrelevant</v>
      </c>
      <c r="AB463" s="4" t="str">
        <f>IF(AND(I463="Frakørselsrampe",Inddata!AC478=""),60,IF(AND(I463="Tilkørselsrampe",Inddata!AC478=""),80,IF(AND(OR(I463="Frakørselsrampe",I463="Tilkørselsrampe"),Inddata!AC478&gt;4,Inddata!AC478&lt;200),Inddata!AC478,"Irrelevant")))</f>
        <v>Irrelevant</v>
      </c>
      <c r="AC463" s="4" t="str">
        <f>IF(AND(OR(I463="Motorvejsstrækning",I463="Frakørselsflettestrækning",I463="Tilkørselsflettestrækning"),Inddata!AD478=""),"Nej",IF(OR(I463="Motorvejsstrækning",I463="Frakørselsflettestrækning",I463="Tilkørselsflettestrækning"),Inddata!AD478,"Irrelevant"))</f>
        <v>Irrelevant</v>
      </c>
      <c r="AD463" s="4" t="str">
        <f>IF(AND(OR(I463="Motorvejsstrækning",I463="Frakørselsflettestrækning",I463="Tilkørselsflettestrækning"),Inddata!AE478=""),"130 km/t",IF(OR(I463="Motorvejsstrækning",I463="Frakørselsflettestrækning",I463="Tilkørselsflettestrækning"),Inddata!AE478,"Irrelevant"))</f>
        <v>Irrelevant</v>
      </c>
      <c r="AE463" s="4" t="str">
        <f>IF(AND(I463="Tilkørselsflettestrækning",Inddata!AF478=""),"Nej",IF(I463="Tilkørselsflettestrækning",Inddata!AF478,"Irrelevant"))</f>
        <v>Irrelevant</v>
      </c>
      <c r="AF463" s="4" t="str">
        <f>IF(AND(AE463="Ja",Inddata!AG478&gt;0,Inddata!AG478&lt;1.00000001),Inddata!AG478,IF(OR(AE463="Nej",AE463="Ja"),0,"Irrelevant"))</f>
        <v>Irrelevant</v>
      </c>
    </row>
    <row r="464" spans="1:32" x14ac:dyDescent="0.25">
      <c r="A464" s="4" t="str">
        <f>IF(Inddata!A479="","",Inddata!A479)</f>
        <v/>
      </c>
      <c r="B464" s="4" t="str">
        <f>IF(Inddata!B479="","",Inddata!B479)</f>
        <v/>
      </c>
      <c r="C464" s="4" t="str">
        <f>IF(Inddata!C479="","",Inddata!C479)</f>
        <v/>
      </c>
      <c r="D464" s="4" t="str">
        <f>IF(Inddata!D479="","",Inddata!D479)</f>
        <v/>
      </c>
      <c r="E464" s="4" t="str">
        <f>IF(Inddata!E479="","",Inddata!E479)</f>
        <v/>
      </c>
      <c r="F464" s="4" t="str">
        <f>IF(Inddata!F479="","",Inddata!F479)</f>
        <v/>
      </c>
      <c r="G464" s="4">
        <f>IF(Inddata!G479="","",Inddata!G479)</f>
        <v>0</v>
      </c>
      <c r="H464" s="4" t="str">
        <f>IF(Inddata!H479&gt;0.5,Inddata!H479,"")</f>
        <v/>
      </c>
      <c r="I464" s="4" t="str">
        <f>IF(Inddata!I479="","",Inddata!I479)</f>
        <v/>
      </c>
      <c r="J464" s="4" t="str">
        <f>IF(AND(OR(I464="Motorvejsstrækning",I464="Frakørselsflettestrækning",I464="Tilkørselsflettestrækning"),Inddata!K479=""),2,IF(AND(OR(I464="Motorvejsstrækning",I464="Frakørselsflettestrækning",I464="Tilkørselsflettestrækning"),Inddata!K479&gt;0.5,Inddata!K479&lt;21),Inddata!K479,"Irrelevant"))</f>
        <v>Irrelevant</v>
      </c>
      <c r="K464" s="4" t="str">
        <f>IF(AND(OR(I464="Motorvejsstrækning",I464="Frakørselsflettestrækning",I464="Tilkørselsflettestrækning",I464="Frakørselsrampe",I464="Tilkørselsrampe"),Inddata!L479=""),3.5,IF(AND(OR(I464="Motorvejsstrækning",I464="Frakørselsflettestrækning",I464="Tilkørselsflettestrækning",I464="Frakørselsrampe",I464="Tilkørselsrampe"),Inddata!L479&gt;1.5,Inddata!L479&lt;11),Inddata!L479,"Irrelevant"))</f>
        <v>Irrelevant</v>
      </c>
      <c r="L464" s="4" t="str">
        <f>IF(AND(I464="Motorvejsstrækning",Inddata!M479=""),"Nej",IF(I464="Motorvejsstrækning",Inddata!M479,"Irrelevant"))</f>
        <v>Irrelevant</v>
      </c>
      <c r="M464" s="4" t="str">
        <f>IF(AND(L464="Ja",Inddata!N479&gt;0,Inddata!N479&lt;1.00000001),Inddata!N479,IF(OR(L464="Nej",L464="Ja"),0,"Irrelevant"))</f>
        <v>Irrelevant</v>
      </c>
      <c r="N464" s="4" t="str">
        <f>IF(AND(OR(I464="Motorvejsstrækning",I464="Frakørselsflettestrækning",I464="Tilkørselsflettestrækning"),Inddata!O479=""),3,IF(AND(OR(I464="Motorvejsstrækning",I464="Frakørselsflettestrækning",I464="Tilkørselsflettestrækning"),Inddata!O479&lt;11,Inddata!O479&gt;-0.00000001),Inddata!O479,"Irrelevant"))</f>
        <v>Irrelevant</v>
      </c>
      <c r="O464" s="4" t="str">
        <f>IF(AND(OR(I464="Motorvejsstrækning",I464="Frakørselsflettestrækning",I464="Tilkørselsflettestrækning",I464="Frakørselsrampe",I464="Tilkørselsrampe"),Inddata!P479=""),0.5,IF(AND(OR(I464="Motorvejsstrækning",I464="Frakørselsflettestrækning",I464="Tilkørselsflettestrækning",I464="Frakørselsrampe",I464="Tilkørselsrampe"),Inddata!P479&gt;-0.00000001,Inddata!P479&lt;11),Inddata!P479,"Irrelevant"))</f>
        <v>Irrelevant</v>
      </c>
      <c r="P464" s="4" t="str">
        <f>IF(AND(OR(I464="Motorvejsstrækning",I464="Frakørselsflettestrækning",I464="Tilkørselsflettestrækning"),Inddata!Q479=""),5,IF(AND(OR(I464="Motorvejsstrækning",I464="Frakørselsflettestrækning",I464="Tilkørselsflettestrækning"),Inddata!Q479&gt;-0.00000001,Inddata!Q479&lt;101),Inddata!Q479,"Irrelevant"))</f>
        <v>Irrelevant</v>
      </c>
      <c r="Q464" s="4" t="str">
        <f>IF(AND(OR(I464="Motorvejsstrækning",I464="Frakørselsflettestrækning",I464="Tilkørselsflettestrækning"),Inddata!R479=""),"Lige",IF(AND(OR(I464="Motorvejsstrækning",I464="Frakørselsflettestrækning",I464="Tilkørselsflettestrækning"),Inddata!R479&gt;10),Inddata!R479,"Irrelevant"))</f>
        <v>Irrelevant</v>
      </c>
      <c r="R464" s="4" t="str">
        <f>IF(Q464="Lige",0,IF(AND(OR(I464="Motorvejsstrækning",I464="Frakørselsflettestrækning",I464="Tilkørselsflettestrækning"),OR(Inddata!S479="",Inddata!S479&gt;(G464*1000))),G464*1000,IF(AND(OR(I464="Motorvejsstrækning",I464="Frakørselsflettestrækning",I464="Tilkørselsflettestrækning"),Inddata!S479&gt;0),Inddata!S479,"Irrelevant")))</f>
        <v>Irrelevant</v>
      </c>
      <c r="S464" s="4" t="str">
        <f>IF(AND(OR(I464="Motorvejsstrækning",I464="Frakørselsflettestrækning",I464="Tilkørselsflettestrækning"),Inddata!T479=""),"Lige",IF(AND(OR(I464="Motorvejsstrækning",I464="Frakørselsflettestrækning",I464="Tilkørselsflettestrækning"),Inddata!T479&gt;10),Inddata!T479,"Irrelevant"))</f>
        <v>Irrelevant</v>
      </c>
      <c r="T464" s="4" t="str">
        <f>IF(S464="Lige",0,IF(R464="Irrelevant","Irrelevant",IF(AND(OR(I464="Motorvejsstrækning",I464="Frakørselsflettestrækning",I464="Tilkørselsflettestrækning"),OR(Inddata!U479="",Inddata!U479&gt;(G464*1000-R464))),G464*1000-R464,IF(AND(OR(I464="Motorvejsstrækning",I464="Frakørselsflettestrækning",I464="Tilkørselsflettestrækning"),Inddata!U479&gt;0),Inddata!U479,"Irrelevant"))))</f>
        <v>Irrelevant</v>
      </c>
      <c r="U464" s="4" t="str">
        <f>IF(AND(OR(I464="Motorvejsstrækning",I464="Frakørselsflettestrækning",I464="Tilkørselsflettestrækning",I464="Frakørselsrampe",I464="Tilkørselsrampe"),Inddata!V479=""),"Nej",IF(OR(I464="Motorvejsstrækning",I464="Frakørselsflettestrækning",I464="Tilkørselsflettestrækning",I464="Frakørselsrampe",I464="Tilkørselsrampe"),Inddata!V479,"Irrelevant"))</f>
        <v>Irrelevant</v>
      </c>
      <c r="V464" s="4" t="str">
        <f>IF(W464="Lige",IF(AND(OR(I464="Frakørselsrampe",I464="Tilkørselsrampe"),Inddata!W479=""),"Lige ruderrampe",IF(OR(I464="Frakørselsrampe",I464="Tilkørselsrampe"),Inddata!W479,"Irrelevant")),"Irrelevant")</f>
        <v>Irrelevant</v>
      </c>
      <c r="W464" s="4" t="str">
        <f>IF(AND(OR(I464="Frakørselsrampe",I464="Tilkørselsrampe"),Inddata!X479=""),"Lige",IF(AND(OR(I464="Frakørselsrampe",I464="Tilkørselsrampe"),Inddata!X479&gt;10),Inddata!X479,"Irrelevant"))</f>
        <v>Irrelevant</v>
      </c>
      <c r="X464" s="4" t="str">
        <f>IF(AND(OR(I464="Frakørselsrampe",I464="Tilkørselsrampe"),OR(Inddata!Y479="",Inddata!Y479&gt;(G464*1000))),G464*1000,IF(AND(OR(I464="Frakørselsrampe",I464="Tilkørselsrampe"),Inddata!Y479&gt;0),Inddata!Y479,"Irrelevant"))</f>
        <v>Irrelevant</v>
      </c>
      <c r="Y464" s="4" t="str">
        <f>IF(AND(I464="Frakørselsrampe",Inddata!Z479=""),95,IF(AND(I464="Tilkørselsrampe",Inddata!Z479=""),45,IF(AND(OR(I464="Frakørselsrampe",I464="Tilkørselsrampe"),Inddata!Z479&gt;4,Inddata!Z479&lt;200),Inddata!Z479,"Irrelevant")))</f>
        <v>Irrelevant</v>
      </c>
      <c r="Z464" s="4" t="str">
        <f>IF(AND(OR(I464="Frakørselsrampe",I464="Tilkørselsrampe"),Inddata!AA479=""),"Lige",IF(AND(OR(I464="Frakørselsrampe",I464="Tilkørselsrampe"),Inddata!AA479&gt;10),Inddata!AA479,"Irrelevant"))</f>
        <v>Irrelevant</v>
      </c>
      <c r="AA464" s="4" t="str">
        <f>IF(X464="Irrelevant","Irrelevant",IF(AND(OR(I464="Frakørselsrampe",I464="Tilkørselsrampe"),OR(Inddata!AB479="",Inddata!AB479&gt;(G464*1000-X464))),G464*1000-X464,IF(AND(OR(I464="Frakørselsrampe",I464="Tilkørselsrampe"),Inddata!AB479&gt;0),Inddata!AB479,"Irrelevant")))</f>
        <v>Irrelevant</v>
      </c>
      <c r="AB464" s="4" t="str">
        <f>IF(AND(I464="Frakørselsrampe",Inddata!AC479=""),60,IF(AND(I464="Tilkørselsrampe",Inddata!AC479=""),80,IF(AND(OR(I464="Frakørselsrampe",I464="Tilkørselsrampe"),Inddata!AC479&gt;4,Inddata!AC479&lt;200),Inddata!AC479,"Irrelevant")))</f>
        <v>Irrelevant</v>
      </c>
      <c r="AC464" s="4" t="str">
        <f>IF(AND(OR(I464="Motorvejsstrækning",I464="Frakørselsflettestrækning",I464="Tilkørselsflettestrækning"),Inddata!AD479=""),"Nej",IF(OR(I464="Motorvejsstrækning",I464="Frakørselsflettestrækning",I464="Tilkørselsflettestrækning"),Inddata!AD479,"Irrelevant"))</f>
        <v>Irrelevant</v>
      </c>
      <c r="AD464" s="4" t="str">
        <f>IF(AND(OR(I464="Motorvejsstrækning",I464="Frakørselsflettestrækning",I464="Tilkørselsflettestrækning"),Inddata!AE479=""),"130 km/t",IF(OR(I464="Motorvejsstrækning",I464="Frakørselsflettestrækning",I464="Tilkørselsflettestrækning"),Inddata!AE479,"Irrelevant"))</f>
        <v>Irrelevant</v>
      </c>
      <c r="AE464" s="4" t="str">
        <f>IF(AND(I464="Tilkørselsflettestrækning",Inddata!AF479=""),"Nej",IF(I464="Tilkørselsflettestrækning",Inddata!AF479,"Irrelevant"))</f>
        <v>Irrelevant</v>
      </c>
      <c r="AF464" s="4" t="str">
        <f>IF(AND(AE464="Ja",Inddata!AG479&gt;0,Inddata!AG479&lt;1.00000001),Inddata!AG479,IF(OR(AE464="Nej",AE464="Ja"),0,"Irrelevant"))</f>
        <v>Irrelevant</v>
      </c>
    </row>
    <row r="465" spans="1:32" x14ac:dyDescent="0.25">
      <c r="A465" s="4" t="str">
        <f>IF(Inddata!A480="","",Inddata!A480)</f>
        <v/>
      </c>
      <c r="B465" s="4" t="str">
        <f>IF(Inddata!B480="","",Inddata!B480)</f>
        <v/>
      </c>
      <c r="C465" s="4" t="str">
        <f>IF(Inddata!C480="","",Inddata!C480)</f>
        <v/>
      </c>
      <c r="D465" s="4" t="str">
        <f>IF(Inddata!D480="","",Inddata!D480)</f>
        <v/>
      </c>
      <c r="E465" s="4" t="str">
        <f>IF(Inddata!E480="","",Inddata!E480)</f>
        <v/>
      </c>
      <c r="F465" s="4" t="str">
        <f>IF(Inddata!F480="","",Inddata!F480)</f>
        <v/>
      </c>
      <c r="G465" s="4">
        <f>IF(Inddata!G480="","",Inddata!G480)</f>
        <v>0</v>
      </c>
      <c r="H465" s="4" t="str">
        <f>IF(Inddata!H480&gt;0.5,Inddata!H480,"")</f>
        <v/>
      </c>
      <c r="I465" s="4" t="str">
        <f>IF(Inddata!I480="","",Inddata!I480)</f>
        <v/>
      </c>
      <c r="J465" s="4" t="str">
        <f>IF(AND(OR(I465="Motorvejsstrækning",I465="Frakørselsflettestrækning",I465="Tilkørselsflettestrækning"),Inddata!K480=""),2,IF(AND(OR(I465="Motorvejsstrækning",I465="Frakørselsflettestrækning",I465="Tilkørselsflettestrækning"),Inddata!K480&gt;0.5,Inddata!K480&lt;21),Inddata!K480,"Irrelevant"))</f>
        <v>Irrelevant</v>
      </c>
      <c r="K465" s="4" t="str">
        <f>IF(AND(OR(I465="Motorvejsstrækning",I465="Frakørselsflettestrækning",I465="Tilkørselsflettestrækning",I465="Frakørselsrampe",I465="Tilkørselsrampe"),Inddata!L480=""),3.5,IF(AND(OR(I465="Motorvejsstrækning",I465="Frakørselsflettestrækning",I465="Tilkørselsflettestrækning",I465="Frakørselsrampe",I465="Tilkørselsrampe"),Inddata!L480&gt;1.5,Inddata!L480&lt;11),Inddata!L480,"Irrelevant"))</f>
        <v>Irrelevant</v>
      </c>
      <c r="L465" s="4" t="str">
        <f>IF(AND(I465="Motorvejsstrækning",Inddata!M480=""),"Nej",IF(I465="Motorvejsstrækning",Inddata!M480,"Irrelevant"))</f>
        <v>Irrelevant</v>
      </c>
      <c r="M465" s="4" t="str">
        <f>IF(AND(L465="Ja",Inddata!N480&gt;0,Inddata!N480&lt;1.00000001),Inddata!N480,IF(OR(L465="Nej",L465="Ja"),0,"Irrelevant"))</f>
        <v>Irrelevant</v>
      </c>
      <c r="N465" s="4" t="str">
        <f>IF(AND(OR(I465="Motorvejsstrækning",I465="Frakørselsflettestrækning",I465="Tilkørselsflettestrækning"),Inddata!O480=""),3,IF(AND(OR(I465="Motorvejsstrækning",I465="Frakørselsflettestrækning",I465="Tilkørselsflettestrækning"),Inddata!O480&lt;11,Inddata!O480&gt;-0.00000001),Inddata!O480,"Irrelevant"))</f>
        <v>Irrelevant</v>
      </c>
      <c r="O465" s="4" t="str">
        <f>IF(AND(OR(I465="Motorvejsstrækning",I465="Frakørselsflettestrækning",I465="Tilkørselsflettestrækning",I465="Frakørselsrampe",I465="Tilkørselsrampe"),Inddata!P480=""),0.5,IF(AND(OR(I465="Motorvejsstrækning",I465="Frakørselsflettestrækning",I465="Tilkørselsflettestrækning",I465="Frakørselsrampe",I465="Tilkørselsrampe"),Inddata!P480&gt;-0.00000001,Inddata!P480&lt;11),Inddata!P480,"Irrelevant"))</f>
        <v>Irrelevant</v>
      </c>
      <c r="P465" s="4" t="str">
        <f>IF(AND(OR(I465="Motorvejsstrækning",I465="Frakørselsflettestrækning",I465="Tilkørselsflettestrækning"),Inddata!Q480=""),5,IF(AND(OR(I465="Motorvejsstrækning",I465="Frakørselsflettestrækning",I465="Tilkørselsflettestrækning"),Inddata!Q480&gt;-0.00000001,Inddata!Q480&lt;101),Inddata!Q480,"Irrelevant"))</f>
        <v>Irrelevant</v>
      </c>
      <c r="Q465" s="4" t="str">
        <f>IF(AND(OR(I465="Motorvejsstrækning",I465="Frakørselsflettestrækning",I465="Tilkørselsflettestrækning"),Inddata!R480=""),"Lige",IF(AND(OR(I465="Motorvejsstrækning",I465="Frakørselsflettestrækning",I465="Tilkørselsflettestrækning"),Inddata!R480&gt;10),Inddata!R480,"Irrelevant"))</f>
        <v>Irrelevant</v>
      </c>
      <c r="R465" s="4" t="str">
        <f>IF(Q465="Lige",0,IF(AND(OR(I465="Motorvejsstrækning",I465="Frakørselsflettestrækning",I465="Tilkørselsflettestrækning"),OR(Inddata!S480="",Inddata!S480&gt;(G465*1000))),G465*1000,IF(AND(OR(I465="Motorvejsstrækning",I465="Frakørselsflettestrækning",I465="Tilkørselsflettestrækning"),Inddata!S480&gt;0),Inddata!S480,"Irrelevant")))</f>
        <v>Irrelevant</v>
      </c>
      <c r="S465" s="4" t="str">
        <f>IF(AND(OR(I465="Motorvejsstrækning",I465="Frakørselsflettestrækning",I465="Tilkørselsflettestrækning"),Inddata!T480=""),"Lige",IF(AND(OR(I465="Motorvejsstrækning",I465="Frakørselsflettestrækning",I465="Tilkørselsflettestrækning"),Inddata!T480&gt;10),Inddata!T480,"Irrelevant"))</f>
        <v>Irrelevant</v>
      </c>
      <c r="T465" s="4" t="str">
        <f>IF(S465="Lige",0,IF(R465="Irrelevant","Irrelevant",IF(AND(OR(I465="Motorvejsstrækning",I465="Frakørselsflettestrækning",I465="Tilkørselsflettestrækning"),OR(Inddata!U480="",Inddata!U480&gt;(G465*1000-R465))),G465*1000-R465,IF(AND(OR(I465="Motorvejsstrækning",I465="Frakørselsflettestrækning",I465="Tilkørselsflettestrækning"),Inddata!U480&gt;0),Inddata!U480,"Irrelevant"))))</f>
        <v>Irrelevant</v>
      </c>
      <c r="U465" s="4" t="str">
        <f>IF(AND(OR(I465="Motorvejsstrækning",I465="Frakørselsflettestrækning",I465="Tilkørselsflettestrækning",I465="Frakørselsrampe",I465="Tilkørselsrampe"),Inddata!V480=""),"Nej",IF(OR(I465="Motorvejsstrækning",I465="Frakørselsflettestrækning",I465="Tilkørselsflettestrækning",I465="Frakørselsrampe",I465="Tilkørselsrampe"),Inddata!V480,"Irrelevant"))</f>
        <v>Irrelevant</v>
      </c>
      <c r="V465" s="4" t="str">
        <f>IF(W465="Lige",IF(AND(OR(I465="Frakørselsrampe",I465="Tilkørselsrampe"),Inddata!W480=""),"Lige ruderrampe",IF(OR(I465="Frakørselsrampe",I465="Tilkørselsrampe"),Inddata!W480,"Irrelevant")),"Irrelevant")</f>
        <v>Irrelevant</v>
      </c>
      <c r="W465" s="4" t="str">
        <f>IF(AND(OR(I465="Frakørselsrampe",I465="Tilkørselsrampe"),Inddata!X480=""),"Lige",IF(AND(OR(I465="Frakørselsrampe",I465="Tilkørselsrampe"),Inddata!X480&gt;10),Inddata!X480,"Irrelevant"))</f>
        <v>Irrelevant</v>
      </c>
      <c r="X465" s="4" t="str">
        <f>IF(AND(OR(I465="Frakørselsrampe",I465="Tilkørselsrampe"),OR(Inddata!Y480="",Inddata!Y480&gt;(G465*1000))),G465*1000,IF(AND(OR(I465="Frakørselsrampe",I465="Tilkørselsrampe"),Inddata!Y480&gt;0),Inddata!Y480,"Irrelevant"))</f>
        <v>Irrelevant</v>
      </c>
      <c r="Y465" s="4" t="str">
        <f>IF(AND(I465="Frakørselsrampe",Inddata!Z480=""),95,IF(AND(I465="Tilkørselsrampe",Inddata!Z480=""),45,IF(AND(OR(I465="Frakørselsrampe",I465="Tilkørselsrampe"),Inddata!Z480&gt;4,Inddata!Z480&lt;200),Inddata!Z480,"Irrelevant")))</f>
        <v>Irrelevant</v>
      </c>
      <c r="Z465" s="4" t="str">
        <f>IF(AND(OR(I465="Frakørselsrampe",I465="Tilkørselsrampe"),Inddata!AA480=""),"Lige",IF(AND(OR(I465="Frakørselsrampe",I465="Tilkørselsrampe"),Inddata!AA480&gt;10),Inddata!AA480,"Irrelevant"))</f>
        <v>Irrelevant</v>
      </c>
      <c r="AA465" s="4" t="str">
        <f>IF(X465="Irrelevant","Irrelevant",IF(AND(OR(I465="Frakørselsrampe",I465="Tilkørselsrampe"),OR(Inddata!AB480="",Inddata!AB480&gt;(G465*1000-X465))),G465*1000-X465,IF(AND(OR(I465="Frakørselsrampe",I465="Tilkørselsrampe"),Inddata!AB480&gt;0),Inddata!AB480,"Irrelevant")))</f>
        <v>Irrelevant</v>
      </c>
      <c r="AB465" s="4" t="str">
        <f>IF(AND(I465="Frakørselsrampe",Inddata!AC480=""),60,IF(AND(I465="Tilkørselsrampe",Inddata!AC480=""),80,IF(AND(OR(I465="Frakørselsrampe",I465="Tilkørselsrampe"),Inddata!AC480&gt;4,Inddata!AC480&lt;200),Inddata!AC480,"Irrelevant")))</f>
        <v>Irrelevant</v>
      </c>
      <c r="AC465" s="4" t="str">
        <f>IF(AND(OR(I465="Motorvejsstrækning",I465="Frakørselsflettestrækning",I465="Tilkørselsflettestrækning"),Inddata!AD480=""),"Nej",IF(OR(I465="Motorvejsstrækning",I465="Frakørselsflettestrækning",I465="Tilkørselsflettestrækning"),Inddata!AD480,"Irrelevant"))</f>
        <v>Irrelevant</v>
      </c>
      <c r="AD465" s="4" t="str">
        <f>IF(AND(OR(I465="Motorvejsstrækning",I465="Frakørselsflettestrækning",I465="Tilkørselsflettestrækning"),Inddata!AE480=""),"130 km/t",IF(OR(I465="Motorvejsstrækning",I465="Frakørselsflettestrækning",I465="Tilkørselsflettestrækning"),Inddata!AE480,"Irrelevant"))</f>
        <v>Irrelevant</v>
      </c>
      <c r="AE465" s="4" t="str">
        <f>IF(AND(I465="Tilkørselsflettestrækning",Inddata!AF480=""),"Nej",IF(I465="Tilkørselsflettestrækning",Inddata!AF480,"Irrelevant"))</f>
        <v>Irrelevant</v>
      </c>
      <c r="AF465" s="4" t="str">
        <f>IF(AND(AE465="Ja",Inddata!AG480&gt;0,Inddata!AG480&lt;1.00000001),Inddata!AG480,IF(OR(AE465="Nej",AE465="Ja"),0,"Irrelevant"))</f>
        <v>Irrelevant</v>
      </c>
    </row>
    <row r="466" spans="1:32" x14ac:dyDescent="0.25">
      <c r="A466" s="4" t="str">
        <f>IF(Inddata!A481="","",Inddata!A481)</f>
        <v/>
      </c>
      <c r="B466" s="4" t="str">
        <f>IF(Inddata!B481="","",Inddata!B481)</f>
        <v/>
      </c>
      <c r="C466" s="4" t="str">
        <f>IF(Inddata!C481="","",Inddata!C481)</f>
        <v/>
      </c>
      <c r="D466" s="4" t="str">
        <f>IF(Inddata!D481="","",Inddata!D481)</f>
        <v/>
      </c>
      <c r="E466" s="4" t="str">
        <f>IF(Inddata!E481="","",Inddata!E481)</f>
        <v/>
      </c>
      <c r="F466" s="4" t="str">
        <f>IF(Inddata!F481="","",Inddata!F481)</f>
        <v/>
      </c>
      <c r="G466" s="4">
        <f>IF(Inddata!G481="","",Inddata!G481)</f>
        <v>0</v>
      </c>
      <c r="H466" s="4" t="str">
        <f>IF(Inddata!H481&gt;0.5,Inddata!H481,"")</f>
        <v/>
      </c>
      <c r="I466" s="4" t="str">
        <f>IF(Inddata!I481="","",Inddata!I481)</f>
        <v/>
      </c>
      <c r="J466" s="4" t="str">
        <f>IF(AND(OR(I466="Motorvejsstrækning",I466="Frakørselsflettestrækning",I466="Tilkørselsflettestrækning"),Inddata!K481=""),2,IF(AND(OR(I466="Motorvejsstrækning",I466="Frakørselsflettestrækning",I466="Tilkørselsflettestrækning"),Inddata!K481&gt;0.5,Inddata!K481&lt;21),Inddata!K481,"Irrelevant"))</f>
        <v>Irrelevant</v>
      </c>
      <c r="K466" s="4" t="str">
        <f>IF(AND(OR(I466="Motorvejsstrækning",I466="Frakørselsflettestrækning",I466="Tilkørselsflettestrækning",I466="Frakørselsrampe",I466="Tilkørselsrampe"),Inddata!L481=""),3.5,IF(AND(OR(I466="Motorvejsstrækning",I466="Frakørselsflettestrækning",I466="Tilkørselsflettestrækning",I466="Frakørselsrampe",I466="Tilkørselsrampe"),Inddata!L481&gt;1.5,Inddata!L481&lt;11),Inddata!L481,"Irrelevant"))</f>
        <v>Irrelevant</v>
      </c>
      <c r="L466" s="4" t="str">
        <f>IF(AND(I466="Motorvejsstrækning",Inddata!M481=""),"Nej",IF(I466="Motorvejsstrækning",Inddata!M481,"Irrelevant"))</f>
        <v>Irrelevant</v>
      </c>
      <c r="M466" s="4" t="str">
        <f>IF(AND(L466="Ja",Inddata!N481&gt;0,Inddata!N481&lt;1.00000001),Inddata!N481,IF(OR(L466="Nej",L466="Ja"),0,"Irrelevant"))</f>
        <v>Irrelevant</v>
      </c>
      <c r="N466" s="4" t="str">
        <f>IF(AND(OR(I466="Motorvejsstrækning",I466="Frakørselsflettestrækning",I466="Tilkørselsflettestrækning"),Inddata!O481=""),3,IF(AND(OR(I466="Motorvejsstrækning",I466="Frakørselsflettestrækning",I466="Tilkørselsflettestrækning"),Inddata!O481&lt;11,Inddata!O481&gt;-0.00000001),Inddata!O481,"Irrelevant"))</f>
        <v>Irrelevant</v>
      </c>
      <c r="O466" s="4" t="str">
        <f>IF(AND(OR(I466="Motorvejsstrækning",I466="Frakørselsflettestrækning",I466="Tilkørselsflettestrækning",I466="Frakørselsrampe",I466="Tilkørselsrampe"),Inddata!P481=""),0.5,IF(AND(OR(I466="Motorvejsstrækning",I466="Frakørselsflettestrækning",I466="Tilkørselsflettestrækning",I466="Frakørselsrampe",I466="Tilkørselsrampe"),Inddata!P481&gt;-0.00000001,Inddata!P481&lt;11),Inddata!P481,"Irrelevant"))</f>
        <v>Irrelevant</v>
      </c>
      <c r="P466" s="4" t="str">
        <f>IF(AND(OR(I466="Motorvejsstrækning",I466="Frakørselsflettestrækning",I466="Tilkørselsflettestrækning"),Inddata!Q481=""),5,IF(AND(OR(I466="Motorvejsstrækning",I466="Frakørselsflettestrækning",I466="Tilkørselsflettestrækning"),Inddata!Q481&gt;-0.00000001,Inddata!Q481&lt;101),Inddata!Q481,"Irrelevant"))</f>
        <v>Irrelevant</v>
      </c>
      <c r="Q466" s="4" t="str">
        <f>IF(AND(OR(I466="Motorvejsstrækning",I466="Frakørselsflettestrækning",I466="Tilkørselsflettestrækning"),Inddata!R481=""),"Lige",IF(AND(OR(I466="Motorvejsstrækning",I466="Frakørselsflettestrækning",I466="Tilkørselsflettestrækning"),Inddata!R481&gt;10),Inddata!R481,"Irrelevant"))</f>
        <v>Irrelevant</v>
      </c>
      <c r="R466" s="4" t="str">
        <f>IF(Q466="Lige",0,IF(AND(OR(I466="Motorvejsstrækning",I466="Frakørselsflettestrækning",I466="Tilkørselsflettestrækning"),OR(Inddata!S481="",Inddata!S481&gt;(G466*1000))),G466*1000,IF(AND(OR(I466="Motorvejsstrækning",I466="Frakørselsflettestrækning",I466="Tilkørselsflettestrækning"),Inddata!S481&gt;0),Inddata!S481,"Irrelevant")))</f>
        <v>Irrelevant</v>
      </c>
      <c r="S466" s="4" t="str">
        <f>IF(AND(OR(I466="Motorvejsstrækning",I466="Frakørselsflettestrækning",I466="Tilkørselsflettestrækning"),Inddata!T481=""),"Lige",IF(AND(OR(I466="Motorvejsstrækning",I466="Frakørselsflettestrækning",I466="Tilkørselsflettestrækning"),Inddata!T481&gt;10),Inddata!T481,"Irrelevant"))</f>
        <v>Irrelevant</v>
      </c>
      <c r="T466" s="4" t="str">
        <f>IF(S466="Lige",0,IF(R466="Irrelevant","Irrelevant",IF(AND(OR(I466="Motorvejsstrækning",I466="Frakørselsflettestrækning",I466="Tilkørselsflettestrækning"),OR(Inddata!U481="",Inddata!U481&gt;(G466*1000-R466))),G466*1000-R466,IF(AND(OR(I466="Motorvejsstrækning",I466="Frakørselsflettestrækning",I466="Tilkørselsflettestrækning"),Inddata!U481&gt;0),Inddata!U481,"Irrelevant"))))</f>
        <v>Irrelevant</v>
      </c>
      <c r="U466" s="4" t="str">
        <f>IF(AND(OR(I466="Motorvejsstrækning",I466="Frakørselsflettestrækning",I466="Tilkørselsflettestrækning",I466="Frakørselsrampe",I466="Tilkørselsrampe"),Inddata!V481=""),"Nej",IF(OR(I466="Motorvejsstrækning",I466="Frakørselsflettestrækning",I466="Tilkørselsflettestrækning",I466="Frakørselsrampe",I466="Tilkørselsrampe"),Inddata!V481,"Irrelevant"))</f>
        <v>Irrelevant</v>
      </c>
      <c r="V466" s="4" t="str">
        <f>IF(W466="Lige",IF(AND(OR(I466="Frakørselsrampe",I466="Tilkørselsrampe"),Inddata!W481=""),"Lige ruderrampe",IF(OR(I466="Frakørselsrampe",I466="Tilkørselsrampe"),Inddata!W481,"Irrelevant")),"Irrelevant")</f>
        <v>Irrelevant</v>
      </c>
      <c r="W466" s="4" t="str">
        <f>IF(AND(OR(I466="Frakørselsrampe",I466="Tilkørselsrampe"),Inddata!X481=""),"Lige",IF(AND(OR(I466="Frakørselsrampe",I466="Tilkørselsrampe"),Inddata!X481&gt;10),Inddata!X481,"Irrelevant"))</f>
        <v>Irrelevant</v>
      </c>
      <c r="X466" s="4" t="str">
        <f>IF(AND(OR(I466="Frakørselsrampe",I466="Tilkørselsrampe"),OR(Inddata!Y481="",Inddata!Y481&gt;(G466*1000))),G466*1000,IF(AND(OR(I466="Frakørselsrampe",I466="Tilkørselsrampe"),Inddata!Y481&gt;0),Inddata!Y481,"Irrelevant"))</f>
        <v>Irrelevant</v>
      </c>
      <c r="Y466" s="4" t="str">
        <f>IF(AND(I466="Frakørselsrampe",Inddata!Z481=""),95,IF(AND(I466="Tilkørselsrampe",Inddata!Z481=""),45,IF(AND(OR(I466="Frakørselsrampe",I466="Tilkørselsrampe"),Inddata!Z481&gt;4,Inddata!Z481&lt;200),Inddata!Z481,"Irrelevant")))</f>
        <v>Irrelevant</v>
      </c>
      <c r="Z466" s="4" t="str">
        <f>IF(AND(OR(I466="Frakørselsrampe",I466="Tilkørselsrampe"),Inddata!AA481=""),"Lige",IF(AND(OR(I466="Frakørselsrampe",I466="Tilkørselsrampe"),Inddata!AA481&gt;10),Inddata!AA481,"Irrelevant"))</f>
        <v>Irrelevant</v>
      </c>
      <c r="AA466" s="4" t="str">
        <f>IF(X466="Irrelevant","Irrelevant",IF(AND(OR(I466="Frakørselsrampe",I466="Tilkørselsrampe"),OR(Inddata!AB481="",Inddata!AB481&gt;(G466*1000-X466))),G466*1000-X466,IF(AND(OR(I466="Frakørselsrampe",I466="Tilkørselsrampe"),Inddata!AB481&gt;0),Inddata!AB481,"Irrelevant")))</f>
        <v>Irrelevant</v>
      </c>
      <c r="AB466" s="4" t="str">
        <f>IF(AND(I466="Frakørselsrampe",Inddata!AC481=""),60,IF(AND(I466="Tilkørselsrampe",Inddata!AC481=""),80,IF(AND(OR(I466="Frakørselsrampe",I466="Tilkørselsrampe"),Inddata!AC481&gt;4,Inddata!AC481&lt;200),Inddata!AC481,"Irrelevant")))</f>
        <v>Irrelevant</v>
      </c>
      <c r="AC466" s="4" t="str">
        <f>IF(AND(OR(I466="Motorvejsstrækning",I466="Frakørselsflettestrækning",I466="Tilkørselsflettestrækning"),Inddata!AD481=""),"Nej",IF(OR(I466="Motorvejsstrækning",I466="Frakørselsflettestrækning",I466="Tilkørselsflettestrækning"),Inddata!AD481,"Irrelevant"))</f>
        <v>Irrelevant</v>
      </c>
      <c r="AD466" s="4" t="str">
        <f>IF(AND(OR(I466="Motorvejsstrækning",I466="Frakørselsflettestrækning",I466="Tilkørselsflettestrækning"),Inddata!AE481=""),"130 km/t",IF(OR(I466="Motorvejsstrækning",I466="Frakørselsflettestrækning",I466="Tilkørselsflettestrækning"),Inddata!AE481,"Irrelevant"))</f>
        <v>Irrelevant</v>
      </c>
      <c r="AE466" s="4" t="str">
        <f>IF(AND(I466="Tilkørselsflettestrækning",Inddata!AF481=""),"Nej",IF(I466="Tilkørselsflettestrækning",Inddata!AF481,"Irrelevant"))</f>
        <v>Irrelevant</v>
      </c>
      <c r="AF466" s="4" t="str">
        <f>IF(AND(AE466="Ja",Inddata!AG481&gt;0,Inddata!AG481&lt;1.00000001),Inddata!AG481,IF(OR(AE466="Nej",AE466="Ja"),0,"Irrelevant"))</f>
        <v>Irrelevant</v>
      </c>
    </row>
    <row r="467" spans="1:32" x14ac:dyDescent="0.25">
      <c r="A467" s="4" t="str">
        <f>IF(Inddata!A482="","",Inddata!A482)</f>
        <v/>
      </c>
      <c r="B467" s="4" t="str">
        <f>IF(Inddata!B482="","",Inddata!B482)</f>
        <v/>
      </c>
      <c r="C467" s="4" t="str">
        <f>IF(Inddata!C482="","",Inddata!C482)</f>
        <v/>
      </c>
      <c r="D467" s="4" t="str">
        <f>IF(Inddata!D482="","",Inddata!D482)</f>
        <v/>
      </c>
      <c r="E467" s="4" t="str">
        <f>IF(Inddata!E482="","",Inddata!E482)</f>
        <v/>
      </c>
      <c r="F467" s="4" t="str">
        <f>IF(Inddata!F482="","",Inddata!F482)</f>
        <v/>
      </c>
      <c r="G467" s="4">
        <f>IF(Inddata!G482="","",Inddata!G482)</f>
        <v>0</v>
      </c>
      <c r="H467" s="4" t="str">
        <f>IF(Inddata!H482&gt;0.5,Inddata!H482,"")</f>
        <v/>
      </c>
      <c r="I467" s="4" t="str">
        <f>IF(Inddata!I482="","",Inddata!I482)</f>
        <v/>
      </c>
      <c r="J467" s="4" t="str">
        <f>IF(AND(OR(I467="Motorvejsstrækning",I467="Frakørselsflettestrækning",I467="Tilkørselsflettestrækning"),Inddata!K482=""),2,IF(AND(OR(I467="Motorvejsstrækning",I467="Frakørselsflettestrækning",I467="Tilkørselsflettestrækning"),Inddata!K482&gt;0.5,Inddata!K482&lt;21),Inddata!K482,"Irrelevant"))</f>
        <v>Irrelevant</v>
      </c>
      <c r="K467" s="4" t="str">
        <f>IF(AND(OR(I467="Motorvejsstrækning",I467="Frakørselsflettestrækning",I467="Tilkørselsflettestrækning",I467="Frakørselsrampe",I467="Tilkørselsrampe"),Inddata!L482=""),3.5,IF(AND(OR(I467="Motorvejsstrækning",I467="Frakørselsflettestrækning",I467="Tilkørselsflettestrækning",I467="Frakørselsrampe",I467="Tilkørselsrampe"),Inddata!L482&gt;1.5,Inddata!L482&lt;11),Inddata!L482,"Irrelevant"))</f>
        <v>Irrelevant</v>
      </c>
      <c r="L467" s="4" t="str">
        <f>IF(AND(I467="Motorvejsstrækning",Inddata!M482=""),"Nej",IF(I467="Motorvejsstrækning",Inddata!M482,"Irrelevant"))</f>
        <v>Irrelevant</v>
      </c>
      <c r="M467" s="4" t="str">
        <f>IF(AND(L467="Ja",Inddata!N482&gt;0,Inddata!N482&lt;1.00000001),Inddata!N482,IF(OR(L467="Nej",L467="Ja"),0,"Irrelevant"))</f>
        <v>Irrelevant</v>
      </c>
      <c r="N467" s="4" t="str">
        <f>IF(AND(OR(I467="Motorvejsstrækning",I467="Frakørselsflettestrækning",I467="Tilkørselsflettestrækning"),Inddata!O482=""),3,IF(AND(OR(I467="Motorvejsstrækning",I467="Frakørselsflettestrækning",I467="Tilkørselsflettestrækning"),Inddata!O482&lt;11,Inddata!O482&gt;-0.00000001),Inddata!O482,"Irrelevant"))</f>
        <v>Irrelevant</v>
      </c>
      <c r="O467" s="4" t="str">
        <f>IF(AND(OR(I467="Motorvejsstrækning",I467="Frakørselsflettestrækning",I467="Tilkørselsflettestrækning",I467="Frakørselsrampe",I467="Tilkørselsrampe"),Inddata!P482=""),0.5,IF(AND(OR(I467="Motorvejsstrækning",I467="Frakørselsflettestrækning",I467="Tilkørselsflettestrækning",I467="Frakørselsrampe",I467="Tilkørselsrampe"),Inddata!P482&gt;-0.00000001,Inddata!P482&lt;11),Inddata!P482,"Irrelevant"))</f>
        <v>Irrelevant</v>
      </c>
      <c r="P467" s="4" t="str">
        <f>IF(AND(OR(I467="Motorvejsstrækning",I467="Frakørselsflettestrækning",I467="Tilkørselsflettestrækning"),Inddata!Q482=""),5,IF(AND(OR(I467="Motorvejsstrækning",I467="Frakørselsflettestrækning",I467="Tilkørselsflettestrækning"),Inddata!Q482&gt;-0.00000001,Inddata!Q482&lt;101),Inddata!Q482,"Irrelevant"))</f>
        <v>Irrelevant</v>
      </c>
      <c r="Q467" s="4" t="str">
        <f>IF(AND(OR(I467="Motorvejsstrækning",I467="Frakørselsflettestrækning",I467="Tilkørselsflettestrækning"),Inddata!R482=""),"Lige",IF(AND(OR(I467="Motorvejsstrækning",I467="Frakørselsflettestrækning",I467="Tilkørselsflettestrækning"),Inddata!R482&gt;10),Inddata!R482,"Irrelevant"))</f>
        <v>Irrelevant</v>
      </c>
      <c r="R467" s="4" t="str">
        <f>IF(Q467="Lige",0,IF(AND(OR(I467="Motorvejsstrækning",I467="Frakørselsflettestrækning",I467="Tilkørselsflettestrækning"),OR(Inddata!S482="",Inddata!S482&gt;(G467*1000))),G467*1000,IF(AND(OR(I467="Motorvejsstrækning",I467="Frakørselsflettestrækning",I467="Tilkørselsflettestrækning"),Inddata!S482&gt;0),Inddata!S482,"Irrelevant")))</f>
        <v>Irrelevant</v>
      </c>
      <c r="S467" s="4" t="str">
        <f>IF(AND(OR(I467="Motorvejsstrækning",I467="Frakørselsflettestrækning",I467="Tilkørselsflettestrækning"),Inddata!T482=""),"Lige",IF(AND(OR(I467="Motorvejsstrækning",I467="Frakørselsflettestrækning",I467="Tilkørselsflettestrækning"),Inddata!T482&gt;10),Inddata!T482,"Irrelevant"))</f>
        <v>Irrelevant</v>
      </c>
      <c r="T467" s="4" t="str">
        <f>IF(S467="Lige",0,IF(R467="Irrelevant","Irrelevant",IF(AND(OR(I467="Motorvejsstrækning",I467="Frakørselsflettestrækning",I467="Tilkørselsflettestrækning"),OR(Inddata!U482="",Inddata!U482&gt;(G467*1000-R467))),G467*1000-R467,IF(AND(OR(I467="Motorvejsstrækning",I467="Frakørselsflettestrækning",I467="Tilkørselsflettestrækning"),Inddata!U482&gt;0),Inddata!U482,"Irrelevant"))))</f>
        <v>Irrelevant</v>
      </c>
      <c r="U467" s="4" t="str">
        <f>IF(AND(OR(I467="Motorvejsstrækning",I467="Frakørselsflettestrækning",I467="Tilkørselsflettestrækning",I467="Frakørselsrampe",I467="Tilkørselsrampe"),Inddata!V482=""),"Nej",IF(OR(I467="Motorvejsstrækning",I467="Frakørselsflettestrækning",I467="Tilkørselsflettestrækning",I467="Frakørselsrampe",I467="Tilkørselsrampe"),Inddata!V482,"Irrelevant"))</f>
        <v>Irrelevant</v>
      </c>
      <c r="V467" s="4" t="str">
        <f>IF(W467="Lige",IF(AND(OR(I467="Frakørselsrampe",I467="Tilkørselsrampe"),Inddata!W482=""),"Lige ruderrampe",IF(OR(I467="Frakørselsrampe",I467="Tilkørselsrampe"),Inddata!W482,"Irrelevant")),"Irrelevant")</f>
        <v>Irrelevant</v>
      </c>
      <c r="W467" s="4" t="str">
        <f>IF(AND(OR(I467="Frakørselsrampe",I467="Tilkørselsrampe"),Inddata!X482=""),"Lige",IF(AND(OR(I467="Frakørselsrampe",I467="Tilkørselsrampe"),Inddata!X482&gt;10),Inddata!X482,"Irrelevant"))</f>
        <v>Irrelevant</v>
      </c>
      <c r="X467" s="4" t="str">
        <f>IF(AND(OR(I467="Frakørselsrampe",I467="Tilkørselsrampe"),OR(Inddata!Y482="",Inddata!Y482&gt;(G467*1000))),G467*1000,IF(AND(OR(I467="Frakørselsrampe",I467="Tilkørselsrampe"),Inddata!Y482&gt;0),Inddata!Y482,"Irrelevant"))</f>
        <v>Irrelevant</v>
      </c>
      <c r="Y467" s="4" t="str">
        <f>IF(AND(I467="Frakørselsrampe",Inddata!Z482=""),95,IF(AND(I467="Tilkørselsrampe",Inddata!Z482=""),45,IF(AND(OR(I467="Frakørselsrampe",I467="Tilkørselsrampe"),Inddata!Z482&gt;4,Inddata!Z482&lt;200),Inddata!Z482,"Irrelevant")))</f>
        <v>Irrelevant</v>
      </c>
      <c r="Z467" s="4" t="str">
        <f>IF(AND(OR(I467="Frakørselsrampe",I467="Tilkørselsrampe"),Inddata!AA482=""),"Lige",IF(AND(OR(I467="Frakørselsrampe",I467="Tilkørselsrampe"),Inddata!AA482&gt;10),Inddata!AA482,"Irrelevant"))</f>
        <v>Irrelevant</v>
      </c>
      <c r="AA467" s="4" t="str">
        <f>IF(X467="Irrelevant","Irrelevant",IF(AND(OR(I467="Frakørselsrampe",I467="Tilkørselsrampe"),OR(Inddata!AB482="",Inddata!AB482&gt;(G467*1000-X467))),G467*1000-X467,IF(AND(OR(I467="Frakørselsrampe",I467="Tilkørselsrampe"),Inddata!AB482&gt;0),Inddata!AB482,"Irrelevant")))</f>
        <v>Irrelevant</v>
      </c>
      <c r="AB467" s="4" t="str">
        <f>IF(AND(I467="Frakørselsrampe",Inddata!AC482=""),60,IF(AND(I467="Tilkørselsrampe",Inddata!AC482=""),80,IF(AND(OR(I467="Frakørselsrampe",I467="Tilkørselsrampe"),Inddata!AC482&gt;4,Inddata!AC482&lt;200),Inddata!AC482,"Irrelevant")))</f>
        <v>Irrelevant</v>
      </c>
      <c r="AC467" s="4" t="str">
        <f>IF(AND(OR(I467="Motorvejsstrækning",I467="Frakørselsflettestrækning",I467="Tilkørselsflettestrækning"),Inddata!AD482=""),"Nej",IF(OR(I467="Motorvejsstrækning",I467="Frakørselsflettestrækning",I467="Tilkørselsflettestrækning"),Inddata!AD482,"Irrelevant"))</f>
        <v>Irrelevant</v>
      </c>
      <c r="AD467" s="4" t="str">
        <f>IF(AND(OR(I467="Motorvejsstrækning",I467="Frakørselsflettestrækning",I467="Tilkørselsflettestrækning"),Inddata!AE482=""),"130 km/t",IF(OR(I467="Motorvejsstrækning",I467="Frakørselsflettestrækning",I467="Tilkørselsflettestrækning"),Inddata!AE482,"Irrelevant"))</f>
        <v>Irrelevant</v>
      </c>
      <c r="AE467" s="4" t="str">
        <f>IF(AND(I467="Tilkørselsflettestrækning",Inddata!AF482=""),"Nej",IF(I467="Tilkørselsflettestrækning",Inddata!AF482,"Irrelevant"))</f>
        <v>Irrelevant</v>
      </c>
      <c r="AF467" s="4" t="str">
        <f>IF(AND(AE467="Ja",Inddata!AG482&gt;0,Inddata!AG482&lt;1.00000001),Inddata!AG482,IF(OR(AE467="Nej",AE467="Ja"),0,"Irrelevant"))</f>
        <v>Irrelevant</v>
      </c>
    </row>
    <row r="468" spans="1:32" x14ac:dyDescent="0.25">
      <c r="A468" s="4" t="str">
        <f>IF(Inddata!A483="","",Inddata!A483)</f>
        <v/>
      </c>
      <c r="B468" s="4" t="str">
        <f>IF(Inddata!B483="","",Inddata!B483)</f>
        <v/>
      </c>
      <c r="C468" s="4" t="str">
        <f>IF(Inddata!C483="","",Inddata!C483)</f>
        <v/>
      </c>
      <c r="D468" s="4" t="str">
        <f>IF(Inddata!D483="","",Inddata!D483)</f>
        <v/>
      </c>
      <c r="E468" s="4" t="str">
        <f>IF(Inddata!E483="","",Inddata!E483)</f>
        <v/>
      </c>
      <c r="F468" s="4" t="str">
        <f>IF(Inddata!F483="","",Inddata!F483)</f>
        <v/>
      </c>
      <c r="G468" s="4">
        <f>IF(Inddata!G483="","",Inddata!G483)</f>
        <v>0</v>
      </c>
      <c r="H468" s="4" t="str">
        <f>IF(Inddata!H483&gt;0.5,Inddata!H483,"")</f>
        <v/>
      </c>
      <c r="I468" s="4" t="str">
        <f>IF(Inddata!I483="","",Inddata!I483)</f>
        <v/>
      </c>
      <c r="J468" s="4" t="str">
        <f>IF(AND(OR(I468="Motorvejsstrækning",I468="Frakørselsflettestrækning",I468="Tilkørselsflettestrækning"),Inddata!K483=""),2,IF(AND(OR(I468="Motorvejsstrækning",I468="Frakørselsflettestrækning",I468="Tilkørselsflettestrækning"),Inddata!K483&gt;0.5,Inddata!K483&lt;21),Inddata!K483,"Irrelevant"))</f>
        <v>Irrelevant</v>
      </c>
      <c r="K468" s="4" t="str">
        <f>IF(AND(OR(I468="Motorvejsstrækning",I468="Frakørselsflettestrækning",I468="Tilkørselsflettestrækning",I468="Frakørselsrampe",I468="Tilkørselsrampe"),Inddata!L483=""),3.5,IF(AND(OR(I468="Motorvejsstrækning",I468="Frakørselsflettestrækning",I468="Tilkørselsflettestrækning",I468="Frakørselsrampe",I468="Tilkørselsrampe"),Inddata!L483&gt;1.5,Inddata!L483&lt;11),Inddata!L483,"Irrelevant"))</f>
        <v>Irrelevant</v>
      </c>
      <c r="L468" s="4" t="str">
        <f>IF(AND(I468="Motorvejsstrækning",Inddata!M483=""),"Nej",IF(I468="Motorvejsstrækning",Inddata!M483,"Irrelevant"))</f>
        <v>Irrelevant</v>
      </c>
      <c r="M468" s="4" t="str">
        <f>IF(AND(L468="Ja",Inddata!N483&gt;0,Inddata!N483&lt;1.00000001),Inddata!N483,IF(OR(L468="Nej",L468="Ja"),0,"Irrelevant"))</f>
        <v>Irrelevant</v>
      </c>
      <c r="N468" s="4" t="str">
        <f>IF(AND(OR(I468="Motorvejsstrækning",I468="Frakørselsflettestrækning",I468="Tilkørselsflettestrækning"),Inddata!O483=""),3,IF(AND(OR(I468="Motorvejsstrækning",I468="Frakørselsflettestrækning",I468="Tilkørselsflettestrækning"),Inddata!O483&lt;11,Inddata!O483&gt;-0.00000001),Inddata!O483,"Irrelevant"))</f>
        <v>Irrelevant</v>
      </c>
      <c r="O468" s="4" t="str">
        <f>IF(AND(OR(I468="Motorvejsstrækning",I468="Frakørselsflettestrækning",I468="Tilkørselsflettestrækning",I468="Frakørselsrampe",I468="Tilkørselsrampe"),Inddata!P483=""),0.5,IF(AND(OR(I468="Motorvejsstrækning",I468="Frakørselsflettestrækning",I468="Tilkørselsflettestrækning",I468="Frakørselsrampe",I468="Tilkørselsrampe"),Inddata!P483&gt;-0.00000001,Inddata!P483&lt;11),Inddata!P483,"Irrelevant"))</f>
        <v>Irrelevant</v>
      </c>
      <c r="P468" s="4" t="str">
        <f>IF(AND(OR(I468="Motorvejsstrækning",I468="Frakørselsflettestrækning",I468="Tilkørselsflettestrækning"),Inddata!Q483=""),5,IF(AND(OR(I468="Motorvejsstrækning",I468="Frakørselsflettestrækning",I468="Tilkørselsflettestrækning"),Inddata!Q483&gt;-0.00000001,Inddata!Q483&lt;101),Inddata!Q483,"Irrelevant"))</f>
        <v>Irrelevant</v>
      </c>
      <c r="Q468" s="4" t="str">
        <f>IF(AND(OR(I468="Motorvejsstrækning",I468="Frakørselsflettestrækning",I468="Tilkørselsflettestrækning"),Inddata!R483=""),"Lige",IF(AND(OR(I468="Motorvejsstrækning",I468="Frakørselsflettestrækning",I468="Tilkørselsflettestrækning"),Inddata!R483&gt;10),Inddata!R483,"Irrelevant"))</f>
        <v>Irrelevant</v>
      </c>
      <c r="R468" s="4" t="str">
        <f>IF(Q468="Lige",0,IF(AND(OR(I468="Motorvejsstrækning",I468="Frakørselsflettestrækning",I468="Tilkørselsflettestrækning"),OR(Inddata!S483="",Inddata!S483&gt;(G468*1000))),G468*1000,IF(AND(OR(I468="Motorvejsstrækning",I468="Frakørselsflettestrækning",I468="Tilkørselsflettestrækning"),Inddata!S483&gt;0),Inddata!S483,"Irrelevant")))</f>
        <v>Irrelevant</v>
      </c>
      <c r="S468" s="4" t="str">
        <f>IF(AND(OR(I468="Motorvejsstrækning",I468="Frakørselsflettestrækning",I468="Tilkørselsflettestrækning"),Inddata!T483=""),"Lige",IF(AND(OR(I468="Motorvejsstrækning",I468="Frakørselsflettestrækning",I468="Tilkørselsflettestrækning"),Inddata!T483&gt;10),Inddata!T483,"Irrelevant"))</f>
        <v>Irrelevant</v>
      </c>
      <c r="T468" s="4" t="str">
        <f>IF(S468="Lige",0,IF(R468="Irrelevant","Irrelevant",IF(AND(OR(I468="Motorvejsstrækning",I468="Frakørselsflettestrækning",I468="Tilkørselsflettestrækning"),OR(Inddata!U483="",Inddata!U483&gt;(G468*1000-R468))),G468*1000-R468,IF(AND(OR(I468="Motorvejsstrækning",I468="Frakørselsflettestrækning",I468="Tilkørselsflettestrækning"),Inddata!U483&gt;0),Inddata!U483,"Irrelevant"))))</f>
        <v>Irrelevant</v>
      </c>
      <c r="U468" s="4" t="str">
        <f>IF(AND(OR(I468="Motorvejsstrækning",I468="Frakørselsflettestrækning",I468="Tilkørselsflettestrækning",I468="Frakørselsrampe",I468="Tilkørselsrampe"),Inddata!V483=""),"Nej",IF(OR(I468="Motorvejsstrækning",I468="Frakørselsflettestrækning",I468="Tilkørselsflettestrækning",I468="Frakørselsrampe",I468="Tilkørselsrampe"),Inddata!V483,"Irrelevant"))</f>
        <v>Irrelevant</v>
      </c>
      <c r="V468" s="4" t="str">
        <f>IF(W468="Lige",IF(AND(OR(I468="Frakørselsrampe",I468="Tilkørselsrampe"),Inddata!W483=""),"Lige ruderrampe",IF(OR(I468="Frakørselsrampe",I468="Tilkørselsrampe"),Inddata!W483,"Irrelevant")),"Irrelevant")</f>
        <v>Irrelevant</v>
      </c>
      <c r="W468" s="4" t="str">
        <f>IF(AND(OR(I468="Frakørselsrampe",I468="Tilkørselsrampe"),Inddata!X483=""),"Lige",IF(AND(OR(I468="Frakørselsrampe",I468="Tilkørselsrampe"),Inddata!X483&gt;10),Inddata!X483,"Irrelevant"))</f>
        <v>Irrelevant</v>
      </c>
      <c r="X468" s="4" t="str">
        <f>IF(AND(OR(I468="Frakørselsrampe",I468="Tilkørselsrampe"),OR(Inddata!Y483="",Inddata!Y483&gt;(G468*1000))),G468*1000,IF(AND(OR(I468="Frakørselsrampe",I468="Tilkørselsrampe"),Inddata!Y483&gt;0),Inddata!Y483,"Irrelevant"))</f>
        <v>Irrelevant</v>
      </c>
      <c r="Y468" s="4" t="str">
        <f>IF(AND(I468="Frakørselsrampe",Inddata!Z483=""),95,IF(AND(I468="Tilkørselsrampe",Inddata!Z483=""),45,IF(AND(OR(I468="Frakørselsrampe",I468="Tilkørselsrampe"),Inddata!Z483&gt;4,Inddata!Z483&lt;200),Inddata!Z483,"Irrelevant")))</f>
        <v>Irrelevant</v>
      </c>
      <c r="Z468" s="4" t="str">
        <f>IF(AND(OR(I468="Frakørselsrampe",I468="Tilkørselsrampe"),Inddata!AA483=""),"Lige",IF(AND(OR(I468="Frakørselsrampe",I468="Tilkørselsrampe"),Inddata!AA483&gt;10),Inddata!AA483,"Irrelevant"))</f>
        <v>Irrelevant</v>
      </c>
      <c r="AA468" s="4" t="str">
        <f>IF(X468="Irrelevant","Irrelevant",IF(AND(OR(I468="Frakørselsrampe",I468="Tilkørselsrampe"),OR(Inddata!AB483="",Inddata!AB483&gt;(G468*1000-X468))),G468*1000-X468,IF(AND(OR(I468="Frakørselsrampe",I468="Tilkørselsrampe"),Inddata!AB483&gt;0),Inddata!AB483,"Irrelevant")))</f>
        <v>Irrelevant</v>
      </c>
      <c r="AB468" s="4" t="str">
        <f>IF(AND(I468="Frakørselsrampe",Inddata!AC483=""),60,IF(AND(I468="Tilkørselsrampe",Inddata!AC483=""),80,IF(AND(OR(I468="Frakørselsrampe",I468="Tilkørselsrampe"),Inddata!AC483&gt;4,Inddata!AC483&lt;200),Inddata!AC483,"Irrelevant")))</f>
        <v>Irrelevant</v>
      </c>
      <c r="AC468" s="4" t="str">
        <f>IF(AND(OR(I468="Motorvejsstrækning",I468="Frakørselsflettestrækning",I468="Tilkørselsflettestrækning"),Inddata!AD483=""),"Nej",IF(OR(I468="Motorvejsstrækning",I468="Frakørselsflettestrækning",I468="Tilkørselsflettestrækning"),Inddata!AD483,"Irrelevant"))</f>
        <v>Irrelevant</v>
      </c>
      <c r="AD468" s="4" t="str">
        <f>IF(AND(OR(I468="Motorvejsstrækning",I468="Frakørselsflettestrækning",I468="Tilkørselsflettestrækning"),Inddata!AE483=""),"130 km/t",IF(OR(I468="Motorvejsstrækning",I468="Frakørselsflettestrækning",I468="Tilkørselsflettestrækning"),Inddata!AE483,"Irrelevant"))</f>
        <v>Irrelevant</v>
      </c>
      <c r="AE468" s="4" t="str">
        <f>IF(AND(I468="Tilkørselsflettestrækning",Inddata!AF483=""),"Nej",IF(I468="Tilkørselsflettestrækning",Inddata!AF483,"Irrelevant"))</f>
        <v>Irrelevant</v>
      </c>
      <c r="AF468" s="4" t="str">
        <f>IF(AND(AE468="Ja",Inddata!AG483&gt;0,Inddata!AG483&lt;1.00000001),Inddata!AG483,IF(OR(AE468="Nej",AE468="Ja"),0,"Irrelevant"))</f>
        <v>Irrelevant</v>
      </c>
    </row>
    <row r="469" spans="1:32" x14ac:dyDescent="0.25">
      <c r="A469" s="4" t="str">
        <f>IF(Inddata!A484="","",Inddata!A484)</f>
        <v/>
      </c>
      <c r="B469" s="4" t="str">
        <f>IF(Inddata!B484="","",Inddata!B484)</f>
        <v/>
      </c>
      <c r="C469" s="4" t="str">
        <f>IF(Inddata!C484="","",Inddata!C484)</f>
        <v/>
      </c>
      <c r="D469" s="4" t="str">
        <f>IF(Inddata!D484="","",Inddata!D484)</f>
        <v/>
      </c>
      <c r="E469" s="4" t="str">
        <f>IF(Inddata!E484="","",Inddata!E484)</f>
        <v/>
      </c>
      <c r="F469" s="4" t="str">
        <f>IF(Inddata!F484="","",Inddata!F484)</f>
        <v/>
      </c>
      <c r="G469" s="4">
        <f>IF(Inddata!G484="","",Inddata!G484)</f>
        <v>0</v>
      </c>
      <c r="H469" s="4" t="str">
        <f>IF(Inddata!H484&gt;0.5,Inddata!H484,"")</f>
        <v/>
      </c>
      <c r="I469" s="4" t="str">
        <f>IF(Inddata!I484="","",Inddata!I484)</f>
        <v/>
      </c>
      <c r="J469" s="4" t="str">
        <f>IF(AND(OR(I469="Motorvejsstrækning",I469="Frakørselsflettestrækning",I469="Tilkørselsflettestrækning"),Inddata!K484=""),2,IF(AND(OR(I469="Motorvejsstrækning",I469="Frakørselsflettestrækning",I469="Tilkørselsflettestrækning"),Inddata!K484&gt;0.5,Inddata!K484&lt;21),Inddata!K484,"Irrelevant"))</f>
        <v>Irrelevant</v>
      </c>
      <c r="K469" s="4" t="str">
        <f>IF(AND(OR(I469="Motorvejsstrækning",I469="Frakørselsflettestrækning",I469="Tilkørselsflettestrækning",I469="Frakørselsrampe",I469="Tilkørselsrampe"),Inddata!L484=""),3.5,IF(AND(OR(I469="Motorvejsstrækning",I469="Frakørselsflettestrækning",I469="Tilkørselsflettestrækning",I469="Frakørselsrampe",I469="Tilkørselsrampe"),Inddata!L484&gt;1.5,Inddata!L484&lt;11),Inddata!L484,"Irrelevant"))</f>
        <v>Irrelevant</v>
      </c>
      <c r="L469" s="4" t="str">
        <f>IF(AND(I469="Motorvejsstrækning",Inddata!M484=""),"Nej",IF(I469="Motorvejsstrækning",Inddata!M484,"Irrelevant"))</f>
        <v>Irrelevant</v>
      </c>
      <c r="M469" s="4" t="str">
        <f>IF(AND(L469="Ja",Inddata!N484&gt;0,Inddata!N484&lt;1.00000001),Inddata!N484,IF(OR(L469="Nej",L469="Ja"),0,"Irrelevant"))</f>
        <v>Irrelevant</v>
      </c>
      <c r="N469" s="4" t="str">
        <f>IF(AND(OR(I469="Motorvejsstrækning",I469="Frakørselsflettestrækning",I469="Tilkørselsflettestrækning"),Inddata!O484=""),3,IF(AND(OR(I469="Motorvejsstrækning",I469="Frakørselsflettestrækning",I469="Tilkørselsflettestrækning"),Inddata!O484&lt;11,Inddata!O484&gt;-0.00000001),Inddata!O484,"Irrelevant"))</f>
        <v>Irrelevant</v>
      </c>
      <c r="O469" s="4" t="str">
        <f>IF(AND(OR(I469="Motorvejsstrækning",I469="Frakørselsflettestrækning",I469="Tilkørselsflettestrækning",I469="Frakørselsrampe",I469="Tilkørselsrampe"),Inddata!P484=""),0.5,IF(AND(OR(I469="Motorvejsstrækning",I469="Frakørselsflettestrækning",I469="Tilkørselsflettestrækning",I469="Frakørselsrampe",I469="Tilkørselsrampe"),Inddata!P484&gt;-0.00000001,Inddata!P484&lt;11),Inddata!P484,"Irrelevant"))</f>
        <v>Irrelevant</v>
      </c>
      <c r="P469" s="4" t="str">
        <f>IF(AND(OR(I469="Motorvejsstrækning",I469="Frakørselsflettestrækning",I469="Tilkørselsflettestrækning"),Inddata!Q484=""),5,IF(AND(OR(I469="Motorvejsstrækning",I469="Frakørselsflettestrækning",I469="Tilkørselsflettestrækning"),Inddata!Q484&gt;-0.00000001,Inddata!Q484&lt;101),Inddata!Q484,"Irrelevant"))</f>
        <v>Irrelevant</v>
      </c>
      <c r="Q469" s="4" t="str">
        <f>IF(AND(OR(I469="Motorvejsstrækning",I469="Frakørselsflettestrækning",I469="Tilkørselsflettestrækning"),Inddata!R484=""),"Lige",IF(AND(OR(I469="Motorvejsstrækning",I469="Frakørselsflettestrækning",I469="Tilkørselsflettestrækning"),Inddata!R484&gt;10),Inddata!R484,"Irrelevant"))</f>
        <v>Irrelevant</v>
      </c>
      <c r="R469" s="4" t="str">
        <f>IF(Q469="Lige",0,IF(AND(OR(I469="Motorvejsstrækning",I469="Frakørselsflettestrækning",I469="Tilkørselsflettestrækning"),OR(Inddata!S484="",Inddata!S484&gt;(G469*1000))),G469*1000,IF(AND(OR(I469="Motorvejsstrækning",I469="Frakørselsflettestrækning",I469="Tilkørselsflettestrækning"),Inddata!S484&gt;0),Inddata!S484,"Irrelevant")))</f>
        <v>Irrelevant</v>
      </c>
      <c r="S469" s="4" t="str">
        <f>IF(AND(OR(I469="Motorvejsstrækning",I469="Frakørselsflettestrækning",I469="Tilkørselsflettestrækning"),Inddata!T484=""),"Lige",IF(AND(OR(I469="Motorvejsstrækning",I469="Frakørselsflettestrækning",I469="Tilkørselsflettestrækning"),Inddata!T484&gt;10),Inddata!T484,"Irrelevant"))</f>
        <v>Irrelevant</v>
      </c>
      <c r="T469" s="4" t="str">
        <f>IF(S469="Lige",0,IF(R469="Irrelevant","Irrelevant",IF(AND(OR(I469="Motorvejsstrækning",I469="Frakørselsflettestrækning",I469="Tilkørselsflettestrækning"),OR(Inddata!U484="",Inddata!U484&gt;(G469*1000-R469))),G469*1000-R469,IF(AND(OR(I469="Motorvejsstrækning",I469="Frakørselsflettestrækning",I469="Tilkørselsflettestrækning"),Inddata!U484&gt;0),Inddata!U484,"Irrelevant"))))</f>
        <v>Irrelevant</v>
      </c>
      <c r="U469" s="4" t="str">
        <f>IF(AND(OR(I469="Motorvejsstrækning",I469="Frakørselsflettestrækning",I469="Tilkørselsflettestrækning",I469="Frakørselsrampe",I469="Tilkørselsrampe"),Inddata!V484=""),"Nej",IF(OR(I469="Motorvejsstrækning",I469="Frakørselsflettestrækning",I469="Tilkørselsflettestrækning",I469="Frakørselsrampe",I469="Tilkørselsrampe"),Inddata!V484,"Irrelevant"))</f>
        <v>Irrelevant</v>
      </c>
      <c r="V469" s="4" t="str">
        <f>IF(W469="Lige",IF(AND(OR(I469="Frakørselsrampe",I469="Tilkørselsrampe"),Inddata!W484=""),"Lige ruderrampe",IF(OR(I469="Frakørselsrampe",I469="Tilkørselsrampe"),Inddata!W484,"Irrelevant")),"Irrelevant")</f>
        <v>Irrelevant</v>
      </c>
      <c r="W469" s="4" t="str">
        <f>IF(AND(OR(I469="Frakørselsrampe",I469="Tilkørselsrampe"),Inddata!X484=""),"Lige",IF(AND(OR(I469="Frakørselsrampe",I469="Tilkørselsrampe"),Inddata!X484&gt;10),Inddata!X484,"Irrelevant"))</f>
        <v>Irrelevant</v>
      </c>
      <c r="X469" s="4" t="str">
        <f>IF(AND(OR(I469="Frakørselsrampe",I469="Tilkørselsrampe"),OR(Inddata!Y484="",Inddata!Y484&gt;(G469*1000))),G469*1000,IF(AND(OR(I469="Frakørselsrampe",I469="Tilkørselsrampe"),Inddata!Y484&gt;0),Inddata!Y484,"Irrelevant"))</f>
        <v>Irrelevant</v>
      </c>
      <c r="Y469" s="4" t="str">
        <f>IF(AND(I469="Frakørselsrampe",Inddata!Z484=""),95,IF(AND(I469="Tilkørselsrampe",Inddata!Z484=""),45,IF(AND(OR(I469="Frakørselsrampe",I469="Tilkørselsrampe"),Inddata!Z484&gt;4,Inddata!Z484&lt;200),Inddata!Z484,"Irrelevant")))</f>
        <v>Irrelevant</v>
      </c>
      <c r="Z469" s="4" t="str">
        <f>IF(AND(OR(I469="Frakørselsrampe",I469="Tilkørselsrampe"),Inddata!AA484=""),"Lige",IF(AND(OR(I469="Frakørselsrampe",I469="Tilkørselsrampe"),Inddata!AA484&gt;10),Inddata!AA484,"Irrelevant"))</f>
        <v>Irrelevant</v>
      </c>
      <c r="AA469" s="4" t="str">
        <f>IF(X469="Irrelevant","Irrelevant",IF(AND(OR(I469="Frakørselsrampe",I469="Tilkørselsrampe"),OR(Inddata!AB484="",Inddata!AB484&gt;(G469*1000-X469))),G469*1000-X469,IF(AND(OR(I469="Frakørselsrampe",I469="Tilkørselsrampe"),Inddata!AB484&gt;0),Inddata!AB484,"Irrelevant")))</f>
        <v>Irrelevant</v>
      </c>
      <c r="AB469" s="4" t="str">
        <f>IF(AND(I469="Frakørselsrampe",Inddata!AC484=""),60,IF(AND(I469="Tilkørselsrampe",Inddata!AC484=""),80,IF(AND(OR(I469="Frakørselsrampe",I469="Tilkørselsrampe"),Inddata!AC484&gt;4,Inddata!AC484&lt;200),Inddata!AC484,"Irrelevant")))</f>
        <v>Irrelevant</v>
      </c>
      <c r="AC469" s="4" t="str">
        <f>IF(AND(OR(I469="Motorvejsstrækning",I469="Frakørselsflettestrækning",I469="Tilkørselsflettestrækning"),Inddata!AD484=""),"Nej",IF(OR(I469="Motorvejsstrækning",I469="Frakørselsflettestrækning",I469="Tilkørselsflettestrækning"),Inddata!AD484,"Irrelevant"))</f>
        <v>Irrelevant</v>
      </c>
      <c r="AD469" s="4" t="str">
        <f>IF(AND(OR(I469="Motorvejsstrækning",I469="Frakørselsflettestrækning",I469="Tilkørselsflettestrækning"),Inddata!AE484=""),"130 km/t",IF(OR(I469="Motorvejsstrækning",I469="Frakørselsflettestrækning",I469="Tilkørselsflettestrækning"),Inddata!AE484,"Irrelevant"))</f>
        <v>Irrelevant</v>
      </c>
      <c r="AE469" s="4" t="str">
        <f>IF(AND(I469="Tilkørselsflettestrækning",Inddata!AF484=""),"Nej",IF(I469="Tilkørselsflettestrækning",Inddata!AF484,"Irrelevant"))</f>
        <v>Irrelevant</v>
      </c>
      <c r="AF469" s="4" t="str">
        <f>IF(AND(AE469="Ja",Inddata!AG484&gt;0,Inddata!AG484&lt;1.00000001),Inddata!AG484,IF(OR(AE469="Nej",AE469="Ja"),0,"Irrelevant"))</f>
        <v>Irrelevant</v>
      </c>
    </row>
    <row r="470" spans="1:32" x14ac:dyDescent="0.25">
      <c r="A470" s="4" t="str">
        <f>IF(Inddata!A485="","",Inddata!A485)</f>
        <v/>
      </c>
      <c r="B470" s="4" t="str">
        <f>IF(Inddata!B485="","",Inddata!B485)</f>
        <v/>
      </c>
      <c r="C470" s="4" t="str">
        <f>IF(Inddata!C485="","",Inddata!C485)</f>
        <v/>
      </c>
      <c r="D470" s="4" t="str">
        <f>IF(Inddata!D485="","",Inddata!D485)</f>
        <v/>
      </c>
      <c r="E470" s="4" t="str">
        <f>IF(Inddata!E485="","",Inddata!E485)</f>
        <v/>
      </c>
      <c r="F470" s="4" t="str">
        <f>IF(Inddata!F485="","",Inddata!F485)</f>
        <v/>
      </c>
      <c r="G470" s="4">
        <f>IF(Inddata!G485="","",Inddata!G485)</f>
        <v>0</v>
      </c>
      <c r="H470" s="4" t="str">
        <f>IF(Inddata!H485&gt;0.5,Inddata!H485,"")</f>
        <v/>
      </c>
      <c r="I470" s="4" t="str">
        <f>IF(Inddata!I485="","",Inddata!I485)</f>
        <v/>
      </c>
      <c r="J470" s="4" t="str">
        <f>IF(AND(OR(I470="Motorvejsstrækning",I470="Frakørselsflettestrækning",I470="Tilkørselsflettestrækning"),Inddata!K485=""),2,IF(AND(OR(I470="Motorvejsstrækning",I470="Frakørselsflettestrækning",I470="Tilkørselsflettestrækning"),Inddata!K485&gt;0.5,Inddata!K485&lt;21),Inddata!K485,"Irrelevant"))</f>
        <v>Irrelevant</v>
      </c>
      <c r="K470" s="4" t="str">
        <f>IF(AND(OR(I470="Motorvejsstrækning",I470="Frakørselsflettestrækning",I470="Tilkørselsflettestrækning",I470="Frakørselsrampe",I470="Tilkørselsrampe"),Inddata!L485=""),3.5,IF(AND(OR(I470="Motorvejsstrækning",I470="Frakørselsflettestrækning",I470="Tilkørselsflettestrækning",I470="Frakørselsrampe",I470="Tilkørselsrampe"),Inddata!L485&gt;1.5,Inddata!L485&lt;11),Inddata!L485,"Irrelevant"))</f>
        <v>Irrelevant</v>
      </c>
      <c r="L470" s="4" t="str">
        <f>IF(AND(I470="Motorvejsstrækning",Inddata!M485=""),"Nej",IF(I470="Motorvejsstrækning",Inddata!M485,"Irrelevant"))</f>
        <v>Irrelevant</v>
      </c>
      <c r="M470" s="4" t="str">
        <f>IF(AND(L470="Ja",Inddata!N485&gt;0,Inddata!N485&lt;1.00000001),Inddata!N485,IF(OR(L470="Nej",L470="Ja"),0,"Irrelevant"))</f>
        <v>Irrelevant</v>
      </c>
      <c r="N470" s="4" t="str">
        <f>IF(AND(OR(I470="Motorvejsstrækning",I470="Frakørselsflettestrækning",I470="Tilkørselsflettestrækning"),Inddata!O485=""),3,IF(AND(OR(I470="Motorvejsstrækning",I470="Frakørselsflettestrækning",I470="Tilkørselsflettestrækning"),Inddata!O485&lt;11,Inddata!O485&gt;-0.00000001),Inddata!O485,"Irrelevant"))</f>
        <v>Irrelevant</v>
      </c>
      <c r="O470" s="4" t="str">
        <f>IF(AND(OR(I470="Motorvejsstrækning",I470="Frakørselsflettestrækning",I470="Tilkørselsflettestrækning",I470="Frakørselsrampe",I470="Tilkørselsrampe"),Inddata!P485=""),0.5,IF(AND(OR(I470="Motorvejsstrækning",I470="Frakørselsflettestrækning",I470="Tilkørselsflettestrækning",I470="Frakørselsrampe",I470="Tilkørselsrampe"),Inddata!P485&gt;-0.00000001,Inddata!P485&lt;11),Inddata!P485,"Irrelevant"))</f>
        <v>Irrelevant</v>
      </c>
      <c r="P470" s="4" t="str">
        <f>IF(AND(OR(I470="Motorvejsstrækning",I470="Frakørselsflettestrækning",I470="Tilkørselsflettestrækning"),Inddata!Q485=""),5,IF(AND(OR(I470="Motorvejsstrækning",I470="Frakørselsflettestrækning",I470="Tilkørselsflettestrækning"),Inddata!Q485&gt;-0.00000001,Inddata!Q485&lt;101),Inddata!Q485,"Irrelevant"))</f>
        <v>Irrelevant</v>
      </c>
      <c r="Q470" s="4" t="str">
        <f>IF(AND(OR(I470="Motorvejsstrækning",I470="Frakørselsflettestrækning",I470="Tilkørselsflettestrækning"),Inddata!R485=""),"Lige",IF(AND(OR(I470="Motorvejsstrækning",I470="Frakørselsflettestrækning",I470="Tilkørselsflettestrækning"),Inddata!R485&gt;10),Inddata!R485,"Irrelevant"))</f>
        <v>Irrelevant</v>
      </c>
      <c r="R470" s="4" t="str">
        <f>IF(Q470="Lige",0,IF(AND(OR(I470="Motorvejsstrækning",I470="Frakørselsflettestrækning",I470="Tilkørselsflettestrækning"),OR(Inddata!S485="",Inddata!S485&gt;(G470*1000))),G470*1000,IF(AND(OR(I470="Motorvejsstrækning",I470="Frakørselsflettestrækning",I470="Tilkørselsflettestrækning"),Inddata!S485&gt;0),Inddata!S485,"Irrelevant")))</f>
        <v>Irrelevant</v>
      </c>
      <c r="S470" s="4" t="str">
        <f>IF(AND(OR(I470="Motorvejsstrækning",I470="Frakørselsflettestrækning",I470="Tilkørselsflettestrækning"),Inddata!T485=""),"Lige",IF(AND(OR(I470="Motorvejsstrækning",I470="Frakørselsflettestrækning",I470="Tilkørselsflettestrækning"),Inddata!T485&gt;10),Inddata!T485,"Irrelevant"))</f>
        <v>Irrelevant</v>
      </c>
      <c r="T470" s="4" t="str">
        <f>IF(S470="Lige",0,IF(R470="Irrelevant","Irrelevant",IF(AND(OR(I470="Motorvejsstrækning",I470="Frakørselsflettestrækning",I470="Tilkørselsflettestrækning"),OR(Inddata!U485="",Inddata!U485&gt;(G470*1000-R470))),G470*1000-R470,IF(AND(OR(I470="Motorvejsstrækning",I470="Frakørselsflettestrækning",I470="Tilkørselsflettestrækning"),Inddata!U485&gt;0),Inddata!U485,"Irrelevant"))))</f>
        <v>Irrelevant</v>
      </c>
      <c r="U470" s="4" t="str">
        <f>IF(AND(OR(I470="Motorvejsstrækning",I470="Frakørselsflettestrækning",I470="Tilkørselsflettestrækning",I470="Frakørselsrampe",I470="Tilkørselsrampe"),Inddata!V485=""),"Nej",IF(OR(I470="Motorvejsstrækning",I470="Frakørselsflettestrækning",I470="Tilkørselsflettestrækning",I470="Frakørselsrampe",I470="Tilkørselsrampe"),Inddata!V485,"Irrelevant"))</f>
        <v>Irrelevant</v>
      </c>
      <c r="V470" s="4" t="str">
        <f>IF(W470="Lige",IF(AND(OR(I470="Frakørselsrampe",I470="Tilkørselsrampe"),Inddata!W485=""),"Lige ruderrampe",IF(OR(I470="Frakørselsrampe",I470="Tilkørselsrampe"),Inddata!W485,"Irrelevant")),"Irrelevant")</f>
        <v>Irrelevant</v>
      </c>
      <c r="W470" s="4" t="str">
        <f>IF(AND(OR(I470="Frakørselsrampe",I470="Tilkørselsrampe"),Inddata!X485=""),"Lige",IF(AND(OR(I470="Frakørselsrampe",I470="Tilkørselsrampe"),Inddata!X485&gt;10),Inddata!X485,"Irrelevant"))</f>
        <v>Irrelevant</v>
      </c>
      <c r="X470" s="4" t="str">
        <f>IF(AND(OR(I470="Frakørselsrampe",I470="Tilkørselsrampe"),OR(Inddata!Y485="",Inddata!Y485&gt;(G470*1000))),G470*1000,IF(AND(OR(I470="Frakørselsrampe",I470="Tilkørselsrampe"),Inddata!Y485&gt;0),Inddata!Y485,"Irrelevant"))</f>
        <v>Irrelevant</v>
      </c>
      <c r="Y470" s="4" t="str">
        <f>IF(AND(I470="Frakørselsrampe",Inddata!Z485=""),95,IF(AND(I470="Tilkørselsrampe",Inddata!Z485=""),45,IF(AND(OR(I470="Frakørselsrampe",I470="Tilkørselsrampe"),Inddata!Z485&gt;4,Inddata!Z485&lt;200),Inddata!Z485,"Irrelevant")))</f>
        <v>Irrelevant</v>
      </c>
      <c r="Z470" s="4" t="str">
        <f>IF(AND(OR(I470="Frakørselsrampe",I470="Tilkørselsrampe"),Inddata!AA485=""),"Lige",IF(AND(OR(I470="Frakørselsrampe",I470="Tilkørselsrampe"),Inddata!AA485&gt;10),Inddata!AA485,"Irrelevant"))</f>
        <v>Irrelevant</v>
      </c>
      <c r="AA470" s="4" t="str">
        <f>IF(X470="Irrelevant","Irrelevant",IF(AND(OR(I470="Frakørselsrampe",I470="Tilkørselsrampe"),OR(Inddata!AB485="",Inddata!AB485&gt;(G470*1000-X470))),G470*1000-X470,IF(AND(OR(I470="Frakørselsrampe",I470="Tilkørselsrampe"),Inddata!AB485&gt;0),Inddata!AB485,"Irrelevant")))</f>
        <v>Irrelevant</v>
      </c>
      <c r="AB470" s="4" t="str">
        <f>IF(AND(I470="Frakørselsrampe",Inddata!AC485=""),60,IF(AND(I470="Tilkørselsrampe",Inddata!AC485=""),80,IF(AND(OR(I470="Frakørselsrampe",I470="Tilkørselsrampe"),Inddata!AC485&gt;4,Inddata!AC485&lt;200),Inddata!AC485,"Irrelevant")))</f>
        <v>Irrelevant</v>
      </c>
      <c r="AC470" s="4" t="str">
        <f>IF(AND(OR(I470="Motorvejsstrækning",I470="Frakørselsflettestrækning",I470="Tilkørselsflettestrækning"),Inddata!AD485=""),"Nej",IF(OR(I470="Motorvejsstrækning",I470="Frakørselsflettestrækning",I470="Tilkørselsflettestrækning"),Inddata!AD485,"Irrelevant"))</f>
        <v>Irrelevant</v>
      </c>
      <c r="AD470" s="4" t="str">
        <f>IF(AND(OR(I470="Motorvejsstrækning",I470="Frakørselsflettestrækning",I470="Tilkørselsflettestrækning"),Inddata!AE485=""),"130 km/t",IF(OR(I470="Motorvejsstrækning",I470="Frakørselsflettestrækning",I470="Tilkørselsflettestrækning"),Inddata!AE485,"Irrelevant"))</f>
        <v>Irrelevant</v>
      </c>
      <c r="AE470" s="4" t="str">
        <f>IF(AND(I470="Tilkørselsflettestrækning",Inddata!AF485=""),"Nej",IF(I470="Tilkørselsflettestrækning",Inddata!AF485,"Irrelevant"))</f>
        <v>Irrelevant</v>
      </c>
      <c r="AF470" s="4" t="str">
        <f>IF(AND(AE470="Ja",Inddata!AG485&gt;0,Inddata!AG485&lt;1.00000001),Inddata!AG485,IF(OR(AE470="Nej",AE470="Ja"),0,"Irrelevant"))</f>
        <v>Irrelevant</v>
      </c>
    </row>
    <row r="471" spans="1:32" x14ac:dyDescent="0.25">
      <c r="A471" s="4" t="str">
        <f>IF(Inddata!A486="","",Inddata!A486)</f>
        <v/>
      </c>
      <c r="B471" s="4" t="str">
        <f>IF(Inddata!B486="","",Inddata!B486)</f>
        <v/>
      </c>
      <c r="C471" s="4" t="str">
        <f>IF(Inddata!C486="","",Inddata!C486)</f>
        <v/>
      </c>
      <c r="D471" s="4" t="str">
        <f>IF(Inddata!D486="","",Inddata!D486)</f>
        <v/>
      </c>
      <c r="E471" s="4" t="str">
        <f>IF(Inddata!E486="","",Inddata!E486)</f>
        <v/>
      </c>
      <c r="F471" s="4" t="str">
        <f>IF(Inddata!F486="","",Inddata!F486)</f>
        <v/>
      </c>
      <c r="G471" s="4">
        <f>IF(Inddata!G486="","",Inddata!G486)</f>
        <v>0</v>
      </c>
      <c r="H471" s="4" t="str">
        <f>IF(Inddata!H486&gt;0.5,Inddata!H486,"")</f>
        <v/>
      </c>
      <c r="I471" s="4" t="str">
        <f>IF(Inddata!I486="","",Inddata!I486)</f>
        <v/>
      </c>
      <c r="J471" s="4" t="str">
        <f>IF(AND(OR(I471="Motorvejsstrækning",I471="Frakørselsflettestrækning",I471="Tilkørselsflettestrækning"),Inddata!K486=""),2,IF(AND(OR(I471="Motorvejsstrækning",I471="Frakørselsflettestrækning",I471="Tilkørselsflettestrækning"),Inddata!K486&gt;0.5,Inddata!K486&lt;21),Inddata!K486,"Irrelevant"))</f>
        <v>Irrelevant</v>
      </c>
      <c r="K471" s="4" t="str">
        <f>IF(AND(OR(I471="Motorvejsstrækning",I471="Frakørselsflettestrækning",I471="Tilkørselsflettestrækning",I471="Frakørselsrampe",I471="Tilkørselsrampe"),Inddata!L486=""),3.5,IF(AND(OR(I471="Motorvejsstrækning",I471="Frakørselsflettestrækning",I471="Tilkørselsflettestrækning",I471="Frakørselsrampe",I471="Tilkørselsrampe"),Inddata!L486&gt;1.5,Inddata!L486&lt;11),Inddata!L486,"Irrelevant"))</f>
        <v>Irrelevant</v>
      </c>
      <c r="L471" s="4" t="str">
        <f>IF(AND(I471="Motorvejsstrækning",Inddata!M486=""),"Nej",IF(I471="Motorvejsstrækning",Inddata!M486,"Irrelevant"))</f>
        <v>Irrelevant</v>
      </c>
      <c r="M471" s="4" t="str">
        <f>IF(AND(L471="Ja",Inddata!N486&gt;0,Inddata!N486&lt;1.00000001),Inddata!N486,IF(OR(L471="Nej",L471="Ja"),0,"Irrelevant"))</f>
        <v>Irrelevant</v>
      </c>
      <c r="N471" s="4" t="str">
        <f>IF(AND(OR(I471="Motorvejsstrækning",I471="Frakørselsflettestrækning",I471="Tilkørselsflettestrækning"),Inddata!O486=""),3,IF(AND(OR(I471="Motorvejsstrækning",I471="Frakørselsflettestrækning",I471="Tilkørselsflettestrækning"),Inddata!O486&lt;11,Inddata!O486&gt;-0.00000001),Inddata!O486,"Irrelevant"))</f>
        <v>Irrelevant</v>
      </c>
      <c r="O471" s="4" t="str">
        <f>IF(AND(OR(I471="Motorvejsstrækning",I471="Frakørselsflettestrækning",I471="Tilkørselsflettestrækning",I471="Frakørselsrampe",I471="Tilkørselsrampe"),Inddata!P486=""),0.5,IF(AND(OR(I471="Motorvejsstrækning",I471="Frakørselsflettestrækning",I471="Tilkørselsflettestrækning",I471="Frakørselsrampe",I471="Tilkørselsrampe"),Inddata!P486&gt;-0.00000001,Inddata!P486&lt;11),Inddata!P486,"Irrelevant"))</f>
        <v>Irrelevant</v>
      </c>
      <c r="P471" s="4" t="str">
        <f>IF(AND(OR(I471="Motorvejsstrækning",I471="Frakørselsflettestrækning",I471="Tilkørselsflettestrækning"),Inddata!Q486=""),5,IF(AND(OR(I471="Motorvejsstrækning",I471="Frakørselsflettestrækning",I471="Tilkørselsflettestrækning"),Inddata!Q486&gt;-0.00000001,Inddata!Q486&lt;101),Inddata!Q486,"Irrelevant"))</f>
        <v>Irrelevant</v>
      </c>
      <c r="Q471" s="4" t="str">
        <f>IF(AND(OR(I471="Motorvejsstrækning",I471="Frakørselsflettestrækning",I471="Tilkørselsflettestrækning"),Inddata!R486=""),"Lige",IF(AND(OR(I471="Motorvejsstrækning",I471="Frakørselsflettestrækning",I471="Tilkørselsflettestrækning"),Inddata!R486&gt;10),Inddata!R486,"Irrelevant"))</f>
        <v>Irrelevant</v>
      </c>
      <c r="R471" s="4" t="str">
        <f>IF(Q471="Lige",0,IF(AND(OR(I471="Motorvejsstrækning",I471="Frakørselsflettestrækning",I471="Tilkørselsflettestrækning"),OR(Inddata!S486="",Inddata!S486&gt;(G471*1000))),G471*1000,IF(AND(OR(I471="Motorvejsstrækning",I471="Frakørselsflettestrækning",I471="Tilkørselsflettestrækning"),Inddata!S486&gt;0),Inddata!S486,"Irrelevant")))</f>
        <v>Irrelevant</v>
      </c>
      <c r="S471" s="4" t="str">
        <f>IF(AND(OR(I471="Motorvejsstrækning",I471="Frakørselsflettestrækning",I471="Tilkørselsflettestrækning"),Inddata!T486=""),"Lige",IF(AND(OR(I471="Motorvejsstrækning",I471="Frakørselsflettestrækning",I471="Tilkørselsflettestrækning"),Inddata!T486&gt;10),Inddata!T486,"Irrelevant"))</f>
        <v>Irrelevant</v>
      </c>
      <c r="T471" s="4" t="str">
        <f>IF(S471="Lige",0,IF(R471="Irrelevant","Irrelevant",IF(AND(OR(I471="Motorvejsstrækning",I471="Frakørselsflettestrækning",I471="Tilkørselsflettestrækning"),OR(Inddata!U486="",Inddata!U486&gt;(G471*1000-R471))),G471*1000-R471,IF(AND(OR(I471="Motorvejsstrækning",I471="Frakørselsflettestrækning",I471="Tilkørselsflettestrækning"),Inddata!U486&gt;0),Inddata!U486,"Irrelevant"))))</f>
        <v>Irrelevant</v>
      </c>
      <c r="U471" s="4" t="str">
        <f>IF(AND(OR(I471="Motorvejsstrækning",I471="Frakørselsflettestrækning",I471="Tilkørselsflettestrækning",I471="Frakørselsrampe",I471="Tilkørselsrampe"),Inddata!V486=""),"Nej",IF(OR(I471="Motorvejsstrækning",I471="Frakørselsflettestrækning",I471="Tilkørselsflettestrækning",I471="Frakørselsrampe",I471="Tilkørselsrampe"),Inddata!V486,"Irrelevant"))</f>
        <v>Irrelevant</v>
      </c>
      <c r="V471" s="4" t="str">
        <f>IF(W471="Lige",IF(AND(OR(I471="Frakørselsrampe",I471="Tilkørselsrampe"),Inddata!W486=""),"Lige ruderrampe",IF(OR(I471="Frakørselsrampe",I471="Tilkørselsrampe"),Inddata!W486,"Irrelevant")),"Irrelevant")</f>
        <v>Irrelevant</v>
      </c>
      <c r="W471" s="4" t="str">
        <f>IF(AND(OR(I471="Frakørselsrampe",I471="Tilkørselsrampe"),Inddata!X486=""),"Lige",IF(AND(OR(I471="Frakørselsrampe",I471="Tilkørselsrampe"),Inddata!X486&gt;10),Inddata!X486,"Irrelevant"))</f>
        <v>Irrelevant</v>
      </c>
      <c r="X471" s="4" t="str">
        <f>IF(AND(OR(I471="Frakørselsrampe",I471="Tilkørselsrampe"),OR(Inddata!Y486="",Inddata!Y486&gt;(G471*1000))),G471*1000,IF(AND(OR(I471="Frakørselsrampe",I471="Tilkørselsrampe"),Inddata!Y486&gt;0),Inddata!Y486,"Irrelevant"))</f>
        <v>Irrelevant</v>
      </c>
      <c r="Y471" s="4" t="str">
        <f>IF(AND(I471="Frakørselsrampe",Inddata!Z486=""),95,IF(AND(I471="Tilkørselsrampe",Inddata!Z486=""),45,IF(AND(OR(I471="Frakørselsrampe",I471="Tilkørselsrampe"),Inddata!Z486&gt;4,Inddata!Z486&lt;200),Inddata!Z486,"Irrelevant")))</f>
        <v>Irrelevant</v>
      </c>
      <c r="Z471" s="4" t="str">
        <f>IF(AND(OR(I471="Frakørselsrampe",I471="Tilkørselsrampe"),Inddata!AA486=""),"Lige",IF(AND(OR(I471="Frakørselsrampe",I471="Tilkørselsrampe"),Inddata!AA486&gt;10),Inddata!AA486,"Irrelevant"))</f>
        <v>Irrelevant</v>
      </c>
      <c r="AA471" s="4" t="str">
        <f>IF(X471="Irrelevant","Irrelevant",IF(AND(OR(I471="Frakørselsrampe",I471="Tilkørselsrampe"),OR(Inddata!AB486="",Inddata!AB486&gt;(G471*1000-X471))),G471*1000-X471,IF(AND(OR(I471="Frakørselsrampe",I471="Tilkørselsrampe"),Inddata!AB486&gt;0),Inddata!AB486,"Irrelevant")))</f>
        <v>Irrelevant</v>
      </c>
      <c r="AB471" s="4" t="str">
        <f>IF(AND(I471="Frakørselsrampe",Inddata!AC486=""),60,IF(AND(I471="Tilkørselsrampe",Inddata!AC486=""),80,IF(AND(OR(I471="Frakørselsrampe",I471="Tilkørselsrampe"),Inddata!AC486&gt;4,Inddata!AC486&lt;200),Inddata!AC486,"Irrelevant")))</f>
        <v>Irrelevant</v>
      </c>
      <c r="AC471" s="4" t="str">
        <f>IF(AND(OR(I471="Motorvejsstrækning",I471="Frakørselsflettestrækning",I471="Tilkørselsflettestrækning"),Inddata!AD486=""),"Nej",IF(OR(I471="Motorvejsstrækning",I471="Frakørselsflettestrækning",I471="Tilkørselsflettestrækning"),Inddata!AD486,"Irrelevant"))</f>
        <v>Irrelevant</v>
      </c>
      <c r="AD471" s="4" t="str">
        <f>IF(AND(OR(I471="Motorvejsstrækning",I471="Frakørselsflettestrækning",I471="Tilkørselsflettestrækning"),Inddata!AE486=""),"130 km/t",IF(OR(I471="Motorvejsstrækning",I471="Frakørselsflettestrækning",I471="Tilkørselsflettestrækning"),Inddata!AE486,"Irrelevant"))</f>
        <v>Irrelevant</v>
      </c>
      <c r="AE471" s="4" t="str">
        <f>IF(AND(I471="Tilkørselsflettestrækning",Inddata!AF486=""),"Nej",IF(I471="Tilkørselsflettestrækning",Inddata!AF486,"Irrelevant"))</f>
        <v>Irrelevant</v>
      </c>
      <c r="AF471" s="4" t="str">
        <f>IF(AND(AE471="Ja",Inddata!AG486&gt;0,Inddata!AG486&lt;1.00000001),Inddata!AG486,IF(OR(AE471="Nej",AE471="Ja"),0,"Irrelevant"))</f>
        <v>Irrelevant</v>
      </c>
    </row>
    <row r="472" spans="1:32" x14ac:dyDescent="0.25">
      <c r="A472" s="4" t="str">
        <f>IF(Inddata!A487="","",Inddata!A487)</f>
        <v/>
      </c>
      <c r="B472" s="4" t="str">
        <f>IF(Inddata!B487="","",Inddata!B487)</f>
        <v/>
      </c>
      <c r="C472" s="4" t="str">
        <f>IF(Inddata!C487="","",Inddata!C487)</f>
        <v/>
      </c>
      <c r="D472" s="4" t="str">
        <f>IF(Inddata!D487="","",Inddata!D487)</f>
        <v/>
      </c>
      <c r="E472" s="4" t="str">
        <f>IF(Inddata!E487="","",Inddata!E487)</f>
        <v/>
      </c>
      <c r="F472" s="4" t="str">
        <f>IF(Inddata!F487="","",Inddata!F487)</f>
        <v/>
      </c>
      <c r="G472" s="4">
        <f>IF(Inddata!G487="","",Inddata!G487)</f>
        <v>0</v>
      </c>
      <c r="H472" s="4" t="str">
        <f>IF(Inddata!H487&gt;0.5,Inddata!H487,"")</f>
        <v/>
      </c>
      <c r="I472" s="4" t="str">
        <f>IF(Inddata!I487="","",Inddata!I487)</f>
        <v/>
      </c>
      <c r="J472" s="4" t="str">
        <f>IF(AND(OR(I472="Motorvejsstrækning",I472="Frakørselsflettestrækning",I472="Tilkørselsflettestrækning"),Inddata!K487=""),2,IF(AND(OR(I472="Motorvejsstrækning",I472="Frakørselsflettestrækning",I472="Tilkørselsflettestrækning"),Inddata!K487&gt;0.5,Inddata!K487&lt;21),Inddata!K487,"Irrelevant"))</f>
        <v>Irrelevant</v>
      </c>
      <c r="K472" s="4" t="str">
        <f>IF(AND(OR(I472="Motorvejsstrækning",I472="Frakørselsflettestrækning",I472="Tilkørselsflettestrækning",I472="Frakørselsrampe",I472="Tilkørselsrampe"),Inddata!L487=""),3.5,IF(AND(OR(I472="Motorvejsstrækning",I472="Frakørselsflettestrækning",I472="Tilkørselsflettestrækning",I472="Frakørselsrampe",I472="Tilkørselsrampe"),Inddata!L487&gt;1.5,Inddata!L487&lt;11),Inddata!L487,"Irrelevant"))</f>
        <v>Irrelevant</v>
      </c>
      <c r="L472" s="4" t="str">
        <f>IF(AND(I472="Motorvejsstrækning",Inddata!M487=""),"Nej",IF(I472="Motorvejsstrækning",Inddata!M487,"Irrelevant"))</f>
        <v>Irrelevant</v>
      </c>
      <c r="M472" s="4" t="str">
        <f>IF(AND(L472="Ja",Inddata!N487&gt;0,Inddata!N487&lt;1.00000001),Inddata!N487,IF(OR(L472="Nej",L472="Ja"),0,"Irrelevant"))</f>
        <v>Irrelevant</v>
      </c>
      <c r="N472" s="4" t="str">
        <f>IF(AND(OR(I472="Motorvejsstrækning",I472="Frakørselsflettestrækning",I472="Tilkørselsflettestrækning"),Inddata!O487=""),3,IF(AND(OR(I472="Motorvejsstrækning",I472="Frakørselsflettestrækning",I472="Tilkørselsflettestrækning"),Inddata!O487&lt;11,Inddata!O487&gt;-0.00000001),Inddata!O487,"Irrelevant"))</f>
        <v>Irrelevant</v>
      </c>
      <c r="O472" s="4" t="str">
        <f>IF(AND(OR(I472="Motorvejsstrækning",I472="Frakørselsflettestrækning",I472="Tilkørselsflettestrækning",I472="Frakørselsrampe",I472="Tilkørselsrampe"),Inddata!P487=""),0.5,IF(AND(OR(I472="Motorvejsstrækning",I472="Frakørselsflettestrækning",I472="Tilkørselsflettestrækning",I472="Frakørselsrampe",I472="Tilkørselsrampe"),Inddata!P487&gt;-0.00000001,Inddata!P487&lt;11),Inddata!P487,"Irrelevant"))</f>
        <v>Irrelevant</v>
      </c>
      <c r="P472" s="4" t="str">
        <f>IF(AND(OR(I472="Motorvejsstrækning",I472="Frakørselsflettestrækning",I472="Tilkørselsflettestrækning"),Inddata!Q487=""),5,IF(AND(OR(I472="Motorvejsstrækning",I472="Frakørselsflettestrækning",I472="Tilkørselsflettestrækning"),Inddata!Q487&gt;-0.00000001,Inddata!Q487&lt;101),Inddata!Q487,"Irrelevant"))</f>
        <v>Irrelevant</v>
      </c>
      <c r="Q472" s="4" t="str">
        <f>IF(AND(OR(I472="Motorvejsstrækning",I472="Frakørselsflettestrækning",I472="Tilkørselsflettestrækning"),Inddata!R487=""),"Lige",IF(AND(OR(I472="Motorvejsstrækning",I472="Frakørselsflettestrækning",I472="Tilkørselsflettestrækning"),Inddata!R487&gt;10),Inddata!R487,"Irrelevant"))</f>
        <v>Irrelevant</v>
      </c>
      <c r="R472" s="4" t="str">
        <f>IF(Q472="Lige",0,IF(AND(OR(I472="Motorvejsstrækning",I472="Frakørselsflettestrækning",I472="Tilkørselsflettestrækning"),OR(Inddata!S487="",Inddata!S487&gt;(G472*1000))),G472*1000,IF(AND(OR(I472="Motorvejsstrækning",I472="Frakørselsflettestrækning",I472="Tilkørselsflettestrækning"),Inddata!S487&gt;0),Inddata!S487,"Irrelevant")))</f>
        <v>Irrelevant</v>
      </c>
      <c r="S472" s="4" t="str">
        <f>IF(AND(OR(I472="Motorvejsstrækning",I472="Frakørselsflettestrækning",I472="Tilkørselsflettestrækning"),Inddata!T487=""),"Lige",IF(AND(OR(I472="Motorvejsstrækning",I472="Frakørselsflettestrækning",I472="Tilkørselsflettestrækning"),Inddata!T487&gt;10),Inddata!T487,"Irrelevant"))</f>
        <v>Irrelevant</v>
      </c>
      <c r="T472" s="4" t="str">
        <f>IF(S472="Lige",0,IF(R472="Irrelevant","Irrelevant",IF(AND(OR(I472="Motorvejsstrækning",I472="Frakørselsflettestrækning",I472="Tilkørselsflettestrækning"),OR(Inddata!U487="",Inddata!U487&gt;(G472*1000-R472))),G472*1000-R472,IF(AND(OR(I472="Motorvejsstrækning",I472="Frakørselsflettestrækning",I472="Tilkørselsflettestrækning"),Inddata!U487&gt;0),Inddata!U487,"Irrelevant"))))</f>
        <v>Irrelevant</v>
      </c>
      <c r="U472" s="4" t="str">
        <f>IF(AND(OR(I472="Motorvejsstrækning",I472="Frakørselsflettestrækning",I472="Tilkørselsflettestrækning",I472="Frakørselsrampe",I472="Tilkørselsrampe"),Inddata!V487=""),"Nej",IF(OR(I472="Motorvejsstrækning",I472="Frakørselsflettestrækning",I472="Tilkørselsflettestrækning",I472="Frakørselsrampe",I472="Tilkørselsrampe"),Inddata!V487,"Irrelevant"))</f>
        <v>Irrelevant</v>
      </c>
      <c r="V472" s="4" t="str">
        <f>IF(W472="Lige",IF(AND(OR(I472="Frakørselsrampe",I472="Tilkørselsrampe"),Inddata!W487=""),"Lige ruderrampe",IF(OR(I472="Frakørselsrampe",I472="Tilkørselsrampe"),Inddata!W487,"Irrelevant")),"Irrelevant")</f>
        <v>Irrelevant</v>
      </c>
      <c r="W472" s="4" t="str">
        <f>IF(AND(OR(I472="Frakørselsrampe",I472="Tilkørselsrampe"),Inddata!X487=""),"Lige",IF(AND(OR(I472="Frakørselsrampe",I472="Tilkørselsrampe"),Inddata!X487&gt;10),Inddata!X487,"Irrelevant"))</f>
        <v>Irrelevant</v>
      </c>
      <c r="X472" s="4" t="str">
        <f>IF(AND(OR(I472="Frakørselsrampe",I472="Tilkørselsrampe"),OR(Inddata!Y487="",Inddata!Y487&gt;(G472*1000))),G472*1000,IF(AND(OR(I472="Frakørselsrampe",I472="Tilkørselsrampe"),Inddata!Y487&gt;0),Inddata!Y487,"Irrelevant"))</f>
        <v>Irrelevant</v>
      </c>
      <c r="Y472" s="4" t="str">
        <f>IF(AND(I472="Frakørselsrampe",Inddata!Z487=""),95,IF(AND(I472="Tilkørselsrampe",Inddata!Z487=""),45,IF(AND(OR(I472="Frakørselsrampe",I472="Tilkørselsrampe"),Inddata!Z487&gt;4,Inddata!Z487&lt;200),Inddata!Z487,"Irrelevant")))</f>
        <v>Irrelevant</v>
      </c>
      <c r="Z472" s="4" t="str">
        <f>IF(AND(OR(I472="Frakørselsrampe",I472="Tilkørselsrampe"),Inddata!AA487=""),"Lige",IF(AND(OR(I472="Frakørselsrampe",I472="Tilkørselsrampe"),Inddata!AA487&gt;10),Inddata!AA487,"Irrelevant"))</f>
        <v>Irrelevant</v>
      </c>
      <c r="AA472" s="4" t="str">
        <f>IF(X472="Irrelevant","Irrelevant",IF(AND(OR(I472="Frakørselsrampe",I472="Tilkørselsrampe"),OR(Inddata!AB487="",Inddata!AB487&gt;(G472*1000-X472))),G472*1000-X472,IF(AND(OR(I472="Frakørselsrampe",I472="Tilkørselsrampe"),Inddata!AB487&gt;0),Inddata!AB487,"Irrelevant")))</f>
        <v>Irrelevant</v>
      </c>
      <c r="AB472" s="4" t="str">
        <f>IF(AND(I472="Frakørselsrampe",Inddata!AC487=""),60,IF(AND(I472="Tilkørselsrampe",Inddata!AC487=""),80,IF(AND(OR(I472="Frakørselsrampe",I472="Tilkørselsrampe"),Inddata!AC487&gt;4,Inddata!AC487&lt;200),Inddata!AC487,"Irrelevant")))</f>
        <v>Irrelevant</v>
      </c>
      <c r="AC472" s="4" t="str">
        <f>IF(AND(OR(I472="Motorvejsstrækning",I472="Frakørselsflettestrækning",I472="Tilkørselsflettestrækning"),Inddata!AD487=""),"Nej",IF(OR(I472="Motorvejsstrækning",I472="Frakørselsflettestrækning",I472="Tilkørselsflettestrækning"),Inddata!AD487,"Irrelevant"))</f>
        <v>Irrelevant</v>
      </c>
      <c r="AD472" s="4" t="str">
        <f>IF(AND(OR(I472="Motorvejsstrækning",I472="Frakørselsflettestrækning",I472="Tilkørselsflettestrækning"),Inddata!AE487=""),"130 km/t",IF(OR(I472="Motorvejsstrækning",I472="Frakørselsflettestrækning",I472="Tilkørselsflettestrækning"),Inddata!AE487,"Irrelevant"))</f>
        <v>Irrelevant</v>
      </c>
      <c r="AE472" s="4" t="str">
        <f>IF(AND(I472="Tilkørselsflettestrækning",Inddata!AF487=""),"Nej",IF(I472="Tilkørselsflettestrækning",Inddata!AF487,"Irrelevant"))</f>
        <v>Irrelevant</v>
      </c>
      <c r="AF472" s="4" t="str">
        <f>IF(AND(AE472="Ja",Inddata!AG487&gt;0,Inddata!AG487&lt;1.00000001),Inddata!AG487,IF(OR(AE472="Nej",AE472="Ja"),0,"Irrelevant"))</f>
        <v>Irrelevant</v>
      </c>
    </row>
    <row r="473" spans="1:32" x14ac:dyDescent="0.25">
      <c r="A473" s="4" t="str">
        <f>IF(Inddata!A488="","",Inddata!A488)</f>
        <v/>
      </c>
      <c r="B473" s="4" t="str">
        <f>IF(Inddata!B488="","",Inddata!B488)</f>
        <v/>
      </c>
      <c r="C473" s="4" t="str">
        <f>IF(Inddata!C488="","",Inddata!C488)</f>
        <v/>
      </c>
      <c r="D473" s="4" t="str">
        <f>IF(Inddata!D488="","",Inddata!D488)</f>
        <v/>
      </c>
      <c r="E473" s="4" t="str">
        <f>IF(Inddata!E488="","",Inddata!E488)</f>
        <v/>
      </c>
      <c r="F473" s="4" t="str">
        <f>IF(Inddata!F488="","",Inddata!F488)</f>
        <v/>
      </c>
      <c r="G473" s="4">
        <f>IF(Inddata!G488="","",Inddata!G488)</f>
        <v>0</v>
      </c>
      <c r="H473" s="4" t="str">
        <f>IF(Inddata!H488&gt;0.5,Inddata!H488,"")</f>
        <v/>
      </c>
      <c r="I473" s="4" t="str">
        <f>IF(Inddata!I488="","",Inddata!I488)</f>
        <v/>
      </c>
      <c r="J473" s="4" t="str">
        <f>IF(AND(OR(I473="Motorvejsstrækning",I473="Frakørselsflettestrækning",I473="Tilkørselsflettestrækning"),Inddata!K488=""),2,IF(AND(OR(I473="Motorvejsstrækning",I473="Frakørselsflettestrækning",I473="Tilkørselsflettestrækning"),Inddata!K488&gt;0.5,Inddata!K488&lt;21),Inddata!K488,"Irrelevant"))</f>
        <v>Irrelevant</v>
      </c>
      <c r="K473" s="4" t="str">
        <f>IF(AND(OR(I473="Motorvejsstrækning",I473="Frakørselsflettestrækning",I473="Tilkørselsflettestrækning",I473="Frakørselsrampe",I473="Tilkørselsrampe"),Inddata!L488=""),3.5,IF(AND(OR(I473="Motorvejsstrækning",I473="Frakørselsflettestrækning",I473="Tilkørselsflettestrækning",I473="Frakørselsrampe",I473="Tilkørselsrampe"),Inddata!L488&gt;1.5,Inddata!L488&lt;11),Inddata!L488,"Irrelevant"))</f>
        <v>Irrelevant</v>
      </c>
      <c r="L473" s="4" t="str">
        <f>IF(AND(I473="Motorvejsstrækning",Inddata!M488=""),"Nej",IF(I473="Motorvejsstrækning",Inddata!M488,"Irrelevant"))</f>
        <v>Irrelevant</v>
      </c>
      <c r="M473" s="4" t="str">
        <f>IF(AND(L473="Ja",Inddata!N488&gt;0,Inddata!N488&lt;1.00000001),Inddata!N488,IF(OR(L473="Nej",L473="Ja"),0,"Irrelevant"))</f>
        <v>Irrelevant</v>
      </c>
      <c r="N473" s="4" t="str">
        <f>IF(AND(OR(I473="Motorvejsstrækning",I473="Frakørselsflettestrækning",I473="Tilkørselsflettestrækning"),Inddata!O488=""),3,IF(AND(OR(I473="Motorvejsstrækning",I473="Frakørselsflettestrækning",I473="Tilkørselsflettestrækning"),Inddata!O488&lt;11,Inddata!O488&gt;-0.00000001),Inddata!O488,"Irrelevant"))</f>
        <v>Irrelevant</v>
      </c>
      <c r="O473" s="4" t="str">
        <f>IF(AND(OR(I473="Motorvejsstrækning",I473="Frakørselsflettestrækning",I473="Tilkørselsflettestrækning",I473="Frakørselsrampe",I473="Tilkørselsrampe"),Inddata!P488=""),0.5,IF(AND(OR(I473="Motorvejsstrækning",I473="Frakørselsflettestrækning",I473="Tilkørselsflettestrækning",I473="Frakørselsrampe",I473="Tilkørselsrampe"),Inddata!P488&gt;-0.00000001,Inddata!P488&lt;11),Inddata!P488,"Irrelevant"))</f>
        <v>Irrelevant</v>
      </c>
      <c r="P473" s="4" t="str">
        <f>IF(AND(OR(I473="Motorvejsstrækning",I473="Frakørselsflettestrækning",I473="Tilkørselsflettestrækning"),Inddata!Q488=""),5,IF(AND(OR(I473="Motorvejsstrækning",I473="Frakørselsflettestrækning",I473="Tilkørselsflettestrækning"),Inddata!Q488&gt;-0.00000001,Inddata!Q488&lt;101),Inddata!Q488,"Irrelevant"))</f>
        <v>Irrelevant</v>
      </c>
      <c r="Q473" s="4" t="str">
        <f>IF(AND(OR(I473="Motorvejsstrækning",I473="Frakørselsflettestrækning",I473="Tilkørselsflettestrækning"),Inddata!R488=""),"Lige",IF(AND(OR(I473="Motorvejsstrækning",I473="Frakørselsflettestrækning",I473="Tilkørselsflettestrækning"),Inddata!R488&gt;10),Inddata!R488,"Irrelevant"))</f>
        <v>Irrelevant</v>
      </c>
      <c r="R473" s="4" t="str">
        <f>IF(Q473="Lige",0,IF(AND(OR(I473="Motorvejsstrækning",I473="Frakørselsflettestrækning",I473="Tilkørselsflettestrækning"),OR(Inddata!S488="",Inddata!S488&gt;(G473*1000))),G473*1000,IF(AND(OR(I473="Motorvejsstrækning",I473="Frakørselsflettestrækning",I473="Tilkørselsflettestrækning"),Inddata!S488&gt;0),Inddata!S488,"Irrelevant")))</f>
        <v>Irrelevant</v>
      </c>
      <c r="S473" s="4" t="str">
        <f>IF(AND(OR(I473="Motorvejsstrækning",I473="Frakørselsflettestrækning",I473="Tilkørselsflettestrækning"),Inddata!T488=""),"Lige",IF(AND(OR(I473="Motorvejsstrækning",I473="Frakørselsflettestrækning",I473="Tilkørselsflettestrækning"),Inddata!T488&gt;10),Inddata!T488,"Irrelevant"))</f>
        <v>Irrelevant</v>
      </c>
      <c r="T473" s="4" t="str">
        <f>IF(S473="Lige",0,IF(R473="Irrelevant","Irrelevant",IF(AND(OR(I473="Motorvejsstrækning",I473="Frakørselsflettestrækning",I473="Tilkørselsflettestrækning"),OR(Inddata!U488="",Inddata!U488&gt;(G473*1000-R473))),G473*1000-R473,IF(AND(OR(I473="Motorvejsstrækning",I473="Frakørselsflettestrækning",I473="Tilkørselsflettestrækning"),Inddata!U488&gt;0),Inddata!U488,"Irrelevant"))))</f>
        <v>Irrelevant</v>
      </c>
      <c r="U473" s="4" t="str">
        <f>IF(AND(OR(I473="Motorvejsstrækning",I473="Frakørselsflettestrækning",I473="Tilkørselsflettestrækning",I473="Frakørselsrampe",I473="Tilkørselsrampe"),Inddata!V488=""),"Nej",IF(OR(I473="Motorvejsstrækning",I473="Frakørselsflettestrækning",I473="Tilkørselsflettestrækning",I473="Frakørselsrampe",I473="Tilkørselsrampe"),Inddata!V488,"Irrelevant"))</f>
        <v>Irrelevant</v>
      </c>
      <c r="V473" s="4" t="str">
        <f>IF(W473="Lige",IF(AND(OR(I473="Frakørselsrampe",I473="Tilkørselsrampe"),Inddata!W488=""),"Lige ruderrampe",IF(OR(I473="Frakørselsrampe",I473="Tilkørselsrampe"),Inddata!W488,"Irrelevant")),"Irrelevant")</f>
        <v>Irrelevant</v>
      </c>
      <c r="W473" s="4" t="str">
        <f>IF(AND(OR(I473="Frakørselsrampe",I473="Tilkørselsrampe"),Inddata!X488=""),"Lige",IF(AND(OR(I473="Frakørselsrampe",I473="Tilkørselsrampe"),Inddata!X488&gt;10),Inddata!X488,"Irrelevant"))</f>
        <v>Irrelevant</v>
      </c>
      <c r="X473" s="4" t="str">
        <f>IF(AND(OR(I473="Frakørselsrampe",I473="Tilkørselsrampe"),OR(Inddata!Y488="",Inddata!Y488&gt;(G473*1000))),G473*1000,IF(AND(OR(I473="Frakørselsrampe",I473="Tilkørselsrampe"),Inddata!Y488&gt;0),Inddata!Y488,"Irrelevant"))</f>
        <v>Irrelevant</v>
      </c>
      <c r="Y473" s="4" t="str">
        <f>IF(AND(I473="Frakørselsrampe",Inddata!Z488=""),95,IF(AND(I473="Tilkørselsrampe",Inddata!Z488=""),45,IF(AND(OR(I473="Frakørselsrampe",I473="Tilkørselsrampe"),Inddata!Z488&gt;4,Inddata!Z488&lt;200),Inddata!Z488,"Irrelevant")))</f>
        <v>Irrelevant</v>
      </c>
      <c r="Z473" s="4" t="str">
        <f>IF(AND(OR(I473="Frakørselsrampe",I473="Tilkørselsrampe"),Inddata!AA488=""),"Lige",IF(AND(OR(I473="Frakørselsrampe",I473="Tilkørselsrampe"),Inddata!AA488&gt;10),Inddata!AA488,"Irrelevant"))</f>
        <v>Irrelevant</v>
      </c>
      <c r="AA473" s="4" t="str">
        <f>IF(X473="Irrelevant","Irrelevant",IF(AND(OR(I473="Frakørselsrampe",I473="Tilkørselsrampe"),OR(Inddata!AB488="",Inddata!AB488&gt;(G473*1000-X473))),G473*1000-X473,IF(AND(OR(I473="Frakørselsrampe",I473="Tilkørselsrampe"),Inddata!AB488&gt;0),Inddata!AB488,"Irrelevant")))</f>
        <v>Irrelevant</v>
      </c>
      <c r="AB473" s="4" t="str">
        <f>IF(AND(I473="Frakørselsrampe",Inddata!AC488=""),60,IF(AND(I473="Tilkørselsrampe",Inddata!AC488=""),80,IF(AND(OR(I473="Frakørselsrampe",I473="Tilkørselsrampe"),Inddata!AC488&gt;4,Inddata!AC488&lt;200),Inddata!AC488,"Irrelevant")))</f>
        <v>Irrelevant</v>
      </c>
      <c r="AC473" s="4" t="str">
        <f>IF(AND(OR(I473="Motorvejsstrækning",I473="Frakørselsflettestrækning",I473="Tilkørselsflettestrækning"),Inddata!AD488=""),"Nej",IF(OR(I473="Motorvejsstrækning",I473="Frakørselsflettestrækning",I473="Tilkørselsflettestrækning"),Inddata!AD488,"Irrelevant"))</f>
        <v>Irrelevant</v>
      </c>
      <c r="AD473" s="4" t="str">
        <f>IF(AND(OR(I473="Motorvejsstrækning",I473="Frakørselsflettestrækning",I473="Tilkørselsflettestrækning"),Inddata!AE488=""),"130 km/t",IF(OR(I473="Motorvejsstrækning",I473="Frakørselsflettestrækning",I473="Tilkørselsflettestrækning"),Inddata!AE488,"Irrelevant"))</f>
        <v>Irrelevant</v>
      </c>
      <c r="AE473" s="4" t="str">
        <f>IF(AND(I473="Tilkørselsflettestrækning",Inddata!AF488=""),"Nej",IF(I473="Tilkørselsflettestrækning",Inddata!AF488,"Irrelevant"))</f>
        <v>Irrelevant</v>
      </c>
      <c r="AF473" s="4" t="str">
        <f>IF(AND(AE473="Ja",Inddata!AG488&gt;0,Inddata!AG488&lt;1.00000001),Inddata!AG488,IF(OR(AE473="Nej",AE473="Ja"),0,"Irrelevant"))</f>
        <v>Irrelevant</v>
      </c>
    </row>
    <row r="474" spans="1:32" x14ac:dyDescent="0.25">
      <c r="A474" s="4" t="str">
        <f>IF(Inddata!A489="","",Inddata!A489)</f>
        <v/>
      </c>
      <c r="B474" s="4" t="str">
        <f>IF(Inddata!B489="","",Inddata!B489)</f>
        <v/>
      </c>
      <c r="C474" s="4" t="str">
        <f>IF(Inddata!C489="","",Inddata!C489)</f>
        <v/>
      </c>
      <c r="D474" s="4" t="str">
        <f>IF(Inddata!D489="","",Inddata!D489)</f>
        <v/>
      </c>
      <c r="E474" s="4" t="str">
        <f>IF(Inddata!E489="","",Inddata!E489)</f>
        <v/>
      </c>
      <c r="F474" s="4" t="str">
        <f>IF(Inddata!F489="","",Inddata!F489)</f>
        <v/>
      </c>
      <c r="G474" s="4">
        <f>IF(Inddata!G489="","",Inddata!G489)</f>
        <v>0</v>
      </c>
      <c r="H474" s="4" t="str">
        <f>IF(Inddata!H489&gt;0.5,Inddata!H489,"")</f>
        <v/>
      </c>
      <c r="I474" s="4" t="str">
        <f>IF(Inddata!I489="","",Inddata!I489)</f>
        <v/>
      </c>
      <c r="J474" s="4" t="str">
        <f>IF(AND(OR(I474="Motorvejsstrækning",I474="Frakørselsflettestrækning",I474="Tilkørselsflettestrækning"),Inddata!K489=""),2,IF(AND(OR(I474="Motorvejsstrækning",I474="Frakørselsflettestrækning",I474="Tilkørselsflettestrækning"),Inddata!K489&gt;0.5,Inddata!K489&lt;21),Inddata!K489,"Irrelevant"))</f>
        <v>Irrelevant</v>
      </c>
      <c r="K474" s="4" t="str">
        <f>IF(AND(OR(I474="Motorvejsstrækning",I474="Frakørselsflettestrækning",I474="Tilkørselsflettestrækning",I474="Frakørselsrampe",I474="Tilkørselsrampe"),Inddata!L489=""),3.5,IF(AND(OR(I474="Motorvejsstrækning",I474="Frakørselsflettestrækning",I474="Tilkørselsflettestrækning",I474="Frakørselsrampe",I474="Tilkørselsrampe"),Inddata!L489&gt;1.5,Inddata!L489&lt;11),Inddata!L489,"Irrelevant"))</f>
        <v>Irrelevant</v>
      </c>
      <c r="L474" s="4" t="str">
        <f>IF(AND(I474="Motorvejsstrækning",Inddata!M489=""),"Nej",IF(I474="Motorvejsstrækning",Inddata!M489,"Irrelevant"))</f>
        <v>Irrelevant</v>
      </c>
      <c r="M474" s="4" t="str">
        <f>IF(AND(L474="Ja",Inddata!N489&gt;0,Inddata!N489&lt;1.00000001),Inddata!N489,IF(OR(L474="Nej",L474="Ja"),0,"Irrelevant"))</f>
        <v>Irrelevant</v>
      </c>
      <c r="N474" s="4" t="str">
        <f>IF(AND(OR(I474="Motorvejsstrækning",I474="Frakørselsflettestrækning",I474="Tilkørselsflettestrækning"),Inddata!O489=""),3,IF(AND(OR(I474="Motorvejsstrækning",I474="Frakørselsflettestrækning",I474="Tilkørselsflettestrækning"),Inddata!O489&lt;11,Inddata!O489&gt;-0.00000001),Inddata!O489,"Irrelevant"))</f>
        <v>Irrelevant</v>
      </c>
      <c r="O474" s="4" t="str">
        <f>IF(AND(OR(I474="Motorvejsstrækning",I474="Frakørselsflettestrækning",I474="Tilkørselsflettestrækning",I474="Frakørselsrampe",I474="Tilkørselsrampe"),Inddata!P489=""),0.5,IF(AND(OR(I474="Motorvejsstrækning",I474="Frakørselsflettestrækning",I474="Tilkørselsflettestrækning",I474="Frakørselsrampe",I474="Tilkørselsrampe"),Inddata!P489&gt;-0.00000001,Inddata!P489&lt;11),Inddata!P489,"Irrelevant"))</f>
        <v>Irrelevant</v>
      </c>
      <c r="P474" s="4" t="str">
        <f>IF(AND(OR(I474="Motorvejsstrækning",I474="Frakørselsflettestrækning",I474="Tilkørselsflettestrækning"),Inddata!Q489=""),5,IF(AND(OR(I474="Motorvejsstrækning",I474="Frakørselsflettestrækning",I474="Tilkørselsflettestrækning"),Inddata!Q489&gt;-0.00000001,Inddata!Q489&lt;101),Inddata!Q489,"Irrelevant"))</f>
        <v>Irrelevant</v>
      </c>
      <c r="Q474" s="4" t="str">
        <f>IF(AND(OR(I474="Motorvejsstrækning",I474="Frakørselsflettestrækning",I474="Tilkørselsflettestrækning"),Inddata!R489=""),"Lige",IF(AND(OR(I474="Motorvejsstrækning",I474="Frakørselsflettestrækning",I474="Tilkørselsflettestrækning"),Inddata!R489&gt;10),Inddata!R489,"Irrelevant"))</f>
        <v>Irrelevant</v>
      </c>
      <c r="R474" s="4" t="str">
        <f>IF(Q474="Lige",0,IF(AND(OR(I474="Motorvejsstrækning",I474="Frakørselsflettestrækning",I474="Tilkørselsflettestrækning"),OR(Inddata!S489="",Inddata!S489&gt;(G474*1000))),G474*1000,IF(AND(OR(I474="Motorvejsstrækning",I474="Frakørselsflettestrækning",I474="Tilkørselsflettestrækning"),Inddata!S489&gt;0),Inddata!S489,"Irrelevant")))</f>
        <v>Irrelevant</v>
      </c>
      <c r="S474" s="4" t="str">
        <f>IF(AND(OR(I474="Motorvejsstrækning",I474="Frakørselsflettestrækning",I474="Tilkørselsflettestrækning"),Inddata!T489=""),"Lige",IF(AND(OR(I474="Motorvejsstrækning",I474="Frakørselsflettestrækning",I474="Tilkørselsflettestrækning"),Inddata!T489&gt;10),Inddata!T489,"Irrelevant"))</f>
        <v>Irrelevant</v>
      </c>
      <c r="T474" s="4" t="str">
        <f>IF(S474="Lige",0,IF(R474="Irrelevant","Irrelevant",IF(AND(OR(I474="Motorvejsstrækning",I474="Frakørselsflettestrækning",I474="Tilkørselsflettestrækning"),OR(Inddata!U489="",Inddata!U489&gt;(G474*1000-R474))),G474*1000-R474,IF(AND(OR(I474="Motorvejsstrækning",I474="Frakørselsflettestrækning",I474="Tilkørselsflettestrækning"),Inddata!U489&gt;0),Inddata!U489,"Irrelevant"))))</f>
        <v>Irrelevant</v>
      </c>
      <c r="U474" s="4" t="str">
        <f>IF(AND(OR(I474="Motorvejsstrækning",I474="Frakørselsflettestrækning",I474="Tilkørselsflettestrækning",I474="Frakørselsrampe",I474="Tilkørselsrampe"),Inddata!V489=""),"Nej",IF(OR(I474="Motorvejsstrækning",I474="Frakørselsflettestrækning",I474="Tilkørselsflettestrækning",I474="Frakørselsrampe",I474="Tilkørselsrampe"),Inddata!V489,"Irrelevant"))</f>
        <v>Irrelevant</v>
      </c>
      <c r="V474" s="4" t="str">
        <f>IF(W474="Lige",IF(AND(OR(I474="Frakørselsrampe",I474="Tilkørselsrampe"),Inddata!W489=""),"Lige ruderrampe",IF(OR(I474="Frakørselsrampe",I474="Tilkørselsrampe"),Inddata!W489,"Irrelevant")),"Irrelevant")</f>
        <v>Irrelevant</v>
      </c>
      <c r="W474" s="4" t="str">
        <f>IF(AND(OR(I474="Frakørselsrampe",I474="Tilkørselsrampe"),Inddata!X489=""),"Lige",IF(AND(OR(I474="Frakørselsrampe",I474="Tilkørselsrampe"),Inddata!X489&gt;10),Inddata!X489,"Irrelevant"))</f>
        <v>Irrelevant</v>
      </c>
      <c r="X474" s="4" t="str">
        <f>IF(AND(OR(I474="Frakørselsrampe",I474="Tilkørselsrampe"),OR(Inddata!Y489="",Inddata!Y489&gt;(G474*1000))),G474*1000,IF(AND(OR(I474="Frakørselsrampe",I474="Tilkørselsrampe"),Inddata!Y489&gt;0),Inddata!Y489,"Irrelevant"))</f>
        <v>Irrelevant</v>
      </c>
      <c r="Y474" s="4" t="str">
        <f>IF(AND(I474="Frakørselsrampe",Inddata!Z489=""),95,IF(AND(I474="Tilkørselsrampe",Inddata!Z489=""),45,IF(AND(OR(I474="Frakørselsrampe",I474="Tilkørselsrampe"),Inddata!Z489&gt;4,Inddata!Z489&lt;200),Inddata!Z489,"Irrelevant")))</f>
        <v>Irrelevant</v>
      </c>
      <c r="Z474" s="4" t="str">
        <f>IF(AND(OR(I474="Frakørselsrampe",I474="Tilkørselsrampe"),Inddata!AA489=""),"Lige",IF(AND(OR(I474="Frakørselsrampe",I474="Tilkørselsrampe"),Inddata!AA489&gt;10),Inddata!AA489,"Irrelevant"))</f>
        <v>Irrelevant</v>
      </c>
      <c r="AA474" s="4" t="str">
        <f>IF(X474="Irrelevant","Irrelevant",IF(AND(OR(I474="Frakørselsrampe",I474="Tilkørselsrampe"),OR(Inddata!AB489="",Inddata!AB489&gt;(G474*1000-X474))),G474*1000-X474,IF(AND(OR(I474="Frakørselsrampe",I474="Tilkørselsrampe"),Inddata!AB489&gt;0),Inddata!AB489,"Irrelevant")))</f>
        <v>Irrelevant</v>
      </c>
      <c r="AB474" s="4" t="str">
        <f>IF(AND(I474="Frakørselsrampe",Inddata!AC489=""),60,IF(AND(I474="Tilkørselsrampe",Inddata!AC489=""),80,IF(AND(OR(I474="Frakørselsrampe",I474="Tilkørselsrampe"),Inddata!AC489&gt;4,Inddata!AC489&lt;200),Inddata!AC489,"Irrelevant")))</f>
        <v>Irrelevant</v>
      </c>
      <c r="AC474" s="4" t="str">
        <f>IF(AND(OR(I474="Motorvejsstrækning",I474="Frakørselsflettestrækning",I474="Tilkørselsflettestrækning"),Inddata!AD489=""),"Nej",IF(OR(I474="Motorvejsstrækning",I474="Frakørselsflettestrækning",I474="Tilkørselsflettestrækning"),Inddata!AD489,"Irrelevant"))</f>
        <v>Irrelevant</v>
      </c>
      <c r="AD474" s="4" t="str">
        <f>IF(AND(OR(I474="Motorvejsstrækning",I474="Frakørselsflettestrækning",I474="Tilkørselsflettestrækning"),Inddata!AE489=""),"130 km/t",IF(OR(I474="Motorvejsstrækning",I474="Frakørselsflettestrækning",I474="Tilkørselsflettestrækning"),Inddata!AE489,"Irrelevant"))</f>
        <v>Irrelevant</v>
      </c>
      <c r="AE474" s="4" t="str">
        <f>IF(AND(I474="Tilkørselsflettestrækning",Inddata!AF489=""),"Nej",IF(I474="Tilkørselsflettestrækning",Inddata!AF489,"Irrelevant"))</f>
        <v>Irrelevant</v>
      </c>
      <c r="AF474" s="4" t="str">
        <f>IF(AND(AE474="Ja",Inddata!AG489&gt;0,Inddata!AG489&lt;1.00000001),Inddata!AG489,IF(OR(AE474="Nej",AE474="Ja"),0,"Irrelevant"))</f>
        <v>Irrelevant</v>
      </c>
    </row>
    <row r="475" spans="1:32" x14ac:dyDescent="0.25">
      <c r="A475" s="4" t="str">
        <f>IF(Inddata!A490="","",Inddata!A490)</f>
        <v/>
      </c>
      <c r="B475" s="4" t="str">
        <f>IF(Inddata!B490="","",Inddata!B490)</f>
        <v/>
      </c>
      <c r="C475" s="4" t="str">
        <f>IF(Inddata!C490="","",Inddata!C490)</f>
        <v/>
      </c>
      <c r="D475" s="4" t="str">
        <f>IF(Inddata!D490="","",Inddata!D490)</f>
        <v/>
      </c>
      <c r="E475" s="4" t="str">
        <f>IF(Inddata!E490="","",Inddata!E490)</f>
        <v/>
      </c>
      <c r="F475" s="4" t="str">
        <f>IF(Inddata!F490="","",Inddata!F490)</f>
        <v/>
      </c>
      <c r="G475" s="4">
        <f>IF(Inddata!G490="","",Inddata!G490)</f>
        <v>0</v>
      </c>
      <c r="H475" s="4" t="str">
        <f>IF(Inddata!H490&gt;0.5,Inddata!H490,"")</f>
        <v/>
      </c>
      <c r="I475" s="4" t="str">
        <f>IF(Inddata!I490="","",Inddata!I490)</f>
        <v/>
      </c>
      <c r="J475" s="4" t="str">
        <f>IF(AND(OR(I475="Motorvejsstrækning",I475="Frakørselsflettestrækning",I475="Tilkørselsflettestrækning"),Inddata!K490=""),2,IF(AND(OR(I475="Motorvejsstrækning",I475="Frakørselsflettestrækning",I475="Tilkørselsflettestrækning"),Inddata!K490&gt;0.5,Inddata!K490&lt;21),Inddata!K490,"Irrelevant"))</f>
        <v>Irrelevant</v>
      </c>
      <c r="K475" s="4" t="str">
        <f>IF(AND(OR(I475="Motorvejsstrækning",I475="Frakørselsflettestrækning",I475="Tilkørselsflettestrækning",I475="Frakørselsrampe",I475="Tilkørselsrampe"),Inddata!L490=""),3.5,IF(AND(OR(I475="Motorvejsstrækning",I475="Frakørselsflettestrækning",I475="Tilkørselsflettestrækning",I475="Frakørselsrampe",I475="Tilkørselsrampe"),Inddata!L490&gt;1.5,Inddata!L490&lt;11),Inddata!L490,"Irrelevant"))</f>
        <v>Irrelevant</v>
      </c>
      <c r="L475" s="4" t="str">
        <f>IF(AND(I475="Motorvejsstrækning",Inddata!M490=""),"Nej",IF(I475="Motorvejsstrækning",Inddata!M490,"Irrelevant"))</f>
        <v>Irrelevant</v>
      </c>
      <c r="M475" s="4" t="str">
        <f>IF(AND(L475="Ja",Inddata!N490&gt;0,Inddata!N490&lt;1.00000001),Inddata!N490,IF(OR(L475="Nej",L475="Ja"),0,"Irrelevant"))</f>
        <v>Irrelevant</v>
      </c>
      <c r="N475" s="4" t="str">
        <f>IF(AND(OR(I475="Motorvejsstrækning",I475="Frakørselsflettestrækning",I475="Tilkørselsflettestrækning"),Inddata!O490=""),3,IF(AND(OR(I475="Motorvejsstrækning",I475="Frakørselsflettestrækning",I475="Tilkørselsflettestrækning"),Inddata!O490&lt;11,Inddata!O490&gt;-0.00000001),Inddata!O490,"Irrelevant"))</f>
        <v>Irrelevant</v>
      </c>
      <c r="O475" s="4" t="str">
        <f>IF(AND(OR(I475="Motorvejsstrækning",I475="Frakørselsflettestrækning",I475="Tilkørselsflettestrækning",I475="Frakørselsrampe",I475="Tilkørselsrampe"),Inddata!P490=""),0.5,IF(AND(OR(I475="Motorvejsstrækning",I475="Frakørselsflettestrækning",I475="Tilkørselsflettestrækning",I475="Frakørselsrampe",I475="Tilkørselsrampe"),Inddata!P490&gt;-0.00000001,Inddata!P490&lt;11),Inddata!P490,"Irrelevant"))</f>
        <v>Irrelevant</v>
      </c>
      <c r="P475" s="4" t="str">
        <f>IF(AND(OR(I475="Motorvejsstrækning",I475="Frakørselsflettestrækning",I475="Tilkørselsflettestrækning"),Inddata!Q490=""),5,IF(AND(OR(I475="Motorvejsstrækning",I475="Frakørselsflettestrækning",I475="Tilkørselsflettestrækning"),Inddata!Q490&gt;-0.00000001,Inddata!Q490&lt;101),Inddata!Q490,"Irrelevant"))</f>
        <v>Irrelevant</v>
      </c>
      <c r="Q475" s="4" t="str">
        <f>IF(AND(OR(I475="Motorvejsstrækning",I475="Frakørselsflettestrækning",I475="Tilkørselsflettestrækning"),Inddata!R490=""),"Lige",IF(AND(OR(I475="Motorvejsstrækning",I475="Frakørselsflettestrækning",I475="Tilkørselsflettestrækning"),Inddata!R490&gt;10),Inddata!R490,"Irrelevant"))</f>
        <v>Irrelevant</v>
      </c>
      <c r="R475" s="4" t="str">
        <f>IF(Q475="Lige",0,IF(AND(OR(I475="Motorvejsstrækning",I475="Frakørselsflettestrækning",I475="Tilkørselsflettestrækning"),OR(Inddata!S490="",Inddata!S490&gt;(G475*1000))),G475*1000,IF(AND(OR(I475="Motorvejsstrækning",I475="Frakørselsflettestrækning",I475="Tilkørselsflettestrækning"),Inddata!S490&gt;0),Inddata!S490,"Irrelevant")))</f>
        <v>Irrelevant</v>
      </c>
      <c r="S475" s="4" t="str">
        <f>IF(AND(OR(I475="Motorvejsstrækning",I475="Frakørselsflettestrækning",I475="Tilkørselsflettestrækning"),Inddata!T490=""),"Lige",IF(AND(OR(I475="Motorvejsstrækning",I475="Frakørselsflettestrækning",I475="Tilkørselsflettestrækning"),Inddata!T490&gt;10),Inddata!T490,"Irrelevant"))</f>
        <v>Irrelevant</v>
      </c>
      <c r="T475" s="4" t="str">
        <f>IF(S475="Lige",0,IF(R475="Irrelevant","Irrelevant",IF(AND(OR(I475="Motorvejsstrækning",I475="Frakørselsflettestrækning",I475="Tilkørselsflettestrækning"),OR(Inddata!U490="",Inddata!U490&gt;(G475*1000-R475))),G475*1000-R475,IF(AND(OR(I475="Motorvejsstrækning",I475="Frakørselsflettestrækning",I475="Tilkørselsflettestrækning"),Inddata!U490&gt;0),Inddata!U490,"Irrelevant"))))</f>
        <v>Irrelevant</v>
      </c>
      <c r="U475" s="4" t="str">
        <f>IF(AND(OR(I475="Motorvejsstrækning",I475="Frakørselsflettestrækning",I475="Tilkørselsflettestrækning",I475="Frakørselsrampe",I475="Tilkørselsrampe"),Inddata!V490=""),"Nej",IF(OR(I475="Motorvejsstrækning",I475="Frakørselsflettestrækning",I475="Tilkørselsflettestrækning",I475="Frakørselsrampe",I475="Tilkørselsrampe"),Inddata!V490,"Irrelevant"))</f>
        <v>Irrelevant</v>
      </c>
      <c r="V475" s="4" t="str">
        <f>IF(W475="Lige",IF(AND(OR(I475="Frakørselsrampe",I475="Tilkørselsrampe"),Inddata!W490=""),"Lige ruderrampe",IF(OR(I475="Frakørselsrampe",I475="Tilkørselsrampe"),Inddata!W490,"Irrelevant")),"Irrelevant")</f>
        <v>Irrelevant</v>
      </c>
      <c r="W475" s="4" t="str">
        <f>IF(AND(OR(I475="Frakørselsrampe",I475="Tilkørselsrampe"),Inddata!X490=""),"Lige",IF(AND(OR(I475="Frakørselsrampe",I475="Tilkørselsrampe"),Inddata!X490&gt;10),Inddata!X490,"Irrelevant"))</f>
        <v>Irrelevant</v>
      </c>
      <c r="X475" s="4" t="str">
        <f>IF(AND(OR(I475="Frakørselsrampe",I475="Tilkørselsrampe"),OR(Inddata!Y490="",Inddata!Y490&gt;(G475*1000))),G475*1000,IF(AND(OR(I475="Frakørselsrampe",I475="Tilkørselsrampe"),Inddata!Y490&gt;0),Inddata!Y490,"Irrelevant"))</f>
        <v>Irrelevant</v>
      </c>
      <c r="Y475" s="4" t="str">
        <f>IF(AND(I475="Frakørselsrampe",Inddata!Z490=""),95,IF(AND(I475="Tilkørselsrampe",Inddata!Z490=""),45,IF(AND(OR(I475="Frakørselsrampe",I475="Tilkørselsrampe"),Inddata!Z490&gt;4,Inddata!Z490&lt;200),Inddata!Z490,"Irrelevant")))</f>
        <v>Irrelevant</v>
      </c>
      <c r="Z475" s="4" t="str">
        <f>IF(AND(OR(I475="Frakørselsrampe",I475="Tilkørselsrampe"),Inddata!AA490=""),"Lige",IF(AND(OR(I475="Frakørselsrampe",I475="Tilkørselsrampe"),Inddata!AA490&gt;10),Inddata!AA490,"Irrelevant"))</f>
        <v>Irrelevant</v>
      </c>
      <c r="AA475" s="4" t="str">
        <f>IF(X475="Irrelevant","Irrelevant",IF(AND(OR(I475="Frakørselsrampe",I475="Tilkørselsrampe"),OR(Inddata!AB490="",Inddata!AB490&gt;(G475*1000-X475))),G475*1000-X475,IF(AND(OR(I475="Frakørselsrampe",I475="Tilkørselsrampe"),Inddata!AB490&gt;0),Inddata!AB490,"Irrelevant")))</f>
        <v>Irrelevant</v>
      </c>
      <c r="AB475" s="4" t="str">
        <f>IF(AND(I475="Frakørselsrampe",Inddata!AC490=""),60,IF(AND(I475="Tilkørselsrampe",Inddata!AC490=""),80,IF(AND(OR(I475="Frakørselsrampe",I475="Tilkørselsrampe"),Inddata!AC490&gt;4,Inddata!AC490&lt;200),Inddata!AC490,"Irrelevant")))</f>
        <v>Irrelevant</v>
      </c>
      <c r="AC475" s="4" t="str">
        <f>IF(AND(OR(I475="Motorvejsstrækning",I475="Frakørselsflettestrækning",I475="Tilkørselsflettestrækning"),Inddata!AD490=""),"Nej",IF(OR(I475="Motorvejsstrækning",I475="Frakørselsflettestrækning",I475="Tilkørselsflettestrækning"),Inddata!AD490,"Irrelevant"))</f>
        <v>Irrelevant</v>
      </c>
      <c r="AD475" s="4" t="str">
        <f>IF(AND(OR(I475="Motorvejsstrækning",I475="Frakørselsflettestrækning",I475="Tilkørselsflettestrækning"),Inddata!AE490=""),"130 km/t",IF(OR(I475="Motorvejsstrækning",I475="Frakørselsflettestrækning",I475="Tilkørselsflettestrækning"),Inddata!AE490,"Irrelevant"))</f>
        <v>Irrelevant</v>
      </c>
      <c r="AE475" s="4" t="str">
        <f>IF(AND(I475="Tilkørselsflettestrækning",Inddata!AF490=""),"Nej",IF(I475="Tilkørselsflettestrækning",Inddata!AF490,"Irrelevant"))</f>
        <v>Irrelevant</v>
      </c>
      <c r="AF475" s="4" t="str">
        <f>IF(AND(AE475="Ja",Inddata!AG490&gt;0,Inddata!AG490&lt;1.00000001),Inddata!AG490,IF(OR(AE475="Nej",AE475="Ja"),0,"Irrelevant"))</f>
        <v>Irrelevant</v>
      </c>
    </row>
    <row r="476" spans="1:32" x14ac:dyDescent="0.25">
      <c r="A476" s="4" t="str">
        <f>IF(Inddata!A491="","",Inddata!A491)</f>
        <v/>
      </c>
      <c r="B476" s="4" t="str">
        <f>IF(Inddata!B491="","",Inddata!B491)</f>
        <v/>
      </c>
      <c r="C476" s="4" t="str">
        <f>IF(Inddata!C491="","",Inddata!C491)</f>
        <v/>
      </c>
      <c r="D476" s="4" t="str">
        <f>IF(Inddata!D491="","",Inddata!D491)</f>
        <v/>
      </c>
      <c r="E476" s="4" t="str">
        <f>IF(Inddata!E491="","",Inddata!E491)</f>
        <v/>
      </c>
      <c r="F476" s="4" t="str">
        <f>IF(Inddata!F491="","",Inddata!F491)</f>
        <v/>
      </c>
      <c r="G476" s="4">
        <f>IF(Inddata!G491="","",Inddata!G491)</f>
        <v>0</v>
      </c>
      <c r="H476" s="4" t="str">
        <f>IF(Inddata!H491&gt;0.5,Inddata!H491,"")</f>
        <v/>
      </c>
      <c r="I476" s="4" t="str">
        <f>IF(Inddata!I491="","",Inddata!I491)</f>
        <v/>
      </c>
      <c r="J476" s="4" t="str">
        <f>IF(AND(OR(I476="Motorvejsstrækning",I476="Frakørselsflettestrækning",I476="Tilkørselsflettestrækning"),Inddata!K491=""),2,IF(AND(OR(I476="Motorvejsstrækning",I476="Frakørselsflettestrækning",I476="Tilkørselsflettestrækning"),Inddata!K491&gt;0.5,Inddata!K491&lt;21),Inddata!K491,"Irrelevant"))</f>
        <v>Irrelevant</v>
      </c>
      <c r="K476" s="4" t="str">
        <f>IF(AND(OR(I476="Motorvejsstrækning",I476="Frakørselsflettestrækning",I476="Tilkørselsflettestrækning",I476="Frakørselsrampe",I476="Tilkørselsrampe"),Inddata!L491=""),3.5,IF(AND(OR(I476="Motorvejsstrækning",I476="Frakørselsflettestrækning",I476="Tilkørselsflettestrækning",I476="Frakørselsrampe",I476="Tilkørselsrampe"),Inddata!L491&gt;1.5,Inddata!L491&lt;11),Inddata!L491,"Irrelevant"))</f>
        <v>Irrelevant</v>
      </c>
      <c r="L476" s="4" t="str">
        <f>IF(AND(I476="Motorvejsstrækning",Inddata!M491=""),"Nej",IF(I476="Motorvejsstrækning",Inddata!M491,"Irrelevant"))</f>
        <v>Irrelevant</v>
      </c>
      <c r="M476" s="4" t="str">
        <f>IF(AND(L476="Ja",Inddata!N491&gt;0,Inddata!N491&lt;1.00000001),Inddata!N491,IF(OR(L476="Nej",L476="Ja"),0,"Irrelevant"))</f>
        <v>Irrelevant</v>
      </c>
      <c r="N476" s="4" t="str">
        <f>IF(AND(OR(I476="Motorvejsstrækning",I476="Frakørselsflettestrækning",I476="Tilkørselsflettestrækning"),Inddata!O491=""),3,IF(AND(OR(I476="Motorvejsstrækning",I476="Frakørselsflettestrækning",I476="Tilkørselsflettestrækning"),Inddata!O491&lt;11,Inddata!O491&gt;-0.00000001),Inddata!O491,"Irrelevant"))</f>
        <v>Irrelevant</v>
      </c>
      <c r="O476" s="4" t="str">
        <f>IF(AND(OR(I476="Motorvejsstrækning",I476="Frakørselsflettestrækning",I476="Tilkørselsflettestrækning",I476="Frakørselsrampe",I476="Tilkørselsrampe"),Inddata!P491=""),0.5,IF(AND(OR(I476="Motorvejsstrækning",I476="Frakørselsflettestrækning",I476="Tilkørselsflettestrækning",I476="Frakørselsrampe",I476="Tilkørselsrampe"),Inddata!P491&gt;-0.00000001,Inddata!P491&lt;11),Inddata!P491,"Irrelevant"))</f>
        <v>Irrelevant</v>
      </c>
      <c r="P476" s="4" t="str">
        <f>IF(AND(OR(I476="Motorvejsstrækning",I476="Frakørselsflettestrækning",I476="Tilkørselsflettestrækning"),Inddata!Q491=""),5,IF(AND(OR(I476="Motorvejsstrækning",I476="Frakørselsflettestrækning",I476="Tilkørselsflettestrækning"),Inddata!Q491&gt;-0.00000001,Inddata!Q491&lt;101),Inddata!Q491,"Irrelevant"))</f>
        <v>Irrelevant</v>
      </c>
      <c r="Q476" s="4" t="str">
        <f>IF(AND(OR(I476="Motorvejsstrækning",I476="Frakørselsflettestrækning",I476="Tilkørselsflettestrækning"),Inddata!R491=""),"Lige",IF(AND(OR(I476="Motorvejsstrækning",I476="Frakørselsflettestrækning",I476="Tilkørselsflettestrækning"),Inddata!R491&gt;10),Inddata!R491,"Irrelevant"))</f>
        <v>Irrelevant</v>
      </c>
      <c r="R476" s="4" t="str">
        <f>IF(Q476="Lige",0,IF(AND(OR(I476="Motorvejsstrækning",I476="Frakørselsflettestrækning",I476="Tilkørselsflettestrækning"),OR(Inddata!S491="",Inddata!S491&gt;(G476*1000))),G476*1000,IF(AND(OR(I476="Motorvejsstrækning",I476="Frakørselsflettestrækning",I476="Tilkørselsflettestrækning"),Inddata!S491&gt;0),Inddata!S491,"Irrelevant")))</f>
        <v>Irrelevant</v>
      </c>
      <c r="S476" s="4" t="str">
        <f>IF(AND(OR(I476="Motorvejsstrækning",I476="Frakørselsflettestrækning",I476="Tilkørselsflettestrækning"),Inddata!T491=""),"Lige",IF(AND(OR(I476="Motorvejsstrækning",I476="Frakørselsflettestrækning",I476="Tilkørselsflettestrækning"),Inddata!T491&gt;10),Inddata!T491,"Irrelevant"))</f>
        <v>Irrelevant</v>
      </c>
      <c r="T476" s="4" t="str">
        <f>IF(S476="Lige",0,IF(R476="Irrelevant","Irrelevant",IF(AND(OR(I476="Motorvejsstrækning",I476="Frakørselsflettestrækning",I476="Tilkørselsflettestrækning"),OR(Inddata!U491="",Inddata!U491&gt;(G476*1000-R476))),G476*1000-R476,IF(AND(OR(I476="Motorvejsstrækning",I476="Frakørselsflettestrækning",I476="Tilkørselsflettestrækning"),Inddata!U491&gt;0),Inddata!U491,"Irrelevant"))))</f>
        <v>Irrelevant</v>
      </c>
      <c r="U476" s="4" t="str">
        <f>IF(AND(OR(I476="Motorvejsstrækning",I476="Frakørselsflettestrækning",I476="Tilkørselsflettestrækning",I476="Frakørselsrampe",I476="Tilkørselsrampe"),Inddata!V491=""),"Nej",IF(OR(I476="Motorvejsstrækning",I476="Frakørselsflettestrækning",I476="Tilkørselsflettestrækning",I476="Frakørselsrampe",I476="Tilkørselsrampe"),Inddata!V491,"Irrelevant"))</f>
        <v>Irrelevant</v>
      </c>
      <c r="V476" s="4" t="str">
        <f>IF(W476="Lige",IF(AND(OR(I476="Frakørselsrampe",I476="Tilkørselsrampe"),Inddata!W491=""),"Lige ruderrampe",IF(OR(I476="Frakørselsrampe",I476="Tilkørselsrampe"),Inddata!W491,"Irrelevant")),"Irrelevant")</f>
        <v>Irrelevant</v>
      </c>
      <c r="W476" s="4" t="str">
        <f>IF(AND(OR(I476="Frakørselsrampe",I476="Tilkørselsrampe"),Inddata!X491=""),"Lige",IF(AND(OR(I476="Frakørselsrampe",I476="Tilkørselsrampe"),Inddata!X491&gt;10),Inddata!X491,"Irrelevant"))</f>
        <v>Irrelevant</v>
      </c>
      <c r="X476" s="4" t="str">
        <f>IF(AND(OR(I476="Frakørselsrampe",I476="Tilkørselsrampe"),OR(Inddata!Y491="",Inddata!Y491&gt;(G476*1000))),G476*1000,IF(AND(OR(I476="Frakørselsrampe",I476="Tilkørselsrampe"),Inddata!Y491&gt;0),Inddata!Y491,"Irrelevant"))</f>
        <v>Irrelevant</v>
      </c>
      <c r="Y476" s="4" t="str">
        <f>IF(AND(I476="Frakørselsrampe",Inddata!Z491=""),95,IF(AND(I476="Tilkørselsrampe",Inddata!Z491=""),45,IF(AND(OR(I476="Frakørselsrampe",I476="Tilkørselsrampe"),Inddata!Z491&gt;4,Inddata!Z491&lt;200),Inddata!Z491,"Irrelevant")))</f>
        <v>Irrelevant</v>
      </c>
      <c r="Z476" s="4" t="str">
        <f>IF(AND(OR(I476="Frakørselsrampe",I476="Tilkørselsrampe"),Inddata!AA491=""),"Lige",IF(AND(OR(I476="Frakørselsrampe",I476="Tilkørselsrampe"),Inddata!AA491&gt;10),Inddata!AA491,"Irrelevant"))</f>
        <v>Irrelevant</v>
      </c>
      <c r="AA476" s="4" t="str">
        <f>IF(X476="Irrelevant","Irrelevant",IF(AND(OR(I476="Frakørselsrampe",I476="Tilkørselsrampe"),OR(Inddata!AB491="",Inddata!AB491&gt;(G476*1000-X476))),G476*1000-X476,IF(AND(OR(I476="Frakørselsrampe",I476="Tilkørselsrampe"),Inddata!AB491&gt;0),Inddata!AB491,"Irrelevant")))</f>
        <v>Irrelevant</v>
      </c>
      <c r="AB476" s="4" t="str">
        <f>IF(AND(I476="Frakørselsrampe",Inddata!AC491=""),60,IF(AND(I476="Tilkørselsrampe",Inddata!AC491=""),80,IF(AND(OR(I476="Frakørselsrampe",I476="Tilkørselsrampe"),Inddata!AC491&gt;4,Inddata!AC491&lt;200),Inddata!AC491,"Irrelevant")))</f>
        <v>Irrelevant</v>
      </c>
      <c r="AC476" s="4" t="str">
        <f>IF(AND(OR(I476="Motorvejsstrækning",I476="Frakørselsflettestrækning",I476="Tilkørselsflettestrækning"),Inddata!AD491=""),"Nej",IF(OR(I476="Motorvejsstrækning",I476="Frakørselsflettestrækning",I476="Tilkørselsflettestrækning"),Inddata!AD491,"Irrelevant"))</f>
        <v>Irrelevant</v>
      </c>
      <c r="AD476" s="4" t="str">
        <f>IF(AND(OR(I476="Motorvejsstrækning",I476="Frakørselsflettestrækning",I476="Tilkørselsflettestrækning"),Inddata!AE491=""),"130 km/t",IF(OR(I476="Motorvejsstrækning",I476="Frakørselsflettestrækning",I476="Tilkørselsflettestrækning"),Inddata!AE491,"Irrelevant"))</f>
        <v>Irrelevant</v>
      </c>
      <c r="AE476" s="4" t="str">
        <f>IF(AND(I476="Tilkørselsflettestrækning",Inddata!AF491=""),"Nej",IF(I476="Tilkørselsflettestrækning",Inddata!AF491,"Irrelevant"))</f>
        <v>Irrelevant</v>
      </c>
      <c r="AF476" s="4" t="str">
        <f>IF(AND(AE476="Ja",Inddata!AG491&gt;0,Inddata!AG491&lt;1.00000001),Inddata!AG491,IF(OR(AE476="Nej",AE476="Ja"),0,"Irrelevant"))</f>
        <v>Irrelevant</v>
      </c>
    </row>
    <row r="477" spans="1:32" x14ac:dyDescent="0.25">
      <c r="A477" s="4" t="str">
        <f>IF(Inddata!A492="","",Inddata!A492)</f>
        <v/>
      </c>
      <c r="B477" s="4" t="str">
        <f>IF(Inddata!B492="","",Inddata!B492)</f>
        <v/>
      </c>
      <c r="C477" s="4" t="str">
        <f>IF(Inddata!C492="","",Inddata!C492)</f>
        <v/>
      </c>
      <c r="D477" s="4" t="str">
        <f>IF(Inddata!D492="","",Inddata!D492)</f>
        <v/>
      </c>
      <c r="E477" s="4" t="str">
        <f>IF(Inddata!E492="","",Inddata!E492)</f>
        <v/>
      </c>
      <c r="F477" s="4" t="str">
        <f>IF(Inddata!F492="","",Inddata!F492)</f>
        <v/>
      </c>
      <c r="G477" s="4">
        <f>IF(Inddata!G492="","",Inddata!G492)</f>
        <v>0</v>
      </c>
      <c r="H477" s="4" t="str">
        <f>IF(Inddata!H492&gt;0.5,Inddata!H492,"")</f>
        <v/>
      </c>
      <c r="I477" s="4" t="str">
        <f>IF(Inddata!I492="","",Inddata!I492)</f>
        <v/>
      </c>
      <c r="J477" s="4" t="str">
        <f>IF(AND(OR(I477="Motorvejsstrækning",I477="Frakørselsflettestrækning",I477="Tilkørselsflettestrækning"),Inddata!K492=""),2,IF(AND(OR(I477="Motorvejsstrækning",I477="Frakørselsflettestrækning",I477="Tilkørselsflettestrækning"),Inddata!K492&gt;0.5,Inddata!K492&lt;21),Inddata!K492,"Irrelevant"))</f>
        <v>Irrelevant</v>
      </c>
      <c r="K477" s="4" t="str">
        <f>IF(AND(OR(I477="Motorvejsstrækning",I477="Frakørselsflettestrækning",I477="Tilkørselsflettestrækning",I477="Frakørselsrampe",I477="Tilkørselsrampe"),Inddata!L492=""),3.5,IF(AND(OR(I477="Motorvejsstrækning",I477="Frakørselsflettestrækning",I477="Tilkørselsflettestrækning",I477="Frakørselsrampe",I477="Tilkørselsrampe"),Inddata!L492&gt;1.5,Inddata!L492&lt;11),Inddata!L492,"Irrelevant"))</f>
        <v>Irrelevant</v>
      </c>
      <c r="L477" s="4" t="str">
        <f>IF(AND(I477="Motorvejsstrækning",Inddata!M492=""),"Nej",IF(I477="Motorvejsstrækning",Inddata!M492,"Irrelevant"))</f>
        <v>Irrelevant</v>
      </c>
      <c r="M477" s="4" t="str">
        <f>IF(AND(L477="Ja",Inddata!N492&gt;0,Inddata!N492&lt;1.00000001),Inddata!N492,IF(OR(L477="Nej",L477="Ja"),0,"Irrelevant"))</f>
        <v>Irrelevant</v>
      </c>
      <c r="N477" s="4" t="str">
        <f>IF(AND(OR(I477="Motorvejsstrækning",I477="Frakørselsflettestrækning",I477="Tilkørselsflettestrækning"),Inddata!O492=""),3,IF(AND(OR(I477="Motorvejsstrækning",I477="Frakørselsflettestrækning",I477="Tilkørselsflettestrækning"),Inddata!O492&lt;11,Inddata!O492&gt;-0.00000001),Inddata!O492,"Irrelevant"))</f>
        <v>Irrelevant</v>
      </c>
      <c r="O477" s="4" t="str">
        <f>IF(AND(OR(I477="Motorvejsstrækning",I477="Frakørselsflettestrækning",I477="Tilkørselsflettestrækning",I477="Frakørselsrampe",I477="Tilkørselsrampe"),Inddata!P492=""),0.5,IF(AND(OR(I477="Motorvejsstrækning",I477="Frakørselsflettestrækning",I477="Tilkørselsflettestrækning",I477="Frakørselsrampe",I477="Tilkørselsrampe"),Inddata!P492&gt;-0.00000001,Inddata!P492&lt;11),Inddata!P492,"Irrelevant"))</f>
        <v>Irrelevant</v>
      </c>
      <c r="P477" s="4" t="str">
        <f>IF(AND(OR(I477="Motorvejsstrækning",I477="Frakørselsflettestrækning",I477="Tilkørselsflettestrækning"),Inddata!Q492=""),5,IF(AND(OR(I477="Motorvejsstrækning",I477="Frakørselsflettestrækning",I477="Tilkørselsflettestrækning"),Inddata!Q492&gt;-0.00000001,Inddata!Q492&lt;101),Inddata!Q492,"Irrelevant"))</f>
        <v>Irrelevant</v>
      </c>
      <c r="Q477" s="4" t="str">
        <f>IF(AND(OR(I477="Motorvejsstrækning",I477="Frakørselsflettestrækning",I477="Tilkørselsflettestrækning"),Inddata!R492=""),"Lige",IF(AND(OR(I477="Motorvejsstrækning",I477="Frakørselsflettestrækning",I477="Tilkørselsflettestrækning"),Inddata!R492&gt;10),Inddata!R492,"Irrelevant"))</f>
        <v>Irrelevant</v>
      </c>
      <c r="R477" s="4" t="str">
        <f>IF(Q477="Lige",0,IF(AND(OR(I477="Motorvejsstrækning",I477="Frakørselsflettestrækning",I477="Tilkørselsflettestrækning"),OR(Inddata!S492="",Inddata!S492&gt;(G477*1000))),G477*1000,IF(AND(OR(I477="Motorvejsstrækning",I477="Frakørselsflettestrækning",I477="Tilkørselsflettestrækning"),Inddata!S492&gt;0),Inddata!S492,"Irrelevant")))</f>
        <v>Irrelevant</v>
      </c>
      <c r="S477" s="4" t="str">
        <f>IF(AND(OR(I477="Motorvejsstrækning",I477="Frakørselsflettestrækning",I477="Tilkørselsflettestrækning"),Inddata!T492=""),"Lige",IF(AND(OR(I477="Motorvejsstrækning",I477="Frakørselsflettestrækning",I477="Tilkørselsflettestrækning"),Inddata!T492&gt;10),Inddata!T492,"Irrelevant"))</f>
        <v>Irrelevant</v>
      </c>
      <c r="T477" s="4" t="str">
        <f>IF(S477="Lige",0,IF(R477="Irrelevant","Irrelevant",IF(AND(OR(I477="Motorvejsstrækning",I477="Frakørselsflettestrækning",I477="Tilkørselsflettestrækning"),OR(Inddata!U492="",Inddata!U492&gt;(G477*1000-R477))),G477*1000-R477,IF(AND(OR(I477="Motorvejsstrækning",I477="Frakørselsflettestrækning",I477="Tilkørselsflettestrækning"),Inddata!U492&gt;0),Inddata!U492,"Irrelevant"))))</f>
        <v>Irrelevant</v>
      </c>
      <c r="U477" s="4" t="str">
        <f>IF(AND(OR(I477="Motorvejsstrækning",I477="Frakørselsflettestrækning",I477="Tilkørselsflettestrækning",I477="Frakørselsrampe",I477="Tilkørselsrampe"),Inddata!V492=""),"Nej",IF(OR(I477="Motorvejsstrækning",I477="Frakørselsflettestrækning",I477="Tilkørselsflettestrækning",I477="Frakørselsrampe",I477="Tilkørselsrampe"),Inddata!V492,"Irrelevant"))</f>
        <v>Irrelevant</v>
      </c>
      <c r="V477" s="4" t="str">
        <f>IF(W477="Lige",IF(AND(OR(I477="Frakørselsrampe",I477="Tilkørselsrampe"),Inddata!W492=""),"Lige ruderrampe",IF(OR(I477="Frakørselsrampe",I477="Tilkørselsrampe"),Inddata!W492,"Irrelevant")),"Irrelevant")</f>
        <v>Irrelevant</v>
      </c>
      <c r="W477" s="4" t="str">
        <f>IF(AND(OR(I477="Frakørselsrampe",I477="Tilkørselsrampe"),Inddata!X492=""),"Lige",IF(AND(OR(I477="Frakørselsrampe",I477="Tilkørselsrampe"),Inddata!X492&gt;10),Inddata!X492,"Irrelevant"))</f>
        <v>Irrelevant</v>
      </c>
      <c r="X477" s="4" t="str">
        <f>IF(AND(OR(I477="Frakørselsrampe",I477="Tilkørselsrampe"),OR(Inddata!Y492="",Inddata!Y492&gt;(G477*1000))),G477*1000,IF(AND(OR(I477="Frakørselsrampe",I477="Tilkørselsrampe"),Inddata!Y492&gt;0),Inddata!Y492,"Irrelevant"))</f>
        <v>Irrelevant</v>
      </c>
      <c r="Y477" s="4" t="str">
        <f>IF(AND(I477="Frakørselsrampe",Inddata!Z492=""),95,IF(AND(I477="Tilkørselsrampe",Inddata!Z492=""),45,IF(AND(OR(I477="Frakørselsrampe",I477="Tilkørselsrampe"),Inddata!Z492&gt;4,Inddata!Z492&lt;200),Inddata!Z492,"Irrelevant")))</f>
        <v>Irrelevant</v>
      </c>
      <c r="Z477" s="4" t="str">
        <f>IF(AND(OR(I477="Frakørselsrampe",I477="Tilkørselsrampe"),Inddata!AA492=""),"Lige",IF(AND(OR(I477="Frakørselsrampe",I477="Tilkørselsrampe"),Inddata!AA492&gt;10),Inddata!AA492,"Irrelevant"))</f>
        <v>Irrelevant</v>
      </c>
      <c r="AA477" s="4" t="str">
        <f>IF(X477="Irrelevant","Irrelevant",IF(AND(OR(I477="Frakørselsrampe",I477="Tilkørselsrampe"),OR(Inddata!AB492="",Inddata!AB492&gt;(G477*1000-X477))),G477*1000-X477,IF(AND(OR(I477="Frakørselsrampe",I477="Tilkørselsrampe"),Inddata!AB492&gt;0),Inddata!AB492,"Irrelevant")))</f>
        <v>Irrelevant</v>
      </c>
      <c r="AB477" s="4" t="str">
        <f>IF(AND(I477="Frakørselsrampe",Inddata!AC492=""),60,IF(AND(I477="Tilkørselsrampe",Inddata!AC492=""),80,IF(AND(OR(I477="Frakørselsrampe",I477="Tilkørselsrampe"),Inddata!AC492&gt;4,Inddata!AC492&lt;200),Inddata!AC492,"Irrelevant")))</f>
        <v>Irrelevant</v>
      </c>
      <c r="AC477" s="4" t="str">
        <f>IF(AND(OR(I477="Motorvejsstrækning",I477="Frakørselsflettestrækning",I477="Tilkørselsflettestrækning"),Inddata!AD492=""),"Nej",IF(OR(I477="Motorvejsstrækning",I477="Frakørselsflettestrækning",I477="Tilkørselsflettestrækning"),Inddata!AD492,"Irrelevant"))</f>
        <v>Irrelevant</v>
      </c>
      <c r="AD477" s="4" t="str">
        <f>IF(AND(OR(I477="Motorvejsstrækning",I477="Frakørselsflettestrækning",I477="Tilkørselsflettestrækning"),Inddata!AE492=""),"130 km/t",IF(OR(I477="Motorvejsstrækning",I477="Frakørselsflettestrækning",I477="Tilkørselsflettestrækning"),Inddata!AE492,"Irrelevant"))</f>
        <v>Irrelevant</v>
      </c>
      <c r="AE477" s="4" t="str">
        <f>IF(AND(I477="Tilkørselsflettestrækning",Inddata!AF492=""),"Nej",IF(I477="Tilkørselsflettestrækning",Inddata!AF492,"Irrelevant"))</f>
        <v>Irrelevant</v>
      </c>
      <c r="AF477" s="4" t="str">
        <f>IF(AND(AE477="Ja",Inddata!AG492&gt;0,Inddata!AG492&lt;1.00000001),Inddata!AG492,IF(OR(AE477="Nej",AE477="Ja"),0,"Irrelevant"))</f>
        <v>Irrelevant</v>
      </c>
    </row>
    <row r="478" spans="1:32" x14ac:dyDescent="0.25">
      <c r="A478" s="4" t="str">
        <f>IF(Inddata!A493="","",Inddata!A493)</f>
        <v/>
      </c>
      <c r="B478" s="4" t="str">
        <f>IF(Inddata!B493="","",Inddata!B493)</f>
        <v/>
      </c>
      <c r="C478" s="4" t="str">
        <f>IF(Inddata!C493="","",Inddata!C493)</f>
        <v/>
      </c>
      <c r="D478" s="4" t="str">
        <f>IF(Inddata!D493="","",Inddata!D493)</f>
        <v/>
      </c>
      <c r="E478" s="4" t="str">
        <f>IF(Inddata!E493="","",Inddata!E493)</f>
        <v/>
      </c>
      <c r="F478" s="4" t="str">
        <f>IF(Inddata!F493="","",Inddata!F493)</f>
        <v/>
      </c>
      <c r="G478" s="4">
        <f>IF(Inddata!G493="","",Inddata!G493)</f>
        <v>0</v>
      </c>
      <c r="H478" s="4" t="str">
        <f>IF(Inddata!H493&gt;0.5,Inddata!H493,"")</f>
        <v/>
      </c>
      <c r="I478" s="4" t="str">
        <f>IF(Inddata!I493="","",Inddata!I493)</f>
        <v/>
      </c>
      <c r="J478" s="4" t="str">
        <f>IF(AND(OR(I478="Motorvejsstrækning",I478="Frakørselsflettestrækning",I478="Tilkørselsflettestrækning"),Inddata!K493=""),2,IF(AND(OR(I478="Motorvejsstrækning",I478="Frakørselsflettestrækning",I478="Tilkørselsflettestrækning"),Inddata!K493&gt;0.5,Inddata!K493&lt;21),Inddata!K493,"Irrelevant"))</f>
        <v>Irrelevant</v>
      </c>
      <c r="K478" s="4" t="str">
        <f>IF(AND(OR(I478="Motorvejsstrækning",I478="Frakørselsflettestrækning",I478="Tilkørselsflettestrækning",I478="Frakørselsrampe",I478="Tilkørselsrampe"),Inddata!L493=""),3.5,IF(AND(OR(I478="Motorvejsstrækning",I478="Frakørselsflettestrækning",I478="Tilkørselsflettestrækning",I478="Frakørselsrampe",I478="Tilkørselsrampe"),Inddata!L493&gt;1.5,Inddata!L493&lt;11),Inddata!L493,"Irrelevant"))</f>
        <v>Irrelevant</v>
      </c>
      <c r="L478" s="4" t="str">
        <f>IF(AND(I478="Motorvejsstrækning",Inddata!M493=""),"Nej",IF(I478="Motorvejsstrækning",Inddata!M493,"Irrelevant"))</f>
        <v>Irrelevant</v>
      </c>
      <c r="M478" s="4" t="str">
        <f>IF(AND(L478="Ja",Inddata!N493&gt;0,Inddata!N493&lt;1.00000001),Inddata!N493,IF(OR(L478="Nej",L478="Ja"),0,"Irrelevant"))</f>
        <v>Irrelevant</v>
      </c>
      <c r="N478" s="4" t="str">
        <f>IF(AND(OR(I478="Motorvejsstrækning",I478="Frakørselsflettestrækning",I478="Tilkørselsflettestrækning"),Inddata!O493=""),3,IF(AND(OR(I478="Motorvejsstrækning",I478="Frakørselsflettestrækning",I478="Tilkørselsflettestrækning"),Inddata!O493&lt;11,Inddata!O493&gt;-0.00000001),Inddata!O493,"Irrelevant"))</f>
        <v>Irrelevant</v>
      </c>
      <c r="O478" s="4" t="str">
        <f>IF(AND(OR(I478="Motorvejsstrækning",I478="Frakørselsflettestrækning",I478="Tilkørselsflettestrækning",I478="Frakørselsrampe",I478="Tilkørselsrampe"),Inddata!P493=""),0.5,IF(AND(OR(I478="Motorvejsstrækning",I478="Frakørselsflettestrækning",I478="Tilkørselsflettestrækning",I478="Frakørselsrampe",I478="Tilkørselsrampe"),Inddata!P493&gt;-0.00000001,Inddata!P493&lt;11),Inddata!P493,"Irrelevant"))</f>
        <v>Irrelevant</v>
      </c>
      <c r="P478" s="4" t="str">
        <f>IF(AND(OR(I478="Motorvejsstrækning",I478="Frakørselsflettestrækning",I478="Tilkørselsflettestrækning"),Inddata!Q493=""),5,IF(AND(OR(I478="Motorvejsstrækning",I478="Frakørselsflettestrækning",I478="Tilkørselsflettestrækning"),Inddata!Q493&gt;-0.00000001,Inddata!Q493&lt;101),Inddata!Q493,"Irrelevant"))</f>
        <v>Irrelevant</v>
      </c>
      <c r="Q478" s="4" t="str">
        <f>IF(AND(OR(I478="Motorvejsstrækning",I478="Frakørselsflettestrækning",I478="Tilkørselsflettestrækning"),Inddata!R493=""),"Lige",IF(AND(OR(I478="Motorvejsstrækning",I478="Frakørselsflettestrækning",I478="Tilkørselsflettestrækning"),Inddata!R493&gt;10),Inddata!R493,"Irrelevant"))</f>
        <v>Irrelevant</v>
      </c>
      <c r="R478" s="4" t="str">
        <f>IF(Q478="Lige",0,IF(AND(OR(I478="Motorvejsstrækning",I478="Frakørselsflettestrækning",I478="Tilkørselsflettestrækning"),OR(Inddata!S493="",Inddata!S493&gt;(G478*1000))),G478*1000,IF(AND(OR(I478="Motorvejsstrækning",I478="Frakørselsflettestrækning",I478="Tilkørselsflettestrækning"),Inddata!S493&gt;0),Inddata!S493,"Irrelevant")))</f>
        <v>Irrelevant</v>
      </c>
      <c r="S478" s="4" t="str">
        <f>IF(AND(OR(I478="Motorvejsstrækning",I478="Frakørselsflettestrækning",I478="Tilkørselsflettestrækning"),Inddata!T493=""),"Lige",IF(AND(OR(I478="Motorvejsstrækning",I478="Frakørselsflettestrækning",I478="Tilkørselsflettestrækning"),Inddata!T493&gt;10),Inddata!T493,"Irrelevant"))</f>
        <v>Irrelevant</v>
      </c>
      <c r="T478" s="4" t="str">
        <f>IF(S478="Lige",0,IF(R478="Irrelevant","Irrelevant",IF(AND(OR(I478="Motorvejsstrækning",I478="Frakørselsflettestrækning",I478="Tilkørselsflettestrækning"),OR(Inddata!U493="",Inddata!U493&gt;(G478*1000-R478))),G478*1000-R478,IF(AND(OR(I478="Motorvejsstrækning",I478="Frakørselsflettestrækning",I478="Tilkørselsflettestrækning"),Inddata!U493&gt;0),Inddata!U493,"Irrelevant"))))</f>
        <v>Irrelevant</v>
      </c>
      <c r="U478" s="4" t="str">
        <f>IF(AND(OR(I478="Motorvejsstrækning",I478="Frakørselsflettestrækning",I478="Tilkørselsflettestrækning",I478="Frakørselsrampe",I478="Tilkørselsrampe"),Inddata!V493=""),"Nej",IF(OR(I478="Motorvejsstrækning",I478="Frakørselsflettestrækning",I478="Tilkørselsflettestrækning",I478="Frakørselsrampe",I478="Tilkørselsrampe"),Inddata!V493,"Irrelevant"))</f>
        <v>Irrelevant</v>
      </c>
      <c r="V478" s="4" t="str">
        <f>IF(W478="Lige",IF(AND(OR(I478="Frakørselsrampe",I478="Tilkørselsrampe"),Inddata!W493=""),"Lige ruderrampe",IF(OR(I478="Frakørselsrampe",I478="Tilkørselsrampe"),Inddata!W493,"Irrelevant")),"Irrelevant")</f>
        <v>Irrelevant</v>
      </c>
      <c r="W478" s="4" t="str">
        <f>IF(AND(OR(I478="Frakørselsrampe",I478="Tilkørselsrampe"),Inddata!X493=""),"Lige",IF(AND(OR(I478="Frakørselsrampe",I478="Tilkørselsrampe"),Inddata!X493&gt;10),Inddata!X493,"Irrelevant"))</f>
        <v>Irrelevant</v>
      </c>
      <c r="X478" s="4" t="str">
        <f>IF(AND(OR(I478="Frakørselsrampe",I478="Tilkørselsrampe"),OR(Inddata!Y493="",Inddata!Y493&gt;(G478*1000))),G478*1000,IF(AND(OR(I478="Frakørselsrampe",I478="Tilkørselsrampe"),Inddata!Y493&gt;0),Inddata!Y493,"Irrelevant"))</f>
        <v>Irrelevant</v>
      </c>
      <c r="Y478" s="4" t="str">
        <f>IF(AND(I478="Frakørselsrampe",Inddata!Z493=""),95,IF(AND(I478="Tilkørselsrampe",Inddata!Z493=""),45,IF(AND(OR(I478="Frakørselsrampe",I478="Tilkørselsrampe"),Inddata!Z493&gt;4,Inddata!Z493&lt;200),Inddata!Z493,"Irrelevant")))</f>
        <v>Irrelevant</v>
      </c>
      <c r="Z478" s="4" t="str">
        <f>IF(AND(OR(I478="Frakørselsrampe",I478="Tilkørselsrampe"),Inddata!AA493=""),"Lige",IF(AND(OR(I478="Frakørselsrampe",I478="Tilkørselsrampe"),Inddata!AA493&gt;10),Inddata!AA493,"Irrelevant"))</f>
        <v>Irrelevant</v>
      </c>
      <c r="AA478" s="4" t="str">
        <f>IF(X478="Irrelevant","Irrelevant",IF(AND(OR(I478="Frakørselsrampe",I478="Tilkørselsrampe"),OR(Inddata!AB493="",Inddata!AB493&gt;(G478*1000-X478))),G478*1000-X478,IF(AND(OR(I478="Frakørselsrampe",I478="Tilkørselsrampe"),Inddata!AB493&gt;0),Inddata!AB493,"Irrelevant")))</f>
        <v>Irrelevant</v>
      </c>
      <c r="AB478" s="4" t="str">
        <f>IF(AND(I478="Frakørselsrampe",Inddata!AC493=""),60,IF(AND(I478="Tilkørselsrampe",Inddata!AC493=""),80,IF(AND(OR(I478="Frakørselsrampe",I478="Tilkørselsrampe"),Inddata!AC493&gt;4,Inddata!AC493&lt;200),Inddata!AC493,"Irrelevant")))</f>
        <v>Irrelevant</v>
      </c>
      <c r="AC478" s="4" t="str">
        <f>IF(AND(OR(I478="Motorvejsstrækning",I478="Frakørselsflettestrækning",I478="Tilkørselsflettestrækning"),Inddata!AD493=""),"Nej",IF(OR(I478="Motorvejsstrækning",I478="Frakørselsflettestrækning",I478="Tilkørselsflettestrækning"),Inddata!AD493,"Irrelevant"))</f>
        <v>Irrelevant</v>
      </c>
      <c r="AD478" s="4" t="str">
        <f>IF(AND(OR(I478="Motorvejsstrækning",I478="Frakørselsflettestrækning",I478="Tilkørselsflettestrækning"),Inddata!AE493=""),"130 km/t",IF(OR(I478="Motorvejsstrækning",I478="Frakørselsflettestrækning",I478="Tilkørselsflettestrækning"),Inddata!AE493,"Irrelevant"))</f>
        <v>Irrelevant</v>
      </c>
      <c r="AE478" s="4" t="str">
        <f>IF(AND(I478="Tilkørselsflettestrækning",Inddata!AF493=""),"Nej",IF(I478="Tilkørselsflettestrækning",Inddata!AF493,"Irrelevant"))</f>
        <v>Irrelevant</v>
      </c>
      <c r="AF478" s="4" t="str">
        <f>IF(AND(AE478="Ja",Inddata!AG493&gt;0,Inddata!AG493&lt;1.00000001),Inddata!AG493,IF(OR(AE478="Nej",AE478="Ja"),0,"Irrelevant"))</f>
        <v>Irrelevant</v>
      </c>
    </row>
    <row r="479" spans="1:32" x14ac:dyDescent="0.25">
      <c r="A479" s="4" t="str">
        <f>IF(Inddata!A494="","",Inddata!A494)</f>
        <v/>
      </c>
      <c r="B479" s="4" t="str">
        <f>IF(Inddata!B494="","",Inddata!B494)</f>
        <v/>
      </c>
      <c r="C479" s="4" t="str">
        <f>IF(Inddata!C494="","",Inddata!C494)</f>
        <v/>
      </c>
      <c r="D479" s="4" t="str">
        <f>IF(Inddata!D494="","",Inddata!D494)</f>
        <v/>
      </c>
      <c r="E479" s="4" t="str">
        <f>IF(Inddata!E494="","",Inddata!E494)</f>
        <v/>
      </c>
      <c r="F479" s="4" t="str">
        <f>IF(Inddata!F494="","",Inddata!F494)</f>
        <v/>
      </c>
      <c r="G479" s="4">
        <f>IF(Inddata!G494="","",Inddata!G494)</f>
        <v>0</v>
      </c>
      <c r="H479" s="4" t="str">
        <f>IF(Inddata!H494&gt;0.5,Inddata!H494,"")</f>
        <v/>
      </c>
      <c r="I479" s="4" t="str">
        <f>IF(Inddata!I494="","",Inddata!I494)</f>
        <v/>
      </c>
      <c r="J479" s="4" t="str">
        <f>IF(AND(OR(I479="Motorvejsstrækning",I479="Frakørselsflettestrækning",I479="Tilkørselsflettestrækning"),Inddata!K494=""),2,IF(AND(OR(I479="Motorvejsstrækning",I479="Frakørselsflettestrækning",I479="Tilkørselsflettestrækning"),Inddata!K494&gt;0.5,Inddata!K494&lt;21),Inddata!K494,"Irrelevant"))</f>
        <v>Irrelevant</v>
      </c>
      <c r="K479" s="4" t="str">
        <f>IF(AND(OR(I479="Motorvejsstrækning",I479="Frakørselsflettestrækning",I479="Tilkørselsflettestrækning",I479="Frakørselsrampe",I479="Tilkørselsrampe"),Inddata!L494=""),3.5,IF(AND(OR(I479="Motorvejsstrækning",I479="Frakørselsflettestrækning",I479="Tilkørselsflettestrækning",I479="Frakørselsrampe",I479="Tilkørselsrampe"),Inddata!L494&gt;1.5,Inddata!L494&lt;11),Inddata!L494,"Irrelevant"))</f>
        <v>Irrelevant</v>
      </c>
      <c r="L479" s="4" t="str">
        <f>IF(AND(I479="Motorvejsstrækning",Inddata!M494=""),"Nej",IF(I479="Motorvejsstrækning",Inddata!M494,"Irrelevant"))</f>
        <v>Irrelevant</v>
      </c>
      <c r="M479" s="4" t="str">
        <f>IF(AND(L479="Ja",Inddata!N494&gt;0,Inddata!N494&lt;1.00000001),Inddata!N494,IF(OR(L479="Nej",L479="Ja"),0,"Irrelevant"))</f>
        <v>Irrelevant</v>
      </c>
      <c r="N479" s="4" t="str">
        <f>IF(AND(OR(I479="Motorvejsstrækning",I479="Frakørselsflettestrækning",I479="Tilkørselsflettestrækning"),Inddata!O494=""),3,IF(AND(OR(I479="Motorvejsstrækning",I479="Frakørselsflettestrækning",I479="Tilkørselsflettestrækning"),Inddata!O494&lt;11,Inddata!O494&gt;-0.00000001),Inddata!O494,"Irrelevant"))</f>
        <v>Irrelevant</v>
      </c>
      <c r="O479" s="4" t="str">
        <f>IF(AND(OR(I479="Motorvejsstrækning",I479="Frakørselsflettestrækning",I479="Tilkørselsflettestrækning",I479="Frakørselsrampe",I479="Tilkørselsrampe"),Inddata!P494=""),0.5,IF(AND(OR(I479="Motorvejsstrækning",I479="Frakørselsflettestrækning",I479="Tilkørselsflettestrækning",I479="Frakørselsrampe",I479="Tilkørselsrampe"),Inddata!P494&gt;-0.00000001,Inddata!P494&lt;11),Inddata!P494,"Irrelevant"))</f>
        <v>Irrelevant</v>
      </c>
      <c r="P479" s="4" t="str">
        <f>IF(AND(OR(I479="Motorvejsstrækning",I479="Frakørselsflettestrækning",I479="Tilkørselsflettestrækning"),Inddata!Q494=""),5,IF(AND(OR(I479="Motorvejsstrækning",I479="Frakørselsflettestrækning",I479="Tilkørselsflettestrækning"),Inddata!Q494&gt;-0.00000001,Inddata!Q494&lt;101),Inddata!Q494,"Irrelevant"))</f>
        <v>Irrelevant</v>
      </c>
      <c r="Q479" s="4" t="str">
        <f>IF(AND(OR(I479="Motorvejsstrækning",I479="Frakørselsflettestrækning",I479="Tilkørselsflettestrækning"),Inddata!R494=""),"Lige",IF(AND(OR(I479="Motorvejsstrækning",I479="Frakørselsflettestrækning",I479="Tilkørselsflettestrækning"),Inddata!R494&gt;10),Inddata!R494,"Irrelevant"))</f>
        <v>Irrelevant</v>
      </c>
      <c r="R479" s="4" t="str">
        <f>IF(Q479="Lige",0,IF(AND(OR(I479="Motorvejsstrækning",I479="Frakørselsflettestrækning",I479="Tilkørselsflettestrækning"),OR(Inddata!S494="",Inddata!S494&gt;(G479*1000))),G479*1000,IF(AND(OR(I479="Motorvejsstrækning",I479="Frakørselsflettestrækning",I479="Tilkørselsflettestrækning"),Inddata!S494&gt;0),Inddata!S494,"Irrelevant")))</f>
        <v>Irrelevant</v>
      </c>
      <c r="S479" s="4" t="str">
        <f>IF(AND(OR(I479="Motorvejsstrækning",I479="Frakørselsflettestrækning",I479="Tilkørselsflettestrækning"),Inddata!T494=""),"Lige",IF(AND(OR(I479="Motorvejsstrækning",I479="Frakørselsflettestrækning",I479="Tilkørselsflettestrækning"),Inddata!T494&gt;10),Inddata!T494,"Irrelevant"))</f>
        <v>Irrelevant</v>
      </c>
      <c r="T479" s="4" t="str">
        <f>IF(S479="Lige",0,IF(R479="Irrelevant","Irrelevant",IF(AND(OR(I479="Motorvejsstrækning",I479="Frakørselsflettestrækning",I479="Tilkørselsflettestrækning"),OR(Inddata!U494="",Inddata!U494&gt;(G479*1000-R479))),G479*1000-R479,IF(AND(OR(I479="Motorvejsstrækning",I479="Frakørselsflettestrækning",I479="Tilkørselsflettestrækning"),Inddata!U494&gt;0),Inddata!U494,"Irrelevant"))))</f>
        <v>Irrelevant</v>
      </c>
      <c r="U479" s="4" t="str">
        <f>IF(AND(OR(I479="Motorvejsstrækning",I479="Frakørselsflettestrækning",I479="Tilkørselsflettestrækning",I479="Frakørselsrampe",I479="Tilkørselsrampe"),Inddata!V494=""),"Nej",IF(OR(I479="Motorvejsstrækning",I479="Frakørselsflettestrækning",I479="Tilkørselsflettestrækning",I479="Frakørselsrampe",I479="Tilkørselsrampe"),Inddata!V494,"Irrelevant"))</f>
        <v>Irrelevant</v>
      </c>
      <c r="V479" s="4" t="str">
        <f>IF(W479="Lige",IF(AND(OR(I479="Frakørselsrampe",I479="Tilkørselsrampe"),Inddata!W494=""),"Lige ruderrampe",IF(OR(I479="Frakørselsrampe",I479="Tilkørselsrampe"),Inddata!W494,"Irrelevant")),"Irrelevant")</f>
        <v>Irrelevant</v>
      </c>
      <c r="W479" s="4" t="str">
        <f>IF(AND(OR(I479="Frakørselsrampe",I479="Tilkørselsrampe"),Inddata!X494=""),"Lige",IF(AND(OR(I479="Frakørselsrampe",I479="Tilkørselsrampe"),Inddata!X494&gt;10),Inddata!X494,"Irrelevant"))</f>
        <v>Irrelevant</v>
      </c>
      <c r="X479" s="4" t="str">
        <f>IF(AND(OR(I479="Frakørselsrampe",I479="Tilkørselsrampe"),OR(Inddata!Y494="",Inddata!Y494&gt;(G479*1000))),G479*1000,IF(AND(OR(I479="Frakørselsrampe",I479="Tilkørselsrampe"),Inddata!Y494&gt;0),Inddata!Y494,"Irrelevant"))</f>
        <v>Irrelevant</v>
      </c>
      <c r="Y479" s="4" t="str">
        <f>IF(AND(I479="Frakørselsrampe",Inddata!Z494=""),95,IF(AND(I479="Tilkørselsrampe",Inddata!Z494=""),45,IF(AND(OR(I479="Frakørselsrampe",I479="Tilkørselsrampe"),Inddata!Z494&gt;4,Inddata!Z494&lt;200),Inddata!Z494,"Irrelevant")))</f>
        <v>Irrelevant</v>
      </c>
      <c r="Z479" s="4" t="str">
        <f>IF(AND(OR(I479="Frakørselsrampe",I479="Tilkørselsrampe"),Inddata!AA494=""),"Lige",IF(AND(OR(I479="Frakørselsrampe",I479="Tilkørselsrampe"),Inddata!AA494&gt;10),Inddata!AA494,"Irrelevant"))</f>
        <v>Irrelevant</v>
      </c>
      <c r="AA479" s="4" t="str">
        <f>IF(X479="Irrelevant","Irrelevant",IF(AND(OR(I479="Frakørselsrampe",I479="Tilkørselsrampe"),OR(Inddata!AB494="",Inddata!AB494&gt;(G479*1000-X479))),G479*1000-X479,IF(AND(OR(I479="Frakørselsrampe",I479="Tilkørselsrampe"),Inddata!AB494&gt;0),Inddata!AB494,"Irrelevant")))</f>
        <v>Irrelevant</v>
      </c>
      <c r="AB479" s="4" t="str">
        <f>IF(AND(I479="Frakørselsrampe",Inddata!AC494=""),60,IF(AND(I479="Tilkørselsrampe",Inddata!AC494=""),80,IF(AND(OR(I479="Frakørselsrampe",I479="Tilkørselsrampe"),Inddata!AC494&gt;4,Inddata!AC494&lt;200),Inddata!AC494,"Irrelevant")))</f>
        <v>Irrelevant</v>
      </c>
      <c r="AC479" s="4" t="str">
        <f>IF(AND(OR(I479="Motorvejsstrækning",I479="Frakørselsflettestrækning",I479="Tilkørselsflettestrækning"),Inddata!AD494=""),"Nej",IF(OR(I479="Motorvejsstrækning",I479="Frakørselsflettestrækning",I479="Tilkørselsflettestrækning"),Inddata!AD494,"Irrelevant"))</f>
        <v>Irrelevant</v>
      </c>
      <c r="AD479" s="4" t="str">
        <f>IF(AND(OR(I479="Motorvejsstrækning",I479="Frakørselsflettestrækning",I479="Tilkørselsflettestrækning"),Inddata!AE494=""),"130 km/t",IF(OR(I479="Motorvejsstrækning",I479="Frakørselsflettestrækning",I479="Tilkørselsflettestrækning"),Inddata!AE494,"Irrelevant"))</f>
        <v>Irrelevant</v>
      </c>
      <c r="AE479" s="4" t="str">
        <f>IF(AND(I479="Tilkørselsflettestrækning",Inddata!AF494=""),"Nej",IF(I479="Tilkørselsflettestrækning",Inddata!AF494,"Irrelevant"))</f>
        <v>Irrelevant</v>
      </c>
      <c r="AF479" s="4" t="str">
        <f>IF(AND(AE479="Ja",Inddata!AG494&gt;0,Inddata!AG494&lt;1.00000001),Inddata!AG494,IF(OR(AE479="Nej",AE479="Ja"),0,"Irrelevant"))</f>
        <v>Irrelevant</v>
      </c>
    </row>
    <row r="480" spans="1:32" x14ac:dyDescent="0.25">
      <c r="A480" s="4" t="str">
        <f>IF(Inddata!A495="","",Inddata!A495)</f>
        <v/>
      </c>
      <c r="B480" s="4" t="str">
        <f>IF(Inddata!B495="","",Inddata!B495)</f>
        <v/>
      </c>
      <c r="C480" s="4" t="str">
        <f>IF(Inddata!C495="","",Inddata!C495)</f>
        <v/>
      </c>
      <c r="D480" s="4" t="str">
        <f>IF(Inddata!D495="","",Inddata!D495)</f>
        <v/>
      </c>
      <c r="E480" s="4" t="str">
        <f>IF(Inddata!E495="","",Inddata!E495)</f>
        <v/>
      </c>
      <c r="F480" s="4" t="str">
        <f>IF(Inddata!F495="","",Inddata!F495)</f>
        <v/>
      </c>
      <c r="G480" s="4">
        <f>IF(Inddata!G495="","",Inddata!G495)</f>
        <v>0</v>
      </c>
      <c r="H480" s="4" t="str">
        <f>IF(Inddata!H495&gt;0.5,Inddata!H495,"")</f>
        <v/>
      </c>
      <c r="I480" s="4" t="str">
        <f>IF(Inddata!I495="","",Inddata!I495)</f>
        <v/>
      </c>
      <c r="J480" s="4" t="str">
        <f>IF(AND(OR(I480="Motorvejsstrækning",I480="Frakørselsflettestrækning",I480="Tilkørselsflettestrækning"),Inddata!K495=""),2,IF(AND(OR(I480="Motorvejsstrækning",I480="Frakørselsflettestrækning",I480="Tilkørselsflettestrækning"),Inddata!K495&gt;0.5,Inddata!K495&lt;21),Inddata!K495,"Irrelevant"))</f>
        <v>Irrelevant</v>
      </c>
      <c r="K480" s="4" t="str">
        <f>IF(AND(OR(I480="Motorvejsstrækning",I480="Frakørselsflettestrækning",I480="Tilkørselsflettestrækning",I480="Frakørselsrampe",I480="Tilkørselsrampe"),Inddata!L495=""),3.5,IF(AND(OR(I480="Motorvejsstrækning",I480="Frakørselsflettestrækning",I480="Tilkørselsflettestrækning",I480="Frakørselsrampe",I480="Tilkørselsrampe"),Inddata!L495&gt;1.5,Inddata!L495&lt;11),Inddata!L495,"Irrelevant"))</f>
        <v>Irrelevant</v>
      </c>
      <c r="L480" s="4" t="str">
        <f>IF(AND(I480="Motorvejsstrækning",Inddata!M495=""),"Nej",IF(I480="Motorvejsstrækning",Inddata!M495,"Irrelevant"))</f>
        <v>Irrelevant</v>
      </c>
      <c r="M480" s="4" t="str">
        <f>IF(AND(L480="Ja",Inddata!N495&gt;0,Inddata!N495&lt;1.00000001),Inddata!N495,IF(OR(L480="Nej",L480="Ja"),0,"Irrelevant"))</f>
        <v>Irrelevant</v>
      </c>
      <c r="N480" s="4" t="str">
        <f>IF(AND(OR(I480="Motorvejsstrækning",I480="Frakørselsflettestrækning",I480="Tilkørselsflettestrækning"),Inddata!O495=""),3,IF(AND(OR(I480="Motorvejsstrækning",I480="Frakørselsflettestrækning",I480="Tilkørselsflettestrækning"),Inddata!O495&lt;11,Inddata!O495&gt;-0.00000001),Inddata!O495,"Irrelevant"))</f>
        <v>Irrelevant</v>
      </c>
      <c r="O480" s="4" t="str">
        <f>IF(AND(OR(I480="Motorvejsstrækning",I480="Frakørselsflettestrækning",I480="Tilkørselsflettestrækning",I480="Frakørselsrampe",I480="Tilkørselsrampe"),Inddata!P495=""),0.5,IF(AND(OR(I480="Motorvejsstrækning",I480="Frakørselsflettestrækning",I480="Tilkørselsflettestrækning",I480="Frakørselsrampe",I480="Tilkørselsrampe"),Inddata!P495&gt;-0.00000001,Inddata!P495&lt;11),Inddata!P495,"Irrelevant"))</f>
        <v>Irrelevant</v>
      </c>
      <c r="P480" s="4" t="str">
        <f>IF(AND(OR(I480="Motorvejsstrækning",I480="Frakørselsflettestrækning",I480="Tilkørselsflettestrækning"),Inddata!Q495=""),5,IF(AND(OR(I480="Motorvejsstrækning",I480="Frakørselsflettestrækning",I480="Tilkørselsflettestrækning"),Inddata!Q495&gt;-0.00000001,Inddata!Q495&lt;101),Inddata!Q495,"Irrelevant"))</f>
        <v>Irrelevant</v>
      </c>
      <c r="Q480" s="4" t="str">
        <f>IF(AND(OR(I480="Motorvejsstrækning",I480="Frakørselsflettestrækning",I480="Tilkørselsflettestrækning"),Inddata!R495=""),"Lige",IF(AND(OR(I480="Motorvejsstrækning",I480="Frakørselsflettestrækning",I480="Tilkørselsflettestrækning"),Inddata!R495&gt;10),Inddata!R495,"Irrelevant"))</f>
        <v>Irrelevant</v>
      </c>
      <c r="R480" s="4" t="str">
        <f>IF(Q480="Lige",0,IF(AND(OR(I480="Motorvejsstrækning",I480="Frakørselsflettestrækning",I480="Tilkørselsflettestrækning"),OR(Inddata!S495="",Inddata!S495&gt;(G480*1000))),G480*1000,IF(AND(OR(I480="Motorvejsstrækning",I480="Frakørselsflettestrækning",I480="Tilkørselsflettestrækning"),Inddata!S495&gt;0),Inddata!S495,"Irrelevant")))</f>
        <v>Irrelevant</v>
      </c>
      <c r="S480" s="4" t="str">
        <f>IF(AND(OR(I480="Motorvejsstrækning",I480="Frakørselsflettestrækning",I480="Tilkørselsflettestrækning"),Inddata!T495=""),"Lige",IF(AND(OR(I480="Motorvejsstrækning",I480="Frakørselsflettestrækning",I480="Tilkørselsflettestrækning"),Inddata!T495&gt;10),Inddata!T495,"Irrelevant"))</f>
        <v>Irrelevant</v>
      </c>
      <c r="T480" s="4" t="str">
        <f>IF(S480="Lige",0,IF(R480="Irrelevant","Irrelevant",IF(AND(OR(I480="Motorvejsstrækning",I480="Frakørselsflettestrækning",I480="Tilkørselsflettestrækning"),OR(Inddata!U495="",Inddata!U495&gt;(G480*1000-R480))),G480*1000-R480,IF(AND(OR(I480="Motorvejsstrækning",I480="Frakørselsflettestrækning",I480="Tilkørselsflettestrækning"),Inddata!U495&gt;0),Inddata!U495,"Irrelevant"))))</f>
        <v>Irrelevant</v>
      </c>
      <c r="U480" s="4" t="str">
        <f>IF(AND(OR(I480="Motorvejsstrækning",I480="Frakørselsflettestrækning",I480="Tilkørselsflettestrækning",I480="Frakørselsrampe",I480="Tilkørselsrampe"),Inddata!V495=""),"Nej",IF(OR(I480="Motorvejsstrækning",I480="Frakørselsflettestrækning",I480="Tilkørselsflettestrækning",I480="Frakørselsrampe",I480="Tilkørselsrampe"),Inddata!V495,"Irrelevant"))</f>
        <v>Irrelevant</v>
      </c>
      <c r="V480" s="4" t="str">
        <f>IF(W480="Lige",IF(AND(OR(I480="Frakørselsrampe",I480="Tilkørselsrampe"),Inddata!W495=""),"Lige ruderrampe",IF(OR(I480="Frakørselsrampe",I480="Tilkørselsrampe"),Inddata!W495,"Irrelevant")),"Irrelevant")</f>
        <v>Irrelevant</v>
      </c>
      <c r="W480" s="4" t="str">
        <f>IF(AND(OR(I480="Frakørselsrampe",I480="Tilkørselsrampe"),Inddata!X495=""),"Lige",IF(AND(OR(I480="Frakørselsrampe",I480="Tilkørselsrampe"),Inddata!X495&gt;10),Inddata!X495,"Irrelevant"))</f>
        <v>Irrelevant</v>
      </c>
      <c r="X480" s="4" t="str">
        <f>IF(AND(OR(I480="Frakørselsrampe",I480="Tilkørselsrampe"),OR(Inddata!Y495="",Inddata!Y495&gt;(G480*1000))),G480*1000,IF(AND(OR(I480="Frakørselsrampe",I480="Tilkørselsrampe"),Inddata!Y495&gt;0),Inddata!Y495,"Irrelevant"))</f>
        <v>Irrelevant</v>
      </c>
      <c r="Y480" s="4" t="str">
        <f>IF(AND(I480="Frakørselsrampe",Inddata!Z495=""),95,IF(AND(I480="Tilkørselsrampe",Inddata!Z495=""),45,IF(AND(OR(I480="Frakørselsrampe",I480="Tilkørselsrampe"),Inddata!Z495&gt;4,Inddata!Z495&lt;200),Inddata!Z495,"Irrelevant")))</f>
        <v>Irrelevant</v>
      </c>
      <c r="Z480" s="4" t="str">
        <f>IF(AND(OR(I480="Frakørselsrampe",I480="Tilkørselsrampe"),Inddata!AA495=""),"Lige",IF(AND(OR(I480="Frakørselsrampe",I480="Tilkørselsrampe"),Inddata!AA495&gt;10),Inddata!AA495,"Irrelevant"))</f>
        <v>Irrelevant</v>
      </c>
      <c r="AA480" s="4" t="str">
        <f>IF(X480="Irrelevant","Irrelevant",IF(AND(OR(I480="Frakørselsrampe",I480="Tilkørselsrampe"),OR(Inddata!AB495="",Inddata!AB495&gt;(G480*1000-X480))),G480*1000-X480,IF(AND(OR(I480="Frakørselsrampe",I480="Tilkørselsrampe"),Inddata!AB495&gt;0),Inddata!AB495,"Irrelevant")))</f>
        <v>Irrelevant</v>
      </c>
      <c r="AB480" s="4" t="str">
        <f>IF(AND(I480="Frakørselsrampe",Inddata!AC495=""),60,IF(AND(I480="Tilkørselsrampe",Inddata!AC495=""),80,IF(AND(OR(I480="Frakørselsrampe",I480="Tilkørselsrampe"),Inddata!AC495&gt;4,Inddata!AC495&lt;200),Inddata!AC495,"Irrelevant")))</f>
        <v>Irrelevant</v>
      </c>
      <c r="AC480" s="4" t="str">
        <f>IF(AND(OR(I480="Motorvejsstrækning",I480="Frakørselsflettestrækning",I480="Tilkørselsflettestrækning"),Inddata!AD495=""),"Nej",IF(OR(I480="Motorvejsstrækning",I480="Frakørselsflettestrækning",I480="Tilkørselsflettestrækning"),Inddata!AD495,"Irrelevant"))</f>
        <v>Irrelevant</v>
      </c>
      <c r="AD480" s="4" t="str">
        <f>IF(AND(OR(I480="Motorvejsstrækning",I480="Frakørselsflettestrækning",I480="Tilkørselsflettestrækning"),Inddata!AE495=""),"130 km/t",IF(OR(I480="Motorvejsstrækning",I480="Frakørselsflettestrækning",I480="Tilkørselsflettestrækning"),Inddata!AE495,"Irrelevant"))</f>
        <v>Irrelevant</v>
      </c>
      <c r="AE480" s="4" t="str">
        <f>IF(AND(I480="Tilkørselsflettestrækning",Inddata!AF495=""),"Nej",IF(I480="Tilkørselsflettestrækning",Inddata!AF495,"Irrelevant"))</f>
        <v>Irrelevant</v>
      </c>
      <c r="AF480" s="4" t="str">
        <f>IF(AND(AE480="Ja",Inddata!AG495&gt;0,Inddata!AG495&lt;1.00000001),Inddata!AG495,IF(OR(AE480="Nej",AE480="Ja"),0,"Irrelevant"))</f>
        <v>Irrelevant</v>
      </c>
    </row>
    <row r="481" spans="1:32" x14ac:dyDescent="0.25">
      <c r="A481" s="4" t="str">
        <f>IF(Inddata!A496="","",Inddata!A496)</f>
        <v/>
      </c>
      <c r="B481" s="4" t="str">
        <f>IF(Inddata!B496="","",Inddata!B496)</f>
        <v/>
      </c>
      <c r="C481" s="4" t="str">
        <f>IF(Inddata!C496="","",Inddata!C496)</f>
        <v/>
      </c>
      <c r="D481" s="4" t="str">
        <f>IF(Inddata!D496="","",Inddata!D496)</f>
        <v/>
      </c>
      <c r="E481" s="4" t="str">
        <f>IF(Inddata!E496="","",Inddata!E496)</f>
        <v/>
      </c>
      <c r="F481" s="4" t="str">
        <f>IF(Inddata!F496="","",Inddata!F496)</f>
        <v/>
      </c>
      <c r="G481" s="4">
        <f>IF(Inddata!G496="","",Inddata!G496)</f>
        <v>0</v>
      </c>
      <c r="H481" s="4" t="str">
        <f>IF(Inddata!H496&gt;0.5,Inddata!H496,"")</f>
        <v/>
      </c>
      <c r="I481" s="4" t="str">
        <f>IF(Inddata!I496="","",Inddata!I496)</f>
        <v/>
      </c>
      <c r="J481" s="4" t="str">
        <f>IF(AND(OR(I481="Motorvejsstrækning",I481="Frakørselsflettestrækning",I481="Tilkørselsflettestrækning"),Inddata!K496=""),2,IF(AND(OR(I481="Motorvejsstrækning",I481="Frakørselsflettestrækning",I481="Tilkørselsflettestrækning"),Inddata!K496&gt;0.5,Inddata!K496&lt;21),Inddata!K496,"Irrelevant"))</f>
        <v>Irrelevant</v>
      </c>
      <c r="K481" s="4" t="str">
        <f>IF(AND(OR(I481="Motorvejsstrækning",I481="Frakørselsflettestrækning",I481="Tilkørselsflettestrækning",I481="Frakørselsrampe",I481="Tilkørselsrampe"),Inddata!L496=""),3.5,IF(AND(OR(I481="Motorvejsstrækning",I481="Frakørselsflettestrækning",I481="Tilkørselsflettestrækning",I481="Frakørselsrampe",I481="Tilkørselsrampe"),Inddata!L496&gt;1.5,Inddata!L496&lt;11),Inddata!L496,"Irrelevant"))</f>
        <v>Irrelevant</v>
      </c>
      <c r="L481" s="4" t="str">
        <f>IF(AND(I481="Motorvejsstrækning",Inddata!M496=""),"Nej",IF(I481="Motorvejsstrækning",Inddata!M496,"Irrelevant"))</f>
        <v>Irrelevant</v>
      </c>
      <c r="M481" s="4" t="str">
        <f>IF(AND(L481="Ja",Inddata!N496&gt;0,Inddata!N496&lt;1.00000001),Inddata!N496,IF(OR(L481="Nej",L481="Ja"),0,"Irrelevant"))</f>
        <v>Irrelevant</v>
      </c>
      <c r="N481" s="4" t="str">
        <f>IF(AND(OR(I481="Motorvejsstrækning",I481="Frakørselsflettestrækning",I481="Tilkørselsflettestrækning"),Inddata!O496=""),3,IF(AND(OR(I481="Motorvejsstrækning",I481="Frakørselsflettestrækning",I481="Tilkørselsflettestrækning"),Inddata!O496&lt;11,Inddata!O496&gt;-0.00000001),Inddata!O496,"Irrelevant"))</f>
        <v>Irrelevant</v>
      </c>
      <c r="O481" s="4" t="str">
        <f>IF(AND(OR(I481="Motorvejsstrækning",I481="Frakørselsflettestrækning",I481="Tilkørselsflettestrækning",I481="Frakørselsrampe",I481="Tilkørselsrampe"),Inddata!P496=""),0.5,IF(AND(OR(I481="Motorvejsstrækning",I481="Frakørselsflettestrækning",I481="Tilkørselsflettestrækning",I481="Frakørselsrampe",I481="Tilkørselsrampe"),Inddata!P496&gt;-0.00000001,Inddata!P496&lt;11),Inddata!P496,"Irrelevant"))</f>
        <v>Irrelevant</v>
      </c>
      <c r="P481" s="4" t="str">
        <f>IF(AND(OR(I481="Motorvejsstrækning",I481="Frakørselsflettestrækning",I481="Tilkørselsflettestrækning"),Inddata!Q496=""),5,IF(AND(OR(I481="Motorvejsstrækning",I481="Frakørselsflettestrækning",I481="Tilkørselsflettestrækning"),Inddata!Q496&gt;-0.00000001,Inddata!Q496&lt;101),Inddata!Q496,"Irrelevant"))</f>
        <v>Irrelevant</v>
      </c>
      <c r="Q481" s="4" t="str">
        <f>IF(AND(OR(I481="Motorvejsstrækning",I481="Frakørselsflettestrækning",I481="Tilkørselsflettestrækning"),Inddata!R496=""),"Lige",IF(AND(OR(I481="Motorvejsstrækning",I481="Frakørselsflettestrækning",I481="Tilkørselsflettestrækning"),Inddata!R496&gt;10),Inddata!R496,"Irrelevant"))</f>
        <v>Irrelevant</v>
      </c>
      <c r="R481" s="4" t="str">
        <f>IF(Q481="Lige",0,IF(AND(OR(I481="Motorvejsstrækning",I481="Frakørselsflettestrækning",I481="Tilkørselsflettestrækning"),OR(Inddata!S496="",Inddata!S496&gt;(G481*1000))),G481*1000,IF(AND(OR(I481="Motorvejsstrækning",I481="Frakørselsflettestrækning",I481="Tilkørselsflettestrækning"),Inddata!S496&gt;0),Inddata!S496,"Irrelevant")))</f>
        <v>Irrelevant</v>
      </c>
      <c r="S481" s="4" t="str">
        <f>IF(AND(OR(I481="Motorvejsstrækning",I481="Frakørselsflettestrækning",I481="Tilkørselsflettestrækning"),Inddata!T496=""),"Lige",IF(AND(OR(I481="Motorvejsstrækning",I481="Frakørselsflettestrækning",I481="Tilkørselsflettestrækning"),Inddata!T496&gt;10),Inddata!T496,"Irrelevant"))</f>
        <v>Irrelevant</v>
      </c>
      <c r="T481" s="4" t="str">
        <f>IF(S481="Lige",0,IF(R481="Irrelevant","Irrelevant",IF(AND(OR(I481="Motorvejsstrækning",I481="Frakørselsflettestrækning",I481="Tilkørselsflettestrækning"),OR(Inddata!U496="",Inddata!U496&gt;(G481*1000-R481))),G481*1000-R481,IF(AND(OR(I481="Motorvejsstrækning",I481="Frakørselsflettestrækning",I481="Tilkørselsflettestrækning"),Inddata!U496&gt;0),Inddata!U496,"Irrelevant"))))</f>
        <v>Irrelevant</v>
      </c>
      <c r="U481" s="4" t="str">
        <f>IF(AND(OR(I481="Motorvejsstrækning",I481="Frakørselsflettestrækning",I481="Tilkørselsflettestrækning",I481="Frakørselsrampe",I481="Tilkørselsrampe"),Inddata!V496=""),"Nej",IF(OR(I481="Motorvejsstrækning",I481="Frakørselsflettestrækning",I481="Tilkørselsflettestrækning",I481="Frakørselsrampe",I481="Tilkørselsrampe"),Inddata!V496,"Irrelevant"))</f>
        <v>Irrelevant</v>
      </c>
      <c r="V481" s="4" t="str">
        <f>IF(W481="Lige",IF(AND(OR(I481="Frakørselsrampe",I481="Tilkørselsrampe"),Inddata!W496=""),"Lige ruderrampe",IF(OR(I481="Frakørselsrampe",I481="Tilkørselsrampe"),Inddata!W496,"Irrelevant")),"Irrelevant")</f>
        <v>Irrelevant</v>
      </c>
      <c r="W481" s="4" t="str">
        <f>IF(AND(OR(I481="Frakørselsrampe",I481="Tilkørselsrampe"),Inddata!X496=""),"Lige",IF(AND(OR(I481="Frakørselsrampe",I481="Tilkørselsrampe"),Inddata!X496&gt;10),Inddata!X496,"Irrelevant"))</f>
        <v>Irrelevant</v>
      </c>
      <c r="X481" s="4" t="str">
        <f>IF(AND(OR(I481="Frakørselsrampe",I481="Tilkørselsrampe"),OR(Inddata!Y496="",Inddata!Y496&gt;(G481*1000))),G481*1000,IF(AND(OR(I481="Frakørselsrampe",I481="Tilkørselsrampe"),Inddata!Y496&gt;0),Inddata!Y496,"Irrelevant"))</f>
        <v>Irrelevant</v>
      </c>
      <c r="Y481" s="4" t="str">
        <f>IF(AND(I481="Frakørselsrampe",Inddata!Z496=""),95,IF(AND(I481="Tilkørselsrampe",Inddata!Z496=""),45,IF(AND(OR(I481="Frakørselsrampe",I481="Tilkørselsrampe"),Inddata!Z496&gt;4,Inddata!Z496&lt;200),Inddata!Z496,"Irrelevant")))</f>
        <v>Irrelevant</v>
      </c>
      <c r="Z481" s="4" t="str">
        <f>IF(AND(OR(I481="Frakørselsrampe",I481="Tilkørselsrampe"),Inddata!AA496=""),"Lige",IF(AND(OR(I481="Frakørselsrampe",I481="Tilkørselsrampe"),Inddata!AA496&gt;10),Inddata!AA496,"Irrelevant"))</f>
        <v>Irrelevant</v>
      </c>
      <c r="AA481" s="4" t="str">
        <f>IF(X481="Irrelevant","Irrelevant",IF(AND(OR(I481="Frakørselsrampe",I481="Tilkørselsrampe"),OR(Inddata!AB496="",Inddata!AB496&gt;(G481*1000-X481))),G481*1000-X481,IF(AND(OR(I481="Frakørselsrampe",I481="Tilkørselsrampe"),Inddata!AB496&gt;0),Inddata!AB496,"Irrelevant")))</f>
        <v>Irrelevant</v>
      </c>
      <c r="AB481" s="4" t="str">
        <f>IF(AND(I481="Frakørselsrampe",Inddata!AC496=""),60,IF(AND(I481="Tilkørselsrampe",Inddata!AC496=""),80,IF(AND(OR(I481="Frakørselsrampe",I481="Tilkørselsrampe"),Inddata!AC496&gt;4,Inddata!AC496&lt;200),Inddata!AC496,"Irrelevant")))</f>
        <v>Irrelevant</v>
      </c>
      <c r="AC481" s="4" t="str">
        <f>IF(AND(OR(I481="Motorvejsstrækning",I481="Frakørselsflettestrækning",I481="Tilkørselsflettestrækning"),Inddata!AD496=""),"Nej",IF(OR(I481="Motorvejsstrækning",I481="Frakørselsflettestrækning",I481="Tilkørselsflettestrækning"),Inddata!AD496,"Irrelevant"))</f>
        <v>Irrelevant</v>
      </c>
      <c r="AD481" s="4" t="str">
        <f>IF(AND(OR(I481="Motorvejsstrækning",I481="Frakørselsflettestrækning",I481="Tilkørselsflettestrækning"),Inddata!AE496=""),"130 km/t",IF(OR(I481="Motorvejsstrækning",I481="Frakørselsflettestrækning",I481="Tilkørselsflettestrækning"),Inddata!AE496,"Irrelevant"))</f>
        <v>Irrelevant</v>
      </c>
      <c r="AE481" s="4" t="str">
        <f>IF(AND(I481="Tilkørselsflettestrækning",Inddata!AF496=""),"Nej",IF(I481="Tilkørselsflettestrækning",Inddata!AF496,"Irrelevant"))</f>
        <v>Irrelevant</v>
      </c>
      <c r="AF481" s="4" t="str">
        <f>IF(AND(AE481="Ja",Inddata!AG496&gt;0,Inddata!AG496&lt;1.00000001),Inddata!AG496,IF(OR(AE481="Nej",AE481="Ja"),0,"Irrelevant"))</f>
        <v>Irrelevant</v>
      </c>
    </row>
    <row r="482" spans="1:32" x14ac:dyDescent="0.25">
      <c r="A482" s="4" t="str">
        <f>IF(Inddata!A497="","",Inddata!A497)</f>
        <v/>
      </c>
      <c r="B482" s="4" t="str">
        <f>IF(Inddata!B497="","",Inddata!B497)</f>
        <v/>
      </c>
      <c r="C482" s="4" t="str">
        <f>IF(Inddata!C497="","",Inddata!C497)</f>
        <v/>
      </c>
      <c r="D482" s="4" t="str">
        <f>IF(Inddata!D497="","",Inddata!D497)</f>
        <v/>
      </c>
      <c r="E482" s="4" t="str">
        <f>IF(Inddata!E497="","",Inddata!E497)</f>
        <v/>
      </c>
      <c r="F482" s="4" t="str">
        <f>IF(Inddata!F497="","",Inddata!F497)</f>
        <v/>
      </c>
      <c r="G482" s="4">
        <f>IF(Inddata!G497="","",Inddata!G497)</f>
        <v>0</v>
      </c>
      <c r="H482" s="4" t="str">
        <f>IF(Inddata!H497&gt;0.5,Inddata!H497,"")</f>
        <v/>
      </c>
      <c r="I482" s="4" t="str">
        <f>IF(Inddata!I497="","",Inddata!I497)</f>
        <v/>
      </c>
      <c r="J482" s="4" t="str">
        <f>IF(AND(OR(I482="Motorvejsstrækning",I482="Frakørselsflettestrækning",I482="Tilkørselsflettestrækning"),Inddata!K497=""),2,IF(AND(OR(I482="Motorvejsstrækning",I482="Frakørselsflettestrækning",I482="Tilkørselsflettestrækning"),Inddata!K497&gt;0.5,Inddata!K497&lt;21),Inddata!K497,"Irrelevant"))</f>
        <v>Irrelevant</v>
      </c>
      <c r="K482" s="4" t="str">
        <f>IF(AND(OR(I482="Motorvejsstrækning",I482="Frakørselsflettestrækning",I482="Tilkørselsflettestrækning",I482="Frakørselsrampe",I482="Tilkørselsrampe"),Inddata!L497=""),3.5,IF(AND(OR(I482="Motorvejsstrækning",I482="Frakørselsflettestrækning",I482="Tilkørselsflettestrækning",I482="Frakørselsrampe",I482="Tilkørselsrampe"),Inddata!L497&gt;1.5,Inddata!L497&lt;11),Inddata!L497,"Irrelevant"))</f>
        <v>Irrelevant</v>
      </c>
      <c r="L482" s="4" t="str">
        <f>IF(AND(I482="Motorvejsstrækning",Inddata!M497=""),"Nej",IF(I482="Motorvejsstrækning",Inddata!M497,"Irrelevant"))</f>
        <v>Irrelevant</v>
      </c>
      <c r="M482" s="4" t="str">
        <f>IF(AND(L482="Ja",Inddata!N497&gt;0,Inddata!N497&lt;1.00000001),Inddata!N497,IF(OR(L482="Nej",L482="Ja"),0,"Irrelevant"))</f>
        <v>Irrelevant</v>
      </c>
      <c r="N482" s="4" t="str">
        <f>IF(AND(OR(I482="Motorvejsstrækning",I482="Frakørselsflettestrækning",I482="Tilkørselsflettestrækning"),Inddata!O497=""),3,IF(AND(OR(I482="Motorvejsstrækning",I482="Frakørselsflettestrækning",I482="Tilkørselsflettestrækning"),Inddata!O497&lt;11,Inddata!O497&gt;-0.00000001),Inddata!O497,"Irrelevant"))</f>
        <v>Irrelevant</v>
      </c>
      <c r="O482" s="4" t="str">
        <f>IF(AND(OR(I482="Motorvejsstrækning",I482="Frakørselsflettestrækning",I482="Tilkørselsflettestrækning",I482="Frakørselsrampe",I482="Tilkørselsrampe"),Inddata!P497=""),0.5,IF(AND(OR(I482="Motorvejsstrækning",I482="Frakørselsflettestrækning",I482="Tilkørselsflettestrækning",I482="Frakørselsrampe",I482="Tilkørselsrampe"),Inddata!P497&gt;-0.00000001,Inddata!P497&lt;11),Inddata!P497,"Irrelevant"))</f>
        <v>Irrelevant</v>
      </c>
      <c r="P482" s="4" t="str">
        <f>IF(AND(OR(I482="Motorvejsstrækning",I482="Frakørselsflettestrækning",I482="Tilkørselsflettestrækning"),Inddata!Q497=""),5,IF(AND(OR(I482="Motorvejsstrækning",I482="Frakørselsflettestrækning",I482="Tilkørselsflettestrækning"),Inddata!Q497&gt;-0.00000001,Inddata!Q497&lt;101),Inddata!Q497,"Irrelevant"))</f>
        <v>Irrelevant</v>
      </c>
      <c r="Q482" s="4" t="str">
        <f>IF(AND(OR(I482="Motorvejsstrækning",I482="Frakørselsflettestrækning",I482="Tilkørselsflettestrækning"),Inddata!R497=""),"Lige",IF(AND(OR(I482="Motorvejsstrækning",I482="Frakørselsflettestrækning",I482="Tilkørselsflettestrækning"),Inddata!R497&gt;10),Inddata!R497,"Irrelevant"))</f>
        <v>Irrelevant</v>
      </c>
      <c r="R482" s="4" t="str">
        <f>IF(Q482="Lige",0,IF(AND(OR(I482="Motorvejsstrækning",I482="Frakørselsflettestrækning",I482="Tilkørselsflettestrækning"),OR(Inddata!S497="",Inddata!S497&gt;(G482*1000))),G482*1000,IF(AND(OR(I482="Motorvejsstrækning",I482="Frakørselsflettestrækning",I482="Tilkørselsflettestrækning"),Inddata!S497&gt;0),Inddata!S497,"Irrelevant")))</f>
        <v>Irrelevant</v>
      </c>
      <c r="S482" s="4" t="str">
        <f>IF(AND(OR(I482="Motorvejsstrækning",I482="Frakørselsflettestrækning",I482="Tilkørselsflettestrækning"),Inddata!T497=""),"Lige",IF(AND(OR(I482="Motorvejsstrækning",I482="Frakørselsflettestrækning",I482="Tilkørselsflettestrækning"),Inddata!T497&gt;10),Inddata!T497,"Irrelevant"))</f>
        <v>Irrelevant</v>
      </c>
      <c r="T482" s="4" t="str">
        <f>IF(S482="Lige",0,IF(R482="Irrelevant","Irrelevant",IF(AND(OR(I482="Motorvejsstrækning",I482="Frakørselsflettestrækning",I482="Tilkørselsflettestrækning"),OR(Inddata!U497="",Inddata!U497&gt;(G482*1000-R482))),G482*1000-R482,IF(AND(OR(I482="Motorvejsstrækning",I482="Frakørselsflettestrækning",I482="Tilkørselsflettestrækning"),Inddata!U497&gt;0),Inddata!U497,"Irrelevant"))))</f>
        <v>Irrelevant</v>
      </c>
      <c r="U482" s="4" t="str">
        <f>IF(AND(OR(I482="Motorvejsstrækning",I482="Frakørselsflettestrækning",I482="Tilkørselsflettestrækning",I482="Frakørselsrampe",I482="Tilkørselsrampe"),Inddata!V497=""),"Nej",IF(OR(I482="Motorvejsstrækning",I482="Frakørselsflettestrækning",I482="Tilkørselsflettestrækning",I482="Frakørselsrampe",I482="Tilkørselsrampe"),Inddata!V497,"Irrelevant"))</f>
        <v>Irrelevant</v>
      </c>
      <c r="V482" s="4" t="str">
        <f>IF(W482="Lige",IF(AND(OR(I482="Frakørselsrampe",I482="Tilkørselsrampe"),Inddata!W497=""),"Lige ruderrampe",IF(OR(I482="Frakørselsrampe",I482="Tilkørselsrampe"),Inddata!W497,"Irrelevant")),"Irrelevant")</f>
        <v>Irrelevant</v>
      </c>
      <c r="W482" s="4" t="str">
        <f>IF(AND(OR(I482="Frakørselsrampe",I482="Tilkørselsrampe"),Inddata!X497=""),"Lige",IF(AND(OR(I482="Frakørselsrampe",I482="Tilkørselsrampe"),Inddata!X497&gt;10),Inddata!X497,"Irrelevant"))</f>
        <v>Irrelevant</v>
      </c>
      <c r="X482" s="4" t="str">
        <f>IF(AND(OR(I482="Frakørselsrampe",I482="Tilkørselsrampe"),OR(Inddata!Y497="",Inddata!Y497&gt;(G482*1000))),G482*1000,IF(AND(OR(I482="Frakørselsrampe",I482="Tilkørselsrampe"),Inddata!Y497&gt;0),Inddata!Y497,"Irrelevant"))</f>
        <v>Irrelevant</v>
      </c>
      <c r="Y482" s="4" t="str">
        <f>IF(AND(I482="Frakørselsrampe",Inddata!Z497=""),95,IF(AND(I482="Tilkørselsrampe",Inddata!Z497=""),45,IF(AND(OR(I482="Frakørselsrampe",I482="Tilkørselsrampe"),Inddata!Z497&gt;4,Inddata!Z497&lt;200),Inddata!Z497,"Irrelevant")))</f>
        <v>Irrelevant</v>
      </c>
      <c r="Z482" s="4" t="str">
        <f>IF(AND(OR(I482="Frakørselsrampe",I482="Tilkørselsrampe"),Inddata!AA497=""),"Lige",IF(AND(OR(I482="Frakørselsrampe",I482="Tilkørselsrampe"),Inddata!AA497&gt;10),Inddata!AA497,"Irrelevant"))</f>
        <v>Irrelevant</v>
      </c>
      <c r="AA482" s="4" t="str">
        <f>IF(X482="Irrelevant","Irrelevant",IF(AND(OR(I482="Frakørselsrampe",I482="Tilkørselsrampe"),OR(Inddata!AB497="",Inddata!AB497&gt;(G482*1000-X482))),G482*1000-X482,IF(AND(OR(I482="Frakørselsrampe",I482="Tilkørselsrampe"),Inddata!AB497&gt;0),Inddata!AB497,"Irrelevant")))</f>
        <v>Irrelevant</v>
      </c>
      <c r="AB482" s="4" t="str">
        <f>IF(AND(I482="Frakørselsrampe",Inddata!AC497=""),60,IF(AND(I482="Tilkørselsrampe",Inddata!AC497=""),80,IF(AND(OR(I482="Frakørselsrampe",I482="Tilkørselsrampe"),Inddata!AC497&gt;4,Inddata!AC497&lt;200),Inddata!AC497,"Irrelevant")))</f>
        <v>Irrelevant</v>
      </c>
      <c r="AC482" s="4" t="str">
        <f>IF(AND(OR(I482="Motorvejsstrækning",I482="Frakørselsflettestrækning",I482="Tilkørselsflettestrækning"),Inddata!AD497=""),"Nej",IF(OR(I482="Motorvejsstrækning",I482="Frakørselsflettestrækning",I482="Tilkørselsflettestrækning"),Inddata!AD497,"Irrelevant"))</f>
        <v>Irrelevant</v>
      </c>
      <c r="AD482" s="4" t="str">
        <f>IF(AND(OR(I482="Motorvejsstrækning",I482="Frakørselsflettestrækning",I482="Tilkørselsflettestrækning"),Inddata!AE497=""),"130 km/t",IF(OR(I482="Motorvejsstrækning",I482="Frakørselsflettestrækning",I482="Tilkørselsflettestrækning"),Inddata!AE497,"Irrelevant"))</f>
        <v>Irrelevant</v>
      </c>
      <c r="AE482" s="4" t="str">
        <f>IF(AND(I482="Tilkørselsflettestrækning",Inddata!AF497=""),"Nej",IF(I482="Tilkørselsflettestrækning",Inddata!AF497,"Irrelevant"))</f>
        <v>Irrelevant</v>
      </c>
      <c r="AF482" s="4" t="str">
        <f>IF(AND(AE482="Ja",Inddata!AG497&gt;0,Inddata!AG497&lt;1.00000001),Inddata!AG497,IF(OR(AE482="Nej",AE482="Ja"),0,"Irrelevant"))</f>
        <v>Irrelevant</v>
      </c>
    </row>
    <row r="483" spans="1:32" x14ac:dyDescent="0.25">
      <c r="A483" s="4" t="str">
        <f>IF(Inddata!A498="","",Inddata!A498)</f>
        <v/>
      </c>
      <c r="B483" s="4" t="str">
        <f>IF(Inddata!B498="","",Inddata!B498)</f>
        <v/>
      </c>
      <c r="C483" s="4" t="str">
        <f>IF(Inddata!C498="","",Inddata!C498)</f>
        <v/>
      </c>
      <c r="D483" s="4" t="str">
        <f>IF(Inddata!D498="","",Inddata!D498)</f>
        <v/>
      </c>
      <c r="E483" s="4" t="str">
        <f>IF(Inddata!E498="","",Inddata!E498)</f>
        <v/>
      </c>
      <c r="F483" s="4" t="str">
        <f>IF(Inddata!F498="","",Inddata!F498)</f>
        <v/>
      </c>
      <c r="G483" s="4">
        <f>IF(Inddata!G498="","",Inddata!G498)</f>
        <v>0</v>
      </c>
      <c r="H483" s="4" t="str">
        <f>IF(Inddata!H498&gt;0.5,Inddata!H498,"")</f>
        <v/>
      </c>
      <c r="I483" s="4" t="str">
        <f>IF(Inddata!I498="","",Inddata!I498)</f>
        <v/>
      </c>
      <c r="J483" s="4" t="str">
        <f>IF(AND(OR(I483="Motorvejsstrækning",I483="Frakørselsflettestrækning",I483="Tilkørselsflettestrækning"),Inddata!K498=""),2,IF(AND(OR(I483="Motorvejsstrækning",I483="Frakørselsflettestrækning",I483="Tilkørselsflettestrækning"),Inddata!K498&gt;0.5,Inddata!K498&lt;21),Inddata!K498,"Irrelevant"))</f>
        <v>Irrelevant</v>
      </c>
      <c r="K483" s="4" t="str">
        <f>IF(AND(OR(I483="Motorvejsstrækning",I483="Frakørselsflettestrækning",I483="Tilkørselsflettestrækning",I483="Frakørselsrampe",I483="Tilkørselsrampe"),Inddata!L498=""),3.5,IF(AND(OR(I483="Motorvejsstrækning",I483="Frakørselsflettestrækning",I483="Tilkørselsflettestrækning",I483="Frakørselsrampe",I483="Tilkørselsrampe"),Inddata!L498&gt;1.5,Inddata!L498&lt;11),Inddata!L498,"Irrelevant"))</f>
        <v>Irrelevant</v>
      </c>
      <c r="L483" s="4" t="str">
        <f>IF(AND(I483="Motorvejsstrækning",Inddata!M498=""),"Nej",IF(I483="Motorvejsstrækning",Inddata!M498,"Irrelevant"))</f>
        <v>Irrelevant</v>
      </c>
      <c r="M483" s="4" t="str">
        <f>IF(AND(L483="Ja",Inddata!N498&gt;0,Inddata!N498&lt;1.00000001),Inddata!N498,IF(OR(L483="Nej",L483="Ja"),0,"Irrelevant"))</f>
        <v>Irrelevant</v>
      </c>
      <c r="N483" s="4" t="str">
        <f>IF(AND(OR(I483="Motorvejsstrækning",I483="Frakørselsflettestrækning",I483="Tilkørselsflettestrækning"),Inddata!O498=""),3,IF(AND(OR(I483="Motorvejsstrækning",I483="Frakørselsflettestrækning",I483="Tilkørselsflettestrækning"),Inddata!O498&lt;11,Inddata!O498&gt;-0.00000001),Inddata!O498,"Irrelevant"))</f>
        <v>Irrelevant</v>
      </c>
      <c r="O483" s="4" t="str">
        <f>IF(AND(OR(I483="Motorvejsstrækning",I483="Frakørselsflettestrækning",I483="Tilkørselsflettestrækning",I483="Frakørselsrampe",I483="Tilkørselsrampe"),Inddata!P498=""),0.5,IF(AND(OR(I483="Motorvejsstrækning",I483="Frakørselsflettestrækning",I483="Tilkørselsflettestrækning",I483="Frakørselsrampe",I483="Tilkørselsrampe"),Inddata!P498&gt;-0.00000001,Inddata!P498&lt;11),Inddata!P498,"Irrelevant"))</f>
        <v>Irrelevant</v>
      </c>
      <c r="P483" s="4" t="str">
        <f>IF(AND(OR(I483="Motorvejsstrækning",I483="Frakørselsflettestrækning",I483="Tilkørselsflettestrækning"),Inddata!Q498=""),5,IF(AND(OR(I483="Motorvejsstrækning",I483="Frakørselsflettestrækning",I483="Tilkørselsflettestrækning"),Inddata!Q498&gt;-0.00000001,Inddata!Q498&lt;101),Inddata!Q498,"Irrelevant"))</f>
        <v>Irrelevant</v>
      </c>
      <c r="Q483" s="4" t="str">
        <f>IF(AND(OR(I483="Motorvejsstrækning",I483="Frakørselsflettestrækning",I483="Tilkørselsflettestrækning"),Inddata!R498=""),"Lige",IF(AND(OR(I483="Motorvejsstrækning",I483="Frakørselsflettestrækning",I483="Tilkørselsflettestrækning"),Inddata!R498&gt;10),Inddata!R498,"Irrelevant"))</f>
        <v>Irrelevant</v>
      </c>
      <c r="R483" s="4" t="str">
        <f>IF(Q483="Lige",0,IF(AND(OR(I483="Motorvejsstrækning",I483="Frakørselsflettestrækning",I483="Tilkørselsflettestrækning"),OR(Inddata!S498="",Inddata!S498&gt;(G483*1000))),G483*1000,IF(AND(OR(I483="Motorvejsstrækning",I483="Frakørselsflettestrækning",I483="Tilkørselsflettestrækning"),Inddata!S498&gt;0),Inddata!S498,"Irrelevant")))</f>
        <v>Irrelevant</v>
      </c>
      <c r="S483" s="4" t="str">
        <f>IF(AND(OR(I483="Motorvejsstrækning",I483="Frakørselsflettestrækning",I483="Tilkørselsflettestrækning"),Inddata!T498=""),"Lige",IF(AND(OR(I483="Motorvejsstrækning",I483="Frakørselsflettestrækning",I483="Tilkørselsflettestrækning"),Inddata!T498&gt;10),Inddata!T498,"Irrelevant"))</f>
        <v>Irrelevant</v>
      </c>
      <c r="T483" s="4" t="str">
        <f>IF(S483="Lige",0,IF(R483="Irrelevant","Irrelevant",IF(AND(OR(I483="Motorvejsstrækning",I483="Frakørselsflettestrækning",I483="Tilkørselsflettestrækning"),OR(Inddata!U498="",Inddata!U498&gt;(G483*1000-R483))),G483*1000-R483,IF(AND(OR(I483="Motorvejsstrækning",I483="Frakørselsflettestrækning",I483="Tilkørselsflettestrækning"),Inddata!U498&gt;0),Inddata!U498,"Irrelevant"))))</f>
        <v>Irrelevant</v>
      </c>
      <c r="U483" s="4" t="str">
        <f>IF(AND(OR(I483="Motorvejsstrækning",I483="Frakørselsflettestrækning",I483="Tilkørselsflettestrækning",I483="Frakørselsrampe",I483="Tilkørselsrampe"),Inddata!V498=""),"Nej",IF(OR(I483="Motorvejsstrækning",I483="Frakørselsflettestrækning",I483="Tilkørselsflettestrækning",I483="Frakørselsrampe",I483="Tilkørselsrampe"),Inddata!V498,"Irrelevant"))</f>
        <v>Irrelevant</v>
      </c>
      <c r="V483" s="4" t="str">
        <f>IF(W483="Lige",IF(AND(OR(I483="Frakørselsrampe",I483="Tilkørselsrampe"),Inddata!W498=""),"Lige ruderrampe",IF(OR(I483="Frakørselsrampe",I483="Tilkørselsrampe"),Inddata!W498,"Irrelevant")),"Irrelevant")</f>
        <v>Irrelevant</v>
      </c>
      <c r="W483" s="4" t="str">
        <f>IF(AND(OR(I483="Frakørselsrampe",I483="Tilkørselsrampe"),Inddata!X498=""),"Lige",IF(AND(OR(I483="Frakørselsrampe",I483="Tilkørselsrampe"),Inddata!X498&gt;10),Inddata!X498,"Irrelevant"))</f>
        <v>Irrelevant</v>
      </c>
      <c r="X483" s="4" t="str">
        <f>IF(AND(OR(I483="Frakørselsrampe",I483="Tilkørselsrampe"),OR(Inddata!Y498="",Inddata!Y498&gt;(G483*1000))),G483*1000,IF(AND(OR(I483="Frakørselsrampe",I483="Tilkørselsrampe"),Inddata!Y498&gt;0),Inddata!Y498,"Irrelevant"))</f>
        <v>Irrelevant</v>
      </c>
      <c r="Y483" s="4" t="str">
        <f>IF(AND(I483="Frakørselsrampe",Inddata!Z498=""),95,IF(AND(I483="Tilkørselsrampe",Inddata!Z498=""),45,IF(AND(OR(I483="Frakørselsrampe",I483="Tilkørselsrampe"),Inddata!Z498&gt;4,Inddata!Z498&lt;200),Inddata!Z498,"Irrelevant")))</f>
        <v>Irrelevant</v>
      </c>
      <c r="Z483" s="4" t="str">
        <f>IF(AND(OR(I483="Frakørselsrampe",I483="Tilkørselsrampe"),Inddata!AA498=""),"Lige",IF(AND(OR(I483="Frakørselsrampe",I483="Tilkørselsrampe"),Inddata!AA498&gt;10),Inddata!AA498,"Irrelevant"))</f>
        <v>Irrelevant</v>
      </c>
      <c r="AA483" s="4" t="str">
        <f>IF(X483="Irrelevant","Irrelevant",IF(AND(OR(I483="Frakørselsrampe",I483="Tilkørselsrampe"),OR(Inddata!AB498="",Inddata!AB498&gt;(G483*1000-X483))),G483*1000-X483,IF(AND(OR(I483="Frakørselsrampe",I483="Tilkørselsrampe"),Inddata!AB498&gt;0),Inddata!AB498,"Irrelevant")))</f>
        <v>Irrelevant</v>
      </c>
      <c r="AB483" s="4" t="str">
        <f>IF(AND(I483="Frakørselsrampe",Inddata!AC498=""),60,IF(AND(I483="Tilkørselsrampe",Inddata!AC498=""),80,IF(AND(OR(I483="Frakørselsrampe",I483="Tilkørselsrampe"),Inddata!AC498&gt;4,Inddata!AC498&lt;200),Inddata!AC498,"Irrelevant")))</f>
        <v>Irrelevant</v>
      </c>
      <c r="AC483" s="4" t="str">
        <f>IF(AND(OR(I483="Motorvejsstrækning",I483="Frakørselsflettestrækning",I483="Tilkørselsflettestrækning"),Inddata!AD498=""),"Nej",IF(OR(I483="Motorvejsstrækning",I483="Frakørselsflettestrækning",I483="Tilkørselsflettestrækning"),Inddata!AD498,"Irrelevant"))</f>
        <v>Irrelevant</v>
      </c>
      <c r="AD483" s="4" t="str">
        <f>IF(AND(OR(I483="Motorvejsstrækning",I483="Frakørselsflettestrækning",I483="Tilkørselsflettestrækning"),Inddata!AE498=""),"130 km/t",IF(OR(I483="Motorvejsstrækning",I483="Frakørselsflettestrækning",I483="Tilkørselsflettestrækning"),Inddata!AE498,"Irrelevant"))</f>
        <v>Irrelevant</v>
      </c>
      <c r="AE483" s="4" t="str">
        <f>IF(AND(I483="Tilkørselsflettestrækning",Inddata!AF498=""),"Nej",IF(I483="Tilkørselsflettestrækning",Inddata!AF498,"Irrelevant"))</f>
        <v>Irrelevant</v>
      </c>
      <c r="AF483" s="4" t="str">
        <f>IF(AND(AE483="Ja",Inddata!AG498&gt;0,Inddata!AG498&lt;1.00000001),Inddata!AG498,IF(OR(AE483="Nej",AE483="Ja"),0,"Irrelevant"))</f>
        <v>Irrelevant</v>
      </c>
    </row>
    <row r="484" spans="1:32" x14ac:dyDescent="0.25">
      <c r="A484" s="4" t="str">
        <f>IF(Inddata!A499="","",Inddata!A499)</f>
        <v/>
      </c>
      <c r="B484" s="4" t="str">
        <f>IF(Inddata!B499="","",Inddata!B499)</f>
        <v/>
      </c>
      <c r="C484" s="4" t="str">
        <f>IF(Inddata!C499="","",Inddata!C499)</f>
        <v/>
      </c>
      <c r="D484" s="4" t="str">
        <f>IF(Inddata!D499="","",Inddata!D499)</f>
        <v/>
      </c>
      <c r="E484" s="4" t="str">
        <f>IF(Inddata!E499="","",Inddata!E499)</f>
        <v/>
      </c>
      <c r="F484" s="4" t="str">
        <f>IF(Inddata!F499="","",Inddata!F499)</f>
        <v/>
      </c>
      <c r="G484" s="4">
        <f>IF(Inddata!G499="","",Inddata!G499)</f>
        <v>0</v>
      </c>
      <c r="H484" s="4" t="str">
        <f>IF(Inddata!H499&gt;0.5,Inddata!H499,"")</f>
        <v/>
      </c>
      <c r="I484" s="4" t="str">
        <f>IF(Inddata!I499="","",Inddata!I499)</f>
        <v/>
      </c>
      <c r="J484" s="4" t="str">
        <f>IF(AND(OR(I484="Motorvejsstrækning",I484="Frakørselsflettestrækning",I484="Tilkørselsflettestrækning"),Inddata!K499=""),2,IF(AND(OR(I484="Motorvejsstrækning",I484="Frakørselsflettestrækning",I484="Tilkørselsflettestrækning"),Inddata!K499&gt;0.5,Inddata!K499&lt;21),Inddata!K499,"Irrelevant"))</f>
        <v>Irrelevant</v>
      </c>
      <c r="K484" s="4" t="str">
        <f>IF(AND(OR(I484="Motorvejsstrækning",I484="Frakørselsflettestrækning",I484="Tilkørselsflettestrækning",I484="Frakørselsrampe",I484="Tilkørselsrampe"),Inddata!L499=""),3.5,IF(AND(OR(I484="Motorvejsstrækning",I484="Frakørselsflettestrækning",I484="Tilkørselsflettestrækning",I484="Frakørselsrampe",I484="Tilkørselsrampe"),Inddata!L499&gt;1.5,Inddata!L499&lt;11),Inddata!L499,"Irrelevant"))</f>
        <v>Irrelevant</v>
      </c>
      <c r="L484" s="4" t="str">
        <f>IF(AND(I484="Motorvejsstrækning",Inddata!M499=""),"Nej",IF(I484="Motorvejsstrækning",Inddata!M499,"Irrelevant"))</f>
        <v>Irrelevant</v>
      </c>
      <c r="M484" s="4" t="str">
        <f>IF(AND(L484="Ja",Inddata!N499&gt;0,Inddata!N499&lt;1.00000001),Inddata!N499,IF(OR(L484="Nej",L484="Ja"),0,"Irrelevant"))</f>
        <v>Irrelevant</v>
      </c>
      <c r="N484" s="4" t="str">
        <f>IF(AND(OR(I484="Motorvejsstrækning",I484="Frakørselsflettestrækning",I484="Tilkørselsflettestrækning"),Inddata!O499=""),3,IF(AND(OR(I484="Motorvejsstrækning",I484="Frakørselsflettestrækning",I484="Tilkørselsflettestrækning"),Inddata!O499&lt;11,Inddata!O499&gt;-0.00000001),Inddata!O499,"Irrelevant"))</f>
        <v>Irrelevant</v>
      </c>
      <c r="O484" s="4" t="str">
        <f>IF(AND(OR(I484="Motorvejsstrækning",I484="Frakørselsflettestrækning",I484="Tilkørselsflettestrækning",I484="Frakørselsrampe",I484="Tilkørselsrampe"),Inddata!P499=""),0.5,IF(AND(OR(I484="Motorvejsstrækning",I484="Frakørselsflettestrækning",I484="Tilkørselsflettestrækning",I484="Frakørselsrampe",I484="Tilkørselsrampe"),Inddata!P499&gt;-0.00000001,Inddata!P499&lt;11),Inddata!P499,"Irrelevant"))</f>
        <v>Irrelevant</v>
      </c>
      <c r="P484" s="4" t="str">
        <f>IF(AND(OR(I484="Motorvejsstrækning",I484="Frakørselsflettestrækning",I484="Tilkørselsflettestrækning"),Inddata!Q499=""),5,IF(AND(OR(I484="Motorvejsstrækning",I484="Frakørselsflettestrækning",I484="Tilkørselsflettestrækning"),Inddata!Q499&gt;-0.00000001,Inddata!Q499&lt;101),Inddata!Q499,"Irrelevant"))</f>
        <v>Irrelevant</v>
      </c>
      <c r="Q484" s="4" t="str">
        <f>IF(AND(OR(I484="Motorvejsstrækning",I484="Frakørselsflettestrækning",I484="Tilkørselsflettestrækning"),Inddata!R499=""),"Lige",IF(AND(OR(I484="Motorvejsstrækning",I484="Frakørselsflettestrækning",I484="Tilkørselsflettestrækning"),Inddata!R499&gt;10),Inddata!R499,"Irrelevant"))</f>
        <v>Irrelevant</v>
      </c>
      <c r="R484" s="4" t="str">
        <f>IF(Q484="Lige",0,IF(AND(OR(I484="Motorvejsstrækning",I484="Frakørselsflettestrækning",I484="Tilkørselsflettestrækning"),OR(Inddata!S499="",Inddata!S499&gt;(G484*1000))),G484*1000,IF(AND(OR(I484="Motorvejsstrækning",I484="Frakørselsflettestrækning",I484="Tilkørselsflettestrækning"),Inddata!S499&gt;0),Inddata!S499,"Irrelevant")))</f>
        <v>Irrelevant</v>
      </c>
      <c r="S484" s="4" t="str">
        <f>IF(AND(OR(I484="Motorvejsstrækning",I484="Frakørselsflettestrækning",I484="Tilkørselsflettestrækning"),Inddata!T499=""),"Lige",IF(AND(OR(I484="Motorvejsstrækning",I484="Frakørselsflettestrækning",I484="Tilkørselsflettestrækning"),Inddata!T499&gt;10),Inddata!T499,"Irrelevant"))</f>
        <v>Irrelevant</v>
      </c>
      <c r="T484" s="4" t="str">
        <f>IF(S484="Lige",0,IF(R484="Irrelevant","Irrelevant",IF(AND(OR(I484="Motorvejsstrækning",I484="Frakørselsflettestrækning",I484="Tilkørselsflettestrækning"),OR(Inddata!U499="",Inddata!U499&gt;(G484*1000-R484))),G484*1000-R484,IF(AND(OR(I484="Motorvejsstrækning",I484="Frakørselsflettestrækning",I484="Tilkørselsflettestrækning"),Inddata!U499&gt;0),Inddata!U499,"Irrelevant"))))</f>
        <v>Irrelevant</v>
      </c>
      <c r="U484" s="4" t="str">
        <f>IF(AND(OR(I484="Motorvejsstrækning",I484="Frakørselsflettestrækning",I484="Tilkørselsflettestrækning",I484="Frakørselsrampe",I484="Tilkørselsrampe"),Inddata!V499=""),"Nej",IF(OR(I484="Motorvejsstrækning",I484="Frakørselsflettestrækning",I484="Tilkørselsflettestrækning",I484="Frakørselsrampe",I484="Tilkørselsrampe"),Inddata!V499,"Irrelevant"))</f>
        <v>Irrelevant</v>
      </c>
      <c r="V484" s="4" t="str">
        <f>IF(W484="Lige",IF(AND(OR(I484="Frakørselsrampe",I484="Tilkørselsrampe"),Inddata!W499=""),"Lige ruderrampe",IF(OR(I484="Frakørselsrampe",I484="Tilkørselsrampe"),Inddata!W499,"Irrelevant")),"Irrelevant")</f>
        <v>Irrelevant</v>
      </c>
      <c r="W484" s="4" t="str">
        <f>IF(AND(OR(I484="Frakørselsrampe",I484="Tilkørselsrampe"),Inddata!X499=""),"Lige",IF(AND(OR(I484="Frakørselsrampe",I484="Tilkørselsrampe"),Inddata!X499&gt;10),Inddata!X499,"Irrelevant"))</f>
        <v>Irrelevant</v>
      </c>
      <c r="X484" s="4" t="str">
        <f>IF(AND(OR(I484="Frakørselsrampe",I484="Tilkørselsrampe"),OR(Inddata!Y499="",Inddata!Y499&gt;(G484*1000))),G484*1000,IF(AND(OR(I484="Frakørselsrampe",I484="Tilkørselsrampe"),Inddata!Y499&gt;0),Inddata!Y499,"Irrelevant"))</f>
        <v>Irrelevant</v>
      </c>
      <c r="Y484" s="4" t="str">
        <f>IF(AND(I484="Frakørselsrampe",Inddata!Z499=""),95,IF(AND(I484="Tilkørselsrampe",Inddata!Z499=""),45,IF(AND(OR(I484="Frakørselsrampe",I484="Tilkørselsrampe"),Inddata!Z499&gt;4,Inddata!Z499&lt;200),Inddata!Z499,"Irrelevant")))</f>
        <v>Irrelevant</v>
      </c>
      <c r="Z484" s="4" t="str">
        <f>IF(AND(OR(I484="Frakørselsrampe",I484="Tilkørselsrampe"),Inddata!AA499=""),"Lige",IF(AND(OR(I484="Frakørselsrampe",I484="Tilkørselsrampe"),Inddata!AA499&gt;10),Inddata!AA499,"Irrelevant"))</f>
        <v>Irrelevant</v>
      </c>
      <c r="AA484" s="4" t="str">
        <f>IF(X484="Irrelevant","Irrelevant",IF(AND(OR(I484="Frakørselsrampe",I484="Tilkørselsrampe"),OR(Inddata!AB499="",Inddata!AB499&gt;(G484*1000-X484))),G484*1000-X484,IF(AND(OR(I484="Frakørselsrampe",I484="Tilkørselsrampe"),Inddata!AB499&gt;0),Inddata!AB499,"Irrelevant")))</f>
        <v>Irrelevant</v>
      </c>
      <c r="AB484" s="4" t="str">
        <f>IF(AND(I484="Frakørselsrampe",Inddata!AC499=""),60,IF(AND(I484="Tilkørselsrampe",Inddata!AC499=""),80,IF(AND(OR(I484="Frakørselsrampe",I484="Tilkørselsrampe"),Inddata!AC499&gt;4,Inddata!AC499&lt;200),Inddata!AC499,"Irrelevant")))</f>
        <v>Irrelevant</v>
      </c>
      <c r="AC484" s="4" t="str">
        <f>IF(AND(OR(I484="Motorvejsstrækning",I484="Frakørselsflettestrækning",I484="Tilkørselsflettestrækning"),Inddata!AD499=""),"Nej",IF(OR(I484="Motorvejsstrækning",I484="Frakørselsflettestrækning",I484="Tilkørselsflettestrækning"),Inddata!AD499,"Irrelevant"))</f>
        <v>Irrelevant</v>
      </c>
      <c r="AD484" s="4" t="str">
        <f>IF(AND(OR(I484="Motorvejsstrækning",I484="Frakørselsflettestrækning",I484="Tilkørselsflettestrækning"),Inddata!AE499=""),"130 km/t",IF(OR(I484="Motorvejsstrækning",I484="Frakørselsflettestrækning",I484="Tilkørselsflettestrækning"),Inddata!AE499,"Irrelevant"))</f>
        <v>Irrelevant</v>
      </c>
      <c r="AE484" s="4" t="str">
        <f>IF(AND(I484="Tilkørselsflettestrækning",Inddata!AF499=""),"Nej",IF(I484="Tilkørselsflettestrækning",Inddata!AF499,"Irrelevant"))</f>
        <v>Irrelevant</v>
      </c>
      <c r="AF484" s="4" t="str">
        <f>IF(AND(AE484="Ja",Inddata!AG499&gt;0,Inddata!AG499&lt;1.00000001),Inddata!AG499,IF(OR(AE484="Nej",AE484="Ja"),0,"Irrelevant"))</f>
        <v>Irrelevant</v>
      </c>
    </row>
    <row r="485" spans="1:32" x14ac:dyDescent="0.25">
      <c r="A485" s="4" t="str">
        <f>IF(Inddata!A500="","",Inddata!A500)</f>
        <v/>
      </c>
      <c r="B485" s="4" t="str">
        <f>IF(Inddata!B500="","",Inddata!B500)</f>
        <v/>
      </c>
      <c r="C485" s="4" t="str">
        <f>IF(Inddata!C500="","",Inddata!C500)</f>
        <v/>
      </c>
      <c r="D485" s="4" t="str">
        <f>IF(Inddata!D500="","",Inddata!D500)</f>
        <v/>
      </c>
      <c r="E485" s="4" t="str">
        <f>IF(Inddata!E500="","",Inddata!E500)</f>
        <v/>
      </c>
      <c r="F485" s="4" t="str">
        <f>IF(Inddata!F500="","",Inddata!F500)</f>
        <v/>
      </c>
      <c r="G485" s="4">
        <f>IF(Inddata!G500="","",Inddata!G500)</f>
        <v>0</v>
      </c>
      <c r="H485" s="4" t="str">
        <f>IF(Inddata!H500&gt;0.5,Inddata!H500,"")</f>
        <v/>
      </c>
      <c r="I485" s="4" t="str">
        <f>IF(Inddata!I500="","",Inddata!I500)</f>
        <v/>
      </c>
      <c r="J485" s="4" t="str">
        <f>IF(AND(OR(I485="Motorvejsstrækning",I485="Frakørselsflettestrækning",I485="Tilkørselsflettestrækning"),Inddata!K500=""),2,IF(AND(OR(I485="Motorvejsstrækning",I485="Frakørselsflettestrækning",I485="Tilkørselsflettestrækning"),Inddata!K500&gt;0.5,Inddata!K500&lt;21),Inddata!K500,"Irrelevant"))</f>
        <v>Irrelevant</v>
      </c>
      <c r="K485" s="4" t="str">
        <f>IF(AND(OR(I485="Motorvejsstrækning",I485="Frakørselsflettestrækning",I485="Tilkørselsflettestrækning",I485="Frakørselsrampe",I485="Tilkørselsrampe"),Inddata!L500=""),3.5,IF(AND(OR(I485="Motorvejsstrækning",I485="Frakørselsflettestrækning",I485="Tilkørselsflettestrækning",I485="Frakørselsrampe",I485="Tilkørselsrampe"),Inddata!L500&gt;1.5,Inddata!L500&lt;11),Inddata!L500,"Irrelevant"))</f>
        <v>Irrelevant</v>
      </c>
      <c r="L485" s="4" t="str">
        <f>IF(AND(I485="Motorvejsstrækning",Inddata!M500=""),"Nej",IF(I485="Motorvejsstrækning",Inddata!M500,"Irrelevant"))</f>
        <v>Irrelevant</v>
      </c>
      <c r="M485" s="4" t="str">
        <f>IF(AND(L485="Ja",Inddata!N500&gt;0,Inddata!N500&lt;1.00000001),Inddata!N500,IF(OR(L485="Nej",L485="Ja"),0,"Irrelevant"))</f>
        <v>Irrelevant</v>
      </c>
      <c r="N485" s="4" t="str">
        <f>IF(AND(OR(I485="Motorvejsstrækning",I485="Frakørselsflettestrækning",I485="Tilkørselsflettestrækning"),Inddata!O500=""),3,IF(AND(OR(I485="Motorvejsstrækning",I485="Frakørselsflettestrækning",I485="Tilkørselsflettestrækning"),Inddata!O500&lt;11,Inddata!O500&gt;-0.00000001),Inddata!O500,"Irrelevant"))</f>
        <v>Irrelevant</v>
      </c>
      <c r="O485" s="4" t="str">
        <f>IF(AND(OR(I485="Motorvejsstrækning",I485="Frakørselsflettestrækning",I485="Tilkørselsflettestrækning",I485="Frakørselsrampe",I485="Tilkørselsrampe"),Inddata!P500=""),0.5,IF(AND(OR(I485="Motorvejsstrækning",I485="Frakørselsflettestrækning",I485="Tilkørselsflettestrækning",I485="Frakørselsrampe",I485="Tilkørselsrampe"),Inddata!P500&gt;-0.00000001,Inddata!P500&lt;11),Inddata!P500,"Irrelevant"))</f>
        <v>Irrelevant</v>
      </c>
      <c r="P485" s="4" t="str">
        <f>IF(AND(OR(I485="Motorvejsstrækning",I485="Frakørselsflettestrækning",I485="Tilkørselsflettestrækning"),Inddata!Q500=""),5,IF(AND(OR(I485="Motorvejsstrækning",I485="Frakørselsflettestrækning",I485="Tilkørselsflettestrækning"),Inddata!Q500&gt;-0.00000001,Inddata!Q500&lt;101),Inddata!Q500,"Irrelevant"))</f>
        <v>Irrelevant</v>
      </c>
      <c r="Q485" s="4" t="str">
        <f>IF(AND(OR(I485="Motorvejsstrækning",I485="Frakørselsflettestrækning",I485="Tilkørselsflettestrækning"),Inddata!R500=""),"Lige",IF(AND(OR(I485="Motorvejsstrækning",I485="Frakørselsflettestrækning",I485="Tilkørselsflettestrækning"),Inddata!R500&gt;10),Inddata!R500,"Irrelevant"))</f>
        <v>Irrelevant</v>
      </c>
      <c r="R485" s="4" t="str">
        <f>IF(Q485="Lige",0,IF(AND(OR(I485="Motorvejsstrækning",I485="Frakørselsflettestrækning",I485="Tilkørselsflettestrækning"),OR(Inddata!S500="",Inddata!S500&gt;(G485*1000))),G485*1000,IF(AND(OR(I485="Motorvejsstrækning",I485="Frakørselsflettestrækning",I485="Tilkørselsflettestrækning"),Inddata!S500&gt;0),Inddata!S500,"Irrelevant")))</f>
        <v>Irrelevant</v>
      </c>
      <c r="S485" s="4" t="str">
        <f>IF(AND(OR(I485="Motorvejsstrækning",I485="Frakørselsflettestrækning",I485="Tilkørselsflettestrækning"),Inddata!T500=""),"Lige",IF(AND(OR(I485="Motorvejsstrækning",I485="Frakørselsflettestrækning",I485="Tilkørselsflettestrækning"),Inddata!T500&gt;10),Inddata!T500,"Irrelevant"))</f>
        <v>Irrelevant</v>
      </c>
      <c r="T485" s="4" t="str">
        <f>IF(S485="Lige",0,IF(R485="Irrelevant","Irrelevant",IF(AND(OR(I485="Motorvejsstrækning",I485="Frakørselsflettestrækning",I485="Tilkørselsflettestrækning"),OR(Inddata!U500="",Inddata!U500&gt;(G485*1000-R485))),G485*1000-R485,IF(AND(OR(I485="Motorvejsstrækning",I485="Frakørselsflettestrækning",I485="Tilkørselsflettestrækning"),Inddata!U500&gt;0),Inddata!U500,"Irrelevant"))))</f>
        <v>Irrelevant</v>
      </c>
      <c r="U485" s="4" t="str">
        <f>IF(AND(OR(I485="Motorvejsstrækning",I485="Frakørselsflettestrækning",I485="Tilkørselsflettestrækning",I485="Frakørselsrampe",I485="Tilkørselsrampe"),Inddata!V500=""),"Nej",IF(OR(I485="Motorvejsstrækning",I485="Frakørselsflettestrækning",I485="Tilkørselsflettestrækning",I485="Frakørselsrampe",I485="Tilkørselsrampe"),Inddata!V500,"Irrelevant"))</f>
        <v>Irrelevant</v>
      </c>
      <c r="V485" s="4" t="str">
        <f>IF(W485="Lige",IF(AND(OR(I485="Frakørselsrampe",I485="Tilkørselsrampe"),Inddata!W500=""),"Lige ruderrampe",IF(OR(I485="Frakørselsrampe",I485="Tilkørselsrampe"),Inddata!W500,"Irrelevant")),"Irrelevant")</f>
        <v>Irrelevant</v>
      </c>
      <c r="W485" s="4" t="str">
        <f>IF(AND(OR(I485="Frakørselsrampe",I485="Tilkørselsrampe"),Inddata!X500=""),"Lige",IF(AND(OR(I485="Frakørselsrampe",I485="Tilkørselsrampe"),Inddata!X500&gt;10),Inddata!X500,"Irrelevant"))</f>
        <v>Irrelevant</v>
      </c>
      <c r="X485" s="4" t="str">
        <f>IF(AND(OR(I485="Frakørselsrampe",I485="Tilkørselsrampe"),OR(Inddata!Y500="",Inddata!Y500&gt;(G485*1000))),G485*1000,IF(AND(OR(I485="Frakørselsrampe",I485="Tilkørselsrampe"),Inddata!Y500&gt;0),Inddata!Y500,"Irrelevant"))</f>
        <v>Irrelevant</v>
      </c>
      <c r="Y485" s="4" t="str">
        <f>IF(AND(I485="Frakørselsrampe",Inddata!Z500=""),95,IF(AND(I485="Tilkørselsrampe",Inddata!Z500=""),45,IF(AND(OR(I485="Frakørselsrampe",I485="Tilkørselsrampe"),Inddata!Z500&gt;4,Inddata!Z500&lt;200),Inddata!Z500,"Irrelevant")))</f>
        <v>Irrelevant</v>
      </c>
      <c r="Z485" s="4" t="str">
        <f>IF(AND(OR(I485="Frakørselsrampe",I485="Tilkørselsrampe"),Inddata!AA500=""),"Lige",IF(AND(OR(I485="Frakørselsrampe",I485="Tilkørselsrampe"),Inddata!AA500&gt;10),Inddata!AA500,"Irrelevant"))</f>
        <v>Irrelevant</v>
      </c>
      <c r="AA485" s="4" t="str">
        <f>IF(X485="Irrelevant","Irrelevant",IF(AND(OR(I485="Frakørselsrampe",I485="Tilkørselsrampe"),OR(Inddata!AB500="",Inddata!AB500&gt;(G485*1000-X485))),G485*1000-X485,IF(AND(OR(I485="Frakørselsrampe",I485="Tilkørselsrampe"),Inddata!AB500&gt;0),Inddata!AB500,"Irrelevant")))</f>
        <v>Irrelevant</v>
      </c>
      <c r="AB485" s="4" t="str">
        <f>IF(AND(I485="Frakørselsrampe",Inddata!AC500=""),60,IF(AND(I485="Tilkørselsrampe",Inddata!AC500=""),80,IF(AND(OR(I485="Frakørselsrampe",I485="Tilkørselsrampe"),Inddata!AC500&gt;4,Inddata!AC500&lt;200),Inddata!AC500,"Irrelevant")))</f>
        <v>Irrelevant</v>
      </c>
      <c r="AC485" s="4" t="str">
        <f>IF(AND(OR(I485="Motorvejsstrækning",I485="Frakørselsflettestrækning",I485="Tilkørselsflettestrækning"),Inddata!AD500=""),"Nej",IF(OR(I485="Motorvejsstrækning",I485="Frakørselsflettestrækning",I485="Tilkørselsflettestrækning"),Inddata!AD500,"Irrelevant"))</f>
        <v>Irrelevant</v>
      </c>
      <c r="AD485" s="4" t="str">
        <f>IF(AND(OR(I485="Motorvejsstrækning",I485="Frakørselsflettestrækning",I485="Tilkørselsflettestrækning"),Inddata!AE500=""),"130 km/t",IF(OR(I485="Motorvejsstrækning",I485="Frakørselsflettestrækning",I485="Tilkørselsflettestrækning"),Inddata!AE500,"Irrelevant"))</f>
        <v>Irrelevant</v>
      </c>
      <c r="AE485" s="4" t="str">
        <f>IF(AND(I485="Tilkørselsflettestrækning",Inddata!AF500=""),"Nej",IF(I485="Tilkørselsflettestrækning",Inddata!AF500,"Irrelevant"))</f>
        <v>Irrelevant</v>
      </c>
      <c r="AF485" s="4" t="str">
        <f>IF(AND(AE485="Ja",Inddata!AG500&gt;0,Inddata!AG500&lt;1.00000001),Inddata!AG500,IF(OR(AE485="Nej",AE485="Ja"),0,"Irrelevant"))</f>
        <v>Irrelevant</v>
      </c>
    </row>
    <row r="486" spans="1:32" x14ac:dyDescent="0.25">
      <c r="A486" s="4" t="str">
        <f>IF(Inddata!A501="","",Inddata!A501)</f>
        <v/>
      </c>
      <c r="B486" s="4" t="str">
        <f>IF(Inddata!B501="","",Inddata!B501)</f>
        <v/>
      </c>
      <c r="C486" s="4" t="str">
        <f>IF(Inddata!C501="","",Inddata!C501)</f>
        <v/>
      </c>
      <c r="D486" s="4" t="str">
        <f>IF(Inddata!D501="","",Inddata!D501)</f>
        <v/>
      </c>
      <c r="E486" s="4" t="str">
        <f>IF(Inddata!E501="","",Inddata!E501)</f>
        <v/>
      </c>
      <c r="F486" s="4" t="str">
        <f>IF(Inddata!F501="","",Inddata!F501)</f>
        <v/>
      </c>
      <c r="G486" s="4">
        <f>IF(Inddata!G501="","",Inddata!G501)</f>
        <v>0</v>
      </c>
      <c r="H486" s="4" t="str">
        <f>IF(Inddata!H501&gt;0.5,Inddata!H501,"")</f>
        <v/>
      </c>
      <c r="I486" s="4" t="str">
        <f>IF(Inddata!I501="","",Inddata!I501)</f>
        <v/>
      </c>
      <c r="J486" s="4" t="str">
        <f>IF(AND(OR(I486="Motorvejsstrækning",I486="Frakørselsflettestrækning",I486="Tilkørselsflettestrækning"),Inddata!K501=""),2,IF(AND(OR(I486="Motorvejsstrækning",I486="Frakørselsflettestrækning",I486="Tilkørselsflettestrækning"),Inddata!K501&gt;0.5,Inddata!K501&lt;21),Inddata!K501,"Irrelevant"))</f>
        <v>Irrelevant</v>
      </c>
      <c r="K486" s="4" t="str">
        <f>IF(AND(OR(I486="Motorvejsstrækning",I486="Frakørselsflettestrækning",I486="Tilkørselsflettestrækning",I486="Frakørselsrampe",I486="Tilkørselsrampe"),Inddata!L501=""),3.5,IF(AND(OR(I486="Motorvejsstrækning",I486="Frakørselsflettestrækning",I486="Tilkørselsflettestrækning",I486="Frakørselsrampe",I486="Tilkørselsrampe"),Inddata!L501&gt;1.5,Inddata!L501&lt;11),Inddata!L501,"Irrelevant"))</f>
        <v>Irrelevant</v>
      </c>
      <c r="L486" s="4" t="str">
        <f>IF(AND(I486="Motorvejsstrækning",Inddata!M501=""),"Nej",IF(I486="Motorvejsstrækning",Inddata!M501,"Irrelevant"))</f>
        <v>Irrelevant</v>
      </c>
      <c r="M486" s="4" t="str">
        <f>IF(AND(L486="Ja",Inddata!N501&gt;0,Inddata!N501&lt;1.00000001),Inddata!N501,IF(OR(L486="Nej",L486="Ja"),0,"Irrelevant"))</f>
        <v>Irrelevant</v>
      </c>
      <c r="N486" s="4" t="str">
        <f>IF(AND(OR(I486="Motorvejsstrækning",I486="Frakørselsflettestrækning",I486="Tilkørselsflettestrækning"),Inddata!O501=""),3,IF(AND(OR(I486="Motorvejsstrækning",I486="Frakørselsflettestrækning",I486="Tilkørselsflettestrækning"),Inddata!O501&lt;11,Inddata!O501&gt;-0.00000001),Inddata!O501,"Irrelevant"))</f>
        <v>Irrelevant</v>
      </c>
      <c r="O486" s="4" t="str">
        <f>IF(AND(OR(I486="Motorvejsstrækning",I486="Frakørselsflettestrækning",I486="Tilkørselsflettestrækning",I486="Frakørselsrampe",I486="Tilkørselsrampe"),Inddata!P501=""),0.5,IF(AND(OR(I486="Motorvejsstrækning",I486="Frakørselsflettestrækning",I486="Tilkørselsflettestrækning",I486="Frakørselsrampe",I486="Tilkørselsrampe"),Inddata!P501&gt;-0.00000001,Inddata!P501&lt;11),Inddata!P501,"Irrelevant"))</f>
        <v>Irrelevant</v>
      </c>
      <c r="P486" s="4" t="str">
        <f>IF(AND(OR(I486="Motorvejsstrækning",I486="Frakørselsflettestrækning",I486="Tilkørselsflettestrækning"),Inddata!Q501=""),5,IF(AND(OR(I486="Motorvejsstrækning",I486="Frakørselsflettestrækning",I486="Tilkørselsflettestrækning"),Inddata!Q501&gt;-0.00000001,Inddata!Q501&lt;101),Inddata!Q501,"Irrelevant"))</f>
        <v>Irrelevant</v>
      </c>
      <c r="Q486" s="4" t="str">
        <f>IF(AND(OR(I486="Motorvejsstrækning",I486="Frakørselsflettestrækning",I486="Tilkørselsflettestrækning"),Inddata!R501=""),"Lige",IF(AND(OR(I486="Motorvejsstrækning",I486="Frakørselsflettestrækning",I486="Tilkørselsflettestrækning"),Inddata!R501&gt;10),Inddata!R501,"Irrelevant"))</f>
        <v>Irrelevant</v>
      </c>
      <c r="R486" s="4" t="str">
        <f>IF(Q486="Lige",0,IF(AND(OR(I486="Motorvejsstrækning",I486="Frakørselsflettestrækning",I486="Tilkørselsflettestrækning"),OR(Inddata!S501="",Inddata!S501&gt;(G486*1000))),G486*1000,IF(AND(OR(I486="Motorvejsstrækning",I486="Frakørselsflettestrækning",I486="Tilkørselsflettestrækning"),Inddata!S501&gt;0),Inddata!S501,"Irrelevant")))</f>
        <v>Irrelevant</v>
      </c>
      <c r="S486" s="4" t="str">
        <f>IF(AND(OR(I486="Motorvejsstrækning",I486="Frakørselsflettestrækning",I486="Tilkørselsflettestrækning"),Inddata!T501=""),"Lige",IF(AND(OR(I486="Motorvejsstrækning",I486="Frakørselsflettestrækning",I486="Tilkørselsflettestrækning"),Inddata!T501&gt;10),Inddata!T501,"Irrelevant"))</f>
        <v>Irrelevant</v>
      </c>
      <c r="T486" s="4" t="str">
        <f>IF(S486="Lige",0,IF(R486="Irrelevant","Irrelevant",IF(AND(OR(I486="Motorvejsstrækning",I486="Frakørselsflettestrækning",I486="Tilkørselsflettestrækning"),OR(Inddata!U501="",Inddata!U501&gt;(G486*1000-R486))),G486*1000-R486,IF(AND(OR(I486="Motorvejsstrækning",I486="Frakørselsflettestrækning",I486="Tilkørselsflettestrækning"),Inddata!U501&gt;0),Inddata!U501,"Irrelevant"))))</f>
        <v>Irrelevant</v>
      </c>
      <c r="U486" s="4" t="str">
        <f>IF(AND(OR(I486="Motorvejsstrækning",I486="Frakørselsflettestrækning",I486="Tilkørselsflettestrækning",I486="Frakørselsrampe",I486="Tilkørselsrampe"),Inddata!V501=""),"Nej",IF(OR(I486="Motorvejsstrækning",I486="Frakørselsflettestrækning",I486="Tilkørselsflettestrækning",I486="Frakørselsrampe",I486="Tilkørselsrampe"),Inddata!V501,"Irrelevant"))</f>
        <v>Irrelevant</v>
      </c>
      <c r="V486" s="4" t="str">
        <f>IF(W486="Lige",IF(AND(OR(I486="Frakørselsrampe",I486="Tilkørselsrampe"),Inddata!W501=""),"Lige ruderrampe",IF(OR(I486="Frakørselsrampe",I486="Tilkørselsrampe"),Inddata!W501,"Irrelevant")),"Irrelevant")</f>
        <v>Irrelevant</v>
      </c>
      <c r="W486" s="4" t="str">
        <f>IF(AND(OR(I486="Frakørselsrampe",I486="Tilkørselsrampe"),Inddata!X501=""),"Lige",IF(AND(OR(I486="Frakørselsrampe",I486="Tilkørselsrampe"),Inddata!X501&gt;10),Inddata!X501,"Irrelevant"))</f>
        <v>Irrelevant</v>
      </c>
      <c r="X486" s="4" t="str">
        <f>IF(AND(OR(I486="Frakørselsrampe",I486="Tilkørselsrampe"),OR(Inddata!Y501="",Inddata!Y501&gt;(G486*1000))),G486*1000,IF(AND(OR(I486="Frakørselsrampe",I486="Tilkørselsrampe"),Inddata!Y501&gt;0),Inddata!Y501,"Irrelevant"))</f>
        <v>Irrelevant</v>
      </c>
      <c r="Y486" s="4" t="str">
        <f>IF(AND(I486="Frakørselsrampe",Inddata!Z501=""),95,IF(AND(I486="Tilkørselsrampe",Inddata!Z501=""),45,IF(AND(OR(I486="Frakørselsrampe",I486="Tilkørselsrampe"),Inddata!Z501&gt;4,Inddata!Z501&lt;200),Inddata!Z501,"Irrelevant")))</f>
        <v>Irrelevant</v>
      </c>
      <c r="Z486" s="4" t="str">
        <f>IF(AND(OR(I486="Frakørselsrampe",I486="Tilkørselsrampe"),Inddata!AA501=""),"Lige",IF(AND(OR(I486="Frakørselsrampe",I486="Tilkørselsrampe"),Inddata!AA501&gt;10),Inddata!AA501,"Irrelevant"))</f>
        <v>Irrelevant</v>
      </c>
      <c r="AA486" s="4" t="str">
        <f>IF(X486="Irrelevant","Irrelevant",IF(AND(OR(I486="Frakørselsrampe",I486="Tilkørselsrampe"),OR(Inddata!AB501="",Inddata!AB501&gt;(G486*1000-X486))),G486*1000-X486,IF(AND(OR(I486="Frakørselsrampe",I486="Tilkørselsrampe"),Inddata!AB501&gt;0),Inddata!AB501,"Irrelevant")))</f>
        <v>Irrelevant</v>
      </c>
      <c r="AB486" s="4" t="str">
        <f>IF(AND(I486="Frakørselsrampe",Inddata!AC501=""),60,IF(AND(I486="Tilkørselsrampe",Inddata!AC501=""),80,IF(AND(OR(I486="Frakørselsrampe",I486="Tilkørselsrampe"),Inddata!AC501&gt;4,Inddata!AC501&lt;200),Inddata!AC501,"Irrelevant")))</f>
        <v>Irrelevant</v>
      </c>
      <c r="AC486" s="4" t="str">
        <f>IF(AND(OR(I486="Motorvejsstrækning",I486="Frakørselsflettestrækning",I486="Tilkørselsflettestrækning"),Inddata!AD501=""),"Nej",IF(OR(I486="Motorvejsstrækning",I486="Frakørselsflettestrækning",I486="Tilkørselsflettestrækning"),Inddata!AD501,"Irrelevant"))</f>
        <v>Irrelevant</v>
      </c>
      <c r="AD486" s="4" t="str">
        <f>IF(AND(OR(I486="Motorvejsstrækning",I486="Frakørselsflettestrækning",I486="Tilkørselsflettestrækning"),Inddata!AE501=""),"130 km/t",IF(OR(I486="Motorvejsstrækning",I486="Frakørselsflettestrækning",I486="Tilkørselsflettestrækning"),Inddata!AE501,"Irrelevant"))</f>
        <v>Irrelevant</v>
      </c>
      <c r="AE486" s="4" t="str">
        <f>IF(AND(I486="Tilkørselsflettestrækning",Inddata!AF501=""),"Nej",IF(I486="Tilkørselsflettestrækning",Inddata!AF501,"Irrelevant"))</f>
        <v>Irrelevant</v>
      </c>
      <c r="AF486" s="4" t="str">
        <f>IF(AND(AE486="Ja",Inddata!AG501&gt;0,Inddata!AG501&lt;1.00000001),Inddata!AG501,IF(OR(AE486="Nej",AE486="Ja"),0,"Irrelevant"))</f>
        <v>Irrelevant</v>
      </c>
    </row>
    <row r="487" spans="1:32" x14ac:dyDescent="0.25">
      <c r="A487" s="4" t="str">
        <f>IF(Inddata!A502="","",Inddata!A502)</f>
        <v/>
      </c>
      <c r="B487" s="4" t="str">
        <f>IF(Inddata!B502="","",Inddata!B502)</f>
        <v/>
      </c>
      <c r="C487" s="4" t="str">
        <f>IF(Inddata!C502="","",Inddata!C502)</f>
        <v/>
      </c>
      <c r="D487" s="4" t="str">
        <f>IF(Inddata!D502="","",Inddata!D502)</f>
        <v/>
      </c>
      <c r="E487" s="4" t="str">
        <f>IF(Inddata!E502="","",Inddata!E502)</f>
        <v/>
      </c>
      <c r="F487" s="4" t="str">
        <f>IF(Inddata!F502="","",Inddata!F502)</f>
        <v/>
      </c>
      <c r="G487" s="4">
        <f>IF(Inddata!G502="","",Inddata!G502)</f>
        <v>0</v>
      </c>
      <c r="H487" s="4" t="str">
        <f>IF(Inddata!H502&gt;0.5,Inddata!H502,"")</f>
        <v/>
      </c>
      <c r="I487" s="4" t="str">
        <f>IF(Inddata!I502="","",Inddata!I502)</f>
        <v/>
      </c>
      <c r="J487" s="4" t="str">
        <f>IF(AND(OR(I487="Motorvejsstrækning",I487="Frakørselsflettestrækning",I487="Tilkørselsflettestrækning"),Inddata!K502=""),2,IF(AND(OR(I487="Motorvejsstrækning",I487="Frakørselsflettestrækning",I487="Tilkørselsflettestrækning"),Inddata!K502&gt;0.5,Inddata!K502&lt;21),Inddata!K502,"Irrelevant"))</f>
        <v>Irrelevant</v>
      </c>
      <c r="K487" s="4" t="str">
        <f>IF(AND(OR(I487="Motorvejsstrækning",I487="Frakørselsflettestrækning",I487="Tilkørselsflettestrækning",I487="Frakørselsrampe",I487="Tilkørselsrampe"),Inddata!L502=""),3.5,IF(AND(OR(I487="Motorvejsstrækning",I487="Frakørselsflettestrækning",I487="Tilkørselsflettestrækning",I487="Frakørselsrampe",I487="Tilkørselsrampe"),Inddata!L502&gt;1.5,Inddata!L502&lt;11),Inddata!L502,"Irrelevant"))</f>
        <v>Irrelevant</v>
      </c>
      <c r="L487" s="4" t="str">
        <f>IF(AND(I487="Motorvejsstrækning",Inddata!M502=""),"Nej",IF(I487="Motorvejsstrækning",Inddata!M502,"Irrelevant"))</f>
        <v>Irrelevant</v>
      </c>
      <c r="M487" s="4" t="str">
        <f>IF(AND(L487="Ja",Inddata!N502&gt;0,Inddata!N502&lt;1.00000001),Inddata!N502,IF(OR(L487="Nej",L487="Ja"),0,"Irrelevant"))</f>
        <v>Irrelevant</v>
      </c>
      <c r="N487" s="4" t="str">
        <f>IF(AND(OR(I487="Motorvejsstrækning",I487="Frakørselsflettestrækning",I487="Tilkørselsflettestrækning"),Inddata!O502=""),3,IF(AND(OR(I487="Motorvejsstrækning",I487="Frakørselsflettestrækning",I487="Tilkørselsflettestrækning"),Inddata!O502&lt;11,Inddata!O502&gt;-0.00000001),Inddata!O502,"Irrelevant"))</f>
        <v>Irrelevant</v>
      </c>
      <c r="O487" s="4" t="str">
        <f>IF(AND(OR(I487="Motorvejsstrækning",I487="Frakørselsflettestrækning",I487="Tilkørselsflettestrækning",I487="Frakørselsrampe",I487="Tilkørselsrampe"),Inddata!P502=""),0.5,IF(AND(OR(I487="Motorvejsstrækning",I487="Frakørselsflettestrækning",I487="Tilkørselsflettestrækning",I487="Frakørselsrampe",I487="Tilkørselsrampe"),Inddata!P502&gt;-0.00000001,Inddata!P502&lt;11),Inddata!P502,"Irrelevant"))</f>
        <v>Irrelevant</v>
      </c>
      <c r="P487" s="4" t="str">
        <f>IF(AND(OR(I487="Motorvejsstrækning",I487="Frakørselsflettestrækning",I487="Tilkørselsflettestrækning"),Inddata!Q502=""),5,IF(AND(OR(I487="Motorvejsstrækning",I487="Frakørselsflettestrækning",I487="Tilkørselsflettestrækning"),Inddata!Q502&gt;-0.00000001,Inddata!Q502&lt;101),Inddata!Q502,"Irrelevant"))</f>
        <v>Irrelevant</v>
      </c>
      <c r="Q487" s="4" t="str">
        <f>IF(AND(OR(I487="Motorvejsstrækning",I487="Frakørselsflettestrækning",I487="Tilkørselsflettestrækning"),Inddata!R502=""),"Lige",IF(AND(OR(I487="Motorvejsstrækning",I487="Frakørselsflettestrækning",I487="Tilkørselsflettestrækning"),Inddata!R502&gt;10),Inddata!R502,"Irrelevant"))</f>
        <v>Irrelevant</v>
      </c>
      <c r="R487" s="4" t="str">
        <f>IF(Q487="Lige",0,IF(AND(OR(I487="Motorvejsstrækning",I487="Frakørselsflettestrækning",I487="Tilkørselsflettestrækning"),OR(Inddata!S502="",Inddata!S502&gt;(G487*1000))),G487*1000,IF(AND(OR(I487="Motorvejsstrækning",I487="Frakørselsflettestrækning",I487="Tilkørselsflettestrækning"),Inddata!S502&gt;0),Inddata!S502,"Irrelevant")))</f>
        <v>Irrelevant</v>
      </c>
      <c r="S487" s="4" t="str">
        <f>IF(AND(OR(I487="Motorvejsstrækning",I487="Frakørselsflettestrækning",I487="Tilkørselsflettestrækning"),Inddata!T502=""),"Lige",IF(AND(OR(I487="Motorvejsstrækning",I487="Frakørselsflettestrækning",I487="Tilkørselsflettestrækning"),Inddata!T502&gt;10),Inddata!T502,"Irrelevant"))</f>
        <v>Irrelevant</v>
      </c>
      <c r="T487" s="4" t="str">
        <f>IF(S487="Lige",0,IF(R487="Irrelevant","Irrelevant",IF(AND(OR(I487="Motorvejsstrækning",I487="Frakørselsflettestrækning",I487="Tilkørselsflettestrækning"),OR(Inddata!U502="",Inddata!U502&gt;(G487*1000-R487))),G487*1000-R487,IF(AND(OR(I487="Motorvejsstrækning",I487="Frakørselsflettestrækning",I487="Tilkørselsflettestrækning"),Inddata!U502&gt;0),Inddata!U502,"Irrelevant"))))</f>
        <v>Irrelevant</v>
      </c>
      <c r="U487" s="4" t="str">
        <f>IF(AND(OR(I487="Motorvejsstrækning",I487="Frakørselsflettestrækning",I487="Tilkørselsflettestrækning",I487="Frakørselsrampe",I487="Tilkørselsrampe"),Inddata!V502=""),"Nej",IF(OR(I487="Motorvejsstrækning",I487="Frakørselsflettestrækning",I487="Tilkørselsflettestrækning",I487="Frakørselsrampe",I487="Tilkørselsrampe"),Inddata!V502,"Irrelevant"))</f>
        <v>Irrelevant</v>
      </c>
      <c r="V487" s="4" t="str">
        <f>IF(W487="Lige",IF(AND(OR(I487="Frakørselsrampe",I487="Tilkørselsrampe"),Inddata!W502=""),"Lige ruderrampe",IF(OR(I487="Frakørselsrampe",I487="Tilkørselsrampe"),Inddata!W502,"Irrelevant")),"Irrelevant")</f>
        <v>Irrelevant</v>
      </c>
      <c r="W487" s="4" t="str">
        <f>IF(AND(OR(I487="Frakørselsrampe",I487="Tilkørselsrampe"),Inddata!X502=""),"Lige",IF(AND(OR(I487="Frakørselsrampe",I487="Tilkørselsrampe"),Inddata!X502&gt;10),Inddata!X502,"Irrelevant"))</f>
        <v>Irrelevant</v>
      </c>
      <c r="X487" s="4" t="str">
        <f>IF(AND(OR(I487="Frakørselsrampe",I487="Tilkørselsrampe"),OR(Inddata!Y502="",Inddata!Y502&gt;(G487*1000))),G487*1000,IF(AND(OR(I487="Frakørselsrampe",I487="Tilkørselsrampe"),Inddata!Y502&gt;0),Inddata!Y502,"Irrelevant"))</f>
        <v>Irrelevant</v>
      </c>
      <c r="Y487" s="4" t="str">
        <f>IF(AND(I487="Frakørselsrampe",Inddata!Z502=""),95,IF(AND(I487="Tilkørselsrampe",Inddata!Z502=""),45,IF(AND(OR(I487="Frakørselsrampe",I487="Tilkørselsrampe"),Inddata!Z502&gt;4,Inddata!Z502&lt;200),Inddata!Z502,"Irrelevant")))</f>
        <v>Irrelevant</v>
      </c>
      <c r="Z487" s="4" t="str">
        <f>IF(AND(OR(I487="Frakørselsrampe",I487="Tilkørselsrampe"),Inddata!AA502=""),"Lige",IF(AND(OR(I487="Frakørselsrampe",I487="Tilkørselsrampe"),Inddata!AA502&gt;10),Inddata!AA502,"Irrelevant"))</f>
        <v>Irrelevant</v>
      </c>
      <c r="AA487" s="4" t="str">
        <f>IF(X487="Irrelevant","Irrelevant",IF(AND(OR(I487="Frakørselsrampe",I487="Tilkørselsrampe"),OR(Inddata!AB502="",Inddata!AB502&gt;(G487*1000-X487))),G487*1000-X487,IF(AND(OR(I487="Frakørselsrampe",I487="Tilkørselsrampe"),Inddata!AB502&gt;0),Inddata!AB502,"Irrelevant")))</f>
        <v>Irrelevant</v>
      </c>
      <c r="AB487" s="4" t="str">
        <f>IF(AND(I487="Frakørselsrampe",Inddata!AC502=""),60,IF(AND(I487="Tilkørselsrampe",Inddata!AC502=""),80,IF(AND(OR(I487="Frakørselsrampe",I487="Tilkørselsrampe"),Inddata!AC502&gt;4,Inddata!AC502&lt;200),Inddata!AC502,"Irrelevant")))</f>
        <v>Irrelevant</v>
      </c>
      <c r="AC487" s="4" t="str">
        <f>IF(AND(OR(I487="Motorvejsstrækning",I487="Frakørselsflettestrækning",I487="Tilkørselsflettestrækning"),Inddata!AD502=""),"Nej",IF(OR(I487="Motorvejsstrækning",I487="Frakørselsflettestrækning",I487="Tilkørselsflettestrækning"),Inddata!AD502,"Irrelevant"))</f>
        <v>Irrelevant</v>
      </c>
      <c r="AD487" s="4" t="str">
        <f>IF(AND(OR(I487="Motorvejsstrækning",I487="Frakørselsflettestrækning",I487="Tilkørselsflettestrækning"),Inddata!AE502=""),"130 km/t",IF(OR(I487="Motorvejsstrækning",I487="Frakørselsflettestrækning",I487="Tilkørselsflettestrækning"),Inddata!AE502,"Irrelevant"))</f>
        <v>Irrelevant</v>
      </c>
      <c r="AE487" s="4" t="str">
        <f>IF(AND(I487="Tilkørselsflettestrækning",Inddata!AF502=""),"Nej",IF(I487="Tilkørselsflettestrækning",Inddata!AF502,"Irrelevant"))</f>
        <v>Irrelevant</v>
      </c>
      <c r="AF487" s="4" t="str">
        <f>IF(AND(AE487="Ja",Inddata!AG502&gt;0,Inddata!AG502&lt;1.00000001),Inddata!AG502,IF(OR(AE487="Nej",AE487="Ja"),0,"Irrelevant"))</f>
        <v>Irrelevant</v>
      </c>
    </row>
    <row r="488" spans="1:32" x14ac:dyDescent="0.25">
      <c r="A488" s="4" t="str">
        <f>IF(Inddata!A503="","",Inddata!A503)</f>
        <v/>
      </c>
      <c r="B488" s="4" t="str">
        <f>IF(Inddata!B503="","",Inddata!B503)</f>
        <v/>
      </c>
      <c r="C488" s="4" t="str">
        <f>IF(Inddata!C503="","",Inddata!C503)</f>
        <v/>
      </c>
      <c r="D488" s="4" t="str">
        <f>IF(Inddata!D503="","",Inddata!D503)</f>
        <v/>
      </c>
      <c r="E488" s="4" t="str">
        <f>IF(Inddata!E503="","",Inddata!E503)</f>
        <v/>
      </c>
      <c r="F488" s="4" t="str">
        <f>IF(Inddata!F503="","",Inddata!F503)</f>
        <v/>
      </c>
      <c r="G488" s="4">
        <f>IF(Inddata!G503="","",Inddata!G503)</f>
        <v>0</v>
      </c>
      <c r="H488" s="4" t="str">
        <f>IF(Inddata!H503&gt;0.5,Inddata!H503,"")</f>
        <v/>
      </c>
      <c r="I488" s="4" t="str">
        <f>IF(Inddata!I503="","",Inddata!I503)</f>
        <v/>
      </c>
      <c r="J488" s="4" t="str">
        <f>IF(AND(OR(I488="Motorvejsstrækning",I488="Frakørselsflettestrækning",I488="Tilkørselsflettestrækning"),Inddata!K503=""),2,IF(AND(OR(I488="Motorvejsstrækning",I488="Frakørselsflettestrækning",I488="Tilkørselsflettestrækning"),Inddata!K503&gt;0.5,Inddata!K503&lt;21),Inddata!K503,"Irrelevant"))</f>
        <v>Irrelevant</v>
      </c>
      <c r="K488" s="4" t="str">
        <f>IF(AND(OR(I488="Motorvejsstrækning",I488="Frakørselsflettestrækning",I488="Tilkørselsflettestrækning",I488="Frakørselsrampe",I488="Tilkørselsrampe"),Inddata!L503=""),3.5,IF(AND(OR(I488="Motorvejsstrækning",I488="Frakørselsflettestrækning",I488="Tilkørselsflettestrækning",I488="Frakørselsrampe",I488="Tilkørselsrampe"),Inddata!L503&gt;1.5,Inddata!L503&lt;11),Inddata!L503,"Irrelevant"))</f>
        <v>Irrelevant</v>
      </c>
      <c r="L488" s="4" t="str">
        <f>IF(AND(I488="Motorvejsstrækning",Inddata!M503=""),"Nej",IF(I488="Motorvejsstrækning",Inddata!M503,"Irrelevant"))</f>
        <v>Irrelevant</v>
      </c>
      <c r="M488" s="4" t="str">
        <f>IF(AND(L488="Ja",Inddata!N503&gt;0,Inddata!N503&lt;1.00000001),Inddata!N503,IF(OR(L488="Nej",L488="Ja"),0,"Irrelevant"))</f>
        <v>Irrelevant</v>
      </c>
      <c r="N488" s="4" t="str">
        <f>IF(AND(OR(I488="Motorvejsstrækning",I488="Frakørselsflettestrækning",I488="Tilkørselsflettestrækning"),Inddata!O503=""),3,IF(AND(OR(I488="Motorvejsstrækning",I488="Frakørselsflettestrækning",I488="Tilkørselsflettestrækning"),Inddata!O503&lt;11,Inddata!O503&gt;-0.00000001),Inddata!O503,"Irrelevant"))</f>
        <v>Irrelevant</v>
      </c>
      <c r="O488" s="4" t="str">
        <f>IF(AND(OR(I488="Motorvejsstrækning",I488="Frakørselsflettestrækning",I488="Tilkørselsflettestrækning",I488="Frakørselsrampe",I488="Tilkørselsrampe"),Inddata!P503=""),0.5,IF(AND(OR(I488="Motorvejsstrækning",I488="Frakørselsflettestrækning",I488="Tilkørselsflettestrækning",I488="Frakørselsrampe",I488="Tilkørselsrampe"),Inddata!P503&gt;-0.00000001,Inddata!P503&lt;11),Inddata!P503,"Irrelevant"))</f>
        <v>Irrelevant</v>
      </c>
      <c r="P488" s="4" t="str">
        <f>IF(AND(OR(I488="Motorvejsstrækning",I488="Frakørselsflettestrækning",I488="Tilkørselsflettestrækning"),Inddata!Q503=""),5,IF(AND(OR(I488="Motorvejsstrækning",I488="Frakørselsflettestrækning",I488="Tilkørselsflettestrækning"),Inddata!Q503&gt;-0.00000001,Inddata!Q503&lt;101),Inddata!Q503,"Irrelevant"))</f>
        <v>Irrelevant</v>
      </c>
      <c r="Q488" s="4" t="str">
        <f>IF(AND(OR(I488="Motorvejsstrækning",I488="Frakørselsflettestrækning",I488="Tilkørselsflettestrækning"),Inddata!R503=""),"Lige",IF(AND(OR(I488="Motorvejsstrækning",I488="Frakørselsflettestrækning",I488="Tilkørselsflettestrækning"),Inddata!R503&gt;10),Inddata!R503,"Irrelevant"))</f>
        <v>Irrelevant</v>
      </c>
      <c r="R488" s="4" t="str">
        <f>IF(Q488="Lige",0,IF(AND(OR(I488="Motorvejsstrækning",I488="Frakørselsflettestrækning",I488="Tilkørselsflettestrækning"),OR(Inddata!S503="",Inddata!S503&gt;(G488*1000))),G488*1000,IF(AND(OR(I488="Motorvejsstrækning",I488="Frakørselsflettestrækning",I488="Tilkørselsflettestrækning"),Inddata!S503&gt;0),Inddata!S503,"Irrelevant")))</f>
        <v>Irrelevant</v>
      </c>
      <c r="S488" s="4" t="str">
        <f>IF(AND(OR(I488="Motorvejsstrækning",I488="Frakørselsflettestrækning",I488="Tilkørselsflettestrækning"),Inddata!T503=""),"Lige",IF(AND(OR(I488="Motorvejsstrækning",I488="Frakørselsflettestrækning",I488="Tilkørselsflettestrækning"),Inddata!T503&gt;10),Inddata!T503,"Irrelevant"))</f>
        <v>Irrelevant</v>
      </c>
      <c r="T488" s="4" t="str">
        <f>IF(S488="Lige",0,IF(R488="Irrelevant","Irrelevant",IF(AND(OR(I488="Motorvejsstrækning",I488="Frakørselsflettestrækning",I488="Tilkørselsflettestrækning"),OR(Inddata!U503="",Inddata!U503&gt;(G488*1000-R488))),G488*1000-R488,IF(AND(OR(I488="Motorvejsstrækning",I488="Frakørselsflettestrækning",I488="Tilkørselsflettestrækning"),Inddata!U503&gt;0),Inddata!U503,"Irrelevant"))))</f>
        <v>Irrelevant</v>
      </c>
      <c r="U488" s="4" t="str">
        <f>IF(AND(OR(I488="Motorvejsstrækning",I488="Frakørselsflettestrækning",I488="Tilkørselsflettestrækning",I488="Frakørselsrampe",I488="Tilkørselsrampe"),Inddata!V503=""),"Nej",IF(OR(I488="Motorvejsstrækning",I488="Frakørselsflettestrækning",I488="Tilkørselsflettestrækning",I488="Frakørselsrampe",I488="Tilkørselsrampe"),Inddata!V503,"Irrelevant"))</f>
        <v>Irrelevant</v>
      </c>
      <c r="V488" s="4" t="str">
        <f>IF(W488="Lige",IF(AND(OR(I488="Frakørselsrampe",I488="Tilkørselsrampe"),Inddata!W503=""),"Lige ruderrampe",IF(OR(I488="Frakørselsrampe",I488="Tilkørselsrampe"),Inddata!W503,"Irrelevant")),"Irrelevant")</f>
        <v>Irrelevant</v>
      </c>
      <c r="W488" s="4" t="str">
        <f>IF(AND(OR(I488="Frakørselsrampe",I488="Tilkørselsrampe"),Inddata!X503=""),"Lige",IF(AND(OR(I488="Frakørselsrampe",I488="Tilkørselsrampe"),Inddata!X503&gt;10),Inddata!X503,"Irrelevant"))</f>
        <v>Irrelevant</v>
      </c>
      <c r="X488" s="4" t="str">
        <f>IF(AND(OR(I488="Frakørselsrampe",I488="Tilkørselsrampe"),OR(Inddata!Y503="",Inddata!Y503&gt;(G488*1000))),G488*1000,IF(AND(OR(I488="Frakørselsrampe",I488="Tilkørselsrampe"),Inddata!Y503&gt;0),Inddata!Y503,"Irrelevant"))</f>
        <v>Irrelevant</v>
      </c>
      <c r="Y488" s="4" t="str">
        <f>IF(AND(I488="Frakørselsrampe",Inddata!Z503=""),95,IF(AND(I488="Tilkørselsrampe",Inddata!Z503=""),45,IF(AND(OR(I488="Frakørselsrampe",I488="Tilkørselsrampe"),Inddata!Z503&gt;4,Inddata!Z503&lt;200),Inddata!Z503,"Irrelevant")))</f>
        <v>Irrelevant</v>
      </c>
      <c r="Z488" s="4" t="str">
        <f>IF(AND(OR(I488="Frakørselsrampe",I488="Tilkørselsrampe"),Inddata!AA503=""),"Lige",IF(AND(OR(I488="Frakørselsrampe",I488="Tilkørselsrampe"),Inddata!AA503&gt;10),Inddata!AA503,"Irrelevant"))</f>
        <v>Irrelevant</v>
      </c>
      <c r="AA488" s="4" t="str">
        <f>IF(X488="Irrelevant","Irrelevant",IF(AND(OR(I488="Frakørselsrampe",I488="Tilkørselsrampe"),OR(Inddata!AB503="",Inddata!AB503&gt;(G488*1000-X488))),G488*1000-X488,IF(AND(OR(I488="Frakørselsrampe",I488="Tilkørselsrampe"),Inddata!AB503&gt;0),Inddata!AB503,"Irrelevant")))</f>
        <v>Irrelevant</v>
      </c>
      <c r="AB488" s="4" t="str">
        <f>IF(AND(I488="Frakørselsrampe",Inddata!AC503=""),60,IF(AND(I488="Tilkørselsrampe",Inddata!AC503=""),80,IF(AND(OR(I488="Frakørselsrampe",I488="Tilkørselsrampe"),Inddata!AC503&gt;4,Inddata!AC503&lt;200),Inddata!AC503,"Irrelevant")))</f>
        <v>Irrelevant</v>
      </c>
      <c r="AC488" s="4" t="str">
        <f>IF(AND(OR(I488="Motorvejsstrækning",I488="Frakørselsflettestrækning",I488="Tilkørselsflettestrækning"),Inddata!AD503=""),"Nej",IF(OR(I488="Motorvejsstrækning",I488="Frakørselsflettestrækning",I488="Tilkørselsflettestrækning"),Inddata!AD503,"Irrelevant"))</f>
        <v>Irrelevant</v>
      </c>
      <c r="AD488" s="4" t="str">
        <f>IF(AND(OR(I488="Motorvejsstrækning",I488="Frakørselsflettestrækning",I488="Tilkørselsflettestrækning"),Inddata!AE503=""),"130 km/t",IF(OR(I488="Motorvejsstrækning",I488="Frakørselsflettestrækning",I488="Tilkørselsflettestrækning"),Inddata!AE503,"Irrelevant"))</f>
        <v>Irrelevant</v>
      </c>
      <c r="AE488" s="4" t="str">
        <f>IF(AND(I488="Tilkørselsflettestrækning",Inddata!AF503=""),"Nej",IF(I488="Tilkørselsflettestrækning",Inddata!AF503,"Irrelevant"))</f>
        <v>Irrelevant</v>
      </c>
      <c r="AF488" s="4" t="str">
        <f>IF(AND(AE488="Ja",Inddata!AG503&gt;0,Inddata!AG503&lt;1.00000001),Inddata!AG503,IF(OR(AE488="Nej",AE488="Ja"),0,"Irrelevant"))</f>
        <v>Irrelevant</v>
      </c>
    </row>
    <row r="489" spans="1:32" x14ac:dyDescent="0.25">
      <c r="A489" s="4" t="str">
        <f>IF(Inddata!A504="","",Inddata!A504)</f>
        <v/>
      </c>
      <c r="B489" s="4" t="str">
        <f>IF(Inddata!B504="","",Inddata!B504)</f>
        <v/>
      </c>
      <c r="C489" s="4" t="str">
        <f>IF(Inddata!C504="","",Inddata!C504)</f>
        <v/>
      </c>
      <c r="D489" s="4" t="str">
        <f>IF(Inddata!D504="","",Inddata!D504)</f>
        <v/>
      </c>
      <c r="E489" s="4" t="str">
        <f>IF(Inddata!E504="","",Inddata!E504)</f>
        <v/>
      </c>
      <c r="F489" s="4" t="str">
        <f>IF(Inddata!F504="","",Inddata!F504)</f>
        <v/>
      </c>
      <c r="G489" s="4">
        <f>IF(Inddata!G504="","",Inddata!G504)</f>
        <v>0</v>
      </c>
      <c r="H489" s="4" t="str">
        <f>IF(Inddata!H504&gt;0.5,Inddata!H504,"")</f>
        <v/>
      </c>
      <c r="I489" s="4" t="str">
        <f>IF(Inddata!I504="","",Inddata!I504)</f>
        <v/>
      </c>
      <c r="J489" s="4" t="str">
        <f>IF(AND(OR(I489="Motorvejsstrækning",I489="Frakørselsflettestrækning",I489="Tilkørselsflettestrækning"),Inddata!K504=""),2,IF(AND(OR(I489="Motorvejsstrækning",I489="Frakørselsflettestrækning",I489="Tilkørselsflettestrækning"),Inddata!K504&gt;0.5,Inddata!K504&lt;21),Inddata!K504,"Irrelevant"))</f>
        <v>Irrelevant</v>
      </c>
      <c r="K489" s="4" t="str">
        <f>IF(AND(OR(I489="Motorvejsstrækning",I489="Frakørselsflettestrækning",I489="Tilkørselsflettestrækning",I489="Frakørselsrampe",I489="Tilkørselsrampe"),Inddata!L504=""),3.5,IF(AND(OR(I489="Motorvejsstrækning",I489="Frakørselsflettestrækning",I489="Tilkørselsflettestrækning",I489="Frakørselsrampe",I489="Tilkørselsrampe"),Inddata!L504&gt;1.5,Inddata!L504&lt;11),Inddata!L504,"Irrelevant"))</f>
        <v>Irrelevant</v>
      </c>
      <c r="L489" s="4" t="str">
        <f>IF(AND(I489="Motorvejsstrækning",Inddata!M504=""),"Nej",IF(I489="Motorvejsstrækning",Inddata!M504,"Irrelevant"))</f>
        <v>Irrelevant</v>
      </c>
      <c r="M489" s="4" t="str">
        <f>IF(AND(L489="Ja",Inddata!N504&gt;0,Inddata!N504&lt;1.00000001),Inddata!N504,IF(OR(L489="Nej",L489="Ja"),0,"Irrelevant"))</f>
        <v>Irrelevant</v>
      </c>
      <c r="N489" s="4" t="str">
        <f>IF(AND(OR(I489="Motorvejsstrækning",I489="Frakørselsflettestrækning",I489="Tilkørselsflettestrækning"),Inddata!O504=""),3,IF(AND(OR(I489="Motorvejsstrækning",I489="Frakørselsflettestrækning",I489="Tilkørselsflettestrækning"),Inddata!O504&lt;11,Inddata!O504&gt;-0.00000001),Inddata!O504,"Irrelevant"))</f>
        <v>Irrelevant</v>
      </c>
      <c r="O489" s="4" t="str">
        <f>IF(AND(OR(I489="Motorvejsstrækning",I489="Frakørselsflettestrækning",I489="Tilkørselsflettestrækning",I489="Frakørselsrampe",I489="Tilkørselsrampe"),Inddata!P504=""),0.5,IF(AND(OR(I489="Motorvejsstrækning",I489="Frakørselsflettestrækning",I489="Tilkørselsflettestrækning",I489="Frakørselsrampe",I489="Tilkørselsrampe"),Inddata!P504&gt;-0.00000001,Inddata!P504&lt;11),Inddata!P504,"Irrelevant"))</f>
        <v>Irrelevant</v>
      </c>
      <c r="P489" s="4" t="str">
        <f>IF(AND(OR(I489="Motorvejsstrækning",I489="Frakørselsflettestrækning",I489="Tilkørselsflettestrækning"),Inddata!Q504=""),5,IF(AND(OR(I489="Motorvejsstrækning",I489="Frakørselsflettestrækning",I489="Tilkørselsflettestrækning"),Inddata!Q504&gt;-0.00000001,Inddata!Q504&lt;101),Inddata!Q504,"Irrelevant"))</f>
        <v>Irrelevant</v>
      </c>
      <c r="Q489" s="4" t="str">
        <f>IF(AND(OR(I489="Motorvejsstrækning",I489="Frakørselsflettestrækning",I489="Tilkørselsflettestrækning"),Inddata!R504=""),"Lige",IF(AND(OR(I489="Motorvejsstrækning",I489="Frakørselsflettestrækning",I489="Tilkørselsflettestrækning"),Inddata!R504&gt;10),Inddata!R504,"Irrelevant"))</f>
        <v>Irrelevant</v>
      </c>
      <c r="R489" s="4" t="str">
        <f>IF(Q489="Lige",0,IF(AND(OR(I489="Motorvejsstrækning",I489="Frakørselsflettestrækning",I489="Tilkørselsflettestrækning"),OR(Inddata!S504="",Inddata!S504&gt;(G489*1000))),G489*1000,IF(AND(OR(I489="Motorvejsstrækning",I489="Frakørselsflettestrækning",I489="Tilkørselsflettestrækning"),Inddata!S504&gt;0),Inddata!S504,"Irrelevant")))</f>
        <v>Irrelevant</v>
      </c>
      <c r="S489" s="4" t="str">
        <f>IF(AND(OR(I489="Motorvejsstrækning",I489="Frakørselsflettestrækning",I489="Tilkørselsflettestrækning"),Inddata!T504=""),"Lige",IF(AND(OR(I489="Motorvejsstrækning",I489="Frakørselsflettestrækning",I489="Tilkørselsflettestrækning"),Inddata!T504&gt;10),Inddata!T504,"Irrelevant"))</f>
        <v>Irrelevant</v>
      </c>
      <c r="T489" s="4" t="str">
        <f>IF(S489="Lige",0,IF(R489="Irrelevant","Irrelevant",IF(AND(OR(I489="Motorvejsstrækning",I489="Frakørselsflettestrækning",I489="Tilkørselsflettestrækning"),OR(Inddata!U504="",Inddata!U504&gt;(G489*1000-R489))),G489*1000-R489,IF(AND(OR(I489="Motorvejsstrækning",I489="Frakørselsflettestrækning",I489="Tilkørselsflettestrækning"),Inddata!U504&gt;0),Inddata!U504,"Irrelevant"))))</f>
        <v>Irrelevant</v>
      </c>
      <c r="U489" s="4" t="str">
        <f>IF(AND(OR(I489="Motorvejsstrækning",I489="Frakørselsflettestrækning",I489="Tilkørselsflettestrækning",I489="Frakørselsrampe",I489="Tilkørselsrampe"),Inddata!V504=""),"Nej",IF(OR(I489="Motorvejsstrækning",I489="Frakørselsflettestrækning",I489="Tilkørselsflettestrækning",I489="Frakørselsrampe",I489="Tilkørselsrampe"),Inddata!V504,"Irrelevant"))</f>
        <v>Irrelevant</v>
      </c>
      <c r="V489" s="4" t="str">
        <f>IF(W489="Lige",IF(AND(OR(I489="Frakørselsrampe",I489="Tilkørselsrampe"),Inddata!W504=""),"Lige ruderrampe",IF(OR(I489="Frakørselsrampe",I489="Tilkørselsrampe"),Inddata!W504,"Irrelevant")),"Irrelevant")</f>
        <v>Irrelevant</v>
      </c>
      <c r="W489" s="4" t="str">
        <f>IF(AND(OR(I489="Frakørselsrampe",I489="Tilkørselsrampe"),Inddata!X504=""),"Lige",IF(AND(OR(I489="Frakørselsrampe",I489="Tilkørselsrampe"),Inddata!X504&gt;10),Inddata!X504,"Irrelevant"))</f>
        <v>Irrelevant</v>
      </c>
      <c r="X489" s="4" t="str">
        <f>IF(AND(OR(I489="Frakørselsrampe",I489="Tilkørselsrampe"),OR(Inddata!Y504="",Inddata!Y504&gt;(G489*1000))),G489*1000,IF(AND(OR(I489="Frakørselsrampe",I489="Tilkørselsrampe"),Inddata!Y504&gt;0),Inddata!Y504,"Irrelevant"))</f>
        <v>Irrelevant</v>
      </c>
      <c r="Y489" s="4" t="str">
        <f>IF(AND(I489="Frakørselsrampe",Inddata!Z504=""),95,IF(AND(I489="Tilkørselsrampe",Inddata!Z504=""),45,IF(AND(OR(I489="Frakørselsrampe",I489="Tilkørselsrampe"),Inddata!Z504&gt;4,Inddata!Z504&lt;200),Inddata!Z504,"Irrelevant")))</f>
        <v>Irrelevant</v>
      </c>
      <c r="Z489" s="4" t="str">
        <f>IF(AND(OR(I489="Frakørselsrampe",I489="Tilkørselsrampe"),Inddata!AA504=""),"Lige",IF(AND(OR(I489="Frakørselsrampe",I489="Tilkørselsrampe"),Inddata!AA504&gt;10),Inddata!AA504,"Irrelevant"))</f>
        <v>Irrelevant</v>
      </c>
      <c r="AA489" s="4" t="str">
        <f>IF(X489="Irrelevant","Irrelevant",IF(AND(OR(I489="Frakørselsrampe",I489="Tilkørselsrampe"),OR(Inddata!AB504="",Inddata!AB504&gt;(G489*1000-X489))),G489*1000-X489,IF(AND(OR(I489="Frakørselsrampe",I489="Tilkørselsrampe"),Inddata!AB504&gt;0),Inddata!AB504,"Irrelevant")))</f>
        <v>Irrelevant</v>
      </c>
      <c r="AB489" s="4" t="str">
        <f>IF(AND(I489="Frakørselsrampe",Inddata!AC504=""),60,IF(AND(I489="Tilkørselsrampe",Inddata!AC504=""),80,IF(AND(OR(I489="Frakørselsrampe",I489="Tilkørselsrampe"),Inddata!AC504&gt;4,Inddata!AC504&lt;200),Inddata!AC504,"Irrelevant")))</f>
        <v>Irrelevant</v>
      </c>
      <c r="AC489" s="4" t="str">
        <f>IF(AND(OR(I489="Motorvejsstrækning",I489="Frakørselsflettestrækning",I489="Tilkørselsflettestrækning"),Inddata!AD504=""),"Nej",IF(OR(I489="Motorvejsstrækning",I489="Frakørselsflettestrækning",I489="Tilkørselsflettestrækning"),Inddata!AD504,"Irrelevant"))</f>
        <v>Irrelevant</v>
      </c>
      <c r="AD489" s="4" t="str">
        <f>IF(AND(OR(I489="Motorvejsstrækning",I489="Frakørselsflettestrækning",I489="Tilkørselsflettestrækning"),Inddata!AE504=""),"130 km/t",IF(OR(I489="Motorvejsstrækning",I489="Frakørselsflettestrækning",I489="Tilkørselsflettestrækning"),Inddata!AE504,"Irrelevant"))</f>
        <v>Irrelevant</v>
      </c>
      <c r="AE489" s="4" t="str">
        <f>IF(AND(I489="Tilkørselsflettestrækning",Inddata!AF504=""),"Nej",IF(I489="Tilkørselsflettestrækning",Inddata!AF504,"Irrelevant"))</f>
        <v>Irrelevant</v>
      </c>
      <c r="AF489" s="4" t="str">
        <f>IF(AND(AE489="Ja",Inddata!AG504&gt;0,Inddata!AG504&lt;1.00000001),Inddata!AG504,IF(OR(AE489="Nej",AE489="Ja"),0,"Irrelevant"))</f>
        <v>Irrelevant</v>
      </c>
    </row>
    <row r="490" spans="1:32" x14ac:dyDescent="0.25">
      <c r="A490" s="4" t="str">
        <f>IF(Inddata!A505="","",Inddata!A505)</f>
        <v/>
      </c>
      <c r="B490" s="4" t="str">
        <f>IF(Inddata!B505="","",Inddata!B505)</f>
        <v/>
      </c>
      <c r="C490" s="4" t="str">
        <f>IF(Inddata!C505="","",Inddata!C505)</f>
        <v/>
      </c>
      <c r="D490" s="4" t="str">
        <f>IF(Inddata!D505="","",Inddata!D505)</f>
        <v/>
      </c>
      <c r="E490" s="4" t="str">
        <f>IF(Inddata!E505="","",Inddata!E505)</f>
        <v/>
      </c>
      <c r="F490" s="4" t="str">
        <f>IF(Inddata!F505="","",Inddata!F505)</f>
        <v/>
      </c>
      <c r="G490" s="4">
        <f>IF(Inddata!G505="","",Inddata!G505)</f>
        <v>0</v>
      </c>
      <c r="H490" s="4" t="str">
        <f>IF(Inddata!H505&gt;0.5,Inddata!H505,"")</f>
        <v/>
      </c>
      <c r="I490" s="4" t="str">
        <f>IF(Inddata!I505="","",Inddata!I505)</f>
        <v/>
      </c>
      <c r="J490" s="4" t="str">
        <f>IF(AND(OR(I490="Motorvejsstrækning",I490="Frakørselsflettestrækning",I490="Tilkørselsflettestrækning"),Inddata!K505=""),2,IF(AND(OR(I490="Motorvejsstrækning",I490="Frakørselsflettestrækning",I490="Tilkørselsflettestrækning"),Inddata!K505&gt;0.5,Inddata!K505&lt;21),Inddata!K505,"Irrelevant"))</f>
        <v>Irrelevant</v>
      </c>
      <c r="K490" s="4" t="str">
        <f>IF(AND(OR(I490="Motorvejsstrækning",I490="Frakørselsflettestrækning",I490="Tilkørselsflettestrækning",I490="Frakørselsrampe",I490="Tilkørselsrampe"),Inddata!L505=""),3.5,IF(AND(OR(I490="Motorvejsstrækning",I490="Frakørselsflettestrækning",I490="Tilkørselsflettestrækning",I490="Frakørselsrampe",I490="Tilkørselsrampe"),Inddata!L505&gt;1.5,Inddata!L505&lt;11),Inddata!L505,"Irrelevant"))</f>
        <v>Irrelevant</v>
      </c>
      <c r="L490" s="4" t="str">
        <f>IF(AND(I490="Motorvejsstrækning",Inddata!M505=""),"Nej",IF(I490="Motorvejsstrækning",Inddata!M505,"Irrelevant"))</f>
        <v>Irrelevant</v>
      </c>
      <c r="M490" s="4" t="str">
        <f>IF(AND(L490="Ja",Inddata!N505&gt;0,Inddata!N505&lt;1.00000001),Inddata!N505,IF(OR(L490="Nej",L490="Ja"),0,"Irrelevant"))</f>
        <v>Irrelevant</v>
      </c>
      <c r="N490" s="4" t="str">
        <f>IF(AND(OR(I490="Motorvejsstrækning",I490="Frakørselsflettestrækning",I490="Tilkørselsflettestrækning"),Inddata!O505=""),3,IF(AND(OR(I490="Motorvejsstrækning",I490="Frakørselsflettestrækning",I490="Tilkørselsflettestrækning"),Inddata!O505&lt;11,Inddata!O505&gt;-0.00000001),Inddata!O505,"Irrelevant"))</f>
        <v>Irrelevant</v>
      </c>
      <c r="O490" s="4" t="str">
        <f>IF(AND(OR(I490="Motorvejsstrækning",I490="Frakørselsflettestrækning",I490="Tilkørselsflettestrækning",I490="Frakørselsrampe",I490="Tilkørselsrampe"),Inddata!P505=""),0.5,IF(AND(OR(I490="Motorvejsstrækning",I490="Frakørselsflettestrækning",I490="Tilkørselsflettestrækning",I490="Frakørselsrampe",I490="Tilkørselsrampe"),Inddata!P505&gt;-0.00000001,Inddata!P505&lt;11),Inddata!P505,"Irrelevant"))</f>
        <v>Irrelevant</v>
      </c>
      <c r="P490" s="4" t="str">
        <f>IF(AND(OR(I490="Motorvejsstrækning",I490="Frakørselsflettestrækning",I490="Tilkørselsflettestrækning"),Inddata!Q505=""),5,IF(AND(OR(I490="Motorvejsstrækning",I490="Frakørselsflettestrækning",I490="Tilkørselsflettestrækning"),Inddata!Q505&gt;-0.00000001,Inddata!Q505&lt;101),Inddata!Q505,"Irrelevant"))</f>
        <v>Irrelevant</v>
      </c>
      <c r="Q490" s="4" t="str">
        <f>IF(AND(OR(I490="Motorvejsstrækning",I490="Frakørselsflettestrækning",I490="Tilkørselsflettestrækning"),Inddata!R505=""),"Lige",IF(AND(OR(I490="Motorvejsstrækning",I490="Frakørselsflettestrækning",I490="Tilkørselsflettestrækning"),Inddata!R505&gt;10),Inddata!R505,"Irrelevant"))</f>
        <v>Irrelevant</v>
      </c>
      <c r="R490" s="4" t="str">
        <f>IF(Q490="Lige",0,IF(AND(OR(I490="Motorvejsstrækning",I490="Frakørselsflettestrækning",I490="Tilkørselsflettestrækning"),OR(Inddata!S505="",Inddata!S505&gt;(G490*1000))),G490*1000,IF(AND(OR(I490="Motorvejsstrækning",I490="Frakørselsflettestrækning",I490="Tilkørselsflettestrækning"),Inddata!S505&gt;0),Inddata!S505,"Irrelevant")))</f>
        <v>Irrelevant</v>
      </c>
      <c r="S490" s="4" t="str">
        <f>IF(AND(OR(I490="Motorvejsstrækning",I490="Frakørselsflettestrækning",I490="Tilkørselsflettestrækning"),Inddata!T505=""),"Lige",IF(AND(OR(I490="Motorvejsstrækning",I490="Frakørselsflettestrækning",I490="Tilkørselsflettestrækning"),Inddata!T505&gt;10),Inddata!T505,"Irrelevant"))</f>
        <v>Irrelevant</v>
      </c>
      <c r="T490" s="4" t="str">
        <f>IF(S490="Lige",0,IF(R490="Irrelevant","Irrelevant",IF(AND(OR(I490="Motorvejsstrækning",I490="Frakørselsflettestrækning",I490="Tilkørselsflettestrækning"),OR(Inddata!U505="",Inddata!U505&gt;(G490*1000-R490))),G490*1000-R490,IF(AND(OR(I490="Motorvejsstrækning",I490="Frakørselsflettestrækning",I490="Tilkørselsflettestrækning"),Inddata!U505&gt;0),Inddata!U505,"Irrelevant"))))</f>
        <v>Irrelevant</v>
      </c>
      <c r="U490" s="4" t="str">
        <f>IF(AND(OR(I490="Motorvejsstrækning",I490="Frakørselsflettestrækning",I490="Tilkørselsflettestrækning",I490="Frakørselsrampe",I490="Tilkørselsrampe"),Inddata!V505=""),"Nej",IF(OR(I490="Motorvejsstrækning",I490="Frakørselsflettestrækning",I490="Tilkørselsflettestrækning",I490="Frakørselsrampe",I490="Tilkørselsrampe"),Inddata!V505,"Irrelevant"))</f>
        <v>Irrelevant</v>
      </c>
      <c r="V490" s="4" t="str">
        <f>IF(W490="Lige",IF(AND(OR(I490="Frakørselsrampe",I490="Tilkørselsrampe"),Inddata!W505=""),"Lige ruderrampe",IF(OR(I490="Frakørselsrampe",I490="Tilkørselsrampe"),Inddata!W505,"Irrelevant")),"Irrelevant")</f>
        <v>Irrelevant</v>
      </c>
      <c r="W490" s="4" t="str">
        <f>IF(AND(OR(I490="Frakørselsrampe",I490="Tilkørselsrampe"),Inddata!X505=""),"Lige",IF(AND(OR(I490="Frakørselsrampe",I490="Tilkørselsrampe"),Inddata!X505&gt;10),Inddata!X505,"Irrelevant"))</f>
        <v>Irrelevant</v>
      </c>
      <c r="X490" s="4" t="str">
        <f>IF(AND(OR(I490="Frakørselsrampe",I490="Tilkørselsrampe"),OR(Inddata!Y505="",Inddata!Y505&gt;(G490*1000))),G490*1000,IF(AND(OR(I490="Frakørselsrampe",I490="Tilkørselsrampe"),Inddata!Y505&gt;0),Inddata!Y505,"Irrelevant"))</f>
        <v>Irrelevant</v>
      </c>
      <c r="Y490" s="4" t="str">
        <f>IF(AND(I490="Frakørselsrampe",Inddata!Z505=""),95,IF(AND(I490="Tilkørselsrampe",Inddata!Z505=""),45,IF(AND(OR(I490="Frakørselsrampe",I490="Tilkørselsrampe"),Inddata!Z505&gt;4,Inddata!Z505&lt;200),Inddata!Z505,"Irrelevant")))</f>
        <v>Irrelevant</v>
      </c>
      <c r="Z490" s="4" t="str">
        <f>IF(AND(OR(I490="Frakørselsrampe",I490="Tilkørselsrampe"),Inddata!AA505=""),"Lige",IF(AND(OR(I490="Frakørselsrampe",I490="Tilkørselsrampe"),Inddata!AA505&gt;10),Inddata!AA505,"Irrelevant"))</f>
        <v>Irrelevant</v>
      </c>
      <c r="AA490" s="4" t="str">
        <f>IF(X490="Irrelevant","Irrelevant",IF(AND(OR(I490="Frakørselsrampe",I490="Tilkørselsrampe"),OR(Inddata!AB505="",Inddata!AB505&gt;(G490*1000-X490))),G490*1000-X490,IF(AND(OR(I490="Frakørselsrampe",I490="Tilkørselsrampe"),Inddata!AB505&gt;0),Inddata!AB505,"Irrelevant")))</f>
        <v>Irrelevant</v>
      </c>
      <c r="AB490" s="4" t="str">
        <f>IF(AND(I490="Frakørselsrampe",Inddata!AC505=""),60,IF(AND(I490="Tilkørselsrampe",Inddata!AC505=""),80,IF(AND(OR(I490="Frakørselsrampe",I490="Tilkørselsrampe"),Inddata!AC505&gt;4,Inddata!AC505&lt;200),Inddata!AC505,"Irrelevant")))</f>
        <v>Irrelevant</v>
      </c>
      <c r="AC490" s="4" t="str">
        <f>IF(AND(OR(I490="Motorvejsstrækning",I490="Frakørselsflettestrækning",I490="Tilkørselsflettestrækning"),Inddata!AD505=""),"Nej",IF(OR(I490="Motorvejsstrækning",I490="Frakørselsflettestrækning",I490="Tilkørselsflettestrækning"),Inddata!AD505,"Irrelevant"))</f>
        <v>Irrelevant</v>
      </c>
      <c r="AD490" s="4" t="str">
        <f>IF(AND(OR(I490="Motorvejsstrækning",I490="Frakørselsflettestrækning",I490="Tilkørselsflettestrækning"),Inddata!AE505=""),"130 km/t",IF(OR(I490="Motorvejsstrækning",I490="Frakørselsflettestrækning",I490="Tilkørselsflettestrækning"),Inddata!AE505,"Irrelevant"))</f>
        <v>Irrelevant</v>
      </c>
      <c r="AE490" s="4" t="str">
        <f>IF(AND(I490="Tilkørselsflettestrækning",Inddata!AF505=""),"Nej",IF(I490="Tilkørselsflettestrækning",Inddata!AF505,"Irrelevant"))</f>
        <v>Irrelevant</v>
      </c>
      <c r="AF490" s="4" t="str">
        <f>IF(AND(AE490="Ja",Inddata!AG505&gt;0,Inddata!AG505&lt;1.00000001),Inddata!AG505,IF(OR(AE490="Nej",AE490="Ja"),0,"Irrelevant"))</f>
        <v>Irrelevant</v>
      </c>
    </row>
    <row r="491" spans="1:32" x14ac:dyDescent="0.25">
      <c r="A491" s="4" t="str">
        <f>IF(Inddata!A506="","",Inddata!A506)</f>
        <v/>
      </c>
      <c r="B491" s="4" t="str">
        <f>IF(Inddata!B506="","",Inddata!B506)</f>
        <v/>
      </c>
      <c r="C491" s="4" t="str">
        <f>IF(Inddata!C506="","",Inddata!C506)</f>
        <v/>
      </c>
      <c r="D491" s="4" t="str">
        <f>IF(Inddata!D506="","",Inddata!D506)</f>
        <v/>
      </c>
      <c r="E491" s="4" t="str">
        <f>IF(Inddata!E506="","",Inddata!E506)</f>
        <v/>
      </c>
      <c r="F491" s="4" t="str">
        <f>IF(Inddata!F506="","",Inddata!F506)</f>
        <v/>
      </c>
      <c r="G491" s="4">
        <f>IF(Inddata!G506="","",Inddata!G506)</f>
        <v>0</v>
      </c>
      <c r="H491" s="4" t="str">
        <f>IF(Inddata!H506&gt;0.5,Inddata!H506,"")</f>
        <v/>
      </c>
      <c r="I491" s="4" t="str">
        <f>IF(Inddata!I506="","",Inddata!I506)</f>
        <v/>
      </c>
      <c r="J491" s="4" t="str">
        <f>IF(AND(OR(I491="Motorvejsstrækning",I491="Frakørselsflettestrækning",I491="Tilkørselsflettestrækning"),Inddata!K506=""),2,IF(AND(OR(I491="Motorvejsstrækning",I491="Frakørselsflettestrækning",I491="Tilkørselsflettestrækning"),Inddata!K506&gt;0.5,Inddata!K506&lt;21),Inddata!K506,"Irrelevant"))</f>
        <v>Irrelevant</v>
      </c>
      <c r="K491" s="4" t="str">
        <f>IF(AND(OR(I491="Motorvejsstrækning",I491="Frakørselsflettestrækning",I491="Tilkørselsflettestrækning",I491="Frakørselsrampe",I491="Tilkørselsrampe"),Inddata!L506=""),3.5,IF(AND(OR(I491="Motorvejsstrækning",I491="Frakørselsflettestrækning",I491="Tilkørselsflettestrækning",I491="Frakørselsrampe",I491="Tilkørselsrampe"),Inddata!L506&gt;1.5,Inddata!L506&lt;11),Inddata!L506,"Irrelevant"))</f>
        <v>Irrelevant</v>
      </c>
      <c r="L491" s="4" t="str">
        <f>IF(AND(I491="Motorvejsstrækning",Inddata!M506=""),"Nej",IF(I491="Motorvejsstrækning",Inddata!M506,"Irrelevant"))</f>
        <v>Irrelevant</v>
      </c>
      <c r="M491" s="4" t="str">
        <f>IF(AND(L491="Ja",Inddata!N506&gt;0,Inddata!N506&lt;1.00000001),Inddata!N506,IF(OR(L491="Nej",L491="Ja"),0,"Irrelevant"))</f>
        <v>Irrelevant</v>
      </c>
      <c r="N491" s="4" t="str">
        <f>IF(AND(OR(I491="Motorvejsstrækning",I491="Frakørselsflettestrækning",I491="Tilkørselsflettestrækning"),Inddata!O506=""),3,IF(AND(OR(I491="Motorvejsstrækning",I491="Frakørselsflettestrækning",I491="Tilkørselsflettestrækning"),Inddata!O506&lt;11,Inddata!O506&gt;-0.00000001),Inddata!O506,"Irrelevant"))</f>
        <v>Irrelevant</v>
      </c>
      <c r="O491" s="4" t="str">
        <f>IF(AND(OR(I491="Motorvejsstrækning",I491="Frakørselsflettestrækning",I491="Tilkørselsflettestrækning",I491="Frakørselsrampe",I491="Tilkørselsrampe"),Inddata!P506=""),0.5,IF(AND(OR(I491="Motorvejsstrækning",I491="Frakørselsflettestrækning",I491="Tilkørselsflettestrækning",I491="Frakørselsrampe",I491="Tilkørselsrampe"),Inddata!P506&gt;-0.00000001,Inddata!P506&lt;11),Inddata!P506,"Irrelevant"))</f>
        <v>Irrelevant</v>
      </c>
      <c r="P491" s="4" t="str">
        <f>IF(AND(OR(I491="Motorvejsstrækning",I491="Frakørselsflettestrækning",I491="Tilkørselsflettestrækning"),Inddata!Q506=""),5,IF(AND(OR(I491="Motorvejsstrækning",I491="Frakørselsflettestrækning",I491="Tilkørselsflettestrækning"),Inddata!Q506&gt;-0.00000001,Inddata!Q506&lt;101),Inddata!Q506,"Irrelevant"))</f>
        <v>Irrelevant</v>
      </c>
      <c r="Q491" s="4" t="str">
        <f>IF(AND(OR(I491="Motorvejsstrækning",I491="Frakørselsflettestrækning",I491="Tilkørselsflettestrækning"),Inddata!R506=""),"Lige",IF(AND(OR(I491="Motorvejsstrækning",I491="Frakørselsflettestrækning",I491="Tilkørselsflettestrækning"),Inddata!R506&gt;10),Inddata!R506,"Irrelevant"))</f>
        <v>Irrelevant</v>
      </c>
      <c r="R491" s="4" t="str">
        <f>IF(Q491="Lige",0,IF(AND(OR(I491="Motorvejsstrækning",I491="Frakørselsflettestrækning",I491="Tilkørselsflettestrækning"),OR(Inddata!S506="",Inddata!S506&gt;(G491*1000))),G491*1000,IF(AND(OR(I491="Motorvejsstrækning",I491="Frakørselsflettestrækning",I491="Tilkørselsflettestrækning"),Inddata!S506&gt;0),Inddata!S506,"Irrelevant")))</f>
        <v>Irrelevant</v>
      </c>
      <c r="S491" s="4" t="str">
        <f>IF(AND(OR(I491="Motorvejsstrækning",I491="Frakørselsflettestrækning",I491="Tilkørselsflettestrækning"),Inddata!T506=""),"Lige",IF(AND(OR(I491="Motorvejsstrækning",I491="Frakørselsflettestrækning",I491="Tilkørselsflettestrækning"),Inddata!T506&gt;10),Inddata!T506,"Irrelevant"))</f>
        <v>Irrelevant</v>
      </c>
      <c r="T491" s="4" t="str">
        <f>IF(S491="Lige",0,IF(R491="Irrelevant","Irrelevant",IF(AND(OR(I491="Motorvejsstrækning",I491="Frakørselsflettestrækning",I491="Tilkørselsflettestrækning"),OR(Inddata!U506="",Inddata!U506&gt;(G491*1000-R491))),G491*1000-R491,IF(AND(OR(I491="Motorvejsstrækning",I491="Frakørselsflettestrækning",I491="Tilkørselsflettestrækning"),Inddata!U506&gt;0),Inddata!U506,"Irrelevant"))))</f>
        <v>Irrelevant</v>
      </c>
      <c r="U491" s="4" t="str">
        <f>IF(AND(OR(I491="Motorvejsstrækning",I491="Frakørselsflettestrækning",I491="Tilkørselsflettestrækning",I491="Frakørselsrampe",I491="Tilkørselsrampe"),Inddata!V506=""),"Nej",IF(OR(I491="Motorvejsstrækning",I491="Frakørselsflettestrækning",I491="Tilkørselsflettestrækning",I491="Frakørselsrampe",I491="Tilkørselsrampe"),Inddata!V506,"Irrelevant"))</f>
        <v>Irrelevant</v>
      </c>
      <c r="V491" s="4" t="str">
        <f>IF(W491="Lige",IF(AND(OR(I491="Frakørselsrampe",I491="Tilkørselsrampe"),Inddata!W506=""),"Lige ruderrampe",IF(OR(I491="Frakørselsrampe",I491="Tilkørselsrampe"),Inddata!W506,"Irrelevant")),"Irrelevant")</f>
        <v>Irrelevant</v>
      </c>
      <c r="W491" s="4" t="str">
        <f>IF(AND(OR(I491="Frakørselsrampe",I491="Tilkørselsrampe"),Inddata!X506=""),"Lige",IF(AND(OR(I491="Frakørselsrampe",I491="Tilkørselsrampe"),Inddata!X506&gt;10),Inddata!X506,"Irrelevant"))</f>
        <v>Irrelevant</v>
      </c>
      <c r="X491" s="4" t="str">
        <f>IF(AND(OR(I491="Frakørselsrampe",I491="Tilkørselsrampe"),OR(Inddata!Y506="",Inddata!Y506&gt;(G491*1000))),G491*1000,IF(AND(OR(I491="Frakørselsrampe",I491="Tilkørselsrampe"),Inddata!Y506&gt;0),Inddata!Y506,"Irrelevant"))</f>
        <v>Irrelevant</v>
      </c>
      <c r="Y491" s="4" t="str">
        <f>IF(AND(I491="Frakørselsrampe",Inddata!Z506=""),95,IF(AND(I491="Tilkørselsrampe",Inddata!Z506=""),45,IF(AND(OR(I491="Frakørselsrampe",I491="Tilkørselsrampe"),Inddata!Z506&gt;4,Inddata!Z506&lt;200),Inddata!Z506,"Irrelevant")))</f>
        <v>Irrelevant</v>
      </c>
      <c r="Z491" s="4" t="str">
        <f>IF(AND(OR(I491="Frakørselsrampe",I491="Tilkørselsrampe"),Inddata!AA506=""),"Lige",IF(AND(OR(I491="Frakørselsrampe",I491="Tilkørselsrampe"),Inddata!AA506&gt;10),Inddata!AA506,"Irrelevant"))</f>
        <v>Irrelevant</v>
      </c>
      <c r="AA491" s="4" t="str">
        <f>IF(X491="Irrelevant","Irrelevant",IF(AND(OR(I491="Frakørselsrampe",I491="Tilkørselsrampe"),OR(Inddata!AB506="",Inddata!AB506&gt;(G491*1000-X491))),G491*1000-X491,IF(AND(OR(I491="Frakørselsrampe",I491="Tilkørselsrampe"),Inddata!AB506&gt;0),Inddata!AB506,"Irrelevant")))</f>
        <v>Irrelevant</v>
      </c>
      <c r="AB491" s="4" t="str">
        <f>IF(AND(I491="Frakørselsrampe",Inddata!AC506=""),60,IF(AND(I491="Tilkørselsrampe",Inddata!AC506=""),80,IF(AND(OR(I491="Frakørselsrampe",I491="Tilkørselsrampe"),Inddata!AC506&gt;4,Inddata!AC506&lt;200),Inddata!AC506,"Irrelevant")))</f>
        <v>Irrelevant</v>
      </c>
      <c r="AC491" s="4" t="str">
        <f>IF(AND(OR(I491="Motorvejsstrækning",I491="Frakørselsflettestrækning",I491="Tilkørselsflettestrækning"),Inddata!AD506=""),"Nej",IF(OR(I491="Motorvejsstrækning",I491="Frakørselsflettestrækning",I491="Tilkørselsflettestrækning"),Inddata!AD506,"Irrelevant"))</f>
        <v>Irrelevant</v>
      </c>
      <c r="AD491" s="4" t="str">
        <f>IF(AND(OR(I491="Motorvejsstrækning",I491="Frakørselsflettestrækning",I491="Tilkørselsflettestrækning"),Inddata!AE506=""),"130 km/t",IF(OR(I491="Motorvejsstrækning",I491="Frakørselsflettestrækning",I491="Tilkørselsflettestrækning"),Inddata!AE506,"Irrelevant"))</f>
        <v>Irrelevant</v>
      </c>
      <c r="AE491" s="4" t="str">
        <f>IF(AND(I491="Tilkørselsflettestrækning",Inddata!AF506=""),"Nej",IF(I491="Tilkørselsflettestrækning",Inddata!AF506,"Irrelevant"))</f>
        <v>Irrelevant</v>
      </c>
      <c r="AF491" s="4" t="str">
        <f>IF(AND(AE491="Ja",Inddata!AG506&gt;0,Inddata!AG506&lt;1.00000001),Inddata!AG506,IF(OR(AE491="Nej",AE491="Ja"),0,"Irrelevant"))</f>
        <v>Irrelevant</v>
      </c>
    </row>
    <row r="492" spans="1:32" x14ac:dyDescent="0.25">
      <c r="A492" s="4" t="str">
        <f>IF(Inddata!A507="","",Inddata!A507)</f>
        <v/>
      </c>
      <c r="B492" s="4" t="str">
        <f>IF(Inddata!B507="","",Inddata!B507)</f>
        <v/>
      </c>
      <c r="C492" s="4" t="str">
        <f>IF(Inddata!C507="","",Inddata!C507)</f>
        <v/>
      </c>
      <c r="D492" s="4" t="str">
        <f>IF(Inddata!D507="","",Inddata!D507)</f>
        <v/>
      </c>
      <c r="E492" s="4" t="str">
        <f>IF(Inddata!E507="","",Inddata!E507)</f>
        <v/>
      </c>
      <c r="F492" s="4" t="str">
        <f>IF(Inddata!F507="","",Inddata!F507)</f>
        <v/>
      </c>
      <c r="G492" s="4">
        <f>IF(Inddata!G507="","",Inddata!G507)</f>
        <v>0</v>
      </c>
      <c r="H492" s="4" t="str">
        <f>IF(Inddata!H507&gt;0.5,Inddata!H507,"")</f>
        <v/>
      </c>
      <c r="I492" s="4" t="str">
        <f>IF(Inddata!I507="","",Inddata!I507)</f>
        <v/>
      </c>
      <c r="J492" s="4" t="str">
        <f>IF(AND(OR(I492="Motorvejsstrækning",I492="Frakørselsflettestrækning",I492="Tilkørselsflettestrækning"),Inddata!K507=""),2,IF(AND(OR(I492="Motorvejsstrækning",I492="Frakørselsflettestrækning",I492="Tilkørselsflettestrækning"),Inddata!K507&gt;0.5,Inddata!K507&lt;21),Inddata!K507,"Irrelevant"))</f>
        <v>Irrelevant</v>
      </c>
      <c r="K492" s="4" t="str">
        <f>IF(AND(OR(I492="Motorvejsstrækning",I492="Frakørselsflettestrækning",I492="Tilkørselsflettestrækning",I492="Frakørselsrampe",I492="Tilkørselsrampe"),Inddata!L507=""),3.5,IF(AND(OR(I492="Motorvejsstrækning",I492="Frakørselsflettestrækning",I492="Tilkørselsflettestrækning",I492="Frakørselsrampe",I492="Tilkørselsrampe"),Inddata!L507&gt;1.5,Inddata!L507&lt;11),Inddata!L507,"Irrelevant"))</f>
        <v>Irrelevant</v>
      </c>
      <c r="L492" s="4" t="str">
        <f>IF(AND(I492="Motorvejsstrækning",Inddata!M507=""),"Nej",IF(I492="Motorvejsstrækning",Inddata!M507,"Irrelevant"))</f>
        <v>Irrelevant</v>
      </c>
      <c r="M492" s="4" t="str">
        <f>IF(AND(L492="Ja",Inddata!N507&gt;0,Inddata!N507&lt;1.00000001),Inddata!N507,IF(OR(L492="Nej",L492="Ja"),0,"Irrelevant"))</f>
        <v>Irrelevant</v>
      </c>
      <c r="N492" s="4" t="str">
        <f>IF(AND(OR(I492="Motorvejsstrækning",I492="Frakørselsflettestrækning",I492="Tilkørselsflettestrækning"),Inddata!O507=""),3,IF(AND(OR(I492="Motorvejsstrækning",I492="Frakørselsflettestrækning",I492="Tilkørselsflettestrækning"),Inddata!O507&lt;11,Inddata!O507&gt;-0.00000001),Inddata!O507,"Irrelevant"))</f>
        <v>Irrelevant</v>
      </c>
      <c r="O492" s="4" t="str">
        <f>IF(AND(OR(I492="Motorvejsstrækning",I492="Frakørselsflettestrækning",I492="Tilkørselsflettestrækning",I492="Frakørselsrampe",I492="Tilkørselsrampe"),Inddata!P507=""),0.5,IF(AND(OR(I492="Motorvejsstrækning",I492="Frakørselsflettestrækning",I492="Tilkørselsflettestrækning",I492="Frakørselsrampe",I492="Tilkørselsrampe"),Inddata!P507&gt;-0.00000001,Inddata!P507&lt;11),Inddata!P507,"Irrelevant"))</f>
        <v>Irrelevant</v>
      </c>
      <c r="P492" s="4" t="str">
        <f>IF(AND(OR(I492="Motorvejsstrækning",I492="Frakørselsflettestrækning",I492="Tilkørselsflettestrækning"),Inddata!Q507=""),5,IF(AND(OR(I492="Motorvejsstrækning",I492="Frakørselsflettestrækning",I492="Tilkørselsflettestrækning"),Inddata!Q507&gt;-0.00000001,Inddata!Q507&lt;101),Inddata!Q507,"Irrelevant"))</f>
        <v>Irrelevant</v>
      </c>
      <c r="Q492" s="4" t="str">
        <f>IF(AND(OR(I492="Motorvejsstrækning",I492="Frakørselsflettestrækning",I492="Tilkørselsflettestrækning"),Inddata!R507=""),"Lige",IF(AND(OR(I492="Motorvejsstrækning",I492="Frakørselsflettestrækning",I492="Tilkørselsflettestrækning"),Inddata!R507&gt;10),Inddata!R507,"Irrelevant"))</f>
        <v>Irrelevant</v>
      </c>
      <c r="R492" s="4" t="str">
        <f>IF(Q492="Lige",0,IF(AND(OR(I492="Motorvejsstrækning",I492="Frakørselsflettestrækning",I492="Tilkørselsflettestrækning"),OR(Inddata!S507="",Inddata!S507&gt;(G492*1000))),G492*1000,IF(AND(OR(I492="Motorvejsstrækning",I492="Frakørselsflettestrækning",I492="Tilkørselsflettestrækning"),Inddata!S507&gt;0),Inddata!S507,"Irrelevant")))</f>
        <v>Irrelevant</v>
      </c>
      <c r="S492" s="4" t="str">
        <f>IF(AND(OR(I492="Motorvejsstrækning",I492="Frakørselsflettestrækning",I492="Tilkørselsflettestrækning"),Inddata!T507=""),"Lige",IF(AND(OR(I492="Motorvejsstrækning",I492="Frakørselsflettestrækning",I492="Tilkørselsflettestrækning"),Inddata!T507&gt;10),Inddata!T507,"Irrelevant"))</f>
        <v>Irrelevant</v>
      </c>
      <c r="T492" s="4" t="str">
        <f>IF(S492="Lige",0,IF(R492="Irrelevant","Irrelevant",IF(AND(OR(I492="Motorvejsstrækning",I492="Frakørselsflettestrækning",I492="Tilkørselsflettestrækning"),OR(Inddata!U507="",Inddata!U507&gt;(G492*1000-R492))),G492*1000-R492,IF(AND(OR(I492="Motorvejsstrækning",I492="Frakørselsflettestrækning",I492="Tilkørselsflettestrækning"),Inddata!U507&gt;0),Inddata!U507,"Irrelevant"))))</f>
        <v>Irrelevant</v>
      </c>
      <c r="U492" s="4" t="str">
        <f>IF(AND(OR(I492="Motorvejsstrækning",I492="Frakørselsflettestrækning",I492="Tilkørselsflettestrækning",I492="Frakørselsrampe",I492="Tilkørselsrampe"),Inddata!V507=""),"Nej",IF(OR(I492="Motorvejsstrækning",I492="Frakørselsflettestrækning",I492="Tilkørselsflettestrækning",I492="Frakørselsrampe",I492="Tilkørselsrampe"),Inddata!V507,"Irrelevant"))</f>
        <v>Irrelevant</v>
      </c>
      <c r="V492" s="4" t="str">
        <f>IF(W492="Lige",IF(AND(OR(I492="Frakørselsrampe",I492="Tilkørselsrampe"),Inddata!W507=""),"Lige ruderrampe",IF(OR(I492="Frakørselsrampe",I492="Tilkørselsrampe"),Inddata!W507,"Irrelevant")),"Irrelevant")</f>
        <v>Irrelevant</v>
      </c>
      <c r="W492" s="4" t="str">
        <f>IF(AND(OR(I492="Frakørselsrampe",I492="Tilkørselsrampe"),Inddata!X507=""),"Lige",IF(AND(OR(I492="Frakørselsrampe",I492="Tilkørselsrampe"),Inddata!X507&gt;10),Inddata!X507,"Irrelevant"))</f>
        <v>Irrelevant</v>
      </c>
      <c r="X492" s="4" t="str">
        <f>IF(AND(OR(I492="Frakørselsrampe",I492="Tilkørselsrampe"),OR(Inddata!Y507="",Inddata!Y507&gt;(G492*1000))),G492*1000,IF(AND(OR(I492="Frakørselsrampe",I492="Tilkørselsrampe"),Inddata!Y507&gt;0),Inddata!Y507,"Irrelevant"))</f>
        <v>Irrelevant</v>
      </c>
      <c r="Y492" s="4" t="str">
        <f>IF(AND(I492="Frakørselsrampe",Inddata!Z507=""),95,IF(AND(I492="Tilkørselsrampe",Inddata!Z507=""),45,IF(AND(OR(I492="Frakørselsrampe",I492="Tilkørselsrampe"),Inddata!Z507&gt;4,Inddata!Z507&lt;200),Inddata!Z507,"Irrelevant")))</f>
        <v>Irrelevant</v>
      </c>
      <c r="Z492" s="4" t="str">
        <f>IF(AND(OR(I492="Frakørselsrampe",I492="Tilkørselsrampe"),Inddata!AA507=""),"Lige",IF(AND(OR(I492="Frakørselsrampe",I492="Tilkørselsrampe"),Inddata!AA507&gt;10),Inddata!AA507,"Irrelevant"))</f>
        <v>Irrelevant</v>
      </c>
      <c r="AA492" s="4" t="str">
        <f>IF(X492="Irrelevant","Irrelevant",IF(AND(OR(I492="Frakørselsrampe",I492="Tilkørselsrampe"),OR(Inddata!AB507="",Inddata!AB507&gt;(G492*1000-X492))),G492*1000-X492,IF(AND(OR(I492="Frakørselsrampe",I492="Tilkørselsrampe"),Inddata!AB507&gt;0),Inddata!AB507,"Irrelevant")))</f>
        <v>Irrelevant</v>
      </c>
      <c r="AB492" s="4" t="str">
        <f>IF(AND(I492="Frakørselsrampe",Inddata!AC507=""),60,IF(AND(I492="Tilkørselsrampe",Inddata!AC507=""),80,IF(AND(OR(I492="Frakørselsrampe",I492="Tilkørselsrampe"),Inddata!AC507&gt;4,Inddata!AC507&lt;200),Inddata!AC507,"Irrelevant")))</f>
        <v>Irrelevant</v>
      </c>
      <c r="AC492" s="4" t="str">
        <f>IF(AND(OR(I492="Motorvejsstrækning",I492="Frakørselsflettestrækning",I492="Tilkørselsflettestrækning"),Inddata!AD507=""),"Nej",IF(OR(I492="Motorvejsstrækning",I492="Frakørselsflettestrækning",I492="Tilkørselsflettestrækning"),Inddata!AD507,"Irrelevant"))</f>
        <v>Irrelevant</v>
      </c>
      <c r="AD492" s="4" t="str">
        <f>IF(AND(OR(I492="Motorvejsstrækning",I492="Frakørselsflettestrækning",I492="Tilkørselsflettestrækning"),Inddata!AE507=""),"130 km/t",IF(OR(I492="Motorvejsstrækning",I492="Frakørselsflettestrækning",I492="Tilkørselsflettestrækning"),Inddata!AE507,"Irrelevant"))</f>
        <v>Irrelevant</v>
      </c>
      <c r="AE492" s="4" t="str">
        <f>IF(AND(I492="Tilkørselsflettestrækning",Inddata!AF507=""),"Nej",IF(I492="Tilkørselsflettestrækning",Inddata!AF507,"Irrelevant"))</f>
        <v>Irrelevant</v>
      </c>
      <c r="AF492" s="4" t="str">
        <f>IF(AND(AE492="Ja",Inddata!AG507&gt;0,Inddata!AG507&lt;1.00000001),Inddata!AG507,IF(OR(AE492="Nej",AE492="Ja"),0,"Irrelevant"))</f>
        <v>Irrelevant</v>
      </c>
    </row>
    <row r="493" spans="1:32" x14ac:dyDescent="0.25">
      <c r="A493" s="4" t="str">
        <f>IF(Inddata!A508="","",Inddata!A508)</f>
        <v/>
      </c>
      <c r="B493" s="4" t="str">
        <f>IF(Inddata!B508="","",Inddata!B508)</f>
        <v/>
      </c>
      <c r="C493" s="4" t="str">
        <f>IF(Inddata!C508="","",Inddata!C508)</f>
        <v/>
      </c>
      <c r="D493" s="4" t="str">
        <f>IF(Inddata!D508="","",Inddata!D508)</f>
        <v/>
      </c>
      <c r="E493" s="4" t="str">
        <f>IF(Inddata!E508="","",Inddata!E508)</f>
        <v/>
      </c>
      <c r="F493" s="4" t="str">
        <f>IF(Inddata!F508="","",Inddata!F508)</f>
        <v/>
      </c>
      <c r="G493" s="4">
        <f>IF(Inddata!G508="","",Inddata!G508)</f>
        <v>0</v>
      </c>
      <c r="H493" s="4" t="str">
        <f>IF(Inddata!H508&gt;0.5,Inddata!H508,"")</f>
        <v/>
      </c>
      <c r="I493" s="4" t="str">
        <f>IF(Inddata!I508="","",Inddata!I508)</f>
        <v/>
      </c>
      <c r="J493" s="4" t="str">
        <f>IF(AND(OR(I493="Motorvejsstrækning",I493="Frakørselsflettestrækning",I493="Tilkørselsflettestrækning"),Inddata!K508=""),2,IF(AND(OR(I493="Motorvejsstrækning",I493="Frakørselsflettestrækning",I493="Tilkørselsflettestrækning"),Inddata!K508&gt;0.5,Inddata!K508&lt;21),Inddata!K508,"Irrelevant"))</f>
        <v>Irrelevant</v>
      </c>
      <c r="K493" s="4" t="str">
        <f>IF(AND(OR(I493="Motorvejsstrækning",I493="Frakørselsflettestrækning",I493="Tilkørselsflettestrækning",I493="Frakørselsrampe",I493="Tilkørselsrampe"),Inddata!L508=""),3.5,IF(AND(OR(I493="Motorvejsstrækning",I493="Frakørselsflettestrækning",I493="Tilkørselsflettestrækning",I493="Frakørselsrampe",I493="Tilkørselsrampe"),Inddata!L508&gt;1.5,Inddata!L508&lt;11),Inddata!L508,"Irrelevant"))</f>
        <v>Irrelevant</v>
      </c>
      <c r="L493" s="4" t="str">
        <f>IF(AND(I493="Motorvejsstrækning",Inddata!M508=""),"Nej",IF(I493="Motorvejsstrækning",Inddata!M508,"Irrelevant"))</f>
        <v>Irrelevant</v>
      </c>
      <c r="M493" s="4" t="str">
        <f>IF(AND(L493="Ja",Inddata!N508&gt;0,Inddata!N508&lt;1.00000001),Inddata!N508,IF(OR(L493="Nej",L493="Ja"),0,"Irrelevant"))</f>
        <v>Irrelevant</v>
      </c>
      <c r="N493" s="4" t="str">
        <f>IF(AND(OR(I493="Motorvejsstrækning",I493="Frakørselsflettestrækning",I493="Tilkørselsflettestrækning"),Inddata!O508=""),3,IF(AND(OR(I493="Motorvejsstrækning",I493="Frakørselsflettestrækning",I493="Tilkørselsflettestrækning"),Inddata!O508&lt;11,Inddata!O508&gt;-0.00000001),Inddata!O508,"Irrelevant"))</f>
        <v>Irrelevant</v>
      </c>
      <c r="O493" s="4" t="str">
        <f>IF(AND(OR(I493="Motorvejsstrækning",I493="Frakørselsflettestrækning",I493="Tilkørselsflettestrækning",I493="Frakørselsrampe",I493="Tilkørselsrampe"),Inddata!P508=""),0.5,IF(AND(OR(I493="Motorvejsstrækning",I493="Frakørselsflettestrækning",I493="Tilkørselsflettestrækning",I493="Frakørselsrampe",I493="Tilkørselsrampe"),Inddata!P508&gt;-0.00000001,Inddata!P508&lt;11),Inddata!P508,"Irrelevant"))</f>
        <v>Irrelevant</v>
      </c>
      <c r="P493" s="4" t="str">
        <f>IF(AND(OR(I493="Motorvejsstrækning",I493="Frakørselsflettestrækning",I493="Tilkørselsflettestrækning"),Inddata!Q508=""),5,IF(AND(OR(I493="Motorvejsstrækning",I493="Frakørselsflettestrækning",I493="Tilkørselsflettestrækning"),Inddata!Q508&gt;-0.00000001,Inddata!Q508&lt;101),Inddata!Q508,"Irrelevant"))</f>
        <v>Irrelevant</v>
      </c>
      <c r="Q493" s="4" t="str">
        <f>IF(AND(OR(I493="Motorvejsstrækning",I493="Frakørselsflettestrækning",I493="Tilkørselsflettestrækning"),Inddata!R508=""),"Lige",IF(AND(OR(I493="Motorvejsstrækning",I493="Frakørselsflettestrækning",I493="Tilkørselsflettestrækning"),Inddata!R508&gt;10),Inddata!R508,"Irrelevant"))</f>
        <v>Irrelevant</v>
      </c>
      <c r="R493" s="4" t="str">
        <f>IF(Q493="Lige",0,IF(AND(OR(I493="Motorvejsstrækning",I493="Frakørselsflettestrækning",I493="Tilkørselsflettestrækning"),OR(Inddata!S508="",Inddata!S508&gt;(G493*1000))),G493*1000,IF(AND(OR(I493="Motorvejsstrækning",I493="Frakørselsflettestrækning",I493="Tilkørselsflettestrækning"),Inddata!S508&gt;0),Inddata!S508,"Irrelevant")))</f>
        <v>Irrelevant</v>
      </c>
      <c r="S493" s="4" t="str">
        <f>IF(AND(OR(I493="Motorvejsstrækning",I493="Frakørselsflettestrækning",I493="Tilkørselsflettestrækning"),Inddata!T508=""),"Lige",IF(AND(OR(I493="Motorvejsstrækning",I493="Frakørselsflettestrækning",I493="Tilkørselsflettestrækning"),Inddata!T508&gt;10),Inddata!T508,"Irrelevant"))</f>
        <v>Irrelevant</v>
      </c>
      <c r="T493" s="4" t="str">
        <f>IF(S493="Lige",0,IF(R493="Irrelevant","Irrelevant",IF(AND(OR(I493="Motorvejsstrækning",I493="Frakørselsflettestrækning",I493="Tilkørselsflettestrækning"),OR(Inddata!U508="",Inddata!U508&gt;(G493*1000-R493))),G493*1000-R493,IF(AND(OR(I493="Motorvejsstrækning",I493="Frakørselsflettestrækning",I493="Tilkørselsflettestrækning"),Inddata!U508&gt;0),Inddata!U508,"Irrelevant"))))</f>
        <v>Irrelevant</v>
      </c>
      <c r="U493" s="4" t="str">
        <f>IF(AND(OR(I493="Motorvejsstrækning",I493="Frakørselsflettestrækning",I493="Tilkørselsflettestrækning",I493="Frakørselsrampe",I493="Tilkørselsrampe"),Inddata!V508=""),"Nej",IF(OR(I493="Motorvejsstrækning",I493="Frakørselsflettestrækning",I493="Tilkørselsflettestrækning",I493="Frakørselsrampe",I493="Tilkørselsrampe"),Inddata!V508,"Irrelevant"))</f>
        <v>Irrelevant</v>
      </c>
      <c r="V493" s="4" t="str">
        <f>IF(W493="Lige",IF(AND(OR(I493="Frakørselsrampe",I493="Tilkørselsrampe"),Inddata!W508=""),"Lige ruderrampe",IF(OR(I493="Frakørselsrampe",I493="Tilkørselsrampe"),Inddata!W508,"Irrelevant")),"Irrelevant")</f>
        <v>Irrelevant</v>
      </c>
      <c r="W493" s="4" t="str">
        <f>IF(AND(OR(I493="Frakørselsrampe",I493="Tilkørselsrampe"),Inddata!X508=""),"Lige",IF(AND(OR(I493="Frakørselsrampe",I493="Tilkørselsrampe"),Inddata!X508&gt;10),Inddata!X508,"Irrelevant"))</f>
        <v>Irrelevant</v>
      </c>
      <c r="X493" s="4" t="str">
        <f>IF(AND(OR(I493="Frakørselsrampe",I493="Tilkørselsrampe"),OR(Inddata!Y508="",Inddata!Y508&gt;(G493*1000))),G493*1000,IF(AND(OR(I493="Frakørselsrampe",I493="Tilkørselsrampe"),Inddata!Y508&gt;0),Inddata!Y508,"Irrelevant"))</f>
        <v>Irrelevant</v>
      </c>
      <c r="Y493" s="4" t="str">
        <f>IF(AND(I493="Frakørselsrampe",Inddata!Z508=""),95,IF(AND(I493="Tilkørselsrampe",Inddata!Z508=""),45,IF(AND(OR(I493="Frakørselsrampe",I493="Tilkørselsrampe"),Inddata!Z508&gt;4,Inddata!Z508&lt;200),Inddata!Z508,"Irrelevant")))</f>
        <v>Irrelevant</v>
      </c>
      <c r="Z493" s="4" t="str">
        <f>IF(AND(OR(I493="Frakørselsrampe",I493="Tilkørselsrampe"),Inddata!AA508=""),"Lige",IF(AND(OR(I493="Frakørselsrampe",I493="Tilkørselsrampe"),Inddata!AA508&gt;10),Inddata!AA508,"Irrelevant"))</f>
        <v>Irrelevant</v>
      </c>
      <c r="AA493" s="4" t="str">
        <f>IF(X493="Irrelevant","Irrelevant",IF(AND(OR(I493="Frakørselsrampe",I493="Tilkørselsrampe"),OR(Inddata!AB508="",Inddata!AB508&gt;(G493*1000-X493))),G493*1000-X493,IF(AND(OR(I493="Frakørselsrampe",I493="Tilkørselsrampe"),Inddata!AB508&gt;0),Inddata!AB508,"Irrelevant")))</f>
        <v>Irrelevant</v>
      </c>
      <c r="AB493" s="4" t="str">
        <f>IF(AND(I493="Frakørselsrampe",Inddata!AC508=""),60,IF(AND(I493="Tilkørselsrampe",Inddata!AC508=""),80,IF(AND(OR(I493="Frakørselsrampe",I493="Tilkørselsrampe"),Inddata!AC508&gt;4,Inddata!AC508&lt;200),Inddata!AC508,"Irrelevant")))</f>
        <v>Irrelevant</v>
      </c>
      <c r="AC493" s="4" t="str">
        <f>IF(AND(OR(I493="Motorvejsstrækning",I493="Frakørselsflettestrækning",I493="Tilkørselsflettestrækning"),Inddata!AD508=""),"Nej",IF(OR(I493="Motorvejsstrækning",I493="Frakørselsflettestrækning",I493="Tilkørselsflettestrækning"),Inddata!AD508,"Irrelevant"))</f>
        <v>Irrelevant</v>
      </c>
      <c r="AD493" s="4" t="str">
        <f>IF(AND(OR(I493="Motorvejsstrækning",I493="Frakørselsflettestrækning",I493="Tilkørselsflettestrækning"),Inddata!AE508=""),"130 km/t",IF(OR(I493="Motorvejsstrækning",I493="Frakørselsflettestrækning",I493="Tilkørselsflettestrækning"),Inddata!AE508,"Irrelevant"))</f>
        <v>Irrelevant</v>
      </c>
      <c r="AE493" s="4" t="str">
        <f>IF(AND(I493="Tilkørselsflettestrækning",Inddata!AF508=""),"Nej",IF(I493="Tilkørselsflettestrækning",Inddata!AF508,"Irrelevant"))</f>
        <v>Irrelevant</v>
      </c>
      <c r="AF493" s="4" t="str">
        <f>IF(AND(AE493="Ja",Inddata!AG508&gt;0,Inddata!AG508&lt;1.00000001),Inddata!AG508,IF(OR(AE493="Nej",AE493="Ja"),0,"Irrelevant"))</f>
        <v>Irrelevant</v>
      </c>
    </row>
    <row r="494" spans="1:32" x14ac:dyDescent="0.25">
      <c r="A494" s="4" t="str">
        <f>IF(Inddata!A509="","",Inddata!A509)</f>
        <v/>
      </c>
      <c r="B494" s="4" t="str">
        <f>IF(Inddata!B509="","",Inddata!B509)</f>
        <v/>
      </c>
      <c r="C494" s="4" t="str">
        <f>IF(Inddata!C509="","",Inddata!C509)</f>
        <v/>
      </c>
      <c r="D494" s="4" t="str">
        <f>IF(Inddata!D509="","",Inddata!D509)</f>
        <v/>
      </c>
      <c r="E494" s="4" t="str">
        <f>IF(Inddata!E509="","",Inddata!E509)</f>
        <v/>
      </c>
      <c r="F494" s="4" t="str">
        <f>IF(Inddata!F509="","",Inddata!F509)</f>
        <v/>
      </c>
      <c r="G494" s="4">
        <f>IF(Inddata!G509="","",Inddata!G509)</f>
        <v>0</v>
      </c>
      <c r="H494" s="4" t="str">
        <f>IF(Inddata!H509&gt;0.5,Inddata!H509,"")</f>
        <v/>
      </c>
      <c r="I494" s="4" t="str">
        <f>IF(Inddata!I509="","",Inddata!I509)</f>
        <v/>
      </c>
      <c r="J494" s="4" t="str">
        <f>IF(AND(OR(I494="Motorvejsstrækning",I494="Frakørselsflettestrækning",I494="Tilkørselsflettestrækning"),Inddata!K509=""),2,IF(AND(OR(I494="Motorvejsstrækning",I494="Frakørselsflettestrækning",I494="Tilkørselsflettestrækning"),Inddata!K509&gt;0.5,Inddata!K509&lt;21),Inddata!K509,"Irrelevant"))</f>
        <v>Irrelevant</v>
      </c>
      <c r="K494" s="4" t="str">
        <f>IF(AND(OR(I494="Motorvejsstrækning",I494="Frakørselsflettestrækning",I494="Tilkørselsflettestrækning",I494="Frakørselsrampe",I494="Tilkørselsrampe"),Inddata!L509=""),3.5,IF(AND(OR(I494="Motorvejsstrækning",I494="Frakørselsflettestrækning",I494="Tilkørselsflettestrækning",I494="Frakørselsrampe",I494="Tilkørselsrampe"),Inddata!L509&gt;1.5,Inddata!L509&lt;11),Inddata!L509,"Irrelevant"))</f>
        <v>Irrelevant</v>
      </c>
      <c r="L494" s="4" t="str">
        <f>IF(AND(I494="Motorvejsstrækning",Inddata!M509=""),"Nej",IF(I494="Motorvejsstrækning",Inddata!M509,"Irrelevant"))</f>
        <v>Irrelevant</v>
      </c>
      <c r="M494" s="4" t="str">
        <f>IF(AND(L494="Ja",Inddata!N509&gt;0,Inddata!N509&lt;1.00000001),Inddata!N509,IF(OR(L494="Nej",L494="Ja"),0,"Irrelevant"))</f>
        <v>Irrelevant</v>
      </c>
      <c r="N494" s="4" t="str">
        <f>IF(AND(OR(I494="Motorvejsstrækning",I494="Frakørselsflettestrækning",I494="Tilkørselsflettestrækning"),Inddata!O509=""),3,IF(AND(OR(I494="Motorvejsstrækning",I494="Frakørselsflettestrækning",I494="Tilkørselsflettestrækning"),Inddata!O509&lt;11,Inddata!O509&gt;-0.00000001),Inddata!O509,"Irrelevant"))</f>
        <v>Irrelevant</v>
      </c>
      <c r="O494" s="4" t="str">
        <f>IF(AND(OR(I494="Motorvejsstrækning",I494="Frakørselsflettestrækning",I494="Tilkørselsflettestrækning",I494="Frakørselsrampe",I494="Tilkørselsrampe"),Inddata!P509=""),0.5,IF(AND(OR(I494="Motorvejsstrækning",I494="Frakørselsflettestrækning",I494="Tilkørselsflettestrækning",I494="Frakørselsrampe",I494="Tilkørselsrampe"),Inddata!P509&gt;-0.00000001,Inddata!P509&lt;11),Inddata!P509,"Irrelevant"))</f>
        <v>Irrelevant</v>
      </c>
      <c r="P494" s="4" t="str">
        <f>IF(AND(OR(I494="Motorvejsstrækning",I494="Frakørselsflettestrækning",I494="Tilkørselsflettestrækning"),Inddata!Q509=""),5,IF(AND(OR(I494="Motorvejsstrækning",I494="Frakørselsflettestrækning",I494="Tilkørselsflettestrækning"),Inddata!Q509&gt;-0.00000001,Inddata!Q509&lt;101),Inddata!Q509,"Irrelevant"))</f>
        <v>Irrelevant</v>
      </c>
      <c r="Q494" s="4" t="str">
        <f>IF(AND(OR(I494="Motorvejsstrækning",I494="Frakørselsflettestrækning",I494="Tilkørselsflettestrækning"),Inddata!R509=""),"Lige",IF(AND(OR(I494="Motorvejsstrækning",I494="Frakørselsflettestrækning",I494="Tilkørselsflettestrækning"),Inddata!R509&gt;10),Inddata!R509,"Irrelevant"))</f>
        <v>Irrelevant</v>
      </c>
      <c r="R494" s="4" t="str">
        <f>IF(Q494="Lige",0,IF(AND(OR(I494="Motorvejsstrækning",I494="Frakørselsflettestrækning",I494="Tilkørselsflettestrækning"),OR(Inddata!S509="",Inddata!S509&gt;(G494*1000))),G494*1000,IF(AND(OR(I494="Motorvejsstrækning",I494="Frakørselsflettestrækning",I494="Tilkørselsflettestrækning"),Inddata!S509&gt;0),Inddata!S509,"Irrelevant")))</f>
        <v>Irrelevant</v>
      </c>
      <c r="S494" s="4" t="str">
        <f>IF(AND(OR(I494="Motorvejsstrækning",I494="Frakørselsflettestrækning",I494="Tilkørselsflettestrækning"),Inddata!T509=""),"Lige",IF(AND(OR(I494="Motorvejsstrækning",I494="Frakørselsflettestrækning",I494="Tilkørselsflettestrækning"),Inddata!T509&gt;10),Inddata!T509,"Irrelevant"))</f>
        <v>Irrelevant</v>
      </c>
      <c r="T494" s="4" t="str">
        <f>IF(S494="Lige",0,IF(R494="Irrelevant","Irrelevant",IF(AND(OR(I494="Motorvejsstrækning",I494="Frakørselsflettestrækning",I494="Tilkørselsflettestrækning"),OR(Inddata!U509="",Inddata!U509&gt;(G494*1000-R494))),G494*1000-R494,IF(AND(OR(I494="Motorvejsstrækning",I494="Frakørselsflettestrækning",I494="Tilkørselsflettestrækning"),Inddata!U509&gt;0),Inddata!U509,"Irrelevant"))))</f>
        <v>Irrelevant</v>
      </c>
      <c r="U494" s="4" t="str">
        <f>IF(AND(OR(I494="Motorvejsstrækning",I494="Frakørselsflettestrækning",I494="Tilkørselsflettestrækning",I494="Frakørselsrampe",I494="Tilkørselsrampe"),Inddata!V509=""),"Nej",IF(OR(I494="Motorvejsstrækning",I494="Frakørselsflettestrækning",I494="Tilkørselsflettestrækning",I494="Frakørselsrampe",I494="Tilkørselsrampe"),Inddata!V509,"Irrelevant"))</f>
        <v>Irrelevant</v>
      </c>
      <c r="V494" s="4" t="str">
        <f>IF(W494="Lige",IF(AND(OR(I494="Frakørselsrampe",I494="Tilkørselsrampe"),Inddata!W509=""),"Lige ruderrampe",IF(OR(I494="Frakørselsrampe",I494="Tilkørselsrampe"),Inddata!W509,"Irrelevant")),"Irrelevant")</f>
        <v>Irrelevant</v>
      </c>
      <c r="W494" s="4" t="str">
        <f>IF(AND(OR(I494="Frakørselsrampe",I494="Tilkørselsrampe"),Inddata!X509=""),"Lige",IF(AND(OR(I494="Frakørselsrampe",I494="Tilkørselsrampe"),Inddata!X509&gt;10),Inddata!X509,"Irrelevant"))</f>
        <v>Irrelevant</v>
      </c>
      <c r="X494" s="4" t="str">
        <f>IF(AND(OR(I494="Frakørselsrampe",I494="Tilkørselsrampe"),OR(Inddata!Y509="",Inddata!Y509&gt;(G494*1000))),G494*1000,IF(AND(OR(I494="Frakørselsrampe",I494="Tilkørselsrampe"),Inddata!Y509&gt;0),Inddata!Y509,"Irrelevant"))</f>
        <v>Irrelevant</v>
      </c>
      <c r="Y494" s="4" t="str">
        <f>IF(AND(I494="Frakørselsrampe",Inddata!Z509=""),95,IF(AND(I494="Tilkørselsrampe",Inddata!Z509=""),45,IF(AND(OR(I494="Frakørselsrampe",I494="Tilkørselsrampe"),Inddata!Z509&gt;4,Inddata!Z509&lt;200),Inddata!Z509,"Irrelevant")))</f>
        <v>Irrelevant</v>
      </c>
      <c r="Z494" s="4" t="str">
        <f>IF(AND(OR(I494="Frakørselsrampe",I494="Tilkørselsrampe"),Inddata!AA509=""),"Lige",IF(AND(OR(I494="Frakørselsrampe",I494="Tilkørselsrampe"),Inddata!AA509&gt;10),Inddata!AA509,"Irrelevant"))</f>
        <v>Irrelevant</v>
      </c>
      <c r="AA494" s="4" t="str">
        <f>IF(X494="Irrelevant","Irrelevant",IF(AND(OR(I494="Frakørselsrampe",I494="Tilkørselsrampe"),OR(Inddata!AB509="",Inddata!AB509&gt;(G494*1000-X494))),G494*1000-X494,IF(AND(OR(I494="Frakørselsrampe",I494="Tilkørselsrampe"),Inddata!AB509&gt;0),Inddata!AB509,"Irrelevant")))</f>
        <v>Irrelevant</v>
      </c>
      <c r="AB494" s="4" t="str">
        <f>IF(AND(I494="Frakørselsrampe",Inddata!AC509=""),60,IF(AND(I494="Tilkørselsrampe",Inddata!AC509=""),80,IF(AND(OR(I494="Frakørselsrampe",I494="Tilkørselsrampe"),Inddata!AC509&gt;4,Inddata!AC509&lt;200),Inddata!AC509,"Irrelevant")))</f>
        <v>Irrelevant</v>
      </c>
      <c r="AC494" s="4" t="str">
        <f>IF(AND(OR(I494="Motorvejsstrækning",I494="Frakørselsflettestrækning",I494="Tilkørselsflettestrækning"),Inddata!AD509=""),"Nej",IF(OR(I494="Motorvejsstrækning",I494="Frakørselsflettestrækning",I494="Tilkørselsflettestrækning"),Inddata!AD509,"Irrelevant"))</f>
        <v>Irrelevant</v>
      </c>
      <c r="AD494" s="4" t="str">
        <f>IF(AND(OR(I494="Motorvejsstrækning",I494="Frakørselsflettestrækning",I494="Tilkørselsflettestrækning"),Inddata!AE509=""),"130 km/t",IF(OR(I494="Motorvejsstrækning",I494="Frakørselsflettestrækning",I494="Tilkørselsflettestrækning"),Inddata!AE509,"Irrelevant"))</f>
        <v>Irrelevant</v>
      </c>
      <c r="AE494" s="4" t="str">
        <f>IF(AND(I494="Tilkørselsflettestrækning",Inddata!AF509=""),"Nej",IF(I494="Tilkørselsflettestrækning",Inddata!AF509,"Irrelevant"))</f>
        <v>Irrelevant</v>
      </c>
      <c r="AF494" s="4" t="str">
        <f>IF(AND(AE494="Ja",Inddata!AG509&gt;0,Inddata!AG509&lt;1.00000001),Inddata!AG509,IF(OR(AE494="Nej",AE494="Ja"),0,"Irrelevant"))</f>
        <v>Irrelevant</v>
      </c>
    </row>
    <row r="495" spans="1:32" x14ac:dyDescent="0.25">
      <c r="A495" s="4" t="str">
        <f>IF(Inddata!A510="","",Inddata!A510)</f>
        <v/>
      </c>
      <c r="B495" s="4" t="str">
        <f>IF(Inddata!B510="","",Inddata!B510)</f>
        <v/>
      </c>
      <c r="C495" s="4" t="str">
        <f>IF(Inddata!C510="","",Inddata!C510)</f>
        <v/>
      </c>
      <c r="D495" s="4" t="str">
        <f>IF(Inddata!D510="","",Inddata!D510)</f>
        <v/>
      </c>
      <c r="E495" s="4" t="str">
        <f>IF(Inddata!E510="","",Inddata!E510)</f>
        <v/>
      </c>
      <c r="F495" s="4" t="str">
        <f>IF(Inddata!F510="","",Inddata!F510)</f>
        <v/>
      </c>
      <c r="G495" s="4">
        <f>IF(Inddata!G510="","",Inddata!G510)</f>
        <v>0</v>
      </c>
      <c r="H495" s="4" t="str">
        <f>IF(Inddata!H510&gt;0.5,Inddata!H510,"")</f>
        <v/>
      </c>
      <c r="I495" s="4" t="str">
        <f>IF(Inddata!I510="","",Inddata!I510)</f>
        <v/>
      </c>
      <c r="J495" s="4" t="str">
        <f>IF(AND(OR(I495="Motorvejsstrækning",I495="Frakørselsflettestrækning",I495="Tilkørselsflettestrækning"),Inddata!K510=""),2,IF(AND(OR(I495="Motorvejsstrækning",I495="Frakørselsflettestrækning",I495="Tilkørselsflettestrækning"),Inddata!K510&gt;0.5,Inddata!K510&lt;21),Inddata!K510,"Irrelevant"))</f>
        <v>Irrelevant</v>
      </c>
      <c r="K495" s="4" t="str">
        <f>IF(AND(OR(I495="Motorvejsstrækning",I495="Frakørselsflettestrækning",I495="Tilkørselsflettestrækning",I495="Frakørselsrampe",I495="Tilkørselsrampe"),Inddata!L510=""),3.5,IF(AND(OR(I495="Motorvejsstrækning",I495="Frakørselsflettestrækning",I495="Tilkørselsflettestrækning",I495="Frakørselsrampe",I495="Tilkørselsrampe"),Inddata!L510&gt;1.5,Inddata!L510&lt;11),Inddata!L510,"Irrelevant"))</f>
        <v>Irrelevant</v>
      </c>
      <c r="L495" s="4" t="str">
        <f>IF(AND(I495="Motorvejsstrækning",Inddata!M510=""),"Nej",IF(I495="Motorvejsstrækning",Inddata!M510,"Irrelevant"))</f>
        <v>Irrelevant</v>
      </c>
      <c r="M495" s="4" t="str">
        <f>IF(AND(L495="Ja",Inddata!N510&gt;0,Inddata!N510&lt;1.00000001),Inddata!N510,IF(OR(L495="Nej",L495="Ja"),0,"Irrelevant"))</f>
        <v>Irrelevant</v>
      </c>
      <c r="N495" s="4" t="str">
        <f>IF(AND(OR(I495="Motorvejsstrækning",I495="Frakørselsflettestrækning",I495="Tilkørselsflettestrækning"),Inddata!O510=""),3,IF(AND(OR(I495="Motorvejsstrækning",I495="Frakørselsflettestrækning",I495="Tilkørselsflettestrækning"),Inddata!O510&lt;11,Inddata!O510&gt;-0.00000001),Inddata!O510,"Irrelevant"))</f>
        <v>Irrelevant</v>
      </c>
      <c r="O495" s="4" t="str">
        <f>IF(AND(OR(I495="Motorvejsstrækning",I495="Frakørselsflettestrækning",I495="Tilkørselsflettestrækning",I495="Frakørselsrampe",I495="Tilkørselsrampe"),Inddata!P510=""),0.5,IF(AND(OR(I495="Motorvejsstrækning",I495="Frakørselsflettestrækning",I495="Tilkørselsflettestrækning",I495="Frakørselsrampe",I495="Tilkørselsrampe"),Inddata!P510&gt;-0.00000001,Inddata!P510&lt;11),Inddata!P510,"Irrelevant"))</f>
        <v>Irrelevant</v>
      </c>
      <c r="P495" s="4" t="str">
        <f>IF(AND(OR(I495="Motorvejsstrækning",I495="Frakørselsflettestrækning",I495="Tilkørselsflettestrækning"),Inddata!Q510=""),5,IF(AND(OR(I495="Motorvejsstrækning",I495="Frakørselsflettestrækning",I495="Tilkørselsflettestrækning"),Inddata!Q510&gt;-0.00000001,Inddata!Q510&lt;101),Inddata!Q510,"Irrelevant"))</f>
        <v>Irrelevant</v>
      </c>
      <c r="Q495" s="4" t="str">
        <f>IF(AND(OR(I495="Motorvejsstrækning",I495="Frakørselsflettestrækning",I495="Tilkørselsflettestrækning"),Inddata!R510=""),"Lige",IF(AND(OR(I495="Motorvejsstrækning",I495="Frakørselsflettestrækning",I495="Tilkørselsflettestrækning"),Inddata!R510&gt;10),Inddata!R510,"Irrelevant"))</f>
        <v>Irrelevant</v>
      </c>
      <c r="R495" s="4" t="str">
        <f>IF(Q495="Lige",0,IF(AND(OR(I495="Motorvejsstrækning",I495="Frakørselsflettestrækning",I495="Tilkørselsflettestrækning"),OR(Inddata!S510="",Inddata!S510&gt;(G495*1000))),G495*1000,IF(AND(OR(I495="Motorvejsstrækning",I495="Frakørselsflettestrækning",I495="Tilkørselsflettestrækning"),Inddata!S510&gt;0),Inddata!S510,"Irrelevant")))</f>
        <v>Irrelevant</v>
      </c>
      <c r="S495" s="4" t="str">
        <f>IF(AND(OR(I495="Motorvejsstrækning",I495="Frakørselsflettestrækning",I495="Tilkørselsflettestrækning"),Inddata!T510=""),"Lige",IF(AND(OR(I495="Motorvejsstrækning",I495="Frakørselsflettestrækning",I495="Tilkørselsflettestrækning"),Inddata!T510&gt;10),Inddata!T510,"Irrelevant"))</f>
        <v>Irrelevant</v>
      </c>
      <c r="T495" s="4" t="str">
        <f>IF(S495="Lige",0,IF(R495="Irrelevant","Irrelevant",IF(AND(OR(I495="Motorvejsstrækning",I495="Frakørselsflettestrækning",I495="Tilkørselsflettestrækning"),OR(Inddata!U510="",Inddata!U510&gt;(G495*1000-R495))),G495*1000-R495,IF(AND(OR(I495="Motorvejsstrækning",I495="Frakørselsflettestrækning",I495="Tilkørselsflettestrækning"),Inddata!U510&gt;0),Inddata!U510,"Irrelevant"))))</f>
        <v>Irrelevant</v>
      </c>
      <c r="U495" s="4" t="str">
        <f>IF(AND(OR(I495="Motorvejsstrækning",I495="Frakørselsflettestrækning",I495="Tilkørselsflettestrækning",I495="Frakørselsrampe",I495="Tilkørselsrampe"),Inddata!V510=""),"Nej",IF(OR(I495="Motorvejsstrækning",I495="Frakørselsflettestrækning",I495="Tilkørselsflettestrækning",I495="Frakørselsrampe",I495="Tilkørselsrampe"),Inddata!V510,"Irrelevant"))</f>
        <v>Irrelevant</v>
      </c>
      <c r="V495" s="4" t="str">
        <f>IF(W495="Lige",IF(AND(OR(I495="Frakørselsrampe",I495="Tilkørselsrampe"),Inddata!W510=""),"Lige ruderrampe",IF(OR(I495="Frakørselsrampe",I495="Tilkørselsrampe"),Inddata!W510,"Irrelevant")),"Irrelevant")</f>
        <v>Irrelevant</v>
      </c>
      <c r="W495" s="4" t="str">
        <f>IF(AND(OR(I495="Frakørselsrampe",I495="Tilkørselsrampe"),Inddata!X510=""),"Lige",IF(AND(OR(I495="Frakørselsrampe",I495="Tilkørselsrampe"),Inddata!X510&gt;10),Inddata!X510,"Irrelevant"))</f>
        <v>Irrelevant</v>
      </c>
      <c r="X495" s="4" t="str">
        <f>IF(AND(OR(I495="Frakørselsrampe",I495="Tilkørselsrampe"),OR(Inddata!Y510="",Inddata!Y510&gt;(G495*1000))),G495*1000,IF(AND(OR(I495="Frakørselsrampe",I495="Tilkørselsrampe"),Inddata!Y510&gt;0),Inddata!Y510,"Irrelevant"))</f>
        <v>Irrelevant</v>
      </c>
      <c r="Y495" s="4" t="str">
        <f>IF(AND(I495="Frakørselsrampe",Inddata!Z510=""),95,IF(AND(I495="Tilkørselsrampe",Inddata!Z510=""),45,IF(AND(OR(I495="Frakørselsrampe",I495="Tilkørselsrampe"),Inddata!Z510&gt;4,Inddata!Z510&lt;200),Inddata!Z510,"Irrelevant")))</f>
        <v>Irrelevant</v>
      </c>
      <c r="Z495" s="4" t="str">
        <f>IF(AND(OR(I495="Frakørselsrampe",I495="Tilkørselsrampe"),Inddata!AA510=""),"Lige",IF(AND(OR(I495="Frakørselsrampe",I495="Tilkørselsrampe"),Inddata!AA510&gt;10),Inddata!AA510,"Irrelevant"))</f>
        <v>Irrelevant</v>
      </c>
      <c r="AA495" s="4" t="str">
        <f>IF(X495="Irrelevant","Irrelevant",IF(AND(OR(I495="Frakørselsrampe",I495="Tilkørselsrampe"),OR(Inddata!AB510="",Inddata!AB510&gt;(G495*1000-X495))),G495*1000-X495,IF(AND(OR(I495="Frakørselsrampe",I495="Tilkørselsrampe"),Inddata!AB510&gt;0),Inddata!AB510,"Irrelevant")))</f>
        <v>Irrelevant</v>
      </c>
      <c r="AB495" s="4" t="str">
        <f>IF(AND(I495="Frakørselsrampe",Inddata!AC510=""),60,IF(AND(I495="Tilkørselsrampe",Inddata!AC510=""),80,IF(AND(OR(I495="Frakørselsrampe",I495="Tilkørselsrampe"),Inddata!AC510&gt;4,Inddata!AC510&lt;200),Inddata!AC510,"Irrelevant")))</f>
        <v>Irrelevant</v>
      </c>
      <c r="AC495" s="4" t="str">
        <f>IF(AND(OR(I495="Motorvejsstrækning",I495="Frakørselsflettestrækning",I495="Tilkørselsflettestrækning"),Inddata!AD510=""),"Nej",IF(OR(I495="Motorvejsstrækning",I495="Frakørselsflettestrækning",I495="Tilkørselsflettestrækning"),Inddata!AD510,"Irrelevant"))</f>
        <v>Irrelevant</v>
      </c>
      <c r="AD495" s="4" t="str">
        <f>IF(AND(OR(I495="Motorvejsstrækning",I495="Frakørselsflettestrækning",I495="Tilkørselsflettestrækning"),Inddata!AE510=""),"130 km/t",IF(OR(I495="Motorvejsstrækning",I495="Frakørselsflettestrækning",I495="Tilkørselsflettestrækning"),Inddata!AE510,"Irrelevant"))</f>
        <v>Irrelevant</v>
      </c>
      <c r="AE495" s="4" t="str">
        <f>IF(AND(I495="Tilkørselsflettestrækning",Inddata!AF510=""),"Nej",IF(I495="Tilkørselsflettestrækning",Inddata!AF510,"Irrelevant"))</f>
        <v>Irrelevant</v>
      </c>
      <c r="AF495" s="4" t="str">
        <f>IF(AND(AE495="Ja",Inddata!AG510&gt;0,Inddata!AG510&lt;1.00000001),Inddata!AG510,IF(OR(AE495="Nej",AE495="Ja"),0,"Irrelevant"))</f>
        <v>Irrelevant</v>
      </c>
    </row>
    <row r="496" spans="1:32" x14ac:dyDescent="0.25">
      <c r="A496" s="4" t="str">
        <f>IF(Inddata!A511="","",Inddata!A511)</f>
        <v/>
      </c>
      <c r="B496" s="4" t="str">
        <f>IF(Inddata!B511="","",Inddata!B511)</f>
        <v/>
      </c>
      <c r="C496" s="4" t="str">
        <f>IF(Inddata!C511="","",Inddata!C511)</f>
        <v/>
      </c>
      <c r="D496" s="4" t="str">
        <f>IF(Inddata!D511="","",Inddata!D511)</f>
        <v/>
      </c>
      <c r="E496" s="4" t="str">
        <f>IF(Inddata!E511="","",Inddata!E511)</f>
        <v/>
      </c>
      <c r="F496" s="4" t="str">
        <f>IF(Inddata!F511="","",Inddata!F511)</f>
        <v/>
      </c>
      <c r="G496" s="4">
        <f>IF(Inddata!G511="","",Inddata!G511)</f>
        <v>0</v>
      </c>
      <c r="H496" s="4" t="str">
        <f>IF(Inddata!H511&gt;0.5,Inddata!H511,"")</f>
        <v/>
      </c>
      <c r="I496" s="4" t="str">
        <f>IF(Inddata!I511="","",Inddata!I511)</f>
        <v/>
      </c>
      <c r="J496" s="4" t="str">
        <f>IF(AND(OR(I496="Motorvejsstrækning",I496="Frakørselsflettestrækning",I496="Tilkørselsflettestrækning"),Inddata!K511=""),2,IF(AND(OR(I496="Motorvejsstrækning",I496="Frakørselsflettestrækning",I496="Tilkørselsflettestrækning"),Inddata!K511&gt;0.5,Inddata!K511&lt;21),Inddata!K511,"Irrelevant"))</f>
        <v>Irrelevant</v>
      </c>
      <c r="K496" s="4" t="str">
        <f>IF(AND(OR(I496="Motorvejsstrækning",I496="Frakørselsflettestrækning",I496="Tilkørselsflettestrækning",I496="Frakørselsrampe",I496="Tilkørselsrampe"),Inddata!L511=""),3.5,IF(AND(OR(I496="Motorvejsstrækning",I496="Frakørselsflettestrækning",I496="Tilkørselsflettestrækning",I496="Frakørselsrampe",I496="Tilkørselsrampe"),Inddata!L511&gt;1.5,Inddata!L511&lt;11),Inddata!L511,"Irrelevant"))</f>
        <v>Irrelevant</v>
      </c>
      <c r="L496" s="4" t="str">
        <f>IF(AND(I496="Motorvejsstrækning",Inddata!M511=""),"Nej",IF(I496="Motorvejsstrækning",Inddata!M511,"Irrelevant"))</f>
        <v>Irrelevant</v>
      </c>
      <c r="M496" s="4" t="str">
        <f>IF(AND(L496="Ja",Inddata!N511&gt;0,Inddata!N511&lt;1.00000001),Inddata!N511,IF(OR(L496="Nej",L496="Ja"),0,"Irrelevant"))</f>
        <v>Irrelevant</v>
      </c>
      <c r="N496" s="4" t="str">
        <f>IF(AND(OR(I496="Motorvejsstrækning",I496="Frakørselsflettestrækning",I496="Tilkørselsflettestrækning"),Inddata!O511=""),3,IF(AND(OR(I496="Motorvejsstrækning",I496="Frakørselsflettestrækning",I496="Tilkørselsflettestrækning"),Inddata!O511&lt;11,Inddata!O511&gt;-0.00000001),Inddata!O511,"Irrelevant"))</f>
        <v>Irrelevant</v>
      </c>
      <c r="O496" s="4" t="str">
        <f>IF(AND(OR(I496="Motorvejsstrækning",I496="Frakørselsflettestrækning",I496="Tilkørselsflettestrækning",I496="Frakørselsrampe",I496="Tilkørselsrampe"),Inddata!P511=""),0.5,IF(AND(OR(I496="Motorvejsstrækning",I496="Frakørselsflettestrækning",I496="Tilkørselsflettestrækning",I496="Frakørselsrampe",I496="Tilkørselsrampe"),Inddata!P511&gt;-0.00000001,Inddata!P511&lt;11),Inddata!P511,"Irrelevant"))</f>
        <v>Irrelevant</v>
      </c>
      <c r="P496" s="4" t="str">
        <f>IF(AND(OR(I496="Motorvejsstrækning",I496="Frakørselsflettestrækning",I496="Tilkørselsflettestrækning"),Inddata!Q511=""),5,IF(AND(OR(I496="Motorvejsstrækning",I496="Frakørselsflettestrækning",I496="Tilkørselsflettestrækning"),Inddata!Q511&gt;-0.00000001,Inddata!Q511&lt;101),Inddata!Q511,"Irrelevant"))</f>
        <v>Irrelevant</v>
      </c>
      <c r="Q496" s="4" t="str">
        <f>IF(AND(OR(I496="Motorvejsstrækning",I496="Frakørselsflettestrækning",I496="Tilkørselsflettestrækning"),Inddata!R511=""),"Lige",IF(AND(OR(I496="Motorvejsstrækning",I496="Frakørselsflettestrækning",I496="Tilkørselsflettestrækning"),Inddata!R511&gt;10),Inddata!R511,"Irrelevant"))</f>
        <v>Irrelevant</v>
      </c>
      <c r="R496" s="4" t="str">
        <f>IF(Q496="Lige",0,IF(AND(OR(I496="Motorvejsstrækning",I496="Frakørselsflettestrækning",I496="Tilkørselsflettestrækning"),OR(Inddata!S511="",Inddata!S511&gt;(G496*1000))),G496*1000,IF(AND(OR(I496="Motorvejsstrækning",I496="Frakørselsflettestrækning",I496="Tilkørselsflettestrækning"),Inddata!S511&gt;0),Inddata!S511,"Irrelevant")))</f>
        <v>Irrelevant</v>
      </c>
      <c r="S496" s="4" t="str">
        <f>IF(AND(OR(I496="Motorvejsstrækning",I496="Frakørselsflettestrækning",I496="Tilkørselsflettestrækning"),Inddata!T511=""),"Lige",IF(AND(OR(I496="Motorvejsstrækning",I496="Frakørselsflettestrækning",I496="Tilkørselsflettestrækning"),Inddata!T511&gt;10),Inddata!T511,"Irrelevant"))</f>
        <v>Irrelevant</v>
      </c>
      <c r="T496" s="4" t="str">
        <f>IF(S496="Lige",0,IF(R496="Irrelevant","Irrelevant",IF(AND(OR(I496="Motorvejsstrækning",I496="Frakørselsflettestrækning",I496="Tilkørselsflettestrækning"),OR(Inddata!U511="",Inddata!U511&gt;(G496*1000-R496))),G496*1000-R496,IF(AND(OR(I496="Motorvejsstrækning",I496="Frakørselsflettestrækning",I496="Tilkørselsflettestrækning"),Inddata!U511&gt;0),Inddata!U511,"Irrelevant"))))</f>
        <v>Irrelevant</v>
      </c>
      <c r="U496" s="4" t="str">
        <f>IF(AND(OR(I496="Motorvejsstrækning",I496="Frakørselsflettestrækning",I496="Tilkørselsflettestrækning",I496="Frakørselsrampe",I496="Tilkørselsrampe"),Inddata!V511=""),"Nej",IF(OR(I496="Motorvejsstrækning",I496="Frakørselsflettestrækning",I496="Tilkørselsflettestrækning",I496="Frakørselsrampe",I496="Tilkørselsrampe"),Inddata!V511,"Irrelevant"))</f>
        <v>Irrelevant</v>
      </c>
      <c r="V496" s="4" t="str">
        <f>IF(W496="Lige",IF(AND(OR(I496="Frakørselsrampe",I496="Tilkørselsrampe"),Inddata!W511=""),"Lige ruderrampe",IF(OR(I496="Frakørselsrampe",I496="Tilkørselsrampe"),Inddata!W511,"Irrelevant")),"Irrelevant")</f>
        <v>Irrelevant</v>
      </c>
      <c r="W496" s="4" t="str">
        <f>IF(AND(OR(I496="Frakørselsrampe",I496="Tilkørselsrampe"),Inddata!X511=""),"Lige",IF(AND(OR(I496="Frakørselsrampe",I496="Tilkørselsrampe"),Inddata!X511&gt;10),Inddata!X511,"Irrelevant"))</f>
        <v>Irrelevant</v>
      </c>
      <c r="X496" s="4" t="str">
        <f>IF(AND(OR(I496="Frakørselsrampe",I496="Tilkørselsrampe"),OR(Inddata!Y511="",Inddata!Y511&gt;(G496*1000))),G496*1000,IF(AND(OR(I496="Frakørselsrampe",I496="Tilkørselsrampe"),Inddata!Y511&gt;0),Inddata!Y511,"Irrelevant"))</f>
        <v>Irrelevant</v>
      </c>
      <c r="Y496" s="4" t="str">
        <f>IF(AND(I496="Frakørselsrampe",Inddata!Z511=""),95,IF(AND(I496="Tilkørselsrampe",Inddata!Z511=""),45,IF(AND(OR(I496="Frakørselsrampe",I496="Tilkørselsrampe"),Inddata!Z511&gt;4,Inddata!Z511&lt;200),Inddata!Z511,"Irrelevant")))</f>
        <v>Irrelevant</v>
      </c>
      <c r="Z496" s="4" t="str">
        <f>IF(AND(OR(I496="Frakørselsrampe",I496="Tilkørselsrampe"),Inddata!AA511=""),"Lige",IF(AND(OR(I496="Frakørselsrampe",I496="Tilkørselsrampe"),Inddata!AA511&gt;10),Inddata!AA511,"Irrelevant"))</f>
        <v>Irrelevant</v>
      </c>
      <c r="AA496" s="4" t="str">
        <f>IF(X496="Irrelevant","Irrelevant",IF(AND(OR(I496="Frakørselsrampe",I496="Tilkørselsrampe"),OR(Inddata!AB511="",Inddata!AB511&gt;(G496*1000-X496))),G496*1000-X496,IF(AND(OR(I496="Frakørselsrampe",I496="Tilkørselsrampe"),Inddata!AB511&gt;0),Inddata!AB511,"Irrelevant")))</f>
        <v>Irrelevant</v>
      </c>
      <c r="AB496" s="4" t="str">
        <f>IF(AND(I496="Frakørselsrampe",Inddata!AC511=""),60,IF(AND(I496="Tilkørselsrampe",Inddata!AC511=""),80,IF(AND(OR(I496="Frakørselsrampe",I496="Tilkørselsrampe"),Inddata!AC511&gt;4,Inddata!AC511&lt;200),Inddata!AC511,"Irrelevant")))</f>
        <v>Irrelevant</v>
      </c>
      <c r="AC496" s="4" t="str">
        <f>IF(AND(OR(I496="Motorvejsstrækning",I496="Frakørselsflettestrækning",I496="Tilkørselsflettestrækning"),Inddata!AD511=""),"Nej",IF(OR(I496="Motorvejsstrækning",I496="Frakørselsflettestrækning",I496="Tilkørselsflettestrækning"),Inddata!AD511,"Irrelevant"))</f>
        <v>Irrelevant</v>
      </c>
      <c r="AD496" s="4" t="str">
        <f>IF(AND(OR(I496="Motorvejsstrækning",I496="Frakørselsflettestrækning",I496="Tilkørselsflettestrækning"),Inddata!AE511=""),"130 km/t",IF(OR(I496="Motorvejsstrækning",I496="Frakørselsflettestrækning",I496="Tilkørselsflettestrækning"),Inddata!AE511,"Irrelevant"))</f>
        <v>Irrelevant</v>
      </c>
      <c r="AE496" s="4" t="str">
        <f>IF(AND(I496="Tilkørselsflettestrækning",Inddata!AF511=""),"Nej",IF(I496="Tilkørselsflettestrækning",Inddata!AF511,"Irrelevant"))</f>
        <v>Irrelevant</v>
      </c>
      <c r="AF496" s="4" t="str">
        <f>IF(AND(AE496="Ja",Inddata!AG511&gt;0,Inddata!AG511&lt;1.00000001),Inddata!AG511,IF(OR(AE496="Nej",AE496="Ja"),0,"Irrelevant"))</f>
        <v>Irrelevant</v>
      </c>
    </row>
    <row r="497" spans="1:32" x14ac:dyDescent="0.25">
      <c r="A497" s="4" t="str">
        <f>IF(Inddata!A512="","",Inddata!A512)</f>
        <v/>
      </c>
      <c r="B497" s="4" t="str">
        <f>IF(Inddata!B512="","",Inddata!B512)</f>
        <v/>
      </c>
      <c r="C497" s="4" t="str">
        <f>IF(Inddata!C512="","",Inddata!C512)</f>
        <v/>
      </c>
      <c r="D497" s="4" t="str">
        <f>IF(Inddata!D512="","",Inddata!D512)</f>
        <v/>
      </c>
      <c r="E497" s="4" t="str">
        <f>IF(Inddata!E512="","",Inddata!E512)</f>
        <v/>
      </c>
      <c r="F497" s="4" t="str">
        <f>IF(Inddata!F512="","",Inddata!F512)</f>
        <v/>
      </c>
      <c r="G497" s="4">
        <f>IF(Inddata!G512="","",Inddata!G512)</f>
        <v>0</v>
      </c>
      <c r="H497" s="4" t="str">
        <f>IF(Inddata!H512&gt;0.5,Inddata!H512,"")</f>
        <v/>
      </c>
      <c r="I497" s="4" t="str">
        <f>IF(Inddata!I512="","",Inddata!I512)</f>
        <v/>
      </c>
      <c r="J497" s="4" t="str">
        <f>IF(AND(OR(I497="Motorvejsstrækning",I497="Frakørselsflettestrækning",I497="Tilkørselsflettestrækning"),Inddata!K512=""),2,IF(AND(OR(I497="Motorvejsstrækning",I497="Frakørselsflettestrækning",I497="Tilkørselsflettestrækning"),Inddata!K512&gt;0.5,Inddata!K512&lt;21),Inddata!K512,"Irrelevant"))</f>
        <v>Irrelevant</v>
      </c>
      <c r="K497" s="4" t="str">
        <f>IF(AND(OR(I497="Motorvejsstrækning",I497="Frakørselsflettestrækning",I497="Tilkørselsflettestrækning",I497="Frakørselsrampe",I497="Tilkørselsrampe"),Inddata!L512=""),3.5,IF(AND(OR(I497="Motorvejsstrækning",I497="Frakørselsflettestrækning",I497="Tilkørselsflettestrækning",I497="Frakørselsrampe",I497="Tilkørselsrampe"),Inddata!L512&gt;1.5,Inddata!L512&lt;11),Inddata!L512,"Irrelevant"))</f>
        <v>Irrelevant</v>
      </c>
      <c r="L497" s="4" t="str">
        <f>IF(AND(I497="Motorvejsstrækning",Inddata!M512=""),"Nej",IF(I497="Motorvejsstrækning",Inddata!M512,"Irrelevant"))</f>
        <v>Irrelevant</v>
      </c>
      <c r="M497" s="4" t="str">
        <f>IF(AND(L497="Ja",Inddata!N512&gt;0,Inddata!N512&lt;1.00000001),Inddata!N512,IF(OR(L497="Nej",L497="Ja"),0,"Irrelevant"))</f>
        <v>Irrelevant</v>
      </c>
      <c r="N497" s="4" t="str">
        <f>IF(AND(OR(I497="Motorvejsstrækning",I497="Frakørselsflettestrækning",I497="Tilkørselsflettestrækning"),Inddata!O512=""),3,IF(AND(OR(I497="Motorvejsstrækning",I497="Frakørselsflettestrækning",I497="Tilkørselsflettestrækning"),Inddata!O512&lt;11,Inddata!O512&gt;-0.00000001),Inddata!O512,"Irrelevant"))</f>
        <v>Irrelevant</v>
      </c>
      <c r="O497" s="4" t="str">
        <f>IF(AND(OR(I497="Motorvejsstrækning",I497="Frakørselsflettestrækning",I497="Tilkørselsflettestrækning",I497="Frakørselsrampe",I497="Tilkørselsrampe"),Inddata!P512=""),0.5,IF(AND(OR(I497="Motorvejsstrækning",I497="Frakørselsflettestrækning",I497="Tilkørselsflettestrækning",I497="Frakørselsrampe",I497="Tilkørselsrampe"),Inddata!P512&gt;-0.00000001,Inddata!P512&lt;11),Inddata!P512,"Irrelevant"))</f>
        <v>Irrelevant</v>
      </c>
      <c r="P497" s="4" t="str">
        <f>IF(AND(OR(I497="Motorvejsstrækning",I497="Frakørselsflettestrækning",I497="Tilkørselsflettestrækning"),Inddata!Q512=""),5,IF(AND(OR(I497="Motorvejsstrækning",I497="Frakørselsflettestrækning",I497="Tilkørselsflettestrækning"),Inddata!Q512&gt;-0.00000001,Inddata!Q512&lt;101),Inddata!Q512,"Irrelevant"))</f>
        <v>Irrelevant</v>
      </c>
      <c r="Q497" s="4" t="str">
        <f>IF(AND(OR(I497="Motorvejsstrækning",I497="Frakørselsflettestrækning",I497="Tilkørselsflettestrækning"),Inddata!R512=""),"Lige",IF(AND(OR(I497="Motorvejsstrækning",I497="Frakørselsflettestrækning",I497="Tilkørselsflettestrækning"),Inddata!R512&gt;10),Inddata!R512,"Irrelevant"))</f>
        <v>Irrelevant</v>
      </c>
      <c r="R497" s="4" t="str">
        <f>IF(Q497="Lige",0,IF(AND(OR(I497="Motorvejsstrækning",I497="Frakørselsflettestrækning",I497="Tilkørselsflettestrækning"),OR(Inddata!S512="",Inddata!S512&gt;(G497*1000))),G497*1000,IF(AND(OR(I497="Motorvejsstrækning",I497="Frakørselsflettestrækning",I497="Tilkørselsflettestrækning"),Inddata!S512&gt;0),Inddata!S512,"Irrelevant")))</f>
        <v>Irrelevant</v>
      </c>
      <c r="S497" s="4" t="str">
        <f>IF(AND(OR(I497="Motorvejsstrækning",I497="Frakørselsflettestrækning",I497="Tilkørselsflettestrækning"),Inddata!T512=""),"Lige",IF(AND(OR(I497="Motorvejsstrækning",I497="Frakørselsflettestrækning",I497="Tilkørselsflettestrækning"),Inddata!T512&gt;10),Inddata!T512,"Irrelevant"))</f>
        <v>Irrelevant</v>
      </c>
      <c r="T497" s="4" t="str">
        <f>IF(S497="Lige",0,IF(R497="Irrelevant","Irrelevant",IF(AND(OR(I497="Motorvejsstrækning",I497="Frakørselsflettestrækning",I497="Tilkørselsflettestrækning"),OR(Inddata!U512="",Inddata!U512&gt;(G497*1000-R497))),G497*1000-R497,IF(AND(OR(I497="Motorvejsstrækning",I497="Frakørselsflettestrækning",I497="Tilkørselsflettestrækning"),Inddata!U512&gt;0),Inddata!U512,"Irrelevant"))))</f>
        <v>Irrelevant</v>
      </c>
      <c r="U497" s="4" t="str">
        <f>IF(AND(OR(I497="Motorvejsstrækning",I497="Frakørselsflettestrækning",I497="Tilkørselsflettestrækning",I497="Frakørselsrampe",I497="Tilkørselsrampe"),Inddata!V512=""),"Nej",IF(OR(I497="Motorvejsstrækning",I497="Frakørselsflettestrækning",I497="Tilkørselsflettestrækning",I497="Frakørselsrampe",I497="Tilkørselsrampe"),Inddata!V512,"Irrelevant"))</f>
        <v>Irrelevant</v>
      </c>
      <c r="V497" s="4" t="str">
        <f>IF(W497="Lige",IF(AND(OR(I497="Frakørselsrampe",I497="Tilkørselsrampe"),Inddata!W512=""),"Lige ruderrampe",IF(OR(I497="Frakørselsrampe",I497="Tilkørselsrampe"),Inddata!W512,"Irrelevant")),"Irrelevant")</f>
        <v>Irrelevant</v>
      </c>
      <c r="W497" s="4" t="str">
        <f>IF(AND(OR(I497="Frakørselsrampe",I497="Tilkørselsrampe"),Inddata!X512=""),"Lige",IF(AND(OR(I497="Frakørselsrampe",I497="Tilkørselsrampe"),Inddata!X512&gt;10),Inddata!X512,"Irrelevant"))</f>
        <v>Irrelevant</v>
      </c>
      <c r="X497" s="4" t="str">
        <f>IF(AND(OR(I497="Frakørselsrampe",I497="Tilkørselsrampe"),OR(Inddata!Y512="",Inddata!Y512&gt;(G497*1000))),G497*1000,IF(AND(OR(I497="Frakørselsrampe",I497="Tilkørselsrampe"),Inddata!Y512&gt;0),Inddata!Y512,"Irrelevant"))</f>
        <v>Irrelevant</v>
      </c>
      <c r="Y497" s="4" t="str">
        <f>IF(AND(I497="Frakørselsrampe",Inddata!Z512=""),95,IF(AND(I497="Tilkørselsrampe",Inddata!Z512=""),45,IF(AND(OR(I497="Frakørselsrampe",I497="Tilkørselsrampe"),Inddata!Z512&gt;4,Inddata!Z512&lt;200),Inddata!Z512,"Irrelevant")))</f>
        <v>Irrelevant</v>
      </c>
      <c r="Z497" s="4" t="str">
        <f>IF(AND(OR(I497="Frakørselsrampe",I497="Tilkørselsrampe"),Inddata!AA512=""),"Lige",IF(AND(OR(I497="Frakørselsrampe",I497="Tilkørselsrampe"),Inddata!AA512&gt;10),Inddata!AA512,"Irrelevant"))</f>
        <v>Irrelevant</v>
      </c>
      <c r="AA497" s="4" t="str">
        <f>IF(X497="Irrelevant","Irrelevant",IF(AND(OR(I497="Frakørselsrampe",I497="Tilkørselsrampe"),OR(Inddata!AB512="",Inddata!AB512&gt;(G497*1000-X497))),G497*1000-X497,IF(AND(OR(I497="Frakørselsrampe",I497="Tilkørselsrampe"),Inddata!AB512&gt;0),Inddata!AB512,"Irrelevant")))</f>
        <v>Irrelevant</v>
      </c>
      <c r="AB497" s="4" t="str">
        <f>IF(AND(I497="Frakørselsrampe",Inddata!AC512=""),60,IF(AND(I497="Tilkørselsrampe",Inddata!AC512=""),80,IF(AND(OR(I497="Frakørselsrampe",I497="Tilkørselsrampe"),Inddata!AC512&gt;4,Inddata!AC512&lt;200),Inddata!AC512,"Irrelevant")))</f>
        <v>Irrelevant</v>
      </c>
      <c r="AC497" s="4" t="str">
        <f>IF(AND(OR(I497="Motorvejsstrækning",I497="Frakørselsflettestrækning",I497="Tilkørselsflettestrækning"),Inddata!AD512=""),"Nej",IF(OR(I497="Motorvejsstrækning",I497="Frakørselsflettestrækning",I497="Tilkørselsflettestrækning"),Inddata!AD512,"Irrelevant"))</f>
        <v>Irrelevant</v>
      </c>
      <c r="AD497" s="4" t="str">
        <f>IF(AND(OR(I497="Motorvejsstrækning",I497="Frakørselsflettestrækning",I497="Tilkørselsflettestrækning"),Inddata!AE512=""),"130 km/t",IF(OR(I497="Motorvejsstrækning",I497="Frakørselsflettestrækning",I497="Tilkørselsflettestrækning"),Inddata!AE512,"Irrelevant"))</f>
        <v>Irrelevant</v>
      </c>
      <c r="AE497" s="4" t="str">
        <f>IF(AND(I497="Tilkørselsflettestrækning",Inddata!AF512=""),"Nej",IF(I497="Tilkørselsflettestrækning",Inddata!AF512,"Irrelevant"))</f>
        <v>Irrelevant</v>
      </c>
      <c r="AF497" s="4" t="str">
        <f>IF(AND(AE497="Ja",Inddata!AG512&gt;0,Inddata!AG512&lt;1.00000001),Inddata!AG512,IF(OR(AE497="Nej",AE497="Ja"),0,"Irrelevant"))</f>
        <v>Irrelevant</v>
      </c>
    </row>
    <row r="498" spans="1:32" x14ac:dyDescent="0.25">
      <c r="A498" s="4" t="str">
        <f>IF(Inddata!A513="","",Inddata!A513)</f>
        <v/>
      </c>
      <c r="B498" s="4" t="str">
        <f>IF(Inddata!B513="","",Inddata!B513)</f>
        <v/>
      </c>
      <c r="C498" s="4" t="str">
        <f>IF(Inddata!C513="","",Inddata!C513)</f>
        <v/>
      </c>
      <c r="D498" s="4" t="str">
        <f>IF(Inddata!D513="","",Inddata!D513)</f>
        <v/>
      </c>
      <c r="E498" s="4" t="str">
        <f>IF(Inddata!E513="","",Inddata!E513)</f>
        <v/>
      </c>
      <c r="F498" s="4" t="str">
        <f>IF(Inddata!F513="","",Inddata!F513)</f>
        <v/>
      </c>
      <c r="G498" s="4">
        <f>IF(Inddata!G513="","",Inddata!G513)</f>
        <v>0</v>
      </c>
      <c r="H498" s="4" t="str">
        <f>IF(Inddata!H513&gt;0.5,Inddata!H513,"")</f>
        <v/>
      </c>
      <c r="I498" s="4" t="str">
        <f>IF(Inddata!I513="","",Inddata!I513)</f>
        <v/>
      </c>
      <c r="J498" s="4" t="str">
        <f>IF(AND(OR(I498="Motorvejsstrækning",I498="Frakørselsflettestrækning",I498="Tilkørselsflettestrækning"),Inddata!K513=""),2,IF(AND(OR(I498="Motorvejsstrækning",I498="Frakørselsflettestrækning",I498="Tilkørselsflettestrækning"),Inddata!K513&gt;0.5,Inddata!K513&lt;21),Inddata!K513,"Irrelevant"))</f>
        <v>Irrelevant</v>
      </c>
      <c r="K498" s="4" t="str">
        <f>IF(AND(OR(I498="Motorvejsstrækning",I498="Frakørselsflettestrækning",I498="Tilkørselsflettestrækning",I498="Frakørselsrampe",I498="Tilkørselsrampe"),Inddata!L513=""),3.5,IF(AND(OR(I498="Motorvejsstrækning",I498="Frakørselsflettestrækning",I498="Tilkørselsflettestrækning",I498="Frakørselsrampe",I498="Tilkørselsrampe"),Inddata!L513&gt;1.5,Inddata!L513&lt;11),Inddata!L513,"Irrelevant"))</f>
        <v>Irrelevant</v>
      </c>
      <c r="L498" s="4" t="str">
        <f>IF(AND(I498="Motorvejsstrækning",Inddata!M513=""),"Nej",IF(I498="Motorvejsstrækning",Inddata!M513,"Irrelevant"))</f>
        <v>Irrelevant</v>
      </c>
      <c r="M498" s="4" t="str">
        <f>IF(AND(L498="Ja",Inddata!N513&gt;0,Inddata!N513&lt;1.00000001),Inddata!N513,IF(OR(L498="Nej",L498="Ja"),0,"Irrelevant"))</f>
        <v>Irrelevant</v>
      </c>
      <c r="N498" s="4" t="str">
        <f>IF(AND(OR(I498="Motorvejsstrækning",I498="Frakørselsflettestrækning",I498="Tilkørselsflettestrækning"),Inddata!O513=""),3,IF(AND(OR(I498="Motorvejsstrækning",I498="Frakørselsflettestrækning",I498="Tilkørselsflettestrækning"),Inddata!O513&lt;11,Inddata!O513&gt;-0.00000001),Inddata!O513,"Irrelevant"))</f>
        <v>Irrelevant</v>
      </c>
      <c r="O498" s="4" t="str">
        <f>IF(AND(OR(I498="Motorvejsstrækning",I498="Frakørselsflettestrækning",I498="Tilkørselsflettestrækning",I498="Frakørselsrampe",I498="Tilkørselsrampe"),Inddata!P513=""),0.5,IF(AND(OR(I498="Motorvejsstrækning",I498="Frakørselsflettestrækning",I498="Tilkørselsflettestrækning",I498="Frakørselsrampe",I498="Tilkørselsrampe"),Inddata!P513&gt;-0.00000001,Inddata!P513&lt;11),Inddata!P513,"Irrelevant"))</f>
        <v>Irrelevant</v>
      </c>
      <c r="P498" s="4" t="str">
        <f>IF(AND(OR(I498="Motorvejsstrækning",I498="Frakørselsflettestrækning",I498="Tilkørselsflettestrækning"),Inddata!Q513=""),5,IF(AND(OR(I498="Motorvejsstrækning",I498="Frakørselsflettestrækning",I498="Tilkørselsflettestrækning"),Inddata!Q513&gt;-0.00000001,Inddata!Q513&lt;101),Inddata!Q513,"Irrelevant"))</f>
        <v>Irrelevant</v>
      </c>
      <c r="Q498" s="4" t="str">
        <f>IF(AND(OR(I498="Motorvejsstrækning",I498="Frakørselsflettestrækning",I498="Tilkørselsflettestrækning"),Inddata!R513=""),"Lige",IF(AND(OR(I498="Motorvejsstrækning",I498="Frakørselsflettestrækning",I498="Tilkørselsflettestrækning"),Inddata!R513&gt;10),Inddata!R513,"Irrelevant"))</f>
        <v>Irrelevant</v>
      </c>
      <c r="R498" s="4" t="str">
        <f>IF(Q498="Lige",0,IF(AND(OR(I498="Motorvejsstrækning",I498="Frakørselsflettestrækning",I498="Tilkørselsflettestrækning"),OR(Inddata!S513="",Inddata!S513&gt;(G498*1000))),G498*1000,IF(AND(OR(I498="Motorvejsstrækning",I498="Frakørselsflettestrækning",I498="Tilkørselsflettestrækning"),Inddata!S513&gt;0),Inddata!S513,"Irrelevant")))</f>
        <v>Irrelevant</v>
      </c>
      <c r="S498" s="4" t="str">
        <f>IF(AND(OR(I498="Motorvejsstrækning",I498="Frakørselsflettestrækning",I498="Tilkørselsflettestrækning"),Inddata!T513=""),"Lige",IF(AND(OR(I498="Motorvejsstrækning",I498="Frakørselsflettestrækning",I498="Tilkørselsflettestrækning"),Inddata!T513&gt;10),Inddata!T513,"Irrelevant"))</f>
        <v>Irrelevant</v>
      </c>
      <c r="T498" s="4" t="str">
        <f>IF(S498="Lige",0,IF(R498="Irrelevant","Irrelevant",IF(AND(OR(I498="Motorvejsstrækning",I498="Frakørselsflettestrækning",I498="Tilkørselsflettestrækning"),OR(Inddata!U513="",Inddata!U513&gt;(G498*1000-R498))),G498*1000-R498,IF(AND(OR(I498="Motorvejsstrækning",I498="Frakørselsflettestrækning",I498="Tilkørselsflettestrækning"),Inddata!U513&gt;0),Inddata!U513,"Irrelevant"))))</f>
        <v>Irrelevant</v>
      </c>
      <c r="U498" s="4" t="str">
        <f>IF(AND(OR(I498="Motorvejsstrækning",I498="Frakørselsflettestrækning",I498="Tilkørselsflettestrækning",I498="Frakørselsrampe",I498="Tilkørselsrampe"),Inddata!V513=""),"Nej",IF(OR(I498="Motorvejsstrækning",I498="Frakørselsflettestrækning",I498="Tilkørselsflettestrækning",I498="Frakørselsrampe",I498="Tilkørselsrampe"),Inddata!V513,"Irrelevant"))</f>
        <v>Irrelevant</v>
      </c>
      <c r="V498" s="4" t="str">
        <f>IF(W498="Lige",IF(AND(OR(I498="Frakørselsrampe",I498="Tilkørselsrampe"),Inddata!W513=""),"Lige ruderrampe",IF(OR(I498="Frakørselsrampe",I498="Tilkørselsrampe"),Inddata!W513,"Irrelevant")),"Irrelevant")</f>
        <v>Irrelevant</v>
      </c>
      <c r="W498" s="4" t="str">
        <f>IF(AND(OR(I498="Frakørselsrampe",I498="Tilkørselsrampe"),Inddata!X513=""),"Lige",IF(AND(OR(I498="Frakørselsrampe",I498="Tilkørselsrampe"),Inddata!X513&gt;10),Inddata!X513,"Irrelevant"))</f>
        <v>Irrelevant</v>
      </c>
      <c r="X498" s="4" t="str">
        <f>IF(AND(OR(I498="Frakørselsrampe",I498="Tilkørselsrampe"),OR(Inddata!Y513="",Inddata!Y513&gt;(G498*1000))),G498*1000,IF(AND(OR(I498="Frakørselsrampe",I498="Tilkørselsrampe"),Inddata!Y513&gt;0),Inddata!Y513,"Irrelevant"))</f>
        <v>Irrelevant</v>
      </c>
      <c r="Y498" s="4" t="str">
        <f>IF(AND(I498="Frakørselsrampe",Inddata!Z513=""),95,IF(AND(I498="Tilkørselsrampe",Inddata!Z513=""),45,IF(AND(OR(I498="Frakørselsrampe",I498="Tilkørselsrampe"),Inddata!Z513&gt;4,Inddata!Z513&lt;200),Inddata!Z513,"Irrelevant")))</f>
        <v>Irrelevant</v>
      </c>
      <c r="Z498" s="4" t="str">
        <f>IF(AND(OR(I498="Frakørselsrampe",I498="Tilkørselsrampe"),Inddata!AA513=""),"Lige",IF(AND(OR(I498="Frakørselsrampe",I498="Tilkørselsrampe"),Inddata!AA513&gt;10),Inddata!AA513,"Irrelevant"))</f>
        <v>Irrelevant</v>
      </c>
      <c r="AA498" s="4" t="str">
        <f>IF(X498="Irrelevant","Irrelevant",IF(AND(OR(I498="Frakørselsrampe",I498="Tilkørselsrampe"),OR(Inddata!AB513="",Inddata!AB513&gt;(G498*1000-X498))),G498*1000-X498,IF(AND(OR(I498="Frakørselsrampe",I498="Tilkørselsrampe"),Inddata!AB513&gt;0),Inddata!AB513,"Irrelevant")))</f>
        <v>Irrelevant</v>
      </c>
      <c r="AB498" s="4" t="str">
        <f>IF(AND(I498="Frakørselsrampe",Inddata!AC513=""),60,IF(AND(I498="Tilkørselsrampe",Inddata!AC513=""),80,IF(AND(OR(I498="Frakørselsrampe",I498="Tilkørselsrampe"),Inddata!AC513&gt;4,Inddata!AC513&lt;200),Inddata!AC513,"Irrelevant")))</f>
        <v>Irrelevant</v>
      </c>
      <c r="AC498" s="4" t="str">
        <f>IF(AND(OR(I498="Motorvejsstrækning",I498="Frakørselsflettestrækning",I498="Tilkørselsflettestrækning"),Inddata!AD513=""),"Nej",IF(OR(I498="Motorvejsstrækning",I498="Frakørselsflettestrækning",I498="Tilkørselsflettestrækning"),Inddata!AD513,"Irrelevant"))</f>
        <v>Irrelevant</v>
      </c>
      <c r="AD498" s="4" t="str">
        <f>IF(AND(OR(I498="Motorvejsstrækning",I498="Frakørselsflettestrækning",I498="Tilkørselsflettestrækning"),Inddata!AE513=""),"130 km/t",IF(OR(I498="Motorvejsstrækning",I498="Frakørselsflettestrækning",I498="Tilkørselsflettestrækning"),Inddata!AE513,"Irrelevant"))</f>
        <v>Irrelevant</v>
      </c>
      <c r="AE498" s="4" t="str">
        <f>IF(AND(I498="Tilkørselsflettestrækning",Inddata!AF513=""),"Nej",IF(I498="Tilkørselsflettestrækning",Inddata!AF513,"Irrelevant"))</f>
        <v>Irrelevant</v>
      </c>
      <c r="AF498" s="4" t="str">
        <f>IF(AND(AE498="Ja",Inddata!AG513&gt;0,Inddata!AG513&lt;1.00000001),Inddata!AG513,IF(OR(AE498="Nej",AE498="Ja"),0,"Irrelevant"))</f>
        <v>Irrelevant</v>
      </c>
    </row>
    <row r="499" spans="1:32" x14ac:dyDescent="0.25">
      <c r="A499" s="4" t="str">
        <f>IF(Inddata!A514="","",Inddata!A514)</f>
        <v/>
      </c>
      <c r="B499" s="4" t="str">
        <f>IF(Inddata!B514="","",Inddata!B514)</f>
        <v/>
      </c>
      <c r="C499" s="4" t="str">
        <f>IF(Inddata!C514="","",Inddata!C514)</f>
        <v/>
      </c>
      <c r="D499" s="4" t="str">
        <f>IF(Inddata!D514="","",Inddata!D514)</f>
        <v/>
      </c>
      <c r="E499" s="4" t="str">
        <f>IF(Inddata!E514="","",Inddata!E514)</f>
        <v/>
      </c>
      <c r="F499" s="4" t="str">
        <f>IF(Inddata!F514="","",Inddata!F514)</f>
        <v/>
      </c>
      <c r="G499" s="4">
        <f>IF(Inddata!G514="","",Inddata!G514)</f>
        <v>0</v>
      </c>
      <c r="H499" s="4" t="str">
        <f>IF(Inddata!H514&gt;0.5,Inddata!H514,"")</f>
        <v/>
      </c>
      <c r="I499" s="4" t="str">
        <f>IF(Inddata!I514="","",Inddata!I514)</f>
        <v/>
      </c>
      <c r="J499" s="4" t="str">
        <f>IF(AND(OR(I499="Motorvejsstrækning",I499="Frakørselsflettestrækning",I499="Tilkørselsflettestrækning"),Inddata!K514=""),2,IF(AND(OR(I499="Motorvejsstrækning",I499="Frakørselsflettestrækning",I499="Tilkørselsflettestrækning"),Inddata!K514&gt;0.5,Inddata!K514&lt;21),Inddata!K514,"Irrelevant"))</f>
        <v>Irrelevant</v>
      </c>
      <c r="K499" s="4" t="str">
        <f>IF(AND(OR(I499="Motorvejsstrækning",I499="Frakørselsflettestrækning",I499="Tilkørselsflettestrækning",I499="Frakørselsrampe",I499="Tilkørselsrampe"),Inddata!L514=""),3.5,IF(AND(OR(I499="Motorvejsstrækning",I499="Frakørselsflettestrækning",I499="Tilkørselsflettestrækning",I499="Frakørselsrampe",I499="Tilkørselsrampe"),Inddata!L514&gt;1.5,Inddata!L514&lt;11),Inddata!L514,"Irrelevant"))</f>
        <v>Irrelevant</v>
      </c>
      <c r="L499" s="4" t="str">
        <f>IF(AND(I499="Motorvejsstrækning",Inddata!M514=""),"Nej",IF(I499="Motorvejsstrækning",Inddata!M514,"Irrelevant"))</f>
        <v>Irrelevant</v>
      </c>
      <c r="M499" s="4" t="str">
        <f>IF(AND(L499="Ja",Inddata!N514&gt;0,Inddata!N514&lt;1.00000001),Inddata!N514,IF(OR(L499="Nej",L499="Ja"),0,"Irrelevant"))</f>
        <v>Irrelevant</v>
      </c>
      <c r="N499" s="4" t="str">
        <f>IF(AND(OR(I499="Motorvejsstrækning",I499="Frakørselsflettestrækning",I499="Tilkørselsflettestrækning"),Inddata!O514=""),3,IF(AND(OR(I499="Motorvejsstrækning",I499="Frakørselsflettestrækning",I499="Tilkørselsflettestrækning"),Inddata!O514&lt;11,Inddata!O514&gt;-0.00000001),Inddata!O514,"Irrelevant"))</f>
        <v>Irrelevant</v>
      </c>
      <c r="O499" s="4" t="str">
        <f>IF(AND(OR(I499="Motorvejsstrækning",I499="Frakørselsflettestrækning",I499="Tilkørselsflettestrækning",I499="Frakørselsrampe",I499="Tilkørselsrampe"),Inddata!P514=""),0.5,IF(AND(OR(I499="Motorvejsstrækning",I499="Frakørselsflettestrækning",I499="Tilkørselsflettestrækning",I499="Frakørselsrampe",I499="Tilkørselsrampe"),Inddata!P514&gt;-0.00000001,Inddata!P514&lt;11),Inddata!P514,"Irrelevant"))</f>
        <v>Irrelevant</v>
      </c>
      <c r="P499" s="4" t="str">
        <f>IF(AND(OR(I499="Motorvejsstrækning",I499="Frakørselsflettestrækning",I499="Tilkørselsflettestrækning"),Inddata!Q514=""),5,IF(AND(OR(I499="Motorvejsstrækning",I499="Frakørselsflettestrækning",I499="Tilkørselsflettestrækning"),Inddata!Q514&gt;-0.00000001,Inddata!Q514&lt;101),Inddata!Q514,"Irrelevant"))</f>
        <v>Irrelevant</v>
      </c>
      <c r="Q499" s="4" t="str">
        <f>IF(AND(OR(I499="Motorvejsstrækning",I499="Frakørselsflettestrækning",I499="Tilkørselsflettestrækning"),Inddata!R514=""),"Lige",IF(AND(OR(I499="Motorvejsstrækning",I499="Frakørselsflettestrækning",I499="Tilkørselsflettestrækning"),Inddata!R514&gt;10),Inddata!R514,"Irrelevant"))</f>
        <v>Irrelevant</v>
      </c>
      <c r="R499" s="4" t="str">
        <f>IF(Q499="Lige",0,IF(AND(OR(I499="Motorvejsstrækning",I499="Frakørselsflettestrækning",I499="Tilkørselsflettestrækning"),OR(Inddata!S514="",Inddata!S514&gt;(G499*1000))),G499*1000,IF(AND(OR(I499="Motorvejsstrækning",I499="Frakørselsflettestrækning",I499="Tilkørselsflettestrækning"),Inddata!S514&gt;0),Inddata!S514,"Irrelevant")))</f>
        <v>Irrelevant</v>
      </c>
      <c r="S499" s="4" t="str">
        <f>IF(AND(OR(I499="Motorvejsstrækning",I499="Frakørselsflettestrækning",I499="Tilkørselsflettestrækning"),Inddata!T514=""),"Lige",IF(AND(OR(I499="Motorvejsstrækning",I499="Frakørselsflettestrækning",I499="Tilkørselsflettestrækning"),Inddata!T514&gt;10),Inddata!T514,"Irrelevant"))</f>
        <v>Irrelevant</v>
      </c>
      <c r="T499" s="4" t="str">
        <f>IF(S499="Lige",0,IF(R499="Irrelevant","Irrelevant",IF(AND(OR(I499="Motorvejsstrækning",I499="Frakørselsflettestrækning",I499="Tilkørselsflettestrækning"),OR(Inddata!U514="",Inddata!U514&gt;(G499*1000-R499))),G499*1000-R499,IF(AND(OR(I499="Motorvejsstrækning",I499="Frakørselsflettestrækning",I499="Tilkørselsflettestrækning"),Inddata!U514&gt;0),Inddata!U514,"Irrelevant"))))</f>
        <v>Irrelevant</v>
      </c>
      <c r="U499" s="4" t="str">
        <f>IF(AND(OR(I499="Motorvejsstrækning",I499="Frakørselsflettestrækning",I499="Tilkørselsflettestrækning",I499="Frakørselsrampe",I499="Tilkørselsrampe"),Inddata!V514=""),"Nej",IF(OR(I499="Motorvejsstrækning",I499="Frakørselsflettestrækning",I499="Tilkørselsflettestrækning",I499="Frakørselsrampe",I499="Tilkørselsrampe"),Inddata!V514,"Irrelevant"))</f>
        <v>Irrelevant</v>
      </c>
      <c r="V499" s="4" t="str">
        <f>IF(W499="Lige",IF(AND(OR(I499="Frakørselsrampe",I499="Tilkørselsrampe"),Inddata!W514=""),"Lige ruderrampe",IF(OR(I499="Frakørselsrampe",I499="Tilkørselsrampe"),Inddata!W514,"Irrelevant")),"Irrelevant")</f>
        <v>Irrelevant</v>
      </c>
      <c r="W499" s="4" t="str">
        <f>IF(AND(OR(I499="Frakørselsrampe",I499="Tilkørselsrampe"),Inddata!X514=""),"Lige",IF(AND(OR(I499="Frakørselsrampe",I499="Tilkørselsrampe"),Inddata!X514&gt;10),Inddata!X514,"Irrelevant"))</f>
        <v>Irrelevant</v>
      </c>
      <c r="X499" s="4" t="str">
        <f>IF(AND(OR(I499="Frakørselsrampe",I499="Tilkørselsrampe"),OR(Inddata!Y514="",Inddata!Y514&gt;(G499*1000))),G499*1000,IF(AND(OR(I499="Frakørselsrampe",I499="Tilkørselsrampe"),Inddata!Y514&gt;0),Inddata!Y514,"Irrelevant"))</f>
        <v>Irrelevant</v>
      </c>
      <c r="Y499" s="4" t="str">
        <f>IF(AND(I499="Frakørselsrampe",Inddata!Z514=""),95,IF(AND(I499="Tilkørselsrampe",Inddata!Z514=""),45,IF(AND(OR(I499="Frakørselsrampe",I499="Tilkørselsrampe"),Inddata!Z514&gt;4,Inddata!Z514&lt;200),Inddata!Z514,"Irrelevant")))</f>
        <v>Irrelevant</v>
      </c>
      <c r="Z499" s="4" t="str">
        <f>IF(AND(OR(I499="Frakørselsrampe",I499="Tilkørselsrampe"),Inddata!AA514=""),"Lige",IF(AND(OR(I499="Frakørselsrampe",I499="Tilkørselsrampe"),Inddata!AA514&gt;10),Inddata!AA514,"Irrelevant"))</f>
        <v>Irrelevant</v>
      </c>
      <c r="AA499" s="4" t="str">
        <f>IF(X499="Irrelevant","Irrelevant",IF(AND(OR(I499="Frakørselsrampe",I499="Tilkørselsrampe"),OR(Inddata!AB514="",Inddata!AB514&gt;(G499*1000-X499))),G499*1000-X499,IF(AND(OR(I499="Frakørselsrampe",I499="Tilkørselsrampe"),Inddata!AB514&gt;0),Inddata!AB514,"Irrelevant")))</f>
        <v>Irrelevant</v>
      </c>
      <c r="AB499" s="4" t="str">
        <f>IF(AND(I499="Frakørselsrampe",Inddata!AC514=""),60,IF(AND(I499="Tilkørselsrampe",Inddata!AC514=""),80,IF(AND(OR(I499="Frakørselsrampe",I499="Tilkørselsrampe"),Inddata!AC514&gt;4,Inddata!AC514&lt;200),Inddata!AC514,"Irrelevant")))</f>
        <v>Irrelevant</v>
      </c>
      <c r="AC499" s="4" t="str">
        <f>IF(AND(OR(I499="Motorvejsstrækning",I499="Frakørselsflettestrækning",I499="Tilkørselsflettestrækning"),Inddata!AD514=""),"Nej",IF(OR(I499="Motorvejsstrækning",I499="Frakørselsflettestrækning",I499="Tilkørselsflettestrækning"),Inddata!AD514,"Irrelevant"))</f>
        <v>Irrelevant</v>
      </c>
      <c r="AD499" s="4" t="str">
        <f>IF(AND(OR(I499="Motorvejsstrækning",I499="Frakørselsflettestrækning",I499="Tilkørselsflettestrækning"),Inddata!AE514=""),"130 km/t",IF(OR(I499="Motorvejsstrækning",I499="Frakørselsflettestrækning",I499="Tilkørselsflettestrækning"),Inddata!AE514,"Irrelevant"))</f>
        <v>Irrelevant</v>
      </c>
      <c r="AE499" s="4" t="str">
        <f>IF(AND(I499="Tilkørselsflettestrækning",Inddata!AF514=""),"Nej",IF(I499="Tilkørselsflettestrækning",Inddata!AF514,"Irrelevant"))</f>
        <v>Irrelevant</v>
      </c>
      <c r="AF499" s="4" t="str">
        <f>IF(AND(AE499="Ja",Inddata!AG514&gt;0,Inddata!AG514&lt;1.00000001),Inddata!AG514,IF(OR(AE499="Nej",AE499="Ja"),0,"Irrelevant"))</f>
        <v>Irrelevant</v>
      </c>
    </row>
    <row r="500" spans="1:32" x14ac:dyDescent="0.25">
      <c r="A500" s="4" t="str">
        <f>IF(Inddata!A515="","",Inddata!A515)</f>
        <v/>
      </c>
      <c r="B500" s="4" t="str">
        <f>IF(Inddata!B515="","",Inddata!B515)</f>
        <v/>
      </c>
      <c r="C500" s="4" t="str">
        <f>IF(Inddata!C515="","",Inddata!C515)</f>
        <v/>
      </c>
      <c r="D500" s="4" t="str">
        <f>IF(Inddata!D515="","",Inddata!D515)</f>
        <v/>
      </c>
      <c r="E500" s="4" t="str">
        <f>IF(Inddata!E515="","",Inddata!E515)</f>
        <v/>
      </c>
      <c r="F500" s="4" t="str">
        <f>IF(Inddata!F515="","",Inddata!F515)</f>
        <v/>
      </c>
      <c r="G500" s="4">
        <f>IF(Inddata!G515="","",Inddata!G515)</f>
        <v>0</v>
      </c>
      <c r="H500" s="4" t="str">
        <f>IF(Inddata!H515&gt;0.5,Inddata!H515,"")</f>
        <v/>
      </c>
      <c r="I500" s="4" t="str">
        <f>IF(Inddata!I515="","",Inddata!I515)</f>
        <v/>
      </c>
      <c r="J500" s="4" t="str">
        <f>IF(AND(OR(I500="Motorvejsstrækning",I500="Frakørselsflettestrækning",I500="Tilkørselsflettestrækning"),Inddata!K515=""),2,IF(AND(OR(I500="Motorvejsstrækning",I500="Frakørselsflettestrækning",I500="Tilkørselsflettestrækning"),Inddata!K515&gt;0.5,Inddata!K515&lt;21),Inddata!K515,"Irrelevant"))</f>
        <v>Irrelevant</v>
      </c>
      <c r="K500" s="4" t="str">
        <f>IF(AND(OR(I500="Motorvejsstrækning",I500="Frakørselsflettestrækning",I500="Tilkørselsflettestrækning",I500="Frakørselsrampe",I500="Tilkørselsrampe"),Inddata!L515=""),3.5,IF(AND(OR(I500="Motorvejsstrækning",I500="Frakørselsflettestrækning",I500="Tilkørselsflettestrækning",I500="Frakørselsrampe",I500="Tilkørselsrampe"),Inddata!L515&gt;1.5,Inddata!L515&lt;11),Inddata!L515,"Irrelevant"))</f>
        <v>Irrelevant</v>
      </c>
      <c r="L500" s="4" t="str">
        <f>IF(AND(I500="Motorvejsstrækning",Inddata!M515=""),"Nej",IF(I500="Motorvejsstrækning",Inddata!M515,"Irrelevant"))</f>
        <v>Irrelevant</v>
      </c>
      <c r="M500" s="4" t="str">
        <f>IF(AND(L500="Ja",Inddata!N515&gt;0,Inddata!N515&lt;1.00000001),Inddata!N515,IF(OR(L500="Nej",L500="Ja"),0,"Irrelevant"))</f>
        <v>Irrelevant</v>
      </c>
      <c r="N500" s="4" t="str">
        <f>IF(AND(OR(I500="Motorvejsstrækning",I500="Frakørselsflettestrækning",I500="Tilkørselsflettestrækning"),Inddata!O515=""),3,IF(AND(OR(I500="Motorvejsstrækning",I500="Frakørselsflettestrækning",I500="Tilkørselsflettestrækning"),Inddata!O515&lt;11,Inddata!O515&gt;-0.00000001),Inddata!O515,"Irrelevant"))</f>
        <v>Irrelevant</v>
      </c>
      <c r="O500" s="4" t="str">
        <f>IF(AND(OR(I500="Motorvejsstrækning",I500="Frakørselsflettestrækning",I500="Tilkørselsflettestrækning",I500="Frakørselsrampe",I500="Tilkørselsrampe"),Inddata!P515=""),0.5,IF(AND(OR(I500="Motorvejsstrækning",I500="Frakørselsflettestrækning",I500="Tilkørselsflettestrækning",I500="Frakørselsrampe",I500="Tilkørselsrampe"),Inddata!P515&gt;-0.00000001,Inddata!P515&lt;11),Inddata!P515,"Irrelevant"))</f>
        <v>Irrelevant</v>
      </c>
      <c r="P500" s="4" t="str">
        <f>IF(AND(OR(I500="Motorvejsstrækning",I500="Frakørselsflettestrækning",I500="Tilkørselsflettestrækning"),Inddata!Q515=""),5,IF(AND(OR(I500="Motorvejsstrækning",I500="Frakørselsflettestrækning",I500="Tilkørselsflettestrækning"),Inddata!Q515&gt;-0.00000001,Inddata!Q515&lt;101),Inddata!Q515,"Irrelevant"))</f>
        <v>Irrelevant</v>
      </c>
      <c r="Q500" s="4" t="str">
        <f>IF(AND(OR(I500="Motorvejsstrækning",I500="Frakørselsflettestrækning",I500="Tilkørselsflettestrækning"),Inddata!R515=""),"Lige",IF(AND(OR(I500="Motorvejsstrækning",I500="Frakørselsflettestrækning",I500="Tilkørselsflettestrækning"),Inddata!R515&gt;10),Inddata!R515,"Irrelevant"))</f>
        <v>Irrelevant</v>
      </c>
      <c r="R500" s="4" t="str">
        <f>IF(Q500="Lige",0,IF(AND(OR(I500="Motorvejsstrækning",I500="Frakørselsflettestrækning",I500="Tilkørselsflettestrækning"),OR(Inddata!S515="",Inddata!S515&gt;(G500*1000))),G500*1000,IF(AND(OR(I500="Motorvejsstrækning",I500="Frakørselsflettestrækning",I500="Tilkørselsflettestrækning"),Inddata!S515&gt;0),Inddata!S515,"Irrelevant")))</f>
        <v>Irrelevant</v>
      </c>
      <c r="S500" s="4" t="str">
        <f>IF(AND(OR(I500="Motorvejsstrækning",I500="Frakørselsflettestrækning",I500="Tilkørselsflettestrækning"),Inddata!T515=""),"Lige",IF(AND(OR(I500="Motorvejsstrækning",I500="Frakørselsflettestrækning",I500="Tilkørselsflettestrækning"),Inddata!T515&gt;10),Inddata!T515,"Irrelevant"))</f>
        <v>Irrelevant</v>
      </c>
      <c r="T500" s="4" t="str">
        <f>IF(S500="Lige",0,IF(R500="Irrelevant","Irrelevant",IF(AND(OR(I500="Motorvejsstrækning",I500="Frakørselsflettestrækning",I500="Tilkørselsflettestrækning"),OR(Inddata!U515="",Inddata!U515&gt;(G500*1000-R500))),G500*1000-R500,IF(AND(OR(I500="Motorvejsstrækning",I500="Frakørselsflettestrækning",I500="Tilkørselsflettestrækning"),Inddata!U515&gt;0),Inddata!U515,"Irrelevant"))))</f>
        <v>Irrelevant</v>
      </c>
      <c r="U500" s="4" t="str">
        <f>IF(AND(OR(I500="Motorvejsstrækning",I500="Frakørselsflettestrækning",I500="Tilkørselsflettestrækning",I500="Frakørselsrampe",I500="Tilkørselsrampe"),Inddata!V515=""),"Nej",IF(OR(I500="Motorvejsstrækning",I500="Frakørselsflettestrækning",I500="Tilkørselsflettestrækning",I500="Frakørselsrampe",I500="Tilkørselsrampe"),Inddata!V515,"Irrelevant"))</f>
        <v>Irrelevant</v>
      </c>
      <c r="V500" s="4" t="str">
        <f>IF(W500="Lige",IF(AND(OR(I500="Frakørselsrampe",I500="Tilkørselsrampe"),Inddata!W515=""),"Lige ruderrampe",IF(OR(I500="Frakørselsrampe",I500="Tilkørselsrampe"),Inddata!W515,"Irrelevant")),"Irrelevant")</f>
        <v>Irrelevant</v>
      </c>
      <c r="W500" s="4" t="str">
        <f>IF(AND(OR(I500="Frakørselsrampe",I500="Tilkørselsrampe"),Inddata!X515=""),"Lige",IF(AND(OR(I500="Frakørselsrampe",I500="Tilkørselsrampe"),Inddata!X515&gt;10),Inddata!X515,"Irrelevant"))</f>
        <v>Irrelevant</v>
      </c>
      <c r="X500" s="4" t="str">
        <f>IF(AND(OR(I500="Frakørselsrampe",I500="Tilkørselsrampe"),OR(Inddata!Y515="",Inddata!Y515&gt;(G500*1000))),G500*1000,IF(AND(OR(I500="Frakørselsrampe",I500="Tilkørselsrampe"),Inddata!Y515&gt;0),Inddata!Y515,"Irrelevant"))</f>
        <v>Irrelevant</v>
      </c>
      <c r="Y500" s="4" t="str">
        <f>IF(AND(I500="Frakørselsrampe",Inddata!Z515=""),95,IF(AND(I500="Tilkørselsrampe",Inddata!Z515=""),45,IF(AND(OR(I500="Frakørselsrampe",I500="Tilkørselsrampe"),Inddata!Z515&gt;4,Inddata!Z515&lt;200),Inddata!Z515,"Irrelevant")))</f>
        <v>Irrelevant</v>
      </c>
      <c r="Z500" s="4" t="str">
        <f>IF(AND(OR(I500="Frakørselsrampe",I500="Tilkørselsrampe"),Inddata!AA515=""),"Lige",IF(AND(OR(I500="Frakørselsrampe",I500="Tilkørselsrampe"),Inddata!AA515&gt;10),Inddata!AA515,"Irrelevant"))</f>
        <v>Irrelevant</v>
      </c>
      <c r="AA500" s="4" t="str">
        <f>IF(X500="Irrelevant","Irrelevant",IF(AND(OR(I500="Frakørselsrampe",I500="Tilkørselsrampe"),OR(Inddata!AB515="",Inddata!AB515&gt;(G500*1000-X500))),G500*1000-X500,IF(AND(OR(I500="Frakørselsrampe",I500="Tilkørselsrampe"),Inddata!AB515&gt;0),Inddata!AB515,"Irrelevant")))</f>
        <v>Irrelevant</v>
      </c>
      <c r="AB500" s="4" t="str">
        <f>IF(AND(I500="Frakørselsrampe",Inddata!AC515=""),60,IF(AND(I500="Tilkørselsrampe",Inddata!AC515=""),80,IF(AND(OR(I500="Frakørselsrampe",I500="Tilkørselsrampe"),Inddata!AC515&gt;4,Inddata!AC515&lt;200),Inddata!AC515,"Irrelevant")))</f>
        <v>Irrelevant</v>
      </c>
      <c r="AC500" s="4" t="str">
        <f>IF(AND(OR(I500="Motorvejsstrækning",I500="Frakørselsflettestrækning",I500="Tilkørselsflettestrækning"),Inddata!AD515=""),"Nej",IF(OR(I500="Motorvejsstrækning",I500="Frakørselsflettestrækning",I500="Tilkørselsflettestrækning"),Inddata!AD515,"Irrelevant"))</f>
        <v>Irrelevant</v>
      </c>
      <c r="AD500" s="4" t="str">
        <f>IF(AND(OR(I500="Motorvejsstrækning",I500="Frakørselsflettestrækning",I500="Tilkørselsflettestrækning"),Inddata!AE515=""),"130 km/t",IF(OR(I500="Motorvejsstrækning",I500="Frakørselsflettestrækning",I500="Tilkørselsflettestrækning"),Inddata!AE515,"Irrelevant"))</f>
        <v>Irrelevant</v>
      </c>
      <c r="AE500" s="4" t="str">
        <f>IF(AND(I500="Tilkørselsflettestrækning",Inddata!AF515=""),"Nej",IF(I500="Tilkørselsflettestrækning",Inddata!AF515,"Irrelevant"))</f>
        <v>Irrelevant</v>
      </c>
      <c r="AF500" s="4" t="str">
        <f>IF(AND(AE500="Ja",Inddata!AG515&gt;0,Inddata!AG515&lt;1.00000001),Inddata!AG515,IF(OR(AE500="Nej",AE500="Ja"),0,"Irrelevant"))</f>
        <v>Irrelevant</v>
      </c>
    </row>
    <row r="501" spans="1:32" x14ac:dyDescent="0.25">
      <c r="A501" s="4" t="str">
        <f>IF(Inddata!A516="","",Inddata!A516)</f>
        <v/>
      </c>
      <c r="B501" s="4" t="str">
        <f>IF(Inddata!B516="","",Inddata!B516)</f>
        <v/>
      </c>
      <c r="C501" s="4" t="str">
        <f>IF(Inddata!C516="","",Inddata!C516)</f>
        <v/>
      </c>
      <c r="D501" s="4" t="str">
        <f>IF(Inddata!D516="","",Inddata!D516)</f>
        <v/>
      </c>
      <c r="E501" s="4" t="str">
        <f>IF(Inddata!E516="","",Inddata!E516)</f>
        <v/>
      </c>
      <c r="F501" s="4" t="str">
        <f>IF(Inddata!F516="","",Inddata!F516)</f>
        <v/>
      </c>
      <c r="G501" s="4">
        <f>IF(Inddata!G516="","",Inddata!G516)</f>
        <v>0</v>
      </c>
      <c r="H501" s="4" t="str">
        <f>IF(Inddata!H516&gt;0.5,Inddata!H516,"")</f>
        <v/>
      </c>
      <c r="I501" s="4" t="str">
        <f>IF(Inddata!I516="","",Inddata!I516)</f>
        <v/>
      </c>
      <c r="J501" s="4" t="str">
        <f>IF(AND(OR(I501="Motorvejsstrækning",I501="Frakørselsflettestrækning",I501="Tilkørselsflettestrækning"),Inddata!K516=""),2,IF(AND(OR(I501="Motorvejsstrækning",I501="Frakørselsflettestrækning",I501="Tilkørselsflettestrækning"),Inddata!K516&gt;0.5,Inddata!K516&lt;21),Inddata!K516,"Irrelevant"))</f>
        <v>Irrelevant</v>
      </c>
      <c r="K501" s="4" t="str">
        <f>IF(AND(OR(I501="Motorvejsstrækning",I501="Frakørselsflettestrækning",I501="Tilkørselsflettestrækning",I501="Frakørselsrampe",I501="Tilkørselsrampe"),Inddata!L516=""),3.5,IF(AND(OR(I501="Motorvejsstrækning",I501="Frakørselsflettestrækning",I501="Tilkørselsflettestrækning",I501="Frakørselsrampe",I501="Tilkørselsrampe"),Inddata!L516&gt;1.5,Inddata!L516&lt;11),Inddata!L516,"Irrelevant"))</f>
        <v>Irrelevant</v>
      </c>
      <c r="L501" s="4" t="str">
        <f>IF(AND(I501="Motorvejsstrækning",Inddata!M516=""),"Nej",IF(I501="Motorvejsstrækning",Inddata!M516,"Irrelevant"))</f>
        <v>Irrelevant</v>
      </c>
      <c r="M501" s="4" t="str">
        <f>IF(AND(L501="Ja",Inddata!N516&gt;0,Inddata!N516&lt;1.00000001),Inddata!N516,IF(OR(L501="Nej",L501="Ja"),0,"Irrelevant"))</f>
        <v>Irrelevant</v>
      </c>
      <c r="N501" s="4" t="str">
        <f>IF(AND(OR(I501="Motorvejsstrækning",I501="Frakørselsflettestrækning",I501="Tilkørselsflettestrækning"),Inddata!O516=""),3,IF(AND(OR(I501="Motorvejsstrækning",I501="Frakørselsflettestrækning",I501="Tilkørselsflettestrækning"),Inddata!O516&lt;11,Inddata!O516&gt;-0.00000001),Inddata!O516,"Irrelevant"))</f>
        <v>Irrelevant</v>
      </c>
      <c r="O501" s="4" t="str">
        <f>IF(AND(OR(I501="Motorvejsstrækning",I501="Frakørselsflettestrækning",I501="Tilkørselsflettestrækning",I501="Frakørselsrampe",I501="Tilkørselsrampe"),Inddata!P516=""),0.5,IF(AND(OR(I501="Motorvejsstrækning",I501="Frakørselsflettestrækning",I501="Tilkørselsflettestrækning",I501="Frakørselsrampe",I501="Tilkørselsrampe"),Inddata!P516&gt;-0.00000001,Inddata!P516&lt;11),Inddata!P516,"Irrelevant"))</f>
        <v>Irrelevant</v>
      </c>
      <c r="P501" s="4" t="str">
        <f>IF(AND(OR(I501="Motorvejsstrækning",I501="Frakørselsflettestrækning",I501="Tilkørselsflettestrækning"),Inddata!Q516=""),5,IF(AND(OR(I501="Motorvejsstrækning",I501="Frakørselsflettestrækning",I501="Tilkørselsflettestrækning"),Inddata!Q516&gt;-0.00000001,Inddata!Q516&lt;101),Inddata!Q516,"Irrelevant"))</f>
        <v>Irrelevant</v>
      </c>
      <c r="Q501" s="4" t="str">
        <f>IF(AND(OR(I501="Motorvejsstrækning",I501="Frakørselsflettestrækning",I501="Tilkørselsflettestrækning"),Inddata!R516=""),"Lige",IF(AND(OR(I501="Motorvejsstrækning",I501="Frakørselsflettestrækning",I501="Tilkørselsflettestrækning"),Inddata!R516&gt;10),Inddata!R516,"Irrelevant"))</f>
        <v>Irrelevant</v>
      </c>
      <c r="R501" s="4" t="str">
        <f>IF(Q501="Lige",0,IF(AND(OR(I501="Motorvejsstrækning",I501="Frakørselsflettestrækning",I501="Tilkørselsflettestrækning"),OR(Inddata!S516="",Inddata!S516&gt;(G501*1000))),G501*1000,IF(AND(OR(I501="Motorvejsstrækning",I501="Frakørselsflettestrækning",I501="Tilkørselsflettestrækning"),Inddata!S516&gt;0),Inddata!S516,"Irrelevant")))</f>
        <v>Irrelevant</v>
      </c>
      <c r="S501" s="4" t="str">
        <f>IF(AND(OR(I501="Motorvejsstrækning",I501="Frakørselsflettestrækning",I501="Tilkørselsflettestrækning"),Inddata!T516=""),"Lige",IF(AND(OR(I501="Motorvejsstrækning",I501="Frakørselsflettestrækning",I501="Tilkørselsflettestrækning"),Inddata!T516&gt;10),Inddata!T516,"Irrelevant"))</f>
        <v>Irrelevant</v>
      </c>
      <c r="T501" s="4" t="str">
        <f>IF(S501="Lige",0,IF(R501="Irrelevant","Irrelevant",IF(AND(OR(I501="Motorvejsstrækning",I501="Frakørselsflettestrækning",I501="Tilkørselsflettestrækning"),OR(Inddata!U516="",Inddata!U516&gt;(G501*1000-R501))),G501*1000-R501,IF(AND(OR(I501="Motorvejsstrækning",I501="Frakørselsflettestrækning",I501="Tilkørselsflettestrækning"),Inddata!U516&gt;0),Inddata!U516,"Irrelevant"))))</f>
        <v>Irrelevant</v>
      </c>
      <c r="U501" s="4" t="str">
        <f>IF(AND(OR(I501="Motorvejsstrækning",I501="Frakørselsflettestrækning",I501="Tilkørselsflettestrækning",I501="Frakørselsrampe",I501="Tilkørselsrampe"),Inddata!V516=""),"Nej",IF(OR(I501="Motorvejsstrækning",I501="Frakørselsflettestrækning",I501="Tilkørselsflettestrækning",I501="Frakørselsrampe",I501="Tilkørselsrampe"),Inddata!V516,"Irrelevant"))</f>
        <v>Irrelevant</v>
      </c>
      <c r="V501" s="4" t="str">
        <f>IF(W501="Lige",IF(AND(OR(I501="Frakørselsrampe",I501="Tilkørselsrampe"),Inddata!W516=""),"Lige ruderrampe",IF(OR(I501="Frakørselsrampe",I501="Tilkørselsrampe"),Inddata!W516,"Irrelevant")),"Irrelevant")</f>
        <v>Irrelevant</v>
      </c>
      <c r="W501" s="4" t="str">
        <f>IF(AND(OR(I501="Frakørselsrampe",I501="Tilkørselsrampe"),Inddata!X516=""),"Lige",IF(AND(OR(I501="Frakørselsrampe",I501="Tilkørselsrampe"),Inddata!X516&gt;10),Inddata!X516,"Irrelevant"))</f>
        <v>Irrelevant</v>
      </c>
      <c r="X501" s="4" t="str">
        <f>IF(AND(OR(I501="Frakørselsrampe",I501="Tilkørselsrampe"),OR(Inddata!Y516="",Inddata!Y516&gt;(G501*1000))),G501*1000,IF(AND(OR(I501="Frakørselsrampe",I501="Tilkørselsrampe"),Inddata!Y516&gt;0),Inddata!Y516,"Irrelevant"))</f>
        <v>Irrelevant</v>
      </c>
      <c r="Y501" s="4" t="str">
        <f>IF(AND(I501="Frakørselsrampe",Inddata!Z516=""),95,IF(AND(I501="Tilkørselsrampe",Inddata!Z516=""),45,IF(AND(OR(I501="Frakørselsrampe",I501="Tilkørselsrampe"),Inddata!Z516&gt;4,Inddata!Z516&lt;200),Inddata!Z516,"Irrelevant")))</f>
        <v>Irrelevant</v>
      </c>
      <c r="Z501" s="4" t="str">
        <f>IF(AND(OR(I501="Frakørselsrampe",I501="Tilkørselsrampe"),Inddata!AA516=""),"Lige",IF(AND(OR(I501="Frakørselsrampe",I501="Tilkørselsrampe"),Inddata!AA516&gt;10),Inddata!AA516,"Irrelevant"))</f>
        <v>Irrelevant</v>
      </c>
      <c r="AA501" s="4" t="str">
        <f>IF(X501="Irrelevant","Irrelevant",IF(AND(OR(I501="Frakørselsrampe",I501="Tilkørselsrampe"),OR(Inddata!AB516="",Inddata!AB516&gt;(G501*1000-X501))),G501*1000-X501,IF(AND(OR(I501="Frakørselsrampe",I501="Tilkørselsrampe"),Inddata!AB516&gt;0),Inddata!AB516,"Irrelevant")))</f>
        <v>Irrelevant</v>
      </c>
      <c r="AB501" s="4" t="str">
        <f>IF(AND(I501="Frakørselsrampe",Inddata!AC516=""),60,IF(AND(I501="Tilkørselsrampe",Inddata!AC516=""),80,IF(AND(OR(I501="Frakørselsrampe",I501="Tilkørselsrampe"),Inddata!AC516&gt;4,Inddata!AC516&lt;200),Inddata!AC516,"Irrelevant")))</f>
        <v>Irrelevant</v>
      </c>
      <c r="AC501" s="4" t="str">
        <f>IF(AND(OR(I501="Motorvejsstrækning",I501="Frakørselsflettestrækning",I501="Tilkørselsflettestrækning"),Inddata!AD516=""),"Nej",IF(OR(I501="Motorvejsstrækning",I501="Frakørselsflettestrækning",I501="Tilkørselsflettestrækning"),Inddata!AD516,"Irrelevant"))</f>
        <v>Irrelevant</v>
      </c>
      <c r="AD501" s="4" t="str">
        <f>IF(AND(OR(I501="Motorvejsstrækning",I501="Frakørselsflettestrækning",I501="Tilkørselsflettestrækning"),Inddata!AE516=""),"130 km/t",IF(OR(I501="Motorvejsstrækning",I501="Frakørselsflettestrækning",I501="Tilkørselsflettestrækning"),Inddata!AE516,"Irrelevant"))</f>
        <v>Irrelevant</v>
      </c>
      <c r="AE501" s="4" t="str">
        <f>IF(AND(I501="Tilkørselsflettestrækning",Inddata!AF516=""),"Nej",IF(I501="Tilkørselsflettestrækning",Inddata!AF516,"Irrelevant"))</f>
        <v>Irrelevant</v>
      </c>
      <c r="AF501" s="4" t="str">
        <f>IF(AND(AE501="Ja",Inddata!AG516&gt;0,Inddata!AG516&lt;1.00000001),Inddata!AG516,IF(OR(AE501="Nej",AE501="Ja"),0,"Irrelevant"))</f>
        <v>Irrelevant</v>
      </c>
    </row>
    <row r="502" spans="1:32" x14ac:dyDescent="0.25">
      <c r="A502" s="4" t="str">
        <f>IF(Inddata!A517="","",Inddata!A517)</f>
        <v/>
      </c>
      <c r="B502" s="4" t="str">
        <f>IF(Inddata!B517="","",Inddata!B517)</f>
        <v/>
      </c>
      <c r="C502" s="4" t="str">
        <f>IF(Inddata!C517="","",Inddata!C517)</f>
        <v/>
      </c>
      <c r="D502" s="4" t="str">
        <f>IF(Inddata!D517="","",Inddata!D517)</f>
        <v/>
      </c>
      <c r="E502" s="4" t="str">
        <f>IF(Inddata!E517="","",Inddata!E517)</f>
        <v/>
      </c>
      <c r="F502" s="4" t="str">
        <f>IF(Inddata!F517="","",Inddata!F517)</f>
        <v/>
      </c>
      <c r="G502" s="4">
        <f>IF(Inddata!G517="","",Inddata!G517)</f>
        <v>0</v>
      </c>
      <c r="H502" s="4" t="str">
        <f>IF(Inddata!H517&gt;0.5,Inddata!H517,"")</f>
        <v/>
      </c>
      <c r="I502" s="4" t="str">
        <f>IF(Inddata!I517="","",Inddata!I517)</f>
        <v/>
      </c>
      <c r="J502" s="4" t="str">
        <f>IF(AND(OR(I502="Motorvejsstrækning",I502="Frakørselsflettestrækning",I502="Tilkørselsflettestrækning"),Inddata!K517=""),2,IF(AND(OR(I502="Motorvejsstrækning",I502="Frakørselsflettestrækning",I502="Tilkørselsflettestrækning"),Inddata!K517&gt;0.5,Inddata!K517&lt;21),Inddata!K517,"Irrelevant"))</f>
        <v>Irrelevant</v>
      </c>
      <c r="K502" s="4" t="str">
        <f>IF(AND(OR(I502="Motorvejsstrækning",I502="Frakørselsflettestrækning",I502="Tilkørselsflettestrækning",I502="Frakørselsrampe",I502="Tilkørselsrampe"),Inddata!L517=""),3.5,IF(AND(OR(I502="Motorvejsstrækning",I502="Frakørselsflettestrækning",I502="Tilkørselsflettestrækning",I502="Frakørselsrampe",I502="Tilkørselsrampe"),Inddata!L517&gt;1.5,Inddata!L517&lt;11),Inddata!L517,"Irrelevant"))</f>
        <v>Irrelevant</v>
      </c>
      <c r="L502" s="4" t="str">
        <f>IF(AND(I502="Motorvejsstrækning",Inddata!M517=""),"Nej",IF(I502="Motorvejsstrækning",Inddata!M517,"Irrelevant"))</f>
        <v>Irrelevant</v>
      </c>
      <c r="M502" s="4" t="str">
        <f>IF(AND(L502="Ja",Inddata!N517&gt;0,Inddata!N517&lt;1.00000001),Inddata!N517,IF(OR(L502="Nej",L502="Ja"),0,"Irrelevant"))</f>
        <v>Irrelevant</v>
      </c>
      <c r="N502" s="4" t="str">
        <f>IF(AND(OR(I502="Motorvejsstrækning",I502="Frakørselsflettestrækning",I502="Tilkørselsflettestrækning"),Inddata!O517=""),3,IF(AND(OR(I502="Motorvejsstrækning",I502="Frakørselsflettestrækning",I502="Tilkørselsflettestrækning"),Inddata!O517&lt;11,Inddata!O517&gt;-0.00000001),Inddata!O517,"Irrelevant"))</f>
        <v>Irrelevant</v>
      </c>
      <c r="O502" s="4" t="str">
        <f>IF(AND(OR(I502="Motorvejsstrækning",I502="Frakørselsflettestrækning",I502="Tilkørselsflettestrækning",I502="Frakørselsrampe",I502="Tilkørselsrampe"),Inddata!P517=""),0.5,IF(AND(OR(I502="Motorvejsstrækning",I502="Frakørselsflettestrækning",I502="Tilkørselsflettestrækning",I502="Frakørselsrampe",I502="Tilkørselsrampe"),Inddata!P517&gt;-0.00000001,Inddata!P517&lt;11),Inddata!P517,"Irrelevant"))</f>
        <v>Irrelevant</v>
      </c>
      <c r="P502" s="4" t="str">
        <f>IF(AND(OR(I502="Motorvejsstrækning",I502="Frakørselsflettestrækning",I502="Tilkørselsflettestrækning"),Inddata!Q517=""),5,IF(AND(OR(I502="Motorvejsstrækning",I502="Frakørselsflettestrækning",I502="Tilkørselsflettestrækning"),Inddata!Q517&gt;-0.00000001,Inddata!Q517&lt;101),Inddata!Q517,"Irrelevant"))</f>
        <v>Irrelevant</v>
      </c>
      <c r="Q502" s="4" t="str">
        <f>IF(AND(OR(I502="Motorvejsstrækning",I502="Frakørselsflettestrækning",I502="Tilkørselsflettestrækning"),Inddata!R517=""),"Lige",IF(AND(OR(I502="Motorvejsstrækning",I502="Frakørselsflettestrækning",I502="Tilkørselsflettestrækning"),Inddata!R517&gt;10),Inddata!R517,"Irrelevant"))</f>
        <v>Irrelevant</v>
      </c>
      <c r="R502" s="4" t="str">
        <f>IF(Q502="Lige",0,IF(AND(OR(I502="Motorvejsstrækning",I502="Frakørselsflettestrækning",I502="Tilkørselsflettestrækning"),OR(Inddata!S517="",Inddata!S517&gt;(G502*1000))),G502*1000,IF(AND(OR(I502="Motorvejsstrækning",I502="Frakørselsflettestrækning",I502="Tilkørselsflettestrækning"),Inddata!S517&gt;0),Inddata!S517,"Irrelevant")))</f>
        <v>Irrelevant</v>
      </c>
      <c r="S502" s="4" t="str">
        <f>IF(AND(OR(I502="Motorvejsstrækning",I502="Frakørselsflettestrækning",I502="Tilkørselsflettestrækning"),Inddata!T517=""),"Lige",IF(AND(OR(I502="Motorvejsstrækning",I502="Frakørselsflettestrækning",I502="Tilkørselsflettestrækning"),Inddata!T517&gt;10),Inddata!T517,"Irrelevant"))</f>
        <v>Irrelevant</v>
      </c>
      <c r="T502" s="4" t="str">
        <f>IF(S502="Lige",0,IF(R502="Irrelevant","Irrelevant",IF(AND(OR(I502="Motorvejsstrækning",I502="Frakørselsflettestrækning",I502="Tilkørselsflettestrækning"),OR(Inddata!U517="",Inddata!U517&gt;(G502*1000-R502))),G502*1000-R502,IF(AND(OR(I502="Motorvejsstrækning",I502="Frakørselsflettestrækning",I502="Tilkørselsflettestrækning"),Inddata!U517&gt;0),Inddata!U517,"Irrelevant"))))</f>
        <v>Irrelevant</v>
      </c>
      <c r="U502" s="4" t="str">
        <f>IF(AND(OR(I502="Motorvejsstrækning",I502="Frakørselsflettestrækning",I502="Tilkørselsflettestrækning",I502="Frakørselsrampe",I502="Tilkørselsrampe"),Inddata!V517=""),"Nej",IF(OR(I502="Motorvejsstrækning",I502="Frakørselsflettestrækning",I502="Tilkørselsflettestrækning",I502="Frakørselsrampe",I502="Tilkørselsrampe"),Inddata!V517,"Irrelevant"))</f>
        <v>Irrelevant</v>
      </c>
      <c r="V502" s="4" t="str">
        <f>IF(W502="Lige",IF(AND(OR(I502="Frakørselsrampe",I502="Tilkørselsrampe"),Inddata!W517=""),"Lige ruderrampe",IF(OR(I502="Frakørselsrampe",I502="Tilkørselsrampe"),Inddata!W517,"Irrelevant")),"Irrelevant")</f>
        <v>Irrelevant</v>
      </c>
      <c r="W502" s="4" t="str">
        <f>IF(AND(OR(I502="Frakørselsrampe",I502="Tilkørselsrampe"),Inddata!X517=""),"Lige",IF(AND(OR(I502="Frakørselsrampe",I502="Tilkørselsrampe"),Inddata!X517&gt;10),Inddata!X517,"Irrelevant"))</f>
        <v>Irrelevant</v>
      </c>
      <c r="X502" s="4" t="str">
        <f>IF(AND(OR(I502="Frakørselsrampe",I502="Tilkørselsrampe"),OR(Inddata!Y517="",Inddata!Y517&gt;(G502*1000))),G502*1000,IF(AND(OR(I502="Frakørselsrampe",I502="Tilkørselsrampe"),Inddata!Y517&gt;0),Inddata!Y517,"Irrelevant"))</f>
        <v>Irrelevant</v>
      </c>
      <c r="Y502" s="4" t="str">
        <f>IF(AND(I502="Frakørselsrampe",Inddata!Z517=""),95,IF(AND(I502="Tilkørselsrampe",Inddata!Z517=""),45,IF(AND(OR(I502="Frakørselsrampe",I502="Tilkørselsrampe"),Inddata!Z517&gt;4,Inddata!Z517&lt;200),Inddata!Z517,"Irrelevant")))</f>
        <v>Irrelevant</v>
      </c>
      <c r="Z502" s="4" t="str">
        <f>IF(AND(OR(I502="Frakørselsrampe",I502="Tilkørselsrampe"),Inddata!AA517=""),"Lige",IF(AND(OR(I502="Frakørselsrampe",I502="Tilkørselsrampe"),Inddata!AA517&gt;10),Inddata!AA517,"Irrelevant"))</f>
        <v>Irrelevant</v>
      </c>
      <c r="AA502" s="4" t="str">
        <f>IF(X502="Irrelevant","Irrelevant",IF(AND(OR(I502="Frakørselsrampe",I502="Tilkørselsrampe"),OR(Inddata!AB517="",Inddata!AB517&gt;(G502*1000-X502))),G502*1000-X502,IF(AND(OR(I502="Frakørselsrampe",I502="Tilkørselsrampe"),Inddata!AB517&gt;0),Inddata!AB517,"Irrelevant")))</f>
        <v>Irrelevant</v>
      </c>
      <c r="AB502" s="4" t="str">
        <f>IF(AND(I502="Frakørselsrampe",Inddata!AC517=""),60,IF(AND(I502="Tilkørselsrampe",Inddata!AC517=""),80,IF(AND(OR(I502="Frakørselsrampe",I502="Tilkørselsrampe"),Inddata!AC517&gt;4,Inddata!AC517&lt;200),Inddata!AC517,"Irrelevant")))</f>
        <v>Irrelevant</v>
      </c>
      <c r="AC502" s="4" t="str">
        <f>IF(AND(OR(I502="Motorvejsstrækning",I502="Frakørselsflettestrækning",I502="Tilkørselsflettestrækning"),Inddata!AD517=""),"Nej",IF(OR(I502="Motorvejsstrækning",I502="Frakørselsflettestrækning",I502="Tilkørselsflettestrækning"),Inddata!AD517,"Irrelevant"))</f>
        <v>Irrelevant</v>
      </c>
      <c r="AD502" s="4" t="str">
        <f>IF(AND(OR(I502="Motorvejsstrækning",I502="Frakørselsflettestrækning",I502="Tilkørselsflettestrækning"),Inddata!AE517=""),"130 km/t",IF(OR(I502="Motorvejsstrækning",I502="Frakørselsflettestrækning",I502="Tilkørselsflettestrækning"),Inddata!AE517,"Irrelevant"))</f>
        <v>Irrelevant</v>
      </c>
      <c r="AE502" s="4" t="str">
        <f>IF(AND(I502="Tilkørselsflettestrækning",Inddata!AF517=""),"Nej",IF(I502="Tilkørselsflettestrækning",Inddata!AF517,"Irrelevant"))</f>
        <v>Irrelevant</v>
      </c>
      <c r="AF502" s="4" t="str">
        <f>IF(AND(AE502="Ja",Inddata!AG517&gt;0,Inddata!AG517&lt;1.00000001),Inddata!AG517,IF(OR(AE502="Nej",AE502="Ja"),0,"Irrelevant"))</f>
        <v>Irrelevant</v>
      </c>
    </row>
    <row r="503" spans="1:32" x14ac:dyDescent="0.25">
      <c r="A503" s="4" t="str">
        <f>IF(Inddata!A518="","",Inddata!A518)</f>
        <v/>
      </c>
      <c r="B503" s="4" t="str">
        <f>IF(Inddata!B518="","",Inddata!B518)</f>
        <v/>
      </c>
      <c r="C503" s="4" t="str">
        <f>IF(Inddata!C518="","",Inddata!C518)</f>
        <v/>
      </c>
      <c r="D503" s="4" t="str">
        <f>IF(Inddata!D518="","",Inddata!D518)</f>
        <v/>
      </c>
      <c r="E503" s="4" t="str">
        <f>IF(Inddata!E518="","",Inddata!E518)</f>
        <v/>
      </c>
      <c r="F503" s="4" t="str">
        <f>IF(Inddata!F518="","",Inddata!F518)</f>
        <v/>
      </c>
      <c r="G503" s="4">
        <f>IF(Inddata!G518="","",Inddata!G518)</f>
        <v>0</v>
      </c>
      <c r="H503" s="4" t="str">
        <f>IF(Inddata!H518&gt;0.5,Inddata!H518,"")</f>
        <v/>
      </c>
      <c r="I503" s="4" t="str">
        <f>IF(Inddata!I518="","",Inddata!I518)</f>
        <v/>
      </c>
      <c r="J503" s="4" t="str">
        <f>IF(AND(OR(I503="Motorvejsstrækning",I503="Frakørselsflettestrækning",I503="Tilkørselsflettestrækning"),Inddata!K518=""),2,IF(AND(OR(I503="Motorvejsstrækning",I503="Frakørselsflettestrækning",I503="Tilkørselsflettestrækning"),Inddata!K518&gt;0.5,Inddata!K518&lt;21),Inddata!K518,"Irrelevant"))</f>
        <v>Irrelevant</v>
      </c>
      <c r="K503" s="4" t="str">
        <f>IF(AND(OR(I503="Motorvejsstrækning",I503="Frakørselsflettestrækning",I503="Tilkørselsflettestrækning",I503="Frakørselsrampe",I503="Tilkørselsrampe"),Inddata!L518=""),3.5,IF(AND(OR(I503="Motorvejsstrækning",I503="Frakørselsflettestrækning",I503="Tilkørselsflettestrækning",I503="Frakørselsrampe",I503="Tilkørselsrampe"),Inddata!L518&gt;1.5,Inddata!L518&lt;11),Inddata!L518,"Irrelevant"))</f>
        <v>Irrelevant</v>
      </c>
      <c r="L503" s="4" t="str">
        <f>IF(AND(I503="Motorvejsstrækning",Inddata!M518=""),"Nej",IF(I503="Motorvejsstrækning",Inddata!M518,"Irrelevant"))</f>
        <v>Irrelevant</v>
      </c>
      <c r="M503" s="4" t="str">
        <f>IF(AND(L503="Ja",Inddata!N518&gt;0,Inddata!N518&lt;1.00000001),Inddata!N518,IF(OR(L503="Nej",L503="Ja"),0,"Irrelevant"))</f>
        <v>Irrelevant</v>
      </c>
      <c r="N503" s="4" t="str">
        <f>IF(AND(OR(I503="Motorvejsstrækning",I503="Frakørselsflettestrækning",I503="Tilkørselsflettestrækning"),Inddata!O518=""),3,IF(AND(OR(I503="Motorvejsstrækning",I503="Frakørselsflettestrækning",I503="Tilkørselsflettestrækning"),Inddata!O518&lt;11,Inddata!O518&gt;-0.00000001),Inddata!O518,"Irrelevant"))</f>
        <v>Irrelevant</v>
      </c>
      <c r="O503" s="4" t="str">
        <f>IF(AND(OR(I503="Motorvejsstrækning",I503="Frakørselsflettestrækning",I503="Tilkørselsflettestrækning",I503="Frakørselsrampe",I503="Tilkørselsrampe"),Inddata!P518=""),0.5,IF(AND(OR(I503="Motorvejsstrækning",I503="Frakørselsflettestrækning",I503="Tilkørselsflettestrækning",I503="Frakørselsrampe",I503="Tilkørselsrampe"),Inddata!P518&gt;-0.00000001,Inddata!P518&lt;11),Inddata!P518,"Irrelevant"))</f>
        <v>Irrelevant</v>
      </c>
      <c r="P503" s="4" t="str">
        <f>IF(AND(OR(I503="Motorvejsstrækning",I503="Frakørselsflettestrækning",I503="Tilkørselsflettestrækning"),Inddata!Q518=""),5,IF(AND(OR(I503="Motorvejsstrækning",I503="Frakørselsflettestrækning",I503="Tilkørselsflettestrækning"),Inddata!Q518&gt;-0.00000001,Inddata!Q518&lt;101),Inddata!Q518,"Irrelevant"))</f>
        <v>Irrelevant</v>
      </c>
      <c r="Q503" s="4" t="str">
        <f>IF(AND(OR(I503="Motorvejsstrækning",I503="Frakørselsflettestrækning",I503="Tilkørselsflettestrækning"),Inddata!R518=""),"Lige",IF(AND(OR(I503="Motorvejsstrækning",I503="Frakørselsflettestrækning",I503="Tilkørselsflettestrækning"),Inddata!R518&gt;10),Inddata!R518,"Irrelevant"))</f>
        <v>Irrelevant</v>
      </c>
      <c r="R503" s="4" t="str">
        <f>IF(Q503="Lige",0,IF(AND(OR(I503="Motorvejsstrækning",I503="Frakørselsflettestrækning",I503="Tilkørselsflettestrækning"),OR(Inddata!S518="",Inddata!S518&gt;(G503*1000))),G503*1000,IF(AND(OR(I503="Motorvejsstrækning",I503="Frakørselsflettestrækning",I503="Tilkørselsflettestrækning"),Inddata!S518&gt;0),Inddata!S518,"Irrelevant")))</f>
        <v>Irrelevant</v>
      </c>
      <c r="S503" s="4" t="str">
        <f>IF(AND(OR(I503="Motorvejsstrækning",I503="Frakørselsflettestrækning",I503="Tilkørselsflettestrækning"),Inddata!T518=""),"Lige",IF(AND(OR(I503="Motorvejsstrækning",I503="Frakørselsflettestrækning",I503="Tilkørselsflettestrækning"),Inddata!T518&gt;10),Inddata!T518,"Irrelevant"))</f>
        <v>Irrelevant</v>
      </c>
      <c r="T503" s="4" t="str">
        <f>IF(S503="Lige",0,IF(R503="Irrelevant","Irrelevant",IF(AND(OR(I503="Motorvejsstrækning",I503="Frakørselsflettestrækning",I503="Tilkørselsflettestrækning"),OR(Inddata!U518="",Inddata!U518&gt;(G503*1000-R503))),G503*1000-R503,IF(AND(OR(I503="Motorvejsstrækning",I503="Frakørselsflettestrækning",I503="Tilkørselsflettestrækning"),Inddata!U518&gt;0),Inddata!U518,"Irrelevant"))))</f>
        <v>Irrelevant</v>
      </c>
      <c r="U503" s="4" t="str">
        <f>IF(AND(OR(I503="Motorvejsstrækning",I503="Frakørselsflettestrækning",I503="Tilkørselsflettestrækning",I503="Frakørselsrampe",I503="Tilkørselsrampe"),Inddata!V518=""),"Nej",IF(OR(I503="Motorvejsstrækning",I503="Frakørselsflettestrækning",I503="Tilkørselsflettestrækning",I503="Frakørselsrampe",I503="Tilkørselsrampe"),Inddata!V518,"Irrelevant"))</f>
        <v>Irrelevant</v>
      </c>
      <c r="V503" s="4" t="str">
        <f>IF(W503="Lige",IF(AND(OR(I503="Frakørselsrampe",I503="Tilkørselsrampe"),Inddata!W518=""),"Lige ruderrampe",IF(OR(I503="Frakørselsrampe",I503="Tilkørselsrampe"),Inddata!W518,"Irrelevant")),"Irrelevant")</f>
        <v>Irrelevant</v>
      </c>
      <c r="W503" s="4" t="str">
        <f>IF(AND(OR(I503="Frakørselsrampe",I503="Tilkørselsrampe"),Inddata!X518=""),"Lige",IF(AND(OR(I503="Frakørselsrampe",I503="Tilkørselsrampe"),Inddata!X518&gt;10),Inddata!X518,"Irrelevant"))</f>
        <v>Irrelevant</v>
      </c>
      <c r="X503" s="4" t="str">
        <f>IF(AND(OR(I503="Frakørselsrampe",I503="Tilkørselsrampe"),OR(Inddata!Y518="",Inddata!Y518&gt;(G503*1000))),G503*1000,IF(AND(OR(I503="Frakørselsrampe",I503="Tilkørselsrampe"),Inddata!Y518&gt;0),Inddata!Y518,"Irrelevant"))</f>
        <v>Irrelevant</v>
      </c>
      <c r="Y503" s="4" t="str">
        <f>IF(AND(I503="Frakørselsrampe",Inddata!Z518=""),95,IF(AND(I503="Tilkørselsrampe",Inddata!Z518=""),45,IF(AND(OR(I503="Frakørselsrampe",I503="Tilkørselsrampe"),Inddata!Z518&gt;4,Inddata!Z518&lt;200),Inddata!Z518,"Irrelevant")))</f>
        <v>Irrelevant</v>
      </c>
      <c r="Z503" s="4" t="str">
        <f>IF(AND(OR(I503="Frakørselsrampe",I503="Tilkørselsrampe"),Inddata!AA518=""),"Lige",IF(AND(OR(I503="Frakørselsrampe",I503="Tilkørselsrampe"),Inddata!AA518&gt;10),Inddata!AA518,"Irrelevant"))</f>
        <v>Irrelevant</v>
      </c>
      <c r="AA503" s="4" t="str">
        <f>IF(X503="Irrelevant","Irrelevant",IF(AND(OR(I503="Frakørselsrampe",I503="Tilkørselsrampe"),OR(Inddata!AB518="",Inddata!AB518&gt;(G503*1000-X503))),G503*1000-X503,IF(AND(OR(I503="Frakørselsrampe",I503="Tilkørselsrampe"),Inddata!AB518&gt;0),Inddata!AB518,"Irrelevant")))</f>
        <v>Irrelevant</v>
      </c>
      <c r="AB503" s="4" t="str">
        <f>IF(AND(I503="Frakørselsrampe",Inddata!AC518=""),60,IF(AND(I503="Tilkørselsrampe",Inddata!AC518=""),80,IF(AND(OR(I503="Frakørselsrampe",I503="Tilkørselsrampe"),Inddata!AC518&gt;4,Inddata!AC518&lt;200),Inddata!AC518,"Irrelevant")))</f>
        <v>Irrelevant</v>
      </c>
      <c r="AC503" s="4" t="str">
        <f>IF(AND(OR(I503="Motorvejsstrækning",I503="Frakørselsflettestrækning",I503="Tilkørselsflettestrækning"),Inddata!AD518=""),"Nej",IF(OR(I503="Motorvejsstrækning",I503="Frakørselsflettestrækning",I503="Tilkørselsflettestrækning"),Inddata!AD518,"Irrelevant"))</f>
        <v>Irrelevant</v>
      </c>
      <c r="AD503" s="4" t="str">
        <f>IF(AND(OR(I503="Motorvejsstrækning",I503="Frakørselsflettestrækning",I503="Tilkørselsflettestrækning"),Inddata!AE518=""),"130 km/t",IF(OR(I503="Motorvejsstrækning",I503="Frakørselsflettestrækning",I503="Tilkørselsflettestrækning"),Inddata!AE518,"Irrelevant"))</f>
        <v>Irrelevant</v>
      </c>
      <c r="AE503" s="4" t="str">
        <f>IF(AND(I503="Tilkørselsflettestrækning",Inddata!AF518=""),"Nej",IF(I503="Tilkørselsflettestrækning",Inddata!AF518,"Irrelevant"))</f>
        <v>Irrelevant</v>
      </c>
      <c r="AF503" s="4" t="str">
        <f>IF(AND(AE503="Ja",Inddata!AG518&gt;0,Inddata!AG518&lt;1.00000001),Inddata!AG518,IF(OR(AE503="Nej",AE503="Ja"),0,"Irrelevant"))</f>
        <v>Irrelevant</v>
      </c>
    </row>
    <row r="504" spans="1:32" x14ac:dyDescent="0.25">
      <c r="A504" s="4" t="str">
        <f>IF(Inddata!A519="","",Inddata!A519)</f>
        <v/>
      </c>
      <c r="B504" s="4" t="str">
        <f>IF(Inddata!B519="","",Inddata!B519)</f>
        <v/>
      </c>
      <c r="C504" s="4" t="str">
        <f>IF(Inddata!C519="","",Inddata!C519)</f>
        <v/>
      </c>
      <c r="D504" s="4" t="str">
        <f>IF(Inddata!D519="","",Inddata!D519)</f>
        <v/>
      </c>
      <c r="E504" s="4" t="str">
        <f>IF(Inddata!E519="","",Inddata!E519)</f>
        <v/>
      </c>
      <c r="F504" s="4" t="str">
        <f>IF(Inddata!F519="","",Inddata!F519)</f>
        <v/>
      </c>
      <c r="G504" s="4">
        <f>IF(Inddata!G519="","",Inddata!G519)</f>
        <v>0</v>
      </c>
      <c r="H504" s="4" t="str">
        <f>IF(Inddata!H519&gt;0.5,Inddata!H519,"")</f>
        <v/>
      </c>
      <c r="I504" s="4" t="str">
        <f>IF(Inddata!I519="","",Inddata!I519)</f>
        <v/>
      </c>
      <c r="J504" s="4" t="str">
        <f>IF(AND(OR(I504="Motorvejsstrækning",I504="Frakørselsflettestrækning",I504="Tilkørselsflettestrækning"),Inddata!K519=""),2,IF(AND(OR(I504="Motorvejsstrækning",I504="Frakørselsflettestrækning",I504="Tilkørselsflettestrækning"),Inddata!K519&gt;0.5,Inddata!K519&lt;21),Inddata!K519,"Irrelevant"))</f>
        <v>Irrelevant</v>
      </c>
      <c r="K504" s="4" t="str">
        <f>IF(AND(OR(I504="Motorvejsstrækning",I504="Frakørselsflettestrækning",I504="Tilkørselsflettestrækning",I504="Frakørselsrampe",I504="Tilkørselsrampe"),Inddata!L519=""),3.5,IF(AND(OR(I504="Motorvejsstrækning",I504="Frakørselsflettestrækning",I504="Tilkørselsflettestrækning",I504="Frakørselsrampe",I504="Tilkørselsrampe"),Inddata!L519&gt;1.5,Inddata!L519&lt;11),Inddata!L519,"Irrelevant"))</f>
        <v>Irrelevant</v>
      </c>
      <c r="L504" s="4" t="str">
        <f>IF(AND(I504="Motorvejsstrækning",Inddata!M519=""),"Nej",IF(I504="Motorvejsstrækning",Inddata!M519,"Irrelevant"))</f>
        <v>Irrelevant</v>
      </c>
      <c r="M504" s="4" t="str">
        <f>IF(AND(L504="Ja",Inddata!N519&gt;0,Inddata!N519&lt;1.00000001),Inddata!N519,IF(OR(L504="Nej",L504="Ja"),0,"Irrelevant"))</f>
        <v>Irrelevant</v>
      </c>
      <c r="N504" s="4" t="str">
        <f>IF(AND(OR(I504="Motorvejsstrækning",I504="Frakørselsflettestrækning",I504="Tilkørselsflettestrækning"),Inddata!O519=""),3,IF(AND(OR(I504="Motorvejsstrækning",I504="Frakørselsflettestrækning",I504="Tilkørselsflettestrækning"),Inddata!O519&lt;11,Inddata!O519&gt;-0.00000001),Inddata!O519,"Irrelevant"))</f>
        <v>Irrelevant</v>
      </c>
      <c r="O504" s="4" t="str">
        <f>IF(AND(OR(I504="Motorvejsstrækning",I504="Frakørselsflettestrækning",I504="Tilkørselsflettestrækning",I504="Frakørselsrampe",I504="Tilkørselsrampe"),Inddata!P519=""),0.5,IF(AND(OR(I504="Motorvejsstrækning",I504="Frakørselsflettestrækning",I504="Tilkørselsflettestrækning",I504="Frakørselsrampe",I504="Tilkørselsrampe"),Inddata!P519&gt;-0.00000001,Inddata!P519&lt;11),Inddata!P519,"Irrelevant"))</f>
        <v>Irrelevant</v>
      </c>
      <c r="P504" s="4" t="str">
        <f>IF(AND(OR(I504="Motorvejsstrækning",I504="Frakørselsflettestrækning",I504="Tilkørselsflettestrækning"),Inddata!Q519=""),5,IF(AND(OR(I504="Motorvejsstrækning",I504="Frakørselsflettestrækning",I504="Tilkørselsflettestrækning"),Inddata!Q519&gt;-0.00000001,Inddata!Q519&lt;101),Inddata!Q519,"Irrelevant"))</f>
        <v>Irrelevant</v>
      </c>
      <c r="Q504" s="4" t="str">
        <f>IF(AND(OR(I504="Motorvejsstrækning",I504="Frakørselsflettestrækning",I504="Tilkørselsflettestrækning"),Inddata!R519=""),"Lige",IF(AND(OR(I504="Motorvejsstrækning",I504="Frakørselsflettestrækning",I504="Tilkørselsflettestrækning"),Inddata!R519&gt;10),Inddata!R519,"Irrelevant"))</f>
        <v>Irrelevant</v>
      </c>
      <c r="R504" s="4" t="str">
        <f>IF(Q504="Lige",0,IF(AND(OR(I504="Motorvejsstrækning",I504="Frakørselsflettestrækning",I504="Tilkørselsflettestrækning"),OR(Inddata!S519="",Inddata!S519&gt;(G504*1000))),G504*1000,IF(AND(OR(I504="Motorvejsstrækning",I504="Frakørselsflettestrækning",I504="Tilkørselsflettestrækning"),Inddata!S519&gt;0),Inddata!S519,"Irrelevant")))</f>
        <v>Irrelevant</v>
      </c>
      <c r="S504" s="4" t="str">
        <f>IF(AND(OR(I504="Motorvejsstrækning",I504="Frakørselsflettestrækning",I504="Tilkørselsflettestrækning"),Inddata!T519=""),"Lige",IF(AND(OR(I504="Motorvejsstrækning",I504="Frakørselsflettestrækning",I504="Tilkørselsflettestrækning"),Inddata!T519&gt;10),Inddata!T519,"Irrelevant"))</f>
        <v>Irrelevant</v>
      </c>
      <c r="T504" s="4" t="str">
        <f>IF(S504="Lige",0,IF(R504="Irrelevant","Irrelevant",IF(AND(OR(I504="Motorvejsstrækning",I504="Frakørselsflettestrækning",I504="Tilkørselsflettestrækning"),OR(Inddata!U519="",Inddata!U519&gt;(G504*1000-R504))),G504*1000-R504,IF(AND(OR(I504="Motorvejsstrækning",I504="Frakørselsflettestrækning",I504="Tilkørselsflettestrækning"),Inddata!U519&gt;0),Inddata!U519,"Irrelevant"))))</f>
        <v>Irrelevant</v>
      </c>
      <c r="U504" s="4" t="str">
        <f>IF(AND(OR(I504="Motorvejsstrækning",I504="Frakørselsflettestrækning",I504="Tilkørselsflettestrækning",I504="Frakørselsrampe",I504="Tilkørselsrampe"),Inddata!V519=""),"Nej",IF(OR(I504="Motorvejsstrækning",I504="Frakørselsflettestrækning",I504="Tilkørselsflettestrækning",I504="Frakørselsrampe",I504="Tilkørselsrampe"),Inddata!V519,"Irrelevant"))</f>
        <v>Irrelevant</v>
      </c>
      <c r="V504" s="4" t="str">
        <f>IF(W504="Lige",IF(AND(OR(I504="Frakørselsrampe",I504="Tilkørselsrampe"),Inddata!W519=""),"Lige ruderrampe",IF(OR(I504="Frakørselsrampe",I504="Tilkørselsrampe"),Inddata!W519,"Irrelevant")),"Irrelevant")</f>
        <v>Irrelevant</v>
      </c>
      <c r="W504" s="4" t="str">
        <f>IF(AND(OR(I504="Frakørselsrampe",I504="Tilkørselsrampe"),Inddata!X519=""),"Lige",IF(AND(OR(I504="Frakørselsrampe",I504="Tilkørselsrampe"),Inddata!X519&gt;10),Inddata!X519,"Irrelevant"))</f>
        <v>Irrelevant</v>
      </c>
      <c r="X504" s="4" t="str">
        <f>IF(AND(OR(I504="Frakørselsrampe",I504="Tilkørselsrampe"),OR(Inddata!Y519="",Inddata!Y519&gt;(G504*1000))),G504*1000,IF(AND(OR(I504="Frakørselsrampe",I504="Tilkørselsrampe"),Inddata!Y519&gt;0),Inddata!Y519,"Irrelevant"))</f>
        <v>Irrelevant</v>
      </c>
      <c r="Y504" s="4" t="str">
        <f>IF(AND(I504="Frakørselsrampe",Inddata!Z519=""),95,IF(AND(I504="Tilkørselsrampe",Inddata!Z519=""),45,IF(AND(OR(I504="Frakørselsrampe",I504="Tilkørselsrampe"),Inddata!Z519&gt;4,Inddata!Z519&lt;200),Inddata!Z519,"Irrelevant")))</f>
        <v>Irrelevant</v>
      </c>
      <c r="Z504" s="4" t="str">
        <f>IF(AND(OR(I504="Frakørselsrampe",I504="Tilkørselsrampe"),Inddata!AA519=""),"Lige",IF(AND(OR(I504="Frakørselsrampe",I504="Tilkørselsrampe"),Inddata!AA519&gt;10),Inddata!AA519,"Irrelevant"))</f>
        <v>Irrelevant</v>
      </c>
      <c r="AA504" s="4" t="str">
        <f>IF(X504="Irrelevant","Irrelevant",IF(AND(OR(I504="Frakørselsrampe",I504="Tilkørselsrampe"),OR(Inddata!AB519="",Inddata!AB519&gt;(G504*1000-X504))),G504*1000-X504,IF(AND(OR(I504="Frakørselsrampe",I504="Tilkørselsrampe"),Inddata!AB519&gt;0),Inddata!AB519,"Irrelevant")))</f>
        <v>Irrelevant</v>
      </c>
      <c r="AB504" s="4" t="str">
        <f>IF(AND(I504="Frakørselsrampe",Inddata!AC519=""),60,IF(AND(I504="Tilkørselsrampe",Inddata!AC519=""),80,IF(AND(OR(I504="Frakørselsrampe",I504="Tilkørselsrampe"),Inddata!AC519&gt;4,Inddata!AC519&lt;200),Inddata!AC519,"Irrelevant")))</f>
        <v>Irrelevant</v>
      </c>
      <c r="AC504" s="4" t="str">
        <f>IF(AND(OR(I504="Motorvejsstrækning",I504="Frakørselsflettestrækning",I504="Tilkørselsflettestrækning"),Inddata!AD519=""),"Nej",IF(OR(I504="Motorvejsstrækning",I504="Frakørselsflettestrækning",I504="Tilkørselsflettestrækning"),Inddata!AD519,"Irrelevant"))</f>
        <v>Irrelevant</v>
      </c>
      <c r="AD504" s="4" t="str">
        <f>IF(AND(OR(I504="Motorvejsstrækning",I504="Frakørselsflettestrækning",I504="Tilkørselsflettestrækning"),Inddata!AE519=""),"130 km/t",IF(OR(I504="Motorvejsstrækning",I504="Frakørselsflettestrækning",I504="Tilkørselsflettestrækning"),Inddata!AE519,"Irrelevant"))</f>
        <v>Irrelevant</v>
      </c>
      <c r="AE504" s="4" t="str">
        <f>IF(AND(I504="Tilkørselsflettestrækning",Inddata!AF519=""),"Nej",IF(I504="Tilkørselsflettestrækning",Inddata!AF519,"Irrelevant"))</f>
        <v>Irrelevant</v>
      </c>
      <c r="AF504" s="4" t="str">
        <f>IF(AND(AE504="Ja",Inddata!AG519&gt;0,Inddata!AG519&lt;1.00000001),Inddata!AG519,IF(OR(AE504="Nej",AE504="Ja"),0,"Irrelevant"))</f>
        <v>Irrelevant</v>
      </c>
    </row>
    <row r="505" spans="1:32" x14ac:dyDescent="0.25">
      <c r="A505" s="4" t="str">
        <f>IF(Inddata!A520="","",Inddata!A520)</f>
        <v/>
      </c>
      <c r="B505" s="4" t="str">
        <f>IF(Inddata!B520="","",Inddata!B520)</f>
        <v/>
      </c>
      <c r="C505" s="4" t="str">
        <f>IF(Inddata!C520="","",Inddata!C520)</f>
        <v/>
      </c>
      <c r="D505" s="4" t="str">
        <f>IF(Inddata!D520="","",Inddata!D520)</f>
        <v/>
      </c>
      <c r="E505" s="4" t="str">
        <f>IF(Inddata!E520="","",Inddata!E520)</f>
        <v/>
      </c>
      <c r="F505" s="4" t="str">
        <f>IF(Inddata!F520="","",Inddata!F520)</f>
        <v/>
      </c>
      <c r="G505" s="4">
        <f>IF(Inddata!G520="","",Inddata!G520)</f>
        <v>0</v>
      </c>
      <c r="H505" s="4" t="str">
        <f>IF(Inddata!H520&gt;0.5,Inddata!H520,"")</f>
        <v/>
      </c>
      <c r="I505" s="4" t="str">
        <f>IF(Inddata!I520="","",Inddata!I520)</f>
        <v/>
      </c>
      <c r="J505" s="4" t="str">
        <f>IF(AND(OR(I505="Motorvejsstrækning",I505="Frakørselsflettestrækning",I505="Tilkørselsflettestrækning"),Inddata!K520=""),2,IF(AND(OR(I505="Motorvejsstrækning",I505="Frakørselsflettestrækning",I505="Tilkørselsflettestrækning"),Inddata!K520&gt;0.5,Inddata!K520&lt;21),Inddata!K520,"Irrelevant"))</f>
        <v>Irrelevant</v>
      </c>
      <c r="K505" s="4" t="str">
        <f>IF(AND(OR(I505="Motorvejsstrækning",I505="Frakørselsflettestrækning",I505="Tilkørselsflettestrækning",I505="Frakørselsrampe",I505="Tilkørselsrampe"),Inddata!L520=""),3.5,IF(AND(OR(I505="Motorvejsstrækning",I505="Frakørselsflettestrækning",I505="Tilkørselsflettestrækning",I505="Frakørselsrampe",I505="Tilkørselsrampe"),Inddata!L520&gt;1.5,Inddata!L520&lt;11),Inddata!L520,"Irrelevant"))</f>
        <v>Irrelevant</v>
      </c>
      <c r="L505" s="4" t="str">
        <f>IF(AND(I505="Motorvejsstrækning",Inddata!M520=""),"Nej",IF(I505="Motorvejsstrækning",Inddata!M520,"Irrelevant"))</f>
        <v>Irrelevant</v>
      </c>
      <c r="M505" s="4" t="str">
        <f>IF(AND(L505="Ja",Inddata!N520&gt;0,Inddata!N520&lt;1.00000001),Inddata!N520,IF(OR(L505="Nej",L505="Ja"),0,"Irrelevant"))</f>
        <v>Irrelevant</v>
      </c>
      <c r="N505" s="4" t="str">
        <f>IF(AND(OR(I505="Motorvejsstrækning",I505="Frakørselsflettestrækning",I505="Tilkørselsflettestrækning"),Inddata!O520=""),3,IF(AND(OR(I505="Motorvejsstrækning",I505="Frakørselsflettestrækning",I505="Tilkørselsflettestrækning"),Inddata!O520&lt;11,Inddata!O520&gt;-0.00000001),Inddata!O520,"Irrelevant"))</f>
        <v>Irrelevant</v>
      </c>
      <c r="O505" s="4" t="str">
        <f>IF(AND(OR(I505="Motorvejsstrækning",I505="Frakørselsflettestrækning",I505="Tilkørselsflettestrækning",I505="Frakørselsrampe",I505="Tilkørselsrampe"),Inddata!P520=""),0.5,IF(AND(OR(I505="Motorvejsstrækning",I505="Frakørselsflettestrækning",I505="Tilkørselsflettestrækning",I505="Frakørselsrampe",I505="Tilkørselsrampe"),Inddata!P520&gt;-0.00000001,Inddata!P520&lt;11),Inddata!P520,"Irrelevant"))</f>
        <v>Irrelevant</v>
      </c>
      <c r="P505" s="4" t="str">
        <f>IF(AND(OR(I505="Motorvejsstrækning",I505="Frakørselsflettestrækning",I505="Tilkørselsflettestrækning"),Inddata!Q520=""),5,IF(AND(OR(I505="Motorvejsstrækning",I505="Frakørselsflettestrækning",I505="Tilkørselsflettestrækning"),Inddata!Q520&gt;-0.00000001,Inddata!Q520&lt;101),Inddata!Q520,"Irrelevant"))</f>
        <v>Irrelevant</v>
      </c>
      <c r="Q505" s="4" t="str">
        <f>IF(AND(OR(I505="Motorvejsstrækning",I505="Frakørselsflettestrækning",I505="Tilkørselsflettestrækning"),Inddata!R520=""),"Lige",IF(AND(OR(I505="Motorvejsstrækning",I505="Frakørselsflettestrækning",I505="Tilkørselsflettestrækning"),Inddata!R520&gt;10),Inddata!R520,"Irrelevant"))</f>
        <v>Irrelevant</v>
      </c>
      <c r="R505" s="4" t="str">
        <f>IF(Q505="Lige",0,IF(AND(OR(I505="Motorvejsstrækning",I505="Frakørselsflettestrækning",I505="Tilkørselsflettestrækning"),OR(Inddata!S520="",Inddata!S520&gt;(G505*1000))),G505*1000,IF(AND(OR(I505="Motorvejsstrækning",I505="Frakørselsflettestrækning",I505="Tilkørselsflettestrækning"),Inddata!S520&gt;0),Inddata!S520,"Irrelevant")))</f>
        <v>Irrelevant</v>
      </c>
      <c r="S505" s="4" t="str">
        <f>IF(AND(OR(I505="Motorvejsstrækning",I505="Frakørselsflettestrækning",I505="Tilkørselsflettestrækning"),Inddata!T520=""),"Lige",IF(AND(OR(I505="Motorvejsstrækning",I505="Frakørselsflettestrækning",I505="Tilkørselsflettestrækning"),Inddata!T520&gt;10),Inddata!T520,"Irrelevant"))</f>
        <v>Irrelevant</v>
      </c>
      <c r="T505" s="4" t="str">
        <f>IF(S505="Lige",0,IF(R505="Irrelevant","Irrelevant",IF(AND(OR(I505="Motorvejsstrækning",I505="Frakørselsflettestrækning",I505="Tilkørselsflettestrækning"),OR(Inddata!U520="",Inddata!U520&gt;(G505*1000-R505))),G505*1000-R505,IF(AND(OR(I505="Motorvejsstrækning",I505="Frakørselsflettestrækning",I505="Tilkørselsflettestrækning"),Inddata!U520&gt;0),Inddata!U520,"Irrelevant"))))</f>
        <v>Irrelevant</v>
      </c>
      <c r="U505" s="4" t="str">
        <f>IF(AND(OR(I505="Motorvejsstrækning",I505="Frakørselsflettestrækning",I505="Tilkørselsflettestrækning",I505="Frakørselsrampe",I505="Tilkørselsrampe"),Inddata!V520=""),"Nej",IF(OR(I505="Motorvejsstrækning",I505="Frakørselsflettestrækning",I505="Tilkørselsflettestrækning",I505="Frakørselsrampe",I505="Tilkørselsrampe"),Inddata!V520,"Irrelevant"))</f>
        <v>Irrelevant</v>
      </c>
      <c r="V505" s="4" t="str">
        <f>IF(W505="Lige",IF(AND(OR(I505="Frakørselsrampe",I505="Tilkørselsrampe"),Inddata!W520=""),"Lige ruderrampe",IF(OR(I505="Frakørselsrampe",I505="Tilkørselsrampe"),Inddata!W520,"Irrelevant")),"Irrelevant")</f>
        <v>Irrelevant</v>
      </c>
      <c r="W505" s="4" t="str">
        <f>IF(AND(OR(I505="Frakørselsrampe",I505="Tilkørselsrampe"),Inddata!X520=""),"Lige",IF(AND(OR(I505="Frakørselsrampe",I505="Tilkørselsrampe"),Inddata!X520&gt;10),Inddata!X520,"Irrelevant"))</f>
        <v>Irrelevant</v>
      </c>
      <c r="X505" s="4" t="str">
        <f>IF(AND(OR(I505="Frakørselsrampe",I505="Tilkørselsrampe"),OR(Inddata!Y520="",Inddata!Y520&gt;(G505*1000))),G505*1000,IF(AND(OR(I505="Frakørselsrampe",I505="Tilkørselsrampe"),Inddata!Y520&gt;0),Inddata!Y520,"Irrelevant"))</f>
        <v>Irrelevant</v>
      </c>
      <c r="Y505" s="4" t="str">
        <f>IF(AND(I505="Frakørselsrampe",Inddata!Z520=""),95,IF(AND(I505="Tilkørselsrampe",Inddata!Z520=""),45,IF(AND(OR(I505="Frakørselsrampe",I505="Tilkørselsrampe"),Inddata!Z520&gt;4,Inddata!Z520&lt;200),Inddata!Z520,"Irrelevant")))</f>
        <v>Irrelevant</v>
      </c>
      <c r="Z505" s="4" t="str">
        <f>IF(AND(OR(I505="Frakørselsrampe",I505="Tilkørselsrampe"),Inddata!AA520=""),"Lige",IF(AND(OR(I505="Frakørselsrampe",I505="Tilkørselsrampe"),Inddata!AA520&gt;10),Inddata!AA520,"Irrelevant"))</f>
        <v>Irrelevant</v>
      </c>
      <c r="AA505" s="4" t="str">
        <f>IF(X505="Irrelevant","Irrelevant",IF(AND(OR(I505="Frakørselsrampe",I505="Tilkørselsrampe"),OR(Inddata!AB520="",Inddata!AB520&gt;(G505*1000-X505))),G505*1000-X505,IF(AND(OR(I505="Frakørselsrampe",I505="Tilkørselsrampe"),Inddata!AB520&gt;0),Inddata!AB520,"Irrelevant")))</f>
        <v>Irrelevant</v>
      </c>
      <c r="AB505" s="4" t="str">
        <f>IF(AND(I505="Frakørselsrampe",Inddata!AC520=""),60,IF(AND(I505="Tilkørselsrampe",Inddata!AC520=""),80,IF(AND(OR(I505="Frakørselsrampe",I505="Tilkørselsrampe"),Inddata!AC520&gt;4,Inddata!AC520&lt;200),Inddata!AC520,"Irrelevant")))</f>
        <v>Irrelevant</v>
      </c>
      <c r="AC505" s="4" t="str">
        <f>IF(AND(OR(I505="Motorvejsstrækning",I505="Frakørselsflettestrækning",I505="Tilkørselsflettestrækning"),Inddata!AD520=""),"Nej",IF(OR(I505="Motorvejsstrækning",I505="Frakørselsflettestrækning",I505="Tilkørselsflettestrækning"),Inddata!AD520,"Irrelevant"))</f>
        <v>Irrelevant</v>
      </c>
      <c r="AD505" s="4" t="str">
        <f>IF(AND(OR(I505="Motorvejsstrækning",I505="Frakørselsflettestrækning",I505="Tilkørselsflettestrækning"),Inddata!AE520=""),"130 km/t",IF(OR(I505="Motorvejsstrækning",I505="Frakørselsflettestrækning",I505="Tilkørselsflettestrækning"),Inddata!AE520,"Irrelevant"))</f>
        <v>Irrelevant</v>
      </c>
      <c r="AE505" s="4" t="str">
        <f>IF(AND(I505="Tilkørselsflettestrækning",Inddata!AF520=""),"Nej",IF(I505="Tilkørselsflettestrækning",Inddata!AF520,"Irrelevant"))</f>
        <v>Irrelevant</v>
      </c>
      <c r="AF505" s="4" t="str">
        <f>IF(AND(AE505="Ja",Inddata!AG520&gt;0,Inddata!AG520&lt;1.00000001),Inddata!AG520,IF(OR(AE505="Nej",AE505="Ja"),0,"Irrelevant"))</f>
        <v>Irrelevant</v>
      </c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505"/>
  <sheetViews>
    <sheetView workbookViewId="0">
      <pane xSplit="9" ySplit="5" topLeftCell="J6" activePane="bottomRight" state="frozenSplit"/>
      <selection pane="topRight" activeCell="J1" sqref="J1"/>
      <selection pane="bottomLeft" activeCell="A2" sqref="A2"/>
      <selection pane="bottomRight" activeCell="A6" sqref="A6"/>
    </sheetView>
  </sheetViews>
  <sheetFormatPr defaultColWidth="0" defaultRowHeight="15" zeroHeight="1" x14ac:dyDescent="0.25"/>
  <cols>
    <col min="1" max="2" width="9.140625" style="4" customWidth="1"/>
    <col min="3" max="3" width="7.140625" style="4" customWidth="1"/>
    <col min="4" max="4" width="9.7109375" style="4" customWidth="1"/>
    <col min="5" max="5" width="9.140625" style="4" customWidth="1"/>
    <col min="6" max="6" width="6.85546875" style="4" customWidth="1"/>
    <col min="7" max="7" width="8" style="4" bestFit="1" customWidth="1"/>
    <col min="8" max="8" width="13.140625" style="4" bestFit="1" customWidth="1"/>
    <col min="9" max="9" width="25.7109375" style="4" customWidth="1"/>
    <col min="10" max="10" width="23.85546875" style="4" bestFit="1" customWidth="1"/>
    <col min="11" max="11" width="18.140625" style="4" bestFit="1" customWidth="1"/>
    <col min="12" max="12" width="14.28515625" style="4" customWidth="1"/>
    <col min="13" max="13" width="15" style="4" customWidth="1"/>
    <col min="14" max="14" width="14.42578125" style="4" customWidth="1"/>
    <col min="15" max="15" width="13.42578125" style="4" bestFit="1" customWidth="1"/>
    <col min="16" max="16" width="23.85546875" style="4" bestFit="1" customWidth="1"/>
    <col min="17" max="17" width="20.85546875" style="4" bestFit="1" customWidth="1"/>
    <col min="18" max="19" width="13.7109375" style="4" customWidth="1"/>
    <col min="20" max="20" width="13.5703125" style="4" bestFit="1" customWidth="1"/>
    <col min="21" max="21" width="7.85546875" style="4" bestFit="1" customWidth="1"/>
    <col min="22" max="22" width="6.5703125" style="4" bestFit="1" customWidth="1"/>
    <col min="23" max="23" width="13.5703125" style="4" bestFit="1" customWidth="1"/>
    <col min="24" max="24" width="9.28515625" style="4" bestFit="1" customWidth="1"/>
    <col min="25" max="25" width="21" style="4" bestFit="1" customWidth="1"/>
    <col min="26" max="26" width="7.85546875" style="4" customWidth="1"/>
    <col min="27" max="27" width="13.42578125" style="4" bestFit="1" customWidth="1"/>
    <col min="28" max="28" width="8" style="4" customWidth="1"/>
    <col min="29" max="29" width="13.42578125" style="4" bestFit="1" customWidth="1"/>
    <col min="30" max="30" width="8.140625" style="4" customWidth="1"/>
    <col min="31" max="31" width="13.42578125" style="4" bestFit="1" customWidth="1"/>
    <col min="32" max="32" width="8" style="4" customWidth="1"/>
    <col min="33" max="33" width="13.42578125" style="4" bestFit="1" customWidth="1"/>
    <col min="34" max="34" width="22.140625" style="4" bestFit="1" customWidth="1"/>
    <col min="35" max="35" width="9.28515625" style="4" bestFit="1" customWidth="1"/>
    <col min="36" max="36" width="15" style="4" bestFit="1" customWidth="1"/>
    <col min="37" max="37" width="18.140625" style="4" customWidth="1"/>
    <col min="38" max="38" width="19.140625" style="4" bestFit="1" customWidth="1"/>
    <col min="39" max="39" width="11.42578125" style="4" bestFit="1" customWidth="1"/>
    <col min="40" max="40" width="9.140625" style="4" customWidth="1"/>
    <col min="41" max="41" width="15.42578125" style="4" bestFit="1" customWidth="1"/>
    <col min="42" max="42" width="11.85546875" style="4" bestFit="1" customWidth="1"/>
    <col min="43" max="43" width="19.42578125" style="4" bestFit="1" customWidth="1"/>
    <col min="44" max="16384" width="9.140625" style="4" hidden="1"/>
  </cols>
  <sheetData>
    <row r="1" spans="1:43" x14ac:dyDescent="0.25">
      <c r="A1" s="1" t="s">
        <v>0</v>
      </c>
      <c r="B1" s="2" t="s">
        <v>8</v>
      </c>
      <c r="C1" s="1" t="s">
        <v>4</v>
      </c>
      <c r="D1" s="1"/>
      <c r="E1" s="2" t="s">
        <v>3</v>
      </c>
      <c r="F1" s="2"/>
      <c r="G1" s="1" t="s">
        <v>5</v>
      </c>
      <c r="H1" s="2" t="s">
        <v>6</v>
      </c>
      <c r="I1" s="1" t="s">
        <v>9</v>
      </c>
      <c r="J1" s="3" t="s">
        <v>10</v>
      </c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1" t="s">
        <v>72</v>
      </c>
      <c r="AL1" s="1"/>
      <c r="AM1" s="1"/>
      <c r="AN1" s="1"/>
      <c r="AO1" s="1"/>
      <c r="AP1" s="1"/>
      <c r="AQ1" s="1"/>
    </row>
    <row r="2" spans="1:43" x14ac:dyDescent="0.25">
      <c r="A2" s="1"/>
      <c r="B2" s="2"/>
      <c r="C2" s="1"/>
      <c r="D2" s="1"/>
      <c r="E2" s="2"/>
      <c r="F2" s="2"/>
      <c r="G2" s="1"/>
      <c r="H2" s="2"/>
      <c r="I2" s="1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1"/>
      <c r="AL2" s="1"/>
      <c r="AM2" s="1"/>
      <c r="AN2" s="1"/>
      <c r="AO2" s="1"/>
      <c r="AP2" s="1"/>
      <c r="AQ2" s="1"/>
    </row>
    <row r="3" spans="1:43" x14ac:dyDescent="0.25">
      <c r="A3" s="1"/>
      <c r="B3" s="2"/>
      <c r="C3" s="1"/>
      <c r="D3" s="1"/>
      <c r="E3" s="2"/>
      <c r="F3" s="2"/>
      <c r="G3" s="1"/>
      <c r="H3" s="2"/>
      <c r="I3" s="1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 t="s">
        <v>79</v>
      </c>
      <c r="AA3" s="3"/>
      <c r="AB3" s="3"/>
      <c r="AC3" s="3"/>
      <c r="AD3" s="3"/>
      <c r="AE3" s="3"/>
      <c r="AF3" s="3"/>
      <c r="AG3" s="3"/>
      <c r="AH3" s="3"/>
      <c r="AI3" s="3"/>
      <c r="AJ3" s="3"/>
      <c r="AK3" s="1" t="s">
        <v>93</v>
      </c>
      <c r="AL3" s="1"/>
      <c r="AM3" s="1"/>
      <c r="AN3" s="1"/>
      <c r="AO3" s="1"/>
      <c r="AP3" s="1"/>
      <c r="AQ3" s="1"/>
    </row>
    <row r="4" spans="1:43" x14ac:dyDescent="0.25">
      <c r="A4" s="1"/>
      <c r="B4" s="2"/>
      <c r="C4" s="1"/>
      <c r="D4" s="1"/>
      <c r="E4" s="2"/>
      <c r="F4" s="2"/>
      <c r="G4" s="1"/>
      <c r="H4" s="2"/>
      <c r="I4" s="1"/>
      <c r="J4" s="5" t="s">
        <v>59</v>
      </c>
      <c r="K4" s="3" t="s">
        <v>15</v>
      </c>
      <c r="L4" s="5" t="s">
        <v>11</v>
      </c>
      <c r="M4" s="5"/>
      <c r="N4" s="3" t="s">
        <v>16</v>
      </c>
      <c r="O4" s="3"/>
      <c r="P4" s="5" t="s">
        <v>17</v>
      </c>
      <c r="Q4" s="3" t="s">
        <v>18</v>
      </c>
      <c r="R4" s="5" t="s">
        <v>77</v>
      </c>
      <c r="S4" s="5"/>
      <c r="T4" s="3" t="s">
        <v>19</v>
      </c>
      <c r="U4" s="3"/>
      <c r="V4" s="3"/>
      <c r="W4" s="3"/>
      <c r="X4" s="3"/>
      <c r="Y4" s="5" t="s">
        <v>20</v>
      </c>
      <c r="Z4" s="3" t="s">
        <v>80</v>
      </c>
      <c r="AA4" s="3"/>
      <c r="AB4" s="3" t="s">
        <v>81</v>
      </c>
      <c r="AC4" s="3"/>
      <c r="AD4" s="5" t="s">
        <v>23</v>
      </c>
      <c r="AE4" s="5"/>
      <c r="AF4" s="3" t="s">
        <v>24</v>
      </c>
      <c r="AG4" s="3"/>
      <c r="AH4" s="3"/>
      <c r="AI4" s="3"/>
      <c r="AJ4" s="5" t="s">
        <v>25</v>
      </c>
      <c r="AK4" s="1"/>
      <c r="AL4" s="2"/>
      <c r="AM4" s="1"/>
      <c r="AN4" s="2"/>
      <c r="AO4" s="1"/>
      <c r="AP4" s="2"/>
      <c r="AQ4" s="1" t="s">
        <v>73</v>
      </c>
    </row>
    <row r="5" spans="1:43" x14ac:dyDescent="0.25">
      <c r="A5" s="1"/>
      <c r="B5" s="2"/>
      <c r="C5" s="1" t="s">
        <v>1</v>
      </c>
      <c r="D5" s="1" t="s">
        <v>2</v>
      </c>
      <c r="E5" s="2" t="s">
        <v>1</v>
      </c>
      <c r="F5" s="2" t="s">
        <v>2</v>
      </c>
      <c r="G5" s="1" t="s">
        <v>7</v>
      </c>
      <c r="H5" s="2"/>
      <c r="I5" s="1"/>
      <c r="J5" s="5"/>
      <c r="K5" s="3"/>
      <c r="L5" s="5" t="s">
        <v>62</v>
      </c>
      <c r="M5" s="5" t="s">
        <v>63</v>
      </c>
      <c r="N5" s="3" t="s">
        <v>62</v>
      </c>
      <c r="O5" s="3" t="s">
        <v>63</v>
      </c>
      <c r="P5" s="5"/>
      <c r="Q5" s="3" t="s">
        <v>63</v>
      </c>
      <c r="R5" s="5" t="s">
        <v>80</v>
      </c>
      <c r="S5" s="5" t="s">
        <v>81</v>
      </c>
      <c r="T5" s="3" t="s">
        <v>64</v>
      </c>
      <c r="U5" s="3" t="s">
        <v>65</v>
      </c>
      <c r="V5" s="3" t="s">
        <v>67</v>
      </c>
      <c r="W5" s="3" t="s">
        <v>66</v>
      </c>
      <c r="X5" s="3" t="s">
        <v>68</v>
      </c>
      <c r="Y5" s="5"/>
      <c r="Z5" s="3" t="s">
        <v>69</v>
      </c>
      <c r="AA5" s="3" t="s">
        <v>63</v>
      </c>
      <c r="AB5" s="3" t="s">
        <v>69</v>
      </c>
      <c r="AC5" s="3" t="s">
        <v>63</v>
      </c>
      <c r="AD5" s="5" t="s">
        <v>69</v>
      </c>
      <c r="AE5" s="5" t="s">
        <v>63</v>
      </c>
      <c r="AF5" s="3" t="s">
        <v>69</v>
      </c>
      <c r="AG5" s="3" t="s">
        <v>63</v>
      </c>
      <c r="AH5" s="3" t="s">
        <v>70</v>
      </c>
      <c r="AI5" s="3" t="s">
        <v>68</v>
      </c>
      <c r="AJ5" s="5"/>
      <c r="AK5" s="1" t="s">
        <v>26</v>
      </c>
      <c r="AL5" s="2" t="s">
        <v>27</v>
      </c>
      <c r="AM5" s="1" t="s">
        <v>28</v>
      </c>
      <c r="AN5" s="2" t="s">
        <v>29</v>
      </c>
      <c r="AO5" s="1" t="s">
        <v>30</v>
      </c>
      <c r="AP5" s="2" t="s">
        <v>31</v>
      </c>
      <c r="AQ5" s="1" t="s">
        <v>74</v>
      </c>
    </row>
    <row r="6" spans="1:43" x14ac:dyDescent="0.25">
      <c r="A6" s="4" t="str">
        <f>IF(Inddata!A21="","",Inddata!A21)</f>
        <v/>
      </c>
      <c r="B6" s="4" t="str">
        <f>IF(Inddata!B21="","",Inddata!B21)</f>
        <v/>
      </c>
      <c r="C6" s="4" t="str">
        <f>IF(Inddata!C21="","",Inddata!C21)</f>
        <v/>
      </c>
      <c r="D6" s="4" t="str">
        <f>IF(Inddata!D21="","",Inddata!D21)</f>
        <v/>
      </c>
      <c r="E6" s="4" t="str">
        <f>IF(Inddata!E21="","",Inddata!E21)</f>
        <v/>
      </c>
      <c r="F6" s="4" t="str">
        <f>IF(Inddata!F21="","",Inddata!F21)</f>
        <v/>
      </c>
      <c r="G6" s="4">
        <f>IF(Inddata!G21="","",Inddata!G21)</f>
        <v>0</v>
      </c>
      <c r="H6" s="4" t="str">
        <f>IF(Inddata!H21&gt;0.5,Inddata!H21,"")</f>
        <v/>
      </c>
      <c r="I6" s="4" t="str">
        <f>IF(Inddata!I21="","",Inddata!I21)</f>
        <v/>
      </c>
      <c r="J6" s="14">
        <f>IF('Anvendte oplysninger'!J6="Irrelevant",1,IF('Anvendte oplysninger'!J6&gt;3,1.2,1))</f>
        <v>1</v>
      </c>
      <c r="K6" s="14">
        <f>IF('Anvendte oplysninger'!K6="Irrelevant",1,IF(AND(OR(I6="Motorvejsstrækning",I6="Frakørselsflettestrækning",I6="Tilkørselsflettestrækning"),'Anvendte oplysninger'!K6&lt;3.5),1+(3.5-'Anvendte oplysninger'!K6)*0.12,IF(AND(OR(I6="Frakørselsrampe",I6="Tilkørselsrampe"),'Anvendte oplysninger'!K6&lt;3.5),1+(3.5-'Anvendte oplysninger'!K6)*0.16,1)))</f>
        <v>1</v>
      </c>
      <c r="L6" s="14">
        <f>IF('Anvendte oplysninger'!L6="Irrelevant",1,IF(AND('Anvendte oplysninger'!L6="Ja",'Anvendte oplysninger'!J6=2),0.6*'Anvendte oplysninger'!M6+(1-'Anvendte oplysninger'!M6),IF(AND('Anvendte oplysninger'!L6="Ja",'Anvendte oplysninger'!J6=3),0.7*'Anvendte oplysninger'!M6+(1-'Anvendte oplysninger'!M6),IF(AND('Anvendte oplysninger'!L6="Ja",'Anvendte oplysninger'!J6=4),0.76*'Anvendte oplysninger'!M6+(1-'Anvendte oplysninger'!M6),IF(AND('Anvendte oplysninger'!L6="Ja",'Anvendte oplysninger'!J6&gt;4.99999999),0.8*'Anvendte oplysninger'!M6+(1-'Anvendte oplysninger'!M6),1)))))</f>
        <v>1</v>
      </c>
      <c r="M6" s="14">
        <f>IF('Anvendte oplysninger'!L6="Irrelevant",1,IF(AND('Anvendte oplysninger'!L6="Ja",'Anvendte oplysninger'!J6=2),0.8*'Anvendte oplysninger'!M6+(1-'Anvendte oplysninger'!M6),IF(AND('Anvendte oplysninger'!L6="Ja",'Anvendte oplysninger'!J6=3),0.85*'Anvendte oplysninger'!M6+(1-'Anvendte oplysninger'!M6),IF(AND('Anvendte oplysninger'!L6="Ja",'Anvendte oplysninger'!J6=4),0.88*'Anvendte oplysninger'!M6+(1-'Anvendte oplysninger'!M6),IF(AND('Anvendte oplysninger'!L6="Ja",'Anvendte oplysninger'!J6&gt;4.99999999),0.9*'Anvendte oplysninger'!M6+(1-'Anvendte oplysninger'!M6),1)))))</f>
        <v>1</v>
      </c>
      <c r="N6" s="14">
        <f>IF('Anvendte oplysninger'!N6="Irrelevant",1,IF(AND(OR(I6="Motorvejsstrækning",I6="Frakørselsflettestrækning",I6="Tilkørselsflettestrækning"),'Anvendte oplysninger'!N6&lt;3),1+(3-'Anvendte oplysninger'!N6)*0.09333333,1))</f>
        <v>1</v>
      </c>
      <c r="O6" s="14">
        <f>IF('Anvendte oplysninger'!N6="Irrelevant",1,IF(AND(OR(I6="Motorvejsstrækning",I6="Frakørselsflettestrækning",I6="Tilkørselsflettestrækning"),'Anvendte oplysninger'!N6&lt;3),1+(3-'Anvendte oplysninger'!N6)*0.19666667,1))</f>
        <v>1</v>
      </c>
      <c r="P6" s="14">
        <f>IF('Anvendte oplysninger'!O6="Irrelevant",1,IF(AND(OR(I6="Motorvejsstrækning",I6="Frakørselsflettestrækning",I6="Tilkørselsflettestrækning"),'Anvendte oplysninger'!O6&lt;3.00000001),1+(0.5-'Anvendte oplysninger'!O6)*0.04,IF(AND(OR(I6="Frakørselsrampe",I6="Tilkørselsrampe"),'Anvendte oplysninger'!O6&lt;3.00000001),1+(0.5-'Anvendte oplysninger'!O6)*0.08,IF(OR(I6="Motorvejsstrækning",I6="Frakørselsflettestrækning",I6="Tilkørselsflettestrækning"),0.9,0.8))))</f>
        <v>1</v>
      </c>
      <c r="Q6" s="14">
        <f>IF('Anvendte oplysninger'!P6="Irrelevant",1,IF(AND(OR(I6="Motorvejsstrækning",I6="Frakørselsflettestrækning",I6="Tilkørselsflettestrækning"),'Anvendte oplysninger'!P6&lt;11.00000001),1+(5-'Anvendte oplysninger'!P6)*0.01,0.94))</f>
        <v>1</v>
      </c>
      <c r="R6" s="14">
        <f>IF(OR('Anvendte oplysninger'!Q6="Irrelevant",'Anvendte oplysninger'!R6="Irrelevant",'Anvendte oplysninger'!Q6="Lige"),1,IF(AND(OR(I6="Motorvejsstrækning",I6="Frakørselsflettestrækning",I6="Tilkørselsflettestrækning"),'Anvendte oplysninger'!Q6&lt;4000),(EXP(0.1096*1746.5/'Anvendte oplysninger'!Q6)/EXP(0.1096*1746.5/4000))*('Anvendte oplysninger'!R6/1000)/G6+(G6-'Anvendte oplysninger'!R6/1000)/G6,1))</f>
        <v>1</v>
      </c>
      <c r="S6" s="14">
        <f>IF(OR('Anvendte oplysninger'!S6="Irrelevant",'Anvendte oplysninger'!T6="Irrelevant",'Anvendte oplysninger'!S6="Lige"),1,IF(AND(OR(I6="Motorvejsstrækning",I6="Frakørselsflettestrækning",I6="Tilkørselsflettestrækning"),'Anvendte oplysninger'!S6&lt;4000),(EXP(0.1096*1746.5/'Anvendte oplysninger'!S6)/EXP(0.1096*1746.5/4000))*('Anvendte oplysninger'!T6/1000)/G6+(G6-'Anvendte oplysninger'!T6/1000)/G6,1))</f>
        <v>1</v>
      </c>
      <c r="T6" s="14">
        <f>IF('Anvendte oplysninger'!U6="Irrelevant",1,IF(AND(OR(I6="Motorvejsstrækning",I6="Frakørselsflettestrækning",I6="Tilkørselsflettestrækning",I6="Frakørselsrampe",I6="Tilkørselsrampe"),'Anvendte oplysninger'!U6="Ja"),0.95,1))</f>
        <v>1</v>
      </c>
      <c r="U6" s="14">
        <f>IF('Anvendte oplysninger'!U6="Irrelevant",1,IF(AND(OR(I6="Motorvejsstrækning",I6="Frakørselsflettestrækning",I6="Tilkørselsflettestrækning",I6="Frakørselsrampe",I6="Tilkørselsrampe"),'Anvendte oplysninger'!U6="Ja"),0.96,1))</f>
        <v>1</v>
      </c>
      <c r="V6" s="14">
        <f>IF('Anvendte oplysninger'!U6="Irrelevant",1,IF(AND(OR(I6="Motorvejsstrækning",I6="Frakørselsflettestrækning",I6="Tilkørselsflettestrækning",I6="Frakørselsrampe",I6="Tilkørselsrampe"),'Anvendte oplysninger'!U6="Ja"),0.79,1))</f>
        <v>1</v>
      </c>
      <c r="W6" s="14">
        <f>IF('Anvendte oplysninger'!U6="Irrelevant",1,IF(AND(OR(I6="Motorvejsstrækning",I6="Frakørselsflettestrækning",I6="Tilkørselsflettestrækning",I6="Frakørselsrampe",I6="Tilkørselsrampe"),'Anvendte oplysninger'!U6="Ja"),0.94,1))</f>
        <v>1</v>
      </c>
      <c r="X6" s="14">
        <f>IF('Anvendte oplysninger'!U6="Irrelevant",1,IF(AND(OR(I6="Motorvejsstrækning",I6="Frakørselsflettestrækning",I6="Tilkørselsflettestrækning",I6="Frakørselsrampe",I6="Tilkørselsrampe"),'Anvendte oplysninger'!U6="Ja"),0.97,1))</f>
        <v>1</v>
      </c>
      <c r="Y6" s="14">
        <f>IF(AND(I6="Frakørselsrampe",'Anvendte oplysninger'!V6="S-formet ruderrampe"),1.32,IF(AND(I6="Frakørselsrampe",'Anvendte oplysninger'!V6="S-formet trompetrampe"),2.05,IF(AND(I6="Frakørselsrampe",'Anvendte oplysninger'!V6="U-formet trompetrampe"),4.11,IF(AND(I6="Frakørselsrampe",'Anvendte oplysninger'!V6="SV-formet flyoverrampe"),5.15,IF(AND(I6="Frakørselsrampe",'Anvendte oplysninger'!V6="Vinkelformet rampe"),1.07,IF(AND(I6="Tilkørselsrampe",'Anvendte oplysninger'!V6="S-formet ruderrampe"),0.93,IF(AND(I6="Tilkørselsrampe",'Anvendte oplysninger'!V6="S-formet trompetrampe"),2.48,IF(AND(I6="Tilkørselsrampe",'Anvendte oplysninger'!V6="U-formet trompetrampe"),4.15,IF(AND(I6="Tilkørselsrampe",'Anvendte oplysninger'!V6="SV-formet flyoverrampe"),5.26,IF(AND(I6="Tilkørselsrampe",'Anvendte oplysninger'!V6="Vinkelformet rampe"),1.42,1))))))))))</f>
        <v>1</v>
      </c>
      <c r="Z6" s="14">
        <f>IF(OR('Anvendte oplysninger'!W6="Lige",'Anvendte oplysninger'!W6="Irrelevant",'Anvendte oplysninger'!X6="Irrelevant",'Anvendte oplysninger'!Y6="Irrelevant"),1,1+1.545*1000/32.2*((('Anvendte oplysninger'!Y6*3268/3600)/('Anvendte oplysninger'!W6/0.306))^2)*('Anvendte oplysninger'!X6/1000)/G6)</f>
        <v>1</v>
      </c>
      <c r="AA6" s="14">
        <f>IF(OR('Anvendte oplysninger'!W6="Lige",'Anvendte oplysninger'!W6="Irrelevant",'Anvendte oplysninger'!X6="Irrelevant",'Anvendte oplysninger'!Y6="Irrelevant"),1,1+1.961*1000/32.2*((('Anvendte oplysninger'!Y6*3268/3600)/('Anvendte oplysninger'!W6/0.306))^2)*('Anvendte oplysninger'!X6/1000)/G6)</f>
        <v>1</v>
      </c>
      <c r="AB6" s="14">
        <f>IF(OR('Anvendte oplysninger'!Z6="Lige",'Anvendte oplysninger'!Z6="Irrelevant",'Anvendte oplysninger'!AA6="Irrelevant",'Anvendte oplysninger'!AB6="Irrelevant"),1,1+1.545*1000/32.2*((('Anvendte oplysninger'!AB6*3268/3600)/('Anvendte oplysninger'!Z6/0.306))^2)*('Anvendte oplysninger'!AA6/1000)/G6)</f>
        <v>1</v>
      </c>
      <c r="AC6" s="14">
        <f>IF(OR('Anvendte oplysninger'!Z6="Lige",'Anvendte oplysninger'!Z6="Irrelevant",'Anvendte oplysninger'!AA6="Irrelevant",'Anvendte oplysninger'!AB6="Irrelevant"),1,1+1.961*1000/32.2*((('Anvendte oplysninger'!AB6*3268/3600)/('Anvendte oplysninger'!Z6/0.306))^2)*('Anvendte oplysninger'!AA6/1000)/G6)</f>
        <v>1</v>
      </c>
      <c r="AD6" s="14">
        <f>IF(OR('Anvendte oplysninger'!AC6="Irrelevant",'Anvendte oplysninger'!AC6="Nej"),1,IF(AND('Anvendte oplysninger'!AC6="Ja",OR('Anvendte oplysninger'!Q6&lt;301,'Anvendte oplysninger'!S6&lt;301)),1-(0.5*('Anvendte oplysninger'!R6+'Anvendte oplysninger'!T6)/('Anvendte oplysninger'!G6*1000)),IF(AND('Anvendte oplysninger'!AC6="Ja",OR('Anvendte oplysninger'!Q6&lt;601,'Anvendte oplysninger'!S6&lt;601)),1-(0.25*('Anvendte oplysninger'!R6+'Anvendte oplysninger'!T6)/('Anvendte oplysninger'!G6*1000)),1)))</f>
        <v>1</v>
      </c>
      <c r="AE6" s="14">
        <f>IF(OR('Anvendte oplysninger'!AC6="Irrelevant",'Anvendte oplysninger'!AC6="Nej"),1,IF(AND('Anvendte oplysninger'!AC6="Ja",OR('Anvendte oplysninger'!Q6&lt;301,'Anvendte oplysninger'!S6&lt;301)),1-(0.4*('Anvendte oplysninger'!R6+'Anvendte oplysninger'!T6)/('Anvendte oplysninger'!G6*1000)),IF(AND('Anvendte oplysninger'!AC6="Ja",OR('Anvendte oplysninger'!Q6&lt;601,'Anvendte oplysninger'!S6&lt;601)),1-(0.2*('Anvendte oplysninger'!R6+'Anvendte oplysninger'!T6)/('Anvendte oplysninger'!G6*1000)),1)))</f>
        <v>1</v>
      </c>
      <c r="AF6" s="14">
        <f>IF('Anvendte oplysninger'!AD6="110 km/t",0.79,1)</f>
        <v>1</v>
      </c>
      <c r="AG6" s="14">
        <f>IF('Anvendte oplysninger'!AD6="110 km/t",0.94,1)</f>
        <v>1</v>
      </c>
      <c r="AH6" s="14">
        <f>IF('Anvendte oplysninger'!AD6="110 km/t",0.66,1)</f>
        <v>1</v>
      </c>
      <c r="AI6" s="14">
        <f>IF('Anvendte oplysninger'!AD6="110 km/t",0.82,1)</f>
        <v>1</v>
      </c>
      <c r="AJ6" s="14">
        <f>IF(AND('Anvendte oplysninger'!AE6="Ja",I6="Tilkørselsflettestrækning"),0.65*'Anvendte oplysninger'!AF6+1-'Anvendte oplysninger'!AF6,1)</f>
        <v>1</v>
      </c>
      <c r="AK6" s="15" t="str">
        <f>IF(AQ6="","",IF(I6="Motorvejsstrækning",G6*EXP(-10.3773)*POWER(H6,0.8504),IF(I6="Frakørselsflettestrækning",G6*EXP(-8.3168)*POWER(H6,0.7365)*46/135,IF(I6="Frakørselsrampe",G6*EXP(-5.6295)*POWER(H6,0.3195)*EXP(-0.953*LN(G6))*24/149,IF(I6="Tilkørselsflettestrækning",G6*EXP(-10.3028)*POWER(H6,0.8287),IF(I6="Tilkørselsrampe",G6*EXP(-8.7287)*POWER(H6,0.7477)*4/53,IF(OR(I6="Motorvejsforgrening",I6="Motorvejssammenløb",I6="Motorvejsvekselstrækning"),G6*EXP(-9.5876)*POWER(H6,0.8086),IF(I6="Sideanlæg",G6*EXP(-6.3691)*POWER(H6,0.8189)*10/70,IF(I6="Dobbeltrettet rampe",G6*EXP(-6.0693)*POWER(H6,0.6877)*0.4732*37/148,IF(I6="Forbindelsesrampe",G6*EXP(-6.0693)*POWER(H6,0.6877)*37/148,IF(I6="Parallelspor",G6*EXP(-6.0693)*POWER(H6,0.6877)*0.1658*37/148,IF(I6="Rampeforgrening",G6*EXP(-6.0693)*POWER(H6,0.6877)*0.1791*37/148,IF(I6="Rampesammenløb",G6*EXP(-6.0693)*POWER(H6,0.6877)*0.7831*37/148,IF(I6="Rampevekselstrækning",G6*EXP(-6.0693)*POWER(H6,0.6877)*0.4399*37/148,""))))))))))))))</f>
        <v/>
      </c>
      <c r="AL6" s="15" t="str">
        <f>IF(AQ6="","",IF(I6="Motorvejsstrækning",G6*EXP(-8.7224)*POWER(H6,0.6383)+G6*EXP(-16.504)*POWER(H6,1.4461),IF(I6="Frakørselsflettestrækning",G6*EXP(-8.3168)*POWER(H6,0.7365)*89/135,IF(I6="Frakørselsrampe",G6*EXP(-5.6295)*POWER(H6,0.3195)*EXP(-0.953*LN(G6))*36/149,IF(I6="Tilkørselsflettestrækning",G6*EXP(-12.5258)*POWER(H6,1.117),IF(I6="Tilkørselsrampe",G6*EXP(-8.7287)*POWER(H6,0.7477)*16/53,IF(OR(I6="Motorvejsforgrening",I6="Motorvejssammenløb",I6="Motorvejsvekselstrækning"),G6*EXP(-10.6754)*POWER(H6,1.0078),IF(I6="Sideanlæg",G6*EXP(-6.3691)*POWER(H6,0.8189)*36/70,IF(I6="Dobbeltrettet rampe",G6*EXP(-6.0693)*POWER(H6,0.6877)*0.4732*38/148,IF(I6="Forbindelsesrampe",G6*EXP(-6.0693)*POWER(H6,0.6877)*38/148,IF(I6="Parallelspor",G6*EXP(-6.0693)*POWER(H6,0.6877)*0.1658*38/148,IF(I6="Rampeforgrening",G6*EXP(-6.0693)*POWER(H6,0.6877)*0.1791*38/148,IF(I6="Rampesammenløb",G6*EXP(-6.0693)*POWER(H6,0.6877)*0.7831*38/148,IF(I6="Rampevekselstrækning",G6*EXP(-6.0693)*POWER(H6,0.6877)*0.4399*38/148,""))))))))))))))</f>
        <v/>
      </c>
      <c r="AM6" s="15" t="str">
        <f>IF(AQ6="","",IF(I6="Motorvejsstrækning",G6*EXP(-7.7012)*POWER(H6,0.6384)+G6*EXP(-21.8008)*POWER(H6,2.0535),IF(I6="Frakørselsflettestrækning",G6*EXP(-13.3173)*POWER(H6,1.2856),IF(I6="Frakørselsrampe",G6*EXP(-5.6295)*POWER(H6,0.3195)*EXP(-0.953*LN(G6))*89/149,IF(I6="Tilkørselsflettestrækning",G6*EXP(-12.3736)*POWER(H6,1.18),IF(I6="Tilkørselsrampe",G6*EXP(-8.7287)*POWER(H6,0.7477)*33/53,IF(OR(I6="Motorvejsforgrening",I6="Motorvejssammenløb",I6="Motorvejsvekselstrækning"),G6*EXP(-19.9223)*POWER(H6,1.9267),IF(I6="Sideanlæg",G6*EXP(-6.3691)*POWER(H6,0.8189)*24/70,IF(I6="Dobbeltrettet rampe",G6*EXP(-6.0693)*POWER(H6,0.6877)*0.4732*73/148,IF(I6="Forbindelsesrampe",G6*EXP(-6.0693)*POWER(H6,0.6877)*73/148,IF(I6="Parallelspor",G6*EXP(-6.0693)*POWER(H6,0.6877)*0.1658*73/148,IF(I6="Rampeforgrening",G6*EXP(-6.0693)*POWER(H6,0.6877)*0.1791*73/148,IF(I6="Rampesammenløb",G6*EXP(-6.0693)*POWER(H6,0.6877)*0.7831*73/148,IF(I6="Rampevekselstrækning",G6*EXP(-6.0693)*POWER(H6,0.6877)*0.4399*73/148,""))))))))))))))</f>
        <v/>
      </c>
      <c r="AN6" s="15" t="str">
        <f>IF(AQ6="","",IF(I6="Motorvejsstrækning",G6*EXP(-9.1648)*POWER(H6,0.6906)*61/456,IF(I6="Frakørselsflettestrækning",G6*EXP(-8.3168)*POWER(H6,0.7365)*4/135,IF(I6="Frakørselsrampe",G6*EXP(-5.6295)*POWER(H6,0.3195)*EXP(-0.953*LN(G6))*1/149,IF(I6="Tilkørselsflettestrækning",G6*EXP(-10.3028)*POWER(H6,0.8287)*11/108,IF(I6="Tilkørselsrampe",0,IF(OR(I6="Motorvejsforgrening",I6="Motorvejssammenløb",I6="Motorvejsvekselstrækning"),G6*EXP(-9.5876)*POWER(H6,0.8086)*2/42,IF(I6="Sideanlæg",0,IF(I6="Dobbeltrettet rampe",G6*EXP(-6.0693)*POWER(H6,0.6877)*0.4732*6/148,IF(I6="Forbindelsesrampe",G6*EXP(-6.0693)*POWER(H6,0.6877)*6/148,IF(I6="Parallelspor",G6*EXP(-6.0693)*POWER(H6,0.6877)*0.1658*6/148,IF(I6="Rampeforgrening",G6*EXP(-6.0693)*POWER(H6,0.6877)*0.1791*6/148,IF(I6="Rampesammenløb",G6*EXP(-6.0693)*POWER(H6,0.6877)*0.7831*6/148,IF(I6="Rampevekselstrækning",G6*EXP(-6.0693)*POWER(H6,0.6877)*0.4399*6/148,""))))))))))))))</f>
        <v/>
      </c>
      <c r="AO6" s="15" t="str">
        <f>IF(AQ6="","",IF(I6="Motorvejsstrækning",G6*EXP(-9.1648)*POWER(H6,0.6906)*395/456,IF(I6="Frakørselsflettestrækning",G6*EXP(-8.3168)*POWER(H6,0.7365)*25/135,IF(I6="Frakørselsrampe",G6*EXP(-5.6295)*POWER(H6,0.3195)*EXP(-0.953*LN(G6))*14/149,IF(I6="Tilkørselsflettestrækning",G6*EXP(-10.3028)*POWER(H6,0.8287)*66/108,IF(I6="Tilkørselsrampe",G6*EXP(-8.7287)*POWER(H6,0.7477)*3/53,IF(OR(I6="Motorvejsforgrening",I6="Motorvejssammenløb",I6="Motorvejsvekselstrækning"),G6*EXP(-9.5876)*POWER(H6,0.8086)*31/42,IF(I6="Sideanlæg",G6*EXP(-6.3691)*POWER(H6,0.8189)*6/70,IF(I6="Dobbeltrettet rampe",G6*EXP(-6.0693)*POWER(H6,0.6877)*0.4732*23/148,IF(I6="Forbindelsesrampe",G6*EXP(-6.0693)*POWER(H6,0.6877)*23/148,IF(I6="Parallelspor",G6*EXP(-6.0693)*POWER(H6,0.6877)*0.1658*23/148,IF(I6="Rampeforgrening",G6*EXP(-6.0693)*POWER(H6,0.6877)*0.1791*23/148,IF(I6="Rampesammenløb",G6*EXP(-6.0693)*POWER(H6,0.6877)*0.7831*23/148,IF(I6="Rampevekselstrækning",G6*EXP(-6.0693)*POWER(H6,0.6877)*0.4399*23/148,""))))))))))))))</f>
        <v/>
      </c>
      <c r="AP6" s="15" t="str">
        <f>IF(AQ6="","",IF(I6="Motorvejsstrækning",G6*EXP(-10.4004)*POWER(H6,0.8384),IF(I6="Frakørselsflettestrækning",G6*EXP(-8.3168)*POWER(H6,0.7365)*42/135,IF(I6="Frakørselsrampe",G6*EXP(-5.6295)*POWER(H6,0.3195)*EXP(-0.953*LN(G6))*11/149,IF(I6="Tilkørselsflettestrækning",G6*EXP(-10.3028)*POWER(H6,0.8287)*90/108,IF(I6="Tilkørselsrampe",G6*EXP(-8.7287)*POWER(H6,0.7477)*2/53,IF(OR(I6="Motorvejsforgrening",I6="Motorvejssammenløb",I6="Motorvejsvekselstrækning"),G6*EXP(-9.5876)*POWER(H6,0.8086)*27/42,IF(I6="Sideanlæg",G6*EXP(-6.3691)*POWER(H6,0.8189)*4/70,IF(I6="Dobbeltrettet rampe",G6*EXP(-6.0693)*POWER(H6,0.6877)*0.4732*20/148,IF(I6="Forbindelsesrampe",G6*EXP(-6.0693)*POWER(H6,0.6877)*20/148,IF(I6="Parallelspor",G6*EXP(-6.0693)*POWER(H6,0.6877)*0.1658*20/148,IF(I6="Rampeforgrening",G6*EXP(-6.0693)*POWER(H6,0.6877)*0.1791*20/148,IF(I6="Rampesammenløb",G6*EXP(-6.0693)*POWER(H6,0.6877)*0.7831*20/148,IF(I6="Rampevekselstrækning",G6*EXP(-6.0693)*POWER(H6,0.6877)*0.4399*20/148,""))))))))))))))</f>
        <v/>
      </c>
      <c r="AQ6" s="4" t="str">
        <f>IF(OR(G6=0,H6&lt;0.5,H6="",I6=""),"",IF(OR(I6="Motorvejsstrækning",I6="Frakørselsflettestrækning",I6="Tilkørselsflettestrækning",I6="Motorvejsforgrening",I6="Motorvejssammenløb",I6="Motorvejsvekselstrækning",I6="Sideanlæg"),"2005-2012","1999-2012"))</f>
        <v/>
      </c>
    </row>
    <row r="7" spans="1:43" x14ac:dyDescent="0.25">
      <c r="A7" s="4" t="str">
        <f>IF(Inddata!A22="","",Inddata!A22)</f>
        <v/>
      </c>
      <c r="B7" s="4" t="str">
        <f>IF(Inddata!B22="","",Inddata!B22)</f>
        <v/>
      </c>
      <c r="C7" s="4" t="str">
        <f>IF(Inddata!C22="","",Inddata!C22)</f>
        <v/>
      </c>
      <c r="D7" s="4" t="str">
        <f>IF(Inddata!D22="","",Inddata!D22)</f>
        <v/>
      </c>
      <c r="E7" s="4" t="str">
        <f>IF(Inddata!E22="","",Inddata!E22)</f>
        <v/>
      </c>
      <c r="F7" s="4" t="str">
        <f>IF(Inddata!F22="","",Inddata!F22)</f>
        <v/>
      </c>
      <c r="G7" s="4">
        <f>IF(Inddata!G22="","",Inddata!G22)</f>
        <v>0</v>
      </c>
      <c r="H7" s="4" t="str">
        <f>IF(Inddata!H22&gt;0.5,Inddata!H22,"")</f>
        <v/>
      </c>
      <c r="I7" s="4" t="str">
        <f>IF(Inddata!I22="","",Inddata!I22)</f>
        <v/>
      </c>
      <c r="J7" s="14">
        <f>IF('Anvendte oplysninger'!J7="Irrelevant",1,IF('Anvendte oplysninger'!J7&gt;3,1.2,1))</f>
        <v>1</v>
      </c>
      <c r="K7" s="14">
        <f>IF('Anvendte oplysninger'!K7="Irrelevant",1,IF(AND(OR(I7="Motorvejsstrækning",I7="Frakørselsflettestrækning",I7="Tilkørselsflettestrækning"),'Anvendte oplysninger'!K7&lt;3.5),1+(3.5-'Anvendte oplysninger'!K7)*0.12,IF(AND(OR(I7="Frakørselsrampe",I7="Tilkørselsrampe"),'Anvendte oplysninger'!K7&lt;3.5),1+(3.5-'Anvendte oplysninger'!K7)*0.16,1)))</f>
        <v>1</v>
      </c>
      <c r="L7" s="14">
        <f>IF('Anvendte oplysninger'!L7="Irrelevant",1,IF(AND('Anvendte oplysninger'!L7="Ja",'Anvendte oplysninger'!J7=2),0.6*'Anvendte oplysninger'!M7+(1-'Anvendte oplysninger'!M7),IF(AND('Anvendte oplysninger'!L7="Ja",'Anvendte oplysninger'!J7=3),0.7*'Anvendte oplysninger'!M7+(1-'Anvendte oplysninger'!M7),IF(AND('Anvendte oplysninger'!L7="Ja",'Anvendte oplysninger'!J7=4),0.76*'Anvendte oplysninger'!M7+(1-'Anvendte oplysninger'!M7),IF(AND('Anvendte oplysninger'!L7="Ja",'Anvendte oplysninger'!J7&gt;4.99999999),0.8*'Anvendte oplysninger'!M7+(1-'Anvendte oplysninger'!M7),1)))))</f>
        <v>1</v>
      </c>
      <c r="M7" s="14">
        <f>IF('Anvendte oplysninger'!L7="Irrelevant",1,IF(AND('Anvendte oplysninger'!L7="Ja",'Anvendte oplysninger'!J7=2),0.8*'Anvendte oplysninger'!M7+(1-'Anvendte oplysninger'!M7),IF(AND('Anvendte oplysninger'!L7="Ja",'Anvendte oplysninger'!J7=3),0.85*'Anvendte oplysninger'!M7+(1-'Anvendte oplysninger'!M7),IF(AND('Anvendte oplysninger'!L7="Ja",'Anvendte oplysninger'!J7=4),0.88*'Anvendte oplysninger'!M7+(1-'Anvendte oplysninger'!M7),IF(AND('Anvendte oplysninger'!L7="Ja",'Anvendte oplysninger'!J7&gt;4.99999999),0.9*'Anvendte oplysninger'!M7+(1-'Anvendte oplysninger'!M7),1)))))</f>
        <v>1</v>
      </c>
      <c r="N7" s="14">
        <f>IF('Anvendte oplysninger'!N7="Irrelevant",1,IF(AND(OR(I7="Motorvejsstrækning",I7="Frakørselsflettestrækning",I7="Tilkørselsflettestrækning"),'Anvendte oplysninger'!N7&lt;3),1+(3-'Anvendte oplysninger'!N7)*0.09333333,1))</f>
        <v>1</v>
      </c>
      <c r="O7" s="14">
        <f>IF('Anvendte oplysninger'!N7="Irrelevant",1,IF(AND(OR(I7="Motorvejsstrækning",I7="Frakørselsflettestrækning",I7="Tilkørselsflettestrækning"),'Anvendte oplysninger'!N7&lt;3),1+(3-'Anvendte oplysninger'!N7)*0.19666667,1))</f>
        <v>1</v>
      </c>
      <c r="P7" s="14">
        <f>IF('Anvendte oplysninger'!O7="Irrelevant",1,IF(AND(OR(I7="Motorvejsstrækning",I7="Frakørselsflettestrækning",I7="Tilkørselsflettestrækning"),'Anvendte oplysninger'!O7&lt;3.00000001),1+(0.5-'Anvendte oplysninger'!O7)*0.04,IF(AND(OR(I7="Frakørselsrampe",I7="Tilkørselsrampe"),'Anvendte oplysninger'!O7&lt;3.00000001),1+(0.5-'Anvendte oplysninger'!O7)*0.08,IF(OR(I7="Motorvejsstrækning",I7="Frakørselsflettestrækning",I7="Tilkørselsflettestrækning"),0.9,0.8))))</f>
        <v>1</v>
      </c>
      <c r="Q7" s="14">
        <f>IF('Anvendte oplysninger'!P7="Irrelevant",1,IF(AND(OR(I7="Motorvejsstrækning",I7="Frakørselsflettestrækning",I7="Tilkørselsflettestrækning"),'Anvendte oplysninger'!P7&lt;11.00000001),1+(5-'Anvendte oplysninger'!P7)*0.01,0.94))</f>
        <v>1</v>
      </c>
      <c r="R7" s="14">
        <f>IF(OR('Anvendte oplysninger'!Q7="Irrelevant",'Anvendte oplysninger'!R7="Irrelevant",'Anvendte oplysninger'!Q7="Lige"),1,IF(AND(OR(I7="Motorvejsstrækning",I7="Frakørselsflettestrækning",I7="Tilkørselsflettestrækning"),'Anvendte oplysninger'!Q7&lt;4000),(EXP(0.1096*1746.5/'Anvendte oplysninger'!Q7)/EXP(0.1096*1746.5/4000))*('Anvendte oplysninger'!R7/1000)/G7+(G7-'Anvendte oplysninger'!R7/1000)/G7,1))</f>
        <v>1</v>
      </c>
      <c r="S7" s="14">
        <f>IF(OR('Anvendte oplysninger'!S7="Irrelevant",'Anvendte oplysninger'!T7="Irrelevant",'Anvendte oplysninger'!S7="Lige"),1,IF(AND(OR(I7="Motorvejsstrækning",I7="Frakørselsflettestrækning",I7="Tilkørselsflettestrækning"),'Anvendte oplysninger'!S7&lt;4000),(EXP(0.1096*1746.5/'Anvendte oplysninger'!S7)/EXP(0.1096*1746.5/4000))*('Anvendte oplysninger'!T7/1000)/G7+(G7-'Anvendte oplysninger'!T7/1000)/G7,1))</f>
        <v>1</v>
      </c>
      <c r="T7" s="14">
        <f>IF('Anvendte oplysninger'!U7="Irrelevant",1,IF(AND(OR(I7="Motorvejsstrækning",I7="Frakørselsflettestrækning",I7="Tilkørselsflettestrækning",I7="Frakørselsrampe",I7="Tilkørselsrampe"),'Anvendte oplysninger'!U7="Ja"),0.95,1))</f>
        <v>1</v>
      </c>
      <c r="U7" s="14">
        <f>IF('Anvendte oplysninger'!U7="Irrelevant",1,IF(AND(OR(I7="Motorvejsstrækning",I7="Frakørselsflettestrækning",I7="Tilkørselsflettestrækning",I7="Frakørselsrampe",I7="Tilkørselsrampe"),'Anvendte oplysninger'!U7="Ja"),0.96,1))</f>
        <v>1</v>
      </c>
      <c r="V7" s="14">
        <f>IF('Anvendte oplysninger'!U7="Irrelevant",1,IF(AND(OR(I7="Motorvejsstrækning",I7="Frakørselsflettestrækning",I7="Tilkørselsflettestrækning",I7="Frakørselsrampe",I7="Tilkørselsrampe"),'Anvendte oplysninger'!U7="Ja"),0.79,1))</f>
        <v>1</v>
      </c>
      <c r="W7" s="14">
        <f>IF('Anvendte oplysninger'!U7="Irrelevant",1,IF(AND(OR(I7="Motorvejsstrækning",I7="Frakørselsflettestrækning",I7="Tilkørselsflettestrækning",I7="Frakørselsrampe",I7="Tilkørselsrampe"),'Anvendte oplysninger'!U7="Ja"),0.94,1))</f>
        <v>1</v>
      </c>
      <c r="X7" s="14">
        <f>IF('Anvendte oplysninger'!U7="Irrelevant",1,IF(AND(OR(I7="Motorvejsstrækning",I7="Frakørselsflettestrækning",I7="Tilkørselsflettestrækning",I7="Frakørselsrampe",I7="Tilkørselsrampe"),'Anvendte oplysninger'!U7="Ja"),0.97,1))</f>
        <v>1</v>
      </c>
      <c r="Y7" s="14">
        <f>IF(AND(I7="Frakørselsrampe",'Anvendte oplysninger'!V7="S-formet ruderrampe"),1.32,IF(AND(I7="Frakørselsrampe",'Anvendte oplysninger'!V7="S-formet trompetrampe"),2.05,IF(AND(I7="Frakørselsrampe",'Anvendte oplysninger'!V7="U-formet trompetrampe"),4.11,IF(AND(I7="Frakørselsrampe",'Anvendte oplysninger'!V7="SV-formet flyoverrampe"),5.15,IF(AND(I7="Frakørselsrampe",'Anvendte oplysninger'!V7="Vinkelformet rampe"),1.07,IF(AND(I7="Tilkørselsrampe",'Anvendte oplysninger'!V7="S-formet ruderrampe"),0.93,IF(AND(I7="Tilkørselsrampe",'Anvendte oplysninger'!V7="S-formet trompetrampe"),2.48,IF(AND(I7="Tilkørselsrampe",'Anvendte oplysninger'!V7="U-formet trompetrampe"),4.15,IF(AND(I7="Tilkørselsrampe",'Anvendte oplysninger'!V7="SV-formet flyoverrampe"),5.26,IF(AND(I7="Tilkørselsrampe",'Anvendte oplysninger'!V7="Vinkelformet rampe"),1.42,1))))))))))</f>
        <v>1</v>
      </c>
      <c r="Z7" s="14">
        <f>IF(OR('Anvendte oplysninger'!W7="Lige",'Anvendte oplysninger'!W7="Irrelevant",'Anvendte oplysninger'!X7="Irrelevant",'Anvendte oplysninger'!Y7="Irrelevant"),1,1+1.545*1000/32.2*((('Anvendte oplysninger'!Y7*3268/3600)/('Anvendte oplysninger'!W7/0.306))^2)*('Anvendte oplysninger'!X7/1000)/G7)</f>
        <v>1</v>
      </c>
      <c r="AA7" s="14">
        <f>IF(OR('Anvendte oplysninger'!W7="Lige",'Anvendte oplysninger'!W7="Irrelevant",'Anvendte oplysninger'!X7="Irrelevant",'Anvendte oplysninger'!Y7="Irrelevant"),1,1+1.961*1000/32.2*((('Anvendte oplysninger'!Y7*3268/3600)/('Anvendte oplysninger'!W7/0.306))^2)*('Anvendte oplysninger'!X7/1000)/G7)</f>
        <v>1</v>
      </c>
      <c r="AB7" s="14">
        <f>IF(OR('Anvendte oplysninger'!Z7="Lige",'Anvendte oplysninger'!Z7="Irrelevant",'Anvendte oplysninger'!AA7="Irrelevant",'Anvendte oplysninger'!AB7="Irrelevant"),1,1+1.545*1000/32.2*((('Anvendte oplysninger'!AB7*3268/3600)/('Anvendte oplysninger'!Z7/0.306))^2)*('Anvendte oplysninger'!AA7/1000)/G7)</f>
        <v>1</v>
      </c>
      <c r="AC7" s="14">
        <f>IF(OR('Anvendte oplysninger'!Z7="Lige",'Anvendte oplysninger'!Z7="Irrelevant",'Anvendte oplysninger'!AA7="Irrelevant",'Anvendte oplysninger'!AB7="Irrelevant"),1,1+1.961*1000/32.2*((('Anvendte oplysninger'!AB7*3268/3600)/('Anvendte oplysninger'!Z7/0.306))^2)*('Anvendte oplysninger'!AA7/1000)/G7)</f>
        <v>1</v>
      </c>
      <c r="AD7" s="14">
        <f>IF(OR('Anvendte oplysninger'!AC7="Irrelevant",'Anvendte oplysninger'!AC7="Nej"),1,IF(AND('Anvendte oplysninger'!AC7="Ja",OR('Anvendte oplysninger'!Q7&lt;301,'Anvendte oplysninger'!S7&lt;301)),1-(0.5*('Anvendte oplysninger'!R7+'Anvendte oplysninger'!T7)/('Anvendte oplysninger'!G7*1000)),IF(AND('Anvendte oplysninger'!AC7="Ja",OR('Anvendte oplysninger'!Q7&lt;601,'Anvendte oplysninger'!S7&lt;601)),1-(0.25*('Anvendte oplysninger'!R7+'Anvendte oplysninger'!T7)/('Anvendte oplysninger'!G7*1000)),1)))</f>
        <v>1</v>
      </c>
      <c r="AE7" s="14">
        <f>IF(OR('Anvendte oplysninger'!AC7="Irrelevant",'Anvendte oplysninger'!AC7="Nej"),1,IF(AND('Anvendte oplysninger'!AC7="Ja",OR('Anvendte oplysninger'!Q7&lt;301,'Anvendte oplysninger'!S7&lt;301)),1-(0.4*('Anvendte oplysninger'!R7+'Anvendte oplysninger'!T7)/('Anvendte oplysninger'!G7*1000)),IF(AND('Anvendte oplysninger'!AC7="Ja",OR('Anvendte oplysninger'!Q7&lt;601,'Anvendte oplysninger'!S7&lt;601)),1-(0.2*('Anvendte oplysninger'!R7+'Anvendte oplysninger'!T7)/('Anvendte oplysninger'!G7*1000)),1)))</f>
        <v>1</v>
      </c>
      <c r="AF7" s="14">
        <f>IF('Anvendte oplysninger'!AD7="110 km/t",0.79,1)</f>
        <v>1</v>
      </c>
      <c r="AG7" s="14">
        <f>IF('Anvendte oplysninger'!AD7="110 km/t",0.94,1)</f>
        <v>1</v>
      </c>
      <c r="AH7" s="14">
        <f>IF('Anvendte oplysninger'!AD7="110 km/t",0.66,1)</f>
        <v>1</v>
      </c>
      <c r="AI7" s="14">
        <f>IF('Anvendte oplysninger'!AD7="110 km/t",0.82,1)</f>
        <v>1</v>
      </c>
      <c r="AJ7" s="14">
        <f>IF(AND('Anvendte oplysninger'!AE7="Ja",I7="Tilkørselsflettestrækning"),0.65*'Anvendte oplysninger'!AF7+1-'Anvendte oplysninger'!AF7,1)</f>
        <v>1</v>
      </c>
      <c r="AK7" s="15" t="str">
        <f t="shared" ref="AK7:AK70" si="0">IF(AQ7="","",IF(I7="Motorvejsstrækning",G7*EXP(-10.3773)*POWER(H7,0.8504),IF(I7="Frakørselsflettestrækning",G7*EXP(-8.3168)*POWER(H7,0.7365)*46/135,IF(I7="Frakørselsrampe",G7*EXP(-5.6295)*POWER(H7,0.3195)*EXP(-0.953*LN(G7))*24/149,IF(I7="Tilkørselsflettestrækning",G7*EXP(-10.3028)*POWER(H7,0.8287),IF(I7="Tilkørselsrampe",G7*EXP(-8.7287)*POWER(H7,0.7477)*4/53,IF(OR(I7="Motorvejsforgrening",I7="Motorvejssammenløb",I7="Motorvejsvekselstrækning"),G7*EXP(-9.5876)*POWER(H7,0.8086),IF(I7="Sideanlæg",G7*EXP(-6.3691)*POWER(H7,0.8189)*10/70,IF(I7="Dobbeltrettet rampe",G7*EXP(-6.0693)*POWER(H7,0.6877)*0.4732*37/148,IF(I7="Forbindelsesrampe",G7*EXP(-6.0693)*POWER(H7,0.6877)*37/148,IF(I7="Parallelspor",G7*EXP(-6.0693)*POWER(H7,0.6877)*0.1658*37/148,IF(I7="Rampeforgrening",G7*EXP(-6.0693)*POWER(H7,0.6877)*0.1791*37/148,IF(I7="Rampesammenløb",G7*EXP(-6.0693)*POWER(H7,0.6877)*0.7831*37/148,IF(I7="Rampevekselstrækning",G7*EXP(-6.0693)*POWER(H7,0.6877)*0.4399*37/148,""))))))))))))))</f>
        <v/>
      </c>
      <c r="AL7" s="15" t="str">
        <f t="shared" ref="AL7:AL70" si="1">IF(AQ7="","",IF(I7="Motorvejsstrækning",G7*EXP(-8.7224)*POWER(H7,0.6383)+G7*EXP(-16.504)*POWER(H7,1.4461),IF(I7="Frakørselsflettestrækning",G7*EXP(-8.3168)*POWER(H7,0.7365)*89/135,IF(I7="Frakørselsrampe",G7*EXP(-5.6295)*POWER(H7,0.3195)*EXP(-0.953*LN(G7))*36/149,IF(I7="Tilkørselsflettestrækning",G7*EXP(-12.5258)*POWER(H7,1.117),IF(I7="Tilkørselsrampe",G7*EXP(-8.7287)*POWER(H7,0.7477)*16/53,IF(OR(I7="Motorvejsforgrening",I7="Motorvejssammenløb",I7="Motorvejsvekselstrækning"),G7*EXP(-10.6754)*POWER(H7,1.0078),IF(I7="Sideanlæg",G7*EXP(-6.3691)*POWER(H7,0.8189)*36/70,IF(I7="Dobbeltrettet rampe",G7*EXP(-6.0693)*POWER(H7,0.6877)*0.4732*38/148,IF(I7="Forbindelsesrampe",G7*EXP(-6.0693)*POWER(H7,0.6877)*38/148,IF(I7="Parallelspor",G7*EXP(-6.0693)*POWER(H7,0.6877)*0.1658*38/148,IF(I7="Rampeforgrening",G7*EXP(-6.0693)*POWER(H7,0.6877)*0.1791*38/148,IF(I7="Rampesammenløb",G7*EXP(-6.0693)*POWER(H7,0.6877)*0.7831*38/148,IF(I7="Rampevekselstrækning",G7*EXP(-6.0693)*POWER(H7,0.6877)*0.4399*38/148,""))))))))))))))</f>
        <v/>
      </c>
      <c r="AM7" s="15" t="str">
        <f t="shared" ref="AM7:AM70" si="2">IF(AQ7="","",IF(I7="Motorvejsstrækning",G7*EXP(-7.7012)*POWER(H7,0.6384)+G7*EXP(-21.8008)*POWER(H7,2.0535),IF(I7="Frakørselsflettestrækning",G7*EXP(-13.3173)*POWER(H7,1.2856),IF(I7="Frakørselsrampe",G7*EXP(-5.6295)*POWER(H7,0.3195)*EXP(-0.953*LN(G7))*89/149,IF(I7="Tilkørselsflettestrækning",G7*EXP(-12.3736)*POWER(H7,1.18),IF(I7="Tilkørselsrampe",G7*EXP(-8.7287)*POWER(H7,0.7477)*33/53,IF(OR(I7="Motorvejsforgrening",I7="Motorvejssammenløb",I7="Motorvejsvekselstrækning"),G7*EXP(-19.9223)*POWER(H7,1.9267),IF(I7="Sideanlæg",G7*EXP(-6.3691)*POWER(H7,0.8189)*24/70,IF(I7="Dobbeltrettet rampe",G7*EXP(-6.0693)*POWER(H7,0.6877)*0.4732*73/148,IF(I7="Forbindelsesrampe",G7*EXP(-6.0693)*POWER(H7,0.6877)*73/148,IF(I7="Parallelspor",G7*EXP(-6.0693)*POWER(H7,0.6877)*0.1658*73/148,IF(I7="Rampeforgrening",G7*EXP(-6.0693)*POWER(H7,0.6877)*0.1791*73/148,IF(I7="Rampesammenløb",G7*EXP(-6.0693)*POWER(H7,0.6877)*0.7831*73/148,IF(I7="Rampevekselstrækning",G7*EXP(-6.0693)*POWER(H7,0.6877)*0.4399*73/148,""))))))))))))))</f>
        <v/>
      </c>
      <c r="AN7" s="15" t="str">
        <f t="shared" ref="AN7:AN70" si="3">IF(AQ7="","",IF(I7="Motorvejsstrækning",G7*EXP(-9.1648)*POWER(H7,0.6906)*61/456,IF(I7="Frakørselsflettestrækning",G7*EXP(-8.3168)*POWER(H7,0.7365)*4/135,IF(I7="Frakørselsrampe",G7*EXP(-5.6295)*POWER(H7,0.3195)*EXP(-0.953*LN(G7))*1/149,IF(I7="Tilkørselsflettestrækning",G7*EXP(-10.3028)*POWER(H7,0.8287)*11/108,IF(I7="Tilkørselsrampe",0,IF(OR(I7="Motorvejsforgrening",I7="Motorvejssammenløb",I7="Motorvejsvekselstrækning"),G7*EXP(-9.5876)*POWER(H7,0.8086)*2/42,IF(I7="Sideanlæg",0,IF(I7="Dobbeltrettet rampe",G7*EXP(-6.0693)*POWER(H7,0.6877)*0.4732*6/148,IF(I7="Forbindelsesrampe",G7*EXP(-6.0693)*POWER(H7,0.6877)*6/148,IF(I7="Parallelspor",G7*EXP(-6.0693)*POWER(H7,0.6877)*0.1658*6/148,IF(I7="Rampeforgrening",G7*EXP(-6.0693)*POWER(H7,0.6877)*0.1791*6/148,IF(I7="Rampesammenløb",G7*EXP(-6.0693)*POWER(H7,0.6877)*0.7831*6/148,IF(I7="Rampevekselstrækning",G7*EXP(-6.0693)*POWER(H7,0.6877)*0.4399*6/148,""))))))))))))))</f>
        <v/>
      </c>
      <c r="AO7" s="15" t="str">
        <f t="shared" ref="AO7:AO70" si="4">IF(AQ7="","",IF(I7="Motorvejsstrækning",G7*EXP(-9.1648)*POWER(H7,0.6906)*395/456,IF(I7="Frakørselsflettestrækning",G7*EXP(-8.3168)*POWER(H7,0.7365)*25/135,IF(I7="Frakørselsrampe",G7*EXP(-5.6295)*POWER(H7,0.3195)*EXP(-0.953*LN(G7))*14/149,IF(I7="Tilkørselsflettestrækning",G7*EXP(-10.3028)*POWER(H7,0.8287)*66/108,IF(I7="Tilkørselsrampe",G7*EXP(-8.7287)*POWER(H7,0.7477)*3/53,IF(OR(I7="Motorvejsforgrening",I7="Motorvejssammenløb",I7="Motorvejsvekselstrækning"),G7*EXP(-9.5876)*POWER(H7,0.8086)*31/42,IF(I7="Sideanlæg",G7*EXP(-6.3691)*POWER(H7,0.8189)*6/70,IF(I7="Dobbeltrettet rampe",G7*EXP(-6.0693)*POWER(H7,0.6877)*0.4732*23/148,IF(I7="Forbindelsesrampe",G7*EXP(-6.0693)*POWER(H7,0.6877)*23/148,IF(I7="Parallelspor",G7*EXP(-6.0693)*POWER(H7,0.6877)*0.1658*23/148,IF(I7="Rampeforgrening",G7*EXP(-6.0693)*POWER(H7,0.6877)*0.1791*23/148,IF(I7="Rampesammenløb",G7*EXP(-6.0693)*POWER(H7,0.6877)*0.7831*23/148,IF(I7="Rampevekselstrækning",G7*EXP(-6.0693)*POWER(H7,0.6877)*0.4399*23/148,""))))))))))))))</f>
        <v/>
      </c>
      <c r="AP7" s="15" t="str">
        <f t="shared" ref="AP7:AP70" si="5">IF(AQ7="","",IF(I7="Motorvejsstrækning",G7*EXP(-10.4004)*POWER(H7,0.8384),IF(I7="Frakørselsflettestrækning",G7*EXP(-8.3168)*POWER(H7,0.7365)*42/135,IF(I7="Frakørselsrampe",G7*EXP(-5.6295)*POWER(H7,0.3195)*EXP(-0.953*LN(G7))*11/149,IF(I7="Tilkørselsflettestrækning",G7*EXP(-10.3028)*POWER(H7,0.8287)*90/108,IF(I7="Tilkørselsrampe",G7*EXP(-8.7287)*POWER(H7,0.7477)*2/53,IF(OR(I7="Motorvejsforgrening",I7="Motorvejssammenløb",I7="Motorvejsvekselstrækning"),G7*EXP(-9.5876)*POWER(H7,0.8086)*27/42,IF(I7="Sideanlæg",G7*EXP(-6.3691)*POWER(H7,0.8189)*4/70,IF(I7="Dobbeltrettet rampe",G7*EXP(-6.0693)*POWER(H7,0.6877)*0.4732*20/148,IF(I7="Forbindelsesrampe",G7*EXP(-6.0693)*POWER(H7,0.6877)*20/148,IF(I7="Parallelspor",G7*EXP(-6.0693)*POWER(H7,0.6877)*0.1658*20/148,IF(I7="Rampeforgrening",G7*EXP(-6.0693)*POWER(H7,0.6877)*0.1791*20/148,IF(I7="Rampesammenløb",G7*EXP(-6.0693)*POWER(H7,0.6877)*0.7831*20/148,IF(I7="Rampevekselstrækning",G7*EXP(-6.0693)*POWER(H7,0.6877)*0.4399*20/148,""))))))))))))))</f>
        <v/>
      </c>
      <c r="AQ7" s="4" t="str">
        <f t="shared" ref="AQ7:AQ70" si="6">IF(OR(G7=0,H7&lt;0.5,H7="",I7=""),"",IF(OR(I7="Motorvejsstrækning",I7="Frakørselsflettestrækning",I7="Tilkørselsflettestrækning",I7="Motorvejsforgrening",I7="Motorvejssammenløb",I7="Motorvejsvekselstrækning",I7="Sideanlæg"),"2005-2012","1999-2012"))</f>
        <v/>
      </c>
    </row>
    <row r="8" spans="1:43" x14ac:dyDescent="0.25">
      <c r="A8" s="4" t="str">
        <f>IF(Inddata!A23="","",Inddata!A23)</f>
        <v/>
      </c>
      <c r="B8" s="4" t="str">
        <f>IF(Inddata!B23="","",Inddata!B23)</f>
        <v/>
      </c>
      <c r="C8" s="4" t="str">
        <f>IF(Inddata!C23="","",Inddata!C23)</f>
        <v/>
      </c>
      <c r="D8" s="4" t="str">
        <f>IF(Inddata!D23="","",Inddata!D23)</f>
        <v/>
      </c>
      <c r="E8" s="4" t="str">
        <f>IF(Inddata!E23="","",Inddata!E23)</f>
        <v/>
      </c>
      <c r="F8" s="4" t="str">
        <f>IF(Inddata!F23="","",Inddata!F23)</f>
        <v/>
      </c>
      <c r="G8" s="4">
        <f>IF(Inddata!G23="","",Inddata!G23)</f>
        <v>0</v>
      </c>
      <c r="H8" s="4" t="str">
        <f>IF(Inddata!H23&gt;0.5,Inddata!H23,"")</f>
        <v/>
      </c>
      <c r="I8" s="4" t="str">
        <f>IF(Inddata!I23="","",Inddata!I23)</f>
        <v/>
      </c>
      <c r="J8" s="14">
        <f>IF('Anvendte oplysninger'!J8="Irrelevant",1,IF('Anvendte oplysninger'!J8&gt;3,1.2,1))</f>
        <v>1</v>
      </c>
      <c r="K8" s="14">
        <f>IF('Anvendte oplysninger'!K8="Irrelevant",1,IF(AND(OR(I8="Motorvejsstrækning",I8="Frakørselsflettestrækning",I8="Tilkørselsflettestrækning"),'Anvendte oplysninger'!K8&lt;3.5),1+(3.5-'Anvendte oplysninger'!K8)*0.12,IF(AND(OR(I8="Frakørselsrampe",I8="Tilkørselsrampe"),'Anvendte oplysninger'!K8&lt;3.5),1+(3.5-'Anvendte oplysninger'!K8)*0.16,1)))</f>
        <v>1</v>
      </c>
      <c r="L8" s="14">
        <f>IF('Anvendte oplysninger'!L8="Irrelevant",1,IF(AND('Anvendte oplysninger'!L8="Ja",'Anvendte oplysninger'!J8=2),0.6*'Anvendte oplysninger'!M8+(1-'Anvendte oplysninger'!M8),IF(AND('Anvendte oplysninger'!L8="Ja",'Anvendte oplysninger'!J8=3),0.7*'Anvendte oplysninger'!M8+(1-'Anvendte oplysninger'!M8),IF(AND('Anvendte oplysninger'!L8="Ja",'Anvendte oplysninger'!J8=4),0.76*'Anvendte oplysninger'!M8+(1-'Anvendte oplysninger'!M8),IF(AND('Anvendte oplysninger'!L8="Ja",'Anvendte oplysninger'!J8&gt;4.99999999),0.8*'Anvendte oplysninger'!M8+(1-'Anvendte oplysninger'!M8),1)))))</f>
        <v>1</v>
      </c>
      <c r="M8" s="14">
        <f>IF('Anvendte oplysninger'!L8="Irrelevant",1,IF(AND('Anvendte oplysninger'!L8="Ja",'Anvendte oplysninger'!J8=2),0.8*'Anvendte oplysninger'!M8+(1-'Anvendte oplysninger'!M8),IF(AND('Anvendte oplysninger'!L8="Ja",'Anvendte oplysninger'!J8=3),0.85*'Anvendte oplysninger'!M8+(1-'Anvendte oplysninger'!M8),IF(AND('Anvendte oplysninger'!L8="Ja",'Anvendte oplysninger'!J8=4),0.88*'Anvendte oplysninger'!M8+(1-'Anvendte oplysninger'!M8),IF(AND('Anvendte oplysninger'!L8="Ja",'Anvendte oplysninger'!J8&gt;4.99999999),0.9*'Anvendte oplysninger'!M8+(1-'Anvendte oplysninger'!M8),1)))))</f>
        <v>1</v>
      </c>
      <c r="N8" s="14">
        <f>IF('Anvendte oplysninger'!N8="Irrelevant",1,IF(AND(OR(I8="Motorvejsstrækning",I8="Frakørselsflettestrækning",I8="Tilkørselsflettestrækning"),'Anvendte oplysninger'!N8&lt;3),1+(3-'Anvendte oplysninger'!N8)*0.09333333,1))</f>
        <v>1</v>
      </c>
      <c r="O8" s="14">
        <f>IF('Anvendte oplysninger'!N8="Irrelevant",1,IF(AND(OR(I8="Motorvejsstrækning",I8="Frakørselsflettestrækning",I8="Tilkørselsflettestrækning"),'Anvendte oplysninger'!N8&lt;3),1+(3-'Anvendte oplysninger'!N8)*0.19666667,1))</f>
        <v>1</v>
      </c>
      <c r="P8" s="14">
        <f>IF('Anvendte oplysninger'!O8="Irrelevant",1,IF(AND(OR(I8="Motorvejsstrækning",I8="Frakørselsflettestrækning",I8="Tilkørselsflettestrækning"),'Anvendte oplysninger'!O8&lt;3.00000001),1+(0.5-'Anvendte oplysninger'!O8)*0.04,IF(AND(OR(I8="Frakørselsrampe",I8="Tilkørselsrampe"),'Anvendte oplysninger'!O8&lt;3.00000001),1+(0.5-'Anvendte oplysninger'!O8)*0.08,IF(OR(I8="Motorvejsstrækning",I8="Frakørselsflettestrækning",I8="Tilkørselsflettestrækning"),0.9,0.8))))</f>
        <v>1</v>
      </c>
      <c r="Q8" s="14">
        <f>IF('Anvendte oplysninger'!P8="Irrelevant",1,IF(AND(OR(I8="Motorvejsstrækning",I8="Frakørselsflettestrækning",I8="Tilkørselsflettestrækning"),'Anvendte oplysninger'!P8&lt;11.00000001),1+(5-'Anvendte oplysninger'!P8)*0.01,0.94))</f>
        <v>1</v>
      </c>
      <c r="R8" s="14">
        <f>IF(OR('Anvendte oplysninger'!Q8="Irrelevant",'Anvendte oplysninger'!R8="Irrelevant",'Anvendte oplysninger'!Q8="Lige"),1,IF(AND(OR(I8="Motorvejsstrækning",I8="Frakørselsflettestrækning",I8="Tilkørselsflettestrækning"),'Anvendte oplysninger'!Q8&lt;4000),(EXP(0.1096*1746.5/'Anvendte oplysninger'!Q8)/EXP(0.1096*1746.5/4000))*('Anvendte oplysninger'!R8/1000)/G8+(G8-'Anvendte oplysninger'!R8/1000)/G8,1))</f>
        <v>1</v>
      </c>
      <c r="S8" s="14">
        <f>IF(OR('Anvendte oplysninger'!S8="Irrelevant",'Anvendte oplysninger'!T8="Irrelevant",'Anvendte oplysninger'!S8="Lige"),1,IF(AND(OR(I8="Motorvejsstrækning",I8="Frakørselsflettestrækning",I8="Tilkørselsflettestrækning"),'Anvendte oplysninger'!S8&lt;4000),(EXP(0.1096*1746.5/'Anvendte oplysninger'!S8)/EXP(0.1096*1746.5/4000))*('Anvendte oplysninger'!T8/1000)/G8+(G8-'Anvendte oplysninger'!T8/1000)/G8,1))</f>
        <v>1</v>
      </c>
      <c r="T8" s="14">
        <f>IF('Anvendte oplysninger'!U8="Irrelevant",1,IF(AND(OR(I8="Motorvejsstrækning",I8="Frakørselsflettestrækning",I8="Tilkørselsflettestrækning",I8="Frakørselsrampe",I8="Tilkørselsrampe"),'Anvendte oplysninger'!U8="Ja"),0.95,1))</f>
        <v>1</v>
      </c>
      <c r="U8" s="14">
        <f>IF('Anvendte oplysninger'!U8="Irrelevant",1,IF(AND(OR(I8="Motorvejsstrækning",I8="Frakørselsflettestrækning",I8="Tilkørselsflettestrækning",I8="Frakørselsrampe",I8="Tilkørselsrampe"),'Anvendte oplysninger'!U8="Ja"),0.96,1))</f>
        <v>1</v>
      </c>
      <c r="V8" s="14">
        <f>IF('Anvendte oplysninger'!U8="Irrelevant",1,IF(AND(OR(I8="Motorvejsstrækning",I8="Frakørselsflettestrækning",I8="Tilkørselsflettestrækning",I8="Frakørselsrampe",I8="Tilkørselsrampe"),'Anvendte oplysninger'!U8="Ja"),0.79,1))</f>
        <v>1</v>
      </c>
      <c r="W8" s="14">
        <f>IF('Anvendte oplysninger'!U8="Irrelevant",1,IF(AND(OR(I8="Motorvejsstrækning",I8="Frakørselsflettestrækning",I8="Tilkørselsflettestrækning",I8="Frakørselsrampe",I8="Tilkørselsrampe"),'Anvendte oplysninger'!U8="Ja"),0.94,1))</f>
        <v>1</v>
      </c>
      <c r="X8" s="14">
        <f>IF('Anvendte oplysninger'!U8="Irrelevant",1,IF(AND(OR(I8="Motorvejsstrækning",I8="Frakørselsflettestrækning",I8="Tilkørselsflettestrækning",I8="Frakørselsrampe",I8="Tilkørselsrampe"),'Anvendte oplysninger'!U8="Ja"),0.97,1))</f>
        <v>1</v>
      </c>
      <c r="Y8" s="14">
        <f>IF(AND(I8="Frakørselsrampe",'Anvendte oplysninger'!V8="S-formet ruderrampe"),1.32,IF(AND(I8="Frakørselsrampe",'Anvendte oplysninger'!V8="S-formet trompetrampe"),2.05,IF(AND(I8="Frakørselsrampe",'Anvendte oplysninger'!V8="U-formet trompetrampe"),4.11,IF(AND(I8="Frakørselsrampe",'Anvendte oplysninger'!V8="SV-formet flyoverrampe"),5.15,IF(AND(I8="Frakørselsrampe",'Anvendte oplysninger'!V8="Vinkelformet rampe"),1.07,IF(AND(I8="Tilkørselsrampe",'Anvendte oplysninger'!V8="S-formet ruderrampe"),0.93,IF(AND(I8="Tilkørselsrampe",'Anvendte oplysninger'!V8="S-formet trompetrampe"),2.48,IF(AND(I8="Tilkørselsrampe",'Anvendte oplysninger'!V8="U-formet trompetrampe"),4.15,IF(AND(I8="Tilkørselsrampe",'Anvendte oplysninger'!V8="SV-formet flyoverrampe"),5.26,IF(AND(I8="Tilkørselsrampe",'Anvendte oplysninger'!V8="Vinkelformet rampe"),1.42,1))))))))))</f>
        <v>1</v>
      </c>
      <c r="Z8" s="14">
        <f>IF(OR('Anvendte oplysninger'!W8="Lige",'Anvendte oplysninger'!W8="Irrelevant",'Anvendte oplysninger'!X8="Irrelevant",'Anvendte oplysninger'!Y8="Irrelevant"),1,1+1.545*1000/32.2*((('Anvendte oplysninger'!Y8*3268/3600)/('Anvendte oplysninger'!W8/0.306))^2)*('Anvendte oplysninger'!X8/1000)/G8)</f>
        <v>1</v>
      </c>
      <c r="AA8" s="14">
        <f>IF(OR('Anvendte oplysninger'!W8="Lige",'Anvendte oplysninger'!W8="Irrelevant",'Anvendte oplysninger'!X8="Irrelevant",'Anvendte oplysninger'!Y8="Irrelevant"),1,1+1.961*1000/32.2*((('Anvendte oplysninger'!Y8*3268/3600)/('Anvendte oplysninger'!W8/0.306))^2)*('Anvendte oplysninger'!X8/1000)/G8)</f>
        <v>1</v>
      </c>
      <c r="AB8" s="14">
        <f>IF(OR('Anvendte oplysninger'!Z8="Lige",'Anvendte oplysninger'!Z8="Irrelevant",'Anvendte oplysninger'!AA8="Irrelevant",'Anvendte oplysninger'!AB8="Irrelevant"),1,1+1.545*1000/32.2*((('Anvendte oplysninger'!AB8*3268/3600)/('Anvendte oplysninger'!Z8/0.306))^2)*('Anvendte oplysninger'!AA8/1000)/G8)</f>
        <v>1</v>
      </c>
      <c r="AC8" s="14">
        <f>IF(OR('Anvendte oplysninger'!Z8="Lige",'Anvendte oplysninger'!Z8="Irrelevant",'Anvendte oplysninger'!AA8="Irrelevant",'Anvendte oplysninger'!AB8="Irrelevant"),1,1+1.961*1000/32.2*((('Anvendte oplysninger'!AB8*3268/3600)/('Anvendte oplysninger'!Z8/0.306))^2)*('Anvendte oplysninger'!AA8/1000)/G8)</f>
        <v>1</v>
      </c>
      <c r="AD8" s="14">
        <f>IF(OR('Anvendte oplysninger'!AC8="Irrelevant",'Anvendte oplysninger'!AC8="Nej"),1,IF(AND('Anvendte oplysninger'!AC8="Ja",OR('Anvendte oplysninger'!Q8&lt;301,'Anvendte oplysninger'!S8&lt;301)),1-(0.5*('Anvendte oplysninger'!R8+'Anvendte oplysninger'!T8)/('Anvendte oplysninger'!G8*1000)),IF(AND('Anvendte oplysninger'!AC8="Ja",OR('Anvendte oplysninger'!Q8&lt;601,'Anvendte oplysninger'!S8&lt;601)),1-(0.25*('Anvendte oplysninger'!R8+'Anvendte oplysninger'!T8)/('Anvendte oplysninger'!G8*1000)),1)))</f>
        <v>1</v>
      </c>
      <c r="AE8" s="14">
        <f>IF(OR('Anvendte oplysninger'!AC8="Irrelevant",'Anvendte oplysninger'!AC8="Nej"),1,IF(AND('Anvendte oplysninger'!AC8="Ja",OR('Anvendte oplysninger'!Q8&lt;301,'Anvendte oplysninger'!S8&lt;301)),1-(0.4*('Anvendte oplysninger'!R8+'Anvendte oplysninger'!T8)/('Anvendte oplysninger'!G8*1000)),IF(AND('Anvendte oplysninger'!AC8="Ja",OR('Anvendte oplysninger'!Q8&lt;601,'Anvendte oplysninger'!S8&lt;601)),1-(0.2*('Anvendte oplysninger'!R8+'Anvendte oplysninger'!T8)/('Anvendte oplysninger'!G8*1000)),1)))</f>
        <v>1</v>
      </c>
      <c r="AF8" s="14">
        <f>IF('Anvendte oplysninger'!AD8="110 km/t",0.79,1)</f>
        <v>1</v>
      </c>
      <c r="AG8" s="14">
        <f>IF('Anvendte oplysninger'!AD8="110 km/t",0.94,1)</f>
        <v>1</v>
      </c>
      <c r="AH8" s="14">
        <f>IF('Anvendte oplysninger'!AD8="110 km/t",0.66,1)</f>
        <v>1</v>
      </c>
      <c r="AI8" s="14">
        <f>IF('Anvendte oplysninger'!AD8="110 km/t",0.82,1)</f>
        <v>1</v>
      </c>
      <c r="AJ8" s="14">
        <f>IF(AND('Anvendte oplysninger'!AE8="Ja",I8="Tilkørselsflettestrækning"),0.65*'Anvendte oplysninger'!AF8+1-'Anvendte oplysninger'!AF8,1)</f>
        <v>1</v>
      </c>
      <c r="AK8" s="15" t="str">
        <f t="shared" si="0"/>
        <v/>
      </c>
      <c r="AL8" s="15" t="str">
        <f t="shared" si="1"/>
        <v/>
      </c>
      <c r="AM8" s="15" t="str">
        <f t="shared" si="2"/>
        <v/>
      </c>
      <c r="AN8" s="15" t="str">
        <f t="shared" si="3"/>
        <v/>
      </c>
      <c r="AO8" s="15" t="str">
        <f t="shared" si="4"/>
        <v/>
      </c>
      <c r="AP8" s="15" t="str">
        <f t="shared" si="5"/>
        <v/>
      </c>
      <c r="AQ8" s="4" t="str">
        <f t="shared" si="6"/>
        <v/>
      </c>
    </row>
    <row r="9" spans="1:43" x14ac:dyDescent="0.25">
      <c r="A9" s="4" t="str">
        <f>IF(Inddata!A24="","",Inddata!A24)</f>
        <v/>
      </c>
      <c r="B9" s="4" t="str">
        <f>IF(Inddata!B24="","",Inddata!B24)</f>
        <v/>
      </c>
      <c r="C9" s="4" t="str">
        <f>IF(Inddata!C24="","",Inddata!C24)</f>
        <v/>
      </c>
      <c r="D9" s="4" t="str">
        <f>IF(Inddata!D24="","",Inddata!D24)</f>
        <v/>
      </c>
      <c r="E9" s="4" t="str">
        <f>IF(Inddata!E24="","",Inddata!E24)</f>
        <v/>
      </c>
      <c r="F9" s="4" t="str">
        <f>IF(Inddata!F24="","",Inddata!F24)</f>
        <v/>
      </c>
      <c r="G9" s="4">
        <f>IF(Inddata!G24="","",Inddata!G24)</f>
        <v>0</v>
      </c>
      <c r="H9" s="4" t="str">
        <f>IF(Inddata!H24&gt;0.5,Inddata!H24,"")</f>
        <v/>
      </c>
      <c r="I9" s="4" t="str">
        <f>IF(Inddata!I24="","",Inddata!I24)</f>
        <v/>
      </c>
      <c r="J9" s="14">
        <f>IF('Anvendte oplysninger'!J9="Irrelevant",1,IF('Anvendte oplysninger'!J9&gt;3,1.2,1))</f>
        <v>1</v>
      </c>
      <c r="K9" s="14">
        <f>IF('Anvendte oplysninger'!K9="Irrelevant",1,IF(AND(OR(I9="Motorvejsstrækning",I9="Frakørselsflettestrækning",I9="Tilkørselsflettestrækning"),'Anvendte oplysninger'!K9&lt;3.5),1+(3.5-'Anvendte oplysninger'!K9)*0.12,IF(AND(OR(I9="Frakørselsrampe",I9="Tilkørselsrampe"),'Anvendte oplysninger'!K9&lt;3.5),1+(3.5-'Anvendte oplysninger'!K9)*0.16,1)))</f>
        <v>1</v>
      </c>
      <c r="L9" s="14">
        <f>IF('Anvendte oplysninger'!L9="Irrelevant",1,IF(AND('Anvendte oplysninger'!L9="Ja",'Anvendte oplysninger'!J9=2),0.6*'Anvendte oplysninger'!M9+(1-'Anvendte oplysninger'!M9),IF(AND('Anvendte oplysninger'!L9="Ja",'Anvendte oplysninger'!J9=3),0.7*'Anvendte oplysninger'!M9+(1-'Anvendte oplysninger'!M9),IF(AND('Anvendte oplysninger'!L9="Ja",'Anvendte oplysninger'!J9=4),0.76*'Anvendte oplysninger'!M9+(1-'Anvendte oplysninger'!M9),IF(AND('Anvendte oplysninger'!L9="Ja",'Anvendte oplysninger'!J9&gt;4.99999999),0.8*'Anvendte oplysninger'!M9+(1-'Anvendte oplysninger'!M9),1)))))</f>
        <v>1</v>
      </c>
      <c r="M9" s="14">
        <f>IF('Anvendte oplysninger'!L9="Irrelevant",1,IF(AND('Anvendte oplysninger'!L9="Ja",'Anvendte oplysninger'!J9=2),0.8*'Anvendte oplysninger'!M9+(1-'Anvendte oplysninger'!M9),IF(AND('Anvendte oplysninger'!L9="Ja",'Anvendte oplysninger'!J9=3),0.85*'Anvendte oplysninger'!M9+(1-'Anvendte oplysninger'!M9),IF(AND('Anvendte oplysninger'!L9="Ja",'Anvendte oplysninger'!J9=4),0.88*'Anvendte oplysninger'!M9+(1-'Anvendte oplysninger'!M9),IF(AND('Anvendte oplysninger'!L9="Ja",'Anvendte oplysninger'!J9&gt;4.99999999),0.9*'Anvendte oplysninger'!M9+(1-'Anvendte oplysninger'!M9),1)))))</f>
        <v>1</v>
      </c>
      <c r="N9" s="14">
        <f>IF('Anvendte oplysninger'!N9="Irrelevant",1,IF(AND(OR(I9="Motorvejsstrækning",I9="Frakørselsflettestrækning",I9="Tilkørselsflettestrækning"),'Anvendte oplysninger'!N9&lt;3),1+(3-'Anvendte oplysninger'!N9)*0.09333333,1))</f>
        <v>1</v>
      </c>
      <c r="O9" s="14">
        <f>IF('Anvendte oplysninger'!N9="Irrelevant",1,IF(AND(OR(I9="Motorvejsstrækning",I9="Frakørselsflettestrækning",I9="Tilkørselsflettestrækning"),'Anvendte oplysninger'!N9&lt;3),1+(3-'Anvendte oplysninger'!N9)*0.19666667,1))</f>
        <v>1</v>
      </c>
      <c r="P9" s="14">
        <f>IF('Anvendte oplysninger'!O9="Irrelevant",1,IF(AND(OR(I9="Motorvejsstrækning",I9="Frakørselsflettestrækning",I9="Tilkørselsflettestrækning"),'Anvendte oplysninger'!O9&lt;3.00000001),1+(0.5-'Anvendte oplysninger'!O9)*0.04,IF(AND(OR(I9="Frakørselsrampe",I9="Tilkørselsrampe"),'Anvendte oplysninger'!O9&lt;3.00000001),1+(0.5-'Anvendte oplysninger'!O9)*0.08,IF(OR(I9="Motorvejsstrækning",I9="Frakørselsflettestrækning",I9="Tilkørselsflettestrækning"),0.9,0.8))))</f>
        <v>1</v>
      </c>
      <c r="Q9" s="14">
        <f>IF('Anvendte oplysninger'!P9="Irrelevant",1,IF(AND(OR(I9="Motorvejsstrækning",I9="Frakørselsflettestrækning",I9="Tilkørselsflettestrækning"),'Anvendte oplysninger'!P9&lt;11.00000001),1+(5-'Anvendte oplysninger'!P9)*0.01,0.94))</f>
        <v>1</v>
      </c>
      <c r="R9" s="14">
        <f>IF(OR('Anvendte oplysninger'!Q9="Irrelevant",'Anvendte oplysninger'!R9="Irrelevant",'Anvendte oplysninger'!Q9="Lige"),1,IF(AND(OR(I9="Motorvejsstrækning",I9="Frakørselsflettestrækning",I9="Tilkørselsflettestrækning"),'Anvendte oplysninger'!Q9&lt;4000),(EXP(0.1096*1746.5/'Anvendte oplysninger'!Q9)/EXP(0.1096*1746.5/4000))*('Anvendte oplysninger'!R9/1000)/G9+(G9-'Anvendte oplysninger'!R9/1000)/G9,1))</f>
        <v>1</v>
      </c>
      <c r="S9" s="14">
        <f>IF(OR('Anvendte oplysninger'!S9="Irrelevant",'Anvendte oplysninger'!T9="Irrelevant",'Anvendte oplysninger'!S9="Lige"),1,IF(AND(OR(I9="Motorvejsstrækning",I9="Frakørselsflettestrækning",I9="Tilkørselsflettestrækning"),'Anvendte oplysninger'!S9&lt;4000),(EXP(0.1096*1746.5/'Anvendte oplysninger'!S9)/EXP(0.1096*1746.5/4000))*('Anvendte oplysninger'!T9/1000)/G9+(G9-'Anvendte oplysninger'!T9/1000)/G9,1))</f>
        <v>1</v>
      </c>
      <c r="T9" s="14">
        <f>IF('Anvendte oplysninger'!U9="Irrelevant",1,IF(AND(OR(I9="Motorvejsstrækning",I9="Frakørselsflettestrækning",I9="Tilkørselsflettestrækning",I9="Frakørselsrampe",I9="Tilkørselsrampe"),'Anvendte oplysninger'!U9="Ja"),0.95,1))</f>
        <v>1</v>
      </c>
      <c r="U9" s="14">
        <f>IF('Anvendte oplysninger'!U9="Irrelevant",1,IF(AND(OR(I9="Motorvejsstrækning",I9="Frakørselsflettestrækning",I9="Tilkørselsflettestrækning",I9="Frakørselsrampe",I9="Tilkørselsrampe"),'Anvendte oplysninger'!U9="Ja"),0.96,1))</f>
        <v>1</v>
      </c>
      <c r="V9" s="14">
        <f>IF('Anvendte oplysninger'!U9="Irrelevant",1,IF(AND(OR(I9="Motorvejsstrækning",I9="Frakørselsflettestrækning",I9="Tilkørselsflettestrækning",I9="Frakørselsrampe",I9="Tilkørselsrampe"),'Anvendte oplysninger'!U9="Ja"),0.79,1))</f>
        <v>1</v>
      </c>
      <c r="W9" s="14">
        <f>IF('Anvendte oplysninger'!U9="Irrelevant",1,IF(AND(OR(I9="Motorvejsstrækning",I9="Frakørselsflettestrækning",I9="Tilkørselsflettestrækning",I9="Frakørselsrampe",I9="Tilkørselsrampe"),'Anvendte oplysninger'!U9="Ja"),0.94,1))</f>
        <v>1</v>
      </c>
      <c r="X9" s="14">
        <f>IF('Anvendte oplysninger'!U9="Irrelevant",1,IF(AND(OR(I9="Motorvejsstrækning",I9="Frakørselsflettestrækning",I9="Tilkørselsflettestrækning",I9="Frakørselsrampe",I9="Tilkørselsrampe"),'Anvendte oplysninger'!U9="Ja"),0.97,1))</f>
        <v>1</v>
      </c>
      <c r="Y9" s="14">
        <f>IF(AND(I9="Frakørselsrampe",'Anvendte oplysninger'!V9="S-formet ruderrampe"),1.32,IF(AND(I9="Frakørselsrampe",'Anvendte oplysninger'!V9="S-formet trompetrampe"),2.05,IF(AND(I9="Frakørselsrampe",'Anvendte oplysninger'!V9="U-formet trompetrampe"),4.11,IF(AND(I9="Frakørselsrampe",'Anvendte oplysninger'!V9="SV-formet flyoverrampe"),5.15,IF(AND(I9="Frakørselsrampe",'Anvendte oplysninger'!V9="Vinkelformet rampe"),1.07,IF(AND(I9="Tilkørselsrampe",'Anvendte oplysninger'!V9="S-formet ruderrampe"),0.93,IF(AND(I9="Tilkørselsrampe",'Anvendte oplysninger'!V9="S-formet trompetrampe"),2.48,IF(AND(I9="Tilkørselsrampe",'Anvendte oplysninger'!V9="U-formet trompetrampe"),4.15,IF(AND(I9="Tilkørselsrampe",'Anvendte oplysninger'!V9="SV-formet flyoverrampe"),5.26,IF(AND(I9="Tilkørselsrampe",'Anvendte oplysninger'!V9="Vinkelformet rampe"),1.42,1))))))))))</f>
        <v>1</v>
      </c>
      <c r="Z9" s="14">
        <f>IF(OR('Anvendte oplysninger'!W9="Lige",'Anvendte oplysninger'!W9="Irrelevant",'Anvendte oplysninger'!X9="Irrelevant",'Anvendte oplysninger'!Y9="Irrelevant"),1,1+1.545*1000/32.2*((('Anvendte oplysninger'!Y9*3268/3600)/('Anvendte oplysninger'!W9/0.306))^2)*('Anvendte oplysninger'!X9/1000)/G9)</f>
        <v>1</v>
      </c>
      <c r="AA9" s="14">
        <f>IF(OR('Anvendte oplysninger'!W9="Lige",'Anvendte oplysninger'!W9="Irrelevant",'Anvendte oplysninger'!X9="Irrelevant",'Anvendte oplysninger'!Y9="Irrelevant"),1,1+1.961*1000/32.2*((('Anvendte oplysninger'!Y9*3268/3600)/('Anvendte oplysninger'!W9/0.306))^2)*('Anvendte oplysninger'!X9/1000)/G9)</f>
        <v>1</v>
      </c>
      <c r="AB9" s="14">
        <f>IF(OR('Anvendte oplysninger'!Z9="Lige",'Anvendte oplysninger'!Z9="Irrelevant",'Anvendte oplysninger'!AA9="Irrelevant",'Anvendte oplysninger'!AB9="Irrelevant"),1,1+1.545*1000/32.2*((('Anvendte oplysninger'!AB9*3268/3600)/('Anvendte oplysninger'!Z9/0.306))^2)*('Anvendte oplysninger'!AA9/1000)/G9)</f>
        <v>1</v>
      </c>
      <c r="AC9" s="14">
        <f>IF(OR('Anvendte oplysninger'!Z9="Lige",'Anvendte oplysninger'!Z9="Irrelevant",'Anvendte oplysninger'!AA9="Irrelevant",'Anvendte oplysninger'!AB9="Irrelevant"),1,1+1.961*1000/32.2*((('Anvendte oplysninger'!AB9*3268/3600)/('Anvendte oplysninger'!Z9/0.306))^2)*('Anvendte oplysninger'!AA9/1000)/G9)</f>
        <v>1</v>
      </c>
      <c r="AD9" s="14">
        <f>IF(OR('Anvendte oplysninger'!AC9="Irrelevant",'Anvendte oplysninger'!AC9="Nej"),1,IF(AND('Anvendte oplysninger'!AC9="Ja",OR('Anvendte oplysninger'!Q9&lt;301,'Anvendte oplysninger'!S9&lt;301)),1-(0.5*('Anvendte oplysninger'!R9+'Anvendte oplysninger'!T9)/('Anvendte oplysninger'!G9*1000)),IF(AND('Anvendte oplysninger'!AC9="Ja",OR('Anvendte oplysninger'!Q9&lt;601,'Anvendte oplysninger'!S9&lt;601)),1-(0.25*('Anvendte oplysninger'!R9+'Anvendte oplysninger'!T9)/('Anvendte oplysninger'!G9*1000)),1)))</f>
        <v>1</v>
      </c>
      <c r="AE9" s="14">
        <f>IF(OR('Anvendte oplysninger'!AC9="Irrelevant",'Anvendte oplysninger'!AC9="Nej"),1,IF(AND('Anvendte oplysninger'!AC9="Ja",OR('Anvendte oplysninger'!Q9&lt;301,'Anvendte oplysninger'!S9&lt;301)),1-(0.4*('Anvendte oplysninger'!R9+'Anvendte oplysninger'!T9)/('Anvendte oplysninger'!G9*1000)),IF(AND('Anvendte oplysninger'!AC9="Ja",OR('Anvendte oplysninger'!Q9&lt;601,'Anvendte oplysninger'!S9&lt;601)),1-(0.2*('Anvendte oplysninger'!R9+'Anvendte oplysninger'!T9)/('Anvendte oplysninger'!G9*1000)),1)))</f>
        <v>1</v>
      </c>
      <c r="AF9" s="14">
        <f>IF('Anvendte oplysninger'!AD9="110 km/t",0.79,1)</f>
        <v>1</v>
      </c>
      <c r="AG9" s="14">
        <f>IF('Anvendte oplysninger'!AD9="110 km/t",0.94,1)</f>
        <v>1</v>
      </c>
      <c r="AH9" s="14">
        <f>IF('Anvendte oplysninger'!AD9="110 km/t",0.66,1)</f>
        <v>1</v>
      </c>
      <c r="AI9" s="14">
        <f>IF('Anvendte oplysninger'!AD9="110 km/t",0.82,1)</f>
        <v>1</v>
      </c>
      <c r="AJ9" s="14">
        <f>IF(AND('Anvendte oplysninger'!AE9="Ja",I9="Tilkørselsflettestrækning"),0.65*'Anvendte oplysninger'!AF9+1-'Anvendte oplysninger'!AF9,1)</f>
        <v>1</v>
      </c>
      <c r="AK9" s="15" t="str">
        <f t="shared" si="0"/>
        <v/>
      </c>
      <c r="AL9" s="15" t="str">
        <f t="shared" si="1"/>
        <v/>
      </c>
      <c r="AM9" s="15" t="str">
        <f t="shared" si="2"/>
        <v/>
      </c>
      <c r="AN9" s="15" t="str">
        <f t="shared" si="3"/>
        <v/>
      </c>
      <c r="AO9" s="15" t="str">
        <f t="shared" si="4"/>
        <v/>
      </c>
      <c r="AP9" s="15" t="str">
        <f t="shared" si="5"/>
        <v/>
      </c>
      <c r="AQ9" s="4" t="str">
        <f t="shared" si="6"/>
        <v/>
      </c>
    </row>
    <row r="10" spans="1:43" x14ac:dyDescent="0.25">
      <c r="A10" s="4" t="str">
        <f>IF(Inddata!A25="","",Inddata!A25)</f>
        <v/>
      </c>
      <c r="B10" s="4" t="str">
        <f>IF(Inddata!B25="","",Inddata!B25)</f>
        <v/>
      </c>
      <c r="C10" s="4" t="str">
        <f>IF(Inddata!C25="","",Inddata!C25)</f>
        <v/>
      </c>
      <c r="D10" s="4" t="str">
        <f>IF(Inddata!D25="","",Inddata!D25)</f>
        <v/>
      </c>
      <c r="E10" s="4" t="str">
        <f>IF(Inddata!E25="","",Inddata!E25)</f>
        <v/>
      </c>
      <c r="F10" s="4" t="str">
        <f>IF(Inddata!F25="","",Inddata!F25)</f>
        <v/>
      </c>
      <c r="G10" s="4">
        <f>IF(Inddata!G25="","",Inddata!G25)</f>
        <v>0</v>
      </c>
      <c r="H10" s="4" t="str">
        <f>IF(Inddata!H25&gt;0.5,Inddata!H25,"")</f>
        <v/>
      </c>
      <c r="I10" s="4" t="str">
        <f>IF(Inddata!I25="","",Inddata!I25)</f>
        <v/>
      </c>
      <c r="J10" s="14">
        <f>IF('Anvendte oplysninger'!J10="Irrelevant",1,IF('Anvendte oplysninger'!J10&gt;3,1.2,1))</f>
        <v>1</v>
      </c>
      <c r="K10" s="14">
        <f>IF('Anvendte oplysninger'!K10="Irrelevant",1,IF(AND(OR(I10="Motorvejsstrækning",I10="Frakørselsflettestrækning",I10="Tilkørselsflettestrækning"),'Anvendte oplysninger'!K10&lt;3.5),1+(3.5-'Anvendte oplysninger'!K10)*0.12,IF(AND(OR(I10="Frakørselsrampe",I10="Tilkørselsrampe"),'Anvendte oplysninger'!K10&lt;3.5),1+(3.5-'Anvendte oplysninger'!K10)*0.16,1)))</f>
        <v>1</v>
      </c>
      <c r="L10" s="14">
        <f>IF('Anvendte oplysninger'!L10="Irrelevant",1,IF(AND('Anvendte oplysninger'!L10="Ja",'Anvendte oplysninger'!J10=2),0.6*'Anvendte oplysninger'!M10+(1-'Anvendte oplysninger'!M10),IF(AND('Anvendte oplysninger'!L10="Ja",'Anvendte oplysninger'!J10=3),0.7*'Anvendte oplysninger'!M10+(1-'Anvendte oplysninger'!M10),IF(AND('Anvendte oplysninger'!L10="Ja",'Anvendte oplysninger'!J10=4),0.76*'Anvendte oplysninger'!M10+(1-'Anvendte oplysninger'!M10),IF(AND('Anvendte oplysninger'!L10="Ja",'Anvendte oplysninger'!J10&gt;4.99999999),0.8*'Anvendte oplysninger'!M10+(1-'Anvendte oplysninger'!M10),1)))))</f>
        <v>1</v>
      </c>
      <c r="M10" s="14">
        <f>IF('Anvendte oplysninger'!L10="Irrelevant",1,IF(AND('Anvendte oplysninger'!L10="Ja",'Anvendte oplysninger'!J10=2),0.8*'Anvendte oplysninger'!M10+(1-'Anvendte oplysninger'!M10),IF(AND('Anvendte oplysninger'!L10="Ja",'Anvendte oplysninger'!J10=3),0.85*'Anvendte oplysninger'!M10+(1-'Anvendte oplysninger'!M10),IF(AND('Anvendte oplysninger'!L10="Ja",'Anvendte oplysninger'!J10=4),0.88*'Anvendte oplysninger'!M10+(1-'Anvendte oplysninger'!M10),IF(AND('Anvendte oplysninger'!L10="Ja",'Anvendte oplysninger'!J10&gt;4.99999999),0.9*'Anvendte oplysninger'!M10+(1-'Anvendte oplysninger'!M10),1)))))</f>
        <v>1</v>
      </c>
      <c r="N10" s="14">
        <f>IF('Anvendte oplysninger'!N10="Irrelevant",1,IF(AND(OR(I10="Motorvejsstrækning",I10="Frakørselsflettestrækning",I10="Tilkørselsflettestrækning"),'Anvendte oplysninger'!N10&lt;3),1+(3-'Anvendte oplysninger'!N10)*0.09333333,1))</f>
        <v>1</v>
      </c>
      <c r="O10" s="14">
        <f>IF('Anvendte oplysninger'!N10="Irrelevant",1,IF(AND(OR(I10="Motorvejsstrækning",I10="Frakørselsflettestrækning",I10="Tilkørselsflettestrækning"),'Anvendte oplysninger'!N10&lt;3),1+(3-'Anvendte oplysninger'!N10)*0.19666667,1))</f>
        <v>1</v>
      </c>
      <c r="P10" s="14">
        <f>IF('Anvendte oplysninger'!O10="Irrelevant",1,IF(AND(OR(I10="Motorvejsstrækning",I10="Frakørselsflettestrækning",I10="Tilkørselsflettestrækning"),'Anvendte oplysninger'!O10&lt;3.00000001),1+(0.5-'Anvendte oplysninger'!O10)*0.04,IF(AND(OR(I10="Frakørselsrampe",I10="Tilkørselsrampe"),'Anvendte oplysninger'!O10&lt;3.00000001),1+(0.5-'Anvendte oplysninger'!O10)*0.08,IF(OR(I10="Motorvejsstrækning",I10="Frakørselsflettestrækning",I10="Tilkørselsflettestrækning"),0.9,0.8))))</f>
        <v>1</v>
      </c>
      <c r="Q10" s="14">
        <f>IF('Anvendte oplysninger'!P10="Irrelevant",1,IF(AND(OR(I10="Motorvejsstrækning",I10="Frakørselsflettestrækning",I10="Tilkørselsflettestrækning"),'Anvendte oplysninger'!P10&lt;11.00000001),1+(5-'Anvendte oplysninger'!P10)*0.01,0.94))</f>
        <v>1</v>
      </c>
      <c r="R10" s="14">
        <f>IF(OR('Anvendte oplysninger'!Q10="Irrelevant",'Anvendte oplysninger'!R10="Irrelevant",'Anvendte oplysninger'!Q10="Lige"),1,IF(AND(OR(I10="Motorvejsstrækning",I10="Frakørselsflettestrækning",I10="Tilkørselsflettestrækning"),'Anvendte oplysninger'!Q10&lt;4000),(EXP(0.1096*1746.5/'Anvendte oplysninger'!Q10)/EXP(0.1096*1746.5/4000))*('Anvendte oplysninger'!R10/1000)/G10+(G10-'Anvendte oplysninger'!R10/1000)/G10,1))</f>
        <v>1</v>
      </c>
      <c r="S10" s="14">
        <f>IF(OR('Anvendte oplysninger'!S10="Irrelevant",'Anvendte oplysninger'!T10="Irrelevant",'Anvendte oplysninger'!S10="Lige"),1,IF(AND(OR(I10="Motorvejsstrækning",I10="Frakørselsflettestrækning",I10="Tilkørselsflettestrækning"),'Anvendte oplysninger'!S10&lt;4000),(EXP(0.1096*1746.5/'Anvendte oplysninger'!S10)/EXP(0.1096*1746.5/4000))*('Anvendte oplysninger'!T10/1000)/G10+(G10-'Anvendte oplysninger'!T10/1000)/G10,1))</f>
        <v>1</v>
      </c>
      <c r="T10" s="14">
        <f>IF('Anvendte oplysninger'!U10="Irrelevant",1,IF(AND(OR(I10="Motorvejsstrækning",I10="Frakørselsflettestrækning",I10="Tilkørselsflettestrækning",I10="Frakørselsrampe",I10="Tilkørselsrampe"),'Anvendte oplysninger'!U10="Ja"),0.95,1))</f>
        <v>1</v>
      </c>
      <c r="U10" s="14">
        <f>IF('Anvendte oplysninger'!U10="Irrelevant",1,IF(AND(OR(I10="Motorvejsstrækning",I10="Frakørselsflettestrækning",I10="Tilkørselsflettestrækning",I10="Frakørselsrampe",I10="Tilkørselsrampe"),'Anvendte oplysninger'!U10="Ja"),0.96,1))</f>
        <v>1</v>
      </c>
      <c r="V10" s="14">
        <f>IF('Anvendte oplysninger'!U10="Irrelevant",1,IF(AND(OR(I10="Motorvejsstrækning",I10="Frakørselsflettestrækning",I10="Tilkørselsflettestrækning",I10="Frakørselsrampe",I10="Tilkørselsrampe"),'Anvendte oplysninger'!U10="Ja"),0.79,1))</f>
        <v>1</v>
      </c>
      <c r="W10" s="14">
        <f>IF('Anvendte oplysninger'!U10="Irrelevant",1,IF(AND(OR(I10="Motorvejsstrækning",I10="Frakørselsflettestrækning",I10="Tilkørselsflettestrækning",I10="Frakørselsrampe",I10="Tilkørselsrampe"),'Anvendte oplysninger'!U10="Ja"),0.94,1))</f>
        <v>1</v>
      </c>
      <c r="X10" s="14">
        <f>IF('Anvendte oplysninger'!U10="Irrelevant",1,IF(AND(OR(I10="Motorvejsstrækning",I10="Frakørselsflettestrækning",I10="Tilkørselsflettestrækning",I10="Frakørselsrampe",I10="Tilkørselsrampe"),'Anvendte oplysninger'!U10="Ja"),0.97,1))</f>
        <v>1</v>
      </c>
      <c r="Y10" s="14">
        <f>IF(AND(I10="Frakørselsrampe",'Anvendte oplysninger'!V10="S-formet ruderrampe"),1.32,IF(AND(I10="Frakørselsrampe",'Anvendte oplysninger'!V10="S-formet trompetrampe"),2.05,IF(AND(I10="Frakørselsrampe",'Anvendte oplysninger'!V10="U-formet trompetrampe"),4.11,IF(AND(I10="Frakørselsrampe",'Anvendte oplysninger'!V10="SV-formet flyoverrampe"),5.15,IF(AND(I10="Frakørselsrampe",'Anvendte oplysninger'!V10="Vinkelformet rampe"),1.07,IF(AND(I10="Tilkørselsrampe",'Anvendte oplysninger'!V10="S-formet ruderrampe"),0.93,IF(AND(I10="Tilkørselsrampe",'Anvendte oplysninger'!V10="S-formet trompetrampe"),2.48,IF(AND(I10="Tilkørselsrampe",'Anvendte oplysninger'!V10="U-formet trompetrampe"),4.15,IF(AND(I10="Tilkørselsrampe",'Anvendte oplysninger'!V10="SV-formet flyoverrampe"),5.26,IF(AND(I10="Tilkørselsrampe",'Anvendte oplysninger'!V10="Vinkelformet rampe"),1.42,1))))))))))</f>
        <v>1</v>
      </c>
      <c r="Z10" s="14">
        <f>IF(OR('Anvendte oplysninger'!W10="Lige",'Anvendte oplysninger'!W10="Irrelevant",'Anvendte oplysninger'!X10="Irrelevant",'Anvendte oplysninger'!Y10="Irrelevant"),1,1+1.545*1000/32.2*((('Anvendte oplysninger'!Y10*3268/3600)/('Anvendte oplysninger'!W10/0.306))^2)*('Anvendte oplysninger'!X10/1000)/G10)</f>
        <v>1</v>
      </c>
      <c r="AA10" s="14">
        <f>IF(OR('Anvendte oplysninger'!W10="Lige",'Anvendte oplysninger'!W10="Irrelevant",'Anvendte oplysninger'!X10="Irrelevant",'Anvendte oplysninger'!Y10="Irrelevant"),1,1+1.961*1000/32.2*((('Anvendte oplysninger'!Y10*3268/3600)/('Anvendte oplysninger'!W10/0.306))^2)*('Anvendte oplysninger'!X10/1000)/G10)</f>
        <v>1</v>
      </c>
      <c r="AB10" s="14">
        <f>IF(OR('Anvendte oplysninger'!Z10="Lige",'Anvendte oplysninger'!Z10="Irrelevant",'Anvendte oplysninger'!AA10="Irrelevant",'Anvendte oplysninger'!AB10="Irrelevant"),1,1+1.545*1000/32.2*((('Anvendte oplysninger'!AB10*3268/3600)/('Anvendte oplysninger'!Z10/0.306))^2)*('Anvendte oplysninger'!AA10/1000)/G10)</f>
        <v>1</v>
      </c>
      <c r="AC10" s="14">
        <f>IF(OR('Anvendte oplysninger'!Z10="Lige",'Anvendte oplysninger'!Z10="Irrelevant",'Anvendte oplysninger'!AA10="Irrelevant",'Anvendte oplysninger'!AB10="Irrelevant"),1,1+1.961*1000/32.2*((('Anvendte oplysninger'!AB10*3268/3600)/('Anvendte oplysninger'!Z10/0.306))^2)*('Anvendte oplysninger'!AA10/1000)/G10)</f>
        <v>1</v>
      </c>
      <c r="AD10" s="14">
        <f>IF(OR('Anvendte oplysninger'!AC10="Irrelevant",'Anvendte oplysninger'!AC10="Nej"),1,IF(AND('Anvendte oplysninger'!AC10="Ja",OR('Anvendte oplysninger'!Q10&lt;301,'Anvendte oplysninger'!S10&lt;301)),1-(0.5*('Anvendte oplysninger'!R10+'Anvendte oplysninger'!T10)/('Anvendte oplysninger'!G10*1000)),IF(AND('Anvendte oplysninger'!AC10="Ja",OR('Anvendte oplysninger'!Q10&lt;601,'Anvendte oplysninger'!S10&lt;601)),1-(0.25*('Anvendte oplysninger'!R10+'Anvendte oplysninger'!T10)/('Anvendte oplysninger'!G10*1000)),1)))</f>
        <v>1</v>
      </c>
      <c r="AE10" s="14">
        <f>IF(OR('Anvendte oplysninger'!AC10="Irrelevant",'Anvendte oplysninger'!AC10="Nej"),1,IF(AND('Anvendte oplysninger'!AC10="Ja",OR('Anvendte oplysninger'!Q10&lt;301,'Anvendte oplysninger'!S10&lt;301)),1-(0.4*('Anvendte oplysninger'!R10+'Anvendte oplysninger'!T10)/('Anvendte oplysninger'!G10*1000)),IF(AND('Anvendte oplysninger'!AC10="Ja",OR('Anvendte oplysninger'!Q10&lt;601,'Anvendte oplysninger'!S10&lt;601)),1-(0.2*('Anvendte oplysninger'!R10+'Anvendte oplysninger'!T10)/('Anvendte oplysninger'!G10*1000)),1)))</f>
        <v>1</v>
      </c>
      <c r="AF10" s="14">
        <f>IF('Anvendte oplysninger'!AD10="110 km/t",0.79,1)</f>
        <v>1</v>
      </c>
      <c r="AG10" s="14">
        <f>IF('Anvendte oplysninger'!AD10="110 km/t",0.94,1)</f>
        <v>1</v>
      </c>
      <c r="AH10" s="14">
        <f>IF('Anvendte oplysninger'!AD10="110 km/t",0.66,1)</f>
        <v>1</v>
      </c>
      <c r="AI10" s="14">
        <f>IF('Anvendte oplysninger'!AD10="110 km/t",0.82,1)</f>
        <v>1</v>
      </c>
      <c r="AJ10" s="14">
        <f>IF(AND('Anvendte oplysninger'!AE10="Ja",I10="Tilkørselsflettestrækning"),0.65*'Anvendte oplysninger'!AF10+1-'Anvendte oplysninger'!AF10,1)</f>
        <v>1</v>
      </c>
      <c r="AK10" s="15" t="str">
        <f t="shared" si="0"/>
        <v/>
      </c>
      <c r="AL10" s="15" t="str">
        <f t="shared" si="1"/>
        <v/>
      </c>
      <c r="AM10" s="15" t="str">
        <f t="shared" si="2"/>
        <v/>
      </c>
      <c r="AN10" s="15" t="str">
        <f t="shared" si="3"/>
        <v/>
      </c>
      <c r="AO10" s="15" t="str">
        <f t="shared" si="4"/>
        <v/>
      </c>
      <c r="AP10" s="15" t="str">
        <f t="shared" si="5"/>
        <v/>
      </c>
      <c r="AQ10" s="4" t="str">
        <f t="shared" si="6"/>
        <v/>
      </c>
    </row>
    <row r="11" spans="1:43" x14ac:dyDescent="0.25">
      <c r="A11" s="4" t="str">
        <f>IF(Inddata!A26="","",Inddata!A26)</f>
        <v/>
      </c>
      <c r="B11" s="4" t="str">
        <f>IF(Inddata!B26="","",Inddata!B26)</f>
        <v/>
      </c>
      <c r="C11" s="4" t="str">
        <f>IF(Inddata!C26="","",Inddata!C26)</f>
        <v/>
      </c>
      <c r="D11" s="4" t="str">
        <f>IF(Inddata!D26="","",Inddata!D26)</f>
        <v/>
      </c>
      <c r="E11" s="4" t="str">
        <f>IF(Inddata!E26="","",Inddata!E26)</f>
        <v/>
      </c>
      <c r="F11" s="4" t="str">
        <f>IF(Inddata!F26="","",Inddata!F26)</f>
        <v/>
      </c>
      <c r="G11" s="4">
        <f>IF(Inddata!G26="","",Inddata!G26)</f>
        <v>0</v>
      </c>
      <c r="H11" s="4" t="str">
        <f>IF(Inddata!H26&gt;0.5,Inddata!H26,"")</f>
        <v/>
      </c>
      <c r="I11" s="4" t="str">
        <f>IF(Inddata!I26="","",Inddata!I26)</f>
        <v/>
      </c>
      <c r="J11" s="14">
        <f>IF('Anvendte oplysninger'!J11="Irrelevant",1,IF('Anvendte oplysninger'!J11&gt;3,1.2,1))</f>
        <v>1</v>
      </c>
      <c r="K11" s="14">
        <f>IF('Anvendte oplysninger'!K11="Irrelevant",1,IF(AND(OR(I11="Motorvejsstrækning",I11="Frakørselsflettestrækning",I11="Tilkørselsflettestrækning"),'Anvendte oplysninger'!K11&lt;3.5),1+(3.5-'Anvendte oplysninger'!K11)*0.12,IF(AND(OR(I11="Frakørselsrampe",I11="Tilkørselsrampe"),'Anvendte oplysninger'!K11&lt;3.5),1+(3.5-'Anvendte oplysninger'!K11)*0.16,1)))</f>
        <v>1</v>
      </c>
      <c r="L11" s="14">
        <f>IF('Anvendte oplysninger'!L11="Irrelevant",1,IF(AND('Anvendte oplysninger'!L11="Ja",'Anvendte oplysninger'!J11=2),0.6*'Anvendte oplysninger'!M11+(1-'Anvendte oplysninger'!M11),IF(AND('Anvendte oplysninger'!L11="Ja",'Anvendte oplysninger'!J11=3),0.7*'Anvendte oplysninger'!M11+(1-'Anvendte oplysninger'!M11),IF(AND('Anvendte oplysninger'!L11="Ja",'Anvendte oplysninger'!J11=4),0.76*'Anvendte oplysninger'!M11+(1-'Anvendte oplysninger'!M11),IF(AND('Anvendte oplysninger'!L11="Ja",'Anvendte oplysninger'!J11&gt;4.99999999),0.8*'Anvendte oplysninger'!M11+(1-'Anvendte oplysninger'!M11),1)))))</f>
        <v>1</v>
      </c>
      <c r="M11" s="14">
        <f>IF('Anvendte oplysninger'!L11="Irrelevant",1,IF(AND('Anvendte oplysninger'!L11="Ja",'Anvendte oplysninger'!J11=2),0.8*'Anvendte oplysninger'!M11+(1-'Anvendte oplysninger'!M11),IF(AND('Anvendte oplysninger'!L11="Ja",'Anvendte oplysninger'!J11=3),0.85*'Anvendte oplysninger'!M11+(1-'Anvendte oplysninger'!M11),IF(AND('Anvendte oplysninger'!L11="Ja",'Anvendte oplysninger'!J11=4),0.88*'Anvendte oplysninger'!M11+(1-'Anvendte oplysninger'!M11),IF(AND('Anvendte oplysninger'!L11="Ja",'Anvendte oplysninger'!J11&gt;4.99999999),0.9*'Anvendte oplysninger'!M11+(1-'Anvendte oplysninger'!M11),1)))))</f>
        <v>1</v>
      </c>
      <c r="N11" s="14">
        <f>IF('Anvendte oplysninger'!N11="Irrelevant",1,IF(AND(OR(I11="Motorvejsstrækning",I11="Frakørselsflettestrækning",I11="Tilkørselsflettestrækning"),'Anvendte oplysninger'!N11&lt;3),1+(3-'Anvendte oplysninger'!N11)*0.09333333,1))</f>
        <v>1</v>
      </c>
      <c r="O11" s="14">
        <f>IF('Anvendte oplysninger'!N11="Irrelevant",1,IF(AND(OR(I11="Motorvejsstrækning",I11="Frakørselsflettestrækning",I11="Tilkørselsflettestrækning"),'Anvendte oplysninger'!N11&lt;3),1+(3-'Anvendte oplysninger'!N11)*0.19666667,1))</f>
        <v>1</v>
      </c>
      <c r="P11" s="14">
        <f>IF('Anvendte oplysninger'!O11="Irrelevant",1,IF(AND(OR(I11="Motorvejsstrækning",I11="Frakørselsflettestrækning",I11="Tilkørselsflettestrækning"),'Anvendte oplysninger'!O11&lt;3.00000001),1+(0.5-'Anvendte oplysninger'!O11)*0.04,IF(AND(OR(I11="Frakørselsrampe",I11="Tilkørselsrampe"),'Anvendte oplysninger'!O11&lt;3.00000001),1+(0.5-'Anvendte oplysninger'!O11)*0.08,IF(OR(I11="Motorvejsstrækning",I11="Frakørselsflettestrækning",I11="Tilkørselsflettestrækning"),0.9,0.8))))</f>
        <v>1</v>
      </c>
      <c r="Q11" s="14">
        <f>IF('Anvendte oplysninger'!P11="Irrelevant",1,IF(AND(OR(I11="Motorvejsstrækning",I11="Frakørselsflettestrækning",I11="Tilkørselsflettestrækning"),'Anvendte oplysninger'!P11&lt;11.00000001),1+(5-'Anvendte oplysninger'!P11)*0.01,0.94))</f>
        <v>1</v>
      </c>
      <c r="R11" s="14">
        <f>IF(OR('Anvendte oplysninger'!Q11="Irrelevant",'Anvendte oplysninger'!R11="Irrelevant",'Anvendte oplysninger'!Q11="Lige"),1,IF(AND(OR(I11="Motorvejsstrækning",I11="Frakørselsflettestrækning",I11="Tilkørselsflettestrækning"),'Anvendte oplysninger'!Q11&lt;4000),(EXP(0.1096*1746.5/'Anvendte oplysninger'!Q11)/EXP(0.1096*1746.5/4000))*('Anvendte oplysninger'!R11/1000)/G11+(G11-'Anvendte oplysninger'!R11/1000)/G11,1))</f>
        <v>1</v>
      </c>
      <c r="S11" s="14">
        <f>IF(OR('Anvendte oplysninger'!S11="Irrelevant",'Anvendte oplysninger'!T11="Irrelevant",'Anvendte oplysninger'!S11="Lige"),1,IF(AND(OR(I11="Motorvejsstrækning",I11="Frakørselsflettestrækning",I11="Tilkørselsflettestrækning"),'Anvendte oplysninger'!S11&lt;4000),(EXP(0.1096*1746.5/'Anvendte oplysninger'!S11)/EXP(0.1096*1746.5/4000))*('Anvendte oplysninger'!T11/1000)/G11+(G11-'Anvendte oplysninger'!T11/1000)/G11,1))</f>
        <v>1</v>
      </c>
      <c r="T11" s="14">
        <f>IF('Anvendte oplysninger'!U11="Irrelevant",1,IF(AND(OR(I11="Motorvejsstrækning",I11="Frakørselsflettestrækning",I11="Tilkørselsflettestrækning",I11="Frakørselsrampe",I11="Tilkørselsrampe"),'Anvendte oplysninger'!U11="Ja"),0.95,1))</f>
        <v>1</v>
      </c>
      <c r="U11" s="14">
        <f>IF('Anvendte oplysninger'!U11="Irrelevant",1,IF(AND(OR(I11="Motorvejsstrækning",I11="Frakørselsflettestrækning",I11="Tilkørselsflettestrækning",I11="Frakørselsrampe",I11="Tilkørselsrampe"),'Anvendte oplysninger'!U11="Ja"),0.96,1))</f>
        <v>1</v>
      </c>
      <c r="V11" s="14">
        <f>IF('Anvendte oplysninger'!U11="Irrelevant",1,IF(AND(OR(I11="Motorvejsstrækning",I11="Frakørselsflettestrækning",I11="Tilkørselsflettestrækning",I11="Frakørselsrampe",I11="Tilkørselsrampe"),'Anvendte oplysninger'!U11="Ja"),0.79,1))</f>
        <v>1</v>
      </c>
      <c r="W11" s="14">
        <f>IF('Anvendte oplysninger'!U11="Irrelevant",1,IF(AND(OR(I11="Motorvejsstrækning",I11="Frakørselsflettestrækning",I11="Tilkørselsflettestrækning",I11="Frakørselsrampe",I11="Tilkørselsrampe"),'Anvendte oplysninger'!U11="Ja"),0.94,1))</f>
        <v>1</v>
      </c>
      <c r="X11" s="14">
        <f>IF('Anvendte oplysninger'!U11="Irrelevant",1,IF(AND(OR(I11="Motorvejsstrækning",I11="Frakørselsflettestrækning",I11="Tilkørselsflettestrækning",I11="Frakørselsrampe",I11="Tilkørselsrampe"),'Anvendte oplysninger'!U11="Ja"),0.97,1))</f>
        <v>1</v>
      </c>
      <c r="Y11" s="14">
        <f>IF(AND(I11="Frakørselsrampe",'Anvendte oplysninger'!V11="S-formet ruderrampe"),1.32,IF(AND(I11="Frakørselsrampe",'Anvendte oplysninger'!V11="S-formet trompetrampe"),2.05,IF(AND(I11="Frakørselsrampe",'Anvendte oplysninger'!V11="U-formet trompetrampe"),4.11,IF(AND(I11="Frakørselsrampe",'Anvendte oplysninger'!V11="SV-formet flyoverrampe"),5.15,IF(AND(I11="Frakørselsrampe",'Anvendte oplysninger'!V11="Vinkelformet rampe"),1.07,IF(AND(I11="Tilkørselsrampe",'Anvendte oplysninger'!V11="S-formet ruderrampe"),0.93,IF(AND(I11="Tilkørselsrampe",'Anvendte oplysninger'!V11="S-formet trompetrampe"),2.48,IF(AND(I11="Tilkørselsrampe",'Anvendte oplysninger'!V11="U-formet trompetrampe"),4.15,IF(AND(I11="Tilkørselsrampe",'Anvendte oplysninger'!V11="SV-formet flyoverrampe"),5.26,IF(AND(I11="Tilkørselsrampe",'Anvendte oplysninger'!V11="Vinkelformet rampe"),1.42,1))))))))))</f>
        <v>1</v>
      </c>
      <c r="Z11" s="14">
        <f>IF(OR('Anvendte oplysninger'!W11="Lige",'Anvendte oplysninger'!W11="Irrelevant",'Anvendte oplysninger'!X11="Irrelevant",'Anvendte oplysninger'!Y11="Irrelevant"),1,1+1.545*1000/32.2*((('Anvendte oplysninger'!Y11*3268/3600)/('Anvendte oplysninger'!W11/0.306))^2)*('Anvendte oplysninger'!X11/1000)/G11)</f>
        <v>1</v>
      </c>
      <c r="AA11" s="14">
        <f>IF(OR('Anvendte oplysninger'!W11="Lige",'Anvendte oplysninger'!W11="Irrelevant",'Anvendte oplysninger'!X11="Irrelevant",'Anvendte oplysninger'!Y11="Irrelevant"),1,1+1.961*1000/32.2*((('Anvendte oplysninger'!Y11*3268/3600)/('Anvendte oplysninger'!W11/0.306))^2)*('Anvendte oplysninger'!X11/1000)/G11)</f>
        <v>1</v>
      </c>
      <c r="AB11" s="14">
        <f>IF(OR('Anvendte oplysninger'!Z11="Lige",'Anvendte oplysninger'!Z11="Irrelevant",'Anvendte oplysninger'!AA11="Irrelevant",'Anvendte oplysninger'!AB11="Irrelevant"),1,1+1.545*1000/32.2*((('Anvendte oplysninger'!AB11*3268/3600)/('Anvendte oplysninger'!Z11/0.306))^2)*('Anvendte oplysninger'!AA11/1000)/G11)</f>
        <v>1</v>
      </c>
      <c r="AC11" s="14">
        <f>IF(OR('Anvendte oplysninger'!Z11="Lige",'Anvendte oplysninger'!Z11="Irrelevant",'Anvendte oplysninger'!AA11="Irrelevant",'Anvendte oplysninger'!AB11="Irrelevant"),1,1+1.961*1000/32.2*((('Anvendte oplysninger'!AB11*3268/3600)/('Anvendte oplysninger'!Z11/0.306))^2)*('Anvendte oplysninger'!AA11/1000)/G11)</f>
        <v>1</v>
      </c>
      <c r="AD11" s="14">
        <f>IF(OR('Anvendte oplysninger'!AC11="Irrelevant",'Anvendte oplysninger'!AC11="Nej"),1,IF(AND('Anvendte oplysninger'!AC11="Ja",OR('Anvendte oplysninger'!Q11&lt;301,'Anvendte oplysninger'!S11&lt;301)),1-(0.5*('Anvendte oplysninger'!R11+'Anvendte oplysninger'!T11)/('Anvendte oplysninger'!G11*1000)),IF(AND('Anvendte oplysninger'!AC11="Ja",OR('Anvendte oplysninger'!Q11&lt;601,'Anvendte oplysninger'!S11&lt;601)),1-(0.25*('Anvendte oplysninger'!R11+'Anvendte oplysninger'!T11)/('Anvendte oplysninger'!G11*1000)),1)))</f>
        <v>1</v>
      </c>
      <c r="AE11" s="14">
        <f>IF(OR('Anvendte oplysninger'!AC11="Irrelevant",'Anvendte oplysninger'!AC11="Nej"),1,IF(AND('Anvendte oplysninger'!AC11="Ja",OR('Anvendte oplysninger'!Q11&lt;301,'Anvendte oplysninger'!S11&lt;301)),1-(0.4*('Anvendte oplysninger'!R11+'Anvendte oplysninger'!T11)/('Anvendte oplysninger'!G11*1000)),IF(AND('Anvendte oplysninger'!AC11="Ja",OR('Anvendte oplysninger'!Q11&lt;601,'Anvendte oplysninger'!S11&lt;601)),1-(0.2*('Anvendte oplysninger'!R11+'Anvendte oplysninger'!T11)/('Anvendte oplysninger'!G11*1000)),1)))</f>
        <v>1</v>
      </c>
      <c r="AF11" s="14">
        <f>IF('Anvendte oplysninger'!AD11="110 km/t",0.79,1)</f>
        <v>1</v>
      </c>
      <c r="AG11" s="14">
        <f>IF('Anvendte oplysninger'!AD11="110 km/t",0.94,1)</f>
        <v>1</v>
      </c>
      <c r="AH11" s="14">
        <f>IF('Anvendte oplysninger'!AD11="110 km/t",0.66,1)</f>
        <v>1</v>
      </c>
      <c r="AI11" s="14">
        <f>IF('Anvendte oplysninger'!AD11="110 km/t",0.82,1)</f>
        <v>1</v>
      </c>
      <c r="AJ11" s="14">
        <f>IF(AND('Anvendte oplysninger'!AE11="Ja",I11="Tilkørselsflettestrækning"),0.65*'Anvendte oplysninger'!AF11+1-'Anvendte oplysninger'!AF11,1)</f>
        <v>1</v>
      </c>
      <c r="AK11" s="15" t="str">
        <f t="shared" si="0"/>
        <v/>
      </c>
      <c r="AL11" s="15" t="str">
        <f t="shared" si="1"/>
        <v/>
      </c>
      <c r="AM11" s="15" t="str">
        <f t="shared" si="2"/>
        <v/>
      </c>
      <c r="AN11" s="15" t="str">
        <f t="shared" si="3"/>
        <v/>
      </c>
      <c r="AO11" s="15" t="str">
        <f t="shared" si="4"/>
        <v/>
      </c>
      <c r="AP11" s="15" t="str">
        <f t="shared" si="5"/>
        <v/>
      </c>
      <c r="AQ11" s="4" t="str">
        <f t="shared" si="6"/>
        <v/>
      </c>
    </row>
    <row r="12" spans="1:43" x14ac:dyDescent="0.25">
      <c r="A12" s="4" t="str">
        <f>IF(Inddata!A27="","",Inddata!A27)</f>
        <v/>
      </c>
      <c r="B12" s="4" t="str">
        <f>IF(Inddata!B27="","",Inddata!B27)</f>
        <v/>
      </c>
      <c r="C12" s="4" t="str">
        <f>IF(Inddata!C27="","",Inddata!C27)</f>
        <v/>
      </c>
      <c r="D12" s="4" t="str">
        <f>IF(Inddata!D27="","",Inddata!D27)</f>
        <v/>
      </c>
      <c r="E12" s="4" t="str">
        <f>IF(Inddata!E27="","",Inddata!E27)</f>
        <v/>
      </c>
      <c r="F12" s="4" t="str">
        <f>IF(Inddata!F27="","",Inddata!F27)</f>
        <v/>
      </c>
      <c r="G12" s="4">
        <f>IF(Inddata!G27="","",Inddata!G27)</f>
        <v>0</v>
      </c>
      <c r="H12" s="4" t="str">
        <f>IF(Inddata!H27&gt;0.5,Inddata!H27,"")</f>
        <v/>
      </c>
      <c r="I12" s="4" t="str">
        <f>IF(Inddata!I27="","",Inddata!I27)</f>
        <v/>
      </c>
      <c r="J12" s="14">
        <f>IF('Anvendte oplysninger'!J12="Irrelevant",1,IF('Anvendte oplysninger'!J12&gt;3,1.2,1))</f>
        <v>1</v>
      </c>
      <c r="K12" s="14">
        <f>IF('Anvendte oplysninger'!K12="Irrelevant",1,IF(AND(OR(I12="Motorvejsstrækning",I12="Frakørselsflettestrækning",I12="Tilkørselsflettestrækning"),'Anvendte oplysninger'!K12&lt;3.5),1+(3.5-'Anvendte oplysninger'!K12)*0.12,IF(AND(OR(I12="Frakørselsrampe",I12="Tilkørselsrampe"),'Anvendte oplysninger'!K12&lt;3.5),1+(3.5-'Anvendte oplysninger'!K12)*0.16,1)))</f>
        <v>1</v>
      </c>
      <c r="L12" s="14">
        <f>IF('Anvendte oplysninger'!L12="Irrelevant",1,IF(AND('Anvendte oplysninger'!L12="Ja",'Anvendte oplysninger'!J12=2),0.6*'Anvendte oplysninger'!M12+(1-'Anvendte oplysninger'!M12),IF(AND('Anvendte oplysninger'!L12="Ja",'Anvendte oplysninger'!J12=3),0.7*'Anvendte oplysninger'!M12+(1-'Anvendte oplysninger'!M12),IF(AND('Anvendte oplysninger'!L12="Ja",'Anvendte oplysninger'!J12=4),0.76*'Anvendte oplysninger'!M12+(1-'Anvendte oplysninger'!M12),IF(AND('Anvendte oplysninger'!L12="Ja",'Anvendte oplysninger'!J12&gt;4.99999999),0.8*'Anvendte oplysninger'!M12+(1-'Anvendte oplysninger'!M12),1)))))</f>
        <v>1</v>
      </c>
      <c r="M12" s="14">
        <f>IF('Anvendte oplysninger'!L12="Irrelevant",1,IF(AND('Anvendte oplysninger'!L12="Ja",'Anvendte oplysninger'!J12=2),0.8*'Anvendte oplysninger'!M12+(1-'Anvendte oplysninger'!M12),IF(AND('Anvendte oplysninger'!L12="Ja",'Anvendte oplysninger'!J12=3),0.85*'Anvendte oplysninger'!M12+(1-'Anvendte oplysninger'!M12),IF(AND('Anvendte oplysninger'!L12="Ja",'Anvendte oplysninger'!J12=4),0.88*'Anvendte oplysninger'!M12+(1-'Anvendte oplysninger'!M12),IF(AND('Anvendte oplysninger'!L12="Ja",'Anvendte oplysninger'!J12&gt;4.99999999),0.9*'Anvendte oplysninger'!M12+(1-'Anvendte oplysninger'!M12),1)))))</f>
        <v>1</v>
      </c>
      <c r="N12" s="14">
        <f>IF('Anvendte oplysninger'!N12="Irrelevant",1,IF(AND(OR(I12="Motorvejsstrækning",I12="Frakørselsflettestrækning",I12="Tilkørselsflettestrækning"),'Anvendte oplysninger'!N12&lt;3),1+(3-'Anvendte oplysninger'!N12)*0.09333333,1))</f>
        <v>1</v>
      </c>
      <c r="O12" s="14">
        <f>IF('Anvendte oplysninger'!N12="Irrelevant",1,IF(AND(OR(I12="Motorvejsstrækning",I12="Frakørselsflettestrækning",I12="Tilkørselsflettestrækning"),'Anvendte oplysninger'!N12&lt;3),1+(3-'Anvendte oplysninger'!N12)*0.19666667,1))</f>
        <v>1</v>
      </c>
      <c r="P12" s="14">
        <f>IF('Anvendte oplysninger'!O12="Irrelevant",1,IF(AND(OR(I12="Motorvejsstrækning",I12="Frakørselsflettestrækning",I12="Tilkørselsflettestrækning"),'Anvendte oplysninger'!O12&lt;3.00000001),1+(0.5-'Anvendte oplysninger'!O12)*0.04,IF(AND(OR(I12="Frakørselsrampe",I12="Tilkørselsrampe"),'Anvendte oplysninger'!O12&lt;3.00000001),1+(0.5-'Anvendte oplysninger'!O12)*0.08,IF(OR(I12="Motorvejsstrækning",I12="Frakørselsflettestrækning",I12="Tilkørselsflettestrækning"),0.9,0.8))))</f>
        <v>1</v>
      </c>
      <c r="Q12" s="14">
        <f>IF('Anvendte oplysninger'!P12="Irrelevant",1,IF(AND(OR(I12="Motorvejsstrækning",I12="Frakørselsflettestrækning",I12="Tilkørselsflettestrækning"),'Anvendte oplysninger'!P12&lt;11.00000001),1+(5-'Anvendte oplysninger'!P12)*0.01,0.94))</f>
        <v>1</v>
      </c>
      <c r="R12" s="14">
        <f>IF(OR('Anvendte oplysninger'!Q12="Irrelevant",'Anvendte oplysninger'!R12="Irrelevant",'Anvendte oplysninger'!Q12="Lige"),1,IF(AND(OR(I12="Motorvejsstrækning",I12="Frakørselsflettestrækning",I12="Tilkørselsflettestrækning"),'Anvendte oplysninger'!Q12&lt;4000),(EXP(0.1096*1746.5/'Anvendte oplysninger'!Q12)/EXP(0.1096*1746.5/4000))*('Anvendte oplysninger'!R12/1000)/G12+(G12-'Anvendte oplysninger'!R12/1000)/G12,1))</f>
        <v>1</v>
      </c>
      <c r="S12" s="14">
        <f>IF(OR('Anvendte oplysninger'!S12="Irrelevant",'Anvendte oplysninger'!T12="Irrelevant",'Anvendte oplysninger'!S12="Lige"),1,IF(AND(OR(I12="Motorvejsstrækning",I12="Frakørselsflettestrækning",I12="Tilkørselsflettestrækning"),'Anvendte oplysninger'!S12&lt;4000),(EXP(0.1096*1746.5/'Anvendte oplysninger'!S12)/EXP(0.1096*1746.5/4000))*('Anvendte oplysninger'!T12/1000)/G12+(G12-'Anvendte oplysninger'!T12/1000)/G12,1))</f>
        <v>1</v>
      </c>
      <c r="T12" s="14">
        <f>IF('Anvendte oplysninger'!U12="Irrelevant",1,IF(AND(OR(I12="Motorvejsstrækning",I12="Frakørselsflettestrækning",I12="Tilkørselsflettestrækning",I12="Frakørselsrampe",I12="Tilkørselsrampe"),'Anvendte oplysninger'!U12="Ja"),0.95,1))</f>
        <v>1</v>
      </c>
      <c r="U12" s="14">
        <f>IF('Anvendte oplysninger'!U12="Irrelevant",1,IF(AND(OR(I12="Motorvejsstrækning",I12="Frakørselsflettestrækning",I12="Tilkørselsflettestrækning",I12="Frakørselsrampe",I12="Tilkørselsrampe"),'Anvendte oplysninger'!U12="Ja"),0.96,1))</f>
        <v>1</v>
      </c>
      <c r="V12" s="14">
        <f>IF('Anvendte oplysninger'!U12="Irrelevant",1,IF(AND(OR(I12="Motorvejsstrækning",I12="Frakørselsflettestrækning",I12="Tilkørselsflettestrækning",I12="Frakørselsrampe",I12="Tilkørselsrampe"),'Anvendte oplysninger'!U12="Ja"),0.79,1))</f>
        <v>1</v>
      </c>
      <c r="W12" s="14">
        <f>IF('Anvendte oplysninger'!U12="Irrelevant",1,IF(AND(OR(I12="Motorvejsstrækning",I12="Frakørselsflettestrækning",I12="Tilkørselsflettestrækning",I12="Frakørselsrampe",I12="Tilkørselsrampe"),'Anvendte oplysninger'!U12="Ja"),0.94,1))</f>
        <v>1</v>
      </c>
      <c r="X12" s="14">
        <f>IF('Anvendte oplysninger'!U12="Irrelevant",1,IF(AND(OR(I12="Motorvejsstrækning",I12="Frakørselsflettestrækning",I12="Tilkørselsflettestrækning",I12="Frakørselsrampe",I12="Tilkørselsrampe"),'Anvendte oplysninger'!U12="Ja"),0.97,1))</f>
        <v>1</v>
      </c>
      <c r="Y12" s="14">
        <f>IF(AND(I12="Frakørselsrampe",'Anvendte oplysninger'!V12="S-formet ruderrampe"),1.32,IF(AND(I12="Frakørselsrampe",'Anvendte oplysninger'!V12="S-formet trompetrampe"),2.05,IF(AND(I12="Frakørselsrampe",'Anvendte oplysninger'!V12="U-formet trompetrampe"),4.11,IF(AND(I12="Frakørselsrampe",'Anvendte oplysninger'!V12="SV-formet flyoverrampe"),5.15,IF(AND(I12="Frakørselsrampe",'Anvendte oplysninger'!V12="Vinkelformet rampe"),1.07,IF(AND(I12="Tilkørselsrampe",'Anvendte oplysninger'!V12="S-formet ruderrampe"),0.93,IF(AND(I12="Tilkørselsrampe",'Anvendte oplysninger'!V12="S-formet trompetrampe"),2.48,IF(AND(I12="Tilkørselsrampe",'Anvendte oplysninger'!V12="U-formet trompetrampe"),4.15,IF(AND(I12="Tilkørselsrampe",'Anvendte oplysninger'!V12="SV-formet flyoverrampe"),5.26,IF(AND(I12="Tilkørselsrampe",'Anvendte oplysninger'!V12="Vinkelformet rampe"),1.42,1))))))))))</f>
        <v>1</v>
      </c>
      <c r="Z12" s="14">
        <f>IF(OR('Anvendte oplysninger'!W12="Lige",'Anvendte oplysninger'!W12="Irrelevant",'Anvendte oplysninger'!X12="Irrelevant",'Anvendte oplysninger'!Y12="Irrelevant"),1,1+1.545*1000/32.2*((('Anvendte oplysninger'!Y12*3268/3600)/('Anvendte oplysninger'!W12/0.306))^2)*('Anvendte oplysninger'!X12/1000)/G12)</f>
        <v>1</v>
      </c>
      <c r="AA12" s="14">
        <f>IF(OR('Anvendte oplysninger'!W12="Lige",'Anvendte oplysninger'!W12="Irrelevant",'Anvendte oplysninger'!X12="Irrelevant",'Anvendte oplysninger'!Y12="Irrelevant"),1,1+1.961*1000/32.2*((('Anvendte oplysninger'!Y12*3268/3600)/('Anvendte oplysninger'!W12/0.306))^2)*('Anvendte oplysninger'!X12/1000)/G12)</f>
        <v>1</v>
      </c>
      <c r="AB12" s="14">
        <f>IF(OR('Anvendte oplysninger'!Z12="Lige",'Anvendte oplysninger'!Z12="Irrelevant",'Anvendte oplysninger'!AA12="Irrelevant",'Anvendte oplysninger'!AB12="Irrelevant"),1,1+1.545*1000/32.2*((('Anvendte oplysninger'!AB12*3268/3600)/('Anvendte oplysninger'!Z12/0.306))^2)*('Anvendte oplysninger'!AA12/1000)/G12)</f>
        <v>1</v>
      </c>
      <c r="AC12" s="14">
        <f>IF(OR('Anvendte oplysninger'!Z12="Lige",'Anvendte oplysninger'!Z12="Irrelevant",'Anvendte oplysninger'!AA12="Irrelevant",'Anvendte oplysninger'!AB12="Irrelevant"),1,1+1.961*1000/32.2*((('Anvendte oplysninger'!AB12*3268/3600)/('Anvendte oplysninger'!Z12/0.306))^2)*('Anvendte oplysninger'!AA12/1000)/G12)</f>
        <v>1</v>
      </c>
      <c r="AD12" s="14">
        <f>IF(OR('Anvendte oplysninger'!AC12="Irrelevant",'Anvendte oplysninger'!AC12="Nej"),1,IF(AND('Anvendte oplysninger'!AC12="Ja",OR('Anvendte oplysninger'!Q12&lt;301,'Anvendte oplysninger'!S12&lt;301)),1-(0.5*('Anvendte oplysninger'!R12+'Anvendte oplysninger'!T12)/('Anvendte oplysninger'!G12*1000)),IF(AND('Anvendte oplysninger'!AC12="Ja",OR('Anvendte oplysninger'!Q12&lt;601,'Anvendte oplysninger'!S12&lt;601)),1-(0.25*('Anvendte oplysninger'!R12+'Anvendte oplysninger'!T12)/('Anvendte oplysninger'!G12*1000)),1)))</f>
        <v>1</v>
      </c>
      <c r="AE12" s="14">
        <f>IF(OR('Anvendte oplysninger'!AC12="Irrelevant",'Anvendte oplysninger'!AC12="Nej"),1,IF(AND('Anvendte oplysninger'!AC12="Ja",OR('Anvendte oplysninger'!Q12&lt;301,'Anvendte oplysninger'!S12&lt;301)),1-(0.4*('Anvendte oplysninger'!R12+'Anvendte oplysninger'!T12)/('Anvendte oplysninger'!G12*1000)),IF(AND('Anvendte oplysninger'!AC12="Ja",OR('Anvendte oplysninger'!Q12&lt;601,'Anvendte oplysninger'!S12&lt;601)),1-(0.2*('Anvendte oplysninger'!R12+'Anvendte oplysninger'!T12)/('Anvendte oplysninger'!G12*1000)),1)))</f>
        <v>1</v>
      </c>
      <c r="AF12" s="14">
        <f>IF('Anvendte oplysninger'!AD12="110 km/t",0.79,1)</f>
        <v>1</v>
      </c>
      <c r="AG12" s="14">
        <f>IF('Anvendte oplysninger'!AD12="110 km/t",0.94,1)</f>
        <v>1</v>
      </c>
      <c r="AH12" s="14">
        <f>IF('Anvendte oplysninger'!AD12="110 km/t",0.66,1)</f>
        <v>1</v>
      </c>
      <c r="AI12" s="14">
        <f>IF('Anvendte oplysninger'!AD12="110 km/t",0.82,1)</f>
        <v>1</v>
      </c>
      <c r="AJ12" s="14">
        <f>IF(AND('Anvendte oplysninger'!AE12="Ja",I12="Tilkørselsflettestrækning"),0.65*'Anvendte oplysninger'!AF12+1-'Anvendte oplysninger'!AF12,1)</f>
        <v>1</v>
      </c>
      <c r="AK12" s="15" t="str">
        <f t="shared" si="0"/>
        <v/>
      </c>
      <c r="AL12" s="15" t="str">
        <f t="shared" si="1"/>
        <v/>
      </c>
      <c r="AM12" s="15" t="str">
        <f t="shared" si="2"/>
        <v/>
      </c>
      <c r="AN12" s="15" t="str">
        <f t="shared" si="3"/>
        <v/>
      </c>
      <c r="AO12" s="15" t="str">
        <f t="shared" si="4"/>
        <v/>
      </c>
      <c r="AP12" s="15" t="str">
        <f t="shared" si="5"/>
        <v/>
      </c>
      <c r="AQ12" s="4" t="str">
        <f t="shared" si="6"/>
        <v/>
      </c>
    </row>
    <row r="13" spans="1:43" x14ac:dyDescent="0.25">
      <c r="A13" s="4" t="str">
        <f>IF(Inddata!A28="","",Inddata!A28)</f>
        <v/>
      </c>
      <c r="B13" s="4" t="str">
        <f>IF(Inddata!B28="","",Inddata!B28)</f>
        <v/>
      </c>
      <c r="C13" s="4" t="str">
        <f>IF(Inddata!C28="","",Inddata!C28)</f>
        <v/>
      </c>
      <c r="D13" s="4" t="str">
        <f>IF(Inddata!D28="","",Inddata!D28)</f>
        <v/>
      </c>
      <c r="E13" s="4" t="str">
        <f>IF(Inddata!E28="","",Inddata!E28)</f>
        <v/>
      </c>
      <c r="F13" s="4" t="str">
        <f>IF(Inddata!F28="","",Inddata!F28)</f>
        <v/>
      </c>
      <c r="G13" s="4">
        <f>IF(Inddata!G28="","",Inddata!G28)</f>
        <v>0</v>
      </c>
      <c r="H13" s="4" t="str">
        <f>IF(Inddata!H28&gt;0.5,Inddata!H28,"")</f>
        <v/>
      </c>
      <c r="I13" s="4" t="str">
        <f>IF(Inddata!I28="","",Inddata!I28)</f>
        <v/>
      </c>
      <c r="J13" s="14">
        <f>IF('Anvendte oplysninger'!J13="Irrelevant",1,IF('Anvendte oplysninger'!J13&gt;3,1.2,1))</f>
        <v>1</v>
      </c>
      <c r="K13" s="14">
        <f>IF('Anvendte oplysninger'!K13="Irrelevant",1,IF(AND(OR(I13="Motorvejsstrækning",I13="Frakørselsflettestrækning",I13="Tilkørselsflettestrækning"),'Anvendte oplysninger'!K13&lt;3.5),1+(3.5-'Anvendte oplysninger'!K13)*0.12,IF(AND(OR(I13="Frakørselsrampe",I13="Tilkørselsrampe"),'Anvendte oplysninger'!K13&lt;3.5),1+(3.5-'Anvendte oplysninger'!K13)*0.16,1)))</f>
        <v>1</v>
      </c>
      <c r="L13" s="14">
        <f>IF('Anvendte oplysninger'!L13="Irrelevant",1,IF(AND('Anvendte oplysninger'!L13="Ja",'Anvendte oplysninger'!J13=2),0.6*'Anvendte oplysninger'!M13+(1-'Anvendte oplysninger'!M13),IF(AND('Anvendte oplysninger'!L13="Ja",'Anvendte oplysninger'!J13=3),0.7*'Anvendte oplysninger'!M13+(1-'Anvendte oplysninger'!M13),IF(AND('Anvendte oplysninger'!L13="Ja",'Anvendte oplysninger'!J13=4),0.76*'Anvendte oplysninger'!M13+(1-'Anvendte oplysninger'!M13),IF(AND('Anvendte oplysninger'!L13="Ja",'Anvendte oplysninger'!J13&gt;4.99999999),0.8*'Anvendte oplysninger'!M13+(1-'Anvendte oplysninger'!M13),1)))))</f>
        <v>1</v>
      </c>
      <c r="M13" s="14">
        <f>IF('Anvendte oplysninger'!L13="Irrelevant",1,IF(AND('Anvendte oplysninger'!L13="Ja",'Anvendte oplysninger'!J13=2),0.8*'Anvendte oplysninger'!M13+(1-'Anvendte oplysninger'!M13),IF(AND('Anvendte oplysninger'!L13="Ja",'Anvendte oplysninger'!J13=3),0.85*'Anvendte oplysninger'!M13+(1-'Anvendte oplysninger'!M13),IF(AND('Anvendte oplysninger'!L13="Ja",'Anvendte oplysninger'!J13=4),0.88*'Anvendte oplysninger'!M13+(1-'Anvendte oplysninger'!M13),IF(AND('Anvendte oplysninger'!L13="Ja",'Anvendte oplysninger'!J13&gt;4.99999999),0.9*'Anvendte oplysninger'!M13+(1-'Anvendte oplysninger'!M13),1)))))</f>
        <v>1</v>
      </c>
      <c r="N13" s="14">
        <f>IF('Anvendte oplysninger'!N13="Irrelevant",1,IF(AND(OR(I13="Motorvejsstrækning",I13="Frakørselsflettestrækning",I13="Tilkørselsflettestrækning"),'Anvendte oplysninger'!N13&lt;3),1+(3-'Anvendte oplysninger'!N13)*0.09333333,1))</f>
        <v>1</v>
      </c>
      <c r="O13" s="14">
        <f>IF('Anvendte oplysninger'!N13="Irrelevant",1,IF(AND(OR(I13="Motorvejsstrækning",I13="Frakørselsflettestrækning",I13="Tilkørselsflettestrækning"),'Anvendte oplysninger'!N13&lt;3),1+(3-'Anvendte oplysninger'!N13)*0.19666667,1))</f>
        <v>1</v>
      </c>
      <c r="P13" s="14">
        <f>IF('Anvendte oplysninger'!O13="Irrelevant",1,IF(AND(OR(I13="Motorvejsstrækning",I13="Frakørselsflettestrækning",I13="Tilkørselsflettestrækning"),'Anvendte oplysninger'!O13&lt;3.00000001),1+(0.5-'Anvendte oplysninger'!O13)*0.04,IF(AND(OR(I13="Frakørselsrampe",I13="Tilkørselsrampe"),'Anvendte oplysninger'!O13&lt;3.00000001),1+(0.5-'Anvendte oplysninger'!O13)*0.08,IF(OR(I13="Motorvejsstrækning",I13="Frakørselsflettestrækning",I13="Tilkørselsflettestrækning"),0.9,0.8))))</f>
        <v>1</v>
      </c>
      <c r="Q13" s="14">
        <f>IF('Anvendte oplysninger'!P13="Irrelevant",1,IF(AND(OR(I13="Motorvejsstrækning",I13="Frakørselsflettestrækning",I13="Tilkørselsflettestrækning"),'Anvendte oplysninger'!P13&lt;11.00000001),1+(5-'Anvendte oplysninger'!P13)*0.01,0.94))</f>
        <v>1</v>
      </c>
      <c r="R13" s="14">
        <f>IF(OR('Anvendte oplysninger'!Q13="Irrelevant",'Anvendte oplysninger'!R13="Irrelevant",'Anvendte oplysninger'!Q13="Lige"),1,IF(AND(OR(I13="Motorvejsstrækning",I13="Frakørselsflettestrækning",I13="Tilkørselsflettestrækning"),'Anvendte oplysninger'!Q13&lt;4000),(EXP(0.1096*1746.5/'Anvendte oplysninger'!Q13)/EXP(0.1096*1746.5/4000))*('Anvendte oplysninger'!R13/1000)/G13+(G13-'Anvendte oplysninger'!R13/1000)/G13,1))</f>
        <v>1</v>
      </c>
      <c r="S13" s="14">
        <f>IF(OR('Anvendte oplysninger'!S13="Irrelevant",'Anvendte oplysninger'!T13="Irrelevant",'Anvendte oplysninger'!S13="Lige"),1,IF(AND(OR(I13="Motorvejsstrækning",I13="Frakørselsflettestrækning",I13="Tilkørselsflettestrækning"),'Anvendte oplysninger'!S13&lt;4000),(EXP(0.1096*1746.5/'Anvendte oplysninger'!S13)/EXP(0.1096*1746.5/4000))*('Anvendte oplysninger'!T13/1000)/G13+(G13-'Anvendte oplysninger'!T13/1000)/G13,1))</f>
        <v>1</v>
      </c>
      <c r="T13" s="14">
        <f>IF('Anvendte oplysninger'!U13="Irrelevant",1,IF(AND(OR(I13="Motorvejsstrækning",I13="Frakørselsflettestrækning",I13="Tilkørselsflettestrækning",I13="Frakørselsrampe",I13="Tilkørselsrampe"),'Anvendte oplysninger'!U13="Ja"),0.95,1))</f>
        <v>1</v>
      </c>
      <c r="U13" s="14">
        <f>IF('Anvendte oplysninger'!U13="Irrelevant",1,IF(AND(OR(I13="Motorvejsstrækning",I13="Frakørselsflettestrækning",I13="Tilkørselsflettestrækning",I13="Frakørselsrampe",I13="Tilkørselsrampe"),'Anvendte oplysninger'!U13="Ja"),0.96,1))</f>
        <v>1</v>
      </c>
      <c r="V13" s="14">
        <f>IF('Anvendte oplysninger'!U13="Irrelevant",1,IF(AND(OR(I13="Motorvejsstrækning",I13="Frakørselsflettestrækning",I13="Tilkørselsflettestrækning",I13="Frakørselsrampe",I13="Tilkørselsrampe"),'Anvendte oplysninger'!U13="Ja"),0.79,1))</f>
        <v>1</v>
      </c>
      <c r="W13" s="14">
        <f>IF('Anvendte oplysninger'!U13="Irrelevant",1,IF(AND(OR(I13="Motorvejsstrækning",I13="Frakørselsflettestrækning",I13="Tilkørselsflettestrækning",I13="Frakørselsrampe",I13="Tilkørselsrampe"),'Anvendte oplysninger'!U13="Ja"),0.94,1))</f>
        <v>1</v>
      </c>
      <c r="X13" s="14">
        <f>IF('Anvendte oplysninger'!U13="Irrelevant",1,IF(AND(OR(I13="Motorvejsstrækning",I13="Frakørselsflettestrækning",I13="Tilkørselsflettestrækning",I13="Frakørselsrampe",I13="Tilkørselsrampe"),'Anvendte oplysninger'!U13="Ja"),0.97,1))</f>
        <v>1</v>
      </c>
      <c r="Y13" s="14">
        <f>IF(AND(I13="Frakørselsrampe",'Anvendte oplysninger'!V13="S-formet ruderrampe"),1.32,IF(AND(I13="Frakørselsrampe",'Anvendte oplysninger'!V13="S-formet trompetrampe"),2.05,IF(AND(I13="Frakørselsrampe",'Anvendte oplysninger'!V13="U-formet trompetrampe"),4.11,IF(AND(I13="Frakørselsrampe",'Anvendte oplysninger'!V13="SV-formet flyoverrampe"),5.15,IF(AND(I13="Frakørselsrampe",'Anvendte oplysninger'!V13="Vinkelformet rampe"),1.07,IF(AND(I13="Tilkørselsrampe",'Anvendte oplysninger'!V13="S-formet ruderrampe"),0.93,IF(AND(I13="Tilkørselsrampe",'Anvendte oplysninger'!V13="S-formet trompetrampe"),2.48,IF(AND(I13="Tilkørselsrampe",'Anvendte oplysninger'!V13="U-formet trompetrampe"),4.15,IF(AND(I13="Tilkørselsrampe",'Anvendte oplysninger'!V13="SV-formet flyoverrampe"),5.26,IF(AND(I13="Tilkørselsrampe",'Anvendte oplysninger'!V13="Vinkelformet rampe"),1.42,1))))))))))</f>
        <v>1</v>
      </c>
      <c r="Z13" s="14">
        <f>IF(OR('Anvendte oplysninger'!W13="Lige",'Anvendte oplysninger'!W13="Irrelevant",'Anvendte oplysninger'!X13="Irrelevant",'Anvendte oplysninger'!Y13="Irrelevant"),1,1+1.545*1000/32.2*((('Anvendte oplysninger'!Y13*3268/3600)/('Anvendte oplysninger'!W13/0.306))^2)*('Anvendte oplysninger'!X13/1000)/G13)</f>
        <v>1</v>
      </c>
      <c r="AA13" s="14">
        <f>IF(OR('Anvendte oplysninger'!W13="Lige",'Anvendte oplysninger'!W13="Irrelevant",'Anvendte oplysninger'!X13="Irrelevant",'Anvendte oplysninger'!Y13="Irrelevant"),1,1+1.961*1000/32.2*((('Anvendte oplysninger'!Y13*3268/3600)/('Anvendte oplysninger'!W13/0.306))^2)*('Anvendte oplysninger'!X13/1000)/G13)</f>
        <v>1</v>
      </c>
      <c r="AB13" s="14">
        <f>IF(OR('Anvendte oplysninger'!Z13="Lige",'Anvendte oplysninger'!Z13="Irrelevant",'Anvendte oplysninger'!AA13="Irrelevant",'Anvendte oplysninger'!AB13="Irrelevant"),1,1+1.545*1000/32.2*((('Anvendte oplysninger'!AB13*3268/3600)/('Anvendte oplysninger'!Z13/0.306))^2)*('Anvendte oplysninger'!AA13/1000)/G13)</f>
        <v>1</v>
      </c>
      <c r="AC13" s="14">
        <f>IF(OR('Anvendte oplysninger'!Z13="Lige",'Anvendte oplysninger'!Z13="Irrelevant",'Anvendte oplysninger'!AA13="Irrelevant",'Anvendte oplysninger'!AB13="Irrelevant"),1,1+1.961*1000/32.2*((('Anvendte oplysninger'!AB13*3268/3600)/('Anvendte oplysninger'!Z13/0.306))^2)*('Anvendte oplysninger'!AA13/1000)/G13)</f>
        <v>1</v>
      </c>
      <c r="AD13" s="14">
        <f>IF(OR('Anvendte oplysninger'!AC13="Irrelevant",'Anvendte oplysninger'!AC13="Nej"),1,IF(AND('Anvendte oplysninger'!AC13="Ja",OR('Anvendte oplysninger'!Q13&lt;301,'Anvendte oplysninger'!S13&lt;301)),1-(0.5*('Anvendte oplysninger'!R13+'Anvendte oplysninger'!T13)/('Anvendte oplysninger'!G13*1000)),IF(AND('Anvendte oplysninger'!AC13="Ja",OR('Anvendte oplysninger'!Q13&lt;601,'Anvendte oplysninger'!S13&lt;601)),1-(0.25*('Anvendte oplysninger'!R13+'Anvendte oplysninger'!T13)/('Anvendte oplysninger'!G13*1000)),1)))</f>
        <v>1</v>
      </c>
      <c r="AE13" s="14">
        <f>IF(OR('Anvendte oplysninger'!AC13="Irrelevant",'Anvendte oplysninger'!AC13="Nej"),1,IF(AND('Anvendte oplysninger'!AC13="Ja",OR('Anvendte oplysninger'!Q13&lt;301,'Anvendte oplysninger'!S13&lt;301)),1-(0.4*('Anvendte oplysninger'!R13+'Anvendte oplysninger'!T13)/('Anvendte oplysninger'!G13*1000)),IF(AND('Anvendte oplysninger'!AC13="Ja",OR('Anvendte oplysninger'!Q13&lt;601,'Anvendte oplysninger'!S13&lt;601)),1-(0.2*('Anvendte oplysninger'!R13+'Anvendte oplysninger'!T13)/('Anvendte oplysninger'!G13*1000)),1)))</f>
        <v>1</v>
      </c>
      <c r="AF13" s="14">
        <f>IF('Anvendte oplysninger'!AD13="110 km/t",0.79,1)</f>
        <v>1</v>
      </c>
      <c r="AG13" s="14">
        <f>IF('Anvendte oplysninger'!AD13="110 km/t",0.94,1)</f>
        <v>1</v>
      </c>
      <c r="AH13" s="14">
        <f>IF('Anvendte oplysninger'!AD13="110 km/t",0.66,1)</f>
        <v>1</v>
      </c>
      <c r="AI13" s="14">
        <f>IF('Anvendte oplysninger'!AD13="110 km/t",0.82,1)</f>
        <v>1</v>
      </c>
      <c r="AJ13" s="14">
        <f>IF(AND('Anvendte oplysninger'!AE13="Ja",I13="Tilkørselsflettestrækning"),0.65*'Anvendte oplysninger'!AF13+1-'Anvendte oplysninger'!AF13,1)</f>
        <v>1</v>
      </c>
      <c r="AK13" s="15" t="str">
        <f t="shared" si="0"/>
        <v/>
      </c>
      <c r="AL13" s="15" t="str">
        <f t="shared" si="1"/>
        <v/>
      </c>
      <c r="AM13" s="15" t="str">
        <f t="shared" si="2"/>
        <v/>
      </c>
      <c r="AN13" s="15" t="str">
        <f t="shared" si="3"/>
        <v/>
      </c>
      <c r="AO13" s="15" t="str">
        <f t="shared" si="4"/>
        <v/>
      </c>
      <c r="AP13" s="15" t="str">
        <f t="shared" si="5"/>
        <v/>
      </c>
      <c r="AQ13" s="4" t="str">
        <f t="shared" si="6"/>
        <v/>
      </c>
    </row>
    <row r="14" spans="1:43" x14ac:dyDescent="0.25">
      <c r="A14" s="4" t="str">
        <f>IF(Inddata!A29="","",Inddata!A29)</f>
        <v/>
      </c>
      <c r="B14" s="4" t="str">
        <f>IF(Inddata!B29="","",Inddata!B29)</f>
        <v/>
      </c>
      <c r="C14" s="4" t="str">
        <f>IF(Inddata!C29="","",Inddata!C29)</f>
        <v/>
      </c>
      <c r="D14" s="4" t="str">
        <f>IF(Inddata!D29="","",Inddata!D29)</f>
        <v/>
      </c>
      <c r="E14" s="4" t="str">
        <f>IF(Inddata!E29="","",Inddata!E29)</f>
        <v/>
      </c>
      <c r="F14" s="4" t="str">
        <f>IF(Inddata!F29="","",Inddata!F29)</f>
        <v/>
      </c>
      <c r="G14" s="4">
        <f>IF(Inddata!G29="","",Inddata!G29)</f>
        <v>0</v>
      </c>
      <c r="H14" s="4" t="str">
        <f>IF(Inddata!H29&gt;0.5,Inddata!H29,"")</f>
        <v/>
      </c>
      <c r="I14" s="4" t="str">
        <f>IF(Inddata!I29="","",Inddata!I29)</f>
        <v/>
      </c>
      <c r="J14" s="14">
        <f>IF('Anvendte oplysninger'!J14="Irrelevant",1,IF('Anvendte oplysninger'!J14&gt;3,1.2,1))</f>
        <v>1</v>
      </c>
      <c r="K14" s="14">
        <f>IF('Anvendte oplysninger'!K14="Irrelevant",1,IF(AND(OR(I14="Motorvejsstrækning",I14="Frakørselsflettestrækning",I14="Tilkørselsflettestrækning"),'Anvendte oplysninger'!K14&lt;3.5),1+(3.5-'Anvendte oplysninger'!K14)*0.12,IF(AND(OR(I14="Frakørselsrampe",I14="Tilkørselsrampe"),'Anvendte oplysninger'!K14&lt;3.5),1+(3.5-'Anvendte oplysninger'!K14)*0.16,1)))</f>
        <v>1</v>
      </c>
      <c r="L14" s="14">
        <f>IF('Anvendte oplysninger'!L14="Irrelevant",1,IF(AND('Anvendte oplysninger'!L14="Ja",'Anvendte oplysninger'!J14=2),0.6*'Anvendte oplysninger'!M14+(1-'Anvendte oplysninger'!M14),IF(AND('Anvendte oplysninger'!L14="Ja",'Anvendte oplysninger'!J14=3),0.7*'Anvendte oplysninger'!M14+(1-'Anvendte oplysninger'!M14),IF(AND('Anvendte oplysninger'!L14="Ja",'Anvendte oplysninger'!J14=4),0.76*'Anvendte oplysninger'!M14+(1-'Anvendte oplysninger'!M14),IF(AND('Anvendte oplysninger'!L14="Ja",'Anvendte oplysninger'!J14&gt;4.99999999),0.8*'Anvendte oplysninger'!M14+(1-'Anvendte oplysninger'!M14),1)))))</f>
        <v>1</v>
      </c>
      <c r="M14" s="14">
        <f>IF('Anvendte oplysninger'!L14="Irrelevant",1,IF(AND('Anvendte oplysninger'!L14="Ja",'Anvendte oplysninger'!J14=2),0.8*'Anvendte oplysninger'!M14+(1-'Anvendte oplysninger'!M14),IF(AND('Anvendte oplysninger'!L14="Ja",'Anvendte oplysninger'!J14=3),0.85*'Anvendte oplysninger'!M14+(1-'Anvendte oplysninger'!M14),IF(AND('Anvendte oplysninger'!L14="Ja",'Anvendte oplysninger'!J14=4),0.88*'Anvendte oplysninger'!M14+(1-'Anvendte oplysninger'!M14),IF(AND('Anvendte oplysninger'!L14="Ja",'Anvendte oplysninger'!J14&gt;4.99999999),0.9*'Anvendte oplysninger'!M14+(1-'Anvendte oplysninger'!M14),1)))))</f>
        <v>1</v>
      </c>
      <c r="N14" s="14">
        <f>IF('Anvendte oplysninger'!N14="Irrelevant",1,IF(AND(OR(I14="Motorvejsstrækning",I14="Frakørselsflettestrækning",I14="Tilkørselsflettestrækning"),'Anvendte oplysninger'!N14&lt;3),1+(3-'Anvendte oplysninger'!N14)*0.09333333,1))</f>
        <v>1</v>
      </c>
      <c r="O14" s="14">
        <f>IF('Anvendte oplysninger'!N14="Irrelevant",1,IF(AND(OR(I14="Motorvejsstrækning",I14="Frakørselsflettestrækning",I14="Tilkørselsflettestrækning"),'Anvendte oplysninger'!N14&lt;3),1+(3-'Anvendte oplysninger'!N14)*0.19666667,1))</f>
        <v>1</v>
      </c>
      <c r="P14" s="14">
        <f>IF('Anvendte oplysninger'!O14="Irrelevant",1,IF(AND(OR(I14="Motorvejsstrækning",I14="Frakørselsflettestrækning",I14="Tilkørselsflettestrækning"),'Anvendte oplysninger'!O14&lt;3.00000001),1+(0.5-'Anvendte oplysninger'!O14)*0.04,IF(AND(OR(I14="Frakørselsrampe",I14="Tilkørselsrampe"),'Anvendte oplysninger'!O14&lt;3.00000001),1+(0.5-'Anvendte oplysninger'!O14)*0.08,IF(OR(I14="Motorvejsstrækning",I14="Frakørselsflettestrækning",I14="Tilkørselsflettestrækning"),0.9,0.8))))</f>
        <v>1</v>
      </c>
      <c r="Q14" s="14">
        <f>IF('Anvendte oplysninger'!P14="Irrelevant",1,IF(AND(OR(I14="Motorvejsstrækning",I14="Frakørselsflettestrækning",I14="Tilkørselsflettestrækning"),'Anvendte oplysninger'!P14&lt;11.00000001),1+(5-'Anvendte oplysninger'!P14)*0.01,0.94))</f>
        <v>1</v>
      </c>
      <c r="R14" s="14">
        <f>IF(OR('Anvendte oplysninger'!Q14="Irrelevant",'Anvendte oplysninger'!R14="Irrelevant",'Anvendte oplysninger'!Q14="Lige"),1,IF(AND(OR(I14="Motorvejsstrækning",I14="Frakørselsflettestrækning",I14="Tilkørselsflettestrækning"),'Anvendte oplysninger'!Q14&lt;4000),(EXP(0.1096*1746.5/'Anvendte oplysninger'!Q14)/EXP(0.1096*1746.5/4000))*('Anvendte oplysninger'!R14/1000)/G14+(G14-'Anvendte oplysninger'!R14/1000)/G14,1))</f>
        <v>1</v>
      </c>
      <c r="S14" s="14">
        <f>IF(OR('Anvendte oplysninger'!S14="Irrelevant",'Anvendte oplysninger'!T14="Irrelevant",'Anvendte oplysninger'!S14="Lige"),1,IF(AND(OR(I14="Motorvejsstrækning",I14="Frakørselsflettestrækning",I14="Tilkørselsflettestrækning"),'Anvendte oplysninger'!S14&lt;4000),(EXP(0.1096*1746.5/'Anvendte oplysninger'!S14)/EXP(0.1096*1746.5/4000))*('Anvendte oplysninger'!T14/1000)/G14+(G14-'Anvendte oplysninger'!T14/1000)/G14,1))</f>
        <v>1</v>
      </c>
      <c r="T14" s="14">
        <f>IF('Anvendte oplysninger'!U14="Irrelevant",1,IF(AND(OR(I14="Motorvejsstrækning",I14="Frakørselsflettestrækning",I14="Tilkørselsflettestrækning",I14="Frakørselsrampe",I14="Tilkørselsrampe"),'Anvendte oplysninger'!U14="Ja"),0.95,1))</f>
        <v>1</v>
      </c>
      <c r="U14" s="14">
        <f>IF('Anvendte oplysninger'!U14="Irrelevant",1,IF(AND(OR(I14="Motorvejsstrækning",I14="Frakørselsflettestrækning",I14="Tilkørselsflettestrækning",I14="Frakørselsrampe",I14="Tilkørselsrampe"),'Anvendte oplysninger'!U14="Ja"),0.96,1))</f>
        <v>1</v>
      </c>
      <c r="V14" s="14">
        <f>IF('Anvendte oplysninger'!U14="Irrelevant",1,IF(AND(OR(I14="Motorvejsstrækning",I14="Frakørselsflettestrækning",I14="Tilkørselsflettestrækning",I14="Frakørselsrampe",I14="Tilkørselsrampe"),'Anvendte oplysninger'!U14="Ja"),0.79,1))</f>
        <v>1</v>
      </c>
      <c r="W14" s="14">
        <f>IF('Anvendte oplysninger'!U14="Irrelevant",1,IF(AND(OR(I14="Motorvejsstrækning",I14="Frakørselsflettestrækning",I14="Tilkørselsflettestrækning",I14="Frakørselsrampe",I14="Tilkørselsrampe"),'Anvendte oplysninger'!U14="Ja"),0.94,1))</f>
        <v>1</v>
      </c>
      <c r="X14" s="14">
        <f>IF('Anvendte oplysninger'!U14="Irrelevant",1,IF(AND(OR(I14="Motorvejsstrækning",I14="Frakørselsflettestrækning",I14="Tilkørselsflettestrækning",I14="Frakørselsrampe",I14="Tilkørselsrampe"),'Anvendte oplysninger'!U14="Ja"),0.97,1))</f>
        <v>1</v>
      </c>
      <c r="Y14" s="14">
        <f>IF(AND(I14="Frakørselsrampe",'Anvendte oplysninger'!V14="S-formet ruderrampe"),1.32,IF(AND(I14="Frakørselsrampe",'Anvendte oplysninger'!V14="S-formet trompetrampe"),2.05,IF(AND(I14="Frakørselsrampe",'Anvendte oplysninger'!V14="U-formet trompetrampe"),4.11,IF(AND(I14="Frakørselsrampe",'Anvendte oplysninger'!V14="SV-formet flyoverrampe"),5.15,IF(AND(I14="Frakørselsrampe",'Anvendte oplysninger'!V14="Vinkelformet rampe"),1.07,IF(AND(I14="Tilkørselsrampe",'Anvendte oplysninger'!V14="S-formet ruderrampe"),0.93,IF(AND(I14="Tilkørselsrampe",'Anvendte oplysninger'!V14="S-formet trompetrampe"),2.48,IF(AND(I14="Tilkørselsrampe",'Anvendte oplysninger'!V14="U-formet trompetrampe"),4.15,IF(AND(I14="Tilkørselsrampe",'Anvendte oplysninger'!V14="SV-formet flyoverrampe"),5.26,IF(AND(I14="Tilkørselsrampe",'Anvendte oplysninger'!V14="Vinkelformet rampe"),1.42,1))))))))))</f>
        <v>1</v>
      </c>
      <c r="Z14" s="14">
        <f>IF(OR('Anvendte oplysninger'!W14="Lige",'Anvendte oplysninger'!W14="Irrelevant",'Anvendte oplysninger'!X14="Irrelevant",'Anvendte oplysninger'!Y14="Irrelevant"),1,1+1.545*1000/32.2*((('Anvendte oplysninger'!Y14*3268/3600)/('Anvendte oplysninger'!W14/0.306))^2)*('Anvendte oplysninger'!X14/1000)/G14)</f>
        <v>1</v>
      </c>
      <c r="AA14" s="14">
        <f>IF(OR('Anvendte oplysninger'!W14="Lige",'Anvendte oplysninger'!W14="Irrelevant",'Anvendte oplysninger'!X14="Irrelevant",'Anvendte oplysninger'!Y14="Irrelevant"),1,1+1.961*1000/32.2*((('Anvendte oplysninger'!Y14*3268/3600)/('Anvendte oplysninger'!W14/0.306))^2)*('Anvendte oplysninger'!X14/1000)/G14)</f>
        <v>1</v>
      </c>
      <c r="AB14" s="14">
        <f>IF(OR('Anvendte oplysninger'!Z14="Lige",'Anvendte oplysninger'!Z14="Irrelevant",'Anvendte oplysninger'!AA14="Irrelevant",'Anvendte oplysninger'!AB14="Irrelevant"),1,1+1.545*1000/32.2*((('Anvendte oplysninger'!AB14*3268/3600)/('Anvendte oplysninger'!Z14/0.306))^2)*('Anvendte oplysninger'!AA14/1000)/G14)</f>
        <v>1</v>
      </c>
      <c r="AC14" s="14">
        <f>IF(OR('Anvendte oplysninger'!Z14="Lige",'Anvendte oplysninger'!Z14="Irrelevant",'Anvendte oplysninger'!AA14="Irrelevant",'Anvendte oplysninger'!AB14="Irrelevant"),1,1+1.961*1000/32.2*((('Anvendte oplysninger'!AB14*3268/3600)/('Anvendte oplysninger'!Z14/0.306))^2)*('Anvendte oplysninger'!AA14/1000)/G14)</f>
        <v>1</v>
      </c>
      <c r="AD14" s="14">
        <f>IF(OR('Anvendte oplysninger'!AC14="Irrelevant",'Anvendte oplysninger'!AC14="Nej"),1,IF(AND('Anvendte oplysninger'!AC14="Ja",OR('Anvendte oplysninger'!Q14&lt;301,'Anvendte oplysninger'!S14&lt;301)),1-(0.5*('Anvendte oplysninger'!R14+'Anvendte oplysninger'!T14)/('Anvendte oplysninger'!G14*1000)),IF(AND('Anvendte oplysninger'!AC14="Ja",OR('Anvendte oplysninger'!Q14&lt;601,'Anvendte oplysninger'!S14&lt;601)),1-(0.25*('Anvendte oplysninger'!R14+'Anvendte oplysninger'!T14)/('Anvendte oplysninger'!G14*1000)),1)))</f>
        <v>1</v>
      </c>
      <c r="AE14" s="14">
        <f>IF(OR('Anvendte oplysninger'!AC14="Irrelevant",'Anvendte oplysninger'!AC14="Nej"),1,IF(AND('Anvendte oplysninger'!AC14="Ja",OR('Anvendte oplysninger'!Q14&lt;301,'Anvendte oplysninger'!S14&lt;301)),1-(0.4*('Anvendte oplysninger'!R14+'Anvendte oplysninger'!T14)/('Anvendte oplysninger'!G14*1000)),IF(AND('Anvendte oplysninger'!AC14="Ja",OR('Anvendte oplysninger'!Q14&lt;601,'Anvendte oplysninger'!S14&lt;601)),1-(0.2*('Anvendte oplysninger'!R14+'Anvendte oplysninger'!T14)/('Anvendte oplysninger'!G14*1000)),1)))</f>
        <v>1</v>
      </c>
      <c r="AF14" s="14">
        <f>IF('Anvendte oplysninger'!AD14="110 km/t",0.79,1)</f>
        <v>1</v>
      </c>
      <c r="AG14" s="14">
        <f>IF('Anvendte oplysninger'!AD14="110 km/t",0.94,1)</f>
        <v>1</v>
      </c>
      <c r="AH14" s="14">
        <f>IF('Anvendte oplysninger'!AD14="110 km/t",0.66,1)</f>
        <v>1</v>
      </c>
      <c r="AI14" s="14">
        <f>IF('Anvendte oplysninger'!AD14="110 km/t",0.82,1)</f>
        <v>1</v>
      </c>
      <c r="AJ14" s="14">
        <f>IF(AND('Anvendte oplysninger'!AE14="Ja",I14="Tilkørselsflettestrækning"),0.65*'Anvendte oplysninger'!AF14+1-'Anvendte oplysninger'!AF14,1)</f>
        <v>1</v>
      </c>
      <c r="AK14" s="15" t="str">
        <f t="shared" si="0"/>
        <v/>
      </c>
      <c r="AL14" s="15" t="str">
        <f t="shared" si="1"/>
        <v/>
      </c>
      <c r="AM14" s="15" t="str">
        <f t="shared" si="2"/>
        <v/>
      </c>
      <c r="AN14" s="15" t="str">
        <f t="shared" si="3"/>
        <v/>
      </c>
      <c r="AO14" s="15" t="str">
        <f t="shared" si="4"/>
        <v/>
      </c>
      <c r="AP14" s="15" t="str">
        <f t="shared" si="5"/>
        <v/>
      </c>
      <c r="AQ14" s="4" t="str">
        <f t="shared" si="6"/>
        <v/>
      </c>
    </row>
    <row r="15" spans="1:43" x14ac:dyDescent="0.25">
      <c r="A15" s="4" t="str">
        <f>IF(Inddata!A30="","",Inddata!A30)</f>
        <v/>
      </c>
      <c r="B15" s="4" t="str">
        <f>IF(Inddata!B30="","",Inddata!B30)</f>
        <v/>
      </c>
      <c r="C15" s="4" t="str">
        <f>IF(Inddata!C30="","",Inddata!C30)</f>
        <v/>
      </c>
      <c r="D15" s="4" t="str">
        <f>IF(Inddata!D30="","",Inddata!D30)</f>
        <v/>
      </c>
      <c r="E15" s="4" t="str">
        <f>IF(Inddata!E30="","",Inddata!E30)</f>
        <v/>
      </c>
      <c r="F15" s="4" t="str">
        <f>IF(Inddata!F30="","",Inddata!F30)</f>
        <v/>
      </c>
      <c r="G15" s="4">
        <f>IF(Inddata!G30="","",Inddata!G30)</f>
        <v>0</v>
      </c>
      <c r="H15" s="4" t="str">
        <f>IF(Inddata!H30&gt;0.5,Inddata!H30,"")</f>
        <v/>
      </c>
      <c r="I15" s="4" t="str">
        <f>IF(Inddata!I30="","",Inddata!I30)</f>
        <v/>
      </c>
      <c r="J15" s="14">
        <f>IF('Anvendte oplysninger'!J15="Irrelevant",1,IF('Anvendte oplysninger'!J15&gt;3,1.2,1))</f>
        <v>1</v>
      </c>
      <c r="K15" s="14">
        <f>IF('Anvendte oplysninger'!K15="Irrelevant",1,IF(AND(OR(I15="Motorvejsstrækning",I15="Frakørselsflettestrækning",I15="Tilkørselsflettestrækning"),'Anvendte oplysninger'!K15&lt;3.5),1+(3.5-'Anvendte oplysninger'!K15)*0.12,IF(AND(OR(I15="Frakørselsrampe",I15="Tilkørselsrampe"),'Anvendte oplysninger'!K15&lt;3.5),1+(3.5-'Anvendte oplysninger'!K15)*0.16,1)))</f>
        <v>1</v>
      </c>
      <c r="L15" s="14">
        <f>IF('Anvendte oplysninger'!L15="Irrelevant",1,IF(AND('Anvendte oplysninger'!L15="Ja",'Anvendte oplysninger'!J15=2),0.6*'Anvendte oplysninger'!M15+(1-'Anvendte oplysninger'!M15),IF(AND('Anvendte oplysninger'!L15="Ja",'Anvendte oplysninger'!J15=3),0.7*'Anvendte oplysninger'!M15+(1-'Anvendte oplysninger'!M15),IF(AND('Anvendte oplysninger'!L15="Ja",'Anvendte oplysninger'!J15=4),0.76*'Anvendte oplysninger'!M15+(1-'Anvendte oplysninger'!M15),IF(AND('Anvendte oplysninger'!L15="Ja",'Anvendte oplysninger'!J15&gt;4.99999999),0.8*'Anvendte oplysninger'!M15+(1-'Anvendte oplysninger'!M15),1)))))</f>
        <v>1</v>
      </c>
      <c r="M15" s="14">
        <f>IF('Anvendte oplysninger'!L15="Irrelevant",1,IF(AND('Anvendte oplysninger'!L15="Ja",'Anvendte oplysninger'!J15=2),0.8*'Anvendte oplysninger'!M15+(1-'Anvendte oplysninger'!M15),IF(AND('Anvendte oplysninger'!L15="Ja",'Anvendte oplysninger'!J15=3),0.85*'Anvendte oplysninger'!M15+(1-'Anvendte oplysninger'!M15),IF(AND('Anvendte oplysninger'!L15="Ja",'Anvendte oplysninger'!J15=4),0.88*'Anvendte oplysninger'!M15+(1-'Anvendte oplysninger'!M15),IF(AND('Anvendte oplysninger'!L15="Ja",'Anvendte oplysninger'!J15&gt;4.99999999),0.9*'Anvendte oplysninger'!M15+(1-'Anvendte oplysninger'!M15),1)))))</f>
        <v>1</v>
      </c>
      <c r="N15" s="14">
        <f>IF('Anvendte oplysninger'!N15="Irrelevant",1,IF(AND(OR(I15="Motorvejsstrækning",I15="Frakørselsflettestrækning",I15="Tilkørselsflettestrækning"),'Anvendte oplysninger'!N15&lt;3),1+(3-'Anvendte oplysninger'!N15)*0.09333333,1))</f>
        <v>1</v>
      </c>
      <c r="O15" s="14">
        <f>IF('Anvendte oplysninger'!N15="Irrelevant",1,IF(AND(OR(I15="Motorvejsstrækning",I15="Frakørselsflettestrækning",I15="Tilkørselsflettestrækning"),'Anvendte oplysninger'!N15&lt;3),1+(3-'Anvendte oplysninger'!N15)*0.19666667,1))</f>
        <v>1</v>
      </c>
      <c r="P15" s="14">
        <f>IF('Anvendte oplysninger'!O15="Irrelevant",1,IF(AND(OR(I15="Motorvejsstrækning",I15="Frakørselsflettestrækning",I15="Tilkørselsflettestrækning"),'Anvendte oplysninger'!O15&lt;3.00000001),1+(0.5-'Anvendte oplysninger'!O15)*0.04,IF(AND(OR(I15="Frakørselsrampe",I15="Tilkørselsrampe"),'Anvendte oplysninger'!O15&lt;3.00000001),1+(0.5-'Anvendte oplysninger'!O15)*0.08,IF(OR(I15="Motorvejsstrækning",I15="Frakørselsflettestrækning",I15="Tilkørselsflettestrækning"),0.9,0.8))))</f>
        <v>1</v>
      </c>
      <c r="Q15" s="14">
        <f>IF('Anvendte oplysninger'!P15="Irrelevant",1,IF(AND(OR(I15="Motorvejsstrækning",I15="Frakørselsflettestrækning",I15="Tilkørselsflettestrækning"),'Anvendte oplysninger'!P15&lt;11.00000001),1+(5-'Anvendte oplysninger'!P15)*0.01,0.94))</f>
        <v>1</v>
      </c>
      <c r="R15" s="14">
        <f>IF(OR('Anvendte oplysninger'!Q15="Irrelevant",'Anvendte oplysninger'!R15="Irrelevant",'Anvendte oplysninger'!Q15="Lige"),1,IF(AND(OR(I15="Motorvejsstrækning",I15="Frakørselsflettestrækning",I15="Tilkørselsflettestrækning"),'Anvendte oplysninger'!Q15&lt;4000),(EXP(0.1096*1746.5/'Anvendte oplysninger'!Q15)/EXP(0.1096*1746.5/4000))*('Anvendte oplysninger'!R15/1000)/G15+(G15-'Anvendte oplysninger'!R15/1000)/G15,1))</f>
        <v>1</v>
      </c>
      <c r="S15" s="14">
        <f>IF(OR('Anvendte oplysninger'!S15="Irrelevant",'Anvendte oplysninger'!T15="Irrelevant",'Anvendte oplysninger'!S15="Lige"),1,IF(AND(OR(I15="Motorvejsstrækning",I15="Frakørselsflettestrækning",I15="Tilkørselsflettestrækning"),'Anvendte oplysninger'!S15&lt;4000),(EXP(0.1096*1746.5/'Anvendte oplysninger'!S15)/EXP(0.1096*1746.5/4000))*('Anvendte oplysninger'!T15/1000)/G15+(G15-'Anvendte oplysninger'!T15/1000)/G15,1))</f>
        <v>1</v>
      </c>
      <c r="T15" s="14">
        <f>IF('Anvendte oplysninger'!U15="Irrelevant",1,IF(AND(OR(I15="Motorvejsstrækning",I15="Frakørselsflettestrækning",I15="Tilkørselsflettestrækning",I15="Frakørselsrampe",I15="Tilkørselsrampe"),'Anvendte oplysninger'!U15="Ja"),0.95,1))</f>
        <v>1</v>
      </c>
      <c r="U15" s="14">
        <f>IF('Anvendte oplysninger'!U15="Irrelevant",1,IF(AND(OR(I15="Motorvejsstrækning",I15="Frakørselsflettestrækning",I15="Tilkørselsflettestrækning",I15="Frakørselsrampe",I15="Tilkørselsrampe"),'Anvendte oplysninger'!U15="Ja"),0.96,1))</f>
        <v>1</v>
      </c>
      <c r="V15" s="14">
        <f>IF('Anvendte oplysninger'!U15="Irrelevant",1,IF(AND(OR(I15="Motorvejsstrækning",I15="Frakørselsflettestrækning",I15="Tilkørselsflettestrækning",I15="Frakørselsrampe",I15="Tilkørselsrampe"),'Anvendte oplysninger'!U15="Ja"),0.79,1))</f>
        <v>1</v>
      </c>
      <c r="W15" s="14">
        <f>IF('Anvendte oplysninger'!U15="Irrelevant",1,IF(AND(OR(I15="Motorvejsstrækning",I15="Frakørselsflettestrækning",I15="Tilkørselsflettestrækning",I15="Frakørselsrampe",I15="Tilkørselsrampe"),'Anvendte oplysninger'!U15="Ja"),0.94,1))</f>
        <v>1</v>
      </c>
      <c r="X15" s="14">
        <f>IF('Anvendte oplysninger'!U15="Irrelevant",1,IF(AND(OR(I15="Motorvejsstrækning",I15="Frakørselsflettestrækning",I15="Tilkørselsflettestrækning",I15="Frakørselsrampe",I15="Tilkørselsrampe"),'Anvendte oplysninger'!U15="Ja"),0.97,1))</f>
        <v>1</v>
      </c>
      <c r="Y15" s="14">
        <f>IF(AND(I15="Frakørselsrampe",'Anvendte oplysninger'!V15="S-formet ruderrampe"),1.32,IF(AND(I15="Frakørselsrampe",'Anvendte oplysninger'!V15="S-formet trompetrampe"),2.05,IF(AND(I15="Frakørselsrampe",'Anvendte oplysninger'!V15="U-formet trompetrampe"),4.11,IF(AND(I15="Frakørselsrampe",'Anvendte oplysninger'!V15="SV-formet flyoverrampe"),5.15,IF(AND(I15="Frakørselsrampe",'Anvendte oplysninger'!V15="Vinkelformet rampe"),1.07,IF(AND(I15="Tilkørselsrampe",'Anvendte oplysninger'!V15="S-formet ruderrampe"),0.93,IF(AND(I15="Tilkørselsrampe",'Anvendte oplysninger'!V15="S-formet trompetrampe"),2.48,IF(AND(I15="Tilkørselsrampe",'Anvendte oplysninger'!V15="U-formet trompetrampe"),4.15,IF(AND(I15="Tilkørselsrampe",'Anvendte oplysninger'!V15="SV-formet flyoverrampe"),5.26,IF(AND(I15="Tilkørselsrampe",'Anvendte oplysninger'!V15="Vinkelformet rampe"),1.42,1))))))))))</f>
        <v>1</v>
      </c>
      <c r="Z15" s="14">
        <f>IF(OR('Anvendte oplysninger'!W15="Lige",'Anvendte oplysninger'!W15="Irrelevant",'Anvendte oplysninger'!X15="Irrelevant",'Anvendte oplysninger'!Y15="Irrelevant"),1,1+1.545*1000/32.2*((('Anvendte oplysninger'!Y15*3268/3600)/('Anvendte oplysninger'!W15/0.306))^2)*('Anvendte oplysninger'!X15/1000)/G15)</f>
        <v>1</v>
      </c>
      <c r="AA15" s="14">
        <f>IF(OR('Anvendte oplysninger'!W15="Lige",'Anvendte oplysninger'!W15="Irrelevant",'Anvendte oplysninger'!X15="Irrelevant",'Anvendte oplysninger'!Y15="Irrelevant"),1,1+1.961*1000/32.2*((('Anvendte oplysninger'!Y15*3268/3600)/('Anvendte oplysninger'!W15/0.306))^2)*('Anvendte oplysninger'!X15/1000)/G15)</f>
        <v>1</v>
      </c>
      <c r="AB15" s="14">
        <f>IF(OR('Anvendte oplysninger'!Z15="Lige",'Anvendte oplysninger'!Z15="Irrelevant",'Anvendte oplysninger'!AA15="Irrelevant",'Anvendte oplysninger'!AB15="Irrelevant"),1,1+1.545*1000/32.2*((('Anvendte oplysninger'!AB15*3268/3600)/('Anvendte oplysninger'!Z15/0.306))^2)*('Anvendte oplysninger'!AA15/1000)/G15)</f>
        <v>1</v>
      </c>
      <c r="AC15" s="14">
        <f>IF(OR('Anvendte oplysninger'!Z15="Lige",'Anvendte oplysninger'!Z15="Irrelevant",'Anvendte oplysninger'!AA15="Irrelevant",'Anvendte oplysninger'!AB15="Irrelevant"),1,1+1.961*1000/32.2*((('Anvendte oplysninger'!AB15*3268/3600)/('Anvendte oplysninger'!Z15/0.306))^2)*('Anvendte oplysninger'!AA15/1000)/G15)</f>
        <v>1</v>
      </c>
      <c r="AD15" s="14">
        <f>IF(OR('Anvendte oplysninger'!AC15="Irrelevant",'Anvendte oplysninger'!AC15="Nej"),1,IF(AND('Anvendte oplysninger'!AC15="Ja",OR('Anvendte oplysninger'!Q15&lt;301,'Anvendte oplysninger'!S15&lt;301)),1-(0.5*('Anvendte oplysninger'!R15+'Anvendte oplysninger'!T15)/('Anvendte oplysninger'!G15*1000)),IF(AND('Anvendte oplysninger'!AC15="Ja",OR('Anvendte oplysninger'!Q15&lt;601,'Anvendte oplysninger'!S15&lt;601)),1-(0.25*('Anvendte oplysninger'!R15+'Anvendte oplysninger'!T15)/('Anvendte oplysninger'!G15*1000)),1)))</f>
        <v>1</v>
      </c>
      <c r="AE15" s="14">
        <f>IF(OR('Anvendte oplysninger'!AC15="Irrelevant",'Anvendte oplysninger'!AC15="Nej"),1,IF(AND('Anvendte oplysninger'!AC15="Ja",OR('Anvendte oplysninger'!Q15&lt;301,'Anvendte oplysninger'!S15&lt;301)),1-(0.4*('Anvendte oplysninger'!R15+'Anvendte oplysninger'!T15)/('Anvendte oplysninger'!G15*1000)),IF(AND('Anvendte oplysninger'!AC15="Ja",OR('Anvendte oplysninger'!Q15&lt;601,'Anvendte oplysninger'!S15&lt;601)),1-(0.2*('Anvendte oplysninger'!R15+'Anvendte oplysninger'!T15)/('Anvendte oplysninger'!G15*1000)),1)))</f>
        <v>1</v>
      </c>
      <c r="AF15" s="14">
        <f>IF('Anvendte oplysninger'!AD15="110 km/t",0.79,1)</f>
        <v>1</v>
      </c>
      <c r="AG15" s="14">
        <f>IF('Anvendte oplysninger'!AD15="110 km/t",0.94,1)</f>
        <v>1</v>
      </c>
      <c r="AH15" s="14">
        <f>IF('Anvendte oplysninger'!AD15="110 km/t",0.66,1)</f>
        <v>1</v>
      </c>
      <c r="AI15" s="14">
        <f>IF('Anvendte oplysninger'!AD15="110 km/t",0.82,1)</f>
        <v>1</v>
      </c>
      <c r="AJ15" s="14">
        <f>IF(AND('Anvendte oplysninger'!AE15="Ja",I15="Tilkørselsflettestrækning"),0.65*'Anvendte oplysninger'!AF15+1-'Anvendte oplysninger'!AF15,1)</f>
        <v>1</v>
      </c>
      <c r="AK15" s="15" t="str">
        <f t="shared" si="0"/>
        <v/>
      </c>
      <c r="AL15" s="15" t="str">
        <f t="shared" si="1"/>
        <v/>
      </c>
      <c r="AM15" s="15" t="str">
        <f t="shared" si="2"/>
        <v/>
      </c>
      <c r="AN15" s="15" t="str">
        <f t="shared" si="3"/>
        <v/>
      </c>
      <c r="AO15" s="15" t="str">
        <f t="shared" si="4"/>
        <v/>
      </c>
      <c r="AP15" s="15" t="str">
        <f t="shared" si="5"/>
        <v/>
      </c>
      <c r="AQ15" s="4" t="str">
        <f t="shared" si="6"/>
        <v/>
      </c>
    </row>
    <row r="16" spans="1:43" x14ac:dyDescent="0.25">
      <c r="A16" s="4" t="str">
        <f>IF(Inddata!A31="","",Inddata!A31)</f>
        <v/>
      </c>
      <c r="B16" s="4" t="str">
        <f>IF(Inddata!B31="","",Inddata!B31)</f>
        <v/>
      </c>
      <c r="C16" s="4" t="str">
        <f>IF(Inddata!C31="","",Inddata!C31)</f>
        <v/>
      </c>
      <c r="D16" s="4" t="str">
        <f>IF(Inddata!D31="","",Inddata!D31)</f>
        <v/>
      </c>
      <c r="E16" s="4" t="str">
        <f>IF(Inddata!E31="","",Inddata!E31)</f>
        <v/>
      </c>
      <c r="F16" s="4" t="str">
        <f>IF(Inddata!F31="","",Inddata!F31)</f>
        <v/>
      </c>
      <c r="G16" s="4">
        <f>IF(Inddata!G31="","",Inddata!G31)</f>
        <v>0</v>
      </c>
      <c r="H16" s="4" t="str">
        <f>IF(Inddata!H31&gt;0.5,Inddata!H31,"")</f>
        <v/>
      </c>
      <c r="I16" s="4" t="str">
        <f>IF(Inddata!I31="","",Inddata!I31)</f>
        <v/>
      </c>
      <c r="J16" s="14">
        <f>IF('Anvendte oplysninger'!J16="Irrelevant",1,IF('Anvendte oplysninger'!J16&gt;3,1.2,1))</f>
        <v>1</v>
      </c>
      <c r="K16" s="14">
        <f>IF('Anvendte oplysninger'!K16="Irrelevant",1,IF(AND(OR(I16="Motorvejsstrækning",I16="Frakørselsflettestrækning",I16="Tilkørselsflettestrækning"),'Anvendte oplysninger'!K16&lt;3.5),1+(3.5-'Anvendte oplysninger'!K16)*0.12,IF(AND(OR(I16="Frakørselsrampe",I16="Tilkørselsrampe"),'Anvendte oplysninger'!K16&lt;3.5),1+(3.5-'Anvendte oplysninger'!K16)*0.16,1)))</f>
        <v>1</v>
      </c>
      <c r="L16" s="14">
        <f>IF('Anvendte oplysninger'!L16="Irrelevant",1,IF(AND('Anvendte oplysninger'!L16="Ja",'Anvendte oplysninger'!J16=2),0.6*'Anvendte oplysninger'!M16+(1-'Anvendte oplysninger'!M16),IF(AND('Anvendte oplysninger'!L16="Ja",'Anvendte oplysninger'!J16=3),0.7*'Anvendte oplysninger'!M16+(1-'Anvendte oplysninger'!M16),IF(AND('Anvendte oplysninger'!L16="Ja",'Anvendte oplysninger'!J16=4),0.76*'Anvendte oplysninger'!M16+(1-'Anvendte oplysninger'!M16),IF(AND('Anvendte oplysninger'!L16="Ja",'Anvendte oplysninger'!J16&gt;4.99999999),0.8*'Anvendte oplysninger'!M16+(1-'Anvendte oplysninger'!M16),1)))))</f>
        <v>1</v>
      </c>
      <c r="M16" s="14">
        <f>IF('Anvendte oplysninger'!L16="Irrelevant",1,IF(AND('Anvendte oplysninger'!L16="Ja",'Anvendte oplysninger'!J16=2),0.8*'Anvendte oplysninger'!M16+(1-'Anvendte oplysninger'!M16),IF(AND('Anvendte oplysninger'!L16="Ja",'Anvendte oplysninger'!J16=3),0.85*'Anvendte oplysninger'!M16+(1-'Anvendte oplysninger'!M16),IF(AND('Anvendte oplysninger'!L16="Ja",'Anvendte oplysninger'!J16=4),0.88*'Anvendte oplysninger'!M16+(1-'Anvendte oplysninger'!M16),IF(AND('Anvendte oplysninger'!L16="Ja",'Anvendte oplysninger'!J16&gt;4.99999999),0.9*'Anvendte oplysninger'!M16+(1-'Anvendte oplysninger'!M16),1)))))</f>
        <v>1</v>
      </c>
      <c r="N16" s="14">
        <f>IF('Anvendte oplysninger'!N16="Irrelevant",1,IF(AND(OR(I16="Motorvejsstrækning",I16="Frakørselsflettestrækning",I16="Tilkørselsflettestrækning"),'Anvendte oplysninger'!N16&lt;3),1+(3-'Anvendte oplysninger'!N16)*0.09333333,1))</f>
        <v>1</v>
      </c>
      <c r="O16" s="14">
        <f>IF('Anvendte oplysninger'!N16="Irrelevant",1,IF(AND(OR(I16="Motorvejsstrækning",I16="Frakørselsflettestrækning",I16="Tilkørselsflettestrækning"),'Anvendte oplysninger'!N16&lt;3),1+(3-'Anvendte oplysninger'!N16)*0.19666667,1))</f>
        <v>1</v>
      </c>
      <c r="P16" s="14">
        <f>IF('Anvendte oplysninger'!O16="Irrelevant",1,IF(AND(OR(I16="Motorvejsstrækning",I16="Frakørselsflettestrækning",I16="Tilkørselsflettestrækning"),'Anvendte oplysninger'!O16&lt;3.00000001),1+(0.5-'Anvendte oplysninger'!O16)*0.04,IF(AND(OR(I16="Frakørselsrampe",I16="Tilkørselsrampe"),'Anvendte oplysninger'!O16&lt;3.00000001),1+(0.5-'Anvendte oplysninger'!O16)*0.08,IF(OR(I16="Motorvejsstrækning",I16="Frakørselsflettestrækning",I16="Tilkørselsflettestrækning"),0.9,0.8))))</f>
        <v>1</v>
      </c>
      <c r="Q16" s="14">
        <f>IF('Anvendte oplysninger'!P16="Irrelevant",1,IF(AND(OR(I16="Motorvejsstrækning",I16="Frakørselsflettestrækning",I16="Tilkørselsflettestrækning"),'Anvendte oplysninger'!P16&lt;11.00000001),1+(5-'Anvendte oplysninger'!P16)*0.01,0.94))</f>
        <v>1</v>
      </c>
      <c r="R16" s="14">
        <f>IF(OR('Anvendte oplysninger'!Q16="Irrelevant",'Anvendte oplysninger'!R16="Irrelevant",'Anvendte oplysninger'!Q16="Lige"),1,IF(AND(OR(I16="Motorvejsstrækning",I16="Frakørselsflettestrækning",I16="Tilkørselsflettestrækning"),'Anvendte oplysninger'!Q16&lt;4000),(EXP(0.1096*1746.5/'Anvendte oplysninger'!Q16)/EXP(0.1096*1746.5/4000))*('Anvendte oplysninger'!R16/1000)/G16+(G16-'Anvendte oplysninger'!R16/1000)/G16,1))</f>
        <v>1</v>
      </c>
      <c r="S16" s="14">
        <f>IF(OR('Anvendte oplysninger'!S16="Irrelevant",'Anvendte oplysninger'!T16="Irrelevant",'Anvendte oplysninger'!S16="Lige"),1,IF(AND(OR(I16="Motorvejsstrækning",I16="Frakørselsflettestrækning",I16="Tilkørselsflettestrækning"),'Anvendte oplysninger'!S16&lt;4000),(EXP(0.1096*1746.5/'Anvendte oplysninger'!S16)/EXP(0.1096*1746.5/4000))*('Anvendte oplysninger'!T16/1000)/G16+(G16-'Anvendte oplysninger'!T16/1000)/G16,1))</f>
        <v>1</v>
      </c>
      <c r="T16" s="14">
        <f>IF('Anvendte oplysninger'!U16="Irrelevant",1,IF(AND(OR(I16="Motorvejsstrækning",I16="Frakørselsflettestrækning",I16="Tilkørselsflettestrækning",I16="Frakørselsrampe",I16="Tilkørselsrampe"),'Anvendte oplysninger'!U16="Ja"),0.95,1))</f>
        <v>1</v>
      </c>
      <c r="U16" s="14">
        <f>IF('Anvendte oplysninger'!U16="Irrelevant",1,IF(AND(OR(I16="Motorvejsstrækning",I16="Frakørselsflettestrækning",I16="Tilkørselsflettestrækning",I16="Frakørselsrampe",I16="Tilkørselsrampe"),'Anvendte oplysninger'!U16="Ja"),0.96,1))</f>
        <v>1</v>
      </c>
      <c r="V16" s="14">
        <f>IF('Anvendte oplysninger'!U16="Irrelevant",1,IF(AND(OR(I16="Motorvejsstrækning",I16="Frakørselsflettestrækning",I16="Tilkørselsflettestrækning",I16="Frakørselsrampe",I16="Tilkørselsrampe"),'Anvendte oplysninger'!U16="Ja"),0.79,1))</f>
        <v>1</v>
      </c>
      <c r="W16" s="14">
        <f>IF('Anvendte oplysninger'!U16="Irrelevant",1,IF(AND(OR(I16="Motorvejsstrækning",I16="Frakørselsflettestrækning",I16="Tilkørselsflettestrækning",I16="Frakørselsrampe",I16="Tilkørselsrampe"),'Anvendte oplysninger'!U16="Ja"),0.94,1))</f>
        <v>1</v>
      </c>
      <c r="X16" s="14">
        <f>IF('Anvendte oplysninger'!U16="Irrelevant",1,IF(AND(OR(I16="Motorvejsstrækning",I16="Frakørselsflettestrækning",I16="Tilkørselsflettestrækning",I16="Frakørselsrampe",I16="Tilkørselsrampe"),'Anvendte oplysninger'!U16="Ja"),0.97,1))</f>
        <v>1</v>
      </c>
      <c r="Y16" s="14">
        <f>IF(AND(I16="Frakørselsrampe",'Anvendte oplysninger'!V16="S-formet ruderrampe"),1.32,IF(AND(I16="Frakørselsrampe",'Anvendte oplysninger'!V16="S-formet trompetrampe"),2.05,IF(AND(I16="Frakørselsrampe",'Anvendte oplysninger'!V16="U-formet trompetrampe"),4.11,IF(AND(I16="Frakørselsrampe",'Anvendte oplysninger'!V16="SV-formet flyoverrampe"),5.15,IF(AND(I16="Frakørselsrampe",'Anvendte oplysninger'!V16="Vinkelformet rampe"),1.07,IF(AND(I16="Tilkørselsrampe",'Anvendte oplysninger'!V16="S-formet ruderrampe"),0.93,IF(AND(I16="Tilkørselsrampe",'Anvendte oplysninger'!V16="S-formet trompetrampe"),2.48,IF(AND(I16="Tilkørselsrampe",'Anvendte oplysninger'!V16="U-formet trompetrampe"),4.15,IF(AND(I16="Tilkørselsrampe",'Anvendte oplysninger'!V16="SV-formet flyoverrampe"),5.26,IF(AND(I16="Tilkørselsrampe",'Anvendte oplysninger'!V16="Vinkelformet rampe"),1.42,1))))))))))</f>
        <v>1</v>
      </c>
      <c r="Z16" s="14">
        <f>IF(OR('Anvendte oplysninger'!W16="Lige",'Anvendte oplysninger'!W16="Irrelevant",'Anvendte oplysninger'!X16="Irrelevant",'Anvendte oplysninger'!Y16="Irrelevant"),1,1+1.545*1000/32.2*((('Anvendte oplysninger'!Y16*3268/3600)/('Anvendte oplysninger'!W16/0.306))^2)*('Anvendte oplysninger'!X16/1000)/G16)</f>
        <v>1</v>
      </c>
      <c r="AA16" s="14">
        <f>IF(OR('Anvendte oplysninger'!W16="Lige",'Anvendte oplysninger'!W16="Irrelevant",'Anvendte oplysninger'!X16="Irrelevant",'Anvendte oplysninger'!Y16="Irrelevant"),1,1+1.961*1000/32.2*((('Anvendte oplysninger'!Y16*3268/3600)/('Anvendte oplysninger'!W16/0.306))^2)*('Anvendte oplysninger'!X16/1000)/G16)</f>
        <v>1</v>
      </c>
      <c r="AB16" s="14">
        <f>IF(OR('Anvendte oplysninger'!Z16="Lige",'Anvendte oplysninger'!Z16="Irrelevant",'Anvendte oplysninger'!AA16="Irrelevant",'Anvendte oplysninger'!AB16="Irrelevant"),1,1+1.545*1000/32.2*((('Anvendte oplysninger'!AB16*3268/3600)/('Anvendte oplysninger'!Z16/0.306))^2)*('Anvendte oplysninger'!AA16/1000)/G16)</f>
        <v>1</v>
      </c>
      <c r="AC16" s="14">
        <f>IF(OR('Anvendte oplysninger'!Z16="Lige",'Anvendte oplysninger'!Z16="Irrelevant",'Anvendte oplysninger'!AA16="Irrelevant",'Anvendte oplysninger'!AB16="Irrelevant"),1,1+1.961*1000/32.2*((('Anvendte oplysninger'!AB16*3268/3600)/('Anvendte oplysninger'!Z16/0.306))^2)*('Anvendte oplysninger'!AA16/1000)/G16)</f>
        <v>1</v>
      </c>
      <c r="AD16" s="14">
        <f>IF(OR('Anvendte oplysninger'!AC16="Irrelevant",'Anvendte oplysninger'!AC16="Nej"),1,IF(AND('Anvendte oplysninger'!AC16="Ja",OR('Anvendte oplysninger'!Q16&lt;301,'Anvendte oplysninger'!S16&lt;301)),1-(0.5*('Anvendte oplysninger'!R16+'Anvendte oplysninger'!T16)/('Anvendte oplysninger'!G16*1000)),IF(AND('Anvendte oplysninger'!AC16="Ja",OR('Anvendte oplysninger'!Q16&lt;601,'Anvendte oplysninger'!S16&lt;601)),1-(0.25*('Anvendte oplysninger'!R16+'Anvendte oplysninger'!T16)/('Anvendte oplysninger'!G16*1000)),1)))</f>
        <v>1</v>
      </c>
      <c r="AE16" s="14">
        <f>IF(OR('Anvendte oplysninger'!AC16="Irrelevant",'Anvendte oplysninger'!AC16="Nej"),1,IF(AND('Anvendte oplysninger'!AC16="Ja",OR('Anvendte oplysninger'!Q16&lt;301,'Anvendte oplysninger'!S16&lt;301)),1-(0.4*('Anvendte oplysninger'!R16+'Anvendte oplysninger'!T16)/('Anvendte oplysninger'!G16*1000)),IF(AND('Anvendte oplysninger'!AC16="Ja",OR('Anvendte oplysninger'!Q16&lt;601,'Anvendte oplysninger'!S16&lt;601)),1-(0.2*('Anvendte oplysninger'!R16+'Anvendte oplysninger'!T16)/('Anvendte oplysninger'!G16*1000)),1)))</f>
        <v>1</v>
      </c>
      <c r="AF16" s="14">
        <f>IF('Anvendte oplysninger'!AD16="110 km/t",0.79,1)</f>
        <v>1</v>
      </c>
      <c r="AG16" s="14">
        <f>IF('Anvendte oplysninger'!AD16="110 km/t",0.94,1)</f>
        <v>1</v>
      </c>
      <c r="AH16" s="14">
        <f>IF('Anvendte oplysninger'!AD16="110 km/t",0.66,1)</f>
        <v>1</v>
      </c>
      <c r="AI16" s="14">
        <f>IF('Anvendte oplysninger'!AD16="110 km/t",0.82,1)</f>
        <v>1</v>
      </c>
      <c r="AJ16" s="14">
        <f>IF(AND('Anvendte oplysninger'!AE16="Ja",I16="Tilkørselsflettestrækning"),0.65*'Anvendte oplysninger'!AF16+1-'Anvendte oplysninger'!AF16,1)</f>
        <v>1</v>
      </c>
      <c r="AK16" s="15" t="str">
        <f t="shared" si="0"/>
        <v/>
      </c>
      <c r="AL16" s="15" t="str">
        <f t="shared" si="1"/>
        <v/>
      </c>
      <c r="AM16" s="15" t="str">
        <f t="shared" si="2"/>
        <v/>
      </c>
      <c r="AN16" s="15" t="str">
        <f t="shared" si="3"/>
        <v/>
      </c>
      <c r="AO16" s="15" t="str">
        <f t="shared" si="4"/>
        <v/>
      </c>
      <c r="AP16" s="15" t="str">
        <f t="shared" si="5"/>
        <v/>
      </c>
      <c r="AQ16" s="4" t="str">
        <f t="shared" si="6"/>
        <v/>
      </c>
    </row>
    <row r="17" spans="1:43" x14ac:dyDescent="0.25">
      <c r="A17" s="4" t="str">
        <f>IF(Inddata!A32="","",Inddata!A32)</f>
        <v/>
      </c>
      <c r="B17" s="4" t="str">
        <f>IF(Inddata!B32="","",Inddata!B32)</f>
        <v/>
      </c>
      <c r="C17" s="4" t="str">
        <f>IF(Inddata!C32="","",Inddata!C32)</f>
        <v/>
      </c>
      <c r="D17" s="4" t="str">
        <f>IF(Inddata!D32="","",Inddata!D32)</f>
        <v/>
      </c>
      <c r="E17" s="4" t="str">
        <f>IF(Inddata!E32="","",Inddata!E32)</f>
        <v/>
      </c>
      <c r="F17" s="4" t="str">
        <f>IF(Inddata!F32="","",Inddata!F32)</f>
        <v/>
      </c>
      <c r="G17" s="4">
        <f>IF(Inddata!G32="","",Inddata!G32)</f>
        <v>0</v>
      </c>
      <c r="H17" s="4" t="str">
        <f>IF(Inddata!H32&gt;0.5,Inddata!H32,"")</f>
        <v/>
      </c>
      <c r="I17" s="4" t="str">
        <f>IF(Inddata!I32="","",Inddata!I32)</f>
        <v/>
      </c>
      <c r="J17" s="14">
        <f>IF('Anvendte oplysninger'!J17="Irrelevant",1,IF('Anvendte oplysninger'!J17&gt;3,1.2,1))</f>
        <v>1</v>
      </c>
      <c r="K17" s="14">
        <f>IF('Anvendte oplysninger'!K17="Irrelevant",1,IF(AND(OR(I17="Motorvejsstrækning",I17="Frakørselsflettestrækning",I17="Tilkørselsflettestrækning"),'Anvendte oplysninger'!K17&lt;3.5),1+(3.5-'Anvendte oplysninger'!K17)*0.12,IF(AND(OR(I17="Frakørselsrampe",I17="Tilkørselsrampe"),'Anvendte oplysninger'!K17&lt;3.5),1+(3.5-'Anvendte oplysninger'!K17)*0.16,1)))</f>
        <v>1</v>
      </c>
      <c r="L17" s="14">
        <f>IF('Anvendte oplysninger'!L17="Irrelevant",1,IF(AND('Anvendte oplysninger'!L17="Ja",'Anvendte oplysninger'!J17=2),0.6*'Anvendte oplysninger'!M17+(1-'Anvendte oplysninger'!M17),IF(AND('Anvendte oplysninger'!L17="Ja",'Anvendte oplysninger'!J17=3),0.7*'Anvendte oplysninger'!M17+(1-'Anvendte oplysninger'!M17),IF(AND('Anvendte oplysninger'!L17="Ja",'Anvendte oplysninger'!J17=4),0.76*'Anvendte oplysninger'!M17+(1-'Anvendte oplysninger'!M17),IF(AND('Anvendte oplysninger'!L17="Ja",'Anvendte oplysninger'!J17&gt;4.99999999),0.8*'Anvendte oplysninger'!M17+(1-'Anvendte oplysninger'!M17),1)))))</f>
        <v>1</v>
      </c>
      <c r="M17" s="14">
        <f>IF('Anvendte oplysninger'!L17="Irrelevant",1,IF(AND('Anvendte oplysninger'!L17="Ja",'Anvendte oplysninger'!J17=2),0.8*'Anvendte oplysninger'!M17+(1-'Anvendte oplysninger'!M17),IF(AND('Anvendte oplysninger'!L17="Ja",'Anvendte oplysninger'!J17=3),0.85*'Anvendte oplysninger'!M17+(1-'Anvendte oplysninger'!M17),IF(AND('Anvendte oplysninger'!L17="Ja",'Anvendte oplysninger'!J17=4),0.88*'Anvendte oplysninger'!M17+(1-'Anvendte oplysninger'!M17),IF(AND('Anvendte oplysninger'!L17="Ja",'Anvendte oplysninger'!J17&gt;4.99999999),0.9*'Anvendte oplysninger'!M17+(1-'Anvendte oplysninger'!M17),1)))))</f>
        <v>1</v>
      </c>
      <c r="N17" s="14">
        <f>IF('Anvendte oplysninger'!N17="Irrelevant",1,IF(AND(OR(I17="Motorvejsstrækning",I17="Frakørselsflettestrækning",I17="Tilkørselsflettestrækning"),'Anvendte oplysninger'!N17&lt;3),1+(3-'Anvendte oplysninger'!N17)*0.09333333,1))</f>
        <v>1</v>
      </c>
      <c r="O17" s="14">
        <f>IF('Anvendte oplysninger'!N17="Irrelevant",1,IF(AND(OR(I17="Motorvejsstrækning",I17="Frakørselsflettestrækning",I17="Tilkørselsflettestrækning"),'Anvendte oplysninger'!N17&lt;3),1+(3-'Anvendte oplysninger'!N17)*0.19666667,1))</f>
        <v>1</v>
      </c>
      <c r="P17" s="14">
        <f>IF('Anvendte oplysninger'!O17="Irrelevant",1,IF(AND(OR(I17="Motorvejsstrækning",I17="Frakørselsflettestrækning",I17="Tilkørselsflettestrækning"),'Anvendte oplysninger'!O17&lt;3.00000001),1+(0.5-'Anvendte oplysninger'!O17)*0.04,IF(AND(OR(I17="Frakørselsrampe",I17="Tilkørselsrampe"),'Anvendte oplysninger'!O17&lt;3.00000001),1+(0.5-'Anvendte oplysninger'!O17)*0.08,IF(OR(I17="Motorvejsstrækning",I17="Frakørselsflettestrækning",I17="Tilkørselsflettestrækning"),0.9,0.8))))</f>
        <v>1</v>
      </c>
      <c r="Q17" s="14">
        <f>IF('Anvendte oplysninger'!P17="Irrelevant",1,IF(AND(OR(I17="Motorvejsstrækning",I17="Frakørselsflettestrækning",I17="Tilkørselsflettestrækning"),'Anvendte oplysninger'!P17&lt;11.00000001),1+(5-'Anvendte oplysninger'!P17)*0.01,0.94))</f>
        <v>1</v>
      </c>
      <c r="R17" s="14">
        <f>IF(OR('Anvendte oplysninger'!Q17="Irrelevant",'Anvendte oplysninger'!R17="Irrelevant",'Anvendte oplysninger'!Q17="Lige"),1,IF(AND(OR(I17="Motorvejsstrækning",I17="Frakørselsflettestrækning",I17="Tilkørselsflettestrækning"),'Anvendte oplysninger'!Q17&lt;4000),(EXP(0.1096*1746.5/'Anvendte oplysninger'!Q17)/EXP(0.1096*1746.5/4000))*('Anvendte oplysninger'!R17/1000)/G17+(G17-'Anvendte oplysninger'!R17/1000)/G17,1))</f>
        <v>1</v>
      </c>
      <c r="S17" s="14">
        <f>IF(OR('Anvendte oplysninger'!S17="Irrelevant",'Anvendte oplysninger'!T17="Irrelevant",'Anvendte oplysninger'!S17="Lige"),1,IF(AND(OR(I17="Motorvejsstrækning",I17="Frakørselsflettestrækning",I17="Tilkørselsflettestrækning"),'Anvendte oplysninger'!S17&lt;4000),(EXP(0.1096*1746.5/'Anvendte oplysninger'!S17)/EXP(0.1096*1746.5/4000))*('Anvendte oplysninger'!T17/1000)/G17+(G17-'Anvendte oplysninger'!T17/1000)/G17,1))</f>
        <v>1</v>
      </c>
      <c r="T17" s="14">
        <f>IF('Anvendte oplysninger'!U17="Irrelevant",1,IF(AND(OR(I17="Motorvejsstrækning",I17="Frakørselsflettestrækning",I17="Tilkørselsflettestrækning",I17="Frakørselsrampe",I17="Tilkørselsrampe"),'Anvendte oplysninger'!U17="Ja"),0.95,1))</f>
        <v>1</v>
      </c>
      <c r="U17" s="14">
        <f>IF('Anvendte oplysninger'!U17="Irrelevant",1,IF(AND(OR(I17="Motorvejsstrækning",I17="Frakørselsflettestrækning",I17="Tilkørselsflettestrækning",I17="Frakørselsrampe",I17="Tilkørselsrampe"),'Anvendte oplysninger'!U17="Ja"),0.96,1))</f>
        <v>1</v>
      </c>
      <c r="V17" s="14">
        <f>IF('Anvendte oplysninger'!U17="Irrelevant",1,IF(AND(OR(I17="Motorvejsstrækning",I17="Frakørselsflettestrækning",I17="Tilkørselsflettestrækning",I17="Frakørselsrampe",I17="Tilkørselsrampe"),'Anvendte oplysninger'!U17="Ja"),0.79,1))</f>
        <v>1</v>
      </c>
      <c r="W17" s="14">
        <f>IF('Anvendte oplysninger'!U17="Irrelevant",1,IF(AND(OR(I17="Motorvejsstrækning",I17="Frakørselsflettestrækning",I17="Tilkørselsflettestrækning",I17="Frakørselsrampe",I17="Tilkørselsrampe"),'Anvendte oplysninger'!U17="Ja"),0.94,1))</f>
        <v>1</v>
      </c>
      <c r="X17" s="14">
        <f>IF('Anvendte oplysninger'!U17="Irrelevant",1,IF(AND(OR(I17="Motorvejsstrækning",I17="Frakørselsflettestrækning",I17="Tilkørselsflettestrækning",I17="Frakørselsrampe",I17="Tilkørselsrampe"),'Anvendte oplysninger'!U17="Ja"),0.97,1))</f>
        <v>1</v>
      </c>
      <c r="Y17" s="14">
        <f>IF(AND(I17="Frakørselsrampe",'Anvendte oplysninger'!V17="S-formet ruderrampe"),1.32,IF(AND(I17="Frakørselsrampe",'Anvendte oplysninger'!V17="S-formet trompetrampe"),2.05,IF(AND(I17="Frakørselsrampe",'Anvendte oplysninger'!V17="U-formet trompetrampe"),4.11,IF(AND(I17="Frakørselsrampe",'Anvendte oplysninger'!V17="SV-formet flyoverrampe"),5.15,IF(AND(I17="Frakørselsrampe",'Anvendte oplysninger'!V17="Vinkelformet rampe"),1.07,IF(AND(I17="Tilkørselsrampe",'Anvendte oplysninger'!V17="S-formet ruderrampe"),0.93,IF(AND(I17="Tilkørselsrampe",'Anvendte oplysninger'!V17="S-formet trompetrampe"),2.48,IF(AND(I17="Tilkørselsrampe",'Anvendte oplysninger'!V17="U-formet trompetrampe"),4.15,IF(AND(I17="Tilkørselsrampe",'Anvendte oplysninger'!V17="SV-formet flyoverrampe"),5.26,IF(AND(I17="Tilkørselsrampe",'Anvendte oplysninger'!V17="Vinkelformet rampe"),1.42,1))))))))))</f>
        <v>1</v>
      </c>
      <c r="Z17" s="14">
        <f>IF(OR('Anvendte oplysninger'!W17="Lige",'Anvendte oplysninger'!W17="Irrelevant",'Anvendte oplysninger'!X17="Irrelevant",'Anvendte oplysninger'!Y17="Irrelevant"),1,1+1.545*1000/32.2*((('Anvendte oplysninger'!Y17*3268/3600)/('Anvendte oplysninger'!W17/0.306))^2)*('Anvendte oplysninger'!X17/1000)/G17)</f>
        <v>1</v>
      </c>
      <c r="AA17" s="14">
        <f>IF(OR('Anvendte oplysninger'!W17="Lige",'Anvendte oplysninger'!W17="Irrelevant",'Anvendte oplysninger'!X17="Irrelevant",'Anvendte oplysninger'!Y17="Irrelevant"),1,1+1.961*1000/32.2*((('Anvendte oplysninger'!Y17*3268/3600)/('Anvendte oplysninger'!W17/0.306))^2)*('Anvendte oplysninger'!X17/1000)/G17)</f>
        <v>1</v>
      </c>
      <c r="AB17" s="14">
        <f>IF(OR('Anvendte oplysninger'!Z17="Lige",'Anvendte oplysninger'!Z17="Irrelevant",'Anvendte oplysninger'!AA17="Irrelevant",'Anvendte oplysninger'!AB17="Irrelevant"),1,1+1.545*1000/32.2*((('Anvendte oplysninger'!AB17*3268/3600)/('Anvendte oplysninger'!Z17/0.306))^2)*('Anvendte oplysninger'!AA17/1000)/G17)</f>
        <v>1</v>
      </c>
      <c r="AC17" s="14">
        <f>IF(OR('Anvendte oplysninger'!Z17="Lige",'Anvendte oplysninger'!Z17="Irrelevant",'Anvendte oplysninger'!AA17="Irrelevant",'Anvendte oplysninger'!AB17="Irrelevant"),1,1+1.961*1000/32.2*((('Anvendte oplysninger'!AB17*3268/3600)/('Anvendte oplysninger'!Z17/0.306))^2)*('Anvendte oplysninger'!AA17/1000)/G17)</f>
        <v>1</v>
      </c>
      <c r="AD17" s="14">
        <f>IF(OR('Anvendte oplysninger'!AC17="Irrelevant",'Anvendte oplysninger'!AC17="Nej"),1,IF(AND('Anvendte oplysninger'!AC17="Ja",OR('Anvendte oplysninger'!Q17&lt;301,'Anvendte oplysninger'!S17&lt;301)),1-(0.5*('Anvendte oplysninger'!R17+'Anvendte oplysninger'!T17)/('Anvendte oplysninger'!G17*1000)),IF(AND('Anvendte oplysninger'!AC17="Ja",OR('Anvendte oplysninger'!Q17&lt;601,'Anvendte oplysninger'!S17&lt;601)),1-(0.25*('Anvendte oplysninger'!R17+'Anvendte oplysninger'!T17)/('Anvendte oplysninger'!G17*1000)),1)))</f>
        <v>1</v>
      </c>
      <c r="AE17" s="14">
        <f>IF(OR('Anvendte oplysninger'!AC17="Irrelevant",'Anvendte oplysninger'!AC17="Nej"),1,IF(AND('Anvendte oplysninger'!AC17="Ja",OR('Anvendte oplysninger'!Q17&lt;301,'Anvendte oplysninger'!S17&lt;301)),1-(0.4*('Anvendte oplysninger'!R17+'Anvendte oplysninger'!T17)/('Anvendte oplysninger'!G17*1000)),IF(AND('Anvendte oplysninger'!AC17="Ja",OR('Anvendte oplysninger'!Q17&lt;601,'Anvendte oplysninger'!S17&lt;601)),1-(0.2*('Anvendte oplysninger'!R17+'Anvendte oplysninger'!T17)/('Anvendte oplysninger'!G17*1000)),1)))</f>
        <v>1</v>
      </c>
      <c r="AF17" s="14">
        <f>IF('Anvendte oplysninger'!AD17="110 km/t",0.79,1)</f>
        <v>1</v>
      </c>
      <c r="AG17" s="14">
        <f>IF('Anvendte oplysninger'!AD17="110 km/t",0.94,1)</f>
        <v>1</v>
      </c>
      <c r="AH17" s="14">
        <f>IF('Anvendte oplysninger'!AD17="110 km/t",0.66,1)</f>
        <v>1</v>
      </c>
      <c r="AI17" s="14">
        <f>IF('Anvendte oplysninger'!AD17="110 km/t",0.82,1)</f>
        <v>1</v>
      </c>
      <c r="AJ17" s="14">
        <f>IF(AND('Anvendte oplysninger'!AE17="Ja",I17="Tilkørselsflettestrækning"),0.65*'Anvendte oplysninger'!AF17+1-'Anvendte oplysninger'!AF17,1)</f>
        <v>1</v>
      </c>
      <c r="AK17" s="15" t="str">
        <f t="shared" si="0"/>
        <v/>
      </c>
      <c r="AL17" s="15" t="str">
        <f t="shared" si="1"/>
        <v/>
      </c>
      <c r="AM17" s="15" t="str">
        <f t="shared" si="2"/>
        <v/>
      </c>
      <c r="AN17" s="15" t="str">
        <f t="shared" si="3"/>
        <v/>
      </c>
      <c r="AO17" s="15" t="str">
        <f t="shared" si="4"/>
        <v/>
      </c>
      <c r="AP17" s="15" t="str">
        <f t="shared" si="5"/>
        <v/>
      </c>
      <c r="AQ17" s="4" t="str">
        <f t="shared" si="6"/>
        <v/>
      </c>
    </row>
    <row r="18" spans="1:43" x14ac:dyDescent="0.25">
      <c r="A18" s="4" t="str">
        <f>IF(Inddata!A33="","",Inddata!A33)</f>
        <v/>
      </c>
      <c r="B18" s="4" t="str">
        <f>IF(Inddata!B33="","",Inddata!B33)</f>
        <v/>
      </c>
      <c r="C18" s="4" t="str">
        <f>IF(Inddata!C33="","",Inddata!C33)</f>
        <v/>
      </c>
      <c r="D18" s="4" t="str">
        <f>IF(Inddata!D33="","",Inddata!D33)</f>
        <v/>
      </c>
      <c r="E18" s="4" t="str">
        <f>IF(Inddata!E33="","",Inddata!E33)</f>
        <v/>
      </c>
      <c r="F18" s="4" t="str">
        <f>IF(Inddata!F33="","",Inddata!F33)</f>
        <v/>
      </c>
      <c r="G18" s="4">
        <f>IF(Inddata!G33="","",Inddata!G33)</f>
        <v>0</v>
      </c>
      <c r="H18" s="4" t="str">
        <f>IF(Inddata!H33&gt;0.5,Inddata!H33,"")</f>
        <v/>
      </c>
      <c r="I18" s="4" t="str">
        <f>IF(Inddata!I33="","",Inddata!I33)</f>
        <v/>
      </c>
      <c r="J18" s="14">
        <f>IF('Anvendte oplysninger'!J18="Irrelevant",1,IF('Anvendte oplysninger'!J18&gt;3,1.2,1))</f>
        <v>1</v>
      </c>
      <c r="K18" s="14">
        <f>IF('Anvendte oplysninger'!K18="Irrelevant",1,IF(AND(OR(I18="Motorvejsstrækning",I18="Frakørselsflettestrækning",I18="Tilkørselsflettestrækning"),'Anvendte oplysninger'!K18&lt;3.5),1+(3.5-'Anvendte oplysninger'!K18)*0.12,IF(AND(OR(I18="Frakørselsrampe",I18="Tilkørselsrampe"),'Anvendte oplysninger'!K18&lt;3.5),1+(3.5-'Anvendte oplysninger'!K18)*0.16,1)))</f>
        <v>1</v>
      </c>
      <c r="L18" s="14">
        <f>IF('Anvendte oplysninger'!L18="Irrelevant",1,IF(AND('Anvendte oplysninger'!L18="Ja",'Anvendte oplysninger'!J18=2),0.6*'Anvendte oplysninger'!M18+(1-'Anvendte oplysninger'!M18),IF(AND('Anvendte oplysninger'!L18="Ja",'Anvendte oplysninger'!J18=3),0.7*'Anvendte oplysninger'!M18+(1-'Anvendte oplysninger'!M18),IF(AND('Anvendte oplysninger'!L18="Ja",'Anvendte oplysninger'!J18=4),0.76*'Anvendte oplysninger'!M18+(1-'Anvendte oplysninger'!M18),IF(AND('Anvendte oplysninger'!L18="Ja",'Anvendte oplysninger'!J18&gt;4.99999999),0.8*'Anvendte oplysninger'!M18+(1-'Anvendte oplysninger'!M18),1)))))</f>
        <v>1</v>
      </c>
      <c r="M18" s="14">
        <f>IF('Anvendte oplysninger'!L18="Irrelevant",1,IF(AND('Anvendte oplysninger'!L18="Ja",'Anvendte oplysninger'!J18=2),0.8*'Anvendte oplysninger'!M18+(1-'Anvendte oplysninger'!M18),IF(AND('Anvendte oplysninger'!L18="Ja",'Anvendte oplysninger'!J18=3),0.85*'Anvendte oplysninger'!M18+(1-'Anvendte oplysninger'!M18),IF(AND('Anvendte oplysninger'!L18="Ja",'Anvendte oplysninger'!J18=4),0.88*'Anvendte oplysninger'!M18+(1-'Anvendte oplysninger'!M18),IF(AND('Anvendte oplysninger'!L18="Ja",'Anvendte oplysninger'!J18&gt;4.99999999),0.9*'Anvendte oplysninger'!M18+(1-'Anvendte oplysninger'!M18),1)))))</f>
        <v>1</v>
      </c>
      <c r="N18" s="14">
        <f>IF('Anvendte oplysninger'!N18="Irrelevant",1,IF(AND(OR(I18="Motorvejsstrækning",I18="Frakørselsflettestrækning",I18="Tilkørselsflettestrækning"),'Anvendte oplysninger'!N18&lt;3),1+(3-'Anvendte oplysninger'!N18)*0.09333333,1))</f>
        <v>1</v>
      </c>
      <c r="O18" s="14">
        <f>IF('Anvendte oplysninger'!N18="Irrelevant",1,IF(AND(OR(I18="Motorvejsstrækning",I18="Frakørselsflettestrækning",I18="Tilkørselsflettestrækning"),'Anvendte oplysninger'!N18&lt;3),1+(3-'Anvendte oplysninger'!N18)*0.19666667,1))</f>
        <v>1</v>
      </c>
      <c r="P18" s="14">
        <f>IF('Anvendte oplysninger'!O18="Irrelevant",1,IF(AND(OR(I18="Motorvejsstrækning",I18="Frakørselsflettestrækning",I18="Tilkørselsflettestrækning"),'Anvendte oplysninger'!O18&lt;3.00000001),1+(0.5-'Anvendte oplysninger'!O18)*0.04,IF(AND(OR(I18="Frakørselsrampe",I18="Tilkørselsrampe"),'Anvendte oplysninger'!O18&lt;3.00000001),1+(0.5-'Anvendte oplysninger'!O18)*0.08,IF(OR(I18="Motorvejsstrækning",I18="Frakørselsflettestrækning",I18="Tilkørselsflettestrækning"),0.9,0.8))))</f>
        <v>1</v>
      </c>
      <c r="Q18" s="14">
        <f>IF('Anvendte oplysninger'!P18="Irrelevant",1,IF(AND(OR(I18="Motorvejsstrækning",I18="Frakørselsflettestrækning",I18="Tilkørselsflettestrækning"),'Anvendte oplysninger'!P18&lt;11.00000001),1+(5-'Anvendte oplysninger'!P18)*0.01,0.94))</f>
        <v>1</v>
      </c>
      <c r="R18" s="14">
        <f>IF(OR('Anvendte oplysninger'!Q18="Irrelevant",'Anvendte oplysninger'!R18="Irrelevant",'Anvendte oplysninger'!Q18="Lige"),1,IF(AND(OR(I18="Motorvejsstrækning",I18="Frakørselsflettestrækning",I18="Tilkørselsflettestrækning"),'Anvendte oplysninger'!Q18&lt;4000),(EXP(0.1096*1746.5/'Anvendte oplysninger'!Q18)/EXP(0.1096*1746.5/4000))*('Anvendte oplysninger'!R18/1000)/G18+(G18-'Anvendte oplysninger'!R18/1000)/G18,1))</f>
        <v>1</v>
      </c>
      <c r="S18" s="14">
        <f>IF(OR('Anvendte oplysninger'!S18="Irrelevant",'Anvendte oplysninger'!T18="Irrelevant",'Anvendte oplysninger'!S18="Lige"),1,IF(AND(OR(I18="Motorvejsstrækning",I18="Frakørselsflettestrækning",I18="Tilkørselsflettestrækning"),'Anvendte oplysninger'!S18&lt;4000),(EXP(0.1096*1746.5/'Anvendte oplysninger'!S18)/EXP(0.1096*1746.5/4000))*('Anvendte oplysninger'!T18/1000)/G18+(G18-'Anvendte oplysninger'!T18/1000)/G18,1))</f>
        <v>1</v>
      </c>
      <c r="T18" s="14">
        <f>IF('Anvendte oplysninger'!U18="Irrelevant",1,IF(AND(OR(I18="Motorvejsstrækning",I18="Frakørselsflettestrækning",I18="Tilkørselsflettestrækning",I18="Frakørselsrampe",I18="Tilkørselsrampe"),'Anvendte oplysninger'!U18="Ja"),0.95,1))</f>
        <v>1</v>
      </c>
      <c r="U18" s="14">
        <f>IF('Anvendte oplysninger'!U18="Irrelevant",1,IF(AND(OR(I18="Motorvejsstrækning",I18="Frakørselsflettestrækning",I18="Tilkørselsflettestrækning",I18="Frakørselsrampe",I18="Tilkørselsrampe"),'Anvendte oplysninger'!U18="Ja"),0.96,1))</f>
        <v>1</v>
      </c>
      <c r="V18" s="14">
        <f>IF('Anvendte oplysninger'!U18="Irrelevant",1,IF(AND(OR(I18="Motorvejsstrækning",I18="Frakørselsflettestrækning",I18="Tilkørselsflettestrækning",I18="Frakørselsrampe",I18="Tilkørselsrampe"),'Anvendte oplysninger'!U18="Ja"),0.79,1))</f>
        <v>1</v>
      </c>
      <c r="W18" s="14">
        <f>IF('Anvendte oplysninger'!U18="Irrelevant",1,IF(AND(OR(I18="Motorvejsstrækning",I18="Frakørselsflettestrækning",I18="Tilkørselsflettestrækning",I18="Frakørselsrampe",I18="Tilkørselsrampe"),'Anvendte oplysninger'!U18="Ja"),0.94,1))</f>
        <v>1</v>
      </c>
      <c r="X18" s="14">
        <f>IF('Anvendte oplysninger'!U18="Irrelevant",1,IF(AND(OR(I18="Motorvejsstrækning",I18="Frakørselsflettestrækning",I18="Tilkørselsflettestrækning",I18="Frakørselsrampe",I18="Tilkørselsrampe"),'Anvendte oplysninger'!U18="Ja"),0.97,1))</f>
        <v>1</v>
      </c>
      <c r="Y18" s="14">
        <f>IF(AND(I18="Frakørselsrampe",'Anvendte oplysninger'!V18="S-formet ruderrampe"),1.32,IF(AND(I18="Frakørselsrampe",'Anvendte oplysninger'!V18="S-formet trompetrampe"),2.05,IF(AND(I18="Frakørselsrampe",'Anvendte oplysninger'!V18="U-formet trompetrampe"),4.11,IF(AND(I18="Frakørselsrampe",'Anvendte oplysninger'!V18="SV-formet flyoverrampe"),5.15,IF(AND(I18="Frakørselsrampe",'Anvendte oplysninger'!V18="Vinkelformet rampe"),1.07,IF(AND(I18="Tilkørselsrampe",'Anvendte oplysninger'!V18="S-formet ruderrampe"),0.93,IF(AND(I18="Tilkørselsrampe",'Anvendte oplysninger'!V18="S-formet trompetrampe"),2.48,IF(AND(I18="Tilkørselsrampe",'Anvendte oplysninger'!V18="U-formet trompetrampe"),4.15,IF(AND(I18="Tilkørselsrampe",'Anvendte oplysninger'!V18="SV-formet flyoverrampe"),5.26,IF(AND(I18="Tilkørselsrampe",'Anvendte oplysninger'!V18="Vinkelformet rampe"),1.42,1))))))))))</f>
        <v>1</v>
      </c>
      <c r="Z18" s="14">
        <f>IF(OR('Anvendte oplysninger'!W18="Lige",'Anvendte oplysninger'!W18="Irrelevant",'Anvendte oplysninger'!X18="Irrelevant",'Anvendte oplysninger'!Y18="Irrelevant"),1,1+1.545*1000/32.2*((('Anvendte oplysninger'!Y18*3268/3600)/('Anvendte oplysninger'!W18/0.306))^2)*('Anvendte oplysninger'!X18/1000)/G18)</f>
        <v>1</v>
      </c>
      <c r="AA18" s="14">
        <f>IF(OR('Anvendte oplysninger'!W18="Lige",'Anvendte oplysninger'!W18="Irrelevant",'Anvendte oplysninger'!X18="Irrelevant",'Anvendte oplysninger'!Y18="Irrelevant"),1,1+1.961*1000/32.2*((('Anvendte oplysninger'!Y18*3268/3600)/('Anvendte oplysninger'!W18/0.306))^2)*('Anvendte oplysninger'!X18/1000)/G18)</f>
        <v>1</v>
      </c>
      <c r="AB18" s="14">
        <f>IF(OR('Anvendte oplysninger'!Z18="Lige",'Anvendte oplysninger'!Z18="Irrelevant",'Anvendte oplysninger'!AA18="Irrelevant",'Anvendte oplysninger'!AB18="Irrelevant"),1,1+1.545*1000/32.2*((('Anvendte oplysninger'!AB18*3268/3600)/('Anvendte oplysninger'!Z18/0.306))^2)*('Anvendte oplysninger'!AA18/1000)/G18)</f>
        <v>1</v>
      </c>
      <c r="AC18" s="14">
        <f>IF(OR('Anvendte oplysninger'!Z18="Lige",'Anvendte oplysninger'!Z18="Irrelevant",'Anvendte oplysninger'!AA18="Irrelevant",'Anvendte oplysninger'!AB18="Irrelevant"),1,1+1.961*1000/32.2*((('Anvendte oplysninger'!AB18*3268/3600)/('Anvendte oplysninger'!Z18/0.306))^2)*('Anvendte oplysninger'!AA18/1000)/G18)</f>
        <v>1</v>
      </c>
      <c r="AD18" s="14">
        <f>IF(OR('Anvendte oplysninger'!AC18="Irrelevant",'Anvendte oplysninger'!AC18="Nej"),1,IF(AND('Anvendte oplysninger'!AC18="Ja",OR('Anvendte oplysninger'!Q18&lt;301,'Anvendte oplysninger'!S18&lt;301)),1-(0.5*('Anvendte oplysninger'!R18+'Anvendte oplysninger'!T18)/('Anvendte oplysninger'!G18*1000)),IF(AND('Anvendte oplysninger'!AC18="Ja",OR('Anvendte oplysninger'!Q18&lt;601,'Anvendte oplysninger'!S18&lt;601)),1-(0.25*('Anvendte oplysninger'!R18+'Anvendte oplysninger'!T18)/('Anvendte oplysninger'!G18*1000)),1)))</f>
        <v>1</v>
      </c>
      <c r="AE18" s="14">
        <f>IF(OR('Anvendte oplysninger'!AC18="Irrelevant",'Anvendte oplysninger'!AC18="Nej"),1,IF(AND('Anvendte oplysninger'!AC18="Ja",OR('Anvendte oplysninger'!Q18&lt;301,'Anvendte oplysninger'!S18&lt;301)),1-(0.4*('Anvendte oplysninger'!R18+'Anvendte oplysninger'!T18)/('Anvendte oplysninger'!G18*1000)),IF(AND('Anvendte oplysninger'!AC18="Ja",OR('Anvendte oplysninger'!Q18&lt;601,'Anvendte oplysninger'!S18&lt;601)),1-(0.2*('Anvendte oplysninger'!R18+'Anvendte oplysninger'!T18)/('Anvendte oplysninger'!G18*1000)),1)))</f>
        <v>1</v>
      </c>
      <c r="AF18" s="14">
        <f>IF('Anvendte oplysninger'!AD18="110 km/t",0.79,1)</f>
        <v>1</v>
      </c>
      <c r="AG18" s="14">
        <f>IF('Anvendte oplysninger'!AD18="110 km/t",0.94,1)</f>
        <v>1</v>
      </c>
      <c r="AH18" s="14">
        <f>IF('Anvendte oplysninger'!AD18="110 km/t",0.66,1)</f>
        <v>1</v>
      </c>
      <c r="AI18" s="14">
        <f>IF('Anvendte oplysninger'!AD18="110 km/t",0.82,1)</f>
        <v>1</v>
      </c>
      <c r="AJ18" s="14">
        <f>IF(AND('Anvendte oplysninger'!AE18="Ja",I18="Tilkørselsflettestrækning"),0.65*'Anvendte oplysninger'!AF18+1-'Anvendte oplysninger'!AF18,1)</f>
        <v>1</v>
      </c>
      <c r="AK18" s="15" t="str">
        <f t="shared" si="0"/>
        <v/>
      </c>
      <c r="AL18" s="15" t="str">
        <f t="shared" si="1"/>
        <v/>
      </c>
      <c r="AM18" s="15" t="str">
        <f t="shared" si="2"/>
        <v/>
      </c>
      <c r="AN18" s="15" t="str">
        <f t="shared" si="3"/>
        <v/>
      </c>
      <c r="AO18" s="15" t="str">
        <f t="shared" si="4"/>
        <v/>
      </c>
      <c r="AP18" s="15" t="str">
        <f t="shared" si="5"/>
        <v/>
      </c>
      <c r="AQ18" s="4" t="str">
        <f t="shared" si="6"/>
        <v/>
      </c>
    </row>
    <row r="19" spans="1:43" x14ac:dyDescent="0.25">
      <c r="A19" s="4" t="str">
        <f>IF(Inddata!A34="","",Inddata!A34)</f>
        <v/>
      </c>
      <c r="B19" s="4" t="str">
        <f>IF(Inddata!B34="","",Inddata!B34)</f>
        <v/>
      </c>
      <c r="C19" s="4" t="str">
        <f>IF(Inddata!C34="","",Inddata!C34)</f>
        <v/>
      </c>
      <c r="D19" s="4" t="str">
        <f>IF(Inddata!D34="","",Inddata!D34)</f>
        <v/>
      </c>
      <c r="E19" s="4" t="str">
        <f>IF(Inddata!E34="","",Inddata!E34)</f>
        <v/>
      </c>
      <c r="F19" s="4" t="str">
        <f>IF(Inddata!F34="","",Inddata!F34)</f>
        <v/>
      </c>
      <c r="G19" s="4">
        <f>IF(Inddata!G34="","",Inddata!G34)</f>
        <v>0</v>
      </c>
      <c r="H19" s="4" t="str">
        <f>IF(Inddata!H34&gt;0.5,Inddata!H34,"")</f>
        <v/>
      </c>
      <c r="I19" s="4" t="str">
        <f>IF(Inddata!I34="","",Inddata!I34)</f>
        <v/>
      </c>
      <c r="J19" s="14">
        <f>IF('Anvendte oplysninger'!J19="Irrelevant",1,IF('Anvendte oplysninger'!J19&gt;3,1.2,1))</f>
        <v>1</v>
      </c>
      <c r="K19" s="14">
        <f>IF('Anvendte oplysninger'!K19="Irrelevant",1,IF(AND(OR(I19="Motorvejsstrækning",I19="Frakørselsflettestrækning",I19="Tilkørselsflettestrækning"),'Anvendte oplysninger'!K19&lt;3.5),1+(3.5-'Anvendte oplysninger'!K19)*0.12,IF(AND(OR(I19="Frakørselsrampe",I19="Tilkørselsrampe"),'Anvendte oplysninger'!K19&lt;3.5),1+(3.5-'Anvendte oplysninger'!K19)*0.16,1)))</f>
        <v>1</v>
      </c>
      <c r="L19" s="14">
        <f>IF('Anvendte oplysninger'!L19="Irrelevant",1,IF(AND('Anvendte oplysninger'!L19="Ja",'Anvendte oplysninger'!J19=2),0.6*'Anvendte oplysninger'!M19+(1-'Anvendte oplysninger'!M19),IF(AND('Anvendte oplysninger'!L19="Ja",'Anvendte oplysninger'!J19=3),0.7*'Anvendte oplysninger'!M19+(1-'Anvendte oplysninger'!M19),IF(AND('Anvendte oplysninger'!L19="Ja",'Anvendte oplysninger'!J19=4),0.76*'Anvendte oplysninger'!M19+(1-'Anvendte oplysninger'!M19),IF(AND('Anvendte oplysninger'!L19="Ja",'Anvendte oplysninger'!J19&gt;4.99999999),0.8*'Anvendte oplysninger'!M19+(1-'Anvendte oplysninger'!M19),1)))))</f>
        <v>1</v>
      </c>
      <c r="M19" s="14">
        <f>IF('Anvendte oplysninger'!L19="Irrelevant",1,IF(AND('Anvendte oplysninger'!L19="Ja",'Anvendte oplysninger'!J19=2),0.8*'Anvendte oplysninger'!M19+(1-'Anvendte oplysninger'!M19),IF(AND('Anvendte oplysninger'!L19="Ja",'Anvendte oplysninger'!J19=3),0.85*'Anvendte oplysninger'!M19+(1-'Anvendte oplysninger'!M19),IF(AND('Anvendte oplysninger'!L19="Ja",'Anvendte oplysninger'!J19=4),0.88*'Anvendte oplysninger'!M19+(1-'Anvendte oplysninger'!M19),IF(AND('Anvendte oplysninger'!L19="Ja",'Anvendte oplysninger'!J19&gt;4.99999999),0.9*'Anvendte oplysninger'!M19+(1-'Anvendte oplysninger'!M19),1)))))</f>
        <v>1</v>
      </c>
      <c r="N19" s="14">
        <f>IF('Anvendte oplysninger'!N19="Irrelevant",1,IF(AND(OR(I19="Motorvejsstrækning",I19="Frakørselsflettestrækning",I19="Tilkørselsflettestrækning"),'Anvendte oplysninger'!N19&lt;3),1+(3-'Anvendte oplysninger'!N19)*0.09333333,1))</f>
        <v>1</v>
      </c>
      <c r="O19" s="14">
        <f>IF('Anvendte oplysninger'!N19="Irrelevant",1,IF(AND(OR(I19="Motorvejsstrækning",I19="Frakørselsflettestrækning",I19="Tilkørselsflettestrækning"),'Anvendte oplysninger'!N19&lt;3),1+(3-'Anvendte oplysninger'!N19)*0.19666667,1))</f>
        <v>1</v>
      </c>
      <c r="P19" s="14">
        <f>IF('Anvendte oplysninger'!O19="Irrelevant",1,IF(AND(OR(I19="Motorvejsstrækning",I19="Frakørselsflettestrækning",I19="Tilkørselsflettestrækning"),'Anvendte oplysninger'!O19&lt;3.00000001),1+(0.5-'Anvendte oplysninger'!O19)*0.04,IF(AND(OR(I19="Frakørselsrampe",I19="Tilkørselsrampe"),'Anvendte oplysninger'!O19&lt;3.00000001),1+(0.5-'Anvendte oplysninger'!O19)*0.08,IF(OR(I19="Motorvejsstrækning",I19="Frakørselsflettestrækning",I19="Tilkørselsflettestrækning"),0.9,0.8))))</f>
        <v>1</v>
      </c>
      <c r="Q19" s="14">
        <f>IF('Anvendte oplysninger'!P19="Irrelevant",1,IF(AND(OR(I19="Motorvejsstrækning",I19="Frakørselsflettestrækning",I19="Tilkørselsflettestrækning"),'Anvendte oplysninger'!P19&lt;11.00000001),1+(5-'Anvendte oplysninger'!P19)*0.01,0.94))</f>
        <v>1</v>
      </c>
      <c r="R19" s="14">
        <f>IF(OR('Anvendte oplysninger'!Q19="Irrelevant",'Anvendte oplysninger'!R19="Irrelevant",'Anvendte oplysninger'!Q19="Lige"),1,IF(AND(OR(I19="Motorvejsstrækning",I19="Frakørselsflettestrækning",I19="Tilkørselsflettestrækning"),'Anvendte oplysninger'!Q19&lt;4000),(EXP(0.1096*1746.5/'Anvendte oplysninger'!Q19)/EXP(0.1096*1746.5/4000))*('Anvendte oplysninger'!R19/1000)/G19+(G19-'Anvendte oplysninger'!R19/1000)/G19,1))</f>
        <v>1</v>
      </c>
      <c r="S19" s="14">
        <f>IF(OR('Anvendte oplysninger'!S19="Irrelevant",'Anvendte oplysninger'!T19="Irrelevant",'Anvendte oplysninger'!S19="Lige"),1,IF(AND(OR(I19="Motorvejsstrækning",I19="Frakørselsflettestrækning",I19="Tilkørselsflettestrækning"),'Anvendte oplysninger'!S19&lt;4000),(EXP(0.1096*1746.5/'Anvendte oplysninger'!S19)/EXP(0.1096*1746.5/4000))*('Anvendte oplysninger'!T19/1000)/G19+(G19-'Anvendte oplysninger'!T19/1000)/G19,1))</f>
        <v>1</v>
      </c>
      <c r="T19" s="14">
        <f>IF('Anvendte oplysninger'!U19="Irrelevant",1,IF(AND(OR(I19="Motorvejsstrækning",I19="Frakørselsflettestrækning",I19="Tilkørselsflettestrækning",I19="Frakørselsrampe",I19="Tilkørselsrampe"),'Anvendte oplysninger'!U19="Ja"),0.95,1))</f>
        <v>1</v>
      </c>
      <c r="U19" s="14">
        <f>IF('Anvendte oplysninger'!U19="Irrelevant",1,IF(AND(OR(I19="Motorvejsstrækning",I19="Frakørselsflettestrækning",I19="Tilkørselsflettestrækning",I19="Frakørselsrampe",I19="Tilkørselsrampe"),'Anvendte oplysninger'!U19="Ja"),0.96,1))</f>
        <v>1</v>
      </c>
      <c r="V19" s="14">
        <f>IF('Anvendte oplysninger'!U19="Irrelevant",1,IF(AND(OR(I19="Motorvejsstrækning",I19="Frakørselsflettestrækning",I19="Tilkørselsflettestrækning",I19="Frakørselsrampe",I19="Tilkørselsrampe"),'Anvendte oplysninger'!U19="Ja"),0.79,1))</f>
        <v>1</v>
      </c>
      <c r="W19" s="14">
        <f>IF('Anvendte oplysninger'!U19="Irrelevant",1,IF(AND(OR(I19="Motorvejsstrækning",I19="Frakørselsflettestrækning",I19="Tilkørselsflettestrækning",I19="Frakørselsrampe",I19="Tilkørselsrampe"),'Anvendte oplysninger'!U19="Ja"),0.94,1))</f>
        <v>1</v>
      </c>
      <c r="X19" s="14">
        <f>IF('Anvendte oplysninger'!U19="Irrelevant",1,IF(AND(OR(I19="Motorvejsstrækning",I19="Frakørselsflettestrækning",I19="Tilkørselsflettestrækning",I19="Frakørselsrampe",I19="Tilkørselsrampe"),'Anvendte oplysninger'!U19="Ja"),0.97,1))</f>
        <v>1</v>
      </c>
      <c r="Y19" s="14">
        <f>IF(AND(I19="Frakørselsrampe",'Anvendte oplysninger'!V19="S-formet ruderrampe"),1.32,IF(AND(I19="Frakørselsrampe",'Anvendte oplysninger'!V19="S-formet trompetrampe"),2.05,IF(AND(I19="Frakørselsrampe",'Anvendte oplysninger'!V19="U-formet trompetrampe"),4.11,IF(AND(I19="Frakørselsrampe",'Anvendte oplysninger'!V19="SV-formet flyoverrampe"),5.15,IF(AND(I19="Frakørselsrampe",'Anvendte oplysninger'!V19="Vinkelformet rampe"),1.07,IF(AND(I19="Tilkørselsrampe",'Anvendte oplysninger'!V19="S-formet ruderrampe"),0.93,IF(AND(I19="Tilkørselsrampe",'Anvendte oplysninger'!V19="S-formet trompetrampe"),2.48,IF(AND(I19="Tilkørselsrampe",'Anvendte oplysninger'!V19="U-formet trompetrampe"),4.15,IF(AND(I19="Tilkørselsrampe",'Anvendte oplysninger'!V19="SV-formet flyoverrampe"),5.26,IF(AND(I19="Tilkørselsrampe",'Anvendte oplysninger'!V19="Vinkelformet rampe"),1.42,1))))))))))</f>
        <v>1</v>
      </c>
      <c r="Z19" s="14">
        <f>IF(OR('Anvendte oplysninger'!W19="Lige",'Anvendte oplysninger'!W19="Irrelevant",'Anvendte oplysninger'!X19="Irrelevant",'Anvendte oplysninger'!Y19="Irrelevant"),1,1+1.545*1000/32.2*((('Anvendte oplysninger'!Y19*3268/3600)/('Anvendte oplysninger'!W19/0.306))^2)*('Anvendte oplysninger'!X19/1000)/G19)</f>
        <v>1</v>
      </c>
      <c r="AA19" s="14">
        <f>IF(OR('Anvendte oplysninger'!W19="Lige",'Anvendte oplysninger'!W19="Irrelevant",'Anvendte oplysninger'!X19="Irrelevant",'Anvendte oplysninger'!Y19="Irrelevant"),1,1+1.961*1000/32.2*((('Anvendte oplysninger'!Y19*3268/3600)/('Anvendte oplysninger'!W19/0.306))^2)*('Anvendte oplysninger'!X19/1000)/G19)</f>
        <v>1</v>
      </c>
      <c r="AB19" s="14">
        <f>IF(OR('Anvendte oplysninger'!Z19="Lige",'Anvendte oplysninger'!Z19="Irrelevant",'Anvendte oplysninger'!AA19="Irrelevant",'Anvendte oplysninger'!AB19="Irrelevant"),1,1+1.545*1000/32.2*((('Anvendte oplysninger'!AB19*3268/3600)/('Anvendte oplysninger'!Z19/0.306))^2)*('Anvendte oplysninger'!AA19/1000)/G19)</f>
        <v>1</v>
      </c>
      <c r="AC19" s="14">
        <f>IF(OR('Anvendte oplysninger'!Z19="Lige",'Anvendte oplysninger'!Z19="Irrelevant",'Anvendte oplysninger'!AA19="Irrelevant",'Anvendte oplysninger'!AB19="Irrelevant"),1,1+1.961*1000/32.2*((('Anvendte oplysninger'!AB19*3268/3600)/('Anvendte oplysninger'!Z19/0.306))^2)*('Anvendte oplysninger'!AA19/1000)/G19)</f>
        <v>1</v>
      </c>
      <c r="AD19" s="14">
        <f>IF(OR('Anvendte oplysninger'!AC19="Irrelevant",'Anvendte oplysninger'!AC19="Nej"),1,IF(AND('Anvendte oplysninger'!AC19="Ja",OR('Anvendte oplysninger'!Q19&lt;301,'Anvendte oplysninger'!S19&lt;301)),1-(0.5*('Anvendte oplysninger'!R19+'Anvendte oplysninger'!T19)/('Anvendte oplysninger'!G19*1000)),IF(AND('Anvendte oplysninger'!AC19="Ja",OR('Anvendte oplysninger'!Q19&lt;601,'Anvendte oplysninger'!S19&lt;601)),1-(0.25*('Anvendte oplysninger'!R19+'Anvendte oplysninger'!T19)/('Anvendte oplysninger'!G19*1000)),1)))</f>
        <v>1</v>
      </c>
      <c r="AE19" s="14">
        <f>IF(OR('Anvendte oplysninger'!AC19="Irrelevant",'Anvendte oplysninger'!AC19="Nej"),1,IF(AND('Anvendte oplysninger'!AC19="Ja",OR('Anvendte oplysninger'!Q19&lt;301,'Anvendte oplysninger'!S19&lt;301)),1-(0.4*('Anvendte oplysninger'!R19+'Anvendte oplysninger'!T19)/('Anvendte oplysninger'!G19*1000)),IF(AND('Anvendte oplysninger'!AC19="Ja",OR('Anvendte oplysninger'!Q19&lt;601,'Anvendte oplysninger'!S19&lt;601)),1-(0.2*('Anvendte oplysninger'!R19+'Anvendte oplysninger'!T19)/('Anvendte oplysninger'!G19*1000)),1)))</f>
        <v>1</v>
      </c>
      <c r="AF19" s="14">
        <f>IF('Anvendte oplysninger'!AD19="110 km/t",0.79,1)</f>
        <v>1</v>
      </c>
      <c r="AG19" s="14">
        <f>IF('Anvendte oplysninger'!AD19="110 km/t",0.94,1)</f>
        <v>1</v>
      </c>
      <c r="AH19" s="14">
        <f>IF('Anvendte oplysninger'!AD19="110 km/t",0.66,1)</f>
        <v>1</v>
      </c>
      <c r="AI19" s="14">
        <f>IF('Anvendte oplysninger'!AD19="110 km/t",0.82,1)</f>
        <v>1</v>
      </c>
      <c r="AJ19" s="14">
        <f>IF(AND('Anvendte oplysninger'!AE19="Ja",I19="Tilkørselsflettestrækning"),0.65*'Anvendte oplysninger'!AF19+1-'Anvendte oplysninger'!AF19,1)</f>
        <v>1</v>
      </c>
      <c r="AK19" s="15" t="str">
        <f t="shared" si="0"/>
        <v/>
      </c>
      <c r="AL19" s="15" t="str">
        <f t="shared" si="1"/>
        <v/>
      </c>
      <c r="AM19" s="15" t="str">
        <f t="shared" si="2"/>
        <v/>
      </c>
      <c r="AN19" s="15" t="str">
        <f t="shared" si="3"/>
        <v/>
      </c>
      <c r="AO19" s="15" t="str">
        <f t="shared" si="4"/>
        <v/>
      </c>
      <c r="AP19" s="15" t="str">
        <f t="shared" si="5"/>
        <v/>
      </c>
      <c r="AQ19" s="4" t="str">
        <f t="shared" si="6"/>
        <v/>
      </c>
    </row>
    <row r="20" spans="1:43" x14ac:dyDescent="0.25">
      <c r="A20" s="4" t="str">
        <f>IF(Inddata!A35="","",Inddata!A35)</f>
        <v/>
      </c>
      <c r="B20" s="4" t="str">
        <f>IF(Inddata!B35="","",Inddata!B35)</f>
        <v/>
      </c>
      <c r="C20" s="4" t="str">
        <f>IF(Inddata!C35="","",Inddata!C35)</f>
        <v/>
      </c>
      <c r="D20" s="4" t="str">
        <f>IF(Inddata!D35="","",Inddata!D35)</f>
        <v/>
      </c>
      <c r="E20" s="4" t="str">
        <f>IF(Inddata!E35="","",Inddata!E35)</f>
        <v/>
      </c>
      <c r="F20" s="4" t="str">
        <f>IF(Inddata!F35="","",Inddata!F35)</f>
        <v/>
      </c>
      <c r="G20" s="4">
        <f>IF(Inddata!G35="","",Inddata!G35)</f>
        <v>0</v>
      </c>
      <c r="H20" s="4" t="str">
        <f>IF(Inddata!H35&gt;0.5,Inddata!H35,"")</f>
        <v/>
      </c>
      <c r="I20" s="4" t="str">
        <f>IF(Inddata!I35="","",Inddata!I35)</f>
        <v/>
      </c>
      <c r="J20" s="14">
        <f>IF('Anvendte oplysninger'!J20="Irrelevant",1,IF('Anvendte oplysninger'!J20&gt;3,1.2,1))</f>
        <v>1</v>
      </c>
      <c r="K20" s="14">
        <f>IF('Anvendte oplysninger'!K20="Irrelevant",1,IF(AND(OR(I20="Motorvejsstrækning",I20="Frakørselsflettestrækning",I20="Tilkørselsflettestrækning"),'Anvendte oplysninger'!K20&lt;3.5),1+(3.5-'Anvendte oplysninger'!K20)*0.12,IF(AND(OR(I20="Frakørselsrampe",I20="Tilkørselsrampe"),'Anvendte oplysninger'!K20&lt;3.5),1+(3.5-'Anvendte oplysninger'!K20)*0.16,1)))</f>
        <v>1</v>
      </c>
      <c r="L20" s="14">
        <f>IF('Anvendte oplysninger'!L20="Irrelevant",1,IF(AND('Anvendte oplysninger'!L20="Ja",'Anvendte oplysninger'!J20=2),0.6*'Anvendte oplysninger'!M20+(1-'Anvendte oplysninger'!M20),IF(AND('Anvendte oplysninger'!L20="Ja",'Anvendte oplysninger'!J20=3),0.7*'Anvendte oplysninger'!M20+(1-'Anvendte oplysninger'!M20),IF(AND('Anvendte oplysninger'!L20="Ja",'Anvendte oplysninger'!J20=4),0.76*'Anvendte oplysninger'!M20+(1-'Anvendte oplysninger'!M20),IF(AND('Anvendte oplysninger'!L20="Ja",'Anvendte oplysninger'!J20&gt;4.99999999),0.8*'Anvendte oplysninger'!M20+(1-'Anvendte oplysninger'!M20),1)))))</f>
        <v>1</v>
      </c>
      <c r="M20" s="14">
        <f>IF('Anvendte oplysninger'!L20="Irrelevant",1,IF(AND('Anvendte oplysninger'!L20="Ja",'Anvendte oplysninger'!J20=2),0.8*'Anvendte oplysninger'!M20+(1-'Anvendte oplysninger'!M20),IF(AND('Anvendte oplysninger'!L20="Ja",'Anvendte oplysninger'!J20=3),0.85*'Anvendte oplysninger'!M20+(1-'Anvendte oplysninger'!M20),IF(AND('Anvendte oplysninger'!L20="Ja",'Anvendte oplysninger'!J20=4),0.88*'Anvendte oplysninger'!M20+(1-'Anvendte oplysninger'!M20),IF(AND('Anvendte oplysninger'!L20="Ja",'Anvendte oplysninger'!J20&gt;4.99999999),0.9*'Anvendte oplysninger'!M20+(1-'Anvendte oplysninger'!M20),1)))))</f>
        <v>1</v>
      </c>
      <c r="N20" s="14">
        <f>IF('Anvendte oplysninger'!N20="Irrelevant",1,IF(AND(OR(I20="Motorvejsstrækning",I20="Frakørselsflettestrækning",I20="Tilkørselsflettestrækning"),'Anvendte oplysninger'!N20&lt;3),1+(3-'Anvendte oplysninger'!N20)*0.09333333,1))</f>
        <v>1</v>
      </c>
      <c r="O20" s="14">
        <f>IF('Anvendte oplysninger'!N20="Irrelevant",1,IF(AND(OR(I20="Motorvejsstrækning",I20="Frakørselsflettestrækning",I20="Tilkørselsflettestrækning"),'Anvendte oplysninger'!N20&lt;3),1+(3-'Anvendte oplysninger'!N20)*0.19666667,1))</f>
        <v>1</v>
      </c>
      <c r="P20" s="14">
        <f>IF('Anvendte oplysninger'!O20="Irrelevant",1,IF(AND(OR(I20="Motorvejsstrækning",I20="Frakørselsflettestrækning",I20="Tilkørselsflettestrækning"),'Anvendte oplysninger'!O20&lt;3.00000001),1+(0.5-'Anvendte oplysninger'!O20)*0.04,IF(AND(OR(I20="Frakørselsrampe",I20="Tilkørselsrampe"),'Anvendte oplysninger'!O20&lt;3.00000001),1+(0.5-'Anvendte oplysninger'!O20)*0.08,IF(OR(I20="Motorvejsstrækning",I20="Frakørselsflettestrækning",I20="Tilkørselsflettestrækning"),0.9,0.8))))</f>
        <v>1</v>
      </c>
      <c r="Q20" s="14">
        <f>IF('Anvendte oplysninger'!P20="Irrelevant",1,IF(AND(OR(I20="Motorvejsstrækning",I20="Frakørselsflettestrækning",I20="Tilkørselsflettestrækning"),'Anvendte oplysninger'!P20&lt;11.00000001),1+(5-'Anvendte oplysninger'!P20)*0.01,0.94))</f>
        <v>1</v>
      </c>
      <c r="R20" s="14">
        <f>IF(OR('Anvendte oplysninger'!Q20="Irrelevant",'Anvendte oplysninger'!R20="Irrelevant",'Anvendte oplysninger'!Q20="Lige"),1,IF(AND(OR(I20="Motorvejsstrækning",I20="Frakørselsflettestrækning",I20="Tilkørselsflettestrækning"),'Anvendte oplysninger'!Q20&lt;4000),(EXP(0.1096*1746.5/'Anvendte oplysninger'!Q20)/EXP(0.1096*1746.5/4000))*('Anvendte oplysninger'!R20/1000)/G20+(G20-'Anvendte oplysninger'!R20/1000)/G20,1))</f>
        <v>1</v>
      </c>
      <c r="S20" s="14">
        <f>IF(OR('Anvendte oplysninger'!S20="Irrelevant",'Anvendte oplysninger'!T20="Irrelevant",'Anvendte oplysninger'!S20="Lige"),1,IF(AND(OR(I20="Motorvejsstrækning",I20="Frakørselsflettestrækning",I20="Tilkørselsflettestrækning"),'Anvendte oplysninger'!S20&lt;4000),(EXP(0.1096*1746.5/'Anvendte oplysninger'!S20)/EXP(0.1096*1746.5/4000))*('Anvendte oplysninger'!T20/1000)/G20+(G20-'Anvendte oplysninger'!T20/1000)/G20,1))</f>
        <v>1</v>
      </c>
      <c r="T20" s="14">
        <f>IF('Anvendte oplysninger'!U20="Irrelevant",1,IF(AND(OR(I20="Motorvejsstrækning",I20="Frakørselsflettestrækning",I20="Tilkørselsflettestrækning",I20="Frakørselsrampe",I20="Tilkørselsrampe"),'Anvendte oplysninger'!U20="Ja"),0.95,1))</f>
        <v>1</v>
      </c>
      <c r="U20" s="14">
        <f>IF('Anvendte oplysninger'!U20="Irrelevant",1,IF(AND(OR(I20="Motorvejsstrækning",I20="Frakørselsflettestrækning",I20="Tilkørselsflettestrækning",I20="Frakørselsrampe",I20="Tilkørselsrampe"),'Anvendte oplysninger'!U20="Ja"),0.96,1))</f>
        <v>1</v>
      </c>
      <c r="V20" s="14">
        <f>IF('Anvendte oplysninger'!U20="Irrelevant",1,IF(AND(OR(I20="Motorvejsstrækning",I20="Frakørselsflettestrækning",I20="Tilkørselsflettestrækning",I20="Frakørselsrampe",I20="Tilkørselsrampe"),'Anvendte oplysninger'!U20="Ja"),0.79,1))</f>
        <v>1</v>
      </c>
      <c r="W20" s="14">
        <f>IF('Anvendte oplysninger'!U20="Irrelevant",1,IF(AND(OR(I20="Motorvejsstrækning",I20="Frakørselsflettestrækning",I20="Tilkørselsflettestrækning",I20="Frakørselsrampe",I20="Tilkørselsrampe"),'Anvendte oplysninger'!U20="Ja"),0.94,1))</f>
        <v>1</v>
      </c>
      <c r="X20" s="14">
        <f>IF('Anvendte oplysninger'!U20="Irrelevant",1,IF(AND(OR(I20="Motorvejsstrækning",I20="Frakørselsflettestrækning",I20="Tilkørselsflettestrækning",I20="Frakørselsrampe",I20="Tilkørselsrampe"),'Anvendte oplysninger'!U20="Ja"),0.97,1))</f>
        <v>1</v>
      </c>
      <c r="Y20" s="14">
        <f>IF(AND(I20="Frakørselsrampe",'Anvendte oplysninger'!V20="S-formet ruderrampe"),1.32,IF(AND(I20="Frakørselsrampe",'Anvendte oplysninger'!V20="S-formet trompetrampe"),2.05,IF(AND(I20="Frakørselsrampe",'Anvendte oplysninger'!V20="U-formet trompetrampe"),4.11,IF(AND(I20="Frakørselsrampe",'Anvendte oplysninger'!V20="SV-formet flyoverrampe"),5.15,IF(AND(I20="Frakørselsrampe",'Anvendte oplysninger'!V20="Vinkelformet rampe"),1.07,IF(AND(I20="Tilkørselsrampe",'Anvendte oplysninger'!V20="S-formet ruderrampe"),0.93,IF(AND(I20="Tilkørselsrampe",'Anvendte oplysninger'!V20="S-formet trompetrampe"),2.48,IF(AND(I20="Tilkørselsrampe",'Anvendte oplysninger'!V20="U-formet trompetrampe"),4.15,IF(AND(I20="Tilkørselsrampe",'Anvendte oplysninger'!V20="SV-formet flyoverrampe"),5.26,IF(AND(I20="Tilkørselsrampe",'Anvendte oplysninger'!V20="Vinkelformet rampe"),1.42,1))))))))))</f>
        <v>1</v>
      </c>
      <c r="Z20" s="14">
        <f>IF(OR('Anvendte oplysninger'!W20="Lige",'Anvendte oplysninger'!W20="Irrelevant",'Anvendte oplysninger'!X20="Irrelevant",'Anvendte oplysninger'!Y20="Irrelevant"),1,1+1.545*1000/32.2*((('Anvendte oplysninger'!Y20*3268/3600)/('Anvendte oplysninger'!W20/0.306))^2)*('Anvendte oplysninger'!X20/1000)/G20)</f>
        <v>1</v>
      </c>
      <c r="AA20" s="14">
        <f>IF(OR('Anvendte oplysninger'!W20="Lige",'Anvendte oplysninger'!W20="Irrelevant",'Anvendte oplysninger'!X20="Irrelevant",'Anvendte oplysninger'!Y20="Irrelevant"),1,1+1.961*1000/32.2*((('Anvendte oplysninger'!Y20*3268/3600)/('Anvendte oplysninger'!W20/0.306))^2)*('Anvendte oplysninger'!X20/1000)/G20)</f>
        <v>1</v>
      </c>
      <c r="AB20" s="14">
        <f>IF(OR('Anvendte oplysninger'!Z20="Lige",'Anvendte oplysninger'!Z20="Irrelevant",'Anvendte oplysninger'!AA20="Irrelevant",'Anvendte oplysninger'!AB20="Irrelevant"),1,1+1.545*1000/32.2*((('Anvendte oplysninger'!AB20*3268/3600)/('Anvendte oplysninger'!Z20/0.306))^2)*('Anvendte oplysninger'!AA20/1000)/G20)</f>
        <v>1</v>
      </c>
      <c r="AC20" s="14">
        <f>IF(OR('Anvendte oplysninger'!Z20="Lige",'Anvendte oplysninger'!Z20="Irrelevant",'Anvendte oplysninger'!AA20="Irrelevant",'Anvendte oplysninger'!AB20="Irrelevant"),1,1+1.961*1000/32.2*((('Anvendte oplysninger'!AB20*3268/3600)/('Anvendte oplysninger'!Z20/0.306))^2)*('Anvendte oplysninger'!AA20/1000)/G20)</f>
        <v>1</v>
      </c>
      <c r="AD20" s="14">
        <f>IF(OR('Anvendte oplysninger'!AC20="Irrelevant",'Anvendte oplysninger'!AC20="Nej"),1,IF(AND('Anvendte oplysninger'!AC20="Ja",OR('Anvendte oplysninger'!Q20&lt;301,'Anvendte oplysninger'!S20&lt;301)),1-(0.5*('Anvendte oplysninger'!R20+'Anvendte oplysninger'!T20)/('Anvendte oplysninger'!G20*1000)),IF(AND('Anvendte oplysninger'!AC20="Ja",OR('Anvendte oplysninger'!Q20&lt;601,'Anvendte oplysninger'!S20&lt;601)),1-(0.25*('Anvendte oplysninger'!R20+'Anvendte oplysninger'!T20)/('Anvendte oplysninger'!G20*1000)),1)))</f>
        <v>1</v>
      </c>
      <c r="AE20" s="14">
        <f>IF(OR('Anvendte oplysninger'!AC20="Irrelevant",'Anvendte oplysninger'!AC20="Nej"),1,IF(AND('Anvendte oplysninger'!AC20="Ja",OR('Anvendte oplysninger'!Q20&lt;301,'Anvendte oplysninger'!S20&lt;301)),1-(0.4*('Anvendte oplysninger'!R20+'Anvendte oplysninger'!T20)/('Anvendte oplysninger'!G20*1000)),IF(AND('Anvendte oplysninger'!AC20="Ja",OR('Anvendte oplysninger'!Q20&lt;601,'Anvendte oplysninger'!S20&lt;601)),1-(0.2*('Anvendte oplysninger'!R20+'Anvendte oplysninger'!T20)/('Anvendte oplysninger'!G20*1000)),1)))</f>
        <v>1</v>
      </c>
      <c r="AF20" s="14">
        <f>IF('Anvendte oplysninger'!AD20="110 km/t",0.79,1)</f>
        <v>1</v>
      </c>
      <c r="AG20" s="14">
        <f>IF('Anvendte oplysninger'!AD20="110 km/t",0.94,1)</f>
        <v>1</v>
      </c>
      <c r="AH20" s="14">
        <f>IF('Anvendte oplysninger'!AD20="110 km/t",0.66,1)</f>
        <v>1</v>
      </c>
      <c r="AI20" s="14">
        <f>IF('Anvendte oplysninger'!AD20="110 km/t",0.82,1)</f>
        <v>1</v>
      </c>
      <c r="AJ20" s="14">
        <f>IF(AND('Anvendte oplysninger'!AE20="Ja",I20="Tilkørselsflettestrækning"),0.65*'Anvendte oplysninger'!AF20+1-'Anvendte oplysninger'!AF20,1)</f>
        <v>1</v>
      </c>
      <c r="AK20" s="15" t="str">
        <f t="shared" si="0"/>
        <v/>
      </c>
      <c r="AL20" s="15" t="str">
        <f t="shared" si="1"/>
        <v/>
      </c>
      <c r="AM20" s="15" t="str">
        <f t="shared" si="2"/>
        <v/>
      </c>
      <c r="AN20" s="15" t="str">
        <f t="shared" si="3"/>
        <v/>
      </c>
      <c r="AO20" s="15" t="str">
        <f t="shared" si="4"/>
        <v/>
      </c>
      <c r="AP20" s="15" t="str">
        <f t="shared" si="5"/>
        <v/>
      </c>
      <c r="AQ20" s="4" t="str">
        <f t="shared" si="6"/>
        <v/>
      </c>
    </row>
    <row r="21" spans="1:43" x14ac:dyDescent="0.25">
      <c r="A21" s="4" t="str">
        <f>IF(Inddata!A36="","",Inddata!A36)</f>
        <v/>
      </c>
      <c r="B21" s="4" t="str">
        <f>IF(Inddata!B36="","",Inddata!B36)</f>
        <v/>
      </c>
      <c r="C21" s="4" t="str">
        <f>IF(Inddata!C36="","",Inddata!C36)</f>
        <v/>
      </c>
      <c r="D21" s="4" t="str">
        <f>IF(Inddata!D36="","",Inddata!D36)</f>
        <v/>
      </c>
      <c r="E21" s="4" t="str">
        <f>IF(Inddata!E36="","",Inddata!E36)</f>
        <v/>
      </c>
      <c r="F21" s="4" t="str">
        <f>IF(Inddata!F36="","",Inddata!F36)</f>
        <v/>
      </c>
      <c r="G21" s="4">
        <f>IF(Inddata!G36="","",Inddata!G36)</f>
        <v>0</v>
      </c>
      <c r="H21" s="4" t="str">
        <f>IF(Inddata!H36&gt;0.5,Inddata!H36,"")</f>
        <v/>
      </c>
      <c r="I21" s="4" t="str">
        <f>IF(Inddata!I36="","",Inddata!I36)</f>
        <v/>
      </c>
      <c r="J21" s="14">
        <f>IF('Anvendte oplysninger'!J21="Irrelevant",1,IF('Anvendte oplysninger'!J21&gt;3,1.2,1))</f>
        <v>1</v>
      </c>
      <c r="K21" s="14">
        <f>IF('Anvendte oplysninger'!K21="Irrelevant",1,IF(AND(OR(I21="Motorvejsstrækning",I21="Frakørselsflettestrækning",I21="Tilkørselsflettestrækning"),'Anvendte oplysninger'!K21&lt;3.5),1+(3.5-'Anvendte oplysninger'!K21)*0.12,IF(AND(OR(I21="Frakørselsrampe",I21="Tilkørselsrampe"),'Anvendte oplysninger'!K21&lt;3.5),1+(3.5-'Anvendte oplysninger'!K21)*0.16,1)))</f>
        <v>1</v>
      </c>
      <c r="L21" s="14">
        <f>IF('Anvendte oplysninger'!L21="Irrelevant",1,IF(AND('Anvendte oplysninger'!L21="Ja",'Anvendte oplysninger'!J21=2),0.6*'Anvendte oplysninger'!M21+(1-'Anvendte oplysninger'!M21),IF(AND('Anvendte oplysninger'!L21="Ja",'Anvendte oplysninger'!J21=3),0.7*'Anvendte oplysninger'!M21+(1-'Anvendte oplysninger'!M21),IF(AND('Anvendte oplysninger'!L21="Ja",'Anvendte oplysninger'!J21=4),0.76*'Anvendte oplysninger'!M21+(1-'Anvendte oplysninger'!M21),IF(AND('Anvendte oplysninger'!L21="Ja",'Anvendte oplysninger'!J21&gt;4.99999999),0.8*'Anvendte oplysninger'!M21+(1-'Anvendte oplysninger'!M21),1)))))</f>
        <v>1</v>
      </c>
      <c r="M21" s="14">
        <f>IF('Anvendte oplysninger'!L21="Irrelevant",1,IF(AND('Anvendte oplysninger'!L21="Ja",'Anvendte oplysninger'!J21=2),0.8*'Anvendte oplysninger'!M21+(1-'Anvendte oplysninger'!M21),IF(AND('Anvendte oplysninger'!L21="Ja",'Anvendte oplysninger'!J21=3),0.85*'Anvendte oplysninger'!M21+(1-'Anvendte oplysninger'!M21),IF(AND('Anvendte oplysninger'!L21="Ja",'Anvendte oplysninger'!J21=4),0.88*'Anvendte oplysninger'!M21+(1-'Anvendte oplysninger'!M21),IF(AND('Anvendte oplysninger'!L21="Ja",'Anvendte oplysninger'!J21&gt;4.99999999),0.9*'Anvendte oplysninger'!M21+(1-'Anvendte oplysninger'!M21),1)))))</f>
        <v>1</v>
      </c>
      <c r="N21" s="14">
        <f>IF('Anvendte oplysninger'!N21="Irrelevant",1,IF(AND(OR(I21="Motorvejsstrækning",I21="Frakørselsflettestrækning",I21="Tilkørselsflettestrækning"),'Anvendte oplysninger'!N21&lt;3),1+(3-'Anvendte oplysninger'!N21)*0.09333333,1))</f>
        <v>1</v>
      </c>
      <c r="O21" s="14">
        <f>IF('Anvendte oplysninger'!N21="Irrelevant",1,IF(AND(OR(I21="Motorvejsstrækning",I21="Frakørselsflettestrækning",I21="Tilkørselsflettestrækning"),'Anvendte oplysninger'!N21&lt;3),1+(3-'Anvendte oplysninger'!N21)*0.19666667,1))</f>
        <v>1</v>
      </c>
      <c r="P21" s="14">
        <f>IF('Anvendte oplysninger'!O21="Irrelevant",1,IF(AND(OR(I21="Motorvejsstrækning",I21="Frakørselsflettestrækning",I21="Tilkørselsflettestrækning"),'Anvendte oplysninger'!O21&lt;3.00000001),1+(0.5-'Anvendte oplysninger'!O21)*0.04,IF(AND(OR(I21="Frakørselsrampe",I21="Tilkørselsrampe"),'Anvendte oplysninger'!O21&lt;3.00000001),1+(0.5-'Anvendte oplysninger'!O21)*0.08,IF(OR(I21="Motorvejsstrækning",I21="Frakørselsflettestrækning",I21="Tilkørselsflettestrækning"),0.9,0.8))))</f>
        <v>1</v>
      </c>
      <c r="Q21" s="14">
        <f>IF('Anvendte oplysninger'!P21="Irrelevant",1,IF(AND(OR(I21="Motorvejsstrækning",I21="Frakørselsflettestrækning",I21="Tilkørselsflettestrækning"),'Anvendte oplysninger'!P21&lt;11.00000001),1+(5-'Anvendte oplysninger'!P21)*0.01,0.94))</f>
        <v>1</v>
      </c>
      <c r="R21" s="14">
        <f>IF(OR('Anvendte oplysninger'!Q21="Irrelevant",'Anvendte oplysninger'!R21="Irrelevant",'Anvendte oplysninger'!Q21="Lige"),1,IF(AND(OR(I21="Motorvejsstrækning",I21="Frakørselsflettestrækning",I21="Tilkørselsflettestrækning"),'Anvendte oplysninger'!Q21&lt;4000),(EXP(0.1096*1746.5/'Anvendte oplysninger'!Q21)/EXP(0.1096*1746.5/4000))*('Anvendte oplysninger'!R21/1000)/G21+(G21-'Anvendte oplysninger'!R21/1000)/G21,1))</f>
        <v>1</v>
      </c>
      <c r="S21" s="14">
        <f>IF(OR('Anvendte oplysninger'!S21="Irrelevant",'Anvendte oplysninger'!T21="Irrelevant",'Anvendte oplysninger'!S21="Lige"),1,IF(AND(OR(I21="Motorvejsstrækning",I21="Frakørselsflettestrækning",I21="Tilkørselsflettestrækning"),'Anvendte oplysninger'!S21&lt;4000),(EXP(0.1096*1746.5/'Anvendte oplysninger'!S21)/EXP(0.1096*1746.5/4000))*('Anvendte oplysninger'!T21/1000)/G21+(G21-'Anvendte oplysninger'!T21/1000)/G21,1))</f>
        <v>1</v>
      </c>
      <c r="T21" s="14">
        <f>IF('Anvendte oplysninger'!U21="Irrelevant",1,IF(AND(OR(I21="Motorvejsstrækning",I21="Frakørselsflettestrækning",I21="Tilkørselsflettestrækning",I21="Frakørselsrampe",I21="Tilkørselsrampe"),'Anvendte oplysninger'!U21="Ja"),0.95,1))</f>
        <v>1</v>
      </c>
      <c r="U21" s="14">
        <f>IF('Anvendte oplysninger'!U21="Irrelevant",1,IF(AND(OR(I21="Motorvejsstrækning",I21="Frakørselsflettestrækning",I21="Tilkørselsflettestrækning",I21="Frakørselsrampe",I21="Tilkørselsrampe"),'Anvendte oplysninger'!U21="Ja"),0.96,1))</f>
        <v>1</v>
      </c>
      <c r="V21" s="14">
        <f>IF('Anvendte oplysninger'!U21="Irrelevant",1,IF(AND(OR(I21="Motorvejsstrækning",I21="Frakørselsflettestrækning",I21="Tilkørselsflettestrækning",I21="Frakørselsrampe",I21="Tilkørselsrampe"),'Anvendte oplysninger'!U21="Ja"),0.79,1))</f>
        <v>1</v>
      </c>
      <c r="W21" s="14">
        <f>IF('Anvendte oplysninger'!U21="Irrelevant",1,IF(AND(OR(I21="Motorvejsstrækning",I21="Frakørselsflettestrækning",I21="Tilkørselsflettestrækning",I21="Frakørselsrampe",I21="Tilkørselsrampe"),'Anvendte oplysninger'!U21="Ja"),0.94,1))</f>
        <v>1</v>
      </c>
      <c r="X21" s="14">
        <f>IF('Anvendte oplysninger'!U21="Irrelevant",1,IF(AND(OR(I21="Motorvejsstrækning",I21="Frakørselsflettestrækning",I21="Tilkørselsflettestrækning",I21="Frakørselsrampe",I21="Tilkørselsrampe"),'Anvendte oplysninger'!U21="Ja"),0.97,1))</f>
        <v>1</v>
      </c>
      <c r="Y21" s="14">
        <f>IF(AND(I21="Frakørselsrampe",'Anvendte oplysninger'!V21="S-formet ruderrampe"),1.32,IF(AND(I21="Frakørselsrampe",'Anvendte oplysninger'!V21="S-formet trompetrampe"),2.05,IF(AND(I21="Frakørselsrampe",'Anvendte oplysninger'!V21="U-formet trompetrampe"),4.11,IF(AND(I21="Frakørselsrampe",'Anvendte oplysninger'!V21="SV-formet flyoverrampe"),5.15,IF(AND(I21="Frakørselsrampe",'Anvendte oplysninger'!V21="Vinkelformet rampe"),1.07,IF(AND(I21="Tilkørselsrampe",'Anvendte oplysninger'!V21="S-formet ruderrampe"),0.93,IF(AND(I21="Tilkørselsrampe",'Anvendte oplysninger'!V21="S-formet trompetrampe"),2.48,IF(AND(I21="Tilkørselsrampe",'Anvendte oplysninger'!V21="U-formet trompetrampe"),4.15,IF(AND(I21="Tilkørselsrampe",'Anvendte oplysninger'!V21="SV-formet flyoverrampe"),5.26,IF(AND(I21="Tilkørselsrampe",'Anvendte oplysninger'!V21="Vinkelformet rampe"),1.42,1))))))))))</f>
        <v>1</v>
      </c>
      <c r="Z21" s="14">
        <f>IF(OR('Anvendte oplysninger'!W21="Lige",'Anvendte oplysninger'!W21="Irrelevant",'Anvendte oplysninger'!X21="Irrelevant",'Anvendte oplysninger'!Y21="Irrelevant"),1,1+1.545*1000/32.2*((('Anvendte oplysninger'!Y21*3268/3600)/('Anvendte oplysninger'!W21/0.306))^2)*('Anvendte oplysninger'!X21/1000)/G21)</f>
        <v>1</v>
      </c>
      <c r="AA21" s="14">
        <f>IF(OR('Anvendte oplysninger'!W21="Lige",'Anvendte oplysninger'!W21="Irrelevant",'Anvendte oplysninger'!X21="Irrelevant",'Anvendte oplysninger'!Y21="Irrelevant"),1,1+1.961*1000/32.2*((('Anvendte oplysninger'!Y21*3268/3600)/('Anvendte oplysninger'!W21/0.306))^2)*('Anvendte oplysninger'!X21/1000)/G21)</f>
        <v>1</v>
      </c>
      <c r="AB21" s="14">
        <f>IF(OR('Anvendte oplysninger'!Z21="Lige",'Anvendte oplysninger'!Z21="Irrelevant",'Anvendte oplysninger'!AA21="Irrelevant",'Anvendte oplysninger'!AB21="Irrelevant"),1,1+1.545*1000/32.2*((('Anvendte oplysninger'!AB21*3268/3600)/('Anvendte oplysninger'!Z21/0.306))^2)*('Anvendte oplysninger'!AA21/1000)/G21)</f>
        <v>1</v>
      </c>
      <c r="AC21" s="14">
        <f>IF(OR('Anvendte oplysninger'!Z21="Lige",'Anvendte oplysninger'!Z21="Irrelevant",'Anvendte oplysninger'!AA21="Irrelevant",'Anvendte oplysninger'!AB21="Irrelevant"),1,1+1.961*1000/32.2*((('Anvendte oplysninger'!AB21*3268/3600)/('Anvendte oplysninger'!Z21/0.306))^2)*('Anvendte oplysninger'!AA21/1000)/G21)</f>
        <v>1</v>
      </c>
      <c r="AD21" s="14">
        <f>IF(OR('Anvendte oplysninger'!AC21="Irrelevant",'Anvendte oplysninger'!AC21="Nej"),1,IF(AND('Anvendte oplysninger'!AC21="Ja",OR('Anvendte oplysninger'!Q21&lt;301,'Anvendte oplysninger'!S21&lt;301)),1-(0.5*('Anvendte oplysninger'!R21+'Anvendte oplysninger'!T21)/('Anvendte oplysninger'!G21*1000)),IF(AND('Anvendte oplysninger'!AC21="Ja",OR('Anvendte oplysninger'!Q21&lt;601,'Anvendte oplysninger'!S21&lt;601)),1-(0.25*('Anvendte oplysninger'!R21+'Anvendte oplysninger'!T21)/('Anvendte oplysninger'!G21*1000)),1)))</f>
        <v>1</v>
      </c>
      <c r="AE21" s="14">
        <f>IF(OR('Anvendte oplysninger'!AC21="Irrelevant",'Anvendte oplysninger'!AC21="Nej"),1,IF(AND('Anvendte oplysninger'!AC21="Ja",OR('Anvendte oplysninger'!Q21&lt;301,'Anvendte oplysninger'!S21&lt;301)),1-(0.4*('Anvendte oplysninger'!R21+'Anvendte oplysninger'!T21)/('Anvendte oplysninger'!G21*1000)),IF(AND('Anvendte oplysninger'!AC21="Ja",OR('Anvendte oplysninger'!Q21&lt;601,'Anvendte oplysninger'!S21&lt;601)),1-(0.2*('Anvendte oplysninger'!R21+'Anvendte oplysninger'!T21)/('Anvendte oplysninger'!G21*1000)),1)))</f>
        <v>1</v>
      </c>
      <c r="AF21" s="14">
        <f>IF('Anvendte oplysninger'!AD21="110 km/t",0.79,1)</f>
        <v>1</v>
      </c>
      <c r="AG21" s="14">
        <f>IF('Anvendte oplysninger'!AD21="110 km/t",0.94,1)</f>
        <v>1</v>
      </c>
      <c r="AH21" s="14">
        <f>IF('Anvendte oplysninger'!AD21="110 km/t",0.66,1)</f>
        <v>1</v>
      </c>
      <c r="AI21" s="14">
        <f>IF('Anvendte oplysninger'!AD21="110 km/t",0.82,1)</f>
        <v>1</v>
      </c>
      <c r="AJ21" s="14">
        <f>IF(AND('Anvendte oplysninger'!AE21="Ja",I21="Tilkørselsflettestrækning"),0.65*'Anvendte oplysninger'!AF21+1-'Anvendte oplysninger'!AF21,1)</f>
        <v>1</v>
      </c>
      <c r="AK21" s="15" t="str">
        <f t="shared" si="0"/>
        <v/>
      </c>
      <c r="AL21" s="15" t="str">
        <f t="shared" si="1"/>
        <v/>
      </c>
      <c r="AM21" s="15" t="str">
        <f t="shared" si="2"/>
        <v/>
      </c>
      <c r="AN21" s="15" t="str">
        <f t="shared" si="3"/>
        <v/>
      </c>
      <c r="AO21" s="15" t="str">
        <f t="shared" si="4"/>
        <v/>
      </c>
      <c r="AP21" s="15" t="str">
        <f t="shared" si="5"/>
        <v/>
      </c>
      <c r="AQ21" s="4" t="str">
        <f t="shared" si="6"/>
        <v/>
      </c>
    </row>
    <row r="22" spans="1:43" x14ac:dyDescent="0.25">
      <c r="A22" s="4" t="str">
        <f>IF(Inddata!A37="","",Inddata!A37)</f>
        <v/>
      </c>
      <c r="B22" s="4" t="str">
        <f>IF(Inddata!B37="","",Inddata!B37)</f>
        <v/>
      </c>
      <c r="C22" s="4" t="str">
        <f>IF(Inddata!C37="","",Inddata!C37)</f>
        <v/>
      </c>
      <c r="D22" s="4" t="str">
        <f>IF(Inddata!D37="","",Inddata!D37)</f>
        <v/>
      </c>
      <c r="E22" s="4" t="str">
        <f>IF(Inddata!E37="","",Inddata!E37)</f>
        <v/>
      </c>
      <c r="F22" s="4" t="str">
        <f>IF(Inddata!F37="","",Inddata!F37)</f>
        <v/>
      </c>
      <c r="G22" s="4">
        <f>IF(Inddata!G37="","",Inddata!G37)</f>
        <v>0</v>
      </c>
      <c r="H22" s="4" t="str">
        <f>IF(Inddata!H37&gt;0.5,Inddata!H37,"")</f>
        <v/>
      </c>
      <c r="I22" s="4" t="str">
        <f>IF(Inddata!I37="","",Inddata!I37)</f>
        <v/>
      </c>
      <c r="J22" s="14">
        <f>IF('Anvendte oplysninger'!J22="Irrelevant",1,IF('Anvendte oplysninger'!J22&gt;3,1.2,1))</f>
        <v>1</v>
      </c>
      <c r="K22" s="14">
        <f>IF('Anvendte oplysninger'!K22="Irrelevant",1,IF(AND(OR(I22="Motorvejsstrækning",I22="Frakørselsflettestrækning",I22="Tilkørselsflettestrækning"),'Anvendte oplysninger'!K22&lt;3.5),1+(3.5-'Anvendte oplysninger'!K22)*0.12,IF(AND(OR(I22="Frakørselsrampe",I22="Tilkørselsrampe"),'Anvendte oplysninger'!K22&lt;3.5),1+(3.5-'Anvendte oplysninger'!K22)*0.16,1)))</f>
        <v>1</v>
      </c>
      <c r="L22" s="14">
        <f>IF('Anvendte oplysninger'!L22="Irrelevant",1,IF(AND('Anvendte oplysninger'!L22="Ja",'Anvendte oplysninger'!J22=2),0.6*'Anvendte oplysninger'!M22+(1-'Anvendte oplysninger'!M22),IF(AND('Anvendte oplysninger'!L22="Ja",'Anvendte oplysninger'!J22=3),0.7*'Anvendte oplysninger'!M22+(1-'Anvendte oplysninger'!M22),IF(AND('Anvendte oplysninger'!L22="Ja",'Anvendte oplysninger'!J22=4),0.76*'Anvendte oplysninger'!M22+(1-'Anvendte oplysninger'!M22),IF(AND('Anvendte oplysninger'!L22="Ja",'Anvendte oplysninger'!J22&gt;4.99999999),0.8*'Anvendte oplysninger'!M22+(1-'Anvendte oplysninger'!M22),1)))))</f>
        <v>1</v>
      </c>
      <c r="M22" s="14">
        <f>IF('Anvendte oplysninger'!L22="Irrelevant",1,IF(AND('Anvendte oplysninger'!L22="Ja",'Anvendte oplysninger'!J22=2),0.8*'Anvendte oplysninger'!M22+(1-'Anvendte oplysninger'!M22),IF(AND('Anvendte oplysninger'!L22="Ja",'Anvendte oplysninger'!J22=3),0.85*'Anvendte oplysninger'!M22+(1-'Anvendte oplysninger'!M22),IF(AND('Anvendte oplysninger'!L22="Ja",'Anvendte oplysninger'!J22=4),0.88*'Anvendte oplysninger'!M22+(1-'Anvendte oplysninger'!M22),IF(AND('Anvendte oplysninger'!L22="Ja",'Anvendte oplysninger'!J22&gt;4.99999999),0.9*'Anvendte oplysninger'!M22+(1-'Anvendte oplysninger'!M22),1)))))</f>
        <v>1</v>
      </c>
      <c r="N22" s="14">
        <f>IF('Anvendte oplysninger'!N22="Irrelevant",1,IF(AND(OR(I22="Motorvejsstrækning",I22="Frakørselsflettestrækning",I22="Tilkørselsflettestrækning"),'Anvendte oplysninger'!N22&lt;3),1+(3-'Anvendte oplysninger'!N22)*0.09333333,1))</f>
        <v>1</v>
      </c>
      <c r="O22" s="14">
        <f>IF('Anvendte oplysninger'!N22="Irrelevant",1,IF(AND(OR(I22="Motorvejsstrækning",I22="Frakørselsflettestrækning",I22="Tilkørselsflettestrækning"),'Anvendte oplysninger'!N22&lt;3),1+(3-'Anvendte oplysninger'!N22)*0.19666667,1))</f>
        <v>1</v>
      </c>
      <c r="P22" s="14">
        <f>IF('Anvendte oplysninger'!O22="Irrelevant",1,IF(AND(OR(I22="Motorvejsstrækning",I22="Frakørselsflettestrækning",I22="Tilkørselsflettestrækning"),'Anvendte oplysninger'!O22&lt;3.00000001),1+(0.5-'Anvendte oplysninger'!O22)*0.04,IF(AND(OR(I22="Frakørselsrampe",I22="Tilkørselsrampe"),'Anvendte oplysninger'!O22&lt;3.00000001),1+(0.5-'Anvendte oplysninger'!O22)*0.08,IF(OR(I22="Motorvejsstrækning",I22="Frakørselsflettestrækning",I22="Tilkørselsflettestrækning"),0.9,0.8))))</f>
        <v>1</v>
      </c>
      <c r="Q22" s="14">
        <f>IF('Anvendte oplysninger'!P22="Irrelevant",1,IF(AND(OR(I22="Motorvejsstrækning",I22="Frakørselsflettestrækning",I22="Tilkørselsflettestrækning"),'Anvendte oplysninger'!P22&lt;11.00000001),1+(5-'Anvendte oplysninger'!P22)*0.01,0.94))</f>
        <v>1</v>
      </c>
      <c r="R22" s="14">
        <f>IF(OR('Anvendte oplysninger'!Q22="Irrelevant",'Anvendte oplysninger'!R22="Irrelevant",'Anvendte oplysninger'!Q22="Lige"),1,IF(AND(OR(I22="Motorvejsstrækning",I22="Frakørselsflettestrækning",I22="Tilkørselsflettestrækning"),'Anvendte oplysninger'!Q22&lt;4000),(EXP(0.1096*1746.5/'Anvendte oplysninger'!Q22)/EXP(0.1096*1746.5/4000))*('Anvendte oplysninger'!R22/1000)/G22+(G22-'Anvendte oplysninger'!R22/1000)/G22,1))</f>
        <v>1</v>
      </c>
      <c r="S22" s="14">
        <f>IF(OR('Anvendte oplysninger'!S22="Irrelevant",'Anvendte oplysninger'!T22="Irrelevant",'Anvendte oplysninger'!S22="Lige"),1,IF(AND(OR(I22="Motorvejsstrækning",I22="Frakørselsflettestrækning",I22="Tilkørselsflettestrækning"),'Anvendte oplysninger'!S22&lt;4000),(EXP(0.1096*1746.5/'Anvendte oplysninger'!S22)/EXP(0.1096*1746.5/4000))*('Anvendte oplysninger'!T22/1000)/G22+(G22-'Anvendte oplysninger'!T22/1000)/G22,1))</f>
        <v>1</v>
      </c>
      <c r="T22" s="14">
        <f>IF('Anvendte oplysninger'!U22="Irrelevant",1,IF(AND(OR(I22="Motorvejsstrækning",I22="Frakørselsflettestrækning",I22="Tilkørselsflettestrækning",I22="Frakørselsrampe",I22="Tilkørselsrampe"),'Anvendte oplysninger'!U22="Ja"),0.95,1))</f>
        <v>1</v>
      </c>
      <c r="U22" s="14">
        <f>IF('Anvendte oplysninger'!U22="Irrelevant",1,IF(AND(OR(I22="Motorvejsstrækning",I22="Frakørselsflettestrækning",I22="Tilkørselsflettestrækning",I22="Frakørselsrampe",I22="Tilkørselsrampe"),'Anvendte oplysninger'!U22="Ja"),0.96,1))</f>
        <v>1</v>
      </c>
      <c r="V22" s="14">
        <f>IF('Anvendte oplysninger'!U22="Irrelevant",1,IF(AND(OR(I22="Motorvejsstrækning",I22="Frakørselsflettestrækning",I22="Tilkørselsflettestrækning",I22="Frakørselsrampe",I22="Tilkørselsrampe"),'Anvendte oplysninger'!U22="Ja"),0.79,1))</f>
        <v>1</v>
      </c>
      <c r="W22" s="14">
        <f>IF('Anvendte oplysninger'!U22="Irrelevant",1,IF(AND(OR(I22="Motorvejsstrækning",I22="Frakørselsflettestrækning",I22="Tilkørselsflettestrækning",I22="Frakørselsrampe",I22="Tilkørselsrampe"),'Anvendte oplysninger'!U22="Ja"),0.94,1))</f>
        <v>1</v>
      </c>
      <c r="X22" s="14">
        <f>IF('Anvendte oplysninger'!U22="Irrelevant",1,IF(AND(OR(I22="Motorvejsstrækning",I22="Frakørselsflettestrækning",I22="Tilkørselsflettestrækning",I22="Frakørselsrampe",I22="Tilkørselsrampe"),'Anvendte oplysninger'!U22="Ja"),0.97,1))</f>
        <v>1</v>
      </c>
      <c r="Y22" s="14">
        <f>IF(AND(I22="Frakørselsrampe",'Anvendte oplysninger'!V22="S-formet ruderrampe"),1.32,IF(AND(I22="Frakørselsrampe",'Anvendte oplysninger'!V22="S-formet trompetrampe"),2.05,IF(AND(I22="Frakørselsrampe",'Anvendte oplysninger'!V22="U-formet trompetrampe"),4.11,IF(AND(I22="Frakørselsrampe",'Anvendte oplysninger'!V22="SV-formet flyoverrampe"),5.15,IF(AND(I22="Frakørselsrampe",'Anvendte oplysninger'!V22="Vinkelformet rampe"),1.07,IF(AND(I22="Tilkørselsrampe",'Anvendte oplysninger'!V22="S-formet ruderrampe"),0.93,IF(AND(I22="Tilkørselsrampe",'Anvendte oplysninger'!V22="S-formet trompetrampe"),2.48,IF(AND(I22="Tilkørselsrampe",'Anvendte oplysninger'!V22="U-formet trompetrampe"),4.15,IF(AND(I22="Tilkørselsrampe",'Anvendte oplysninger'!V22="SV-formet flyoverrampe"),5.26,IF(AND(I22="Tilkørselsrampe",'Anvendte oplysninger'!V22="Vinkelformet rampe"),1.42,1))))))))))</f>
        <v>1</v>
      </c>
      <c r="Z22" s="14">
        <f>IF(OR('Anvendte oplysninger'!W22="Lige",'Anvendte oplysninger'!W22="Irrelevant",'Anvendte oplysninger'!X22="Irrelevant",'Anvendte oplysninger'!Y22="Irrelevant"),1,1+1.545*1000/32.2*((('Anvendte oplysninger'!Y22*3268/3600)/('Anvendte oplysninger'!W22/0.306))^2)*('Anvendte oplysninger'!X22/1000)/G22)</f>
        <v>1</v>
      </c>
      <c r="AA22" s="14">
        <f>IF(OR('Anvendte oplysninger'!W22="Lige",'Anvendte oplysninger'!W22="Irrelevant",'Anvendte oplysninger'!X22="Irrelevant",'Anvendte oplysninger'!Y22="Irrelevant"),1,1+1.961*1000/32.2*((('Anvendte oplysninger'!Y22*3268/3600)/('Anvendte oplysninger'!W22/0.306))^2)*('Anvendte oplysninger'!X22/1000)/G22)</f>
        <v>1</v>
      </c>
      <c r="AB22" s="14">
        <f>IF(OR('Anvendte oplysninger'!Z22="Lige",'Anvendte oplysninger'!Z22="Irrelevant",'Anvendte oplysninger'!AA22="Irrelevant",'Anvendte oplysninger'!AB22="Irrelevant"),1,1+1.545*1000/32.2*((('Anvendte oplysninger'!AB22*3268/3600)/('Anvendte oplysninger'!Z22/0.306))^2)*('Anvendte oplysninger'!AA22/1000)/G22)</f>
        <v>1</v>
      </c>
      <c r="AC22" s="14">
        <f>IF(OR('Anvendte oplysninger'!Z22="Lige",'Anvendte oplysninger'!Z22="Irrelevant",'Anvendte oplysninger'!AA22="Irrelevant",'Anvendte oplysninger'!AB22="Irrelevant"),1,1+1.961*1000/32.2*((('Anvendte oplysninger'!AB22*3268/3600)/('Anvendte oplysninger'!Z22/0.306))^2)*('Anvendte oplysninger'!AA22/1000)/G22)</f>
        <v>1</v>
      </c>
      <c r="AD22" s="14">
        <f>IF(OR('Anvendte oplysninger'!AC22="Irrelevant",'Anvendte oplysninger'!AC22="Nej"),1,IF(AND('Anvendte oplysninger'!AC22="Ja",OR('Anvendte oplysninger'!Q22&lt;301,'Anvendte oplysninger'!S22&lt;301)),1-(0.5*('Anvendte oplysninger'!R22+'Anvendte oplysninger'!T22)/('Anvendte oplysninger'!G22*1000)),IF(AND('Anvendte oplysninger'!AC22="Ja",OR('Anvendte oplysninger'!Q22&lt;601,'Anvendte oplysninger'!S22&lt;601)),1-(0.25*('Anvendte oplysninger'!R22+'Anvendte oplysninger'!T22)/('Anvendte oplysninger'!G22*1000)),1)))</f>
        <v>1</v>
      </c>
      <c r="AE22" s="14">
        <f>IF(OR('Anvendte oplysninger'!AC22="Irrelevant",'Anvendte oplysninger'!AC22="Nej"),1,IF(AND('Anvendte oplysninger'!AC22="Ja",OR('Anvendte oplysninger'!Q22&lt;301,'Anvendte oplysninger'!S22&lt;301)),1-(0.4*('Anvendte oplysninger'!R22+'Anvendte oplysninger'!T22)/('Anvendte oplysninger'!G22*1000)),IF(AND('Anvendte oplysninger'!AC22="Ja",OR('Anvendte oplysninger'!Q22&lt;601,'Anvendte oplysninger'!S22&lt;601)),1-(0.2*('Anvendte oplysninger'!R22+'Anvendte oplysninger'!T22)/('Anvendte oplysninger'!G22*1000)),1)))</f>
        <v>1</v>
      </c>
      <c r="AF22" s="14">
        <f>IF('Anvendte oplysninger'!AD22="110 km/t",0.79,1)</f>
        <v>1</v>
      </c>
      <c r="AG22" s="14">
        <f>IF('Anvendte oplysninger'!AD22="110 km/t",0.94,1)</f>
        <v>1</v>
      </c>
      <c r="AH22" s="14">
        <f>IF('Anvendte oplysninger'!AD22="110 km/t",0.66,1)</f>
        <v>1</v>
      </c>
      <c r="AI22" s="14">
        <f>IF('Anvendte oplysninger'!AD22="110 km/t",0.82,1)</f>
        <v>1</v>
      </c>
      <c r="AJ22" s="14">
        <f>IF(AND('Anvendte oplysninger'!AE22="Ja",I22="Tilkørselsflettestrækning"),0.65*'Anvendte oplysninger'!AF22+1-'Anvendte oplysninger'!AF22,1)</f>
        <v>1</v>
      </c>
      <c r="AK22" s="15" t="str">
        <f t="shared" si="0"/>
        <v/>
      </c>
      <c r="AL22" s="15" t="str">
        <f t="shared" si="1"/>
        <v/>
      </c>
      <c r="AM22" s="15" t="str">
        <f t="shared" si="2"/>
        <v/>
      </c>
      <c r="AN22" s="15" t="str">
        <f t="shared" si="3"/>
        <v/>
      </c>
      <c r="AO22" s="15" t="str">
        <f t="shared" si="4"/>
        <v/>
      </c>
      <c r="AP22" s="15" t="str">
        <f t="shared" si="5"/>
        <v/>
      </c>
      <c r="AQ22" s="4" t="str">
        <f t="shared" si="6"/>
        <v/>
      </c>
    </row>
    <row r="23" spans="1:43" x14ac:dyDescent="0.25">
      <c r="A23" s="4" t="str">
        <f>IF(Inddata!A38="","",Inddata!A38)</f>
        <v/>
      </c>
      <c r="B23" s="4" t="str">
        <f>IF(Inddata!B38="","",Inddata!B38)</f>
        <v/>
      </c>
      <c r="C23" s="4" t="str">
        <f>IF(Inddata!C38="","",Inddata!C38)</f>
        <v/>
      </c>
      <c r="D23" s="4" t="str">
        <f>IF(Inddata!D38="","",Inddata!D38)</f>
        <v/>
      </c>
      <c r="E23" s="4" t="str">
        <f>IF(Inddata!E38="","",Inddata!E38)</f>
        <v/>
      </c>
      <c r="F23" s="4" t="str">
        <f>IF(Inddata!F38="","",Inddata!F38)</f>
        <v/>
      </c>
      <c r="G23" s="4">
        <f>IF(Inddata!G38="","",Inddata!G38)</f>
        <v>0</v>
      </c>
      <c r="H23" s="4" t="str">
        <f>IF(Inddata!H38&gt;0.5,Inddata!H38,"")</f>
        <v/>
      </c>
      <c r="I23" s="4" t="str">
        <f>IF(Inddata!I38="","",Inddata!I38)</f>
        <v/>
      </c>
      <c r="J23" s="14">
        <f>IF('Anvendte oplysninger'!J23="Irrelevant",1,IF('Anvendte oplysninger'!J23&gt;3,1.2,1))</f>
        <v>1</v>
      </c>
      <c r="K23" s="14">
        <f>IF('Anvendte oplysninger'!K23="Irrelevant",1,IF(AND(OR(I23="Motorvejsstrækning",I23="Frakørselsflettestrækning",I23="Tilkørselsflettestrækning"),'Anvendte oplysninger'!K23&lt;3.5),1+(3.5-'Anvendte oplysninger'!K23)*0.12,IF(AND(OR(I23="Frakørselsrampe",I23="Tilkørselsrampe"),'Anvendte oplysninger'!K23&lt;3.5),1+(3.5-'Anvendte oplysninger'!K23)*0.16,1)))</f>
        <v>1</v>
      </c>
      <c r="L23" s="14">
        <f>IF('Anvendte oplysninger'!L23="Irrelevant",1,IF(AND('Anvendte oplysninger'!L23="Ja",'Anvendte oplysninger'!J23=2),0.6*'Anvendte oplysninger'!M23+(1-'Anvendte oplysninger'!M23),IF(AND('Anvendte oplysninger'!L23="Ja",'Anvendte oplysninger'!J23=3),0.7*'Anvendte oplysninger'!M23+(1-'Anvendte oplysninger'!M23),IF(AND('Anvendte oplysninger'!L23="Ja",'Anvendte oplysninger'!J23=4),0.76*'Anvendte oplysninger'!M23+(1-'Anvendte oplysninger'!M23),IF(AND('Anvendte oplysninger'!L23="Ja",'Anvendte oplysninger'!J23&gt;4.99999999),0.8*'Anvendte oplysninger'!M23+(1-'Anvendte oplysninger'!M23),1)))))</f>
        <v>1</v>
      </c>
      <c r="M23" s="14">
        <f>IF('Anvendte oplysninger'!L23="Irrelevant",1,IF(AND('Anvendte oplysninger'!L23="Ja",'Anvendte oplysninger'!J23=2),0.8*'Anvendte oplysninger'!M23+(1-'Anvendte oplysninger'!M23),IF(AND('Anvendte oplysninger'!L23="Ja",'Anvendte oplysninger'!J23=3),0.85*'Anvendte oplysninger'!M23+(1-'Anvendte oplysninger'!M23),IF(AND('Anvendte oplysninger'!L23="Ja",'Anvendte oplysninger'!J23=4),0.88*'Anvendte oplysninger'!M23+(1-'Anvendte oplysninger'!M23),IF(AND('Anvendte oplysninger'!L23="Ja",'Anvendte oplysninger'!J23&gt;4.99999999),0.9*'Anvendte oplysninger'!M23+(1-'Anvendte oplysninger'!M23),1)))))</f>
        <v>1</v>
      </c>
      <c r="N23" s="14">
        <f>IF('Anvendte oplysninger'!N23="Irrelevant",1,IF(AND(OR(I23="Motorvejsstrækning",I23="Frakørselsflettestrækning",I23="Tilkørselsflettestrækning"),'Anvendte oplysninger'!N23&lt;3),1+(3-'Anvendte oplysninger'!N23)*0.09333333,1))</f>
        <v>1</v>
      </c>
      <c r="O23" s="14">
        <f>IF('Anvendte oplysninger'!N23="Irrelevant",1,IF(AND(OR(I23="Motorvejsstrækning",I23="Frakørselsflettestrækning",I23="Tilkørselsflettestrækning"),'Anvendte oplysninger'!N23&lt;3),1+(3-'Anvendte oplysninger'!N23)*0.19666667,1))</f>
        <v>1</v>
      </c>
      <c r="P23" s="14">
        <f>IF('Anvendte oplysninger'!O23="Irrelevant",1,IF(AND(OR(I23="Motorvejsstrækning",I23="Frakørselsflettestrækning",I23="Tilkørselsflettestrækning"),'Anvendte oplysninger'!O23&lt;3.00000001),1+(0.5-'Anvendte oplysninger'!O23)*0.04,IF(AND(OR(I23="Frakørselsrampe",I23="Tilkørselsrampe"),'Anvendte oplysninger'!O23&lt;3.00000001),1+(0.5-'Anvendte oplysninger'!O23)*0.08,IF(OR(I23="Motorvejsstrækning",I23="Frakørselsflettestrækning",I23="Tilkørselsflettestrækning"),0.9,0.8))))</f>
        <v>1</v>
      </c>
      <c r="Q23" s="14">
        <f>IF('Anvendte oplysninger'!P23="Irrelevant",1,IF(AND(OR(I23="Motorvejsstrækning",I23="Frakørselsflettestrækning",I23="Tilkørselsflettestrækning"),'Anvendte oplysninger'!P23&lt;11.00000001),1+(5-'Anvendte oplysninger'!P23)*0.01,0.94))</f>
        <v>1</v>
      </c>
      <c r="R23" s="14">
        <f>IF(OR('Anvendte oplysninger'!Q23="Irrelevant",'Anvendte oplysninger'!R23="Irrelevant",'Anvendte oplysninger'!Q23="Lige"),1,IF(AND(OR(I23="Motorvejsstrækning",I23="Frakørselsflettestrækning",I23="Tilkørselsflettestrækning"),'Anvendte oplysninger'!Q23&lt;4000),(EXP(0.1096*1746.5/'Anvendte oplysninger'!Q23)/EXP(0.1096*1746.5/4000))*('Anvendte oplysninger'!R23/1000)/G23+(G23-'Anvendte oplysninger'!R23/1000)/G23,1))</f>
        <v>1</v>
      </c>
      <c r="S23" s="14">
        <f>IF(OR('Anvendte oplysninger'!S23="Irrelevant",'Anvendte oplysninger'!T23="Irrelevant",'Anvendte oplysninger'!S23="Lige"),1,IF(AND(OR(I23="Motorvejsstrækning",I23="Frakørselsflettestrækning",I23="Tilkørselsflettestrækning"),'Anvendte oplysninger'!S23&lt;4000),(EXP(0.1096*1746.5/'Anvendte oplysninger'!S23)/EXP(0.1096*1746.5/4000))*('Anvendte oplysninger'!T23/1000)/G23+(G23-'Anvendte oplysninger'!T23/1000)/G23,1))</f>
        <v>1</v>
      </c>
      <c r="T23" s="14">
        <f>IF('Anvendte oplysninger'!U23="Irrelevant",1,IF(AND(OR(I23="Motorvejsstrækning",I23="Frakørselsflettestrækning",I23="Tilkørselsflettestrækning",I23="Frakørselsrampe",I23="Tilkørselsrampe"),'Anvendte oplysninger'!U23="Ja"),0.95,1))</f>
        <v>1</v>
      </c>
      <c r="U23" s="14">
        <f>IF('Anvendte oplysninger'!U23="Irrelevant",1,IF(AND(OR(I23="Motorvejsstrækning",I23="Frakørselsflettestrækning",I23="Tilkørselsflettestrækning",I23="Frakørselsrampe",I23="Tilkørselsrampe"),'Anvendte oplysninger'!U23="Ja"),0.96,1))</f>
        <v>1</v>
      </c>
      <c r="V23" s="14">
        <f>IF('Anvendte oplysninger'!U23="Irrelevant",1,IF(AND(OR(I23="Motorvejsstrækning",I23="Frakørselsflettestrækning",I23="Tilkørselsflettestrækning",I23="Frakørselsrampe",I23="Tilkørselsrampe"),'Anvendte oplysninger'!U23="Ja"),0.79,1))</f>
        <v>1</v>
      </c>
      <c r="W23" s="14">
        <f>IF('Anvendte oplysninger'!U23="Irrelevant",1,IF(AND(OR(I23="Motorvejsstrækning",I23="Frakørselsflettestrækning",I23="Tilkørselsflettestrækning",I23="Frakørselsrampe",I23="Tilkørselsrampe"),'Anvendte oplysninger'!U23="Ja"),0.94,1))</f>
        <v>1</v>
      </c>
      <c r="X23" s="14">
        <f>IF('Anvendte oplysninger'!U23="Irrelevant",1,IF(AND(OR(I23="Motorvejsstrækning",I23="Frakørselsflettestrækning",I23="Tilkørselsflettestrækning",I23="Frakørselsrampe",I23="Tilkørselsrampe"),'Anvendte oplysninger'!U23="Ja"),0.97,1))</f>
        <v>1</v>
      </c>
      <c r="Y23" s="14">
        <f>IF(AND(I23="Frakørselsrampe",'Anvendte oplysninger'!V23="S-formet ruderrampe"),1.32,IF(AND(I23="Frakørselsrampe",'Anvendte oplysninger'!V23="S-formet trompetrampe"),2.05,IF(AND(I23="Frakørselsrampe",'Anvendte oplysninger'!V23="U-formet trompetrampe"),4.11,IF(AND(I23="Frakørselsrampe",'Anvendte oplysninger'!V23="SV-formet flyoverrampe"),5.15,IF(AND(I23="Frakørselsrampe",'Anvendte oplysninger'!V23="Vinkelformet rampe"),1.07,IF(AND(I23="Tilkørselsrampe",'Anvendte oplysninger'!V23="S-formet ruderrampe"),0.93,IF(AND(I23="Tilkørselsrampe",'Anvendte oplysninger'!V23="S-formet trompetrampe"),2.48,IF(AND(I23="Tilkørselsrampe",'Anvendte oplysninger'!V23="U-formet trompetrampe"),4.15,IF(AND(I23="Tilkørselsrampe",'Anvendte oplysninger'!V23="SV-formet flyoverrampe"),5.26,IF(AND(I23="Tilkørselsrampe",'Anvendte oplysninger'!V23="Vinkelformet rampe"),1.42,1))))))))))</f>
        <v>1</v>
      </c>
      <c r="Z23" s="14">
        <f>IF(OR('Anvendte oplysninger'!W23="Lige",'Anvendte oplysninger'!W23="Irrelevant",'Anvendte oplysninger'!X23="Irrelevant",'Anvendte oplysninger'!Y23="Irrelevant"),1,1+1.545*1000/32.2*((('Anvendte oplysninger'!Y23*3268/3600)/('Anvendte oplysninger'!W23/0.306))^2)*('Anvendte oplysninger'!X23/1000)/G23)</f>
        <v>1</v>
      </c>
      <c r="AA23" s="14">
        <f>IF(OR('Anvendte oplysninger'!W23="Lige",'Anvendte oplysninger'!W23="Irrelevant",'Anvendte oplysninger'!X23="Irrelevant",'Anvendte oplysninger'!Y23="Irrelevant"),1,1+1.961*1000/32.2*((('Anvendte oplysninger'!Y23*3268/3600)/('Anvendte oplysninger'!W23/0.306))^2)*('Anvendte oplysninger'!X23/1000)/G23)</f>
        <v>1</v>
      </c>
      <c r="AB23" s="14">
        <f>IF(OR('Anvendte oplysninger'!Z23="Lige",'Anvendte oplysninger'!Z23="Irrelevant",'Anvendte oplysninger'!AA23="Irrelevant",'Anvendte oplysninger'!AB23="Irrelevant"),1,1+1.545*1000/32.2*((('Anvendte oplysninger'!AB23*3268/3600)/('Anvendte oplysninger'!Z23/0.306))^2)*('Anvendte oplysninger'!AA23/1000)/G23)</f>
        <v>1</v>
      </c>
      <c r="AC23" s="14">
        <f>IF(OR('Anvendte oplysninger'!Z23="Lige",'Anvendte oplysninger'!Z23="Irrelevant",'Anvendte oplysninger'!AA23="Irrelevant",'Anvendte oplysninger'!AB23="Irrelevant"),1,1+1.961*1000/32.2*((('Anvendte oplysninger'!AB23*3268/3600)/('Anvendte oplysninger'!Z23/0.306))^2)*('Anvendte oplysninger'!AA23/1000)/G23)</f>
        <v>1</v>
      </c>
      <c r="AD23" s="14">
        <f>IF(OR('Anvendte oplysninger'!AC23="Irrelevant",'Anvendte oplysninger'!AC23="Nej"),1,IF(AND('Anvendte oplysninger'!AC23="Ja",OR('Anvendte oplysninger'!Q23&lt;301,'Anvendte oplysninger'!S23&lt;301)),1-(0.5*('Anvendte oplysninger'!R23+'Anvendte oplysninger'!T23)/('Anvendte oplysninger'!G23*1000)),IF(AND('Anvendte oplysninger'!AC23="Ja",OR('Anvendte oplysninger'!Q23&lt;601,'Anvendte oplysninger'!S23&lt;601)),1-(0.25*('Anvendte oplysninger'!R23+'Anvendte oplysninger'!T23)/('Anvendte oplysninger'!G23*1000)),1)))</f>
        <v>1</v>
      </c>
      <c r="AE23" s="14">
        <f>IF(OR('Anvendte oplysninger'!AC23="Irrelevant",'Anvendte oplysninger'!AC23="Nej"),1,IF(AND('Anvendte oplysninger'!AC23="Ja",OR('Anvendte oplysninger'!Q23&lt;301,'Anvendte oplysninger'!S23&lt;301)),1-(0.4*('Anvendte oplysninger'!R23+'Anvendte oplysninger'!T23)/('Anvendte oplysninger'!G23*1000)),IF(AND('Anvendte oplysninger'!AC23="Ja",OR('Anvendte oplysninger'!Q23&lt;601,'Anvendte oplysninger'!S23&lt;601)),1-(0.2*('Anvendte oplysninger'!R23+'Anvendte oplysninger'!T23)/('Anvendte oplysninger'!G23*1000)),1)))</f>
        <v>1</v>
      </c>
      <c r="AF23" s="14">
        <f>IF('Anvendte oplysninger'!AD23="110 km/t",0.79,1)</f>
        <v>1</v>
      </c>
      <c r="AG23" s="14">
        <f>IF('Anvendte oplysninger'!AD23="110 km/t",0.94,1)</f>
        <v>1</v>
      </c>
      <c r="AH23" s="14">
        <f>IF('Anvendte oplysninger'!AD23="110 km/t",0.66,1)</f>
        <v>1</v>
      </c>
      <c r="AI23" s="14">
        <f>IF('Anvendte oplysninger'!AD23="110 km/t",0.82,1)</f>
        <v>1</v>
      </c>
      <c r="AJ23" s="14">
        <f>IF(AND('Anvendte oplysninger'!AE23="Ja",I23="Tilkørselsflettestrækning"),0.65*'Anvendte oplysninger'!AF23+1-'Anvendte oplysninger'!AF23,1)</f>
        <v>1</v>
      </c>
      <c r="AK23" s="15" t="str">
        <f t="shared" si="0"/>
        <v/>
      </c>
      <c r="AL23" s="15" t="str">
        <f t="shared" si="1"/>
        <v/>
      </c>
      <c r="AM23" s="15" t="str">
        <f t="shared" si="2"/>
        <v/>
      </c>
      <c r="AN23" s="15" t="str">
        <f t="shared" si="3"/>
        <v/>
      </c>
      <c r="AO23" s="15" t="str">
        <f t="shared" si="4"/>
        <v/>
      </c>
      <c r="AP23" s="15" t="str">
        <f t="shared" si="5"/>
        <v/>
      </c>
      <c r="AQ23" s="4" t="str">
        <f t="shared" si="6"/>
        <v/>
      </c>
    </row>
    <row r="24" spans="1:43" x14ac:dyDescent="0.25">
      <c r="A24" s="4" t="str">
        <f>IF(Inddata!A39="","",Inddata!A39)</f>
        <v/>
      </c>
      <c r="B24" s="4" t="str">
        <f>IF(Inddata!B39="","",Inddata!B39)</f>
        <v/>
      </c>
      <c r="C24" s="4" t="str">
        <f>IF(Inddata!C39="","",Inddata!C39)</f>
        <v/>
      </c>
      <c r="D24" s="4" t="str">
        <f>IF(Inddata!D39="","",Inddata!D39)</f>
        <v/>
      </c>
      <c r="E24" s="4" t="str">
        <f>IF(Inddata!E39="","",Inddata!E39)</f>
        <v/>
      </c>
      <c r="F24" s="4" t="str">
        <f>IF(Inddata!F39="","",Inddata!F39)</f>
        <v/>
      </c>
      <c r="G24" s="4">
        <f>IF(Inddata!G39="","",Inddata!G39)</f>
        <v>0</v>
      </c>
      <c r="H24" s="4" t="str">
        <f>IF(Inddata!H39&gt;0.5,Inddata!H39,"")</f>
        <v/>
      </c>
      <c r="I24" s="4" t="str">
        <f>IF(Inddata!I39="","",Inddata!I39)</f>
        <v/>
      </c>
      <c r="J24" s="14">
        <f>IF('Anvendte oplysninger'!J24="Irrelevant",1,IF('Anvendte oplysninger'!J24&gt;3,1.2,1))</f>
        <v>1</v>
      </c>
      <c r="K24" s="14">
        <f>IF('Anvendte oplysninger'!K24="Irrelevant",1,IF(AND(OR(I24="Motorvejsstrækning",I24="Frakørselsflettestrækning",I24="Tilkørselsflettestrækning"),'Anvendte oplysninger'!K24&lt;3.5),1+(3.5-'Anvendte oplysninger'!K24)*0.12,IF(AND(OR(I24="Frakørselsrampe",I24="Tilkørselsrampe"),'Anvendte oplysninger'!K24&lt;3.5),1+(3.5-'Anvendte oplysninger'!K24)*0.16,1)))</f>
        <v>1</v>
      </c>
      <c r="L24" s="14">
        <f>IF('Anvendte oplysninger'!L24="Irrelevant",1,IF(AND('Anvendte oplysninger'!L24="Ja",'Anvendte oplysninger'!J24=2),0.6*'Anvendte oplysninger'!M24+(1-'Anvendte oplysninger'!M24),IF(AND('Anvendte oplysninger'!L24="Ja",'Anvendte oplysninger'!J24=3),0.7*'Anvendte oplysninger'!M24+(1-'Anvendte oplysninger'!M24),IF(AND('Anvendte oplysninger'!L24="Ja",'Anvendte oplysninger'!J24=4),0.76*'Anvendte oplysninger'!M24+(1-'Anvendte oplysninger'!M24),IF(AND('Anvendte oplysninger'!L24="Ja",'Anvendte oplysninger'!J24&gt;4.99999999),0.8*'Anvendte oplysninger'!M24+(1-'Anvendte oplysninger'!M24),1)))))</f>
        <v>1</v>
      </c>
      <c r="M24" s="14">
        <f>IF('Anvendte oplysninger'!L24="Irrelevant",1,IF(AND('Anvendte oplysninger'!L24="Ja",'Anvendte oplysninger'!J24=2),0.8*'Anvendte oplysninger'!M24+(1-'Anvendte oplysninger'!M24),IF(AND('Anvendte oplysninger'!L24="Ja",'Anvendte oplysninger'!J24=3),0.85*'Anvendte oplysninger'!M24+(1-'Anvendte oplysninger'!M24),IF(AND('Anvendte oplysninger'!L24="Ja",'Anvendte oplysninger'!J24=4),0.88*'Anvendte oplysninger'!M24+(1-'Anvendte oplysninger'!M24),IF(AND('Anvendte oplysninger'!L24="Ja",'Anvendte oplysninger'!J24&gt;4.99999999),0.9*'Anvendte oplysninger'!M24+(1-'Anvendte oplysninger'!M24),1)))))</f>
        <v>1</v>
      </c>
      <c r="N24" s="14">
        <f>IF('Anvendte oplysninger'!N24="Irrelevant",1,IF(AND(OR(I24="Motorvejsstrækning",I24="Frakørselsflettestrækning",I24="Tilkørselsflettestrækning"),'Anvendte oplysninger'!N24&lt;3),1+(3-'Anvendte oplysninger'!N24)*0.09333333,1))</f>
        <v>1</v>
      </c>
      <c r="O24" s="14">
        <f>IF('Anvendte oplysninger'!N24="Irrelevant",1,IF(AND(OR(I24="Motorvejsstrækning",I24="Frakørselsflettestrækning",I24="Tilkørselsflettestrækning"),'Anvendte oplysninger'!N24&lt;3),1+(3-'Anvendte oplysninger'!N24)*0.19666667,1))</f>
        <v>1</v>
      </c>
      <c r="P24" s="14">
        <f>IF('Anvendte oplysninger'!O24="Irrelevant",1,IF(AND(OR(I24="Motorvejsstrækning",I24="Frakørselsflettestrækning",I24="Tilkørselsflettestrækning"),'Anvendte oplysninger'!O24&lt;3.00000001),1+(0.5-'Anvendte oplysninger'!O24)*0.04,IF(AND(OR(I24="Frakørselsrampe",I24="Tilkørselsrampe"),'Anvendte oplysninger'!O24&lt;3.00000001),1+(0.5-'Anvendte oplysninger'!O24)*0.08,IF(OR(I24="Motorvejsstrækning",I24="Frakørselsflettestrækning",I24="Tilkørselsflettestrækning"),0.9,0.8))))</f>
        <v>1</v>
      </c>
      <c r="Q24" s="14">
        <f>IF('Anvendte oplysninger'!P24="Irrelevant",1,IF(AND(OR(I24="Motorvejsstrækning",I24="Frakørselsflettestrækning",I24="Tilkørselsflettestrækning"),'Anvendte oplysninger'!P24&lt;11.00000001),1+(5-'Anvendte oplysninger'!P24)*0.01,0.94))</f>
        <v>1</v>
      </c>
      <c r="R24" s="14">
        <f>IF(OR('Anvendte oplysninger'!Q24="Irrelevant",'Anvendte oplysninger'!R24="Irrelevant",'Anvendte oplysninger'!Q24="Lige"),1,IF(AND(OR(I24="Motorvejsstrækning",I24="Frakørselsflettestrækning",I24="Tilkørselsflettestrækning"),'Anvendte oplysninger'!Q24&lt;4000),(EXP(0.1096*1746.5/'Anvendte oplysninger'!Q24)/EXP(0.1096*1746.5/4000))*('Anvendte oplysninger'!R24/1000)/G24+(G24-'Anvendte oplysninger'!R24/1000)/G24,1))</f>
        <v>1</v>
      </c>
      <c r="S24" s="14">
        <f>IF(OR('Anvendte oplysninger'!S24="Irrelevant",'Anvendte oplysninger'!T24="Irrelevant",'Anvendte oplysninger'!S24="Lige"),1,IF(AND(OR(I24="Motorvejsstrækning",I24="Frakørselsflettestrækning",I24="Tilkørselsflettestrækning"),'Anvendte oplysninger'!S24&lt;4000),(EXP(0.1096*1746.5/'Anvendte oplysninger'!S24)/EXP(0.1096*1746.5/4000))*('Anvendte oplysninger'!T24/1000)/G24+(G24-'Anvendte oplysninger'!T24/1000)/G24,1))</f>
        <v>1</v>
      </c>
      <c r="T24" s="14">
        <f>IF('Anvendte oplysninger'!U24="Irrelevant",1,IF(AND(OR(I24="Motorvejsstrækning",I24="Frakørselsflettestrækning",I24="Tilkørselsflettestrækning",I24="Frakørselsrampe",I24="Tilkørselsrampe"),'Anvendte oplysninger'!U24="Ja"),0.95,1))</f>
        <v>1</v>
      </c>
      <c r="U24" s="14">
        <f>IF('Anvendte oplysninger'!U24="Irrelevant",1,IF(AND(OR(I24="Motorvejsstrækning",I24="Frakørselsflettestrækning",I24="Tilkørselsflettestrækning",I24="Frakørselsrampe",I24="Tilkørselsrampe"),'Anvendte oplysninger'!U24="Ja"),0.96,1))</f>
        <v>1</v>
      </c>
      <c r="V24" s="14">
        <f>IF('Anvendte oplysninger'!U24="Irrelevant",1,IF(AND(OR(I24="Motorvejsstrækning",I24="Frakørselsflettestrækning",I24="Tilkørselsflettestrækning",I24="Frakørselsrampe",I24="Tilkørselsrampe"),'Anvendte oplysninger'!U24="Ja"),0.79,1))</f>
        <v>1</v>
      </c>
      <c r="W24" s="14">
        <f>IF('Anvendte oplysninger'!U24="Irrelevant",1,IF(AND(OR(I24="Motorvejsstrækning",I24="Frakørselsflettestrækning",I24="Tilkørselsflettestrækning",I24="Frakørselsrampe",I24="Tilkørselsrampe"),'Anvendte oplysninger'!U24="Ja"),0.94,1))</f>
        <v>1</v>
      </c>
      <c r="X24" s="14">
        <f>IF('Anvendte oplysninger'!U24="Irrelevant",1,IF(AND(OR(I24="Motorvejsstrækning",I24="Frakørselsflettestrækning",I24="Tilkørselsflettestrækning",I24="Frakørselsrampe",I24="Tilkørselsrampe"),'Anvendte oplysninger'!U24="Ja"),0.97,1))</f>
        <v>1</v>
      </c>
      <c r="Y24" s="14">
        <f>IF(AND(I24="Frakørselsrampe",'Anvendte oplysninger'!V24="S-formet ruderrampe"),1.32,IF(AND(I24="Frakørselsrampe",'Anvendte oplysninger'!V24="S-formet trompetrampe"),2.05,IF(AND(I24="Frakørselsrampe",'Anvendte oplysninger'!V24="U-formet trompetrampe"),4.11,IF(AND(I24="Frakørselsrampe",'Anvendte oplysninger'!V24="SV-formet flyoverrampe"),5.15,IF(AND(I24="Frakørselsrampe",'Anvendte oplysninger'!V24="Vinkelformet rampe"),1.07,IF(AND(I24="Tilkørselsrampe",'Anvendte oplysninger'!V24="S-formet ruderrampe"),0.93,IF(AND(I24="Tilkørselsrampe",'Anvendte oplysninger'!V24="S-formet trompetrampe"),2.48,IF(AND(I24="Tilkørselsrampe",'Anvendte oplysninger'!V24="U-formet trompetrampe"),4.15,IF(AND(I24="Tilkørselsrampe",'Anvendte oplysninger'!V24="SV-formet flyoverrampe"),5.26,IF(AND(I24="Tilkørselsrampe",'Anvendte oplysninger'!V24="Vinkelformet rampe"),1.42,1))))))))))</f>
        <v>1</v>
      </c>
      <c r="Z24" s="14">
        <f>IF(OR('Anvendte oplysninger'!W24="Lige",'Anvendte oplysninger'!W24="Irrelevant",'Anvendte oplysninger'!X24="Irrelevant",'Anvendte oplysninger'!Y24="Irrelevant"),1,1+1.545*1000/32.2*((('Anvendte oplysninger'!Y24*3268/3600)/('Anvendte oplysninger'!W24/0.306))^2)*('Anvendte oplysninger'!X24/1000)/G24)</f>
        <v>1</v>
      </c>
      <c r="AA24" s="14">
        <f>IF(OR('Anvendte oplysninger'!W24="Lige",'Anvendte oplysninger'!W24="Irrelevant",'Anvendte oplysninger'!X24="Irrelevant",'Anvendte oplysninger'!Y24="Irrelevant"),1,1+1.961*1000/32.2*((('Anvendte oplysninger'!Y24*3268/3600)/('Anvendte oplysninger'!W24/0.306))^2)*('Anvendte oplysninger'!X24/1000)/G24)</f>
        <v>1</v>
      </c>
      <c r="AB24" s="14">
        <f>IF(OR('Anvendte oplysninger'!Z24="Lige",'Anvendte oplysninger'!Z24="Irrelevant",'Anvendte oplysninger'!AA24="Irrelevant",'Anvendte oplysninger'!AB24="Irrelevant"),1,1+1.545*1000/32.2*((('Anvendte oplysninger'!AB24*3268/3600)/('Anvendte oplysninger'!Z24/0.306))^2)*('Anvendte oplysninger'!AA24/1000)/G24)</f>
        <v>1</v>
      </c>
      <c r="AC24" s="14">
        <f>IF(OR('Anvendte oplysninger'!Z24="Lige",'Anvendte oplysninger'!Z24="Irrelevant",'Anvendte oplysninger'!AA24="Irrelevant",'Anvendte oplysninger'!AB24="Irrelevant"),1,1+1.961*1000/32.2*((('Anvendte oplysninger'!AB24*3268/3600)/('Anvendte oplysninger'!Z24/0.306))^2)*('Anvendte oplysninger'!AA24/1000)/G24)</f>
        <v>1</v>
      </c>
      <c r="AD24" s="14">
        <f>IF(OR('Anvendte oplysninger'!AC24="Irrelevant",'Anvendte oplysninger'!AC24="Nej"),1,IF(AND('Anvendte oplysninger'!AC24="Ja",OR('Anvendte oplysninger'!Q24&lt;301,'Anvendte oplysninger'!S24&lt;301)),1-(0.5*('Anvendte oplysninger'!R24+'Anvendte oplysninger'!T24)/('Anvendte oplysninger'!G24*1000)),IF(AND('Anvendte oplysninger'!AC24="Ja",OR('Anvendte oplysninger'!Q24&lt;601,'Anvendte oplysninger'!S24&lt;601)),1-(0.25*('Anvendte oplysninger'!R24+'Anvendte oplysninger'!T24)/('Anvendte oplysninger'!G24*1000)),1)))</f>
        <v>1</v>
      </c>
      <c r="AE24" s="14">
        <f>IF(OR('Anvendte oplysninger'!AC24="Irrelevant",'Anvendte oplysninger'!AC24="Nej"),1,IF(AND('Anvendte oplysninger'!AC24="Ja",OR('Anvendte oplysninger'!Q24&lt;301,'Anvendte oplysninger'!S24&lt;301)),1-(0.4*('Anvendte oplysninger'!R24+'Anvendte oplysninger'!T24)/('Anvendte oplysninger'!G24*1000)),IF(AND('Anvendte oplysninger'!AC24="Ja",OR('Anvendte oplysninger'!Q24&lt;601,'Anvendte oplysninger'!S24&lt;601)),1-(0.2*('Anvendte oplysninger'!R24+'Anvendte oplysninger'!T24)/('Anvendte oplysninger'!G24*1000)),1)))</f>
        <v>1</v>
      </c>
      <c r="AF24" s="14">
        <f>IF('Anvendte oplysninger'!AD24="110 km/t",0.79,1)</f>
        <v>1</v>
      </c>
      <c r="AG24" s="14">
        <f>IF('Anvendte oplysninger'!AD24="110 km/t",0.94,1)</f>
        <v>1</v>
      </c>
      <c r="AH24" s="14">
        <f>IF('Anvendte oplysninger'!AD24="110 km/t",0.66,1)</f>
        <v>1</v>
      </c>
      <c r="AI24" s="14">
        <f>IF('Anvendte oplysninger'!AD24="110 km/t",0.82,1)</f>
        <v>1</v>
      </c>
      <c r="AJ24" s="14">
        <f>IF(AND('Anvendte oplysninger'!AE24="Ja",I24="Tilkørselsflettestrækning"),0.65*'Anvendte oplysninger'!AF24+1-'Anvendte oplysninger'!AF24,1)</f>
        <v>1</v>
      </c>
      <c r="AK24" s="15" t="str">
        <f t="shared" si="0"/>
        <v/>
      </c>
      <c r="AL24" s="15" t="str">
        <f t="shared" si="1"/>
        <v/>
      </c>
      <c r="AM24" s="15" t="str">
        <f t="shared" si="2"/>
        <v/>
      </c>
      <c r="AN24" s="15" t="str">
        <f t="shared" si="3"/>
        <v/>
      </c>
      <c r="AO24" s="15" t="str">
        <f t="shared" si="4"/>
        <v/>
      </c>
      <c r="AP24" s="15" t="str">
        <f t="shared" si="5"/>
        <v/>
      </c>
      <c r="AQ24" s="4" t="str">
        <f t="shared" si="6"/>
        <v/>
      </c>
    </row>
    <row r="25" spans="1:43" x14ac:dyDescent="0.25">
      <c r="A25" s="4" t="str">
        <f>IF(Inddata!A40="","",Inddata!A40)</f>
        <v/>
      </c>
      <c r="B25" s="4" t="str">
        <f>IF(Inddata!B40="","",Inddata!B40)</f>
        <v/>
      </c>
      <c r="C25" s="4" t="str">
        <f>IF(Inddata!C40="","",Inddata!C40)</f>
        <v/>
      </c>
      <c r="D25" s="4" t="str">
        <f>IF(Inddata!D40="","",Inddata!D40)</f>
        <v/>
      </c>
      <c r="E25" s="4" t="str">
        <f>IF(Inddata!E40="","",Inddata!E40)</f>
        <v/>
      </c>
      <c r="F25" s="4" t="str">
        <f>IF(Inddata!F40="","",Inddata!F40)</f>
        <v/>
      </c>
      <c r="G25" s="4">
        <f>IF(Inddata!G40="","",Inddata!G40)</f>
        <v>0</v>
      </c>
      <c r="H25" s="4" t="str">
        <f>IF(Inddata!H40&gt;0.5,Inddata!H40,"")</f>
        <v/>
      </c>
      <c r="I25" s="4" t="str">
        <f>IF(Inddata!I40="","",Inddata!I40)</f>
        <v/>
      </c>
      <c r="J25" s="14">
        <f>IF('Anvendte oplysninger'!J25="Irrelevant",1,IF('Anvendte oplysninger'!J25&gt;3,1.2,1))</f>
        <v>1</v>
      </c>
      <c r="K25" s="14">
        <f>IF('Anvendte oplysninger'!K25="Irrelevant",1,IF(AND(OR(I25="Motorvejsstrækning",I25="Frakørselsflettestrækning",I25="Tilkørselsflettestrækning"),'Anvendte oplysninger'!K25&lt;3.5),1+(3.5-'Anvendte oplysninger'!K25)*0.12,IF(AND(OR(I25="Frakørselsrampe",I25="Tilkørselsrampe"),'Anvendte oplysninger'!K25&lt;3.5),1+(3.5-'Anvendte oplysninger'!K25)*0.16,1)))</f>
        <v>1</v>
      </c>
      <c r="L25" s="14">
        <f>IF('Anvendte oplysninger'!L25="Irrelevant",1,IF(AND('Anvendte oplysninger'!L25="Ja",'Anvendte oplysninger'!J25=2),0.6*'Anvendte oplysninger'!M25+(1-'Anvendte oplysninger'!M25),IF(AND('Anvendte oplysninger'!L25="Ja",'Anvendte oplysninger'!J25=3),0.7*'Anvendte oplysninger'!M25+(1-'Anvendte oplysninger'!M25),IF(AND('Anvendte oplysninger'!L25="Ja",'Anvendte oplysninger'!J25=4),0.76*'Anvendte oplysninger'!M25+(1-'Anvendte oplysninger'!M25),IF(AND('Anvendte oplysninger'!L25="Ja",'Anvendte oplysninger'!J25&gt;4.99999999),0.8*'Anvendte oplysninger'!M25+(1-'Anvendte oplysninger'!M25),1)))))</f>
        <v>1</v>
      </c>
      <c r="M25" s="14">
        <f>IF('Anvendte oplysninger'!L25="Irrelevant",1,IF(AND('Anvendte oplysninger'!L25="Ja",'Anvendte oplysninger'!J25=2),0.8*'Anvendte oplysninger'!M25+(1-'Anvendte oplysninger'!M25),IF(AND('Anvendte oplysninger'!L25="Ja",'Anvendte oplysninger'!J25=3),0.85*'Anvendte oplysninger'!M25+(1-'Anvendte oplysninger'!M25),IF(AND('Anvendte oplysninger'!L25="Ja",'Anvendte oplysninger'!J25=4),0.88*'Anvendte oplysninger'!M25+(1-'Anvendte oplysninger'!M25),IF(AND('Anvendte oplysninger'!L25="Ja",'Anvendte oplysninger'!J25&gt;4.99999999),0.9*'Anvendte oplysninger'!M25+(1-'Anvendte oplysninger'!M25),1)))))</f>
        <v>1</v>
      </c>
      <c r="N25" s="14">
        <f>IF('Anvendte oplysninger'!N25="Irrelevant",1,IF(AND(OR(I25="Motorvejsstrækning",I25="Frakørselsflettestrækning",I25="Tilkørselsflettestrækning"),'Anvendte oplysninger'!N25&lt;3),1+(3-'Anvendte oplysninger'!N25)*0.09333333,1))</f>
        <v>1</v>
      </c>
      <c r="O25" s="14">
        <f>IF('Anvendte oplysninger'!N25="Irrelevant",1,IF(AND(OR(I25="Motorvejsstrækning",I25="Frakørselsflettestrækning",I25="Tilkørselsflettestrækning"),'Anvendte oplysninger'!N25&lt;3),1+(3-'Anvendte oplysninger'!N25)*0.19666667,1))</f>
        <v>1</v>
      </c>
      <c r="P25" s="14">
        <f>IF('Anvendte oplysninger'!O25="Irrelevant",1,IF(AND(OR(I25="Motorvejsstrækning",I25="Frakørselsflettestrækning",I25="Tilkørselsflettestrækning"),'Anvendte oplysninger'!O25&lt;3.00000001),1+(0.5-'Anvendte oplysninger'!O25)*0.04,IF(AND(OR(I25="Frakørselsrampe",I25="Tilkørselsrampe"),'Anvendte oplysninger'!O25&lt;3.00000001),1+(0.5-'Anvendte oplysninger'!O25)*0.08,IF(OR(I25="Motorvejsstrækning",I25="Frakørselsflettestrækning",I25="Tilkørselsflettestrækning"),0.9,0.8))))</f>
        <v>1</v>
      </c>
      <c r="Q25" s="14">
        <f>IF('Anvendte oplysninger'!P25="Irrelevant",1,IF(AND(OR(I25="Motorvejsstrækning",I25="Frakørselsflettestrækning",I25="Tilkørselsflettestrækning"),'Anvendte oplysninger'!P25&lt;11.00000001),1+(5-'Anvendte oplysninger'!P25)*0.01,0.94))</f>
        <v>1</v>
      </c>
      <c r="R25" s="14">
        <f>IF(OR('Anvendte oplysninger'!Q25="Irrelevant",'Anvendte oplysninger'!R25="Irrelevant",'Anvendte oplysninger'!Q25="Lige"),1,IF(AND(OR(I25="Motorvejsstrækning",I25="Frakørselsflettestrækning",I25="Tilkørselsflettestrækning"),'Anvendte oplysninger'!Q25&lt;4000),(EXP(0.1096*1746.5/'Anvendte oplysninger'!Q25)/EXP(0.1096*1746.5/4000))*('Anvendte oplysninger'!R25/1000)/G25+(G25-'Anvendte oplysninger'!R25/1000)/G25,1))</f>
        <v>1</v>
      </c>
      <c r="S25" s="14">
        <f>IF(OR('Anvendte oplysninger'!S25="Irrelevant",'Anvendte oplysninger'!T25="Irrelevant",'Anvendte oplysninger'!S25="Lige"),1,IF(AND(OR(I25="Motorvejsstrækning",I25="Frakørselsflettestrækning",I25="Tilkørselsflettestrækning"),'Anvendte oplysninger'!S25&lt;4000),(EXP(0.1096*1746.5/'Anvendte oplysninger'!S25)/EXP(0.1096*1746.5/4000))*('Anvendte oplysninger'!T25/1000)/G25+(G25-'Anvendte oplysninger'!T25/1000)/G25,1))</f>
        <v>1</v>
      </c>
      <c r="T25" s="14">
        <f>IF('Anvendte oplysninger'!U25="Irrelevant",1,IF(AND(OR(I25="Motorvejsstrækning",I25="Frakørselsflettestrækning",I25="Tilkørselsflettestrækning",I25="Frakørselsrampe",I25="Tilkørselsrampe"),'Anvendte oplysninger'!U25="Ja"),0.95,1))</f>
        <v>1</v>
      </c>
      <c r="U25" s="14">
        <f>IF('Anvendte oplysninger'!U25="Irrelevant",1,IF(AND(OR(I25="Motorvejsstrækning",I25="Frakørselsflettestrækning",I25="Tilkørselsflettestrækning",I25="Frakørselsrampe",I25="Tilkørselsrampe"),'Anvendte oplysninger'!U25="Ja"),0.96,1))</f>
        <v>1</v>
      </c>
      <c r="V25" s="14">
        <f>IF('Anvendte oplysninger'!U25="Irrelevant",1,IF(AND(OR(I25="Motorvejsstrækning",I25="Frakørselsflettestrækning",I25="Tilkørselsflettestrækning",I25="Frakørselsrampe",I25="Tilkørselsrampe"),'Anvendte oplysninger'!U25="Ja"),0.79,1))</f>
        <v>1</v>
      </c>
      <c r="W25" s="14">
        <f>IF('Anvendte oplysninger'!U25="Irrelevant",1,IF(AND(OR(I25="Motorvejsstrækning",I25="Frakørselsflettestrækning",I25="Tilkørselsflettestrækning",I25="Frakørselsrampe",I25="Tilkørselsrampe"),'Anvendte oplysninger'!U25="Ja"),0.94,1))</f>
        <v>1</v>
      </c>
      <c r="X25" s="14">
        <f>IF('Anvendte oplysninger'!U25="Irrelevant",1,IF(AND(OR(I25="Motorvejsstrækning",I25="Frakørselsflettestrækning",I25="Tilkørselsflettestrækning",I25="Frakørselsrampe",I25="Tilkørselsrampe"),'Anvendte oplysninger'!U25="Ja"),0.97,1))</f>
        <v>1</v>
      </c>
      <c r="Y25" s="14">
        <f>IF(AND(I25="Frakørselsrampe",'Anvendte oplysninger'!V25="S-formet ruderrampe"),1.32,IF(AND(I25="Frakørselsrampe",'Anvendte oplysninger'!V25="S-formet trompetrampe"),2.05,IF(AND(I25="Frakørselsrampe",'Anvendte oplysninger'!V25="U-formet trompetrampe"),4.11,IF(AND(I25="Frakørselsrampe",'Anvendte oplysninger'!V25="SV-formet flyoverrampe"),5.15,IF(AND(I25="Frakørselsrampe",'Anvendte oplysninger'!V25="Vinkelformet rampe"),1.07,IF(AND(I25="Tilkørselsrampe",'Anvendte oplysninger'!V25="S-formet ruderrampe"),0.93,IF(AND(I25="Tilkørselsrampe",'Anvendte oplysninger'!V25="S-formet trompetrampe"),2.48,IF(AND(I25="Tilkørselsrampe",'Anvendte oplysninger'!V25="U-formet trompetrampe"),4.15,IF(AND(I25="Tilkørselsrampe",'Anvendte oplysninger'!V25="SV-formet flyoverrampe"),5.26,IF(AND(I25="Tilkørselsrampe",'Anvendte oplysninger'!V25="Vinkelformet rampe"),1.42,1))))))))))</f>
        <v>1</v>
      </c>
      <c r="Z25" s="14">
        <f>IF(OR('Anvendte oplysninger'!W25="Lige",'Anvendte oplysninger'!W25="Irrelevant",'Anvendte oplysninger'!X25="Irrelevant",'Anvendte oplysninger'!Y25="Irrelevant"),1,1+1.545*1000/32.2*((('Anvendte oplysninger'!Y25*3268/3600)/('Anvendte oplysninger'!W25/0.306))^2)*('Anvendte oplysninger'!X25/1000)/G25)</f>
        <v>1</v>
      </c>
      <c r="AA25" s="14">
        <f>IF(OR('Anvendte oplysninger'!W25="Lige",'Anvendte oplysninger'!W25="Irrelevant",'Anvendte oplysninger'!X25="Irrelevant",'Anvendte oplysninger'!Y25="Irrelevant"),1,1+1.961*1000/32.2*((('Anvendte oplysninger'!Y25*3268/3600)/('Anvendte oplysninger'!W25/0.306))^2)*('Anvendte oplysninger'!X25/1000)/G25)</f>
        <v>1</v>
      </c>
      <c r="AB25" s="14">
        <f>IF(OR('Anvendte oplysninger'!Z25="Lige",'Anvendte oplysninger'!Z25="Irrelevant",'Anvendte oplysninger'!AA25="Irrelevant",'Anvendte oplysninger'!AB25="Irrelevant"),1,1+1.545*1000/32.2*((('Anvendte oplysninger'!AB25*3268/3600)/('Anvendte oplysninger'!Z25/0.306))^2)*('Anvendte oplysninger'!AA25/1000)/G25)</f>
        <v>1</v>
      </c>
      <c r="AC25" s="14">
        <f>IF(OR('Anvendte oplysninger'!Z25="Lige",'Anvendte oplysninger'!Z25="Irrelevant",'Anvendte oplysninger'!AA25="Irrelevant",'Anvendte oplysninger'!AB25="Irrelevant"),1,1+1.961*1000/32.2*((('Anvendte oplysninger'!AB25*3268/3600)/('Anvendte oplysninger'!Z25/0.306))^2)*('Anvendte oplysninger'!AA25/1000)/G25)</f>
        <v>1</v>
      </c>
      <c r="AD25" s="14">
        <f>IF(OR('Anvendte oplysninger'!AC25="Irrelevant",'Anvendte oplysninger'!AC25="Nej"),1,IF(AND('Anvendte oplysninger'!AC25="Ja",OR('Anvendte oplysninger'!Q25&lt;301,'Anvendte oplysninger'!S25&lt;301)),1-(0.5*('Anvendte oplysninger'!R25+'Anvendte oplysninger'!T25)/('Anvendte oplysninger'!G25*1000)),IF(AND('Anvendte oplysninger'!AC25="Ja",OR('Anvendte oplysninger'!Q25&lt;601,'Anvendte oplysninger'!S25&lt;601)),1-(0.25*('Anvendte oplysninger'!R25+'Anvendte oplysninger'!T25)/('Anvendte oplysninger'!G25*1000)),1)))</f>
        <v>1</v>
      </c>
      <c r="AE25" s="14">
        <f>IF(OR('Anvendte oplysninger'!AC25="Irrelevant",'Anvendte oplysninger'!AC25="Nej"),1,IF(AND('Anvendte oplysninger'!AC25="Ja",OR('Anvendte oplysninger'!Q25&lt;301,'Anvendte oplysninger'!S25&lt;301)),1-(0.4*('Anvendte oplysninger'!R25+'Anvendte oplysninger'!T25)/('Anvendte oplysninger'!G25*1000)),IF(AND('Anvendte oplysninger'!AC25="Ja",OR('Anvendte oplysninger'!Q25&lt;601,'Anvendte oplysninger'!S25&lt;601)),1-(0.2*('Anvendte oplysninger'!R25+'Anvendte oplysninger'!T25)/('Anvendte oplysninger'!G25*1000)),1)))</f>
        <v>1</v>
      </c>
      <c r="AF25" s="14">
        <f>IF('Anvendte oplysninger'!AD25="110 km/t",0.79,1)</f>
        <v>1</v>
      </c>
      <c r="AG25" s="14">
        <f>IF('Anvendte oplysninger'!AD25="110 km/t",0.94,1)</f>
        <v>1</v>
      </c>
      <c r="AH25" s="14">
        <f>IF('Anvendte oplysninger'!AD25="110 km/t",0.66,1)</f>
        <v>1</v>
      </c>
      <c r="AI25" s="14">
        <f>IF('Anvendte oplysninger'!AD25="110 km/t",0.82,1)</f>
        <v>1</v>
      </c>
      <c r="AJ25" s="14">
        <f>IF(AND('Anvendte oplysninger'!AE25="Ja",I25="Tilkørselsflettestrækning"),0.65*'Anvendte oplysninger'!AF25+1-'Anvendte oplysninger'!AF25,1)</f>
        <v>1</v>
      </c>
      <c r="AK25" s="15" t="str">
        <f t="shared" si="0"/>
        <v/>
      </c>
      <c r="AL25" s="15" t="str">
        <f t="shared" si="1"/>
        <v/>
      </c>
      <c r="AM25" s="15" t="str">
        <f t="shared" si="2"/>
        <v/>
      </c>
      <c r="AN25" s="15" t="str">
        <f t="shared" si="3"/>
        <v/>
      </c>
      <c r="AO25" s="15" t="str">
        <f t="shared" si="4"/>
        <v/>
      </c>
      <c r="AP25" s="15" t="str">
        <f t="shared" si="5"/>
        <v/>
      </c>
      <c r="AQ25" s="4" t="str">
        <f t="shared" si="6"/>
        <v/>
      </c>
    </row>
    <row r="26" spans="1:43" x14ac:dyDescent="0.25">
      <c r="A26" s="4" t="str">
        <f>IF(Inddata!A41="","",Inddata!A41)</f>
        <v/>
      </c>
      <c r="B26" s="4" t="str">
        <f>IF(Inddata!B41="","",Inddata!B41)</f>
        <v/>
      </c>
      <c r="C26" s="4" t="str">
        <f>IF(Inddata!C41="","",Inddata!C41)</f>
        <v/>
      </c>
      <c r="D26" s="4" t="str">
        <f>IF(Inddata!D41="","",Inddata!D41)</f>
        <v/>
      </c>
      <c r="E26" s="4" t="str">
        <f>IF(Inddata!E41="","",Inddata!E41)</f>
        <v/>
      </c>
      <c r="F26" s="4" t="str">
        <f>IF(Inddata!F41="","",Inddata!F41)</f>
        <v/>
      </c>
      <c r="G26" s="4">
        <f>IF(Inddata!G41="","",Inddata!G41)</f>
        <v>0</v>
      </c>
      <c r="H26" s="4" t="str">
        <f>IF(Inddata!H41&gt;0.5,Inddata!H41,"")</f>
        <v/>
      </c>
      <c r="I26" s="4" t="str">
        <f>IF(Inddata!I41="","",Inddata!I41)</f>
        <v/>
      </c>
      <c r="J26" s="14">
        <f>IF('Anvendte oplysninger'!J26="Irrelevant",1,IF('Anvendte oplysninger'!J26&gt;3,1.2,1))</f>
        <v>1</v>
      </c>
      <c r="K26" s="14">
        <f>IF('Anvendte oplysninger'!K26="Irrelevant",1,IF(AND(OR(I26="Motorvejsstrækning",I26="Frakørselsflettestrækning",I26="Tilkørselsflettestrækning"),'Anvendte oplysninger'!K26&lt;3.5),1+(3.5-'Anvendte oplysninger'!K26)*0.12,IF(AND(OR(I26="Frakørselsrampe",I26="Tilkørselsrampe"),'Anvendte oplysninger'!K26&lt;3.5),1+(3.5-'Anvendte oplysninger'!K26)*0.16,1)))</f>
        <v>1</v>
      </c>
      <c r="L26" s="14">
        <f>IF('Anvendte oplysninger'!L26="Irrelevant",1,IF(AND('Anvendte oplysninger'!L26="Ja",'Anvendte oplysninger'!J26=2),0.6*'Anvendte oplysninger'!M26+(1-'Anvendte oplysninger'!M26),IF(AND('Anvendte oplysninger'!L26="Ja",'Anvendte oplysninger'!J26=3),0.7*'Anvendte oplysninger'!M26+(1-'Anvendte oplysninger'!M26),IF(AND('Anvendte oplysninger'!L26="Ja",'Anvendte oplysninger'!J26=4),0.76*'Anvendte oplysninger'!M26+(1-'Anvendte oplysninger'!M26),IF(AND('Anvendte oplysninger'!L26="Ja",'Anvendte oplysninger'!J26&gt;4.99999999),0.8*'Anvendte oplysninger'!M26+(1-'Anvendte oplysninger'!M26),1)))))</f>
        <v>1</v>
      </c>
      <c r="M26" s="14">
        <f>IF('Anvendte oplysninger'!L26="Irrelevant",1,IF(AND('Anvendte oplysninger'!L26="Ja",'Anvendte oplysninger'!J26=2),0.8*'Anvendte oplysninger'!M26+(1-'Anvendte oplysninger'!M26),IF(AND('Anvendte oplysninger'!L26="Ja",'Anvendte oplysninger'!J26=3),0.85*'Anvendte oplysninger'!M26+(1-'Anvendte oplysninger'!M26),IF(AND('Anvendte oplysninger'!L26="Ja",'Anvendte oplysninger'!J26=4),0.88*'Anvendte oplysninger'!M26+(1-'Anvendte oplysninger'!M26),IF(AND('Anvendte oplysninger'!L26="Ja",'Anvendte oplysninger'!J26&gt;4.99999999),0.9*'Anvendte oplysninger'!M26+(1-'Anvendte oplysninger'!M26),1)))))</f>
        <v>1</v>
      </c>
      <c r="N26" s="14">
        <f>IF('Anvendte oplysninger'!N26="Irrelevant",1,IF(AND(OR(I26="Motorvejsstrækning",I26="Frakørselsflettestrækning",I26="Tilkørselsflettestrækning"),'Anvendte oplysninger'!N26&lt;3),1+(3-'Anvendte oplysninger'!N26)*0.09333333,1))</f>
        <v>1</v>
      </c>
      <c r="O26" s="14">
        <f>IF('Anvendte oplysninger'!N26="Irrelevant",1,IF(AND(OR(I26="Motorvejsstrækning",I26="Frakørselsflettestrækning",I26="Tilkørselsflettestrækning"),'Anvendte oplysninger'!N26&lt;3),1+(3-'Anvendte oplysninger'!N26)*0.19666667,1))</f>
        <v>1</v>
      </c>
      <c r="P26" s="14">
        <f>IF('Anvendte oplysninger'!O26="Irrelevant",1,IF(AND(OR(I26="Motorvejsstrækning",I26="Frakørselsflettestrækning",I26="Tilkørselsflettestrækning"),'Anvendte oplysninger'!O26&lt;3.00000001),1+(0.5-'Anvendte oplysninger'!O26)*0.04,IF(AND(OR(I26="Frakørselsrampe",I26="Tilkørselsrampe"),'Anvendte oplysninger'!O26&lt;3.00000001),1+(0.5-'Anvendte oplysninger'!O26)*0.08,IF(OR(I26="Motorvejsstrækning",I26="Frakørselsflettestrækning",I26="Tilkørselsflettestrækning"),0.9,0.8))))</f>
        <v>1</v>
      </c>
      <c r="Q26" s="14">
        <f>IF('Anvendte oplysninger'!P26="Irrelevant",1,IF(AND(OR(I26="Motorvejsstrækning",I26="Frakørselsflettestrækning",I26="Tilkørselsflettestrækning"),'Anvendte oplysninger'!P26&lt;11.00000001),1+(5-'Anvendte oplysninger'!P26)*0.01,0.94))</f>
        <v>1</v>
      </c>
      <c r="R26" s="14">
        <f>IF(OR('Anvendte oplysninger'!Q26="Irrelevant",'Anvendte oplysninger'!R26="Irrelevant",'Anvendte oplysninger'!Q26="Lige"),1,IF(AND(OR(I26="Motorvejsstrækning",I26="Frakørselsflettestrækning",I26="Tilkørselsflettestrækning"),'Anvendte oplysninger'!Q26&lt;4000),(EXP(0.1096*1746.5/'Anvendte oplysninger'!Q26)/EXP(0.1096*1746.5/4000))*('Anvendte oplysninger'!R26/1000)/G26+(G26-'Anvendte oplysninger'!R26/1000)/G26,1))</f>
        <v>1</v>
      </c>
      <c r="S26" s="14">
        <f>IF(OR('Anvendte oplysninger'!S26="Irrelevant",'Anvendte oplysninger'!T26="Irrelevant",'Anvendte oplysninger'!S26="Lige"),1,IF(AND(OR(I26="Motorvejsstrækning",I26="Frakørselsflettestrækning",I26="Tilkørselsflettestrækning"),'Anvendte oplysninger'!S26&lt;4000),(EXP(0.1096*1746.5/'Anvendte oplysninger'!S26)/EXP(0.1096*1746.5/4000))*('Anvendte oplysninger'!T26/1000)/G26+(G26-'Anvendte oplysninger'!T26/1000)/G26,1))</f>
        <v>1</v>
      </c>
      <c r="T26" s="14">
        <f>IF('Anvendte oplysninger'!U26="Irrelevant",1,IF(AND(OR(I26="Motorvejsstrækning",I26="Frakørselsflettestrækning",I26="Tilkørselsflettestrækning",I26="Frakørselsrampe",I26="Tilkørselsrampe"),'Anvendte oplysninger'!U26="Ja"),0.95,1))</f>
        <v>1</v>
      </c>
      <c r="U26" s="14">
        <f>IF('Anvendte oplysninger'!U26="Irrelevant",1,IF(AND(OR(I26="Motorvejsstrækning",I26="Frakørselsflettestrækning",I26="Tilkørselsflettestrækning",I26="Frakørselsrampe",I26="Tilkørselsrampe"),'Anvendte oplysninger'!U26="Ja"),0.96,1))</f>
        <v>1</v>
      </c>
      <c r="V26" s="14">
        <f>IF('Anvendte oplysninger'!U26="Irrelevant",1,IF(AND(OR(I26="Motorvejsstrækning",I26="Frakørselsflettestrækning",I26="Tilkørselsflettestrækning",I26="Frakørselsrampe",I26="Tilkørselsrampe"),'Anvendte oplysninger'!U26="Ja"),0.79,1))</f>
        <v>1</v>
      </c>
      <c r="W26" s="14">
        <f>IF('Anvendte oplysninger'!U26="Irrelevant",1,IF(AND(OR(I26="Motorvejsstrækning",I26="Frakørselsflettestrækning",I26="Tilkørselsflettestrækning",I26="Frakørselsrampe",I26="Tilkørselsrampe"),'Anvendte oplysninger'!U26="Ja"),0.94,1))</f>
        <v>1</v>
      </c>
      <c r="X26" s="14">
        <f>IF('Anvendte oplysninger'!U26="Irrelevant",1,IF(AND(OR(I26="Motorvejsstrækning",I26="Frakørselsflettestrækning",I26="Tilkørselsflettestrækning",I26="Frakørselsrampe",I26="Tilkørselsrampe"),'Anvendte oplysninger'!U26="Ja"),0.97,1))</f>
        <v>1</v>
      </c>
      <c r="Y26" s="14">
        <f>IF(AND(I26="Frakørselsrampe",'Anvendte oplysninger'!V26="S-formet ruderrampe"),1.32,IF(AND(I26="Frakørselsrampe",'Anvendte oplysninger'!V26="S-formet trompetrampe"),2.05,IF(AND(I26="Frakørselsrampe",'Anvendte oplysninger'!V26="U-formet trompetrampe"),4.11,IF(AND(I26="Frakørselsrampe",'Anvendte oplysninger'!V26="SV-formet flyoverrampe"),5.15,IF(AND(I26="Frakørselsrampe",'Anvendte oplysninger'!V26="Vinkelformet rampe"),1.07,IF(AND(I26="Tilkørselsrampe",'Anvendte oplysninger'!V26="S-formet ruderrampe"),0.93,IF(AND(I26="Tilkørselsrampe",'Anvendte oplysninger'!V26="S-formet trompetrampe"),2.48,IF(AND(I26="Tilkørselsrampe",'Anvendte oplysninger'!V26="U-formet trompetrampe"),4.15,IF(AND(I26="Tilkørselsrampe",'Anvendte oplysninger'!V26="SV-formet flyoverrampe"),5.26,IF(AND(I26="Tilkørselsrampe",'Anvendte oplysninger'!V26="Vinkelformet rampe"),1.42,1))))))))))</f>
        <v>1</v>
      </c>
      <c r="Z26" s="14">
        <f>IF(OR('Anvendte oplysninger'!W26="Lige",'Anvendte oplysninger'!W26="Irrelevant",'Anvendte oplysninger'!X26="Irrelevant",'Anvendte oplysninger'!Y26="Irrelevant"),1,1+1.545*1000/32.2*((('Anvendte oplysninger'!Y26*3268/3600)/('Anvendte oplysninger'!W26/0.306))^2)*('Anvendte oplysninger'!X26/1000)/G26)</f>
        <v>1</v>
      </c>
      <c r="AA26" s="14">
        <f>IF(OR('Anvendte oplysninger'!W26="Lige",'Anvendte oplysninger'!W26="Irrelevant",'Anvendte oplysninger'!X26="Irrelevant",'Anvendte oplysninger'!Y26="Irrelevant"),1,1+1.961*1000/32.2*((('Anvendte oplysninger'!Y26*3268/3600)/('Anvendte oplysninger'!W26/0.306))^2)*('Anvendte oplysninger'!X26/1000)/G26)</f>
        <v>1</v>
      </c>
      <c r="AB26" s="14">
        <f>IF(OR('Anvendte oplysninger'!Z26="Lige",'Anvendte oplysninger'!Z26="Irrelevant",'Anvendte oplysninger'!AA26="Irrelevant",'Anvendte oplysninger'!AB26="Irrelevant"),1,1+1.545*1000/32.2*((('Anvendte oplysninger'!AB26*3268/3600)/('Anvendte oplysninger'!Z26/0.306))^2)*('Anvendte oplysninger'!AA26/1000)/G26)</f>
        <v>1</v>
      </c>
      <c r="AC26" s="14">
        <f>IF(OR('Anvendte oplysninger'!Z26="Lige",'Anvendte oplysninger'!Z26="Irrelevant",'Anvendte oplysninger'!AA26="Irrelevant",'Anvendte oplysninger'!AB26="Irrelevant"),1,1+1.961*1000/32.2*((('Anvendte oplysninger'!AB26*3268/3600)/('Anvendte oplysninger'!Z26/0.306))^2)*('Anvendte oplysninger'!AA26/1000)/G26)</f>
        <v>1</v>
      </c>
      <c r="AD26" s="14">
        <f>IF(OR('Anvendte oplysninger'!AC26="Irrelevant",'Anvendte oplysninger'!AC26="Nej"),1,IF(AND('Anvendte oplysninger'!AC26="Ja",OR('Anvendte oplysninger'!Q26&lt;301,'Anvendte oplysninger'!S26&lt;301)),1-(0.5*('Anvendte oplysninger'!R26+'Anvendte oplysninger'!T26)/('Anvendte oplysninger'!G26*1000)),IF(AND('Anvendte oplysninger'!AC26="Ja",OR('Anvendte oplysninger'!Q26&lt;601,'Anvendte oplysninger'!S26&lt;601)),1-(0.25*('Anvendte oplysninger'!R26+'Anvendte oplysninger'!T26)/('Anvendte oplysninger'!G26*1000)),1)))</f>
        <v>1</v>
      </c>
      <c r="AE26" s="14">
        <f>IF(OR('Anvendte oplysninger'!AC26="Irrelevant",'Anvendte oplysninger'!AC26="Nej"),1,IF(AND('Anvendte oplysninger'!AC26="Ja",OR('Anvendte oplysninger'!Q26&lt;301,'Anvendte oplysninger'!S26&lt;301)),1-(0.4*('Anvendte oplysninger'!R26+'Anvendte oplysninger'!T26)/('Anvendte oplysninger'!G26*1000)),IF(AND('Anvendte oplysninger'!AC26="Ja",OR('Anvendte oplysninger'!Q26&lt;601,'Anvendte oplysninger'!S26&lt;601)),1-(0.2*('Anvendte oplysninger'!R26+'Anvendte oplysninger'!T26)/('Anvendte oplysninger'!G26*1000)),1)))</f>
        <v>1</v>
      </c>
      <c r="AF26" s="14">
        <f>IF('Anvendte oplysninger'!AD26="110 km/t",0.79,1)</f>
        <v>1</v>
      </c>
      <c r="AG26" s="14">
        <f>IF('Anvendte oplysninger'!AD26="110 km/t",0.94,1)</f>
        <v>1</v>
      </c>
      <c r="AH26" s="14">
        <f>IF('Anvendte oplysninger'!AD26="110 km/t",0.66,1)</f>
        <v>1</v>
      </c>
      <c r="AI26" s="14">
        <f>IF('Anvendte oplysninger'!AD26="110 km/t",0.82,1)</f>
        <v>1</v>
      </c>
      <c r="AJ26" s="14">
        <f>IF(AND('Anvendte oplysninger'!AE26="Ja",I26="Tilkørselsflettestrækning"),0.65*'Anvendte oplysninger'!AF26+1-'Anvendte oplysninger'!AF26,1)</f>
        <v>1</v>
      </c>
      <c r="AK26" s="15" t="str">
        <f t="shared" si="0"/>
        <v/>
      </c>
      <c r="AL26" s="15" t="str">
        <f t="shared" si="1"/>
        <v/>
      </c>
      <c r="AM26" s="15" t="str">
        <f t="shared" si="2"/>
        <v/>
      </c>
      <c r="AN26" s="15" t="str">
        <f t="shared" si="3"/>
        <v/>
      </c>
      <c r="AO26" s="15" t="str">
        <f t="shared" si="4"/>
        <v/>
      </c>
      <c r="AP26" s="15" t="str">
        <f t="shared" si="5"/>
        <v/>
      </c>
      <c r="AQ26" s="4" t="str">
        <f t="shared" si="6"/>
        <v/>
      </c>
    </row>
    <row r="27" spans="1:43" x14ac:dyDescent="0.25">
      <c r="A27" s="4" t="str">
        <f>IF(Inddata!A42="","",Inddata!A42)</f>
        <v/>
      </c>
      <c r="B27" s="4" t="str">
        <f>IF(Inddata!B42="","",Inddata!B42)</f>
        <v/>
      </c>
      <c r="C27" s="4" t="str">
        <f>IF(Inddata!C42="","",Inddata!C42)</f>
        <v/>
      </c>
      <c r="D27" s="4" t="str">
        <f>IF(Inddata!D42="","",Inddata!D42)</f>
        <v/>
      </c>
      <c r="E27" s="4" t="str">
        <f>IF(Inddata!E42="","",Inddata!E42)</f>
        <v/>
      </c>
      <c r="F27" s="4" t="str">
        <f>IF(Inddata!F42="","",Inddata!F42)</f>
        <v/>
      </c>
      <c r="G27" s="4">
        <f>IF(Inddata!G42="","",Inddata!G42)</f>
        <v>0</v>
      </c>
      <c r="H27" s="4" t="str">
        <f>IF(Inddata!H42&gt;0.5,Inddata!H42,"")</f>
        <v/>
      </c>
      <c r="I27" s="4" t="str">
        <f>IF(Inddata!I42="","",Inddata!I42)</f>
        <v/>
      </c>
      <c r="J27" s="14">
        <f>IF('Anvendte oplysninger'!J27="Irrelevant",1,IF('Anvendte oplysninger'!J27&gt;3,1.2,1))</f>
        <v>1</v>
      </c>
      <c r="K27" s="14">
        <f>IF('Anvendte oplysninger'!K27="Irrelevant",1,IF(AND(OR(I27="Motorvejsstrækning",I27="Frakørselsflettestrækning",I27="Tilkørselsflettestrækning"),'Anvendte oplysninger'!K27&lt;3.5),1+(3.5-'Anvendte oplysninger'!K27)*0.12,IF(AND(OR(I27="Frakørselsrampe",I27="Tilkørselsrampe"),'Anvendte oplysninger'!K27&lt;3.5),1+(3.5-'Anvendte oplysninger'!K27)*0.16,1)))</f>
        <v>1</v>
      </c>
      <c r="L27" s="14">
        <f>IF('Anvendte oplysninger'!L27="Irrelevant",1,IF(AND('Anvendte oplysninger'!L27="Ja",'Anvendte oplysninger'!J27=2),0.6*'Anvendte oplysninger'!M27+(1-'Anvendte oplysninger'!M27),IF(AND('Anvendte oplysninger'!L27="Ja",'Anvendte oplysninger'!J27=3),0.7*'Anvendte oplysninger'!M27+(1-'Anvendte oplysninger'!M27),IF(AND('Anvendte oplysninger'!L27="Ja",'Anvendte oplysninger'!J27=4),0.76*'Anvendte oplysninger'!M27+(1-'Anvendte oplysninger'!M27),IF(AND('Anvendte oplysninger'!L27="Ja",'Anvendte oplysninger'!J27&gt;4.99999999),0.8*'Anvendte oplysninger'!M27+(1-'Anvendte oplysninger'!M27),1)))))</f>
        <v>1</v>
      </c>
      <c r="M27" s="14">
        <f>IF('Anvendte oplysninger'!L27="Irrelevant",1,IF(AND('Anvendte oplysninger'!L27="Ja",'Anvendte oplysninger'!J27=2),0.8*'Anvendte oplysninger'!M27+(1-'Anvendte oplysninger'!M27),IF(AND('Anvendte oplysninger'!L27="Ja",'Anvendte oplysninger'!J27=3),0.85*'Anvendte oplysninger'!M27+(1-'Anvendte oplysninger'!M27),IF(AND('Anvendte oplysninger'!L27="Ja",'Anvendte oplysninger'!J27=4),0.88*'Anvendte oplysninger'!M27+(1-'Anvendte oplysninger'!M27),IF(AND('Anvendte oplysninger'!L27="Ja",'Anvendte oplysninger'!J27&gt;4.99999999),0.9*'Anvendte oplysninger'!M27+(1-'Anvendte oplysninger'!M27),1)))))</f>
        <v>1</v>
      </c>
      <c r="N27" s="14">
        <f>IF('Anvendte oplysninger'!N27="Irrelevant",1,IF(AND(OR(I27="Motorvejsstrækning",I27="Frakørselsflettestrækning",I27="Tilkørselsflettestrækning"),'Anvendte oplysninger'!N27&lt;3),1+(3-'Anvendte oplysninger'!N27)*0.09333333,1))</f>
        <v>1</v>
      </c>
      <c r="O27" s="14">
        <f>IF('Anvendte oplysninger'!N27="Irrelevant",1,IF(AND(OR(I27="Motorvejsstrækning",I27="Frakørselsflettestrækning",I27="Tilkørselsflettestrækning"),'Anvendte oplysninger'!N27&lt;3),1+(3-'Anvendte oplysninger'!N27)*0.19666667,1))</f>
        <v>1</v>
      </c>
      <c r="P27" s="14">
        <f>IF('Anvendte oplysninger'!O27="Irrelevant",1,IF(AND(OR(I27="Motorvejsstrækning",I27="Frakørselsflettestrækning",I27="Tilkørselsflettestrækning"),'Anvendte oplysninger'!O27&lt;3.00000001),1+(0.5-'Anvendte oplysninger'!O27)*0.04,IF(AND(OR(I27="Frakørselsrampe",I27="Tilkørselsrampe"),'Anvendte oplysninger'!O27&lt;3.00000001),1+(0.5-'Anvendte oplysninger'!O27)*0.08,IF(OR(I27="Motorvejsstrækning",I27="Frakørselsflettestrækning",I27="Tilkørselsflettestrækning"),0.9,0.8))))</f>
        <v>1</v>
      </c>
      <c r="Q27" s="14">
        <f>IF('Anvendte oplysninger'!P27="Irrelevant",1,IF(AND(OR(I27="Motorvejsstrækning",I27="Frakørselsflettestrækning",I27="Tilkørselsflettestrækning"),'Anvendte oplysninger'!P27&lt;11.00000001),1+(5-'Anvendte oplysninger'!P27)*0.01,0.94))</f>
        <v>1</v>
      </c>
      <c r="R27" s="14">
        <f>IF(OR('Anvendte oplysninger'!Q27="Irrelevant",'Anvendte oplysninger'!R27="Irrelevant",'Anvendte oplysninger'!Q27="Lige"),1,IF(AND(OR(I27="Motorvejsstrækning",I27="Frakørselsflettestrækning",I27="Tilkørselsflettestrækning"),'Anvendte oplysninger'!Q27&lt;4000),(EXP(0.1096*1746.5/'Anvendte oplysninger'!Q27)/EXP(0.1096*1746.5/4000))*('Anvendte oplysninger'!R27/1000)/G27+(G27-'Anvendte oplysninger'!R27/1000)/G27,1))</f>
        <v>1</v>
      </c>
      <c r="S27" s="14">
        <f>IF(OR('Anvendte oplysninger'!S27="Irrelevant",'Anvendte oplysninger'!T27="Irrelevant",'Anvendte oplysninger'!S27="Lige"),1,IF(AND(OR(I27="Motorvejsstrækning",I27="Frakørselsflettestrækning",I27="Tilkørselsflettestrækning"),'Anvendte oplysninger'!S27&lt;4000),(EXP(0.1096*1746.5/'Anvendte oplysninger'!S27)/EXP(0.1096*1746.5/4000))*('Anvendte oplysninger'!T27/1000)/G27+(G27-'Anvendte oplysninger'!T27/1000)/G27,1))</f>
        <v>1</v>
      </c>
      <c r="T27" s="14">
        <f>IF('Anvendte oplysninger'!U27="Irrelevant",1,IF(AND(OR(I27="Motorvejsstrækning",I27="Frakørselsflettestrækning",I27="Tilkørselsflettestrækning",I27="Frakørselsrampe",I27="Tilkørselsrampe"),'Anvendte oplysninger'!U27="Ja"),0.95,1))</f>
        <v>1</v>
      </c>
      <c r="U27" s="14">
        <f>IF('Anvendte oplysninger'!U27="Irrelevant",1,IF(AND(OR(I27="Motorvejsstrækning",I27="Frakørselsflettestrækning",I27="Tilkørselsflettestrækning",I27="Frakørselsrampe",I27="Tilkørselsrampe"),'Anvendte oplysninger'!U27="Ja"),0.96,1))</f>
        <v>1</v>
      </c>
      <c r="V27" s="14">
        <f>IF('Anvendte oplysninger'!U27="Irrelevant",1,IF(AND(OR(I27="Motorvejsstrækning",I27="Frakørselsflettestrækning",I27="Tilkørselsflettestrækning",I27="Frakørselsrampe",I27="Tilkørselsrampe"),'Anvendte oplysninger'!U27="Ja"),0.79,1))</f>
        <v>1</v>
      </c>
      <c r="W27" s="14">
        <f>IF('Anvendte oplysninger'!U27="Irrelevant",1,IF(AND(OR(I27="Motorvejsstrækning",I27="Frakørselsflettestrækning",I27="Tilkørselsflettestrækning",I27="Frakørselsrampe",I27="Tilkørselsrampe"),'Anvendte oplysninger'!U27="Ja"),0.94,1))</f>
        <v>1</v>
      </c>
      <c r="X27" s="14">
        <f>IF('Anvendte oplysninger'!U27="Irrelevant",1,IF(AND(OR(I27="Motorvejsstrækning",I27="Frakørselsflettestrækning",I27="Tilkørselsflettestrækning",I27="Frakørselsrampe",I27="Tilkørselsrampe"),'Anvendte oplysninger'!U27="Ja"),0.97,1))</f>
        <v>1</v>
      </c>
      <c r="Y27" s="14">
        <f>IF(AND(I27="Frakørselsrampe",'Anvendte oplysninger'!V27="S-formet ruderrampe"),1.32,IF(AND(I27="Frakørselsrampe",'Anvendte oplysninger'!V27="S-formet trompetrampe"),2.05,IF(AND(I27="Frakørselsrampe",'Anvendte oplysninger'!V27="U-formet trompetrampe"),4.11,IF(AND(I27="Frakørselsrampe",'Anvendte oplysninger'!V27="SV-formet flyoverrampe"),5.15,IF(AND(I27="Frakørselsrampe",'Anvendte oplysninger'!V27="Vinkelformet rampe"),1.07,IF(AND(I27="Tilkørselsrampe",'Anvendte oplysninger'!V27="S-formet ruderrampe"),0.93,IF(AND(I27="Tilkørselsrampe",'Anvendte oplysninger'!V27="S-formet trompetrampe"),2.48,IF(AND(I27="Tilkørselsrampe",'Anvendte oplysninger'!V27="U-formet trompetrampe"),4.15,IF(AND(I27="Tilkørselsrampe",'Anvendte oplysninger'!V27="SV-formet flyoverrampe"),5.26,IF(AND(I27="Tilkørselsrampe",'Anvendte oplysninger'!V27="Vinkelformet rampe"),1.42,1))))))))))</f>
        <v>1</v>
      </c>
      <c r="Z27" s="14">
        <f>IF(OR('Anvendte oplysninger'!W27="Lige",'Anvendte oplysninger'!W27="Irrelevant",'Anvendte oplysninger'!X27="Irrelevant",'Anvendte oplysninger'!Y27="Irrelevant"),1,1+1.545*1000/32.2*((('Anvendte oplysninger'!Y27*3268/3600)/('Anvendte oplysninger'!W27/0.306))^2)*('Anvendte oplysninger'!X27/1000)/G27)</f>
        <v>1</v>
      </c>
      <c r="AA27" s="14">
        <f>IF(OR('Anvendte oplysninger'!W27="Lige",'Anvendte oplysninger'!W27="Irrelevant",'Anvendte oplysninger'!X27="Irrelevant",'Anvendte oplysninger'!Y27="Irrelevant"),1,1+1.961*1000/32.2*((('Anvendte oplysninger'!Y27*3268/3600)/('Anvendte oplysninger'!W27/0.306))^2)*('Anvendte oplysninger'!X27/1000)/G27)</f>
        <v>1</v>
      </c>
      <c r="AB27" s="14">
        <f>IF(OR('Anvendte oplysninger'!Z27="Lige",'Anvendte oplysninger'!Z27="Irrelevant",'Anvendte oplysninger'!AA27="Irrelevant",'Anvendte oplysninger'!AB27="Irrelevant"),1,1+1.545*1000/32.2*((('Anvendte oplysninger'!AB27*3268/3600)/('Anvendte oplysninger'!Z27/0.306))^2)*('Anvendte oplysninger'!AA27/1000)/G27)</f>
        <v>1</v>
      </c>
      <c r="AC27" s="14">
        <f>IF(OR('Anvendte oplysninger'!Z27="Lige",'Anvendte oplysninger'!Z27="Irrelevant",'Anvendte oplysninger'!AA27="Irrelevant",'Anvendte oplysninger'!AB27="Irrelevant"),1,1+1.961*1000/32.2*((('Anvendte oplysninger'!AB27*3268/3600)/('Anvendte oplysninger'!Z27/0.306))^2)*('Anvendte oplysninger'!AA27/1000)/G27)</f>
        <v>1</v>
      </c>
      <c r="AD27" s="14">
        <f>IF(OR('Anvendte oplysninger'!AC27="Irrelevant",'Anvendte oplysninger'!AC27="Nej"),1,IF(AND('Anvendte oplysninger'!AC27="Ja",OR('Anvendte oplysninger'!Q27&lt;301,'Anvendte oplysninger'!S27&lt;301)),1-(0.5*('Anvendte oplysninger'!R27+'Anvendte oplysninger'!T27)/('Anvendte oplysninger'!G27*1000)),IF(AND('Anvendte oplysninger'!AC27="Ja",OR('Anvendte oplysninger'!Q27&lt;601,'Anvendte oplysninger'!S27&lt;601)),1-(0.25*('Anvendte oplysninger'!R27+'Anvendte oplysninger'!T27)/('Anvendte oplysninger'!G27*1000)),1)))</f>
        <v>1</v>
      </c>
      <c r="AE27" s="14">
        <f>IF(OR('Anvendte oplysninger'!AC27="Irrelevant",'Anvendte oplysninger'!AC27="Nej"),1,IF(AND('Anvendte oplysninger'!AC27="Ja",OR('Anvendte oplysninger'!Q27&lt;301,'Anvendte oplysninger'!S27&lt;301)),1-(0.4*('Anvendte oplysninger'!R27+'Anvendte oplysninger'!T27)/('Anvendte oplysninger'!G27*1000)),IF(AND('Anvendte oplysninger'!AC27="Ja",OR('Anvendte oplysninger'!Q27&lt;601,'Anvendte oplysninger'!S27&lt;601)),1-(0.2*('Anvendte oplysninger'!R27+'Anvendte oplysninger'!T27)/('Anvendte oplysninger'!G27*1000)),1)))</f>
        <v>1</v>
      </c>
      <c r="AF27" s="14">
        <f>IF('Anvendte oplysninger'!AD27="110 km/t",0.79,1)</f>
        <v>1</v>
      </c>
      <c r="AG27" s="14">
        <f>IF('Anvendte oplysninger'!AD27="110 km/t",0.94,1)</f>
        <v>1</v>
      </c>
      <c r="AH27" s="14">
        <f>IF('Anvendte oplysninger'!AD27="110 km/t",0.66,1)</f>
        <v>1</v>
      </c>
      <c r="AI27" s="14">
        <f>IF('Anvendte oplysninger'!AD27="110 km/t",0.82,1)</f>
        <v>1</v>
      </c>
      <c r="AJ27" s="14">
        <f>IF(AND('Anvendte oplysninger'!AE27="Ja",I27="Tilkørselsflettestrækning"),0.65*'Anvendte oplysninger'!AF27+1-'Anvendte oplysninger'!AF27,1)</f>
        <v>1</v>
      </c>
      <c r="AK27" s="15" t="str">
        <f t="shared" si="0"/>
        <v/>
      </c>
      <c r="AL27" s="15" t="str">
        <f t="shared" si="1"/>
        <v/>
      </c>
      <c r="AM27" s="15" t="str">
        <f t="shared" si="2"/>
        <v/>
      </c>
      <c r="AN27" s="15" t="str">
        <f t="shared" si="3"/>
        <v/>
      </c>
      <c r="AO27" s="15" t="str">
        <f t="shared" si="4"/>
        <v/>
      </c>
      <c r="AP27" s="15" t="str">
        <f t="shared" si="5"/>
        <v/>
      </c>
      <c r="AQ27" s="4" t="str">
        <f t="shared" si="6"/>
        <v/>
      </c>
    </row>
    <row r="28" spans="1:43" x14ac:dyDescent="0.25">
      <c r="A28" s="4" t="str">
        <f>IF(Inddata!A43="","",Inddata!A43)</f>
        <v/>
      </c>
      <c r="B28" s="4" t="str">
        <f>IF(Inddata!B43="","",Inddata!B43)</f>
        <v/>
      </c>
      <c r="C28" s="4" t="str">
        <f>IF(Inddata!C43="","",Inddata!C43)</f>
        <v/>
      </c>
      <c r="D28" s="4" t="str">
        <f>IF(Inddata!D43="","",Inddata!D43)</f>
        <v/>
      </c>
      <c r="E28" s="4" t="str">
        <f>IF(Inddata!E43="","",Inddata!E43)</f>
        <v/>
      </c>
      <c r="F28" s="4" t="str">
        <f>IF(Inddata!F43="","",Inddata!F43)</f>
        <v/>
      </c>
      <c r="G28" s="4">
        <f>IF(Inddata!G43="","",Inddata!G43)</f>
        <v>0</v>
      </c>
      <c r="H28" s="4" t="str">
        <f>IF(Inddata!H43&gt;0.5,Inddata!H43,"")</f>
        <v/>
      </c>
      <c r="I28" s="4" t="str">
        <f>IF(Inddata!I43="","",Inddata!I43)</f>
        <v/>
      </c>
      <c r="J28" s="14">
        <f>IF('Anvendte oplysninger'!J28="Irrelevant",1,IF('Anvendte oplysninger'!J28&gt;3,1.2,1))</f>
        <v>1</v>
      </c>
      <c r="K28" s="14">
        <f>IF('Anvendte oplysninger'!K28="Irrelevant",1,IF(AND(OR(I28="Motorvejsstrækning",I28="Frakørselsflettestrækning",I28="Tilkørselsflettestrækning"),'Anvendte oplysninger'!K28&lt;3.5),1+(3.5-'Anvendte oplysninger'!K28)*0.12,IF(AND(OR(I28="Frakørselsrampe",I28="Tilkørselsrampe"),'Anvendte oplysninger'!K28&lt;3.5),1+(3.5-'Anvendte oplysninger'!K28)*0.16,1)))</f>
        <v>1</v>
      </c>
      <c r="L28" s="14">
        <f>IF('Anvendte oplysninger'!L28="Irrelevant",1,IF(AND('Anvendte oplysninger'!L28="Ja",'Anvendte oplysninger'!J28=2),0.6*'Anvendte oplysninger'!M28+(1-'Anvendte oplysninger'!M28),IF(AND('Anvendte oplysninger'!L28="Ja",'Anvendte oplysninger'!J28=3),0.7*'Anvendte oplysninger'!M28+(1-'Anvendte oplysninger'!M28),IF(AND('Anvendte oplysninger'!L28="Ja",'Anvendte oplysninger'!J28=4),0.76*'Anvendte oplysninger'!M28+(1-'Anvendte oplysninger'!M28),IF(AND('Anvendte oplysninger'!L28="Ja",'Anvendte oplysninger'!J28&gt;4.99999999),0.8*'Anvendte oplysninger'!M28+(1-'Anvendte oplysninger'!M28),1)))))</f>
        <v>1</v>
      </c>
      <c r="M28" s="14">
        <f>IF('Anvendte oplysninger'!L28="Irrelevant",1,IF(AND('Anvendte oplysninger'!L28="Ja",'Anvendte oplysninger'!J28=2),0.8*'Anvendte oplysninger'!M28+(1-'Anvendte oplysninger'!M28),IF(AND('Anvendte oplysninger'!L28="Ja",'Anvendte oplysninger'!J28=3),0.85*'Anvendte oplysninger'!M28+(1-'Anvendte oplysninger'!M28),IF(AND('Anvendte oplysninger'!L28="Ja",'Anvendte oplysninger'!J28=4),0.88*'Anvendte oplysninger'!M28+(1-'Anvendte oplysninger'!M28),IF(AND('Anvendte oplysninger'!L28="Ja",'Anvendte oplysninger'!J28&gt;4.99999999),0.9*'Anvendte oplysninger'!M28+(1-'Anvendte oplysninger'!M28),1)))))</f>
        <v>1</v>
      </c>
      <c r="N28" s="14">
        <f>IF('Anvendte oplysninger'!N28="Irrelevant",1,IF(AND(OR(I28="Motorvejsstrækning",I28="Frakørselsflettestrækning",I28="Tilkørselsflettestrækning"),'Anvendte oplysninger'!N28&lt;3),1+(3-'Anvendte oplysninger'!N28)*0.09333333,1))</f>
        <v>1</v>
      </c>
      <c r="O28" s="14">
        <f>IF('Anvendte oplysninger'!N28="Irrelevant",1,IF(AND(OR(I28="Motorvejsstrækning",I28="Frakørselsflettestrækning",I28="Tilkørselsflettestrækning"),'Anvendte oplysninger'!N28&lt;3),1+(3-'Anvendte oplysninger'!N28)*0.19666667,1))</f>
        <v>1</v>
      </c>
      <c r="P28" s="14">
        <f>IF('Anvendte oplysninger'!O28="Irrelevant",1,IF(AND(OR(I28="Motorvejsstrækning",I28="Frakørselsflettestrækning",I28="Tilkørselsflettestrækning"),'Anvendte oplysninger'!O28&lt;3.00000001),1+(0.5-'Anvendte oplysninger'!O28)*0.04,IF(AND(OR(I28="Frakørselsrampe",I28="Tilkørselsrampe"),'Anvendte oplysninger'!O28&lt;3.00000001),1+(0.5-'Anvendte oplysninger'!O28)*0.08,IF(OR(I28="Motorvejsstrækning",I28="Frakørselsflettestrækning",I28="Tilkørselsflettestrækning"),0.9,0.8))))</f>
        <v>1</v>
      </c>
      <c r="Q28" s="14">
        <f>IF('Anvendte oplysninger'!P28="Irrelevant",1,IF(AND(OR(I28="Motorvejsstrækning",I28="Frakørselsflettestrækning",I28="Tilkørselsflettestrækning"),'Anvendte oplysninger'!P28&lt;11.00000001),1+(5-'Anvendte oplysninger'!P28)*0.01,0.94))</f>
        <v>1</v>
      </c>
      <c r="R28" s="14">
        <f>IF(OR('Anvendte oplysninger'!Q28="Irrelevant",'Anvendte oplysninger'!R28="Irrelevant",'Anvendte oplysninger'!Q28="Lige"),1,IF(AND(OR(I28="Motorvejsstrækning",I28="Frakørselsflettestrækning",I28="Tilkørselsflettestrækning"),'Anvendte oplysninger'!Q28&lt;4000),(EXP(0.1096*1746.5/'Anvendte oplysninger'!Q28)/EXP(0.1096*1746.5/4000))*('Anvendte oplysninger'!R28/1000)/G28+(G28-'Anvendte oplysninger'!R28/1000)/G28,1))</f>
        <v>1</v>
      </c>
      <c r="S28" s="14">
        <f>IF(OR('Anvendte oplysninger'!S28="Irrelevant",'Anvendte oplysninger'!T28="Irrelevant",'Anvendte oplysninger'!S28="Lige"),1,IF(AND(OR(I28="Motorvejsstrækning",I28="Frakørselsflettestrækning",I28="Tilkørselsflettestrækning"),'Anvendte oplysninger'!S28&lt;4000),(EXP(0.1096*1746.5/'Anvendte oplysninger'!S28)/EXP(0.1096*1746.5/4000))*('Anvendte oplysninger'!T28/1000)/G28+(G28-'Anvendte oplysninger'!T28/1000)/G28,1))</f>
        <v>1</v>
      </c>
      <c r="T28" s="14">
        <f>IF('Anvendte oplysninger'!U28="Irrelevant",1,IF(AND(OR(I28="Motorvejsstrækning",I28="Frakørselsflettestrækning",I28="Tilkørselsflettestrækning",I28="Frakørselsrampe",I28="Tilkørselsrampe"),'Anvendte oplysninger'!U28="Ja"),0.95,1))</f>
        <v>1</v>
      </c>
      <c r="U28" s="14">
        <f>IF('Anvendte oplysninger'!U28="Irrelevant",1,IF(AND(OR(I28="Motorvejsstrækning",I28="Frakørselsflettestrækning",I28="Tilkørselsflettestrækning",I28="Frakørselsrampe",I28="Tilkørselsrampe"),'Anvendte oplysninger'!U28="Ja"),0.96,1))</f>
        <v>1</v>
      </c>
      <c r="V28" s="14">
        <f>IF('Anvendte oplysninger'!U28="Irrelevant",1,IF(AND(OR(I28="Motorvejsstrækning",I28="Frakørselsflettestrækning",I28="Tilkørselsflettestrækning",I28="Frakørselsrampe",I28="Tilkørselsrampe"),'Anvendte oplysninger'!U28="Ja"),0.79,1))</f>
        <v>1</v>
      </c>
      <c r="W28" s="14">
        <f>IF('Anvendte oplysninger'!U28="Irrelevant",1,IF(AND(OR(I28="Motorvejsstrækning",I28="Frakørselsflettestrækning",I28="Tilkørselsflettestrækning",I28="Frakørselsrampe",I28="Tilkørselsrampe"),'Anvendte oplysninger'!U28="Ja"),0.94,1))</f>
        <v>1</v>
      </c>
      <c r="X28" s="14">
        <f>IF('Anvendte oplysninger'!U28="Irrelevant",1,IF(AND(OR(I28="Motorvejsstrækning",I28="Frakørselsflettestrækning",I28="Tilkørselsflettestrækning",I28="Frakørselsrampe",I28="Tilkørselsrampe"),'Anvendte oplysninger'!U28="Ja"),0.97,1))</f>
        <v>1</v>
      </c>
      <c r="Y28" s="14">
        <f>IF(AND(I28="Frakørselsrampe",'Anvendte oplysninger'!V28="S-formet ruderrampe"),1.32,IF(AND(I28="Frakørselsrampe",'Anvendte oplysninger'!V28="S-formet trompetrampe"),2.05,IF(AND(I28="Frakørselsrampe",'Anvendte oplysninger'!V28="U-formet trompetrampe"),4.11,IF(AND(I28="Frakørselsrampe",'Anvendte oplysninger'!V28="SV-formet flyoverrampe"),5.15,IF(AND(I28="Frakørselsrampe",'Anvendte oplysninger'!V28="Vinkelformet rampe"),1.07,IF(AND(I28="Tilkørselsrampe",'Anvendte oplysninger'!V28="S-formet ruderrampe"),0.93,IF(AND(I28="Tilkørselsrampe",'Anvendte oplysninger'!V28="S-formet trompetrampe"),2.48,IF(AND(I28="Tilkørselsrampe",'Anvendte oplysninger'!V28="U-formet trompetrampe"),4.15,IF(AND(I28="Tilkørselsrampe",'Anvendte oplysninger'!V28="SV-formet flyoverrampe"),5.26,IF(AND(I28="Tilkørselsrampe",'Anvendte oplysninger'!V28="Vinkelformet rampe"),1.42,1))))))))))</f>
        <v>1</v>
      </c>
      <c r="Z28" s="14">
        <f>IF(OR('Anvendte oplysninger'!W28="Lige",'Anvendte oplysninger'!W28="Irrelevant",'Anvendte oplysninger'!X28="Irrelevant",'Anvendte oplysninger'!Y28="Irrelevant"),1,1+1.545*1000/32.2*((('Anvendte oplysninger'!Y28*3268/3600)/('Anvendte oplysninger'!W28/0.306))^2)*('Anvendte oplysninger'!X28/1000)/G28)</f>
        <v>1</v>
      </c>
      <c r="AA28" s="14">
        <f>IF(OR('Anvendte oplysninger'!W28="Lige",'Anvendte oplysninger'!W28="Irrelevant",'Anvendte oplysninger'!X28="Irrelevant",'Anvendte oplysninger'!Y28="Irrelevant"),1,1+1.961*1000/32.2*((('Anvendte oplysninger'!Y28*3268/3600)/('Anvendte oplysninger'!W28/0.306))^2)*('Anvendte oplysninger'!X28/1000)/G28)</f>
        <v>1</v>
      </c>
      <c r="AB28" s="14">
        <f>IF(OR('Anvendte oplysninger'!Z28="Lige",'Anvendte oplysninger'!Z28="Irrelevant",'Anvendte oplysninger'!AA28="Irrelevant",'Anvendte oplysninger'!AB28="Irrelevant"),1,1+1.545*1000/32.2*((('Anvendte oplysninger'!AB28*3268/3600)/('Anvendte oplysninger'!Z28/0.306))^2)*('Anvendte oplysninger'!AA28/1000)/G28)</f>
        <v>1</v>
      </c>
      <c r="AC28" s="14">
        <f>IF(OR('Anvendte oplysninger'!Z28="Lige",'Anvendte oplysninger'!Z28="Irrelevant",'Anvendte oplysninger'!AA28="Irrelevant",'Anvendte oplysninger'!AB28="Irrelevant"),1,1+1.961*1000/32.2*((('Anvendte oplysninger'!AB28*3268/3600)/('Anvendte oplysninger'!Z28/0.306))^2)*('Anvendte oplysninger'!AA28/1000)/G28)</f>
        <v>1</v>
      </c>
      <c r="AD28" s="14">
        <f>IF(OR('Anvendte oplysninger'!AC28="Irrelevant",'Anvendte oplysninger'!AC28="Nej"),1,IF(AND('Anvendte oplysninger'!AC28="Ja",OR('Anvendte oplysninger'!Q28&lt;301,'Anvendte oplysninger'!S28&lt;301)),1-(0.5*('Anvendte oplysninger'!R28+'Anvendte oplysninger'!T28)/('Anvendte oplysninger'!G28*1000)),IF(AND('Anvendte oplysninger'!AC28="Ja",OR('Anvendte oplysninger'!Q28&lt;601,'Anvendte oplysninger'!S28&lt;601)),1-(0.25*('Anvendte oplysninger'!R28+'Anvendte oplysninger'!T28)/('Anvendte oplysninger'!G28*1000)),1)))</f>
        <v>1</v>
      </c>
      <c r="AE28" s="14">
        <f>IF(OR('Anvendte oplysninger'!AC28="Irrelevant",'Anvendte oplysninger'!AC28="Nej"),1,IF(AND('Anvendte oplysninger'!AC28="Ja",OR('Anvendte oplysninger'!Q28&lt;301,'Anvendte oplysninger'!S28&lt;301)),1-(0.4*('Anvendte oplysninger'!R28+'Anvendte oplysninger'!T28)/('Anvendte oplysninger'!G28*1000)),IF(AND('Anvendte oplysninger'!AC28="Ja",OR('Anvendte oplysninger'!Q28&lt;601,'Anvendte oplysninger'!S28&lt;601)),1-(0.2*('Anvendte oplysninger'!R28+'Anvendte oplysninger'!T28)/('Anvendte oplysninger'!G28*1000)),1)))</f>
        <v>1</v>
      </c>
      <c r="AF28" s="14">
        <f>IF('Anvendte oplysninger'!AD28="110 km/t",0.79,1)</f>
        <v>1</v>
      </c>
      <c r="AG28" s="14">
        <f>IF('Anvendte oplysninger'!AD28="110 km/t",0.94,1)</f>
        <v>1</v>
      </c>
      <c r="AH28" s="14">
        <f>IF('Anvendte oplysninger'!AD28="110 km/t",0.66,1)</f>
        <v>1</v>
      </c>
      <c r="AI28" s="14">
        <f>IF('Anvendte oplysninger'!AD28="110 km/t",0.82,1)</f>
        <v>1</v>
      </c>
      <c r="AJ28" s="14">
        <f>IF(AND('Anvendte oplysninger'!AE28="Ja",I28="Tilkørselsflettestrækning"),0.65*'Anvendte oplysninger'!AF28+1-'Anvendte oplysninger'!AF28,1)</f>
        <v>1</v>
      </c>
      <c r="AK28" s="15" t="str">
        <f t="shared" si="0"/>
        <v/>
      </c>
      <c r="AL28" s="15" t="str">
        <f t="shared" si="1"/>
        <v/>
      </c>
      <c r="AM28" s="15" t="str">
        <f t="shared" si="2"/>
        <v/>
      </c>
      <c r="AN28" s="15" t="str">
        <f t="shared" si="3"/>
        <v/>
      </c>
      <c r="AO28" s="15" t="str">
        <f t="shared" si="4"/>
        <v/>
      </c>
      <c r="AP28" s="15" t="str">
        <f t="shared" si="5"/>
        <v/>
      </c>
      <c r="AQ28" s="4" t="str">
        <f t="shared" si="6"/>
        <v/>
      </c>
    </row>
    <row r="29" spans="1:43" x14ac:dyDescent="0.25">
      <c r="A29" s="4" t="str">
        <f>IF(Inddata!A44="","",Inddata!A44)</f>
        <v/>
      </c>
      <c r="B29" s="4" t="str">
        <f>IF(Inddata!B44="","",Inddata!B44)</f>
        <v/>
      </c>
      <c r="C29" s="4" t="str">
        <f>IF(Inddata!C44="","",Inddata!C44)</f>
        <v/>
      </c>
      <c r="D29" s="4" t="str">
        <f>IF(Inddata!D44="","",Inddata!D44)</f>
        <v/>
      </c>
      <c r="E29" s="4" t="str">
        <f>IF(Inddata!E44="","",Inddata!E44)</f>
        <v/>
      </c>
      <c r="F29" s="4" t="str">
        <f>IF(Inddata!F44="","",Inddata!F44)</f>
        <v/>
      </c>
      <c r="G29" s="4">
        <f>IF(Inddata!G44="","",Inddata!G44)</f>
        <v>0</v>
      </c>
      <c r="H29" s="4" t="str">
        <f>IF(Inddata!H44&gt;0.5,Inddata!H44,"")</f>
        <v/>
      </c>
      <c r="I29" s="4" t="str">
        <f>IF(Inddata!I44="","",Inddata!I44)</f>
        <v/>
      </c>
      <c r="J29" s="14">
        <f>IF('Anvendte oplysninger'!J29="Irrelevant",1,IF('Anvendte oplysninger'!J29&gt;3,1.2,1))</f>
        <v>1</v>
      </c>
      <c r="K29" s="14">
        <f>IF('Anvendte oplysninger'!K29="Irrelevant",1,IF(AND(OR(I29="Motorvejsstrækning",I29="Frakørselsflettestrækning",I29="Tilkørselsflettestrækning"),'Anvendte oplysninger'!K29&lt;3.5),1+(3.5-'Anvendte oplysninger'!K29)*0.12,IF(AND(OR(I29="Frakørselsrampe",I29="Tilkørselsrampe"),'Anvendte oplysninger'!K29&lt;3.5),1+(3.5-'Anvendte oplysninger'!K29)*0.16,1)))</f>
        <v>1</v>
      </c>
      <c r="L29" s="14">
        <f>IF('Anvendte oplysninger'!L29="Irrelevant",1,IF(AND('Anvendte oplysninger'!L29="Ja",'Anvendte oplysninger'!J29=2),0.6*'Anvendte oplysninger'!M29+(1-'Anvendte oplysninger'!M29),IF(AND('Anvendte oplysninger'!L29="Ja",'Anvendte oplysninger'!J29=3),0.7*'Anvendte oplysninger'!M29+(1-'Anvendte oplysninger'!M29),IF(AND('Anvendte oplysninger'!L29="Ja",'Anvendte oplysninger'!J29=4),0.76*'Anvendte oplysninger'!M29+(1-'Anvendte oplysninger'!M29),IF(AND('Anvendte oplysninger'!L29="Ja",'Anvendte oplysninger'!J29&gt;4.99999999),0.8*'Anvendte oplysninger'!M29+(1-'Anvendte oplysninger'!M29),1)))))</f>
        <v>1</v>
      </c>
      <c r="M29" s="14">
        <f>IF('Anvendte oplysninger'!L29="Irrelevant",1,IF(AND('Anvendte oplysninger'!L29="Ja",'Anvendte oplysninger'!J29=2),0.8*'Anvendte oplysninger'!M29+(1-'Anvendte oplysninger'!M29),IF(AND('Anvendte oplysninger'!L29="Ja",'Anvendte oplysninger'!J29=3),0.85*'Anvendte oplysninger'!M29+(1-'Anvendte oplysninger'!M29),IF(AND('Anvendte oplysninger'!L29="Ja",'Anvendte oplysninger'!J29=4),0.88*'Anvendte oplysninger'!M29+(1-'Anvendte oplysninger'!M29),IF(AND('Anvendte oplysninger'!L29="Ja",'Anvendte oplysninger'!J29&gt;4.99999999),0.9*'Anvendte oplysninger'!M29+(1-'Anvendte oplysninger'!M29),1)))))</f>
        <v>1</v>
      </c>
      <c r="N29" s="14">
        <f>IF('Anvendte oplysninger'!N29="Irrelevant",1,IF(AND(OR(I29="Motorvejsstrækning",I29="Frakørselsflettestrækning",I29="Tilkørselsflettestrækning"),'Anvendte oplysninger'!N29&lt;3),1+(3-'Anvendte oplysninger'!N29)*0.09333333,1))</f>
        <v>1</v>
      </c>
      <c r="O29" s="14">
        <f>IF('Anvendte oplysninger'!N29="Irrelevant",1,IF(AND(OR(I29="Motorvejsstrækning",I29="Frakørselsflettestrækning",I29="Tilkørselsflettestrækning"),'Anvendte oplysninger'!N29&lt;3),1+(3-'Anvendte oplysninger'!N29)*0.19666667,1))</f>
        <v>1</v>
      </c>
      <c r="P29" s="14">
        <f>IF('Anvendte oplysninger'!O29="Irrelevant",1,IF(AND(OR(I29="Motorvejsstrækning",I29="Frakørselsflettestrækning",I29="Tilkørselsflettestrækning"),'Anvendte oplysninger'!O29&lt;3.00000001),1+(0.5-'Anvendte oplysninger'!O29)*0.04,IF(AND(OR(I29="Frakørselsrampe",I29="Tilkørselsrampe"),'Anvendte oplysninger'!O29&lt;3.00000001),1+(0.5-'Anvendte oplysninger'!O29)*0.08,IF(OR(I29="Motorvejsstrækning",I29="Frakørselsflettestrækning",I29="Tilkørselsflettestrækning"),0.9,0.8))))</f>
        <v>1</v>
      </c>
      <c r="Q29" s="14">
        <f>IF('Anvendte oplysninger'!P29="Irrelevant",1,IF(AND(OR(I29="Motorvejsstrækning",I29="Frakørselsflettestrækning",I29="Tilkørselsflettestrækning"),'Anvendte oplysninger'!P29&lt;11.00000001),1+(5-'Anvendte oplysninger'!P29)*0.01,0.94))</f>
        <v>1</v>
      </c>
      <c r="R29" s="14">
        <f>IF(OR('Anvendte oplysninger'!Q29="Irrelevant",'Anvendte oplysninger'!R29="Irrelevant",'Anvendte oplysninger'!Q29="Lige"),1,IF(AND(OR(I29="Motorvejsstrækning",I29="Frakørselsflettestrækning",I29="Tilkørselsflettestrækning"),'Anvendte oplysninger'!Q29&lt;4000),(EXP(0.1096*1746.5/'Anvendte oplysninger'!Q29)/EXP(0.1096*1746.5/4000))*('Anvendte oplysninger'!R29/1000)/G29+(G29-'Anvendte oplysninger'!R29/1000)/G29,1))</f>
        <v>1</v>
      </c>
      <c r="S29" s="14">
        <f>IF(OR('Anvendte oplysninger'!S29="Irrelevant",'Anvendte oplysninger'!T29="Irrelevant",'Anvendte oplysninger'!S29="Lige"),1,IF(AND(OR(I29="Motorvejsstrækning",I29="Frakørselsflettestrækning",I29="Tilkørselsflettestrækning"),'Anvendte oplysninger'!S29&lt;4000),(EXP(0.1096*1746.5/'Anvendte oplysninger'!S29)/EXP(0.1096*1746.5/4000))*('Anvendte oplysninger'!T29/1000)/G29+(G29-'Anvendte oplysninger'!T29/1000)/G29,1))</f>
        <v>1</v>
      </c>
      <c r="T29" s="14">
        <f>IF('Anvendte oplysninger'!U29="Irrelevant",1,IF(AND(OR(I29="Motorvejsstrækning",I29="Frakørselsflettestrækning",I29="Tilkørselsflettestrækning",I29="Frakørselsrampe",I29="Tilkørselsrampe"),'Anvendte oplysninger'!U29="Ja"),0.95,1))</f>
        <v>1</v>
      </c>
      <c r="U29" s="14">
        <f>IF('Anvendte oplysninger'!U29="Irrelevant",1,IF(AND(OR(I29="Motorvejsstrækning",I29="Frakørselsflettestrækning",I29="Tilkørselsflettestrækning",I29="Frakørselsrampe",I29="Tilkørselsrampe"),'Anvendte oplysninger'!U29="Ja"),0.96,1))</f>
        <v>1</v>
      </c>
      <c r="V29" s="14">
        <f>IF('Anvendte oplysninger'!U29="Irrelevant",1,IF(AND(OR(I29="Motorvejsstrækning",I29="Frakørselsflettestrækning",I29="Tilkørselsflettestrækning",I29="Frakørselsrampe",I29="Tilkørselsrampe"),'Anvendte oplysninger'!U29="Ja"),0.79,1))</f>
        <v>1</v>
      </c>
      <c r="W29" s="14">
        <f>IF('Anvendte oplysninger'!U29="Irrelevant",1,IF(AND(OR(I29="Motorvejsstrækning",I29="Frakørselsflettestrækning",I29="Tilkørselsflettestrækning",I29="Frakørselsrampe",I29="Tilkørselsrampe"),'Anvendte oplysninger'!U29="Ja"),0.94,1))</f>
        <v>1</v>
      </c>
      <c r="X29" s="14">
        <f>IF('Anvendte oplysninger'!U29="Irrelevant",1,IF(AND(OR(I29="Motorvejsstrækning",I29="Frakørselsflettestrækning",I29="Tilkørselsflettestrækning",I29="Frakørselsrampe",I29="Tilkørselsrampe"),'Anvendte oplysninger'!U29="Ja"),0.97,1))</f>
        <v>1</v>
      </c>
      <c r="Y29" s="14">
        <f>IF(AND(I29="Frakørselsrampe",'Anvendte oplysninger'!V29="S-formet ruderrampe"),1.32,IF(AND(I29="Frakørselsrampe",'Anvendte oplysninger'!V29="S-formet trompetrampe"),2.05,IF(AND(I29="Frakørselsrampe",'Anvendte oplysninger'!V29="U-formet trompetrampe"),4.11,IF(AND(I29="Frakørselsrampe",'Anvendte oplysninger'!V29="SV-formet flyoverrampe"),5.15,IF(AND(I29="Frakørselsrampe",'Anvendte oplysninger'!V29="Vinkelformet rampe"),1.07,IF(AND(I29="Tilkørselsrampe",'Anvendte oplysninger'!V29="S-formet ruderrampe"),0.93,IF(AND(I29="Tilkørselsrampe",'Anvendte oplysninger'!V29="S-formet trompetrampe"),2.48,IF(AND(I29="Tilkørselsrampe",'Anvendte oplysninger'!V29="U-formet trompetrampe"),4.15,IF(AND(I29="Tilkørselsrampe",'Anvendte oplysninger'!V29="SV-formet flyoverrampe"),5.26,IF(AND(I29="Tilkørselsrampe",'Anvendte oplysninger'!V29="Vinkelformet rampe"),1.42,1))))))))))</f>
        <v>1</v>
      </c>
      <c r="Z29" s="14">
        <f>IF(OR('Anvendte oplysninger'!W29="Lige",'Anvendte oplysninger'!W29="Irrelevant",'Anvendte oplysninger'!X29="Irrelevant",'Anvendte oplysninger'!Y29="Irrelevant"),1,1+1.545*1000/32.2*((('Anvendte oplysninger'!Y29*3268/3600)/('Anvendte oplysninger'!W29/0.306))^2)*('Anvendte oplysninger'!X29/1000)/G29)</f>
        <v>1</v>
      </c>
      <c r="AA29" s="14">
        <f>IF(OR('Anvendte oplysninger'!W29="Lige",'Anvendte oplysninger'!W29="Irrelevant",'Anvendte oplysninger'!X29="Irrelevant",'Anvendte oplysninger'!Y29="Irrelevant"),1,1+1.961*1000/32.2*((('Anvendte oplysninger'!Y29*3268/3600)/('Anvendte oplysninger'!W29/0.306))^2)*('Anvendte oplysninger'!X29/1000)/G29)</f>
        <v>1</v>
      </c>
      <c r="AB29" s="14">
        <f>IF(OR('Anvendte oplysninger'!Z29="Lige",'Anvendte oplysninger'!Z29="Irrelevant",'Anvendte oplysninger'!AA29="Irrelevant",'Anvendte oplysninger'!AB29="Irrelevant"),1,1+1.545*1000/32.2*((('Anvendte oplysninger'!AB29*3268/3600)/('Anvendte oplysninger'!Z29/0.306))^2)*('Anvendte oplysninger'!AA29/1000)/G29)</f>
        <v>1</v>
      </c>
      <c r="AC29" s="14">
        <f>IF(OR('Anvendte oplysninger'!Z29="Lige",'Anvendte oplysninger'!Z29="Irrelevant",'Anvendte oplysninger'!AA29="Irrelevant",'Anvendte oplysninger'!AB29="Irrelevant"),1,1+1.961*1000/32.2*((('Anvendte oplysninger'!AB29*3268/3600)/('Anvendte oplysninger'!Z29/0.306))^2)*('Anvendte oplysninger'!AA29/1000)/G29)</f>
        <v>1</v>
      </c>
      <c r="AD29" s="14">
        <f>IF(OR('Anvendte oplysninger'!AC29="Irrelevant",'Anvendte oplysninger'!AC29="Nej"),1,IF(AND('Anvendte oplysninger'!AC29="Ja",OR('Anvendte oplysninger'!Q29&lt;301,'Anvendte oplysninger'!S29&lt;301)),1-(0.5*('Anvendte oplysninger'!R29+'Anvendte oplysninger'!T29)/('Anvendte oplysninger'!G29*1000)),IF(AND('Anvendte oplysninger'!AC29="Ja",OR('Anvendte oplysninger'!Q29&lt;601,'Anvendte oplysninger'!S29&lt;601)),1-(0.25*('Anvendte oplysninger'!R29+'Anvendte oplysninger'!T29)/('Anvendte oplysninger'!G29*1000)),1)))</f>
        <v>1</v>
      </c>
      <c r="AE29" s="14">
        <f>IF(OR('Anvendte oplysninger'!AC29="Irrelevant",'Anvendte oplysninger'!AC29="Nej"),1,IF(AND('Anvendte oplysninger'!AC29="Ja",OR('Anvendte oplysninger'!Q29&lt;301,'Anvendte oplysninger'!S29&lt;301)),1-(0.4*('Anvendte oplysninger'!R29+'Anvendte oplysninger'!T29)/('Anvendte oplysninger'!G29*1000)),IF(AND('Anvendte oplysninger'!AC29="Ja",OR('Anvendte oplysninger'!Q29&lt;601,'Anvendte oplysninger'!S29&lt;601)),1-(0.2*('Anvendte oplysninger'!R29+'Anvendte oplysninger'!T29)/('Anvendte oplysninger'!G29*1000)),1)))</f>
        <v>1</v>
      </c>
      <c r="AF29" s="14">
        <f>IF('Anvendte oplysninger'!AD29="110 km/t",0.79,1)</f>
        <v>1</v>
      </c>
      <c r="AG29" s="14">
        <f>IF('Anvendte oplysninger'!AD29="110 km/t",0.94,1)</f>
        <v>1</v>
      </c>
      <c r="AH29" s="14">
        <f>IF('Anvendte oplysninger'!AD29="110 km/t",0.66,1)</f>
        <v>1</v>
      </c>
      <c r="AI29" s="14">
        <f>IF('Anvendte oplysninger'!AD29="110 km/t",0.82,1)</f>
        <v>1</v>
      </c>
      <c r="AJ29" s="14">
        <f>IF(AND('Anvendte oplysninger'!AE29="Ja",I29="Tilkørselsflettestrækning"),0.65*'Anvendte oplysninger'!AF29+1-'Anvendte oplysninger'!AF29,1)</f>
        <v>1</v>
      </c>
      <c r="AK29" s="15" t="str">
        <f t="shared" si="0"/>
        <v/>
      </c>
      <c r="AL29" s="15" t="str">
        <f t="shared" si="1"/>
        <v/>
      </c>
      <c r="AM29" s="15" t="str">
        <f t="shared" si="2"/>
        <v/>
      </c>
      <c r="AN29" s="15" t="str">
        <f t="shared" si="3"/>
        <v/>
      </c>
      <c r="AO29" s="15" t="str">
        <f t="shared" si="4"/>
        <v/>
      </c>
      <c r="AP29" s="15" t="str">
        <f t="shared" si="5"/>
        <v/>
      </c>
      <c r="AQ29" s="4" t="str">
        <f t="shared" si="6"/>
        <v/>
      </c>
    </row>
    <row r="30" spans="1:43" x14ac:dyDescent="0.25">
      <c r="A30" s="4" t="str">
        <f>IF(Inddata!A45="","",Inddata!A45)</f>
        <v/>
      </c>
      <c r="B30" s="4" t="str">
        <f>IF(Inddata!B45="","",Inddata!B45)</f>
        <v/>
      </c>
      <c r="C30" s="4" t="str">
        <f>IF(Inddata!C45="","",Inddata!C45)</f>
        <v/>
      </c>
      <c r="D30" s="4" t="str">
        <f>IF(Inddata!D45="","",Inddata!D45)</f>
        <v/>
      </c>
      <c r="E30" s="4" t="str">
        <f>IF(Inddata!E45="","",Inddata!E45)</f>
        <v/>
      </c>
      <c r="F30" s="4" t="str">
        <f>IF(Inddata!F45="","",Inddata!F45)</f>
        <v/>
      </c>
      <c r="G30" s="4">
        <f>IF(Inddata!G45="","",Inddata!G45)</f>
        <v>0</v>
      </c>
      <c r="H30" s="4" t="str">
        <f>IF(Inddata!H45&gt;0.5,Inddata!H45,"")</f>
        <v/>
      </c>
      <c r="I30" s="4" t="str">
        <f>IF(Inddata!I45="","",Inddata!I45)</f>
        <v/>
      </c>
      <c r="J30" s="14">
        <f>IF('Anvendte oplysninger'!J30="Irrelevant",1,IF('Anvendte oplysninger'!J30&gt;3,1.2,1))</f>
        <v>1</v>
      </c>
      <c r="K30" s="14">
        <f>IF('Anvendte oplysninger'!K30="Irrelevant",1,IF(AND(OR(I30="Motorvejsstrækning",I30="Frakørselsflettestrækning",I30="Tilkørselsflettestrækning"),'Anvendte oplysninger'!K30&lt;3.5),1+(3.5-'Anvendte oplysninger'!K30)*0.12,IF(AND(OR(I30="Frakørselsrampe",I30="Tilkørselsrampe"),'Anvendte oplysninger'!K30&lt;3.5),1+(3.5-'Anvendte oplysninger'!K30)*0.16,1)))</f>
        <v>1</v>
      </c>
      <c r="L30" s="14">
        <f>IF('Anvendte oplysninger'!L30="Irrelevant",1,IF(AND('Anvendte oplysninger'!L30="Ja",'Anvendte oplysninger'!J30=2),0.6*'Anvendte oplysninger'!M30+(1-'Anvendte oplysninger'!M30),IF(AND('Anvendte oplysninger'!L30="Ja",'Anvendte oplysninger'!J30=3),0.7*'Anvendte oplysninger'!M30+(1-'Anvendte oplysninger'!M30),IF(AND('Anvendte oplysninger'!L30="Ja",'Anvendte oplysninger'!J30=4),0.76*'Anvendte oplysninger'!M30+(1-'Anvendte oplysninger'!M30),IF(AND('Anvendte oplysninger'!L30="Ja",'Anvendte oplysninger'!J30&gt;4.99999999),0.8*'Anvendte oplysninger'!M30+(1-'Anvendte oplysninger'!M30),1)))))</f>
        <v>1</v>
      </c>
      <c r="M30" s="14">
        <f>IF('Anvendte oplysninger'!L30="Irrelevant",1,IF(AND('Anvendte oplysninger'!L30="Ja",'Anvendte oplysninger'!J30=2),0.8*'Anvendte oplysninger'!M30+(1-'Anvendte oplysninger'!M30),IF(AND('Anvendte oplysninger'!L30="Ja",'Anvendte oplysninger'!J30=3),0.85*'Anvendte oplysninger'!M30+(1-'Anvendte oplysninger'!M30),IF(AND('Anvendte oplysninger'!L30="Ja",'Anvendte oplysninger'!J30=4),0.88*'Anvendte oplysninger'!M30+(1-'Anvendte oplysninger'!M30),IF(AND('Anvendte oplysninger'!L30="Ja",'Anvendte oplysninger'!J30&gt;4.99999999),0.9*'Anvendte oplysninger'!M30+(1-'Anvendte oplysninger'!M30),1)))))</f>
        <v>1</v>
      </c>
      <c r="N30" s="14">
        <f>IF('Anvendte oplysninger'!N30="Irrelevant",1,IF(AND(OR(I30="Motorvejsstrækning",I30="Frakørselsflettestrækning",I30="Tilkørselsflettestrækning"),'Anvendte oplysninger'!N30&lt;3),1+(3-'Anvendte oplysninger'!N30)*0.09333333,1))</f>
        <v>1</v>
      </c>
      <c r="O30" s="14">
        <f>IF('Anvendte oplysninger'!N30="Irrelevant",1,IF(AND(OR(I30="Motorvejsstrækning",I30="Frakørselsflettestrækning",I30="Tilkørselsflettestrækning"),'Anvendte oplysninger'!N30&lt;3),1+(3-'Anvendte oplysninger'!N30)*0.19666667,1))</f>
        <v>1</v>
      </c>
      <c r="P30" s="14">
        <f>IF('Anvendte oplysninger'!O30="Irrelevant",1,IF(AND(OR(I30="Motorvejsstrækning",I30="Frakørselsflettestrækning",I30="Tilkørselsflettestrækning"),'Anvendte oplysninger'!O30&lt;3.00000001),1+(0.5-'Anvendte oplysninger'!O30)*0.04,IF(AND(OR(I30="Frakørselsrampe",I30="Tilkørselsrampe"),'Anvendte oplysninger'!O30&lt;3.00000001),1+(0.5-'Anvendte oplysninger'!O30)*0.08,IF(OR(I30="Motorvejsstrækning",I30="Frakørselsflettestrækning",I30="Tilkørselsflettestrækning"),0.9,0.8))))</f>
        <v>1</v>
      </c>
      <c r="Q30" s="14">
        <f>IF('Anvendte oplysninger'!P30="Irrelevant",1,IF(AND(OR(I30="Motorvejsstrækning",I30="Frakørselsflettestrækning",I30="Tilkørselsflettestrækning"),'Anvendte oplysninger'!P30&lt;11.00000001),1+(5-'Anvendte oplysninger'!P30)*0.01,0.94))</f>
        <v>1</v>
      </c>
      <c r="R30" s="14">
        <f>IF(OR('Anvendte oplysninger'!Q30="Irrelevant",'Anvendte oplysninger'!R30="Irrelevant",'Anvendte oplysninger'!Q30="Lige"),1,IF(AND(OR(I30="Motorvejsstrækning",I30="Frakørselsflettestrækning",I30="Tilkørselsflettestrækning"),'Anvendte oplysninger'!Q30&lt;4000),(EXP(0.1096*1746.5/'Anvendte oplysninger'!Q30)/EXP(0.1096*1746.5/4000))*('Anvendte oplysninger'!R30/1000)/G30+(G30-'Anvendte oplysninger'!R30/1000)/G30,1))</f>
        <v>1</v>
      </c>
      <c r="S30" s="14">
        <f>IF(OR('Anvendte oplysninger'!S30="Irrelevant",'Anvendte oplysninger'!T30="Irrelevant",'Anvendte oplysninger'!S30="Lige"),1,IF(AND(OR(I30="Motorvejsstrækning",I30="Frakørselsflettestrækning",I30="Tilkørselsflettestrækning"),'Anvendte oplysninger'!S30&lt;4000),(EXP(0.1096*1746.5/'Anvendte oplysninger'!S30)/EXP(0.1096*1746.5/4000))*('Anvendte oplysninger'!T30/1000)/G30+(G30-'Anvendte oplysninger'!T30/1000)/G30,1))</f>
        <v>1</v>
      </c>
      <c r="T30" s="14">
        <f>IF('Anvendte oplysninger'!U30="Irrelevant",1,IF(AND(OR(I30="Motorvejsstrækning",I30="Frakørselsflettestrækning",I30="Tilkørselsflettestrækning",I30="Frakørselsrampe",I30="Tilkørselsrampe"),'Anvendte oplysninger'!U30="Ja"),0.95,1))</f>
        <v>1</v>
      </c>
      <c r="U30" s="14">
        <f>IF('Anvendte oplysninger'!U30="Irrelevant",1,IF(AND(OR(I30="Motorvejsstrækning",I30="Frakørselsflettestrækning",I30="Tilkørselsflettestrækning",I30="Frakørselsrampe",I30="Tilkørselsrampe"),'Anvendte oplysninger'!U30="Ja"),0.96,1))</f>
        <v>1</v>
      </c>
      <c r="V30" s="14">
        <f>IF('Anvendte oplysninger'!U30="Irrelevant",1,IF(AND(OR(I30="Motorvejsstrækning",I30="Frakørselsflettestrækning",I30="Tilkørselsflettestrækning",I30="Frakørselsrampe",I30="Tilkørselsrampe"),'Anvendte oplysninger'!U30="Ja"),0.79,1))</f>
        <v>1</v>
      </c>
      <c r="W30" s="14">
        <f>IF('Anvendte oplysninger'!U30="Irrelevant",1,IF(AND(OR(I30="Motorvejsstrækning",I30="Frakørselsflettestrækning",I30="Tilkørselsflettestrækning",I30="Frakørselsrampe",I30="Tilkørselsrampe"),'Anvendte oplysninger'!U30="Ja"),0.94,1))</f>
        <v>1</v>
      </c>
      <c r="X30" s="14">
        <f>IF('Anvendte oplysninger'!U30="Irrelevant",1,IF(AND(OR(I30="Motorvejsstrækning",I30="Frakørselsflettestrækning",I30="Tilkørselsflettestrækning",I30="Frakørselsrampe",I30="Tilkørselsrampe"),'Anvendte oplysninger'!U30="Ja"),0.97,1))</f>
        <v>1</v>
      </c>
      <c r="Y30" s="14">
        <f>IF(AND(I30="Frakørselsrampe",'Anvendte oplysninger'!V30="S-formet ruderrampe"),1.32,IF(AND(I30="Frakørselsrampe",'Anvendte oplysninger'!V30="S-formet trompetrampe"),2.05,IF(AND(I30="Frakørselsrampe",'Anvendte oplysninger'!V30="U-formet trompetrampe"),4.11,IF(AND(I30="Frakørselsrampe",'Anvendte oplysninger'!V30="SV-formet flyoverrampe"),5.15,IF(AND(I30="Frakørselsrampe",'Anvendte oplysninger'!V30="Vinkelformet rampe"),1.07,IF(AND(I30="Tilkørselsrampe",'Anvendte oplysninger'!V30="S-formet ruderrampe"),0.93,IF(AND(I30="Tilkørselsrampe",'Anvendte oplysninger'!V30="S-formet trompetrampe"),2.48,IF(AND(I30="Tilkørselsrampe",'Anvendte oplysninger'!V30="U-formet trompetrampe"),4.15,IF(AND(I30="Tilkørselsrampe",'Anvendte oplysninger'!V30="SV-formet flyoverrampe"),5.26,IF(AND(I30="Tilkørselsrampe",'Anvendte oplysninger'!V30="Vinkelformet rampe"),1.42,1))))))))))</f>
        <v>1</v>
      </c>
      <c r="Z30" s="14">
        <f>IF(OR('Anvendte oplysninger'!W30="Lige",'Anvendte oplysninger'!W30="Irrelevant",'Anvendte oplysninger'!X30="Irrelevant",'Anvendte oplysninger'!Y30="Irrelevant"),1,1+1.545*1000/32.2*((('Anvendte oplysninger'!Y30*3268/3600)/('Anvendte oplysninger'!W30/0.306))^2)*('Anvendte oplysninger'!X30/1000)/G30)</f>
        <v>1</v>
      </c>
      <c r="AA30" s="14">
        <f>IF(OR('Anvendte oplysninger'!W30="Lige",'Anvendte oplysninger'!W30="Irrelevant",'Anvendte oplysninger'!X30="Irrelevant",'Anvendte oplysninger'!Y30="Irrelevant"),1,1+1.961*1000/32.2*((('Anvendte oplysninger'!Y30*3268/3600)/('Anvendte oplysninger'!W30/0.306))^2)*('Anvendte oplysninger'!X30/1000)/G30)</f>
        <v>1</v>
      </c>
      <c r="AB30" s="14">
        <f>IF(OR('Anvendte oplysninger'!Z30="Lige",'Anvendte oplysninger'!Z30="Irrelevant",'Anvendte oplysninger'!AA30="Irrelevant",'Anvendte oplysninger'!AB30="Irrelevant"),1,1+1.545*1000/32.2*((('Anvendte oplysninger'!AB30*3268/3600)/('Anvendte oplysninger'!Z30/0.306))^2)*('Anvendte oplysninger'!AA30/1000)/G30)</f>
        <v>1</v>
      </c>
      <c r="AC30" s="14">
        <f>IF(OR('Anvendte oplysninger'!Z30="Lige",'Anvendte oplysninger'!Z30="Irrelevant",'Anvendte oplysninger'!AA30="Irrelevant",'Anvendte oplysninger'!AB30="Irrelevant"),1,1+1.961*1000/32.2*((('Anvendte oplysninger'!AB30*3268/3600)/('Anvendte oplysninger'!Z30/0.306))^2)*('Anvendte oplysninger'!AA30/1000)/G30)</f>
        <v>1</v>
      </c>
      <c r="AD30" s="14">
        <f>IF(OR('Anvendte oplysninger'!AC30="Irrelevant",'Anvendte oplysninger'!AC30="Nej"),1,IF(AND('Anvendte oplysninger'!AC30="Ja",OR('Anvendte oplysninger'!Q30&lt;301,'Anvendte oplysninger'!S30&lt;301)),1-(0.5*('Anvendte oplysninger'!R30+'Anvendte oplysninger'!T30)/('Anvendte oplysninger'!G30*1000)),IF(AND('Anvendte oplysninger'!AC30="Ja",OR('Anvendte oplysninger'!Q30&lt;601,'Anvendte oplysninger'!S30&lt;601)),1-(0.25*('Anvendte oplysninger'!R30+'Anvendte oplysninger'!T30)/('Anvendte oplysninger'!G30*1000)),1)))</f>
        <v>1</v>
      </c>
      <c r="AE30" s="14">
        <f>IF(OR('Anvendte oplysninger'!AC30="Irrelevant",'Anvendte oplysninger'!AC30="Nej"),1,IF(AND('Anvendte oplysninger'!AC30="Ja",OR('Anvendte oplysninger'!Q30&lt;301,'Anvendte oplysninger'!S30&lt;301)),1-(0.4*('Anvendte oplysninger'!R30+'Anvendte oplysninger'!T30)/('Anvendte oplysninger'!G30*1000)),IF(AND('Anvendte oplysninger'!AC30="Ja",OR('Anvendte oplysninger'!Q30&lt;601,'Anvendte oplysninger'!S30&lt;601)),1-(0.2*('Anvendte oplysninger'!R30+'Anvendte oplysninger'!T30)/('Anvendte oplysninger'!G30*1000)),1)))</f>
        <v>1</v>
      </c>
      <c r="AF30" s="14">
        <f>IF('Anvendte oplysninger'!AD30="110 km/t",0.79,1)</f>
        <v>1</v>
      </c>
      <c r="AG30" s="14">
        <f>IF('Anvendte oplysninger'!AD30="110 km/t",0.94,1)</f>
        <v>1</v>
      </c>
      <c r="AH30" s="14">
        <f>IF('Anvendte oplysninger'!AD30="110 km/t",0.66,1)</f>
        <v>1</v>
      </c>
      <c r="AI30" s="14">
        <f>IF('Anvendte oplysninger'!AD30="110 km/t",0.82,1)</f>
        <v>1</v>
      </c>
      <c r="AJ30" s="14">
        <f>IF(AND('Anvendte oplysninger'!AE30="Ja",I30="Tilkørselsflettestrækning"),0.65*'Anvendte oplysninger'!AF30+1-'Anvendte oplysninger'!AF30,1)</f>
        <v>1</v>
      </c>
      <c r="AK30" s="15" t="str">
        <f t="shared" si="0"/>
        <v/>
      </c>
      <c r="AL30" s="15" t="str">
        <f t="shared" si="1"/>
        <v/>
      </c>
      <c r="AM30" s="15" t="str">
        <f t="shared" si="2"/>
        <v/>
      </c>
      <c r="AN30" s="15" t="str">
        <f t="shared" si="3"/>
        <v/>
      </c>
      <c r="AO30" s="15" t="str">
        <f t="shared" si="4"/>
        <v/>
      </c>
      <c r="AP30" s="15" t="str">
        <f t="shared" si="5"/>
        <v/>
      </c>
      <c r="AQ30" s="4" t="str">
        <f t="shared" si="6"/>
        <v/>
      </c>
    </row>
    <row r="31" spans="1:43" x14ac:dyDescent="0.25">
      <c r="A31" s="4" t="str">
        <f>IF(Inddata!A46="","",Inddata!A46)</f>
        <v/>
      </c>
      <c r="B31" s="4" t="str">
        <f>IF(Inddata!B46="","",Inddata!B46)</f>
        <v/>
      </c>
      <c r="C31" s="4" t="str">
        <f>IF(Inddata!C46="","",Inddata!C46)</f>
        <v/>
      </c>
      <c r="D31" s="4" t="str">
        <f>IF(Inddata!D46="","",Inddata!D46)</f>
        <v/>
      </c>
      <c r="E31" s="4" t="str">
        <f>IF(Inddata!E46="","",Inddata!E46)</f>
        <v/>
      </c>
      <c r="F31" s="4" t="str">
        <f>IF(Inddata!F46="","",Inddata!F46)</f>
        <v/>
      </c>
      <c r="G31" s="4">
        <f>IF(Inddata!G46="","",Inddata!G46)</f>
        <v>0</v>
      </c>
      <c r="H31" s="4" t="str">
        <f>IF(Inddata!H46&gt;0.5,Inddata!H46,"")</f>
        <v/>
      </c>
      <c r="I31" s="4" t="str">
        <f>IF(Inddata!I46="","",Inddata!I46)</f>
        <v/>
      </c>
      <c r="J31" s="14">
        <f>IF('Anvendte oplysninger'!J31="Irrelevant",1,IF('Anvendte oplysninger'!J31&gt;3,1.2,1))</f>
        <v>1</v>
      </c>
      <c r="K31" s="14">
        <f>IF('Anvendte oplysninger'!K31="Irrelevant",1,IF(AND(OR(I31="Motorvejsstrækning",I31="Frakørselsflettestrækning",I31="Tilkørselsflettestrækning"),'Anvendte oplysninger'!K31&lt;3.5),1+(3.5-'Anvendte oplysninger'!K31)*0.12,IF(AND(OR(I31="Frakørselsrampe",I31="Tilkørselsrampe"),'Anvendte oplysninger'!K31&lt;3.5),1+(3.5-'Anvendte oplysninger'!K31)*0.16,1)))</f>
        <v>1</v>
      </c>
      <c r="L31" s="14">
        <f>IF('Anvendte oplysninger'!L31="Irrelevant",1,IF(AND('Anvendte oplysninger'!L31="Ja",'Anvendte oplysninger'!J31=2),0.6*'Anvendte oplysninger'!M31+(1-'Anvendte oplysninger'!M31),IF(AND('Anvendte oplysninger'!L31="Ja",'Anvendte oplysninger'!J31=3),0.7*'Anvendte oplysninger'!M31+(1-'Anvendte oplysninger'!M31),IF(AND('Anvendte oplysninger'!L31="Ja",'Anvendte oplysninger'!J31=4),0.76*'Anvendte oplysninger'!M31+(1-'Anvendte oplysninger'!M31),IF(AND('Anvendte oplysninger'!L31="Ja",'Anvendte oplysninger'!J31&gt;4.99999999),0.8*'Anvendte oplysninger'!M31+(1-'Anvendte oplysninger'!M31),1)))))</f>
        <v>1</v>
      </c>
      <c r="M31" s="14">
        <f>IF('Anvendte oplysninger'!L31="Irrelevant",1,IF(AND('Anvendte oplysninger'!L31="Ja",'Anvendte oplysninger'!J31=2),0.8*'Anvendte oplysninger'!M31+(1-'Anvendte oplysninger'!M31),IF(AND('Anvendte oplysninger'!L31="Ja",'Anvendte oplysninger'!J31=3),0.85*'Anvendte oplysninger'!M31+(1-'Anvendte oplysninger'!M31),IF(AND('Anvendte oplysninger'!L31="Ja",'Anvendte oplysninger'!J31=4),0.88*'Anvendte oplysninger'!M31+(1-'Anvendte oplysninger'!M31),IF(AND('Anvendte oplysninger'!L31="Ja",'Anvendte oplysninger'!J31&gt;4.99999999),0.9*'Anvendte oplysninger'!M31+(1-'Anvendte oplysninger'!M31),1)))))</f>
        <v>1</v>
      </c>
      <c r="N31" s="14">
        <f>IF('Anvendte oplysninger'!N31="Irrelevant",1,IF(AND(OR(I31="Motorvejsstrækning",I31="Frakørselsflettestrækning",I31="Tilkørselsflettestrækning"),'Anvendte oplysninger'!N31&lt;3),1+(3-'Anvendte oplysninger'!N31)*0.09333333,1))</f>
        <v>1</v>
      </c>
      <c r="O31" s="14">
        <f>IF('Anvendte oplysninger'!N31="Irrelevant",1,IF(AND(OR(I31="Motorvejsstrækning",I31="Frakørselsflettestrækning",I31="Tilkørselsflettestrækning"),'Anvendte oplysninger'!N31&lt;3),1+(3-'Anvendte oplysninger'!N31)*0.19666667,1))</f>
        <v>1</v>
      </c>
      <c r="P31" s="14">
        <f>IF('Anvendte oplysninger'!O31="Irrelevant",1,IF(AND(OR(I31="Motorvejsstrækning",I31="Frakørselsflettestrækning",I31="Tilkørselsflettestrækning"),'Anvendte oplysninger'!O31&lt;3.00000001),1+(0.5-'Anvendte oplysninger'!O31)*0.04,IF(AND(OR(I31="Frakørselsrampe",I31="Tilkørselsrampe"),'Anvendte oplysninger'!O31&lt;3.00000001),1+(0.5-'Anvendte oplysninger'!O31)*0.08,IF(OR(I31="Motorvejsstrækning",I31="Frakørselsflettestrækning",I31="Tilkørselsflettestrækning"),0.9,0.8))))</f>
        <v>1</v>
      </c>
      <c r="Q31" s="14">
        <f>IF('Anvendte oplysninger'!P31="Irrelevant",1,IF(AND(OR(I31="Motorvejsstrækning",I31="Frakørselsflettestrækning",I31="Tilkørselsflettestrækning"),'Anvendte oplysninger'!P31&lt;11.00000001),1+(5-'Anvendte oplysninger'!P31)*0.01,0.94))</f>
        <v>1</v>
      </c>
      <c r="R31" s="14">
        <f>IF(OR('Anvendte oplysninger'!Q31="Irrelevant",'Anvendte oplysninger'!R31="Irrelevant",'Anvendte oplysninger'!Q31="Lige"),1,IF(AND(OR(I31="Motorvejsstrækning",I31="Frakørselsflettestrækning",I31="Tilkørselsflettestrækning"),'Anvendte oplysninger'!Q31&lt;4000),(EXP(0.1096*1746.5/'Anvendte oplysninger'!Q31)/EXP(0.1096*1746.5/4000))*('Anvendte oplysninger'!R31/1000)/G31+(G31-'Anvendte oplysninger'!R31/1000)/G31,1))</f>
        <v>1</v>
      </c>
      <c r="S31" s="14">
        <f>IF(OR('Anvendte oplysninger'!S31="Irrelevant",'Anvendte oplysninger'!T31="Irrelevant",'Anvendte oplysninger'!S31="Lige"),1,IF(AND(OR(I31="Motorvejsstrækning",I31="Frakørselsflettestrækning",I31="Tilkørselsflettestrækning"),'Anvendte oplysninger'!S31&lt;4000),(EXP(0.1096*1746.5/'Anvendte oplysninger'!S31)/EXP(0.1096*1746.5/4000))*('Anvendte oplysninger'!T31/1000)/G31+(G31-'Anvendte oplysninger'!T31/1000)/G31,1))</f>
        <v>1</v>
      </c>
      <c r="T31" s="14">
        <f>IF('Anvendte oplysninger'!U31="Irrelevant",1,IF(AND(OR(I31="Motorvejsstrækning",I31="Frakørselsflettestrækning",I31="Tilkørselsflettestrækning",I31="Frakørselsrampe",I31="Tilkørselsrampe"),'Anvendte oplysninger'!U31="Ja"),0.95,1))</f>
        <v>1</v>
      </c>
      <c r="U31" s="14">
        <f>IF('Anvendte oplysninger'!U31="Irrelevant",1,IF(AND(OR(I31="Motorvejsstrækning",I31="Frakørselsflettestrækning",I31="Tilkørselsflettestrækning",I31="Frakørselsrampe",I31="Tilkørselsrampe"),'Anvendte oplysninger'!U31="Ja"),0.96,1))</f>
        <v>1</v>
      </c>
      <c r="V31" s="14">
        <f>IF('Anvendte oplysninger'!U31="Irrelevant",1,IF(AND(OR(I31="Motorvejsstrækning",I31="Frakørselsflettestrækning",I31="Tilkørselsflettestrækning",I31="Frakørselsrampe",I31="Tilkørselsrampe"),'Anvendte oplysninger'!U31="Ja"),0.79,1))</f>
        <v>1</v>
      </c>
      <c r="W31" s="14">
        <f>IF('Anvendte oplysninger'!U31="Irrelevant",1,IF(AND(OR(I31="Motorvejsstrækning",I31="Frakørselsflettestrækning",I31="Tilkørselsflettestrækning",I31="Frakørselsrampe",I31="Tilkørselsrampe"),'Anvendte oplysninger'!U31="Ja"),0.94,1))</f>
        <v>1</v>
      </c>
      <c r="X31" s="14">
        <f>IF('Anvendte oplysninger'!U31="Irrelevant",1,IF(AND(OR(I31="Motorvejsstrækning",I31="Frakørselsflettestrækning",I31="Tilkørselsflettestrækning",I31="Frakørselsrampe",I31="Tilkørselsrampe"),'Anvendte oplysninger'!U31="Ja"),0.97,1))</f>
        <v>1</v>
      </c>
      <c r="Y31" s="14">
        <f>IF(AND(I31="Frakørselsrampe",'Anvendte oplysninger'!V31="S-formet ruderrampe"),1.32,IF(AND(I31="Frakørselsrampe",'Anvendte oplysninger'!V31="S-formet trompetrampe"),2.05,IF(AND(I31="Frakørselsrampe",'Anvendte oplysninger'!V31="U-formet trompetrampe"),4.11,IF(AND(I31="Frakørselsrampe",'Anvendte oplysninger'!V31="SV-formet flyoverrampe"),5.15,IF(AND(I31="Frakørselsrampe",'Anvendte oplysninger'!V31="Vinkelformet rampe"),1.07,IF(AND(I31="Tilkørselsrampe",'Anvendte oplysninger'!V31="S-formet ruderrampe"),0.93,IF(AND(I31="Tilkørselsrampe",'Anvendte oplysninger'!V31="S-formet trompetrampe"),2.48,IF(AND(I31="Tilkørselsrampe",'Anvendte oplysninger'!V31="U-formet trompetrampe"),4.15,IF(AND(I31="Tilkørselsrampe",'Anvendte oplysninger'!V31="SV-formet flyoverrampe"),5.26,IF(AND(I31="Tilkørselsrampe",'Anvendte oplysninger'!V31="Vinkelformet rampe"),1.42,1))))))))))</f>
        <v>1</v>
      </c>
      <c r="Z31" s="14">
        <f>IF(OR('Anvendte oplysninger'!W31="Lige",'Anvendte oplysninger'!W31="Irrelevant",'Anvendte oplysninger'!X31="Irrelevant",'Anvendte oplysninger'!Y31="Irrelevant"),1,1+1.545*1000/32.2*((('Anvendte oplysninger'!Y31*3268/3600)/('Anvendte oplysninger'!W31/0.306))^2)*('Anvendte oplysninger'!X31/1000)/G31)</f>
        <v>1</v>
      </c>
      <c r="AA31" s="14">
        <f>IF(OR('Anvendte oplysninger'!W31="Lige",'Anvendte oplysninger'!W31="Irrelevant",'Anvendte oplysninger'!X31="Irrelevant",'Anvendte oplysninger'!Y31="Irrelevant"),1,1+1.961*1000/32.2*((('Anvendte oplysninger'!Y31*3268/3600)/('Anvendte oplysninger'!W31/0.306))^2)*('Anvendte oplysninger'!X31/1000)/G31)</f>
        <v>1</v>
      </c>
      <c r="AB31" s="14">
        <f>IF(OR('Anvendte oplysninger'!Z31="Lige",'Anvendte oplysninger'!Z31="Irrelevant",'Anvendte oplysninger'!AA31="Irrelevant",'Anvendte oplysninger'!AB31="Irrelevant"),1,1+1.545*1000/32.2*((('Anvendte oplysninger'!AB31*3268/3600)/('Anvendte oplysninger'!Z31/0.306))^2)*('Anvendte oplysninger'!AA31/1000)/G31)</f>
        <v>1</v>
      </c>
      <c r="AC31" s="14">
        <f>IF(OR('Anvendte oplysninger'!Z31="Lige",'Anvendte oplysninger'!Z31="Irrelevant",'Anvendte oplysninger'!AA31="Irrelevant",'Anvendte oplysninger'!AB31="Irrelevant"),1,1+1.961*1000/32.2*((('Anvendte oplysninger'!AB31*3268/3600)/('Anvendte oplysninger'!Z31/0.306))^2)*('Anvendte oplysninger'!AA31/1000)/G31)</f>
        <v>1</v>
      </c>
      <c r="AD31" s="14">
        <f>IF(OR('Anvendte oplysninger'!AC31="Irrelevant",'Anvendte oplysninger'!AC31="Nej"),1,IF(AND('Anvendte oplysninger'!AC31="Ja",OR('Anvendte oplysninger'!Q31&lt;301,'Anvendte oplysninger'!S31&lt;301)),1-(0.5*('Anvendte oplysninger'!R31+'Anvendte oplysninger'!T31)/('Anvendte oplysninger'!G31*1000)),IF(AND('Anvendte oplysninger'!AC31="Ja",OR('Anvendte oplysninger'!Q31&lt;601,'Anvendte oplysninger'!S31&lt;601)),1-(0.25*('Anvendte oplysninger'!R31+'Anvendte oplysninger'!T31)/('Anvendte oplysninger'!G31*1000)),1)))</f>
        <v>1</v>
      </c>
      <c r="AE31" s="14">
        <f>IF(OR('Anvendte oplysninger'!AC31="Irrelevant",'Anvendte oplysninger'!AC31="Nej"),1,IF(AND('Anvendte oplysninger'!AC31="Ja",OR('Anvendte oplysninger'!Q31&lt;301,'Anvendte oplysninger'!S31&lt;301)),1-(0.4*('Anvendte oplysninger'!R31+'Anvendte oplysninger'!T31)/('Anvendte oplysninger'!G31*1000)),IF(AND('Anvendte oplysninger'!AC31="Ja",OR('Anvendte oplysninger'!Q31&lt;601,'Anvendte oplysninger'!S31&lt;601)),1-(0.2*('Anvendte oplysninger'!R31+'Anvendte oplysninger'!T31)/('Anvendte oplysninger'!G31*1000)),1)))</f>
        <v>1</v>
      </c>
      <c r="AF31" s="14">
        <f>IF('Anvendte oplysninger'!AD31="110 km/t",0.79,1)</f>
        <v>1</v>
      </c>
      <c r="AG31" s="14">
        <f>IF('Anvendte oplysninger'!AD31="110 km/t",0.94,1)</f>
        <v>1</v>
      </c>
      <c r="AH31" s="14">
        <f>IF('Anvendte oplysninger'!AD31="110 km/t",0.66,1)</f>
        <v>1</v>
      </c>
      <c r="AI31" s="14">
        <f>IF('Anvendte oplysninger'!AD31="110 km/t",0.82,1)</f>
        <v>1</v>
      </c>
      <c r="AJ31" s="14">
        <f>IF(AND('Anvendte oplysninger'!AE31="Ja",I31="Tilkørselsflettestrækning"),0.65*'Anvendte oplysninger'!AF31+1-'Anvendte oplysninger'!AF31,1)</f>
        <v>1</v>
      </c>
      <c r="AK31" s="15" t="str">
        <f t="shared" si="0"/>
        <v/>
      </c>
      <c r="AL31" s="15" t="str">
        <f t="shared" si="1"/>
        <v/>
      </c>
      <c r="AM31" s="15" t="str">
        <f t="shared" si="2"/>
        <v/>
      </c>
      <c r="AN31" s="15" t="str">
        <f t="shared" si="3"/>
        <v/>
      </c>
      <c r="AO31" s="15" t="str">
        <f t="shared" si="4"/>
        <v/>
      </c>
      <c r="AP31" s="15" t="str">
        <f t="shared" si="5"/>
        <v/>
      </c>
      <c r="AQ31" s="4" t="str">
        <f t="shared" si="6"/>
        <v/>
      </c>
    </row>
    <row r="32" spans="1:43" x14ac:dyDescent="0.25">
      <c r="A32" s="4" t="str">
        <f>IF(Inddata!A47="","",Inddata!A47)</f>
        <v/>
      </c>
      <c r="B32" s="4" t="str">
        <f>IF(Inddata!B47="","",Inddata!B47)</f>
        <v/>
      </c>
      <c r="C32" s="4" t="str">
        <f>IF(Inddata!C47="","",Inddata!C47)</f>
        <v/>
      </c>
      <c r="D32" s="4" t="str">
        <f>IF(Inddata!D47="","",Inddata!D47)</f>
        <v/>
      </c>
      <c r="E32" s="4" t="str">
        <f>IF(Inddata!E47="","",Inddata!E47)</f>
        <v/>
      </c>
      <c r="F32" s="4" t="str">
        <f>IF(Inddata!F47="","",Inddata!F47)</f>
        <v/>
      </c>
      <c r="G32" s="4">
        <f>IF(Inddata!G47="","",Inddata!G47)</f>
        <v>0</v>
      </c>
      <c r="H32" s="4" t="str">
        <f>IF(Inddata!H47&gt;0.5,Inddata!H47,"")</f>
        <v/>
      </c>
      <c r="I32" s="4" t="str">
        <f>IF(Inddata!I47="","",Inddata!I47)</f>
        <v/>
      </c>
      <c r="J32" s="14">
        <f>IF('Anvendte oplysninger'!J32="Irrelevant",1,IF('Anvendte oplysninger'!J32&gt;3,1.2,1))</f>
        <v>1</v>
      </c>
      <c r="K32" s="14">
        <f>IF('Anvendte oplysninger'!K32="Irrelevant",1,IF(AND(OR(I32="Motorvejsstrækning",I32="Frakørselsflettestrækning",I32="Tilkørselsflettestrækning"),'Anvendte oplysninger'!K32&lt;3.5),1+(3.5-'Anvendte oplysninger'!K32)*0.12,IF(AND(OR(I32="Frakørselsrampe",I32="Tilkørselsrampe"),'Anvendte oplysninger'!K32&lt;3.5),1+(3.5-'Anvendte oplysninger'!K32)*0.16,1)))</f>
        <v>1</v>
      </c>
      <c r="L32" s="14">
        <f>IF('Anvendte oplysninger'!L32="Irrelevant",1,IF(AND('Anvendte oplysninger'!L32="Ja",'Anvendte oplysninger'!J32=2),0.6*'Anvendte oplysninger'!M32+(1-'Anvendte oplysninger'!M32),IF(AND('Anvendte oplysninger'!L32="Ja",'Anvendte oplysninger'!J32=3),0.7*'Anvendte oplysninger'!M32+(1-'Anvendte oplysninger'!M32),IF(AND('Anvendte oplysninger'!L32="Ja",'Anvendte oplysninger'!J32=4),0.76*'Anvendte oplysninger'!M32+(1-'Anvendte oplysninger'!M32),IF(AND('Anvendte oplysninger'!L32="Ja",'Anvendte oplysninger'!J32&gt;4.99999999),0.8*'Anvendte oplysninger'!M32+(1-'Anvendte oplysninger'!M32),1)))))</f>
        <v>1</v>
      </c>
      <c r="M32" s="14">
        <f>IF('Anvendte oplysninger'!L32="Irrelevant",1,IF(AND('Anvendte oplysninger'!L32="Ja",'Anvendte oplysninger'!J32=2),0.8*'Anvendte oplysninger'!M32+(1-'Anvendte oplysninger'!M32),IF(AND('Anvendte oplysninger'!L32="Ja",'Anvendte oplysninger'!J32=3),0.85*'Anvendte oplysninger'!M32+(1-'Anvendte oplysninger'!M32),IF(AND('Anvendte oplysninger'!L32="Ja",'Anvendte oplysninger'!J32=4),0.88*'Anvendte oplysninger'!M32+(1-'Anvendte oplysninger'!M32),IF(AND('Anvendte oplysninger'!L32="Ja",'Anvendte oplysninger'!J32&gt;4.99999999),0.9*'Anvendte oplysninger'!M32+(1-'Anvendte oplysninger'!M32),1)))))</f>
        <v>1</v>
      </c>
      <c r="N32" s="14">
        <f>IF('Anvendte oplysninger'!N32="Irrelevant",1,IF(AND(OR(I32="Motorvejsstrækning",I32="Frakørselsflettestrækning",I32="Tilkørselsflettestrækning"),'Anvendte oplysninger'!N32&lt;3),1+(3-'Anvendte oplysninger'!N32)*0.09333333,1))</f>
        <v>1</v>
      </c>
      <c r="O32" s="14">
        <f>IF('Anvendte oplysninger'!N32="Irrelevant",1,IF(AND(OR(I32="Motorvejsstrækning",I32="Frakørselsflettestrækning",I32="Tilkørselsflettestrækning"),'Anvendte oplysninger'!N32&lt;3),1+(3-'Anvendte oplysninger'!N32)*0.19666667,1))</f>
        <v>1</v>
      </c>
      <c r="P32" s="14">
        <f>IF('Anvendte oplysninger'!O32="Irrelevant",1,IF(AND(OR(I32="Motorvejsstrækning",I32="Frakørselsflettestrækning",I32="Tilkørselsflettestrækning"),'Anvendte oplysninger'!O32&lt;3.00000001),1+(0.5-'Anvendte oplysninger'!O32)*0.04,IF(AND(OR(I32="Frakørselsrampe",I32="Tilkørselsrampe"),'Anvendte oplysninger'!O32&lt;3.00000001),1+(0.5-'Anvendte oplysninger'!O32)*0.08,IF(OR(I32="Motorvejsstrækning",I32="Frakørselsflettestrækning",I32="Tilkørselsflettestrækning"),0.9,0.8))))</f>
        <v>1</v>
      </c>
      <c r="Q32" s="14">
        <f>IF('Anvendte oplysninger'!P32="Irrelevant",1,IF(AND(OR(I32="Motorvejsstrækning",I32="Frakørselsflettestrækning",I32="Tilkørselsflettestrækning"),'Anvendte oplysninger'!P32&lt;11.00000001),1+(5-'Anvendte oplysninger'!P32)*0.01,0.94))</f>
        <v>1</v>
      </c>
      <c r="R32" s="14">
        <f>IF(OR('Anvendte oplysninger'!Q32="Irrelevant",'Anvendte oplysninger'!R32="Irrelevant",'Anvendte oplysninger'!Q32="Lige"),1,IF(AND(OR(I32="Motorvejsstrækning",I32="Frakørselsflettestrækning",I32="Tilkørselsflettestrækning"),'Anvendte oplysninger'!Q32&lt;4000),(EXP(0.1096*1746.5/'Anvendte oplysninger'!Q32)/EXP(0.1096*1746.5/4000))*('Anvendte oplysninger'!R32/1000)/G32+(G32-'Anvendte oplysninger'!R32/1000)/G32,1))</f>
        <v>1</v>
      </c>
      <c r="S32" s="14">
        <f>IF(OR('Anvendte oplysninger'!S32="Irrelevant",'Anvendte oplysninger'!T32="Irrelevant",'Anvendte oplysninger'!S32="Lige"),1,IF(AND(OR(I32="Motorvejsstrækning",I32="Frakørselsflettestrækning",I32="Tilkørselsflettestrækning"),'Anvendte oplysninger'!S32&lt;4000),(EXP(0.1096*1746.5/'Anvendte oplysninger'!S32)/EXP(0.1096*1746.5/4000))*('Anvendte oplysninger'!T32/1000)/G32+(G32-'Anvendte oplysninger'!T32/1000)/G32,1))</f>
        <v>1</v>
      </c>
      <c r="T32" s="14">
        <f>IF('Anvendte oplysninger'!U32="Irrelevant",1,IF(AND(OR(I32="Motorvejsstrækning",I32="Frakørselsflettestrækning",I32="Tilkørselsflettestrækning",I32="Frakørselsrampe",I32="Tilkørselsrampe"),'Anvendte oplysninger'!U32="Ja"),0.95,1))</f>
        <v>1</v>
      </c>
      <c r="U32" s="14">
        <f>IF('Anvendte oplysninger'!U32="Irrelevant",1,IF(AND(OR(I32="Motorvejsstrækning",I32="Frakørselsflettestrækning",I32="Tilkørselsflettestrækning",I32="Frakørselsrampe",I32="Tilkørselsrampe"),'Anvendte oplysninger'!U32="Ja"),0.96,1))</f>
        <v>1</v>
      </c>
      <c r="V32" s="14">
        <f>IF('Anvendte oplysninger'!U32="Irrelevant",1,IF(AND(OR(I32="Motorvejsstrækning",I32="Frakørselsflettestrækning",I32="Tilkørselsflettestrækning",I32="Frakørselsrampe",I32="Tilkørselsrampe"),'Anvendte oplysninger'!U32="Ja"),0.79,1))</f>
        <v>1</v>
      </c>
      <c r="W32" s="14">
        <f>IF('Anvendte oplysninger'!U32="Irrelevant",1,IF(AND(OR(I32="Motorvejsstrækning",I32="Frakørselsflettestrækning",I32="Tilkørselsflettestrækning",I32="Frakørselsrampe",I32="Tilkørselsrampe"),'Anvendte oplysninger'!U32="Ja"),0.94,1))</f>
        <v>1</v>
      </c>
      <c r="X32" s="14">
        <f>IF('Anvendte oplysninger'!U32="Irrelevant",1,IF(AND(OR(I32="Motorvejsstrækning",I32="Frakørselsflettestrækning",I32="Tilkørselsflettestrækning",I32="Frakørselsrampe",I32="Tilkørselsrampe"),'Anvendte oplysninger'!U32="Ja"),0.97,1))</f>
        <v>1</v>
      </c>
      <c r="Y32" s="14">
        <f>IF(AND(I32="Frakørselsrampe",'Anvendte oplysninger'!V32="S-formet ruderrampe"),1.32,IF(AND(I32="Frakørselsrampe",'Anvendte oplysninger'!V32="S-formet trompetrampe"),2.05,IF(AND(I32="Frakørselsrampe",'Anvendte oplysninger'!V32="U-formet trompetrampe"),4.11,IF(AND(I32="Frakørselsrampe",'Anvendte oplysninger'!V32="SV-formet flyoverrampe"),5.15,IF(AND(I32="Frakørselsrampe",'Anvendte oplysninger'!V32="Vinkelformet rampe"),1.07,IF(AND(I32="Tilkørselsrampe",'Anvendte oplysninger'!V32="S-formet ruderrampe"),0.93,IF(AND(I32="Tilkørselsrampe",'Anvendte oplysninger'!V32="S-formet trompetrampe"),2.48,IF(AND(I32="Tilkørselsrampe",'Anvendte oplysninger'!V32="U-formet trompetrampe"),4.15,IF(AND(I32="Tilkørselsrampe",'Anvendte oplysninger'!V32="SV-formet flyoverrampe"),5.26,IF(AND(I32="Tilkørselsrampe",'Anvendte oplysninger'!V32="Vinkelformet rampe"),1.42,1))))))))))</f>
        <v>1</v>
      </c>
      <c r="Z32" s="14">
        <f>IF(OR('Anvendte oplysninger'!W32="Lige",'Anvendte oplysninger'!W32="Irrelevant",'Anvendte oplysninger'!X32="Irrelevant",'Anvendte oplysninger'!Y32="Irrelevant"),1,1+1.545*1000/32.2*((('Anvendte oplysninger'!Y32*3268/3600)/('Anvendte oplysninger'!W32/0.306))^2)*('Anvendte oplysninger'!X32/1000)/G32)</f>
        <v>1</v>
      </c>
      <c r="AA32" s="14">
        <f>IF(OR('Anvendte oplysninger'!W32="Lige",'Anvendte oplysninger'!W32="Irrelevant",'Anvendte oplysninger'!X32="Irrelevant",'Anvendte oplysninger'!Y32="Irrelevant"),1,1+1.961*1000/32.2*((('Anvendte oplysninger'!Y32*3268/3600)/('Anvendte oplysninger'!W32/0.306))^2)*('Anvendte oplysninger'!X32/1000)/G32)</f>
        <v>1</v>
      </c>
      <c r="AB32" s="14">
        <f>IF(OR('Anvendte oplysninger'!Z32="Lige",'Anvendte oplysninger'!Z32="Irrelevant",'Anvendte oplysninger'!AA32="Irrelevant",'Anvendte oplysninger'!AB32="Irrelevant"),1,1+1.545*1000/32.2*((('Anvendte oplysninger'!AB32*3268/3600)/('Anvendte oplysninger'!Z32/0.306))^2)*('Anvendte oplysninger'!AA32/1000)/G32)</f>
        <v>1</v>
      </c>
      <c r="AC32" s="14">
        <f>IF(OR('Anvendte oplysninger'!Z32="Lige",'Anvendte oplysninger'!Z32="Irrelevant",'Anvendte oplysninger'!AA32="Irrelevant",'Anvendte oplysninger'!AB32="Irrelevant"),1,1+1.961*1000/32.2*((('Anvendte oplysninger'!AB32*3268/3600)/('Anvendte oplysninger'!Z32/0.306))^2)*('Anvendte oplysninger'!AA32/1000)/G32)</f>
        <v>1</v>
      </c>
      <c r="AD32" s="14">
        <f>IF(OR('Anvendte oplysninger'!AC32="Irrelevant",'Anvendte oplysninger'!AC32="Nej"),1,IF(AND('Anvendte oplysninger'!AC32="Ja",OR('Anvendte oplysninger'!Q32&lt;301,'Anvendte oplysninger'!S32&lt;301)),1-(0.5*('Anvendte oplysninger'!R32+'Anvendte oplysninger'!T32)/('Anvendte oplysninger'!G32*1000)),IF(AND('Anvendte oplysninger'!AC32="Ja",OR('Anvendte oplysninger'!Q32&lt;601,'Anvendte oplysninger'!S32&lt;601)),1-(0.25*('Anvendte oplysninger'!R32+'Anvendte oplysninger'!T32)/('Anvendte oplysninger'!G32*1000)),1)))</f>
        <v>1</v>
      </c>
      <c r="AE32" s="14">
        <f>IF(OR('Anvendte oplysninger'!AC32="Irrelevant",'Anvendte oplysninger'!AC32="Nej"),1,IF(AND('Anvendte oplysninger'!AC32="Ja",OR('Anvendte oplysninger'!Q32&lt;301,'Anvendte oplysninger'!S32&lt;301)),1-(0.4*('Anvendte oplysninger'!R32+'Anvendte oplysninger'!T32)/('Anvendte oplysninger'!G32*1000)),IF(AND('Anvendte oplysninger'!AC32="Ja",OR('Anvendte oplysninger'!Q32&lt;601,'Anvendte oplysninger'!S32&lt;601)),1-(0.2*('Anvendte oplysninger'!R32+'Anvendte oplysninger'!T32)/('Anvendte oplysninger'!G32*1000)),1)))</f>
        <v>1</v>
      </c>
      <c r="AF32" s="14">
        <f>IF('Anvendte oplysninger'!AD32="110 km/t",0.79,1)</f>
        <v>1</v>
      </c>
      <c r="AG32" s="14">
        <f>IF('Anvendte oplysninger'!AD32="110 km/t",0.94,1)</f>
        <v>1</v>
      </c>
      <c r="AH32" s="14">
        <f>IF('Anvendte oplysninger'!AD32="110 km/t",0.66,1)</f>
        <v>1</v>
      </c>
      <c r="AI32" s="14">
        <f>IF('Anvendte oplysninger'!AD32="110 km/t",0.82,1)</f>
        <v>1</v>
      </c>
      <c r="AJ32" s="14">
        <f>IF(AND('Anvendte oplysninger'!AE32="Ja",I32="Tilkørselsflettestrækning"),0.65*'Anvendte oplysninger'!AF32+1-'Anvendte oplysninger'!AF32,1)</f>
        <v>1</v>
      </c>
      <c r="AK32" s="15" t="str">
        <f t="shared" si="0"/>
        <v/>
      </c>
      <c r="AL32" s="15" t="str">
        <f t="shared" si="1"/>
        <v/>
      </c>
      <c r="AM32" s="15" t="str">
        <f t="shared" si="2"/>
        <v/>
      </c>
      <c r="AN32" s="15" t="str">
        <f t="shared" si="3"/>
        <v/>
      </c>
      <c r="AO32" s="15" t="str">
        <f t="shared" si="4"/>
        <v/>
      </c>
      <c r="AP32" s="15" t="str">
        <f t="shared" si="5"/>
        <v/>
      </c>
      <c r="AQ32" s="4" t="str">
        <f t="shared" si="6"/>
        <v/>
      </c>
    </row>
    <row r="33" spans="1:43" x14ac:dyDescent="0.25">
      <c r="A33" s="4" t="str">
        <f>IF(Inddata!A48="","",Inddata!A48)</f>
        <v/>
      </c>
      <c r="B33" s="4" t="str">
        <f>IF(Inddata!B48="","",Inddata!B48)</f>
        <v/>
      </c>
      <c r="C33" s="4" t="str">
        <f>IF(Inddata!C48="","",Inddata!C48)</f>
        <v/>
      </c>
      <c r="D33" s="4" t="str">
        <f>IF(Inddata!D48="","",Inddata!D48)</f>
        <v/>
      </c>
      <c r="E33" s="4" t="str">
        <f>IF(Inddata!E48="","",Inddata!E48)</f>
        <v/>
      </c>
      <c r="F33" s="4" t="str">
        <f>IF(Inddata!F48="","",Inddata!F48)</f>
        <v/>
      </c>
      <c r="G33" s="4">
        <f>IF(Inddata!G48="","",Inddata!G48)</f>
        <v>0</v>
      </c>
      <c r="H33" s="4" t="str">
        <f>IF(Inddata!H48&gt;0.5,Inddata!H48,"")</f>
        <v/>
      </c>
      <c r="I33" s="4" t="str">
        <f>IF(Inddata!I48="","",Inddata!I48)</f>
        <v/>
      </c>
      <c r="J33" s="14">
        <f>IF('Anvendte oplysninger'!J33="Irrelevant",1,IF('Anvendte oplysninger'!J33&gt;3,1.2,1))</f>
        <v>1</v>
      </c>
      <c r="K33" s="14">
        <f>IF('Anvendte oplysninger'!K33="Irrelevant",1,IF(AND(OR(I33="Motorvejsstrækning",I33="Frakørselsflettestrækning",I33="Tilkørselsflettestrækning"),'Anvendte oplysninger'!K33&lt;3.5),1+(3.5-'Anvendte oplysninger'!K33)*0.12,IF(AND(OR(I33="Frakørselsrampe",I33="Tilkørselsrampe"),'Anvendte oplysninger'!K33&lt;3.5),1+(3.5-'Anvendte oplysninger'!K33)*0.16,1)))</f>
        <v>1</v>
      </c>
      <c r="L33" s="14">
        <f>IF('Anvendte oplysninger'!L33="Irrelevant",1,IF(AND('Anvendte oplysninger'!L33="Ja",'Anvendte oplysninger'!J33=2),0.6*'Anvendte oplysninger'!M33+(1-'Anvendte oplysninger'!M33),IF(AND('Anvendte oplysninger'!L33="Ja",'Anvendte oplysninger'!J33=3),0.7*'Anvendte oplysninger'!M33+(1-'Anvendte oplysninger'!M33),IF(AND('Anvendte oplysninger'!L33="Ja",'Anvendte oplysninger'!J33=4),0.76*'Anvendte oplysninger'!M33+(1-'Anvendte oplysninger'!M33),IF(AND('Anvendte oplysninger'!L33="Ja",'Anvendte oplysninger'!J33&gt;4.99999999),0.8*'Anvendte oplysninger'!M33+(1-'Anvendte oplysninger'!M33),1)))))</f>
        <v>1</v>
      </c>
      <c r="M33" s="14">
        <f>IF('Anvendte oplysninger'!L33="Irrelevant",1,IF(AND('Anvendte oplysninger'!L33="Ja",'Anvendte oplysninger'!J33=2),0.8*'Anvendte oplysninger'!M33+(1-'Anvendte oplysninger'!M33),IF(AND('Anvendte oplysninger'!L33="Ja",'Anvendte oplysninger'!J33=3),0.85*'Anvendte oplysninger'!M33+(1-'Anvendte oplysninger'!M33),IF(AND('Anvendte oplysninger'!L33="Ja",'Anvendte oplysninger'!J33=4),0.88*'Anvendte oplysninger'!M33+(1-'Anvendte oplysninger'!M33),IF(AND('Anvendte oplysninger'!L33="Ja",'Anvendte oplysninger'!J33&gt;4.99999999),0.9*'Anvendte oplysninger'!M33+(1-'Anvendte oplysninger'!M33),1)))))</f>
        <v>1</v>
      </c>
      <c r="N33" s="14">
        <f>IF('Anvendte oplysninger'!N33="Irrelevant",1,IF(AND(OR(I33="Motorvejsstrækning",I33="Frakørselsflettestrækning",I33="Tilkørselsflettestrækning"),'Anvendte oplysninger'!N33&lt;3),1+(3-'Anvendte oplysninger'!N33)*0.09333333,1))</f>
        <v>1</v>
      </c>
      <c r="O33" s="14">
        <f>IF('Anvendte oplysninger'!N33="Irrelevant",1,IF(AND(OR(I33="Motorvejsstrækning",I33="Frakørselsflettestrækning",I33="Tilkørselsflettestrækning"),'Anvendte oplysninger'!N33&lt;3),1+(3-'Anvendte oplysninger'!N33)*0.19666667,1))</f>
        <v>1</v>
      </c>
      <c r="P33" s="14">
        <f>IF('Anvendte oplysninger'!O33="Irrelevant",1,IF(AND(OR(I33="Motorvejsstrækning",I33="Frakørselsflettestrækning",I33="Tilkørselsflettestrækning"),'Anvendte oplysninger'!O33&lt;3.00000001),1+(0.5-'Anvendte oplysninger'!O33)*0.04,IF(AND(OR(I33="Frakørselsrampe",I33="Tilkørselsrampe"),'Anvendte oplysninger'!O33&lt;3.00000001),1+(0.5-'Anvendte oplysninger'!O33)*0.08,IF(OR(I33="Motorvejsstrækning",I33="Frakørselsflettestrækning",I33="Tilkørselsflettestrækning"),0.9,0.8))))</f>
        <v>1</v>
      </c>
      <c r="Q33" s="14">
        <f>IF('Anvendte oplysninger'!P33="Irrelevant",1,IF(AND(OR(I33="Motorvejsstrækning",I33="Frakørselsflettestrækning",I33="Tilkørselsflettestrækning"),'Anvendte oplysninger'!P33&lt;11.00000001),1+(5-'Anvendte oplysninger'!P33)*0.01,0.94))</f>
        <v>1</v>
      </c>
      <c r="R33" s="14">
        <f>IF(OR('Anvendte oplysninger'!Q33="Irrelevant",'Anvendte oplysninger'!R33="Irrelevant",'Anvendte oplysninger'!Q33="Lige"),1,IF(AND(OR(I33="Motorvejsstrækning",I33="Frakørselsflettestrækning",I33="Tilkørselsflettestrækning"),'Anvendte oplysninger'!Q33&lt;4000),(EXP(0.1096*1746.5/'Anvendte oplysninger'!Q33)/EXP(0.1096*1746.5/4000))*('Anvendte oplysninger'!R33/1000)/G33+(G33-'Anvendte oplysninger'!R33/1000)/G33,1))</f>
        <v>1</v>
      </c>
      <c r="S33" s="14">
        <f>IF(OR('Anvendte oplysninger'!S33="Irrelevant",'Anvendte oplysninger'!T33="Irrelevant",'Anvendte oplysninger'!S33="Lige"),1,IF(AND(OR(I33="Motorvejsstrækning",I33="Frakørselsflettestrækning",I33="Tilkørselsflettestrækning"),'Anvendte oplysninger'!S33&lt;4000),(EXP(0.1096*1746.5/'Anvendte oplysninger'!S33)/EXP(0.1096*1746.5/4000))*('Anvendte oplysninger'!T33/1000)/G33+(G33-'Anvendte oplysninger'!T33/1000)/G33,1))</f>
        <v>1</v>
      </c>
      <c r="T33" s="14">
        <f>IF('Anvendte oplysninger'!U33="Irrelevant",1,IF(AND(OR(I33="Motorvejsstrækning",I33="Frakørselsflettestrækning",I33="Tilkørselsflettestrækning",I33="Frakørselsrampe",I33="Tilkørselsrampe"),'Anvendte oplysninger'!U33="Ja"),0.95,1))</f>
        <v>1</v>
      </c>
      <c r="U33" s="14">
        <f>IF('Anvendte oplysninger'!U33="Irrelevant",1,IF(AND(OR(I33="Motorvejsstrækning",I33="Frakørselsflettestrækning",I33="Tilkørselsflettestrækning",I33="Frakørselsrampe",I33="Tilkørselsrampe"),'Anvendte oplysninger'!U33="Ja"),0.96,1))</f>
        <v>1</v>
      </c>
      <c r="V33" s="14">
        <f>IF('Anvendte oplysninger'!U33="Irrelevant",1,IF(AND(OR(I33="Motorvejsstrækning",I33="Frakørselsflettestrækning",I33="Tilkørselsflettestrækning",I33="Frakørselsrampe",I33="Tilkørselsrampe"),'Anvendte oplysninger'!U33="Ja"),0.79,1))</f>
        <v>1</v>
      </c>
      <c r="W33" s="14">
        <f>IF('Anvendte oplysninger'!U33="Irrelevant",1,IF(AND(OR(I33="Motorvejsstrækning",I33="Frakørselsflettestrækning",I33="Tilkørselsflettestrækning",I33="Frakørselsrampe",I33="Tilkørselsrampe"),'Anvendte oplysninger'!U33="Ja"),0.94,1))</f>
        <v>1</v>
      </c>
      <c r="X33" s="14">
        <f>IF('Anvendte oplysninger'!U33="Irrelevant",1,IF(AND(OR(I33="Motorvejsstrækning",I33="Frakørselsflettestrækning",I33="Tilkørselsflettestrækning",I33="Frakørselsrampe",I33="Tilkørselsrampe"),'Anvendte oplysninger'!U33="Ja"),0.97,1))</f>
        <v>1</v>
      </c>
      <c r="Y33" s="14">
        <f>IF(AND(I33="Frakørselsrampe",'Anvendte oplysninger'!V33="S-formet ruderrampe"),1.32,IF(AND(I33="Frakørselsrampe",'Anvendte oplysninger'!V33="S-formet trompetrampe"),2.05,IF(AND(I33="Frakørselsrampe",'Anvendte oplysninger'!V33="U-formet trompetrampe"),4.11,IF(AND(I33="Frakørselsrampe",'Anvendte oplysninger'!V33="SV-formet flyoverrampe"),5.15,IF(AND(I33="Frakørselsrampe",'Anvendte oplysninger'!V33="Vinkelformet rampe"),1.07,IF(AND(I33="Tilkørselsrampe",'Anvendte oplysninger'!V33="S-formet ruderrampe"),0.93,IF(AND(I33="Tilkørselsrampe",'Anvendte oplysninger'!V33="S-formet trompetrampe"),2.48,IF(AND(I33="Tilkørselsrampe",'Anvendte oplysninger'!V33="U-formet trompetrampe"),4.15,IF(AND(I33="Tilkørselsrampe",'Anvendte oplysninger'!V33="SV-formet flyoverrampe"),5.26,IF(AND(I33="Tilkørselsrampe",'Anvendte oplysninger'!V33="Vinkelformet rampe"),1.42,1))))))))))</f>
        <v>1</v>
      </c>
      <c r="Z33" s="14">
        <f>IF(OR('Anvendte oplysninger'!W33="Lige",'Anvendte oplysninger'!W33="Irrelevant",'Anvendte oplysninger'!X33="Irrelevant",'Anvendte oplysninger'!Y33="Irrelevant"),1,1+1.545*1000/32.2*((('Anvendte oplysninger'!Y33*3268/3600)/('Anvendte oplysninger'!W33/0.306))^2)*('Anvendte oplysninger'!X33/1000)/G33)</f>
        <v>1</v>
      </c>
      <c r="AA33" s="14">
        <f>IF(OR('Anvendte oplysninger'!W33="Lige",'Anvendte oplysninger'!W33="Irrelevant",'Anvendte oplysninger'!X33="Irrelevant",'Anvendte oplysninger'!Y33="Irrelevant"),1,1+1.961*1000/32.2*((('Anvendte oplysninger'!Y33*3268/3600)/('Anvendte oplysninger'!W33/0.306))^2)*('Anvendte oplysninger'!X33/1000)/G33)</f>
        <v>1</v>
      </c>
      <c r="AB33" s="14">
        <f>IF(OR('Anvendte oplysninger'!Z33="Lige",'Anvendte oplysninger'!Z33="Irrelevant",'Anvendte oplysninger'!AA33="Irrelevant",'Anvendte oplysninger'!AB33="Irrelevant"),1,1+1.545*1000/32.2*((('Anvendte oplysninger'!AB33*3268/3600)/('Anvendte oplysninger'!Z33/0.306))^2)*('Anvendte oplysninger'!AA33/1000)/G33)</f>
        <v>1</v>
      </c>
      <c r="AC33" s="14">
        <f>IF(OR('Anvendte oplysninger'!Z33="Lige",'Anvendte oplysninger'!Z33="Irrelevant",'Anvendte oplysninger'!AA33="Irrelevant",'Anvendte oplysninger'!AB33="Irrelevant"),1,1+1.961*1000/32.2*((('Anvendte oplysninger'!AB33*3268/3600)/('Anvendte oplysninger'!Z33/0.306))^2)*('Anvendte oplysninger'!AA33/1000)/G33)</f>
        <v>1</v>
      </c>
      <c r="AD33" s="14">
        <f>IF(OR('Anvendte oplysninger'!AC33="Irrelevant",'Anvendte oplysninger'!AC33="Nej"),1,IF(AND('Anvendte oplysninger'!AC33="Ja",OR('Anvendte oplysninger'!Q33&lt;301,'Anvendte oplysninger'!S33&lt;301)),1-(0.5*('Anvendte oplysninger'!R33+'Anvendte oplysninger'!T33)/('Anvendte oplysninger'!G33*1000)),IF(AND('Anvendte oplysninger'!AC33="Ja",OR('Anvendte oplysninger'!Q33&lt;601,'Anvendte oplysninger'!S33&lt;601)),1-(0.25*('Anvendte oplysninger'!R33+'Anvendte oplysninger'!T33)/('Anvendte oplysninger'!G33*1000)),1)))</f>
        <v>1</v>
      </c>
      <c r="AE33" s="14">
        <f>IF(OR('Anvendte oplysninger'!AC33="Irrelevant",'Anvendte oplysninger'!AC33="Nej"),1,IF(AND('Anvendte oplysninger'!AC33="Ja",OR('Anvendte oplysninger'!Q33&lt;301,'Anvendte oplysninger'!S33&lt;301)),1-(0.4*('Anvendte oplysninger'!R33+'Anvendte oplysninger'!T33)/('Anvendte oplysninger'!G33*1000)),IF(AND('Anvendte oplysninger'!AC33="Ja",OR('Anvendte oplysninger'!Q33&lt;601,'Anvendte oplysninger'!S33&lt;601)),1-(0.2*('Anvendte oplysninger'!R33+'Anvendte oplysninger'!T33)/('Anvendte oplysninger'!G33*1000)),1)))</f>
        <v>1</v>
      </c>
      <c r="AF33" s="14">
        <f>IF('Anvendte oplysninger'!AD33="110 km/t",0.79,1)</f>
        <v>1</v>
      </c>
      <c r="AG33" s="14">
        <f>IF('Anvendte oplysninger'!AD33="110 km/t",0.94,1)</f>
        <v>1</v>
      </c>
      <c r="AH33" s="14">
        <f>IF('Anvendte oplysninger'!AD33="110 km/t",0.66,1)</f>
        <v>1</v>
      </c>
      <c r="AI33" s="14">
        <f>IF('Anvendte oplysninger'!AD33="110 km/t",0.82,1)</f>
        <v>1</v>
      </c>
      <c r="AJ33" s="14">
        <f>IF(AND('Anvendte oplysninger'!AE33="Ja",I33="Tilkørselsflettestrækning"),0.65*'Anvendte oplysninger'!AF33+1-'Anvendte oplysninger'!AF33,1)</f>
        <v>1</v>
      </c>
      <c r="AK33" s="15" t="str">
        <f t="shared" si="0"/>
        <v/>
      </c>
      <c r="AL33" s="15" t="str">
        <f t="shared" si="1"/>
        <v/>
      </c>
      <c r="AM33" s="15" t="str">
        <f t="shared" si="2"/>
        <v/>
      </c>
      <c r="AN33" s="15" t="str">
        <f t="shared" si="3"/>
        <v/>
      </c>
      <c r="AO33" s="15" t="str">
        <f t="shared" si="4"/>
        <v/>
      </c>
      <c r="AP33" s="15" t="str">
        <f t="shared" si="5"/>
        <v/>
      </c>
      <c r="AQ33" s="4" t="str">
        <f t="shared" si="6"/>
        <v/>
      </c>
    </row>
    <row r="34" spans="1:43" x14ac:dyDescent="0.25">
      <c r="A34" s="4" t="str">
        <f>IF(Inddata!A49="","",Inddata!A49)</f>
        <v/>
      </c>
      <c r="B34" s="4" t="str">
        <f>IF(Inddata!B49="","",Inddata!B49)</f>
        <v/>
      </c>
      <c r="C34" s="4" t="str">
        <f>IF(Inddata!C49="","",Inddata!C49)</f>
        <v/>
      </c>
      <c r="D34" s="4" t="str">
        <f>IF(Inddata!D49="","",Inddata!D49)</f>
        <v/>
      </c>
      <c r="E34" s="4" t="str">
        <f>IF(Inddata!E49="","",Inddata!E49)</f>
        <v/>
      </c>
      <c r="F34" s="4" t="str">
        <f>IF(Inddata!F49="","",Inddata!F49)</f>
        <v/>
      </c>
      <c r="G34" s="4">
        <f>IF(Inddata!G49="","",Inddata!G49)</f>
        <v>0</v>
      </c>
      <c r="H34" s="4" t="str">
        <f>IF(Inddata!H49&gt;0.5,Inddata!H49,"")</f>
        <v/>
      </c>
      <c r="I34" s="4" t="str">
        <f>IF(Inddata!I49="","",Inddata!I49)</f>
        <v/>
      </c>
      <c r="J34" s="14">
        <f>IF('Anvendte oplysninger'!J34="Irrelevant",1,IF('Anvendte oplysninger'!J34&gt;3,1.2,1))</f>
        <v>1</v>
      </c>
      <c r="K34" s="14">
        <f>IF('Anvendte oplysninger'!K34="Irrelevant",1,IF(AND(OR(I34="Motorvejsstrækning",I34="Frakørselsflettestrækning",I34="Tilkørselsflettestrækning"),'Anvendte oplysninger'!K34&lt;3.5),1+(3.5-'Anvendte oplysninger'!K34)*0.12,IF(AND(OR(I34="Frakørselsrampe",I34="Tilkørselsrampe"),'Anvendte oplysninger'!K34&lt;3.5),1+(3.5-'Anvendte oplysninger'!K34)*0.16,1)))</f>
        <v>1</v>
      </c>
      <c r="L34" s="14">
        <f>IF('Anvendte oplysninger'!L34="Irrelevant",1,IF(AND('Anvendte oplysninger'!L34="Ja",'Anvendte oplysninger'!J34=2),0.6*'Anvendte oplysninger'!M34+(1-'Anvendte oplysninger'!M34),IF(AND('Anvendte oplysninger'!L34="Ja",'Anvendte oplysninger'!J34=3),0.7*'Anvendte oplysninger'!M34+(1-'Anvendte oplysninger'!M34),IF(AND('Anvendte oplysninger'!L34="Ja",'Anvendte oplysninger'!J34=4),0.76*'Anvendte oplysninger'!M34+(1-'Anvendte oplysninger'!M34),IF(AND('Anvendte oplysninger'!L34="Ja",'Anvendte oplysninger'!J34&gt;4.99999999),0.8*'Anvendte oplysninger'!M34+(1-'Anvendte oplysninger'!M34),1)))))</f>
        <v>1</v>
      </c>
      <c r="M34" s="14">
        <f>IF('Anvendte oplysninger'!L34="Irrelevant",1,IF(AND('Anvendte oplysninger'!L34="Ja",'Anvendte oplysninger'!J34=2),0.8*'Anvendte oplysninger'!M34+(1-'Anvendte oplysninger'!M34),IF(AND('Anvendte oplysninger'!L34="Ja",'Anvendte oplysninger'!J34=3),0.85*'Anvendte oplysninger'!M34+(1-'Anvendte oplysninger'!M34),IF(AND('Anvendte oplysninger'!L34="Ja",'Anvendte oplysninger'!J34=4),0.88*'Anvendte oplysninger'!M34+(1-'Anvendte oplysninger'!M34),IF(AND('Anvendte oplysninger'!L34="Ja",'Anvendte oplysninger'!J34&gt;4.99999999),0.9*'Anvendte oplysninger'!M34+(1-'Anvendte oplysninger'!M34),1)))))</f>
        <v>1</v>
      </c>
      <c r="N34" s="14">
        <f>IF('Anvendte oplysninger'!N34="Irrelevant",1,IF(AND(OR(I34="Motorvejsstrækning",I34="Frakørselsflettestrækning",I34="Tilkørselsflettestrækning"),'Anvendte oplysninger'!N34&lt;3),1+(3-'Anvendte oplysninger'!N34)*0.09333333,1))</f>
        <v>1</v>
      </c>
      <c r="O34" s="14">
        <f>IF('Anvendte oplysninger'!N34="Irrelevant",1,IF(AND(OR(I34="Motorvejsstrækning",I34="Frakørselsflettestrækning",I34="Tilkørselsflettestrækning"),'Anvendte oplysninger'!N34&lt;3),1+(3-'Anvendte oplysninger'!N34)*0.19666667,1))</f>
        <v>1</v>
      </c>
      <c r="P34" s="14">
        <f>IF('Anvendte oplysninger'!O34="Irrelevant",1,IF(AND(OR(I34="Motorvejsstrækning",I34="Frakørselsflettestrækning",I34="Tilkørselsflettestrækning"),'Anvendte oplysninger'!O34&lt;3.00000001),1+(0.5-'Anvendte oplysninger'!O34)*0.04,IF(AND(OR(I34="Frakørselsrampe",I34="Tilkørselsrampe"),'Anvendte oplysninger'!O34&lt;3.00000001),1+(0.5-'Anvendte oplysninger'!O34)*0.08,IF(OR(I34="Motorvejsstrækning",I34="Frakørselsflettestrækning",I34="Tilkørselsflettestrækning"),0.9,0.8))))</f>
        <v>1</v>
      </c>
      <c r="Q34" s="14">
        <f>IF('Anvendte oplysninger'!P34="Irrelevant",1,IF(AND(OR(I34="Motorvejsstrækning",I34="Frakørselsflettestrækning",I34="Tilkørselsflettestrækning"),'Anvendte oplysninger'!P34&lt;11.00000001),1+(5-'Anvendte oplysninger'!P34)*0.01,0.94))</f>
        <v>1</v>
      </c>
      <c r="R34" s="14">
        <f>IF(OR('Anvendte oplysninger'!Q34="Irrelevant",'Anvendte oplysninger'!R34="Irrelevant",'Anvendte oplysninger'!Q34="Lige"),1,IF(AND(OR(I34="Motorvejsstrækning",I34="Frakørselsflettestrækning",I34="Tilkørselsflettestrækning"),'Anvendte oplysninger'!Q34&lt;4000),(EXP(0.1096*1746.5/'Anvendte oplysninger'!Q34)/EXP(0.1096*1746.5/4000))*('Anvendte oplysninger'!R34/1000)/G34+(G34-'Anvendte oplysninger'!R34/1000)/G34,1))</f>
        <v>1</v>
      </c>
      <c r="S34" s="14">
        <f>IF(OR('Anvendte oplysninger'!S34="Irrelevant",'Anvendte oplysninger'!T34="Irrelevant",'Anvendte oplysninger'!S34="Lige"),1,IF(AND(OR(I34="Motorvejsstrækning",I34="Frakørselsflettestrækning",I34="Tilkørselsflettestrækning"),'Anvendte oplysninger'!S34&lt;4000),(EXP(0.1096*1746.5/'Anvendte oplysninger'!S34)/EXP(0.1096*1746.5/4000))*('Anvendte oplysninger'!T34/1000)/G34+(G34-'Anvendte oplysninger'!T34/1000)/G34,1))</f>
        <v>1</v>
      </c>
      <c r="T34" s="14">
        <f>IF('Anvendte oplysninger'!U34="Irrelevant",1,IF(AND(OR(I34="Motorvejsstrækning",I34="Frakørselsflettestrækning",I34="Tilkørselsflettestrækning",I34="Frakørselsrampe",I34="Tilkørselsrampe"),'Anvendte oplysninger'!U34="Ja"),0.95,1))</f>
        <v>1</v>
      </c>
      <c r="U34" s="14">
        <f>IF('Anvendte oplysninger'!U34="Irrelevant",1,IF(AND(OR(I34="Motorvejsstrækning",I34="Frakørselsflettestrækning",I34="Tilkørselsflettestrækning",I34="Frakørselsrampe",I34="Tilkørselsrampe"),'Anvendte oplysninger'!U34="Ja"),0.96,1))</f>
        <v>1</v>
      </c>
      <c r="V34" s="14">
        <f>IF('Anvendte oplysninger'!U34="Irrelevant",1,IF(AND(OR(I34="Motorvejsstrækning",I34="Frakørselsflettestrækning",I34="Tilkørselsflettestrækning",I34="Frakørselsrampe",I34="Tilkørselsrampe"),'Anvendte oplysninger'!U34="Ja"),0.79,1))</f>
        <v>1</v>
      </c>
      <c r="W34" s="14">
        <f>IF('Anvendte oplysninger'!U34="Irrelevant",1,IF(AND(OR(I34="Motorvejsstrækning",I34="Frakørselsflettestrækning",I34="Tilkørselsflettestrækning",I34="Frakørselsrampe",I34="Tilkørselsrampe"),'Anvendte oplysninger'!U34="Ja"),0.94,1))</f>
        <v>1</v>
      </c>
      <c r="X34" s="14">
        <f>IF('Anvendte oplysninger'!U34="Irrelevant",1,IF(AND(OR(I34="Motorvejsstrækning",I34="Frakørselsflettestrækning",I34="Tilkørselsflettestrækning",I34="Frakørselsrampe",I34="Tilkørselsrampe"),'Anvendte oplysninger'!U34="Ja"),0.97,1))</f>
        <v>1</v>
      </c>
      <c r="Y34" s="14">
        <f>IF(AND(I34="Frakørselsrampe",'Anvendte oplysninger'!V34="S-formet ruderrampe"),1.32,IF(AND(I34="Frakørselsrampe",'Anvendte oplysninger'!V34="S-formet trompetrampe"),2.05,IF(AND(I34="Frakørselsrampe",'Anvendte oplysninger'!V34="U-formet trompetrampe"),4.11,IF(AND(I34="Frakørselsrampe",'Anvendte oplysninger'!V34="SV-formet flyoverrampe"),5.15,IF(AND(I34="Frakørselsrampe",'Anvendte oplysninger'!V34="Vinkelformet rampe"),1.07,IF(AND(I34="Tilkørselsrampe",'Anvendte oplysninger'!V34="S-formet ruderrampe"),0.93,IF(AND(I34="Tilkørselsrampe",'Anvendte oplysninger'!V34="S-formet trompetrampe"),2.48,IF(AND(I34="Tilkørselsrampe",'Anvendte oplysninger'!V34="U-formet trompetrampe"),4.15,IF(AND(I34="Tilkørselsrampe",'Anvendte oplysninger'!V34="SV-formet flyoverrampe"),5.26,IF(AND(I34="Tilkørselsrampe",'Anvendte oplysninger'!V34="Vinkelformet rampe"),1.42,1))))))))))</f>
        <v>1</v>
      </c>
      <c r="Z34" s="14">
        <f>IF(OR('Anvendte oplysninger'!W34="Lige",'Anvendte oplysninger'!W34="Irrelevant",'Anvendte oplysninger'!X34="Irrelevant",'Anvendte oplysninger'!Y34="Irrelevant"),1,1+1.545*1000/32.2*((('Anvendte oplysninger'!Y34*3268/3600)/('Anvendte oplysninger'!W34/0.306))^2)*('Anvendte oplysninger'!X34/1000)/G34)</f>
        <v>1</v>
      </c>
      <c r="AA34" s="14">
        <f>IF(OR('Anvendte oplysninger'!W34="Lige",'Anvendte oplysninger'!W34="Irrelevant",'Anvendte oplysninger'!X34="Irrelevant",'Anvendte oplysninger'!Y34="Irrelevant"),1,1+1.961*1000/32.2*((('Anvendte oplysninger'!Y34*3268/3600)/('Anvendte oplysninger'!W34/0.306))^2)*('Anvendte oplysninger'!X34/1000)/G34)</f>
        <v>1</v>
      </c>
      <c r="AB34" s="14">
        <f>IF(OR('Anvendte oplysninger'!Z34="Lige",'Anvendte oplysninger'!Z34="Irrelevant",'Anvendte oplysninger'!AA34="Irrelevant",'Anvendte oplysninger'!AB34="Irrelevant"),1,1+1.545*1000/32.2*((('Anvendte oplysninger'!AB34*3268/3600)/('Anvendte oplysninger'!Z34/0.306))^2)*('Anvendte oplysninger'!AA34/1000)/G34)</f>
        <v>1</v>
      </c>
      <c r="AC34" s="14">
        <f>IF(OR('Anvendte oplysninger'!Z34="Lige",'Anvendte oplysninger'!Z34="Irrelevant",'Anvendte oplysninger'!AA34="Irrelevant",'Anvendte oplysninger'!AB34="Irrelevant"),1,1+1.961*1000/32.2*((('Anvendte oplysninger'!AB34*3268/3600)/('Anvendte oplysninger'!Z34/0.306))^2)*('Anvendte oplysninger'!AA34/1000)/G34)</f>
        <v>1</v>
      </c>
      <c r="AD34" s="14">
        <f>IF(OR('Anvendte oplysninger'!AC34="Irrelevant",'Anvendte oplysninger'!AC34="Nej"),1,IF(AND('Anvendte oplysninger'!AC34="Ja",OR('Anvendte oplysninger'!Q34&lt;301,'Anvendte oplysninger'!S34&lt;301)),1-(0.5*('Anvendte oplysninger'!R34+'Anvendte oplysninger'!T34)/('Anvendte oplysninger'!G34*1000)),IF(AND('Anvendte oplysninger'!AC34="Ja",OR('Anvendte oplysninger'!Q34&lt;601,'Anvendte oplysninger'!S34&lt;601)),1-(0.25*('Anvendte oplysninger'!R34+'Anvendte oplysninger'!T34)/('Anvendte oplysninger'!G34*1000)),1)))</f>
        <v>1</v>
      </c>
      <c r="AE34" s="14">
        <f>IF(OR('Anvendte oplysninger'!AC34="Irrelevant",'Anvendte oplysninger'!AC34="Nej"),1,IF(AND('Anvendte oplysninger'!AC34="Ja",OR('Anvendte oplysninger'!Q34&lt;301,'Anvendte oplysninger'!S34&lt;301)),1-(0.4*('Anvendte oplysninger'!R34+'Anvendte oplysninger'!T34)/('Anvendte oplysninger'!G34*1000)),IF(AND('Anvendte oplysninger'!AC34="Ja",OR('Anvendte oplysninger'!Q34&lt;601,'Anvendte oplysninger'!S34&lt;601)),1-(0.2*('Anvendte oplysninger'!R34+'Anvendte oplysninger'!T34)/('Anvendte oplysninger'!G34*1000)),1)))</f>
        <v>1</v>
      </c>
      <c r="AF34" s="14">
        <f>IF('Anvendte oplysninger'!AD34="110 km/t",0.79,1)</f>
        <v>1</v>
      </c>
      <c r="AG34" s="14">
        <f>IF('Anvendte oplysninger'!AD34="110 km/t",0.94,1)</f>
        <v>1</v>
      </c>
      <c r="AH34" s="14">
        <f>IF('Anvendte oplysninger'!AD34="110 km/t",0.66,1)</f>
        <v>1</v>
      </c>
      <c r="AI34" s="14">
        <f>IF('Anvendte oplysninger'!AD34="110 km/t",0.82,1)</f>
        <v>1</v>
      </c>
      <c r="AJ34" s="14">
        <f>IF(AND('Anvendte oplysninger'!AE34="Ja",I34="Tilkørselsflettestrækning"),0.65*'Anvendte oplysninger'!AF34+1-'Anvendte oplysninger'!AF34,1)</f>
        <v>1</v>
      </c>
      <c r="AK34" s="15" t="str">
        <f t="shared" si="0"/>
        <v/>
      </c>
      <c r="AL34" s="15" t="str">
        <f t="shared" si="1"/>
        <v/>
      </c>
      <c r="AM34" s="15" t="str">
        <f t="shared" si="2"/>
        <v/>
      </c>
      <c r="AN34" s="15" t="str">
        <f t="shared" si="3"/>
        <v/>
      </c>
      <c r="AO34" s="15" t="str">
        <f t="shared" si="4"/>
        <v/>
      </c>
      <c r="AP34" s="15" t="str">
        <f t="shared" si="5"/>
        <v/>
      </c>
      <c r="AQ34" s="4" t="str">
        <f t="shared" si="6"/>
        <v/>
      </c>
    </row>
    <row r="35" spans="1:43" x14ac:dyDescent="0.25">
      <c r="A35" s="4" t="str">
        <f>IF(Inddata!A50="","",Inddata!A50)</f>
        <v/>
      </c>
      <c r="B35" s="4" t="str">
        <f>IF(Inddata!B50="","",Inddata!B50)</f>
        <v/>
      </c>
      <c r="C35" s="4" t="str">
        <f>IF(Inddata!C50="","",Inddata!C50)</f>
        <v/>
      </c>
      <c r="D35" s="4" t="str">
        <f>IF(Inddata!D50="","",Inddata!D50)</f>
        <v/>
      </c>
      <c r="E35" s="4" t="str">
        <f>IF(Inddata!E50="","",Inddata!E50)</f>
        <v/>
      </c>
      <c r="F35" s="4" t="str">
        <f>IF(Inddata!F50="","",Inddata!F50)</f>
        <v/>
      </c>
      <c r="G35" s="4">
        <f>IF(Inddata!G50="","",Inddata!G50)</f>
        <v>0</v>
      </c>
      <c r="H35" s="4" t="str">
        <f>IF(Inddata!H50&gt;0.5,Inddata!H50,"")</f>
        <v/>
      </c>
      <c r="I35" s="4" t="str">
        <f>IF(Inddata!I50="","",Inddata!I50)</f>
        <v/>
      </c>
      <c r="J35" s="14">
        <f>IF('Anvendte oplysninger'!J35="Irrelevant",1,IF('Anvendte oplysninger'!J35&gt;3,1.2,1))</f>
        <v>1</v>
      </c>
      <c r="K35" s="14">
        <f>IF('Anvendte oplysninger'!K35="Irrelevant",1,IF(AND(OR(I35="Motorvejsstrækning",I35="Frakørselsflettestrækning",I35="Tilkørselsflettestrækning"),'Anvendte oplysninger'!K35&lt;3.5),1+(3.5-'Anvendte oplysninger'!K35)*0.12,IF(AND(OR(I35="Frakørselsrampe",I35="Tilkørselsrampe"),'Anvendte oplysninger'!K35&lt;3.5),1+(3.5-'Anvendte oplysninger'!K35)*0.16,1)))</f>
        <v>1</v>
      </c>
      <c r="L35" s="14">
        <f>IF('Anvendte oplysninger'!L35="Irrelevant",1,IF(AND('Anvendte oplysninger'!L35="Ja",'Anvendte oplysninger'!J35=2),0.6*'Anvendte oplysninger'!M35+(1-'Anvendte oplysninger'!M35),IF(AND('Anvendte oplysninger'!L35="Ja",'Anvendte oplysninger'!J35=3),0.7*'Anvendte oplysninger'!M35+(1-'Anvendte oplysninger'!M35),IF(AND('Anvendte oplysninger'!L35="Ja",'Anvendte oplysninger'!J35=4),0.76*'Anvendte oplysninger'!M35+(1-'Anvendte oplysninger'!M35),IF(AND('Anvendte oplysninger'!L35="Ja",'Anvendte oplysninger'!J35&gt;4.99999999),0.8*'Anvendte oplysninger'!M35+(1-'Anvendte oplysninger'!M35),1)))))</f>
        <v>1</v>
      </c>
      <c r="M35" s="14">
        <f>IF('Anvendte oplysninger'!L35="Irrelevant",1,IF(AND('Anvendte oplysninger'!L35="Ja",'Anvendte oplysninger'!J35=2),0.8*'Anvendte oplysninger'!M35+(1-'Anvendte oplysninger'!M35),IF(AND('Anvendte oplysninger'!L35="Ja",'Anvendte oplysninger'!J35=3),0.85*'Anvendte oplysninger'!M35+(1-'Anvendte oplysninger'!M35),IF(AND('Anvendte oplysninger'!L35="Ja",'Anvendte oplysninger'!J35=4),0.88*'Anvendte oplysninger'!M35+(1-'Anvendte oplysninger'!M35),IF(AND('Anvendte oplysninger'!L35="Ja",'Anvendte oplysninger'!J35&gt;4.99999999),0.9*'Anvendte oplysninger'!M35+(1-'Anvendte oplysninger'!M35),1)))))</f>
        <v>1</v>
      </c>
      <c r="N35" s="14">
        <f>IF('Anvendte oplysninger'!N35="Irrelevant",1,IF(AND(OR(I35="Motorvejsstrækning",I35="Frakørselsflettestrækning",I35="Tilkørselsflettestrækning"),'Anvendte oplysninger'!N35&lt;3),1+(3-'Anvendte oplysninger'!N35)*0.09333333,1))</f>
        <v>1</v>
      </c>
      <c r="O35" s="14">
        <f>IF('Anvendte oplysninger'!N35="Irrelevant",1,IF(AND(OR(I35="Motorvejsstrækning",I35="Frakørselsflettestrækning",I35="Tilkørselsflettestrækning"),'Anvendte oplysninger'!N35&lt;3),1+(3-'Anvendte oplysninger'!N35)*0.19666667,1))</f>
        <v>1</v>
      </c>
      <c r="P35" s="14">
        <f>IF('Anvendte oplysninger'!O35="Irrelevant",1,IF(AND(OR(I35="Motorvejsstrækning",I35="Frakørselsflettestrækning",I35="Tilkørselsflettestrækning"),'Anvendte oplysninger'!O35&lt;3.00000001),1+(0.5-'Anvendte oplysninger'!O35)*0.04,IF(AND(OR(I35="Frakørselsrampe",I35="Tilkørselsrampe"),'Anvendte oplysninger'!O35&lt;3.00000001),1+(0.5-'Anvendte oplysninger'!O35)*0.08,IF(OR(I35="Motorvejsstrækning",I35="Frakørselsflettestrækning",I35="Tilkørselsflettestrækning"),0.9,0.8))))</f>
        <v>1</v>
      </c>
      <c r="Q35" s="14">
        <f>IF('Anvendte oplysninger'!P35="Irrelevant",1,IF(AND(OR(I35="Motorvejsstrækning",I35="Frakørselsflettestrækning",I35="Tilkørselsflettestrækning"),'Anvendte oplysninger'!P35&lt;11.00000001),1+(5-'Anvendte oplysninger'!P35)*0.01,0.94))</f>
        <v>1</v>
      </c>
      <c r="R35" s="14">
        <f>IF(OR('Anvendte oplysninger'!Q35="Irrelevant",'Anvendte oplysninger'!R35="Irrelevant",'Anvendte oplysninger'!Q35="Lige"),1,IF(AND(OR(I35="Motorvejsstrækning",I35="Frakørselsflettestrækning",I35="Tilkørselsflettestrækning"),'Anvendte oplysninger'!Q35&lt;4000),(EXP(0.1096*1746.5/'Anvendte oplysninger'!Q35)/EXP(0.1096*1746.5/4000))*('Anvendte oplysninger'!R35/1000)/G35+(G35-'Anvendte oplysninger'!R35/1000)/G35,1))</f>
        <v>1</v>
      </c>
      <c r="S35" s="14">
        <f>IF(OR('Anvendte oplysninger'!S35="Irrelevant",'Anvendte oplysninger'!T35="Irrelevant",'Anvendte oplysninger'!S35="Lige"),1,IF(AND(OR(I35="Motorvejsstrækning",I35="Frakørselsflettestrækning",I35="Tilkørselsflettestrækning"),'Anvendte oplysninger'!S35&lt;4000),(EXP(0.1096*1746.5/'Anvendte oplysninger'!S35)/EXP(0.1096*1746.5/4000))*('Anvendte oplysninger'!T35/1000)/G35+(G35-'Anvendte oplysninger'!T35/1000)/G35,1))</f>
        <v>1</v>
      </c>
      <c r="T35" s="14">
        <f>IF('Anvendte oplysninger'!U35="Irrelevant",1,IF(AND(OR(I35="Motorvejsstrækning",I35="Frakørselsflettestrækning",I35="Tilkørselsflettestrækning",I35="Frakørselsrampe",I35="Tilkørselsrampe"),'Anvendte oplysninger'!U35="Ja"),0.95,1))</f>
        <v>1</v>
      </c>
      <c r="U35" s="14">
        <f>IF('Anvendte oplysninger'!U35="Irrelevant",1,IF(AND(OR(I35="Motorvejsstrækning",I35="Frakørselsflettestrækning",I35="Tilkørselsflettestrækning",I35="Frakørselsrampe",I35="Tilkørselsrampe"),'Anvendte oplysninger'!U35="Ja"),0.96,1))</f>
        <v>1</v>
      </c>
      <c r="V35" s="14">
        <f>IF('Anvendte oplysninger'!U35="Irrelevant",1,IF(AND(OR(I35="Motorvejsstrækning",I35="Frakørselsflettestrækning",I35="Tilkørselsflettestrækning",I35="Frakørselsrampe",I35="Tilkørselsrampe"),'Anvendte oplysninger'!U35="Ja"),0.79,1))</f>
        <v>1</v>
      </c>
      <c r="W35" s="14">
        <f>IF('Anvendte oplysninger'!U35="Irrelevant",1,IF(AND(OR(I35="Motorvejsstrækning",I35="Frakørselsflettestrækning",I35="Tilkørselsflettestrækning",I35="Frakørselsrampe",I35="Tilkørselsrampe"),'Anvendte oplysninger'!U35="Ja"),0.94,1))</f>
        <v>1</v>
      </c>
      <c r="X35" s="14">
        <f>IF('Anvendte oplysninger'!U35="Irrelevant",1,IF(AND(OR(I35="Motorvejsstrækning",I35="Frakørselsflettestrækning",I35="Tilkørselsflettestrækning",I35="Frakørselsrampe",I35="Tilkørselsrampe"),'Anvendte oplysninger'!U35="Ja"),0.97,1))</f>
        <v>1</v>
      </c>
      <c r="Y35" s="14">
        <f>IF(AND(I35="Frakørselsrampe",'Anvendte oplysninger'!V35="S-formet ruderrampe"),1.32,IF(AND(I35="Frakørselsrampe",'Anvendte oplysninger'!V35="S-formet trompetrampe"),2.05,IF(AND(I35="Frakørselsrampe",'Anvendte oplysninger'!V35="U-formet trompetrampe"),4.11,IF(AND(I35="Frakørselsrampe",'Anvendte oplysninger'!V35="SV-formet flyoverrampe"),5.15,IF(AND(I35="Frakørselsrampe",'Anvendte oplysninger'!V35="Vinkelformet rampe"),1.07,IF(AND(I35="Tilkørselsrampe",'Anvendte oplysninger'!V35="S-formet ruderrampe"),0.93,IF(AND(I35="Tilkørselsrampe",'Anvendte oplysninger'!V35="S-formet trompetrampe"),2.48,IF(AND(I35="Tilkørselsrampe",'Anvendte oplysninger'!V35="U-formet trompetrampe"),4.15,IF(AND(I35="Tilkørselsrampe",'Anvendte oplysninger'!V35="SV-formet flyoverrampe"),5.26,IF(AND(I35="Tilkørselsrampe",'Anvendte oplysninger'!V35="Vinkelformet rampe"),1.42,1))))))))))</f>
        <v>1</v>
      </c>
      <c r="Z35" s="14">
        <f>IF(OR('Anvendte oplysninger'!W35="Lige",'Anvendte oplysninger'!W35="Irrelevant",'Anvendte oplysninger'!X35="Irrelevant",'Anvendte oplysninger'!Y35="Irrelevant"),1,1+1.545*1000/32.2*((('Anvendte oplysninger'!Y35*3268/3600)/('Anvendte oplysninger'!W35/0.306))^2)*('Anvendte oplysninger'!X35/1000)/G35)</f>
        <v>1</v>
      </c>
      <c r="AA35" s="14">
        <f>IF(OR('Anvendte oplysninger'!W35="Lige",'Anvendte oplysninger'!W35="Irrelevant",'Anvendte oplysninger'!X35="Irrelevant",'Anvendte oplysninger'!Y35="Irrelevant"),1,1+1.961*1000/32.2*((('Anvendte oplysninger'!Y35*3268/3600)/('Anvendte oplysninger'!W35/0.306))^2)*('Anvendte oplysninger'!X35/1000)/G35)</f>
        <v>1</v>
      </c>
      <c r="AB35" s="14">
        <f>IF(OR('Anvendte oplysninger'!Z35="Lige",'Anvendte oplysninger'!Z35="Irrelevant",'Anvendte oplysninger'!AA35="Irrelevant",'Anvendte oplysninger'!AB35="Irrelevant"),1,1+1.545*1000/32.2*((('Anvendte oplysninger'!AB35*3268/3600)/('Anvendte oplysninger'!Z35/0.306))^2)*('Anvendte oplysninger'!AA35/1000)/G35)</f>
        <v>1</v>
      </c>
      <c r="AC35" s="14">
        <f>IF(OR('Anvendte oplysninger'!Z35="Lige",'Anvendte oplysninger'!Z35="Irrelevant",'Anvendte oplysninger'!AA35="Irrelevant",'Anvendte oplysninger'!AB35="Irrelevant"),1,1+1.961*1000/32.2*((('Anvendte oplysninger'!AB35*3268/3600)/('Anvendte oplysninger'!Z35/0.306))^2)*('Anvendte oplysninger'!AA35/1000)/G35)</f>
        <v>1</v>
      </c>
      <c r="AD35" s="14">
        <f>IF(OR('Anvendte oplysninger'!AC35="Irrelevant",'Anvendte oplysninger'!AC35="Nej"),1,IF(AND('Anvendte oplysninger'!AC35="Ja",OR('Anvendte oplysninger'!Q35&lt;301,'Anvendte oplysninger'!S35&lt;301)),1-(0.5*('Anvendte oplysninger'!R35+'Anvendte oplysninger'!T35)/('Anvendte oplysninger'!G35*1000)),IF(AND('Anvendte oplysninger'!AC35="Ja",OR('Anvendte oplysninger'!Q35&lt;601,'Anvendte oplysninger'!S35&lt;601)),1-(0.25*('Anvendte oplysninger'!R35+'Anvendte oplysninger'!T35)/('Anvendte oplysninger'!G35*1000)),1)))</f>
        <v>1</v>
      </c>
      <c r="AE35" s="14">
        <f>IF(OR('Anvendte oplysninger'!AC35="Irrelevant",'Anvendte oplysninger'!AC35="Nej"),1,IF(AND('Anvendte oplysninger'!AC35="Ja",OR('Anvendte oplysninger'!Q35&lt;301,'Anvendte oplysninger'!S35&lt;301)),1-(0.4*('Anvendte oplysninger'!R35+'Anvendte oplysninger'!T35)/('Anvendte oplysninger'!G35*1000)),IF(AND('Anvendte oplysninger'!AC35="Ja",OR('Anvendte oplysninger'!Q35&lt;601,'Anvendte oplysninger'!S35&lt;601)),1-(0.2*('Anvendte oplysninger'!R35+'Anvendte oplysninger'!T35)/('Anvendte oplysninger'!G35*1000)),1)))</f>
        <v>1</v>
      </c>
      <c r="AF35" s="14">
        <f>IF('Anvendte oplysninger'!AD35="110 km/t",0.79,1)</f>
        <v>1</v>
      </c>
      <c r="AG35" s="14">
        <f>IF('Anvendte oplysninger'!AD35="110 km/t",0.94,1)</f>
        <v>1</v>
      </c>
      <c r="AH35" s="14">
        <f>IF('Anvendte oplysninger'!AD35="110 km/t",0.66,1)</f>
        <v>1</v>
      </c>
      <c r="AI35" s="14">
        <f>IF('Anvendte oplysninger'!AD35="110 km/t",0.82,1)</f>
        <v>1</v>
      </c>
      <c r="AJ35" s="14">
        <f>IF(AND('Anvendte oplysninger'!AE35="Ja",I35="Tilkørselsflettestrækning"),0.65*'Anvendte oplysninger'!AF35+1-'Anvendte oplysninger'!AF35,1)</f>
        <v>1</v>
      </c>
      <c r="AK35" s="15" t="str">
        <f t="shared" si="0"/>
        <v/>
      </c>
      <c r="AL35" s="15" t="str">
        <f t="shared" si="1"/>
        <v/>
      </c>
      <c r="AM35" s="15" t="str">
        <f t="shared" si="2"/>
        <v/>
      </c>
      <c r="AN35" s="15" t="str">
        <f t="shared" si="3"/>
        <v/>
      </c>
      <c r="AO35" s="15" t="str">
        <f t="shared" si="4"/>
        <v/>
      </c>
      <c r="AP35" s="15" t="str">
        <f t="shared" si="5"/>
        <v/>
      </c>
      <c r="AQ35" s="4" t="str">
        <f t="shared" si="6"/>
        <v/>
      </c>
    </row>
    <row r="36" spans="1:43" x14ac:dyDescent="0.25">
      <c r="A36" s="4" t="str">
        <f>IF(Inddata!A51="","",Inddata!A51)</f>
        <v/>
      </c>
      <c r="B36" s="4" t="str">
        <f>IF(Inddata!B51="","",Inddata!B51)</f>
        <v/>
      </c>
      <c r="C36" s="4" t="str">
        <f>IF(Inddata!C51="","",Inddata!C51)</f>
        <v/>
      </c>
      <c r="D36" s="4" t="str">
        <f>IF(Inddata!D51="","",Inddata!D51)</f>
        <v/>
      </c>
      <c r="E36" s="4" t="str">
        <f>IF(Inddata!E51="","",Inddata!E51)</f>
        <v/>
      </c>
      <c r="F36" s="4" t="str">
        <f>IF(Inddata!F51="","",Inddata!F51)</f>
        <v/>
      </c>
      <c r="G36" s="4">
        <f>IF(Inddata!G51="","",Inddata!G51)</f>
        <v>0</v>
      </c>
      <c r="H36" s="4" t="str">
        <f>IF(Inddata!H51&gt;0.5,Inddata!H51,"")</f>
        <v/>
      </c>
      <c r="I36" s="4" t="str">
        <f>IF(Inddata!I51="","",Inddata!I51)</f>
        <v/>
      </c>
      <c r="J36" s="14">
        <f>IF('Anvendte oplysninger'!J36="Irrelevant",1,IF('Anvendte oplysninger'!J36&gt;3,1.2,1))</f>
        <v>1</v>
      </c>
      <c r="K36" s="14">
        <f>IF('Anvendte oplysninger'!K36="Irrelevant",1,IF(AND(OR(I36="Motorvejsstrækning",I36="Frakørselsflettestrækning",I36="Tilkørselsflettestrækning"),'Anvendte oplysninger'!K36&lt;3.5),1+(3.5-'Anvendte oplysninger'!K36)*0.12,IF(AND(OR(I36="Frakørselsrampe",I36="Tilkørselsrampe"),'Anvendte oplysninger'!K36&lt;3.5),1+(3.5-'Anvendte oplysninger'!K36)*0.16,1)))</f>
        <v>1</v>
      </c>
      <c r="L36" s="14">
        <f>IF('Anvendte oplysninger'!L36="Irrelevant",1,IF(AND('Anvendte oplysninger'!L36="Ja",'Anvendte oplysninger'!J36=2),0.6*'Anvendte oplysninger'!M36+(1-'Anvendte oplysninger'!M36),IF(AND('Anvendte oplysninger'!L36="Ja",'Anvendte oplysninger'!J36=3),0.7*'Anvendte oplysninger'!M36+(1-'Anvendte oplysninger'!M36),IF(AND('Anvendte oplysninger'!L36="Ja",'Anvendte oplysninger'!J36=4),0.76*'Anvendte oplysninger'!M36+(1-'Anvendte oplysninger'!M36),IF(AND('Anvendte oplysninger'!L36="Ja",'Anvendte oplysninger'!J36&gt;4.99999999),0.8*'Anvendte oplysninger'!M36+(1-'Anvendte oplysninger'!M36),1)))))</f>
        <v>1</v>
      </c>
      <c r="M36" s="14">
        <f>IF('Anvendte oplysninger'!L36="Irrelevant",1,IF(AND('Anvendte oplysninger'!L36="Ja",'Anvendte oplysninger'!J36=2),0.8*'Anvendte oplysninger'!M36+(1-'Anvendte oplysninger'!M36),IF(AND('Anvendte oplysninger'!L36="Ja",'Anvendte oplysninger'!J36=3),0.85*'Anvendte oplysninger'!M36+(1-'Anvendte oplysninger'!M36),IF(AND('Anvendte oplysninger'!L36="Ja",'Anvendte oplysninger'!J36=4),0.88*'Anvendte oplysninger'!M36+(1-'Anvendte oplysninger'!M36),IF(AND('Anvendte oplysninger'!L36="Ja",'Anvendte oplysninger'!J36&gt;4.99999999),0.9*'Anvendte oplysninger'!M36+(1-'Anvendte oplysninger'!M36),1)))))</f>
        <v>1</v>
      </c>
      <c r="N36" s="14">
        <f>IF('Anvendte oplysninger'!N36="Irrelevant",1,IF(AND(OR(I36="Motorvejsstrækning",I36="Frakørselsflettestrækning",I36="Tilkørselsflettestrækning"),'Anvendte oplysninger'!N36&lt;3),1+(3-'Anvendte oplysninger'!N36)*0.09333333,1))</f>
        <v>1</v>
      </c>
      <c r="O36" s="14">
        <f>IF('Anvendte oplysninger'!N36="Irrelevant",1,IF(AND(OR(I36="Motorvejsstrækning",I36="Frakørselsflettestrækning",I36="Tilkørselsflettestrækning"),'Anvendte oplysninger'!N36&lt;3),1+(3-'Anvendte oplysninger'!N36)*0.19666667,1))</f>
        <v>1</v>
      </c>
      <c r="P36" s="14">
        <f>IF('Anvendte oplysninger'!O36="Irrelevant",1,IF(AND(OR(I36="Motorvejsstrækning",I36="Frakørselsflettestrækning",I36="Tilkørselsflettestrækning"),'Anvendte oplysninger'!O36&lt;3.00000001),1+(0.5-'Anvendte oplysninger'!O36)*0.04,IF(AND(OR(I36="Frakørselsrampe",I36="Tilkørselsrampe"),'Anvendte oplysninger'!O36&lt;3.00000001),1+(0.5-'Anvendte oplysninger'!O36)*0.08,IF(OR(I36="Motorvejsstrækning",I36="Frakørselsflettestrækning",I36="Tilkørselsflettestrækning"),0.9,0.8))))</f>
        <v>1</v>
      </c>
      <c r="Q36" s="14">
        <f>IF('Anvendte oplysninger'!P36="Irrelevant",1,IF(AND(OR(I36="Motorvejsstrækning",I36="Frakørselsflettestrækning",I36="Tilkørselsflettestrækning"),'Anvendte oplysninger'!P36&lt;11.00000001),1+(5-'Anvendte oplysninger'!P36)*0.01,0.94))</f>
        <v>1</v>
      </c>
      <c r="R36" s="14">
        <f>IF(OR('Anvendte oplysninger'!Q36="Irrelevant",'Anvendte oplysninger'!R36="Irrelevant",'Anvendte oplysninger'!Q36="Lige"),1,IF(AND(OR(I36="Motorvejsstrækning",I36="Frakørselsflettestrækning",I36="Tilkørselsflettestrækning"),'Anvendte oplysninger'!Q36&lt;4000),(EXP(0.1096*1746.5/'Anvendte oplysninger'!Q36)/EXP(0.1096*1746.5/4000))*('Anvendte oplysninger'!R36/1000)/G36+(G36-'Anvendte oplysninger'!R36/1000)/G36,1))</f>
        <v>1</v>
      </c>
      <c r="S36" s="14">
        <f>IF(OR('Anvendte oplysninger'!S36="Irrelevant",'Anvendte oplysninger'!T36="Irrelevant",'Anvendte oplysninger'!S36="Lige"),1,IF(AND(OR(I36="Motorvejsstrækning",I36="Frakørselsflettestrækning",I36="Tilkørselsflettestrækning"),'Anvendte oplysninger'!S36&lt;4000),(EXP(0.1096*1746.5/'Anvendte oplysninger'!S36)/EXP(0.1096*1746.5/4000))*('Anvendte oplysninger'!T36/1000)/G36+(G36-'Anvendte oplysninger'!T36/1000)/G36,1))</f>
        <v>1</v>
      </c>
      <c r="T36" s="14">
        <f>IF('Anvendte oplysninger'!U36="Irrelevant",1,IF(AND(OR(I36="Motorvejsstrækning",I36="Frakørselsflettestrækning",I36="Tilkørselsflettestrækning",I36="Frakørselsrampe",I36="Tilkørselsrampe"),'Anvendte oplysninger'!U36="Ja"),0.95,1))</f>
        <v>1</v>
      </c>
      <c r="U36" s="14">
        <f>IF('Anvendte oplysninger'!U36="Irrelevant",1,IF(AND(OR(I36="Motorvejsstrækning",I36="Frakørselsflettestrækning",I36="Tilkørselsflettestrækning",I36="Frakørselsrampe",I36="Tilkørselsrampe"),'Anvendte oplysninger'!U36="Ja"),0.96,1))</f>
        <v>1</v>
      </c>
      <c r="V36" s="14">
        <f>IF('Anvendte oplysninger'!U36="Irrelevant",1,IF(AND(OR(I36="Motorvejsstrækning",I36="Frakørselsflettestrækning",I36="Tilkørselsflettestrækning",I36="Frakørselsrampe",I36="Tilkørselsrampe"),'Anvendte oplysninger'!U36="Ja"),0.79,1))</f>
        <v>1</v>
      </c>
      <c r="W36" s="14">
        <f>IF('Anvendte oplysninger'!U36="Irrelevant",1,IF(AND(OR(I36="Motorvejsstrækning",I36="Frakørselsflettestrækning",I36="Tilkørselsflettestrækning",I36="Frakørselsrampe",I36="Tilkørselsrampe"),'Anvendte oplysninger'!U36="Ja"),0.94,1))</f>
        <v>1</v>
      </c>
      <c r="X36" s="14">
        <f>IF('Anvendte oplysninger'!U36="Irrelevant",1,IF(AND(OR(I36="Motorvejsstrækning",I36="Frakørselsflettestrækning",I36="Tilkørselsflettestrækning",I36="Frakørselsrampe",I36="Tilkørselsrampe"),'Anvendte oplysninger'!U36="Ja"),0.97,1))</f>
        <v>1</v>
      </c>
      <c r="Y36" s="14">
        <f>IF(AND(I36="Frakørselsrampe",'Anvendte oplysninger'!V36="S-formet ruderrampe"),1.32,IF(AND(I36="Frakørselsrampe",'Anvendte oplysninger'!V36="S-formet trompetrampe"),2.05,IF(AND(I36="Frakørselsrampe",'Anvendte oplysninger'!V36="U-formet trompetrampe"),4.11,IF(AND(I36="Frakørselsrampe",'Anvendte oplysninger'!V36="SV-formet flyoverrampe"),5.15,IF(AND(I36="Frakørselsrampe",'Anvendte oplysninger'!V36="Vinkelformet rampe"),1.07,IF(AND(I36="Tilkørselsrampe",'Anvendte oplysninger'!V36="S-formet ruderrampe"),0.93,IF(AND(I36="Tilkørselsrampe",'Anvendte oplysninger'!V36="S-formet trompetrampe"),2.48,IF(AND(I36="Tilkørselsrampe",'Anvendte oplysninger'!V36="U-formet trompetrampe"),4.15,IF(AND(I36="Tilkørselsrampe",'Anvendte oplysninger'!V36="SV-formet flyoverrampe"),5.26,IF(AND(I36="Tilkørselsrampe",'Anvendte oplysninger'!V36="Vinkelformet rampe"),1.42,1))))))))))</f>
        <v>1</v>
      </c>
      <c r="Z36" s="14">
        <f>IF(OR('Anvendte oplysninger'!W36="Lige",'Anvendte oplysninger'!W36="Irrelevant",'Anvendte oplysninger'!X36="Irrelevant",'Anvendte oplysninger'!Y36="Irrelevant"),1,1+1.545*1000/32.2*((('Anvendte oplysninger'!Y36*3268/3600)/('Anvendte oplysninger'!W36/0.306))^2)*('Anvendte oplysninger'!X36/1000)/G36)</f>
        <v>1</v>
      </c>
      <c r="AA36" s="14">
        <f>IF(OR('Anvendte oplysninger'!W36="Lige",'Anvendte oplysninger'!W36="Irrelevant",'Anvendte oplysninger'!X36="Irrelevant",'Anvendte oplysninger'!Y36="Irrelevant"),1,1+1.961*1000/32.2*((('Anvendte oplysninger'!Y36*3268/3600)/('Anvendte oplysninger'!W36/0.306))^2)*('Anvendte oplysninger'!X36/1000)/G36)</f>
        <v>1</v>
      </c>
      <c r="AB36" s="14">
        <f>IF(OR('Anvendte oplysninger'!Z36="Lige",'Anvendte oplysninger'!Z36="Irrelevant",'Anvendte oplysninger'!AA36="Irrelevant",'Anvendte oplysninger'!AB36="Irrelevant"),1,1+1.545*1000/32.2*((('Anvendte oplysninger'!AB36*3268/3600)/('Anvendte oplysninger'!Z36/0.306))^2)*('Anvendte oplysninger'!AA36/1000)/G36)</f>
        <v>1</v>
      </c>
      <c r="AC36" s="14">
        <f>IF(OR('Anvendte oplysninger'!Z36="Lige",'Anvendte oplysninger'!Z36="Irrelevant",'Anvendte oplysninger'!AA36="Irrelevant",'Anvendte oplysninger'!AB36="Irrelevant"),1,1+1.961*1000/32.2*((('Anvendte oplysninger'!AB36*3268/3600)/('Anvendte oplysninger'!Z36/0.306))^2)*('Anvendte oplysninger'!AA36/1000)/G36)</f>
        <v>1</v>
      </c>
      <c r="AD36" s="14">
        <f>IF(OR('Anvendte oplysninger'!AC36="Irrelevant",'Anvendte oplysninger'!AC36="Nej"),1,IF(AND('Anvendte oplysninger'!AC36="Ja",OR('Anvendte oplysninger'!Q36&lt;301,'Anvendte oplysninger'!S36&lt;301)),1-(0.5*('Anvendte oplysninger'!R36+'Anvendte oplysninger'!T36)/('Anvendte oplysninger'!G36*1000)),IF(AND('Anvendte oplysninger'!AC36="Ja",OR('Anvendte oplysninger'!Q36&lt;601,'Anvendte oplysninger'!S36&lt;601)),1-(0.25*('Anvendte oplysninger'!R36+'Anvendte oplysninger'!T36)/('Anvendte oplysninger'!G36*1000)),1)))</f>
        <v>1</v>
      </c>
      <c r="AE36" s="14">
        <f>IF(OR('Anvendte oplysninger'!AC36="Irrelevant",'Anvendte oplysninger'!AC36="Nej"),1,IF(AND('Anvendte oplysninger'!AC36="Ja",OR('Anvendte oplysninger'!Q36&lt;301,'Anvendte oplysninger'!S36&lt;301)),1-(0.4*('Anvendte oplysninger'!R36+'Anvendte oplysninger'!T36)/('Anvendte oplysninger'!G36*1000)),IF(AND('Anvendte oplysninger'!AC36="Ja",OR('Anvendte oplysninger'!Q36&lt;601,'Anvendte oplysninger'!S36&lt;601)),1-(0.2*('Anvendte oplysninger'!R36+'Anvendte oplysninger'!T36)/('Anvendte oplysninger'!G36*1000)),1)))</f>
        <v>1</v>
      </c>
      <c r="AF36" s="14">
        <f>IF('Anvendte oplysninger'!AD36="110 km/t",0.79,1)</f>
        <v>1</v>
      </c>
      <c r="AG36" s="14">
        <f>IF('Anvendte oplysninger'!AD36="110 km/t",0.94,1)</f>
        <v>1</v>
      </c>
      <c r="AH36" s="14">
        <f>IF('Anvendte oplysninger'!AD36="110 km/t",0.66,1)</f>
        <v>1</v>
      </c>
      <c r="AI36" s="14">
        <f>IF('Anvendte oplysninger'!AD36="110 km/t",0.82,1)</f>
        <v>1</v>
      </c>
      <c r="AJ36" s="14">
        <f>IF(AND('Anvendte oplysninger'!AE36="Ja",I36="Tilkørselsflettestrækning"),0.65*'Anvendte oplysninger'!AF36+1-'Anvendte oplysninger'!AF36,1)</f>
        <v>1</v>
      </c>
      <c r="AK36" s="15" t="str">
        <f t="shared" si="0"/>
        <v/>
      </c>
      <c r="AL36" s="15" t="str">
        <f t="shared" si="1"/>
        <v/>
      </c>
      <c r="AM36" s="15" t="str">
        <f t="shared" si="2"/>
        <v/>
      </c>
      <c r="AN36" s="15" t="str">
        <f t="shared" si="3"/>
        <v/>
      </c>
      <c r="AO36" s="15" t="str">
        <f t="shared" si="4"/>
        <v/>
      </c>
      <c r="AP36" s="15" t="str">
        <f t="shared" si="5"/>
        <v/>
      </c>
      <c r="AQ36" s="4" t="str">
        <f t="shared" si="6"/>
        <v/>
      </c>
    </row>
    <row r="37" spans="1:43" x14ac:dyDescent="0.25">
      <c r="A37" s="4" t="str">
        <f>IF(Inddata!A52="","",Inddata!A52)</f>
        <v/>
      </c>
      <c r="B37" s="4" t="str">
        <f>IF(Inddata!B52="","",Inddata!B52)</f>
        <v/>
      </c>
      <c r="C37" s="4" t="str">
        <f>IF(Inddata!C52="","",Inddata!C52)</f>
        <v/>
      </c>
      <c r="D37" s="4" t="str">
        <f>IF(Inddata!D52="","",Inddata!D52)</f>
        <v/>
      </c>
      <c r="E37" s="4" t="str">
        <f>IF(Inddata!E52="","",Inddata!E52)</f>
        <v/>
      </c>
      <c r="F37" s="4" t="str">
        <f>IF(Inddata!F52="","",Inddata!F52)</f>
        <v/>
      </c>
      <c r="G37" s="4">
        <f>IF(Inddata!G52="","",Inddata!G52)</f>
        <v>0</v>
      </c>
      <c r="H37" s="4" t="str">
        <f>IF(Inddata!H52&gt;0.5,Inddata!H52,"")</f>
        <v/>
      </c>
      <c r="I37" s="4" t="str">
        <f>IF(Inddata!I52="","",Inddata!I52)</f>
        <v/>
      </c>
      <c r="J37" s="14">
        <f>IF('Anvendte oplysninger'!J37="Irrelevant",1,IF('Anvendte oplysninger'!J37&gt;3,1.2,1))</f>
        <v>1</v>
      </c>
      <c r="K37" s="14">
        <f>IF('Anvendte oplysninger'!K37="Irrelevant",1,IF(AND(OR(I37="Motorvejsstrækning",I37="Frakørselsflettestrækning",I37="Tilkørselsflettestrækning"),'Anvendte oplysninger'!K37&lt;3.5),1+(3.5-'Anvendte oplysninger'!K37)*0.12,IF(AND(OR(I37="Frakørselsrampe",I37="Tilkørselsrampe"),'Anvendte oplysninger'!K37&lt;3.5),1+(3.5-'Anvendte oplysninger'!K37)*0.16,1)))</f>
        <v>1</v>
      </c>
      <c r="L37" s="14">
        <f>IF('Anvendte oplysninger'!L37="Irrelevant",1,IF(AND('Anvendte oplysninger'!L37="Ja",'Anvendte oplysninger'!J37=2),0.6*'Anvendte oplysninger'!M37+(1-'Anvendte oplysninger'!M37),IF(AND('Anvendte oplysninger'!L37="Ja",'Anvendte oplysninger'!J37=3),0.7*'Anvendte oplysninger'!M37+(1-'Anvendte oplysninger'!M37),IF(AND('Anvendte oplysninger'!L37="Ja",'Anvendte oplysninger'!J37=4),0.76*'Anvendte oplysninger'!M37+(1-'Anvendte oplysninger'!M37),IF(AND('Anvendte oplysninger'!L37="Ja",'Anvendte oplysninger'!J37&gt;4.99999999),0.8*'Anvendte oplysninger'!M37+(1-'Anvendte oplysninger'!M37),1)))))</f>
        <v>1</v>
      </c>
      <c r="M37" s="14">
        <f>IF('Anvendte oplysninger'!L37="Irrelevant",1,IF(AND('Anvendte oplysninger'!L37="Ja",'Anvendte oplysninger'!J37=2),0.8*'Anvendte oplysninger'!M37+(1-'Anvendte oplysninger'!M37),IF(AND('Anvendte oplysninger'!L37="Ja",'Anvendte oplysninger'!J37=3),0.85*'Anvendte oplysninger'!M37+(1-'Anvendte oplysninger'!M37),IF(AND('Anvendte oplysninger'!L37="Ja",'Anvendte oplysninger'!J37=4),0.88*'Anvendte oplysninger'!M37+(1-'Anvendte oplysninger'!M37),IF(AND('Anvendte oplysninger'!L37="Ja",'Anvendte oplysninger'!J37&gt;4.99999999),0.9*'Anvendte oplysninger'!M37+(1-'Anvendte oplysninger'!M37),1)))))</f>
        <v>1</v>
      </c>
      <c r="N37" s="14">
        <f>IF('Anvendte oplysninger'!N37="Irrelevant",1,IF(AND(OR(I37="Motorvejsstrækning",I37="Frakørselsflettestrækning",I37="Tilkørselsflettestrækning"),'Anvendte oplysninger'!N37&lt;3),1+(3-'Anvendte oplysninger'!N37)*0.09333333,1))</f>
        <v>1</v>
      </c>
      <c r="O37" s="14">
        <f>IF('Anvendte oplysninger'!N37="Irrelevant",1,IF(AND(OR(I37="Motorvejsstrækning",I37="Frakørselsflettestrækning",I37="Tilkørselsflettestrækning"),'Anvendte oplysninger'!N37&lt;3),1+(3-'Anvendte oplysninger'!N37)*0.19666667,1))</f>
        <v>1</v>
      </c>
      <c r="P37" s="14">
        <f>IF('Anvendte oplysninger'!O37="Irrelevant",1,IF(AND(OR(I37="Motorvejsstrækning",I37="Frakørselsflettestrækning",I37="Tilkørselsflettestrækning"),'Anvendte oplysninger'!O37&lt;3.00000001),1+(0.5-'Anvendte oplysninger'!O37)*0.04,IF(AND(OR(I37="Frakørselsrampe",I37="Tilkørselsrampe"),'Anvendte oplysninger'!O37&lt;3.00000001),1+(0.5-'Anvendte oplysninger'!O37)*0.08,IF(OR(I37="Motorvejsstrækning",I37="Frakørselsflettestrækning",I37="Tilkørselsflettestrækning"),0.9,0.8))))</f>
        <v>1</v>
      </c>
      <c r="Q37" s="14">
        <f>IF('Anvendte oplysninger'!P37="Irrelevant",1,IF(AND(OR(I37="Motorvejsstrækning",I37="Frakørselsflettestrækning",I37="Tilkørselsflettestrækning"),'Anvendte oplysninger'!P37&lt;11.00000001),1+(5-'Anvendte oplysninger'!P37)*0.01,0.94))</f>
        <v>1</v>
      </c>
      <c r="R37" s="14">
        <f>IF(OR('Anvendte oplysninger'!Q37="Irrelevant",'Anvendte oplysninger'!R37="Irrelevant",'Anvendte oplysninger'!Q37="Lige"),1,IF(AND(OR(I37="Motorvejsstrækning",I37="Frakørselsflettestrækning",I37="Tilkørselsflettestrækning"),'Anvendte oplysninger'!Q37&lt;4000),(EXP(0.1096*1746.5/'Anvendte oplysninger'!Q37)/EXP(0.1096*1746.5/4000))*('Anvendte oplysninger'!R37/1000)/G37+(G37-'Anvendte oplysninger'!R37/1000)/G37,1))</f>
        <v>1</v>
      </c>
      <c r="S37" s="14">
        <f>IF(OR('Anvendte oplysninger'!S37="Irrelevant",'Anvendte oplysninger'!T37="Irrelevant",'Anvendte oplysninger'!S37="Lige"),1,IF(AND(OR(I37="Motorvejsstrækning",I37="Frakørselsflettestrækning",I37="Tilkørselsflettestrækning"),'Anvendte oplysninger'!S37&lt;4000),(EXP(0.1096*1746.5/'Anvendte oplysninger'!S37)/EXP(0.1096*1746.5/4000))*('Anvendte oplysninger'!T37/1000)/G37+(G37-'Anvendte oplysninger'!T37/1000)/G37,1))</f>
        <v>1</v>
      </c>
      <c r="T37" s="14">
        <f>IF('Anvendte oplysninger'!U37="Irrelevant",1,IF(AND(OR(I37="Motorvejsstrækning",I37="Frakørselsflettestrækning",I37="Tilkørselsflettestrækning",I37="Frakørselsrampe",I37="Tilkørselsrampe"),'Anvendte oplysninger'!U37="Ja"),0.95,1))</f>
        <v>1</v>
      </c>
      <c r="U37" s="14">
        <f>IF('Anvendte oplysninger'!U37="Irrelevant",1,IF(AND(OR(I37="Motorvejsstrækning",I37="Frakørselsflettestrækning",I37="Tilkørselsflettestrækning",I37="Frakørselsrampe",I37="Tilkørselsrampe"),'Anvendte oplysninger'!U37="Ja"),0.96,1))</f>
        <v>1</v>
      </c>
      <c r="V37" s="14">
        <f>IF('Anvendte oplysninger'!U37="Irrelevant",1,IF(AND(OR(I37="Motorvejsstrækning",I37="Frakørselsflettestrækning",I37="Tilkørselsflettestrækning",I37="Frakørselsrampe",I37="Tilkørselsrampe"),'Anvendte oplysninger'!U37="Ja"),0.79,1))</f>
        <v>1</v>
      </c>
      <c r="W37" s="14">
        <f>IF('Anvendte oplysninger'!U37="Irrelevant",1,IF(AND(OR(I37="Motorvejsstrækning",I37="Frakørselsflettestrækning",I37="Tilkørselsflettestrækning",I37="Frakørselsrampe",I37="Tilkørselsrampe"),'Anvendte oplysninger'!U37="Ja"),0.94,1))</f>
        <v>1</v>
      </c>
      <c r="X37" s="14">
        <f>IF('Anvendte oplysninger'!U37="Irrelevant",1,IF(AND(OR(I37="Motorvejsstrækning",I37="Frakørselsflettestrækning",I37="Tilkørselsflettestrækning",I37="Frakørselsrampe",I37="Tilkørselsrampe"),'Anvendte oplysninger'!U37="Ja"),0.97,1))</f>
        <v>1</v>
      </c>
      <c r="Y37" s="14">
        <f>IF(AND(I37="Frakørselsrampe",'Anvendte oplysninger'!V37="S-formet ruderrampe"),1.32,IF(AND(I37="Frakørselsrampe",'Anvendte oplysninger'!V37="S-formet trompetrampe"),2.05,IF(AND(I37="Frakørselsrampe",'Anvendte oplysninger'!V37="U-formet trompetrampe"),4.11,IF(AND(I37="Frakørselsrampe",'Anvendte oplysninger'!V37="SV-formet flyoverrampe"),5.15,IF(AND(I37="Frakørselsrampe",'Anvendte oplysninger'!V37="Vinkelformet rampe"),1.07,IF(AND(I37="Tilkørselsrampe",'Anvendte oplysninger'!V37="S-formet ruderrampe"),0.93,IF(AND(I37="Tilkørselsrampe",'Anvendte oplysninger'!V37="S-formet trompetrampe"),2.48,IF(AND(I37="Tilkørselsrampe",'Anvendte oplysninger'!V37="U-formet trompetrampe"),4.15,IF(AND(I37="Tilkørselsrampe",'Anvendte oplysninger'!V37="SV-formet flyoverrampe"),5.26,IF(AND(I37="Tilkørselsrampe",'Anvendte oplysninger'!V37="Vinkelformet rampe"),1.42,1))))))))))</f>
        <v>1</v>
      </c>
      <c r="Z37" s="14">
        <f>IF(OR('Anvendte oplysninger'!W37="Lige",'Anvendte oplysninger'!W37="Irrelevant",'Anvendte oplysninger'!X37="Irrelevant",'Anvendte oplysninger'!Y37="Irrelevant"),1,1+1.545*1000/32.2*((('Anvendte oplysninger'!Y37*3268/3600)/('Anvendte oplysninger'!W37/0.306))^2)*('Anvendte oplysninger'!X37/1000)/G37)</f>
        <v>1</v>
      </c>
      <c r="AA37" s="14">
        <f>IF(OR('Anvendte oplysninger'!W37="Lige",'Anvendte oplysninger'!W37="Irrelevant",'Anvendte oplysninger'!X37="Irrelevant",'Anvendte oplysninger'!Y37="Irrelevant"),1,1+1.961*1000/32.2*((('Anvendte oplysninger'!Y37*3268/3600)/('Anvendte oplysninger'!W37/0.306))^2)*('Anvendte oplysninger'!X37/1000)/G37)</f>
        <v>1</v>
      </c>
      <c r="AB37" s="14">
        <f>IF(OR('Anvendte oplysninger'!Z37="Lige",'Anvendte oplysninger'!Z37="Irrelevant",'Anvendte oplysninger'!AA37="Irrelevant",'Anvendte oplysninger'!AB37="Irrelevant"),1,1+1.545*1000/32.2*((('Anvendte oplysninger'!AB37*3268/3600)/('Anvendte oplysninger'!Z37/0.306))^2)*('Anvendte oplysninger'!AA37/1000)/G37)</f>
        <v>1</v>
      </c>
      <c r="AC37" s="14">
        <f>IF(OR('Anvendte oplysninger'!Z37="Lige",'Anvendte oplysninger'!Z37="Irrelevant",'Anvendte oplysninger'!AA37="Irrelevant",'Anvendte oplysninger'!AB37="Irrelevant"),1,1+1.961*1000/32.2*((('Anvendte oplysninger'!AB37*3268/3600)/('Anvendte oplysninger'!Z37/0.306))^2)*('Anvendte oplysninger'!AA37/1000)/G37)</f>
        <v>1</v>
      </c>
      <c r="AD37" s="14">
        <f>IF(OR('Anvendte oplysninger'!AC37="Irrelevant",'Anvendte oplysninger'!AC37="Nej"),1,IF(AND('Anvendte oplysninger'!AC37="Ja",OR('Anvendte oplysninger'!Q37&lt;301,'Anvendte oplysninger'!S37&lt;301)),1-(0.5*('Anvendte oplysninger'!R37+'Anvendte oplysninger'!T37)/('Anvendte oplysninger'!G37*1000)),IF(AND('Anvendte oplysninger'!AC37="Ja",OR('Anvendte oplysninger'!Q37&lt;601,'Anvendte oplysninger'!S37&lt;601)),1-(0.25*('Anvendte oplysninger'!R37+'Anvendte oplysninger'!T37)/('Anvendte oplysninger'!G37*1000)),1)))</f>
        <v>1</v>
      </c>
      <c r="AE37" s="14">
        <f>IF(OR('Anvendte oplysninger'!AC37="Irrelevant",'Anvendte oplysninger'!AC37="Nej"),1,IF(AND('Anvendte oplysninger'!AC37="Ja",OR('Anvendte oplysninger'!Q37&lt;301,'Anvendte oplysninger'!S37&lt;301)),1-(0.4*('Anvendte oplysninger'!R37+'Anvendte oplysninger'!T37)/('Anvendte oplysninger'!G37*1000)),IF(AND('Anvendte oplysninger'!AC37="Ja",OR('Anvendte oplysninger'!Q37&lt;601,'Anvendte oplysninger'!S37&lt;601)),1-(0.2*('Anvendte oplysninger'!R37+'Anvendte oplysninger'!T37)/('Anvendte oplysninger'!G37*1000)),1)))</f>
        <v>1</v>
      </c>
      <c r="AF37" s="14">
        <f>IF('Anvendte oplysninger'!AD37="110 km/t",0.79,1)</f>
        <v>1</v>
      </c>
      <c r="AG37" s="14">
        <f>IF('Anvendte oplysninger'!AD37="110 km/t",0.94,1)</f>
        <v>1</v>
      </c>
      <c r="AH37" s="14">
        <f>IF('Anvendte oplysninger'!AD37="110 km/t",0.66,1)</f>
        <v>1</v>
      </c>
      <c r="AI37" s="14">
        <f>IF('Anvendte oplysninger'!AD37="110 km/t",0.82,1)</f>
        <v>1</v>
      </c>
      <c r="AJ37" s="14">
        <f>IF(AND('Anvendte oplysninger'!AE37="Ja",I37="Tilkørselsflettestrækning"),0.65*'Anvendte oplysninger'!AF37+1-'Anvendte oplysninger'!AF37,1)</f>
        <v>1</v>
      </c>
      <c r="AK37" s="15" t="str">
        <f t="shared" si="0"/>
        <v/>
      </c>
      <c r="AL37" s="15" t="str">
        <f t="shared" si="1"/>
        <v/>
      </c>
      <c r="AM37" s="15" t="str">
        <f t="shared" si="2"/>
        <v/>
      </c>
      <c r="AN37" s="15" t="str">
        <f t="shared" si="3"/>
        <v/>
      </c>
      <c r="AO37" s="15" t="str">
        <f t="shared" si="4"/>
        <v/>
      </c>
      <c r="AP37" s="15" t="str">
        <f t="shared" si="5"/>
        <v/>
      </c>
      <c r="AQ37" s="4" t="str">
        <f t="shared" si="6"/>
        <v/>
      </c>
    </row>
    <row r="38" spans="1:43" x14ac:dyDescent="0.25">
      <c r="A38" s="4" t="str">
        <f>IF(Inddata!A53="","",Inddata!A53)</f>
        <v/>
      </c>
      <c r="B38" s="4" t="str">
        <f>IF(Inddata!B53="","",Inddata!B53)</f>
        <v/>
      </c>
      <c r="C38" s="4" t="str">
        <f>IF(Inddata!C53="","",Inddata!C53)</f>
        <v/>
      </c>
      <c r="D38" s="4" t="str">
        <f>IF(Inddata!D53="","",Inddata!D53)</f>
        <v/>
      </c>
      <c r="E38" s="4" t="str">
        <f>IF(Inddata!E53="","",Inddata!E53)</f>
        <v/>
      </c>
      <c r="F38" s="4" t="str">
        <f>IF(Inddata!F53="","",Inddata!F53)</f>
        <v/>
      </c>
      <c r="G38" s="4">
        <f>IF(Inddata!G53="","",Inddata!G53)</f>
        <v>0</v>
      </c>
      <c r="H38" s="4" t="str">
        <f>IF(Inddata!H53&gt;0.5,Inddata!H53,"")</f>
        <v/>
      </c>
      <c r="I38" s="4" t="str">
        <f>IF(Inddata!I53="","",Inddata!I53)</f>
        <v/>
      </c>
      <c r="J38" s="14">
        <f>IF('Anvendte oplysninger'!J38="Irrelevant",1,IF('Anvendte oplysninger'!J38&gt;3,1.2,1))</f>
        <v>1</v>
      </c>
      <c r="K38" s="14">
        <f>IF('Anvendte oplysninger'!K38="Irrelevant",1,IF(AND(OR(I38="Motorvejsstrækning",I38="Frakørselsflettestrækning",I38="Tilkørselsflettestrækning"),'Anvendte oplysninger'!K38&lt;3.5),1+(3.5-'Anvendte oplysninger'!K38)*0.12,IF(AND(OR(I38="Frakørselsrampe",I38="Tilkørselsrampe"),'Anvendte oplysninger'!K38&lt;3.5),1+(3.5-'Anvendte oplysninger'!K38)*0.16,1)))</f>
        <v>1</v>
      </c>
      <c r="L38" s="14">
        <f>IF('Anvendte oplysninger'!L38="Irrelevant",1,IF(AND('Anvendte oplysninger'!L38="Ja",'Anvendte oplysninger'!J38=2),0.6*'Anvendte oplysninger'!M38+(1-'Anvendte oplysninger'!M38),IF(AND('Anvendte oplysninger'!L38="Ja",'Anvendte oplysninger'!J38=3),0.7*'Anvendte oplysninger'!M38+(1-'Anvendte oplysninger'!M38),IF(AND('Anvendte oplysninger'!L38="Ja",'Anvendte oplysninger'!J38=4),0.76*'Anvendte oplysninger'!M38+(1-'Anvendte oplysninger'!M38),IF(AND('Anvendte oplysninger'!L38="Ja",'Anvendte oplysninger'!J38&gt;4.99999999),0.8*'Anvendte oplysninger'!M38+(1-'Anvendte oplysninger'!M38),1)))))</f>
        <v>1</v>
      </c>
      <c r="M38" s="14">
        <f>IF('Anvendte oplysninger'!L38="Irrelevant",1,IF(AND('Anvendte oplysninger'!L38="Ja",'Anvendte oplysninger'!J38=2),0.8*'Anvendte oplysninger'!M38+(1-'Anvendte oplysninger'!M38),IF(AND('Anvendte oplysninger'!L38="Ja",'Anvendte oplysninger'!J38=3),0.85*'Anvendte oplysninger'!M38+(1-'Anvendte oplysninger'!M38),IF(AND('Anvendte oplysninger'!L38="Ja",'Anvendte oplysninger'!J38=4),0.88*'Anvendte oplysninger'!M38+(1-'Anvendte oplysninger'!M38),IF(AND('Anvendte oplysninger'!L38="Ja",'Anvendte oplysninger'!J38&gt;4.99999999),0.9*'Anvendte oplysninger'!M38+(1-'Anvendte oplysninger'!M38),1)))))</f>
        <v>1</v>
      </c>
      <c r="N38" s="14">
        <f>IF('Anvendte oplysninger'!N38="Irrelevant",1,IF(AND(OR(I38="Motorvejsstrækning",I38="Frakørselsflettestrækning",I38="Tilkørselsflettestrækning"),'Anvendte oplysninger'!N38&lt;3),1+(3-'Anvendte oplysninger'!N38)*0.09333333,1))</f>
        <v>1</v>
      </c>
      <c r="O38" s="14">
        <f>IF('Anvendte oplysninger'!N38="Irrelevant",1,IF(AND(OR(I38="Motorvejsstrækning",I38="Frakørselsflettestrækning",I38="Tilkørselsflettestrækning"),'Anvendte oplysninger'!N38&lt;3),1+(3-'Anvendte oplysninger'!N38)*0.19666667,1))</f>
        <v>1</v>
      </c>
      <c r="P38" s="14">
        <f>IF('Anvendte oplysninger'!O38="Irrelevant",1,IF(AND(OR(I38="Motorvejsstrækning",I38="Frakørselsflettestrækning",I38="Tilkørselsflettestrækning"),'Anvendte oplysninger'!O38&lt;3.00000001),1+(0.5-'Anvendte oplysninger'!O38)*0.04,IF(AND(OR(I38="Frakørselsrampe",I38="Tilkørselsrampe"),'Anvendte oplysninger'!O38&lt;3.00000001),1+(0.5-'Anvendte oplysninger'!O38)*0.08,IF(OR(I38="Motorvejsstrækning",I38="Frakørselsflettestrækning",I38="Tilkørselsflettestrækning"),0.9,0.8))))</f>
        <v>1</v>
      </c>
      <c r="Q38" s="14">
        <f>IF('Anvendte oplysninger'!P38="Irrelevant",1,IF(AND(OR(I38="Motorvejsstrækning",I38="Frakørselsflettestrækning",I38="Tilkørselsflettestrækning"),'Anvendte oplysninger'!P38&lt;11.00000001),1+(5-'Anvendte oplysninger'!P38)*0.01,0.94))</f>
        <v>1</v>
      </c>
      <c r="R38" s="14">
        <f>IF(OR('Anvendte oplysninger'!Q38="Irrelevant",'Anvendte oplysninger'!R38="Irrelevant",'Anvendte oplysninger'!Q38="Lige"),1,IF(AND(OR(I38="Motorvejsstrækning",I38="Frakørselsflettestrækning",I38="Tilkørselsflettestrækning"),'Anvendte oplysninger'!Q38&lt;4000),(EXP(0.1096*1746.5/'Anvendte oplysninger'!Q38)/EXP(0.1096*1746.5/4000))*('Anvendte oplysninger'!R38/1000)/G38+(G38-'Anvendte oplysninger'!R38/1000)/G38,1))</f>
        <v>1</v>
      </c>
      <c r="S38" s="14">
        <f>IF(OR('Anvendte oplysninger'!S38="Irrelevant",'Anvendte oplysninger'!T38="Irrelevant",'Anvendte oplysninger'!S38="Lige"),1,IF(AND(OR(I38="Motorvejsstrækning",I38="Frakørselsflettestrækning",I38="Tilkørselsflettestrækning"),'Anvendte oplysninger'!S38&lt;4000),(EXP(0.1096*1746.5/'Anvendte oplysninger'!S38)/EXP(0.1096*1746.5/4000))*('Anvendte oplysninger'!T38/1000)/G38+(G38-'Anvendte oplysninger'!T38/1000)/G38,1))</f>
        <v>1</v>
      </c>
      <c r="T38" s="14">
        <f>IF('Anvendte oplysninger'!U38="Irrelevant",1,IF(AND(OR(I38="Motorvejsstrækning",I38="Frakørselsflettestrækning",I38="Tilkørselsflettestrækning",I38="Frakørselsrampe",I38="Tilkørselsrampe"),'Anvendte oplysninger'!U38="Ja"),0.95,1))</f>
        <v>1</v>
      </c>
      <c r="U38" s="14">
        <f>IF('Anvendte oplysninger'!U38="Irrelevant",1,IF(AND(OR(I38="Motorvejsstrækning",I38="Frakørselsflettestrækning",I38="Tilkørselsflettestrækning",I38="Frakørselsrampe",I38="Tilkørselsrampe"),'Anvendte oplysninger'!U38="Ja"),0.96,1))</f>
        <v>1</v>
      </c>
      <c r="V38" s="14">
        <f>IF('Anvendte oplysninger'!U38="Irrelevant",1,IF(AND(OR(I38="Motorvejsstrækning",I38="Frakørselsflettestrækning",I38="Tilkørselsflettestrækning",I38="Frakørselsrampe",I38="Tilkørselsrampe"),'Anvendte oplysninger'!U38="Ja"),0.79,1))</f>
        <v>1</v>
      </c>
      <c r="W38" s="14">
        <f>IF('Anvendte oplysninger'!U38="Irrelevant",1,IF(AND(OR(I38="Motorvejsstrækning",I38="Frakørselsflettestrækning",I38="Tilkørselsflettestrækning",I38="Frakørselsrampe",I38="Tilkørselsrampe"),'Anvendte oplysninger'!U38="Ja"),0.94,1))</f>
        <v>1</v>
      </c>
      <c r="X38" s="14">
        <f>IF('Anvendte oplysninger'!U38="Irrelevant",1,IF(AND(OR(I38="Motorvejsstrækning",I38="Frakørselsflettestrækning",I38="Tilkørselsflettestrækning",I38="Frakørselsrampe",I38="Tilkørselsrampe"),'Anvendte oplysninger'!U38="Ja"),0.97,1))</f>
        <v>1</v>
      </c>
      <c r="Y38" s="14">
        <f>IF(AND(I38="Frakørselsrampe",'Anvendte oplysninger'!V38="S-formet ruderrampe"),1.32,IF(AND(I38="Frakørselsrampe",'Anvendte oplysninger'!V38="S-formet trompetrampe"),2.05,IF(AND(I38="Frakørselsrampe",'Anvendte oplysninger'!V38="U-formet trompetrampe"),4.11,IF(AND(I38="Frakørselsrampe",'Anvendte oplysninger'!V38="SV-formet flyoverrampe"),5.15,IF(AND(I38="Frakørselsrampe",'Anvendte oplysninger'!V38="Vinkelformet rampe"),1.07,IF(AND(I38="Tilkørselsrampe",'Anvendte oplysninger'!V38="S-formet ruderrampe"),0.93,IF(AND(I38="Tilkørselsrampe",'Anvendte oplysninger'!V38="S-formet trompetrampe"),2.48,IF(AND(I38="Tilkørselsrampe",'Anvendte oplysninger'!V38="U-formet trompetrampe"),4.15,IF(AND(I38="Tilkørselsrampe",'Anvendte oplysninger'!V38="SV-formet flyoverrampe"),5.26,IF(AND(I38="Tilkørselsrampe",'Anvendte oplysninger'!V38="Vinkelformet rampe"),1.42,1))))))))))</f>
        <v>1</v>
      </c>
      <c r="Z38" s="14">
        <f>IF(OR('Anvendte oplysninger'!W38="Lige",'Anvendte oplysninger'!W38="Irrelevant",'Anvendte oplysninger'!X38="Irrelevant",'Anvendte oplysninger'!Y38="Irrelevant"),1,1+1.545*1000/32.2*((('Anvendte oplysninger'!Y38*3268/3600)/('Anvendte oplysninger'!W38/0.306))^2)*('Anvendte oplysninger'!X38/1000)/G38)</f>
        <v>1</v>
      </c>
      <c r="AA38" s="14">
        <f>IF(OR('Anvendte oplysninger'!W38="Lige",'Anvendte oplysninger'!W38="Irrelevant",'Anvendte oplysninger'!X38="Irrelevant",'Anvendte oplysninger'!Y38="Irrelevant"),1,1+1.961*1000/32.2*((('Anvendte oplysninger'!Y38*3268/3600)/('Anvendte oplysninger'!W38/0.306))^2)*('Anvendte oplysninger'!X38/1000)/G38)</f>
        <v>1</v>
      </c>
      <c r="AB38" s="14">
        <f>IF(OR('Anvendte oplysninger'!Z38="Lige",'Anvendte oplysninger'!Z38="Irrelevant",'Anvendte oplysninger'!AA38="Irrelevant",'Anvendte oplysninger'!AB38="Irrelevant"),1,1+1.545*1000/32.2*((('Anvendte oplysninger'!AB38*3268/3600)/('Anvendte oplysninger'!Z38/0.306))^2)*('Anvendte oplysninger'!AA38/1000)/G38)</f>
        <v>1</v>
      </c>
      <c r="AC38" s="14">
        <f>IF(OR('Anvendte oplysninger'!Z38="Lige",'Anvendte oplysninger'!Z38="Irrelevant",'Anvendte oplysninger'!AA38="Irrelevant",'Anvendte oplysninger'!AB38="Irrelevant"),1,1+1.961*1000/32.2*((('Anvendte oplysninger'!AB38*3268/3600)/('Anvendte oplysninger'!Z38/0.306))^2)*('Anvendte oplysninger'!AA38/1000)/G38)</f>
        <v>1</v>
      </c>
      <c r="AD38" s="14">
        <f>IF(OR('Anvendte oplysninger'!AC38="Irrelevant",'Anvendte oplysninger'!AC38="Nej"),1,IF(AND('Anvendte oplysninger'!AC38="Ja",OR('Anvendte oplysninger'!Q38&lt;301,'Anvendte oplysninger'!S38&lt;301)),1-(0.5*('Anvendte oplysninger'!R38+'Anvendte oplysninger'!T38)/('Anvendte oplysninger'!G38*1000)),IF(AND('Anvendte oplysninger'!AC38="Ja",OR('Anvendte oplysninger'!Q38&lt;601,'Anvendte oplysninger'!S38&lt;601)),1-(0.25*('Anvendte oplysninger'!R38+'Anvendte oplysninger'!T38)/('Anvendte oplysninger'!G38*1000)),1)))</f>
        <v>1</v>
      </c>
      <c r="AE38" s="14">
        <f>IF(OR('Anvendte oplysninger'!AC38="Irrelevant",'Anvendte oplysninger'!AC38="Nej"),1,IF(AND('Anvendte oplysninger'!AC38="Ja",OR('Anvendte oplysninger'!Q38&lt;301,'Anvendte oplysninger'!S38&lt;301)),1-(0.4*('Anvendte oplysninger'!R38+'Anvendte oplysninger'!T38)/('Anvendte oplysninger'!G38*1000)),IF(AND('Anvendte oplysninger'!AC38="Ja",OR('Anvendte oplysninger'!Q38&lt;601,'Anvendte oplysninger'!S38&lt;601)),1-(0.2*('Anvendte oplysninger'!R38+'Anvendte oplysninger'!T38)/('Anvendte oplysninger'!G38*1000)),1)))</f>
        <v>1</v>
      </c>
      <c r="AF38" s="14">
        <f>IF('Anvendte oplysninger'!AD38="110 km/t",0.79,1)</f>
        <v>1</v>
      </c>
      <c r="AG38" s="14">
        <f>IF('Anvendte oplysninger'!AD38="110 km/t",0.94,1)</f>
        <v>1</v>
      </c>
      <c r="AH38" s="14">
        <f>IF('Anvendte oplysninger'!AD38="110 km/t",0.66,1)</f>
        <v>1</v>
      </c>
      <c r="AI38" s="14">
        <f>IF('Anvendte oplysninger'!AD38="110 km/t",0.82,1)</f>
        <v>1</v>
      </c>
      <c r="AJ38" s="14">
        <f>IF(AND('Anvendte oplysninger'!AE38="Ja",I38="Tilkørselsflettestrækning"),0.65*'Anvendte oplysninger'!AF38+1-'Anvendte oplysninger'!AF38,1)</f>
        <v>1</v>
      </c>
      <c r="AK38" s="15" t="str">
        <f t="shared" si="0"/>
        <v/>
      </c>
      <c r="AL38" s="15" t="str">
        <f t="shared" si="1"/>
        <v/>
      </c>
      <c r="AM38" s="15" t="str">
        <f t="shared" si="2"/>
        <v/>
      </c>
      <c r="AN38" s="15" t="str">
        <f t="shared" si="3"/>
        <v/>
      </c>
      <c r="AO38" s="15" t="str">
        <f t="shared" si="4"/>
        <v/>
      </c>
      <c r="AP38" s="15" t="str">
        <f t="shared" si="5"/>
        <v/>
      </c>
      <c r="AQ38" s="4" t="str">
        <f t="shared" si="6"/>
        <v/>
      </c>
    </row>
    <row r="39" spans="1:43" x14ac:dyDescent="0.25">
      <c r="A39" s="4" t="str">
        <f>IF(Inddata!A54="","",Inddata!A54)</f>
        <v/>
      </c>
      <c r="B39" s="4" t="str">
        <f>IF(Inddata!B54="","",Inddata!B54)</f>
        <v/>
      </c>
      <c r="C39" s="4" t="str">
        <f>IF(Inddata!C54="","",Inddata!C54)</f>
        <v/>
      </c>
      <c r="D39" s="4" t="str">
        <f>IF(Inddata!D54="","",Inddata!D54)</f>
        <v/>
      </c>
      <c r="E39" s="4" t="str">
        <f>IF(Inddata!E54="","",Inddata!E54)</f>
        <v/>
      </c>
      <c r="F39" s="4" t="str">
        <f>IF(Inddata!F54="","",Inddata!F54)</f>
        <v/>
      </c>
      <c r="G39" s="4">
        <f>IF(Inddata!G54="","",Inddata!G54)</f>
        <v>0</v>
      </c>
      <c r="H39" s="4" t="str">
        <f>IF(Inddata!H54&gt;0.5,Inddata!H54,"")</f>
        <v/>
      </c>
      <c r="I39" s="4" t="str">
        <f>IF(Inddata!I54="","",Inddata!I54)</f>
        <v/>
      </c>
      <c r="J39" s="14">
        <f>IF('Anvendte oplysninger'!J39="Irrelevant",1,IF('Anvendte oplysninger'!J39&gt;3,1.2,1))</f>
        <v>1</v>
      </c>
      <c r="K39" s="14">
        <f>IF('Anvendte oplysninger'!K39="Irrelevant",1,IF(AND(OR(I39="Motorvejsstrækning",I39="Frakørselsflettestrækning",I39="Tilkørselsflettestrækning"),'Anvendte oplysninger'!K39&lt;3.5),1+(3.5-'Anvendte oplysninger'!K39)*0.12,IF(AND(OR(I39="Frakørselsrampe",I39="Tilkørselsrampe"),'Anvendte oplysninger'!K39&lt;3.5),1+(3.5-'Anvendte oplysninger'!K39)*0.16,1)))</f>
        <v>1</v>
      </c>
      <c r="L39" s="14">
        <f>IF('Anvendte oplysninger'!L39="Irrelevant",1,IF(AND('Anvendte oplysninger'!L39="Ja",'Anvendte oplysninger'!J39=2),0.6*'Anvendte oplysninger'!M39+(1-'Anvendte oplysninger'!M39),IF(AND('Anvendte oplysninger'!L39="Ja",'Anvendte oplysninger'!J39=3),0.7*'Anvendte oplysninger'!M39+(1-'Anvendte oplysninger'!M39),IF(AND('Anvendte oplysninger'!L39="Ja",'Anvendte oplysninger'!J39=4),0.76*'Anvendte oplysninger'!M39+(1-'Anvendte oplysninger'!M39),IF(AND('Anvendte oplysninger'!L39="Ja",'Anvendte oplysninger'!J39&gt;4.99999999),0.8*'Anvendte oplysninger'!M39+(1-'Anvendte oplysninger'!M39),1)))))</f>
        <v>1</v>
      </c>
      <c r="M39" s="14">
        <f>IF('Anvendte oplysninger'!L39="Irrelevant",1,IF(AND('Anvendte oplysninger'!L39="Ja",'Anvendte oplysninger'!J39=2),0.8*'Anvendte oplysninger'!M39+(1-'Anvendte oplysninger'!M39),IF(AND('Anvendte oplysninger'!L39="Ja",'Anvendte oplysninger'!J39=3),0.85*'Anvendte oplysninger'!M39+(1-'Anvendte oplysninger'!M39),IF(AND('Anvendte oplysninger'!L39="Ja",'Anvendte oplysninger'!J39=4),0.88*'Anvendte oplysninger'!M39+(1-'Anvendte oplysninger'!M39),IF(AND('Anvendte oplysninger'!L39="Ja",'Anvendte oplysninger'!J39&gt;4.99999999),0.9*'Anvendte oplysninger'!M39+(1-'Anvendte oplysninger'!M39),1)))))</f>
        <v>1</v>
      </c>
      <c r="N39" s="14">
        <f>IF('Anvendte oplysninger'!N39="Irrelevant",1,IF(AND(OR(I39="Motorvejsstrækning",I39="Frakørselsflettestrækning",I39="Tilkørselsflettestrækning"),'Anvendte oplysninger'!N39&lt;3),1+(3-'Anvendte oplysninger'!N39)*0.09333333,1))</f>
        <v>1</v>
      </c>
      <c r="O39" s="14">
        <f>IF('Anvendte oplysninger'!N39="Irrelevant",1,IF(AND(OR(I39="Motorvejsstrækning",I39="Frakørselsflettestrækning",I39="Tilkørselsflettestrækning"),'Anvendte oplysninger'!N39&lt;3),1+(3-'Anvendte oplysninger'!N39)*0.19666667,1))</f>
        <v>1</v>
      </c>
      <c r="P39" s="14">
        <f>IF('Anvendte oplysninger'!O39="Irrelevant",1,IF(AND(OR(I39="Motorvejsstrækning",I39="Frakørselsflettestrækning",I39="Tilkørselsflettestrækning"),'Anvendte oplysninger'!O39&lt;3.00000001),1+(0.5-'Anvendte oplysninger'!O39)*0.04,IF(AND(OR(I39="Frakørselsrampe",I39="Tilkørselsrampe"),'Anvendte oplysninger'!O39&lt;3.00000001),1+(0.5-'Anvendte oplysninger'!O39)*0.08,IF(OR(I39="Motorvejsstrækning",I39="Frakørselsflettestrækning",I39="Tilkørselsflettestrækning"),0.9,0.8))))</f>
        <v>1</v>
      </c>
      <c r="Q39" s="14">
        <f>IF('Anvendte oplysninger'!P39="Irrelevant",1,IF(AND(OR(I39="Motorvejsstrækning",I39="Frakørselsflettestrækning",I39="Tilkørselsflettestrækning"),'Anvendte oplysninger'!P39&lt;11.00000001),1+(5-'Anvendte oplysninger'!P39)*0.01,0.94))</f>
        <v>1</v>
      </c>
      <c r="R39" s="14">
        <f>IF(OR('Anvendte oplysninger'!Q39="Irrelevant",'Anvendte oplysninger'!R39="Irrelevant",'Anvendte oplysninger'!Q39="Lige"),1,IF(AND(OR(I39="Motorvejsstrækning",I39="Frakørselsflettestrækning",I39="Tilkørselsflettestrækning"),'Anvendte oplysninger'!Q39&lt;4000),(EXP(0.1096*1746.5/'Anvendte oplysninger'!Q39)/EXP(0.1096*1746.5/4000))*('Anvendte oplysninger'!R39/1000)/G39+(G39-'Anvendte oplysninger'!R39/1000)/G39,1))</f>
        <v>1</v>
      </c>
      <c r="S39" s="14">
        <f>IF(OR('Anvendte oplysninger'!S39="Irrelevant",'Anvendte oplysninger'!T39="Irrelevant",'Anvendte oplysninger'!S39="Lige"),1,IF(AND(OR(I39="Motorvejsstrækning",I39="Frakørselsflettestrækning",I39="Tilkørselsflettestrækning"),'Anvendte oplysninger'!S39&lt;4000),(EXP(0.1096*1746.5/'Anvendte oplysninger'!S39)/EXP(0.1096*1746.5/4000))*('Anvendte oplysninger'!T39/1000)/G39+(G39-'Anvendte oplysninger'!T39/1000)/G39,1))</f>
        <v>1</v>
      </c>
      <c r="T39" s="14">
        <f>IF('Anvendte oplysninger'!U39="Irrelevant",1,IF(AND(OR(I39="Motorvejsstrækning",I39="Frakørselsflettestrækning",I39="Tilkørselsflettestrækning",I39="Frakørselsrampe",I39="Tilkørselsrampe"),'Anvendte oplysninger'!U39="Ja"),0.95,1))</f>
        <v>1</v>
      </c>
      <c r="U39" s="14">
        <f>IF('Anvendte oplysninger'!U39="Irrelevant",1,IF(AND(OR(I39="Motorvejsstrækning",I39="Frakørselsflettestrækning",I39="Tilkørselsflettestrækning",I39="Frakørselsrampe",I39="Tilkørselsrampe"),'Anvendte oplysninger'!U39="Ja"),0.96,1))</f>
        <v>1</v>
      </c>
      <c r="V39" s="14">
        <f>IF('Anvendte oplysninger'!U39="Irrelevant",1,IF(AND(OR(I39="Motorvejsstrækning",I39="Frakørselsflettestrækning",I39="Tilkørselsflettestrækning",I39="Frakørselsrampe",I39="Tilkørselsrampe"),'Anvendte oplysninger'!U39="Ja"),0.79,1))</f>
        <v>1</v>
      </c>
      <c r="W39" s="14">
        <f>IF('Anvendte oplysninger'!U39="Irrelevant",1,IF(AND(OR(I39="Motorvejsstrækning",I39="Frakørselsflettestrækning",I39="Tilkørselsflettestrækning",I39="Frakørselsrampe",I39="Tilkørselsrampe"),'Anvendte oplysninger'!U39="Ja"),0.94,1))</f>
        <v>1</v>
      </c>
      <c r="X39" s="14">
        <f>IF('Anvendte oplysninger'!U39="Irrelevant",1,IF(AND(OR(I39="Motorvejsstrækning",I39="Frakørselsflettestrækning",I39="Tilkørselsflettestrækning",I39="Frakørselsrampe",I39="Tilkørselsrampe"),'Anvendte oplysninger'!U39="Ja"),0.97,1))</f>
        <v>1</v>
      </c>
      <c r="Y39" s="14">
        <f>IF(AND(I39="Frakørselsrampe",'Anvendte oplysninger'!V39="S-formet ruderrampe"),1.32,IF(AND(I39="Frakørselsrampe",'Anvendte oplysninger'!V39="S-formet trompetrampe"),2.05,IF(AND(I39="Frakørselsrampe",'Anvendte oplysninger'!V39="U-formet trompetrampe"),4.11,IF(AND(I39="Frakørselsrampe",'Anvendte oplysninger'!V39="SV-formet flyoverrampe"),5.15,IF(AND(I39="Frakørselsrampe",'Anvendte oplysninger'!V39="Vinkelformet rampe"),1.07,IF(AND(I39="Tilkørselsrampe",'Anvendte oplysninger'!V39="S-formet ruderrampe"),0.93,IF(AND(I39="Tilkørselsrampe",'Anvendte oplysninger'!V39="S-formet trompetrampe"),2.48,IF(AND(I39="Tilkørselsrampe",'Anvendte oplysninger'!V39="U-formet trompetrampe"),4.15,IF(AND(I39="Tilkørselsrampe",'Anvendte oplysninger'!V39="SV-formet flyoverrampe"),5.26,IF(AND(I39="Tilkørselsrampe",'Anvendte oplysninger'!V39="Vinkelformet rampe"),1.42,1))))))))))</f>
        <v>1</v>
      </c>
      <c r="Z39" s="14">
        <f>IF(OR('Anvendte oplysninger'!W39="Lige",'Anvendte oplysninger'!W39="Irrelevant",'Anvendte oplysninger'!X39="Irrelevant",'Anvendte oplysninger'!Y39="Irrelevant"),1,1+1.545*1000/32.2*((('Anvendte oplysninger'!Y39*3268/3600)/('Anvendte oplysninger'!W39/0.306))^2)*('Anvendte oplysninger'!X39/1000)/G39)</f>
        <v>1</v>
      </c>
      <c r="AA39" s="14">
        <f>IF(OR('Anvendte oplysninger'!W39="Lige",'Anvendte oplysninger'!W39="Irrelevant",'Anvendte oplysninger'!X39="Irrelevant",'Anvendte oplysninger'!Y39="Irrelevant"),1,1+1.961*1000/32.2*((('Anvendte oplysninger'!Y39*3268/3600)/('Anvendte oplysninger'!W39/0.306))^2)*('Anvendte oplysninger'!X39/1000)/G39)</f>
        <v>1</v>
      </c>
      <c r="AB39" s="14">
        <f>IF(OR('Anvendte oplysninger'!Z39="Lige",'Anvendte oplysninger'!Z39="Irrelevant",'Anvendte oplysninger'!AA39="Irrelevant",'Anvendte oplysninger'!AB39="Irrelevant"),1,1+1.545*1000/32.2*((('Anvendte oplysninger'!AB39*3268/3600)/('Anvendte oplysninger'!Z39/0.306))^2)*('Anvendte oplysninger'!AA39/1000)/G39)</f>
        <v>1</v>
      </c>
      <c r="AC39" s="14">
        <f>IF(OR('Anvendte oplysninger'!Z39="Lige",'Anvendte oplysninger'!Z39="Irrelevant",'Anvendte oplysninger'!AA39="Irrelevant",'Anvendte oplysninger'!AB39="Irrelevant"),1,1+1.961*1000/32.2*((('Anvendte oplysninger'!AB39*3268/3600)/('Anvendte oplysninger'!Z39/0.306))^2)*('Anvendte oplysninger'!AA39/1000)/G39)</f>
        <v>1</v>
      </c>
      <c r="AD39" s="14">
        <f>IF(OR('Anvendte oplysninger'!AC39="Irrelevant",'Anvendte oplysninger'!AC39="Nej"),1,IF(AND('Anvendte oplysninger'!AC39="Ja",OR('Anvendte oplysninger'!Q39&lt;301,'Anvendte oplysninger'!S39&lt;301)),1-(0.5*('Anvendte oplysninger'!R39+'Anvendte oplysninger'!T39)/('Anvendte oplysninger'!G39*1000)),IF(AND('Anvendte oplysninger'!AC39="Ja",OR('Anvendte oplysninger'!Q39&lt;601,'Anvendte oplysninger'!S39&lt;601)),1-(0.25*('Anvendte oplysninger'!R39+'Anvendte oplysninger'!T39)/('Anvendte oplysninger'!G39*1000)),1)))</f>
        <v>1</v>
      </c>
      <c r="AE39" s="14">
        <f>IF(OR('Anvendte oplysninger'!AC39="Irrelevant",'Anvendte oplysninger'!AC39="Nej"),1,IF(AND('Anvendte oplysninger'!AC39="Ja",OR('Anvendte oplysninger'!Q39&lt;301,'Anvendte oplysninger'!S39&lt;301)),1-(0.4*('Anvendte oplysninger'!R39+'Anvendte oplysninger'!T39)/('Anvendte oplysninger'!G39*1000)),IF(AND('Anvendte oplysninger'!AC39="Ja",OR('Anvendte oplysninger'!Q39&lt;601,'Anvendte oplysninger'!S39&lt;601)),1-(0.2*('Anvendte oplysninger'!R39+'Anvendte oplysninger'!T39)/('Anvendte oplysninger'!G39*1000)),1)))</f>
        <v>1</v>
      </c>
      <c r="AF39" s="14">
        <f>IF('Anvendte oplysninger'!AD39="110 km/t",0.79,1)</f>
        <v>1</v>
      </c>
      <c r="AG39" s="14">
        <f>IF('Anvendte oplysninger'!AD39="110 km/t",0.94,1)</f>
        <v>1</v>
      </c>
      <c r="AH39" s="14">
        <f>IF('Anvendte oplysninger'!AD39="110 km/t",0.66,1)</f>
        <v>1</v>
      </c>
      <c r="AI39" s="14">
        <f>IF('Anvendte oplysninger'!AD39="110 km/t",0.82,1)</f>
        <v>1</v>
      </c>
      <c r="AJ39" s="14">
        <f>IF(AND('Anvendte oplysninger'!AE39="Ja",I39="Tilkørselsflettestrækning"),0.65*'Anvendte oplysninger'!AF39+1-'Anvendte oplysninger'!AF39,1)</f>
        <v>1</v>
      </c>
      <c r="AK39" s="15" t="str">
        <f t="shared" si="0"/>
        <v/>
      </c>
      <c r="AL39" s="15" t="str">
        <f t="shared" si="1"/>
        <v/>
      </c>
      <c r="AM39" s="15" t="str">
        <f t="shared" si="2"/>
        <v/>
      </c>
      <c r="AN39" s="15" t="str">
        <f t="shared" si="3"/>
        <v/>
      </c>
      <c r="AO39" s="15" t="str">
        <f t="shared" si="4"/>
        <v/>
      </c>
      <c r="AP39" s="15" t="str">
        <f t="shared" si="5"/>
        <v/>
      </c>
      <c r="AQ39" s="4" t="str">
        <f t="shared" si="6"/>
        <v/>
      </c>
    </row>
    <row r="40" spans="1:43" x14ac:dyDescent="0.25">
      <c r="A40" s="4" t="str">
        <f>IF(Inddata!A55="","",Inddata!A55)</f>
        <v/>
      </c>
      <c r="B40" s="4" t="str">
        <f>IF(Inddata!B55="","",Inddata!B55)</f>
        <v/>
      </c>
      <c r="C40" s="4" t="str">
        <f>IF(Inddata!C55="","",Inddata!C55)</f>
        <v/>
      </c>
      <c r="D40" s="4" t="str">
        <f>IF(Inddata!D55="","",Inddata!D55)</f>
        <v/>
      </c>
      <c r="E40" s="4" t="str">
        <f>IF(Inddata!E55="","",Inddata!E55)</f>
        <v/>
      </c>
      <c r="F40" s="4" t="str">
        <f>IF(Inddata!F55="","",Inddata!F55)</f>
        <v/>
      </c>
      <c r="G40" s="4">
        <f>IF(Inddata!G55="","",Inddata!G55)</f>
        <v>0</v>
      </c>
      <c r="H40" s="4" t="str">
        <f>IF(Inddata!H55&gt;0.5,Inddata!H55,"")</f>
        <v/>
      </c>
      <c r="I40" s="4" t="str">
        <f>IF(Inddata!I55="","",Inddata!I55)</f>
        <v/>
      </c>
      <c r="J40" s="14">
        <f>IF('Anvendte oplysninger'!J40="Irrelevant",1,IF('Anvendte oplysninger'!J40&gt;3,1.2,1))</f>
        <v>1</v>
      </c>
      <c r="K40" s="14">
        <f>IF('Anvendte oplysninger'!K40="Irrelevant",1,IF(AND(OR(I40="Motorvejsstrækning",I40="Frakørselsflettestrækning",I40="Tilkørselsflettestrækning"),'Anvendte oplysninger'!K40&lt;3.5),1+(3.5-'Anvendte oplysninger'!K40)*0.12,IF(AND(OR(I40="Frakørselsrampe",I40="Tilkørselsrampe"),'Anvendte oplysninger'!K40&lt;3.5),1+(3.5-'Anvendte oplysninger'!K40)*0.16,1)))</f>
        <v>1</v>
      </c>
      <c r="L40" s="14">
        <f>IF('Anvendte oplysninger'!L40="Irrelevant",1,IF(AND('Anvendte oplysninger'!L40="Ja",'Anvendte oplysninger'!J40=2),0.6*'Anvendte oplysninger'!M40+(1-'Anvendte oplysninger'!M40),IF(AND('Anvendte oplysninger'!L40="Ja",'Anvendte oplysninger'!J40=3),0.7*'Anvendte oplysninger'!M40+(1-'Anvendte oplysninger'!M40),IF(AND('Anvendte oplysninger'!L40="Ja",'Anvendte oplysninger'!J40=4),0.76*'Anvendte oplysninger'!M40+(1-'Anvendte oplysninger'!M40),IF(AND('Anvendte oplysninger'!L40="Ja",'Anvendte oplysninger'!J40&gt;4.99999999),0.8*'Anvendte oplysninger'!M40+(1-'Anvendte oplysninger'!M40),1)))))</f>
        <v>1</v>
      </c>
      <c r="M40" s="14">
        <f>IF('Anvendte oplysninger'!L40="Irrelevant",1,IF(AND('Anvendte oplysninger'!L40="Ja",'Anvendte oplysninger'!J40=2),0.8*'Anvendte oplysninger'!M40+(1-'Anvendte oplysninger'!M40),IF(AND('Anvendte oplysninger'!L40="Ja",'Anvendte oplysninger'!J40=3),0.85*'Anvendte oplysninger'!M40+(1-'Anvendte oplysninger'!M40),IF(AND('Anvendte oplysninger'!L40="Ja",'Anvendte oplysninger'!J40=4),0.88*'Anvendte oplysninger'!M40+(1-'Anvendte oplysninger'!M40),IF(AND('Anvendte oplysninger'!L40="Ja",'Anvendte oplysninger'!J40&gt;4.99999999),0.9*'Anvendte oplysninger'!M40+(1-'Anvendte oplysninger'!M40),1)))))</f>
        <v>1</v>
      </c>
      <c r="N40" s="14">
        <f>IF('Anvendte oplysninger'!N40="Irrelevant",1,IF(AND(OR(I40="Motorvejsstrækning",I40="Frakørselsflettestrækning",I40="Tilkørselsflettestrækning"),'Anvendte oplysninger'!N40&lt;3),1+(3-'Anvendte oplysninger'!N40)*0.09333333,1))</f>
        <v>1</v>
      </c>
      <c r="O40" s="14">
        <f>IF('Anvendte oplysninger'!N40="Irrelevant",1,IF(AND(OR(I40="Motorvejsstrækning",I40="Frakørselsflettestrækning",I40="Tilkørselsflettestrækning"),'Anvendte oplysninger'!N40&lt;3),1+(3-'Anvendte oplysninger'!N40)*0.19666667,1))</f>
        <v>1</v>
      </c>
      <c r="P40" s="14">
        <f>IF('Anvendte oplysninger'!O40="Irrelevant",1,IF(AND(OR(I40="Motorvejsstrækning",I40="Frakørselsflettestrækning",I40="Tilkørselsflettestrækning"),'Anvendte oplysninger'!O40&lt;3.00000001),1+(0.5-'Anvendte oplysninger'!O40)*0.04,IF(AND(OR(I40="Frakørselsrampe",I40="Tilkørselsrampe"),'Anvendte oplysninger'!O40&lt;3.00000001),1+(0.5-'Anvendte oplysninger'!O40)*0.08,IF(OR(I40="Motorvejsstrækning",I40="Frakørselsflettestrækning",I40="Tilkørselsflettestrækning"),0.9,0.8))))</f>
        <v>1</v>
      </c>
      <c r="Q40" s="14">
        <f>IF('Anvendte oplysninger'!P40="Irrelevant",1,IF(AND(OR(I40="Motorvejsstrækning",I40="Frakørselsflettestrækning",I40="Tilkørselsflettestrækning"),'Anvendte oplysninger'!P40&lt;11.00000001),1+(5-'Anvendte oplysninger'!P40)*0.01,0.94))</f>
        <v>1</v>
      </c>
      <c r="R40" s="14">
        <f>IF(OR('Anvendte oplysninger'!Q40="Irrelevant",'Anvendte oplysninger'!R40="Irrelevant",'Anvendte oplysninger'!Q40="Lige"),1,IF(AND(OR(I40="Motorvejsstrækning",I40="Frakørselsflettestrækning",I40="Tilkørselsflettestrækning"),'Anvendte oplysninger'!Q40&lt;4000),(EXP(0.1096*1746.5/'Anvendte oplysninger'!Q40)/EXP(0.1096*1746.5/4000))*('Anvendte oplysninger'!R40/1000)/G40+(G40-'Anvendte oplysninger'!R40/1000)/G40,1))</f>
        <v>1</v>
      </c>
      <c r="S40" s="14">
        <f>IF(OR('Anvendte oplysninger'!S40="Irrelevant",'Anvendte oplysninger'!T40="Irrelevant",'Anvendte oplysninger'!S40="Lige"),1,IF(AND(OR(I40="Motorvejsstrækning",I40="Frakørselsflettestrækning",I40="Tilkørselsflettestrækning"),'Anvendte oplysninger'!S40&lt;4000),(EXP(0.1096*1746.5/'Anvendte oplysninger'!S40)/EXP(0.1096*1746.5/4000))*('Anvendte oplysninger'!T40/1000)/G40+(G40-'Anvendte oplysninger'!T40/1000)/G40,1))</f>
        <v>1</v>
      </c>
      <c r="T40" s="14">
        <f>IF('Anvendte oplysninger'!U40="Irrelevant",1,IF(AND(OR(I40="Motorvejsstrækning",I40="Frakørselsflettestrækning",I40="Tilkørselsflettestrækning",I40="Frakørselsrampe",I40="Tilkørselsrampe"),'Anvendte oplysninger'!U40="Ja"),0.95,1))</f>
        <v>1</v>
      </c>
      <c r="U40" s="14">
        <f>IF('Anvendte oplysninger'!U40="Irrelevant",1,IF(AND(OR(I40="Motorvejsstrækning",I40="Frakørselsflettestrækning",I40="Tilkørselsflettestrækning",I40="Frakørselsrampe",I40="Tilkørselsrampe"),'Anvendte oplysninger'!U40="Ja"),0.96,1))</f>
        <v>1</v>
      </c>
      <c r="V40" s="14">
        <f>IF('Anvendte oplysninger'!U40="Irrelevant",1,IF(AND(OR(I40="Motorvejsstrækning",I40="Frakørselsflettestrækning",I40="Tilkørselsflettestrækning",I40="Frakørselsrampe",I40="Tilkørselsrampe"),'Anvendte oplysninger'!U40="Ja"),0.79,1))</f>
        <v>1</v>
      </c>
      <c r="W40" s="14">
        <f>IF('Anvendte oplysninger'!U40="Irrelevant",1,IF(AND(OR(I40="Motorvejsstrækning",I40="Frakørselsflettestrækning",I40="Tilkørselsflettestrækning",I40="Frakørselsrampe",I40="Tilkørselsrampe"),'Anvendte oplysninger'!U40="Ja"),0.94,1))</f>
        <v>1</v>
      </c>
      <c r="X40" s="14">
        <f>IF('Anvendte oplysninger'!U40="Irrelevant",1,IF(AND(OR(I40="Motorvejsstrækning",I40="Frakørselsflettestrækning",I40="Tilkørselsflettestrækning",I40="Frakørselsrampe",I40="Tilkørselsrampe"),'Anvendte oplysninger'!U40="Ja"),0.97,1))</f>
        <v>1</v>
      </c>
      <c r="Y40" s="14">
        <f>IF(AND(I40="Frakørselsrampe",'Anvendte oplysninger'!V40="S-formet ruderrampe"),1.32,IF(AND(I40="Frakørselsrampe",'Anvendte oplysninger'!V40="S-formet trompetrampe"),2.05,IF(AND(I40="Frakørselsrampe",'Anvendte oplysninger'!V40="U-formet trompetrampe"),4.11,IF(AND(I40="Frakørselsrampe",'Anvendte oplysninger'!V40="SV-formet flyoverrampe"),5.15,IF(AND(I40="Frakørselsrampe",'Anvendte oplysninger'!V40="Vinkelformet rampe"),1.07,IF(AND(I40="Tilkørselsrampe",'Anvendte oplysninger'!V40="S-formet ruderrampe"),0.93,IF(AND(I40="Tilkørselsrampe",'Anvendte oplysninger'!V40="S-formet trompetrampe"),2.48,IF(AND(I40="Tilkørselsrampe",'Anvendte oplysninger'!V40="U-formet trompetrampe"),4.15,IF(AND(I40="Tilkørselsrampe",'Anvendte oplysninger'!V40="SV-formet flyoverrampe"),5.26,IF(AND(I40="Tilkørselsrampe",'Anvendte oplysninger'!V40="Vinkelformet rampe"),1.42,1))))))))))</f>
        <v>1</v>
      </c>
      <c r="Z40" s="14">
        <f>IF(OR('Anvendte oplysninger'!W40="Lige",'Anvendte oplysninger'!W40="Irrelevant",'Anvendte oplysninger'!X40="Irrelevant",'Anvendte oplysninger'!Y40="Irrelevant"),1,1+1.545*1000/32.2*((('Anvendte oplysninger'!Y40*3268/3600)/('Anvendte oplysninger'!W40/0.306))^2)*('Anvendte oplysninger'!X40/1000)/G40)</f>
        <v>1</v>
      </c>
      <c r="AA40" s="14">
        <f>IF(OR('Anvendte oplysninger'!W40="Lige",'Anvendte oplysninger'!W40="Irrelevant",'Anvendte oplysninger'!X40="Irrelevant",'Anvendte oplysninger'!Y40="Irrelevant"),1,1+1.961*1000/32.2*((('Anvendte oplysninger'!Y40*3268/3600)/('Anvendte oplysninger'!W40/0.306))^2)*('Anvendte oplysninger'!X40/1000)/G40)</f>
        <v>1</v>
      </c>
      <c r="AB40" s="14">
        <f>IF(OR('Anvendte oplysninger'!Z40="Lige",'Anvendte oplysninger'!Z40="Irrelevant",'Anvendte oplysninger'!AA40="Irrelevant",'Anvendte oplysninger'!AB40="Irrelevant"),1,1+1.545*1000/32.2*((('Anvendte oplysninger'!AB40*3268/3600)/('Anvendte oplysninger'!Z40/0.306))^2)*('Anvendte oplysninger'!AA40/1000)/G40)</f>
        <v>1</v>
      </c>
      <c r="AC40" s="14">
        <f>IF(OR('Anvendte oplysninger'!Z40="Lige",'Anvendte oplysninger'!Z40="Irrelevant",'Anvendte oplysninger'!AA40="Irrelevant",'Anvendte oplysninger'!AB40="Irrelevant"),1,1+1.961*1000/32.2*((('Anvendte oplysninger'!AB40*3268/3600)/('Anvendte oplysninger'!Z40/0.306))^2)*('Anvendte oplysninger'!AA40/1000)/G40)</f>
        <v>1</v>
      </c>
      <c r="AD40" s="14">
        <f>IF(OR('Anvendte oplysninger'!AC40="Irrelevant",'Anvendte oplysninger'!AC40="Nej"),1,IF(AND('Anvendte oplysninger'!AC40="Ja",OR('Anvendte oplysninger'!Q40&lt;301,'Anvendte oplysninger'!S40&lt;301)),1-(0.5*('Anvendte oplysninger'!R40+'Anvendte oplysninger'!T40)/('Anvendte oplysninger'!G40*1000)),IF(AND('Anvendte oplysninger'!AC40="Ja",OR('Anvendte oplysninger'!Q40&lt;601,'Anvendte oplysninger'!S40&lt;601)),1-(0.25*('Anvendte oplysninger'!R40+'Anvendte oplysninger'!T40)/('Anvendte oplysninger'!G40*1000)),1)))</f>
        <v>1</v>
      </c>
      <c r="AE40" s="14">
        <f>IF(OR('Anvendte oplysninger'!AC40="Irrelevant",'Anvendte oplysninger'!AC40="Nej"),1,IF(AND('Anvendte oplysninger'!AC40="Ja",OR('Anvendte oplysninger'!Q40&lt;301,'Anvendte oplysninger'!S40&lt;301)),1-(0.4*('Anvendte oplysninger'!R40+'Anvendte oplysninger'!T40)/('Anvendte oplysninger'!G40*1000)),IF(AND('Anvendte oplysninger'!AC40="Ja",OR('Anvendte oplysninger'!Q40&lt;601,'Anvendte oplysninger'!S40&lt;601)),1-(0.2*('Anvendte oplysninger'!R40+'Anvendte oplysninger'!T40)/('Anvendte oplysninger'!G40*1000)),1)))</f>
        <v>1</v>
      </c>
      <c r="AF40" s="14">
        <f>IF('Anvendte oplysninger'!AD40="110 km/t",0.79,1)</f>
        <v>1</v>
      </c>
      <c r="AG40" s="14">
        <f>IF('Anvendte oplysninger'!AD40="110 km/t",0.94,1)</f>
        <v>1</v>
      </c>
      <c r="AH40" s="14">
        <f>IF('Anvendte oplysninger'!AD40="110 km/t",0.66,1)</f>
        <v>1</v>
      </c>
      <c r="AI40" s="14">
        <f>IF('Anvendte oplysninger'!AD40="110 km/t",0.82,1)</f>
        <v>1</v>
      </c>
      <c r="AJ40" s="14">
        <f>IF(AND('Anvendte oplysninger'!AE40="Ja",I40="Tilkørselsflettestrækning"),0.65*'Anvendte oplysninger'!AF40+1-'Anvendte oplysninger'!AF40,1)</f>
        <v>1</v>
      </c>
      <c r="AK40" s="15" t="str">
        <f t="shared" si="0"/>
        <v/>
      </c>
      <c r="AL40" s="15" t="str">
        <f t="shared" si="1"/>
        <v/>
      </c>
      <c r="AM40" s="15" t="str">
        <f t="shared" si="2"/>
        <v/>
      </c>
      <c r="AN40" s="15" t="str">
        <f t="shared" si="3"/>
        <v/>
      </c>
      <c r="AO40" s="15" t="str">
        <f t="shared" si="4"/>
        <v/>
      </c>
      <c r="AP40" s="15" t="str">
        <f t="shared" si="5"/>
        <v/>
      </c>
      <c r="AQ40" s="4" t="str">
        <f t="shared" si="6"/>
        <v/>
      </c>
    </row>
    <row r="41" spans="1:43" x14ac:dyDescent="0.25">
      <c r="A41" s="4" t="str">
        <f>IF(Inddata!A56="","",Inddata!A56)</f>
        <v/>
      </c>
      <c r="B41" s="4" t="str">
        <f>IF(Inddata!B56="","",Inddata!B56)</f>
        <v/>
      </c>
      <c r="C41" s="4" t="str">
        <f>IF(Inddata!C56="","",Inddata!C56)</f>
        <v/>
      </c>
      <c r="D41" s="4" t="str">
        <f>IF(Inddata!D56="","",Inddata!D56)</f>
        <v/>
      </c>
      <c r="E41" s="4" t="str">
        <f>IF(Inddata!E56="","",Inddata!E56)</f>
        <v/>
      </c>
      <c r="F41" s="4" t="str">
        <f>IF(Inddata!F56="","",Inddata!F56)</f>
        <v/>
      </c>
      <c r="G41" s="4">
        <f>IF(Inddata!G56="","",Inddata!G56)</f>
        <v>0</v>
      </c>
      <c r="H41" s="4" t="str">
        <f>IF(Inddata!H56&gt;0.5,Inddata!H56,"")</f>
        <v/>
      </c>
      <c r="I41" s="4" t="str">
        <f>IF(Inddata!I56="","",Inddata!I56)</f>
        <v/>
      </c>
      <c r="J41" s="14">
        <f>IF('Anvendte oplysninger'!J41="Irrelevant",1,IF('Anvendte oplysninger'!J41&gt;3,1.2,1))</f>
        <v>1</v>
      </c>
      <c r="K41" s="14">
        <f>IF('Anvendte oplysninger'!K41="Irrelevant",1,IF(AND(OR(I41="Motorvejsstrækning",I41="Frakørselsflettestrækning",I41="Tilkørselsflettestrækning"),'Anvendte oplysninger'!K41&lt;3.5),1+(3.5-'Anvendte oplysninger'!K41)*0.12,IF(AND(OR(I41="Frakørselsrampe",I41="Tilkørselsrampe"),'Anvendte oplysninger'!K41&lt;3.5),1+(3.5-'Anvendte oplysninger'!K41)*0.16,1)))</f>
        <v>1</v>
      </c>
      <c r="L41" s="14">
        <f>IF('Anvendte oplysninger'!L41="Irrelevant",1,IF(AND('Anvendte oplysninger'!L41="Ja",'Anvendte oplysninger'!J41=2),0.6*'Anvendte oplysninger'!M41+(1-'Anvendte oplysninger'!M41),IF(AND('Anvendte oplysninger'!L41="Ja",'Anvendte oplysninger'!J41=3),0.7*'Anvendte oplysninger'!M41+(1-'Anvendte oplysninger'!M41),IF(AND('Anvendte oplysninger'!L41="Ja",'Anvendte oplysninger'!J41=4),0.76*'Anvendte oplysninger'!M41+(1-'Anvendte oplysninger'!M41),IF(AND('Anvendte oplysninger'!L41="Ja",'Anvendte oplysninger'!J41&gt;4.99999999),0.8*'Anvendte oplysninger'!M41+(1-'Anvendte oplysninger'!M41),1)))))</f>
        <v>1</v>
      </c>
      <c r="M41" s="14">
        <f>IF('Anvendte oplysninger'!L41="Irrelevant",1,IF(AND('Anvendte oplysninger'!L41="Ja",'Anvendte oplysninger'!J41=2),0.8*'Anvendte oplysninger'!M41+(1-'Anvendte oplysninger'!M41),IF(AND('Anvendte oplysninger'!L41="Ja",'Anvendte oplysninger'!J41=3),0.85*'Anvendte oplysninger'!M41+(1-'Anvendte oplysninger'!M41),IF(AND('Anvendte oplysninger'!L41="Ja",'Anvendte oplysninger'!J41=4),0.88*'Anvendte oplysninger'!M41+(1-'Anvendte oplysninger'!M41),IF(AND('Anvendte oplysninger'!L41="Ja",'Anvendte oplysninger'!J41&gt;4.99999999),0.9*'Anvendte oplysninger'!M41+(1-'Anvendte oplysninger'!M41),1)))))</f>
        <v>1</v>
      </c>
      <c r="N41" s="14">
        <f>IF('Anvendte oplysninger'!N41="Irrelevant",1,IF(AND(OR(I41="Motorvejsstrækning",I41="Frakørselsflettestrækning",I41="Tilkørselsflettestrækning"),'Anvendte oplysninger'!N41&lt;3),1+(3-'Anvendte oplysninger'!N41)*0.09333333,1))</f>
        <v>1</v>
      </c>
      <c r="O41" s="14">
        <f>IF('Anvendte oplysninger'!N41="Irrelevant",1,IF(AND(OR(I41="Motorvejsstrækning",I41="Frakørselsflettestrækning",I41="Tilkørselsflettestrækning"),'Anvendte oplysninger'!N41&lt;3),1+(3-'Anvendte oplysninger'!N41)*0.19666667,1))</f>
        <v>1</v>
      </c>
      <c r="P41" s="14">
        <f>IF('Anvendte oplysninger'!O41="Irrelevant",1,IF(AND(OR(I41="Motorvejsstrækning",I41="Frakørselsflettestrækning",I41="Tilkørselsflettestrækning"),'Anvendte oplysninger'!O41&lt;3.00000001),1+(0.5-'Anvendte oplysninger'!O41)*0.04,IF(AND(OR(I41="Frakørselsrampe",I41="Tilkørselsrampe"),'Anvendte oplysninger'!O41&lt;3.00000001),1+(0.5-'Anvendte oplysninger'!O41)*0.08,IF(OR(I41="Motorvejsstrækning",I41="Frakørselsflettestrækning",I41="Tilkørselsflettestrækning"),0.9,0.8))))</f>
        <v>1</v>
      </c>
      <c r="Q41" s="14">
        <f>IF('Anvendte oplysninger'!P41="Irrelevant",1,IF(AND(OR(I41="Motorvejsstrækning",I41="Frakørselsflettestrækning",I41="Tilkørselsflettestrækning"),'Anvendte oplysninger'!P41&lt;11.00000001),1+(5-'Anvendte oplysninger'!P41)*0.01,0.94))</f>
        <v>1</v>
      </c>
      <c r="R41" s="14">
        <f>IF(OR('Anvendte oplysninger'!Q41="Irrelevant",'Anvendte oplysninger'!R41="Irrelevant",'Anvendte oplysninger'!Q41="Lige"),1,IF(AND(OR(I41="Motorvejsstrækning",I41="Frakørselsflettestrækning",I41="Tilkørselsflettestrækning"),'Anvendte oplysninger'!Q41&lt;4000),(EXP(0.1096*1746.5/'Anvendte oplysninger'!Q41)/EXP(0.1096*1746.5/4000))*('Anvendte oplysninger'!R41/1000)/G41+(G41-'Anvendte oplysninger'!R41/1000)/G41,1))</f>
        <v>1</v>
      </c>
      <c r="S41" s="14">
        <f>IF(OR('Anvendte oplysninger'!S41="Irrelevant",'Anvendte oplysninger'!T41="Irrelevant",'Anvendte oplysninger'!S41="Lige"),1,IF(AND(OR(I41="Motorvejsstrækning",I41="Frakørselsflettestrækning",I41="Tilkørselsflettestrækning"),'Anvendte oplysninger'!S41&lt;4000),(EXP(0.1096*1746.5/'Anvendte oplysninger'!S41)/EXP(0.1096*1746.5/4000))*('Anvendte oplysninger'!T41/1000)/G41+(G41-'Anvendte oplysninger'!T41/1000)/G41,1))</f>
        <v>1</v>
      </c>
      <c r="T41" s="14">
        <f>IF('Anvendte oplysninger'!U41="Irrelevant",1,IF(AND(OR(I41="Motorvejsstrækning",I41="Frakørselsflettestrækning",I41="Tilkørselsflettestrækning",I41="Frakørselsrampe",I41="Tilkørselsrampe"),'Anvendte oplysninger'!U41="Ja"),0.95,1))</f>
        <v>1</v>
      </c>
      <c r="U41" s="14">
        <f>IF('Anvendte oplysninger'!U41="Irrelevant",1,IF(AND(OR(I41="Motorvejsstrækning",I41="Frakørselsflettestrækning",I41="Tilkørselsflettestrækning",I41="Frakørselsrampe",I41="Tilkørselsrampe"),'Anvendte oplysninger'!U41="Ja"),0.96,1))</f>
        <v>1</v>
      </c>
      <c r="V41" s="14">
        <f>IF('Anvendte oplysninger'!U41="Irrelevant",1,IF(AND(OR(I41="Motorvejsstrækning",I41="Frakørselsflettestrækning",I41="Tilkørselsflettestrækning",I41="Frakørselsrampe",I41="Tilkørselsrampe"),'Anvendte oplysninger'!U41="Ja"),0.79,1))</f>
        <v>1</v>
      </c>
      <c r="W41" s="14">
        <f>IF('Anvendte oplysninger'!U41="Irrelevant",1,IF(AND(OR(I41="Motorvejsstrækning",I41="Frakørselsflettestrækning",I41="Tilkørselsflettestrækning",I41="Frakørselsrampe",I41="Tilkørselsrampe"),'Anvendte oplysninger'!U41="Ja"),0.94,1))</f>
        <v>1</v>
      </c>
      <c r="X41" s="14">
        <f>IF('Anvendte oplysninger'!U41="Irrelevant",1,IF(AND(OR(I41="Motorvejsstrækning",I41="Frakørselsflettestrækning",I41="Tilkørselsflettestrækning",I41="Frakørselsrampe",I41="Tilkørselsrampe"),'Anvendte oplysninger'!U41="Ja"),0.97,1))</f>
        <v>1</v>
      </c>
      <c r="Y41" s="14">
        <f>IF(AND(I41="Frakørselsrampe",'Anvendte oplysninger'!V41="S-formet ruderrampe"),1.32,IF(AND(I41="Frakørselsrampe",'Anvendte oplysninger'!V41="S-formet trompetrampe"),2.05,IF(AND(I41="Frakørselsrampe",'Anvendte oplysninger'!V41="U-formet trompetrampe"),4.11,IF(AND(I41="Frakørselsrampe",'Anvendte oplysninger'!V41="SV-formet flyoverrampe"),5.15,IF(AND(I41="Frakørselsrampe",'Anvendte oplysninger'!V41="Vinkelformet rampe"),1.07,IF(AND(I41="Tilkørselsrampe",'Anvendte oplysninger'!V41="S-formet ruderrampe"),0.93,IF(AND(I41="Tilkørselsrampe",'Anvendte oplysninger'!V41="S-formet trompetrampe"),2.48,IF(AND(I41="Tilkørselsrampe",'Anvendte oplysninger'!V41="U-formet trompetrampe"),4.15,IF(AND(I41="Tilkørselsrampe",'Anvendte oplysninger'!V41="SV-formet flyoverrampe"),5.26,IF(AND(I41="Tilkørselsrampe",'Anvendte oplysninger'!V41="Vinkelformet rampe"),1.42,1))))))))))</f>
        <v>1</v>
      </c>
      <c r="Z41" s="14">
        <f>IF(OR('Anvendte oplysninger'!W41="Lige",'Anvendte oplysninger'!W41="Irrelevant",'Anvendte oplysninger'!X41="Irrelevant",'Anvendte oplysninger'!Y41="Irrelevant"),1,1+1.545*1000/32.2*((('Anvendte oplysninger'!Y41*3268/3600)/('Anvendte oplysninger'!W41/0.306))^2)*('Anvendte oplysninger'!X41/1000)/G41)</f>
        <v>1</v>
      </c>
      <c r="AA41" s="14">
        <f>IF(OR('Anvendte oplysninger'!W41="Lige",'Anvendte oplysninger'!W41="Irrelevant",'Anvendte oplysninger'!X41="Irrelevant",'Anvendte oplysninger'!Y41="Irrelevant"),1,1+1.961*1000/32.2*((('Anvendte oplysninger'!Y41*3268/3600)/('Anvendte oplysninger'!W41/0.306))^2)*('Anvendte oplysninger'!X41/1000)/G41)</f>
        <v>1</v>
      </c>
      <c r="AB41" s="14">
        <f>IF(OR('Anvendte oplysninger'!Z41="Lige",'Anvendte oplysninger'!Z41="Irrelevant",'Anvendte oplysninger'!AA41="Irrelevant",'Anvendte oplysninger'!AB41="Irrelevant"),1,1+1.545*1000/32.2*((('Anvendte oplysninger'!AB41*3268/3600)/('Anvendte oplysninger'!Z41/0.306))^2)*('Anvendte oplysninger'!AA41/1000)/G41)</f>
        <v>1</v>
      </c>
      <c r="AC41" s="14">
        <f>IF(OR('Anvendte oplysninger'!Z41="Lige",'Anvendte oplysninger'!Z41="Irrelevant",'Anvendte oplysninger'!AA41="Irrelevant",'Anvendte oplysninger'!AB41="Irrelevant"),1,1+1.961*1000/32.2*((('Anvendte oplysninger'!AB41*3268/3600)/('Anvendte oplysninger'!Z41/0.306))^2)*('Anvendte oplysninger'!AA41/1000)/G41)</f>
        <v>1</v>
      </c>
      <c r="AD41" s="14">
        <f>IF(OR('Anvendte oplysninger'!AC41="Irrelevant",'Anvendte oplysninger'!AC41="Nej"),1,IF(AND('Anvendte oplysninger'!AC41="Ja",OR('Anvendte oplysninger'!Q41&lt;301,'Anvendte oplysninger'!S41&lt;301)),1-(0.5*('Anvendte oplysninger'!R41+'Anvendte oplysninger'!T41)/('Anvendte oplysninger'!G41*1000)),IF(AND('Anvendte oplysninger'!AC41="Ja",OR('Anvendte oplysninger'!Q41&lt;601,'Anvendte oplysninger'!S41&lt;601)),1-(0.25*('Anvendte oplysninger'!R41+'Anvendte oplysninger'!T41)/('Anvendte oplysninger'!G41*1000)),1)))</f>
        <v>1</v>
      </c>
      <c r="AE41" s="14">
        <f>IF(OR('Anvendte oplysninger'!AC41="Irrelevant",'Anvendte oplysninger'!AC41="Nej"),1,IF(AND('Anvendte oplysninger'!AC41="Ja",OR('Anvendte oplysninger'!Q41&lt;301,'Anvendte oplysninger'!S41&lt;301)),1-(0.4*('Anvendte oplysninger'!R41+'Anvendte oplysninger'!T41)/('Anvendte oplysninger'!G41*1000)),IF(AND('Anvendte oplysninger'!AC41="Ja",OR('Anvendte oplysninger'!Q41&lt;601,'Anvendte oplysninger'!S41&lt;601)),1-(0.2*('Anvendte oplysninger'!R41+'Anvendte oplysninger'!T41)/('Anvendte oplysninger'!G41*1000)),1)))</f>
        <v>1</v>
      </c>
      <c r="AF41" s="14">
        <f>IF('Anvendte oplysninger'!AD41="110 km/t",0.79,1)</f>
        <v>1</v>
      </c>
      <c r="AG41" s="14">
        <f>IF('Anvendte oplysninger'!AD41="110 km/t",0.94,1)</f>
        <v>1</v>
      </c>
      <c r="AH41" s="14">
        <f>IF('Anvendte oplysninger'!AD41="110 km/t",0.66,1)</f>
        <v>1</v>
      </c>
      <c r="AI41" s="14">
        <f>IF('Anvendte oplysninger'!AD41="110 km/t",0.82,1)</f>
        <v>1</v>
      </c>
      <c r="AJ41" s="14">
        <f>IF(AND('Anvendte oplysninger'!AE41="Ja",I41="Tilkørselsflettestrækning"),0.65*'Anvendte oplysninger'!AF41+1-'Anvendte oplysninger'!AF41,1)</f>
        <v>1</v>
      </c>
      <c r="AK41" s="15" t="str">
        <f t="shared" si="0"/>
        <v/>
      </c>
      <c r="AL41" s="15" t="str">
        <f t="shared" si="1"/>
        <v/>
      </c>
      <c r="AM41" s="15" t="str">
        <f t="shared" si="2"/>
        <v/>
      </c>
      <c r="AN41" s="15" t="str">
        <f t="shared" si="3"/>
        <v/>
      </c>
      <c r="AO41" s="15" t="str">
        <f t="shared" si="4"/>
        <v/>
      </c>
      <c r="AP41" s="15" t="str">
        <f t="shared" si="5"/>
        <v/>
      </c>
      <c r="AQ41" s="4" t="str">
        <f t="shared" si="6"/>
        <v/>
      </c>
    </row>
    <row r="42" spans="1:43" x14ac:dyDescent="0.25">
      <c r="A42" s="4" t="str">
        <f>IF(Inddata!A57="","",Inddata!A57)</f>
        <v/>
      </c>
      <c r="B42" s="4" t="str">
        <f>IF(Inddata!B57="","",Inddata!B57)</f>
        <v/>
      </c>
      <c r="C42" s="4" t="str">
        <f>IF(Inddata!C57="","",Inddata!C57)</f>
        <v/>
      </c>
      <c r="D42" s="4" t="str">
        <f>IF(Inddata!D57="","",Inddata!D57)</f>
        <v/>
      </c>
      <c r="E42" s="4" t="str">
        <f>IF(Inddata!E57="","",Inddata!E57)</f>
        <v/>
      </c>
      <c r="F42" s="4" t="str">
        <f>IF(Inddata!F57="","",Inddata!F57)</f>
        <v/>
      </c>
      <c r="G42" s="4">
        <f>IF(Inddata!G57="","",Inddata!G57)</f>
        <v>0</v>
      </c>
      <c r="H42" s="4" t="str">
        <f>IF(Inddata!H57&gt;0.5,Inddata!H57,"")</f>
        <v/>
      </c>
      <c r="I42" s="4" t="str">
        <f>IF(Inddata!I57="","",Inddata!I57)</f>
        <v/>
      </c>
      <c r="J42" s="14">
        <f>IF('Anvendte oplysninger'!J42="Irrelevant",1,IF('Anvendte oplysninger'!J42&gt;3,1.2,1))</f>
        <v>1</v>
      </c>
      <c r="K42" s="14">
        <f>IF('Anvendte oplysninger'!K42="Irrelevant",1,IF(AND(OR(I42="Motorvejsstrækning",I42="Frakørselsflettestrækning",I42="Tilkørselsflettestrækning"),'Anvendte oplysninger'!K42&lt;3.5),1+(3.5-'Anvendte oplysninger'!K42)*0.12,IF(AND(OR(I42="Frakørselsrampe",I42="Tilkørselsrampe"),'Anvendte oplysninger'!K42&lt;3.5),1+(3.5-'Anvendte oplysninger'!K42)*0.16,1)))</f>
        <v>1</v>
      </c>
      <c r="L42" s="14">
        <f>IF('Anvendte oplysninger'!L42="Irrelevant",1,IF(AND('Anvendte oplysninger'!L42="Ja",'Anvendte oplysninger'!J42=2),0.6*'Anvendte oplysninger'!M42+(1-'Anvendte oplysninger'!M42),IF(AND('Anvendte oplysninger'!L42="Ja",'Anvendte oplysninger'!J42=3),0.7*'Anvendte oplysninger'!M42+(1-'Anvendte oplysninger'!M42),IF(AND('Anvendte oplysninger'!L42="Ja",'Anvendte oplysninger'!J42=4),0.76*'Anvendte oplysninger'!M42+(1-'Anvendte oplysninger'!M42),IF(AND('Anvendte oplysninger'!L42="Ja",'Anvendte oplysninger'!J42&gt;4.99999999),0.8*'Anvendte oplysninger'!M42+(1-'Anvendte oplysninger'!M42),1)))))</f>
        <v>1</v>
      </c>
      <c r="M42" s="14">
        <f>IF('Anvendte oplysninger'!L42="Irrelevant",1,IF(AND('Anvendte oplysninger'!L42="Ja",'Anvendte oplysninger'!J42=2),0.8*'Anvendte oplysninger'!M42+(1-'Anvendte oplysninger'!M42),IF(AND('Anvendte oplysninger'!L42="Ja",'Anvendte oplysninger'!J42=3),0.85*'Anvendte oplysninger'!M42+(1-'Anvendte oplysninger'!M42),IF(AND('Anvendte oplysninger'!L42="Ja",'Anvendte oplysninger'!J42=4),0.88*'Anvendte oplysninger'!M42+(1-'Anvendte oplysninger'!M42),IF(AND('Anvendte oplysninger'!L42="Ja",'Anvendte oplysninger'!J42&gt;4.99999999),0.9*'Anvendte oplysninger'!M42+(1-'Anvendte oplysninger'!M42),1)))))</f>
        <v>1</v>
      </c>
      <c r="N42" s="14">
        <f>IF('Anvendte oplysninger'!N42="Irrelevant",1,IF(AND(OR(I42="Motorvejsstrækning",I42="Frakørselsflettestrækning",I42="Tilkørselsflettestrækning"),'Anvendte oplysninger'!N42&lt;3),1+(3-'Anvendte oplysninger'!N42)*0.09333333,1))</f>
        <v>1</v>
      </c>
      <c r="O42" s="14">
        <f>IF('Anvendte oplysninger'!N42="Irrelevant",1,IF(AND(OR(I42="Motorvejsstrækning",I42="Frakørselsflettestrækning",I42="Tilkørselsflettestrækning"),'Anvendte oplysninger'!N42&lt;3),1+(3-'Anvendte oplysninger'!N42)*0.19666667,1))</f>
        <v>1</v>
      </c>
      <c r="P42" s="14">
        <f>IF('Anvendte oplysninger'!O42="Irrelevant",1,IF(AND(OR(I42="Motorvejsstrækning",I42="Frakørselsflettestrækning",I42="Tilkørselsflettestrækning"),'Anvendte oplysninger'!O42&lt;3.00000001),1+(0.5-'Anvendte oplysninger'!O42)*0.04,IF(AND(OR(I42="Frakørselsrampe",I42="Tilkørselsrampe"),'Anvendte oplysninger'!O42&lt;3.00000001),1+(0.5-'Anvendte oplysninger'!O42)*0.08,IF(OR(I42="Motorvejsstrækning",I42="Frakørselsflettestrækning",I42="Tilkørselsflettestrækning"),0.9,0.8))))</f>
        <v>1</v>
      </c>
      <c r="Q42" s="14">
        <f>IF('Anvendte oplysninger'!P42="Irrelevant",1,IF(AND(OR(I42="Motorvejsstrækning",I42="Frakørselsflettestrækning",I42="Tilkørselsflettestrækning"),'Anvendte oplysninger'!P42&lt;11.00000001),1+(5-'Anvendte oplysninger'!P42)*0.01,0.94))</f>
        <v>1</v>
      </c>
      <c r="R42" s="14">
        <f>IF(OR('Anvendte oplysninger'!Q42="Irrelevant",'Anvendte oplysninger'!R42="Irrelevant",'Anvendte oplysninger'!Q42="Lige"),1,IF(AND(OR(I42="Motorvejsstrækning",I42="Frakørselsflettestrækning",I42="Tilkørselsflettestrækning"),'Anvendte oplysninger'!Q42&lt;4000),(EXP(0.1096*1746.5/'Anvendte oplysninger'!Q42)/EXP(0.1096*1746.5/4000))*('Anvendte oplysninger'!R42/1000)/G42+(G42-'Anvendte oplysninger'!R42/1000)/G42,1))</f>
        <v>1</v>
      </c>
      <c r="S42" s="14">
        <f>IF(OR('Anvendte oplysninger'!S42="Irrelevant",'Anvendte oplysninger'!T42="Irrelevant",'Anvendte oplysninger'!S42="Lige"),1,IF(AND(OR(I42="Motorvejsstrækning",I42="Frakørselsflettestrækning",I42="Tilkørselsflettestrækning"),'Anvendte oplysninger'!S42&lt;4000),(EXP(0.1096*1746.5/'Anvendte oplysninger'!S42)/EXP(0.1096*1746.5/4000))*('Anvendte oplysninger'!T42/1000)/G42+(G42-'Anvendte oplysninger'!T42/1000)/G42,1))</f>
        <v>1</v>
      </c>
      <c r="T42" s="14">
        <f>IF('Anvendte oplysninger'!U42="Irrelevant",1,IF(AND(OR(I42="Motorvejsstrækning",I42="Frakørselsflettestrækning",I42="Tilkørselsflettestrækning",I42="Frakørselsrampe",I42="Tilkørselsrampe"),'Anvendte oplysninger'!U42="Ja"),0.95,1))</f>
        <v>1</v>
      </c>
      <c r="U42" s="14">
        <f>IF('Anvendte oplysninger'!U42="Irrelevant",1,IF(AND(OR(I42="Motorvejsstrækning",I42="Frakørselsflettestrækning",I42="Tilkørselsflettestrækning",I42="Frakørselsrampe",I42="Tilkørselsrampe"),'Anvendte oplysninger'!U42="Ja"),0.96,1))</f>
        <v>1</v>
      </c>
      <c r="V42" s="14">
        <f>IF('Anvendte oplysninger'!U42="Irrelevant",1,IF(AND(OR(I42="Motorvejsstrækning",I42="Frakørselsflettestrækning",I42="Tilkørselsflettestrækning",I42="Frakørselsrampe",I42="Tilkørselsrampe"),'Anvendte oplysninger'!U42="Ja"),0.79,1))</f>
        <v>1</v>
      </c>
      <c r="W42" s="14">
        <f>IF('Anvendte oplysninger'!U42="Irrelevant",1,IF(AND(OR(I42="Motorvejsstrækning",I42="Frakørselsflettestrækning",I42="Tilkørselsflettestrækning",I42="Frakørselsrampe",I42="Tilkørselsrampe"),'Anvendte oplysninger'!U42="Ja"),0.94,1))</f>
        <v>1</v>
      </c>
      <c r="X42" s="14">
        <f>IF('Anvendte oplysninger'!U42="Irrelevant",1,IF(AND(OR(I42="Motorvejsstrækning",I42="Frakørselsflettestrækning",I42="Tilkørselsflettestrækning",I42="Frakørselsrampe",I42="Tilkørselsrampe"),'Anvendte oplysninger'!U42="Ja"),0.97,1))</f>
        <v>1</v>
      </c>
      <c r="Y42" s="14">
        <f>IF(AND(I42="Frakørselsrampe",'Anvendte oplysninger'!V42="S-formet ruderrampe"),1.32,IF(AND(I42="Frakørselsrampe",'Anvendte oplysninger'!V42="S-formet trompetrampe"),2.05,IF(AND(I42="Frakørselsrampe",'Anvendte oplysninger'!V42="U-formet trompetrampe"),4.11,IF(AND(I42="Frakørselsrampe",'Anvendte oplysninger'!V42="SV-formet flyoverrampe"),5.15,IF(AND(I42="Frakørselsrampe",'Anvendte oplysninger'!V42="Vinkelformet rampe"),1.07,IF(AND(I42="Tilkørselsrampe",'Anvendte oplysninger'!V42="S-formet ruderrampe"),0.93,IF(AND(I42="Tilkørselsrampe",'Anvendte oplysninger'!V42="S-formet trompetrampe"),2.48,IF(AND(I42="Tilkørselsrampe",'Anvendte oplysninger'!V42="U-formet trompetrampe"),4.15,IF(AND(I42="Tilkørselsrampe",'Anvendte oplysninger'!V42="SV-formet flyoverrampe"),5.26,IF(AND(I42="Tilkørselsrampe",'Anvendte oplysninger'!V42="Vinkelformet rampe"),1.42,1))))))))))</f>
        <v>1</v>
      </c>
      <c r="Z42" s="14">
        <f>IF(OR('Anvendte oplysninger'!W42="Lige",'Anvendte oplysninger'!W42="Irrelevant",'Anvendte oplysninger'!X42="Irrelevant",'Anvendte oplysninger'!Y42="Irrelevant"),1,1+1.545*1000/32.2*((('Anvendte oplysninger'!Y42*3268/3600)/('Anvendte oplysninger'!W42/0.306))^2)*('Anvendte oplysninger'!X42/1000)/G42)</f>
        <v>1</v>
      </c>
      <c r="AA42" s="14">
        <f>IF(OR('Anvendte oplysninger'!W42="Lige",'Anvendte oplysninger'!W42="Irrelevant",'Anvendte oplysninger'!X42="Irrelevant",'Anvendte oplysninger'!Y42="Irrelevant"),1,1+1.961*1000/32.2*((('Anvendte oplysninger'!Y42*3268/3600)/('Anvendte oplysninger'!W42/0.306))^2)*('Anvendte oplysninger'!X42/1000)/G42)</f>
        <v>1</v>
      </c>
      <c r="AB42" s="14">
        <f>IF(OR('Anvendte oplysninger'!Z42="Lige",'Anvendte oplysninger'!Z42="Irrelevant",'Anvendte oplysninger'!AA42="Irrelevant",'Anvendte oplysninger'!AB42="Irrelevant"),1,1+1.545*1000/32.2*((('Anvendte oplysninger'!AB42*3268/3600)/('Anvendte oplysninger'!Z42/0.306))^2)*('Anvendte oplysninger'!AA42/1000)/G42)</f>
        <v>1</v>
      </c>
      <c r="AC42" s="14">
        <f>IF(OR('Anvendte oplysninger'!Z42="Lige",'Anvendte oplysninger'!Z42="Irrelevant",'Anvendte oplysninger'!AA42="Irrelevant",'Anvendte oplysninger'!AB42="Irrelevant"),1,1+1.961*1000/32.2*((('Anvendte oplysninger'!AB42*3268/3600)/('Anvendte oplysninger'!Z42/0.306))^2)*('Anvendte oplysninger'!AA42/1000)/G42)</f>
        <v>1</v>
      </c>
      <c r="AD42" s="14">
        <f>IF(OR('Anvendte oplysninger'!AC42="Irrelevant",'Anvendte oplysninger'!AC42="Nej"),1,IF(AND('Anvendte oplysninger'!AC42="Ja",OR('Anvendte oplysninger'!Q42&lt;301,'Anvendte oplysninger'!S42&lt;301)),1-(0.5*('Anvendte oplysninger'!R42+'Anvendte oplysninger'!T42)/('Anvendte oplysninger'!G42*1000)),IF(AND('Anvendte oplysninger'!AC42="Ja",OR('Anvendte oplysninger'!Q42&lt;601,'Anvendte oplysninger'!S42&lt;601)),1-(0.25*('Anvendte oplysninger'!R42+'Anvendte oplysninger'!T42)/('Anvendte oplysninger'!G42*1000)),1)))</f>
        <v>1</v>
      </c>
      <c r="AE42" s="14">
        <f>IF(OR('Anvendte oplysninger'!AC42="Irrelevant",'Anvendte oplysninger'!AC42="Nej"),1,IF(AND('Anvendte oplysninger'!AC42="Ja",OR('Anvendte oplysninger'!Q42&lt;301,'Anvendte oplysninger'!S42&lt;301)),1-(0.4*('Anvendte oplysninger'!R42+'Anvendte oplysninger'!T42)/('Anvendte oplysninger'!G42*1000)),IF(AND('Anvendte oplysninger'!AC42="Ja",OR('Anvendte oplysninger'!Q42&lt;601,'Anvendte oplysninger'!S42&lt;601)),1-(0.2*('Anvendte oplysninger'!R42+'Anvendte oplysninger'!T42)/('Anvendte oplysninger'!G42*1000)),1)))</f>
        <v>1</v>
      </c>
      <c r="AF42" s="14">
        <f>IF('Anvendte oplysninger'!AD42="110 km/t",0.79,1)</f>
        <v>1</v>
      </c>
      <c r="AG42" s="14">
        <f>IF('Anvendte oplysninger'!AD42="110 km/t",0.94,1)</f>
        <v>1</v>
      </c>
      <c r="AH42" s="14">
        <f>IF('Anvendte oplysninger'!AD42="110 km/t",0.66,1)</f>
        <v>1</v>
      </c>
      <c r="AI42" s="14">
        <f>IF('Anvendte oplysninger'!AD42="110 km/t",0.82,1)</f>
        <v>1</v>
      </c>
      <c r="AJ42" s="14">
        <f>IF(AND('Anvendte oplysninger'!AE42="Ja",I42="Tilkørselsflettestrækning"),0.65*'Anvendte oplysninger'!AF42+1-'Anvendte oplysninger'!AF42,1)</f>
        <v>1</v>
      </c>
      <c r="AK42" s="15" t="str">
        <f t="shared" si="0"/>
        <v/>
      </c>
      <c r="AL42" s="15" t="str">
        <f t="shared" si="1"/>
        <v/>
      </c>
      <c r="AM42" s="15" t="str">
        <f t="shared" si="2"/>
        <v/>
      </c>
      <c r="AN42" s="15" t="str">
        <f t="shared" si="3"/>
        <v/>
      </c>
      <c r="AO42" s="15" t="str">
        <f t="shared" si="4"/>
        <v/>
      </c>
      <c r="AP42" s="15" t="str">
        <f t="shared" si="5"/>
        <v/>
      </c>
      <c r="AQ42" s="4" t="str">
        <f t="shared" si="6"/>
        <v/>
      </c>
    </row>
    <row r="43" spans="1:43" x14ac:dyDescent="0.25">
      <c r="A43" s="4" t="str">
        <f>IF(Inddata!A58="","",Inddata!A58)</f>
        <v/>
      </c>
      <c r="B43" s="4" t="str">
        <f>IF(Inddata!B58="","",Inddata!B58)</f>
        <v/>
      </c>
      <c r="C43" s="4" t="str">
        <f>IF(Inddata!C58="","",Inddata!C58)</f>
        <v/>
      </c>
      <c r="D43" s="4" t="str">
        <f>IF(Inddata!D58="","",Inddata!D58)</f>
        <v/>
      </c>
      <c r="E43" s="4" t="str">
        <f>IF(Inddata!E58="","",Inddata!E58)</f>
        <v/>
      </c>
      <c r="F43" s="4" t="str">
        <f>IF(Inddata!F58="","",Inddata!F58)</f>
        <v/>
      </c>
      <c r="G43" s="4">
        <f>IF(Inddata!G58="","",Inddata!G58)</f>
        <v>0</v>
      </c>
      <c r="H43" s="4" t="str">
        <f>IF(Inddata!H58&gt;0.5,Inddata!H58,"")</f>
        <v/>
      </c>
      <c r="I43" s="4" t="str">
        <f>IF(Inddata!I58="","",Inddata!I58)</f>
        <v/>
      </c>
      <c r="J43" s="14">
        <f>IF('Anvendte oplysninger'!J43="Irrelevant",1,IF('Anvendte oplysninger'!J43&gt;3,1.2,1))</f>
        <v>1</v>
      </c>
      <c r="K43" s="14">
        <f>IF('Anvendte oplysninger'!K43="Irrelevant",1,IF(AND(OR(I43="Motorvejsstrækning",I43="Frakørselsflettestrækning",I43="Tilkørselsflettestrækning"),'Anvendte oplysninger'!K43&lt;3.5),1+(3.5-'Anvendte oplysninger'!K43)*0.12,IF(AND(OR(I43="Frakørselsrampe",I43="Tilkørselsrampe"),'Anvendte oplysninger'!K43&lt;3.5),1+(3.5-'Anvendte oplysninger'!K43)*0.16,1)))</f>
        <v>1</v>
      </c>
      <c r="L43" s="14">
        <f>IF('Anvendte oplysninger'!L43="Irrelevant",1,IF(AND('Anvendte oplysninger'!L43="Ja",'Anvendte oplysninger'!J43=2),0.6*'Anvendte oplysninger'!M43+(1-'Anvendte oplysninger'!M43),IF(AND('Anvendte oplysninger'!L43="Ja",'Anvendte oplysninger'!J43=3),0.7*'Anvendte oplysninger'!M43+(1-'Anvendte oplysninger'!M43),IF(AND('Anvendte oplysninger'!L43="Ja",'Anvendte oplysninger'!J43=4),0.76*'Anvendte oplysninger'!M43+(1-'Anvendte oplysninger'!M43),IF(AND('Anvendte oplysninger'!L43="Ja",'Anvendte oplysninger'!J43&gt;4.99999999),0.8*'Anvendte oplysninger'!M43+(1-'Anvendte oplysninger'!M43),1)))))</f>
        <v>1</v>
      </c>
      <c r="M43" s="14">
        <f>IF('Anvendte oplysninger'!L43="Irrelevant",1,IF(AND('Anvendte oplysninger'!L43="Ja",'Anvendte oplysninger'!J43=2),0.8*'Anvendte oplysninger'!M43+(1-'Anvendte oplysninger'!M43),IF(AND('Anvendte oplysninger'!L43="Ja",'Anvendte oplysninger'!J43=3),0.85*'Anvendte oplysninger'!M43+(1-'Anvendte oplysninger'!M43),IF(AND('Anvendte oplysninger'!L43="Ja",'Anvendte oplysninger'!J43=4),0.88*'Anvendte oplysninger'!M43+(1-'Anvendte oplysninger'!M43),IF(AND('Anvendte oplysninger'!L43="Ja",'Anvendte oplysninger'!J43&gt;4.99999999),0.9*'Anvendte oplysninger'!M43+(1-'Anvendte oplysninger'!M43),1)))))</f>
        <v>1</v>
      </c>
      <c r="N43" s="14">
        <f>IF('Anvendte oplysninger'!N43="Irrelevant",1,IF(AND(OR(I43="Motorvejsstrækning",I43="Frakørselsflettestrækning",I43="Tilkørselsflettestrækning"),'Anvendte oplysninger'!N43&lt;3),1+(3-'Anvendte oplysninger'!N43)*0.09333333,1))</f>
        <v>1</v>
      </c>
      <c r="O43" s="14">
        <f>IF('Anvendte oplysninger'!N43="Irrelevant",1,IF(AND(OR(I43="Motorvejsstrækning",I43="Frakørselsflettestrækning",I43="Tilkørselsflettestrækning"),'Anvendte oplysninger'!N43&lt;3),1+(3-'Anvendte oplysninger'!N43)*0.19666667,1))</f>
        <v>1</v>
      </c>
      <c r="P43" s="14">
        <f>IF('Anvendte oplysninger'!O43="Irrelevant",1,IF(AND(OR(I43="Motorvejsstrækning",I43="Frakørselsflettestrækning",I43="Tilkørselsflettestrækning"),'Anvendte oplysninger'!O43&lt;3.00000001),1+(0.5-'Anvendte oplysninger'!O43)*0.04,IF(AND(OR(I43="Frakørselsrampe",I43="Tilkørselsrampe"),'Anvendte oplysninger'!O43&lt;3.00000001),1+(0.5-'Anvendte oplysninger'!O43)*0.08,IF(OR(I43="Motorvejsstrækning",I43="Frakørselsflettestrækning",I43="Tilkørselsflettestrækning"),0.9,0.8))))</f>
        <v>1</v>
      </c>
      <c r="Q43" s="14">
        <f>IF('Anvendte oplysninger'!P43="Irrelevant",1,IF(AND(OR(I43="Motorvejsstrækning",I43="Frakørselsflettestrækning",I43="Tilkørselsflettestrækning"),'Anvendte oplysninger'!P43&lt;11.00000001),1+(5-'Anvendte oplysninger'!P43)*0.01,0.94))</f>
        <v>1</v>
      </c>
      <c r="R43" s="14">
        <f>IF(OR('Anvendte oplysninger'!Q43="Irrelevant",'Anvendte oplysninger'!R43="Irrelevant",'Anvendte oplysninger'!Q43="Lige"),1,IF(AND(OR(I43="Motorvejsstrækning",I43="Frakørselsflettestrækning",I43="Tilkørselsflettestrækning"),'Anvendte oplysninger'!Q43&lt;4000),(EXP(0.1096*1746.5/'Anvendte oplysninger'!Q43)/EXP(0.1096*1746.5/4000))*('Anvendte oplysninger'!R43/1000)/G43+(G43-'Anvendte oplysninger'!R43/1000)/G43,1))</f>
        <v>1</v>
      </c>
      <c r="S43" s="14">
        <f>IF(OR('Anvendte oplysninger'!S43="Irrelevant",'Anvendte oplysninger'!T43="Irrelevant",'Anvendte oplysninger'!S43="Lige"),1,IF(AND(OR(I43="Motorvejsstrækning",I43="Frakørselsflettestrækning",I43="Tilkørselsflettestrækning"),'Anvendte oplysninger'!S43&lt;4000),(EXP(0.1096*1746.5/'Anvendte oplysninger'!S43)/EXP(0.1096*1746.5/4000))*('Anvendte oplysninger'!T43/1000)/G43+(G43-'Anvendte oplysninger'!T43/1000)/G43,1))</f>
        <v>1</v>
      </c>
      <c r="T43" s="14">
        <f>IF('Anvendte oplysninger'!U43="Irrelevant",1,IF(AND(OR(I43="Motorvejsstrækning",I43="Frakørselsflettestrækning",I43="Tilkørselsflettestrækning",I43="Frakørselsrampe",I43="Tilkørselsrampe"),'Anvendte oplysninger'!U43="Ja"),0.95,1))</f>
        <v>1</v>
      </c>
      <c r="U43" s="14">
        <f>IF('Anvendte oplysninger'!U43="Irrelevant",1,IF(AND(OR(I43="Motorvejsstrækning",I43="Frakørselsflettestrækning",I43="Tilkørselsflettestrækning",I43="Frakørselsrampe",I43="Tilkørselsrampe"),'Anvendte oplysninger'!U43="Ja"),0.96,1))</f>
        <v>1</v>
      </c>
      <c r="V43" s="14">
        <f>IF('Anvendte oplysninger'!U43="Irrelevant",1,IF(AND(OR(I43="Motorvejsstrækning",I43="Frakørselsflettestrækning",I43="Tilkørselsflettestrækning",I43="Frakørselsrampe",I43="Tilkørselsrampe"),'Anvendte oplysninger'!U43="Ja"),0.79,1))</f>
        <v>1</v>
      </c>
      <c r="W43" s="14">
        <f>IF('Anvendte oplysninger'!U43="Irrelevant",1,IF(AND(OR(I43="Motorvejsstrækning",I43="Frakørselsflettestrækning",I43="Tilkørselsflettestrækning",I43="Frakørselsrampe",I43="Tilkørselsrampe"),'Anvendte oplysninger'!U43="Ja"),0.94,1))</f>
        <v>1</v>
      </c>
      <c r="X43" s="14">
        <f>IF('Anvendte oplysninger'!U43="Irrelevant",1,IF(AND(OR(I43="Motorvejsstrækning",I43="Frakørselsflettestrækning",I43="Tilkørselsflettestrækning",I43="Frakørselsrampe",I43="Tilkørselsrampe"),'Anvendte oplysninger'!U43="Ja"),0.97,1))</f>
        <v>1</v>
      </c>
      <c r="Y43" s="14">
        <f>IF(AND(I43="Frakørselsrampe",'Anvendte oplysninger'!V43="S-formet ruderrampe"),1.32,IF(AND(I43="Frakørselsrampe",'Anvendte oplysninger'!V43="S-formet trompetrampe"),2.05,IF(AND(I43="Frakørselsrampe",'Anvendte oplysninger'!V43="U-formet trompetrampe"),4.11,IF(AND(I43="Frakørselsrampe",'Anvendte oplysninger'!V43="SV-formet flyoverrampe"),5.15,IF(AND(I43="Frakørselsrampe",'Anvendte oplysninger'!V43="Vinkelformet rampe"),1.07,IF(AND(I43="Tilkørselsrampe",'Anvendte oplysninger'!V43="S-formet ruderrampe"),0.93,IF(AND(I43="Tilkørselsrampe",'Anvendte oplysninger'!V43="S-formet trompetrampe"),2.48,IF(AND(I43="Tilkørselsrampe",'Anvendte oplysninger'!V43="U-formet trompetrampe"),4.15,IF(AND(I43="Tilkørselsrampe",'Anvendte oplysninger'!V43="SV-formet flyoverrampe"),5.26,IF(AND(I43="Tilkørselsrampe",'Anvendte oplysninger'!V43="Vinkelformet rampe"),1.42,1))))))))))</f>
        <v>1</v>
      </c>
      <c r="Z43" s="14">
        <f>IF(OR('Anvendte oplysninger'!W43="Lige",'Anvendte oplysninger'!W43="Irrelevant",'Anvendte oplysninger'!X43="Irrelevant",'Anvendte oplysninger'!Y43="Irrelevant"),1,1+1.545*1000/32.2*((('Anvendte oplysninger'!Y43*3268/3600)/('Anvendte oplysninger'!W43/0.306))^2)*('Anvendte oplysninger'!X43/1000)/G43)</f>
        <v>1</v>
      </c>
      <c r="AA43" s="14">
        <f>IF(OR('Anvendte oplysninger'!W43="Lige",'Anvendte oplysninger'!W43="Irrelevant",'Anvendte oplysninger'!X43="Irrelevant",'Anvendte oplysninger'!Y43="Irrelevant"),1,1+1.961*1000/32.2*((('Anvendte oplysninger'!Y43*3268/3600)/('Anvendte oplysninger'!W43/0.306))^2)*('Anvendte oplysninger'!X43/1000)/G43)</f>
        <v>1</v>
      </c>
      <c r="AB43" s="14">
        <f>IF(OR('Anvendte oplysninger'!Z43="Lige",'Anvendte oplysninger'!Z43="Irrelevant",'Anvendte oplysninger'!AA43="Irrelevant",'Anvendte oplysninger'!AB43="Irrelevant"),1,1+1.545*1000/32.2*((('Anvendte oplysninger'!AB43*3268/3600)/('Anvendte oplysninger'!Z43/0.306))^2)*('Anvendte oplysninger'!AA43/1000)/G43)</f>
        <v>1</v>
      </c>
      <c r="AC43" s="14">
        <f>IF(OR('Anvendte oplysninger'!Z43="Lige",'Anvendte oplysninger'!Z43="Irrelevant",'Anvendte oplysninger'!AA43="Irrelevant",'Anvendte oplysninger'!AB43="Irrelevant"),1,1+1.961*1000/32.2*((('Anvendte oplysninger'!AB43*3268/3600)/('Anvendte oplysninger'!Z43/0.306))^2)*('Anvendte oplysninger'!AA43/1000)/G43)</f>
        <v>1</v>
      </c>
      <c r="AD43" s="14">
        <f>IF(OR('Anvendte oplysninger'!AC43="Irrelevant",'Anvendte oplysninger'!AC43="Nej"),1,IF(AND('Anvendte oplysninger'!AC43="Ja",OR('Anvendte oplysninger'!Q43&lt;301,'Anvendte oplysninger'!S43&lt;301)),1-(0.5*('Anvendte oplysninger'!R43+'Anvendte oplysninger'!T43)/('Anvendte oplysninger'!G43*1000)),IF(AND('Anvendte oplysninger'!AC43="Ja",OR('Anvendte oplysninger'!Q43&lt;601,'Anvendte oplysninger'!S43&lt;601)),1-(0.25*('Anvendte oplysninger'!R43+'Anvendte oplysninger'!T43)/('Anvendte oplysninger'!G43*1000)),1)))</f>
        <v>1</v>
      </c>
      <c r="AE43" s="14">
        <f>IF(OR('Anvendte oplysninger'!AC43="Irrelevant",'Anvendte oplysninger'!AC43="Nej"),1,IF(AND('Anvendte oplysninger'!AC43="Ja",OR('Anvendte oplysninger'!Q43&lt;301,'Anvendte oplysninger'!S43&lt;301)),1-(0.4*('Anvendte oplysninger'!R43+'Anvendte oplysninger'!T43)/('Anvendte oplysninger'!G43*1000)),IF(AND('Anvendte oplysninger'!AC43="Ja",OR('Anvendte oplysninger'!Q43&lt;601,'Anvendte oplysninger'!S43&lt;601)),1-(0.2*('Anvendte oplysninger'!R43+'Anvendte oplysninger'!T43)/('Anvendte oplysninger'!G43*1000)),1)))</f>
        <v>1</v>
      </c>
      <c r="AF43" s="14">
        <f>IF('Anvendte oplysninger'!AD43="110 km/t",0.79,1)</f>
        <v>1</v>
      </c>
      <c r="AG43" s="14">
        <f>IF('Anvendte oplysninger'!AD43="110 km/t",0.94,1)</f>
        <v>1</v>
      </c>
      <c r="AH43" s="14">
        <f>IF('Anvendte oplysninger'!AD43="110 km/t",0.66,1)</f>
        <v>1</v>
      </c>
      <c r="AI43" s="14">
        <f>IF('Anvendte oplysninger'!AD43="110 km/t",0.82,1)</f>
        <v>1</v>
      </c>
      <c r="AJ43" s="14">
        <f>IF(AND('Anvendte oplysninger'!AE43="Ja",I43="Tilkørselsflettestrækning"),0.65*'Anvendte oplysninger'!AF43+1-'Anvendte oplysninger'!AF43,1)</f>
        <v>1</v>
      </c>
      <c r="AK43" s="15" t="str">
        <f t="shared" si="0"/>
        <v/>
      </c>
      <c r="AL43" s="15" t="str">
        <f t="shared" si="1"/>
        <v/>
      </c>
      <c r="AM43" s="15" t="str">
        <f t="shared" si="2"/>
        <v/>
      </c>
      <c r="AN43" s="15" t="str">
        <f t="shared" si="3"/>
        <v/>
      </c>
      <c r="AO43" s="15" t="str">
        <f t="shared" si="4"/>
        <v/>
      </c>
      <c r="AP43" s="15" t="str">
        <f t="shared" si="5"/>
        <v/>
      </c>
      <c r="AQ43" s="4" t="str">
        <f t="shared" si="6"/>
        <v/>
      </c>
    </row>
    <row r="44" spans="1:43" x14ac:dyDescent="0.25">
      <c r="A44" s="4" t="str">
        <f>IF(Inddata!A59="","",Inddata!A59)</f>
        <v/>
      </c>
      <c r="B44" s="4" t="str">
        <f>IF(Inddata!B59="","",Inddata!B59)</f>
        <v/>
      </c>
      <c r="C44" s="4" t="str">
        <f>IF(Inddata!C59="","",Inddata!C59)</f>
        <v/>
      </c>
      <c r="D44" s="4" t="str">
        <f>IF(Inddata!D59="","",Inddata!D59)</f>
        <v/>
      </c>
      <c r="E44" s="4" t="str">
        <f>IF(Inddata!E59="","",Inddata!E59)</f>
        <v/>
      </c>
      <c r="F44" s="4" t="str">
        <f>IF(Inddata!F59="","",Inddata!F59)</f>
        <v/>
      </c>
      <c r="G44" s="4">
        <f>IF(Inddata!G59="","",Inddata!G59)</f>
        <v>0</v>
      </c>
      <c r="H44" s="4" t="str">
        <f>IF(Inddata!H59&gt;0.5,Inddata!H59,"")</f>
        <v/>
      </c>
      <c r="I44" s="4" t="str">
        <f>IF(Inddata!I59="","",Inddata!I59)</f>
        <v/>
      </c>
      <c r="J44" s="14">
        <f>IF('Anvendte oplysninger'!J44="Irrelevant",1,IF('Anvendte oplysninger'!J44&gt;3,1.2,1))</f>
        <v>1</v>
      </c>
      <c r="K44" s="14">
        <f>IF('Anvendte oplysninger'!K44="Irrelevant",1,IF(AND(OR(I44="Motorvejsstrækning",I44="Frakørselsflettestrækning",I44="Tilkørselsflettestrækning"),'Anvendte oplysninger'!K44&lt;3.5),1+(3.5-'Anvendte oplysninger'!K44)*0.12,IF(AND(OR(I44="Frakørselsrampe",I44="Tilkørselsrampe"),'Anvendte oplysninger'!K44&lt;3.5),1+(3.5-'Anvendte oplysninger'!K44)*0.16,1)))</f>
        <v>1</v>
      </c>
      <c r="L44" s="14">
        <f>IF('Anvendte oplysninger'!L44="Irrelevant",1,IF(AND('Anvendte oplysninger'!L44="Ja",'Anvendte oplysninger'!J44=2),0.6*'Anvendte oplysninger'!M44+(1-'Anvendte oplysninger'!M44),IF(AND('Anvendte oplysninger'!L44="Ja",'Anvendte oplysninger'!J44=3),0.7*'Anvendte oplysninger'!M44+(1-'Anvendte oplysninger'!M44),IF(AND('Anvendte oplysninger'!L44="Ja",'Anvendte oplysninger'!J44=4),0.76*'Anvendte oplysninger'!M44+(1-'Anvendte oplysninger'!M44),IF(AND('Anvendte oplysninger'!L44="Ja",'Anvendte oplysninger'!J44&gt;4.99999999),0.8*'Anvendte oplysninger'!M44+(1-'Anvendte oplysninger'!M44),1)))))</f>
        <v>1</v>
      </c>
      <c r="M44" s="14">
        <f>IF('Anvendte oplysninger'!L44="Irrelevant",1,IF(AND('Anvendte oplysninger'!L44="Ja",'Anvendte oplysninger'!J44=2),0.8*'Anvendte oplysninger'!M44+(1-'Anvendte oplysninger'!M44),IF(AND('Anvendte oplysninger'!L44="Ja",'Anvendte oplysninger'!J44=3),0.85*'Anvendte oplysninger'!M44+(1-'Anvendte oplysninger'!M44),IF(AND('Anvendte oplysninger'!L44="Ja",'Anvendte oplysninger'!J44=4),0.88*'Anvendte oplysninger'!M44+(1-'Anvendte oplysninger'!M44),IF(AND('Anvendte oplysninger'!L44="Ja",'Anvendte oplysninger'!J44&gt;4.99999999),0.9*'Anvendte oplysninger'!M44+(1-'Anvendte oplysninger'!M44),1)))))</f>
        <v>1</v>
      </c>
      <c r="N44" s="14">
        <f>IF('Anvendte oplysninger'!N44="Irrelevant",1,IF(AND(OR(I44="Motorvejsstrækning",I44="Frakørselsflettestrækning",I44="Tilkørselsflettestrækning"),'Anvendte oplysninger'!N44&lt;3),1+(3-'Anvendte oplysninger'!N44)*0.09333333,1))</f>
        <v>1</v>
      </c>
      <c r="O44" s="14">
        <f>IF('Anvendte oplysninger'!N44="Irrelevant",1,IF(AND(OR(I44="Motorvejsstrækning",I44="Frakørselsflettestrækning",I44="Tilkørselsflettestrækning"),'Anvendte oplysninger'!N44&lt;3),1+(3-'Anvendte oplysninger'!N44)*0.19666667,1))</f>
        <v>1</v>
      </c>
      <c r="P44" s="14">
        <f>IF('Anvendte oplysninger'!O44="Irrelevant",1,IF(AND(OR(I44="Motorvejsstrækning",I44="Frakørselsflettestrækning",I44="Tilkørselsflettestrækning"),'Anvendte oplysninger'!O44&lt;3.00000001),1+(0.5-'Anvendte oplysninger'!O44)*0.04,IF(AND(OR(I44="Frakørselsrampe",I44="Tilkørselsrampe"),'Anvendte oplysninger'!O44&lt;3.00000001),1+(0.5-'Anvendte oplysninger'!O44)*0.08,IF(OR(I44="Motorvejsstrækning",I44="Frakørselsflettestrækning",I44="Tilkørselsflettestrækning"),0.9,0.8))))</f>
        <v>1</v>
      </c>
      <c r="Q44" s="14">
        <f>IF('Anvendte oplysninger'!P44="Irrelevant",1,IF(AND(OR(I44="Motorvejsstrækning",I44="Frakørselsflettestrækning",I44="Tilkørselsflettestrækning"),'Anvendte oplysninger'!P44&lt;11.00000001),1+(5-'Anvendte oplysninger'!P44)*0.01,0.94))</f>
        <v>1</v>
      </c>
      <c r="R44" s="14">
        <f>IF(OR('Anvendte oplysninger'!Q44="Irrelevant",'Anvendte oplysninger'!R44="Irrelevant",'Anvendte oplysninger'!Q44="Lige"),1,IF(AND(OR(I44="Motorvejsstrækning",I44="Frakørselsflettestrækning",I44="Tilkørselsflettestrækning"),'Anvendte oplysninger'!Q44&lt;4000),(EXP(0.1096*1746.5/'Anvendte oplysninger'!Q44)/EXP(0.1096*1746.5/4000))*('Anvendte oplysninger'!R44/1000)/G44+(G44-'Anvendte oplysninger'!R44/1000)/G44,1))</f>
        <v>1</v>
      </c>
      <c r="S44" s="14">
        <f>IF(OR('Anvendte oplysninger'!S44="Irrelevant",'Anvendte oplysninger'!T44="Irrelevant",'Anvendte oplysninger'!S44="Lige"),1,IF(AND(OR(I44="Motorvejsstrækning",I44="Frakørselsflettestrækning",I44="Tilkørselsflettestrækning"),'Anvendte oplysninger'!S44&lt;4000),(EXP(0.1096*1746.5/'Anvendte oplysninger'!S44)/EXP(0.1096*1746.5/4000))*('Anvendte oplysninger'!T44/1000)/G44+(G44-'Anvendte oplysninger'!T44/1000)/G44,1))</f>
        <v>1</v>
      </c>
      <c r="T44" s="14">
        <f>IF('Anvendte oplysninger'!U44="Irrelevant",1,IF(AND(OR(I44="Motorvejsstrækning",I44="Frakørselsflettestrækning",I44="Tilkørselsflettestrækning",I44="Frakørselsrampe",I44="Tilkørselsrampe"),'Anvendte oplysninger'!U44="Ja"),0.95,1))</f>
        <v>1</v>
      </c>
      <c r="U44" s="14">
        <f>IF('Anvendte oplysninger'!U44="Irrelevant",1,IF(AND(OR(I44="Motorvejsstrækning",I44="Frakørselsflettestrækning",I44="Tilkørselsflettestrækning",I44="Frakørselsrampe",I44="Tilkørselsrampe"),'Anvendte oplysninger'!U44="Ja"),0.96,1))</f>
        <v>1</v>
      </c>
      <c r="V44" s="14">
        <f>IF('Anvendte oplysninger'!U44="Irrelevant",1,IF(AND(OR(I44="Motorvejsstrækning",I44="Frakørselsflettestrækning",I44="Tilkørselsflettestrækning",I44="Frakørselsrampe",I44="Tilkørselsrampe"),'Anvendte oplysninger'!U44="Ja"),0.79,1))</f>
        <v>1</v>
      </c>
      <c r="W44" s="14">
        <f>IF('Anvendte oplysninger'!U44="Irrelevant",1,IF(AND(OR(I44="Motorvejsstrækning",I44="Frakørselsflettestrækning",I44="Tilkørselsflettestrækning",I44="Frakørselsrampe",I44="Tilkørselsrampe"),'Anvendte oplysninger'!U44="Ja"),0.94,1))</f>
        <v>1</v>
      </c>
      <c r="X44" s="14">
        <f>IF('Anvendte oplysninger'!U44="Irrelevant",1,IF(AND(OR(I44="Motorvejsstrækning",I44="Frakørselsflettestrækning",I44="Tilkørselsflettestrækning",I44="Frakørselsrampe",I44="Tilkørselsrampe"),'Anvendte oplysninger'!U44="Ja"),0.97,1))</f>
        <v>1</v>
      </c>
      <c r="Y44" s="14">
        <f>IF(AND(I44="Frakørselsrampe",'Anvendte oplysninger'!V44="S-formet ruderrampe"),1.32,IF(AND(I44="Frakørselsrampe",'Anvendte oplysninger'!V44="S-formet trompetrampe"),2.05,IF(AND(I44="Frakørselsrampe",'Anvendte oplysninger'!V44="U-formet trompetrampe"),4.11,IF(AND(I44="Frakørselsrampe",'Anvendte oplysninger'!V44="SV-formet flyoverrampe"),5.15,IF(AND(I44="Frakørselsrampe",'Anvendte oplysninger'!V44="Vinkelformet rampe"),1.07,IF(AND(I44="Tilkørselsrampe",'Anvendte oplysninger'!V44="S-formet ruderrampe"),0.93,IF(AND(I44="Tilkørselsrampe",'Anvendte oplysninger'!V44="S-formet trompetrampe"),2.48,IF(AND(I44="Tilkørselsrampe",'Anvendte oplysninger'!V44="U-formet trompetrampe"),4.15,IF(AND(I44="Tilkørselsrampe",'Anvendte oplysninger'!V44="SV-formet flyoverrampe"),5.26,IF(AND(I44="Tilkørselsrampe",'Anvendte oplysninger'!V44="Vinkelformet rampe"),1.42,1))))))))))</f>
        <v>1</v>
      </c>
      <c r="Z44" s="14">
        <f>IF(OR('Anvendte oplysninger'!W44="Lige",'Anvendte oplysninger'!W44="Irrelevant",'Anvendte oplysninger'!X44="Irrelevant",'Anvendte oplysninger'!Y44="Irrelevant"),1,1+1.545*1000/32.2*((('Anvendte oplysninger'!Y44*3268/3600)/('Anvendte oplysninger'!W44/0.306))^2)*('Anvendte oplysninger'!X44/1000)/G44)</f>
        <v>1</v>
      </c>
      <c r="AA44" s="14">
        <f>IF(OR('Anvendte oplysninger'!W44="Lige",'Anvendte oplysninger'!W44="Irrelevant",'Anvendte oplysninger'!X44="Irrelevant",'Anvendte oplysninger'!Y44="Irrelevant"),1,1+1.961*1000/32.2*((('Anvendte oplysninger'!Y44*3268/3600)/('Anvendte oplysninger'!W44/0.306))^2)*('Anvendte oplysninger'!X44/1000)/G44)</f>
        <v>1</v>
      </c>
      <c r="AB44" s="14">
        <f>IF(OR('Anvendte oplysninger'!Z44="Lige",'Anvendte oplysninger'!Z44="Irrelevant",'Anvendte oplysninger'!AA44="Irrelevant",'Anvendte oplysninger'!AB44="Irrelevant"),1,1+1.545*1000/32.2*((('Anvendte oplysninger'!AB44*3268/3600)/('Anvendte oplysninger'!Z44/0.306))^2)*('Anvendte oplysninger'!AA44/1000)/G44)</f>
        <v>1</v>
      </c>
      <c r="AC44" s="14">
        <f>IF(OR('Anvendte oplysninger'!Z44="Lige",'Anvendte oplysninger'!Z44="Irrelevant",'Anvendte oplysninger'!AA44="Irrelevant",'Anvendte oplysninger'!AB44="Irrelevant"),1,1+1.961*1000/32.2*((('Anvendte oplysninger'!AB44*3268/3600)/('Anvendte oplysninger'!Z44/0.306))^2)*('Anvendte oplysninger'!AA44/1000)/G44)</f>
        <v>1</v>
      </c>
      <c r="AD44" s="14">
        <f>IF(OR('Anvendte oplysninger'!AC44="Irrelevant",'Anvendte oplysninger'!AC44="Nej"),1,IF(AND('Anvendte oplysninger'!AC44="Ja",OR('Anvendte oplysninger'!Q44&lt;301,'Anvendte oplysninger'!S44&lt;301)),1-(0.5*('Anvendte oplysninger'!R44+'Anvendte oplysninger'!T44)/('Anvendte oplysninger'!G44*1000)),IF(AND('Anvendte oplysninger'!AC44="Ja",OR('Anvendte oplysninger'!Q44&lt;601,'Anvendte oplysninger'!S44&lt;601)),1-(0.25*('Anvendte oplysninger'!R44+'Anvendte oplysninger'!T44)/('Anvendte oplysninger'!G44*1000)),1)))</f>
        <v>1</v>
      </c>
      <c r="AE44" s="14">
        <f>IF(OR('Anvendte oplysninger'!AC44="Irrelevant",'Anvendte oplysninger'!AC44="Nej"),1,IF(AND('Anvendte oplysninger'!AC44="Ja",OR('Anvendte oplysninger'!Q44&lt;301,'Anvendte oplysninger'!S44&lt;301)),1-(0.4*('Anvendte oplysninger'!R44+'Anvendte oplysninger'!T44)/('Anvendte oplysninger'!G44*1000)),IF(AND('Anvendte oplysninger'!AC44="Ja",OR('Anvendte oplysninger'!Q44&lt;601,'Anvendte oplysninger'!S44&lt;601)),1-(0.2*('Anvendte oplysninger'!R44+'Anvendte oplysninger'!T44)/('Anvendte oplysninger'!G44*1000)),1)))</f>
        <v>1</v>
      </c>
      <c r="AF44" s="14">
        <f>IF('Anvendte oplysninger'!AD44="110 km/t",0.79,1)</f>
        <v>1</v>
      </c>
      <c r="AG44" s="14">
        <f>IF('Anvendte oplysninger'!AD44="110 km/t",0.94,1)</f>
        <v>1</v>
      </c>
      <c r="AH44" s="14">
        <f>IF('Anvendte oplysninger'!AD44="110 km/t",0.66,1)</f>
        <v>1</v>
      </c>
      <c r="AI44" s="14">
        <f>IF('Anvendte oplysninger'!AD44="110 km/t",0.82,1)</f>
        <v>1</v>
      </c>
      <c r="AJ44" s="14">
        <f>IF(AND('Anvendte oplysninger'!AE44="Ja",I44="Tilkørselsflettestrækning"),0.65*'Anvendte oplysninger'!AF44+1-'Anvendte oplysninger'!AF44,1)</f>
        <v>1</v>
      </c>
      <c r="AK44" s="15" t="str">
        <f t="shared" si="0"/>
        <v/>
      </c>
      <c r="AL44" s="15" t="str">
        <f t="shared" si="1"/>
        <v/>
      </c>
      <c r="AM44" s="15" t="str">
        <f t="shared" si="2"/>
        <v/>
      </c>
      <c r="AN44" s="15" t="str">
        <f t="shared" si="3"/>
        <v/>
      </c>
      <c r="AO44" s="15" t="str">
        <f t="shared" si="4"/>
        <v/>
      </c>
      <c r="AP44" s="15" t="str">
        <f t="shared" si="5"/>
        <v/>
      </c>
      <c r="AQ44" s="4" t="str">
        <f t="shared" si="6"/>
        <v/>
      </c>
    </row>
    <row r="45" spans="1:43" x14ac:dyDescent="0.25">
      <c r="A45" s="4" t="str">
        <f>IF(Inddata!A60="","",Inddata!A60)</f>
        <v/>
      </c>
      <c r="B45" s="4" t="str">
        <f>IF(Inddata!B60="","",Inddata!B60)</f>
        <v/>
      </c>
      <c r="C45" s="4" t="str">
        <f>IF(Inddata!C60="","",Inddata!C60)</f>
        <v/>
      </c>
      <c r="D45" s="4" t="str">
        <f>IF(Inddata!D60="","",Inddata!D60)</f>
        <v/>
      </c>
      <c r="E45" s="4" t="str">
        <f>IF(Inddata!E60="","",Inddata!E60)</f>
        <v/>
      </c>
      <c r="F45" s="4" t="str">
        <f>IF(Inddata!F60="","",Inddata!F60)</f>
        <v/>
      </c>
      <c r="G45" s="4">
        <f>IF(Inddata!G60="","",Inddata!G60)</f>
        <v>0</v>
      </c>
      <c r="H45" s="4" t="str">
        <f>IF(Inddata!H60&gt;0.5,Inddata!H60,"")</f>
        <v/>
      </c>
      <c r="I45" s="4" t="str">
        <f>IF(Inddata!I60="","",Inddata!I60)</f>
        <v/>
      </c>
      <c r="J45" s="14">
        <f>IF('Anvendte oplysninger'!J45="Irrelevant",1,IF('Anvendte oplysninger'!J45&gt;3,1.2,1))</f>
        <v>1</v>
      </c>
      <c r="K45" s="14">
        <f>IF('Anvendte oplysninger'!K45="Irrelevant",1,IF(AND(OR(I45="Motorvejsstrækning",I45="Frakørselsflettestrækning",I45="Tilkørselsflettestrækning"),'Anvendte oplysninger'!K45&lt;3.5),1+(3.5-'Anvendte oplysninger'!K45)*0.12,IF(AND(OR(I45="Frakørselsrampe",I45="Tilkørselsrampe"),'Anvendte oplysninger'!K45&lt;3.5),1+(3.5-'Anvendte oplysninger'!K45)*0.16,1)))</f>
        <v>1</v>
      </c>
      <c r="L45" s="14">
        <f>IF('Anvendte oplysninger'!L45="Irrelevant",1,IF(AND('Anvendte oplysninger'!L45="Ja",'Anvendte oplysninger'!J45=2),0.6*'Anvendte oplysninger'!M45+(1-'Anvendte oplysninger'!M45),IF(AND('Anvendte oplysninger'!L45="Ja",'Anvendte oplysninger'!J45=3),0.7*'Anvendte oplysninger'!M45+(1-'Anvendte oplysninger'!M45),IF(AND('Anvendte oplysninger'!L45="Ja",'Anvendte oplysninger'!J45=4),0.76*'Anvendte oplysninger'!M45+(1-'Anvendte oplysninger'!M45),IF(AND('Anvendte oplysninger'!L45="Ja",'Anvendte oplysninger'!J45&gt;4.99999999),0.8*'Anvendte oplysninger'!M45+(1-'Anvendte oplysninger'!M45),1)))))</f>
        <v>1</v>
      </c>
      <c r="M45" s="14">
        <f>IF('Anvendte oplysninger'!L45="Irrelevant",1,IF(AND('Anvendte oplysninger'!L45="Ja",'Anvendte oplysninger'!J45=2),0.8*'Anvendte oplysninger'!M45+(1-'Anvendte oplysninger'!M45),IF(AND('Anvendte oplysninger'!L45="Ja",'Anvendte oplysninger'!J45=3),0.85*'Anvendte oplysninger'!M45+(1-'Anvendte oplysninger'!M45),IF(AND('Anvendte oplysninger'!L45="Ja",'Anvendte oplysninger'!J45=4),0.88*'Anvendte oplysninger'!M45+(1-'Anvendte oplysninger'!M45),IF(AND('Anvendte oplysninger'!L45="Ja",'Anvendte oplysninger'!J45&gt;4.99999999),0.9*'Anvendte oplysninger'!M45+(1-'Anvendte oplysninger'!M45),1)))))</f>
        <v>1</v>
      </c>
      <c r="N45" s="14">
        <f>IF('Anvendte oplysninger'!N45="Irrelevant",1,IF(AND(OR(I45="Motorvejsstrækning",I45="Frakørselsflettestrækning",I45="Tilkørselsflettestrækning"),'Anvendte oplysninger'!N45&lt;3),1+(3-'Anvendte oplysninger'!N45)*0.09333333,1))</f>
        <v>1</v>
      </c>
      <c r="O45" s="14">
        <f>IF('Anvendte oplysninger'!N45="Irrelevant",1,IF(AND(OR(I45="Motorvejsstrækning",I45="Frakørselsflettestrækning",I45="Tilkørselsflettestrækning"),'Anvendte oplysninger'!N45&lt;3),1+(3-'Anvendte oplysninger'!N45)*0.19666667,1))</f>
        <v>1</v>
      </c>
      <c r="P45" s="14">
        <f>IF('Anvendte oplysninger'!O45="Irrelevant",1,IF(AND(OR(I45="Motorvejsstrækning",I45="Frakørselsflettestrækning",I45="Tilkørselsflettestrækning"),'Anvendte oplysninger'!O45&lt;3.00000001),1+(0.5-'Anvendte oplysninger'!O45)*0.04,IF(AND(OR(I45="Frakørselsrampe",I45="Tilkørselsrampe"),'Anvendte oplysninger'!O45&lt;3.00000001),1+(0.5-'Anvendte oplysninger'!O45)*0.08,IF(OR(I45="Motorvejsstrækning",I45="Frakørselsflettestrækning",I45="Tilkørselsflettestrækning"),0.9,0.8))))</f>
        <v>1</v>
      </c>
      <c r="Q45" s="14">
        <f>IF('Anvendte oplysninger'!P45="Irrelevant",1,IF(AND(OR(I45="Motorvejsstrækning",I45="Frakørselsflettestrækning",I45="Tilkørselsflettestrækning"),'Anvendte oplysninger'!P45&lt;11.00000001),1+(5-'Anvendte oplysninger'!P45)*0.01,0.94))</f>
        <v>1</v>
      </c>
      <c r="R45" s="14">
        <f>IF(OR('Anvendte oplysninger'!Q45="Irrelevant",'Anvendte oplysninger'!R45="Irrelevant",'Anvendte oplysninger'!Q45="Lige"),1,IF(AND(OR(I45="Motorvejsstrækning",I45="Frakørselsflettestrækning",I45="Tilkørselsflettestrækning"),'Anvendte oplysninger'!Q45&lt;4000),(EXP(0.1096*1746.5/'Anvendte oplysninger'!Q45)/EXP(0.1096*1746.5/4000))*('Anvendte oplysninger'!R45/1000)/G45+(G45-'Anvendte oplysninger'!R45/1000)/G45,1))</f>
        <v>1</v>
      </c>
      <c r="S45" s="14">
        <f>IF(OR('Anvendte oplysninger'!S45="Irrelevant",'Anvendte oplysninger'!T45="Irrelevant",'Anvendte oplysninger'!S45="Lige"),1,IF(AND(OR(I45="Motorvejsstrækning",I45="Frakørselsflettestrækning",I45="Tilkørselsflettestrækning"),'Anvendte oplysninger'!S45&lt;4000),(EXP(0.1096*1746.5/'Anvendte oplysninger'!S45)/EXP(0.1096*1746.5/4000))*('Anvendte oplysninger'!T45/1000)/G45+(G45-'Anvendte oplysninger'!T45/1000)/G45,1))</f>
        <v>1</v>
      </c>
      <c r="T45" s="14">
        <f>IF('Anvendte oplysninger'!U45="Irrelevant",1,IF(AND(OR(I45="Motorvejsstrækning",I45="Frakørselsflettestrækning",I45="Tilkørselsflettestrækning",I45="Frakørselsrampe",I45="Tilkørselsrampe"),'Anvendte oplysninger'!U45="Ja"),0.95,1))</f>
        <v>1</v>
      </c>
      <c r="U45" s="14">
        <f>IF('Anvendte oplysninger'!U45="Irrelevant",1,IF(AND(OR(I45="Motorvejsstrækning",I45="Frakørselsflettestrækning",I45="Tilkørselsflettestrækning",I45="Frakørselsrampe",I45="Tilkørselsrampe"),'Anvendte oplysninger'!U45="Ja"),0.96,1))</f>
        <v>1</v>
      </c>
      <c r="V45" s="14">
        <f>IF('Anvendte oplysninger'!U45="Irrelevant",1,IF(AND(OR(I45="Motorvejsstrækning",I45="Frakørselsflettestrækning",I45="Tilkørselsflettestrækning",I45="Frakørselsrampe",I45="Tilkørselsrampe"),'Anvendte oplysninger'!U45="Ja"),0.79,1))</f>
        <v>1</v>
      </c>
      <c r="W45" s="14">
        <f>IF('Anvendte oplysninger'!U45="Irrelevant",1,IF(AND(OR(I45="Motorvejsstrækning",I45="Frakørselsflettestrækning",I45="Tilkørselsflettestrækning",I45="Frakørselsrampe",I45="Tilkørselsrampe"),'Anvendte oplysninger'!U45="Ja"),0.94,1))</f>
        <v>1</v>
      </c>
      <c r="X45" s="14">
        <f>IF('Anvendte oplysninger'!U45="Irrelevant",1,IF(AND(OR(I45="Motorvejsstrækning",I45="Frakørselsflettestrækning",I45="Tilkørselsflettestrækning",I45="Frakørselsrampe",I45="Tilkørselsrampe"),'Anvendte oplysninger'!U45="Ja"),0.97,1))</f>
        <v>1</v>
      </c>
      <c r="Y45" s="14">
        <f>IF(AND(I45="Frakørselsrampe",'Anvendte oplysninger'!V45="S-formet ruderrampe"),1.32,IF(AND(I45="Frakørselsrampe",'Anvendte oplysninger'!V45="S-formet trompetrampe"),2.05,IF(AND(I45="Frakørselsrampe",'Anvendte oplysninger'!V45="U-formet trompetrampe"),4.11,IF(AND(I45="Frakørselsrampe",'Anvendte oplysninger'!V45="SV-formet flyoverrampe"),5.15,IF(AND(I45="Frakørselsrampe",'Anvendte oplysninger'!V45="Vinkelformet rampe"),1.07,IF(AND(I45="Tilkørselsrampe",'Anvendte oplysninger'!V45="S-formet ruderrampe"),0.93,IF(AND(I45="Tilkørselsrampe",'Anvendte oplysninger'!V45="S-formet trompetrampe"),2.48,IF(AND(I45="Tilkørselsrampe",'Anvendte oplysninger'!V45="U-formet trompetrampe"),4.15,IF(AND(I45="Tilkørselsrampe",'Anvendte oplysninger'!V45="SV-formet flyoverrampe"),5.26,IF(AND(I45="Tilkørselsrampe",'Anvendte oplysninger'!V45="Vinkelformet rampe"),1.42,1))))))))))</f>
        <v>1</v>
      </c>
      <c r="Z45" s="14">
        <f>IF(OR('Anvendte oplysninger'!W45="Lige",'Anvendte oplysninger'!W45="Irrelevant",'Anvendte oplysninger'!X45="Irrelevant",'Anvendte oplysninger'!Y45="Irrelevant"),1,1+1.545*1000/32.2*((('Anvendte oplysninger'!Y45*3268/3600)/('Anvendte oplysninger'!W45/0.306))^2)*('Anvendte oplysninger'!X45/1000)/G45)</f>
        <v>1</v>
      </c>
      <c r="AA45" s="14">
        <f>IF(OR('Anvendte oplysninger'!W45="Lige",'Anvendte oplysninger'!W45="Irrelevant",'Anvendte oplysninger'!X45="Irrelevant",'Anvendte oplysninger'!Y45="Irrelevant"),1,1+1.961*1000/32.2*((('Anvendte oplysninger'!Y45*3268/3600)/('Anvendte oplysninger'!W45/0.306))^2)*('Anvendte oplysninger'!X45/1000)/G45)</f>
        <v>1</v>
      </c>
      <c r="AB45" s="14">
        <f>IF(OR('Anvendte oplysninger'!Z45="Lige",'Anvendte oplysninger'!Z45="Irrelevant",'Anvendte oplysninger'!AA45="Irrelevant",'Anvendte oplysninger'!AB45="Irrelevant"),1,1+1.545*1000/32.2*((('Anvendte oplysninger'!AB45*3268/3600)/('Anvendte oplysninger'!Z45/0.306))^2)*('Anvendte oplysninger'!AA45/1000)/G45)</f>
        <v>1</v>
      </c>
      <c r="AC45" s="14">
        <f>IF(OR('Anvendte oplysninger'!Z45="Lige",'Anvendte oplysninger'!Z45="Irrelevant",'Anvendte oplysninger'!AA45="Irrelevant",'Anvendte oplysninger'!AB45="Irrelevant"),1,1+1.961*1000/32.2*((('Anvendte oplysninger'!AB45*3268/3600)/('Anvendte oplysninger'!Z45/0.306))^2)*('Anvendte oplysninger'!AA45/1000)/G45)</f>
        <v>1</v>
      </c>
      <c r="AD45" s="14">
        <f>IF(OR('Anvendte oplysninger'!AC45="Irrelevant",'Anvendte oplysninger'!AC45="Nej"),1,IF(AND('Anvendte oplysninger'!AC45="Ja",OR('Anvendte oplysninger'!Q45&lt;301,'Anvendte oplysninger'!S45&lt;301)),1-(0.5*('Anvendte oplysninger'!R45+'Anvendte oplysninger'!T45)/('Anvendte oplysninger'!G45*1000)),IF(AND('Anvendte oplysninger'!AC45="Ja",OR('Anvendte oplysninger'!Q45&lt;601,'Anvendte oplysninger'!S45&lt;601)),1-(0.25*('Anvendte oplysninger'!R45+'Anvendte oplysninger'!T45)/('Anvendte oplysninger'!G45*1000)),1)))</f>
        <v>1</v>
      </c>
      <c r="AE45" s="14">
        <f>IF(OR('Anvendte oplysninger'!AC45="Irrelevant",'Anvendte oplysninger'!AC45="Nej"),1,IF(AND('Anvendte oplysninger'!AC45="Ja",OR('Anvendte oplysninger'!Q45&lt;301,'Anvendte oplysninger'!S45&lt;301)),1-(0.4*('Anvendte oplysninger'!R45+'Anvendte oplysninger'!T45)/('Anvendte oplysninger'!G45*1000)),IF(AND('Anvendte oplysninger'!AC45="Ja",OR('Anvendte oplysninger'!Q45&lt;601,'Anvendte oplysninger'!S45&lt;601)),1-(0.2*('Anvendte oplysninger'!R45+'Anvendte oplysninger'!T45)/('Anvendte oplysninger'!G45*1000)),1)))</f>
        <v>1</v>
      </c>
      <c r="AF45" s="14">
        <f>IF('Anvendte oplysninger'!AD45="110 km/t",0.79,1)</f>
        <v>1</v>
      </c>
      <c r="AG45" s="14">
        <f>IF('Anvendte oplysninger'!AD45="110 km/t",0.94,1)</f>
        <v>1</v>
      </c>
      <c r="AH45" s="14">
        <f>IF('Anvendte oplysninger'!AD45="110 km/t",0.66,1)</f>
        <v>1</v>
      </c>
      <c r="AI45" s="14">
        <f>IF('Anvendte oplysninger'!AD45="110 km/t",0.82,1)</f>
        <v>1</v>
      </c>
      <c r="AJ45" s="14">
        <f>IF(AND('Anvendte oplysninger'!AE45="Ja",I45="Tilkørselsflettestrækning"),0.65*'Anvendte oplysninger'!AF45+1-'Anvendte oplysninger'!AF45,1)</f>
        <v>1</v>
      </c>
      <c r="AK45" s="15" t="str">
        <f t="shared" si="0"/>
        <v/>
      </c>
      <c r="AL45" s="15" t="str">
        <f t="shared" si="1"/>
        <v/>
      </c>
      <c r="AM45" s="15" t="str">
        <f t="shared" si="2"/>
        <v/>
      </c>
      <c r="AN45" s="15" t="str">
        <f t="shared" si="3"/>
        <v/>
      </c>
      <c r="AO45" s="15" t="str">
        <f t="shared" si="4"/>
        <v/>
      </c>
      <c r="AP45" s="15" t="str">
        <f t="shared" si="5"/>
        <v/>
      </c>
      <c r="AQ45" s="4" t="str">
        <f t="shared" si="6"/>
        <v/>
      </c>
    </row>
    <row r="46" spans="1:43" x14ac:dyDescent="0.25">
      <c r="A46" s="4" t="str">
        <f>IF(Inddata!A61="","",Inddata!A61)</f>
        <v/>
      </c>
      <c r="B46" s="4" t="str">
        <f>IF(Inddata!B61="","",Inddata!B61)</f>
        <v/>
      </c>
      <c r="C46" s="4" t="str">
        <f>IF(Inddata!C61="","",Inddata!C61)</f>
        <v/>
      </c>
      <c r="D46" s="4" t="str">
        <f>IF(Inddata!D61="","",Inddata!D61)</f>
        <v/>
      </c>
      <c r="E46" s="4" t="str">
        <f>IF(Inddata!E61="","",Inddata!E61)</f>
        <v/>
      </c>
      <c r="F46" s="4" t="str">
        <f>IF(Inddata!F61="","",Inddata!F61)</f>
        <v/>
      </c>
      <c r="G46" s="4">
        <f>IF(Inddata!G61="","",Inddata!G61)</f>
        <v>0</v>
      </c>
      <c r="H46" s="4" t="str">
        <f>IF(Inddata!H61&gt;0.5,Inddata!H61,"")</f>
        <v/>
      </c>
      <c r="I46" s="4" t="str">
        <f>IF(Inddata!I61="","",Inddata!I61)</f>
        <v/>
      </c>
      <c r="J46" s="14">
        <f>IF('Anvendte oplysninger'!J46="Irrelevant",1,IF('Anvendte oplysninger'!J46&gt;3,1.2,1))</f>
        <v>1</v>
      </c>
      <c r="K46" s="14">
        <f>IF('Anvendte oplysninger'!K46="Irrelevant",1,IF(AND(OR(I46="Motorvejsstrækning",I46="Frakørselsflettestrækning",I46="Tilkørselsflettestrækning"),'Anvendte oplysninger'!K46&lt;3.5),1+(3.5-'Anvendte oplysninger'!K46)*0.12,IF(AND(OR(I46="Frakørselsrampe",I46="Tilkørselsrampe"),'Anvendte oplysninger'!K46&lt;3.5),1+(3.5-'Anvendte oplysninger'!K46)*0.16,1)))</f>
        <v>1</v>
      </c>
      <c r="L46" s="14">
        <f>IF('Anvendte oplysninger'!L46="Irrelevant",1,IF(AND('Anvendte oplysninger'!L46="Ja",'Anvendte oplysninger'!J46=2),0.6*'Anvendte oplysninger'!M46+(1-'Anvendte oplysninger'!M46),IF(AND('Anvendte oplysninger'!L46="Ja",'Anvendte oplysninger'!J46=3),0.7*'Anvendte oplysninger'!M46+(1-'Anvendte oplysninger'!M46),IF(AND('Anvendte oplysninger'!L46="Ja",'Anvendte oplysninger'!J46=4),0.76*'Anvendte oplysninger'!M46+(1-'Anvendte oplysninger'!M46),IF(AND('Anvendte oplysninger'!L46="Ja",'Anvendte oplysninger'!J46&gt;4.99999999),0.8*'Anvendte oplysninger'!M46+(1-'Anvendte oplysninger'!M46),1)))))</f>
        <v>1</v>
      </c>
      <c r="M46" s="14">
        <f>IF('Anvendte oplysninger'!L46="Irrelevant",1,IF(AND('Anvendte oplysninger'!L46="Ja",'Anvendte oplysninger'!J46=2),0.8*'Anvendte oplysninger'!M46+(1-'Anvendte oplysninger'!M46),IF(AND('Anvendte oplysninger'!L46="Ja",'Anvendte oplysninger'!J46=3),0.85*'Anvendte oplysninger'!M46+(1-'Anvendte oplysninger'!M46),IF(AND('Anvendte oplysninger'!L46="Ja",'Anvendte oplysninger'!J46=4),0.88*'Anvendte oplysninger'!M46+(1-'Anvendte oplysninger'!M46),IF(AND('Anvendte oplysninger'!L46="Ja",'Anvendte oplysninger'!J46&gt;4.99999999),0.9*'Anvendte oplysninger'!M46+(1-'Anvendte oplysninger'!M46),1)))))</f>
        <v>1</v>
      </c>
      <c r="N46" s="14">
        <f>IF('Anvendte oplysninger'!N46="Irrelevant",1,IF(AND(OR(I46="Motorvejsstrækning",I46="Frakørselsflettestrækning",I46="Tilkørselsflettestrækning"),'Anvendte oplysninger'!N46&lt;3),1+(3-'Anvendte oplysninger'!N46)*0.09333333,1))</f>
        <v>1</v>
      </c>
      <c r="O46" s="14">
        <f>IF('Anvendte oplysninger'!N46="Irrelevant",1,IF(AND(OR(I46="Motorvejsstrækning",I46="Frakørselsflettestrækning",I46="Tilkørselsflettestrækning"),'Anvendte oplysninger'!N46&lt;3),1+(3-'Anvendte oplysninger'!N46)*0.19666667,1))</f>
        <v>1</v>
      </c>
      <c r="P46" s="14">
        <f>IF('Anvendte oplysninger'!O46="Irrelevant",1,IF(AND(OR(I46="Motorvejsstrækning",I46="Frakørselsflettestrækning",I46="Tilkørselsflettestrækning"),'Anvendte oplysninger'!O46&lt;3.00000001),1+(0.5-'Anvendte oplysninger'!O46)*0.04,IF(AND(OR(I46="Frakørselsrampe",I46="Tilkørselsrampe"),'Anvendte oplysninger'!O46&lt;3.00000001),1+(0.5-'Anvendte oplysninger'!O46)*0.08,IF(OR(I46="Motorvejsstrækning",I46="Frakørselsflettestrækning",I46="Tilkørselsflettestrækning"),0.9,0.8))))</f>
        <v>1</v>
      </c>
      <c r="Q46" s="14">
        <f>IF('Anvendte oplysninger'!P46="Irrelevant",1,IF(AND(OR(I46="Motorvejsstrækning",I46="Frakørselsflettestrækning",I46="Tilkørselsflettestrækning"),'Anvendte oplysninger'!P46&lt;11.00000001),1+(5-'Anvendte oplysninger'!P46)*0.01,0.94))</f>
        <v>1</v>
      </c>
      <c r="R46" s="14">
        <f>IF(OR('Anvendte oplysninger'!Q46="Irrelevant",'Anvendte oplysninger'!R46="Irrelevant",'Anvendte oplysninger'!Q46="Lige"),1,IF(AND(OR(I46="Motorvejsstrækning",I46="Frakørselsflettestrækning",I46="Tilkørselsflettestrækning"),'Anvendte oplysninger'!Q46&lt;4000),(EXP(0.1096*1746.5/'Anvendte oplysninger'!Q46)/EXP(0.1096*1746.5/4000))*('Anvendte oplysninger'!R46/1000)/G46+(G46-'Anvendte oplysninger'!R46/1000)/G46,1))</f>
        <v>1</v>
      </c>
      <c r="S46" s="14">
        <f>IF(OR('Anvendte oplysninger'!S46="Irrelevant",'Anvendte oplysninger'!T46="Irrelevant",'Anvendte oplysninger'!S46="Lige"),1,IF(AND(OR(I46="Motorvejsstrækning",I46="Frakørselsflettestrækning",I46="Tilkørselsflettestrækning"),'Anvendte oplysninger'!S46&lt;4000),(EXP(0.1096*1746.5/'Anvendte oplysninger'!S46)/EXP(0.1096*1746.5/4000))*('Anvendte oplysninger'!T46/1000)/G46+(G46-'Anvendte oplysninger'!T46/1000)/G46,1))</f>
        <v>1</v>
      </c>
      <c r="T46" s="14">
        <f>IF('Anvendte oplysninger'!U46="Irrelevant",1,IF(AND(OR(I46="Motorvejsstrækning",I46="Frakørselsflettestrækning",I46="Tilkørselsflettestrækning",I46="Frakørselsrampe",I46="Tilkørselsrampe"),'Anvendte oplysninger'!U46="Ja"),0.95,1))</f>
        <v>1</v>
      </c>
      <c r="U46" s="14">
        <f>IF('Anvendte oplysninger'!U46="Irrelevant",1,IF(AND(OR(I46="Motorvejsstrækning",I46="Frakørselsflettestrækning",I46="Tilkørselsflettestrækning",I46="Frakørselsrampe",I46="Tilkørselsrampe"),'Anvendte oplysninger'!U46="Ja"),0.96,1))</f>
        <v>1</v>
      </c>
      <c r="V46" s="14">
        <f>IF('Anvendte oplysninger'!U46="Irrelevant",1,IF(AND(OR(I46="Motorvejsstrækning",I46="Frakørselsflettestrækning",I46="Tilkørselsflettestrækning",I46="Frakørselsrampe",I46="Tilkørselsrampe"),'Anvendte oplysninger'!U46="Ja"),0.79,1))</f>
        <v>1</v>
      </c>
      <c r="W46" s="14">
        <f>IF('Anvendte oplysninger'!U46="Irrelevant",1,IF(AND(OR(I46="Motorvejsstrækning",I46="Frakørselsflettestrækning",I46="Tilkørselsflettestrækning",I46="Frakørselsrampe",I46="Tilkørselsrampe"),'Anvendte oplysninger'!U46="Ja"),0.94,1))</f>
        <v>1</v>
      </c>
      <c r="X46" s="14">
        <f>IF('Anvendte oplysninger'!U46="Irrelevant",1,IF(AND(OR(I46="Motorvejsstrækning",I46="Frakørselsflettestrækning",I46="Tilkørselsflettestrækning",I46="Frakørselsrampe",I46="Tilkørselsrampe"),'Anvendte oplysninger'!U46="Ja"),0.97,1))</f>
        <v>1</v>
      </c>
      <c r="Y46" s="14">
        <f>IF(AND(I46="Frakørselsrampe",'Anvendte oplysninger'!V46="S-formet ruderrampe"),1.32,IF(AND(I46="Frakørselsrampe",'Anvendte oplysninger'!V46="S-formet trompetrampe"),2.05,IF(AND(I46="Frakørselsrampe",'Anvendte oplysninger'!V46="U-formet trompetrampe"),4.11,IF(AND(I46="Frakørselsrampe",'Anvendte oplysninger'!V46="SV-formet flyoverrampe"),5.15,IF(AND(I46="Frakørselsrampe",'Anvendte oplysninger'!V46="Vinkelformet rampe"),1.07,IF(AND(I46="Tilkørselsrampe",'Anvendte oplysninger'!V46="S-formet ruderrampe"),0.93,IF(AND(I46="Tilkørselsrampe",'Anvendte oplysninger'!V46="S-formet trompetrampe"),2.48,IF(AND(I46="Tilkørselsrampe",'Anvendte oplysninger'!V46="U-formet trompetrampe"),4.15,IF(AND(I46="Tilkørselsrampe",'Anvendte oplysninger'!V46="SV-formet flyoverrampe"),5.26,IF(AND(I46="Tilkørselsrampe",'Anvendte oplysninger'!V46="Vinkelformet rampe"),1.42,1))))))))))</f>
        <v>1</v>
      </c>
      <c r="Z46" s="14">
        <f>IF(OR('Anvendte oplysninger'!W46="Lige",'Anvendte oplysninger'!W46="Irrelevant",'Anvendte oplysninger'!X46="Irrelevant",'Anvendte oplysninger'!Y46="Irrelevant"),1,1+1.545*1000/32.2*((('Anvendte oplysninger'!Y46*3268/3600)/('Anvendte oplysninger'!W46/0.306))^2)*('Anvendte oplysninger'!X46/1000)/G46)</f>
        <v>1</v>
      </c>
      <c r="AA46" s="14">
        <f>IF(OR('Anvendte oplysninger'!W46="Lige",'Anvendte oplysninger'!W46="Irrelevant",'Anvendte oplysninger'!X46="Irrelevant",'Anvendte oplysninger'!Y46="Irrelevant"),1,1+1.961*1000/32.2*((('Anvendte oplysninger'!Y46*3268/3600)/('Anvendte oplysninger'!W46/0.306))^2)*('Anvendte oplysninger'!X46/1000)/G46)</f>
        <v>1</v>
      </c>
      <c r="AB46" s="14">
        <f>IF(OR('Anvendte oplysninger'!Z46="Lige",'Anvendte oplysninger'!Z46="Irrelevant",'Anvendte oplysninger'!AA46="Irrelevant",'Anvendte oplysninger'!AB46="Irrelevant"),1,1+1.545*1000/32.2*((('Anvendte oplysninger'!AB46*3268/3600)/('Anvendte oplysninger'!Z46/0.306))^2)*('Anvendte oplysninger'!AA46/1000)/G46)</f>
        <v>1</v>
      </c>
      <c r="AC46" s="14">
        <f>IF(OR('Anvendte oplysninger'!Z46="Lige",'Anvendte oplysninger'!Z46="Irrelevant",'Anvendte oplysninger'!AA46="Irrelevant",'Anvendte oplysninger'!AB46="Irrelevant"),1,1+1.961*1000/32.2*((('Anvendte oplysninger'!AB46*3268/3600)/('Anvendte oplysninger'!Z46/0.306))^2)*('Anvendte oplysninger'!AA46/1000)/G46)</f>
        <v>1</v>
      </c>
      <c r="AD46" s="14">
        <f>IF(OR('Anvendte oplysninger'!AC46="Irrelevant",'Anvendte oplysninger'!AC46="Nej"),1,IF(AND('Anvendte oplysninger'!AC46="Ja",OR('Anvendte oplysninger'!Q46&lt;301,'Anvendte oplysninger'!S46&lt;301)),1-(0.5*('Anvendte oplysninger'!R46+'Anvendte oplysninger'!T46)/('Anvendte oplysninger'!G46*1000)),IF(AND('Anvendte oplysninger'!AC46="Ja",OR('Anvendte oplysninger'!Q46&lt;601,'Anvendte oplysninger'!S46&lt;601)),1-(0.25*('Anvendte oplysninger'!R46+'Anvendte oplysninger'!T46)/('Anvendte oplysninger'!G46*1000)),1)))</f>
        <v>1</v>
      </c>
      <c r="AE46" s="14">
        <f>IF(OR('Anvendte oplysninger'!AC46="Irrelevant",'Anvendte oplysninger'!AC46="Nej"),1,IF(AND('Anvendte oplysninger'!AC46="Ja",OR('Anvendte oplysninger'!Q46&lt;301,'Anvendte oplysninger'!S46&lt;301)),1-(0.4*('Anvendte oplysninger'!R46+'Anvendte oplysninger'!T46)/('Anvendte oplysninger'!G46*1000)),IF(AND('Anvendte oplysninger'!AC46="Ja",OR('Anvendte oplysninger'!Q46&lt;601,'Anvendte oplysninger'!S46&lt;601)),1-(0.2*('Anvendte oplysninger'!R46+'Anvendte oplysninger'!T46)/('Anvendte oplysninger'!G46*1000)),1)))</f>
        <v>1</v>
      </c>
      <c r="AF46" s="14">
        <f>IF('Anvendte oplysninger'!AD46="110 km/t",0.79,1)</f>
        <v>1</v>
      </c>
      <c r="AG46" s="14">
        <f>IF('Anvendte oplysninger'!AD46="110 km/t",0.94,1)</f>
        <v>1</v>
      </c>
      <c r="AH46" s="14">
        <f>IF('Anvendte oplysninger'!AD46="110 km/t",0.66,1)</f>
        <v>1</v>
      </c>
      <c r="AI46" s="14">
        <f>IF('Anvendte oplysninger'!AD46="110 km/t",0.82,1)</f>
        <v>1</v>
      </c>
      <c r="AJ46" s="14">
        <f>IF(AND('Anvendte oplysninger'!AE46="Ja",I46="Tilkørselsflettestrækning"),0.65*'Anvendte oplysninger'!AF46+1-'Anvendte oplysninger'!AF46,1)</f>
        <v>1</v>
      </c>
      <c r="AK46" s="15" t="str">
        <f t="shared" si="0"/>
        <v/>
      </c>
      <c r="AL46" s="15" t="str">
        <f t="shared" si="1"/>
        <v/>
      </c>
      <c r="AM46" s="15" t="str">
        <f t="shared" si="2"/>
        <v/>
      </c>
      <c r="AN46" s="15" t="str">
        <f t="shared" si="3"/>
        <v/>
      </c>
      <c r="AO46" s="15" t="str">
        <f t="shared" si="4"/>
        <v/>
      </c>
      <c r="AP46" s="15" t="str">
        <f t="shared" si="5"/>
        <v/>
      </c>
      <c r="AQ46" s="4" t="str">
        <f t="shared" si="6"/>
        <v/>
      </c>
    </row>
    <row r="47" spans="1:43" x14ac:dyDescent="0.25">
      <c r="A47" s="4" t="str">
        <f>IF(Inddata!A62="","",Inddata!A62)</f>
        <v/>
      </c>
      <c r="B47" s="4" t="str">
        <f>IF(Inddata!B62="","",Inddata!B62)</f>
        <v/>
      </c>
      <c r="C47" s="4" t="str">
        <f>IF(Inddata!C62="","",Inddata!C62)</f>
        <v/>
      </c>
      <c r="D47" s="4" t="str">
        <f>IF(Inddata!D62="","",Inddata!D62)</f>
        <v/>
      </c>
      <c r="E47" s="4" t="str">
        <f>IF(Inddata!E62="","",Inddata!E62)</f>
        <v/>
      </c>
      <c r="F47" s="4" t="str">
        <f>IF(Inddata!F62="","",Inddata!F62)</f>
        <v/>
      </c>
      <c r="G47" s="4">
        <f>IF(Inddata!G62="","",Inddata!G62)</f>
        <v>0</v>
      </c>
      <c r="H47" s="4" t="str">
        <f>IF(Inddata!H62&gt;0.5,Inddata!H62,"")</f>
        <v/>
      </c>
      <c r="I47" s="4" t="str">
        <f>IF(Inddata!I62="","",Inddata!I62)</f>
        <v/>
      </c>
      <c r="J47" s="14">
        <f>IF('Anvendte oplysninger'!J47="Irrelevant",1,IF('Anvendte oplysninger'!J47&gt;3,1.2,1))</f>
        <v>1</v>
      </c>
      <c r="K47" s="14">
        <f>IF('Anvendte oplysninger'!K47="Irrelevant",1,IF(AND(OR(I47="Motorvejsstrækning",I47="Frakørselsflettestrækning",I47="Tilkørselsflettestrækning"),'Anvendte oplysninger'!K47&lt;3.5),1+(3.5-'Anvendte oplysninger'!K47)*0.12,IF(AND(OR(I47="Frakørselsrampe",I47="Tilkørselsrampe"),'Anvendte oplysninger'!K47&lt;3.5),1+(3.5-'Anvendte oplysninger'!K47)*0.16,1)))</f>
        <v>1</v>
      </c>
      <c r="L47" s="14">
        <f>IF('Anvendte oplysninger'!L47="Irrelevant",1,IF(AND('Anvendte oplysninger'!L47="Ja",'Anvendte oplysninger'!J47=2),0.6*'Anvendte oplysninger'!M47+(1-'Anvendte oplysninger'!M47),IF(AND('Anvendte oplysninger'!L47="Ja",'Anvendte oplysninger'!J47=3),0.7*'Anvendte oplysninger'!M47+(1-'Anvendte oplysninger'!M47),IF(AND('Anvendte oplysninger'!L47="Ja",'Anvendte oplysninger'!J47=4),0.76*'Anvendte oplysninger'!M47+(1-'Anvendte oplysninger'!M47),IF(AND('Anvendte oplysninger'!L47="Ja",'Anvendte oplysninger'!J47&gt;4.99999999),0.8*'Anvendte oplysninger'!M47+(1-'Anvendte oplysninger'!M47),1)))))</f>
        <v>1</v>
      </c>
      <c r="M47" s="14">
        <f>IF('Anvendte oplysninger'!L47="Irrelevant",1,IF(AND('Anvendte oplysninger'!L47="Ja",'Anvendte oplysninger'!J47=2),0.8*'Anvendte oplysninger'!M47+(1-'Anvendte oplysninger'!M47),IF(AND('Anvendte oplysninger'!L47="Ja",'Anvendte oplysninger'!J47=3),0.85*'Anvendte oplysninger'!M47+(1-'Anvendte oplysninger'!M47),IF(AND('Anvendte oplysninger'!L47="Ja",'Anvendte oplysninger'!J47=4),0.88*'Anvendte oplysninger'!M47+(1-'Anvendte oplysninger'!M47),IF(AND('Anvendte oplysninger'!L47="Ja",'Anvendte oplysninger'!J47&gt;4.99999999),0.9*'Anvendte oplysninger'!M47+(1-'Anvendte oplysninger'!M47),1)))))</f>
        <v>1</v>
      </c>
      <c r="N47" s="14">
        <f>IF('Anvendte oplysninger'!N47="Irrelevant",1,IF(AND(OR(I47="Motorvejsstrækning",I47="Frakørselsflettestrækning",I47="Tilkørselsflettestrækning"),'Anvendte oplysninger'!N47&lt;3),1+(3-'Anvendte oplysninger'!N47)*0.09333333,1))</f>
        <v>1</v>
      </c>
      <c r="O47" s="14">
        <f>IF('Anvendte oplysninger'!N47="Irrelevant",1,IF(AND(OR(I47="Motorvejsstrækning",I47="Frakørselsflettestrækning",I47="Tilkørselsflettestrækning"),'Anvendte oplysninger'!N47&lt;3),1+(3-'Anvendte oplysninger'!N47)*0.19666667,1))</f>
        <v>1</v>
      </c>
      <c r="P47" s="14">
        <f>IF('Anvendte oplysninger'!O47="Irrelevant",1,IF(AND(OR(I47="Motorvejsstrækning",I47="Frakørselsflettestrækning",I47="Tilkørselsflettestrækning"),'Anvendte oplysninger'!O47&lt;3.00000001),1+(0.5-'Anvendte oplysninger'!O47)*0.04,IF(AND(OR(I47="Frakørselsrampe",I47="Tilkørselsrampe"),'Anvendte oplysninger'!O47&lt;3.00000001),1+(0.5-'Anvendte oplysninger'!O47)*0.08,IF(OR(I47="Motorvejsstrækning",I47="Frakørselsflettestrækning",I47="Tilkørselsflettestrækning"),0.9,0.8))))</f>
        <v>1</v>
      </c>
      <c r="Q47" s="14">
        <f>IF('Anvendte oplysninger'!P47="Irrelevant",1,IF(AND(OR(I47="Motorvejsstrækning",I47="Frakørselsflettestrækning",I47="Tilkørselsflettestrækning"),'Anvendte oplysninger'!P47&lt;11.00000001),1+(5-'Anvendte oplysninger'!P47)*0.01,0.94))</f>
        <v>1</v>
      </c>
      <c r="R47" s="14">
        <f>IF(OR('Anvendte oplysninger'!Q47="Irrelevant",'Anvendte oplysninger'!R47="Irrelevant",'Anvendte oplysninger'!Q47="Lige"),1,IF(AND(OR(I47="Motorvejsstrækning",I47="Frakørselsflettestrækning",I47="Tilkørselsflettestrækning"),'Anvendte oplysninger'!Q47&lt;4000),(EXP(0.1096*1746.5/'Anvendte oplysninger'!Q47)/EXP(0.1096*1746.5/4000))*('Anvendte oplysninger'!R47/1000)/G47+(G47-'Anvendte oplysninger'!R47/1000)/G47,1))</f>
        <v>1</v>
      </c>
      <c r="S47" s="14">
        <f>IF(OR('Anvendte oplysninger'!S47="Irrelevant",'Anvendte oplysninger'!T47="Irrelevant",'Anvendte oplysninger'!S47="Lige"),1,IF(AND(OR(I47="Motorvejsstrækning",I47="Frakørselsflettestrækning",I47="Tilkørselsflettestrækning"),'Anvendte oplysninger'!S47&lt;4000),(EXP(0.1096*1746.5/'Anvendte oplysninger'!S47)/EXP(0.1096*1746.5/4000))*('Anvendte oplysninger'!T47/1000)/G47+(G47-'Anvendte oplysninger'!T47/1000)/G47,1))</f>
        <v>1</v>
      </c>
      <c r="T47" s="14">
        <f>IF('Anvendte oplysninger'!U47="Irrelevant",1,IF(AND(OR(I47="Motorvejsstrækning",I47="Frakørselsflettestrækning",I47="Tilkørselsflettestrækning",I47="Frakørselsrampe",I47="Tilkørselsrampe"),'Anvendte oplysninger'!U47="Ja"),0.95,1))</f>
        <v>1</v>
      </c>
      <c r="U47" s="14">
        <f>IF('Anvendte oplysninger'!U47="Irrelevant",1,IF(AND(OR(I47="Motorvejsstrækning",I47="Frakørselsflettestrækning",I47="Tilkørselsflettestrækning",I47="Frakørselsrampe",I47="Tilkørselsrampe"),'Anvendte oplysninger'!U47="Ja"),0.96,1))</f>
        <v>1</v>
      </c>
      <c r="V47" s="14">
        <f>IF('Anvendte oplysninger'!U47="Irrelevant",1,IF(AND(OR(I47="Motorvejsstrækning",I47="Frakørselsflettestrækning",I47="Tilkørselsflettestrækning",I47="Frakørselsrampe",I47="Tilkørselsrampe"),'Anvendte oplysninger'!U47="Ja"),0.79,1))</f>
        <v>1</v>
      </c>
      <c r="W47" s="14">
        <f>IF('Anvendte oplysninger'!U47="Irrelevant",1,IF(AND(OR(I47="Motorvejsstrækning",I47="Frakørselsflettestrækning",I47="Tilkørselsflettestrækning",I47="Frakørselsrampe",I47="Tilkørselsrampe"),'Anvendte oplysninger'!U47="Ja"),0.94,1))</f>
        <v>1</v>
      </c>
      <c r="X47" s="14">
        <f>IF('Anvendte oplysninger'!U47="Irrelevant",1,IF(AND(OR(I47="Motorvejsstrækning",I47="Frakørselsflettestrækning",I47="Tilkørselsflettestrækning",I47="Frakørselsrampe",I47="Tilkørselsrampe"),'Anvendte oplysninger'!U47="Ja"),0.97,1))</f>
        <v>1</v>
      </c>
      <c r="Y47" s="14">
        <f>IF(AND(I47="Frakørselsrampe",'Anvendte oplysninger'!V47="S-formet ruderrampe"),1.32,IF(AND(I47="Frakørselsrampe",'Anvendte oplysninger'!V47="S-formet trompetrampe"),2.05,IF(AND(I47="Frakørselsrampe",'Anvendte oplysninger'!V47="U-formet trompetrampe"),4.11,IF(AND(I47="Frakørselsrampe",'Anvendte oplysninger'!V47="SV-formet flyoverrampe"),5.15,IF(AND(I47="Frakørselsrampe",'Anvendte oplysninger'!V47="Vinkelformet rampe"),1.07,IF(AND(I47="Tilkørselsrampe",'Anvendte oplysninger'!V47="S-formet ruderrampe"),0.93,IF(AND(I47="Tilkørselsrampe",'Anvendte oplysninger'!V47="S-formet trompetrampe"),2.48,IF(AND(I47="Tilkørselsrampe",'Anvendte oplysninger'!V47="U-formet trompetrampe"),4.15,IF(AND(I47="Tilkørselsrampe",'Anvendte oplysninger'!V47="SV-formet flyoverrampe"),5.26,IF(AND(I47="Tilkørselsrampe",'Anvendte oplysninger'!V47="Vinkelformet rampe"),1.42,1))))))))))</f>
        <v>1</v>
      </c>
      <c r="Z47" s="14">
        <f>IF(OR('Anvendte oplysninger'!W47="Lige",'Anvendte oplysninger'!W47="Irrelevant",'Anvendte oplysninger'!X47="Irrelevant",'Anvendte oplysninger'!Y47="Irrelevant"),1,1+1.545*1000/32.2*((('Anvendte oplysninger'!Y47*3268/3600)/('Anvendte oplysninger'!W47/0.306))^2)*('Anvendte oplysninger'!X47/1000)/G47)</f>
        <v>1</v>
      </c>
      <c r="AA47" s="14">
        <f>IF(OR('Anvendte oplysninger'!W47="Lige",'Anvendte oplysninger'!W47="Irrelevant",'Anvendte oplysninger'!X47="Irrelevant",'Anvendte oplysninger'!Y47="Irrelevant"),1,1+1.961*1000/32.2*((('Anvendte oplysninger'!Y47*3268/3600)/('Anvendte oplysninger'!W47/0.306))^2)*('Anvendte oplysninger'!X47/1000)/G47)</f>
        <v>1</v>
      </c>
      <c r="AB47" s="14">
        <f>IF(OR('Anvendte oplysninger'!Z47="Lige",'Anvendte oplysninger'!Z47="Irrelevant",'Anvendte oplysninger'!AA47="Irrelevant",'Anvendte oplysninger'!AB47="Irrelevant"),1,1+1.545*1000/32.2*((('Anvendte oplysninger'!AB47*3268/3600)/('Anvendte oplysninger'!Z47/0.306))^2)*('Anvendte oplysninger'!AA47/1000)/G47)</f>
        <v>1</v>
      </c>
      <c r="AC47" s="14">
        <f>IF(OR('Anvendte oplysninger'!Z47="Lige",'Anvendte oplysninger'!Z47="Irrelevant",'Anvendte oplysninger'!AA47="Irrelevant",'Anvendte oplysninger'!AB47="Irrelevant"),1,1+1.961*1000/32.2*((('Anvendte oplysninger'!AB47*3268/3600)/('Anvendte oplysninger'!Z47/0.306))^2)*('Anvendte oplysninger'!AA47/1000)/G47)</f>
        <v>1</v>
      </c>
      <c r="AD47" s="14">
        <f>IF(OR('Anvendte oplysninger'!AC47="Irrelevant",'Anvendte oplysninger'!AC47="Nej"),1,IF(AND('Anvendte oplysninger'!AC47="Ja",OR('Anvendte oplysninger'!Q47&lt;301,'Anvendte oplysninger'!S47&lt;301)),1-(0.5*('Anvendte oplysninger'!R47+'Anvendte oplysninger'!T47)/('Anvendte oplysninger'!G47*1000)),IF(AND('Anvendte oplysninger'!AC47="Ja",OR('Anvendte oplysninger'!Q47&lt;601,'Anvendte oplysninger'!S47&lt;601)),1-(0.25*('Anvendte oplysninger'!R47+'Anvendte oplysninger'!T47)/('Anvendte oplysninger'!G47*1000)),1)))</f>
        <v>1</v>
      </c>
      <c r="AE47" s="14">
        <f>IF(OR('Anvendte oplysninger'!AC47="Irrelevant",'Anvendte oplysninger'!AC47="Nej"),1,IF(AND('Anvendte oplysninger'!AC47="Ja",OR('Anvendte oplysninger'!Q47&lt;301,'Anvendte oplysninger'!S47&lt;301)),1-(0.4*('Anvendte oplysninger'!R47+'Anvendte oplysninger'!T47)/('Anvendte oplysninger'!G47*1000)),IF(AND('Anvendte oplysninger'!AC47="Ja",OR('Anvendte oplysninger'!Q47&lt;601,'Anvendte oplysninger'!S47&lt;601)),1-(0.2*('Anvendte oplysninger'!R47+'Anvendte oplysninger'!T47)/('Anvendte oplysninger'!G47*1000)),1)))</f>
        <v>1</v>
      </c>
      <c r="AF47" s="14">
        <f>IF('Anvendte oplysninger'!AD47="110 km/t",0.79,1)</f>
        <v>1</v>
      </c>
      <c r="AG47" s="14">
        <f>IF('Anvendte oplysninger'!AD47="110 km/t",0.94,1)</f>
        <v>1</v>
      </c>
      <c r="AH47" s="14">
        <f>IF('Anvendte oplysninger'!AD47="110 km/t",0.66,1)</f>
        <v>1</v>
      </c>
      <c r="AI47" s="14">
        <f>IF('Anvendte oplysninger'!AD47="110 km/t",0.82,1)</f>
        <v>1</v>
      </c>
      <c r="AJ47" s="14">
        <f>IF(AND('Anvendte oplysninger'!AE47="Ja",I47="Tilkørselsflettestrækning"),0.65*'Anvendte oplysninger'!AF47+1-'Anvendte oplysninger'!AF47,1)</f>
        <v>1</v>
      </c>
      <c r="AK47" s="15" t="str">
        <f t="shared" si="0"/>
        <v/>
      </c>
      <c r="AL47" s="15" t="str">
        <f t="shared" si="1"/>
        <v/>
      </c>
      <c r="AM47" s="15" t="str">
        <f t="shared" si="2"/>
        <v/>
      </c>
      <c r="AN47" s="15" t="str">
        <f t="shared" si="3"/>
        <v/>
      </c>
      <c r="AO47" s="15" t="str">
        <f t="shared" si="4"/>
        <v/>
      </c>
      <c r="AP47" s="15" t="str">
        <f t="shared" si="5"/>
        <v/>
      </c>
      <c r="AQ47" s="4" t="str">
        <f t="shared" si="6"/>
        <v/>
      </c>
    </row>
    <row r="48" spans="1:43" x14ac:dyDescent="0.25">
      <c r="A48" s="4" t="str">
        <f>IF(Inddata!A63="","",Inddata!A63)</f>
        <v/>
      </c>
      <c r="B48" s="4" t="str">
        <f>IF(Inddata!B63="","",Inddata!B63)</f>
        <v/>
      </c>
      <c r="C48" s="4" t="str">
        <f>IF(Inddata!C63="","",Inddata!C63)</f>
        <v/>
      </c>
      <c r="D48" s="4" t="str">
        <f>IF(Inddata!D63="","",Inddata!D63)</f>
        <v/>
      </c>
      <c r="E48" s="4" t="str">
        <f>IF(Inddata!E63="","",Inddata!E63)</f>
        <v/>
      </c>
      <c r="F48" s="4" t="str">
        <f>IF(Inddata!F63="","",Inddata!F63)</f>
        <v/>
      </c>
      <c r="G48" s="4">
        <f>IF(Inddata!G63="","",Inddata!G63)</f>
        <v>0</v>
      </c>
      <c r="H48" s="4" t="str">
        <f>IF(Inddata!H63&gt;0.5,Inddata!H63,"")</f>
        <v/>
      </c>
      <c r="I48" s="4" t="str">
        <f>IF(Inddata!I63="","",Inddata!I63)</f>
        <v/>
      </c>
      <c r="J48" s="14">
        <f>IF('Anvendte oplysninger'!J48="Irrelevant",1,IF('Anvendte oplysninger'!J48&gt;3,1.2,1))</f>
        <v>1</v>
      </c>
      <c r="K48" s="14">
        <f>IF('Anvendte oplysninger'!K48="Irrelevant",1,IF(AND(OR(I48="Motorvejsstrækning",I48="Frakørselsflettestrækning",I48="Tilkørselsflettestrækning"),'Anvendte oplysninger'!K48&lt;3.5),1+(3.5-'Anvendte oplysninger'!K48)*0.12,IF(AND(OR(I48="Frakørselsrampe",I48="Tilkørselsrampe"),'Anvendte oplysninger'!K48&lt;3.5),1+(3.5-'Anvendte oplysninger'!K48)*0.16,1)))</f>
        <v>1</v>
      </c>
      <c r="L48" s="14">
        <f>IF('Anvendte oplysninger'!L48="Irrelevant",1,IF(AND('Anvendte oplysninger'!L48="Ja",'Anvendte oplysninger'!J48=2),0.6*'Anvendte oplysninger'!M48+(1-'Anvendte oplysninger'!M48),IF(AND('Anvendte oplysninger'!L48="Ja",'Anvendte oplysninger'!J48=3),0.7*'Anvendte oplysninger'!M48+(1-'Anvendte oplysninger'!M48),IF(AND('Anvendte oplysninger'!L48="Ja",'Anvendte oplysninger'!J48=4),0.76*'Anvendte oplysninger'!M48+(1-'Anvendte oplysninger'!M48),IF(AND('Anvendte oplysninger'!L48="Ja",'Anvendte oplysninger'!J48&gt;4.99999999),0.8*'Anvendte oplysninger'!M48+(1-'Anvendte oplysninger'!M48),1)))))</f>
        <v>1</v>
      </c>
      <c r="M48" s="14">
        <f>IF('Anvendte oplysninger'!L48="Irrelevant",1,IF(AND('Anvendte oplysninger'!L48="Ja",'Anvendte oplysninger'!J48=2),0.8*'Anvendte oplysninger'!M48+(1-'Anvendte oplysninger'!M48),IF(AND('Anvendte oplysninger'!L48="Ja",'Anvendte oplysninger'!J48=3),0.85*'Anvendte oplysninger'!M48+(1-'Anvendte oplysninger'!M48),IF(AND('Anvendte oplysninger'!L48="Ja",'Anvendte oplysninger'!J48=4),0.88*'Anvendte oplysninger'!M48+(1-'Anvendte oplysninger'!M48),IF(AND('Anvendte oplysninger'!L48="Ja",'Anvendte oplysninger'!J48&gt;4.99999999),0.9*'Anvendte oplysninger'!M48+(1-'Anvendte oplysninger'!M48),1)))))</f>
        <v>1</v>
      </c>
      <c r="N48" s="14">
        <f>IF('Anvendte oplysninger'!N48="Irrelevant",1,IF(AND(OR(I48="Motorvejsstrækning",I48="Frakørselsflettestrækning",I48="Tilkørselsflettestrækning"),'Anvendte oplysninger'!N48&lt;3),1+(3-'Anvendte oplysninger'!N48)*0.09333333,1))</f>
        <v>1</v>
      </c>
      <c r="O48" s="14">
        <f>IF('Anvendte oplysninger'!N48="Irrelevant",1,IF(AND(OR(I48="Motorvejsstrækning",I48="Frakørselsflettestrækning",I48="Tilkørselsflettestrækning"),'Anvendte oplysninger'!N48&lt;3),1+(3-'Anvendte oplysninger'!N48)*0.19666667,1))</f>
        <v>1</v>
      </c>
      <c r="P48" s="14">
        <f>IF('Anvendte oplysninger'!O48="Irrelevant",1,IF(AND(OR(I48="Motorvejsstrækning",I48="Frakørselsflettestrækning",I48="Tilkørselsflettestrækning"),'Anvendte oplysninger'!O48&lt;3.00000001),1+(0.5-'Anvendte oplysninger'!O48)*0.04,IF(AND(OR(I48="Frakørselsrampe",I48="Tilkørselsrampe"),'Anvendte oplysninger'!O48&lt;3.00000001),1+(0.5-'Anvendte oplysninger'!O48)*0.08,IF(OR(I48="Motorvejsstrækning",I48="Frakørselsflettestrækning",I48="Tilkørselsflettestrækning"),0.9,0.8))))</f>
        <v>1</v>
      </c>
      <c r="Q48" s="14">
        <f>IF('Anvendte oplysninger'!P48="Irrelevant",1,IF(AND(OR(I48="Motorvejsstrækning",I48="Frakørselsflettestrækning",I48="Tilkørselsflettestrækning"),'Anvendte oplysninger'!P48&lt;11.00000001),1+(5-'Anvendte oplysninger'!P48)*0.01,0.94))</f>
        <v>1</v>
      </c>
      <c r="R48" s="14">
        <f>IF(OR('Anvendte oplysninger'!Q48="Irrelevant",'Anvendte oplysninger'!R48="Irrelevant",'Anvendte oplysninger'!Q48="Lige"),1,IF(AND(OR(I48="Motorvejsstrækning",I48="Frakørselsflettestrækning",I48="Tilkørselsflettestrækning"),'Anvendte oplysninger'!Q48&lt;4000),(EXP(0.1096*1746.5/'Anvendte oplysninger'!Q48)/EXP(0.1096*1746.5/4000))*('Anvendte oplysninger'!R48/1000)/G48+(G48-'Anvendte oplysninger'!R48/1000)/G48,1))</f>
        <v>1</v>
      </c>
      <c r="S48" s="14">
        <f>IF(OR('Anvendte oplysninger'!S48="Irrelevant",'Anvendte oplysninger'!T48="Irrelevant",'Anvendte oplysninger'!S48="Lige"),1,IF(AND(OR(I48="Motorvejsstrækning",I48="Frakørselsflettestrækning",I48="Tilkørselsflettestrækning"),'Anvendte oplysninger'!S48&lt;4000),(EXP(0.1096*1746.5/'Anvendte oplysninger'!S48)/EXP(0.1096*1746.5/4000))*('Anvendte oplysninger'!T48/1000)/G48+(G48-'Anvendte oplysninger'!T48/1000)/G48,1))</f>
        <v>1</v>
      </c>
      <c r="T48" s="14">
        <f>IF('Anvendte oplysninger'!U48="Irrelevant",1,IF(AND(OR(I48="Motorvejsstrækning",I48="Frakørselsflettestrækning",I48="Tilkørselsflettestrækning",I48="Frakørselsrampe",I48="Tilkørselsrampe"),'Anvendte oplysninger'!U48="Ja"),0.95,1))</f>
        <v>1</v>
      </c>
      <c r="U48" s="14">
        <f>IF('Anvendte oplysninger'!U48="Irrelevant",1,IF(AND(OR(I48="Motorvejsstrækning",I48="Frakørselsflettestrækning",I48="Tilkørselsflettestrækning",I48="Frakørselsrampe",I48="Tilkørselsrampe"),'Anvendte oplysninger'!U48="Ja"),0.96,1))</f>
        <v>1</v>
      </c>
      <c r="V48" s="14">
        <f>IF('Anvendte oplysninger'!U48="Irrelevant",1,IF(AND(OR(I48="Motorvejsstrækning",I48="Frakørselsflettestrækning",I48="Tilkørselsflettestrækning",I48="Frakørselsrampe",I48="Tilkørselsrampe"),'Anvendte oplysninger'!U48="Ja"),0.79,1))</f>
        <v>1</v>
      </c>
      <c r="W48" s="14">
        <f>IF('Anvendte oplysninger'!U48="Irrelevant",1,IF(AND(OR(I48="Motorvejsstrækning",I48="Frakørselsflettestrækning",I48="Tilkørselsflettestrækning",I48="Frakørselsrampe",I48="Tilkørselsrampe"),'Anvendte oplysninger'!U48="Ja"),0.94,1))</f>
        <v>1</v>
      </c>
      <c r="X48" s="14">
        <f>IF('Anvendte oplysninger'!U48="Irrelevant",1,IF(AND(OR(I48="Motorvejsstrækning",I48="Frakørselsflettestrækning",I48="Tilkørselsflettestrækning",I48="Frakørselsrampe",I48="Tilkørselsrampe"),'Anvendte oplysninger'!U48="Ja"),0.97,1))</f>
        <v>1</v>
      </c>
      <c r="Y48" s="14">
        <f>IF(AND(I48="Frakørselsrampe",'Anvendte oplysninger'!V48="S-formet ruderrampe"),1.32,IF(AND(I48="Frakørselsrampe",'Anvendte oplysninger'!V48="S-formet trompetrampe"),2.05,IF(AND(I48="Frakørselsrampe",'Anvendte oplysninger'!V48="U-formet trompetrampe"),4.11,IF(AND(I48="Frakørselsrampe",'Anvendte oplysninger'!V48="SV-formet flyoverrampe"),5.15,IF(AND(I48="Frakørselsrampe",'Anvendte oplysninger'!V48="Vinkelformet rampe"),1.07,IF(AND(I48="Tilkørselsrampe",'Anvendte oplysninger'!V48="S-formet ruderrampe"),0.93,IF(AND(I48="Tilkørselsrampe",'Anvendte oplysninger'!V48="S-formet trompetrampe"),2.48,IF(AND(I48="Tilkørselsrampe",'Anvendte oplysninger'!V48="U-formet trompetrampe"),4.15,IF(AND(I48="Tilkørselsrampe",'Anvendte oplysninger'!V48="SV-formet flyoverrampe"),5.26,IF(AND(I48="Tilkørselsrampe",'Anvendte oplysninger'!V48="Vinkelformet rampe"),1.42,1))))))))))</f>
        <v>1</v>
      </c>
      <c r="Z48" s="14">
        <f>IF(OR('Anvendte oplysninger'!W48="Lige",'Anvendte oplysninger'!W48="Irrelevant",'Anvendte oplysninger'!X48="Irrelevant",'Anvendte oplysninger'!Y48="Irrelevant"),1,1+1.545*1000/32.2*((('Anvendte oplysninger'!Y48*3268/3600)/('Anvendte oplysninger'!W48/0.306))^2)*('Anvendte oplysninger'!X48/1000)/G48)</f>
        <v>1</v>
      </c>
      <c r="AA48" s="14">
        <f>IF(OR('Anvendte oplysninger'!W48="Lige",'Anvendte oplysninger'!W48="Irrelevant",'Anvendte oplysninger'!X48="Irrelevant",'Anvendte oplysninger'!Y48="Irrelevant"),1,1+1.961*1000/32.2*((('Anvendte oplysninger'!Y48*3268/3600)/('Anvendte oplysninger'!W48/0.306))^2)*('Anvendte oplysninger'!X48/1000)/G48)</f>
        <v>1</v>
      </c>
      <c r="AB48" s="14">
        <f>IF(OR('Anvendte oplysninger'!Z48="Lige",'Anvendte oplysninger'!Z48="Irrelevant",'Anvendte oplysninger'!AA48="Irrelevant",'Anvendte oplysninger'!AB48="Irrelevant"),1,1+1.545*1000/32.2*((('Anvendte oplysninger'!AB48*3268/3600)/('Anvendte oplysninger'!Z48/0.306))^2)*('Anvendte oplysninger'!AA48/1000)/G48)</f>
        <v>1</v>
      </c>
      <c r="AC48" s="14">
        <f>IF(OR('Anvendte oplysninger'!Z48="Lige",'Anvendte oplysninger'!Z48="Irrelevant",'Anvendte oplysninger'!AA48="Irrelevant",'Anvendte oplysninger'!AB48="Irrelevant"),1,1+1.961*1000/32.2*((('Anvendte oplysninger'!AB48*3268/3600)/('Anvendte oplysninger'!Z48/0.306))^2)*('Anvendte oplysninger'!AA48/1000)/G48)</f>
        <v>1</v>
      </c>
      <c r="AD48" s="14">
        <f>IF(OR('Anvendte oplysninger'!AC48="Irrelevant",'Anvendte oplysninger'!AC48="Nej"),1,IF(AND('Anvendte oplysninger'!AC48="Ja",OR('Anvendte oplysninger'!Q48&lt;301,'Anvendte oplysninger'!S48&lt;301)),1-(0.5*('Anvendte oplysninger'!R48+'Anvendte oplysninger'!T48)/('Anvendte oplysninger'!G48*1000)),IF(AND('Anvendte oplysninger'!AC48="Ja",OR('Anvendte oplysninger'!Q48&lt;601,'Anvendte oplysninger'!S48&lt;601)),1-(0.25*('Anvendte oplysninger'!R48+'Anvendte oplysninger'!T48)/('Anvendte oplysninger'!G48*1000)),1)))</f>
        <v>1</v>
      </c>
      <c r="AE48" s="14">
        <f>IF(OR('Anvendte oplysninger'!AC48="Irrelevant",'Anvendte oplysninger'!AC48="Nej"),1,IF(AND('Anvendte oplysninger'!AC48="Ja",OR('Anvendte oplysninger'!Q48&lt;301,'Anvendte oplysninger'!S48&lt;301)),1-(0.4*('Anvendte oplysninger'!R48+'Anvendte oplysninger'!T48)/('Anvendte oplysninger'!G48*1000)),IF(AND('Anvendte oplysninger'!AC48="Ja",OR('Anvendte oplysninger'!Q48&lt;601,'Anvendte oplysninger'!S48&lt;601)),1-(0.2*('Anvendte oplysninger'!R48+'Anvendte oplysninger'!T48)/('Anvendte oplysninger'!G48*1000)),1)))</f>
        <v>1</v>
      </c>
      <c r="AF48" s="14">
        <f>IF('Anvendte oplysninger'!AD48="110 km/t",0.79,1)</f>
        <v>1</v>
      </c>
      <c r="AG48" s="14">
        <f>IF('Anvendte oplysninger'!AD48="110 km/t",0.94,1)</f>
        <v>1</v>
      </c>
      <c r="AH48" s="14">
        <f>IF('Anvendte oplysninger'!AD48="110 km/t",0.66,1)</f>
        <v>1</v>
      </c>
      <c r="AI48" s="14">
        <f>IF('Anvendte oplysninger'!AD48="110 km/t",0.82,1)</f>
        <v>1</v>
      </c>
      <c r="AJ48" s="14">
        <f>IF(AND('Anvendte oplysninger'!AE48="Ja",I48="Tilkørselsflettestrækning"),0.65*'Anvendte oplysninger'!AF48+1-'Anvendte oplysninger'!AF48,1)</f>
        <v>1</v>
      </c>
      <c r="AK48" s="15" t="str">
        <f t="shared" si="0"/>
        <v/>
      </c>
      <c r="AL48" s="15" t="str">
        <f t="shared" si="1"/>
        <v/>
      </c>
      <c r="AM48" s="15" t="str">
        <f t="shared" si="2"/>
        <v/>
      </c>
      <c r="AN48" s="15" t="str">
        <f t="shared" si="3"/>
        <v/>
      </c>
      <c r="AO48" s="15" t="str">
        <f t="shared" si="4"/>
        <v/>
      </c>
      <c r="AP48" s="15" t="str">
        <f t="shared" si="5"/>
        <v/>
      </c>
      <c r="AQ48" s="4" t="str">
        <f t="shared" si="6"/>
        <v/>
      </c>
    </row>
    <row r="49" spans="1:43" x14ac:dyDescent="0.25">
      <c r="A49" s="4" t="str">
        <f>IF(Inddata!A64="","",Inddata!A64)</f>
        <v/>
      </c>
      <c r="B49" s="4" t="str">
        <f>IF(Inddata!B64="","",Inddata!B64)</f>
        <v/>
      </c>
      <c r="C49" s="4" t="str">
        <f>IF(Inddata!C64="","",Inddata!C64)</f>
        <v/>
      </c>
      <c r="D49" s="4" t="str">
        <f>IF(Inddata!D64="","",Inddata!D64)</f>
        <v/>
      </c>
      <c r="E49" s="4" t="str">
        <f>IF(Inddata!E64="","",Inddata!E64)</f>
        <v/>
      </c>
      <c r="F49" s="4" t="str">
        <f>IF(Inddata!F64="","",Inddata!F64)</f>
        <v/>
      </c>
      <c r="G49" s="4">
        <f>IF(Inddata!G64="","",Inddata!G64)</f>
        <v>0</v>
      </c>
      <c r="H49" s="4" t="str">
        <f>IF(Inddata!H64&gt;0.5,Inddata!H64,"")</f>
        <v/>
      </c>
      <c r="I49" s="4" t="str">
        <f>IF(Inddata!I64="","",Inddata!I64)</f>
        <v/>
      </c>
      <c r="J49" s="14">
        <f>IF('Anvendte oplysninger'!J49="Irrelevant",1,IF('Anvendte oplysninger'!J49&gt;3,1.2,1))</f>
        <v>1</v>
      </c>
      <c r="K49" s="14">
        <f>IF('Anvendte oplysninger'!K49="Irrelevant",1,IF(AND(OR(I49="Motorvejsstrækning",I49="Frakørselsflettestrækning",I49="Tilkørselsflettestrækning"),'Anvendte oplysninger'!K49&lt;3.5),1+(3.5-'Anvendte oplysninger'!K49)*0.12,IF(AND(OR(I49="Frakørselsrampe",I49="Tilkørselsrampe"),'Anvendte oplysninger'!K49&lt;3.5),1+(3.5-'Anvendte oplysninger'!K49)*0.16,1)))</f>
        <v>1</v>
      </c>
      <c r="L49" s="14">
        <f>IF('Anvendte oplysninger'!L49="Irrelevant",1,IF(AND('Anvendte oplysninger'!L49="Ja",'Anvendte oplysninger'!J49=2),0.6*'Anvendte oplysninger'!M49+(1-'Anvendte oplysninger'!M49),IF(AND('Anvendte oplysninger'!L49="Ja",'Anvendte oplysninger'!J49=3),0.7*'Anvendte oplysninger'!M49+(1-'Anvendte oplysninger'!M49),IF(AND('Anvendte oplysninger'!L49="Ja",'Anvendte oplysninger'!J49=4),0.76*'Anvendte oplysninger'!M49+(1-'Anvendte oplysninger'!M49),IF(AND('Anvendte oplysninger'!L49="Ja",'Anvendte oplysninger'!J49&gt;4.99999999),0.8*'Anvendte oplysninger'!M49+(1-'Anvendte oplysninger'!M49),1)))))</f>
        <v>1</v>
      </c>
      <c r="M49" s="14">
        <f>IF('Anvendte oplysninger'!L49="Irrelevant",1,IF(AND('Anvendte oplysninger'!L49="Ja",'Anvendte oplysninger'!J49=2),0.8*'Anvendte oplysninger'!M49+(1-'Anvendte oplysninger'!M49),IF(AND('Anvendte oplysninger'!L49="Ja",'Anvendte oplysninger'!J49=3),0.85*'Anvendte oplysninger'!M49+(1-'Anvendte oplysninger'!M49),IF(AND('Anvendte oplysninger'!L49="Ja",'Anvendte oplysninger'!J49=4),0.88*'Anvendte oplysninger'!M49+(1-'Anvendte oplysninger'!M49),IF(AND('Anvendte oplysninger'!L49="Ja",'Anvendte oplysninger'!J49&gt;4.99999999),0.9*'Anvendte oplysninger'!M49+(1-'Anvendte oplysninger'!M49),1)))))</f>
        <v>1</v>
      </c>
      <c r="N49" s="14">
        <f>IF('Anvendte oplysninger'!N49="Irrelevant",1,IF(AND(OR(I49="Motorvejsstrækning",I49="Frakørselsflettestrækning",I49="Tilkørselsflettestrækning"),'Anvendte oplysninger'!N49&lt;3),1+(3-'Anvendte oplysninger'!N49)*0.09333333,1))</f>
        <v>1</v>
      </c>
      <c r="O49" s="14">
        <f>IF('Anvendte oplysninger'!N49="Irrelevant",1,IF(AND(OR(I49="Motorvejsstrækning",I49="Frakørselsflettestrækning",I49="Tilkørselsflettestrækning"),'Anvendte oplysninger'!N49&lt;3),1+(3-'Anvendte oplysninger'!N49)*0.19666667,1))</f>
        <v>1</v>
      </c>
      <c r="P49" s="14">
        <f>IF('Anvendte oplysninger'!O49="Irrelevant",1,IF(AND(OR(I49="Motorvejsstrækning",I49="Frakørselsflettestrækning",I49="Tilkørselsflettestrækning"),'Anvendte oplysninger'!O49&lt;3.00000001),1+(0.5-'Anvendte oplysninger'!O49)*0.04,IF(AND(OR(I49="Frakørselsrampe",I49="Tilkørselsrampe"),'Anvendte oplysninger'!O49&lt;3.00000001),1+(0.5-'Anvendte oplysninger'!O49)*0.08,IF(OR(I49="Motorvejsstrækning",I49="Frakørselsflettestrækning",I49="Tilkørselsflettestrækning"),0.9,0.8))))</f>
        <v>1</v>
      </c>
      <c r="Q49" s="14">
        <f>IF('Anvendte oplysninger'!P49="Irrelevant",1,IF(AND(OR(I49="Motorvejsstrækning",I49="Frakørselsflettestrækning",I49="Tilkørselsflettestrækning"),'Anvendte oplysninger'!P49&lt;11.00000001),1+(5-'Anvendte oplysninger'!P49)*0.01,0.94))</f>
        <v>1</v>
      </c>
      <c r="R49" s="14">
        <f>IF(OR('Anvendte oplysninger'!Q49="Irrelevant",'Anvendte oplysninger'!R49="Irrelevant",'Anvendte oplysninger'!Q49="Lige"),1,IF(AND(OR(I49="Motorvejsstrækning",I49="Frakørselsflettestrækning",I49="Tilkørselsflettestrækning"),'Anvendte oplysninger'!Q49&lt;4000),(EXP(0.1096*1746.5/'Anvendte oplysninger'!Q49)/EXP(0.1096*1746.5/4000))*('Anvendte oplysninger'!R49/1000)/G49+(G49-'Anvendte oplysninger'!R49/1000)/G49,1))</f>
        <v>1</v>
      </c>
      <c r="S49" s="14">
        <f>IF(OR('Anvendte oplysninger'!S49="Irrelevant",'Anvendte oplysninger'!T49="Irrelevant",'Anvendte oplysninger'!S49="Lige"),1,IF(AND(OR(I49="Motorvejsstrækning",I49="Frakørselsflettestrækning",I49="Tilkørselsflettestrækning"),'Anvendte oplysninger'!S49&lt;4000),(EXP(0.1096*1746.5/'Anvendte oplysninger'!S49)/EXP(0.1096*1746.5/4000))*('Anvendte oplysninger'!T49/1000)/G49+(G49-'Anvendte oplysninger'!T49/1000)/G49,1))</f>
        <v>1</v>
      </c>
      <c r="T49" s="14">
        <f>IF('Anvendte oplysninger'!U49="Irrelevant",1,IF(AND(OR(I49="Motorvejsstrækning",I49="Frakørselsflettestrækning",I49="Tilkørselsflettestrækning",I49="Frakørselsrampe",I49="Tilkørselsrampe"),'Anvendte oplysninger'!U49="Ja"),0.95,1))</f>
        <v>1</v>
      </c>
      <c r="U49" s="14">
        <f>IF('Anvendte oplysninger'!U49="Irrelevant",1,IF(AND(OR(I49="Motorvejsstrækning",I49="Frakørselsflettestrækning",I49="Tilkørselsflettestrækning",I49="Frakørselsrampe",I49="Tilkørselsrampe"),'Anvendte oplysninger'!U49="Ja"),0.96,1))</f>
        <v>1</v>
      </c>
      <c r="V49" s="14">
        <f>IF('Anvendte oplysninger'!U49="Irrelevant",1,IF(AND(OR(I49="Motorvejsstrækning",I49="Frakørselsflettestrækning",I49="Tilkørselsflettestrækning",I49="Frakørselsrampe",I49="Tilkørselsrampe"),'Anvendte oplysninger'!U49="Ja"),0.79,1))</f>
        <v>1</v>
      </c>
      <c r="W49" s="14">
        <f>IF('Anvendte oplysninger'!U49="Irrelevant",1,IF(AND(OR(I49="Motorvejsstrækning",I49="Frakørselsflettestrækning",I49="Tilkørselsflettestrækning",I49="Frakørselsrampe",I49="Tilkørselsrampe"),'Anvendte oplysninger'!U49="Ja"),0.94,1))</f>
        <v>1</v>
      </c>
      <c r="X49" s="14">
        <f>IF('Anvendte oplysninger'!U49="Irrelevant",1,IF(AND(OR(I49="Motorvejsstrækning",I49="Frakørselsflettestrækning",I49="Tilkørselsflettestrækning",I49="Frakørselsrampe",I49="Tilkørselsrampe"),'Anvendte oplysninger'!U49="Ja"),0.97,1))</f>
        <v>1</v>
      </c>
      <c r="Y49" s="14">
        <f>IF(AND(I49="Frakørselsrampe",'Anvendte oplysninger'!V49="S-formet ruderrampe"),1.32,IF(AND(I49="Frakørselsrampe",'Anvendte oplysninger'!V49="S-formet trompetrampe"),2.05,IF(AND(I49="Frakørselsrampe",'Anvendte oplysninger'!V49="U-formet trompetrampe"),4.11,IF(AND(I49="Frakørselsrampe",'Anvendte oplysninger'!V49="SV-formet flyoverrampe"),5.15,IF(AND(I49="Frakørselsrampe",'Anvendte oplysninger'!V49="Vinkelformet rampe"),1.07,IF(AND(I49="Tilkørselsrampe",'Anvendte oplysninger'!V49="S-formet ruderrampe"),0.93,IF(AND(I49="Tilkørselsrampe",'Anvendte oplysninger'!V49="S-formet trompetrampe"),2.48,IF(AND(I49="Tilkørselsrampe",'Anvendte oplysninger'!V49="U-formet trompetrampe"),4.15,IF(AND(I49="Tilkørselsrampe",'Anvendte oplysninger'!V49="SV-formet flyoverrampe"),5.26,IF(AND(I49="Tilkørselsrampe",'Anvendte oplysninger'!V49="Vinkelformet rampe"),1.42,1))))))))))</f>
        <v>1</v>
      </c>
      <c r="Z49" s="14">
        <f>IF(OR('Anvendte oplysninger'!W49="Lige",'Anvendte oplysninger'!W49="Irrelevant",'Anvendte oplysninger'!X49="Irrelevant",'Anvendte oplysninger'!Y49="Irrelevant"),1,1+1.545*1000/32.2*((('Anvendte oplysninger'!Y49*3268/3600)/('Anvendte oplysninger'!W49/0.306))^2)*('Anvendte oplysninger'!X49/1000)/G49)</f>
        <v>1</v>
      </c>
      <c r="AA49" s="14">
        <f>IF(OR('Anvendte oplysninger'!W49="Lige",'Anvendte oplysninger'!W49="Irrelevant",'Anvendte oplysninger'!X49="Irrelevant",'Anvendte oplysninger'!Y49="Irrelevant"),1,1+1.961*1000/32.2*((('Anvendte oplysninger'!Y49*3268/3600)/('Anvendte oplysninger'!W49/0.306))^2)*('Anvendte oplysninger'!X49/1000)/G49)</f>
        <v>1</v>
      </c>
      <c r="AB49" s="14">
        <f>IF(OR('Anvendte oplysninger'!Z49="Lige",'Anvendte oplysninger'!Z49="Irrelevant",'Anvendte oplysninger'!AA49="Irrelevant",'Anvendte oplysninger'!AB49="Irrelevant"),1,1+1.545*1000/32.2*((('Anvendte oplysninger'!AB49*3268/3600)/('Anvendte oplysninger'!Z49/0.306))^2)*('Anvendte oplysninger'!AA49/1000)/G49)</f>
        <v>1</v>
      </c>
      <c r="AC49" s="14">
        <f>IF(OR('Anvendte oplysninger'!Z49="Lige",'Anvendte oplysninger'!Z49="Irrelevant",'Anvendte oplysninger'!AA49="Irrelevant",'Anvendte oplysninger'!AB49="Irrelevant"),1,1+1.961*1000/32.2*((('Anvendte oplysninger'!AB49*3268/3600)/('Anvendte oplysninger'!Z49/0.306))^2)*('Anvendte oplysninger'!AA49/1000)/G49)</f>
        <v>1</v>
      </c>
      <c r="AD49" s="14">
        <f>IF(OR('Anvendte oplysninger'!AC49="Irrelevant",'Anvendte oplysninger'!AC49="Nej"),1,IF(AND('Anvendte oplysninger'!AC49="Ja",OR('Anvendte oplysninger'!Q49&lt;301,'Anvendte oplysninger'!S49&lt;301)),1-(0.5*('Anvendte oplysninger'!R49+'Anvendte oplysninger'!T49)/('Anvendte oplysninger'!G49*1000)),IF(AND('Anvendte oplysninger'!AC49="Ja",OR('Anvendte oplysninger'!Q49&lt;601,'Anvendte oplysninger'!S49&lt;601)),1-(0.25*('Anvendte oplysninger'!R49+'Anvendte oplysninger'!T49)/('Anvendte oplysninger'!G49*1000)),1)))</f>
        <v>1</v>
      </c>
      <c r="AE49" s="14">
        <f>IF(OR('Anvendte oplysninger'!AC49="Irrelevant",'Anvendte oplysninger'!AC49="Nej"),1,IF(AND('Anvendte oplysninger'!AC49="Ja",OR('Anvendte oplysninger'!Q49&lt;301,'Anvendte oplysninger'!S49&lt;301)),1-(0.4*('Anvendte oplysninger'!R49+'Anvendte oplysninger'!T49)/('Anvendte oplysninger'!G49*1000)),IF(AND('Anvendte oplysninger'!AC49="Ja",OR('Anvendte oplysninger'!Q49&lt;601,'Anvendte oplysninger'!S49&lt;601)),1-(0.2*('Anvendte oplysninger'!R49+'Anvendte oplysninger'!T49)/('Anvendte oplysninger'!G49*1000)),1)))</f>
        <v>1</v>
      </c>
      <c r="AF49" s="14">
        <f>IF('Anvendte oplysninger'!AD49="110 km/t",0.79,1)</f>
        <v>1</v>
      </c>
      <c r="AG49" s="14">
        <f>IF('Anvendte oplysninger'!AD49="110 km/t",0.94,1)</f>
        <v>1</v>
      </c>
      <c r="AH49" s="14">
        <f>IF('Anvendte oplysninger'!AD49="110 km/t",0.66,1)</f>
        <v>1</v>
      </c>
      <c r="AI49" s="14">
        <f>IF('Anvendte oplysninger'!AD49="110 km/t",0.82,1)</f>
        <v>1</v>
      </c>
      <c r="AJ49" s="14">
        <f>IF(AND('Anvendte oplysninger'!AE49="Ja",I49="Tilkørselsflettestrækning"),0.65*'Anvendte oplysninger'!AF49+1-'Anvendte oplysninger'!AF49,1)</f>
        <v>1</v>
      </c>
      <c r="AK49" s="15" t="str">
        <f t="shared" si="0"/>
        <v/>
      </c>
      <c r="AL49" s="15" t="str">
        <f t="shared" si="1"/>
        <v/>
      </c>
      <c r="AM49" s="15" t="str">
        <f t="shared" si="2"/>
        <v/>
      </c>
      <c r="AN49" s="15" t="str">
        <f t="shared" si="3"/>
        <v/>
      </c>
      <c r="AO49" s="15" t="str">
        <f t="shared" si="4"/>
        <v/>
      </c>
      <c r="AP49" s="15" t="str">
        <f t="shared" si="5"/>
        <v/>
      </c>
      <c r="AQ49" s="4" t="str">
        <f t="shared" si="6"/>
        <v/>
      </c>
    </row>
    <row r="50" spans="1:43" x14ac:dyDescent="0.25">
      <c r="A50" s="4" t="str">
        <f>IF(Inddata!A65="","",Inddata!A65)</f>
        <v/>
      </c>
      <c r="B50" s="4" t="str">
        <f>IF(Inddata!B65="","",Inddata!B65)</f>
        <v/>
      </c>
      <c r="C50" s="4" t="str">
        <f>IF(Inddata!C65="","",Inddata!C65)</f>
        <v/>
      </c>
      <c r="D50" s="4" t="str">
        <f>IF(Inddata!D65="","",Inddata!D65)</f>
        <v/>
      </c>
      <c r="E50" s="4" t="str">
        <f>IF(Inddata!E65="","",Inddata!E65)</f>
        <v/>
      </c>
      <c r="F50" s="4" t="str">
        <f>IF(Inddata!F65="","",Inddata!F65)</f>
        <v/>
      </c>
      <c r="G50" s="4">
        <f>IF(Inddata!G65="","",Inddata!G65)</f>
        <v>0</v>
      </c>
      <c r="H50" s="4" t="str">
        <f>IF(Inddata!H65&gt;0.5,Inddata!H65,"")</f>
        <v/>
      </c>
      <c r="I50" s="4" t="str">
        <f>IF(Inddata!I65="","",Inddata!I65)</f>
        <v/>
      </c>
      <c r="J50" s="14">
        <f>IF('Anvendte oplysninger'!J50="Irrelevant",1,IF('Anvendte oplysninger'!J50&gt;3,1.2,1))</f>
        <v>1</v>
      </c>
      <c r="K50" s="14">
        <f>IF('Anvendte oplysninger'!K50="Irrelevant",1,IF(AND(OR(I50="Motorvejsstrækning",I50="Frakørselsflettestrækning",I50="Tilkørselsflettestrækning"),'Anvendte oplysninger'!K50&lt;3.5),1+(3.5-'Anvendte oplysninger'!K50)*0.12,IF(AND(OR(I50="Frakørselsrampe",I50="Tilkørselsrampe"),'Anvendte oplysninger'!K50&lt;3.5),1+(3.5-'Anvendte oplysninger'!K50)*0.16,1)))</f>
        <v>1</v>
      </c>
      <c r="L50" s="14">
        <f>IF('Anvendte oplysninger'!L50="Irrelevant",1,IF(AND('Anvendte oplysninger'!L50="Ja",'Anvendte oplysninger'!J50=2),0.6*'Anvendte oplysninger'!M50+(1-'Anvendte oplysninger'!M50),IF(AND('Anvendte oplysninger'!L50="Ja",'Anvendte oplysninger'!J50=3),0.7*'Anvendte oplysninger'!M50+(1-'Anvendte oplysninger'!M50),IF(AND('Anvendte oplysninger'!L50="Ja",'Anvendte oplysninger'!J50=4),0.76*'Anvendte oplysninger'!M50+(1-'Anvendte oplysninger'!M50),IF(AND('Anvendte oplysninger'!L50="Ja",'Anvendte oplysninger'!J50&gt;4.99999999),0.8*'Anvendte oplysninger'!M50+(1-'Anvendte oplysninger'!M50),1)))))</f>
        <v>1</v>
      </c>
      <c r="M50" s="14">
        <f>IF('Anvendte oplysninger'!L50="Irrelevant",1,IF(AND('Anvendte oplysninger'!L50="Ja",'Anvendte oplysninger'!J50=2),0.8*'Anvendte oplysninger'!M50+(1-'Anvendte oplysninger'!M50),IF(AND('Anvendte oplysninger'!L50="Ja",'Anvendte oplysninger'!J50=3),0.85*'Anvendte oplysninger'!M50+(1-'Anvendte oplysninger'!M50),IF(AND('Anvendte oplysninger'!L50="Ja",'Anvendte oplysninger'!J50=4),0.88*'Anvendte oplysninger'!M50+(1-'Anvendte oplysninger'!M50),IF(AND('Anvendte oplysninger'!L50="Ja",'Anvendte oplysninger'!J50&gt;4.99999999),0.9*'Anvendte oplysninger'!M50+(1-'Anvendte oplysninger'!M50),1)))))</f>
        <v>1</v>
      </c>
      <c r="N50" s="14">
        <f>IF('Anvendte oplysninger'!N50="Irrelevant",1,IF(AND(OR(I50="Motorvejsstrækning",I50="Frakørselsflettestrækning",I50="Tilkørselsflettestrækning"),'Anvendte oplysninger'!N50&lt;3),1+(3-'Anvendte oplysninger'!N50)*0.09333333,1))</f>
        <v>1</v>
      </c>
      <c r="O50" s="14">
        <f>IF('Anvendte oplysninger'!N50="Irrelevant",1,IF(AND(OR(I50="Motorvejsstrækning",I50="Frakørselsflettestrækning",I50="Tilkørselsflettestrækning"),'Anvendte oplysninger'!N50&lt;3),1+(3-'Anvendte oplysninger'!N50)*0.19666667,1))</f>
        <v>1</v>
      </c>
      <c r="P50" s="14">
        <f>IF('Anvendte oplysninger'!O50="Irrelevant",1,IF(AND(OR(I50="Motorvejsstrækning",I50="Frakørselsflettestrækning",I50="Tilkørselsflettestrækning"),'Anvendte oplysninger'!O50&lt;3.00000001),1+(0.5-'Anvendte oplysninger'!O50)*0.04,IF(AND(OR(I50="Frakørselsrampe",I50="Tilkørselsrampe"),'Anvendte oplysninger'!O50&lt;3.00000001),1+(0.5-'Anvendte oplysninger'!O50)*0.08,IF(OR(I50="Motorvejsstrækning",I50="Frakørselsflettestrækning",I50="Tilkørselsflettestrækning"),0.9,0.8))))</f>
        <v>1</v>
      </c>
      <c r="Q50" s="14">
        <f>IF('Anvendte oplysninger'!P50="Irrelevant",1,IF(AND(OR(I50="Motorvejsstrækning",I50="Frakørselsflettestrækning",I50="Tilkørselsflettestrækning"),'Anvendte oplysninger'!P50&lt;11.00000001),1+(5-'Anvendte oplysninger'!P50)*0.01,0.94))</f>
        <v>1</v>
      </c>
      <c r="R50" s="14">
        <f>IF(OR('Anvendte oplysninger'!Q50="Irrelevant",'Anvendte oplysninger'!R50="Irrelevant",'Anvendte oplysninger'!Q50="Lige"),1,IF(AND(OR(I50="Motorvejsstrækning",I50="Frakørselsflettestrækning",I50="Tilkørselsflettestrækning"),'Anvendte oplysninger'!Q50&lt;4000),(EXP(0.1096*1746.5/'Anvendte oplysninger'!Q50)/EXP(0.1096*1746.5/4000))*('Anvendte oplysninger'!R50/1000)/G50+(G50-'Anvendte oplysninger'!R50/1000)/G50,1))</f>
        <v>1</v>
      </c>
      <c r="S50" s="14">
        <f>IF(OR('Anvendte oplysninger'!S50="Irrelevant",'Anvendte oplysninger'!T50="Irrelevant",'Anvendte oplysninger'!S50="Lige"),1,IF(AND(OR(I50="Motorvejsstrækning",I50="Frakørselsflettestrækning",I50="Tilkørselsflettestrækning"),'Anvendte oplysninger'!S50&lt;4000),(EXP(0.1096*1746.5/'Anvendte oplysninger'!S50)/EXP(0.1096*1746.5/4000))*('Anvendte oplysninger'!T50/1000)/G50+(G50-'Anvendte oplysninger'!T50/1000)/G50,1))</f>
        <v>1</v>
      </c>
      <c r="T50" s="14">
        <f>IF('Anvendte oplysninger'!U50="Irrelevant",1,IF(AND(OR(I50="Motorvejsstrækning",I50="Frakørselsflettestrækning",I50="Tilkørselsflettestrækning",I50="Frakørselsrampe",I50="Tilkørselsrampe"),'Anvendte oplysninger'!U50="Ja"),0.95,1))</f>
        <v>1</v>
      </c>
      <c r="U50" s="14">
        <f>IF('Anvendte oplysninger'!U50="Irrelevant",1,IF(AND(OR(I50="Motorvejsstrækning",I50="Frakørselsflettestrækning",I50="Tilkørselsflettestrækning",I50="Frakørselsrampe",I50="Tilkørselsrampe"),'Anvendte oplysninger'!U50="Ja"),0.96,1))</f>
        <v>1</v>
      </c>
      <c r="V50" s="14">
        <f>IF('Anvendte oplysninger'!U50="Irrelevant",1,IF(AND(OR(I50="Motorvejsstrækning",I50="Frakørselsflettestrækning",I50="Tilkørselsflettestrækning",I50="Frakørselsrampe",I50="Tilkørselsrampe"),'Anvendte oplysninger'!U50="Ja"),0.79,1))</f>
        <v>1</v>
      </c>
      <c r="W50" s="14">
        <f>IF('Anvendte oplysninger'!U50="Irrelevant",1,IF(AND(OR(I50="Motorvejsstrækning",I50="Frakørselsflettestrækning",I50="Tilkørselsflettestrækning",I50="Frakørselsrampe",I50="Tilkørselsrampe"),'Anvendte oplysninger'!U50="Ja"),0.94,1))</f>
        <v>1</v>
      </c>
      <c r="X50" s="14">
        <f>IF('Anvendte oplysninger'!U50="Irrelevant",1,IF(AND(OR(I50="Motorvejsstrækning",I50="Frakørselsflettestrækning",I50="Tilkørselsflettestrækning",I50="Frakørselsrampe",I50="Tilkørselsrampe"),'Anvendte oplysninger'!U50="Ja"),0.97,1))</f>
        <v>1</v>
      </c>
      <c r="Y50" s="14">
        <f>IF(AND(I50="Frakørselsrampe",'Anvendte oplysninger'!V50="S-formet ruderrampe"),1.32,IF(AND(I50="Frakørselsrampe",'Anvendte oplysninger'!V50="S-formet trompetrampe"),2.05,IF(AND(I50="Frakørselsrampe",'Anvendte oplysninger'!V50="U-formet trompetrampe"),4.11,IF(AND(I50="Frakørselsrampe",'Anvendte oplysninger'!V50="SV-formet flyoverrampe"),5.15,IF(AND(I50="Frakørselsrampe",'Anvendte oplysninger'!V50="Vinkelformet rampe"),1.07,IF(AND(I50="Tilkørselsrampe",'Anvendte oplysninger'!V50="S-formet ruderrampe"),0.93,IF(AND(I50="Tilkørselsrampe",'Anvendte oplysninger'!V50="S-formet trompetrampe"),2.48,IF(AND(I50="Tilkørselsrampe",'Anvendte oplysninger'!V50="U-formet trompetrampe"),4.15,IF(AND(I50="Tilkørselsrampe",'Anvendte oplysninger'!V50="SV-formet flyoverrampe"),5.26,IF(AND(I50="Tilkørselsrampe",'Anvendte oplysninger'!V50="Vinkelformet rampe"),1.42,1))))))))))</f>
        <v>1</v>
      </c>
      <c r="Z50" s="14">
        <f>IF(OR('Anvendte oplysninger'!W50="Lige",'Anvendte oplysninger'!W50="Irrelevant",'Anvendte oplysninger'!X50="Irrelevant",'Anvendte oplysninger'!Y50="Irrelevant"),1,1+1.545*1000/32.2*((('Anvendte oplysninger'!Y50*3268/3600)/('Anvendte oplysninger'!W50/0.306))^2)*('Anvendte oplysninger'!X50/1000)/G50)</f>
        <v>1</v>
      </c>
      <c r="AA50" s="14">
        <f>IF(OR('Anvendte oplysninger'!W50="Lige",'Anvendte oplysninger'!W50="Irrelevant",'Anvendte oplysninger'!X50="Irrelevant",'Anvendte oplysninger'!Y50="Irrelevant"),1,1+1.961*1000/32.2*((('Anvendte oplysninger'!Y50*3268/3600)/('Anvendte oplysninger'!W50/0.306))^2)*('Anvendte oplysninger'!X50/1000)/G50)</f>
        <v>1</v>
      </c>
      <c r="AB50" s="14">
        <f>IF(OR('Anvendte oplysninger'!Z50="Lige",'Anvendte oplysninger'!Z50="Irrelevant",'Anvendte oplysninger'!AA50="Irrelevant",'Anvendte oplysninger'!AB50="Irrelevant"),1,1+1.545*1000/32.2*((('Anvendte oplysninger'!AB50*3268/3600)/('Anvendte oplysninger'!Z50/0.306))^2)*('Anvendte oplysninger'!AA50/1000)/G50)</f>
        <v>1</v>
      </c>
      <c r="AC50" s="14">
        <f>IF(OR('Anvendte oplysninger'!Z50="Lige",'Anvendte oplysninger'!Z50="Irrelevant",'Anvendte oplysninger'!AA50="Irrelevant",'Anvendte oplysninger'!AB50="Irrelevant"),1,1+1.961*1000/32.2*((('Anvendte oplysninger'!AB50*3268/3600)/('Anvendte oplysninger'!Z50/0.306))^2)*('Anvendte oplysninger'!AA50/1000)/G50)</f>
        <v>1</v>
      </c>
      <c r="AD50" s="14">
        <f>IF(OR('Anvendte oplysninger'!AC50="Irrelevant",'Anvendte oplysninger'!AC50="Nej"),1,IF(AND('Anvendte oplysninger'!AC50="Ja",OR('Anvendte oplysninger'!Q50&lt;301,'Anvendte oplysninger'!S50&lt;301)),1-(0.5*('Anvendte oplysninger'!R50+'Anvendte oplysninger'!T50)/('Anvendte oplysninger'!G50*1000)),IF(AND('Anvendte oplysninger'!AC50="Ja",OR('Anvendte oplysninger'!Q50&lt;601,'Anvendte oplysninger'!S50&lt;601)),1-(0.25*('Anvendte oplysninger'!R50+'Anvendte oplysninger'!T50)/('Anvendte oplysninger'!G50*1000)),1)))</f>
        <v>1</v>
      </c>
      <c r="AE50" s="14">
        <f>IF(OR('Anvendte oplysninger'!AC50="Irrelevant",'Anvendte oplysninger'!AC50="Nej"),1,IF(AND('Anvendte oplysninger'!AC50="Ja",OR('Anvendte oplysninger'!Q50&lt;301,'Anvendte oplysninger'!S50&lt;301)),1-(0.4*('Anvendte oplysninger'!R50+'Anvendte oplysninger'!T50)/('Anvendte oplysninger'!G50*1000)),IF(AND('Anvendte oplysninger'!AC50="Ja",OR('Anvendte oplysninger'!Q50&lt;601,'Anvendte oplysninger'!S50&lt;601)),1-(0.2*('Anvendte oplysninger'!R50+'Anvendte oplysninger'!T50)/('Anvendte oplysninger'!G50*1000)),1)))</f>
        <v>1</v>
      </c>
      <c r="AF50" s="14">
        <f>IF('Anvendte oplysninger'!AD50="110 km/t",0.79,1)</f>
        <v>1</v>
      </c>
      <c r="AG50" s="14">
        <f>IF('Anvendte oplysninger'!AD50="110 km/t",0.94,1)</f>
        <v>1</v>
      </c>
      <c r="AH50" s="14">
        <f>IF('Anvendte oplysninger'!AD50="110 km/t",0.66,1)</f>
        <v>1</v>
      </c>
      <c r="AI50" s="14">
        <f>IF('Anvendte oplysninger'!AD50="110 km/t",0.82,1)</f>
        <v>1</v>
      </c>
      <c r="AJ50" s="14">
        <f>IF(AND('Anvendte oplysninger'!AE50="Ja",I50="Tilkørselsflettestrækning"),0.65*'Anvendte oplysninger'!AF50+1-'Anvendte oplysninger'!AF50,1)</f>
        <v>1</v>
      </c>
      <c r="AK50" s="15" t="str">
        <f t="shared" si="0"/>
        <v/>
      </c>
      <c r="AL50" s="15" t="str">
        <f t="shared" si="1"/>
        <v/>
      </c>
      <c r="AM50" s="15" t="str">
        <f t="shared" si="2"/>
        <v/>
      </c>
      <c r="AN50" s="15" t="str">
        <f t="shared" si="3"/>
        <v/>
      </c>
      <c r="AO50" s="15" t="str">
        <f t="shared" si="4"/>
        <v/>
      </c>
      <c r="AP50" s="15" t="str">
        <f t="shared" si="5"/>
        <v/>
      </c>
      <c r="AQ50" s="4" t="str">
        <f t="shared" si="6"/>
        <v/>
      </c>
    </row>
    <row r="51" spans="1:43" x14ac:dyDescent="0.25">
      <c r="A51" s="4" t="str">
        <f>IF(Inddata!A66="","",Inddata!A66)</f>
        <v/>
      </c>
      <c r="B51" s="4" t="str">
        <f>IF(Inddata!B66="","",Inddata!B66)</f>
        <v/>
      </c>
      <c r="C51" s="4" t="str">
        <f>IF(Inddata!C66="","",Inddata!C66)</f>
        <v/>
      </c>
      <c r="D51" s="4" t="str">
        <f>IF(Inddata!D66="","",Inddata!D66)</f>
        <v/>
      </c>
      <c r="E51" s="4" t="str">
        <f>IF(Inddata!E66="","",Inddata!E66)</f>
        <v/>
      </c>
      <c r="F51" s="4" t="str">
        <f>IF(Inddata!F66="","",Inddata!F66)</f>
        <v/>
      </c>
      <c r="G51" s="4">
        <f>IF(Inddata!G66="","",Inddata!G66)</f>
        <v>0</v>
      </c>
      <c r="H51" s="4" t="str">
        <f>IF(Inddata!H66&gt;0.5,Inddata!H66,"")</f>
        <v/>
      </c>
      <c r="I51" s="4" t="str">
        <f>IF(Inddata!I66="","",Inddata!I66)</f>
        <v/>
      </c>
      <c r="J51" s="14">
        <f>IF('Anvendte oplysninger'!J51="Irrelevant",1,IF('Anvendte oplysninger'!J51&gt;3,1.2,1))</f>
        <v>1</v>
      </c>
      <c r="K51" s="14">
        <f>IF('Anvendte oplysninger'!K51="Irrelevant",1,IF(AND(OR(I51="Motorvejsstrækning",I51="Frakørselsflettestrækning",I51="Tilkørselsflettestrækning"),'Anvendte oplysninger'!K51&lt;3.5),1+(3.5-'Anvendte oplysninger'!K51)*0.12,IF(AND(OR(I51="Frakørselsrampe",I51="Tilkørselsrampe"),'Anvendte oplysninger'!K51&lt;3.5),1+(3.5-'Anvendte oplysninger'!K51)*0.16,1)))</f>
        <v>1</v>
      </c>
      <c r="L51" s="14">
        <f>IF('Anvendte oplysninger'!L51="Irrelevant",1,IF(AND('Anvendte oplysninger'!L51="Ja",'Anvendte oplysninger'!J51=2),0.6*'Anvendte oplysninger'!M51+(1-'Anvendte oplysninger'!M51),IF(AND('Anvendte oplysninger'!L51="Ja",'Anvendte oplysninger'!J51=3),0.7*'Anvendte oplysninger'!M51+(1-'Anvendte oplysninger'!M51),IF(AND('Anvendte oplysninger'!L51="Ja",'Anvendte oplysninger'!J51=4),0.76*'Anvendte oplysninger'!M51+(1-'Anvendte oplysninger'!M51),IF(AND('Anvendte oplysninger'!L51="Ja",'Anvendte oplysninger'!J51&gt;4.99999999),0.8*'Anvendte oplysninger'!M51+(1-'Anvendte oplysninger'!M51),1)))))</f>
        <v>1</v>
      </c>
      <c r="M51" s="14">
        <f>IF('Anvendte oplysninger'!L51="Irrelevant",1,IF(AND('Anvendte oplysninger'!L51="Ja",'Anvendte oplysninger'!J51=2),0.8*'Anvendte oplysninger'!M51+(1-'Anvendte oplysninger'!M51),IF(AND('Anvendte oplysninger'!L51="Ja",'Anvendte oplysninger'!J51=3),0.85*'Anvendte oplysninger'!M51+(1-'Anvendte oplysninger'!M51),IF(AND('Anvendte oplysninger'!L51="Ja",'Anvendte oplysninger'!J51=4),0.88*'Anvendte oplysninger'!M51+(1-'Anvendte oplysninger'!M51),IF(AND('Anvendte oplysninger'!L51="Ja",'Anvendte oplysninger'!J51&gt;4.99999999),0.9*'Anvendte oplysninger'!M51+(1-'Anvendte oplysninger'!M51),1)))))</f>
        <v>1</v>
      </c>
      <c r="N51" s="14">
        <f>IF('Anvendte oplysninger'!N51="Irrelevant",1,IF(AND(OR(I51="Motorvejsstrækning",I51="Frakørselsflettestrækning",I51="Tilkørselsflettestrækning"),'Anvendte oplysninger'!N51&lt;3),1+(3-'Anvendte oplysninger'!N51)*0.09333333,1))</f>
        <v>1</v>
      </c>
      <c r="O51" s="14">
        <f>IF('Anvendte oplysninger'!N51="Irrelevant",1,IF(AND(OR(I51="Motorvejsstrækning",I51="Frakørselsflettestrækning",I51="Tilkørselsflettestrækning"),'Anvendte oplysninger'!N51&lt;3),1+(3-'Anvendte oplysninger'!N51)*0.19666667,1))</f>
        <v>1</v>
      </c>
      <c r="P51" s="14">
        <f>IF('Anvendte oplysninger'!O51="Irrelevant",1,IF(AND(OR(I51="Motorvejsstrækning",I51="Frakørselsflettestrækning",I51="Tilkørselsflettestrækning"),'Anvendte oplysninger'!O51&lt;3.00000001),1+(0.5-'Anvendte oplysninger'!O51)*0.04,IF(AND(OR(I51="Frakørselsrampe",I51="Tilkørselsrampe"),'Anvendte oplysninger'!O51&lt;3.00000001),1+(0.5-'Anvendte oplysninger'!O51)*0.08,IF(OR(I51="Motorvejsstrækning",I51="Frakørselsflettestrækning",I51="Tilkørselsflettestrækning"),0.9,0.8))))</f>
        <v>1</v>
      </c>
      <c r="Q51" s="14">
        <f>IF('Anvendte oplysninger'!P51="Irrelevant",1,IF(AND(OR(I51="Motorvejsstrækning",I51="Frakørselsflettestrækning",I51="Tilkørselsflettestrækning"),'Anvendte oplysninger'!P51&lt;11.00000001),1+(5-'Anvendte oplysninger'!P51)*0.01,0.94))</f>
        <v>1</v>
      </c>
      <c r="R51" s="14">
        <f>IF(OR('Anvendte oplysninger'!Q51="Irrelevant",'Anvendte oplysninger'!R51="Irrelevant",'Anvendte oplysninger'!Q51="Lige"),1,IF(AND(OR(I51="Motorvejsstrækning",I51="Frakørselsflettestrækning",I51="Tilkørselsflettestrækning"),'Anvendte oplysninger'!Q51&lt;4000),(EXP(0.1096*1746.5/'Anvendte oplysninger'!Q51)/EXP(0.1096*1746.5/4000))*('Anvendte oplysninger'!R51/1000)/G51+(G51-'Anvendte oplysninger'!R51/1000)/G51,1))</f>
        <v>1</v>
      </c>
      <c r="S51" s="14">
        <f>IF(OR('Anvendte oplysninger'!S51="Irrelevant",'Anvendte oplysninger'!T51="Irrelevant",'Anvendte oplysninger'!S51="Lige"),1,IF(AND(OR(I51="Motorvejsstrækning",I51="Frakørselsflettestrækning",I51="Tilkørselsflettestrækning"),'Anvendte oplysninger'!S51&lt;4000),(EXP(0.1096*1746.5/'Anvendte oplysninger'!S51)/EXP(0.1096*1746.5/4000))*('Anvendte oplysninger'!T51/1000)/G51+(G51-'Anvendte oplysninger'!T51/1000)/G51,1))</f>
        <v>1</v>
      </c>
      <c r="T51" s="14">
        <f>IF('Anvendte oplysninger'!U51="Irrelevant",1,IF(AND(OR(I51="Motorvejsstrækning",I51="Frakørselsflettestrækning",I51="Tilkørselsflettestrækning",I51="Frakørselsrampe",I51="Tilkørselsrampe"),'Anvendte oplysninger'!U51="Ja"),0.95,1))</f>
        <v>1</v>
      </c>
      <c r="U51" s="14">
        <f>IF('Anvendte oplysninger'!U51="Irrelevant",1,IF(AND(OR(I51="Motorvejsstrækning",I51="Frakørselsflettestrækning",I51="Tilkørselsflettestrækning",I51="Frakørselsrampe",I51="Tilkørselsrampe"),'Anvendte oplysninger'!U51="Ja"),0.96,1))</f>
        <v>1</v>
      </c>
      <c r="V51" s="14">
        <f>IF('Anvendte oplysninger'!U51="Irrelevant",1,IF(AND(OR(I51="Motorvejsstrækning",I51="Frakørselsflettestrækning",I51="Tilkørselsflettestrækning",I51="Frakørselsrampe",I51="Tilkørselsrampe"),'Anvendte oplysninger'!U51="Ja"),0.79,1))</f>
        <v>1</v>
      </c>
      <c r="W51" s="14">
        <f>IF('Anvendte oplysninger'!U51="Irrelevant",1,IF(AND(OR(I51="Motorvejsstrækning",I51="Frakørselsflettestrækning",I51="Tilkørselsflettestrækning",I51="Frakørselsrampe",I51="Tilkørselsrampe"),'Anvendte oplysninger'!U51="Ja"),0.94,1))</f>
        <v>1</v>
      </c>
      <c r="X51" s="14">
        <f>IF('Anvendte oplysninger'!U51="Irrelevant",1,IF(AND(OR(I51="Motorvejsstrækning",I51="Frakørselsflettestrækning",I51="Tilkørselsflettestrækning",I51="Frakørselsrampe",I51="Tilkørselsrampe"),'Anvendte oplysninger'!U51="Ja"),0.97,1))</f>
        <v>1</v>
      </c>
      <c r="Y51" s="14">
        <f>IF(AND(I51="Frakørselsrampe",'Anvendte oplysninger'!V51="S-formet ruderrampe"),1.32,IF(AND(I51="Frakørselsrampe",'Anvendte oplysninger'!V51="S-formet trompetrampe"),2.05,IF(AND(I51="Frakørselsrampe",'Anvendte oplysninger'!V51="U-formet trompetrampe"),4.11,IF(AND(I51="Frakørselsrampe",'Anvendte oplysninger'!V51="SV-formet flyoverrampe"),5.15,IF(AND(I51="Frakørselsrampe",'Anvendte oplysninger'!V51="Vinkelformet rampe"),1.07,IF(AND(I51="Tilkørselsrampe",'Anvendte oplysninger'!V51="S-formet ruderrampe"),0.93,IF(AND(I51="Tilkørselsrampe",'Anvendte oplysninger'!V51="S-formet trompetrampe"),2.48,IF(AND(I51="Tilkørselsrampe",'Anvendte oplysninger'!V51="U-formet trompetrampe"),4.15,IF(AND(I51="Tilkørselsrampe",'Anvendte oplysninger'!V51="SV-formet flyoverrampe"),5.26,IF(AND(I51="Tilkørselsrampe",'Anvendte oplysninger'!V51="Vinkelformet rampe"),1.42,1))))))))))</f>
        <v>1</v>
      </c>
      <c r="Z51" s="14">
        <f>IF(OR('Anvendte oplysninger'!W51="Lige",'Anvendte oplysninger'!W51="Irrelevant",'Anvendte oplysninger'!X51="Irrelevant",'Anvendte oplysninger'!Y51="Irrelevant"),1,1+1.545*1000/32.2*((('Anvendte oplysninger'!Y51*3268/3600)/('Anvendte oplysninger'!W51/0.306))^2)*('Anvendte oplysninger'!X51/1000)/G51)</f>
        <v>1</v>
      </c>
      <c r="AA51" s="14">
        <f>IF(OR('Anvendte oplysninger'!W51="Lige",'Anvendte oplysninger'!W51="Irrelevant",'Anvendte oplysninger'!X51="Irrelevant",'Anvendte oplysninger'!Y51="Irrelevant"),1,1+1.961*1000/32.2*((('Anvendte oplysninger'!Y51*3268/3600)/('Anvendte oplysninger'!W51/0.306))^2)*('Anvendte oplysninger'!X51/1000)/G51)</f>
        <v>1</v>
      </c>
      <c r="AB51" s="14">
        <f>IF(OR('Anvendte oplysninger'!Z51="Lige",'Anvendte oplysninger'!Z51="Irrelevant",'Anvendte oplysninger'!AA51="Irrelevant",'Anvendte oplysninger'!AB51="Irrelevant"),1,1+1.545*1000/32.2*((('Anvendte oplysninger'!AB51*3268/3600)/('Anvendte oplysninger'!Z51/0.306))^2)*('Anvendte oplysninger'!AA51/1000)/G51)</f>
        <v>1</v>
      </c>
      <c r="AC51" s="14">
        <f>IF(OR('Anvendte oplysninger'!Z51="Lige",'Anvendte oplysninger'!Z51="Irrelevant",'Anvendte oplysninger'!AA51="Irrelevant",'Anvendte oplysninger'!AB51="Irrelevant"),1,1+1.961*1000/32.2*((('Anvendte oplysninger'!AB51*3268/3600)/('Anvendte oplysninger'!Z51/0.306))^2)*('Anvendte oplysninger'!AA51/1000)/G51)</f>
        <v>1</v>
      </c>
      <c r="AD51" s="14">
        <f>IF(OR('Anvendte oplysninger'!AC51="Irrelevant",'Anvendte oplysninger'!AC51="Nej"),1,IF(AND('Anvendte oplysninger'!AC51="Ja",OR('Anvendte oplysninger'!Q51&lt;301,'Anvendte oplysninger'!S51&lt;301)),1-(0.5*('Anvendte oplysninger'!R51+'Anvendte oplysninger'!T51)/('Anvendte oplysninger'!G51*1000)),IF(AND('Anvendte oplysninger'!AC51="Ja",OR('Anvendte oplysninger'!Q51&lt;601,'Anvendte oplysninger'!S51&lt;601)),1-(0.25*('Anvendte oplysninger'!R51+'Anvendte oplysninger'!T51)/('Anvendte oplysninger'!G51*1000)),1)))</f>
        <v>1</v>
      </c>
      <c r="AE51" s="14">
        <f>IF(OR('Anvendte oplysninger'!AC51="Irrelevant",'Anvendte oplysninger'!AC51="Nej"),1,IF(AND('Anvendte oplysninger'!AC51="Ja",OR('Anvendte oplysninger'!Q51&lt;301,'Anvendte oplysninger'!S51&lt;301)),1-(0.4*('Anvendte oplysninger'!R51+'Anvendte oplysninger'!T51)/('Anvendte oplysninger'!G51*1000)),IF(AND('Anvendte oplysninger'!AC51="Ja",OR('Anvendte oplysninger'!Q51&lt;601,'Anvendte oplysninger'!S51&lt;601)),1-(0.2*('Anvendte oplysninger'!R51+'Anvendte oplysninger'!T51)/('Anvendte oplysninger'!G51*1000)),1)))</f>
        <v>1</v>
      </c>
      <c r="AF51" s="14">
        <f>IF('Anvendte oplysninger'!AD51="110 km/t",0.79,1)</f>
        <v>1</v>
      </c>
      <c r="AG51" s="14">
        <f>IF('Anvendte oplysninger'!AD51="110 km/t",0.94,1)</f>
        <v>1</v>
      </c>
      <c r="AH51" s="14">
        <f>IF('Anvendte oplysninger'!AD51="110 km/t",0.66,1)</f>
        <v>1</v>
      </c>
      <c r="AI51" s="14">
        <f>IF('Anvendte oplysninger'!AD51="110 km/t",0.82,1)</f>
        <v>1</v>
      </c>
      <c r="AJ51" s="14">
        <f>IF(AND('Anvendte oplysninger'!AE51="Ja",I51="Tilkørselsflettestrækning"),0.65*'Anvendte oplysninger'!AF51+1-'Anvendte oplysninger'!AF51,1)</f>
        <v>1</v>
      </c>
      <c r="AK51" s="15" t="str">
        <f t="shared" si="0"/>
        <v/>
      </c>
      <c r="AL51" s="15" t="str">
        <f t="shared" si="1"/>
        <v/>
      </c>
      <c r="AM51" s="15" t="str">
        <f t="shared" si="2"/>
        <v/>
      </c>
      <c r="AN51" s="15" t="str">
        <f t="shared" si="3"/>
        <v/>
      </c>
      <c r="AO51" s="15" t="str">
        <f t="shared" si="4"/>
        <v/>
      </c>
      <c r="AP51" s="15" t="str">
        <f t="shared" si="5"/>
        <v/>
      </c>
      <c r="AQ51" s="4" t="str">
        <f t="shared" si="6"/>
        <v/>
      </c>
    </row>
    <row r="52" spans="1:43" x14ac:dyDescent="0.25">
      <c r="A52" s="4" t="str">
        <f>IF(Inddata!A67="","",Inddata!A67)</f>
        <v/>
      </c>
      <c r="B52" s="4" t="str">
        <f>IF(Inddata!B67="","",Inddata!B67)</f>
        <v/>
      </c>
      <c r="C52" s="4" t="str">
        <f>IF(Inddata!C67="","",Inddata!C67)</f>
        <v/>
      </c>
      <c r="D52" s="4" t="str">
        <f>IF(Inddata!D67="","",Inddata!D67)</f>
        <v/>
      </c>
      <c r="E52" s="4" t="str">
        <f>IF(Inddata!E67="","",Inddata!E67)</f>
        <v/>
      </c>
      <c r="F52" s="4" t="str">
        <f>IF(Inddata!F67="","",Inddata!F67)</f>
        <v/>
      </c>
      <c r="G52" s="4">
        <f>IF(Inddata!G67="","",Inddata!G67)</f>
        <v>0</v>
      </c>
      <c r="H52" s="4" t="str">
        <f>IF(Inddata!H67&gt;0.5,Inddata!H67,"")</f>
        <v/>
      </c>
      <c r="I52" s="4" t="str">
        <f>IF(Inddata!I67="","",Inddata!I67)</f>
        <v/>
      </c>
      <c r="J52" s="14">
        <f>IF('Anvendte oplysninger'!J52="Irrelevant",1,IF('Anvendte oplysninger'!J52&gt;3,1.2,1))</f>
        <v>1</v>
      </c>
      <c r="K52" s="14">
        <f>IF('Anvendte oplysninger'!K52="Irrelevant",1,IF(AND(OR(I52="Motorvejsstrækning",I52="Frakørselsflettestrækning",I52="Tilkørselsflettestrækning"),'Anvendte oplysninger'!K52&lt;3.5),1+(3.5-'Anvendte oplysninger'!K52)*0.12,IF(AND(OR(I52="Frakørselsrampe",I52="Tilkørselsrampe"),'Anvendte oplysninger'!K52&lt;3.5),1+(3.5-'Anvendte oplysninger'!K52)*0.16,1)))</f>
        <v>1</v>
      </c>
      <c r="L52" s="14">
        <f>IF('Anvendte oplysninger'!L52="Irrelevant",1,IF(AND('Anvendte oplysninger'!L52="Ja",'Anvendte oplysninger'!J52=2),0.6*'Anvendte oplysninger'!M52+(1-'Anvendte oplysninger'!M52),IF(AND('Anvendte oplysninger'!L52="Ja",'Anvendte oplysninger'!J52=3),0.7*'Anvendte oplysninger'!M52+(1-'Anvendte oplysninger'!M52),IF(AND('Anvendte oplysninger'!L52="Ja",'Anvendte oplysninger'!J52=4),0.76*'Anvendte oplysninger'!M52+(1-'Anvendte oplysninger'!M52),IF(AND('Anvendte oplysninger'!L52="Ja",'Anvendte oplysninger'!J52&gt;4.99999999),0.8*'Anvendte oplysninger'!M52+(1-'Anvendte oplysninger'!M52),1)))))</f>
        <v>1</v>
      </c>
      <c r="M52" s="14">
        <f>IF('Anvendte oplysninger'!L52="Irrelevant",1,IF(AND('Anvendte oplysninger'!L52="Ja",'Anvendte oplysninger'!J52=2),0.8*'Anvendte oplysninger'!M52+(1-'Anvendte oplysninger'!M52),IF(AND('Anvendte oplysninger'!L52="Ja",'Anvendte oplysninger'!J52=3),0.85*'Anvendte oplysninger'!M52+(1-'Anvendte oplysninger'!M52),IF(AND('Anvendte oplysninger'!L52="Ja",'Anvendte oplysninger'!J52=4),0.88*'Anvendte oplysninger'!M52+(1-'Anvendte oplysninger'!M52),IF(AND('Anvendte oplysninger'!L52="Ja",'Anvendte oplysninger'!J52&gt;4.99999999),0.9*'Anvendte oplysninger'!M52+(1-'Anvendte oplysninger'!M52),1)))))</f>
        <v>1</v>
      </c>
      <c r="N52" s="14">
        <f>IF('Anvendte oplysninger'!N52="Irrelevant",1,IF(AND(OR(I52="Motorvejsstrækning",I52="Frakørselsflettestrækning",I52="Tilkørselsflettestrækning"),'Anvendte oplysninger'!N52&lt;3),1+(3-'Anvendte oplysninger'!N52)*0.09333333,1))</f>
        <v>1</v>
      </c>
      <c r="O52" s="14">
        <f>IF('Anvendte oplysninger'!N52="Irrelevant",1,IF(AND(OR(I52="Motorvejsstrækning",I52="Frakørselsflettestrækning",I52="Tilkørselsflettestrækning"),'Anvendte oplysninger'!N52&lt;3),1+(3-'Anvendte oplysninger'!N52)*0.19666667,1))</f>
        <v>1</v>
      </c>
      <c r="P52" s="14">
        <f>IF('Anvendte oplysninger'!O52="Irrelevant",1,IF(AND(OR(I52="Motorvejsstrækning",I52="Frakørselsflettestrækning",I52="Tilkørselsflettestrækning"),'Anvendte oplysninger'!O52&lt;3.00000001),1+(0.5-'Anvendte oplysninger'!O52)*0.04,IF(AND(OR(I52="Frakørselsrampe",I52="Tilkørselsrampe"),'Anvendte oplysninger'!O52&lt;3.00000001),1+(0.5-'Anvendte oplysninger'!O52)*0.08,IF(OR(I52="Motorvejsstrækning",I52="Frakørselsflettestrækning",I52="Tilkørselsflettestrækning"),0.9,0.8))))</f>
        <v>1</v>
      </c>
      <c r="Q52" s="14">
        <f>IF('Anvendte oplysninger'!P52="Irrelevant",1,IF(AND(OR(I52="Motorvejsstrækning",I52="Frakørselsflettestrækning",I52="Tilkørselsflettestrækning"),'Anvendte oplysninger'!P52&lt;11.00000001),1+(5-'Anvendte oplysninger'!P52)*0.01,0.94))</f>
        <v>1</v>
      </c>
      <c r="R52" s="14">
        <f>IF(OR('Anvendte oplysninger'!Q52="Irrelevant",'Anvendte oplysninger'!R52="Irrelevant",'Anvendte oplysninger'!Q52="Lige"),1,IF(AND(OR(I52="Motorvejsstrækning",I52="Frakørselsflettestrækning",I52="Tilkørselsflettestrækning"),'Anvendte oplysninger'!Q52&lt;4000),(EXP(0.1096*1746.5/'Anvendte oplysninger'!Q52)/EXP(0.1096*1746.5/4000))*('Anvendte oplysninger'!R52/1000)/G52+(G52-'Anvendte oplysninger'!R52/1000)/G52,1))</f>
        <v>1</v>
      </c>
      <c r="S52" s="14">
        <f>IF(OR('Anvendte oplysninger'!S52="Irrelevant",'Anvendte oplysninger'!T52="Irrelevant",'Anvendte oplysninger'!S52="Lige"),1,IF(AND(OR(I52="Motorvejsstrækning",I52="Frakørselsflettestrækning",I52="Tilkørselsflettestrækning"),'Anvendte oplysninger'!S52&lt;4000),(EXP(0.1096*1746.5/'Anvendte oplysninger'!S52)/EXP(0.1096*1746.5/4000))*('Anvendte oplysninger'!T52/1000)/G52+(G52-'Anvendte oplysninger'!T52/1000)/G52,1))</f>
        <v>1</v>
      </c>
      <c r="T52" s="14">
        <f>IF('Anvendte oplysninger'!U52="Irrelevant",1,IF(AND(OR(I52="Motorvejsstrækning",I52="Frakørselsflettestrækning",I52="Tilkørselsflettestrækning",I52="Frakørselsrampe",I52="Tilkørselsrampe"),'Anvendte oplysninger'!U52="Ja"),0.95,1))</f>
        <v>1</v>
      </c>
      <c r="U52" s="14">
        <f>IF('Anvendte oplysninger'!U52="Irrelevant",1,IF(AND(OR(I52="Motorvejsstrækning",I52="Frakørselsflettestrækning",I52="Tilkørselsflettestrækning",I52="Frakørselsrampe",I52="Tilkørselsrampe"),'Anvendte oplysninger'!U52="Ja"),0.96,1))</f>
        <v>1</v>
      </c>
      <c r="V52" s="14">
        <f>IF('Anvendte oplysninger'!U52="Irrelevant",1,IF(AND(OR(I52="Motorvejsstrækning",I52="Frakørselsflettestrækning",I52="Tilkørselsflettestrækning",I52="Frakørselsrampe",I52="Tilkørselsrampe"),'Anvendte oplysninger'!U52="Ja"),0.79,1))</f>
        <v>1</v>
      </c>
      <c r="W52" s="14">
        <f>IF('Anvendte oplysninger'!U52="Irrelevant",1,IF(AND(OR(I52="Motorvejsstrækning",I52="Frakørselsflettestrækning",I52="Tilkørselsflettestrækning",I52="Frakørselsrampe",I52="Tilkørselsrampe"),'Anvendte oplysninger'!U52="Ja"),0.94,1))</f>
        <v>1</v>
      </c>
      <c r="X52" s="14">
        <f>IF('Anvendte oplysninger'!U52="Irrelevant",1,IF(AND(OR(I52="Motorvejsstrækning",I52="Frakørselsflettestrækning",I52="Tilkørselsflettestrækning",I52="Frakørselsrampe",I52="Tilkørselsrampe"),'Anvendte oplysninger'!U52="Ja"),0.97,1))</f>
        <v>1</v>
      </c>
      <c r="Y52" s="14">
        <f>IF(AND(I52="Frakørselsrampe",'Anvendte oplysninger'!V52="S-formet ruderrampe"),1.32,IF(AND(I52="Frakørselsrampe",'Anvendte oplysninger'!V52="S-formet trompetrampe"),2.05,IF(AND(I52="Frakørselsrampe",'Anvendte oplysninger'!V52="U-formet trompetrampe"),4.11,IF(AND(I52="Frakørselsrampe",'Anvendte oplysninger'!V52="SV-formet flyoverrampe"),5.15,IF(AND(I52="Frakørselsrampe",'Anvendte oplysninger'!V52="Vinkelformet rampe"),1.07,IF(AND(I52="Tilkørselsrampe",'Anvendte oplysninger'!V52="S-formet ruderrampe"),0.93,IF(AND(I52="Tilkørselsrampe",'Anvendte oplysninger'!V52="S-formet trompetrampe"),2.48,IF(AND(I52="Tilkørselsrampe",'Anvendte oplysninger'!V52="U-formet trompetrampe"),4.15,IF(AND(I52="Tilkørselsrampe",'Anvendte oplysninger'!V52="SV-formet flyoverrampe"),5.26,IF(AND(I52="Tilkørselsrampe",'Anvendte oplysninger'!V52="Vinkelformet rampe"),1.42,1))))))))))</f>
        <v>1</v>
      </c>
      <c r="Z52" s="14">
        <f>IF(OR('Anvendte oplysninger'!W52="Lige",'Anvendte oplysninger'!W52="Irrelevant",'Anvendte oplysninger'!X52="Irrelevant",'Anvendte oplysninger'!Y52="Irrelevant"),1,1+1.545*1000/32.2*((('Anvendte oplysninger'!Y52*3268/3600)/('Anvendte oplysninger'!W52/0.306))^2)*('Anvendte oplysninger'!X52/1000)/G52)</f>
        <v>1</v>
      </c>
      <c r="AA52" s="14">
        <f>IF(OR('Anvendte oplysninger'!W52="Lige",'Anvendte oplysninger'!W52="Irrelevant",'Anvendte oplysninger'!X52="Irrelevant",'Anvendte oplysninger'!Y52="Irrelevant"),1,1+1.961*1000/32.2*((('Anvendte oplysninger'!Y52*3268/3600)/('Anvendte oplysninger'!W52/0.306))^2)*('Anvendte oplysninger'!X52/1000)/G52)</f>
        <v>1</v>
      </c>
      <c r="AB52" s="14">
        <f>IF(OR('Anvendte oplysninger'!Z52="Lige",'Anvendte oplysninger'!Z52="Irrelevant",'Anvendte oplysninger'!AA52="Irrelevant",'Anvendte oplysninger'!AB52="Irrelevant"),1,1+1.545*1000/32.2*((('Anvendte oplysninger'!AB52*3268/3600)/('Anvendte oplysninger'!Z52/0.306))^2)*('Anvendte oplysninger'!AA52/1000)/G52)</f>
        <v>1</v>
      </c>
      <c r="AC52" s="14">
        <f>IF(OR('Anvendte oplysninger'!Z52="Lige",'Anvendte oplysninger'!Z52="Irrelevant",'Anvendte oplysninger'!AA52="Irrelevant",'Anvendte oplysninger'!AB52="Irrelevant"),1,1+1.961*1000/32.2*((('Anvendte oplysninger'!AB52*3268/3600)/('Anvendte oplysninger'!Z52/0.306))^2)*('Anvendte oplysninger'!AA52/1000)/G52)</f>
        <v>1</v>
      </c>
      <c r="AD52" s="14">
        <f>IF(OR('Anvendte oplysninger'!AC52="Irrelevant",'Anvendte oplysninger'!AC52="Nej"),1,IF(AND('Anvendte oplysninger'!AC52="Ja",OR('Anvendte oplysninger'!Q52&lt;301,'Anvendte oplysninger'!S52&lt;301)),1-(0.5*('Anvendte oplysninger'!R52+'Anvendte oplysninger'!T52)/('Anvendte oplysninger'!G52*1000)),IF(AND('Anvendte oplysninger'!AC52="Ja",OR('Anvendte oplysninger'!Q52&lt;601,'Anvendte oplysninger'!S52&lt;601)),1-(0.25*('Anvendte oplysninger'!R52+'Anvendte oplysninger'!T52)/('Anvendte oplysninger'!G52*1000)),1)))</f>
        <v>1</v>
      </c>
      <c r="AE52" s="14">
        <f>IF(OR('Anvendte oplysninger'!AC52="Irrelevant",'Anvendte oplysninger'!AC52="Nej"),1,IF(AND('Anvendte oplysninger'!AC52="Ja",OR('Anvendte oplysninger'!Q52&lt;301,'Anvendte oplysninger'!S52&lt;301)),1-(0.4*('Anvendte oplysninger'!R52+'Anvendte oplysninger'!T52)/('Anvendte oplysninger'!G52*1000)),IF(AND('Anvendte oplysninger'!AC52="Ja",OR('Anvendte oplysninger'!Q52&lt;601,'Anvendte oplysninger'!S52&lt;601)),1-(0.2*('Anvendte oplysninger'!R52+'Anvendte oplysninger'!T52)/('Anvendte oplysninger'!G52*1000)),1)))</f>
        <v>1</v>
      </c>
      <c r="AF52" s="14">
        <f>IF('Anvendte oplysninger'!AD52="110 km/t",0.79,1)</f>
        <v>1</v>
      </c>
      <c r="AG52" s="14">
        <f>IF('Anvendte oplysninger'!AD52="110 km/t",0.94,1)</f>
        <v>1</v>
      </c>
      <c r="AH52" s="14">
        <f>IF('Anvendte oplysninger'!AD52="110 km/t",0.66,1)</f>
        <v>1</v>
      </c>
      <c r="AI52" s="14">
        <f>IF('Anvendte oplysninger'!AD52="110 km/t",0.82,1)</f>
        <v>1</v>
      </c>
      <c r="AJ52" s="14">
        <f>IF(AND('Anvendte oplysninger'!AE52="Ja",I52="Tilkørselsflettestrækning"),0.65*'Anvendte oplysninger'!AF52+1-'Anvendte oplysninger'!AF52,1)</f>
        <v>1</v>
      </c>
      <c r="AK52" s="15" t="str">
        <f t="shared" si="0"/>
        <v/>
      </c>
      <c r="AL52" s="15" t="str">
        <f t="shared" si="1"/>
        <v/>
      </c>
      <c r="AM52" s="15" t="str">
        <f t="shared" si="2"/>
        <v/>
      </c>
      <c r="AN52" s="15" t="str">
        <f t="shared" si="3"/>
        <v/>
      </c>
      <c r="AO52" s="15" t="str">
        <f t="shared" si="4"/>
        <v/>
      </c>
      <c r="AP52" s="15" t="str">
        <f t="shared" si="5"/>
        <v/>
      </c>
      <c r="AQ52" s="4" t="str">
        <f t="shared" si="6"/>
        <v/>
      </c>
    </row>
    <row r="53" spans="1:43" x14ac:dyDescent="0.25">
      <c r="A53" s="4" t="str">
        <f>IF(Inddata!A68="","",Inddata!A68)</f>
        <v/>
      </c>
      <c r="B53" s="4" t="str">
        <f>IF(Inddata!B68="","",Inddata!B68)</f>
        <v/>
      </c>
      <c r="C53" s="4" t="str">
        <f>IF(Inddata!C68="","",Inddata!C68)</f>
        <v/>
      </c>
      <c r="D53" s="4" t="str">
        <f>IF(Inddata!D68="","",Inddata!D68)</f>
        <v/>
      </c>
      <c r="E53" s="4" t="str">
        <f>IF(Inddata!E68="","",Inddata!E68)</f>
        <v/>
      </c>
      <c r="F53" s="4" t="str">
        <f>IF(Inddata!F68="","",Inddata!F68)</f>
        <v/>
      </c>
      <c r="G53" s="4">
        <f>IF(Inddata!G68="","",Inddata!G68)</f>
        <v>0</v>
      </c>
      <c r="H53" s="4" t="str">
        <f>IF(Inddata!H68&gt;0.5,Inddata!H68,"")</f>
        <v/>
      </c>
      <c r="I53" s="4" t="str">
        <f>IF(Inddata!I68="","",Inddata!I68)</f>
        <v/>
      </c>
      <c r="J53" s="14">
        <f>IF('Anvendte oplysninger'!J53="Irrelevant",1,IF('Anvendte oplysninger'!J53&gt;3,1.2,1))</f>
        <v>1</v>
      </c>
      <c r="K53" s="14">
        <f>IF('Anvendte oplysninger'!K53="Irrelevant",1,IF(AND(OR(I53="Motorvejsstrækning",I53="Frakørselsflettestrækning",I53="Tilkørselsflettestrækning"),'Anvendte oplysninger'!K53&lt;3.5),1+(3.5-'Anvendte oplysninger'!K53)*0.12,IF(AND(OR(I53="Frakørselsrampe",I53="Tilkørselsrampe"),'Anvendte oplysninger'!K53&lt;3.5),1+(3.5-'Anvendte oplysninger'!K53)*0.16,1)))</f>
        <v>1</v>
      </c>
      <c r="L53" s="14">
        <f>IF('Anvendte oplysninger'!L53="Irrelevant",1,IF(AND('Anvendte oplysninger'!L53="Ja",'Anvendte oplysninger'!J53=2),0.6*'Anvendte oplysninger'!M53+(1-'Anvendte oplysninger'!M53),IF(AND('Anvendte oplysninger'!L53="Ja",'Anvendte oplysninger'!J53=3),0.7*'Anvendte oplysninger'!M53+(1-'Anvendte oplysninger'!M53),IF(AND('Anvendte oplysninger'!L53="Ja",'Anvendte oplysninger'!J53=4),0.76*'Anvendte oplysninger'!M53+(1-'Anvendte oplysninger'!M53),IF(AND('Anvendte oplysninger'!L53="Ja",'Anvendte oplysninger'!J53&gt;4.99999999),0.8*'Anvendte oplysninger'!M53+(1-'Anvendte oplysninger'!M53),1)))))</f>
        <v>1</v>
      </c>
      <c r="M53" s="14">
        <f>IF('Anvendte oplysninger'!L53="Irrelevant",1,IF(AND('Anvendte oplysninger'!L53="Ja",'Anvendte oplysninger'!J53=2),0.8*'Anvendte oplysninger'!M53+(1-'Anvendte oplysninger'!M53),IF(AND('Anvendte oplysninger'!L53="Ja",'Anvendte oplysninger'!J53=3),0.85*'Anvendte oplysninger'!M53+(1-'Anvendte oplysninger'!M53),IF(AND('Anvendte oplysninger'!L53="Ja",'Anvendte oplysninger'!J53=4),0.88*'Anvendte oplysninger'!M53+(1-'Anvendte oplysninger'!M53),IF(AND('Anvendte oplysninger'!L53="Ja",'Anvendte oplysninger'!J53&gt;4.99999999),0.9*'Anvendte oplysninger'!M53+(1-'Anvendte oplysninger'!M53),1)))))</f>
        <v>1</v>
      </c>
      <c r="N53" s="14">
        <f>IF('Anvendte oplysninger'!N53="Irrelevant",1,IF(AND(OR(I53="Motorvejsstrækning",I53="Frakørselsflettestrækning",I53="Tilkørselsflettestrækning"),'Anvendte oplysninger'!N53&lt;3),1+(3-'Anvendte oplysninger'!N53)*0.09333333,1))</f>
        <v>1</v>
      </c>
      <c r="O53" s="14">
        <f>IF('Anvendte oplysninger'!N53="Irrelevant",1,IF(AND(OR(I53="Motorvejsstrækning",I53="Frakørselsflettestrækning",I53="Tilkørselsflettestrækning"),'Anvendte oplysninger'!N53&lt;3),1+(3-'Anvendte oplysninger'!N53)*0.19666667,1))</f>
        <v>1</v>
      </c>
      <c r="P53" s="14">
        <f>IF('Anvendte oplysninger'!O53="Irrelevant",1,IF(AND(OR(I53="Motorvejsstrækning",I53="Frakørselsflettestrækning",I53="Tilkørselsflettestrækning"),'Anvendte oplysninger'!O53&lt;3.00000001),1+(0.5-'Anvendte oplysninger'!O53)*0.04,IF(AND(OR(I53="Frakørselsrampe",I53="Tilkørselsrampe"),'Anvendte oplysninger'!O53&lt;3.00000001),1+(0.5-'Anvendte oplysninger'!O53)*0.08,IF(OR(I53="Motorvejsstrækning",I53="Frakørselsflettestrækning",I53="Tilkørselsflettestrækning"),0.9,0.8))))</f>
        <v>1</v>
      </c>
      <c r="Q53" s="14">
        <f>IF('Anvendte oplysninger'!P53="Irrelevant",1,IF(AND(OR(I53="Motorvejsstrækning",I53="Frakørselsflettestrækning",I53="Tilkørselsflettestrækning"),'Anvendte oplysninger'!P53&lt;11.00000001),1+(5-'Anvendte oplysninger'!P53)*0.01,0.94))</f>
        <v>1</v>
      </c>
      <c r="R53" s="14">
        <f>IF(OR('Anvendte oplysninger'!Q53="Irrelevant",'Anvendte oplysninger'!R53="Irrelevant",'Anvendte oplysninger'!Q53="Lige"),1,IF(AND(OR(I53="Motorvejsstrækning",I53="Frakørselsflettestrækning",I53="Tilkørselsflettestrækning"),'Anvendte oplysninger'!Q53&lt;4000),(EXP(0.1096*1746.5/'Anvendte oplysninger'!Q53)/EXP(0.1096*1746.5/4000))*('Anvendte oplysninger'!R53/1000)/G53+(G53-'Anvendte oplysninger'!R53/1000)/G53,1))</f>
        <v>1</v>
      </c>
      <c r="S53" s="14">
        <f>IF(OR('Anvendte oplysninger'!S53="Irrelevant",'Anvendte oplysninger'!T53="Irrelevant",'Anvendte oplysninger'!S53="Lige"),1,IF(AND(OR(I53="Motorvejsstrækning",I53="Frakørselsflettestrækning",I53="Tilkørselsflettestrækning"),'Anvendte oplysninger'!S53&lt;4000),(EXP(0.1096*1746.5/'Anvendte oplysninger'!S53)/EXP(0.1096*1746.5/4000))*('Anvendte oplysninger'!T53/1000)/G53+(G53-'Anvendte oplysninger'!T53/1000)/G53,1))</f>
        <v>1</v>
      </c>
      <c r="T53" s="14">
        <f>IF('Anvendte oplysninger'!U53="Irrelevant",1,IF(AND(OR(I53="Motorvejsstrækning",I53="Frakørselsflettestrækning",I53="Tilkørselsflettestrækning",I53="Frakørselsrampe",I53="Tilkørselsrampe"),'Anvendte oplysninger'!U53="Ja"),0.95,1))</f>
        <v>1</v>
      </c>
      <c r="U53" s="14">
        <f>IF('Anvendte oplysninger'!U53="Irrelevant",1,IF(AND(OR(I53="Motorvejsstrækning",I53="Frakørselsflettestrækning",I53="Tilkørselsflettestrækning",I53="Frakørselsrampe",I53="Tilkørselsrampe"),'Anvendte oplysninger'!U53="Ja"),0.96,1))</f>
        <v>1</v>
      </c>
      <c r="V53" s="14">
        <f>IF('Anvendte oplysninger'!U53="Irrelevant",1,IF(AND(OR(I53="Motorvejsstrækning",I53="Frakørselsflettestrækning",I53="Tilkørselsflettestrækning",I53="Frakørselsrampe",I53="Tilkørselsrampe"),'Anvendte oplysninger'!U53="Ja"),0.79,1))</f>
        <v>1</v>
      </c>
      <c r="W53" s="14">
        <f>IF('Anvendte oplysninger'!U53="Irrelevant",1,IF(AND(OR(I53="Motorvejsstrækning",I53="Frakørselsflettestrækning",I53="Tilkørselsflettestrækning",I53="Frakørselsrampe",I53="Tilkørselsrampe"),'Anvendte oplysninger'!U53="Ja"),0.94,1))</f>
        <v>1</v>
      </c>
      <c r="X53" s="14">
        <f>IF('Anvendte oplysninger'!U53="Irrelevant",1,IF(AND(OR(I53="Motorvejsstrækning",I53="Frakørselsflettestrækning",I53="Tilkørselsflettestrækning",I53="Frakørselsrampe",I53="Tilkørselsrampe"),'Anvendte oplysninger'!U53="Ja"),0.97,1))</f>
        <v>1</v>
      </c>
      <c r="Y53" s="14">
        <f>IF(AND(I53="Frakørselsrampe",'Anvendte oplysninger'!V53="S-formet ruderrampe"),1.32,IF(AND(I53="Frakørselsrampe",'Anvendte oplysninger'!V53="S-formet trompetrampe"),2.05,IF(AND(I53="Frakørselsrampe",'Anvendte oplysninger'!V53="U-formet trompetrampe"),4.11,IF(AND(I53="Frakørselsrampe",'Anvendte oplysninger'!V53="SV-formet flyoverrampe"),5.15,IF(AND(I53="Frakørselsrampe",'Anvendte oplysninger'!V53="Vinkelformet rampe"),1.07,IF(AND(I53="Tilkørselsrampe",'Anvendte oplysninger'!V53="S-formet ruderrampe"),0.93,IF(AND(I53="Tilkørselsrampe",'Anvendte oplysninger'!V53="S-formet trompetrampe"),2.48,IF(AND(I53="Tilkørselsrampe",'Anvendte oplysninger'!V53="U-formet trompetrampe"),4.15,IF(AND(I53="Tilkørselsrampe",'Anvendte oplysninger'!V53="SV-formet flyoverrampe"),5.26,IF(AND(I53="Tilkørselsrampe",'Anvendte oplysninger'!V53="Vinkelformet rampe"),1.42,1))))))))))</f>
        <v>1</v>
      </c>
      <c r="Z53" s="14">
        <f>IF(OR('Anvendte oplysninger'!W53="Lige",'Anvendte oplysninger'!W53="Irrelevant",'Anvendte oplysninger'!X53="Irrelevant",'Anvendte oplysninger'!Y53="Irrelevant"),1,1+1.545*1000/32.2*((('Anvendte oplysninger'!Y53*3268/3600)/('Anvendte oplysninger'!W53/0.306))^2)*('Anvendte oplysninger'!X53/1000)/G53)</f>
        <v>1</v>
      </c>
      <c r="AA53" s="14">
        <f>IF(OR('Anvendte oplysninger'!W53="Lige",'Anvendte oplysninger'!W53="Irrelevant",'Anvendte oplysninger'!X53="Irrelevant",'Anvendte oplysninger'!Y53="Irrelevant"),1,1+1.961*1000/32.2*((('Anvendte oplysninger'!Y53*3268/3600)/('Anvendte oplysninger'!W53/0.306))^2)*('Anvendte oplysninger'!X53/1000)/G53)</f>
        <v>1</v>
      </c>
      <c r="AB53" s="14">
        <f>IF(OR('Anvendte oplysninger'!Z53="Lige",'Anvendte oplysninger'!Z53="Irrelevant",'Anvendte oplysninger'!AA53="Irrelevant",'Anvendte oplysninger'!AB53="Irrelevant"),1,1+1.545*1000/32.2*((('Anvendte oplysninger'!AB53*3268/3600)/('Anvendte oplysninger'!Z53/0.306))^2)*('Anvendte oplysninger'!AA53/1000)/G53)</f>
        <v>1</v>
      </c>
      <c r="AC53" s="14">
        <f>IF(OR('Anvendte oplysninger'!Z53="Lige",'Anvendte oplysninger'!Z53="Irrelevant",'Anvendte oplysninger'!AA53="Irrelevant",'Anvendte oplysninger'!AB53="Irrelevant"),1,1+1.961*1000/32.2*((('Anvendte oplysninger'!AB53*3268/3600)/('Anvendte oplysninger'!Z53/0.306))^2)*('Anvendte oplysninger'!AA53/1000)/G53)</f>
        <v>1</v>
      </c>
      <c r="AD53" s="14">
        <f>IF(OR('Anvendte oplysninger'!AC53="Irrelevant",'Anvendte oplysninger'!AC53="Nej"),1,IF(AND('Anvendte oplysninger'!AC53="Ja",OR('Anvendte oplysninger'!Q53&lt;301,'Anvendte oplysninger'!S53&lt;301)),1-(0.5*('Anvendte oplysninger'!R53+'Anvendte oplysninger'!T53)/('Anvendte oplysninger'!G53*1000)),IF(AND('Anvendte oplysninger'!AC53="Ja",OR('Anvendte oplysninger'!Q53&lt;601,'Anvendte oplysninger'!S53&lt;601)),1-(0.25*('Anvendte oplysninger'!R53+'Anvendte oplysninger'!T53)/('Anvendte oplysninger'!G53*1000)),1)))</f>
        <v>1</v>
      </c>
      <c r="AE53" s="14">
        <f>IF(OR('Anvendte oplysninger'!AC53="Irrelevant",'Anvendte oplysninger'!AC53="Nej"),1,IF(AND('Anvendte oplysninger'!AC53="Ja",OR('Anvendte oplysninger'!Q53&lt;301,'Anvendte oplysninger'!S53&lt;301)),1-(0.4*('Anvendte oplysninger'!R53+'Anvendte oplysninger'!T53)/('Anvendte oplysninger'!G53*1000)),IF(AND('Anvendte oplysninger'!AC53="Ja",OR('Anvendte oplysninger'!Q53&lt;601,'Anvendte oplysninger'!S53&lt;601)),1-(0.2*('Anvendte oplysninger'!R53+'Anvendte oplysninger'!T53)/('Anvendte oplysninger'!G53*1000)),1)))</f>
        <v>1</v>
      </c>
      <c r="AF53" s="14">
        <f>IF('Anvendte oplysninger'!AD53="110 km/t",0.79,1)</f>
        <v>1</v>
      </c>
      <c r="AG53" s="14">
        <f>IF('Anvendte oplysninger'!AD53="110 km/t",0.94,1)</f>
        <v>1</v>
      </c>
      <c r="AH53" s="14">
        <f>IF('Anvendte oplysninger'!AD53="110 km/t",0.66,1)</f>
        <v>1</v>
      </c>
      <c r="AI53" s="14">
        <f>IF('Anvendte oplysninger'!AD53="110 km/t",0.82,1)</f>
        <v>1</v>
      </c>
      <c r="AJ53" s="14">
        <f>IF(AND('Anvendte oplysninger'!AE53="Ja",I53="Tilkørselsflettestrækning"),0.65*'Anvendte oplysninger'!AF53+1-'Anvendte oplysninger'!AF53,1)</f>
        <v>1</v>
      </c>
      <c r="AK53" s="15" t="str">
        <f t="shared" si="0"/>
        <v/>
      </c>
      <c r="AL53" s="15" t="str">
        <f t="shared" si="1"/>
        <v/>
      </c>
      <c r="AM53" s="15" t="str">
        <f t="shared" si="2"/>
        <v/>
      </c>
      <c r="AN53" s="15" t="str">
        <f t="shared" si="3"/>
        <v/>
      </c>
      <c r="AO53" s="15" t="str">
        <f t="shared" si="4"/>
        <v/>
      </c>
      <c r="AP53" s="15" t="str">
        <f t="shared" si="5"/>
        <v/>
      </c>
      <c r="AQ53" s="4" t="str">
        <f t="shared" si="6"/>
        <v/>
      </c>
    </row>
    <row r="54" spans="1:43" x14ac:dyDescent="0.25">
      <c r="A54" s="4" t="str">
        <f>IF(Inddata!A69="","",Inddata!A69)</f>
        <v/>
      </c>
      <c r="B54" s="4" t="str">
        <f>IF(Inddata!B69="","",Inddata!B69)</f>
        <v/>
      </c>
      <c r="C54" s="4" t="str">
        <f>IF(Inddata!C69="","",Inddata!C69)</f>
        <v/>
      </c>
      <c r="D54" s="4" t="str">
        <f>IF(Inddata!D69="","",Inddata!D69)</f>
        <v/>
      </c>
      <c r="E54" s="4" t="str">
        <f>IF(Inddata!E69="","",Inddata!E69)</f>
        <v/>
      </c>
      <c r="F54" s="4" t="str">
        <f>IF(Inddata!F69="","",Inddata!F69)</f>
        <v/>
      </c>
      <c r="G54" s="4">
        <f>IF(Inddata!G69="","",Inddata!G69)</f>
        <v>0</v>
      </c>
      <c r="H54" s="4" t="str">
        <f>IF(Inddata!H69&gt;0.5,Inddata!H69,"")</f>
        <v/>
      </c>
      <c r="I54" s="4" t="str">
        <f>IF(Inddata!I69="","",Inddata!I69)</f>
        <v/>
      </c>
      <c r="J54" s="14">
        <f>IF('Anvendte oplysninger'!J54="Irrelevant",1,IF('Anvendte oplysninger'!J54&gt;3,1.2,1))</f>
        <v>1</v>
      </c>
      <c r="K54" s="14">
        <f>IF('Anvendte oplysninger'!K54="Irrelevant",1,IF(AND(OR(I54="Motorvejsstrækning",I54="Frakørselsflettestrækning",I54="Tilkørselsflettestrækning"),'Anvendte oplysninger'!K54&lt;3.5),1+(3.5-'Anvendte oplysninger'!K54)*0.12,IF(AND(OR(I54="Frakørselsrampe",I54="Tilkørselsrampe"),'Anvendte oplysninger'!K54&lt;3.5),1+(3.5-'Anvendte oplysninger'!K54)*0.16,1)))</f>
        <v>1</v>
      </c>
      <c r="L54" s="14">
        <f>IF('Anvendte oplysninger'!L54="Irrelevant",1,IF(AND('Anvendte oplysninger'!L54="Ja",'Anvendte oplysninger'!J54=2),0.6*'Anvendte oplysninger'!M54+(1-'Anvendte oplysninger'!M54),IF(AND('Anvendte oplysninger'!L54="Ja",'Anvendte oplysninger'!J54=3),0.7*'Anvendte oplysninger'!M54+(1-'Anvendte oplysninger'!M54),IF(AND('Anvendte oplysninger'!L54="Ja",'Anvendte oplysninger'!J54=4),0.76*'Anvendte oplysninger'!M54+(1-'Anvendte oplysninger'!M54),IF(AND('Anvendte oplysninger'!L54="Ja",'Anvendte oplysninger'!J54&gt;4.99999999),0.8*'Anvendte oplysninger'!M54+(1-'Anvendte oplysninger'!M54),1)))))</f>
        <v>1</v>
      </c>
      <c r="M54" s="14">
        <f>IF('Anvendte oplysninger'!L54="Irrelevant",1,IF(AND('Anvendte oplysninger'!L54="Ja",'Anvendte oplysninger'!J54=2),0.8*'Anvendte oplysninger'!M54+(1-'Anvendte oplysninger'!M54),IF(AND('Anvendte oplysninger'!L54="Ja",'Anvendte oplysninger'!J54=3),0.85*'Anvendte oplysninger'!M54+(1-'Anvendte oplysninger'!M54),IF(AND('Anvendte oplysninger'!L54="Ja",'Anvendte oplysninger'!J54=4),0.88*'Anvendte oplysninger'!M54+(1-'Anvendte oplysninger'!M54),IF(AND('Anvendte oplysninger'!L54="Ja",'Anvendte oplysninger'!J54&gt;4.99999999),0.9*'Anvendte oplysninger'!M54+(1-'Anvendte oplysninger'!M54),1)))))</f>
        <v>1</v>
      </c>
      <c r="N54" s="14">
        <f>IF('Anvendte oplysninger'!N54="Irrelevant",1,IF(AND(OR(I54="Motorvejsstrækning",I54="Frakørselsflettestrækning",I54="Tilkørselsflettestrækning"),'Anvendte oplysninger'!N54&lt;3),1+(3-'Anvendte oplysninger'!N54)*0.09333333,1))</f>
        <v>1</v>
      </c>
      <c r="O54" s="14">
        <f>IF('Anvendte oplysninger'!N54="Irrelevant",1,IF(AND(OR(I54="Motorvejsstrækning",I54="Frakørselsflettestrækning",I54="Tilkørselsflettestrækning"),'Anvendte oplysninger'!N54&lt;3),1+(3-'Anvendte oplysninger'!N54)*0.19666667,1))</f>
        <v>1</v>
      </c>
      <c r="P54" s="14">
        <f>IF('Anvendte oplysninger'!O54="Irrelevant",1,IF(AND(OR(I54="Motorvejsstrækning",I54="Frakørselsflettestrækning",I54="Tilkørselsflettestrækning"),'Anvendte oplysninger'!O54&lt;3.00000001),1+(0.5-'Anvendte oplysninger'!O54)*0.04,IF(AND(OR(I54="Frakørselsrampe",I54="Tilkørselsrampe"),'Anvendte oplysninger'!O54&lt;3.00000001),1+(0.5-'Anvendte oplysninger'!O54)*0.08,IF(OR(I54="Motorvejsstrækning",I54="Frakørselsflettestrækning",I54="Tilkørselsflettestrækning"),0.9,0.8))))</f>
        <v>1</v>
      </c>
      <c r="Q54" s="14">
        <f>IF('Anvendte oplysninger'!P54="Irrelevant",1,IF(AND(OR(I54="Motorvejsstrækning",I54="Frakørselsflettestrækning",I54="Tilkørselsflettestrækning"),'Anvendte oplysninger'!P54&lt;11.00000001),1+(5-'Anvendte oplysninger'!P54)*0.01,0.94))</f>
        <v>1</v>
      </c>
      <c r="R54" s="14">
        <f>IF(OR('Anvendte oplysninger'!Q54="Irrelevant",'Anvendte oplysninger'!R54="Irrelevant",'Anvendte oplysninger'!Q54="Lige"),1,IF(AND(OR(I54="Motorvejsstrækning",I54="Frakørselsflettestrækning",I54="Tilkørselsflettestrækning"),'Anvendte oplysninger'!Q54&lt;4000),(EXP(0.1096*1746.5/'Anvendte oplysninger'!Q54)/EXP(0.1096*1746.5/4000))*('Anvendte oplysninger'!R54/1000)/G54+(G54-'Anvendte oplysninger'!R54/1000)/G54,1))</f>
        <v>1</v>
      </c>
      <c r="S54" s="14">
        <f>IF(OR('Anvendte oplysninger'!S54="Irrelevant",'Anvendte oplysninger'!T54="Irrelevant",'Anvendte oplysninger'!S54="Lige"),1,IF(AND(OR(I54="Motorvejsstrækning",I54="Frakørselsflettestrækning",I54="Tilkørselsflettestrækning"),'Anvendte oplysninger'!S54&lt;4000),(EXP(0.1096*1746.5/'Anvendte oplysninger'!S54)/EXP(0.1096*1746.5/4000))*('Anvendte oplysninger'!T54/1000)/G54+(G54-'Anvendte oplysninger'!T54/1000)/G54,1))</f>
        <v>1</v>
      </c>
      <c r="T54" s="14">
        <f>IF('Anvendte oplysninger'!U54="Irrelevant",1,IF(AND(OR(I54="Motorvejsstrækning",I54="Frakørselsflettestrækning",I54="Tilkørselsflettestrækning",I54="Frakørselsrampe",I54="Tilkørselsrampe"),'Anvendte oplysninger'!U54="Ja"),0.95,1))</f>
        <v>1</v>
      </c>
      <c r="U54" s="14">
        <f>IF('Anvendte oplysninger'!U54="Irrelevant",1,IF(AND(OR(I54="Motorvejsstrækning",I54="Frakørselsflettestrækning",I54="Tilkørselsflettestrækning",I54="Frakørselsrampe",I54="Tilkørselsrampe"),'Anvendte oplysninger'!U54="Ja"),0.96,1))</f>
        <v>1</v>
      </c>
      <c r="V54" s="14">
        <f>IF('Anvendte oplysninger'!U54="Irrelevant",1,IF(AND(OR(I54="Motorvejsstrækning",I54="Frakørselsflettestrækning",I54="Tilkørselsflettestrækning",I54="Frakørselsrampe",I54="Tilkørselsrampe"),'Anvendte oplysninger'!U54="Ja"),0.79,1))</f>
        <v>1</v>
      </c>
      <c r="W54" s="14">
        <f>IF('Anvendte oplysninger'!U54="Irrelevant",1,IF(AND(OR(I54="Motorvejsstrækning",I54="Frakørselsflettestrækning",I54="Tilkørselsflettestrækning",I54="Frakørselsrampe",I54="Tilkørselsrampe"),'Anvendte oplysninger'!U54="Ja"),0.94,1))</f>
        <v>1</v>
      </c>
      <c r="X54" s="14">
        <f>IF('Anvendte oplysninger'!U54="Irrelevant",1,IF(AND(OR(I54="Motorvejsstrækning",I54="Frakørselsflettestrækning",I54="Tilkørselsflettestrækning",I54="Frakørselsrampe",I54="Tilkørselsrampe"),'Anvendte oplysninger'!U54="Ja"),0.97,1))</f>
        <v>1</v>
      </c>
      <c r="Y54" s="14">
        <f>IF(AND(I54="Frakørselsrampe",'Anvendte oplysninger'!V54="S-formet ruderrampe"),1.32,IF(AND(I54="Frakørselsrampe",'Anvendte oplysninger'!V54="S-formet trompetrampe"),2.05,IF(AND(I54="Frakørselsrampe",'Anvendte oplysninger'!V54="U-formet trompetrampe"),4.11,IF(AND(I54="Frakørselsrampe",'Anvendte oplysninger'!V54="SV-formet flyoverrampe"),5.15,IF(AND(I54="Frakørselsrampe",'Anvendte oplysninger'!V54="Vinkelformet rampe"),1.07,IF(AND(I54="Tilkørselsrampe",'Anvendte oplysninger'!V54="S-formet ruderrampe"),0.93,IF(AND(I54="Tilkørselsrampe",'Anvendte oplysninger'!V54="S-formet trompetrampe"),2.48,IF(AND(I54="Tilkørselsrampe",'Anvendte oplysninger'!V54="U-formet trompetrampe"),4.15,IF(AND(I54="Tilkørselsrampe",'Anvendte oplysninger'!V54="SV-formet flyoverrampe"),5.26,IF(AND(I54="Tilkørselsrampe",'Anvendte oplysninger'!V54="Vinkelformet rampe"),1.42,1))))))))))</f>
        <v>1</v>
      </c>
      <c r="Z54" s="14">
        <f>IF(OR('Anvendte oplysninger'!W54="Lige",'Anvendte oplysninger'!W54="Irrelevant",'Anvendte oplysninger'!X54="Irrelevant",'Anvendte oplysninger'!Y54="Irrelevant"),1,1+1.545*1000/32.2*((('Anvendte oplysninger'!Y54*3268/3600)/('Anvendte oplysninger'!W54/0.306))^2)*('Anvendte oplysninger'!X54/1000)/G54)</f>
        <v>1</v>
      </c>
      <c r="AA54" s="14">
        <f>IF(OR('Anvendte oplysninger'!W54="Lige",'Anvendte oplysninger'!W54="Irrelevant",'Anvendte oplysninger'!X54="Irrelevant",'Anvendte oplysninger'!Y54="Irrelevant"),1,1+1.961*1000/32.2*((('Anvendte oplysninger'!Y54*3268/3600)/('Anvendte oplysninger'!W54/0.306))^2)*('Anvendte oplysninger'!X54/1000)/G54)</f>
        <v>1</v>
      </c>
      <c r="AB54" s="14">
        <f>IF(OR('Anvendte oplysninger'!Z54="Lige",'Anvendte oplysninger'!Z54="Irrelevant",'Anvendte oplysninger'!AA54="Irrelevant",'Anvendte oplysninger'!AB54="Irrelevant"),1,1+1.545*1000/32.2*((('Anvendte oplysninger'!AB54*3268/3600)/('Anvendte oplysninger'!Z54/0.306))^2)*('Anvendte oplysninger'!AA54/1000)/G54)</f>
        <v>1</v>
      </c>
      <c r="AC54" s="14">
        <f>IF(OR('Anvendte oplysninger'!Z54="Lige",'Anvendte oplysninger'!Z54="Irrelevant",'Anvendte oplysninger'!AA54="Irrelevant",'Anvendte oplysninger'!AB54="Irrelevant"),1,1+1.961*1000/32.2*((('Anvendte oplysninger'!AB54*3268/3600)/('Anvendte oplysninger'!Z54/0.306))^2)*('Anvendte oplysninger'!AA54/1000)/G54)</f>
        <v>1</v>
      </c>
      <c r="AD54" s="14">
        <f>IF(OR('Anvendte oplysninger'!AC54="Irrelevant",'Anvendte oplysninger'!AC54="Nej"),1,IF(AND('Anvendte oplysninger'!AC54="Ja",OR('Anvendte oplysninger'!Q54&lt;301,'Anvendte oplysninger'!S54&lt;301)),1-(0.5*('Anvendte oplysninger'!R54+'Anvendte oplysninger'!T54)/('Anvendte oplysninger'!G54*1000)),IF(AND('Anvendte oplysninger'!AC54="Ja",OR('Anvendte oplysninger'!Q54&lt;601,'Anvendte oplysninger'!S54&lt;601)),1-(0.25*('Anvendte oplysninger'!R54+'Anvendte oplysninger'!T54)/('Anvendte oplysninger'!G54*1000)),1)))</f>
        <v>1</v>
      </c>
      <c r="AE54" s="14">
        <f>IF(OR('Anvendte oplysninger'!AC54="Irrelevant",'Anvendte oplysninger'!AC54="Nej"),1,IF(AND('Anvendte oplysninger'!AC54="Ja",OR('Anvendte oplysninger'!Q54&lt;301,'Anvendte oplysninger'!S54&lt;301)),1-(0.4*('Anvendte oplysninger'!R54+'Anvendte oplysninger'!T54)/('Anvendte oplysninger'!G54*1000)),IF(AND('Anvendte oplysninger'!AC54="Ja",OR('Anvendte oplysninger'!Q54&lt;601,'Anvendte oplysninger'!S54&lt;601)),1-(0.2*('Anvendte oplysninger'!R54+'Anvendte oplysninger'!T54)/('Anvendte oplysninger'!G54*1000)),1)))</f>
        <v>1</v>
      </c>
      <c r="AF54" s="14">
        <f>IF('Anvendte oplysninger'!AD54="110 km/t",0.79,1)</f>
        <v>1</v>
      </c>
      <c r="AG54" s="14">
        <f>IF('Anvendte oplysninger'!AD54="110 km/t",0.94,1)</f>
        <v>1</v>
      </c>
      <c r="AH54" s="14">
        <f>IF('Anvendte oplysninger'!AD54="110 km/t",0.66,1)</f>
        <v>1</v>
      </c>
      <c r="AI54" s="14">
        <f>IF('Anvendte oplysninger'!AD54="110 km/t",0.82,1)</f>
        <v>1</v>
      </c>
      <c r="AJ54" s="14">
        <f>IF(AND('Anvendte oplysninger'!AE54="Ja",I54="Tilkørselsflettestrækning"),0.65*'Anvendte oplysninger'!AF54+1-'Anvendte oplysninger'!AF54,1)</f>
        <v>1</v>
      </c>
      <c r="AK54" s="15" t="str">
        <f t="shared" si="0"/>
        <v/>
      </c>
      <c r="AL54" s="15" t="str">
        <f t="shared" si="1"/>
        <v/>
      </c>
      <c r="AM54" s="15" t="str">
        <f t="shared" si="2"/>
        <v/>
      </c>
      <c r="AN54" s="15" t="str">
        <f t="shared" si="3"/>
        <v/>
      </c>
      <c r="AO54" s="15" t="str">
        <f t="shared" si="4"/>
        <v/>
      </c>
      <c r="AP54" s="15" t="str">
        <f t="shared" si="5"/>
        <v/>
      </c>
      <c r="AQ54" s="4" t="str">
        <f t="shared" si="6"/>
        <v/>
      </c>
    </row>
    <row r="55" spans="1:43" x14ac:dyDescent="0.25">
      <c r="A55" s="4" t="str">
        <f>IF(Inddata!A70="","",Inddata!A70)</f>
        <v/>
      </c>
      <c r="B55" s="4" t="str">
        <f>IF(Inddata!B70="","",Inddata!B70)</f>
        <v/>
      </c>
      <c r="C55" s="4" t="str">
        <f>IF(Inddata!C70="","",Inddata!C70)</f>
        <v/>
      </c>
      <c r="D55" s="4" t="str">
        <f>IF(Inddata!D70="","",Inddata!D70)</f>
        <v/>
      </c>
      <c r="E55" s="4" t="str">
        <f>IF(Inddata!E70="","",Inddata!E70)</f>
        <v/>
      </c>
      <c r="F55" s="4" t="str">
        <f>IF(Inddata!F70="","",Inddata!F70)</f>
        <v/>
      </c>
      <c r="G55" s="4">
        <f>IF(Inddata!G70="","",Inddata!G70)</f>
        <v>0</v>
      </c>
      <c r="H55" s="4" t="str">
        <f>IF(Inddata!H70&gt;0.5,Inddata!H70,"")</f>
        <v/>
      </c>
      <c r="I55" s="4" t="str">
        <f>IF(Inddata!I70="","",Inddata!I70)</f>
        <v/>
      </c>
      <c r="J55" s="14">
        <f>IF('Anvendte oplysninger'!J55="Irrelevant",1,IF('Anvendte oplysninger'!J55&gt;3,1.2,1))</f>
        <v>1</v>
      </c>
      <c r="K55" s="14">
        <f>IF('Anvendte oplysninger'!K55="Irrelevant",1,IF(AND(OR(I55="Motorvejsstrækning",I55="Frakørselsflettestrækning",I55="Tilkørselsflettestrækning"),'Anvendte oplysninger'!K55&lt;3.5),1+(3.5-'Anvendte oplysninger'!K55)*0.12,IF(AND(OR(I55="Frakørselsrampe",I55="Tilkørselsrampe"),'Anvendte oplysninger'!K55&lt;3.5),1+(3.5-'Anvendte oplysninger'!K55)*0.16,1)))</f>
        <v>1</v>
      </c>
      <c r="L55" s="14">
        <f>IF('Anvendte oplysninger'!L55="Irrelevant",1,IF(AND('Anvendte oplysninger'!L55="Ja",'Anvendte oplysninger'!J55=2),0.6*'Anvendte oplysninger'!M55+(1-'Anvendte oplysninger'!M55),IF(AND('Anvendte oplysninger'!L55="Ja",'Anvendte oplysninger'!J55=3),0.7*'Anvendte oplysninger'!M55+(1-'Anvendte oplysninger'!M55),IF(AND('Anvendte oplysninger'!L55="Ja",'Anvendte oplysninger'!J55=4),0.76*'Anvendte oplysninger'!M55+(1-'Anvendte oplysninger'!M55),IF(AND('Anvendte oplysninger'!L55="Ja",'Anvendte oplysninger'!J55&gt;4.99999999),0.8*'Anvendte oplysninger'!M55+(1-'Anvendte oplysninger'!M55),1)))))</f>
        <v>1</v>
      </c>
      <c r="M55" s="14">
        <f>IF('Anvendte oplysninger'!L55="Irrelevant",1,IF(AND('Anvendte oplysninger'!L55="Ja",'Anvendte oplysninger'!J55=2),0.8*'Anvendte oplysninger'!M55+(1-'Anvendte oplysninger'!M55),IF(AND('Anvendte oplysninger'!L55="Ja",'Anvendte oplysninger'!J55=3),0.85*'Anvendte oplysninger'!M55+(1-'Anvendte oplysninger'!M55),IF(AND('Anvendte oplysninger'!L55="Ja",'Anvendte oplysninger'!J55=4),0.88*'Anvendte oplysninger'!M55+(1-'Anvendte oplysninger'!M55),IF(AND('Anvendte oplysninger'!L55="Ja",'Anvendte oplysninger'!J55&gt;4.99999999),0.9*'Anvendte oplysninger'!M55+(1-'Anvendte oplysninger'!M55),1)))))</f>
        <v>1</v>
      </c>
      <c r="N55" s="14">
        <f>IF('Anvendte oplysninger'!N55="Irrelevant",1,IF(AND(OR(I55="Motorvejsstrækning",I55="Frakørselsflettestrækning",I55="Tilkørselsflettestrækning"),'Anvendte oplysninger'!N55&lt;3),1+(3-'Anvendte oplysninger'!N55)*0.09333333,1))</f>
        <v>1</v>
      </c>
      <c r="O55" s="14">
        <f>IF('Anvendte oplysninger'!N55="Irrelevant",1,IF(AND(OR(I55="Motorvejsstrækning",I55="Frakørselsflettestrækning",I55="Tilkørselsflettestrækning"),'Anvendte oplysninger'!N55&lt;3),1+(3-'Anvendte oplysninger'!N55)*0.19666667,1))</f>
        <v>1</v>
      </c>
      <c r="P55" s="14">
        <f>IF('Anvendte oplysninger'!O55="Irrelevant",1,IF(AND(OR(I55="Motorvejsstrækning",I55="Frakørselsflettestrækning",I55="Tilkørselsflettestrækning"),'Anvendte oplysninger'!O55&lt;3.00000001),1+(0.5-'Anvendte oplysninger'!O55)*0.04,IF(AND(OR(I55="Frakørselsrampe",I55="Tilkørselsrampe"),'Anvendte oplysninger'!O55&lt;3.00000001),1+(0.5-'Anvendte oplysninger'!O55)*0.08,IF(OR(I55="Motorvejsstrækning",I55="Frakørselsflettestrækning",I55="Tilkørselsflettestrækning"),0.9,0.8))))</f>
        <v>1</v>
      </c>
      <c r="Q55" s="14">
        <f>IF('Anvendte oplysninger'!P55="Irrelevant",1,IF(AND(OR(I55="Motorvejsstrækning",I55="Frakørselsflettestrækning",I55="Tilkørselsflettestrækning"),'Anvendte oplysninger'!P55&lt;11.00000001),1+(5-'Anvendte oplysninger'!P55)*0.01,0.94))</f>
        <v>1</v>
      </c>
      <c r="R55" s="14">
        <f>IF(OR('Anvendte oplysninger'!Q55="Irrelevant",'Anvendte oplysninger'!R55="Irrelevant",'Anvendte oplysninger'!Q55="Lige"),1,IF(AND(OR(I55="Motorvejsstrækning",I55="Frakørselsflettestrækning",I55="Tilkørselsflettestrækning"),'Anvendte oplysninger'!Q55&lt;4000),(EXP(0.1096*1746.5/'Anvendte oplysninger'!Q55)/EXP(0.1096*1746.5/4000))*('Anvendte oplysninger'!R55/1000)/G55+(G55-'Anvendte oplysninger'!R55/1000)/G55,1))</f>
        <v>1</v>
      </c>
      <c r="S55" s="14">
        <f>IF(OR('Anvendte oplysninger'!S55="Irrelevant",'Anvendte oplysninger'!T55="Irrelevant",'Anvendte oplysninger'!S55="Lige"),1,IF(AND(OR(I55="Motorvejsstrækning",I55="Frakørselsflettestrækning",I55="Tilkørselsflettestrækning"),'Anvendte oplysninger'!S55&lt;4000),(EXP(0.1096*1746.5/'Anvendte oplysninger'!S55)/EXP(0.1096*1746.5/4000))*('Anvendte oplysninger'!T55/1000)/G55+(G55-'Anvendte oplysninger'!T55/1000)/G55,1))</f>
        <v>1</v>
      </c>
      <c r="T55" s="14">
        <f>IF('Anvendte oplysninger'!U55="Irrelevant",1,IF(AND(OR(I55="Motorvejsstrækning",I55="Frakørselsflettestrækning",I55="Tilkørselsflettestrækning",I55="Frakørselsrampe",I55="Tilkørselsrampe"),'Anvendte oplysninger'!U55="Ja"),0.95,1))</f>
        <v>1</v>
      </c>
      <c r="U55" s="14">
        <f>IF('Anvendte oplysninger'!U55="Irrelevant",1,IF(AND(OR(I55="Motorvejsstrækning",I55="Frakørselsflettestrækning",I55="Tilkørselsflettestrækning",I55="Frakørselsrampe",I55="Tilkørselsrampe"),'Anvendte oplysninger'!U55="Ja"),0.96,1))</f>
        <v>1</v>
      </c>
      <c r="V55" s="14">
        <f>IF('Anvendte oplysninger'!U55="Irrelevant",1,IF(AND(OR(I55="Motorvejsstrækning",I55="Frakørselsflettestrækning",I55="Tilkørselsflettestrækning",I55="Frakørselsrampe",I55="Tilkørselsrampe"),'Anvendte oplysninger'!U55="Ja"),0.79,1))</f>
        <v>1</v>
      </c>
      <c r="W55" s="14">
        <f>IF('Anvendte oplysninger'!U55="Irrelevant",1,IF(AND(OR(I55="Motorvejsstrækning",I55="Frakørselsflettestrækning",I55="Tilkørselsflettestrækning",I55="Frakørselsrampe",I55="Tilkørselsrampe"),'Anvendte oplysninger'!U55="Ja"),0.94,1))</f>
        <v>1</v>
      </c>
      <c r="X55" s="14">
        <f>IF('Anvendte oplysninger'!U55="Irrelevant",1,IF(AND(OR(I55="Motorvejsstrækning",I55="Frakørselsflettestrækning",I55="Tilkørselsflettestrækning",I55="Frakørselsrampe",I55="Tilkørselsrampe"),'Anvendte oplysninger'!U55="Ja"),0.97,1))</f>
        <v>1</v>
      </c>
      <c r="Y55" s="14">
        <f>IF(AND(I55="Frakørselsrampe",'Anvendte oplysninger'!V55="S-formet ruderrampe"),1.32,IF(AND(I55="Frakørselsrampe",'Anvendte oplysninger'!V55="S-formet trompetrampe"),2.05,IF(AND(I55="Frakørselsrampe",'Anvendte oplysninger'!V55="U-formet trompetrampe"),4.11,IF(AND(I55="Frakørselsrampe",'Anvendte oplysninger'!V55="SV-formet flyoverrampe"),5.15,IF(AND(I55="Frakørselsrampe",'Anvendte oplysninger'!V55="Vinkelformet rampe"),1.07,IF(AND(I55="Tilkørselsrampe",'Anvendte oplysninger'!V55="S-formet ruderrampe"),0.93,IF(AND(I55="Tilkørselsrampe",'Anvendte oplysninger'!V55="S-formet trompetrampe"),2.48,IF(AND(I55="Tilkørselsrampe",'Anvendte oplysninger'!V55="U-formet trompetrampe"),4.15,IF(AND(I55="Tilkørselsrampe",'Anvendte oplysninger'!V55="SV-formet flyoverrampe"),5.26,IF(AND(I55="Tilkørselsrampe",'Anvendte oplysninger'!V55="Vinkelformet rampe"),1.42,1))))))))))</f>
        <v>1</v>
      </c>
      <c r="Z55" s="14">
        <f>IF(OR('Anvendte oplysninger'!W55="Lige",'Anvendte oplysninger'!W55="Irrelevant",'Anvendte oplysninger'!X55="Irrelevant",'Anvendte oplysninger'!Y55="Irrelevant"),1,1+1.545*1000/32.2*((('Anvendte oplysninger'!Y55*3268/3600)/('Anvendte oplysninger'!W55/0.306))^2)*('Anvendte oplysninger'!X55/1000)/G55)</f>
        <v>1</v>
      </c>
      <c r="AA55" s="14">
        <f>IF(OR('Anvendte oplysninger'!W55="Lige",'Anvendte oplysninger'!W55="Irrelevant",'Anvendte oplysninger'!X55="Irrelevant",'Anvendte oplysninger'!Y55="Irrelevant"),1,1+1.961*1000/32.2*((('Anvendte oplysninger'!Y55*3268/3600)/('Anvendte oplysninger'!W55/0.306))^2)*('Anvendte oplysninger'!X55/1000)/G55)</f>
        <v>1</v>
      </c>
      <c r="AB55" s="14">
        <f>IF(OR('Anvendte oplysninger'!Z55="Lige",'Anvendte oplysninger'!Z55="Irrelevant",'Anvendte oplysninger'!AA55="Irrelevant",'Anvendte oplysninger'!AB55="Irrelevant"),1,1+1.545*1000/32.2*((('Anvendte oplysninger'!AB55*3268/3600)/('Anvendte oplysninger'!Z55/0.306))^2)*('Anvendte oplysninger'!AA55/1000)/G55)</f>
        <v>1</v>
      </c>
      <c r="AC55" s="14">
        <f>IF(OR('Anvendte oplysninger'!Z55="Lige",'Anvendte oplysninger'!Z55="Irrelevant",'Anvendte oplysninger'!AA55="Irrelevant",'Anvendte oplysninger'!AB55="Irrelevant"),1,1+1.961*1000/32.2*((('Anvendte oplysninger'!AB55*3268/3600)/('Anvendte oplysninger'!Z55/0.306))^2)*('Anvendte oplysninger'!AA55/1000)/G55)</f>
        <v>1</v>
      </c>
      <c r="AD55" s="14">
        <f>IF(OR('Anvendte oplysninger'!AC55="Irrelevant",'Anvendte oplysninger'!AC55="Nej"),1,IF(AND('Anvendte oplysninger'!AC55="Ja",OR('Anvendte oplysninger'!Q55&lt;301,'Anvendte oplysninger'!S55&lt;301)),1-(0.5*('Anvendte oplysninger'!R55+'Anvendte oplysninger'!T55)/('Anvendte oplysninger'!G55*1000)),IF(AND('Anvendte oplysninger'!AC55="Ja",OR('Anvendte oplysninger'!Q55&lt;601,'Anvendte oplysninger'!S55&lt;601)),1-(0.25*('Anvendte oplysninger'!R55+'Anvendte oplysninger'!T55)/('Anvendte oplysninger'!G55*1000)),1)))</f>
        <v>1</v>
      </c>
      <c r="AE55" s="14">
        <f>IF(OR('Anvendte oplysninger'!AC55="Irrelevant",'Anvendte oplysninger'!AC55="Nej"),1,IF(AND('Anvendte oplysninger'!AC55="Ja",OR('Anvendte oplysninger'!Q55&lt;301,'Anvendte oplysninger'!S55&lt;301)),1-(0.4*('Anvendte oplysninger'!R55+'Anvendte oplysninger'!T55)/('Anvendte oplysninger'!G55*1000)),IF(AND('Anvendte oplysninger'!AC55="Ja",OR('Anvendte oplysninger'!Q55&lt;601,'Anvendte oplysninger'!S55&lt;601)),1-(0.2*('Anvendte oplysninger'!R55+'Anvendte oplysninger'!T55)/('Anvendte oplysninger'!G55*1000)),1)))</f>
        <v>1</v>
      </c>
      <c r="AF55" s="14">
        <f>IF('Anvendte oplysninger'!AD55="110 km/t",0.79,1)</f>
        <v>1</v>
      </c>
      <c r="AG55" s="14">
        <f>IF('Anvendte oplysninger'!AD55="110 km/t",0.94,1)</f>
        <v>1</v>
      </c>
      <c r="AH55" s="14">
        <f>IF('Anvendte oplysninger'!AD55="110 km/t",0.66,1)</f>
        <v>1</v>
      </c>
      <c r="AI55" s="14">
        <f>IF('Anvendte oplysninger'!AD55="110 km/t",0.82,1)</f>
        <v>1</v>
      </c>
      <c r="AJ55" s="14">
        <f>IF(AND('Anvendte oplysninger'!AE55="Ja",I55="Tilkørselsflettestrækning"),0.65*'Anvendte oplysninger'!AF55+1-'Anvendte oplysninger'!AF55,1)</f>
        <v>1</v>
      </c>
      <c r="AK55" s="15" t="str">
        <f t="shared" si="0"/>
        <v/>
      </c>
      <c r="AL55" s="15" t="str">
        <f t="shared" si="1"/>
        <v/>
      </c>
      <c r="AM55" s="15" t="str">
        <f t="shared" si="2"/>
        <v/>
      </c>
      <c r="AN55" s="15" t="str">
        <f t="shared" si="3"/>
        <v/>
      </c>
      <c r="AO55" s="15" t="str">
        <f t="shared" si="4"/>
        <v/>
      </c>
      <c r="AP55" s="15" t="str">
        <f t="shared" si="5"/>
        <v/>
      </c>
      <c r="AQ55" s="4" t="str">
        <f t="shared" si="6"/>
        <v/>
      </c>
    </row>
    <row r="56" spans="1:43" x14ac:dyDescent="0.25">
      <c r="A56" s="4" t="str">
        <f>IF(Inddata!A71="","",Inddata!A71)</f>
        <v/>
      </c>
      <c r="B56" s="4" t="str">
        <f>IF(Inddata!B71="","",Inddata!B71)</f>
        <v/>
      </c>
      <c r="C56" s="4" t="str">
        <f>IF(Inddata!C71="","",Inddata!C71)</f>
        <v/>
      </c>
      <c r="D56" s="4" t="str">
        <f>IF(Inddata!D71="","",Inddata!D71)</f>
        <v/>
      </c>
      <c r="E56" s="4" t="str">
        <f>IF(Inddata!E71="","",Inddata!E71)</f>
        <v/>
      </c>
      <c r="F56" s="4" t="str">
        <f>IF(Inddata!F71="","",Inddata!F71)</f>
        <v/>
      </c>
      <c r="G56" s="4">
        <f>IF(Inddata!G71="","",Inddata!G71)</f>
        <v>0</v>
      </c>
      <c r="H56" s="4" t="str">
        <f>IF(Inddata!H71&gt;0.5,Inddata!H71,"")</f>
        <v/>
      </c>
      <c r="I56" s="4" t="str">
        <f>IF(Inddata!I71="","",Inddata!I71)</f>
        <v/>
      </c>
      <c r="J56" s="14">
        <f>IF('Anvendte oplysninger'!J56="Irrelevant",1,IF('Anvendte oplysninger'!J56&gt;3,1.2,1))</f>
        <v>1</v>
      </c>
      <c r="K56" s="14">
        <f>IF('Anvendte oplysninger'!K56="Irrelevant",1,IF(AND(OR(I56="Motorvejsstrækning",I56="Frakørselsflettestrækning",I56="Tilkørselsflettestrækning"),'Anvendte oplysninger'!K56&lt;3.5),1+(3.5-'Anvendte oplysninger'!K56)*0.12,IF(AND(OR(I56="Frakørselsrampe",I56="Tilkørselsrampe"),'Anvendte oplysninger'!K56&lt;3.5),1+(3.5-'Anvendte oplysninger'!K56)*0.16,1)))</f>
        <v>1</v>
      </c>
      <c r="L56" s="14">
        <f>IF('Anvendte oplysninger'!L56="Irrelevant",1,IF(AND('Anvendte oplysninger'!L56="Ja",'Anvendte oplysninger'!J56=2),0.6*'Anvendte oplysninger'!M56+(1-'Anvendte oplysninger'!M56),IF(AND('Anvendte oplysninger'!L56="Ja",'Anvendte oplysninger'!J56=3),0.7*'Anvendte oplysninger'!M56+(1-'Anvendte oplysninger'!M56),IF(AND('Anvendte oplysninger'!L56="Ja",'Anvendte oplysninger'!J56=4),0.76*'Anvendte oplysninger'!M56+(1-'Anvendte oplysninger'!M56),IF(AND('Anvendte oplysninger'!L56="Ja",'Anvendte oplysninger'!J56&gt;4.99999999),0.8*'Anvendte oplysninger'!M56+(1-'Anvendte oplysninger'!M56),1)))))</f>
        <v>1</v>
      </c>
      <c r="M56" s="14">
        <f>IF('Anvendte oplysninger'!L56="Irrelevant",1,IF(AND('Anvendte oplysninger'!L56="Ja",'Anvendte oplysninger'!J56=2),0.8*'Anvendte oplysninger'!M56+(1-'Anvendte oplysninger'!M56),IF(AND('Anvendte oplysninger'!L56="Ja",'Anvendte oplysninger'!J56=3),0.85*'Anvendte oplysninger'!M56+(1-'Anvendte oplysninger'!M56),IF(AND('Anvendte oplysninger'!L56="Ja",'Anvendte oplysninger'!J56=4),0.88*'Anvendte oplysninger'!M56+(1-'Anvendte oplysninger'!M56),IF(AND('Anvendte oplysninger'!L56="Ja",'Anvendte oplysninger'!J56&gt;4.99999999),0.9*'Anvendte oplysninger'!M56+(1-'Anvendte oplysninger'!M56),1)))))</f>
        <v>1</v>
      </c>
      <c r="N56" s="14">
        <f>IF('Anvendte oplysninger'!N56="Irrelevant",1,IF(AND(OR(I56="Motorvejsstrækning",I56="Frakørselsflettestrækning",I56="Tilkørselsflettestrækning"),'Anvendte oplysninger'!N56&lt;3),1+(3-'Anvendte oplysninger'!N56)*0.09333333,1))</f>
        <v>1</v>
      </c>
      <c r="O56" s="14">
        <f>IF('Anvendte oplysninger'!N56="Irrelevant",1,IF(AND(OR(I56="Motorvejsstrækning",I56="Frakørselsflettestrækning",I56="Tilkørselsflettestrækning"),'Anvendte oplysninger'!N56&lt;3),1+(3-'Anvendte oplysninger'!N56)*0.19666667,1))</f>
        <v>1</v>
      </c>
      <c r="P56" s="14">
        <f>IF('Anvendte oplysninger'!O56="Irrelevant",1,IF(AND(OR(I56="Motorvejsstrækning",I56="Frakørselsflettestrækning",I56="Tilkørselsflettestrækning"),'Anvendte oplysninger'!O56&lt;3.00000001),1+(0.5-'Anvendte oplysninger'!O56)*0.04,IF(AND(OR(I56="Frakørselsrampe",I56="Tilkørselsrampe"),'Anvendte oplysninger'!O56&lt;3.00000001),1+(0.5-'Anvendte oplysninger'!O56)*0.08,IF(OR(I56="Motorvejsstrækning",I56="Frakørselsflettestrækning",I56="Tilkørselsflettestrækning"),0.9,0.8))))</f>
        <v>1</v>
      </c>
      <c r="Q56" s="14">
        <f>IF('Anvendte oplysninger'!P56="Irrelevant",1,IF(AND(OR(I56="Motorvejsstrækning",I56="Frakørselsflettestrækning",I56="Tilkørselsflettestrækning"),'Anvendte oplysninger'!P56&lt;11.00000001),1+(5-'Anvendte oplysninger'!P56)*0.01,0.94))</f>
        <v>1</v>
      </c>
      <c r="R56" s="14">
        <f>IF(OR('Anvendte oplysninger'!Q56="Irrelevant",'Anvendte oplysninger'!R56="Irrelevant",'Anvendte oplysninger'!Q56="Lige"),1,IF(AND(OR(I56="Motorvejsstrækning",I56="Frakørselsflettestrækning",I56="Tilkørselsflettestrækning"),'Anvendte oplysninger'!Q56&lt;4000),(EXP(0.1096*1746.5/'Anvendte oplysninger'!Q56)/EXP(0.1096*1746.5/4000))*('Anvendte oplysninger'!R56/1000)/G56+(G56-'Anvendte oplysninger'!R56/1000)/G56,1))</f>
        <v>1</v>
      </c>
      <c r="S56" s="14">
        <f>IF(OR('Anvendte oplysninger'!S56="Irrelevant",'Anvendte oplysninger'!T56="Irrelevant",'Anvendte oplysninger'!S56="Lige"),1,IF(AND(OR(I56="Motorvejsstrækning",I56="Frakørselsflettestrækning",I56="Tilkørselsflettestrækning"),'Anvendte oplysninger'!S56&lt;4000),(EXP(0.1096*1746.5/'Anvendte oplysninger'!S56)/EXP(0.1096*1746.5/4000))*('Anvendte oplysninger'!T56/1000)/G56+(G56-'Anvendte oplysninger'!T56/1000)/G56,1))</f>
        <v>1</v>
      </c>
      <c r="T56" s="14">
        <f>IF('Anvendte oplysninger'!U56="Irrelevant",1,IF(AND(OR(I56="Motorvejsstrækning",I56="Frakørselsflettestrækning",I56="Tilkørselsflettestrækning",I56="Frakørselsrampe",I56="Tilkørselsrampe"),'Anvendte oplysninger'!U56="Ja"),0.95,1))</f>
        <v>1</v>
      </c>
      <c r="U56" s="14">
        <f>IF('Anvendte oplysninger'!U56="Irrelevant",1,IF(AND(OR(I56="Motorvejsstrækning",I56="Frakørselsflettestrækning",I56="Tilkørselsflettestrækning",I56="Frakørselsrampe",I56="Tilkørselsrampe"),'Anvendte oplysninger'!U56="Ja"),0.96,1))</f>
        <v>1</v>
      </c>
      <c r="V56" s="14">
        <f>IF('Anvendte oplysninger'!U56="Irrelevant",1,IF(AND(OR(I56="Motorvejsstrækning",I56="Frakørselsflettestrækning",I56="Tilkørselsflettestrækning",I56="Frakørselsrampe",I56="Tilkørselsrampe"),'Anvendte oplysninger'!U56="Ja"),0.79,1))</f>
        <v>1</v>
      </c>
      <c r="W56" s="14">
        <f>IF('Anvendte oplysninger'!U56="Irrelevant",1,IF(AND(OR(I56="Motorvejsstrækning",I56="Frakørselsflettestrækning",I56="Tilkørselsflettestrækning",I56="Frakørselsrampe",I56="Tilkørselsrampe"),'Anvendte oplysninger'!U56="Ja"),0.94,1))</f>
        <v>1</v>
      </c>
      <c r="X56" s="14">
        <f>IF('Anvendte oplysninger'!U56="Irrelevant",1,IF(AND(OR(I56="Motorvejsstrækning",I56="Frakørselsflettestrækning",I56="Tilkørselsflettestrækning",I56="Frakørselsrampe",I56="Tilkørselsrampe"),'Anvendte oplysninger'!U56="Ja"),0.97,1))</f>
        <v>1</v>
      </c>
      <c r="Y56" s="14">
        <f>IF(AND(I56="Frakørselsrampe",'Anvendte oplysninger'!V56="S-formet ruderrampe"),1.32,IF(AND(I56="Frakørselsrampe",'Anvendte oplysninger'!V56="S-formet trompetrampe"),2.05,IF(AND(I56="Frakørselsrampe",'Anvendte oplysninger'!V56="U-formet trompetrampe"),4.11,IF(AND(I56="Frakørselsrampe",'Anvendte oplysninger'!V56="SV-formet flyoverrampe"),5.15,IF(AND(I56="Frakørselsrampe",'Anvendte oplysninger'!V56="Vinkelformet rampe"),1.07,IF(AND(I56="Tilkørselsrampe",'Anvendte oplysninger'!V56="S-formet ruderrampe"),0.93,IF(AND(I56="Tilkørselsrampe",'Anvendte oplysninger'!V56="S-formet trompetrampe"),2.48,IF(AND(I56="Tilkørselsrampe",'Anvendte oplysninger'!V56="U-formet trompetrampe"),4.15,IF(AND(I56="Tilkørselsrampe",'Anvendte oplysninger'!V56="SV-formet flyoverrampe"),5.26,IF(AND(I56="Tilkørselsrampe",'Anvendte oplysninger'!V56="Vinkelformet rampe"),1.42,1))))))))))</f>
        <v>1</v>
      </c>
      <c r="Z56" s="14">
        <f>IF(OR('Anvendte oplysninger'!W56="Lige",'Anvendte oplysninger'!W56="Irrelevant",'Anvendte oplysninger'!X56="Irrelevant",'Anvendte oplysninger'!Y56="Irrelevant"),1,1+1.545*1000/32.2*((('Anvendte oplysninger'!Y56*3268/3600)/('Anvendte oplysninger'!W56/0.306))^2)*('Anvendte oplysninger'!X56/1000)/G56)</f>
        <v>1</v>
      </c>
      <c r="AA56" s="14">
        <f>IF(OR('Anvendte oplysninger'!W56="Lige",'Anvendte oplysninger'!W56="Irrelevant",'Anvendte oplysninger'!X56="Irrelevant",'Anvendte oplysninger'!Y56="Irrelevant"),1,1+1.961*1000/32.2*((('Anvendte oplysninger'!Y56*3268/3600)/('Anvendte oplysninger'!W56/0.306))^2)*('Anvendte oplysninger'!X56/1000)/G56)</f>
        <v>1</v>
      </c>
      <c r="AB56" s="14">
        <f>IF(OR('Anvendte oplysninger'!Z56="Lige",'Anvendte oplysninger'!Z56="Irrelevant",'Anvendte oplysninger'!AA56="Irrelevant",'Anvendte oplysninger'!AB56="Irrelevant"),1,1+1.545*1000/32.2*((('Anvendte oplysninger'!AB56*3268/3600)/('Anvendte oplysninger'!Z56/0.306))^2)*('Anvendte oplysninger'!AA56/1000)/G56)</f>
        <v>1</v>
      </c>
      <c r="AC56" s="14">
        <f>IF(OR('Anvendte oplysninger'!Z56="Lige",'Anvendte oplysninger'!Z56="Irrelevant",'Anvendte oplysninger'!AA56="Irrelevant",'Anvendte oplysninger'!AB56="Irrelevant"),1,1+1.961*1000/32.2*((('Anvendte oplysninger'!AB56*3268/3600)/('Anvendte oplysninger'!Z56/0.306))^2)*('Anvendte oplysninger'!AA56/1000)/G56)</f>
        <v>1</v>
      </c>
      <c r="AD56" s="14">
        <f>IF(OR('Anvendte oplysninger'!AC56="Irrelevant",'Anvendte oplysninger'!AC56="Nej"),1,IF(AND('Anvendte oplysninger'!AC56="Ja",OR('Anvendte oplysninger'!Q56&lt;301,'Anvendte oplysninger'!S56&lt;301)),1-(0.5*('Anvendte oplysninger'!R56+'Anvendte oplysninger'!T56)/('Anvendte oplysninger'!G56*1000)),IF(AND('Anvendte oplysninger'!AC56="Ja",OR('Anvendte oplysninger'!Q56&lt;601,'Anvendte oplysninger'!S56&lt;601)),1-(0.25*('Anvendte oplysninger'!R56+'Anvendte oplysninger'!T56)/('Anvendte oplysninger'!G56*1000)),1)))</f>
        <v>1</v>
      </c>
      <c r="AE56" s="14">
        <f>IF(OR('Anvendte oplysninger'!AC56="Irrelevant",'Anvendte oplysninger'!AC56="Nej"),1,IF(AND('Anvendte oplysninger'!AC56="Ja",OR('Anvendte oplysninger'!Q56&lt;301,'Anvendte oplysninger'!S56&lt;301)),1-(0.4*('Anvendte oplysninger'!R56+'Anvendte oplysninger'!T56)/('Anvendte oplysninger'!G56*1000)),IF(AND('Anvendte oplysninger'!AC56="Ja",OR('Anvendte oplysninger'!Q56&lt;601,'Anvendte oplysninger'!S56&lt;601)),1-(0.2*('Anvendte oplysninger'!R56+'Anvendte oplysninger'!T56)/('Anvendte oplysninger'!G56*1000)),1)))</f>
        <v>1</v>
      </c>
      <c r="AF56" s="14">
        <f>IF('Anvendte oplysninger'!AD56="110 km/t",0.79,1)</f>
        <v>1</v>
      </c>
      <c r="AG56" s="14">
        <f>IF('Anvendte oplysninger'!AD56="110 km/t",0.94,1)</f>
        <v>1</v>
      </c>
      <c r="AH56" s="14">
        <f>IF('Anvendte oplysninger'!AD56="110 km/t",0.66,1)</f>
        <v>1</v>
      </c>
      <c r="AI56" s="14">
        <f>IF('Anvendte oplysninger'!AD56="110 km/t",0.82,1)</f>
        <v>1</v>
      </c>
      <c r="AJ56" s="14">
        <f>IF(AND('Anvendte oplysninger'!AE56="Ja",I56="Tilkørselsflettestrækning"),0.65*'Anvendte oplysninger'!AF56+1-'Anvendte oplysninger'!AF56,1)</f>
        <v>1</v>
      </c>
      <c r="AK56" s="15" t="str">
        <f t="shared" si="0"/>
        <v/>
      </c>
      <c r="AL56" s="15" t="str">
        <f t="shared" si="1"/>
        <v/>
      </c>
      <c r="AM56" s="15" t="str">
        <f t="shared" si="2"/>
        <v/>
      </c>
      <c r="AN56" s="15" t="str">
        <f t="shared" si="3"/>
        <v/>
      </c>
      <c r="AO56" s="15" t="str">
        <f t="shared" si="4"/>
        <v/>
      </c>
      <c r="AP56" s="15" t="str">
        <f t="shared" si="5"/>
        <v/>
      </c>
      <c r="AQ56" s="4" t="str">
        <f t="shared" si="6"/>
        <v/>
      </c>
    </row>
    <row r="57" spans="1:43" x14ac:dyDescent="0.25">
      <c r="A57" s="4" t="str">
        <f>IF(Inddata!A72="","",Inddata!A72)</f>
        <v/>
      </c>
      <c r="B57" s="4" t="str">
        <f>IF(Inddata!B72="","",Inddata!B72)</f>
        <v/>
      </c>
      <c r="C57" s="4" t="str">
        <f>IF(Inddata!C72="","",Inddata!C72)</f>
        <v/>
      </c>
      <c r="D57" s="4" t="str">
        <f>IF(Inddata!D72="","",Inddata!D72)</f>
        <v/>
      </c>
      <c r="E57" s="4" t="str">
        <f>IF(Inddata!E72="","",Inddata!E72)</f>
        <v/>
      </c>
      <c r="F57" s="4" t="str">
        <f>IF(Inddata!F72="","",Inddata!F72)</f>
        <v/>
      </c>
      <c r="G57" s="4">
        <f>IF(Inddata!G72="","",Inddata!G72)</f>
        <v>0</v>
      </c>
      <c r="H57" s="4" t="str">
        <f>IF(Inddata!H72&gt;0.5,Inddata!H72,"")</f>
        <v/>
      </c>
      <c r="I57" s="4" t="str">
        <f>IF(Inddata!I72="","",Inddata!I72)</f>
        <v/>
      </c>
      <c r="J57" s="14">
        <f>IF('Anvendte oplysninger'!J57="Irrelevant",1,IF('Anvendte oplysninger'!J57&gt;3,1.2,1))</f>
        <v>1</v>
      </c>
      <c r="K57" s="14">
        <f>IF('Anvendte oplysninger'!K57="Irrelevant",1,IF(AND(OR(I57="Motorvejsstrækning",I57="Frakørselsflettestrækning",I57="Tilkørselsflettestrækning"),'Anvendte oplysninger'!K57&lt;3.5),1+(3.5-'Anvendte oplysninger'!K57)*0.12,IF(AND(OR(I57="Frakørselsrampe",I57="Tilkørselsrampe"),'Anvendte oplysninger'!K57&lt;3.5),1+(3.5-'Anvendte oplysninger'!K57)*0.16,1)))</f>
        <v>1</v>
      </c>
      <c r="L57" s="14">
        <f>IF('Anvendte oplysninger'!L57="Irrelevant",1,IF(AND('Anvendte oplysninger'!L57="Ja",'Anvendte oplysninger'!J57=2),0.6*'Anvendte oplysninger'!M57+(1-'Anvendte oplysninger'!M57),IF(AND('Anvendte oplysninger'!L57="Ja",'Anvendte oplysninger'!J57=3),0.7*'Anvendte oplysninger'!M57+(1-'Anvendte oplysninger'!M57),IF(AND('Anvendte oplysninger'!L57="Ja",'Anvendte oplysninger'!J57=4),0.76*'Anvendte oplysninger'!M57+(1-'Anvendte oplysninger'!M57),IF(AND('Anvendte oplysninger'!L57="Ja",'Anvendte oplysninger'!J57&gt;4.99999999),0.8*'Anvendte oplysninger'!M57+(1-'Anvendte oplysninger'!M57),1)))))</f>
        <v>1</v>
      </c>
      <c r="M57" s="14">
        <f>IF('Anvendte oplysninger'!L57="Irrelevant",1,IF(AND('Anvendte oplysninger'!L57="Ja",'Anvendte oplysninger'!J57=2),0.8*'Anvendte oplysninger'!M57+(1-'Anvendte oplysninger'!M57),IF(AND('Anvendte oplysninger'!L57="Ja",'Anvendte oplysninger'!J57=3),0.85*'Anvendte oplysninger'!M57+(1-'Anvendte oplysninger'!M57),IF(AND('Anvendte oplysninger'!L57="Ja",'Anvendte oplysninger'!J57=4),0.88*'Anvendte oplysninger'!M57+(1-'Anvendte oplysninger'!M57),IF(AND('Anvendte oplysninger'!L57="Ja",'Anvendte oplysninger'!J57&gt;4.99999999),0.9*'Anvendte oplysninger'!M57+(1-'Anvendte oplysninger'!M57),1)))))</f>
        <v>1</v>
      </c>
      <c r="N57" s="14">
        <f>IF('Anvendte oplysninger'!N57="Irrelevant",1,IF(AND(OR(I57="Motorvejsstrækning",I57="Frakørselsflettestrækning",I57="Tilkørselsflettestrækning"),'Anvendte oplysninger'!N57&lt;3),1+(3-'Anvendte oplysninger'!N57)*0.09333333,1))</f>
        <v>1</v>
      </c>
      <c r="O57" s="14">
        <f>IF('Anvendte oplysninger'!N57="Irrelevant",1,IF(AND(OR(I57="Motorvejsstrækning",I57="Frakørselsflettestrækning",I57="Tilkørselsflettestrækning"),'Anvendte oplysninger'!N57&lt;3),1+(3-'Anvendte oplysninger'!N57)*0.19666667,1))</f>
        <v>1</v>
      </c>
      <c r="P57" s="14">
        <f>IF('Anvendte oplysninger'!O57="Irrelevant",1,IF(AND(OR(I57="Motorvejsstrækning",I57="Frakørselsflettestrækning",I57="Tilkørselsflettestrækning"),'Anvendte oplysninger'!O57&lt;3.00000001),1+(0.5-'Anvendte oplysninger'!O57)*0.04,IF(AND(OR(I57="Frakørselsrampe",I57="Tilkørselsrampe"),'Anvendte oplysninger'!O57&lt;3.00000001),1+(0.5-'Anvendte oplysninger'!O57)*0.08,IF(OR(I57="Motorvejsstrækning",I57="Frakørselsflettestrækning",I57="Tilkørselsflettestrækning"),0.9,0.8))))</f>
        <v>1</v>
      </c>
      <c r="Q57" s="14">
        <f>IF('Anvendte oplysninger'!P57="Irrelevant",1,IF(AND(OR(I57="Motorvejsstrækning",I57="Frakørselsflettestrækning",I57="Tilkørselsflettestrækning"),'Anvendte oplysninger'!P57&lt;11.00000001),1+(5-'Anvendte oplysninger'!P57)*0.01,0.94))</f>
        <v>1</v>
      </c>
      <c r="R57" s="14">
        <f>IF(OR('Anvendte oplysninger'!Q57="Irrelevant",'Anvendte oplysninger'!R57="Irrelevant",'Anvendte oplysninger'!Q57="Lige"),1,IF(AND(OR(I57="Motorvejsstrækning",I57="Frakørselsflettestrækning",I57="Tilkørselsflettestrækning"),'Anvendte oplysninger'!Q57&lt;4000),(EXP(0.1096*1746.5/'Anvendte oplysninger'!Q57)/EXP(0.1096*1746.5/4000))*('Anvendte oplysninger'!R57/1000)/G57+(G57-'Anvendte oplysninger'!R57/1000)/G57,1))</f>
        <v>1</v>
      </c>
      <c r="S57" s="14">
        <f>IF(OR('Anvendte oplysninger'!S57="Irrelevant",'Anvendte oplysninger'!T57="Irrelevant",'Anvendte oplysninger'!S57="Lige"),1,IF(AND(OR(I57="Motorvejsstrækning",I57="Frakørselsflettestrækning",I57="Tilkørselsflettestrækning"),'Anvendte oplysninger'!S57&lt;4000),(EXP(0.1096*1746.5/'Anvendte oplysninger'!S57)/EXP(0.1096*1746.5/4000))*('Anvendte oplysninger'!T57/1000)/G57+(G57-'Anvendte oplysninger'!T57/1000)/G57,1))</f>
        <v>1</v>
      </c>
      <c r="T57" s="14">
        <f>IF('Anvendte oplysninger'!U57="Irrelevant",1,IF(AND(OR(I57="Motorvejsstrækning",I57="Frakørselsflettestrækning",I57="Tilkørselsflettestrækning",I57="Frakørselsrampe",I57="Tilkørselsrampe"),'Anvendte oplysninger'!U57="Ja"),0.95,1))</f>
        <v>1</v>
      </c>
      <c r="U57" s="14">
        <f>IF('Anvendte oplysninger'!U57="Irrelevant",1,IF(AND(OR(I57="Motorvejsstrækning",I57="Frakørselsflettestrækning",I57="Tilkørselsflettestrækning",I57="Frakørselsrampe",I57="Tilkørselsrampe"),'Anvendte oplysninger'!U57="Ja"),0.96,1))</f>
        <v>1</v>
      </c>
      <c r="V57" s="14">
        <f>IF('Anvendte oplysninger'!U57="Irrelevant",1,IF(AND(OR(I57="Motorvejsstrækning",I57="Frakørselsflettestrækning",I57="Tilkørselsflettestrækning",I57="Frakørselsrampe",I57="Tilkørselsrampe"),'Anvendte oplysninger'!U57="Ja"),0.79,1))</f>
        <v>1</v>
      </c>
      <c r="W57" s="14">
        <f>IF('Anvendte oplysninger'!U57="Irrelevant",1,IF(AND(OR(I57="Motorvejsstrækning",I57="Frakørselsflettestrækning",I57="Tilkørselsflettestrækning",I57="Frakørselsrampe",I57="Tilkørselsrampe"),'Anvendte oplysninger'!U57="Ja"),0.94,1))</f>
        <v>1</v>
      </c>
      <c r="X57" s="14">
        <f>IF('Anvendte oplysninger'!U57="Irrelevant",1,IF(AND(OR(I57="Motorvejsstrækning",I57="Frakørselsflettestrækning",I57="Tilkørselsflettestrækning",I57="Frakørselsrampe",I57="Tilkørselsrampe"),'Anvendte oplysninger'!U57="Ja"),0.97,1))</f>
        <v>1</v>
      </c>
      <c r="Y57" s="14">
        <f>IF(AND(I57="Frakørselsrampe",'Anvendte oplysninger'!V57="S-formet ruderrampe"),1.32,IF(AND(I57="Frakørselsrampe",'Anvendte oplysninger'!V57="S-formet trompetrampe"),2.05,IF(AND(I57="Frakørselsrampe",'Anvendte oplysninger'!V57="U-formet trompetrampe"),4.11,IF(AND(I57="Frakørselsrampe",'Anvendte oplysninger'!V57="SV-formet flyoverrampe"),5.15,IF(AND(I57="Frakørselsrampe",'Anvendte oplysninger'!V57="Vinkelformet rampe"),1.07,IF(AND(I57="Tilkørselsrampe",'Anvendte oplysninger'!V57="S-formet ruderrampe"),0.93,IF(AND(I57="Tilkørselsrampe",'Anvendte oplysninger'!V57="S-formet trompetrampe"),2.48,IF(AND(I57="Tilkørselsrampe",'Anvendte oplysninger'!V57="U-formet trompetrampe"),4.15,IF(AND(I57="Tilkørselsrampe",'Anvendte oplysninger'!V57="SV-formet flyoverrampe"),5.26,IF(AND(I57="Tilkørselsrampe",'Anvendte oplysninger'!V57="Vinkelformet rampe"),1.42,1))))))))))</f>
        <v>1</v>
      </c>
      <c r="Z57" s="14">
        <f>IF(OR('Anvendte oplysninger'!W57="Lige",'Anvendte oplysninger'!W57="Irrelevant",'Anvendte oplysninger'!X57="Irrelevant",'Anvendte oplysninger'!Y57="Irrelevant"),1,1+1.545*1000/32.2*((('Anvendte oplysninger'!Y57*3268/3600)/('Anvendte oplysninger'!W57/0.306))^2)*('Anvendte oplysninger'!X57/1000)/G57)</f>
        <v>1</v>
      </c>
      <c r="AA57" s="14">
        <f>IF(OR('Anvendte oplysninger'!W57="Lige",'Anvendte oplysninger'!W57="Irrelevant",'Anvendte oplysninger'!X57="Irrelevant",'Anvendte oplysninger'!Y57="Irrelevant"),1,1+1.961*1000/32.2*((('Anvendte oplysninger'!Y57*3268/3600)/('Anvendte oplysninger'!W57/0.306))^2)*('Anvendte oplysninger'!X57/1000)/G57)</f>
        <v>1</v>
      </c>
      <c r="AB57" s="14">
        <f>IF(OR('Anvendte oplysninger'!Z57="Lige",'Anvendte oplysninger'!Z57="Irrelevant",'Anvendte oplysninger'!AA57="Irrelevant",'Anvendte oplysninger'!AB57="Irrelevant"),1,1+1.545*1000/32.2*((('Anvendte oplysninger'!AB57*3268/3600)/('Anvendte oplysninger'!Z57/0.306))^2)*('Anvendte oplysninger'!AA57/1000)/G57)</f>
        <v>1</v>
      </c>
      <c r="AC57" s="14">
        <f>IF(OR('Anvendte oplysninger'!Z57="Lige",'Anvendte oplysninger'!Z57="Irrelevant",'Anvendte oplysninger'!AA57="Irrelevant",'Anvendte oplysninger'!AB57="Irrelevant"),1,1+1.961*1000/32.2*((('Anvendte oplysninger'!AB57*3268/3600)/('Anvendte oplysninger'!Z57/0.306))^2)*('Anvendte oplysninger'!AA57/1000)/G57)</f>
        <v>1</v>
      </c>
      <c r="AD57" s="14">
        <f>IF(OR('Anvendte oplysninger'!AC57="Irrelevant",'Anvendte oplysninger'!AC57="Nej"),1,IF(AND('Anvendte oplysninger'!AC57="Ja",OR('Anvendte oplysninger'!Q57&lt;301,'Anvendte oplysninger'!S57&lt;301)),1-(0.5*('Anvendte oplysninger'!R57+'Anvendte oplysninger'!T57)/('Anvendte oplysninger'!G57*1000)),IF(AND('Anvendte oplysninger'!AC57="Ja",OR('Anvendte oplysninger'!Q57&lt;601,'Anvendte oplysninger'!S57&lt;601)),1-(0.25*('Anvendte oplysninger'!R57+'Anvendte oplysninger'!T57)/('Anvendte oplysninger'!G57*1000)),1)))</f>
        <v>1</v>
      </c>
      <c r="AE57" s="14">
        <f>IF(OR('Anvendte oplysninger'!AC57="Irrelevant",'Anvendte oplysninger'!AC57="Nej"),1,IF(AND('Anvendte oplysninger'!AC57="Ja",OR('Anvendte oplysninger'!Q57&lt;301,'Anvendte oplysninger'!S57&lt;301)),1-(0.4*('Anvendte oplysninger'!R57+'Anvendte oplysninger'!T57)/('Anvendte oplysninger'!G57*1000)),IF(AND('Anvendte oplysninger'!AC57="Ja",OR('Anvendte oplysninger'!Q57&lt;601,'Anvendte oplysninger'!S57&lt;601)),1-(0.2*('Anvendte oplysninger'!R57+'Anvendte oplysninger'!T57)/('Anvendte oplysninger'!G57*1000)),1)))</f>
        <v>1</v>
      </c>
      <c r="AF57" s="14">
        <f>IF('Anvendte oplysninger'!AD57="110 km/t",0.79,1)</f>
        <v>1</v>
      </c>
      <c r="AG57" s="14">
        <f>IF('Anvendte oplysninger'!AD57="110 km/t",0.94,1)</f>
        <v>1</v>
      </c>
      <c r="AH57" s="14">
        <f>IF('Anvendte oplysninger'!AD57="110 km/t",0.66,1)</f>
        <v>1</v>
      </c>
      <c r="AI57" s="14">
        <f>IF('Anvendte oplysninger'!AD57="110 km/t",0.82,1)</f>
        <v>1</v>
      </c>
      <c r="AJ57" s="14">
        <f>IF(AND('Anvendte oplysninger'!AE57="Ja",I57="Tilkørselsflettestrækning"),0.65*'Anvendte oplysninger'!AF57+1-'Anvendte oplysninger'!AF57,1)</f>
        <v>1</v>
      </c>
      <c r="AK57" s="15" t="str">
        <f t="shared" si="0"/>
        <v/>
      </c>
      <c r="AL57" s="15" t="str">
        <f t="shared" si="1"/>
        <v/>
      </c>
      <c r="AM57" s="15" t="str">
        <f t="shared" si="2"/>
        <v/>
      </c>
      <c r="AN57" s="15" t="str">
        <f t="shared" si="3"/>
        <v/>
      </c>
      <c r="AO57" s="15" t="str">
        <f t="shared" si="4"/>
        <v/>
      </c>
      <c r="AP57" s="15" t="str">
        <f t="shared" si="5"/>
        <v/>
      </c>
      <c r="AQ57" s="4" t="str">
        <f t="shared" si="6"/>
        <v/>
      </c>
    </row>
    <row r="58" spans="1:43" x14ac:dyDescent="0.25">
      <c r="A58" s="4" t="str">
        <f>IF(Inddata!A73="","",Inddata!A73)</f>
        <v/>
      </c>
      <c r="B58" s="4" t="str">
        <f>IF(Inddata!B73="","",Inddata!B73)</f>
        <v/>
      </c>
      <c r="C58" s="4" t="str">
        <f>IF(Inddata!C73="","",Inddata!C73)</f>
        <v/>
      </c>
      <c r="D58" s="4" t="str">
        <f>IF(Inddata!D73="","",Inddata!D73)</f>
        <v/>
      </c>
      <c r="E58" s="4" t="str">
        <f>IF(Inddata!E73="","",Inddata!E73)</f>
        <v/>
      </c>
      <c r="F58" s="4" t="str">
        <f>IF(Inddata!F73="","",Inddata!F73)</f>
        <v/>
      </c>
      <c r="G58" s="4">
        <f>IF(Inddata!G73="","",Inddata!G73)</f>
        <v>0</v>
      </c>
      <c r="H58" s="4" t="str">
        <f>IF(Inddata!H73&gt;0.5,Inddata!H73,"")</f>
        <v/>
      </c>
      <c r="I58" s="4" t="str">
        <f>IF(Inddata!I73="","",Inddata!I73)</f>
        <v/>
      </c>
      <c r="J58" s="14">
        <f>IF('Anvendte oplysninger'!J58="Irrelevant",1,IF('Anvendte oplysninger'!J58&gt;3,1.2,1))</f>
        <v>1</v>
      </c>
      <c r="K58" s="14">
        <f>IF('Anvendte oplysninger'!K58="Irrelevant",1,IF(AND(OR(I58="Motorvejsstrækning",I58="Frakørselsflettestrækning",I58="Tilkørselsflettestrækning"),'Anvendte oplysninger'!K58&lt;3.5),1+(3.5-'Anvendte oplysninger'!K58)*0.12,IF(AND(OR(I58="Frakørselsrampe",I58="Tilkørselsrampe"),'Anvendte oplysninger'!K58&lt;3.5),1+(3.5-'Anvendte oplysninger'!K58)*0.16,1)))</f>
        <v>1</v>
      </c>
      <c r="L58" s="14">
        <f>IF('Anvendte oplysninger'!L58="Irrelevant",1,IF(AND('Anvendte oplysninger'!L58="Ja",'Anvendte oplysninger'!J58=2),0.6*'Anvendte oplysninger'!M58+(1-'Anvendte oplysninger'!M58),IF(AND('Anvendte oplysninger'!L58="Ja",'Anvendte oplysninger'!J58=3),0.7*'Anvendte oplysninger'!M58+(1-'Anvendte oplysninger'!M58),IF(AND('Anvendte oplysninger'!L58="Ja",'Anvendte oplysninger'!J58=4),0.76*'Anvendte oplysninger'!M58+(1-'Anvendte oplysninger'!M58),IF(AND('Anvendte oplysninger'!L58="Ja",'Anvendte oplysninger'!J58&gt;4.99999999),0.8*'Anvendte oplysninger'!M58+(1-'Anvendte oplysninger'!M58),1)))))</f>
        <v>1</v>
      </c>
      <c r="M58" s="14">
        <f>IF('Anvendte oplysninger'!L58="Irrelevant",1,IF(AND('Anvendte oplysninger'!L58="Ja",'Anvendte oplysninger'!J58=2),0.8*'Anvendte oplysninger'!M58+(1-'Anvendte oplysninger'!M58),IF(AND('Anvendte oplysninger'!L58="Ja",'Anvendte oplysninger'!J58=3),0.85*'Anvendte oplysninger'!M58+(1-'Anvendte oplysninger'!M58),IF(AND('Anvendte oplysninger'!L58="Ja",'Anvendte oplysninger'!J58=4),0.88*'Anvendte oplysninger'!M58+(1-'Anvendte oplysninger'!M58),IF(AND('Anvendte oplysninger'!L58="Ja",'Anvendte oplysninger'!J58&gt;4.99999999),0.9*'Anvendte oplysninger'!M58+(1-'Anvendte oplysninger'!M58),1)))))</f>
        <v>1</v>
      </c>
      <c r="N58" s="14">
        <f>IF('Anvendte oplysninger'!N58="Irrelevant",1,IF(AND(OR(I58="Motorvejsstrækning",I58="Frakørselsflettestrækning",I58="Tilkørselsflettestrækning"),'Anvendte oplysninger'!N58&lt;3),1+(3-'Anvendte oplysninger'!N58)*0.09333333,1))</f>
        <v>1</v>
      </c>
      <c r="O58" s="14">
        <f>IF('Anvendte oplysninger'!N58="Irrelevant",1,IF(AND(OR(I58="Motorvejsstrækning",I58="Frakørselsflettestrækning",I58="Tilkørselsflettestrækning"),'Anvendte oplysninger'!N58&lt;3),1+(3-'Anvendte oplysninger'!N58)*0.19666667,1))</f>
        <v>1</v>
      </c>
      <c r="P58" s="14">
        <f>IF('Anvendte oplysninger'!O58="Irrelevant",1,IF(AND(OR(I58="Motorvejsstrækning",I58="Frakørselsflettestrækning",I58="Tilkørselsflettestrækning"),'Anvendte oplysninger'!O58&lt;3.00000001),1+(0.5-'Anvendte oplysninger'!O58)*0.04,IF(AND(OR(I58="Frakørselsrampe",I58="Tilkørselsrampe"),'Anvendte oplysninger'!O58&lt;3.00000001),1+(0.5-'Anvendte oplysninger'!O58)*0.08,IF(OR(I58="Motorvejsstrækning",I58="Frakørselsflettestrækning",I58="Tilkørselsflettestrækning"),0.9,0.8))))</f>
        <v>1</v>
      </c>
      <c r="Q58" s="14">
        <f>IF('Anvendte oplysninger'!P58="Irrelevant",1,IF(AND(OR(I58="Motorvejsstrækning",I58="Frakørselsflettestrækning",I58="Tilkørselsflettestrækning"),'Anvendte oplysninger'!P58&lt;11.00000001),1+(5-'Anvendte oplysninger'!P58)*0.01,0.94))</f>
        <v>1</v>
      </c>
      <c r="R58" s="14">
        <f>IF(OR('Anvendte oplysninger'!Q58="Irrelevant",'Anvendte oplysninger'!R58="Irrelevant",'Anvendte oplysninger'!Q58="Lige"),1,IF(AND(OR(I58="Motorvejsstrækning",I58="Frakørselsflettestrækning",I58="Tilkørselsflettestrækning"),'Anvendte oplysninger'!Q58&lt;4000),(EXP(0.1096*1746.5/'Anvendte oplysninger'!Q58)/EXP(0.1096*1746.5/4000))*('Anvendte oplysninger'!R58/1000)/G58+(G58-'Anvendte oplysninger'!R58/1000)/G58,1))</f>
        <v>1</v>
      </c>
      <c r="S58" s="14">
        <f>IF(OR('Anvendte oplysninger'!S58="Irrelevant",'Anvendte oplysninger'!T58="Irrelevant",'Anvendte oplysninger'!S58="Lige"),1,IF(AND(OR(I58="Motorvejsstrækning",I58="Frakørselsflettestrækning",I58="Tilkørselsflettestrækning"),'Anvendte oplysninger'!S58&lt;4000),(EXP(0.1096*1746.5/'Anvendte oplysninger'!S58)/EXP(0.1096*1746.5/4000))*('Anvendte oplysninger'!T58/1000)/G58+(G58-'Anvendte oplysninger'!T58/1000)/G58,1))</f>
        <v>1</v>
      </c>
      <c r="T58" s="14">
        <f>IF('Anvendte oplysninger'!U58="Irrelevant",1,IF(AND(OR(I58="Motorvejsstrækning",I58="Frakørselsflettestrækning",I58="Tilkørselsflettestrækning",I58="Frakørselsrampe",I58="Tilkørselsrampe"),'Anvendte oplysninger'!U58="Ja"),0.95,1))</f>
        <v>1</v>
      </c>
      <c r="U58" s="14">
        <f>IF('Anvendte oplysninger'!U58="Irrelevant",1,IF(AND(OR(I58="Motorvejsstrækning",I58="Frakørselsflettestrækning",I58="Tilkørselsflettestrækning",I58="Frakørselsrampe",I58="Tilkørselsrampe"),'Anvendte oplysninger'!U58="Ja"),0.96,1))</f>
        <v>1</v>
      </c>
      <c r="V58" s="14">
        <f>IF('Anvendte oplysninger'!U58="Irrelevant",1,IF(AND(OR(I58="Motorvejsstrækning",I58="Frakørselsflettestrækning",I58="Tilkørselsflettestrækning",I58="Frakørselsrampe",I58="Tilkørselsrampe"),'Anvendte oplysninger'!U58="Ja"),0.79,1))</f>
        <v>1</v>
      </c>
      <c r="W58" s="14">
        <f>IF('Anvendte oplysninger'!U58="Irrelevant",1,IF(AND(OR(I58="Motorvejsstrækning",I58="Frakørselsflettestrækning",I58="Tilkørselsflettestrækning",I58="Frakørselsrampe",I58="Tilkørselsrampe"),'Anvendte oplysninger'!U58="Ja"),0.94,1))</f>
        <v>1</v>
      </c>
      <c r="X58" s="14">
        <f>IF('Anvendte oplysninger'!U58="Irrelevant",1,IF(AND(OR(I58="Motorvejsstrækning",I58="Frakørselsflettestrækning",I58="Tilkørselsflettestrækning",I58="Frakørselsrampe",I58="Tilkørselsrampe"),'Anvendte oplysninger'!U58="Ja"),0.97,1))</f>
        <v>1</v>
      </c>
      <c r="Y58" s="14">
        <f>IF(AND(I58="Frakørselsrampe",'Anvendte oplysninger'!V58="S-formet ruderrampe"),1.32,IF(AND(I58="Frakørselsrampe",'Anvendte oplysninger'!V58="S-formet trompetrampe"),2.05,IF(AND(I58="Frakørselsrampe",'Anvendte oplysninger'!V58="U-formet trompetrampe"),4.11,IF(AND(I58="Frakørselsrampe",'Anvendte oplysninger'!V58="SV-formet flyoverrampe"),5.15,IF(AND(I58="Frakørselsrampe",'Anvendte oplysninger'!V58="Vinkelformet rampe"),1.07,IF(AND(I58="Tilkørselsrampe",'Anvendte oplysninger'!V58="S-formet ruderrampe"),0.93,IF(AND(I58="Tilkørselsrampe",'Anvendte oplysninger'!V58="S-formet trompetrampe"),2.48,IF(AND(I58="Tilkørselsrampe",'Anvendte oplysninger'!V58="U-formet trompetrampe"),4.15,IF(AND(I58="Tilkørselsrampe",'Anvendte oplysninger'!V58="SV-formet flyoverrampe"),5.26,IF(AND(I58="Tilkørselsrampe",'Anvendte oplysninger'!V58="Vinkelformet rampe"),1.42,1))))))))))</f>
        <v>1</v>
      </c>
      <c r="Z58" s="14">
        <f>IF(OR('Anvendte oplysninger'!W58="Lige",'Anvendte oplysninger'!W58="Irrelevant",'Anvendte oplysninger'!X58="Irrelevant",'Anvendte oplysninger'!Y58="Irrelevant"),1,1+1.545*1000/32.2*((('Anvendte oplysninger'!Y58*3268/3600)/('Anvendte oplysninger'!W58/0.306))^2)*('Anvendte oplysninger'!X58/1000)/G58)</f>
        <v>1</v>
      </c>
      <c r="AA58" s="14">
        <f>IF(OR('Anvendte oplysninger'!W58="Lige",'Anvendte oplysninger'!W58="Irrelevant",'Anvendte oplysninger'!X58="Irrelevant",'Anvendte oplysninger'!Y58="Irrelevant"),1,1+1.961*1000/32.2*((('Anvendte oplysninger'!Y58*3268/3600)/('Anvendte oplysninger'!W58/0.306))^2)*('Anvendte oplysninger'!X58/1000)/G58)</f>
        <v>1</v>
      </c>
      <c r="AB58" s="14">
        <f>IF(OR('Anvendte oplysninger'!Z58="Lige",'Anvendte oplysninger'!Z58="Irrelevant",'Anvendte oplysninger'!AA58="Irrelevant",'Anvendte oplysninger'!AB58="Irrelevant"),1,1+1.545*1000/32.2*((('Anvendte oplysninger'!AB58*3268/3600)/('Anvendte oplysninger'!Z58/0.306))^2)*('Anvendte oplysninger'!AA58/1000)/G58)</f>
        <v>1</v>
      </c>
      <c r="AC58" s="14">
        <f>IF(OR('Anvendte oplysninger'!Z58="Lige",'Anvendte oplysninger'!Z58="Irrelevant",'Anvendte oplysninger'!AA58="Irrelevant",'Anvendte oplysninger'!AB58="Irrelevant"),1,1+1.961*1000/32.2*((('Anvendte oplysninger'!AB58*3268/3600)/('Anvendte oplysninger'!Z58/0.306))^2)*('Anvendte oplysninger'!AA58/1000)/G58)</f>
        <v>1</v>
      </c>
      <c r="AD58" s="14">
        <f>IF(OR('Anvendte oplysninger'!AC58="Irrelevant",'Anvendte oplysninger'!AC58="Nej"),1,IF(AND('Anvendte oplysninger'!AC58="Ja",OR('Anvendte oplysninger'!Q58&lt;301,'Anvendte oplysninger'!S58&lt;301)),1-(0.5*('Anvendte oplysninger'!R58+'Anvendte oplysninger'!T58)/('Anvendte oplysninger'!G58*1000)),IF(AND('Anvendte oplysninger'!AC58="Ja",OR('Anvendte oplysninger'!Q58&lt;601,'Anvendte oplysninger'!S58&lt;601)),1-(0.25*('Anvendte oplysninger'!R58+'Anvendte oplysninger'!T58)/('Anvendte oplysninger'!G58*1000)),1)))</f>
        <v>1</v>
      </c>
      <c r="AE58" s="14">
        <f>IF(OR('Anvendte oplysninger'!AC58="Irrelevant",'Anvendte oplysninger'!AC58="Nej"),1,IF(AND('Anvendte oplysninger'!AC58="Ja",OR('Anvendte oplysninger'!Q58&lt;301,'Anvendte oplysninger'!S58&lt;301)),1-(0.4*('Anvendte oplysninger'!R58+'Anvendte oplysninger'!T58)/('Anvendte oplysninger'!G58*1000)),IF(AND('Anvendte oplysninger'!AC58="Ja",OR('Anvendte oplysninger'!Q58&lt;601,'Anvendte oplysninger'!S58&lt;601)),1-(0.2*('Anvendte oplysninger'!R58+'Anvendte oplysninger'!T58)/('Anvendte oplysninger'!G58*1000)),1)))</f>
        <v>1</v>
      </c>
      <c r="AF58" s="14">
        <f>IF('Anvendte oplysninger'!AD58="110 km/t",0.79,1)</f>
        <v>1</v>
      </c>
      <c r="AG58" s="14">
        <f>IF('Anvendte oplysninger'!AD58="110 km/t",0.94,1)</f>
        <v>1</v>
      </c>
      <c r="AH58" s="14">
        <f>IF('Anvendte oplysninger'!AD58="110 km/t",0.66,1)</f>
        <v>1</v>
      </c>
      <c r="AI58" s="14">
        <f>IF('Anvendte oplysninger'!AD58="110 km/t",0.82,1)</f>
        <v>1</v>
      </c>
      <c r="AJ58" s="14">
        <f>IF(AND('Anvendte oplysninger'!AE58="Ja",I58="Tilkørselsflettestrækning"),0.65*'Anvendte oplysninger'!AF58+1-'Anvendte oplysninger'!AF58,1)</f>
        <v>1</v>
      </c>
      <c r="AK58" s="15" t="str">
        <f t="shared" si="0"/>
        <v/>
      </c>
      <c r="AL58" s="15" t="str">
        <f t="shared" si="1"/>
        <v/>
      </c>
      <c r="AM58" s="15" t="str">
        <f t="shared" si="2"/>
        <v/>
      </c>
      <c r="AN58" s="15" t="str">
        <f t="shared" si="3"/>
        <v/>
      </c>
      <c r="AO58" s="15" t="str">
        <f t="shared" si="4"/>
        <v/>
      </c>
      <c r="AP58" s="15" t="str">
        <f t="shared" si="5"/>
        <v/>
      </c>
      <c r="AQ58" s="4" t="str">
        <f t="shared" si="6"/>
        <v/>
      </c>
    </row>
    <row r="59" spans="1:43" x14ac:dyDescent="0.25">
      <c r="A59" s="4" t="str">
        <f>IF(Inddata!A74="","",Inddata!A74)</f>
        <v/>
      </c>
      <c r="B59" s="4" t="str">
        <f>IF(Inddata!B74="","",Inddata!B74)</f>
        <v/>
      </c>
      <c r="C59" s="4" t="str">
        <f>IF(Inddata!C74="","",Inddata!C74)</f>
        <v/>
      </c>
      <c r="D59" s="4" t="str">
        <f>IF(Inddata!D74="","",Inddata!D74)</f>
        <v/>
      </c>
      <c r="E59" s="4" t="str">
        <f>IF(Inddata!E74="","",Inddata!E74)</f>
        <v/>
      </c>
      <c r="F59" s="4" t="str">
        <f>IF(Inddata!F74="","",Inddata!F74)</f>
        <v/>
      </c>
      <c r="G59" s="4">
        <f>IF(Inddata!G74="","",Inddata!G74)</f>
        <v>0</v>
      </c>
      <c r="H59" s="4" t="str">
        <f>IF(Inddata!H74&gt;0.5,Inddata!H74,"")</f>
        <v/>
      </c>
      <c r="I59" s="4" t="str">
        <f>IF(Inddata!I74="","",Inddata!I74)</f>
        <v/>
      </c>
      <c r="J59" s="14">
        <f>IF('Anvendte oplysninger'!J59="Irrelevant",1,IF('Anvendte oplysninger'!J59&gt;3,1.2,1))</f>
        <v>1</v>
      </c>
      <c r="K59" s="14">
        <f>IF('Anvendte oplysninger'!K59="Irrelevant",1,IF(AND(OR(I59="Motorvejsstrækning",I59="Frakørselsflettestrækning",I59="Tilkørselsflettestrækning"),'Anvendte oplysninger'!K59&lt;3.5),1+(3.5-'Anvendte oplysninger'!K59)*0.12,IF(AND(OR(I59="Frakørselsrampe",I59="Tilkørselsrampe"),'Anvendte oplysninger'!K59&lt;3.5),1+(3.5-'Anvendte oplysninger'!K59)*0.16,1)))</f>
        <v>1</v>
      </c>
      <c r="L59" s="14">
        <f>IF('Anvendte oplysninger'!L59="Irrelevant",1,IF(AND('Anvendte oplysninger'!L59="Ja",'Anvendte oplysninger'!J59=2),0.6*'Anvendte oplysninger'!M59+(1-'Anvendte oplysninger'!M59),IF(AND('Anvendte oplysninger'!L59="Ja",'Anvendte oplysninger'!J59=3),0.7*'Anvendte oplysninger'!M59+(1-'Anvendte oplysninger'!M59),IF(AND('Anvendte oplysninger'!L59="Ja",'Anvendte oplysninger'!J59=4),0.76*'Anvendte oplysninger'!M59+(1-'Anvendte oplysninger'!M59),IF(AND('Anvendte oplysninger'!L59="Ja",'Anvendte oplysninger'!J59&gt;4.99999999),0.8*'Anvendte oplysninger'!M59+(1-'Anvendte oplysninger'!M59),1)))))</f>
        <v>1</v>
      </c>
      <c r="M59" s="14">
        <f>IF('Anvendte oplysninger'!L59="Irrelevant",1,IF(AND('Anvendte oplysninger'!L59="Ja",'Anvendte oplysninger'!J59=2),0.8*'Anvendte oplysninger'!M59+(1-'Anvendte oplysninger'!M59),IF(AND('Anvendte oplysninger'!L59="Ja",'Anvendte oplysninger'!J59=3),0.85*'Anvendte oplysninger'!M59+(1-'Anvendte oplysninger'!M59),IF(AND('Anvendte oplysninger'!L59="Ja",'Anvendte oplysninger'!J59=4),0.88*'Anvendte oplysninger'!M59+(1-'Anvendte oplysninger'!M59),IF(AND('Anvendte oplysninger'!L59="Ja",'Anvendte oplysninger'!J59&gt;4.99999999),0.9*'Anvendte oplysninger'!M59+(1-'Anvendte oplysninger'!M59),1)))))</f>
        <v>1</v>
      </c>
      <c r="N59" s="14">
        <f>IF('Anvendte oplysninger'!N59="Irrelevant",1,IF(AND(OR(I59="Motorvejsstrækning",I59="Frakørselsflettestrækning",I59="Tilkørselsflettestrækning"),'Anvendte oplysninger'!N59&lt;3),1+(3-'Anvendte oplysninger'!N59)*0.09333333,1))</f>
        <v>1</v>
      </c>
      <c r="O59" s="14">
        <f>IF('Anvendte oplysninger'!N59="Irrelevant",1,IF(AND(OR(I59="Motorvejsstrækning",I59="Frakørselsflettestrækning",I59="Tilkørselsflettestrækning"),'Anvendte oplysninger'!N59&lt;3),1+(3-'Anvendte oplysninger'!N59)*0.19666667,1))</f>
        <v>1</v>
      </c>
      <c r="P59" s="14">
        <f>IF('Anvendte oplysninger'!O59="Irrelevant",1,IF(AND(OR(I59="Motorvejsstrækning",I59="Frakørselsflettestrækning",I59="Tilkørselsflettestrækning"),'Anvendte oplysninger'!O59&lt;3.00000001),1+(0.5-'Anvendte oplysninger'!O59)*0.04,IF(AND(OR(I59="Frakørselsrampe",I59="Tilkørselsrampe"),'Anvendte oplysninger'!O59&lt;3.00000001),1+(0.5-'Anvendte oplysninger'!O59)*0.08,IF(OR(I59="Motorvejsstrækning",I59="Frakørselsflettestrækning",I59="Tilkørselsflettestrækning"),0.9,0.8))))</f>
        <v>1</v>
      </c>
      <c r="Q59" s="14">
        <f>IF('Anvendte oplysninger'!P59="Irrelevant",1,IF(AND(OR(I59="Motorvejsstrækning",I59="Frakørselsflettestrækning",I59="Tilkørselsflettestrækning"),'Anvendte oplysninger'!P59&lt;11.00000001),1+(5-'Anvendte oplysninger'!P59)*0.01,0.94))</f>
        <v>1</v>
      </c>
      <c r="R59" s="14">
        <f>IF(OR('Anvendte oplysninger'!Q59="Irrelevant",'Anvendte oplysninger'!R59="Irrelevant",'Anvendte oplysninger'!Q59="Lige"),1,IF(AND(OR(I59="Motorvejsstrækning",I59="Frakørselsflettestrækning",I59="Tilkørselsflettestrækning"),'Anvendte oplysninger'!Q59&lt;4000),(EXP(0.1096*1746.5/'Anvendte oplysninger'!Q59)/EXP(0.1096*1746.5/4000))*('Anvendte oplysninger'!R59/1000)/G59+(G59-'Anvendte oplysninger'!R59/1000)/G59,1))</f>
        <v>1</v>
      </c>
      <c r="S59" s="14">
        <f>IF(OR('Anvendte oplysninger'!S59="Irrelevant",'Anvendte oplysninger'!T59="Irrelevant",'Anvendte oplysninger'!S59="Lige"),1,IF(AND(OR(I59="Motorvejsstrækning",I59="Frakørselsflettestrækning",I59="Tilkørselsflettestrækning"),'Anvendte oplysninger'!S59&lt;4000),(EXP(0.1096*1746.5/'Anvendte oplysninger'!S59)/EXP(0.1096*1746.5/4000))*('Anvendte oplysninger'!T59/1000)/G59+(G59-'Anvendte oplysninger'!T59/1000)/G59,1))</f>
        <v>1</v>
      </c>
      <c r="T59" s="14">
        <f>IF('Anvendte oplysninger'!U59="Irrelevant",1,IF(AND(OR(I59="Motorvejsstrækning",I59="Frakørselsflettestrækning",I59="Tilkørselsflettestrækning",I59="Frakørselsrampe",I59="Tilkørselsrampe"),'Anvendte oplysninger'!U59="Ja"),0.95,1))</f>
        <v>1</v>
      </c>
      <c r="U59" s="14">
        <f>IF('Anvendte oplysninger'!U59="Irrelevant",1,IF(AND(OR(I59="Motorvejsstrækning",I59="Frakørselsflettestrækning",I59="Tilkørselsflettestrækning",I59="Frakørselsrampe",I59="Tilkørselsrampe"),'Anvendte oplysninger'!U59="Ja"),0.96,1))</f>
        <v>1</v>
      </c>
      <c r="V59" s="14">
        <f>IF('Anvendte oplysninger'!U59="Irrelevant",1,IF(AND(OR(I59="Motorvejsstrækning",I59="Frakørselsflettestrækning",I59="Tilkørselsflettestrækning",I59="Frakørselsrampe",I59="Tilkørselsrampe"),'Anvendte oplysninger'!U59="Ja"),0.79,1))</f>
        <v>1</v>
      </c>
      <c r="W59" s="14">
        <f>IF('Anvendte oplysninger'!U59="Irrelevant",1,IF(AND(OR(I59="Motorvejsstrækning",I59="Frakørselsflettestrækning",I59="Tilkørselsflettestrækning",I59="Frakørselsrampe",I59="Tilkørselsrampe"),'Anvendte oplysninger'!U59="Ja"),0.94,1))</f>
        <v>1</v>
      </c>
      <c r="X59" s="14">
        <f>IF('Anvendte oplysninger'!U59="Irrelevant",1,IF(AND(OR(I59="Motorvejsstrækning",I59="Frakørselsflettestrækning",I59="Tilkørselsflettestrækning",I59="Frakørselsrampe",I59="Tilkørselsrampe"),'Anvendte oplysninger'!U59="Ja"),0.97,1))</f>
        <v>1</v>
      </c>
      <c r="Y59" s="14">
        <f>IF(AND(I59="Frakørselsrampe",'Anvendte oplysninger'!V59="S-formet ruderrampe"),1.32,IF(AND(I59="Frakørselsrampe",'Anvendte oplysninger'!V59="S-formet trompetrampe"),2.05,IF(AND(I59="Frakørselsrampe",'Anvendte oplysninger'!V59="U-formet trompetrampe"),4.11,IF(AND(I59="Frakørselsrampe",'Anvendte oplysninger'!V59="SV-formet flyoverrampe"),5.15,IF(AND(I59="Frakørselsrampe",'Anvendte oplysninger'!V59="Vinkelformet rampe"),1.07,IF(AND(I59="Tilkørselsrampe",'Anvendte oplysninger'!V59="S-formet ruderrampe"),0.93,IF(AND(I59="Tilkørselsrampe",'Anvendte oplysninger'!V59="S-formet trompetrampe"),2.48,IF(AND(I59="Tilkørselsrampe",'Anvendte oplysninger'!V59="U-formet trompetrampe"),4.15,IF(AND(I59="Tilkørselsrampe",'Anvendte oplysninger'!V59="SV-formet flyoverrampe"),5.26,IF(AND(I59="Tilkørselsrampe",'Anvendte oplysninger'!V59="Vinkelformet rampe"),1.42,1))))))))))</f>
        <v>1</v>
      </c>
      <c r="Z59" s="14">
        <f>IF(OR('Anvendte oplysninger'!W59="Lige",'Anvendte oplysninger'!W59="Irrelevant",'Anvendte oplysninger'!X59="Irrelevant",'Anvendte oplysninger'!Y59="Irrelevant"),1,1+1.545*1000/32.2*((('Anvendte oplysninger'!Y59*3268/3600)/('Anvendte oplysninger'!W59/0.306))^2)*('Anvendte oplysninger'!X59/1000)/G59)</f>
        <v>1</v>
      </c>
      <c r="AA59" s="14">
        <f>IF(OR('Anvendte oplysninger'!W59="Lige",'Anvendte oplysninger'!W59="Irrelevant",'Anvendte oplysninger'!X59="Irrelevant",'Anvendte oplysninger'!Y59="Irrelevant"),1,1+1.961*1000/32.2*((('Anvendte oplysninger'!Y59*3268/3600)/('Anvendte oplysninger'!W59/0.306))^2)*('Anvendte oplysninger'!X59/1000)/G59)</f>
        <v>1</v>
      </c>
      <c r="AB59" s="14">
        <f>IF(OR('Anvendte oplysninger'!Z59="Lige",'Anvendte oplysninger'!Z59="Irrelevant",'Anvendte oplysninger'!AA59="Irrelevant",'Anvendte oplysninger'!AB59="Irrelevant"),1,1+1.545*1000/32.2*((('Anvendte oplysninger'!AB59*3268/3600)/('Anvendte oplysninger'!Z59/0.306))^2)*('Anvendte oplysninger'!AA59/1000)/G59)</f>
        <v>1</v>
      </c>
      <c r="AC59" s="14">
        <f>IF(OR('Anvendte oplysninger'!Z59="Lige",'Anvendte oplysninger'!Z59="Irrelevant",'Anvendte oplysninger'!AA59="Irrelevant",'Anvendte oplysninger'!AB59="Irrelevant"),1,1+1.961*1000/32.2*((('Anvendte oplysninger'!AB59*3268/3600)/('Anvendte oplysninger'!Z59/0.306))^2)*('Anvendte oplysninger'!AA59/1000)/G59)</f>
        <v>1</v>
      </c>
      <c r="AD59" s="14">
        <f>IF(OR('Anvendte oplysninger'!AC59="Irrelevant",'Anvendte oplysninger'!AC59="Nej"),1,IF(AND('Anvendte oplysninger'!AC59="Ja",OR('Anvendte oplysninger'!Q59&lt;301,'Anvendte oplysninger'!S59&lt;301)),1-(0.5*('Anvendte oplysninger'!R59+'Anvendte oplysninger'!T59)/('Anvendte oplysninger'!G59*1000)),IF(AND('Anvendte oplysninger'!AC59="Ja",OR('Anvendte oplysninger'!Q59&lt;601,'Anvendte oplysninger'!S59&lt;601)),1-(0.25*('Anvendte oplysninger'!R59+'Anvendte oplysninger'!T59)/('Anvendte oplysninger'!G59*1000)),1)))</f>
        <v>1</v>
      </c>
      <c r="AE59" s="14">
        <f>IF(OR('Anvendte oplysninger'!AC59="Irrelevant",'Anvendte oplysninger'!AC59="Nej"),1,IF(AND('Anvendte oplysninger'!AC59="Ja",OR('Anvendte oplysninger'!Q59&lt;301,'Anvendte oplysninger'!S59&lt;301)),1-(0.4*('Anvendte oplysninger'!R59+'Anvendte oplysninger'!T59)/('Anvendte oplysninger'!G59*1000)),IF(AND('Anvendte oplysninger'!AC59="Ja",OR('Anvendte oplysninger'!Q59&lt;601,'Anvendte oplysninger'!S59&lt;601)),1-(0.2*('Anvendte oplysninger'!R59+'Anvendte oplysninger'!T59)/('Anvendte oplysninger'!G59*1000)),1)))</f>
        <v>1</v>
      </c>
      <c r="AF59" s="14">
        <f>IF('Anvendte oplysninger'!AD59="110 km/t",0.79,1)</f>
        <v>1</v>
      </c>
      <c r="AG59" s="14">
        <f>IF('Anvendte oplysninger'!AD59="110 km/t",0.94,1)</f>
        <v>1</v>
      </c>
      <c r="AH59" s="14">
        <f>IF('Anvendte oplysninger'!AD59="110 km/t",0.66,1)</f>
        <v>1</v>
      </c>
      <c r="AI59" s="14">
        <f>IF('Anvendte oplysninger'!AD59="110 km/t",0.82,1)</f>
        <v>1</v>
      </c>
      <c r="AJ59" s="14">
        <f>IF(AND('Anvendte oplysninger'!AE59="Ja",I59="Tilkørselsflettestrækning"),0.65*'Anvendte oplysninger'!AF59+1-'Anvendte oplysninger'!AF59,1)</f>
        <v>1</v>
      </c>
      <c r="AK59" s="15" t="str">
        <f t="shared" si="0"/>
        <v/>
      </c>
      <c r="AL59" s="15" t="str">
        <f t="shared" si="1"/>
        <v/>
      </c>
      <c r="AM59" s="15" t="str">
        <f t="shared" si="2"/>
        <v/>
      </c>
      <c r="AN59" s="15" t="str">
        <f t="shared" si="3"/>
        <v/>
      </c>
      <c r="AO59" s="15" t="str">
        <f t="shared" si="4"/>
        <v/>
      </c>
      <c r="AP59" s="15" t="str">
        <f t="shared" si="5"/>
        <v/>
      </c>
      <c r="AQ59" s="4" t="str">
        <f t="shared" si="6"/>
        <v/>
      </c>
    </row>
    <row r="60" spans="1:43" x14ac:dyDescent="0.25">
      <c r="A60" s="4" t="str">
        <f>IF(Inddata!A75="","",Inddata!A75)</f>
        <v/>
      </c>
      <c r="B60" s="4" t="str">
        <f>IF(Inddata!B75="","",Inddata!B75)</f>
        <v/>
      </c>
      <c r="C60" s="4" t="str">
        <f>IF(Inddata!C75="","",Inddata!C75)</f>
        <v/>
      </c>
      <c r="D60" s="4" t="str">
        <f>IF(Inddata!D75="","",Inddata!D75)</f>
        <v/>
      </c>
      <c r="E60" s="4" t="str">
        <f>IF(Inddata!E75="","",Inddata!E75)</f>
        <v/>
      </c>
      <c r="F60" s="4" t="str">
        <f>IF(Inddata!F75="","",Inddata!F75)</f>
        <v/>
      </c>
      <c r="G60" s="4">
        <f>IF(Inddata!G75="","",Inddata!G75)</f>
        <v>0</v>
      </c>
      <c r="H60" s="4" t="str">
        <f>IF(Inddata!H75&gt;0.5,Inddata!H75,"")</f>
        <v/>
      </c>
      <c r="I60" s="4" t="str">
        <f>IF(Inddata!I75="","",Inddata!I75)</f>
        <v/>
      </c>
      <c r="J60" s="14">
        <f>IF('Anvendte oplysninger'!J60="Irrelevant",1,IF('Anvendte oplysninger'!J60&gt;3,1.2,1))</f>
        <v>1</v>
      </c>
      <c r="K60" s="14">
        <f>IF('Anvendte oplysninger'!K60="Irrelevant",1,IF(AND(OR(I60="Motorvejsstrækning",I60="Frakørselsflettestrækning",I60="Tilkørselsflettestrækning"),'Anvendte oplysninger'!K60&lt;3.5),1+(3.5-'Anvendte oplysninger'!K60)*0.12,IF(AND(OR(I60="Frakørselsrampe",I60="Tilkørselsrampe"),'Anvendte oplysninger'!K60&lt;3.5),1+(3.5-'Anvendte oplysninger'!K60)*0.16,1)))</f>
        <v>1</v>
      </c>
      <c r="L60" s="14">
        <f>IF('Anvendte oplysninger'!L60="Irrelevant",1,IF(AND('Anvendte oplysninger'!L60="Ja",'Anvendte oplysninger'!J60=2),0.6*'Anvendte oplysninger'!M60+(1-'Anvendte oplysninger'!M60),IF(AND('Anvendte oplysninger'!L60="Ja",'Anvendte oplysninger'!J60=3),0.7*'Anvendte oplysninger'!M60+(1-'Anvendte oplysninger'!M60),IF(AND('Anvendte oplysninger'!L60="Ja",'Anvendte oplysninger'!J60=4),0.76*'Anvendte oplysninger'!M60+(1-'Anvendte oplysninger'!M60),IF(AND('Anvendte oplysninger'!L60="Ja",'Anvendte oplysninger'!J60&gt;4.99999999),0.8*'Anvendte oplysninger'!M60+(1-'Anvendte oplysninger'!M60),1)))))</f>
        <v>1</v>
      </c>
      <c r="M60" s="14">
        <f>IF('Anvendte oplysninger'!L60="Irrelevant",1,IF(AND('Anvendte oplysninger'!L60="Ja",'Anvendte oplysninger'!J60=2),0.8*'Anvendte oplysninger'!M60+(1-'Anvendte oplysninger'!M60),IF(AND('Anvendte oplysninger'!L60="Ja",'Anvendte oplysninger'!J60=3),0.85*'Anvendte oplysninger'!M60+(1-'Anvendte oplysninger'!M60),IF(AND('Anvendte oplysninger'!L60="Ja",'Anvendte oplysninger'!J60=4),0.88*'Anvendte oplysninger'!M60+(1-'Anvendte oplysninger'!M60),IF(AND('Anvendte oplysninger'!L60="Ja",'Anvendte oplysninger'!J60&gt;4.99999999),0.9*'Anvendte oplysninger'!M60+(1-'Anvendte oplysninger'!M60),1)))))</f>
        <v>1</v>
      </c>
      <c r="N60" s="14">
        <f>IF('Anvendte oplysninger'!N60="Irrelevant",1,IF(AND(OR(I60="Motorvejsstrækning",I60="Frakørselsflettestrækning",I60="Tilkørselsflettestrækning"),'Anvendte oplysninger'!N60&lt;3),1+(3-'Anvendte oplysninger'!N60)*0.09333333,1))</f>
        <v>1</v>
      </c>
      <c r="O60" s="14">
        <f>IF('Anvendte oplysninger'!N60="Irrelevant",1,IF(AND(OR(I60="Motorvejsstrækning",I60="Frakørselsflettestrækning",I60="Tilkørselsflettestrækning"),'Anvendte oplysninger'!N60&lt;3),1+(3-'Anvendte oplysninger'!N60)*0.19666667,1))</f>
        <v>1</v>
      </c>
      <c r="P60" s="14">
        <f>IF('Anvendte oplysninger'!O60="Irrelevant",1,IF(AND(OR(I60="Motorvejsstrækning",I60="Frakørselsflettestrækning",I60="Tilkørselsflettestrækning"),'Anvendte oplysninger'!O60&lt;3.00000001),1+(0.5-'Anvendte oplysninger'!O60)*0.04,IF(AND(OR(I60="Frakørselsrampe",I60="Tilkørselsrampe"),'Anvendte oplysninger'!O60&lt;3.00000001),1+(0.5-'Anvendte oplysninger'!O60)*0.08,IF(OR(I60="Motorvejsstrækning",I60="Frakørselsflettestrækning",I60="Tilkørselsflettestrækning"),0.9,0.8))))</f>
        <v>1</v>
      </c>
      <c r="Q60" s="14">
        <f>IF('Anvendte oplysninger'!P60="Irrelevant",1,IF(AND(OR(I60="Motorvejsstrækning",I60="Frakørselsflettestrækning",I60="Tilkørselsflettestrækning"),'Anvendte oplysninger'!P60&lt;11.00000001),1+(5-'Anvendte oplysninger'!P60)*0.01,0.94))</f>
        <v>1</v>
      </c>
      <c r="R60" s="14">
        <f>IF(OR('Anvendte oplysninger'!Q60="Irrelevant",'Anvendte oplysninger'!R60="Irrelevant",'Anvendte oplysninger'!Q60="Lige"),1,IF(AND(OR(I60="Motorvejsstrækning",I60="Frakørselsflettestrækning",I60="Tilkørselsflettestrækning"),'Anvendte oplysninger'!Q60&lt;4000),(EXP(0.1096*1746.5/'Anvendte oplysninger'!Q60)/EXP(0.1096*1746.5/4000))*('Anvendte oplysninger'!R60/1000)/G60+(G60-'Anvendte oplysninger'!R60/1000)/G60,1))</f>
        <v>1</v>
      </c>
      <c r="S60" s="14">
        <f>IF(OR('Anvendte oplysninger'!S60="Irrelevant",'Anvendte oplysninger'!T60="Irrelevant",'Anvendte oplysninger'!S60="Lige"),1,IF(AND(OR(I60="Motorvejsstrækning",I60="Frakørselsflettestrækning",I60="Tilkørselsflettestrækning"),'Anvendte oplysninger'!S60&lt;4000),(EXP(0.1096*1746.5/'Anvendte oplysninger'!S60)/EXP(0.1096*1746.5/4000))*('Anvendte oplysninger'!T60/1000)/G60+(G60-'Anvendte oplysninger'!T60/1000)/G60,1))</f>
        <v>1</v>
      </c>
      <c r="T60" s="14">
        <f>IF('Anvendte oplysninger'!U60="Irrelevant",1,IF(AND(OR(I60="Motorvejsstrækning",I60="Frakørselsflettestrækning",I60="Tilkørselsflettestrækning",I60="Frakørselsrampe",I60="Tilkørselsrampe"),'Anvendte oplysninger'!U60="Ja"),0.95,1))</f>
        <v>1</v>
      </c>
      <c r="U60" s="14">
        <f>IF('Anvendte oplysninger'!U60="Irrelevant",1,IF(AND(OR(I60="Motorvejsstrækning",I60="Frakørselsflettestrækning",I60="Tilkørselsflettestrækning",I60="Frakørselsrampe",I60="Tilkørselsrampe"),'Anvendte oplysninger'!U60="Ja"),0.96,1))</f>
        <v>1</v>
      </c>
      <c r="V60" s="14">
        <f>IF('Anvendte oplysninger'!U60="Irrelevant",1,IF(AND(OR(I60="Motorvejsstrækning",I60="Frakørselsflettestrækning",I60="Tilkørselsflettestrækning",I60="Frakørselsrampe",I60="Tilkørselsrampe"),'Anvendte oplysninger'!U60="Ja"),0.79,1))</f>
        <v>1</v>
      </c>
      <c r="W60" s="14">
        <f>IF('Anvendte oplysninger'!U60="Irrelevant",1,IF(AND(OR(I60="Motorvejsstrækning",I60="Frakørselsflettestrækning",I60="Tilkørselsflettestrækning",I60="Frakørselsrampe",I60="Tilkørselsrampe"),'Anvendte oplysninger'!U60="Ja"),0.94,1))</f>
        <v>1</v>
      </c>
      <c r="X60" s="14">
        <f>IF('Anvendte oplysninger'!U60="Irrelevant",1,IF(AND(OR(I60="Motorvejsstrækning",I60="Frakørselsflettestrækning",I60="Tilkørselsflettestrækning",I60="Frakørselsrampe",I60="Tilkørselsrampe"),'Anvendte oplysninger'!U60="Ja"),0.97,1))</f>
        <v>1</v>
      </c>
      <c r="Y60" s="14">
        <f>IF(AND(I60="Frakørselsrampe",'Anvendte oplysninger'!V60="S-formet ruderrampe"),1.32,IF(AND(I60="Frakørselsrampe",'Anvendte oplysninger'!V60="S-formet trompetrampe"),2.05,IF(AND(I60="Frakørselsrampe",'Anvendte oplysninger'!V60="U-formet trompetrampe"),4.11,IF(AND(I60="Frakørselsrampe",'Anvendte oplysninger'!V60="SV-formet flyoverrampe"),5.15,IF(AND(I60="Frakørselsrampe",'Anvendte oplysninger'!V60="Vinkelformet rampe"),1.07,IF(AND(I60="Tilkørselsrampe",'Anvendte oplysninger'!V60="S-formet ruderrampe"),0.93,IF(AND(I60="Tilkørselsrampe",'Anvendte oplysninger'!V60="S-formet trompetrampe"),2.48,IF(AND(I60="Tilkørselsrampe",'Anvendte oplysninger'!V60="U-formet trompetrampe"),4.15,IF(AND(I60="Tilkørselsrampe",'Anvendte oplysninger'!V60="SV-formet flyoverrampe"),5.26,IF(AND(I60="Tilkørselsrampe",'Anvendte oplysninger'!V60="Vinkelformet rampe"),1.42,1))))))))))</f>
        <v>1</v>
      </c>
      <c r="Z60" s="14">
        <f>IF(OR('Anvendte oplysninger'!W60="Lige",'Anvendte oplysninger'!W60="Irrelevant",'Anvendte oplysninger'!X60="Irrelevant",'Anvendte oplysninger'!Y60="Irrelevant"),1,1+1.545*1000/32.2*((('Anvendte oplysninger'!Y60*3268/3600)/('Anvendte oplysninger'!W60/0.306))^2)*('Anvendte oplysninger'!X60/1000)/G60)</f>
        <v>1</v>
      </c>
      <c r="AA60" s="14">
        <f>IF(OR('Anvendte oplysninger'!W60="Lige",'Anvendte oplysninger'!W60="Irrelevant",'Anvendte oplysninger'!X60="Irrelevant",'Anvendte oplysninger'!Y60="Irrelevant"),1,1+1.961*1000/32.2*((('Anvendte oplysninger'!Y60*3268/3600)/('Anvendte oplysninger'!W60/0.306))^2)*('Anvendte oplysninger'!X60/1000)/G60)</f>
        <v>1</v>
      </c>
      <c r="AB60" s="14">
        <f>IF(OR('Anvendte oplysninger'!Z60="Lige",'Anvendte oplysninger'!Z60="Irrelevant",'Anvendte oplysninger'!AA60="Irrelevant",'Anvendte oplysninger'!AB60="Irrelevant"),1,1+1.545*1000/32.2*((('Anvendte oplysninger'!AB60*3268/3600)/('Anvendte oplysninger'!Z60/0.306))^2)*('Anvendte oplysninger'!AA60/1000)/G60)</f>
        <v>1</v>
      </c>
      <c r="AC60" s="14">
        <f>IF(OR('Anvendte oplysninger'!Z60="Lige",'Anvendte oplysninger'!Z60="Irrelevant",'Anvendte oplysninger'!AA60="Irrelevant",'Anvendte oplysninger'!AB60="Irrelevant"),1,1+1.961*1000/32.2*((('Anvendte oplysninger'!AB60*3268/3600)/('Anvendte oplysninger'!Z60/0.306))^2)*('Anvendte oplysninger'!AA60/1000)/G60)</f>
        <v>1</v>
      </c>
      <c r="AD60" s="14">
        <f>IF(OR('Anvendte oplysninger'!AC60="Irrelevant",'Anvendte oplysninger'!AC60="Nej"),1,IF(AND('Anvendte oplysninger'!AC60="Ja",OR('Anvendte oplysninger'!Q60&lt;301,'Anvendte oplysninger'!S60&lt;301)),1-(0.5*('Anvendte oplysninger'!R60+'Anvendte oplysninger'!T60)/('Anvendte oplysninger'!G60*1000)),IF(AND('Anvendte oplysninger'!AC60="Ja",OR('Anvendte oplysninger'!Q60&lt;601,'Anvendte oplysninger'!S60&lt;601)),1-(0.25*('Anvendte oplysninger'!R60+'Anvendte oplysninger'!T60)/('Anvendte oplysninger'!G60*1000)),1)))</f>
        <v>1</v>
      </c>
      <c r="AE60" s="14">
        <f>IF(OR('Anvendte oplysninger'!AC60="Irrelevant",'Anvendte oplysninger'!AC60="Nej"),1,IF(AND('Anvendte oplysninger'!AC60="Ja",OR('Anvendte oplysninger'!Q60&lt;301,'Anvendte oplysninger'!S60&lt;301)),1-(0.4*('Anvendte oplysninger'!R60+'Anvendte oplysninger'!T60)/('Anvendte oplysninger'!G60*1000)),IF(AND('Anvendte oplysninger'!AC60="Ja",OR('Anvendte oplysninger'!Q60&lt;601,'Anvendte oplysninger'!S60&lt;601)),1-(0.2*('Anvendte oplysninger'!R60+'Anvendte oplysninger'!T60)/('Anvendte oplysninger'!G60*1000)),1)))</f>
        <v>1</v>
      </c>
      <c r="AF60" s="14">
        <f>IF('Anvendte oplysninger'!AD60="110 km/t",0.79,1)</f>
        <v>1</v>
      </c>
      <c r="AG60" s="14">
        <f>IF('Anvendte oplysninger'!AD60="110 km/t",0.94,1)</f>
        <v>1</v>
      </c>
      <c r="AH60" s="14">
        <f>IF('Anvendte oplysninger'!AD60="110 km/t",0.66,1)</f>
        <v>1</v>
      </c>
      <c r="AI60" s="14">
        <f>IF('Anvendte oplysninger'!AD60="110 km/t",0.82,1)</f>
        <v>1</v>
      </c>
      <c r="AJ60" s="14">
        <f>IF(AND('Anvendte oplysninger'!AE60="Ja",I60="Tilkørselsflettestrækning"),0.65*'Anvendte oplysninger'!AF60+1-'Anvendte oplysninger'!AF60,1)</f>
        <v>1</v>
      </c>
      <c r="AK60" s="15" t="str">
        <f t="shared" si="0"/>
        <v/>
      </c>
      <c r="AL60" s="15" t="str">
        <f t="shared" si="1"/>
        <v/>
      </c>
      <c r="AM60" s="15" t="str">
        <f t="shared" si="2"/>
        <v/>
      </c>
      <c r="AN60" s="15" t="str">
        <f t="shared" si="3"/>
        <v/>
      </c>
      <c r="AO60" s="15" t="str">
        <f t="shared" si="4"/>
        <v/>
      </c>
      <c r="AP60" s="15" t="str">
        <f t="shared" si="5"/>
        <v/>
      </c>
      <c r="AQ60" s="4" t="str">
        <f t="shared" si="6"/>
        <v/>
      </c>
    </row>
    <row r="61" spans="1:43" x14ac:dyDescent="0.25">
      <c r="A61" s="4" t="str">
        <f>IF(Inddata!A76="","",Inddata!A76)</f>
        <v/>
      </c>
      <c r="B61" s="4" t="str">
        <f>IF(Inddata!B76="","",Inddata!B76)</f>
        <v/>
      </c>
      <c r="C61" s="4" t="str">
        <f>IF(Inddata!C76="","",Inddata!C76)</f>
        <v/>
      </c>
      <c r="D61" s="4" t="str">
        <f>IF(Inddata!D76="","",Inddata!D76)</f>
        <v/>
      </c>
      <c r="E61" s="4" t="str">
        <f>IF(Inddata!E76="","",Inddata!E76)</f>
        <v/>
      </c>
      <c r="F61" s="4" t="str">
        <f>IF(Inddata!F76="","",Inddata!F76)</f>
        <v/>
      </c>
      <c r="G61" s="4">
        <f>IF(Inddata!G76="","",Inddata!G76)</f>
        <v>0</v>
      </c>
      <c r="H61" s="4" t="str">
        <f>IF(Inddata!H76&gt;0.5,Inddata!H76,"")</f>
        <v/>
      </c>
      <c r="I61" s="4" t="str">
        <f>IF(Inddata!I76="","",Inddata!I76)</f>
        <v/>
      </c>
      <c r="J61" s="14">
        <f>IF('Anvendte oplysninger'!J61="Irrelevant",1,IF('Anvendte oplysninger'!J61&gt;3,1.2,1))</f>
        <v>1</v>
      </c>
      <c r="K61" s="14">
        <f>IF('Anvendte oplysninger'!K61="Irrelevant",1,IF(AND(OR(I61="Motorvejsstrækning",I61="Frakørselsflettestrækning",I61="Tilkørselsflettestrækning"),'Anvendte oplysninger'!K61&lt;3.5),1+(3.5-'Anvendte oplysninger'!K61)*0.12,IF(AND(OR(I61="Frakørselsrampe",I61="Tilkørselsrampe"),'Anvendte oplysninger'!K61&lt;3.5),1+(3.5-'Anvendte oplysninger'!K61)*0.16,1)))</f>
        <v>1</v>
      </c>
      <c r="L61" s="14">
        <f>IF('Anvendte oplysninger'!L61="Irrelevant",1,IF(AND('Anvendte oplysninger'!L61="Ja",'Anvendte oplysninger'!J61=2),0.6*'Anvendte oplysninger'!M61+(1-'Anvendte oplysninger'!M61),IF(AND('Anvendte oplysninger'!L61="Ja",'Anvendte oplysninger'!J61=3),0.7*'Anvendte oplysninger'!M61+(1-'Anvendte oplysninger'!M61),IF(AND('Anvendte oplysninger'!L61="Ja",'Anvendte oplysninger'!J61=4),0.76*'Anvendte oplysninger'!M61+(1-'Anvendte oplysninger'!M61),IF(AND('Anvendte oplysninger'!L61="Ja",'Anvendte oplysninger'!J61&gt;4.99999999),0.8*'Anvendte oplysninger'!M61+(1-'Anvendte oplysninger'!M61),1)))))</f>
        <v>1</v>
      </c>
      <c r="M61" s="14">
        <f>IF('Anvendte oplysninger'!L61="Irrelevant",1,IF(AND('Anvendte oplysninger'!L61="Ja",'Anvendte oplysninger'!J61=2),0.8*'Anvendte oplysninger'!M61+(1-'Anvendte oplysninger'!M61),IF(AND('Anvendte oplysninger'!L61="Ja",'Anvendte oplysninger'!J61=3),0.85*'Anvendte oplysninger'!M61+(1-'Anvendte oplysninger'!M61),IF(AND('Anvendte oplysninger'!L61="Ja",'Anvendte oplysninger'!J61=4),0.88*'Anvendte oplysninger'!M61+(1-'Anvendte oplysninger'!M61),IF(AND('Anvendte oplysninger'!L61="Ja",'Anvendte oplysninger'!J61&gt;4.99999999),0.9*'Anvendte oplysninger'!M61+(1-'Anvendte oplysninger'!M61),1)))))</f>
        <v>1</v>
      </c>
      <c r="N61" s="14">
        <f>IF('Anvendte oplysninger'!N61="Irrelevant",1,IF(AND(OR(I61="Motorvejsstrækning",I61="Frakørselsflettestrækning",I61="Tilkørselsflettestrækning"),'Anvendte oplysninger'!N61&lt;3),1+(3-'Anvendte oplysninger'!N61)*0.09333333,1))</f>
        <v>1</v>
      </c>
      <c r="O61" s="14">
        <f>IF('Anvendte oplysninger'!N61="Irrelevant",1,IF(AND(OR(I61="Motorvejsstrækning",I61="Frakørselsflettestrækning",I61="Tilkørselsflettestrækning"),'Anvendte oplysninger'!N61&lt;3),1+(3-'Anvendte oplysninger'!N61)*0.19666667,1))</f>
        <v>1</v>
      </c>
      <c r="P61" s="14">
        <f>IF('Anvendte oplysninger'!O61="Irrelevant",1,IF(AND(OR(I61="Motorvejsstrækning",I61="Frakørselsflettestrækning",I61="Tilkørselsflettestrækning"),'Anvendte oplysninger'!O61&lt;3.00000001),1+(0.5-'Anvendte oplysninger'!O61)*0.04,IF(AND(OR(I61="Frakørselsrampe",I61="Tilkørselsrampe"),'Anvendte oplysninger'!O61&lt;3.00000001),1+(0.5-'Anvendte oplysninger'!O61)*0.08,IF(OR(I61="Motorvejsstrækning",I61="Frakørselsflettestrækning",I61="Tilkørselsflettestrækning"),0.9,0.8))))</f>
        <v>1</v>
      </c>
      <c r="Q61" s="14">
        <f>IF('Anvendte oplysninger'!P61="Irrelevant",1,IF(AND(OR(I61="Motorvejsstrækning",I61="Frakørselsflettestrækning",I61="Tilkørselsflettestrækning"),'Anvendte oplysninger'!P61&lt;11.00000001),1+(5-'Anvendte oplysninger'!P61)*0.01,0.94))</f>
        <v>1</v>
      </c>
      <c r="R61" s="14">
        <f>IF(OR('Anvendte oplysninger'!Q61="Irrelevant",'Anvendte oplysninger'!R61="Irrelevant",'Anvendte oplysninger'!Q61="Lige"),1,IF(AND(OR(I61="Motorvejsstrækning",I61="Frakørselsflettestrækning",I61="Tilkørselsflettestrækning"),'Anvendte oplysninger'!Q61&lt;4000),(EXP(0.1096*1746.5/'Anvendte oplysninger'!Q61)/EXP(0.1096*1746.5/4000))*('Anvendte oplysninger'!R61/1000)/G61+(G61-'Anvendte oplysninger'!R61/1000)/G61,1))</f>
        <v>1</v>
      </c>
      <c r="S61" s="14">
        <f>IF(OR('Anvendte oplysninger'!S61="Irrelevant",'Anvendte oplysninger'!T61="Irrelevant",'Anvendte oplysninger'!S61="Lige"),1,IF(AND(OR(I61="Motorvejsstrækning",I61="Frakørselsflettestrækning",I61="Tilkørselsflettestrækning"),'Anvendte oplysninger'!S61&lt;4000),(EXP(0.1096*1746.5/'Anvendte oplysninger'!S61)/EXP(0.1096*1746.5/4000))*('Anvendte oplysninger'!T61/1000)/G61+(G61-'Anvendte oplysninger'!T61/1000)/G61,1))</f>
        <v>1</v>
      </c>
      <c r="T61" s="14">
        <f>IF('Anvendte oplysninger'!U61="Irrelevant",1,IF(AND(OR(I61="Motorvejsstrækning",I61="Frakørselsflettestrækning",I61="Tilkørselsflettestrækning",I61="Frakørselsrampe",I61="Tilkørselsrampe"),'Anvendte oplysninger'!U61="Ja"),0.95,1))</f>
        <v>1</v>
      </c>
      <c r="U61" s="14">
        <f>IF('Anvendte oplysninger'!U61="Irrelevant",1,IF(AND(OR(I61="Motorvejsstrækning",I61="Frakørselsflettestrækning",I61="Tilkørselsflettestrækning",I61="Frakørselsrampe",I61="Tilkørselsrampe"),'Anvendte oplysninger'!U61="Ja"),0.96,1))</f>
        <v>1</v>
      </c>
      <c r="V61" s="14">
        <f>IF('Anvendte oplysninger'!U61="Irrelevant",1,IF(AND(OR(I61="Motorvejsstrækning",I61="Frakørselsflettestrækning",I61="Tilkørselsflettestrækning",I61="Frakørselsrampe",I61="Tilkørselsrampe"),'Anvendte oplysninger'!U61="Ja"),0.79,1))</f>
        <v>1</v>
      </c>
      <c r="W61" s="14">
        <f>IF('Anvendte oplysninger'!U61="Irrelevant",1,IF(AND(OR(I61="Motorvejsstrækning",I61="Frakørselsflettestrækning",I61="Tilkørselsflettestrækning",I61="Frakørselsrampe",I61="Tilkørselsrampe"),'Anvendte oplysninger'!U61="Ja"),0.94,1))</f>
        <v>1</v>
      </c>
      <c r="X61" s="14">
        <f>IF('Anvendte oplysninger'!U61="Irrelevant",1,IF(AND(OR(I61="Motorvejsstrækning",I61="Frakørselsflettestrækning",I61="Tilkørselsflettestrækning",I61="Frakørselsrampe",I61="Tilkørselsrampe"),'Anvendte oplysninger'!U61="Ja"),0.97,1))</f>
        <v>1</v>
      </c>
      <c r="Y61" s="14">
        <f>IF(AND(I61="Frakørselsrampe",'Anvendte oplysninger'!V61="S-formet ruderrampe"),1.32,IF(AND(I61="Frakørselsrampe",'Anvendte oplysninger'!V61="S-formet trompetrampe"),2.05,IF(AND(I61="Frakørselsrampe",'Anvendte oplysninger'!V61="U-formet trompetrampe"),4.11,IF(AND(I61="Frakørselsrampe",'Anvendte oplysninger'!V61="SV-formet flyoverrampe"),5.15,IF(AND(I61="Frakørselsrampe",'Anvendte oplysninger'!V61="Vinkelformet rampe"),1.07,IF(AND(I61="Tilkørselsrampe",'Anvendte oplysninger'!V61="S-formet ruderrampe"),0.93,IF(AND(I61="Tilkørselsrampe",'Anvendte oplysninger'!V61="S-formet trompetrampe"),2.48,IF(AND(I61="Tilkørselsrampe",'Anvendte oplysninger'!V61="U-formet trompetrampe"),4.15,IF(AND(I61="Tilkørselsrampe",'Anvendte oplysninger'!V61="SV-formet flyoverrampe"),5.26,IF(AND(I61="Tilkørselsrampe",'Anvendte oplysninger'!V61="Vinkelformet rampe"),1.42,1))))))))))</f>
        <v>1</v>
      </c>
      <c r="Z61" s="14">
        <f>IF(OR('Anvendte oplysninger'!W61="Lige",'Anvendte oplysninger'!W61="Irrelevant",'Anvendte oplysninger'!X61="Irrelevant",'Anvendte oplysninger'!Y61="Irrelevant"),1,1+1.545*1000/32.2*((('Anvendte oplysninger'!Y61*3268/3600)/('Anvendte oplysninger'!W61/0.306))^2)*('Anvendte oplysninger'!X61/1000)/G61)</f>
        <v>1</v>
      </c>
      <c r="AA61" s="14">
        <f>IF(OR('Anvendte oplysninger'!W61="Lige",'Anvendte oplysninger'!W61="Irrelevant",'Anvendte oplysninger'!X61="Irrelevant",'Anvendte oplysninger'!Y61="Irrelevant"),1,1+1.961*1000/32.2*((('Anvendte oplysninger'!Y61*3268/3600)/('Anvendte oplysninger'!W61/0.306))^2)*('Anvendte oplysninger'!X61/1000)/G61)</f>
        <v>1</v>
      </c>
      <c r="AB61" s="14">
        <f>IF(OR('Anvendte oplysninger'!Z61="Lige",'Anvendte oplysninger'!Z61="Irrelevant",'Anvendte oplysninger'!AA61="Irrelevant",'Anvendte oplysninger'!AB61="Irrelevant"),1,1+1.545*1000/32.2*((('Anvendte oplysninger'!AB61*3268/3600)/('Anvendte oplysninger'!Z61/0.306))^2)*('Anvendte oplysninger'!AA61/1000)/G61)</f>
        <v>1</v>
      </c>
      <c r="AC61" s="14">
        <f>IF(OR('Anvendte oplysninger'!Z61="Lige",'Anvendte oplysninger'!Z61="Irrelevant",'Anvendte oplysninger'!AA61="Irrelevant",'Anvendte oplysninger'!AB61="Irrelevant"),1,1+1.961*1000/32.2*((('Anvendte oplysninger'!AB61*3268/3600)/('Anvendte oplysninger'!Z61/0.306))^2)*('Anvendte oplysninger'!AA61/1000)/G61)</f>
        <v>1</v>
      </c>
      <c r="AD61" s="14">
        <f>IF(OR('Anvendte oplysninger'!AC61="Irrelevant",'Anvendte oplysninger'!AC61="Nej"),1,IF(AND('Anvendte oplysninger'!AC61="Ja",OR('Anvendte oplysninger'!Q61&lt;301,'Anvendte oplysninger'!S61&lt;301)),1-(0.5*('Anvendte oplysninger'!R61+'Anvendte oplysninger'!T61)/('Anvendte oplysninger'!G61*1000)),IF(AND('Anvendte oplysninger'!AC61="Ja",OR('Anvendte oplysninger'!Q61&lt;601,'Anvendte oplysninger'!S61&lt;601)),1-(0.25*('Anvendte oplysninger'!R61+'Anvendte oplysninger'!T61)/('Anvendte oplysninger'!G61*1000)),1)))</f>
        <v>1</v>
      </c>
      <c r="AE61" s="14">
        <f>IF(OR('Anvendte oplysninger'!AC61="Irrelevant",'Anvendte oplysninger'!AC61="Nej"),1,IF(AND('Anvendte oplysninger'!AC61="Ja",OR('Anvendte oplysninger'!Q61&lt;301,'Anvendte oplysninger'!S61&lt;301)),1-(0.4*('Anvendte oplysninger'!R61+'Anvendte oplysninger'!T61)/('Anvendte oplysninger'!G61*1000)),IF(AND('Anvendte oplysninger'!AC61="Ja",OR('Anvendte oplysninger'!Q61&lt;601,'Anvendte oplysninger'!S61&lt;601)),1-(0.2*('Anvendte oplysninger'!R61+'Anvendte oplysninger'!T61)/('Anvendte oplysninger'!G61*1000)),1)))</f>
        <v>1</v>
      </c>
      <c r="AF61" s="14">
        <f>IF('Anvendte oplysninger'!AD61="110 km/t",0.79,1)</f>
        <v>1</v>
      </c>
      <c r="AG61" s="14">
        <f>IF('Anvendte oplysninger'!AD61="110 km/t",0.94,1)</f>
        <v>1</v>
      </c>
      <c r="AH61" s="14">
        <f>IF('Anvendte oplysninger'!AD61="110 km/t",0.66,1)</f>
        <v>1</v>
      </c>
      <c r="AI61" s="14">
        <f>IF('Anvendte oplysninger'!AD61="110 km/t",0.82,1)</f>
        <v>1</v>
      </c>
      <c r="AJ61" s="14">
        <f>IF(AND('Anvendte oplysninger'!AE61="Ja",I61="Tilkørselsflettestrækning"),0.65*'Anvendte oplysninger'!AF61+1-'Anvendte oplysninger'!AF61,1)</f>
        <v>1</v>
      </c>
      <c r="AK61" s="15" t="str">
        <f t="shared" si="0"/>
        <v/>
      </c>
      <c r="AL61" s="15" t="str">
        <f t="shared" si="1"/>
        <v/>
      </c>
      <c r="AM61" s="15" t="str">
        <f t="shared" si="2"/>
        <v/>
      </c>
      <c r="AN61" s="15" t="str">
        <f t="shared" si="3"/>
        <v/>
      </c>
      <c r="AO61" s="15" t="str">
        <f t="shared" si="4"/>
        <v/>
      </c>
      <c r="AP61" s="15" t="str">
        <f t="shared" si="5"/>
        <v/>
      </c>
      <c r="AQ61" s="4" t="str">
        <f t="shared" si="6"/>
        <v/>
      </c>
    </row>
    <row r="62" spans="1:43" x14ac:dyDescent="0.25">
      <c r="A62" s="4" t="str">
        <f>IF(Inddata!A77="","",Inddata!A77)</f>
        <v/>
      </c>
      <c r="B62" s="4" t="str">
        <f>IF(Inddata!B77="","",Inddata!B77)</f>
        <v/>
      </c>
      <c r="C62" s="4" t="str">
        <f>IF(Inddata!C77="","",Inddata!C77)</f>
        <v/>
      </c>
      <c r="D62" s="4" t="str">
        <f>IF(Inddata!D77="","",Inddata!D77)</f>
        <v/>
      </c>
      <c r="E62" s="4" t="str">
        <f>IF(Inddata!E77="","",Inddata!E77)</f>
        <v/>
      </c>
      <c r="F62" s="4" t="str">
        <f>IF(Inddata!F77="","",Inddata!F77)</f>
        <v/>
      </c>
      <c r="G62" s="4">
        <f>IF(Inddata!G77="","",Inddata!G77)</f>
        <v>0</v>
      </c>
      <c r="H62" s="4" t="str">
        <f>IF(Inddata!H77&gt;0.5,Inddata!H77,"")</f>
        <v/>
      </c>
      <c r="I62" s="4" t="str">
        <f>IF(Inddata!I77="","",Inddata!I77)</f>
        <v/>
      </c>
      <c r="J62" s="14">
        <f>IF('Anvendte oplysninger'!J62="Irrelevant",1,IF('Anvendte oplysninger'!J62&gt;3,1.2,1))</f>
        <v>1</v>
      </c>
      <c r="K62" s="14">
        <f>IF('Anvendte oplysninger'!K62="Irrelevant",1,IF(AND(OR(I62="Motorvejsstrækning",I62="Frakørselsflettestrækning",I62="Tilkørselsflettestrækning"),'Anvendte oplysninger'!K62&lt;3.5),1+(3.5-'Anvendte oplysninger'!K62)*0.12,IF(AND(OR(I62="Frakørselsrampe",I62="Tilkørselsrampe"),'Anvendte oplysninger'!K62&lt;3.5),1+(3.5-'Anvendte oplysninger'!K62)*0.16,1)))</f>
        <v>1</v>
      </c>
      <c r="L62" s="14">
        <f>IF('Anvendte oplysninger'!L62="Irrelevant",1,IF(AND('Anvendte oplysninger'!L62="Ja",'Anvendte oplysninger'!J62=2),0.6*'Anvendte oplysninger'!M62+(1-'Anvendte oplysninger'!M62),IF(AND('Anvendte oplysninger'!L62="Ja",'Anvendte oplysninger'!J62=3),0.7*'Anvendte oplysninger'!M62+(1-'Anvendte oplysninger'!M62),IF(AND('Anvendte oplysninger'!L62="Ja",'Anvendte oplysninger'!J62=4),0.76*'Anvendte oplysninger'!M62+(1-'Anvendte oplysninger'!M62),IF(AND('Anvendte oplysninger'!L62="Ja",'Anvendte oplysninger'!J62&gt;4.99999999),0.8*'Anvendte oplysninger'!M62+(1-'Anvendte oplysninger'!M62),1)))))</f>
        <v>1</v>
      </c>
      <c r="M62" s="14">
        <f>IF('Anvendte oplysninger'!L62="Irrelevant",1,IF(AND('Anvendte oplysninger'!L62="Ja",'Anvendte oplysninger'!J62=2),0.8*'Anvendte oplysninger'!M62+(1-'Anvendte oplysninger'!M62),IF(AND('Anvendte oplysninger'!L62="Ja",'Anvendte oplysninger'!J62=3),0.85*'Anvendte oplysninger'!M62+(1-'Anvendte oplysninger'!M62),IF(AND('Anvendte oplysninger'!L62="Ja",'Anvendte oplysninger'!J62=4),0.88*'Anvendte oplysninger'!M62+(1-'Anvendte oplysninger'!M62),IF(AND('Anvendte oplysninger'!L62="Ja",'Anvendte oplysninger'!J62&gt;4.99999999),0.9*'Anvendte oplysninger'!M62+(1-'Anvendte oplysninger'!M62),1)))))</f>
        <v>1</v>
      </c>
      <c r="N62" s="14">
        <f>IF('Anvendte oplysninger'!N62="Irrelevant",1,IF(AND(OR(I62="Motorvejsstrækning",I62="Frakørselsflettestrækning",I62="Tilkørselsflettestrækning"),'Anvendte oplysninger'!N62&lt;3),1+(3-'Anvendte oplysninger'!N62)*0.09333333,1))</f>
        <v>1</v>
      </c>
      <c r="O62" s="14">
        <f>IF('Anvendte oplysninger'!N62="Irrelevant",1,IF(AND(OR(I62="Motorvejsstrækning",I62="Frakørselsflettestrækning",I62="Tilkørselsflettestrækning"),'Anvendte oplysninger'!N62&lt;3),1+(3-'Anvendte oplysninger'!N62)*0.19666667,1))</f>
        <v>1</v>
      </c>
      <c r="P62" s="14">
        <f>IF('Anvendte oplysninger'!O62="Irrelevant",1,IF(AND(OR(I62="Motorvejsstrækning",I62="Frakørselsflettestrækning",I62="Tilkørselsflettestrækning"),'Anvendte oplysninger'!O62&lt;3.00000001),1+(0.5-'Anvendte oplysninger'!O62)*0.04,IF(AND(OR(I62="Frakørselsrampe",I62="Tilkørselsrampe"),'Anvendte oplysninger'!O62&lt;3.00000001),1+(0.5-'Anvendte oplysninger'!O62)*0.08,IF(OR(I62="Motorvejsstrækning",I62="Frakørselsflettestrækning",I62="Tilkørselsflettestrækning"),0.9,0.8))))</f>
        <v>1</v>
      </c>
      <c r="Q62" s="14">
        <f>IF('Anvendte oplysninger'!P62="Irrelevant",1,IF(AND(OR(I62="Motorvejsstrækning",I62="Frakørselsflettestrækning",I62="Tilkørselsflettestrækning"),'Anvendte oplysninger'!P62&lt;11.00000001),1+(5-'Anvendte oplysninger'!P62)*0.01,0.94))</f>
        <v>1</v>
      </c>
      <c r="R62" s="14">
        <f>IF(OR('Anvendte oplysninger'!Q62="Irrelevant",'Anvendte oplysninger'!R62="Irrelevant",'Anvendte oplysninger'!Q62="Lige"),1,IF(AND(OR(I62="Motorvejsstrækning",I62="Frakørselsflettestrækning",I62="Tilkørselsflettestrækning"),'Anvendte oplysninger'!Q62&lt;4000),(EXP(0.1096*1746.5/'Anvendte oplysninger'!Q62)/EXP(0.1096*1746.5/4000))*('Anvendte oplysninger'!R62/1000)/G62+(G62-'Anvendte oplysninger'!R62/1000)/G62,1))</f>
        <v>1</v>
      </c>
      <c r="S62" s="14">
        <f>IF(OR('Anvendte oplysninger'!S62="Irrelevant",'Anvendte oplysninger'!T62="Irrelevant",'Anvendte oplysninger'!S62="Lige"),1,IF(AND(OR(I62="Motorvejsstrækning",I62="Frakørselsflettestrækning",I62="Tilkørselsflettestrækning"),'Anvendte oplysninger'!S62&lt;4000),(EXP(0.1096*1746.5/'Anvendte oplysninger'!S62)/EXP(0.1096*1746.5/4000))*('Anvendte oplysninger'!T62/1000)/G62+(G62-'Anvendte oplysninger'!T62/1000)/G62,1))</f>
        <v>1</v>
      </c>
      <c r="T62" s="14">
        <f>IF('Anvendte oplysninger'!U62="Irrelevant",1,IF(AND(OR(I62="Motorvejsstrækning",I62="Frakørselsflettestrækning",I62="Tilkørselsflettestrækning",I62="Frakørselsrampe",I62="Tilkørselsrampe"),'Anvendte oplysninger'!U62="Ja"),0.95,1))</f>
        <v>1</v>
      </c>
      <c r="U62" s="14">
        <f>IF('Anvendte oplysninger'!U62="Irrelevant",1,IF(AND(OR(I62="Motorvejsstrækning",I62="Frakørselsflettestrækning",I62="Tilkørselsflettestrækning",I62="Frakørselsrampe",I62="Tilkørselsrampe"),'Anvendte oplysninger'!U62="Ja"),0.96,1))</f>
        <v>1</v>
      </c>
      <c r="V62" s="14">
        <f>IF('Anvendte oplysninger'!U62="Irrelevant",1,IF(AND(OR(I62="Motorvejsstrækning",I62="Frakørselsflettestrækning",I62="Tilkørselsflettestrækning",I62="Frakørselsrampe",I62="Tilkørselsrampe"),'Anvendte oplysninger'!U62="Ja"),0.79,1))</f>
        <v>1</v>
      </c>
      <c r="W62" s="14">
        <f>IF('Anvendte oplysninger'!U62="Irrelevant",1,IF(AND(OR(I62="Motorvejsstrækning",I62="Frakørselsflettestrækning",I62="Tilkørselsflettestrækning",I62="Frakørselsrampe",I62="Tilkørselsrampe"),'Anvendte oplysninger'!U62="Ja"),0.94,1))</f>
        <v>1</v>
      </c>
      <c r="X62" s="14">
        <f>IF('Anvendte oplysninger'!U62="Irrelevant",1,IF(AND(OR(I62="Motorvejsstrækning",I62="Frakørselsflettestrækning",I62="Tilkørselsflettestrækning",I62="Frakørselsrampe",I62="Tilkørselsrampe"),'Anvendte oplysninger'!U62="Ja"),0.97,1))</f>
        <v>1</v>
      </c>
      <c r="Y62" s="14">
        <f>IF(AND(I62="Frakørselsrampe",'Anvendte oplysninger'!V62="S-formet ruderrampe"),1.32,IF(AND(I62="Frakørselsrampe",'Anvendte oplysninger'!V62="S-formet trompetrampe"),2.05,IF(AND(I62="Frakørselsrampe",'Anvendte oplysninger'!V62="U-formet trompetrampe"),4.11,IF(AND(I62="Frakørselsrampe",'Anvendte oplysninger'!V62="SV-formet flyoverrampe"),5.15,IF(AND(I62="Frakørselsrampe",'Anvendte oplysninger'!V62="Vinkelformet rampe"),1.07,IF(AND(I62="Tilkørselsrampe",'Anvendte oplysninger'!V62="S-formet ruderrampe"),0.93,IF(AND(I62="Tilkørselsrampe",'Anvendte oplysninger'!V62="S-formet trompetrampe"),2.48,IF(AND(I62="Tilkørselsrampe",'Anvendte oplysninger'!V62="U-formet trompetrampe"),4.15,IF(AND(I62="Tilkørselsrampe",'Anvendte oplysninger'!V62="SV-formet flyoverrampe"),5.26,IF(AND(I62="Tilkørselsrampe",'Anvendte oplysninger'!V62="Vinkelformet rampe"),1.42,1))))))))))</f>
        <v>1</v>
      </c>
      <c r="Z62" s="14">
        <f>IF(OR('Anvendte oplysninger'!W62="Lige",'Anvendte oplysninger'!W62="Irrelevant",'Anvendte oplysninger'!X62="Irrelevant",'Anvendte oplysninger'!Y62="Irrelevant"),1,1+1.545*1000/32.2*((('Anvendte oplysninger'!Y62*3268/3600)/('Anvendte oplysninger'!W62/0.306))^2)*('Anvendte oplysninger'!X62/1000)/G62)</f>
        <v>1</v>
      </c>
      <c r="AA62" s="14">
        <f>IF(OR('Anvendte oplysninger'!W62="Lige",'Anvendte oplysninger'!W62="Irrelevant",'Anvendte oplysninger'!X62="Irrelevant",'Anvendte oplysninger'!Y62="Irrelevant"),1,1+1.961*1000/32.2*((('Anvendte oplysninger'!Y62*3268/3600)/('Anvendte oplysninger'!W62/0.306))^2)*('Anvendte oplysninger'!X62/1000)/G62)</f>
        <v>1</v>
      </c>
      <c r="AB62" s="14">
        <f>IF(OR('Anvendte oplysninger'!Z62="Lige",'Anvendte oplysninger'!Z62="Irrelevant",'Anvendte oplysninger'!AA62="Irrelevant",'Anvendte oplysninger'!AB62="Irrelevant"),1,1+1.545*1000/32.2*((('Anvendte oplysninger'!AB62*3268/3600)/('Anvendte oplysninger'!Z62/0.306))^2)*('Anvendte oplysninger'!AA62/1000)/G62)</f>
        <v>1</v>
      </c>
      <c r="AC62" s="14">
        <f>IF(OR('Anvendte oplysninger'!Z62="Lige",'Anvendte oplysninger'!Z62="Irrelevant",'Anvendte oplysninger'!AA62="Irrelevant",'Anvendte oplysninger'!AB62="Irrelevant"),1,1+1.961*1000/32.2*((('Anvendte oplysninger'!AB62*3268/3600)/('Anvendte oplysninger'!Z62/0.306))^2)*('Anvendte oplysninger'!AA62/1000)/G62)</f>
        <v>1</v>
      </c>
      <c r="AD62" s="14">
        <f>IF(OR('Anvendte oplysninger'!AC62="Irrelevant",'Anvendte oplysninger'!AC62="Nej"),1,IF(AND('Anvendte oplysninger'!AC62="Ja",OR('Anvendte oplysninger'!Q62&lt;301,'Anvendte oplysninger'!S62&lt;301)),1-(0.5*('Anvendte oplysninger'!R62+'Anvendte oplysninger'!T62)/('Anvendte oplysninger'!G62*1000)),IF(AND('Anvendte oplysninger'!AC62="Ja",OR('Anvendte oplysninger'!Q62&lt;601,'Anvendte oplysninger'!S62&lt;601)),1-(0.25*('Anvendte oplysninger'!R62+'Anvendte oplysninger'!T62)/('Anvendte oplysninger'!G62*1000)),1)))</f>
        <v>1</v>
      </c>
      <c r="AE62" s="14">
        <f>IF(OR('Anvendte oplysninger'!AC62="Irrelevant",'Anvendte oplysninger'!AC62="Nej"),1,IF(AND('Anvendte oplysninger'!AC62="Ja",OR('Anvendte oplysninger'!Q62&lt;301,'Anvendte oplysninger'!S62&lt;301)),1-(0.4*('Anvendte oplysninger'!R62+'Anvendte oplysninger'!T62)/('Anvendte oplysninger'!G62*1000)),IF(AND('Anvendte oplysninger'!AC62="Ja",OR('Anvendte oplysninger'!Q62&lt;601,'Anvendte oplysninger'!S62&lt;601)),1-(0.2*('Anvendte oplysninger'!R62+'Anvendte oplysninger'!T62)/('Anvendte oplysninger'!G62*1000)),1)))</f>
        <v>1</v>
      </c>
      <c r="AF62" s="14">
        <f>IF('Anvendte oplysninger'!AD62="110 km/t",0.79,1)</f>
        <v>1</v>
      </c>
      <c r="AG62" s="14">
        <f>IF('Anvendte oplysninger'!AD62="110 km/t",0.94,1)</f>
        <v>1</v>
      </c>
      <c r="AH62" s="14">
        <f>IF('Anvendte oplysninger'!AD62="110 km/t",0.66,1)</f>
        <v>1</v>
      </c>
      <c r="AI62" s="14">
        <f>IF('Anvendte oplysninger'!AD62="110 km/t",0.82,1)</f>
        <v>1</v>
      </c>
      <c r="AJ62" s="14">
        <f>IF(AND('Anvendte oplysninger'!AE62="Ja",I62="Tilkørselsflettestrækning"),0.65*'Anvendte oplysninger'!AF62+1-'Anvendte oplysninger'!AF62,1)</f>
        <v>1</v>
      </c>
      <c r="AK62" s="15" t="str">
        <f t="shared" si="0"/>
        <v/>
      </c>
      <c r="AL62" s="15" t="str">
        <f t="shared" si="1"/>
        <v/>
      </c>
      <c r="AM62" s="15" t="str">
        <f t="shared" si="2"/>
        <v/>
      </c>
      <c r="AN62" s="15" t="str">
        <f t="shared" si="3"/>
        <v/>
      </c>
      <c r="AO62" s="15" t="str">
        <f t="shared" si="4"/>
        <v/>
      </c>
      <c r="AP62" s="15" t="str">
        <f t="shared" si="5"/>
        <v/>
      </c>
      <c r="AQ62" s="4" t="str">
        <f t="shared" si="6"/>
        <v/>
      </c>
    </row>
    <row r="63" spans="1:43" x14ac:dyDescent="0.25">
      <c r="A63" s="4" t="str">
        <f>IF(Inddata!A78="","",Inddata!A78)</f>
        <v/>
      </c>
      <c r="B63" s="4" t="str">
        <f>IF(Inddata!B78="","",Inddata!B78)</f>
        <v/>
      </c>
      <c r="C63" s="4" t="str">
        <f>IF(Inddata!C78="","",Inddata!C78)</f>
        <v/>
      </c>
      <c r="D63" s="4" t="str">
        <f>IF(Inddata!D78="","",Inddata!D78)</f>
        <v/>
      </c>
      <c r="E63" s="4" t="str">
        <f>IF(Inddata!E78="","",Inddata!E78)</f>
        <v/>
      </c>
      <c r="F63" s="4" t="str">
        <f>IF(Inddata!F78="","",Inddata!F78)</f>
        <v/>
      </c>
      <c r="G63" s="4">
        <f>IF(Inddata!G78="","",Inddata!G78)</f>
        <v>0</v>
      </c>
      <c r="H63" s="4" t="str">
        <f>IF(Inddata!H78&gt;0.5,Inddata!H78,"")</f>
        <v/>
      </c>
      <c r="I63" s="4" t="str">
        <f>IF(Inddata!I78="","",Inddata!I78)</f>
        <v/>
      </c>
      <c r="J63" s="14">
        <f>IF('Anvendte oplysninger'!J63="Irrelevant",1,IF('Anvendte oplysninger'!J63&gt;3,1.2,1))</f>
        <v>1</v>
      </c>
      <c r="K63" s="14">
        <f>IF('Anvendte oplysninger'!K63="Irrelevant",1,IF(AND(OR(I63="Motorvejsstrækning",I63="Frakørselsflettestrækning",I63="Tilkørselsflettestrækning"),'Anvendte oplysninger'!K63&lt;3.5),1+(3.5-'Anvendte oplysninger'!K63)*0.12,IF(AND(OR(I63="Frakørselsrampe",I63="Tilkørselsrampe"),'Anvendte oplysninger'!K63&lt;3.5),1+(3.5-'Anvendte oplysninger'!K63)*0.16,1)))</f>
        <v>1</v>
      </c>
      <c r="L63" s="14">
        <f>IF('Anvendte oplysninger'!L63="Irrelevant",1,IF(AND('Anvendte oplysninger'!L63="Ja",'Anvendte oplysninger'!J63=2),0.6*'Anvendte oplysninger'!M63+(1-'Anvendte oplysninger'!M63),IF(AND('Anvendte oplysninger'!L63="Ja",'Anvendte oplysninger'!J63=3),0.7*'Anvendte oplysninger'!M63+(1-'Anvendte oplysninger'!M63),IF(AND('Anvendte oplysninger'!L63="Ja",'Anvendte oplysninger'!J63=4),0.76*'Anvendte oplysninger'!M63+(1-'Anvendte oplysninger'!M63),IF(AND('Anvendte oplysninger'!L63="Ja",'Anvendte oplysninger'!J63&gt;4.99999999),0.8*'Anvendte oplysninger'!M63+(1-'Anvendte oplysninger'!M63),1)))))</f>
        <v>1</v>
      </c>
      <c r="M63" s="14">
        <f>IF('Anvendte oplysninger'!L63="Irrelevant",1,IF(AND('Anvendte oplysninger'!L63="Ja",'Anvendte oplysninger'!J63=2),0.8*'Anvendte oplysninger'!M63+(1-'Anvendte oplysninger'!M63),IF(AND('Anvendte oplysninger'!L63="Ja",'Anvendte oplysninger'!J63=3),0.85*'Anvendte oplysninger'!M63+(1-'Anvendte oplysninger'!M63),IF(AND('Anvendte oplysninger'!L63="Ja",'Anvendte oplysninger'!J63=4),0.88*'Anvendte oplysninger'!M63+(1-'Anvendte oplysninger'!M63),IF(AND('Anvendte oplysninger'!L63="Ja",'Anvendte oplysninger'!J63&gt;4.99999999),0.9*'Anvendte oplysninger'!M63+(1-'Anvendte oplysninger'!M63),1)))))</f>
        <v>1</v>
      </c>
      <c r="N63" s="14">
        <f>IF('Anvendte oplysninger'!N63="Irrelevant",1,IF(AND(OR(I63="Motorvejsstrækning",I63="Frakørselsflettestrækning",I63="Tilkørselsflettestrækning"),'Anvendte oplysninger'!N63&lt;3),1+(3-'Anvendte oplysninger'!N63)*0.09333333,1))</f>
        <v>1</v>
      </c>
      <c r="O63" s="14">
        <f>IF('Anvendte oplysninger'!N63="Irrelevant",1,IF(AND(OR(I63="Motorvejsstrækning",I63="Frakørselsflettestrækning",I63="Tilkørselsflettestrækning"),'Anvendte oplysninger'!N63&lt;3),1+(3-'Anvendte oplysninger'!N63)*0.19666667,1))</f>
        <v>1</v>
      </c>
      <c r="P63" s="14">
        <f>IF('Anvendte oplysninger'!O63="Irrelevant",1,IF(AND(OR(I63="Motorvejsstrækning",I63="Frakørselsflettestrækning",I63="Tilkørselsflettestrækning"),'Anvendte oplysninger'!O63&lt;3.00000001),1+(0.5-'Anvendte oplysninger'!O63)*0.04,IF(AND(OR(I63="Frakørselsrampe",I63="Tilkørselsrampe"),'Anvendte oplysninger'!O63&lt;3.00000001),1+(0.5-'Anvendte oplysninger'!O63)*0.08,IF(OR(I63="Motorvejsstrækning",I63="Frakørselsflettestrækning",I63="Tilkørselsflettestrækning"),0.9,0.8))))</f>
        <v>1</v>
      </c>
      <c r="Q63" s="14">
        <f>IF('Anvendte oplysninger'!P63="Irrelevant",1,IF(AND(OR(I63="Motorvejsstrækning",I63="Frakørselsflettestrækning",I63="Tilkørselsflettestrækning"),'Anvendte oplysninger'!P63&lt;11.00000001),1+(5-'Anvendte oplysninger'!P63)*0.01,0.94))</f>
        <v>1</v>
      </c>
      <c r="R63" s="14">
        <f>IF(OR('Anvendte oplysninger'!Q63="Irrelevant",'Anvendte oplysninger'!R63="Irrelevant",'Anvendte oplysninger'!Q63="Lige"),1,IF(AND(OR(I63="Motorvejsstrækning",I63="Frakørselsflettestrækning",I63="Tilkørselsflettestrækning"),'Anvendte oplysninger'!Q63&lt;4000),(EXP(0.1096*1746.5/'Anvendte oplysninger'!Q63)/EXP(0.1096*1746.5/4000))*('Anvendte oplysninger'!R63/1000)/G63+(G63-'Anvendte oplysninger'!R63/1000)/G63,1))</f>
        <v>1</v>
      </c>
      <c r="S63" s="14">
        <f>IF(OR('Anvendte oplysninger'!S63="Irrelevant",'Anvendte oplysninger'!T63="Irrelevant",'Anvendte oplysninger'!S63="Lige"),1,IF(AND(OR(I63="Motorvejsstrækning",I63="Frakørselsflettestrækning",I63="Tilkørselsflettestrækning"),'Anvendte oplysninger'!S63&lt;4000),(EXP(0.1096*1746.5/'Anvendte oplysninger'!S63)/EXP(0.1096*1746.5/4000))*('Anvendte oplysninger'!T63/1000)/G63+(G63-'Anvendte oplysninger'!T63/1000)/G63,1))</f>
        <v>1</v>
      </c>
      <c r="T63" s="14">
        <f>IF('Anvendte oplysninger'!U63="Irrelevant",1,IF(AND(OR(I63="Motorvejsstrækning",I63="Frakørselsflettestrækning",I63="Tilkørselsflettestrækning",I63="Frakørselsrampe",I63="Tilkørselsrampe"),'Anvendte oplysninger'!U63="Ja"),0.95,1))</f>
        <v>1</v>
      </c>
      <c r="U63" s="14">
        <f>IF('Anvendte oplysninger'!U63="Irrelevant",1,IF(AND(OR(I63="Motorvejsstrækning",I63="Frakørselsflettestrækning",I63="Tilkørselsflettestrækning",I63="Frakørselsrampe",I63="Tilkørselsrampe"),'Anvendte oplysninger'!U63="Ja"),0.96,1))</f>
        <v>1</v>
      </c>
      <c r="V63" s="14">
        <f>IF('Anvendte oplysninger'!U63="Irrelevant",1,IF(AND(OR(I63="Motorvejsstrækning",I63="Frakørselsflettestrækning",I63="Tilkørselsflettestrækning",I63="Frakørselsrampe",I63="Tilkørselsrampe"),'Anvendte oplysninger'!U63="Ja"),0.79,1))</f>
        <v>1</v>
      </c>
      <c r="W63" s="14">
        <f>IF('Anvendte oplysninger'!U63="Irrelevant",1,IF(AND(OR(I63="Motorvejsstrækning",I63="Frakørselsflettestrækning",I63="Tilkørselsflettestrækning",I63="Frakørselsrampe",I63="Tilkørselsrampe"),'Anvendte oplysninger'!U63="Ja"),0.94,1))</f>
        <v>1</v>
      </c>
      <c r="X63" s="14">
        <f>IF('Anvendte oplysninger'!U63="Irrelevant",1,IF(AND(OR(I63="Motorvejsstrækning",I63="Frakørselsflettestrækning",I63="Tilkørselsflettestrækning",I63="Frakørselsrampe",I63="Tilkørselsrampe"),'Anvendte oplysninger'!U63="Ja"),0.97,1))</f>
        <v>1</v>
      </c>
      <c r="Y63" s="14">
        <f>IF(AND(I63="Frakørselsrampe",'Anvendte oplysninger'!V63="S-formet ruderrampe"),1.32,IF(AND(I63="Frakørselsrampe",'Anvendte oplysninger'!V63="S-formet trompetrampe"),2.05,IF(AND(I63="Frakørselsrampe",'Anvendte oplysninger'!V63="U-formet trompetrampe"),4.11,IF(AND(I63="Frakørselsrampe",'Anvendte oplysninger'!V63="SV-formet flyoverrampe"),5.15,IF(AND(I63="Frakørselsrampe",'Anvendte oplysninger'!V63="Vinkelformet rampe"),1.07,IF(AND(I63="Tilkørselsrampe",'Anvendte oplysninger'!V63="S-formet ruderrampe"),0.93,IF(AND(I63="Tilkørselsrampe",'Anvendte oplysninger'!V63="S-formet trompetrampe"),2.48,IF(AND(I63="Tilkørselsrampe",'Anvendte oplysninger'!V63="U-formet trompetrampe"),4.15,IF(AND(I63="Tilkørselsrampe",'Anvendte oplysninger'!V63="SV-formet flyoverrampe"),5.26,IF(AND(I63="Tilkørselsrampe",'Anvendte oplysninger'!V63="Vinkelformet rampe"),1.42,1))))))))))</f>
        <v>1</v>
      </c>
      <c r="Z63" s="14">
        <f>IF(OR('Anvendte oplysninger'!W63="Lige",'Anvendte oplysninger'!W63="Irrelevant",'Anvendte oplysninger'!X63="Irrelevant",'Anvendte oplysninger'!Y63="Irrelevant"),1,1+1.545*1000/32.2*((('Anvendte oplysninger'!Y63*3268/3600)/('Anvendte oplysninger'!W63/0.306))^2)*('Anvendte oplysninger'!X63/1000)/G63)</f>
        <v>1</v>
      </c>
      <c r="AA63" s="14">
        <f>IF(OR('Anvendte oplysninger'!W63="Lige",'Anvendte oplysninger'!W63="Irrelevant",'Anvendte oplysninger'!X63="Irrelevant",'Anvendte oplysninger'!Y63="Irrelevant"),1,1+1.961*1000/32.2*((('Anvendte oplysninger'!Y63*3268/3600)/('Anvendte oplysninger'!W63/0.306))^2)*('Anvendte oplysninger'!X63/1000)/G63)</f>
        <v>1</v>
      </c>
      <c r="AB63" s="14">
        <f>IF(OR('Anvendte oplysninger'!Z63="Lige",'Anvendte oplysninger'!Z63="Irrelevant",'Anvendte oplysninger'!AA63="Irrelevant",'Anvendte oplysninger'!AB63="Irrelevant"),1,1+1.545*1000/32.2*((('Anvendte oplysninger'!AB63*3268/3600)/('Anvendte oplysninger'!Z63/0.306))^2)*('Anvendte oplysninger'!AA63/1000)/G63)</f>
        <v>1</v>
      </c>
      <c r="AC63" s="14">
        <f>IF(OR('Anvendte oplysninger'!Z63="Lige",'Anvendte oplysninger'!Z63="Irrelevant",'Anvendte oplysninger'!AA63="Irrelevant",'Anvendte oplysninger'!AB63="Irrelevant"),1,1+1.961*1000/32.2*((('Anvendte oplysninger'!AB63*3268/3600)/('Anvendte oplysninger'!Z63/0.306))^2)*('Anvendte oplysninger'!AA63/1000)/G63)</f>
        <v>1</v>
      </c>
      <c r="AD63" s="14">
        <f>IF(OR('Anvendte oplysninger'!AC63="Irrelevant",'Anvendte oplysninger'!AC63="Nej"),1,IF(AND('Anvendte oplysninger'!AC63="Ja",OR('Anvendte oplysninger'!Q63&lt;301,'Anvendte oplysninger'!S63&lt;301)),1-(0.5*('Anvendte oplysninger'!R63+'Anvendte oplysninger'!T63)/('Anvendte oplysninger'!G63*1000)),IF(AND('Anvendte oplysninger'!AC63="Ja",OR('Anvendte oplysninger'!Q63&lt;601,'Anvendte oplysninger'!S63&lt;601)),1-(0.25*('Anvendte oplysninger'!R63+'Anvendte oplysninger'!T63)/('Anvendte oplysninger'!G63*1000)),1)))</f>
        <v>1</v>
      </c>
      <c r="AE63" s="14">
        <f>IF(OR('Anvendte oplysninger'!AC63="Irrelevant",'Anvendte oplysninger'!AC63="Nej"),1,IF(AND('Anvendte oplysninger'!AC63="Ja",OR('Anvendte oplysninger'!Q63&lt;301,'Anvendte oplysninger'!S63&lt;301)),1-(0.4*('Anvendte oplysninger'!R63+'Anvendte oplysninger'!T63)/('Anvendte oplysninger'!G63*1000)),IF(AND('Anvendte oplysninger'!AC63="Ja",OR('Anvendte oplysninger'!Q63&lt;601,'Anvendte oplysninger'!S63&lt;601)),1-(0.2*('Anvendte oplysninger'!R63+'Anvendte oplysninger'!T63)/('Anvendte oplysninger'!G63*1000)),1)))</f>
        <v>1</v>
      </c>
      <c r="AF63" s="14">
        <f>IF('Anvendte oplysninger'!AD63="110 km/t",0.79,1)</f>
        <v>1</v>
      </c>
      <c r="AG63" s="14">
        <f>IF('Anvendte oplysninger'!AD63="110 km/t",0.94,1)</f>
        <v>1</v>
      </c>
      <c r="AH63" s="14">
        <f>IF('Anvendte oplysninger'!AD63="110 km/t",0.66,1)</f>
        <v>1</v>
      </c>
      <c r="AI63" s="14">
        <f>IF('Anvendte oplysninger'!AD63="110 km/t",0.82,1)</f>
        <v>1</v>
      </c>
      <c r="AJ63" s="14">
        <f>IF(AND('Anvendte oplysninger'!AE63="Ja",I63="Tilkørselsflettestrækning"),0.65*'Anvendte oplysninger'!AF63+1-'Anvendte oplysninger'!AF63,1)</f>
        <v>1</v>
      </c>
      <c r="AK63" s="15" t="str">
        <f t="shared" si="0"/>
        <v/>
      </c>
      <c r="AL63" s="15" t="str">
        <f t="shared" si="1"/>
        <v/>
      </c>
      <c r="AM63" s="15" t="str">
        <f t="shared" si="2"/>
        <v/>
      </c>
      <c r="AN63" s="15" t="str">
        <f t="shared" si="3"/>
        <v/>
      </c>
      <c r="AO63" s="15" t="str">
        <f t="shared" si="4"/>
        <v/>
      </c>
      <c r="AP63" s="15" t="str">
        <f t="shared" si="5"/>
        <v/>
      </c>
      <c r="AQ63" s="4" t="str">
        <f t="shared" si="6"/>
        <v/>
      </c>
    </row>
    <row r="64" spans="1:43" x14ac:dyDescent="0.25">
      <c r="A64" s="4" t="str">
        <f>IF(Inddata!A79="","",Inddata!A79)</f>
        <v/>
      </c>
      <c r="B64" s="4" t="str">
        <f>IF(Inddata!B79="","",Inddata!B79)</f>
        <v/>
      </c>
      <c r="C64" s="4" t="str">
        <f>IF(Inddata!C79="","",Inddata!C79)</f>
        <v/>
      </c>
      <c r="D64" s="4" t="str">
        <f>IF(Inddata!D79="","",Inddata!D79)</f>
        <v/>
      </c>
      <c r="E64" s="4" t="str">
        <f>IF(Inddata!E79="","",Inddata!E79)</f>
        <v/>
      </c>
      <c r="F64" s="4" t="str">
        <f>IF(Inddata!F79="","",Inddata!F79)</f>
        <v/>
      </c>
      <c r="G64" s="4">
        <f>IF(Inddata!G79="","",Inddata!G79)</f>
        <v>0</v>
      </c>
      <c r="H64" s="4" t="str">
        <f>IF(Inddata!H79&gt;0.5,Inddata!H79,"")</f>
        <v/>
      </c>
      <c r="I64" s="4" t="str">
        <f>IF(Inddata!I79="","",Inddata!I79)</f>
        <v/>
      </c>
      <c r="J64" s="14">
        <f>IF('Anvendte oplysninger'!J64="Irrelevant",1,IF('Anvendte oplysninger'!J64&gt;3,1.2,1))</f>
        <v>1</v>
      </c>
      <c r="K64" s="14">
        <f>IF('Anvendte oplysninger'!K64="Irrelevant",1,IF(AND(OR(I64="Motorvejsstrækning",I64="Frakørselsflettestrækning",I64="Tilkørselsflettestrækning"),'Anvendte oplysninger'!K64&lt;3.5),1+(3.5-'Anvendte oplysninger'!K64)*0.12,IF(AND(OR(I64="Frakørselsrampe",I64="Tilkørselsrampe"),'Anvendte oplysninger'!K64&lt;3.5),1+(3.5-'Anvendte oplysninger'!K64)*0.16,1)))</f>
        <v>1</v>
      </c>
      <c r="L64" s="14">
        <f>IF('Anvendte oplysninger'!L64="Irrelevant",1,IF(AND('Anvendte oplysninger'!L64="Ja",'Anvendte oplysninger'!J64=2),0.6*'Anvendte oplysninger'!M64+(1-'Anvendte oplysninger'!M64),IF(AND('Anvendte oplysninger'!L64="Ja",'Anvendte oplysninger'!J64=3),0.7*'Anvendte oplysninger'!M64+(1-'Anvendte oplysninger'!M64),IF(AND('Anvendte oplysninger'!L64="Ja",'Anvendte oplysninger'!J64=4),0.76*'Anvendte oplysninger'!M64+(1-'Anvendte oplysninger'!M64),IF(AND('Anvendte oplysninger'!L64="Ja",'Anvendte oplysninger'!J64&gt;4.99999999),0.8*'Anvendte oplysninger'!M64+(1-'Anvendte oplysninger'!M64),1)))))</f>
        <v>1</v>
      </c>
      <c r="M64" s="14">
        <f>IF('Anvendte oplysninger'!L64="Irrelevant",1,IF(AND('Anvendte oplysninger'!L64="Ja",'Anvendte oplysninger'!J64=2),0.8*'Anvendte oplysninger'!M64+(1-'Anvendte oplysninger'!M64),IF(AND('Anvendte oplysninger'!L64="Ja",'Anvendte oplysninger'!J64=3),0.85*'Anvendte oplysninger'!M64+(1-'Anvendte oplysninger'!M64),IF(AND('Anvendte oplysninger'!L64="Ja",'Anvendte oplysninger'!J64=4),0.88*'Anvendte oplysninger'!M64+(1-'Anvendte oplysninger'!M64),IF(AND('Anvendte oplysninger'!L64="Ja",'Anvendte oplysninger'!J64&gt;4.99999999),0.9*'Anvendte oplysninger'!M64+(1-'Anvendte oplysninger'!M64),1)))))</f>
        <v>1</v>
      </c>
      <c r="N64" s="14">
        <f>IF('Anvendte oplysninger'!N64="Irrelevant",1,IF(AND(OR(I64="Motorvejsstrækning",I64="Frakørselsflettestrækning",I64="Tilkørselsflettestrækning"),'Anvendte oplysninger'!N64&lt;3),1+(3-'Anvendte oplysninger'!N64)*0.09333333,1))</f>
        <v>1</v>
      </c>
      <c r="O64" s="14">
        <f>IF('Anvendte oplysninger'!N64="Irrelevant",1,IF(AND(OR(I64="Motorvejsstrækning",I64="Frakørselsflettestrækning",I64="Tilkørselsflettestrækning"),'Anvendte oplysninger'!N64&lt;3),1+(3-'Anvendte oplysninger'!N64)*0.19666667,1))</f>
        <v>1</v>
      </c>
      <c r="P64" s="14">
        <f>IF('Anvendte oplysninger'!O64="Irrelevant",1,IF(AND(OR(I64="Motorvejsstrækning",I64="Frakørselsflettestrækning",I64="Tilkørselsflettestrækning"),'Anvendte oplysninger'!O64&lt;3.00000001),1+(0.5-'Anvendte oplysninger'!O64)*0.04,IF(AND(OR(I64="Frakørselsrampe",I64="Tilkørselsrampe"),'Anvendte oplysninger'!O64&lt;3.00000001),1+(0.5-'Anvendte oplysninger'!O64)*0.08,IF(OR(I64="Motorvejsstrækning",I64="Frakørselsflettestrækning",I64="Tilkørselsflettestrækning"),0.9,0.8))))</f>
        <v>1</v>
      </c>
      <c r="Q64" s="14">
        <f>IF('Anvendte oplysninger'!P64="Irrelevant",1,IF(AND(OR(I64="Motorvejsstrækning",I64="Frakørselsflettestrækning",I64="Tilkørselsflettestrækning"),'Anvendte oplysninger'!P64&lt;11.00000001),1+(5-'Anvendte oplysninger'!P64)*0.01,0.94))</f>
        <v>1</v>
      </c>
      <c r="R64" s="14">
        <f>IF(OR('Anvendte oplysninger'!Q64="Irrelevant",'Anvendte oplysninger'!R64="Irrelevant",'Anvendte oplysninger'!Q64="Lige"),1,IF(AND(OR(I64="Motorvejsstrækning",I64="Frakørselsflettestrækning",I64="Tilkørselsflettestrækning"),'Anvendte oplysninger'!Q64&lt;4000),(EXP(0.1096*1746.5/'Anvendte oplysninger'!Q64)/EXP(0.1096*1746.5/4000))*('Anvendte oplysninger'!R64/1000)/G64+(G64-'Anvendte oplysninger'!R64/1000)/G64,1))</f>
        <v>1</v>
      </c>
      <c r="S64" s="14">
        <f>IF(OR('Anvendte oplysninger'!S64="Irrelevant",'Anvendte oplysninger'!T64="Irrelevant",'Anvendte oplysninger'!S64="Lige"),1,IF(AND(OR(I64="Motorvejsstrækning",I64="Frakørselsflettestrækning",I64="Tilkørselsflettestrækning"),'Anvendte oplysninger'!S64&lt;4000),(EXP(0.1096*1746.5/'Anvendte oplysninger'!S64)/EXP(0.1096*1746.5/4000))*('Anvendte oplysninger'!T64/1000)/G64+(G64-'Anvendte oplysninger'!T64/1000)/G64,1))</f>
        <v>1</v>
      </c>
      <c r="T64" s="14">
        <f>IF('Anvendte oplysninger'!U64="Irrelevant",1,IF(AND(OR(I64="Motorvejsstrækning",I64="Frakørselsflettestrækning",I64="Tilkørselsflettestrækning",I64="Frakørselsrampe",I64="Tilkørselsrampe"),'Anvendte oplysninger'!U64="Ja"),0.95,1))</f>
        <v>1</v>
      </c>
      <c r="U64" s="14">
        <f>IF('Anvendte oplysninger'!U64="Irrelevant",1,IF(AND(OR(I64="Motorvejsstrækning",I64="Frakørselsflettestrækning",I64="Tilkørselsflettestrækning",I64="Frakørselsrampe",I64="Tilkørselsrampe"),'Anvendte oplysninger'!U64="Ja"),0.96,1))</f>
        <v>1</v>
      </c>
      <c r="V64" s="14">
        <f>IF('Anvendte oplysninger'!U64="Irrelevant",1,IF(AND(OR(I64="Motorvejsstrækning",I64="Frakørselsflettestrækning",I64="Tilkørselsflettestrækning",I64="Frakørselsrampe",I64="Tilkørselsrampe"),'Anvendte oplysninger'!U64="Ja"),0.79,1))</f>
        <v>1</v>
      </c>
      <c r="W64" s="14">
        <f>IF('Anvendte oplysninger'!U64="Irrelevant",1,IF(AND(OR(I64="Motorvejsstrækning",I64="Frakørselsflettestrækning",I64="Tilkørselsflettestrækning",I64="Frakørselsrampe",I64="Tilkørselsrampe"),'Anvendte oplysninger'!U64="Ja"),0.94,1))</f>
        <v>1</v>
      </c>
      <c r="X64" s="14">
        <f>IF('Anvendte oplysninger'!U64="Irrelevant",1,IF(AND(OR(I64="Motorvejsstrækning",I64="Frakørselsflettestrækning",I64="Tilkørselsflettestrækning",I64="Frakørselsrampe",I64="Tilkørselsrampe"),'Anvendte oplysninger'!U64="Ja"),0.97,1))</f>
        <v>1</v>
      </c>
      <c r="Y64" s="14">
        <f>IF(AND(I64="Frakørselsrampe",'Anvendte oplysninger'!V64="S-formet ruderrampe"),1.32,IF(AND(I64="Frakørselsrampe",'Anvendte oplysninger'!V64="S-formet trompetrampe"),2.05,IF(AND(I64="Frakørselsrampe",'Anvendte oplysninger'!V64="U-formet trompetrampe"),4.11,IF(AND(I64="Frakørselsrampe",'Anvendte oplysninger'!V64="SV-formet flyoverrampe"),5.15,IF(AND(I64="Frakørselsrampe",'Anvendte oplysninger'!V64="Vinkelformet rampe"),1.07,IF(AND(I64="Tilkørselsrampe",'Anvendte oplysninger'!V64="S-formet ruderrampe"),0.93,IF(AND(I64="Tilkørselsrampe",'Anvendte oplysninger'!V64="S-formet trompetrampe"),2.48,IF(AND(I64="Tilkørselsrampe",'Anvendte oplysninger'!V64="U-formet trompetrampe"),4.15,IF(AND(I64="Tilkørselsrampe",'Anvendte oplysninger'!V64="SV-formet flyoverrampe"),5.26,IF(AND(I64="Tilkørselsrampe",'Anvendte oplysninger'!V64="Vinkelformet rampe"),1.42,1))))))))))</f>
        <v>1</v>
      </c>
      <c r="Z64" s="14">
        <f>IF(OR('Anvendte oplysninger'!W64="Lige",'Anvendte oplysninger'!W64="Irrelevant",'Anvendte oplysninger'!X64="Irrelevant",'Anvendte oplysninger'!Y64="Irrelevant"),1,1+1.545*1000/32.2*((('Anvendte oplysninger'!Y64*3268/3600)/('Anvendte oplysninger'!W64/0.306))^2)*('Anvendte oplysninger'!X64/1000)/G64)</f>
        <v>1</v>
      </c>
      <c r="AA64" s="14">
        <f>IF(OR('Anvendte oplysninger'!W64="Lige",'Anvendte oplysninger'!W64="Irrelevant",'Anvendte oplysninger'!X64="Irrelevant",'Anvendte oplysninger'!Y64="Irrelevant"),1,1+1.961*1000/32.2*((('Anvendte oplysninger'!Y64*3268/3600)/('Anvendte oplysninger'!W64/0.306))^2)*('Anvendte oplysninger'!X64/1000)/G64)</f>
        <v>1</v>
      </c>
      <c r="AB64" s="14">
        <f>IF(OR('Anvendte oplysninger'!Z64="Lige",'Anvendte oplysninger'!Z64="Irrelevant",'Anvendte oplysninger'!AA64="Irrelevant",'Anvendte oplysninger'!AB64="Irrelevant"),1,1+1.545*1000/32.2*((('Anvendte oplysninger'!AB64*3268/3600)/('Anvendte oplysninger'!Z64/0.306))^2)*('Anvendte oplysninger'!AA64/1000)/G64)</f>
        <v>1</v>
      </c>
      <c r="AC64" s="14">
        <f>IF(OR('Anvendte oplysninger'!Z64="Lige",'Anvendte oplysninger'!Z64="Irrelevant",'Anvendte oplysninger'!AA64="Irrelevant",'Anvendte oplysninger'!AB64="Irrelevant"),1,1+1.961*1000/32.2*((('Anvendte oplysninger'!AB64*3268/3600)/('Anvendte oplysninger'!Z64/0.306))^2)*('Anvendte oplysninger'!AA64/1000)/G64)</f>
        <v>1</v>
      </c>
      <c r="AD64" s="14">
        <f>IF(OR('Anvendte oplysninger'!AC64="Irrelevant",'Anvendte oplysninger'!AC64="Nej"),1,IF(AND('Anvendte oplysninger'!AC64="Ja",OR('Anvendte oplysninger'!Q64&lt;301,'Anvendte oplysninger'!S64&lt;301)),1-(0.5*('Anvendte oplysninger'!R64+'Anvendte oplysninger'!T64)/('Anvendte oplysninger'!G64*1000)),IF(AND('Anvendte oplysninger'!AC64="Ja",OR('Anvendte oplysninger'!Q64&lt;601,'Anvendte oplysninger'!S64&lt;601)),1-(0.25*('Anvendte oplysninger'!R64+'Anvendte oplysninger'!T64)/('Anvendte oplysninger'!G64*1000)),1)))</f>
        <v>1</v>
      </c>
      <c r="AE64" s="14">
        <f>IF(OR('Anvendte oplysninger'!AC64="Irrelevant",'Anvendte oplysninger'!AC64="Nej"),1,IF(AND('Anvendte oplysninger'!AC64="Ja",OR('Anvendte oplysninger'!Q64&lt;301,'Anvendte oplysninger'!S64&lt;301)),1-(0.4*('Anvendte oplysninger'!R64+'Anvendte oplysninger'!T64)/('Anvendte oplysninger'!G64*1000)),IF(AND('Anvendte oplysninger'!AC64="Ja",OR('Anvendte oplysninger'!Q64&lt;601,'Anvendte oplysninger'!S64&lt;601)),1-(0.2*('Anvendte oplysninger'!R64+'Anvendte oplysninger'!T64)/('Anvendte oplysninger'!G64*1000)),1)))</f>
        <v>1</v>
      </c>
      <c r="AF64" s="14">
        <f>IF('Anvendte oplysninger'!AD64="110 km/t",0.79,1)</f>
        <v>1</v>
      </c>
      <c r="AG64" s="14">
        <f>IF('Anvendte oplysninger'!AD64="110 km/t",0.94,1)</f>
        <v>1</v>
      </c>
      <c r="AH64" s="14">
        <f>IF('Anvendte oplysninger'!AD64="110 km/t",0.66,1)</f>
        <v>1</v>
      </c>
      <c r="AI64" s="14">
        <f>IF('Anvendte oplysninger'!AD64="110 km/t",0.82,1)</f>
        <v>1</v>
      </c>
      <c r="AJ64" s="14">
        <f>IF(AND('Anvendte oplysninger'!AE64="Ja",I64="Tilkørselsflettestrækning"),0.65*'Anvendte oplysninger'!AF64+1-'Anvendte oplysninger'!AF64,1)</f>
        <v>1</v>
      </c>
      <c r="AK64" s="15" t="str">
        <f t="shared" si="0"/>
        <v/>
      </c>
      <c r="AL64" s="15" t="str">
        <f t="shared" si="1"/>
        <v/>
      </c>
      <c r="AM64" s="15" t="str">
        <f t="shared" si="2"/>
        <v/>
      </c>
      <c r="AN64" s="15" t="str">
        <f t="shared" si="3"/>
        <v/>
      </c>
      <c r="AO64" s="15" t="str">
        <f t="shared" si="4"/>
        <v/>
      </c>
      <c r="AP64" s="15" t="str">
        <f t="shared" si="5"/>
        <v/>
      </c>
      <c r="AQ64" s="4" t="str">
        <f t="shared" si="6"/>
        <v/>
      </c>
    </row>
    <row r="65" spans="1:43" x14ac:dyDescent="0.25">
      <c r="A65" s="4" t="str">
        <f>IF(Inddata!A80="","",Inddata!A80)</f>
        <v/>
      </c>
      <c r="B65" s="4" t="str">
        <f>IF(Inddata!B80="","",Inddata!B80)</f>
        <v/>
      </c>
      <c r="C65" s="4" t="str">
        <f>IF(Inddata!C80="","",Inddata!C80)</f>
        <v/>
      </c>
      <c r="D65" s="4" t="str">
        <f>IF(Inddata!D80="","",Inddata!D80)</f>
        <v/>
      </c>
      <c r="E65" s="4" t="str">
        <f>IF(Inddata!E80="","",Inddata!E80)</f>
        <v/>
      </c>
      <c r="F65" s="4" t="str">
        <f>IF(Inddata!F80="","",Inddata!F80)</f>
        <v/>
      </c>
      <c r="G65" s="4">
        <f>IF(Inddata!G80="","",Inddata!G80)</f>
        <v>0</v>
      </c>
      <c r="H65" s="4" t="str">
        <f>IF(Inddata!H80&gt;0.5,Inddata!H80,"")</f>
        <v/>
      </c>
      <c r="I65" s="4" t="str">
        <f>IF(Inddata!I80="","",Inddata!I80)</f>
        <v/>
      </c>
      <c r="J65" s="14">
        <f>IF('Anvendte oplysninger'!J65="Irrelevant",1,IF('Anvendte oplysninger'!J65&gt;3,1.2,1))</f>
        <v>1</v>
      </c>
      <c r="K65" s="14">
        <f>IF('Anvendte oplysninger'!K65="Irrelevant",1,IF(AND(OR(I65="Motorvejsstrækning",I65="Frakørselsflettestrækning",I65="Tilkørselsflettestrækning"),'Anvendte oplysninger'!K65&lt;3.5),1+(3.5-'Anvendte oplysninger'!K65)*0.12,IF(AND(OR(I65="Frakørselsrampe",I65="Tilkørselsrampe"),'Anvendte oplysninger'!K65&lt;3.5),1+(3.5-'Anvendte oplysninger'!K65)*0.16,1)))</f>
        <v>1</v>
      </c>
      <c r="L65" s="14">
        <f>IF('Anvendte oplysninger'!L65="Irrelevant",1,IF(AND('Anvendte oplysninger'!L65="Ja",'Anvendte oplysninger'!J65=2),0.6*'Anvendte oplysninger'!M65+(1-'Anvendte oplysninger'!M65),IF(AND('Anvendte oplysninger'!L65="Ja",'Anvendte oplysninger'!J65=3),0.7*'Anvendte oplysninger'!M65+(1-'Anvendte oplysninger'!M65),IF(AND('Anvendte oplysninger'!L65="Ja",'Anvendte oplysninger'!J65=4),0.76*'Anvendte oplysninger'!M65+(1-'Anvendte oplysninger'!M65),IF(AND('Anvendte oplysninger'!L65="Ja",'Anvendte oplysninger'!J65&gt;4.99999999),0.8*'Anvendte oplysninger'!M65+(1-'Anvendte oplysninger'!M65),1)))))</f>
        <v>1</v>
      </c>
      <c r="M65" s="14">
        <f>IF('Anvendte oplysninger'!L65="Irrelevant",1,IF(AND('Anvendte oplysninger'!L65="Ja",'Anvendte oplysninger'!J65=2),0.8*'Anvendte oplysninger'!M65+(1-'Anvendte oplysninger'!M65),IF(AND('Anvendte oplysninger'!L65="Ja",'Anvendte oplysninger'!J65=3),0.85*'Anvendte oplysninger'!M65+(1-'Anvendte oplysninger'!M65),IF(AND('Anvendte oplysninger'!L65="Ja",'Anvendte oplysninger'!J65=4),0.88*'Anvendte oplysninger'!M65+(1-'Anvendte oplysninger'!M65),IF(AND('Anvendte oplysninger'!L65="Ja",'Anvendte oplysninger'!J65&gt;4.99999999),0.9*'Anvendte oplysninger'!M65+(1-'Anvendte oplysninger'!M65),1)))))</f>
        <v>1</v>
      </c>
      <c r="N65" s="14">
        <f>IF('Anvendte oplysninger'!N65="Irrelevant",1,IF(AND(OR(I65="Motorvejsstrækning",I65="Frakørselsflettestrækning",I65="Tilkørselsflettestrækning"),'Anvendte oplysninger'!N65&lt;3),1+(3-'Anvendte oplysninger'!N65)*0.09333333,1))</f>
        <v>1</v>
      </c>
      <c r="O65" s="14">
        <f>IF('Anvendte oplysninger'!N65="Irrelevant",1,IF(AND(OR(I65="Motorvejsstrækning",I65="Frakørselsflettestrækning",I65="Tilkørselsflettestrækning"),'Anvendte oplysninger'!N65&lt;3),1+(3-'Anvendte oplysninger'!N65)*0.19666667,1))</f>
        <v>1</v>
      </c>
      <c r="P65" s="14">
        <f>IF('Anvendte oplysninger'!O65="Irrelevant",1,IF(AND(OR(I65="Motorvejsstrækning",I65="Frakørselsflettestrækning",I65="Tilkørselsflettestrækning"),'Anvendte oplysninger'!O65&lt;3.00000001),1+(0.5-'Anvendte oplysninger'!O65)*0.04,IF(AND(OR(I65="Frakørselsrampe",I65="Tilkørselsrampe"),'Anvendte oplysninger'!O65&lt;3.00000001),1+(0.5-'Anvendte oplysninger'!O65)*0.08,IF(OR(I65="Motorvejsstrækning",I65="Frakørselsflettestrækning",I65="Tilkørselsflettestrækning"),0.9,0.8))))</f>
        <v>1</v>
      </c>
      <c r="Q65" s="14">
        <f>IF('Anvendte oplysninger'!P65="Irrelevant",1,IF(AND(OR(I65="Motorvejsstrækning",I65="Frakørselsflettestrækning",I65="Tilkørselsflettestrækning"),'Anvendte oplysninger'!P65&lt;11.00000001),1+(5-'Anvendte oplysninger'!P65)*0.01,0.94))</f>
        <v>1</v>
      </c>
      <c r="R65" s="14">
        <f>IF(OR('Anvendte oplysninger'!Q65="Irrelevant",'Anvendte oplysninger'!R65="Irrelevant",'Anvendte oplysninger'!Q65="Lige"),1,IF(AND(OR(I65="Motorvejsstrækning",I65="Frakørselsflettestrækning",I65="Tilkørselsflettestrækning"),'Anvendte oplysninger'!Q65&lt;4000),(EXP(0.1096*1746.5/'Anvendte oplysninger'!Q65)/EXP(0.1096*1746.5/4000))*('Anvendte oplysninger'!R65/1000)/G65+(G65-'Anvendte oplysninger'!R65/1000)/G65,1))</f>
        <v>1</v>
      </c>
      <c r="S65" s="14">
        <f>IF(OR('Anvendte oplysninger'!S65="Irrelevant",'Anvendte oplysninger'!T65="Irrelevant",'Anvendte oplysninger'!S65="Lige"),1,IF(AND(OR(I65="Motorvejsstrækning",I65="Frakørselsflettestrækning",I65="Tilkørselsflettestrækning"),'Anvendte oplysninger'!S65&lt;4000),(EXP(0.1096*1746.5/'Anvendte oplysninger'!S65)/EXP(0.1096*1746.5/4000))*('Anvendte oplysninger'!T65/1000)/G65+(G65-'Anvendte oplysninger'!T65/1000)/G65,1))</f>
        <v>1</v>
      </c>
      <c r="T65" s="14">
        <f>IF('Anvendte oplysninger'!U65="Irrelevant",1,IF(AND(OR(I65="Motorvejsstrækning",I65="Frakørselsflettestrækning",I65="Tilkørselsflettestrækning",I65="Frakørselsrampe",I65="Tilkørselsrampe"),'Anvendte oplysninger'!U65="Ja"),0.95,1))</f>
        <v>1</v>
      </c>
      <c r="U65" s="14">
        <f>IF('Anvendte oplysninger'!U65="Irrelevant",1,IF(AND(OR(I65="Motorvejsstrækning",I65="Frakørselsflettestrækning",I65="Tilkørselsflettestrækning",I65="Frakørselsrampe",I65="Tilkørselsrampe"),'Anvendte oplysninger'!U65="Ja"),0.96,1))</f>
        <v>1</v>
      </c>
      <c r="V65" s="14">
        <f>IF('Anvendte oplysninger'!U65="Irrelevant",1,IF(AND(OR(I65="Motorvejsstrækning",I65="Frakørselsflettestrækning",I65="Tilkørselsflettestrækning",I65="Frakørselsrampe",I65="Tilkørselsrampe"),'Anvendte oplysninger'!U65="Ja"),0.79,1))</f>
        <v>1</v>
      </c>
      <c r="W65" s="14">
        <f>IF('Anvendte oplysninger'!U65="Irrelevant",1,IF(AND(OR(I65="Motorvejsstrækning",I65="Frakørselsflettestrækning",I65="Tilkørselsflettestrækning",I65="Frakørselsrampe",I65="Tilkørselsrampe"),'Anvendte oplysninger'!U65="Ja"),0.94,1))</f>
        <v>1</v>
      </c>
      <c r="X65" s="14">
        <f>IF('Anvendte oplysninger'!U65="Irrelevant",1,IF(AND(OR(I65="Motorvejsstrækning",I65="Frakørselsflettestrækning",I65="Tilkørselsflettestrækning",I65="Frakørselsrampe",I65="Tilkørselsrampe"),'Anvendte oplysninger'!U65="Ja"),0.97,1))</f>
        <v>1</v>
      </c>
      <c r="Y65" s="14">
        <f>IF(AND(I65="Frakørselsrampe",'Anvendte oplysninger'!V65="S-formet ruderrampe"),1.32,IF(AND(I65="Frakørselsrampe",'Anvendte oplysninger'!V65="S-formet trompetrampe"),2.05,IF(AND(I65="Frakørselsrampe",'Anvendte oplysninger'!V65="U-formet trompetrampe"),4.11,IF(AND(I65="Frakørselsrampe",'Anvendte oplysninger'!V65="SV-formet flyoverrampe"),5.15,IF(AND(I65="Frakørselsrampe",'Anvendte oplysninger'!V65="Vinkelformet rampe"),1.07,IF(AND(I65="Tilkørselsrampe",'Anvendte oplysninger'!V65="S-formet ruderrampe"),0.93,IF(AND(I65="Tilkørselsrampe",'Anvendte oplysninger'!V65="S-formet trompetrampe"),2.48,IF(AND(I65="Tilkørselsrampe",'Anvendte oplysninger'!V65="U-formet trompetrampe"),4.15,IF(AND(I65="Tilkørselsrampe",'Anvendte oplysninger'!V65="SV-formet flyoverrampe"),5.26,IF(AND(I65="Tilkørselsrampe",'Anvendte oplysninger'!V65="Vinkelformet rampe"),1.42,1))))))))))</f>
        <v>1</v>
      </c>
      <c r="Z65" s="14">
        <f>IF(OR('Anvendte oplysninger'!W65="Lige",'Anvendte oplysninger'!W65="Irrelevant",'Anvendte oplysninger'!X65="Irrelevant",'Anvendte oplysninger'!Y65="Irrelevant"),1,1+1.545*1000/32.2*((('Anvendte oplysninger'!Y65*3268/3600)/('Anvendte oplysninger'!W65/0.306))^2)*('Anvendte oplysninger'!X65/1000)/G65)</f>
        <v>1</v>
      </c>
      <c r="AA65" s="14">
        <f>IF(OR('Anvendte oplysninger'!W65="Lige",'Anvendte oplysninger'!W65="Irrelevant",'Anvendte oplysninger'!X65="Irrelevant",'Anvendte oplysninger'!Y65="Irrelevant"),1,1+1.961*1000/32.2*((('Anvendte oplysninger'!Y65*3268/3600)/('Anvendte oplysninger'!W65/0.306))^2)*('Anvendte oplysninger'!X65/1000)/G65)</f>
        <v>1</v>
      </c>
      <c r="AB65" s="14">
        <f>IF(OR('Anvendte oplysninger'!Z65="Lige",'Anvendte oplysninger'!Z65="Irrelevant",'Anvendte oplysninger'!AA65="Irrelevant",'Anvendte oplysninger'!AB65="Irrelevant"),1,1+1.545*1000/32.2*((('Anvendte oplysninger'!AB65*3268/3600)/('Anvendte oplysninger'!Z65/0.306))^2)*('Anvendte oplysninger'!AA65/1000)/G65)</f>
        <v>1</v>
      </c>
      <c r="AC65" s="14">
        <f>IF(OR('Anvendte oplysninger'!Z65="Lige",'Anvendte oplysninger'!Z65="Irrelevant",'Anvendte oplysninger'!AA65="Irrelevant",'Anvendte oplysninger'!AB65="Irrelevant"),1,1+1.961*1000/32.2*((('Anvendte oplysninger'!AB65*3268/3600)/('Anvendte oplysninger'!Z65/0.306))^2)*('Anvendte oplysninger'!AA65/1000)/G65)</f>
        <v>1</v>
      </c>
      <c r="AD65" s="14">
        <f>IF(OR('Anvendte oplysninger'!AC65="Irrelevant",'Anvendte oplysninger'!AC65="Nej"),1,IF(AND('Anvendte oplysninger'!AC65="Ja",OR('Anvendte oplysninger'!Q65&lt;301,'Anvendte oplysninger'!S65&lt;301)),1-(0.5*('Anvendte oplysninger'!R65+'Anvendte oplysninger'!T65)/('Anvendte oplysninger'!G65*1000)),IF(AND('Anvendte oplysninger'!AC65="Ja",OR('Anvendte oplysninger'!Q65&lt;601,'Anvendte oplysninger'!S65&lt;601)),1-(0.25*('Anvendte oplysninger'!R65+'Anvendte oplysninger'!T65)/('Anvendte oplysninger'!G65*1000)),1)))</f>
        <v>1</v>
      </c>
      <c r="AE65" s="14">
        <f>IF(OR('Anvendte oplysninger'!AC65="Irrelevant",'Anvendte oplysninger'!AC65="Nej"),1,IF(AND('Anvendte oplysninger'!AC65="Ja",OR('Anvendte oplysninger'!Q65&lt;301,'Anvendte oplysninger'!S65&lt;301)),1-(0.4*('Anvendte oplysninger'!R65+'Anvendte oplysninger'!T65)/('Anvendte oplysninger'!G65*1000)),IF(AND('Anvendte oplysninger'!AC65="Ja",OR('Anvendte oplysninger'!Q65&lt;601,'Anvendte oplysninger'!S65&lt;601)),1-(0.2*('Anvendte oplysninger'!R65+'Anvendte oplysninger'!T65)/('Anvendte oplysninger'!G65*1000)),1)))</f>
        <v>1</v>
      </c>
      <c r="AF65" s="14">
        <f>IF('Anvendte oplysninger'!AD65="110 km/t",0.79,1)</f>
        <v>1</v>
      </c>
      <c r="AG65" s="14">
        <f>IF('Anvendte oplysninger'!AD65="110 km/t",0.94,1)</f>
        <v>1</v>
      </c>
      <c r="AH65" s="14">
        <f>IF('Anvendte oplysninger'!AD65="110 km/t",0.66,1)</f>
        <v>1</v>
      </c>
      <c r="AI65" s="14">
        <f>IF('Anvendte oplysninger'!AD65="110 km/t",0.82,1)</f>
        <v>1</v>
      </c>
      <c r="AJ65" s="14">
        <f>IF(AND('Anvendte oplysninger'!AE65="Ja",I65="Tilkørselsflettestrækning"),0.65*'Anvendte oplysninger'!AF65+1-'Anvendte oplysninger'!AF65,1)</f>
        <v>1</v>
      </c>
      <c r="AK65" s="15" t="str">
        <f t="shared" si="0"/>
        <v/>
      </c>
      <c r="AL65" s="15" t="str">
        <f t="shared" si="1"/>
        <v/>
      </c>
      <c r="AM65" s="15" t="str">
        <f t="shared" si="2"/>
        <v/>
      </c>
      <c r="AN65" s="15" t="str">
        <f t="shared" si="3"/>
        <v/>
      </c>
      <c r="AO65" s="15" t="str">
        <f t="shared" si="4"/>
        <v/>
      </c>
      <c r="AP65" s="15" t="str">
        <f t="shared" si="5"/>
        <v/>
      </c>
      <c r="AQ65" s="4" t="str">
        <f t="shared" si="6"/>
        <v/>
      </c>
    </row>
    <row r="66" spans="1:43" x14ac:dyDescent="0.25">
      <c r="A66" s="4" t="str">
        <f>IF(Inddata!A81="","",Inddata!A81)</f>
        <v/>
      </c>
      <c r="B66" s="4" t="str">
        <f>IF(Inddata!B81="","",Inddata!B81)</f>
        <v/>
      </c>
      <c r="C66" s="4" t="str">
        <f>IF(Inddata!C81="","",Inddata!C81)</f>
        <v/>
      </c>
      <c r="D66" s="4" t="str">
        <f>IF(Inddata!D81="","",Inddata!D81)</f>
        <v/>
      </c>
      <c r="E66" s="4" t="str">
        <f>IF(Inddata!E81="","",Inddata!E81)</f>
        <v/>
      </c>
      <c r="F66" s="4" t="str">
        <f>IF(Inddata!F81="","",Inddata!F81)</f>
        <v/>
      </c>
      <c r="G66" s="4">
        <f>IF(Inddata!G81="","",Inddata!G81)</f>
        <v>0</v>
      </c>
      <c r="H66" s="4" t="str">
        <f>IF(Inddata!H81&gt;0.5,Inddata!H81,"")</f>
        <v/>
      </c>
      <c r="I66" s="4" t="str">
        <f>IF(Inddata!I81="","",Inddata!I81)</f>
        <v/>
      </c>
      <c r="J66" s="14">
        <f>IF('Anvendte oplysninger'!J66="Irrelevant",1,IF('Anvendte oplysninger'!J66&gt;3,1.2,1))</f>
        <v>1</v>
      </c>
      <c r="K66" s="14">
        <f>IF('Anvendte oplysninger'!K66="Irrelevant",1,IF(AND(OR(I66="Motorvejsstrækning",I66="Frakørselsflettestrækning",I66="Tilkørselsflettestrækning"),'Anvendte oplysninger'!K66&lt;3.5),1+(3.5-'Anvendte oplysninger'!K66)*0.12,IF(AND(OR(I66="Frakørselsrampe",I66="Tilkørselsrampe"),'Anvendte oplysninger'!K66&lt;3.5),1+(3.5-'Anvendte oplysninger'!K66)*0.16,1)))</f>
        <v>1</v>
      </c>
      <c r="L66" s="14">
        <f>IF('Anvendte oplysninger'!L66="Irrelevant",1,IF(AND('Anvendte oplysninger'!L66="Ja",'Anvendte oplysninger'!J66=2),0.6*'Anvendte oplysninger'!M66+(1-'Anvendte oplysninger'!M66),IF(AND('Anvendte oplysninger'!L66="Ja",'Anvendte oplysninger'!J66=3),0.7*'Anvendte oplysninger'!M66+(1-'Anvendte oplysninger'!M66),IF(AND('Anvendte oplysninger'!L66="Ja",'Anvendte oplysninger'!J66=4),0.76*'Anvendte oplysninger'!M66+(1-'Anvendte oplysninger'!M66),IF(AND('Anvendte oplysninger'!L66="Ja",'Anvendte oplysninger'!J66&gt;4.99999999),0.8*'Anvendte oplysninger'!M66+(1-'Anvendte oplysninger'!M66),1)))))</f>
        <v>1</v>
      </c>
      <c r="M66" s="14">
        <f>IF('Anvendte oplysninger'!L66="Irrelevant",1,IF(AND('Anvendte oplysninger'!L66="Ja",'Anvendte oplysninger'!J66=2),0.8*'Anvendte oplysninger'!M66+(1-'Anvendte oplysninger'!M66),IF(AND('Anvendte oplysninger'!L66="Ja",'Anvendte oplysninger'!J66=3),0.85*'Anvendte oplysninger'!M66+(1-'Anvendte oplysninger'!M66),IF(AND('Anvendte oplysninger'!L66="Ja",'Anvendte oplysninger'!J66=4),0.88*'Anvendte oplysninger'!M66+(1-'Anvendte oplysninger'!M66),IF(AND('Anvendte oplysninger'!L66="Ja",'Anvendte oplysninger'!J66&gt;4.99999999),0.9*'Anvendte oplysninger'!M66+(1-'Anvendte oplysninger'!M66),1)))))</f>
        <v>1</v>
      </c>
      <c r="N66" s="14">
        <f>IF('Anvendte oplysninger'!N66="Irrelevant",1,IF(AND(OR(I66="Motorvejsstrækning",I66="Frakørselsflettestrækning",I66="Tilkørselsflettestrækning"),'Anvendte oplysninger'!N66&lt;3),1+(3-'Anvendte oplysninger'!N66)*0.09333333,1))</f>
        <v>1</v>
      </c>
      <c r="O66" s="14">
        <f>IF('Anvendte oplysninger'!N66="Irrelevant",1,IF(AND(OR(I66="Motorvejsstrækning",I66="Frakørselsflettestrækning",I66="Tilkørselsflettestrækning"),'Anvendte oplysninger'!N66&lt;3),1+(3-'Anvendte oplysninger'!N66)*0.19666667,1))</f>
        <v>1</v>
      </c>
      <c r="P66" s="14">
        <f>IF('Anvendte oplysninger'!O66="Irrelevant",1,IF(AND(OR(I66="Motorvejsstrækning",I66="Frakørselsflettestrækning",I66="Tilkørselsflettestrækning"),'Anvendte oplysninger'!O66&lt;3.00000001),1+(0.5-'Anvendte oplysninger'!O66)*0.04,IF(AND(OR(I66="Frakørselsrampe",I66="Tilkørselsrampe"),'Anvendte oplysninger'!O66&lt;3.00000001),1+(0.5-'Anvendte oplysninger'!O66)*0.08,IF(OR(I66="Motorvejsstrækning",I66="Frakørselsflettestrækning",I66="Tilkørselsflettestrækning"),0.9,0.8))))</f>
        <v>1</v>
      </c>
      <c r="Q66" s="14">
        <f>IF('Anvendte oplysninger'!P66="Irrelevant",1,IF(AND(OR(I66="Motorvejsstrækning",I66="Frakørselsflettestrækning",I66="Tilkørselsflettestrækning"),'Anvendte oplysninger'!P66&lt;11.00000001),1+(5-'Anvendte oplysninger'!P66)*0.01,0.94))</f>
        <v>1</v>
      </c>
      <c r="R66" s="14">
        <f>IF(OR('Anvendte oplysninger'!Q66="Irrelevant",'Anvendte oplysninger'!R66="Irrelevant",'Anvendte oplysninger'!Q66="Lige"),1,IF(AND(OR(I66="Motorvejsstrækning",I66="Frakørselsflettestrækning",I66="Tilkørselsflettestrækning"),'Anvendte oplysninger'!Q66&lt;4000),(EXP(0.1096*1746.5/'Anvendte oplysninger'!Q66)/EXP(0.1096*1746.5/4000))*('Anvendte oplysninger'!R66/1000)/G66+(G66-'Anvendte oplysninger'!R66/1000)/G66,1))</f>
        <v>1</v>
      </c>
      <c r="S66" s="14">
        <f>IF(OR('Anvendte oplysninger'!S66="Irrelevant",'Anvendte oplysninger'!T66="Irrelevant",'Anvendte oplysninger'!S66="Lige"),1,IF(AND(OR(I66="Motorvejsstrækning",I66="Frakørselsflettestrækning",I66="Tilkørselsflettestrækning"),'Anvendte oplysninger'!S66&lt;4000),(EXP(0.1096*1746.5/'Anvendte oplysninger'!S66)/EXP(0.1096*1746.5/4000))*('Anvendte oplysninger'!T66/1000)/G66+(G66-'Anvendte oplysninger'!T66/1000)/G66,1))</f>
        <v>1</v>
      </c>
      <c r="T66" s="14">
        <f>IF('Anvendte oplysninger'!U66="Irrelevant",1,IF(AND(OR(I66="Motorvejsstrækning",I66="Frakørselsflettestrækning",I66="Tilkørselsflettestrækning",I66="Frakørselsrampe",I66="Tilkørselsrampe"),'Anvendte oplysninger'!U66="Ja"),0.95,1))</f>
        <v>1</v>
      </c>
      <c r="U66" s="14">
        <f>IF('Anvendte oplysninger'!U66="Irrelevant",1,IF(AND(OR(I66="Motorvejsstrækning",I66="Frakørselsflettestrækning",I66="Tilkørselsflettestrækning",I66="Frakørselsrampe",I66="Tilkørselsrampe"),'Anvendte oplysninger'!U66="Ja"),0.96,1))</f>
        <v>1</v>
      </c>
      <c r="V66" s="14">
        <f>IF('Anvendte oplysninger'!U66="Irrelevant",1,IF(AND(OR(I66="Motorvejsstrækning",I66="Frakørselsflettestrækning",I66="Tilkørselsflettestrækning",I66="Frakørselsrampe",I66="Tilkørselsrampe"),'Anvendte oplysninger'!U66="Ja"),0.79,1))</f>
        <v>1</v>
      </c>
      <c r="W66" s="14">
        <f>IF('Anvendte oplysninger'!U66="Irrelevant",1,IF(AND(OR(I66="Motorvejsstrækning",I66="Frakørselsflettestrækning",I66="Tilkørselsflettestrækning",I66="Frakørselsrampe",I66="Tilkørselsrampe"),'Anvendte oplysninger'!U66="Ja"),0.94,1))</f>
        <v>1</v>
      </c>
      <c r="X66" s="14">
        <f>IF('Anvendte oplysninger'!U66="Irrelevant",1,IF(AND(OR(I66="Motorvejsstrækning",I66="Frakørselsflettestrækning",I66="Tilkørselsflettestrækning",I66="Frakørselsrampe",I66="Tilkørselsrampe"),'Anvendte oplysninger'!U66="Ja"),0.97,1))</f>
        <v>1</v>
      </c>
      <c r="Y66" s="14">
        <f>IF(AND(I66="Frakørselsrampe",'Anvendte oplysninger'!V66="S-formet ruderrampe"),1.32,IF(AND(I66="Frakørselsrampe",'Anvendte oplysninger'!V66="S-formet trompetrampe"),2.05,IF(AND(I66="Frakørselsrampe",'Anvendte oplysninger'!V66="U-formet trompetrampe"),4.11,IF(AND(I66="Frakørselsrampe",'Anvendte oplysninger'!V66="SV-formet flyoverrampe"),5.15,IF(AND(I66="Frakørselsrampe",'Anvendte oplysninger'!V66="Vinkelformet rampe"),1.07,IF(AND(I66="Tilkørselsrampe",'Anvendte oplysninger'!V66="S-formet ruderrampe"),0.93,IF(AND(I66="Tilkørselsrampe",'Anvendte oplysninger'!V66="S-formet trompetrampe"),2.48,IF(AND(I66="Tilkørselsrampe",'Anvendte oplysninger'!V66="U-formet trompetrampe"),4.15,IF(AND(I66="Tilkørselsrampe",'Anvendte oplysninger'!V66="SV-formet flyoverrampe"),5.26,IF(AND(I66="Tilkørselsrampe",'Anvendte oplysninger'!V66="Vinkelformet rampe"),1.42,1))))))))))</f>
        <v>1</v>
      </c>
      <c r="Z66" s="14">
        <f>IF(OR('Anvendte oplysninger'!W66="Lige",'Anvendte oplysninger'!W66="Irrelevant",'Anvendte oplysninger'!X66="Irrelevant",'Anvendte oplysninger'!Y66="Irrelevant"),1,1+1.545*1000/32.2*((('Anvendte oplysninger'!Y66*3268/3600)/('Anvendte oplysninger'!W66/0.306))^2)*('Anvendte oplysninger'!X66/1000)/G66)</f>
        <v>1</v>
      </c>
      <c r="AA66" s="14">
        <f>IF(OR('Anvendte oplysninger'!W66="Lige",'Anvendte oplysninger'!W66="Irrelevant",'Anvendte oplysninger'!X66="Irrelevant",'Anvendte oplysninger'!Y66="Irrelevant"),1,1+1.961*1000/32.2*((('Anvendte oplysninger'!Y66*3268/3600)/('Anvendte oplysninger'!W66/0.306))^2)*('Anvendte oplysninger'!X66/1000)/G66)</f>
        <v>1</v>
      </c>
      <c r="AB66" s="14">
        <f>IF(OR('Anvendte oplysninger'!Z66="Lige",'Anvendte oplysninger'!Z66="Irrelevant",'Anvendte oplysninger'!AA66="Irrelevant",'Anvendte oplysninger'!AB66="Irrelevant"),1,1+1.545*1000/32.2*((('Anvendte oplysninger'!AB66*3268/3600)/('Anvendte oplysninger'!Z66/0.306))^2)*('Anvendte oplysninger'!AA66/1000)/G66)</f>
        <v>1</v>
      </c>
      <c r="AC66" s="14">
        <f>IF(OR('Anvendte oplysninger'!Z66="Lige",'Anvendte oplysninger'!Z66="Irrelevant",'Anvendte oplysninger'!AA66="Irrelevant",'Anvendte oplysninger'!AB66="Irrelevant"),1,1+1.961*1000/32.2*((('Anvendte oplysninger'!AB66*3268/3600)/('Anvendte oplysninger'!Z66/0.306))^2)*('Anvendte oplysninger'!AA66/1000)/G66)</f>
        <v>1</v>
      </c>
      <c r="AD66" s="14">
        <f>IF(OR('Anvendte oplysninger'!AC66="Irrelevant",'Anvendte oplysninger'!AC66="Nej"),1,IF(AND('Anvendte oplysninger'!AC66="Ja",OR('Anvendte oplysninger'!Q66&lt;301,'Anvendte oplysninger'!S66&lt;301)),1-(0.5*('Anvendte oplysninger'!R66+'Anvendte oplysninger'!T66)/('Anvendte oplysninger'!G66*1000)),IF(AND('Anvendte oplysninger'!AC66="Ja",OR('Anvendte oplysninger'!Q66&lt;601,'Anvendte oplysninger'!S66&lt;601)),1-(0.25*('Anvendte oplysninger'!R66+'Anvendte oplysninger'!T66)/('Anvendte oplysninger'!G66*1000)),1)))</f>
        <v>1</v>
      </c>
      <c r="AE66" s="14">
        <f>IF(OR('Anvendte oplysninger'!AC66="Irrelevant",'Anvendte oplysninger'!AC66="Nej"),1,IF(AND('Anvendte oplysninger'!AC66="Ja",OR('Anvendte oplysninger'!Q66&lt;301,'Anvendte oplysninger'!S66&lt;301)),1-(0.4*('Anvendte oplysninger'!R66+'Anvendte oplysninger'!T66)/('Anvendte oplysninger'!G66*1000)),IF(AND('Anvendte oplysninger'!AC66="Ja",OR('Anvendte oplysninger'!Q66&lt;601,'Anvendte oplysninger'!S66&lt;601)),1-(0.2*('Anvendte oplysninger'!R66+'Anvendte oplysninger'!T66)/('Anvendte oplysninger'!G66*1000)),1)))</f>
        <v>1</v>
      </c>
      <c r="AF66" s="14">
        <f>IF('Anvendte oplysninger'!AD66="110 km/t",0.79,1)</f>
        <v>1</v>
      </c>
      <c r="AG66" s="14">
        <f>IF('Anvendte oplysninger'!AD66="110 km/t",0.94,1)</f>
        <v>1</v>
      </c>
      <c r="AH66" s="14">
        <f>IF('Anvendte oplysninger'!AD66="110 km/t",0.66,1)</f>
        <v>1</v>
      </c>
      <c r="AI66" s="14">
        <f>IF('Anvendte oplysninger'!AD66="110 km/t",0.82,1)</f>
        <v>1</v>
      </c>
      <c r="AJ66" s="14">
        <f>IF(AND('Anvendte oplysninger'!AE66="Ja",I66="Tilkørselsflettestrækning"),0.65*'Anvendte oplysninger'!AF66+1-'Anvendte oplysninger'!AF66,1)</f>
        <v>1</v>
      </c>
      <c r="AK66" s="15" t="str">
        <f t="shared" si="0"/>
        <v/>
      </c>
      <c r="AL66" s="15" t="str">
        <f t="shared" si="1"/>
        <v/>
      </c>
      <c r="AM66" s="15" t="str">
        <f t="shared" si="2"/>
        <v/>
      </c>
      <c r="AN66" s="15" t="str">
        <f t="shared" si="3"/>
        <v/>
      </c>
      <c r="AO66" s="15" t="str">
        <f t="shared" si="4"/>
        <v/>
      </c>
      <c r="AP66" s="15" t="str">
        <f t="shared" si="5"/>
        <v/>
      </c>
      <c r="AQ66" s="4" t="str">
        <f t="shared" si="6"/>
        <v/>
      </c>
    </row>
    <row r="67" spans="1:43" x14ac:dyDescent="0.25">
      <c r="A67" s="4" t="str">
        <f>IF(Inddata!A82="","",Inddata!A82)</f>
        <v/>
      </c>
      <c r="B67" s="4" t="str">
        <f>IF(Inddata!B82="","",Inddata!B82)</f>
        <v/>
      </c>
      <c r="C67" s="4" t="str">
        <f>IF(Inddata!C82="","",Inddata!C82)</f>
        <v/>
      </c>
      <c r="D67" s="4" t="str">
        <f>IF(Inddata!D82="","",Inddata!D82)</f>
        <v/>
      </c>
      <c r="E67" s="4" t="str">
        <f>IF(Inddata!E82="","",Inddata!E82)</f>
        <v/>
      </c>
      <c r="F67" s="4" t="str">
        <f>IF(Inddata!F82="","",Inddata!F82)</f>
        <v/>
      </c>
      <c r="G67" s="4">
        <f>IF(Inddata!G82="","",Inddata!G82)</f>
        <v>0</v>
      </c>
      <c r="H67" s="4" t="str">
        <f>IF(Inddata!H82&gt;0.5,Inddata!H82,"")</f>
        <v/>
      </c>
      <c r="I67" s="4" t="str">
        <f>IF(Inddata!I82="","",Inddata!I82)</f>
        <v/>
      </c>
      <c r="J67" s="14">
        <f>IF('Anvendte oplysninger'!J67="Irrelevant",1,IF('Anvendte oplysninger'!J67&gt;3,1.2,1))</f>
        <v>1</v>
      </c>
      <c r="K67" s="14">
        <f>IF('Anvendte oplysninger'!K67="Irrelevant",1,IF(AND(OR(I67="Motorvejsstrækning",I67="Frakørselsflettestrækning",I67="Tilkørselsflettestrækning"),'Anvendte oplysninger'!K67&lt;3.5),1+(3.5-'Anvendte oplysninger'!K67)*0.12,IF(AND(OR(I67="Frakørselsrampe",I67="Tilkørselsrampe"),'Anvendte oplysninger'!K67&lt;3.5),1+(3.5-'Anvendte oplysninger'!K67)*0.16,1)))</f>
        <v>1</v>
      </c>
      <c r="L67" s="14">
        <f>IF('Anvendte oplysninger'!L67="Irrelevant",1,IF(AND('Anvendte oplysninger'!L67="Ja",'Anvendte oplysninger'!J67=2),0.6*'Anvendte oplysninger'!M67+(1-'Anvendte oplysninger'!M67),IF(AND('Anvendte oplysninger'!L67="Ja",'Anvendte oplysninger'!J67=3),0.7*'Anvendte oplysninger'!M67+(1-'Anvendte oplysninger'!M67),IF(AND('Anvendte oplysninger'!L67="Ja",'Anvendte oplysninger'!J67=4),0.76*'Anvendte oplysninger'!M67+(1-'Anvendte oplysninger'!M67),IF(AND('Anvendte oplysninger'!L67="Ja",'Anvendte oplysninger'!J67&gt;4.99999999),0.8*'Anvendte oplysninger'!M67+(1-'Anvendte oplysninger'!M67),1)))))</f>
        <v>1</v>
      </c>
      <c r="M67" s="14">
        <f>IF('Anvendte oplysninger'!L67="Irrelevant",1,IF(AND('Anvendte oplysninger'!L67="Ja",'Anvendte oplysninger'!J67=2),0.8*'Anvendte oplysninger'!M67+(1-'Anvendte oplysninger'!M67),IF(AND('Anvendte oplysninger'!L67="Ja",'Anvendte oplysninger'!J67=3),0.85*'Anvendte oplysninger'!M67+(1-'Anvendte oplysninger'!M67),IF(AND('Anvendte oplysninger'!L67="Ja",'Anvendte oplysninger'!J67=4),0.88*'Anvendte oplysninger'!M67+(1-'Anvendte oplysninger'!M67),IF(AND('Anvendte oplysninger'!L67="Ja",'Anvendte oplysninger'!J67&gt;4.99999999),0.9*'Anvendte oplysninger'!M67+(1-'Anvendte oplysninger'!M67),1)))))</f>
        <v>1</v>
      </c>
      <c r="N67" s="14">
        <f>IF('Anvendte oplysninger'!N67="Irrelevant",1,IF(AND(OR(I67="Motorvejsstrækning",I67="Frakørselsflettestrækning",I67="Tilkørselsflettestrækning"),'Anvendte oplysninger'!N67&lt;3),1+(3-'Anvendte oplysninger'!N67)*0.09333333,1))</f>
        <v>1</v>
      </c>
      <c r="O67" s="14">
        <f>IF('Anvendte oplysninger'!N67="Irrelevant",1,IF(AND(OR(I67="Motorvejsstrækning",I67="Frakørselsflettestrækning",I67="Tilkørselsflettestrækning"),'Anvendte oplysninger'!N67&lt;3),1+(3-'Anvendte oplysninger'!N67)*0.19666667,1))</f>
        <v>1</v>
      </c>
      <c r="P67" s="14">
        <f>IF('Anvendte oplysninger'!O67="Irrelevant",1,IF(AND(OR(I67="Motorvejsstrækning",I67="Frakørselsflettestrækning",I67="Tilkørselsflettestrækning"),'Anvendte oplysninger'!O67&lt;3.00000001),1+(0.5-'Anvendte oplysninger'!O67)*0.04,IF(AND(OR(I67="Frakørselsrampe",I67="Tilkørselsrampe"),'Anvendte oplysninger'!O67&lt;3.00000001),1+(0.5-'Anvendte oplysninger'!O67)*0.08,IF(OR(I67="Motorvejsstrækning",I67="Frakørselsflettestrækning",I67="Tilkørselsflettestrækning"),0.9,0.8))))</f>
        <v>1</v>
      </c>
      <c r="Q67" s="14">
        <f>IF('Anvendte oplysninger'!P67="Irrelevant",1,IF(AND(OR(I67="Motorvejsstrækning",I67="Frakørselsflettestrækning",I67="Tilkørselsflettestrækning"),'Anvendte oplysninger'!P67&lt;11.00000001),1+(5-'Anvendte oplysninger'!P67)*0.01,0.94))</f>
        <v>1</v>
      </c>
      <c r="R67" s="14">
        <f>IF(OR('Anvendte oplysninger'!Q67="Irrelevant",'Anvendte oplysninger'!R67="Irrelevant",'Anvendte oplysninger'!Q67="Lige"),1,IF(AND(OR(I67="Motorvejsstrækning",I67="Frakørselsflettestrækning",I67="Tilkørselsflettestrækning"),'Anvendte oplysninger'!Q67&lt;4000),(EXP(0.1096*1746.5/'Anvendte oplysninger'!Q67)/EXP(0.1096*1746.5/4000))*('Anvendte oplysninger'!R67/1000)/G67+(G67-'Anvendte oplysninger'!R67/1000)/G67,1))</f>
        <v>1</v>
      </c>
      <c r="S67" s="14">
        <f>IF(OR('Anvendte oplysninger'!S67="Irrelevant",'Anvendte oplysninger'!T67="Irrelevant",'Anvendte oplysninger'!S67="Lige"),1,IF(AND(OR(I67="Motorvejsstrækning",I67="Frakørselsflettestrækning",I67="Tilkørselsflettestrækning"),'Anvendte oplysninger'!S67&lt;4000),(EXP(0.1096*1746.5/'Anvendte oplysninger'!S67)/EXP(0.1096*1746.5/4000))*('Anvendte oplysninger'!T67/1000)/G67+(G67-'Anvendte oplysninger'!T67/1000)/G67,1))</f>
        <v>1</v>
      </c>
      <c r="T67" s="14">
        <f>IF('Anvendte oplysninger'!U67="Irrelevant",1,IF(AND(OR(I67="Motorvejsstrækning",I67="Frakørselsflettestrækning",I67="Tilkørselsflettestrækning",I67="Frakørselsrampe",I67="Tilkørselsrampe"),'Anvendte oplysninger'!U67="Ja"),0.95,1))</f>
        <v>1</v>
      </c>
      <c r="U67" s="14">
        <f>IF('Anvendte oplysninger'!U67="Irrelevant",1,IF(AND(OR(I67="Motorvejsstrækning",I67="Frakørselsflettestrækning",I67="Tilkørselsflettestrækning",I67="Frakørselsrampe",I67="Tilkørselsrampe"),'Anvendte oplysninger'!U67="Ja"),0.96,1))</f>
        <v>1</v>
      </c>
      <c r="V67" s="14">
        <f>IF('Anvendte oplysninger'!U67="Irrelevant",1,IF(AND(OR(I67="Motorvejsstrækning",I67="Frakørselsflettestrækning",I67="Tilkørselsflettestrækning",I67="Frakørselsrampe",I67="Tilkørselsrampe"),'Anvendte oplysninger'!U67="Ja"),0.79,1))</f>
        <v>1</v>
      </c>
      <c r="W67" s="14">
        <f>IF('Anvendte oplysninger'!U67="Irrelevant",1,IF(AND(OR(I67="Motorvejsstrækning",I67="Frakørselsflettestrækning",I67="Tilkørselsflettestrækning",I67="Frakørselsrampe",I67="Tilkørselsrampe"),'Anvendte oplysninger'!U67="Ja"),0.94,1))</f>
        <v>1</v>
      </c>
      <c r="X67" s="14">
        <f>IF('Anvendte oplysninger'!U67="Irrelevant",1,IF(AND(OR(I67="Motorvejsstrækning",I67="Frakørselsflettestrækning",I67="Tilkørselsflettestrækning",I67="Frakørselsrampe",I67="Tilkørselsrampe"),'Anvendte oplysninger'!U67="Ja"),0.97,1))</f>
        <v>1</v>
      </c>
      <c r="Y67" s="14">
        <f>IF(AND(I67="Frakørselsrampe",'Anvendte oplysninger'!V67="S-formet ruderrampe"),1.32,IF(AND(I67="Frakørselsrampe",'Anvendte oplysninger'!V67="S-formet trompetrampe"),2.05,IF(AND(I67="Frakørselsrampe",'Anvendte oplysninger'!V67="U-formet trompetrampe"),4.11,IF(AND(I67="Frakørselsrampe",'Anvendte oplysninger'!V67="SV-formet flyoverrampe"),5.15,IF(AND(I67="Frakørselsrampe",'Anvendte oplysninger'!V67="Vinkelformet rampe"),1.07,IF(AND(I67="Tilkørselsrampe",'Anvendte oplysninger'!V67="S-formet ruderrampe"),0.93,IF(AND(I67="Tilkørselsrampe",'Anvendte oplysninger'!V67="S-formet trompetrampe"),2.48,IF(AND(I67="Tilkørselsrampe",'Anvendte oplysninger'!V67="U-formet trompetrampe"),4.15,IF(AND(I67="Tilkørselsrampe",'Anvendte oplysninger'!V67="SV-formet flyoverrampe"),5.26,IF(AND(I67="Tilkørselsrampe",'Anvendte oplysninger'!V67="Vinkelformet rampe"),1.42,1))))))))))</f>
        <v>1</v>
      </c>
      <c r="Z67" s="14">
        <f>IF(OR('Anvendte oplysninger'!W67="Lige",'Anvendte oplysninger'!W67="Irrelevant",'Anvendte oplysninger'!X67="Irrelevant",'Anvendte oplysninger'!Y67="Irrelevant"),1,1+1.545*1000/32.2*((('Anvendte oplysninger'!Y67*3268/3600)/('Anvendte oplysninger'!W67/0.306))^2)*('Anvendte oplysninger'!X67/1000)/G67)</f>
        <v>1</v>
      </c>
      <c r="AA67" s="14">
        <f>IF(OR('Anvendte oplysninger'!W67="Lige",'Anvendte oplysninger'!W67="Irrelevant",'Anvendte oplysninger'!X67="Irrelevant",'Anvendte oplysninger'!Y67="Irrelevant"),1,1+1.961*1000/32.2*((('Anvendte oplysninger'!Y67*3268/3600)/('Anvendte oplysninger'!W67/0.306))^2)*('Anvendte oplysninger'!X67/1000)/G67)</f>
        <v>1</v>
      </c>
      <c r="AB67" s="14">
        <f>IF(OR('Anvendte oplysninger'!Z67="Lige",'Anvendte oplysninger'!Z67="Irrelevant",'Anvendte oplysninger'!AA67="Irrelevant",'Anvendte oplysninger'!AB67="Irrelevant"),1,1+1.545*1000/32.2*((('Anvendte oplysninger'!AB67*3268/3600)/('Anvendte oplysninger'!Z67/0.306))^2)*('Anvendte oplysninger'!AA67/1000)/G67)</f>
        <v>1</v>
      </c>
      <c r="AC67" s="14">
        <f>IF(OR('Anvendte oplysninger'!Z67="Lige",'Anvendte oplysninger'!Z67="Irrelevant",'Anvendte oplysninger'!AA67="Irrelevant",'Anvendte oplysninger'!AB67="Irrelevant"),1,1+1.961*1000/32.2*((('Anvendte oplysninger'!AB67*3268/3600)/('Anvendte oplysninger'!Z67/0.306))^2)*('Anvendte oplysninger'!AA67/1000)/G67)</f>
        <v>1</v>
      </c>
      <c r="AD67" s="14">
        <f>IF(OR('Anvendte oplysninger'!AC67="Irrelevant",'Anvendte oplysninger'!AC67="Nej"),1,IF(AND('Anvendte oplysninger'!AC67="Ja",OR('Anvendte oplysninger'!Q67&lt;301,'Anvendte oplysninger'!S67&lt;301)),1-(0.5*('Anvendte oplysninger'!R67+'Anvendte oplysninger'!T67)/('Anvendte oplysninger'!G67*1000)),IF(AND('Anvendte oplysninger'!AC67="Ja",OR('Anvendte oplysninger'!Q67&lt;601,'Anvendte oplysninger'!S67&lt;601)),1-(0.25*('Anvendte oplysninger'!R67+'Anvendte oplysninger'!T67)/('Anvendte oplysninger'!G67*1000)),1)))</f>
        <v>1</v>
      </c>
      <c r="AE67" s="14">
        <f>IF(OR('Anvendte oplysninger'!AC67="Irrelevant",'Anvendte oplysninger'!AC67="Nej"),1,IF(AND('Anvendte oplysninger'!AC67="Ja",OR('Anvendte oplysninger'!Q67&lt;301,'Anvendte oplysninger'!S67&lt;301)),1-(0.4*('Anvendte oplysninger'!R67+'Anvendte oplysninger'!T67)/('Anvendte oplysninger'!G67*1000)),IF(AND('Anvendte oplysninger'!AC67="Ja",OR('Anvendte oplysninger'!Q67&lt;601,'Anvendte oplysninger'!S67&lt;601)),1-(0.2*('Anvendte oplysninger'!R67+'Anvendte oplysninger'!T67)/('Anvendte oplysninger'!G67*1000)),1)))</f>
        <v>1</v>
      </c>
      <c r="AF67" s="14">
        <f>IF('Anvendte oplysninger'!AD67="110 km/t",0.79,1)</f>
        <v>1</v>
      </c>
      <c r="AG67" s="14">
        <f>IF('Anvendte oplysninger'!AD67="110 km/t",0.94,1)</f>
        <v>1</v>
      </c>
      <c r="AH67" s="14">
        <f>IF('Anvendte oplysninger'!AD67="110 km/t",0.66,1)</f>
        <v>1</v>
      </c>
      <c r="AI67" s="14">
        <f>IF('Anvendte oplysninger'!AD67="110 km/t",0.82,1)</f>
        <v>1</v>
      </c>
      <c r="AJ67" s="14">
        <f>IF(AND('Anvendte oplysninger'!AE67="Ja",I67="Tilkørselsflettestrækning"),0.65*'Anvendte oplysninger'!AF67+1-'Anvendte oplysninger'!AF67,1)</f>
        <v>1</v>
      </c>
      <c r="AK67" s="15" t="str">
        <f t="shared" si="0"/>
        <v/>
      </c>
      <c r="AL67" s="15" t="str">
        <f t="shared" si="1"/>
        <v/>
      </c>
      <c r="AM67" s="15" t="str">
        <f t="shared" si="2"/>
        <v/>
      </c>
      <c r="AN67" s="15" t="str">
        <f t="shared" si="3"/>
        <v/>
      </c>
      <c r="AO67" s="15" t="str">
        <f t="shared" si="4"/>
        <v/>
      </c>
      <c r="AP67" s="15" t="str">
        <f t="shared" si="5"/>
        <v/>
      </c>
      <c r="AQ67" s="4" t="str">
        <f t="shared" si="6"/>
        <v/>
      </c>
    </row>
    <row r="68" spans="1:43" x14ac:dyDescent="0.25">
      <c r="A68" s="4" t="str">
        <f>IF(Inddata!A83="","",Inddata!A83)</f>
        <v/>
      </c>
      <c r="B68" s="4" t="str">
        <f>IF(Inddata!B83="","",Inddata!B83)</f>
        <v/>
      </c>
      <c r="C68" s="4" t="str">
        <f>IF(Inddata!C83="","",Inddata!C83)</f>
        <v/>
      </c>
      <c r="D68" s="4" t="str">
        <f>IF(Inddata!D83="","",Inddata!D83)</f>
        <v/>
      </c>
      <c r="E68" s="4" t="str">
        <f>IF(Inddata!E83="","",Inddata!E83)</f>
        <v/>
      </c>
      <c r="F68" s="4" t="str">
        <f>IF(Inddata!F83="","",Inddata!F83)</f>
        <v/>
      </c>
      <c r="G68" s="4">
        <f>IF(Inddata!G83="","",Inddata!G83)</f>
        <v>0</v>
      </c>
      <c r="H68" s="4" t="str">
        <f>IF(Inddata!H83&gt;0.5,Inddata!H83,"")</f>
        <v/>
      </c>
      <c r="I68" s="4" t="str">
        <f>IF(Inddata!I83="","",Inddata!I83)</f>
        <v/>
      </c>
      <c r="J68" s="14">
        <f>IF('Anvendte oplysninger'!J68="Irrelevant",1,IF('Anvendte oplysninger'!J68&gt;3,1.2,1))</f>
        <v>1</v>
      </c>
      <c r="K68" s="14">
        <f>IF('Anvendte oplysninger'!K68="Irrelevant",1,IF(AND(OR(I68="Motorvejsstrækning",I68="Frakørselsflettestrækning",I68="Tilkørselsflettestrækning"),'Anvendte oplysninger'!K68&lt;3.5),1+(3.5-'Anvendte oplysninger'!K68)*0.12,IF(AND(OR(I68="Frakørselsrampe",I68="Tilkørselsrampe"),'Anvendte oplysninger'!K68&lt;3.5),1+(3.5-'Anvendte oplysninger'!K68)*0.16,1)))</f>
        <v>1</v>
      </c>
      <c r="L68" s="14">
        <f>IF('Anvendte oplysninger'!L68="Irrelevant",1,IF(AND('Anvendte oplysninger'!L68="Ja",'Anvendte oplysninger'!J68=2),0.6*'Anvendte oplysninger'!M68+(1-'Anvendte oplysninger'!M68),IF(AND('Anvendte oplysninger'!L68="Ja",'Anvendte oplysninger'!J68=3),0.7*'Anvendte oplysninger'!M68+(1-'Anvendte oplysninger'!M68),IF(AND('Anvendte oplysninger'!L68="Ja",'Anvendte oplysninger'!J68=4),0.76*'Anvendte oplysninger'!M68+(1-'Anvendte oplysninger'!M68),IF(AND('Anvendte oplysninger'!L68="Ja",'Anvendte oplysninger'!J68&gt;4.99999999),0.8*'Anvendte oplysninger'!M68+(1-'Anvendte oplysninger'!M68),1)))))</f>
        <v>1</v>
      </c>
      <c r="M68" s="14">
        <f>IF('Anvendte oplysninger'!L68="Irrelevant",1,IF(AND('Anvendte oplysninger'!L68="Ja",'Anvendte oplysninger'!J68=2),0.8*'Anvendte oplysninger'!M68+(1-'Anvendte oplysninger'!M68),IF(AND('Anvendte oplysninger'!L68="Ja",'Anvendte oplysninger'!J68=3),0.85*'Anvendte oplysninger'!M68+(1-'Anvendte oplysninger'!M68),IF(AND('Anvendte oplysninger'!L68="Ja",'Anvendte oplysninger'!J68=4),0.88*'Anvendte oplysninger'!M68+(1-'Anvendte oplysninger'!M68),IF(AND('Anvendte oplysninger'!L68="Ja",'Anvendte oplysninger'!J68&gt;4.99999999),0.9*'Anvendte oplysninger'!M68+(1-'Anvendte oplysninger'!M68),1)))))</f>
        <v>1</v>
      </c>
      <c r="N68" s="14">
        <f>IF('Anvendte oplysninger'!N68="Irrelevant",1,IF(AND(OR(I68="Motorvejsstrækning",I68="Frakørselsflettestrækning",I68="Tilkørselsflettestrækning"),'Anvendte oplysninger'!N68&lt;3),1+(3-'Anvendte oplysninger'!N68)*0.09333333,1))</f>
        <v>1</v>
      </c>
      <c r="O68" s="14">
        <f>IF('Anvendte oplysninger'!N68="Irrelevant",1,IF(AND(OR(I68="Motorvejsstrækning",I68="Frakørselsflettestrækning",I68="Tilkørselsflettestrækning"),'Anvendte oplysninger'!N68&lt;3),1+(3-'Anvendte oplysninger'!N68)*0.19666667,1))</f>
        <v>1</v>
      </c>
      <c r="P68" s="14">
        <f>IF('Anvendte oplysninger'!O68="Irrelevant",1,IF(AND(OR(I68="Motorvejsstrækning",I68="Frakørselsflettestrækning",I68="Tilkørselsflettestrækning"),'Anvendte oplysninger'!O68&lt;3.00000001),1+(0.5-'Anvendte oplysninger'!O68)*0.04,IF(AND(OR(I68="Frakørselsrampe",I68="Tilkørselsrampe"),'Anvendte oplysninger'!O68&lt;3.00000001),1+(0.5-'Anvendte oplysninger'!O68)*0.08,IF(OR(I68="Motorvejsstrækning",I68="Frakørselsflettestrækning",I68="Tilkørselsflettestrækning"),0.9,0.8))))</f>
        <v>1</v>
      </c>
      <c r="Q68" s="14">
        <f>IF('Anvendte oplysninger'!P68="Irrelevant",1,IF(AND(OR(I68="Motorvejsstrækning",I68="Frakørselsflettestrækning",I68="Tilkørselsflettestrækning"),'Anvendte oplysninger'!P68&lt;11.00000001),1+(5-'Anvendte oplysninger'!P68)*0.01,0.94))</f>
        <v>1</v>
      </c>
      <c r="R68" s="14">
        <f>IF(OR('Anvendte oplysninger'!Q68="Irrelevant",'Anvendte oplysninger'!R68="Irrelevant",'Anvendte oplysninger'!Q68="Lige"),1,IF(AND(OR(I68="Motorvejsstrækning",I68="Frakørselsflettestrækning",I68="Tilkørselsflettestrækning"),'Anvendte oplysninger'!Q68&lt;4000),(EXP(0.1096*1746.5/'Anvendte oplysninger'!Q68)/EXP(0.1096*1746.5/4000))*('Anvendte oplysninger'!R68/1000)/G68+(G68-'Anvendte oplysninger'!R68/1000)/G68,1))</f>
        <v>1</v>
      </c>
      <c r="S68" s="14">
        <f>IF(OR('Anvendte oplysninger'!S68="Irrelevant",'Anvendte oplysninger'!T68="Irrelevant",'Anvendte oplysninger'!S68="Lige"),1,IF(AND(OR(I68="Motorvejsstrækning",I68="Frakørselsflettestrækning",I68="Tilkørselsflettestrækning"),'Anvendte oplysninger'!S68&lt;4000),(EXP(0.1096*1746.5/'Anvendte oplysninger'!S68)/EXP(0.1096*1746.5/4000))*('Anvendte oplysninger'!T68/1000)/G68+(G68-'Anvendte oplysninger'!T68/1000)/G68,1))</f>
        <v>1</v>
      </c>
      <c r="T68" s="14">
        <f>IF('Anvendte oplysninger'!U68="Irrelevant",1,IF(AND(OR(I68="Motorvejsstrækning",I68="Frakørselsflettestrækning",I68="Tilkørselsflettestrækning",I68="Frakørselsrampe",I68="Tilkørselsrampe"),'Anvendte oplysninger'!U68="Ja"),0.95,1))</f>
        <v>1</v>
      </c>
      <c r="U68" s="14">
        <f>IF('Anvendte oplysninger'!U68="Irrelevant",1,IF(AND(OR(I68="Motorvejsstrækning",I68="Frakørselsflettestrækning",I68="Tilkørselsflettestrækning",I68="Frakørselsrampe",I68="Tilkørselsrampe"),'Anvendte oplysninger'!U68="Ja"),0.96,1))</f>
        <v>1</v>
      </c>
      <c r="V68" s="14">
        <f>IF('Anvendte oplysninger'!U68="Irrelevant",1,IF(AND(OR(I68="Motorvejsstrækning",I68="Frakørselsflettestrækning",I68="Tilkørselsflettestrækning",I68="Frakørselsrampe",I68="Tilkørselsrampe"),'Anvendte oplysninger'!U68="Ja"),0.79,1))</f>
        <v>1</v>
      </c>
      <c r="W68" s="14">
        <f>IF('Anvendte oplysninger'!U68="Irrelevant",1,IF(AND(OR(I68="Motorvejsstrækning",I68="Frakørselsflettestrækning",I68="Tilkørselsflettestrækning",I68="Frakørselsrampe",I68="Tilkørselsrampe"),'Anvendte oplysninger'!U68="Ja"),0.94,1))</f>
        <v>1</v>
      </c>
      <c r="X68" s="14">
        <f>IF('Anvendte oplysninger'!U68="Irrelevant",1,IF(AND(OR(I68="Motorvejsstrækning",I68="Frakørselsflettestrækning",I68="Tilkørselsflettestrækning",I68="Frakørselsrampe",I68="Tilkørselsrampe"),'Anvendte oplysninger'!U68="Ja"),0.97,1))</f>
        <v>1</v>
      </c>
      <c r="Y68" s="14">
        <f>IF(AND(I68="Frakørselsrampe",'Anvendte oplysninger'!V68="S-formet ruderrampe"),1.32,IF(AND(I68="Frakørselsrampe",'Anvendte oplysninger'!V68="S-formet trompetrampe"),2.05,IF(AND(I68="Frakørselsrampe",'Anvendte oplysninger'!V68="U-formet trompetrampe"),4.11,IF(AND(I68="Frakørselsrampe",'Anvendte oplysninger'!V68="SV-formet flyoverrampe"),5.15,IF(AND(I68="Frakørselsrampe",'Anvendte oplysninger'!V68="Vinkelformet rampe"),1.07,IF(AND(I68="Tilkørselsrampe",'Anvendte oplysninger'!V68="S-formet ruderrampe"),0.93,IF(AND(I68="Tilkørselsrampe",'Anvendte oplysninger'!V68="S-formet trompetrampe"),2.48,IF(AND(I68="Tilkørselsrampe",'Anvendte oplysninger'!V68="U-formet trompetrampe"),4.15,IF(AND(I68="Tilkørselsrampe",'Anvendte oplysninger'!V68="SV-formet flyoverrampe"),5.26,IF(AND(I68="Tilkørselsrampe",'Anvendte oplysninger'!V68="Vinkelformet rampe"),1.42,1))))))))))</f>
        <v>1</v>
      </c>
      <c r="Z68" s="14">
        <f>IF(OR('Anvendte oplysninger'!W68="Lige",'Anvendte oplysninger'!W68="Irrelevant",'Anvendte oplysninger'!X68="Irrelevant",'Anvendte oplysninger'!Y68="Irrelevant"),1,1+1.545*1000/32.2*((('Anvendte oplysninger'!Y68*3268/3600)/('Anvendte oplysninger'!W68/0.306))^2)*('Anvendte oplysninger'!X68/1000)/G68)</f>
        <v>1</v>
      </c>
      <c r="AA68" s="14">
        <f>IF(OR('Anvendte oplysninger'!W68="Lige",'Anvendte oplysninger'!W68="Irrelevant",'Anvendte oplysninger'!X68="Irrelevant",'Anvendte oplysninger'!Y68="Irrelevant"),1,1+1.961*1000/32.2*((('Anvendte oplysninger'!Y68*3268/3600)/('Anvendte oplysninger'!W68/0.306))^2)*('Anvendte oplysninger'!X68/1000)/G68)</f>
        <v>1</v>
      </c>
      <c r="AB68" s="14">
        <f>IF(OR('Anvendte oplysninger'!Z68="Lige",'Anvendte oplysninger'!Z68="Irrelevant",'Anvendte oplysninger'!AA68="Irrelevant",'Anvendte oplysninger'!AB68="Irrelevant"),1,1+1.545*1000/32.2*((('Anvendte oplysninger'!AB68*3268/3600)/('Anvendte oplysninger'!Z68/0.306))^2)*('Anvendte oplysninger'!AA68/1000)/G68)</f>
        <v>1</v>
      </c>
      <c r="AC68" s="14">
        <f>IF(OR('Anvendte oplysninger'!Z68="Lige",'Anvendte oplysninger'!Z68="Irrelevant",'Anvendte oplysninger'!AA68="Irrelevant",'Anvendte oplysninger'!AB68="Irrelevant"),1,1+1.961*1000/32.2*((('Anvendte oplysninger'!AB68*3268/3600)/('Anvendte oplysninger'!Z68/0.306))^2)*('Anvendte oplysninger'!AA68/1000)/G68)</f>
        <v>1</v>
      </c>
      <c r="AD68" s="14">
        <f>IF(OR('Anvendte oplysninger'!AC68="Irrelevant",'Anvendte oplysninger'!AC68="Nej"),1,IF(AND('Anvendte oplysninger'!AC68="Ja",OR('Anvendte oplysninger'!Q68&lt;301,'Anvendte oplysninger'!S68&lt;301)),1-(0.5*('Anvendte oplysninger'!R68+'Anvendte oplysninger'!T68)/('Anvendte oplysninger'!G68*1000)),IF(AND('Anvendte oplysninger'!AC68="Ja",OR('Anvendte oplysninger'!Q68&lt;601,'Anvendte oplysninger'!S68&lt;601)),1-(0.25*('Anvendte oplysninger'!R68+'Anvendte oplysninger'!T68)/('Anvendte oplysninger'!G68*1000)),1)))</f>
        <v>1</v>
      </c>
      <c r="AE68" s="14">
        <f>IF(OR('Anvendte oplysninger'!AC68="Irrelevant",'Anvendte oplysninger'!AC68="Nej"),1,IF(AND('Anvendte oplysninger'!AC68="Ja",OR('Anvendte oplysninger'!Q68&lt;301,'Anvendte oplysninger'!S68&lt;301)),1-(0.4*('Anvendte oplysninger'!R68+'Anvendte oplysninger'!T68)/('Anvendte oplysninger'!G68*1000)),IF(AND('Anvendte oplysninger'!AC68="Ja",OR('Anvendte oplysninger'!Q68&lt;601,'Anvendte oplysninger'!S68&lt;601)),1-(0.2*('Anvendte oplysninger'!R68+'Anvendte oplysninger'!T68)/('Anvendte oplysninger'!G68*1000)),1)))</f>
        <v>1</v>
      </c>
      <c r="AF68" s="14">
        <f>IF('Anvendte oplysninger'!AD68="110 km/t",0.79,1)</f>
        <v>1</v>
      </c>
      <c r="AG68" s="14">
        <f>IF('Anvendte oplysninger'!AD68="110 km/t",0.94,1)</f>
        <v>1</v>
      </c>
      <c r="AH68" s="14">
        <f>IF('Anvendte oplysninger'!AD68="110 km/t",0.66,1)</f>
        <v>1</v>
      </c>
      <c r="AI68" s="14">
        <f>IF('Anvendte oplysninger'!AD68="110 km/t",0.82,1)</f>
        <v>1</v>
      </c>
      <c r="AJ68" s="14">
        <f>IF(AND('Anvendte oplysninger'!AE68="Ja",I68="Tilkørselsflettestrækning"),0.65*'Anvendte oplysninger'!AF68+1-'Anvendte oplysninger'!AF68,1)</f>
        <v>1</v>
      </c>
      <c r="AK68" s="15" t="str">
        <f t="shared" si="0"/>
        <v/>
      </c>
      <c r="AL68" s="15" t="str">
        <f t="shared" si="1"/>
        <v/>
      </c>
      <c r="AM68" s="15" t="str">
        <f t="shared" si="2"/>
        <v/>
      </c>
      <c r="AN68" s="15" t="str">
        <f t="shared" si="3"/>
        <v/>
      </c>
      <c r="AO68" s="15" t="str">
        <f t="shared" si="4"/>
        <v/>
      </c>
      <c r="AP68" s="15" t="str">
        <f t="shared" si="5"/>
        <v/>
      </c>
      <c r="AQ68" s="4" t="str">
        <f t="shared" si="6"/>
        <v/>
      </c>
    </row>
    <row r="69" spans="1:43" x14ac:dyDescent="0.25">
      <c r="A69" s="4" t="str">
        <f>IF(Inddata!A84="","",Inddata!A84)</f>
        <v/>
      </c>
      <c r="B69" s="4" t="str">
        <f>IF(Inddata!B84="","",Inddata!B84)</f>
        <v/>
      </c>
      <c r="C69" s="4" t="str">
        <f>IF(Inddata!C84="","",Inddata!C84)</f>
        <v/>
      </c>
      <c r="D69" s="4" t="str">
        <f>IF(Inddata!D84="","",Inddata!D84)</f>
        <v/>
      </c>
      <c r="E69" s="4" t="str">
        <f>IF(Inddata!E84="","",Inddata!E84)</f>
        <v/>
      </c>
      <c r="F69" s="4" t="str">
        <f>IF(Inddata!F84="","",Inddata!F84)</f>
        <v/>
      </c>
      <c r="G69" s="4">
        <f>IF(Inddata!G84="","",Inddata!G84)</f>
        <v>0</v>
      </c>
      <c r="H69" s="4" t="str">
        <f>IF(Inddata!H84&gt;0.5,Inddata!H84,"")</f>
        <v/>
      </c>
      <c r="I69" s="4" t="str">
        <f>IF(Inddata!I84="","",Inddata!I84)</f>
        <v/>
      </c>
      <c r="J69" s="14">
        <f>IF('Anvendte oplysninger'!J69="Irrelevant",1,IF('Anvendte oplysninger'!J69&gt;3,1.2,1))</f>
        <v>1</v>
      </c>
      <c r="K69" s="14">
        <f>IF('Anvendte oplysninger'!K69="Irrelevant",1,IF(AND(OR(I69="Motorvejsstrækning",I69="Frakørselsflettestrækning",I69="Tilkørselsflettestrækning"),'Anvendte oplysninger'!K69&lt;3.5),1+(3.5-'Anvendte oplysninger'!K69)*0.12,IF(AND(OR(I69="Frakørselsrampe",I69="Tilkørselsrampe"),'Anvendte oplysninger'!K69&lt;3.5),1+(3.5-'Anvendte oplysninger'!K69)*0.16,1)))</f>
        <v>1</v>
      </c>
      <c r="L69" s="14">
        <f>IF('Anvendte oplysninger'!L69="Irrelevant",1,IF(AND('Anvendte oplysninger'!L69="Ja",'Anvendte oplysninger'!J69=2),0.6*'Anvendte oplysninger'!M69+(1-'Anvendte oplysninger'!M69),IF(AND('Anvendte oplysninger'!L69="Ja",'Anvendte oplysninger'!J69=3),0.7*'Anvendte oplysninger'!M69+(1-'Anvendte oplysninger'!M69),IF(AND('Anvendte oplysninger'!L69="Ja",'Anvendte oplysninger'!J69=4),0.76*'Anvendte oplysninger'!M69+(1-'Anvendte oplysninger'!M69),IF(AND('Anvendte oplysninger'!L69="Ja",'Anvendte oplysninger'!J69&gt;4.99999999),0.8*'Anvendte oplysninger'!M69+(1-'Anvendte oplysninger'!M69),1)))))</f>
        <v>1</v>
      </c>
      <c r="M69" s="14">
        <f>IF('Anvendte oplysninger'!L69="Irrelevant",1,IF(AND('Anvendte oplysninger'!L69="Ja",'Anvendte oplysninger'!J69=2),0.8*'Anvendte oplysninger'!M69+(1-'Anvendte oplysninger'!M69),IF(AND('Anvendte oplysninger'!L69="Ja",'Anvendte oplysninger'!J69=3),0.85*'Anvendte oplysninger'!M69+(1-'Anvendte oplysninger'!M69),IF(AND('Anvendte oplysninger'!L69="Ja",'Anvendte oplysninger'!J69=4),0.88*'Anvendte oplysninger'!M69+(1-'Anvendte oplysninger'!M69),IF(AND('Anvendte oplysninger'!L69="Ja",'Anvendte oplysninger'!J69&gt;4.99999999),0.9*'Anvendte oplysninger'!M69+(1-'Anvendte oplysninger'!M69),1)))))</f>
        <v>1</v>
      </c>
      <c r="N69" s="14">
        <f>IF('Anvendte oplysninger'!N69="Irrelevant",1,IF(AND(OR(I69="Motorvejsstrækning",I69="Frakørselsflettestrækning",I69="Tilkørselsflettestrækning"),'Anvendte oplysninger'!N69&lt;3),1+(3-'Anvendte oplysninger'!N69)*0.09333333,1))</f>
        <v>1</v>
      </c>
      <c r="O69" s="14">
        <f>IF('Anvendte oplysninger'!N69="Irrelevant",1,IF(AND(OR(I69="Motorvejsstrækning",I69="Frakørselsflettestrækning",I69="Tilkørselsflettestrækning"),'Anvendte oplysninger'!N69&lt;3),1+(3-'Anvendte oplysninger'!N69)*0.19666667,1))</f>
        <v>1</v>
      </c>
      <c r="P69" s="14">
        <f>IF('Anvendte oplysninger'!O69="Irrelevant",1,IF(AND(OR(I69="Motorvejsstrækning",I69="Frakørselsflettestrækning",I69="Tilkørselsflettestrækning"),'Anvendte oplysninger'!O69&lt;3.00000001),1+(0.5-'Anvendte oplysninger'!O69)*0.04,IF(AND(OR(I69="Frakørselsrampe",I69="Tilkørselsrampe"),'Anvendte oplysninger'!O69&lt;3.00000001),1+(0.5-'Anvendte oplysninger'!O69)*0.08,IF(OR(I69="Motorvejsstrækning",I69="Frakørselsflettestrækning",I69="Tilkørselsflettestrækning"),0.9,0.8))))</f>
        <v>1</v>
      </c>
      <c r="Q69" s="14">
        <f>IF('Anvendte oplysninger'!P69="Irrelevant",1,IF(AND(OR(I69="Motorvejsstrækning",I69="Frakørselsflettestrækning",I69="Tilkørselsflettestrækning"),'Anvendte oplysninger'!P69&lt;11.00000001),1+(5-'Anvendte oplysninger'!P69)*0.01,0.94))</f>
        <v>1</v>
      </c>
      <c r="R69" s="14">
        <f>IF(OR('Anvendte oplysninger'!Q69="Irrelevant",'Anvendte oplysninger'!R69="Irrelevant",'Anvendte oplysninger'!Q69="Lige"),1,IF(AND(OR(I69="Motorvejsstrækning",I69="Frakørselsflettestrækning",I69="Tilkørselsflettestrækning"),'Anvendte oplysninger'!Q69&lt;4000),(EXP(0.1096*1746.5/'Anvendte oplysninger'!Q69)/EXP(0.1096*1746.5/4000))*('Anvendte oplysninger'!R69/1000)/G69+(G69-'Anvendte oplysninger'!R69/1000)/G69,1))</f>
        <v>1</v>
      </c>
      <c r="S69" s="14">
        <f>IF(OR('Anvendte oplysninger'!S69="Irrelevant",'Anvendte oplysninger'!T69="Irrelevant",'Anvendte oplysninger'!S69="Lige"),1,IF(AND(OR(I69="Motorvejsstrækning",I69="Frakørselsflettestrækning",I69="Tilkørselsflettestrækning"),'Anvendte oplysninger'!S69&lt;4000),(EXP(0.1096*1746.5/'Anvendte oplysninger'!S69)/EXP(0.1096*1746.5/4000))*('Anvendte oplysninger'!T69/1000)/G69+(G69-'Anvendte oplysninger'!T69/1000)/G69,1))</f>
        <v>1</v>
      </c>
      <c r="T69" s="14">
        <f>IF('Anvendte oplysninger'!U69="Irrelevant",1,IF(AND(OR(I69="Motorvejsstrækning",I69="Frakørselsflettestrækning",I69="Tilkørselsflettestrækning",I69="Frakørselsrampe",I69="Tilkørselsrampe"),'Anvendte oplysninger'!U69="Ja"),0.95,1))</f>
        <v>1</v>
      </c>
      <c r="U69" s="14">
        <f>IF('Anvendte oplysninger'!U69="Irrelevant",1,IF(AND(OR(I69="Motorvejsstrækning",I69="Frakørselsflettestrækning",I69="Tilkørselsflettestrækning",I69="Frakørselsrampe",I69="Tilkørselsrampe"),'Anvendte oplysninger'!U69="Ja"),0.96,1))</f>
        <v>1</v>
      </c>
      <c r="V69" s="14">
        <f>IF('Anvendte oplysninger'!U69="Irrelevant",1,IF(AND(OR(I69="Motorvejsstrækning",I69="Frakørselsflettestrækning",I69="Tilkørselsflettestrækning",I69="Frakørselsrampe",I69="Tilkørselsrampe"),'Anvendte oplysninger'!U69="Ja"),0.79,1))</f>
        <v>1</v>
      </c>
      <c r="W69" s="14">
        <f>IF('Anvendte oplysninger'!U69="Irrelevant",1,IF(AND(OR(I69="Motorvejsstrækning",I69="Frakørselsflettestrækning",I69="Tilkørselsflettestrækning",I69="Frakørselsrampe",I69="Tilkørselsrampe"),'Anvendte oplysninger'!U69="Ja"),0.94,1))</f>
        <v>1</v>
      </c>
      <c r="X69" s="14">
        <f>IF('Anvendte oplysninger'!U69="Irrelevant",1,IF(AND(OR(I69="Motorvejsstrækning",I69="Frakørselsflettestrækning",I69="Tilkørselsflettestrækning",I69="Frakørselsrampe",I69="Tilkørselsrampe"),'Anvendte oplysninger'!U69="Ja"),0.97,1))</f>
        <v>1</v>
      </c>
      <c r="Y69" s="14">
        <f>IF(AND(I69="Frakørselsrampe",'Anvendte oplysninger'!V69="S-formet ruderrampe"),1.32,IF(AND(I69="Frakørselsrampe",'Anvendte oplysninger'!V69="S-formet trompetrampe"),2.05,IF(AND(I69="Frakørselsrampe",'Anvendte oplysninger'!V69="U-formet trompetrampe"),4.11,IF(AND(I69="Frakørselsrampe",'Anvendte oplysninger'!V69="SV-formet flyoverrampe"),5.15,IF(AND(I69="Frakørselsrampe",'Anvendte oplysninger'!V69="Vinkelformet rampe"),1.07,IF(AND(I69="Tilkørselsrampe",'Anvendte oplysninger'!V69="S-formet ruderrampe"),0.93,IF(AND(I69="Tilkørselsrampe",'Anvendte oplysninger'!V69="S-formet trompetrampe"),2.48,IF(AND(I69="Tilkørselsrampe",'Anvendte oplysninger'!V69="U-formet trompetrampe"),4.15,IF(AND(I69="Tilkørselsrampe",'Anvendte oplysninger'!V69="SV-formet flyoverrampe"),5.26,IF(AND(I69="Tilkørselsrampe",'Anvendte oplysninger'!V69="Vinkelformet rampe"),1.42,1))))))))))</f>
        <v>1</v>
      </c>
      <c r="Z69" s="14">
        <f>IF(OR('Anvendte oplysninger'!W69="Lige",'Anvendte oplysninger'!W69="Irrelevant",'Anvendte oplysninger'!X69="Irrelevant",'Anvendte oplysninger'!Y69="Irrelevant"),1,1+1.545*1000/32.2*((('Anvendte oplysninger'!Y69*3268/3600)/('Anvendte oplysninger'!W69/0.306))^2)*('Anvendte oplysninger'!X69/1000)/G69)</f>
        <v>1</v>
      </c>
      <c r="AA69" s="14">
        <f>IF(OR('Anvendte oplysninger'!W69="Lige",'Anvendte oplysninger'!W69="Irrelevant",'Anvendte oplysninger'!X69="Irrelevant",'Anvendte oplysninger'!Y69="Irrelevant"),1,1+1.961*1000/32.2*((('Anvendte oplysninger'!Y69*3268/3600)/('Anvendte oplysninger'!W69/0.306))^2)*('Anvendte oplysninger'!X69/1000)/G69)</f>
        <v>1</v>
      </c>
      <c r="AB69" s="14">
        <f>IF(OR('Anvendte oplysninger'!Z69="Lige",'Anvendte oplysninger'!Z69="Irrelevant",'Anvendte oplysninger'!AA69="Irrelevant",'Anvendte oplysninger'!AB69="Irrelevant"),1,1+1.545*1000/32.2*((('Anvendte oplysninger'!AB69*3268/3600)/('Anvendte oplysninger'!Z69/0.306))^2)*('Anvendte oplysninger'!AA69/1000)/G69)</f>
        <v>1</v>
      </c>
      <c r="AC69" s="14">
        <f>IF(OR('Anvendte oplysninger'!Z69="Lige",'Anvendte oplysninger'!Z69="Irrelevant",'Anvendte oplysninger'!AA69="Irrelevant",'Anvendte oplysninger'!AB69="Irrelevant"),1,1+1.961*1000/32.2*((('Anvendte oplysninger'!AB69*3268/3600)/('Anvendte oplysninger'!Z69/0.306))^2)*('Anvendte oplysninger'!AA69/1000)/G69)</f>
        <v>1</v>
      </c>
      <c r="AD69" s="14">
        <f>IF(OR('Anvendte oplysninger'!AC69="Irrelevant",'Anvendte oplysninger'!AC69="Nej"),1,IF(AND('Anvendte oplysninger'!AC69="Ja",OR('Anvendte oplysninger'!Q69&lt;301,'Anvendte oplysninger'!S69&lt;301)),1-(0.5*('Anvendte oplysninger'!R69+'Anvendte oplysninger'!T69)/('Anvendte oplysninger'!G69*1000)),IF(AND('Anvendte oplysninger'!AC69="Ja",OR('Anvendte oplysninger'!Q69&lt;601,'Anvendte oplysninger'!S69&lt;601)),1-(0.25*('Anvendte oplysninger'!R69+'Anvendte oplysninger'!T69)/('Anvendte oplysninger'!G69*1000)),1)))</f>
        <v>1</v>
      </c>
      <c r="AE69" s="14">
        <f>IF(OR('Anvendte oplysninger'!AC69="Irrelevant",'Anvendte oplysninger'!AC69="Nej"),1,IF(AND('Anvendte oplysninger'!AC69="Ja",OR('Anvendte oplysninger'!Q69&lt;301,'Anvendte oplysninger'!S69&lt;301)),1-(0.4*('Anvendte oplysninger'!R69+'Anvendte oplysninger'!T69)/('Anvendte oplysninger'!G69*1000)),IF(AND('Anvendte oplysninger'!AC69="Ja",OR('Anvendte oplysninger'!Q69&lt;601,'Anvendte oplysninger'!S69&lt;601)),1-(0.2*('Anvendte oplysninger'!R69+'Anvendte oplysninger'!T69)/('Anvendte oplysninger'!G69*1000)),1)))</f>
        <v>1</v>
      </c>
      <c r="AF69" s="14">
        <f>IF('Anvendte oplysninger'!AD69="110 km/t",0.79,1)</f>
        <v>1</v>
      </c>
      <c r="AG69" s="14">
        <f>IF('Anvendte oplysninger'!AD69="110 km/t",0.94,1)</f>
        <v>1</v>
      </c>
      <c r="AH69" s="14">
        <f>IF('Anvendte oplysninger'!AD69="110 km/t",0.66,1)</f>
        <v>1</v>
      </c>
      <c r="AI69" s="14">
        <f>IF('Anvendte oplysninger'!AD69="110 km/t",0.82,1)</f>
        <v>1</v>
      </c>
      <c r="AJ69" s="14">
        <f>IF(AND('Anvendte oplysninger'!AE69="Ja",I69="Tilkørselsflettestrækning"),0.65*'Anvendte oplysninger'!AF69+1-'Anvendte oplysninger'!AF69,1)</f>
        <v>1</v>
      </c>
      <c r="AK69" s="15" t="str">
        <f t="shared" si="0"/>
        <v/>
      </c>
      <c r="AL69" s="15" t="str">
        <f t="shared" si="1"/>
        <v/>
      </c>
      <c r="AM69" s="15" t="str">
        <f t="shared" si="2"/>
        <v/>
      </c>
      <c r="AN69" s="15" t="str">
        <f t="shared" si="3"/>
        <v/>
      </c>
      <c r="AO69" s="15" t="str">
        <f t="shared" si="4"/>
        <v/>
      </c>
      <c r="AP69" s="15" t="str">
        <f t="shared" si="5"/>
        <v/>
      </c>
      <c r="AQ69" s="4" t="str">
        <f t="shared" si="6"/>
        <v/>
      </c>
    </row>
    <row r="70" spans="1:43" x14ac:dyDescent="0.25">
      <c r="A70" s="4" t="str">
        <f>IF(Inddata!A85="","",Inddata!A85)</f>
        <v/>
      </c>
      <c r="B70" s="4" t="str">
        <f>IF(Inddata!B85="","",Inddata!B85)</f>
        <v/>
      </c>
      <c r="C70" s="4" t="str">
        <f>IF(Inddata!C85="","",Inddata!C85)</f>
        <v/>
      </c>
      <c r="D70" s="4" t="str">
        <f>IF(Inddata!D85="","",Inddata!D85)</f>
        <v/>
      </c>
      <c r="E70" s="4" t="str">
        <f>IF(Inddata!E85="","",Inddata!E85)</f>
        <v/>
      </c>
      <c r="F70" s="4" t="str">
        <f>IF(Inddata!F85="","",Inddata!F85)</f>
        <v/>
      </c>
      <c r="G70" s="4">
        <f>IF(Inddata!G85="","",Inddata!G85)</f>
        <v>0</v>
      </c>
      <c r="H70" s="4" t="str">
        <f>IF(Inddata!H85&gt;0.5,Inddata!H85,"")</f>
        <v/>
      </c>
      <c r="I70" s="4" t="str">
        <f>IF(Inddata!I85="","",Inddata!I85)</f>
        <v/>
      </c>
      <c r="J70" s="14">
        <f>IF('Anvendte oplysninger'!J70="Irrelevant",1,IF('Anvendte oplysninger'!J70&gt;3,1.2,1))</f>
        <v>1</v>
      </c>
      <c r="K70" s="14">
        <f>IF('Anvendte oplysninger'!K70="Irrelevant",1,IF(AND(OR(I70="Motorvejsstrækning",I70="Frakørselsflettestrækning",I70="Tilkørselsflettestrækning"),'Anvendte oplysninger'!K70&lt;3.5),1+(3.5-'Anvendte oplysninger'!K70)*0.12,IF(AND(OR(I70="Frakørselsrampe",I70="Tilkørselsrampe"),'Anvendte oplysninger'!K70&lt;3.5),1+(3.5-'Anvendte oplysninger'!K70)*0.16,1)))</f>
        <v>1</v>
      </c>
      <c r="L70" s="14">
        <f>IF('Anvendte oplysninger'!L70="Irrelevant",1,IF(AND('Anvendte oplysninger'!L70="Ja",'Anvendte oplysninger'!J70=2),0.6*'Anvendte oplysninger'!M70+(1-'Anvendte oplysninger'!M70),IF(AND('Anvendte oplysninger'!L70="Ja",'Anvendte oplysninger'!J70=3),0.7*'Anvendte oplysninger'!M70+(1-'Anvendte oplysninger'!M70),IF(AND('Anvendte oplysninger'!L70="Ja",'Anvendte oplysninger'!J70=4),0.76*'Anvendte oplysninger'!M70+(1-'Anvendte oplysninger'!M70),IF(AND('Anvendte oplysninger'!L70="Ja",'Anvendte oplysninger'!J70&gt;4.99999999),0.8*'Anvendte oplysninger'!M70+(1-'Anvendte oplysninger'!M70),1)))))</f>
        <v>1</v>
      </c>
      <c r="M70" s="14">
        <f>IF('Anvendte oplysninger'!L70="Irrelevant",1,IF(AND('Anvendte oplysninger'!L70="Ja",'Anvendte oplysninger'!J70=2),0.8*'Anvendte oplysninger'!M70+(1-'Anvendte oplysninger'!M70),IF(AND('Anvendte oplysninger'!L70="Ja",'Anvendte oplysninger'!J70=3),0.85*'Anvendte oplysninger'!M70+(1-'Anvendte oplysninger'!M70),IF(AND('Anvendte oplysninger'!L70="Ja",'Anvendte oplysninger'!J70=4),0.88*'Anvendte oplysninger'!M70+(1-'Anvendte oplysninger'!M70),IF(AND('Anvendte oplysninger'!L70="Ja",'Anvendte oplysninger'!J70&gt;4.99999999),0.9*'Anvendte oplysninger'!M70+(1-'Anvendte oplysninger'!M70),1)))))</f>
        <v>1</v>
      </c>
      <c r="N70" s="14">
        <f>IF('Anvendte oplysninger'!N70="Irrelevant",1,IF(AND(OR(I70="Motorvejsstrækning",I70="Frakørselsflettestrækning",I70="Tilkørselsflettestrækning"),'Anvendte oplysninger'!N70&lt;3),1+(3-'Anvendte oplysninger'!N70)*0.09333333,1))</f>
        <v>1</v>
      </c>
      <c r="O70" s="14">
        <f>IF('Anvendte oplysninger'!N70="Irrelevant",1,IF(AND(OR(I70="Motorvejsstrækning",I70="Frakørselsflettestrækning",I70="Tilkørselsflettestrækning"),'Anvendte oplysninger'!N70&lt;3),1+(3-'Anvendte oplysninger'!N70)*0.19666667,1))</f>
        <v>1</v>
      </c>
      <c r="P70" s="14">
        <f>IF('Anvendte oplysninger'!O70="Irrelevant",1,IF(AND(OR(I70="Motorvejsstrækning",I70="Frakørselsflettestrækning",I70="Tilkørselsflettestrækning"),'Anvendte oplysninger'!O70&lt;3.00000001),1+(0.5-'Anvendte oplysninger'!O70)*0.04,IF(AND(OR(I70="Frakørselsrampe",I70="Tilkørselsrampe"),'Anvendte oplysninger'!O70&lt;3.00000001),1+(0.5-'Anvendte oplysninger'!O70)*0.08,IF(OR(I70="Motorvejsstrækning",I70="Frakørselsflettestrækning",I70="Tilkørselsflettestrækning"),0.9,0.8))))</f>
        <v>1</v>
      </c>
      <c r="Q70" s="14">
        <f>IF('Anvendte oplysninger'!P70="Irrelevant",1,IF(AND(OR(I70="Motorvejsstrækning",I70="Frakørselsflettestrækning",I70="Tilkørselsflettestrækning"),'Anvendte oplysninger'!P70&lt;11.00000001),1+(5-'Anvendte oplysninger'!P70)*0.01,0.94))</f>
        <v>1</v>
      </c>
      <c r="R70" s="14">
        <f>IF(OR('Anvendte oplysninger'!Q70="Irrelevant",'Anvendte oplysninger'!R70="Irrelevant",'Anvendte oplysninger'!Q70="Lige"),1,IF(AND(OR(I70="Motorvejsstrækning",I70="Frakørselsflettestrækning",I70="Tilkørselsflettestrækning"),'Anvendte oplysninger'!Q70&lt;4000),(EXP(0.1096*1746.5/'Anvendte oplysninger'!Q70)/EXP(0.1096*1746.5/4000))*('Anvendte oplysninger'!R70/1000)/G70+(G70-'Anvendte oplysninger'!R70/1000)/G70,1))</f>
        <v>1</v>
      </c>
      <c r="S70" s="14">
        <f>IF(OR('Anvendte oplysninger'!S70="Irrelevant",'Anvendte oplysninger'!T70="Irrelevant",'Anvendte oplysninger'!S70="Lige"),1,IF(AND(OR(I70="Motorvejsstrækning",I70="Frakørselsflettestrækning",I70="Tilkørselsflettestrækning"),'Anvendte oplysninger'!S70&lt;4000),(EXP(0.1096*1746.5/'Anvendte oplysninger'!S70)/EXP(0.1096*1746.5/4000))*('Anvendte oplysninger'!T70/1000)/G70+(G70-'Anvendte oplysninger'!T70/1000)/G70,1))</f>
        <v>1</v>
      </c>
      <c r="T70" s="14">
        <f>IF('Anvendte oplysninger'!U70="Irrelevant",1,IF(AND(OR(I70="Motorvejsstrækning",I70="Frakørselsflettestrækning",I70="Tilkørselsflettestrækning",I70="Frakørselsrampe",I70="Tilkørselsrampe"),'Anvendte oplysninger'!U70="Ja"),0.95,1))</f>
        <v>1</v>
      </c>
      <c r="U70" s="14">
        <f>IF('Anvendte oplysninger'!U70="Irrelevant",1,IF(AND(OR(I70="Motorvejsstrækning",I70="Frakørselsflettestrækning",I70="Tilkørselsflettestrækning",I70="Frakørselsrampe",I70="Tilkørselsrampe"),'Anvendte oplysninger'!U70="Ja"),0.96,1))</f>
        <v>1</v>
      </c>
      <c r="V70" s="14">
        <f>IF('Anvendte oplysninger'!U70="Irrelevant",1,IF(AND(OR(I70="Motorvejsstrækning",I70="Frakørselsflettestrækning",I70="Tilkørselsflettestrækning",I70="Frakørselsrampe",I70="Tilkørselsrampe"),'Anvendte oplysninger'!U70="Ja"),0.79,1))</f>
        <v>1</v>
      </c>
      <c r="W70" s="14">
        <f>IF('Anvendte oplysninger'!U70="Irrelevant",1,IF(AND(OR(I70="Motorvejsstrækning",I70="Frakørselsflettestrækning",I70="Tilkørselsflettestrækning",I70="Frakørselsrampe",I70="Tilkørselsrampe"),'Anvendte oplysninger'!U70="Ja"),0.94,1))</f>
        <v>1</v>
      </c>
      <c r="X70" s="14">
        <f>IF('Anvendte oplysninger'!U70="Irrelevant",1,IF(AND(OR(I70="Motorvejsstrækning",I70="Frakørselsflettestrækning",I70="Tilkørselsflettestrækning",I70="Frakørselsrampe",I70="Tilkørselsrampe"),'Anvendte oplysninger'!U70="Ja"),0.97,1))</f>
        <v>1</v>
      </c>
      <c r="Y70" s="14">
        <f>IF(AND(I70="Frakørselsrampe",'Anvendte oplysninger'!V70="S-formet ruderrampe"),1.32,IF(AND(I70="Frakørselsrampe",'Anvendte oplysninger'!V70="S-formet trompetrampe"),2.05,IF(AND(I70="Frakørselsrampe",'Anvendte oplysninger'!V70="U-formet trompetrampe"),4.11,IF(AND(I70="Frakørselsrampe",'Anvendte oplysninger'!V70="SV-formet flyoverrampe"),5.15,IF(AND(I70="Frakørselsrampe",'Anvendte oplysninger'!V70="Vinkelformet rampe"),1.07,IF(AND(I70="Tilkørselsrampe",'Anvendte oplysninger'!V70="S-formet ruderrampe"),0.93,IF(AND(I70="Tilkørselsrampe",'Anvendte oplysninger'!V70="S-formet trompetrampe"),2.48,IF(AND(I70="Tilkørselsrampe",'Anvendte oplysninger'!V70="U-formet trompetrampe"),4.15,IF(AND(I70="Tilkørselsrampe",'Anvendte oplysninger'!V70="SV-formet flyoverrampe"),5.26,IF(AND(I70="Tilkørselsrampe",'Anvendte oplysninger'!V70="Vinkelformet rampe"),1.42,1))))))))))</f>
        <v>1</v>
      </c>
      <c r="Z70" s="14">
        <f>IF(OR('Anvendte oplysninger'!W70="Lige",'Anvendte oplysninger'!W70="Irrelevant",'Anvendte oplysninger'!X70="Irrelevant",'Anvendte oplysninger'!Y70="Irrelevant"),1,1+1.545*1000/32.2*((('Anvendte oplysninger'!Y70*3268/3600)/('Anvendte oplysninger'!W70/0.306))^2)*('Anvendte oplysninger'!X70/1000)/G70)</f>
        <v>1</v>
      </c>
      <c r="AA70" s="14">
        <f>IF(OR('Anvendte oplysninger'!W70="Lige",'Anvendte oplysninger'!W70="Irrelevant",'Anvendte oplysninger'!X70="Irrelevant",'Anvendte oplysninger'!Y70="Irrelevant"),1,1+1.961*1000/32.2*((('Anvendte oplysninger'!Y70*3268/3600)/('Anvendte oplysninger'!W70/0.306))^2)*('Anvendte oplysninger'!X70/1000)/G70)</f>
        <v>1</v>
      </c>
      <c r="AB70" s="14">
        <f>IF(OR('Anvendte oplysninger'!Z70="Lige",'Anvendte oplysninger'!Z70="Irrelevant",'Anvendte oplysninger'!AA70="Irrelevant",'Anvendte oplysninger'!AB70="Irrelevant"),1,1+1.545*1000/32.2*((('Anvendte oplysninger'!AB70*3268/3600)/('Anvendte oplysninger'!Z70/0.306))^2)*('Anvendte oplysninger'!AA70/1000)/G70)</f>
        <v>1</v>
      </c>
      <c r="AC70" s="14">
        <f>IF(OR('Anvendte oplysninger'!Z70="Lige",'Anvendte oplysninger'!Z70="Irrelevant",'Anvendte oplysninger'!AA70="Irrelevant",'Anvendte oplysninger'!AB70="Irrelevant"),1,1+1.961*1000/32.2*((('Anvendte oplysninger'!AB70*3268/3600)/('Anvendte oplysninger'!Z70/0.306))^2)*('Anvendte oplysninger'!AA70/1000)/G70)</f>
        <v>1</v>
      </c>
      <c r="AD70" s="14">
        <f>IF(OR('Anvendte oplysninger'!AC70="Irrelevant",'Anvendte oplysninger'!AC70="Nej"),1,IF(AND('Anvendte oplysninger'!AC70="Ja",OR('Anvendte oplysninger'!Q70&lt;301,'Anvendte oplysninger'!S70&lt;301)),1-(0.5*('Anvendte oplysninger'!R70+'Anvendte oplysninger'!T70)/('Anvendte oplysninger'!G70*1000)),IF(AND('Anvendte oplysninger'!AC70="Ja",OR('Anvendte oplysninger'!Q70&lt;601,'Anvendte oplysninger'!S70&lt;601)),1-(0.25*('Anvendte oplysninger'!R70+'Anvendte oplysninger'!T70)/('Anvendte oplysninger'!G70*1000)),1)))</f>
        <v>1</v>
      </c>
      <c r="AE70" s="14">
        <f>IF(OR('Anvendte oplysninger'!AC70="Irrelevant",'Anvendte oplysninger'!AC70="Nej"),1,IF(AND('Anvendte oplysninger'!AC70="Ja",OR('Anvendte oplysninger'!Q70&lt;301,'Anvendte oplysninger'!S70&lt;301)),1-(0.4*('Anvendte oplysninger'!R70+'Anvendte oplysninger'!T70)/('Anvendte oplysninger'!G70*1000)),IF(AND('Anvendte oplysninger'!AC70="Ja",OR('Anvendte oplysninger'!Q70&lt;601,'Anvendte oplysninger'!S70&lt;601)),1-(0.2*('Anvendte oplysninger'!R70+'Anvendte oplysninger'!T70)/('Anvendte oplysninger'!G70*1000)),1)))</f>
        <v>1</v>
      </c>
      <c r="AF70" s="14">
        <f>IF('Anvendte oplysninger'!AD70="110 km/t",0.79,1)</f>
        <v>1</v>
      </c>
      <c r="AG70" s="14">
        <f>IF('Anvendte oplysninger'!AD70="110 km/t",0.94,1)</f>
        <v>1</v>
      </c>
      <c r="AH70" s="14">
        <f>IF('Anvendte oplysninger'!AD70="110 km/t",0.66,1)</f>
        <v>1</v>
      </c>
      <c r="AI70" s="14">
        <f>IF('Anvendte oplysninger'!AD70="110 km/t",0.82,1)</f>
        <v>1</v>
      </c>
      <c r="AJ70" s="14">
        <f>IF(AND('Anvendte oplysninger'!AE70="Ja",I70="Tilkørselsflettestrækning"),0.65*'Anvendte oplysninger'!AF70+1-'Anvendte oplysninger'!AF70,1)</f>
        <v>1</v>
      </c>
      <c r="AK70" s="15" t="str">
        <f t="shared" si="0"/>
        <v/>
      </c>
      <c r="AL70" s="15" t="str">
        <f t="shared" si="1"/>
        <v/>
      </c>
      <c r="AM70" s="15" t="str">
        <f t="shared" si="2"/>
        <v/>
      </c>
      <c r="AN70" s="15" t="str">
        <f t="shared" si="3"/>
        <v/>
      </c>
      <c r="AO70" s="15" t="str">
        <f t="shared" si="4"/>
        <v/>
      </c>
      <c r="AP70" s="15" t="str">
        <f t="shared" si="5"/>
        <v/>
      </c>
      <c r="AQ70" s="4" t="str">
        <f t="shared" si="6"/>
        <v/>
      </c>
    </row>
    <row r="71" spans="1:43" x14ac:dyDescent="0.25">
      <c r="A71" s="4" t="str">
        <f>IF(Inddata!A86="","",Inddata!A86)</f>
        <v/>
      </c>
      <c r="B71" s="4" t="str">
        <f>IF(Inddata!B86="","",Inddata!B86)</f>
        <v/>
      </c>
      <c r="C71" s="4" t="str">
        <f>IF(Inddata!C86="","",Inddata!C86)</f>
        <v/>
      </c>
      <c r="D71" s="4" t="str">
        <f>IF(Inddata!D86="","",Inddata!D86)</f>
        <v/>
      </c>
      <c r="E71" s="4" t="str">
        <f>IF(Inddata!E86="","",Inddata!E86)</f>
        <v/>
      </c>
      <c r="F71" s="4" t="str">
        <f>IF(Inddata!F86="","",Inddata!F86)</f>
        <v/>
      </c>
      <c r="G71" s="4">
        <f>IF(Inddata!G86="","",Inddata!G86)</f>
        <v>0</v>
      </c>
      <c r="H71" s="4" t="str">
        <f>IF(Inddata!H86&gt;0.5,Inddata!H86,"")</f>
        <v/>
      </c>
      <c r="I71" s="4" t="str">
        <f>IF(Inddata!I86="","",Inddata!I86)</f>
        <v/>
      </c>
      <c r="J71" s="14">
        <f>IF('Anvendte oplysninger'!J71="Irrelevant",1,IF('Anvendte oplysninger'!J71&gt;3,1.2,1))</f>
        <v>1</v>
      </c>
      <c r="K71" s="14">
        <f>IF('Anvendte oplysninger'!K71="Irrelevant",1,IF(AND(OR(I71="Motorvejsstrækning",I71="Frakørselsflettestrækning",I71="Tilkørselsflettestrækning"),'Anvendte oplysninger'!K71&lt;3.5),1+(3.5-'Anvendte oplysninger'!K71)*0.12,IF(AND(OR(I71="Frakørselsrampe",I71="Tilkørselsrampe"),'Anvendte oplysninger'!K71&lt;3.5),1+(3.5-'Anvendte oplysninger'!K71)*0.16,1)))</f>
        <v>1</v>
      </c>
      <c r="L71" s="14">
        <f>IF('Anvendte oplysninger'!L71="Irrelevant",1,IF(AND('Anvendte oplysninger'!L71="Ja",'Anvendte oplysninger'!J71=2),0.6*'Anvendte oplysninger'!M71+(1-'Anvendte oplysninger'!M71),IF(AND('Anvendte oplysninger'!L71="Ja",'Anvendte oplysninger'!J71=3),0.7*'Anvendte oplysninger'!M71+(1-'Anvendte oplysninger'!M71),IF(AND('Anvendte oplysninger'!L71="Ja",'Anvendte oplysninger'!J71=4),0.76*'Anvendte oplysninger'!M71+(1-'Anvendte oplysninger'!M71),IF(AND('Anvendte oplysninger'!L71="Ja",'Anvendte oplysninger'!J71&gt;4.99999999),0.8*'Anvendte oplysninger'!M71+(1-'Anvendte oplysninger'!M71),1)))))</f>
        <v>1</v>
      </c>
      <c r="M71" s="14">
        <f>IF('Anvendte oplysninger'!L71="Irrelevant",1,IF(AND('Anvendte oplysninger'!L71="Ja",'Anvendte oplysninger'!J71=2),0.8*'Anvendte oplysninger'!M71+(1-'Anvendte oplysninger'!M71),IF(AND('Anvendte oplysninger'!L71="Ja",'Anvendte oplysninger'!J71=3),0.85*'Anvendte oplysninger'!M71+(1-'Anvendte oplysninger'!M71),IF(AND('Anvendte oplysninger'!L71="Ja",'Anvendte oplysninger'!J71=4),0.88*'Anvendte oplysninger'!M71+(1-'Anvendte oplysninger'!M71),IF(AND('Anvendte oplysninger'!L71="Ja",'Anvendte oplysninger'!J71&gt;4.99999999),0.9*'Anvendte oplysninger'!M71+(1-'Anvendte oplysninger'!M71),1)))))</f>
        <v>1</v>
      </c>
      <c r="N71" s="14">
        <f>IF('Anvendte oplysninger'!N71="Irrelevant",1,IF(AND(OR(I71="Motorvejsstrækning",I71="Frakørselsflettestrækning",I71="Tilkørselsflettestrækning"),'Anvendte oplysninger'!N71&lt;3),1+(3-'Anvendte oplysninger'!N71)*0.09333333,1))</f>
        <v>1</v>
      </c>
      <c r="O71" s="14">
        <f>IF('Anvendte oplysninger'!N71="Irrelevant",1,IF(AND(OR(I71="Motorvejsstrækning",I71="Frakørselsflettestrækning",I71="Tilkørselsflettestrækning"),'Anvendte oplysninger'!N71&lt;3),1+(3-'Anvendte oplysninger'!N71)*0.19666667,1))</f>
        <v>1</v>
      </c>
      <c r="P71" s="14">
        <f>IF('Anvendte oplysninger'!O71="Irrelevant",1,IF(AND(OR(I71="Motorvejsstrækning",I71="Frakørselsflettestrækning",I71="Tilkørselsflettestrækning"),'Anvendte oplysninger'!O71&lt;3.00000001),1+(0.5-'Anvendte oplysninger'!O71)*0.04,IF(AND(OR(I71="Frakørselsrampe",I71="Tilkørselsrampe"),'Anvendte oplysninger'!O71&lt;3.00000001),1+(0.5-'Anvendte oplysninger'!O71)*0.08,IF(OR(I71="Motorvejsstrækning",I71="Frakørselsflettestrækning",I71="Tilkørselsflettestrækning"),0.9,0.8))))</f>
        <v>1</v>
      </c>
      <c r="Q71" s="14">
        <f>IF('Anvendte oplysninger'!P71="Irrelevant",1,IF(AND(OR(I71="Motorvejsstrækning",I71="Frakørselsflettestrækning",I71="Tilkørselsflettestrækning"),'Anvendte oplysninger'!P71&lt;11.00000001),1+(5-'Anvendte oplysninger'!P71)*0.01,0.94))</f>
        <v>1</v>
      </c>
      <c r="R71" s="14">
        <f>IF(OR('Anvendte oplysninger'!Q71="Irrelevant",'Anvendte oplysninger'!R71="Irrelevant",'Anvendte oplysninger'!Q71="Lige"),1,IF(AND(OR(I71="Motorvejsstrækning",I71="Frakørselsflettestrækning",I71="Tilkørselsflettestrækning"),'Anvendte oplysninger'!Q71&lt;4000),(EXP(0.1096*1746.5/'Anvendte oplysninger'!Q71)/EXP(0.1096*1746.5/4000))*('Anvendte oplysninger'!R71/1000)/G71+(G71-'Anvendte oplysninger'!R71/1000)/G71,1))</f>
        <v>1</v>
      </c>
      <c r="S71" s="14">
        <f>IF(OR('Anvendte oplysninger'!S71="Irrelevant",'Anvendte oplysninger'!T71="Irrelevant",'Anvendte oplysninger'!S71="Lige"),1,IF(AND(OR(I71="Motorvejsstrækning",I71="Frakørselsflettestrækning",I71="Tilkørselsflettestrækning"),'Anvendte oplysninger'!S71&lt;4000),(EXP(0.1096*1746.5/'Anvendte oplysninger'!S71)/EXP(0.1096*1746.5/4000))*('Anvendte oplysninger'!T71/1000)/G71+(G71-'Anvendte oplysninger'!T71/1000)/G71,1))</f>
        <v>1</v>
      </c>
      <c r="T71" s="14">
        <f>IF('Anvendte oplysninger'!U71="Irrelevant",1,IF(AND(OR(I71="Motorvejsstrækning",I71="Frakørselsflettestrækning",I71="Tilkørselsflettestrækning",I71="Frakørselsrampe",I71="Tilkørselsrampe"),'Anvendte oplysninger'!U71="Ja"),0.95,1))</f>
        <v>1</v>
      </c>
      <c r="U71" s="14">
        <f>IF('Anvendte oplysninger'!U71="Irrelevant",1,IF(AND(OR(I71="Motorvejsstrækning",I71="Frakørselsflettestrækning",I71="Tilkørselsflettestrækning",I71="Frakørselsrampe",I71="Tilkørselsrampe"),'Anvendte oplysninger'!U71="Ja"),0.96,1))</f>
        <v>1</v>
      </c>
      <c r="V71" s="14">
        <f>IF('Anvendte oplysninger'!U71="Irrelevant",1,IF(AND(OR(I71="Motorvejsstrækning",I71="Frakørselsflettestrækning",I71="Tilkørselsflettestrækning",I71="Frakørselsrampe",I71="Tilkørselsrampe"),'Anvendte oplysninger'!U71="Ja"),0.79,1))</f>
        <v>1</v>
      </c>
      <c r="W71" s="14">
        <f>IF('Anvendte oplysninger'!U71="Irrelevant",1,IF(AND(OR(I71="Motorvejsstrækning",I71="Frakørselsflettestrækning",I71="Tilkørselsflettestrækning",I71="Frakørselsrampe",I71="Tilkørselsrampe"),'Anvendte oplysninger'!U71="Ja"),0.94,1))</f>
        <v>1</v>
      </c>
      <c r="X71" s="14">
        <f>IF('Anvendte oplysninger'!U71="Irrelevant",1,IF(AND(OR(I71="Motorvejsstrækning",I71="Frakørselsflettestrækning",I71="Tilkørselsflettestrækning",I71="Frakørselsrampe",I71="Tilkørselsrampe"),'Anvendte oplysninger'!U71="Ja"),0.97,1))</f>
        <v>1</v>
      </c>
      <c r="Y71" s="14">
        <f>IF(AND(I71="Frakørselsrampe",'Anvendte oplysninger'!V71="S-formet ruderrampe"),1.32,IF(AND(I71="Frakørselsrampe",'Anvendte oplysninger'!V71="S-formet trompetrampe"),2.05,IF(AND(I71="Frakørselsrampe",'Anvendte oplysninger'!V71="U-formet trompetrampe"),4.11,IF(AND(I71="Frakørselsrampe",'Anvendte oplysninger'!V71="SV-formet flyoverrampe"),5.15,IF(AND(I71="Frakørselsrampe",'Anvendte oplysninger'!V71="Vinkelformet rampe"),1.07,IF(AND(I71="Tilkørselsrampe",'Anvendte oplysninger'!V71="S-formet ruderrampe"),0.93,IF(AND(I71="Tilkørselsrampe",'Anvendte oplysninger'!V71="S-formet trompetrampe"),2.48,IF(AND(I71="Tilkørselsrampe",'Anvendte oplysninger'!V71="U-formet trompetrampe"),4.15,IF(AND(I71="Tilkørselsrampe",'Anvendte oplysninger'!V71="SV-formet flyoverrampe"),5.26,IF(AND(I71="Tilkørselsrampe",'Anvendte oplysninger'!V71="Vinkelformet rampe"),1.42,1))))))))))</f>
        <v>1</v>
      </c>
      <c r="Z71" s="14">
        <f>IF(OR('Anvendte oplysninger'!W71="Lige",'Anvendte oplysninger'!W71="Irrelevant",'Anvendte oplysninger'!X71="Irrelevant",'Anvendte oplysninger'!Y71="Irrelevant"),1,1+1.545*1000/32.2*((('Anvendte oplysninger'!Y71*3268/3600)/('Anvendte oplysninger'!W71/0.306))^2)*('Anvendte oplysninger'!X71/1000)/G71)</f>
        <v>1</v>
      </c>
      <c r="AA71" s="14">
        <f>IF(OR('Anvendte oplysninger'!W71="Lige",'Anvendte oplysninger'!W71="Irrelevant",'Anvendte oplysninger'!X71="Irrelevant",'Anvendte oplysninger'!Y71="Irrelevant"),1,1+1.961*1000/32.2*((('Anvendte oplysninger'!Y71*3268/3600)/('Anvendte oplysninger'!W71/0.306))^2)*('Anvendte oplysninger'!X71/1000)/G71)</f>
        <v>1</v>
      </c>
      <c r="AB71" s="14">
        <f>IF(OR('Anvendte oplysninger'!Z71="Lige",'Anvendte oplysninger'!Z71="Irrelevant",'Anvendte oplysninger'!AA71="Irrelevant",'Anvendte oplysninger'!AB71="Irrelevant"),1,1+1.545*1000/32.2*((('Anvendte oplysninger'!AB71*3268/3600)/('Anvendte oplysninger'!Z71/0.306))^2)*('Anvendte oplysninger'!AA71/1000)/G71)</f>
        <v>1</v>
      </c>
      <c r="AC71" s="14">
        <f>IF(OR('Anvendte oplysninger'!Z71="Lige",'Anvendte oplysninger'!Z71="Irrelevant",'Anvendte oplysninger'!AA71="Irrelevant",'Anvendte oplysninger'!AB71="Irrelevant"),1,1+1.961*1000/32.2*((('Anvendte oplysninger'!AB71*3268/3600)/('Anvendte oplysninger'!Z71/0.306))^2)*('Anvendte oplysninger'!AA71/1000)/G71)</f>
        <v>1</v>
      </c>
      <c r="AD71" s="14">
        <f>IF(OR('Anvendte oplysninger'!AC71="Irrelevant",'Anvendte oplysninger'!AC71="Nej"),1,IF(AND('Anvendte oplysninger'!AC71="Ja",OR('Anvendte oplysninger'!Q71&lt;301,'Anvendte oplysninger'!S71&lt;301)),1-(0.5*('Anvendte oplysninger'!R71+'Anvendte oplysninger'!T71)/('Anvendte oplysninger'!G71*1000)),IF(AND('Anvendte oplysninger'!AC71="Ja",OR('Anvendte oplysninger'!Q71&lt;601,'Anvendte oplysninger'!S71&lt;601)),1-(0.25*('Anvendte oplysninger'!R71+'Anvendte oplysninger'!T71)/('Anvendte oplysninger'!G71*1000)),1)))</f>
        <v>1</v>
      </c>
      <c r="AE71" s="14">
        <f>IF(OR('Anvendte oplysninger'!AC71="Irrelevant",'Anvendte oplysninger'!AC71="Nej"),1,IF(AND('Anvendte oplysninger'!AC71="Ja",OR('Anvendte oplysninger'!Q71&lt;301,'Anvendte oplysninger'!S71&lt;301)),1-(0.4*('Anvendte oplysninger'!R71+'Anvendte oplysninger'!T71)/('Anvendte oplysninger'!G71*1000)),IF(AND('Anvendte oplysninger'!AC71="Ja",OR('Anvendte oplysninger'!Q71&lt;601,'Anvendte oplysninger'!S71&lt;601)),1-(0.2*('Anvendte oplysninger'!R71+'Anvendte oplysninger'!T71)/('Anvendte oplysninger'!G71*1000)),1)))</f>
        <v>1</v>
      </c>
      <c r="AF71" s="14">
        <f>IF('Anvendte oplysninger'!AD71="110 km/t",0.79,1)</f>
        <v>1</v>
      </c>
      <c r="AG71" s="14">
        <f>IF('Anvendte oplysninger'!AD71="110 km/t",0.94,1)</f>
        <v>1</v>
      </c>
      <c r="AH71" s="14">
        <f>IF('Anvendte oplysninger'!AD71="110 km/t",0.66,1)</f>
        <v>1</v>
      </c>
      <c r="AI71" s="14">
        <f>IF('Anvendte oplysninger'!AD71="110 km/t",0.82,1)</f>
        <v>1</v>
      </c>
      <c r="AJ71" s="14">
        <f>IF(AND('Anvendte oplysninger'!AE71="Ja",I71="Tilkørselsflettestrækning"),0.65*'Anvendte oplysninger'!AF71+1-'Anvendte oplysninger'!AF71,1)</f>
        <v>1</v>
      </c>
      <c r="AK71" s="15" t="str">
        <f t="shared" ref="AK71:AK134" si="7">IF(AQ71="","",IF(I71="Motorvejsstrækning",G71*EXP(-10.3773)*POWER(H71,0.8504),IF(I71="Frakørselsflettestrækning",G71*EXP(-8.3168)*POWER(H71,0.7365)*46/135,IF(I71="Frakørselsrampe",G71*EXP(-5.6295)*POWER(H71,0.3195)*EXP(-0.953*LN(G71))*24/149,IF(I71="Tilkørselsflettestrækning",G71*EXP(-10.3028)*POWER(H71,0.8287),IF(I71="Tilkørselsrampe",G71*EXP(-8.7287)*POWER(H71,0.7477)*4/53,IF(OR(I71="Motorvejsforgrening",I71="Motorvejssammenløb",I71="Motorvejsvekselstrækning"),G71*EXP(-9.5876)*POWER(H71,0.8086),IF(I71="Sideanlæg",G71*EXP(-6.3691)*POWER(H71,0.8189)*10/70,IF(I71="Dobbeltrettet rampe",G71*EXP(-6.0693)*POWER(H71,0.6877)*0.4732*37/148,IF(I71="Forbindelsesrampe",G71*EXP(-6.0693)*POWER(H71,0.6877)*37/148,IF(I71="Parallelspor",G71*EXP(-6.0693)*POWER(H71,0.6877)*0.1658*37/148,IF(I71="Rampeforgrening",G71*EXP(-6.0693)*POWER(H71,0.6877)*0.1791*37/148,IF(I71="Rampesammenløb",G71*EXP(-6.0693)*POWER(H71,0.6877)*0.7831*37/148,IF(I71="Rampevekselstrækning",G71*EXP(-6.0693)*POWER(H71,0.6877)*0.4399*37/148,""))))))))))))))</f>
        <v/>
      </c>
      <c r="AL71" s="15" t="str">
        <f t="shared" ref="AL71:AL134" si="8">IF(AQ71="","",IF(I71="Motorvejsstrækning",G71*EXP(-8.7224)*POWER(H71,0.6383)+G71*EXP(-16.504)*POWER(H71,1.4461),IF(I71="Frakørselsflettestrækning",G71*EXP(-8.3168)*POWER(H71,0.7365)*89/135,IF(I71="Frakørselsrampe",G71*EXP(-5.6295)*POWER(H71,0.3195)*EXP(-0.953*LN(G71))*36/149,IF(I71="Tilkørselsflettestrækning",G71*EXP(-12.5258)*POWER(H71,1.117),IF(I71="Tilkørselsrampe",G71*EXP(-8.7287)*POWER(H71,0.7477)*16/53,IF(OR(I71="Motorvejsforgrening",I71="Motorvejssammenløb",I71="Motorvejsvekselstrækning"),G71*EXP(-10.6754)*POWER(H71,1.0078),IF(I71="Sideanlæg",G71*EXP(-6.3691)*POWER(H71,0.8189)*36/70,IF(I71="Dobbeltrettet rampe",G71*EXP(-6.0693)*POWER(H71,0.6877)*0.4732*38/148,IF(I71="Forbindelsesrampe",G71*EXP(-6.0693)*POWER(H71,0.6877)*38/148,IF(I71="Parallelspor",G71*EXP(-6.0693)*POWER(H71,0.6877)*0.1658*38/148,IF(I71="Rampeforgrening",G71*EXP(-6.0693)*POWER(H71,0.6877)*0.1791*38/148,IF(I71="Rampesammenløb",G71*EXP(-6.0693)*POWER(H71,0.6877)*0.7831*38/148,IF(I71="Rampevekselstrækning",G71*EXP(-6.0693)*POWER(H71,0.6877)*0.4399*38/148,""))))))))))))))</f>
        <v/>
      </c>
      <c r="AM71" s="15" t="str">
        <f t="shared" ref="AM71:AM134" si="9">IF(AQ71="","",IF(I71="Motorvejsstrækning",G71*EXP(-7.7012)*POWER(H71,0.6384)+G71*EXP(-21.8008)*POWER(H71,2.0535),IF(I71="Frakørselsflettestrækning",G71*EXP(-13.3173)*POWER(H71,1.2856),IF(I71="Frakørselsrampe",G71*EXP(-5.6295)*POWER(H71,0.3195)*EXP(-0.953*LN(G71))*89/149,IF(I71="Tilkørselsflettestrækning",G71*EXP(-12.3736)*POWER(H71,1.18),IF(I71="Tilkørselsrampe",G71*EXP(-8.7287)*POWER(H71,0.7477)*33/53,IF(OR(I71="Motorvejsforgrening",I71="Motorvejssammenløb",I71="Motorvejsvekselstrækning"),G71*EXP(-19.9223)*POWER(H71,1.9267),IF(I71="Sideanlæg",G71*EXP(-6.3691)*POWER(H71,0.8189)*24/70,IF(I71="Dobbeltrettet rampe",G71*EXP(-6.0693)*POWER(H71,0.6877)*0.4732*73/148,IF(I71="Forbindelsesrampe",G71*EXP(-6.0693)*POWER(H71,0.6877)*73/148,IF(I71="Parallelspor",G71*EXP(-6.0693)*POWER(H71,0.6877)*0.1658*73/148,IF(I71="Rampeforgrening",G71*EXP(-6.0693)*POWER(H71,0.6877)*0.1791*73/148,IF(I71="Rampesammenløb",G71*EXP(-6.0693)*POWER(H71,0.6877)*0.7831*73/148,IF(I71="Rampevekselstrækning",G71*EXP(-6.0693)*POWER(H71,0.6877)*0.4399*73/148,""))))))))))))))</f>
        <v/>
      </c>
      <c r="AN71" s="15" t="str">
        <f t="shared" ref="AN71:AN134" si="10">IF(AQ71="","",IF(I71="Motorvejsstrækning",G71*EXP(-9.1648)*POWER(H71,0.6906)*61/456,IF(I71="Frakørselsflettestrækning",G71*EXP(-8.3168)*POWER(H71,0.7365)*4/135,IF(I71="Frakørselsrampe",G71*EXP(-5.6295)*POWER(H71,0.3195)*EXP(-0.953*LN(G71))*1/149,IF(I71="Tilkørselsflettestrækning",G71*EXP(-10.3028)*POWER(H71,0.8287)*11/108,IF(I71="Tilkørselsrampe",0,IF(OR(I71="Motorvejsforgrening",I71="Motorvejssammenløb",I71="Motorvejsvekselstrækning"),G71*EXP(-9.5876)*POWER(H71,0.8086)*2/42,IF(I71="Sideanlæg",0,IF(I71="Dobbeltrettet rampe",G71*EXP(-6.0693)*POWER(H71,0.6877)*0.4732*6/148,IF(I71="Forbindelsesrampe",G71*EXP(-6.0693)*POWER(H71,0.6877)*6/148,IF(I71="Parallelspor",G71*EXP(-6.0693)*POWER(H71,0.6877)*0.1658*6/148,IF(I71="Rampeforgrening",G71*EXP(-6.0693)*POWER(H71,0.6877)*0.1791*6/148,IF(I71="Rampesammenløb",G71*EXP(-6.0693)*POWER(H71,0.6877)*0.7831*6/148,IF(I71="Rampevekselstrækning",G71*EXP(-6.0693)*POWER(H71,0.6877)*0.4399*6/148,""))))))))))))))</f>
        <v/>
      </c>
      <c r="AO71" s="15" t="str">
        <f t="shared" ref="AO71:AO134" si="11">IF(AQ71="","",IF(I71="Motorvejsstrækning",G71*EXP(-9.1648)*POWER(H71,0.6906)*395/456,IF(I71="Frakørselsflettestrækning",G71*EXP(-8.3168)*POWER(H71,0.7365)*25/135,IF(I71="Frakørselsrampe",G71*EXP(-5.6295)*POWER(H71,0.3195)*EXP(-0.953*LN(G71))*14/149,IF(I71="Tilkørselsflettestrækning",G71*EXP(-10.3028)*POWER(H71,0.8287)*66/108,IF(I71="Tilkørselsrampe",G71*EXP(-8.7287)*POWER(H71,0.7477)*3/53,IF(OR(I71="Motorvejsforgrening",I71="Motorvejssammenløb",I71="Motorvejsvekselstrækning"),G71*EXP(-9.5876)*POWER(H71,0.8086)*31/42,IF(I71="Sideanlæg",G71*EXP(-6.3691)*POWER(H71,0.8189)*6/70,IF(I71="Dobbeltrettet rampe",G71*EXP(-6.0693)*POWER(H71,0.6877)*0.4732*23/148,IF(I71="Forbindelsesrampe",G71*EXP(-6.0693)*POWER(H71,0.6877)*23/148,IF(I71="Parallelspor",G71*EXP(-6.0693)*POWER(H71,0.6877)*0.1658*23/148,IF(I71="Rampeforgrening",G71*EXP(-6.0693)*POWER(H71,0.6877)*0.1791*23/148,IF(I71="Rampesammenløb",G71*EXP(-6.0693)*POWER(H71,0.6877)*0.7831*23/148,IF(I71="Rampevekselstrækning",G71*EXP(-6.0693)*POWER(H71,0.6877)*0.4399*23/148,""))))))))))))))</f>
        <v/>
      </c>
      <c r="AP71" s="15" t="str">
        <f t="shared" ref="AP71:AP134" si="12">IF(AQ71="","",IF(I71="Motorvejsstrækning",G71*EXP(-10.4004)*POWER(H71,0.8384),IF(I71="Frakørselsflettestrækning",G71*EXP(-8.3168)*POWER(H71,0.7365)*42/135,IF(I71="Frakørselsrampe",G71*EXP(-5.6295)*POWER(H71,0.3195)*EXP(-0.953*LN(G71))*11/149,IF(I71="Tilkørselsflettestrækning",G71*EXP(-10.3028)*POWER(H71,0.8287)*90/108,IF(I71="Tilkørselsrampe",G71*EXP(-8.7287)*POWER(H71,0.7477)*2/53,IF(OR(I71="Motorvejsforgrening",I71="Motorvejssammenløb",I71="Motorvejsvekselstrækning"),G71*EXP(-9.5876)*POWER(H71,0.8086)*27/42,IF(I71="Sideanlæg",G71*EXP(-6.3691)*POWER(H71,0.8189)*4/70,IF(I71="Dobbeltrettet rampe",G71*EXP(-6.0693)*POWER(H71,0.6877)*0.4732*20/148,IF(I71="Forbindelsesrampe",G71*EXP(-6.0693)*POWER(H71,0.6877)*20/148,IF(I71="Parallelspor",G71*EXP(-6.0693)*POWER(H71,0.6877)*0.1658*20/148,IF(I71="Rampeforgrening",G71*EXP(-6.0693)*POWER(H71,0.6877)*0.1791*20/148,IF(I71="Rampesammenløb",G71*EXP(-6.0693)*POWER(H71,0.6877)*0.7831*20/148,IF(I71="Rampevekselstrækning",G71*EXP(-6.0693)*POWER(H71,0.6877)*0.4399*20/148,""))))))))))))))</f>
        <v/>
      </c>
      <c r="AQ71" s="4" t="str">
        <f t="shared" ref="AQ71:AQ134" si="13">IF(OR(G71=0,H71&lt;0.5,H71="",I71=""),"",IF(OR(I71="Motorvejsstrækning",I71="Frakørselsflettestrækning",I71="Tilkørselsflettestrækning",I71="Motorvejsforgrening",I71="Motorvejssammenløb",I71="Motorvejsvekselstrækning",I71="Sideanlæg"),"2005-2012","1999-2012"))</f>
        <v/>
      </c>
    </row>
    <row r="72" spans="1:43" x14ac:dyDescent="0.25">
      <c r="A72" s="4" t="str">
        <f>IF(Inddata!A87="","",Inddata!A87)</f>
        <v/>
      </c>
      <c r="B72" s="4" t="str">
        <f>IF(Inddata!B87="","",Inddata!B87)</f>
        <v/>
      </c>
      <c r="C72" s="4" t="str">
        <f>IF(Inddata!C87="","",Inddata!C87)</f>
        <v/>
      </c>
      <c r="D72" s="4" t="str">
        <f>IF(Inddata!D87="","",Inddata!D87)</f>
        <v/>
      </c>
      <c r="E72" s="4" t="str">
        <f>IF(Inddata!E87="","",Inddata!E87)</f>
        <v/>
      </c>
      <c r="F72" s="4" t="str">
        <f>IF(Inddata!F87="","",Inddata!F87)</f>
        <v/>
      </c>
      <c r="G72" s="4">
        <f>IF(Inddata!G87="","",Inddata!G87)</f>
        <v>0</v>
      </c>
      <c r="H72" s="4" t="str">
        <f>IF(Inddata!H87&gt;0.5,Inddata!H87,"")</f>
        <v/>
      </c>
      <c r="I72" s="4" t="str">
        <f>IF(Inddata!I87="","",Inddata!I87)</f>
        <v/>
      </c>
      <c r="J72" s="14">
        <f>IF('Anvendte oplysninger'!J72="Irrelevant",1,IF('Anvendte oplysninger'!J72&gt;3,1.2,1))</f>
        <v>1</v>
      </c>
      <c r="K72" s="14">
        <f>IF('Anvendte oplysninger'!K72="Irrelevant",1,IF(AND(OR(I72="Motorvejsstrækning",I72="Frakørselsflettestrækning",I72="Tilkørselsflettestrækning"),'Anvendte oplysninger'!K72&lt;3.5),1+(3.5-'Anvendte oplysninger'!K72)*0.12,IF(AND(OR(I72="Frakørselsrampe",I72="Tilkørselsrampe"),'Anvendte oplysninger'!K72&lt;3.5),1+(3.5-'Anvendte oplysninger'!K72)*0.16,1)))</f>
        <v>1</v>
      </c>
      <c r="L72" s="14">
        <f>IF('Anvendte oplysninger'!L72="Irrelevant",1,IF(AND('Anvendte oplysninger'!L72="Ja",'Anvendte oplysninger'!J72=2),0.6*'Anvendte oplysninger'!M72+(1-'Anvendte oplysninger'!M72),IF(AND('Anvendte oplysninger'!L72="Ja",'Anvendte oplysninger'!J72=3),0.7*'Anvendte oplysninger'!M72+(1-'Anvendte oplysninger'!M72),IF(AND('Anvendte oplysninger'!L72="Ja",'Anvendte oplysninger'!J72=4),0.76*'Anvendte oplysninger'!M72+(1-'Anvendte oplysninger'!M72),IF(AND('Anvendte oplysninger'!L72="Ja",'Anvendte oplysninger'!J72&gt;4.99999999),0.8*'Anvendte oplysninger'!M72+(1-'Anvendte oplysninger'!M72),1)))))</f>
        <v>1</v>
      </c>
      <c r="M72" s="14">
        <f>IF('Anvendte oplysninger'!L72="Irrelevant",1,IF(AND('Anvendte oplysninger'!L72="Ja",'Anvendte oplysninger'!J72=2),0.8*'Anvendte oplysninger'!M72+(1-'Anvendte oplysninger'!M72),IF(AND('Anvendte oplysninger'!L72="Ja",'Anvendte oplysninger'!J72=3),0.85*'Anvendte oplysninger'!M72+(1-'Anvendte oplysninger'!M72),IF(AND('Anvendte oplysninger'!L72="Ja",'Anvendte oplysninger'!J72=4),0.88*'Anvendte oplysninger'!M72+(1-'Anvendte oplysninger'!M72),IF(AND('Anvendte oplysninger'!L72="Ja",'Anvendte oplysninger'!J72&gt;4.99999999),0.9*'Anvendte oplysninger'!M72+(1-'Anvendte oplysninger'!M72),1)))))</f>
        <v>1</v>
      </c>
      <c r="N72" s="14">
        <f>IF('Anvendte oplysninger'!N72="Irrelevant",1,IF(AND(OR(I72="Motorvejsstrækning",I72="Frakørselsflettestrækning",I72="Tilkørselsflettestrækning"),'Anvendte oplysninger'!N72&lt;3),1+(3-'Anvendte oplysninger'!N72)*0.09333333,1))</f>
        <v>1</v>
      </c>
      <c r="O72" s="14">
        <f>IF('Anvendte oplysninger'!N72="Irrelevant",1,IF(AND(OR(I72="Motorvejsstrækning",I72="Frakørselsflettestrækning",I72="Tilkørselsflettestrækning"),'Anvendte oplysninger'!N72&lt;3),1+(3-'Anvendte oplysninger'!N72)*0.19666667,1))</f>
        <v>1</v>
      </c>
      <c r="P72" s="14">
        <f>IF('Anvendte oplysninger'!O72="Irrelevant",1,IF(AND(OR(I72="Motorvejsstrækning",I72="Frakørselsflettestrækning",I72="Tilkørselsflettestrækning"),'Anvendte oplysninger'!O72&lt;3.00000001),1+(0.5-'Anvendte oplysninger'!O72)*0.04,IF(AND(OR(I72="Frakørselsrampe",I72="Tilkørselsrampe"),'Anvendte oplysninger'!O72&lt;3.00000001),1+(0.5-'Anvendte oplysninger'!O72)*0.08,IF(OR(I72="Motorvejsstrækning",I72="Frakørselsflettestrækning",I72="Tilkørselsflettestrækning"),0.9,0.8))))</f>
        <v>1</v>
      </c>
      <c r="Q72" s="14">
        <f>IF('Anvendte oplysninger'!P72="Irrelevant",1,IF(AND(OR(I72="Motorvejsstrækning",I72="Frakørselsflettestrækning",I72="Tilkørselsflettestrækning"),'Anvendte oplysninger'!P72&lt;11.00000001),1+(5-'Anvendte oplysninger'!P72)*0.01,0.94))</f>
        <v>1</v>
      </c>
      <c r="R72" s="14">
        <f>IF(OR('Anvendte oplysninger'!Q72="Irrelevant",'Anvendte oplysninger'!R72="Irrelevant",'Anvendte oplysninger'!Q72="Lige"),1,IF(AND(OR(I72="Motorvejsstrækning",I72="Frakørselsflettestrækning",I72="Tilkørselsflettestrækning"),'Anvendte oplysninger'!Q72&lt;4000),(EXP(0.1096*1746.5/'Anvendte oplysninger'!Q72)/EXP(0.1096*1746.5/4000))*('Anvendte oplysninger'!R72/1000)/G72+(G72-'Anvendte oplysninger'!R72/1000)/G72,1))</f>
        <v>1</v>
      </c>
      <c r="S72" s="14">
        <f>IF(OR('Anvendte oplysninger'!S72="Irrelevant",'Anvendte oplysninger'!T72="Irrelevant",'Anvendte oplysninger'!S72="Lige"),1,IF(AND(OR(I72="Motorvejsstrækning",I72="Frakørselsflettestrækning",I72="Tilkørselsflettestrækning"),'Anvendte oplysninger'!S72&lt;4000),(EXP(0.1096*1746.5/'Anvendte oplysninger'!S72)/EXP(0.1096*1746.5/4000))*('Anvendte oplysninger'!T72/1000)/G72+(G72-'Anvendte oplysninger'!T72/1000)/G72,1))</f>
        <v>1</v>
      </c>
      <c r="T72" s="14">
        <f>IF('Anvendte oplysninger'!U72="Irrelevant",1,IF(AND(OR(I72="Motorvejsstrækning",I72="Frakørselsflettestrækning",I72="Tilkørselsflettestrækning",I72="Frakørselsrampe",I72="Tilkørselsrampe"),'Anvendte oplysninger'!U72="Ja"),0.95,1))</f>
        <v>1</v>
      </c>
      <c r="U72" s="14">
        <f>IF('Anvendte oplysninger'!U72="Irrelevant",1,IF(AND(OR(I72="Motorvejsstrækning",I72="Frakørselsflettestrækning",I72="Tilkørselsflettestrækning",I72="Frakørselsrampe",I72="Tilkørselsrampe"),'Anvendte oplysninger'!U72="Ja"),0.96,1))</f>
        <v>1</v>
      </c>
      <c r="V72" s="14">
        <f>IF('Anvendte oplysninger'!U72="Irrelevant",1,IF(AND(OR(I72="Motorvejsstrækning",I72="Frakørselsflettestrækning",I72="Tilkørselsflettestrækning",I72="Frakørselsrampe",I72="Tilkørselsrampe"),'Anvendte oplysninger'!U72="Ja"),0.79,1))</f>
        <v>1</v>
      </c>
      <c r="W72" s="14">
        <f>IF('Anvendte oplysninger'!U72="Irrelevant",1,IF(AND(OR(I72="Motorvejsstrækning",I72="Frakørselsflettestrækning",I72="Tilkørselsflettestrækning",I72="Frakørselsrampe",I72="Tilkørselsrampe"),'Anvendte oplysninger'!U72="Ja"),0.94,1))</f>
        <v>1</v>
      </c>
      <c r="X72" s="14">
        <f>IF('Anvendte oplysninger'!U72="Irrelevant",1,IF(AND(OR(I72="Motorvejsstrækning",I72="Frakørselsflettestrækning",I72="Tilkørselsflettestrækning",I72="Frakørselsrampe",I72="Tilkørselsrampe"),'Anvendte oplysninger'!U72="Ja"),0.97,1))</f>
        <v>1</v>
      </c>
      <c r="Y72" s="14">
        <f>IF(AND(I72="Frakørselsrampe",'Anvendte oplysninger'!V72="S-formet ruderrampe"),1.32,IF(AND(I72="Frakørselsrampe",'Anvendte oplysninger'!V72="S-formet trompetrampe"),2.05,IF(AND(I72="Frakørselsrampe",'Anvendte oplysninger'!V72="U-formet trompetrampe"),4.11,IF(AND(I72="Frakørselsrampe",'Anvendte oplysninger'!V72="SV-formet flyoverrampe"),5.15,IF(AND(I72="Frakørselsrampe",'Anvendte oplysninger'!V72="Vinkelformet rampe"),1.07,IF(AND(I72="Tilkørselsrampe",'Anvendte oplysninger'!V72="S-formet ruderrampe"),0.93,IF(AND(I72="Tilkørselsrampe",'Anvendte oplysninger'!V72="S-formet trompetrampe"),2.48,IF(AND(I72="Tilkørselsrampe",'Anvendte oplysninger'!V72="U-formet trompetrampe"),4.15,IF(AND(I72="Tilkørselsrampe",'Anvendte oplysninger'!V72="SV-formet flyoverrampe"),5.26,IF(AND(I72="Tilkørselsrampe",'Anvendte oplysninger'!V72="Vinkelformet rampe"),1.42,1))))))))))</f>
        <v>1</v>
      </c>
      <c r="Z72" s="14">
        <f>IF(OR('Anvendte oplysninger'!W72="Lige",'Anvendte oplysninger'!W72="Irrelevant",'Anvendte oplysninger'!X72="Irrelevant",'Anvendte oplysninger'!Y72="Irrelevant"),1,1+1.545*1000/32.2*((('Anvendte oplysninger'!Y72*3268/3600)/('Anvendte oplysninger'!W72/0.306))^2)*('Anvendte oplysninger'!X72/1000)/G72)</f>
        <v>1</v>
      </c>
      <c r="AA72" s="14">
        <f>IF(OR('Anvendte oplysninger'!W72="Lige",'Anvendte oplysninger'!W72="Irrelevant",'Anvendte oplysninger'!X72="Irrelevant",'Anvendte oplysninger'!Y72="Irrelevant"),1,1+1.961*1000/32.2*((('Anvendte oplysninger'!Y72*3268/3600)/('Anvendte oplysninger'!W72/0.306))^2)*('Anvendte oplysninger'!X72/1000)/G72)</f>
        <v>1</v>
      </c>
      <c r="AB72" s="14">
        <f>IF(OR('Anvendte oplysninger'!Z72="Lige",'Anvendte oplysninger'!Z72="Irrelevant",'Anvendte oplysninger'!AA72="Irrelevant",'Anvendte oplysninger'!AB72="Irrelevant"),1,1+1.545*1000/32.2*((('Anvendte oplysninger'!AB72*3268/3600)/('Anvendte oplysninger'!Z72/0.306))^2)*('Anvendte oplysninger'!AA72/1000)/G72)</f>
        <v>1</v>
      </c>
      <c r="AC72" s="14">
        <f>IF(OR('Anvendte oplysninger'!Z72="Lige",'Anvendte oplysninger'!Z72="Irrelevant",'Anvendte oplysninger'!AA72="Irrelevant",'Anvendte oplysninger'!AB72="Irrelevant"),1,1+1.961*1000/32.2*((('Anvendte oplysninger'!AB72*3268/3600)/('Anvendte oplysninger'!Z72/0.306))^2)*('Anvendte oplysninger'!AA72/1000)/G72)</f>
        <v>1</v>
      </c>
      <c r="AD72" s="14">
        <f>IF(OR('Anvendte oplysninger'!AC72="Irrelevant",'Anvendte oplysninger'!AC72="Nej"),1,IF(AND('Anvendte oplysninger'!AC72="Ja",OR('Anvendte oplysninger'!Q72&lt;301,'Anvendte oplysninger'!S72&lt;301)),1-(0.5*('Anvendte oplysninger'!R72+'Anvendte oplysninger'!T72)/('Anvendte oplysninger'!G72*1000)),IF(AND('Anvendte oplysninger'!AC72="Ja",OR('Anvendte oplysninger'!Q72&lt;601,'Anvendte oplysninger'!S72&lt;601)),1-(0.25*('Anvendte oplysninger'!R72+'Anvendte oplysninger'!T72)/('Anvendte oplysninger'!G72*1000)),1)))</f>
        <v>1</v>
      </c>
      <c r="AE72" s="14">
        <f>IF(OR('Anvendte oplysninger'!AC72="Irrelevant",'Anvendte oplysninger'!AC72="Nej"),1,IF(AND('Anvendte oplysninger'!AC72="Ja",OR('Anvendte oplysninger'!Q72&lt;301,'Anvendte oplysninger'!S72&lt;301)),1-(0.4*('Anvendte oplysninger'!R72+'Anvendte oplysninger'!T72)/('Anvendte oplysninger'!G72*1000)),IF(AND('Anvendte oplysninger'!AC72="Ja",OR('Anvendte oplysninger'!Q72&lt;601,'Anvendte oplysninger'!S72&lt;601)),1-(0.2*('Anvendte oplysninger'!R72+'Anvendte oplysninger'!T72)/('Anvendte oplysninger'!G72*1000)),1)))</f>
        <v>1</v>
      </c>
      <c r="AF72" s="14">
        <f>IF('Anvendte oplysninger'!AD72="110 km/t",0.79,1)</f>
        <v>1</v>
      </c>
      <c r="AG72" s="14">
        <f>IF('Anvendte oplysninger'!AD72="110 km/t",0.94,1)</f>
        <v>1</v>
      </c>
      <c r="AH72" s="14">
        <f>IF('Anvendte oplysninger'!AD72="110 km/t",0.66,1)</f>
        <v>1</v>
      </c>
      <c r="AI72" s="14">
        <f>IF('Anvendte oplysninger'!AD72="110 km/t",0.82,1)</f>
        <v>1</v>
      </c>
      <c r="AJ72" s="14">
        <f>IF(AND('Anvendte oplysninger'!AE72="Ja",I72="Tilkørselsflettestrækning"),0.65*'Anvendte oplysninger'!AF72+1-'Anvendte oplysninger'!AF72,1)</f>
        <v>1</v>
      </c>
      <c r="AK72" s="15" t="str">
        <f t="shared" si="7"/>
        <v/>
      </c>
      <c r="AL72" s="15" t="str">
        <f t="shared" si="8"/>
        <v/>
      </c>
      <c r="AM72" s="15" t="str">
        <f t="shared" si="9"/>
        <v/>
      </c>
      <c r="AN72" s="15" t="str">
        <f t="shared" si="10"/>
        <v/>
      </c>
      <c r="AO72" s="15" t="str">
        <f t="shared" si="11"/>
        <v/>
      </c>
      <c r="AP72" s="15" t="str">
        <f t="shared" si="12"/>
        <v/>
      </c>
      <c r="AQ72" s="4" t="str">
        <f t="shared" si="13"/>
        <v/>
      </c>
    </row>
    <row r="73" spans="1:43" x14ac:dyDescent="0.25">
      <c r="A73" s="4" t="str">
        <f>IF(Inddata!A88="","",Inddata!A88)</f>
        <v/>
      </c>
      <c r="B73" s="4" t="str">
        <f>IF(Inddata!B88="","",Inddata!B88)</f>
        <v/>
      </c>
      <c r="C73" s="4" t="str">
        <f>IF(Inddata!C88="","",Inddata!C88)</f>
        <v/>
      </c>
      <c r="D73" s="4" t="str">
        <f>IF(Inddata!D88="","",Inddata!D88)</f>
        <v/>
      </c>
      <c r="E73" s="4" t="str">
        <f>IF(Inddata!E88="","",Inddata!E88)</f>
        <v/>
      </c>
      <c r="F73" s="4" t="str">
        <f>IF(Inddata!F88="","",Inddata!F88)</f>
        <v/>
      </c>
      <c r="G73" s="4">
        <f>IF(Inddata!G88="","",Inddata!G88)</f>
        <v>0</v>
      </c>
      <c r="H73" s="4" t="str">
        <f>IF(Inddata!H88&gt;0.5,Inddata!H88,"")</f>
        <v/>
      </c>
      <c r="I73" s="4" t="str">
        <f>IF(Inddata!I88="","",Inddata!I88)</f>
        <v/>
      </c>
      <c r="J73" s="14">
        <f>IF('Anvendte oplysninger'!J73="Irrelevant",1,IF('Anvendte oplysninger'!J73&gt;3,1.2,1))</f>
        <v>1</v>
      </c>
      <c r="K73" s="14">
        <f>IF('Anvendte oplysninger'!K73="Irrelevant",1,IF(AND(OR(I73="Motorvejsstrækning",I73="Frakørselsflettestrækning",I73="Tilkørselsflettestrækning"),'Anvendte oplysninger'!K73&lt;3.5),1+(3.5-'Anvendte oplysninger'!K73)*0.12,IF(AND(OR(I73="Frakørselsrampe",I73="Tilkørselsrampe"),'Anvendte oplysninger'!K73&lt;3.5),1+(3.5-'Anvendte oplysninger'!K73)*0.16,1)))</f>
        <v>1</v>
      </c>
      <c r="L73" s="14">
        <f>IF('Anvendte oplysninger'!L73="Irrelevant",1,IF(AND('Anvendte oplysninger'!L73="Ja",'Anvendte oplysninger'!J73=2),0.6*'Anvendte oplysninger'!M73+(1-'Anvendte oplysninger'!M73),IF(AND('Anvendte oplysninger'!L73="Ja",'Anvendte oplysninger'!J73=3),0.7*'Anvendte oplysninger'!M73+(1-'Anvendte oplysninger'!M73),IF(AND('Anvendte oplysninger'!L73="Ja",'Anvendte oplysninger'!J73=4),0.76*'Anvendte oplysninger'!M73+(1-'Anvendte oplysninger'!M73),IF(AND('Anvendte oplysninger'!L73="Ja",'Anvendte oplysninger'!J73&gt;4.99999999),0.8*'Anvendte oplysninger'!M73+(1-'Anvendte oplysninger'!M73),1)))))</f>
        <v>1</v>
      </c>
      <c r="M73" s="14">
        <f>IF('Anvendte oplysninger'!L73="Irrelevant",1,IF(AND('Anvendte oplysninger'!L73="Ja",'Anvendte oplysninger'!J73=2),0.8*'Anvendte oplysninger'!M73+(1-'Anvendte oplysninger'!M73),IF(AND('Anvendte oplysninger'!L73="Ja",'Anvendte oplysninger'!J73=3),0.85*'Anvendte oplysninger'!M73+(1-'Anvendte oplysninger'!M73),IF(AND('Anvendte oplysninger'!L73="Ja",'Anvendte oplysninger'!J73=4),0.88*'Anvendte oplysninger'!M73+(1-'Anvendte oplysninger'!M73),IF(AND('Anvendte oplysninger'!L73="Ja",'Anvendte oplysninger'!J73&gt;4.99999999),0.9*'Anvendte oplysninger'!M73+(1-'Anvendte oplysninger'!M73),1)))))</f>
        <v>1</v>
      </c>
      <c r="N73" s="14">
        <f>IF('Anvendte oplysninger'!N73="Irrelevant",1,IF(AND(OR(I73="Motorvejsstrækning",I73="Frakørselsflettestrækning",I73="Tilkørselsflettestrækning"),'Anvendte oplysninger'!N73&lt;3),1+(3-'Anvendte oplysninger'!N73)*0.09333333,1))</f>
        <v>1</v>
      </c>
      <c r="O73" s="14">
        <f>IF('Anvendte oplysninger'!N73="Irrelevant",1,IF(AND(OR(I73="Motorvejsstrækning",I73="Frakørselsflettestrækning",I73="Tilkørselsflettestrækning"),'Anvendte oplysninger'!N73&lt;3),1+(3-'Anvendte oplysninger'!N73)*0.19666667,1))</f>
        <v>1</v>
      </c>
      <c r="P73" s="14">
        <f>IF('Anvendte oplysninger'!O73="Irrelevant",1,IF(AND(OR(I73="Motorvejsstrækning",I73="Frakørselsflettestrækning",I73="Tilkørselsflettestrækning"),'Anvendte oplysninger'!O73&lt;3.00000001),1+(0.5-'Anvendte oplysninger'!O73)*0.04,IF(AND(OR(I73="Frakørselsrampe",I73="Tilkørselsrampe"),'Anvendte oplysninger'!O73&lt;3.00000001),1+(0.5-'Anvendte oplysninger'!O73)*0.08,IF(OR(I73="Motorvejsstrækning",I73="Frakørselsflettestrækning",I73="Tilkørselsflettestrækning"),0.9,0.8))))</f>
        <v>1</v>
      </c>
      <c r="Q73" s="14">
        <f>IF('Anvendte oplysninger'!P73="Irrelevant",1,IF(AND(OR(I73="Motorvejsstrækning",I73="Frakørselsflettestrækning",I73="Tilkørselsflettestrækning"),'Anvendte oplysninger'!P73&lt;11.00000001),1+(5-'Anvendte oplysninger'!P73)*0.01,0.94))</f>
        <v>1</v>
      </c>
      <c r="R73" s="14">
        <f>IF(OR('Anvendte oplysninger'!Q73="Irrelevant",'Anvendte oplysninger'!R73="Irrelevant",'Anvendte oplysninger'!Q73="Lige"),1,IF(AND(OR(I73="Motorvejsstrækning",I73="Frakørselsflettestrækning",I73="Tilkørselsflettestrækning"),'Anvendte oplysninger'!Q73&lt;4000),(EXP(0.1096*1746.5/'Anvendte oplysninger'!Q73)/EXP(0.1096*1746.5/4000))*('Anvendte oplysninger'!R73/1000)/G73+(G73-'Anvendte oplysninger'!R73/1000)/G73,1))</f>
        <v>1</v>
      </c>
      <c r="S73" s="14">
        <f>IF(OR('Anvendte oplysninger'!S73="Irrelevant",'Anvendte oplysninger'!T73="Irrelevant",'Anvendte oplysninger'!S73="Lige"),1,IF(AND(OR(I73="Motorvejsstrækning",I73="Frakørselsflettestrækning",I73="Tilkørselsflettestrækning"),'Anvendte oplysninger'!S73&lt;4000),(EXP(0.1096*1746.5/'Anvendte oplysninger'!S73)/EXP(0.1096*1746.5/4000))*('Anvendte oplysninger'!T73/1000)/G73+(G73-'Anvendte oplysninger'!T73/1000)/G73,1))</f>
        <v>1</v>
      </c>
      <c r="T73" s="14">
        <f>IF('Anvendte oplysninger'!U73="Irrelevant",1,IF(AND(OR(I73="Motorvejsstrækning",I73="Frakørselsflettestrækning",I73="Tilkørselsflettestrækning",I73="Frakørselsrampe",I73="Tilkørselsrampe"),'Anvendte oplysninger'!U73="Ja"),0.95,1))</f>
        <v>1</v>
      </c>
      <c r="U73" s="14">
        <f>IF('Anvendte oplysninger'!U73="Irrelevant",1,IF(AND(OR(I73="Motorvejsstrækning",I73="Frakørselsflettestrækning",I73="Tilkørselsflettestrækning",I73="Frakørselsrampe",I73="Tilkørselsrampe"),'Anvendte oplysninger'!U73="Ja"),0.96,1))</f>
        <v>1</v>
      </c>
      <c r="V73" s="14">
        <f>IF('Anvendte oplysninger'!U73="Irrelevant",1,IF(AND(OR(I73="Motorvejsstrækning",I73="Frakørselsflettestrækning",I73="Tilkørselsflettestrækning",I73="Frakørselsrampe",I73="Tilkørselsrampe"),'Anvendte oplysninger'!U73="Ja"),0.79,1))</f>
        <v>1</v>
      </c>
      <c r="W73" s="14">
        <f>IF('Anvendte oplysninger'!U73="Irrelevant",1,IF(AND(OR(I73="Motorvejsstrækning",I73="Frakørselsflettestrækning",I73="Tilkørselsflettestrækning",I73="Frakørselsrampe",I73="Tilkørselsrampe"),'Anvendte oplysninger'!U73="Ja"),0.94,1))</f>
        <v>1</v>
      </c>
      <c r="X73" s="14">
        <f>IF('Anvendte oplysninger'!U73="Irrelevant",1,IF(AND(OR(I73="Motorvejsstrækning",I73="Frakørselsflettestrækning",I73="Tilkørselsflettestrækning",I73="Frakørselsrampe",I73="Tilkørselsrampe"),'Anvendte oplysninger'!U73="Ja"),0.97,1))</f>
        <v>1</v>
      </c>
      <c r="Y73" s="14">
        <f>IF(AND(I73="Frakørselsrampe",'Anvendte oplysninger'!V73="S-formet ruderrampe"),1.32,IF(AND(I73="Frakørselsrampe",'Anvendte oplysninger'!V73="S-formet trompetrampe"),2.05,IF(AND(I73="Frakørselsrampe",'Anvendte oplysninger'!V73="U-formet trompetrampe"),4.11,IF(AND(I73="Frakørselsrampe",'Anvendte oplysninger'!V73="SV-formet flyoverrampe"),5.15,IF(AND(I73="Frakørselsrampe",'Anvendte oplysninger'!V73="Vinkelformet rampe"),1.07,IF(AND(I73="Tilkørselsrampe",'Anvendte oplysninger'!V73="S-formet ruderrampe"),0.93,IF(AND(I73="Tilkørselsrampe",'Anvendte oplysninger'!V73="S-formet trompetrampe"),2.48,IF(AND(I73="Tilkørselsrampe",'Anvendte oplysninger'!V73="U-formet trompetrampe"),4.15,IF(AND(I73="Tilkørselsrampe",'Anvendte oplysninger'!V73="SV-formet flyoverrampe"),5.26,IF(AND(I73="Tilkørselsrampe",'Anvendte oplysninger'!V73="Vinkelformet rampe"),1.42,1))))))))))</f>
        <v>1</v>
      </c>
      <c r="Z73" s="14">
        <f>IF(OR('Anvendte oplysninger'!W73="Lige",'Anvendte oplysninger'!W73="Irrelevant",'Anvendte oplysninger'!X73="Irrelevant",'Anvendte oplysninger'!Y73="Irrelevant"),1,1+1.545*1000/32.2*((('Anvendte oplysninger'!Y73*3268/3600)/('Anvendte oplysninger'!W73/0.306))^2)*('Anvendte oplysninger'!X73/1000)/G73)</f>
        <v>1</v>
      </c>
      <c r="AA73" s="14">
        <f>IF(OR('Anvendte oplysninger'!W73="Lige",'Anvendte oplysninger'!W73="Irrelevant",'Anvendte oplysninger'!X73="Irrelevant",'Anvendte oplysninger'!Y73="Irrelevant"),1,1+1.961*1000/32.2*((('Anvendte oplysninger'!Y73*3268/3600)/('Anvendte oplysninger'!W73/0.306))^2)*('Anvendte oplysninger'!X73/1000)/G73)</f>
        <v>1</v>
      </c>
      <c r="AB73" s="14">
        <f>IF(OR('Anvendte oplysninger'!Z73="Lige",'Anvendte oplysninger'!Z73="Irrelevant",'Anvendte oplysninger'!AA73="Irrelevant",'Anvendte oplysninger'!AB73="Irrelevant"),1,1+1.545*1000/32.2*((('Anvendte oplysninger'!AB73*3268/3600)/('Anvendte oplysninger'!Z73/0.306))^2)*('Anvendte oplysninger'!AA73/1000)/G73)</f>
        <v>1</v>
      </c>
      <c r="AC73" s="14">
        <f>IF(OR('Anvendte oplysninger'!Z73="Lige",'Anvendte oplysninger'!Z73="Irrelevant",'Anvendte oplysninger'!AA73="Irrelevant",'Anvendte oplysninger'!AB73="Irrelevant"),1,1+1.961*1000/32.2*((('Anvendte oplysninger'!AB73*3268/3600)/('Anvendte oplysninger'!Z73/0.306))^2)*('Anvendte oplysninger'!AA73/1000)/G73)</f>
        <v>1</v>
      </c>
      <c r="AD73" s="14">
        <f>IF(OR('Anvendte oplysninger'!AC73="Irrelevant",'Anvendte oplysninger'!AC73="Nej"),1,IF(AND('Anvendte oplysninger'!AC73="Ja",OR('Anvendte oplysninger'!Q73&lt;301,'Anvendte oplysninger'!S73&lt;301)),1-(0.5*('Anvendte oplysninger'!R73+'Anvendte oplysninger'!T73)/('Anvendte oplysninger'!G73*1000)),IF(AND('Anvendte oplysninger'!AC73="Ja",OR('Anvendte oplysninger'!Q73&lt;601,'Anvendte oplysninger'!S73&lt;601)),1-(0.25*('Anvendte oplysninger'!R73+'Anvendte oplysninger'!T73)/('Anvendte oplysninger'!G73*1000)),1)))</f>
        <v>1</v>
      </c>
      <c r="AE73" s="14">
        <f>IF(OR('Anvendte oplysninger'!AC73="Irrelevant",'Anvendte oplysninger'!AC73="Nej"),1,IF(AND('Anvendte oplysninger'!AC73="Ja",OR('Anvendte oplysninger'!Q73&lt;301,'Anvendte oplysninger'!S73&lt;301)),1-(0.4*('Anvendte oplysninger'!R73+'Anvendte oplysninger'!T73)/('Anvendte oplysninger'!G73*1000)),IF(AND('Anvendte oplysninger'!AC73="Ja",OR('Anvendte oplysninger'!Q73&lt;601,'Anvendte oplysninger'!S73&lt;601)),1-(0.2*('Anvendte oplysninger'!R73+'Anvendte oplysninger'!T73)/('Anvendte oplysninger'!G73*1000)),1)))</f>
        <v>1</v>
      </c>
      <c r="AF73" s="14">
        <f>IF('Anvendte oplysninger'!AD73="110 km/t",0.79,1)</f>
        <v>1</v>
      </c>
      <c r="AG73" s="14">
        <f>IF('Anvendte oplysninger'!AD73="110 km/t",0.94,1)</f>
        <v>1</v>
      </c>
      <c r="AH73" s="14">
        <f>IF('Anvendte oplysninger'!AD73="110 km/t",0.66,1)</f>
        <v>1</v>
      </c>
      <c r="AI73" s="14">
        <f>IF('Anvendte oplysninger'!AD73="110 km/t",0.82,1)</f>
        <v>1</v>
      </c>
      <c r="AJ73" s="14">
        <f>IF(AND('Anvendte oplysninger'!AE73="Ja",I73="Tilkørselsflettestrækning"),0.65*'Anvendte oplysninger'!AF73+1-'Anvendte oplysninger'!AF73,1)</f>
        <v>1</v>
      </c>
      <c r="AK73" s="15" t="str">
        <f t="shared" si="7"/>
        <v/>
      </c>
      <c r="AL73" s="15" t="str">
        <f t="shared" si="8"/>
        <v/>
      </c>
      <c r="AM73" s="15" t="str">
        <f t="shared" si="9"/>
        <v/>
      </c>
      <c r="AN73" s="15" t="str">
        <f t="shared" si="10"/>
        <v/>
      </c>
      <c r="AO73" s="15" t="str">
        <f t="shared" si="11"/>
        <v/>
      </c>
      <c r="AP73" s="15" t="str">
        <f t="shared" si="12"/>
        <v/>
      </c>
      <c r="AQ73" s="4" t="str">
        <f t="shared" si="13"/>
        <v/>
      </c>
    </row>
    <row r="74" spans="1:43" x14ac:dyDescent="0.25">
      <c r="A74" s="4" t="str">
        <f>IF(Inddata!A89="","",Inddata!A89)</f>
        <v/>
      </c>
      <c r="B74" s="4" t="str">
        <f>IF(Inddata!B89="","",Inddata!B89)</f>
        <v/>
      </c>
      <c r="C74" s="4" t="str">
        <f>IF(Inddata!C89="","",Inddata!C89)</f>
        <v/>
      </c>
      <c r="D74" s="4" t="str">
        <f>IF(Inddata!D89="","",Inddata!D89)</f>
        <v/>
      </c>
      <c r="E74" s="4" t="str">
        <f>IF(Inddata!E89="","",Inddata!E89)</f>
        <v/>
      </c>
      <c r="F74" s="4" t="str">
        <f>IF(Inddata!F89="","",Inddata!F89)</f>
        <v/>
      </c>
      <c r="G74" s="4">
        <f>IF(Inddata!G89="","",Inddata!G89)</f>
        <v>0</v>
      </c>
      <c r="H74" s="4" t="str">
        <f>IF(Inddata!H89&gt;0.5,Inddata!H89,"")</f>
        <v/>
      </c>
      <c r="I74" s="4" t="str">
        <f>IF(Inddata!I89="","",Inddata!I89)</f>
        <v/>
      </c>
      <c r="J74" s="14">
        <f>IF('Anvendte oplysninger'!J74="Irrelevant",1,IF('Anvendte oplysninger'!J74&gt;3,1.2,1))</f>
        <v>1</v>
      </c>
      <c r="K74" s="14">
        <f>IF('Anvendte oplysninger'!K74="Irrelevant",1,IF(AND(OR(I74="Motorvejsstrækning",I74="Frakørselsflettestrækning",I74="Tilkørselsflettestrækning"),'Anvendte oplysninger'!K74&lt;3.5),1+(3.5-'Anvendte oplysninger'!K74)*0.12,IF(AND(OR(I74="Frakørselsrampe",I74="Tilkørselsrampe"),'Anvendte oplysninger'!K74&lt;3.5),1+(3.5-'Anvendte oplysninger'!K74)*0.16,1)))</f>
        <v>1</v>
      </c>
      <c r="L74" s="14">
        <f>IF('Anvendte oplysninger'!L74="Irrelevant",1,IF(AND('Anvendte oplysninger'!L74="Ja",'Anvendte oplysninger'!J74=2),0.6*'Anvendte oplysninger'!M74+(1-'Anvendte oplysninger'!M74),IF(AND('Anvendte oplysninger'!L74="Ja",'Anvendte oplysninger'!J74=3),0.7*'Anvendte oplysninger'!M74+(1-'Anvendte oplysninger'!M74),IF(AND('Anvendte oplysninger'!L74="Ja",'Anvendte oplysninger'!J74=4),0.76*'Anvendte oplysninger'!M74+(1-'Anvendte oplysninger'!M74),IF(AND('Anvendte oplysninger'!L74="Ja",'Anvendte oplysninger'!J74&gt;4.99999999),0.8*'Anvendte oplysninger'!M74+(1-'Anvendte oplysninger'!M74),1)))))</f>
        <v>1</v>
      </c>
      <c r="M74" s="14">
        <f>IF('Anvendte oplysninger'!L74="Irrelevant",1,IF(AND('Anvendte oplysninger'!L74="Ja",'Anvendte oplysninger'!J74=2),0.8*'Anvendte oplysninger'!M74+(1-'Anvendte oplysninger'!M74),IF(AND('Anvendte oplysninger'!L74="Ja",'Anvendte oplysninger'!J74=3),0.85*'Anvendte oplysninger'!M74+(1-'Anvendte oplysninger'!M74),IF(AND('Anvendte oplysninger'!L74="Ja",'Anvendte oplysninger'!J74=4),0.88*'Anvendte oplysninger'!M74+(1-'Anvendte oplysninger'!M74),IF(AND('Anvendte oplysninger'!L74="Ja",'Anvendte oplysninger'!J74&gt;4.99999999),0.9*'Anvendte oplysninger'!M74+(1-'Anvendte oplysninger'!M74),1)))))</f>
        <v>1</v>
      </c>
      <c r="N74" s="14">
        <f>IF('Anvendte oplysninger'!N74="Irrelevant",1,IF(AND(OR(I74="Motorvejsstrækning",I74="Frakørselsflettestrækning",I74="Tilkørselsflettestrækning"),'Anvendte oplysninger'!N74&lt;3),1+(3-'Anvendte oplysninger'!N74)*0.09333333,1))</f>
        <v>1</v>
      </c>
      <c r="O74" s="14">
        <f>IF('Anvendte oplysninger'!N74="Irrelevant",1,IF(AND(OR(I74="Motorvejsstrækning",I74="Frakørselsflettestrækning",I74="Tilkørselsflettestrækning"),'Anvendte oplysninger'!N74&lt;3),1+(3-'Anvendte oplysninger'!N74)*0.19666667,1))</f>
        <v>1</v>
      </c>
      <c r="P74" s="14">
        <f>IF('Anvendte oplysninger'!O74="Irrelevant",1,IF(AND(OR(I74="Motorvejsstrækning",I74="Frakørselsflettestrækning",I74="Tilkørselsflettestrækning"),'Anvendte oplysninger'!O74&lt;3.00000001),1+(0.5-'Anvendte oplysninger'!O74)*0.04,IF(AND(OR(I74="Frakørselsrampe",I74="Tilkørselsrampe"),'Anvendte oplysninger'!O74&lt;3.00000001),1+(0.5-'Anvendte oplysninger'!O74)*0.08,IF(OR(I74="Motorvejsstrækning",I74="Frakørselsflettestrækning",I74="Tilkørselsflettestrækning"),0.9,0.8))))</f>
        <v>1</v>
      </c>
      <c r="Q74" s="14">
        <f>IF('Anvendte oplysninger'!P74="Irrelevant",1,IF(AND(OR(I74="Motorvejsstrækning",I74="Frakørselsflettestrækning",I74="Tilkørselsflettestrækning"),'Anvendte oplysninger'!P74&lt;11.00000001),1+(5-'Anvendte oplysninger'!P74)*0.01,0.94))</f>
        <v>1</v>
      </c>
      <c r="R74" s="14">
        <f>IF(OR('Anvendte oplysninger'!Q74="Irrelevant",'Anvendte oplysninger'!R74="Irrelevant",'Anvendte oplysninger'!Q74="Lige"),1,IF(AND(OR(I74="Motorvejsstrækning",I74="Frakørselsflettestrækning",I74="Tilkørselsflettestrækning"),'Anvendte oplysninger'!Q74&lt;4000),(EXP(0.1096*1746.5/'Anvendte oplysninger'!Q74)/EXP(0.1096*1746.5/4000))*('Anvendte oplysninger'!R74/1000)/G74+(G74-'Anvendte oplysninger'!R74/1000)/G74,1))</f>
        <v>1</v>
      </c>
      <c r="S74" s="14">
        <f>IF(OR('Anvendte oplysninger'!S74="Irrelevant",'Anvendte oplysninger'!T74="Irrelevant",'Anvendte oplysninger'!S74="Lige"),1,IF(AND(OR(I74="Motorvejsstrækning",I74="Frakørselsflettestrækning",I74="Tilkørselsflettestrækning"),'Anvendte oplysninger'!S74&lt;4000),(EXP(0.1096*1746.5/'Anvendte oplysninger'!S74)/EXP(0.1096*1746.5/4000))*('Anvendte oplysninger'!T74/1000)/G74+(G74-'Anvendte oplysninger'!T74/1000)/G74,1))</f>
        <v>1</v>
      </c>
      <c r="T74" s="14">
        <f>IF('Anvendte oplysninger'!U74="Irrelevant",1,IF(AND(OR(I74="Motorvejsstrækning",I74="Frakørselsflettestrækning",I74="Tilkørselsflettestrækning",I74="Frakørselsrampe",I74="Tilkørselsrampe"),'Anvendte oplysninger'!U74="Ja"),0.95,1))</f>
        <v>1</v>
      </c>
      <c r="U74" s="14">
        <f>IF('Anvendte oplysninger'!U74="Irrelevant",1,IF(AND(OR(I74="Motorvejsstrækning",I74="Frakørselsflettestrækning",I74="Tilkørselsflettestrækning",I74="Frakørselsrampe",I74="Tilkørselsrampe"),'Anvendte oplysninger'!U74="Ja"),0.96,1))</f>
        <v>1</v>
      </c>
      <c r="V74" s="14">
        <f>IF('Anvendte oplysninger'!U74="Irrelevant",1,IF(AND(OR(I74="Motorvejsstrækning",I74="Frakørselsflettestrækning",I74="Tilkørselsflettestrækning",I74="Frakørselsrampe",I74="Tilkørselsrampe"),'Anvendte oplysninger'!U74="Ja"),0.79,1))</f>
        <v>1</v>
      </c>
      <c r="W74" s="14">
        <f>IF('Anvendte oplysninger'!U74="Irrelevant",1,IF(AND(OR(I74="Motorvejsstrækning",I74="Frakørselsflettestrækning",I74="Tilkørselsflettestrækning",I74="Frakørselsrampe",I74="Tilkørselsrampe"),'Anvendte oplysninger'!U74="Ja"),0.94,1))</f>
        <v>1</v>
      </c>
      <c r="X74" s="14">
        <f>IF('Anvendte oplysninger'!U74="Irrelevant",1,IF(AND(OR(I74="Motorvejsstrækning",I74="Frakørselsflettestrækning",I74="Tilkørselsflettestrækning",I74="Frakørselsrampe",I74="Tilkørselsrampe"),'Anvendte oplysninger'!U74="Ja"),0.97,1))</f>
        <v>1</v>
      </c>
      <c r="Y74" s="14">
        <f>IF(AND(I74="Frakørselsrampe",'Anvendte oplysninger'!V74="S-formet ruderrampe"),1.32,IF(AND(I74="Frakørselsrampe",'Anvendte oplysninger'!V74="S-formet trompetrampe"),2.05,IF(AND(I74="Frakørselsrampe",'Anvendte oplysninger'!V74="U-formet trompetrampe"),4.11,IF(AND(I74="Frakørselsrampe",'Anvendte oplysninger'!V74="SV-formet flyoverrampe"),5.15,IF(AND(I74="Frakørselsrampe",'Anvendte oplysninger'!V74="Vinkelformet rampe"),1.07,IF(AND(I74="Tilkørselsrampe",'Anvendte oplysninger'!V74="S-formet ruderrampe"),0.93,IF(AND(I74="Tilkørselsrampe",'Anvendte oplysninger'!V74="S-formet trompetrampe"),2.48,IF(AND(I74="Tilkørselsrampe",'Anvendte oplysninger'!V74="U-formet trompetrampe"),4.15,IF(AND(I74="Tilkørselsrampe",'Anvendte oplysninger'!V74="SV-formet flyoverrampe"),5.26,IF(AND(I74="Tilkørselsrampe",'Anvendte oplysninger'!V74="Vinkelformet rampe"),1.42,1))))))))))</f>
        <v>1</v>
      </c>
      <c r="Z74" s="14">
        <f>IF(OR('Anvendte oplysninger'!W74="Lige",'Anvendte oplysninger'!W74="Irrelevant",'Anvendte oplysninger'!X74="Irrelevant",'Anvendte oplysninger'!Y74="Irrelevant"),1,1+1.545*1000/32.2*((('Anvendte oplysninger'!Y74*3268/3600)/('Anvendte oplysninger'!W74/0.306))^2)*('Anvendte oplysninger'!X74/1000)/G74)</f>
        <v>1</v>
      </c>
      <c r="AA74" s="14">
        <f>IF(OR('Anvendte oplysninger'!W74="Lige",'Anvendte oplysninger'!W74="Irrelevant",'Anvendte oplysninger'!X74="Irrelevant",'Anvendte oplysninger'!Y74="Irrelevant"),1,1+1.961*1000/32.2*((('Anvendte oplysninger'!Y74*3268/3600)/('Anvendte oplysninger'!W74/0.306))^2)*('Anvendte oplysninger'!X74/1000)/G74)</f>
        <v>1</v>
      </c>
      <c r="AB74" s="14">
        <f>IF(OR('Anvendte oplysninger'!Z74="Lige",'Anvendte oplysninger'!Z74="Irrelevant",'Anvendte oplysninger'!AA74="Irrelevant",'Anvendte oplysninger'!AB74="Irrelevant"),1,1+1.545*1000/32.2*((('Anvendte oplysninger'!AB74*3268/3600)/('Anvendte oplysninger'!Z74/0.306))^2)*('Anvendte oplysninger'!AA74/1000)/G74)</f>
        <v>1</v>
      </c>
      <c r="AC74" s="14">
        <f>IF(OR('Anvendte oplysninger'!Z74="Lige",'Anvendte oplysninger'!Z74="Irrelevant",'Anvendte oplysninger'!AA74="Irrelevant",'Anvendte oplysninger'!AB74="Irrelevant"),1,1+1.961*1000/32.2*((('Anvendte oplysninger'!AB74*3268/3600)/('Anvendte oplysninger'!Z74/0.306))^2)*('Anvendte oplysninger'!AA74/1000)/G74)</f>
        <v>1</v>
      </c>
      <c r="AD74" s="14">
        <f>IF(OR('Anvendte oplysninger'!AC74="Irrelevant",'Anvendte oplysninger'!AC74="Nej"),1,IF(AND('Anvendte oplysninger'!AC74="Ja",OR('Anvendte oplysninger'!Q74&lt;301,'Anvendte oplysninger'!S74&lt;301)),1-(0.5*('Anvendte oplysninger'!R74+'Anvendte oplysninger'!T74)/('Anvendte oplysninger'!G74*1000)),IF(AND('Anvendte oplysninger'!AC74="Ja",OR('Anvendte oplysninger'!Q74&lt;601,'Anvendte oplysninger'!S74&lt;601)),1-(0.25*('Anvendte oplysninger'!R74+'Anvendte oplysninger'!T74)/('Anvendte oplysninger'!G74*1000)),1)))</f>
        <v>1</v>
      </c>
      <c r="AE74" s="14">
        <f>IF(OR('Anvendte oplysninger'!AC74="Irrelevant",'Anvendte oplysninger'!AC74="Nej"),1,IF(AND('Anvendte oplysninger'!AC74="Ja",OR('Anvendte oplysninger'!Q74&lt;301,'Anvendte oplysninger'!S74&lt;301)),1-(0.4*('Anvendte oplysninger'!R74+'Anvendte oplysninger'!T74)/('Anvendte oplysninger'!G74*1000)),IF(AND('Anvendte oplysninger'!AC74="Ja",OR('Anvendte oplysninger'!Q74&lt;601,'Anvendte oplysninger'!S74&lt;601)),1-(0.2*('Anvendte oplysninger'!R74+'Anvendte oplysninger'!T74)/('Anvendte oplysninger'!G74*1000)),1)))</f>
        <v>1</v>
      </c>
      <c r="AF74" s="14">
        <f>IF('Anvendte oplysninger'!AD74="110 km/t",0.79,1)</f>
        <v>1</v>
      </c>
      <c r="AG74" s="14">
        <f>IF('Anvendte oplysninger'!AD74="110 km/t",0.94,1)</f>
        <v>1</v>
      </c>
      <c r="AH74" s="14">
        <f>IF('Anvendte oplysninger'!AD74="110 km/t",0.66,1)</f>
        <v>1</v>
      </c>
      <c r="AI74" s="14">
        <f>IF('Anvendte oplysninger'!AD74="110 km/t",0.82,1)</f>
        <v>1</v>
      </c>
      <c r="AJ74" s="14">
        <f>IF(AND('Anvendte oplysninger'!AE74="Ja",I74="Tilkørselsflettestrækning"),0.65*'Anvendte oplysninger'!AF74+1-'Anvendte oplysninger'!AF74,1)</f>
        <v>1</v>
      </c>
      <c r="AK74" s="15" t="str">
        <f t="shared" si="7"/>
        <v/>
      </c>
      <c r="AL74" s="15" t="str">
        <f t="shared" si="8"/>
        <v/>
      </c>
      <c r="AM74" s="15" t="str">
        <f t="shared" si="9"/>
        <v/>
      </c>
      <c r="AN74" s="15" t="str">
        <f t="shared" si="10"/>
        <v/>
      </c>
      <c r="AO74" s="15" t="str">
        <f t="shared" si="11"/>
        <v/>
      </c>
      <c r="AP74" s="15" t="str">
        <f t="shared" si="12"/>
        <v/>
      </c>
      <c r="AQ74" s="4" t="str">
        <f t="shared" si="13"/>
        <v/>
      </c>
    </row>
    <row r="75" spans="1:43" x14ac:dyDescent="0.25">
      <c r="A75" s="4" t="str">
        <f>IF(Inddata!A90="","",Inddata!A90)</f>
        <v/>
      </c>
      <c r="B75" s="4" t="str">
        <f>IF(Inddata!B90="","",Inddata!B90)</f>
        <v/>
      </c>
      <c r="C75" s="4" t="str">
        <f>IF(Inddata!C90="","",Inddata!C90)</f>
        <v/>
      </c>
      <c r="D75" s="4" t="str">
        <f>IF(Inddata!D90="","",Inddata!D90)</f>
        <v/>
      </c>
      <c r="E75" s="4" t="str">
        <f>IF(Inddata!E90="","",Inddata!E90)</f>
        <v/>
      </c>
      <c r="F75" s="4" t="str">
        <f>IF(Inddata!F90="","",Inddata!F90)</f>
        <v/>
      </c>
      <c r="G75" s="4">
        <f>IF(Inddata!G90="","",Inddata!G90)</f>
        <v>0</v>
      </c>
      <c r="H75" s="4" t="str">
        <f>IF(Inddata!H90&gt;0.5,Inddata!H90,"")</f>
        <v/>
      </c>
      <c r="I75" s="4" t="str">
        <f>IF(Inddata!I90="","",Inddata!I90)</f>
        <v/>
      </c>
      <c r="J75" s="14">
        <f>IF('Anvendte oplysninger'!J75="Irrelevant",1,IF('Anvendte oplysninger'!J75&gt;3,1.2,1))</f>
        <v>1</v>
      </c>
      <c r="K75" s="14">
        <f>IF('Anvendte oplysninger'!K75="Irrelevant",1,IF(AND(OR(I75="Motorvejsstrækning",I75="Frakørselsflettestrækning",I75="Tilkørselsflettestrækning"),'Anvendte oplysninger'!K75&lt;3.5),1+(3.5-'Anvendte oplysninger'!K75)*0.12,IF(AND(OR(I75="Frakørselsrampe",I75="Tilkørselsrampe"),'Anvendte oplysninger'!K75&lt;3.5),1+(3.5-'Anvendte oplysninger'!K75)*0.16,1)))</f>
        <v>1</v>
      </c>
      <c r="L75" s="14">
        <f>IF('Anvendte oplysninger'!L75="Irrelevant",1,IF(AND('Anvendte oplysninger'!L75="Ja",'Anvendte oplysninger'!J75=2),0.6*'Anvendte oplysninger'!M75+(1-'Anvendte oplysninger'!M75),IF(AND('Anvendte oplysninger'!L75="Ja",'Anvendte oplysninger'!J75=3),0.7*'Anvendte oplysninger'!M75+(1-'Anvendte oplysninger'!M75),IF(AND('Anvendte oplysninger'!L75="Ja",'Anvendte oplysninger'!J75=4),0.76*'Anvendte oplysninger'!M75+(1-'Anvendte oplysninger'!M75),IF(AND('Anvendte oplysninger'!L75="Ja",'Anvendte oplysninger'!J75&gt;4.99999999),0.8*'Anvendte oplysninger'!M75+(1-'Anvendte oplysninger'!M75),1)))))</f>
        <v>1</v>
      </c>
      <c r="M75" s="14">
        <f>IF('Anvendte oplysninger'!L75="Irrelevant",1,IF(AND('Anvendte oplysninger'!L75="Ja",'Anvendte oplysninger'!J75=2),0.8*'Anvendte oplysninger'!M75+(1-'Anvendte oplysninger'!M75),IF(AND('Anvendte oplysninger'!L75="Ja",'Anvendte oplysninger'!J75=3),0.85*'Anvendte oplysninger'!M75+(1-'Anvendte oplysninger'!M75),IF(AND('Anvendte oplysninger'!L75="Ja",'Anvendte oplysninger'!J75=4),0.88*'Anvendte oplysninger'!M75+(1-'Anvendte oplysninger'!M75),IF(AND('Anvendte oplysninger'!L75="Ja",'Anvendte oplysninger'!J75&gt;4.99999999),0.9*'Anvendte oplysninger'!M75+(1-'Anvendte oplysninger'!M75),1)))))</f>
        <v>1</v>
      </c>
      <c r="N75" s="14">
        <f>IF('Anvendte oplysninger'!N75="Irrelevant",1,IF(AND(OR(I75="Motorvejsstrækning",I75="Frakørselsflettestrækning",I75="Tilkørselsflettestrækning"),'Anvendte oplysninger'!N75&lt;3),1+(3-'Anvendte oplysninger'!N75)*0.09333333,1))</f>
        <v>1</v>
      </c>
      <c r="O75" s="14">
        <f>IF('Anvendte oplysninger'!N75="Irrelevant",1,IF(AND(OR(I75="Motorvejsstrækning",I75="Frakørselsflettestrækning",I75="Tilkørselsflettestrækning"),'Anvendte oplysninger'!N75&lt;3),1+(3-'Anvendte oplysninger'!N75)*0.19666667,1))</f>
        <v>1</v>
      </c>
      <c r="P75" s="14">
        <f>IF('Anvendte oplysninger'!O75="Irrelevant",1,IF(AND(OR(I75="Motorvejsstrækning",I75="Frakørselsflettestrækning",I75="Tilkørselsflettestrækning"),'Anvendte oplysninger'!O75&lt;3.00000001),1+(0.5-'Anvendte oplysninger'!O75)*0.04,IF(AND(OR(I75="Frakørselsrampe",I75="Tilkørselsrampe"),'Anvendte oplysninger'!O75&lt;3.00000001),1+(0.5-'Anvendte oplysninger'!O75)*0.08,IF(OR(I75="Motorvejsstrækning",I75="Frakørselsflettestrækning",I75="Tilkørselsflettestrækning"),0.9,0.8))))</f>
        <v>1</v>
      </c>
      <c r="Q75" s="14">
        <f>IF('Anvendte oplysninger'!P75="Irrelevant",1,IF(AND(OR(I75="Motorvejsstrækning",I75="Frakørselsflettestrækning",I75="Tilkørselsflettestrækning"),'Anvendte oplysninger'!P75&lt;11.00000001),1+(5-'Anvendte oplysninger'!P75)*0.01,0.94))</f>
        <v>1</v>
      </c>
      <c r="R75" s="14">
        <f>IF(OR('Anvendte oplysninger'!Q75="Irrelevant",'Anvendte oplysninger'!R75="Irrelevant",'Anvendte oplysninger'!Q75="Lige"),1,IF(AND(OR(I75="Motorvejsstrækning",I75="Frakørselsflettestrækning",I75="Tilkørselsflettestrækning"),'Anvendte oplysninger'!Q75&lt;4000),(EXP(0.1096*1746.5/'Anvendte oplysninger'!Q75)/EXP(0.1096*1746.5/4000))*('Anvendte oplysninger'!R75/1000)/G75+(G75-'Anvendte oplysninger'!R75/1000)/G75,1))</f>
        <v>1</v>
      </c>
      <c r="S75" s="14">
        <f>IF(OR('Anvendte oplysninger'!S75="Irrelevant",'Anvendte oplysninger'!T75="Irrelevant",'Anvendte oplysninger'!S75="Lige"),1,IF(AND(OR(I75="Motorvejsstrækning",I75="Frakørselsflettestrækning",I75="Tilkørselsflettestrækning"),'Anvendte oplysninger'!S75&lt;4000),(EXP(0.1096*1746.5/'Anvendte oplysninger'!S75)/EXP(0.1096*1746.5/4000))*('Anvendte oplysninger'!T75/1000)/G75+(G75-'Anvendte oplysninger'!T75/1000)/G75,1))</f>
        <v>1</v>
      </c>
      <c r="T75" s="14">
        <f>IF('Anvendte oplysninger'!U75="Irrelevant",1,IF(AND(OR(I75="Motorvejsstrækning",I75="Frakørselsflettestrækning",I75="Tilkørselsflettestrækning",I75="Frakørselsrampe",I75="Tilkørselsrampe"),'Anvendte oplysninger'!U75="Ja"),0.95,1))</f>
        <v>1</v>
      </c>
      <c r="U75" s="14">
        <f>IF('Anvendte oplysninger'!U75="Irrelevant",1,IF(AND(OR(I75="Motorvejsstrækning",I75="Frakørselsflettestrækning",I75="Tilkørselsflettestrækning",I75="Frakørselsrampe",I75="Tilkørselsrampe"),'Anvendte oplysninger'!U75="Ja"),0.96,1))</f>
        <v>1</v>
      </c>
      <c r="V75" s="14">
        <f>IF('Anvendte oplysninger'!U75="Irrelevant",1,IF(AND(OR(I75="Motorvejsstrækning",I75="Frakørselsflettestrækning",I75="Tilkørselsflettestrækning",I75="Frakørselsrampe",I75="Tilkørselsrampe"),'Anvendte oplysninger'!U75="Ja"),0.79,1))</f>
        <v>1</v>
      </c>
      <c r="W75" s="14">
        <f>IF('Anvendte oplysninger'!U75="Irrelevant",1,IF(AND(OR(I75="Motorvejsstrækning",I75="Frakørselsflettestrækning",I75="Tilkørselsflettestrækning",I75="Frakørselsrampe",I75="Tilkørselsrampe"),'Anvendte oplysninger'!U75="Ja"),0.94,1))</f>
        <v>1</v>
      </c>
      <c r="X75" s="14">
        <f>IF('Anvendte oplysninger'!U75="Irrelevant",1,IF(AND(OR(I75="Motorvejsstrækning",I75="Frakørselsflettestrækning",I75="Tilkørselsflettestrækning",I75="Frakørselsrampe",I75="Tilkørselsrampe"),'Anvendte oplysninger'!U75="Ja"),0.97,1))</f>
        <v>1</v>
      </c>
      <c r="Y75" s="14">
        <f>IF(AND(I75="Frakørselsrampe",'Anvendte oplysninger'!V75="S-formet ruderrampe"),1.32,IF(AND(I75="Frakørselsrampe",'Anvendte oplysninger'!V75="S-formet trompetrampe"),2.05,IF(AND(I75="Frakørselsrampe",'Anvendte oplysninger'!V75="U-formet trompetrampe"),4.11,IF(AND(I75="Frakørselsrampe",'Anvendte oplysninger'!V75="SV-formet flyoverrampe"),5.15,IF(AND(I75="Frakørselsrampe",'Anvendte oplysninger'!V75="Vinkelformet rampe"),1.07,IF(AND(I75="Tilkørselsrampe",'Anvendte oplysninger'!V75="S-formet ruderrampe"),0.93,IF(AND(I75="Tilkørselsrampe",'Anvendte oplysninger'!V75="S-formet trompetrampe"),2.48,IF(AND(I75="Tilkørselsrampe",'Anvendte oplysninger'!V75="U-formet trompetrampe"),4.15,IF(AND(I75="Tilkørselsrampe",'Anvendte oplysninger'!V75="SV-formet flyoverrampe"),5.26,IF(AND(I75="Tilkørselsrampe",'Anvendte oplysninger'!V75="Vinkelformet rampe"),1.42,1))))))))))</f>
        <v>1</v>
      </c>
      <c r="Z75" s="14">
        <f>IF(OR('Anvendte oplysninger'!W75="Lige",'Anvendte oplysninger'!W75="Irrelevant",'Anvendte oplysninger'!X75="Irrelevant",'Anvendte oplysninger'!Y75="Irrelevant"),1,1+1.545*1000/32.2*((('Anvendte oplysninger'!Y75*3268/3600)/('Anvendte oplysninger'!W75/0.306))^2)*('Anvendte oplysninger'!X75/1000)/G75)</f>
        <v>1</v>
      </c>
      <c r="AA75" s="14">
        <f>IF(OR('Anvendte oplysninger'!W75="Lige",'Anvendte oplysninger'!W75="Irrelevant",'Anvendte oplysninger'!X75="Irrelevant",'Anvendte oplysninger'!Y75="Irrelevant"),1,1+1.961*1000/32.2*((('Anvendte oplysninger'!Y75*3268/3600)/('Anvendte oplysninger'!W75/0.306))^2)*('Anvendte oplysninger'!X75/1000)/G75)</f>
        <v>1</v>
      </c>
      <c r="AB75" s="14">
        <f>IF(OR('Anvendte oplysninger'!Z75="Lige",'Anvendte oplysninger'!Z75="Irrelevant",'Anvendte oplysninger'!AA75="Irrelevant",'Anvendte oplysninger'!AB75="Irrelevant"),1,1+1.545*1000/32.2*((('Anvendte oplysninger'!AB75*3268/3600)/('Anvendte oplysninger'!Z75/0.306))^2)*('Anvendte oplysninger'!AA75/1000)/G75)</f>
        <v>1</v>
      </c>
      <c r="AC75" s="14">
        <f>IF(OR('Anvendte oplysninger'!Z75="Lige",'Anvendte oplysninger'!Z75="Irrelevant",'Anvendte oplysninger'!AA75="Irrelevant",'Anvendte oplysninger'!AB75="Irrelevant"),1,1+1.961*1000/32.2*((('Anvendte oplysninger'!AB75*3268/3600)/('Anvendte oplysninger'!Z75/0.306))^2)*('Anvendte oplysninger'!AA75/1000)/G75)</f>
        <v>1</v>
      </c>
      <c r="AD75" s="14">
        <f>IF(OR('Anvendte oplysninger'!AC75="Irrelevant",'Anvendte oplysninger'!AC75="Nej"),1,IF(AND('Anvendte oplysninger'!AC75="Ja",OR('Anvendte oplysninger'!Q75&lt;301,'Anvendte oplysninger'!S75&lt;301)),1-(0.5*('Anvendte oplysninger'!R75+'Anvendte oplysninger'!T75)/('Anvendte oplysninger'!G75*1000)),IF(AND('Anvendte oplysninger'!AC75="Ja",OR('Anvendte oplysninger'!Q75&lt;601,'Anvendte oplysninger'!S75&lt;601)),1-(0.25*('Anvendte oplysninger'!R75+'Anvendte oplysninger'!T75)/('Anvendte oplysninger'!G75*1000)),1)))</f>
        <v>1</v>
      </c>
      <c r="AE75" s="14">
        <f>IF(OR('Anvendte oplysninger'!AC75="Irrelevant",'Anvendte oplysninger'!AC75="Nej"),1,IF(AND('Anvendte oplysninger'!AC75="Ja",OR('Anvendte oplysninger'!Q75&lt;301,'Anvendte oplysninger'!S75&lt;301)),1-(0.4*('Anvendte oplysninger'!R75+'Anvendte oplysninger'!T75)/('Anvendte oplysninger'!G75*1000)),IF(AND('Anvendte oplysninger'!AC75="Ja",OR('Anvendte oplysninger'!Q75&lt;601,'Anvendte oplysninger'!S75&lt;601)),1-(0.2*('Anvendte oplysninger'!R75+'Anvendte oplysninger'!T75)/('Anvendte oplysninger'!G75*1000)),1)))</f>
        <v>1</v>
      </c>
      <c r="AF75" s="14">
        <f>IF('Anvendte oplysninger'!AD75="110 km/t",0.79,1)</f>
        <v>1</v>
      </c>
      <c r="AG75" s="14">
        <f>IF('Anvendte oplysninger'!AD75="110 km/t",0.94,1)</f>
        <v>1</v>
      </c>
      <c r="AH75" s="14">
        <f>IF('Anvendte oplysninger'!AD75="110 km/t",0.66,1)</f>
        <v>1</v>
      </c>
      <c r="AI75" s="14">
        <f>IF('Anvendte oplysninger'!AD75="110 km/t",0.82,1)</f>
        <v>1</v>
      </c>
      <c r="AJ75" s="14">
        <f>IF(AND('Anvendte oplysninger'!AE75="Ja",I75="Tilkørselsflettestrækning"),0.65*'Anvendte oplysninger'!AF75+1-'Anvendte oplysninger'!AF75,1)</f>
        <v>1</v>
      </c>
      <c r="AK75" s="15" t="str">
        <f t="shared" si="7"/>
        <v/>
      </c>
      <c r="AL75" s="15" t="str">
        <f t="shared" si="8"/>
        <v/>
      </c>
      <c r="AM75" s="15" t="str">
        <f t="shared" si="9"/>
        <v/>
      </c>
      <c r="AN75" s="15" t="str">
        <f t="shared" si="10"/>
        <v/>
      </c>
      <c r="AO75" s="15" t="str">
        <f t="shared" si="11"/>
        <v/>
      </c>
      <c r="AP75" s="15" t="str">
        <f t="shared" si="12"/>
        <v/>
      </c>
      <c r="AQ75" s="4" t="str">
        <f t="shared" si="13"/>
        <v/>
      </c>
    </row>
    <row r="76" spans="1:43" x14ac:dyDescent="0.25">
      <c r="A76" s="4" t="str">
        <f>IF(Inddata!A91="","",Inddata!A91)</f>
        <v/>
      </c>
      <c r="B76" s="4" t="str">
        <f>IF(Inddata!B91="","",Inddata!B91)</f>
        <v/>
      </c>
      <c r="C76" s="4" t="str">
        <f>IF(Inddata!C91="","",Inddata!C91)</f>
        <v/>
      </c>
      <c r="D76" s="4" t="str">
        <f>IF(Inddata!D91="","",Inddata!D91)</f>
        <v/>
      </c>
      <c r="E76" s="4" t="str">
        <f>IF(Inddata!E91="","",Inddata!E91)</f>
        <v/>
      </c>
      <c r="F76" s="4" t="str">
        <f>IF(Inddata!F91="","",Inddata!F91)</f>
        <v/>
      </c>
      <c r="G76" s="4">
        <f>IF(Inddata!G91="","",Inddata!G91)</f>
        <v>0</v>
      </c>
      <c r="H76" s="4" t="str">
        <f>IF(Inddata!H91&gt;0.5,Inddata!H91,"")</f>
        <v/>
      </c>
      <c r="I76" s="4" t="str">
        <f>IF(Inddata!I91="","",Inddata!I91)</f>
        <v/>
      </c>
      <c r="J76" s="14">
        <f>IF('Anvendte oplysninger'!J76="Irrelevant",1,IF('Anvendte oplysninger'!J76&gt;3,1.2,1))</f>
        <v>1</v>
      </c>
      <c r="K76" s="14">
        <f>IF('Anvendte oplysninger'!K76="Irrelevant",1,IF(AND(OR(I76="Motorvejsstrækning",I76="Frakørselsflettestrækning",I76="Tilkørselsflettestrækning"),'Anvendte oplysninger'!K76&lt;3.5),1+(3.5-'Anvendte oplysninger'!K76)*0.12,IF(AND(OR(I76="Frakørselsrampe",I76="Tilkørselsrampe"),'Anvendte oplysninger'!K76&lt;3.5),1+(3.5-'Anvendte oplysninger'!K76)*0.16,1)))</f>
        <v>1</v>
      </c>
      <c r="L76" s="14">
        <f>IF('Anvendte oplysninger'!L76="Irrelevant",1,IF(AND('Anvendte oplysninger'!L76="Ja",'Anvendte oplysninger'!J76=2),0.6*'Anvendte oplysninger'!M76+(1-'Anvendte oplysninger'!M76),IF(AND('Anvendte oplysninger'!L76="Ja",'Anvendte oplysninger'!J76=3),0.7*'Anvendte oplysninger'!M76+(1-'Anvendte oplysninger'!M76),IF(AND('Anvendte oplysninger'!L76="Ja",'Anvendte oplysninger'!J76=4),0.76*'Anvendte oplysninger'!M76+(1-'Anvendte oplysninger'!M76),IF(AND('Anvendte oplysninger'!L76="Ja",'Anvendte oplysninger'!J76&gt;4.99999999),0.8*'Anvendte oplysninger'!M76+(1-'Anvendte oplysninger'!M76),1)))))</f>
        <v>1</v>
      </c>
      <c r="M76" s="14">
        <f>IF('Anvendte oplysninger'!L76="Irrelevant",1,IF(AND('Anvendte oplysninger'!L76="Ja",'Anvendte oplysninger'!J76=2),0.8*'Anvendte oplysninger'!M76+(1-'Anvendte oplysninger'!M76),IF(AND('Anvendte oplysninger'!L76="Ja",'Anvendte oplysninger'!J76=3),0.85*'Anvendte oplysninger'!M76+(1-'Anvendte oplysninger'!M76),IF(AND('Anvendte oplysninger'!L76="Ja",'Anvendte oplysninger'!J76=4),0.88*'Anvendte oplysninger'!M76+(1-'Anvendte oplysninger'!M76),IF(AND('Anvendte oplysninger'!L76="Ja",'Anvendte oplysninger'!J76&gt;4.99999999),0.9*'Anvendte oplysninger'!M76+(1-'Anvendte oplysninger'!M76),1)))))</f>
        <v>1</v>
      </c>
      <c r="N76" s="14">
        <f>IF('Anvendte oplysninger'!N76="Irrelevant",1,IF(AND(OR(I76="Motorvejsstrækning",I76="Frakørselsflettestrækning",I76="Tilkørselsflettestrækning"),'Anvendte oplysninger'!N76&lt;3),1+(3-'Anvendte oplysninger'!N76)*0.09333333,1))</f>
        <v>1</v>
      </c>
      <c r="O76" s="14">
        <f>IF('Anvendte oplysninger'!N76="Irrelevant",1,IF(AND(OR(I76="Motorvejsstrækning",I76="Frakørselsflettestrækning",I76="Tilkørselsflettestrækning"),'Anvendte oplysninger'!N76&lt;3),1+(3-'Anvendte oplysninger'!N76)*0.19666667,1))</f>
        <v>1</v>
      </c>
      <c r="P76" s="14">
        <f>IF('Anvendte oplysninger'!O76="Irrelevant",1,IF(AND(OR(I76="Motorvejsstrækning",I76="Frakørselsflettestrækning",I76="Tilkørselsflettestrækning"),'Anvendte oplysninger'!O76&lt;3.00000001),1+(0.5-'Anvendte oplysninger'!O76)*0.04,IF(AND(OR(I76="Frakørselsrampe",I76="Tilkørselsrampe"),'Anvendte oplysninger'!O76&lt;3.00000001),1+(0.5-'Anvendte oplysninger'!O76)*0.08,IF(OR(I76="Motorvejsstrækning",I76="Frakørselsflettestrækning",I76="Tilkørselsflettestrækning"),0.9,0.8))))</f>
        <v>1</v>
      </c>
      <c r="Q76" s="14">
        <f>IF('Anvendte oplysninger'!P76="Irrelevant",1,IF(AND(OR(I76="Motorvejsstrækning",I76="Frakørselsflettestrækning",I76="Tilkørselsflettestrækning"),'Anvendte oplysninger'!P76&lt;11.00000001),1+(5-'Anvendte oplysninger'!P76)*0.01,0.94))</f>
        <v>1</v>
      </c>
      <c r="R76" s="14">
        <f>IF(OR('Anvendte oplysninger'!Q76="Irrelevant",'Anvendte oplysninger'!R76="Irrelevant",'Anvendte oplysninger'!Q76="Lige"),1,IF(AND(OR(I76="Motorvejsstrækning",I76="Frakørselsflettestrækning",I76="Tilkørselsflettestrækning"),'Anvendte oplysninger'!Q76&lt;4000),(EXP(0.1096*1746.5/'Anvendte oplysninger'!Q76)/EXP(0.1096*1746.5/4000))*('Anvendte oplysninger'!R76/1000)/G76+(G76-'Anvendte oplysninger'!R76/1000)/G76,1))</f>
        <v>1</v>
      </c>
      <c r="S76" s="14">
        <f>IF(OR('Anvendte oplysninger'!S76="Irrelevant",'Anvendte oplysninger'!T76="Irrelevant",'Anvendte oplysninger'!S76="Lige"),1,IF(AND(OR(I76="Motorvejsstrækning",I76="Frakørselsflettestrækning",I76="Tilkørselsflettestrækning"),'Anvendte oplysninger'!S76&lt;4000),(EXP(0.1096*1746.5/'Anvendte oplysninger'!S76)/EXP(0.1096*1746.5/4000))*('Anvendte oplysninger'!T76/1000)/G76+(G76-'Anvendte oplysninger'!T76/1000)/G76,1))</f>
        <v>1</v>
      </c>
      <c r="T76" s="14">
        <f>IF('Anvendte oplysninger'!U76="Irrelevant",1,IF(AND(OR(I76="Motorvejsstrækning",I76="Frakørselsflettestrækning",I76="Tilkørselsflettestrækning",I76="Frakørselsrampe",I76="Tilkørselsrampe"),'Anvendte oplysninger'!U76="Ja"),0.95,1))</f>
        <v>1</v>
      </c>
      <c r="U76" s="14">
        <f>IF('Anvendte oplysninger'!U76="Irrelevant",1,IF(AND(OR(I76="Motorvejsstrækning",I76="Frakørselsflettestrækning",I76="Tilkørselsflettestrækning",I76="Frakørselsrampe",I76="Tilkørselsrampe"),'Anvendte oplysninger'!U76="Ja"),0.96,1))</f>
        <v>1</v>
      </c>
      <c r="V76" s="14">
        <f>IF('Anvendte oplysninger'!U76="Irrelevant",1,IF(AND(OR(I76="Motorvejsstrækning",I76="Frakørselsflettestrækning",I76="Tilkørselsflettestrækning",I76="Frakørselsrampe",I76="Tilkørselsrampe"),'Anvendte oplysninger'!U76="Ja"),0.79,1))</f>
        <v>1</v>
      </c>
      <c r="W76" s="14">
        <f>IF('Anvendte oplysninger'!U76="Irrelevant",1,IF(AND(OR(I76="Motorvejsstrækning",I76="Frakørselsflettestrækning",I76="Tilkørselsflettestrækning",I76="Frakørselsrampe",I76="Tilkørselsrampe"),'Anvendte oplysninger'!U76="Ja"),0.94,1))</f>
        <v>1</v>
      </c>
      <c r="X76" s="14">
        <f>IF('Anvendte oplysninger'!U76="Irrelevant",1,IF(AND(OR(I76="Motorvejsstrækning",I76="Frakørselsflettestrækning",I76="Tilkørselsflettestrækning",I76="Frakørselsrampe",I76="Tilkørselsrampe"),'Anvendte oplysninger'!U76="Ja"),0.97,1))</f>
        <v>1</v>
      </c>
      <c r="Y76" s="14">
        <f>IF(AND(I76="Frakørselsrampe",'Anvendte oplysninger'!V76="S-formet ruderrampe"),1.32,IF(AND(I76="Frakørselsrampe",'Anvendte oplysninger'!V76="S-formet trompetrampe"),2.05,IF(AND(I76="Frakørselsrampe",'Anvendte oplysninger'!V76="U-formet trompetrampe"),4.11,IF(AND(I76="Frakørselsrampe",'Anvendte oplysninger'!V76="SV-formet flyoverrampe"),5.15,IF(AND(I76="Frakørselsrampe",'Anvendte oplysninger'!V76="Vinkelformet rampe"),1.07,IF(AND(I76="Tilkørselsrampe",'Anvendte oplysninger'!V76="S-formet ruderrampe"),0.93,IF(AND(I76="Tilkørselsrampe",'Anvendte oplysninger'!V76="S-formet trompetrampe"),2.48,IF(AND(I76="Tilkørselsrampe",'Anvendte oplysninger'!V76="U-formet trompetrampe"),4.15,IF(AND(I76="Tilkørselsrampe",'Anvendte oplysninger'!V76="SV-formet flyoverrampe"),5.26,IF(AND(I76="Tilkørselsrampe",'Anvendte oplysninger'!V76="Vinkelformet rampe"),1.42,1))))))))))</f>
        <v>1</v>
      </c>
      <c r="Z76" s="14">
        <f>IF(OR('Anvendte oplysninger'!W76="Lige",'Anvendte oplysninger'!W76="Irrelevant",'Anvendte oplysninger'!X76="Irrelevant",'Anvendte oplysninger'!Y76="Irrelevant"),1,1+1.545*1000/32.2*((('Anvendte oplysninger'!Y76*3268/3600)/('Anvendte oplysninger'!W76/0.306))^2)*('Anvendte oplysninger'!X76/1000)/G76)</f>
        <v>1</v>
      </c>
      <c r="AA76" s="14">
        <f>IF(OR('Anvendte oplysninger'!W76="Lige",'Anvendte oplysninger'!W76="Irrelevant",'Anvendte oplysninger'!X76="Irrelevant",'Anvendte oplysninger'!Y76="Irrelevant"),1,1+1.961*1000/32.2*((('Anvendte oplysninger'!Y76*3268/3600)/('Anvendte oplysninger'!W76/0.306))^2)*('Anvendte oplysninger'!X76/1000)/G76)</f>
        <v>1</v>
      </c>
      <c r="AB76" s="14">
        <f>IF(OR('Anvendte oplysninger'!Z76="Lige",'Anvendte oplysninger'!Z76="Irrelevant",'Anvendte oplysninger'!AA76="Irrelevant",'Anvendte oplysninger'!AB76="Irrelevant"),1,1+1.545*1000/32.2*((('Anvendte oplysninger'!AB76*3268/3600)/('Anvendte oplysninger'!Z76/0.306))^2)*('Anvendte oplysninger'!AA76/1000)/G76)</f>
        <v>1</v>
      </c>
      <c r="AC76" s="14">
        <f>IF(OR('Anvendte oplysninger'!Z76="Lige",'Anvendte oplysninger'!Z76="Irrelevant",'Anvendte oplysninger'!AA76="Irrelevant",'Anvendte oplysninger'!AB76="Irrelevant"),1,1+1.961*1000/32.2*((('Anvendte oplysninger'!AB76*3268/3600)/('Anvendte oplysninger'!Z76/0.306))^2)*('Anvendte oplysninger'!AA76/1000)/G76)</f>
        <v>1</v>
      </c>
      <c r="AD76" s="14">
        <f>IF(OR('Anvendte oplysninger'!AC76="Irrelevant",'Anvendte oplysninger'!AC76="Nej"),1,IF(AND('Anvendte oplysninger'!AC76="Ja",OR('Anvendte oplysninger'!Q76&lt;301,'Anvendte oplysninger'!S76&lt;301)),1-(0.5*('Anvendte oplysninger'!R76+'Anvendte oplysninger'!T76)/('Anvendte oplysninger'!G76*1000)),IF(AND('Anvendte oplysninger'!AC76="Ja",OR('Anvendte oplysninger'!Q76&lt;601,'Anvendte oplysninger'!S76&lt;601)),1-(0.25*('Anvendte oplysninger'!R76+'Anvendte oplysninger'!T76)/('Anvendte oplysninger'!G76*1000)),1)))</f>
        <v>1</v>
      </c>
      <c r="AE76" s="14">
        <f>IF(OR('Anvendte oplysninger'!AC76="Irrelevant",'Anvendte oplysninger'!AC76="Nej"),1,IF(AND('Anvendte oplysninger'!AC76="Ja",OR('Anvendte oplysninger'!Q76&lt;301,'Anvendte oplysninger'!S76&lt;301)),1-(0.4*('Anvendte oplysninger'!R76+'Anvendte oplysninger'!T76)/('Anvendte oplysninger'!G76*1000)),IF(AND('Anvendte oplysninger'!AC76="Ja",OR('Anvendte oplysninger'!Q76&lt;601,'Anvendte oplysninger'!S76&lt;601)),1-(0.2*('Anvendte oplysninger'!R76+'Anvendte oplysninger'!T76)/('Anvendte oplysninger'!G76*1000)),1)))</f>
        <v>1</v>
      </c>
      <c r="AF76" s="14">
        <f>IF('Anvendte oplysninger'!AD76="110 km/t",0.79,1)</f>
        <v>1</v>
      </c>
      <c r="AG76" s="14">
        <f>IF('Anvendte oplysninger'!AD76="110 km/t",0.94,1)</f>
        <v>1</v>
      </c>
      <c r="AH76" s="14">
        <f>IF('Anvendte oplysninger'!AD76="110 km/t",0.66,1)</f>
        <v>1</v>
      </c>
      <c r="AI76" s="14">
        <f>IF('Anvendte oplysninger'!AD76="110 km/t",0.82,1)</f>
        <v>1</v>
      </c>
      <c r="AJ76" s="14">
        <f>IF(AND('Anvendte oplysninger'!AE76="Ja",I76="Tilkørselsflettestrækning"),0.65*'Anvendte oplysninger'!AF76+1-'Anvendte oplysninger'!AF76,1)</f>
        <v>1</v>
      </c>
      <c r="AK76" s="15" t="str">
        <f t="shared" si="7"/>
        <v/>
      </c>
      <c r="AL76" s="15" t="str">
        <f t="shared" si="8"/>
        <v/>
      </c>
      <c r="AM76" s="15" t="str">
        <f t="shared" si="9"/>
        <v/>
      </c>
      <c r="AN76" s="15" t="str">
        <f t="shared" si="10"/>
        <v/>
      </c>
      <c r="AO76" s="15" t="str">
        <f t="shared" si="11"/>
        <v/>
      </c>
      <c r="AP76" s="15" t="str">
        <f t="shared" si="12"/>
        <v/>
      </c>
      <c r="AQ76" s="4" t="str">
        <f t="shared" si="13"/>
        <v/>
      </c>
    </row>
    <row r="77" spans="1:43" x14ac:dyDescent="0.25">
      <c r="A77" s="4" t="str">
        <f>IF(Inddata!A92="","",Inddata!A92)</f>
        <v/>
      </c>
      <c r="B77" s="4" t="str">
        <f>IF(Inddata!B92="","",Inddata!B92)</f>
        <v/>
      </c>
      <c r="C77" s="4" t="str">
        <f>IF(Inddata!C92="","",Inddata!C92)</f>
        <v/>
      </c>
      <c r="D77" s="4" t="str">
        <f>IF(Inddata!D92="","",Inddata!D92)</f>
        <v/>
      </c>
      <c r="E77" s="4" t="str">
        <f>IF(Inddata!E92="","",Inddata!E92)</f>
        <v/>
      </c>
      <c r="F77" s="4" t="str">
        <f>IF(Inddata!F92="","",Inddata!F92)</f>
        <v/>
      </c>
      <c r="G77" s="4">
        <f>IF(Inddata!G92="","",Inddata!G92)</f>
        <v>0</v>
      </c>
      <c r="H77" s="4" t="str">
        <f>IF(Inddata!H92&gt;0.5,Inddata!H92,"")</f>
        <v/>
      </c>
      <c r="I77" s="4" t="str">
        <f>IF(Inddata!I92="","",Inddata!I92)</f>
        <v/>
      </c>
      <c r="J77" s="14">
        <f>IF('Anvendte oplysninger'!J77="Irrelevant",1,IF('Anvendte oplysninger'!J77&gt;3,1.2,1))</f>
        <v>1</v>
      </c>
      <c r="K77" s="14">
        <f>IF('Anvendte oplysninger'!K77="Irrelevant",1,IF(AND(OR(I77="Motorvejsstrækning",I77="Frakørselsflettestrækning",I77="Tilkørselsflettestrækning"),'Anvendte oplysninger'!K77&lt;3.5),1+(3.5-'Anvendte oplysninger'!K77)*0.12,IF(AND(OR(I77="Frakørselsrampe",I77="Tilkørselsrampe"),'Anvendte oplysninger'!K77&lt;3.5),1+(3.5-'Anvendte oplysninger'!K77)*0.16,1)))</f>
        <v>1</v>
      </c>
      <c r="L77" s="14">
        <f>IF('Anvendte oplysninger'!L77="Irrelevant",1,IF(AND('Anvendte oplysninger'!L77="Ja",'Anvendte oplysninger'!J77=2),0.6*'Anvendte oplysninger'!M77+(1-'Anvendte oplysninger'!M77),IF(AND('Anvendte oplysninger'!L77="Ja",'Anvendte oplysninger'!J77=3),0.7*'Anvendte oplysninger'!M77+(1-'Anvendte oplysninger'!M77),IF(AND('Anvendte oplysninger'!L77="Ja",'Anvendte oplysninger'!J77=4),0.76*'Anvendte oplysninger'!M77+(1-'Anvendte oplysninger'!M77),IF(AND('Anvendte oplysninger'!L77="Ja",'Anvendte oplysninger'!J77&gt;4.99999999),0.8*'Anvendte oplysninger'!M77+(1-'Anvendte oplysninger'!M77),1)))))</f>
        <v>1</v>
      </c>
      <c r="M77" s="14">
        <f>IF('Anvendte oplysninger'!L77="Irrelevant",1,IF(AND('Anvendte oplysninger'!L77="Ja",'Anvendte oplysninger'!J77=2),0.8*'Anvendte oplysninger'!M77+(1-'Anvendte oplysninger'!M77),IF(AND('Anvendte oplysninger'!L77="Ja",'Anvendte oplysninger'!J77=3),0.85*'Anvendte oplysninger'!M77+(1-'Anvendte oplysninger'!M77),IF(AND('Anvendte oplysninger'!L77="Ja",'Anvendte oplysninger'!J77=4),0.88*'Anvendte oplysninger'!M77+(1-'Anvendte oplysninger'!M77),IF(AND('Anvendte oplysninger'!L77="Ja",'Anvendte oplysninger'!J77&gt;4.99999999),0.9*'Anvendte oplysninger'!M77+(1-'Anvendte oplysninger'!M77),1)))))</f>
        <v>1</v>
      </c>
      <c r="N77" s="14">
        <f>IF('Anvendte oplysninger'!N77="Irrelevant",1,IF(AND(OR(I77="Motorvejsstrækning",I77="Frakørselsflettestrækning",I77="Tilkørselsflettestrækning"),'Anvendte oplysninger'!N77&lt;3),1+(3-'Anvendte oplysninger'!N77)*0.09333333,1))</f>
        <v>1</v>
      </c>
      <c r="O77" s="14">
        <f>IF('Anvendte oplysninger'!N77="Irrelevant",1,IF(AND(OR(I77="Motorvejsstrækning",I77="Frakørselsflettestrækning",I77="Tilkørselsflettestrækning"),'Anvendte oplysninger'!N77&lt;3),1+(3-'Anvendte oplysninger'!N77)*0.19666667,1))</f>
        <v>1</v>
      </c>
      <c r="P77" s="14">
        <f>IF('Anvendte oplysninger'!O77="Irrelevant",1,IF(AND(OR(I77="Motorvejsstrækning",I77="Frakørselsflettestrækning",I77="Tilkørselsflettestrækning"),'Anvendte oplysninger'!O77&lt;3.00000001),1+(0.5-'Anvendte oplysninger'!O77)*0.04,IF(AND(OR(I77="Frakørselsrampe",I77="Tilkørselsrampe"),'Anvendte oplysninger'!O77&lt;3.00000001),1+(0.5-'Anvendte oplysninger'!O77)*0.08,IF(OR(I77="Motorvejsstrækning",I77="Frakørselsflettestrækning",I77="Tilkørselsflettestrækning"),0.9,0.8))))</f>
        <v>1</v>
      </c>
      <c r="Q77" s="14">
        <f>IF('Anvendte oplysninger'!P77="Irrelevant",1,IF(AND(OR(I77="Motorvejsstrækning",I77="Frakørselsflettestrækning",I77="Tilkørselsflettestrækning"),'Anvendte oplysninger'!P77&lt;11.00000001),1+(5-'Anvendte oplysninger'!P77)*0.01,0.94))</f>
        <v>1</v>
      </c>
      <c r="R77" s="14">
        <f>IF(OR('Anvendte oplysninger'!Q77="Irrelevant",'Anvendte oplysninger'!R77="Irrelevant",'Anvendte oplysninger'!Q77="Lige"),1,IF(AND(OR(I77="Motorvejsstrækning",I77="Frakørselsflettestrækning",I77="Tilkørselsflettestrækning"),'Anvendte oplysninger'!Q77&lt;4000),(EXP(0.1096*1746.5/'Anvendte oplysninger'!Q77)/EXP(0.1096*1746.5/4000))*('Anvendte oplysninger'!R77/1000)/G77+(G77-'Anvendte oplysninger'!R77/1000)/G77,1))</f>
        <v>1</v>
      </c>
      <c r="S77" s="14">
        <f>IF(OR('Anvendte oplysninger'!S77="Irrelevant",'Anvendte oplysninger'!T77="Irrelevant",'Anvendte oplysninger'!S77="Lige"),1,IF(AND(OR(I77="Motorvejsstrækning",I77="Frakørselsflettestrækning",I77="Tilkørselsflettestrækning"),'Anvendte oplysninger'!S77&lt;4000),(EXP(0.1096*1746.5/'Anvendte oplysninger'!S77)/EXP(0.1096*1746.5/4000))*('Anvendte oplysninger'!T77/1000)/G77+(G77-'Anvendte oplysninger'!T77/1000)/G77,1))</f>
        <v>1</v>
      </c>
      <c r="T77" s="14">
        <f>IF('Anvendte oplysninger'!U77="Irrelevant",1,IF(AND(OR(I77="Motorvejsstrækning",I77="Frakørselsflettestrækning",I77="Tilkørselsflettestrækning",I77="Frakørselsrampe",I77="Tilkørselsrampe"),'Anvendte oplysninger'!U77="Ja"),0.95,1))</f>
        <v>1</v>
      </c>
      <c r="U77" s="14">
        <f>IF('Anvendte oplysninger'!U77="Irrelevant",1,IF(AND(OR(I77="Motorvejsstrækning",I77="Frakørselsflettestrækning",I77="Tilkørselsflettestrækning",I77="Frakørselsrampe",I77="Tilkørselsrampe"),'Anvendte oplysninger'!U77="Ja"),0.96,1))</f>
        <v>1</v>
      </c>
      <c r="V77" s="14">
        <f>IF('Anvendte oplysninger'!U77="Irrelevant",1,IF(AND(OR(I77="Motorvejsstrækning",I77="Frakørselsflettestrækning",I77="Tilkørselsflettestrækning",I77="Frakørselsrampe",I77="Tilkørselsrampe"),'Anvendte oplysninger'!U77="Ja"),0.79,1))</f>
        <v>1</v>
      </c>
      <c r="W77" s="14">
        <f>IF('Anvendte oplysninger'!U77="Irrelevant",1,IF(AND(OR(I77="Motorvejsstrækning",I77="Frakørselsflettestrækning",I77="Tilkørselsflettestrækning",I77="Frakørselsrampe",I77="Tilkørselsrampe"),'Anvendte oplysninger'!U77="Ja"),0.94,1))</f>
        <v>1</v>
      </c>
      <c r="X77" s="14">
        <f>IF('Anvendte oplysninger'!U77="Irrelevant",1,IF(AND(OR(I77="Motorvejsstrækning",I77="Frakørselsflettestrækning",I77="Tilkørselsflettestrækning",I77="Frakørselsrampe",I77="Tilkørselsrampe"),'Anvendte oplysninger'!U77="Ja"),0.97,1))</f>
        <v>1</v>
      </c>
      <c r="Y77" s="14">
        <f>IF(AND(I77="Frakørselsrampe",'Anvendte oplysninger'!V77="S-formet ruderrampe"),1.32,IF(AND(I77="Frakørselsrampe",'Anvendte oplysninger'!V77="S-formet trompetrampe"),2.05,IF(AND(I77="Frakørselsrampe",'Anvendte oplysninger'!V77="U-formet trompetrampe"),4.11,IF(AND(I77="Frakørselsrampe",'Anvendte oplysninger'!V77="SV-formet flyoverrampe"),5.15,IF(AND(I77="Frakørselsrampe",'Anvendte oplysninger'!V77="Vinkelformet rampe"),1.07,IF(AND(I77="Tilkørselsrampe",'Anvendte oplysninger'!V77="S-formet ruderrampe"),0.93,IF(AND(I77="Tilkørselsrampe",'Anvendte oplysninger'!V77="S-formet trompetrampe"),2.48,IF(AND(I77="Tilkørselsrampe",'Anvendte oplysninger'!V77="U-formet trompetrampe"),4.15,IF(AND(I77="Tilkørselsrampe",'Anvendte oplysninger'!V77="SV-formet flyoverrampe"),5.26,IF(AND(I77="Tilkørselsrampe",'Anvendte oplysninger'!V77="Vinkelformet rampe"),1.42,1))))))))))</f>
        <v>1</v>
      </c>
      <c r="Z77" s="14">
        <f>IF(OR('Anvendte oplysninger'!W77="Lige",'Anvendte oplysninger'!W77="Irrelevant",'Anvendte oplysninger'!X77="Irrelevant",'Anvendte oplysninger'!Y77="Irrelevant"),1,1+1.545*1000/32.2*((('Anvendte oplysninger'!Y77*3268/3600)/('Anvendte oplysninger'!W77/0.306))^2)*('Anvendte oplysninger'!X77/1000)/G77)</f>
        <v>1</v>
      </c>
      <c r="AA77" s="14">
        <f>IF(OR('Anvendte oplysninger'!W77="Lige",'Anvendte oplysninger'!W77="Irrelevant",'Anvendte oplysninger'!X77="Irrelevant",'Anvendte oplysninger'!Y77="Irrelevant"),1,1+1.961*1000/32.2*((('Anvendte oplysninger'!Y77*3268/3600)/('Anvendte oplysninger'!W77/0.306))^2)*('Anvendte oplysninger'!X77/1000)/G77)</f>
        <v>1</v>
      </c>
      <c r="AB77" s="14">
        <f>IF(OR('Anvendte oplysninger'!Z77="Lige",'Anvendte oplysninger'!Z77="Irrelevant",'Anvendte oplysninger'!AA77="Irrelevant",'Anvendte oplysninger'!AB77="Irrelevant"),1,1+1.545*1000/32.2*((('Anvendte oplysninger'!AB77*3268/3600)/('Anvendte oplysninger'!Z77/0.306))^2)*('Anvendte oplysninger'!AA77/1000)/G77)</f>
        <v>1</v>
      </c>
      <c r="AC77" s="14">
        <f>IF(OR('Anvendte oplysninger'!Z77="Lige",'Anvendte oplysninger'!Z77="Irrelevant",'Anvendte oplysninger'!AA77="Irrelevant",'Anvendte oplysninger'!AB77="Irrelevant"),1,1+1.961*1000/32.2*((('Anvendte oplysninger'!AB77*3268/3600)/('Anvendte oplysninger'!Z77/0.306))^2)*('Anvendte oplysninger'!AA77/1000)/G77)</f>
        <v>1</v>
      </c>
      <c r="AD77" s="14">
        <f>IF(OR('Anvendte oplysninger'!AC77="Irrelevant",'Anvendte oplysninger'!AC77="Nej"),1,IF(AND('Anvendte oplysninger'!AC77="Ja",OR('Anvendte oplysninger'!Q77&lt;301,'Anvendte oplysninger'!S77&lt;301)),1-(0.5*('Anvendte oplysninger'!R77+'Anvendte oplysninger'!T77)/('Anvendte oplysninger'!G77*1000)),IF(AND('Anvendte oplysninger'!AC77="Ja",OR('Anvendte oplysninger'!Q77&lt;601,'Anvendte oplysninger'!S77&lt;601)),1-(0.25*('Anvendte oplysninger'!R77+'Anvendte oplysninger'!T77)/('Anvendte oplysninger'!G77*1000)),1)))</f>
        <v>1</v>
      </c>
      <c r="AE77" s="14">
        <f>IF(OR('Anvendte oplysninger'!AC77="Irrelevant",'Anvendte oplysninger'!AC77="Nej"),1,IF(AND('Anvendte oplysninger'!AC77="Ja",OR('Anvendte oplysninger'!Q77&lt;301,'Anvendte oplysninger'!S77&lt;301)),1-(0.4*('Anvendte oplysninger'!R77+'Anvendte oplysninger'!T77)/('Anvendte oplysninger'!G77*1000)),IF(AND('Anvendte oplysninger'!AC77="Ja",OR('Anvendte oplysninger'!Q77&lt;601,'Anvendte oplysninger'!S77&lt;601)),1-(0.2*('Anvendte oplysninger'!R77+'Anvendte oplysninger'!T77)/('Anvendte oplysninger'!G77*1000)),1)))</f>
        <v>1</v>
      </c>
      <c r="AF77" s="14">
        <f>IF('Anvendte oplysninger'!AD77="110 km/t",0.79,1)</f>
        <v>1</v>
      </c>
      <c r="AG77" s="14">
        <f>IF('Anvendte oplysninger'!AD77="110 km/t",0.94,1)</f>
        <v>1</v>
      </c>
      <c r="AH77" s="14">
        <f>IF('Anvendte oplysninger'!AD77="110 km/t",0.66,1)</f>
        <v>1</v>
      </c>
      <c r="AI77" s="14">
        <f>IF('Anvendte oplysninger'!AD77="110 km/t",0.82,1)</f>
        <v>1</v>
      </c>
      <c r="AJ77" s="14">
        <f>IF(AND('Anvendte oplysninger'!AE77="Ja",I77="Tilkørselsflettestrækning"),0.65*'Anvendte oplysninger'!AF77+1-'Anvendte oplysninger'!AF77,1)</f>
        <v>1</v>
      </c>
      <c r="AK77" s="15" t="str">
        <f t="shared" si="7"/>
        <v/>
      </c>
      <c r="AL77" s="15" t="str">
        <f t="shared" si="8"/>
        <v/>
      </c>
      <c r="AM77" s="15" t="str">
        <f t="shared" si="9"/>
        <v/>
      </c>
      <c r="AN77" s="15" t="str">
        <f t="shared" si="10"/>
        <v/>
      </c>
      <c r="AO77" s="15" t="str">
        <f t="shared" si="11"/>
        <v/>
      </c>
      <c r="AP77" s="15" t="str">
        <f t="shared" si="12"/>
        <v/>
      </c>
      <c r="AQ77" s="4" t="str">
        <f t="shared" si="13"/>
        <v/>
      </c>
    </row>
    <row r="78" spans="1:43" x14ac:dyDescent="0.25">
      <c r="A78" s="4" t="str">
        <f>IF(Inddata!A93="","",Inddata!A93)</f>
        <v/>
      </c>
      <c r="B78" s="4" t="str">
        <f>IF(Inddata!B93="","",Inddata!B93)</f>
        <v/>
      </c>
      <c r="C78" s="4" t="str">
        <f>IF(Inddata!C93="","",Inddata!C93)</f>
        <v/>
      </c>
      <c r="D78" s="4" t="str">
        <f>IF(Inddata!D93="","",Inddata!D93)</f>
        <v/>
      </c>
      <c r="E78" s="4" t="str">
        <f>IF(Inddata!E93="","",Inddata!E93)</f>
        <v/>
      </c>
      <c r="F78" s="4" t="str">
        <f>IF(Inddata!F93="","",Inddata!F93)</f>
        <v/>
      </c>
      <c r="G78" s="4">
        <f>IF(Inddata!G93="","",Inddata!G93)</f>
        <v>0</v>
      </c>
      <c r="H78" s="4" t="str">
        <f>IF(Inddata!H93&gt;0.5,Inddata!H93,"")</f>
        <v/>
      </c>
      <c r="I78" s="4" t="str">
        <f>IF(Inddata!I93="","",Inddata!I93)</f>
        <v/>
      </c>
      <c r="J78" s="14">
        <f>IF('Anvendte oplysninger'!J78="Irrelevant",1,IF('Anvendte oplysninger'!J78&gt;3,1.2,1))</f>
        <v>1</v>
      </c>
      <c r="K78" s="14">
        <f>IF('Anvendte oplysninger'!K78="Irrelevant",1,IF(AND(OR(I78="Motorvejsstrækning",I78="Frakørselsflettestrækning",I78="Tilkørselsflettestrækning"),'Anvendte oplysninger'!K78&lt;3.5),1+(3.5-'Anvendte oplysninger'!K78)*0.12,IF(AND(OR(I78="Frakørselsrampe",I78="Tilkørselsrampe"),'Anvendte oplysninger'!K78&lt;3.5),1+(3.5-'Anvendte oplysninger'!K78)*0.16,1)))</f>
        <v>1</v>
      </c>
      <c r="L78" s="14">
        <f>IF('Anvendte oplysninger'!L78="Irrelevant",1,IF(AND('Anvendte oplysninger'!L78="Ja",'Anvendte oplysninger'!J78=2),0.6*'Anvendte oplysninger'!M78+(1-'Anvendte oplysninger'!M78),IF(AND('Anvendte oplysninger'!L78="Ja",'Anvendte oplysninger'!J78=3),0.7*'Anvendte oplysninger'!M78+(1-'Anvendte oplysninger'!M78),IF(AND('Anvendte oplysninger'!L78="Ja",'Anvendte oplysninger'!J78=4),0.76*'Anvendte oplysninger'!M78+(1-'Anvendte oplysninger'!M78),IF(AND('Anvendte oplysninger'!L78="Ja",'Anvendte oplysninger'!J78&gt;4.99999999),0.8*'Anvendte oplysninger'!M78+(1-'Anvendte oplysninger'!M78),1)))))</f>
        <v>1</v>
      </c>
      <c r="M78" s="14">
        <f>IF('Anvendte oplysninger'!L78="Irrelevant",1,IF(AND('Anvendte oplysninger'!L78="Ja",'Anvendte oplysninger'!J78=2),0.8*'Anvendte oplysninger'!M78+(1-'Anvendte oplysninger'!M78),IF(AND('Anvendte oplysninger'!L78="Ja",'Anvendte oplysninger'!J78=3),0.85*'Anvendte oplysninger'!M78+(1-'Anvendte oplysninger'!M78),IF(AND('Anvendte oplysninger'!L78="Ja",'Anvendte oplysninger'!J78=4),0.88*'Anvendte oplysninger'!M78+(1-'Anvendte oplysninger'!M78),IF(AND('Anvendte oplysninger'!L78="Ja",'Anvendte oplysninger'!J78&gt;4.99999999),0.9*'Anvendte oplysninger'!M78+(1-'Anvendte oplysninger'!M78),1)))))</f>
        <v>1</v>
      </c>
      <c r="N78" s="14">
        <f>IF('Anvendte oplysninger'!N78="Irrelevant",1,IF(AND(OR(I78="Motorvejsstrækning",I78="Frakørselsflettestrækning",I78="Tilkørselsflettestrækning"),'Anvendte oplysninger'!N78&lt;3),1+(3-'Anvendte oplysninger'!N78)*0.09333333,1))</f>
        <v>1</v>
      </c>
      <c r="O78" s="14">
        <f>IF('Anvendte oplysninger'!N78="Irrelevant",1,IF(AND(OR(I78="Motorvejsstrækning",I78="Frakørselsflettestrækning",I78="Tilkørselsflettestrækning"),'Anvendte oplysninger'!N78&lt;3),1+(3-'Anvendte oplysninger'!N78)*0.19666667,1))</f>
        <v>1</v>
      </c>
      <c r="P78" s="14">
        <f>IF('Anvendte oplysninger'!O78="Irrelevant",1,IF(AND(OR(I78="Motorvejsstrækning",I78="Frakørselsflettestrækning",I78="Tilkørselsflettestrækning"),'Anvendte oplysninger'!O78&lt;3.00000001),1+(0.5-'Anvendte oplysninger'!O78)*0.04,IF(AND(OR(I78="Frakørselsrampe",I78="Tilkørselsrampe"),'Anvendte oplysninger'!O78&lt;3.00000001),1+(0.5-'Anvendte oplysninger'!O78)*0.08,IF(OR(I78="Motorvejsstrækning",I78="Frakørselsflettestrækning",I78="Tilkørselsflettestrækning"),0.9,0.8))))</f>
        <v>1</v>
      </c>
      <c r="Q78" s="14">
        <f>IF('Anvendte oplysninger'!P78="Irrelevant",1,IF(AND(OR(I78="Motorvejsstrækning",I78="Frakørselsflettestrækning",I78="Tilkørselsflettestrækning"),'Anvendte oplysninger'!P78&lt;11.00000001),1+(5-'Anvendte oplysninger'!P78)*0.01,0.94))</f>
        <v>1</v>
      </c>
      <c r="R78" s="14">
        <f>IF(OR('Anvendte oplysninger'!Q78="Irrelevant",'Anvendte oplysninger'!R78="Irrelevant",'Anvendte oplysninger'!Q78="Lige"),1,IF(AND(OR(I78="Motorvejsstrækning",I78="Frakørselsflettestrækning",I78="Tilkørselsflettestrækning"),'Anvendte oplysninger'!Q78&lt;4000),(EXP(0.1096*1746.5/'Anvendte oplysninger'!Q78)/EXP(0.1096*1746.5/4000))*('Anvendte oplysninger'!R78/1000)/G78+(G78-'Anvendte oplysninger'!R78/1000)/G78,1))</f>
        <v>1</v>
      </c>
      <c r="S78" s="14">
        <f>IF(OR('Anvendte oplysninger'!S78="Irrelevant",'Anvendte oplysninger'!T78="Irrelevant",'Anvendte oplysninger'!S78="Lige"),1,IF(AND(OR(I78="Motorvejsstrækning",I78="Frakørselsflettestrækning",I78="Tilkørselsflettestrækning"),'Anvendte oplysninger'!S78&lt;4000),(EXP(0.1096*1746.5/'Anvendte oplysninger'!S78)/EXP(0.1096*1746.5/4000))*('Anvendte oplysninger'!T78/1000)/G78+(G78-'Anvendte oplysninger'!T78/1000)/G78,1))</f>
        <v>1</v>
      </c>
      <c r="T78" s="14">
        <f>IF('Anvendte oplysninger'!U78="Irrelevant",1,IF(AND(OR(I78="Motorvejsstrækning",I78="Frakørselsflettestrækning",I78="Tilkørselsflettestrækning",I78="Frakørselsrampe",I78="Tilkørselsrampe"),'Anvendte oplysninger'!U78="Ja"),0.95,1))</f>
        <v>1</v>
      </c>
      <c r="U78" s="14">
        <f>IF('Anvendte oplysninger'!U78="Irrelevant",1,IF(AND(OR(I78="Motorvejsstrækning",I78="Frakørselsflettestrækning",I78="Tilkørselsflettestrækning",I78="Frakørselsrampe",I78="Tilkørselsrampe"),'Anvendte oplysninger'!U78="Ja"),0.96,1))</f>
        <v>1</v>
      </c>
      <c r="V78" s="14">
        <f>IF('Anvendte oplysninger'!U78="Irrelevant",1,IF(AND(OR(I78="Motorvejsstrækning",I78="Frakørselsflettestrækning",I78="Tilkørselsflettestrækning",I78="Frakørselsrampe",I78="Tilkørselsrampe"),'Anvendte oplysninger'!U78="Ja"),0.79,1))</f>
        <v>1</v>
      </c>
      <c r="W78" s="14">
        <f>IF('Anvendte oplysninger'!U78="Irrelevant",1,IF(AND(OR(I78="Motorvejsstrækning",I78="Frakørselsflettestrækning",I78="Tilkørselsflettestrækning",I78="Frakørselsrampe",I78="Tilkørselsrampe"),'Anvendte oplysninger'!U78="Ja"),0.94,1))</f>
        <v>1</v>
      </c>
      <c r="X78" s="14">
        <f>IF('Anvendte oplysninger'!U78="Irrelevant",1,IF(AND(OR(I78="Motorvejsstrækning",I78="Frakørselsflettestrækning",I78="Tilkørselsflettestrækning",I78="Frakørselsrampe",I78="Tilkørselsrampe"),'Anvendte oplysninger'!U78="Ja"),0.97,1))</f>
        <v>1</v>
      </c>
      <c r="Y78" s="14">
        <f>IF(AND(I78="Frakørselsrampe",'Anvendte oplysninger'!V78="S-formet ruderrampe"),1.32,IF(AND(I78="Frakørselsrampe",'Anvendte oplysninger'!V78="S-formet trompetrampe"),2.05,IF(AND(I78="Frakørselsrampe",'Anvendte oplysninger'!V78="U-formet trompetrampe"),4.11,IF(AND(I78="Frakørselsrampe",'Anvendte oplysninger'!V78="SV-formet flyoverrampe"),5.15,IF(AND(I78="Frakørselsrampe",'Anvendte oplysninger'!V78="Vinkelformet rampe"),1.07,IF(AND(I78="Tilkørselsrampe",'Anvendte oplysninger'!V78="S-formet ruderrampe"),0.93,IF(AND(I78="Tilkørselsrampe",'Anvendte oplysninger'!V78="S-formet trompetrampe"),2.48,IF(AND(I78="Tilkørselsrampe",'Anvendte oplysninger'!V78="U-formet trompetrampe"),4.15,IF(AND(I78="Tilkørselsrampe",'Anvendte oplysninger'!V78="SV-formet flyoverrampe"),5.26,IF(AND(I78="Tilkørselsrampe",'Anvendte oplysninger'!V78="Vinkelformet rampe"),1.42,1))))))))))</f>
        <v>1</v>
      </c>
      <c r="Z78" s="14">
        <f>IF(OR('Anvendte oplysninger'!W78="Lige",'Anvendte oplysninger'!W78="Irrelevant",'Anvendte oplysninger'!X78="Irrelevant",'Anvendte oplysninger'!Y78="Irrelevant"),1,1+1.545*1000/32.2*((('Anvendte oplysninger'!Y78*3268/3600)/('Anvendte oplysninger'!W78/0.306))^2)*('Anvendte oplysninger'!X78/1000)/G78)</f>
        <v>1</v>
      </c>
      <c r="AA78" s="14">
        <f>IF(OR('Anvendte oplysninger'!W78="Lige",'Anvendte oplysninger'!W78="Irrelevant",'Anvendte oplysninger'!X78="Irrelevant",'Anvendte oplysninger'!Y78="Irrelevant"),1,1+1.961*1000/32.2*((('Anvendte oplysninger'!Y78*3268/3600)/('Anvendte oplysninger'!W78/0.306))^2)*('Anvendte oplysninger'!X78/1000)/G78)</f>
        <v>1</v>
      </c>
      <c r="AB78" s="14">
        <f>IF(OR('Anvendte oplysninger'!Z78="Lige",'Anvendte oplysninger'!Z78="Irrelevant",'Anvendte oplysninger'!AA78="Irrelevant",'Anvendte oplysninger'!AB78="Irrelevant"),1,1+1.545*1000/32.2*((('Anvendte oplysninger'!AB78*3268/3600)/('Anvendte oplysninger'!Z78/0.306))^2)*('Anvendte oplysninger'!AA78/1000)/G78)</f>
        <v>1</v>
      </c>
      <c r="AC78" s="14">
        <f>IF(OR('Anvendte oplysninger'!Z78="Lige",'Anvendte oplysninger'!Z78="Irrelevant",'Anvendte oplysninger'!AA78="Irrelevant",'Anvendte oplysninger'!AB78="Irrelevant"),1,1+1.961*1000/32.2*((('Anvendte oplysninger'!AB78*3268/3600)/('Anvendte oplysninger'!Z78/0.306))^2)*('Anvendte oplysninger'!AA78/1000)/G78)</f>
        <v>1</v>
      </c>
      <c r="AD78" s="14">
        <f>IF(OR('Anvendte oplysninger'!AC78="Irrelevant",'Anvendte oplysninger'!AC78="Nej"),1,IF(AND('Anvendte oplysninger'!AC78="Ja",OR('Anvendte oplysninger'!Q78&lt;301,'Anvendte oplysninger'!S78&lt;301)),1-(0.5*('Anvendte oplysninger'!R78+'Anvendte oplysninger'!T78)/('Anvendte oplysninger'!G78*1000)),IF(AND('Anvendte oplysninger'!AC78="Ja",OR('Anvendte oplysninger'!Q78&lt;601,'Anvendte oplysninger'!S78&lt;601)),1-(0.25*('Anvendte oplysninger'!R78+'Anvendte oplysninger'!T78)/('Anvendte oplysninger'!G78*1000)),1)))</f>
        <v>1</v>
      </c>
      <c r="AE78" s="14">
        <f>IF(OR('Anvendte oplysninger'!AC78="Irrelevant",'Anvendte oplysninger'!AC78="Nej"),1,IF(AND('Anvendte oplysninger'!AC78="Ja",OR('Anvendte oplysninger'!Q78&lt;301,'Anvendte oplysninger'!S78&lt;301)),1-(0.4*('Anvendte oplysninger'!R78+'Anvendte oplysninger'!T78)/('Anvendte oplysninger'!G78*1000)),IF(AND('Anvendte oplysninger'!AC78="Ja",OR('Anvendte oplysninger'!Q78&lt;601,'Anvendte oplysninger'!S78&lt;601)),1-(0.2*('Anvendte oplysninger'!R78+'Anvendte oplysninger'!T78)/('Anvendte oplysninger'!G78*1000)),1)))</f>
        <v>1</v>
      </c>
      <c r="AF78" s="14">
        <f>IF('Anvendte oplysninger'!AD78="110 km/t",0.79,1)</f>
        <v>1</v>
      </c>
      <c r="AG78" s="14">
        <f>IF('Anvendte oplysninger'!AD78="110 km/t",0.94,1)</f>
        <v>1</v>
      </c>
      <c r="AH78" s="14">
        <f>IF('Anvendte oplysninger'!AD78="110 km/t",0.66,1)</f>
        <v>1</v>
      </c>
      <c r="AI78" s="14">
        <f>IF('Anvendte oplysninger'!AD78="110 km/t",0.82,1)</f>
        <v>1</v>
      </c>
      <c r="AJ78" s="14">
        <f>IF(AND('Anvendte oplysninger'!AE78="Ja",I78="Tilkørselsflettestrækning"),0.65*'Anvendte oplysninger'!AF78+1-'Anvendte oplysninger'!AF78,1)</f>
        <v>1</v>
      </c>
      <c r="AK78" s="15" t="str">
        <f t="shared" si="7"/>
        <v/>
      </c>
      <c r="AL78" s="15" t="str">
        <f t="shared" si="8"/>
        <v/>
      </c>
      <c r="AM78" s="15" t="str">
        <f t="shared" si="9"/>
        <v/>
      </c>
      <c r="AN78" s="15" t="str">
        <f t="shared" si="10"/>
        <v/>
      </c>
      <c r="AO78" s="15" t="str">
        <f t="shared" si="11"/>
        <v/>
      </c>
      <c r="AP78" s="15" t="str">
        <f t="shared" si="12"/>
        <v/>
      </c>
      <c r="AQ78" s="4" t="str">
        <f t="shared" si="13"/>
        <v/>
      </c>
    </row>
    <row r="79" spans="1:43" x14ac:dyDescent="0.25">
      <c r="A79" s="4" t="str">
        <f>IF(Inddata!A94="","",Inddata!A94)</f>
        <v/>
      </c>
      <c r="B79" s="4" t="str">
        <f>IF(Inddata!B94="","",Inddata!B94)</f>
        <v/>
      </c>
      <c r="C79" s="4" t="str">
        <f>IF(Inddata!C94="","",Inddata!C94)</f>
        <v/>
      </c>
      <c r="D79" s="4" t="str">
        <f>IF(Inddata!D94="","",Inddata!D94)</f>
        <v/>
      </c>
      <c r="E79" s="4" t="str">
        <f>IF(Inddata!E94="","",Inddata!E94)</f>
        <v/>
      </c>
      <c r="F79" s="4" t="str">
        <f>IF(Inddata!F94="","",Inddata!F94)</f>
        <v/>
      </c>
      <c r="G79" s="4">
        <f>IF(Inddata!G94="","",Inddata!G94)</f>
        <v>0</v>
      </c>
      <c r="H79" s="4" t="str">
        <f>IF(Inddata!H94&gt;0.5,Inddata!H94,"")</f>
        <v/>
      </c>
      <c r="I79" s="4" t="str">
        <f>IF(Inddata!I94="","",Inddata!I94)</f>
        <v/>
      </c>
      <c r="J79" s="14">
        <f>IF('Anvendte oplysninger'!J79="Irrelevant",1,IF('Anvendte oplysninger'!J79&gt;3,1.2,1))</f>
        <v>1</v>
      </c>
      <c r="K79" s="14">
        <f>IF('Anvendte oplysninger'!K79="Irrelevant",1,IF(AND(OR(I79="Motorvejsstrækning",I79="Frakørselsflettestrækning",I79="Tilkørselsflettestrækning"),'Anvendte oplysninger'!K79&lt;3.5),1+(3.5-'Anvendte oplysninger'!K79)*0.12,IF(AND(OR(I79="Frakørselsrampe",I79="Tilkørselsrampe"),'Anvendte oplysninger'!K79&lt;3.5),1+(3.5-'Anvendte oplysninger'!K79)*0.16,1)))</f>
        <v>1</v>
      </c>
      <c r="L79" s="14">
        <f>IF('Anvendte oplysninger'!L79="Irrelevant",1,IF(AND('Anvendte oplysninger'!L79="Ja",'Anvendte oplysninger'!J79=2),0.6*'Anvendte oplysninger'!M79+(1-'Anvendte oplysninger'!M79),IF(AND('Anvendte oplysninger'!L79="Ja",'Anvendte oplysninger'!J79=3),0.7*'Anvendte oplysninger'!M79+(1-'Anvendte oplysninger'!M79),IF(AND('Anvendte oplysninger'!L79="Ja",'Anvendte oplysninger'!J79=4),0.76*'Anvendte oplysninger'!M79+(1-'Anvendte oplysninger'!M79),IF(AND('Anvendte oplysninger'!L79="Ja",'Anvendte oplysninger'!J79&gt;4.99999999),0.8*'Anvendte oplysninger'!M79+(1-'Anvendte oplysninger'!M79),1)))))</f>
        <v>1</v>
      </c>
      <c r="M79" s="14">
        <f>IF('Anvendte oplysninger'!L79="Irrelevant",1,IF(AND('Anvendte oplysninger'!L79="Ja",'Anvendte oplysninger'!J79=2),0.8*'Anvendte oplysninger'!M79+(1-'Anvendte oplysninger'!M79),IF(AND('Anvendte oplysninger'!L79="Ja",'Anvendte oplysninger'!J79=3),0.85*'Anvendte oplysninger'!M79+(1-'Anvendte oplysninger'!M79),IF(AND('Anvendte oplysninger'!L79="Ja",'Anvendte oplysninger'!J79=4),0.88*'Anvendte oplysninger'!M79+(1-'Anvendte oplysninger'!M79),IF(AND('Anvendte oplysninger'!L79="Ja",'Anvendte oplysninger'!J79&gt;4.99999999),0.9*'Anvendte oplysninger'!M79+(1-'Anvendte oplysninger'!M79),1)))))</f>
        <v>1</v>
      </c>
      <c r="N79" s="14">
        <f>IF('Anvendte oplysninger'!N79="Irrelevant",1,IF(AND(OR(I79="Motorvejsstrækning",I79="Frakørselsflettestrækning",I79="Tilkørselsflettestrækning"),'Anvendte oplysninger'!N79&lt;3),1+(3-'Anvendte oplysninger'!N79)*0.09333333,1))</f>
        <v>1</v>
      </c>
      <c r="O79" s="14">
        <f>IF('Anvendte oplysninger'!N79="Irrelevant",1,IF(AND(OR(I79="Motorvejsstrækning",I79="Frakørselsflettestrækning",I79="Tilkørselsflettestrækning"),'Anvendte oplysninger'!N79&lt;3),1+(3-'Anvendte oplysninger'!N79)*0.19666667,1))</f>
        <v>1</v>
      </c>
      <c r="P79" s="14">
        <f>IF('Anvendte oplysninger'!O79="Irrelevant",1,IF(AND(OR(I79="Motorvejsstrækning",I79="Frakørselsflettestrækning",I79="Tilkørselsflettestrækning"),'Anvendte oplysninger'!O79&lt;3.00000001),1+(0.5-'Anvendte oplysninger'!O79)*0.04,IF(AND(OR(I79="Frakørselsrampe",I79="Tilkørselsrampe"),'Anvendte oplysninger'!O79&lt;3.00000001),1+(0.5-'Anvendte oplysninger'!O79)*0.08,IF(OR(I79="Motorvejsstrækning",I79="Frakørselsflettestrækning",I79="Tilkørselsflettestrækning"),0.9,0.8))))</f>
        <v>1</v>
      </c>
      <c r="Q79" s="14">
        <f>IF('Anvendte oplysninger'!P79="Irrelevant",1,IF(AND(OR(I79="Motorvejsstrækning",I79="Frakørselsflettestrækning",I79="Tilkørselsflettestrækning"),'Anvendte oplysninger'!P79&lt;11.00000001),1+(5-'Anvendte oplysninger'!P79)*0.01,0.94))</f>
        <v>1</v>
      </c>
      <c r="R79" s="14">
        <f>IF(OR('Anvendte oplysninger'!Q79="Irrelevant",'Anvendte oplysninger'!R79="Irrelevant",'Anvendte oplysninger'!Q79="Lige"),1,IF(AND(OR(I79="Motorvejsstrækning",I79="Frakørselsflettestrækning",I79="Tilkørselsflettestrækning"),'Anvendte oplysninger'!Q79&lt;4000),(EXP(0.1096*1746.5/'Anvendte oplysninger'!Q79)/EXP(0.1096*1746.5/4000))*('Anvendte oplysninger'!R79/1000)/G79+(G79-'Anvendte oplysninger'!R79/1000)/G79,1))</f>
        <v>1</v>
      </c>
      <c r="S79" s="14">
        <f>IF(OR('Anvendte oplysninger'!S79="Irrelevant",'Anvendte oplysninger'!T79="Irrelevant",'Anvendte oplysninger'!S79="Lige"),1,IF(AND(OR(I79="Motorvejsstrækning",I79="Frakørselsflettestrækning",I79="Tilkørselsflettestrækning"),'Anvendte oplysninger'!S79&lt;4000),(EXP(0.1096*1746.5/'Anvendte oplysninger'!S79)/EXP(0.1096*1746.5/4000))*('Anvendte oplysninger'!T79/1000)/G79+(G79-'Anvendte oplysninger'!T79/1000)/G79,1))</f>
        <v>1</v>
      </c>
      <c r="T79" s="14">
        <f>IF('Anvendte oplysninger'!U79="Irrelevant",1,IF(AND(OR(I79="Motorvejsstrækning",I79="Frakørselsflettestrækning",I79="Tilkørselsflettestrækning",I79="Frakørselsrampe",I79="Tilkørselsrampe"),'Anvendte oplysninger'!U79="Ja"),0.95,1))</f>
        <v>1</v>
      </c>
      <c r="U79" s="14">
        <f>IF('Anvendte oplysninger'!U79="Irrelevant",1,IF(AND(OR(I79="Motorvejsstrækning",I79="Frakørselsflettestrækning",I79="Tilkørselsflettestrækning",I79="Frakørselsrampe",I79="Tilkørselsrampe"),'Anvendte oplysninger'!U79="Ja"),0.96,1))</f>
        <v>1</v>
      </c>
      <c r="V79" s="14">
        <f>IF('Anvendte oplysninger'!U79="Irrelevant",1,IF(AND(OR(I79="Motorvejsstrækning",I79="Frakørselsflettestrækning",I79="Tilkørselsflettestrækning",I79="Frakørselsrampe",I79="Tilkørselsrampe"),'Anvendte oplysninger'!U79="Ja"),0.79,1))</f>
        <v>1</v>
      </c>
      <c r="W79" s="14">
        <f>IF('Anvendte oplysninger'!U79="Irrelevant",1,IF(AND(OR(I79="Motorvejsstrækning",I79="Frakørselsflettestrækning",I79="Tilkørselsflettestrækning",I79="Frakørselsrampe",I79="Tilkørselsrampe"),'Anvendte oplysninger'!U79="Ja"),0.94,1))</f>
        <v>1</v>
      </c>
      <c r="X79" s="14">
        <f>IF('Anvendte oplysninger'!U79="Irrelevant",1,IF(AND(OR(I79="Motorvejsstrækning",I79="Frakørselsflettestrækning",I79="Tilkørselsflettestrækning",I79="Frakørselsrampe",I79="Tilkørselsrampe"),'Anvendte oplysninger'!U79="Ja"),0.97,1))</f>
        <v>1</v>
      </c>
      <c r="Y79" s="14">
        <f>IF(AND(I79="Frakørselsrampe",'Anvendte oplysninger'!V79="S-formet ruderrampe"),1.32,IF(AND(I79="Frakørselsrampe",'Anvendte oplysninger'!V79="S-formet trompetrampe"),2.05,IF(AND(I79="Frakørselsrampe",'Anvendte oplysninger'!V79="U-formet trompetrampe"),4.11,IF(AND(I79="Frakørselsrampe",'Anvendte oplysninger'!V79="SV-formet flyoverrampe"),5.15,IF(AND(I79="Frakørselsrampe",'Anvendte oplysninger'!V79="Vinkelformet rampe"),1.07,IF(AND(I79="Tilkørselsrampe",'Anvendte oplysninger'!V79="S-formet ruderrampe"),0.93,IF(AND(I79="Tilkørselsrampe",'Anvendte oplysninger'!V79="S-formet trompetrampe"),2.48,IF(AND(I79="Tilkørselsrampe",'Anvendte oplysninger'!V79="U-formet trompetrampe"),4.15,IF(AND(I79="Tilkørselsrampe",'Anvendte oplysninger'!V79="SV-formet flyoverrampe"),5.26,IF(AND(I79="Tilkørselsrampe",'Anvendte oplysninger'!V79="Vinkelformet rampe"),1.42,1))))))))))</f>
        <v>1</v>
      </c>
      <c r="Z79" s="14">
        <f>IF(OR('Anvendte oplysninger'!W79="Lige",'Anvendte oplysninger'!W79="Irrelevant",'Anvendte oplysninger'!X79="Irrelevant",'Anvendte oplysninger'!Y79="Irrelevant"),1,1+1.545*1000/32.2*((('Anvendte oplysninger'!Y79*3268/3600)/('Anvendte oplysninger'!W79/0.306))^2)*('Anvendte oplysninger'!X79/1000)/G79)</f>
        <v>1</v>
      </c>
      <c r="AA79" s="14">
        <f>IF(OR('Anvendte oplysninger'!W79="Lige",'Anvendte oplysninger'!W79="Irrelevant",'Anvendte oplysninger'!X79="Irrelevant",'Anvendte oplysninger'!Y79="Irrelevant"),1,1+1.961*1000/32.2*((('Anvendte oplysninger'!Y79*3268/3600)/('Anvendte oplysninger'!W79/0.306))^2)*('Anvendte oplysninger'!X79/1000)/G79)</f>
        <v>1</v>
      </c>
      <c r="AB79" s="14">
        <f>IF(OR('Anvendte oplysninger'!Z79="Lige",'Anvendte oplysninger'!Z79="Irrelevant",'Anvendte oplysninger'!AA79="Irrelevant",'Anvendte oplysninger'!AB79="Irrelevant"),1,1+1.545*1000/32.2*((('Anvendte oplysninger'!AB79*3268/3600)/('Anvendte oplysninger'!Z79/0.306))^2)*('Anvendte oplysninger'!AA79/1000)/G79)</f>
        <v>1</v>
      </c>
      <c r="AC79" s="14">
        <f>IF(OR('Anvendte oplysninger'!Z79="Lige",'Anvendte oplysninger'!Z79="Irrelevant",'Anvendte oplysninger'!AA79="Irrelevant",'Anvendte oplysninger'!AB79="Irrelevant"),1,1+1.961*1000/32.2*((('Anvendte oplysninger'!AB79*3268/3600)/('Anvendte oplysninger'!Z79/0.306))^2)*('Anvendte oplysninger'!AA79/1000)/G79)</f>
        <v>1</v>
      </c>
      <c r="AD79" s="14">
        <f>IF(OR('Anvendte oplysninger'!AC79="Irrelevant",'Anvendte oplysninger'!AC79="Nej"),1,IF(AND('Anvendte oplysninger'!AC79="Ja",OR('Anvendte oplysninger'!Q79&lt;301,'Anvendte oplysninger'!S79&lt;301)),1-(0.5*('Anvendte oplysninger'!R79+'Anvendte oplysninger'!T79)/('Anvendte oplysninger'!G79*1000)),IF(AND('Anvendte oplysninger'!AC79="Ja",OR('Anvendte oplysninger'!Q79&lt;601,'Anvendte oplysninger'!S79&lt;601)),1-(0.25*('Anvendte oplysninger'!R79+'Anvendte oplysninger'!T79)/('Anvendte oplysninger'!G79*1000)),1)))</f>
        <v>1</v>
      </c>
      <c r="AE79" s="14">
        <f>IF(OR('Anvendte oplysninger'!AC79="Irrelevant",'Anvendte oplysninger'!AC79="Nej"),1,IF(AND('Anvendte oplysninger'!AC79="Ja",OR('Anvendte oplysninger'!Q79&lt;301,'Anvendte oplysninger'!S79&lt;301)),1-(0.4*('Anvendte oplysninger'!R79+'Anvendte oplysninger'!T79)/('Anvendte oplysninger'!G79*1000)),IF(AND('Anvendte oplysninger'!AC79="Ja",OR('Anvendte oplysninger'!Q79&lt;601,'Anvendte oplysninger'!S79&lt;601)),1-(0.2*('Anvendte oplysninger'!R79+'Anvendte oplysninger'!T79)/('Anvendte oplysninger'!G79*1000)),1)))</f>
        <v>1</v>
      </c>
      <c r="AF79" s="14">
        <f>IF('Anvendte oplysninger'!AD79="110 km/t",0.79,1)</f>
        <v>1</v>
      </c>
      <c r="AG79" s="14">
        <f>IF('Anvendte oplysninger'!AD79="110 km/t",0.94,1)</f>
        <v>1</v>
      </c>
      <c r="AH79" s="14">
        <f>IF('Anvendte oplysninger'!AD79="110 km/t",0.66,1)</f>
        <v>1</v>
      </c>
      <c r="AI79" s="14">
        <f>IF('Anvendte oplysninger'!AD79="110 km/t",0.82,1)</f>
        <v>1</v>
      </c>
      <c r="AJ79" s="14">
        <f>IF(AND('Anvendte oplysninger'!AE79="Ja",I79="Tilkørselsflettestrækning"),0.65*'Anvendte oplysninger'!AF79+1-'Anvendte oplysninger'!AF79,1)</f>
        <v>1</v>
      </c>
      <c r="AK79" s="15" t="str">
        <f t="shared" si="7"/>
        <v/>
      </c>
      <c r="AL79" s="15" t="str">
        <f t="shared" si="8"/>
        <v/>
      </c>
      <c r="AM79" s="15" t="str">
        <f t="shared" si="9"/>
        <v/>
      </c>
      <c r="AN79" s="15" t="str">
        <f t="shared" si="10"/>
        <v/>
      </c>
      <c r="AO79" s="15" t="str">
        <f t="shared" si="11"/>
        <v/>
      </c>
      <c r="AP79" s="15" t="str">
        <f t="shared" si="12"/>
        <v/>
      </c>
      <c r="AQ79" s="4" t="str">
        <f t="shared" si="13"/>
        <v/>
      </c>
    </row>
    <row r="80" spans="1:43" x14ac:dyDescent="0.25">
      <c r="A80" s="4" t="str">
        <f>IF(Inddata!A95="","",Inddata!A95)</f>
        <v/>
      </c>
      <c r="B80" s="4" t="str">
        <f>IF(Inddata!B95="","",Inddata!B95)</f>
        <v/>
      </c>
      <c r="C80" s="4" t="str">
        <f>IF(Inddata!C95="","",Inddata!C95)</f>
        <v/>
      </c>
      <c r="D80" s="4" t="str">
        <f>IF(Inddata!D95="","",Inddata!D95)</f>
        <v/>
      </c>
      <c r="E80" s="4" t="str">
        <f>IF(Inddata!E95="","",Inddata!E95)</f>
        <v/>
      </c>
      <c r="F80" s="4" t="str">
        <f>IF(Inddata!F95="","",Inddata!F95)</f>
        <v/>
      </c>
      <c r="G80" s="4">
        <f>IF(Inddata!G95="","",Inddata!G95)</f>
        <v>0</v>
      </c>
      <c r="H80" s="4" t="str">
        <f>IF(Inddata!H95&gt;0.5,Inddata!H95,"")</f>
        <v/>
      </c>
      <c r="I80" s="4" t="str">
        <f>IF(Inddata!I95="","",Inddata!I95)</f>
        <v/>
      </c>
      <c r="J80" s="14">
        <f>IF('Anvendte oplysninger'!J80="Irrelevant",1,IF('Anvendte oplysninger'!J80&gt;3,1.2,1))</f>
        <v>1</v>
      </c>
      <c r="K80" s="14">
        <f>IF('Anvendte oplysninger'!K80="Irrelevant",1,IF(AND(OR(I80="Motorvejsstrækning",I80="Frakørselsflettestrækning",I80="Tilkørselsflettestrækning"),'Anvendte oplysninger'!K80&lt;3.5),1+(3.5-'Anvendte oplysninger'!K80)*0.12,IF(AND(OR(I80="Frakørselsrampe",I80="Tilkørselsrampe"),'Anvendte oplysninger'!K80&lt;3.5),1+(3.5-'Anvendte oplysninger'!K80)*0.16,1)))</f>
        <v>1</v>
      </c>
      <c r="L80" s="14">
        <f>IF('Anvendte oplysninger'!L80="Irrelevant",1,IF(AND('Anvendte oplysninger'!L80="Ja",'Anvendte oplysninger'!J80=2),0.6*'Anvendte oplysninger'!M80+(1-'Anvendte oplysninger'!M80),IF(AND('Anvendte oplysninger'!L80="Ja",'Anvendte oplysninger'!J80=3),0.7*'Anvendte oplysninger'!M80+(1-'Anvendte oplysninger'!M80),IF(AND('Anvendte oplysninger'!L80="Ja",'Anvendte oplysninger'!J80=4),0.76*'Anvendte oplysninger'!M80+(1-'Anvendte oplysninger'!M80),IF(AND('Anvendte oplysninger'!L80="Ja",'Anvendte oplysninger'!J80&gt;4.99999999),0.8*'Anvendte oplysninger'!M80+(1-'Anvendte oplysninger'!M80),1)))))</f>
        <v>1</v>
      </c>
      <c r="M80" s="14">
        <f>IF('Anvendte oplysninger'!L80="Irrelevant",1,IF(AND('Anvendte oplysninger'!L80="Ja",'Anvendte oplysninger'!J80=2),0.8*'Anvendte oplysninger'!M80+(1-'Anvendte oplysninger'!M80),IF(AND('Anvendte oplysninger'!L80="Ja",'Anvendte oplysninger'!J80=3),0.85*'Anvendte oplysninger'!M80+(1-'Anvendte oplysninger'!M80),IF(AND('Anvendte oplysninger'!L80="Ja",'Anvendte oplysninger'!J80=4),0.88*'Anvendte oplysninger'!M80+(1-'Anvendte oplysninger'!M80),IF(AND('Anvendte oplysninger'!L80="Ja",'Anvendte oplysninger'!J80&gt;4.99999999),0.9*'Anvendte oplysninger'!M80+(1-'Anvendte oplysninger'!M80),1)))))</f>
        <v>1</v>
      </c>
      <c r="N80" s="14">
        <f>IF('Anvendte oplysninger'!N80="Irrelevant",1,IF(AND(OR(I80="Motorvejsstrækning",I80="Frakørselsflettestrækning",I80="Tilkørselsflettestrækning"),'Anvendte oplysninger'!N80&lt;3),1+(3-'Anvendte oplysninger'!N80)*0.09333333,1))</f>
        <v>1</v>
      </c>
      <c r="O80" s="14">
        <f>IF('Anvendte oplysninger'!N80="Irrelevant",1,IF(AND(OR(I80="Motorvejsstrækning",I80="Frakørselsflettestrækning",I80="Tilkørselsflettestrækning"),'Anvendte oplysninger'!N80&lt;3),1+(3-'Anvendte oplysninger'!N80)*0.19666667,1))</f>
        <v>1</v>
      </c>
      <c r="P80" s="14">
        <f>IF('Anvendte oplysninger'!O80="Irrelevant",1,IF(AND(OR(I80="Motorvejsstrækning",I80="Frakørselsflettestrækning",I80="Tilkørselsflettestrækning"),'Anvendte oplysninger'!O80&lt;3.00000001),1+(0.5-'Anvendte oplysninger'!O80)*0.04,IF(AND(OR(I80="Frakørselsrampe",I80="Tilkørselsrampe"),'Anvendte oplysninger'!O80&lt;3.00000001),1+(0.5-'Anvendte oplysninger'!O80)*0.08,IF(OR(I80="Motorvejsstrækning",I80="Frakørselsflettestrækning",I80="Tilkørselsflettestrækning"),0.9,0.8))))</f>
        <v>1</v>
      </c>
      <c r="Q80" s="14">
        <f>IF('Anvendte oplysninger'!P80="Irrelevant",1,IF(AND(OR(I80="Motorvejsstrækning",I80="Frakørselsflettestrækning",I80="Tilkørselsflettestrækning"),'Anvendte oplysninger'!P80&lt;11.00000001),1+(5-'Anvendte oplysninger'!P80)*0.01,0.94))</f>
        <v>1</v>
      </c>
      <c r="R80" s="14">
        <f>IF(OR('Anvendte oplysninger'!Q80="Irrelevant",'Anvendte oplysninger'!R80="Irrelevant",'Anvendte oplysninger'!Q80="Lige"),1,IF(AND(OR(I80="Motorvejsstrækning",I80="Frakørselsflettestrækning",I80="Tilkørselsflettestrækning"),'Anvendte oplysninger'!Q80&lt;4000),(EXP(0.1096*1746.5/'Anvendte oplysninger'!Q80)/EXP(0.1096*1746.5/4000))*('Anvendte oplysninger'!R80/1000)/G80+(G80-'Anvendte oplysninger'!R80/1000)/G80,1))</f>
        <v>1</v>
      </c>
      <c r="S80" s="14">
        <f>IF(OR('Anvendte oplysninger'!S80="Irrelevant",'Anvendte oplysninger'!T80="Irrelevant",'Anvendte oplysninger'!S80="Lige"),1,IF(AND(OR(I80="Motorvejsstrækning",I80="Frakørselsflettestrækning",I80="Tilkørselsflettestrækning"),'Anvendte oplysninger'!S80&lt;4000),(EXP(0.1096*1746.5/'Anvendte oplysninger'!S80)/EXP(0.1096*1746.5/4000))*('Anvendte oplysninger'!T80/1000)/G80+(G80-'Anvendte oplysninger'!T80/1000)/G80,1))</f>
        <v>1</v>
      </c>
      <c r="T80" s="14">
        <f>IF('Anvendte oplysninger'!U80="Irrelevant",1,IF(AND(OR(I80="Motorvejsstrækning",I80="Frakørselsflettestrækning",I80="Tilkørselsflettestrækning",I80="Frakørselsrampe",I80="Tilkørselsrampe"),'Anvendte oplysninger'!U80="Ja"),0.95,1))</f>
        <v>1</v>
      </c>
      <c r="U80" s="14">
        <f>IF('Anvendte oplysninger'!U80="Irrelevant",1,IF(AND(OR(I80="Motorvejsstrækning",I80="Frakørselsflettestrækning",I80="Tilkørselsflettestrækning",I80="Frakørselsrampe",I80="Tilkørselsrampe"),'Anvendte oplysninger'!U80="Ja"),0.96,1))</f>
        <v>1</v>
      </c>
      <c r="V80" s="14">
        <f>IF('Anvendte oplysninger'!U80="Irrelevant",1,IF(AND(OR(I80="Motorvejsstrækning",I80="Frakørselsflettestrækning",I80="Tilkørselsflettestrækning",I80="Frakørselsrampe",I80="Tilkørselsrampe"),'Anvendte oplysninger'!U80="Ja"),0.79,1))</f>
        <v>1</v>
      </c>
      <c r="W80" s="14">
        <f>IF('Anvendte oplysninger'!U80="Irrelevant",1,IF(AND(OR(I80="Motorvejsstrækning",I80="Frakørselsflettestrækning",I80="Tilkørselsflettestrækning",I80="Frakørselsrampe",I80="Tilkørselsrampe"),'Anvendte oplysninger'!U80="Ja"),0.94,1))</f>
        <v>1</v>
      </c>
      <c r="X80" s="14">
        <f>IF('Anvendte oplysninger'!U80="Irrelevant",1,IF(AND(OR(I80="Motorvejsstrækning",I80="Frakørselsflettestrækning",I80="Tilkørselsflettestrækning",I80="Frakørselsrampe",I80="Tilkørselsrampe"),'Anvendte oplysninger'!U80="Ja"),0.97,1))</f>
        <v>1</v>
      </c>
      <c r="Y80" s="14">
        <f>IF(AND(I80="Frakørselsrampe",'Anvendte oplysninger'!V80="S-formet ruderrampe"),1.32,IF(AND(I80="Frakørselsrampe",'Anvendte oplysninger'!V80="S-formet trompetrampe"),2.05,IF(AND(I80="Frakørselsrampe",'Anvendte oplysninger'!V80="U-formet trompetrampe"),4.11,IF(AND(I80="Frakørselsrampe",'Anvendte oplysninger'!V80="SV-formet flyoverrampe"),5.15,IF(AND(I80="Frakørselsrampe",'Anvendte oplysninger'!V80="Vinkelformet rampe"),1.07,IF(AND(I80="Tilkørselsrampe",'Anvendte oplysninger'!V80="S-formet ruderrampe"),0.93,IF(AND(I80="Tilkørselsrampe",'Anvendte oplysninger'!V80="S-formet trompetrampe"),2.48,IF(AND(I80="Tilkørselsrampe",'Anvendte oplysninger'!V80="U-formet trompetrampe"),4.15,IF(AND(I80="Tilkørselsrampe",'Anvendte oplysninger'!V80="SV-formet flyoverrampe"),5.26,IF(AND(I80="Tilkørselsrampe",'Anvendte oplysninger'!V80="Vinkelformet rampe"),1.42,1))))))))))</f>
        <v>1</v>
      </c>
      <c r="Z80" s="14">
        <f>IF(OR('Anvendte oplysninger'!W80="Lige",'Anvendte oplysninger'!W80="Irrelevant",'Anvendte oplysninger'!X80="Irrelevant",'Anvendte oplysninger'!Y80="Irrelevant"),1,1+1.545*1000/32.2*((('Anvendte oplysninger'!Y80*3268/3600)/('Anvendte oplysninger'!W80/0.306))^2)*('Anvendte oplysninger'!X80/1000)/G80)</f>
        <v>1</v>
      </c>
      <c r="AA80" s="14">
        <f>IF(OR('Anvendte oplysninger'!W80="Lige",'Anvendte oplysninger'!W80="Irrelevant",'Anvendte oplysninger'!X80="Irrelevant",'Anvendte oplysninger'!Y80="Irrelevant"),1,1+1.961*1000/32.2*((('Anvendte oplysninger'!Y80*3268/3600)/('Anvendte oplysninger'!W80/0.306))^2)*('Anvendte oplysninger'!X80/1000)/G80)</f>
        <v>1</v>
      </c>
      <c r="AB80" s="14">
        <f>IF(OR('Anvendte oplysninger'!Z80="Lige",'Anvendte oplysninger'!Z80="Irrelevant",'Anvendte oplysninger'!AA80="Irrelevant",'Anvendte oplysninger'!AB80="Irrelevant"),1,1+1.545*1000/32.2*((('Anvendte oplysninger'!AB80*3268/3600)/('Anvendte oplysninger'!Z80/0.306))^2)*('Anvendte oplysninger'!AA80/1000)/G80)</f>
        <v>1</v>
      </c>
      <c r="AC80" s="14">
        <f>IF(OR('Anvendte oplysninger'!Z80="Lige",'Anvendte oplysninger'!Z80="Irrelevant",'Anvendte oplysninger'!AA80="Irrelevant",'Anvendte oplysninger'!AB80="Irrelevant"),1,1+1.961*1000/32.2*((('Anvendte oplysninger'!AB80*3268/3600)/('Anvendte oplysninger'!Z80/0.306))^2)*('Anvendte oplysninger'!AA80/1000)/G80)</f>
        <v>1</v>
      </c>
      <c r="AD80" s="14">
        <f>IF(OR('Anvendte oplysninger'!AC80="Irrelevant",'Anvendte oplysninger'!AC80="Nej"),1,IF(AND('Anvendte oplysninger'!AC80="Ja",OR('Anvendte oplysninger'!Q80&lt;301,'Anvendte oplysninger'!S80&lt;301)),1-(0.5*('Anvendte oplysninger'!R80+'Anvendte oplysninger'!T80)/('Anvendte oplysninger'!G80*1000)),IF(AND('Anvendte oplysninger'!AC80="Ja",OR('Anvendte oplysninger'!Q80&lt;601,'Anvendte oplysninger'!S80&lt;601)),1-(0.25*('Anvendte oplysninger'!R80+'Anvendte oplysninger'!T80)/('Anvendte oplysninger'!G80*1000)),1)))</f>
        <v>1</v>
      </c>
      <c r="AE80" s="14">
        <f>IF(OR('Anvendte oplysninger'!AC80="Irrelevant",'Anvendte oplysninger'!AC80="Nej"),1,IF(AND('Anvendte oplysninger'!AC80="Ja",OR('Anvendte oplysninger'!Q80&lt;301,'Anvendte oplysninger'!S80&lt;301)),1-(0.4*('Anvendte oplysninger'!R80+'Anvendte oplysninger'!T80)/('Anvendte oplysninger'!G80*1000)),IF(AND('Anvendte oplysninger'!AC80="Ja",OR('Anvendte oplysninger'!Q80&lt;601,'Anvendte oplysninger'!S80&lt;601)),1-(0.2*('Anvendte oplysninger'!R80+'Anvendte oplysninger'!T80)/('Anvendte oplysninger'!G80*1000)),1)))</f>
        <v>1</v>
      </c>
      <c r="AF80" s="14">
        <f>IF('Anvendte oplysninger'!AD80="110 km/t",0.79,1)</f>
        <v>1</v>
      </c>
      <c r="AG80" s="14">
        <f>IF('Anvendte oplysninger'!AD80="110 km/t",0.94,1)</f>
        <v>1</v>
      </c>
      <c r="AH80" s="14">
        <f>IF('Anvendte oplysninger'!AD80="110 km/t",0.66,1)</f>
        <v>1</v>
      </c>
      <c r="AI80" s="14">
        <f>IF('Anvendte oplysninger'!AD80="110 km/t",0.82,1)</f>
        <v>1</v>
      </c>
      <c r="AJ80" s="14">
        <f>IF(AND('Anvendte oplysninger'!AE80="Ja",I80="Tilkørselsflettestrækning"),0.65*'Anvendte oplysninger'!AF80+1-'Anvendte oplysninger'!AF80,1)</f>
        <v>1</v>
      </c>
      <c r="AK80" s="15" t="str">
        <f t="shared" si="7"/>
        <v/>
      </c>
      <c r="AL80" s="15" t="str">
        <f t="shared" si="8"/>
        <v/>
      </c>
      <c r="AM80" s="15" t="str">
        <f t="shared" si="9"/>
        <v/>
      </c>
      <c r="AN80" s="15" t="str">
        <f t="shared" si="10"/>
        <v/>
      </c>
      <c r="AO80" s="15" t="str">
        <f t="shared" si="11"/>
        <v/>
      </c>
      <c r="AP80" s="15" t="str">
        <f t="shared" si="12"/>
        <v/>
      </c>
      <c r="AQ80" s="4" t="str">
        <f t="shared" si="13"/>
        <v/>
      </c>
    </row>
    <row r="81" spans="1:43" x14ac:dyDescent="0.25">
      <c r="A81" s="4" t="str">
        <f>IF(Inddata!A96="","",Inddata!A96)</f>
        <v/>
      </c>
      <c r="B81" s="4" t="str">
        <f>IF(Inddata!B96="","",Inddata!B96)</f>
        <v/>
      </c>
      <c r="C81" s="4" t="str">
        <f>IF(Inddata!C96="","",Inddata!C96)</f>
        <v/>
      </c>
      <c r="D81" s="4" t="str">
        <f>IF(Inddata!D96="","",Inddata!D96)</f>
        <v/>
      </c>
      <c r="E81" s="4" t="str">
        <f>IF(Inddata!E96="","",Inddata!E96)</f>
        <v/>
      </c>
      <c r="F81" s="4" t="str">
        <f>IF(Inddata!F96="","",Inddata!F96)</f>
        <v/>
      </c>
      <c r="G81" s="4">
        <f>IF(Inddata!G96="","",Inddata!G96)</f>
        <v>0</v>
      </c>
      <c r="H81" s="4" t="str">
        <f>IF(Inddata!H96&gt;0.5,Inddata!H96,"")</f>
        <v/>
      </c>
      <c r="I81" s="4" t="str">
        <f>IF(Inddata!I96="","",Inddata!I96)</f>
        <v/>
      </c>
      <c r="J81" s="14">
        <f>IF('Anvendte oplysninger'!J81="Irrelevant",1,IF('Anvendte oplysninger'!J81&gt;3,1.2,1))</f>
        <v>1</v>
      </c>
      <c r="K81" s="14">
        <f>IF('Anvendte oplysninger'!K81="Irrelevant",1,IF(AND(OR(I81="Motorvejsstrækning",I81="Frakørselsflettestrækning",I81="Tilkørselsflettestrækning"),'Anvendte oplysninger'!K81&lt;3.5),1+(3.5-'Anvendte oplysninger'!K81)*0.12,IF(AND(OR(I81="Frakørselsrampe",I81="Tilkørselsrampe"),'Anvendte oplysninger'!K81&lt;3.5),1+(3.5-'Anvendte oplysninger'!K81)*0.16,1)))</f>
        <v>1</v>
      </c>
      <c r="L81" s="14">
        <f>IF('Anvendte oplysninger'!L81="Irrelevant",1,IF(AND('Anvendte oplysninger'!L81="Ja",'Anvendte oplysninger'!J81=2),0.6*'Anvendte oplysninger'!M81+(1-'Anvendte oplysninger'!M81),IF(AND('Anvendte oplysninger'!L81="Ja",'Anvendte oplysninger'!J81=3),0.7*'Anvendte oplysninger'!M81+(1-'Anvendte oplysninger'!M81),IF(AND('Anvendte oplysninger'!L81="Ja",'Anvendte oplysninger'!J81=4),0.76*'Anvendte oplysninger'!M81+(1-'Anvendte oplysninger'!M81),IF(AND('Anvendte oplysninger'!L81="Ja",'Anvendte oplysninger'!J81&gt;4.99999999),0.8*'Anvendte oplysninger'!M81+(1-'Anvendte oplysninger'!M81),1)))))</f>
        <v>1</v>
      </c>
      <c r="M81" s="14">
        <f>IF('Anvendte oplysninger'!L81="Irrelevant",1,IF(AND('Anvendte oplysninger'!L81="Ja",'Anvendte oplysninger'!J81=2),0.8*'Anvendte oplysninger'!M81+(1-'Anvendte oplysninger'!M81),IF(AND('Anvendte oplysninger'!L81="Ja",'Anvendte oplysninger'!J81=3),0.85*'Anvendte oplysninger'!M81+(1-'Anvendte oplysninger'!M81),IF(AND('Anvendte oplysninger'!L81="Ja",'Anvendte oplysninger'!J81=4),0.88*'Anvendte oplysninger'!M81+(1-'Anvendte oplysninger'!M81),IF(AND('Anvendte oplysninger'!L81="Ja",'Anvendte oplysninger'!J81&gt;4.99999999),0.9*'Anvendte oplysninger'!M81+(1-'Anvendte oplysninger'!M81),1)))))</f>
        <v>1</v>
      </c>
      <c r="N81" s="14">
        <f>IF('Anvendte oplysninger'!N81="Irrelevant",1,IF(AND(OR(I81="Motorvejsstrækning",I81="Frakørselsflettestrækning",I81="Tilkørselsflettestrækning"),'Anvendte oplysninger'!N81&lt;3),1+(3-'Anvendte oplysninger'!N81)*0.09333333,1))</f>
        <v>1</v>
      </c>
      <c r="O81" s="14">
        <f>IF('Anvendte oplysninger'!N81="Irrelevant",1,IF(AND(OR(I81="Motorvejsstrækning",I81="Frakørselsflettestrækning",I81="Tilkørselsflettestrækning"),'Anvendte oplysninger'!N81&lt;3),1+(3-'Anvendte oplysninger'!N81)*0.19666667,1))</f>
        <v>1</v>
      </c>
      <c r="P81" s="14">
        <f>IF('Anvendte oplysninger'!O81="Irrelevant",1,IF(AND(OR(I81="Motorvejsstrækning",I81="Frakørselsflettestrækning",I81="Tilkørselsflettestrækning"),'Anvendte oplysninger'!O81&lt;3.00000001),1+(0.5-'Anvendte oplysninger'!O81)*0.04,IF(AND(OR(I81="Frakørselsrampe",I81="Tilkørselsrampe"),'Anvendte oplysninger'!O81&lt;3.00000001),1+(0.5-'Anvendte oplysninger'!O81)*0.08,IF(OR(I81="Motorvejsstrækning",I81="Frakørselsflettestrækning",I81="Tilkørselsflettestrækning"),0.9,0.8))))</f>
        <v>1</v>
      </c>
      <c r="Q81" s="14">
        <f>IF('Anvendte oplysninger'!P81="Irrelevant",1,IF(AND(OR(I81="Motorvejsstrækning",I81="Frakørselsflettestrækning",I81="Tilkørselsflettestrækning"),'Anvendte oplysninger'!P81&lt;11.00000001),1+(5-'Anvendte oplysninger'!P81)*0.01,0.94))</f>
        <v>1</v>
      </c>
      <c r="R81" s="14">
        <f>IF(OR('Anvendte oplysninger'!Q81="Irrelevant",'Anvendte oplysninger'!R81="Irrelevant",'Anvendte oplysninger'!Q81="Lige"),1,IF(AND(OR(I81="Motorvejsstrækning",I81="Frakørselsflettestrækning",I81="Tilkørselsflettestrækning"),'Anvendte oplysninger'!Q81&lt;4000),(EXP(0.1096*1746.5/'Anvendte oplysninger'!Q81)/EXP(0.1096*1746.5/4000))*('Anvendte oplysninger'!R81/1000)/G81+(G81-'Anvendte oplysninger'!R81/1000)/G81,1))</f>
        <v>1</v>
      </c>
      <c r="S81" s="14">
        <f>IF(OR('Anvendte oplysninger'!S81="Irrelevant",'Anvendte oplysninger'!T81="Irrelevant",'Anvendte oplysninger'!S81="Lige"),1,IF(AND(OR(I81="Motorvejsstrækning",I81="Frakørselsflettestrækning",I81="Tilkørselsflettestrækning"),'Anvendte oplysninger'!S81&lt;4000),(EXP(0.1096*1746.5/'Anvendte oplysninger'!S81)/EXP(0.1096*1746.5/4000))*('Anvendte oplysninger'!T81/1000)/G81+(G81-'Anvendte oplysninger'!T81/1000)/G81,1))</f>
        <v>1</v>
      </c>
      <c r="T81" s="14">
        <f>IF('Anvendte oplysninger'!U81="Irrelevant",1,IF(AND(OR(I81="Motorvejsstrækning",I81="Frakørselsflettestrækning",I81="Tilkørselsflettestrækning",I81="Frakørselsrampe",I81="Tilkørselsrampe"),'Anvendte oplysninger'!U81="Ja"),0.95,1))</f>
        <v>1</v>
      </c>
      <c r="U81" s="14">
        <f>IF('Anvendte oplysninger'!U81="Irrelevant",1,IF(AND(OR(I81="Motorvejsstrækning",I81="Frakørselsflettestrækning",I81="Tilkørselsflettestrækning",I81="Frakørselsrampe",I81="Tilkørselsrampe"),'Anvendte oplysninger'!U81="Ja"),0.96,1))</f>
        <v>1</v>
      </c>
      <c r="V81" s="14">
        <f>IF('Anvendte oplysninger'!U81="Irrelevant",1,IF(AND(OR(I81="Motorvejsstrækning",I81="Frakørselsflettestrækning",I81="Tilkørselsflettestrækning",I81="Frakørselsrampe",I81="Tilkørselsrampe"),'Anvendte oplysninger'!U81="Ja"),0.79,1))</f>
        <v>1</v>
      </c>
      <c r="W81" s="14">
        <f>IF('Anvendte oplysninger'!U81="Irrelevant",1,IF(AND(OR(I81="Motorvejsstrækning",I81="Frakørselsflettestrækning",I81="Tilkørselsflettestrækning",I81="Frakørselsrampe",I81="Tilkørselsrampe"),'Anvendte oplysninger'!U81="Ja"),0.94,1))</f>
        <v>1</v>
      </c>
      <c r="X81" s="14">
        <f>IF('Anvendte oplysninger'!U81="Irrelevant",1,IF(AND(OR(I81="Motorvejsstrækning",I81="Frakørselsflettestrækning",I81="Tilkørselsflettestrækning",I81="Frakørselsrampe",I81="Tilkørselsrampe"),'Anvendte oplysninger'!U81="Ja"),0.97,1))</f>
        <v>1</v>
      </c>
      <c r="Y81" s="14">
        <f>IF(AND(I81="Frakørselsrampe",'Anvendte oplysninger'!V81="S-formet ruderrampe"),1.32,IF(AND(I81="Frakørselsrampe",'Anvendte oplysninger'!V81="S-formet trompetrampe"),2.05,IF(AND(I81="Frakørselsrampe",'Anvendte oplysninger'!V81="U-formet trompetrampe"),4.11,IF(AND(I81="Frakørselsrampe",'Anvendte oplysninger'!V81="SV-formet flyoverrampe"),5.15,IF(AND(I81="Frakørselsrampe",'Anvendte oplysninger'!V81="Vinkelformet rampe"),1.07,IF(AND(I81="Tilkørselsrampe",'Anvendte oplysninger'!V81="S-formet ruderrampe"),0.93,IF(AND(I81="Tilkørselsrampe",'Anvendte oplysninger'!V81="S-formet trompetrampe"),2.48,IF(AND(I81="Tilkørselsrampe",'Anvendte oplysninger'!V81="U-formet trompetrampe"),4.15,IF(AND(I81="Tilkørselsrampe",'Anvendte oplysninger'!V81="SV-formet flyoverrampe"),5.26,IF(AND(I81="Tilkørselsrampe",'Anvendte oplysninger'!V81="Vinkelformet rampe"),1.42,1))))))))))</f>
        <v>1</v>
      </c>
      <c r="Z81" s="14">
        <f>IF(OR('Anvendte oplysninger'!W81="Lige",'Anvendte oplysninger'!W81="Irrelevant",'Anvendte oplysninger'!X81="Irrelevant",'Anvendte oplysninger'!Y81="Irrelevant"),1,1+1.545*1000/32.2*((('Anvendte oplysninger'!Y81*3268/3600)/('Anvendte oplysninger'!W81/0.306))^2)*('Anvendte oplysninger'!X81/1000)/G81)</f>
        <v>1</v>
      </c>
      <c r="AA81" s="14">
        <f>IF(OR('Anvendte oplysninger'!W81="Lige",'Anvendte oplysninger'!W81="Irrelevant",'Anvendte oplysninger'!X81="Irrelevant",'Anvendte oplysninger'!Y81="Irrelevant"),1,1+1.961*1000/32.2*((('Anvendte oplysninger'!Y81*3268/3600)/('Anvendte oplysninger'!W81/0.306))^2)*('Anvendte oplysninger'!X81/1000)/G81)</f>
        <v>1</v>
      </c>
      <c r="AB81" s="14">
        <f>IF(OR('Anvendte oplysninger'!Z81="Lige",'Anvendte oplysninger'!Z81="Irrelevant",'Anvendte oplysninger'!AA81="Irrelevant",'Anvendte oplysninger'!AB81="Irrelevant"),1,1+1.545*1000/32.2*((('Anvendte oplysninger'!AB81*3268/3600)/('Anvendte oplysninger'!Z81/0.306))^2)*('Anvendte oplysninger'!AA81/1000)/G81)</f>
        <v>1</v>
      </c>
      <c r="AC81" s="14">
        <f>IF(OR('Anvendte oplysninger'!Z81="Lige",'Anvendte oplysninger'!Z81="Irrelevant",'Anvendte oplysninger'!AA81="Irrelevant",'Anvendte oplysninger'!AB81="Irrelevant"),1,1+1.961*1000/32.2*((('Anvendte oplysninger'!AB81*3268/3600)/('Anvendte oplysninger'!Z81/0.306))^2)*('Anvendte oplysninger'!AA81/1000)/G81)</f>
        <v>1</v>
      </c>
      <c r="AD81" s="14">
        <f>IF(OR('Anvendte oplysninger'!AC81="Irrelevant",'Anvendte oplysninger'!AC81="Nej"),1,IF(AND('Anvendte oplysninger'!AC81="Ja",OR('Anvendte oplysninger'!Q81&lt;301,'Anvendte oplysninger'!S81&lt;301)),1-(0.5*('Anvendte oplysninger'!R81+'Anvendte oplysninger'!T81)/('Anvendte oplysninger'!G81*1000)),IF(AND('Anvendte oplysninger'!AC81="Ja",OR('Anvendte oplysninger'!Q81&lt;601,'Anvendte oplysninger'!S81&lt;601)),1-(0.25*('Anvendte oplysninger'!R81+'Anvendte oplysninger'!T81)/('Anvendte oplysninger'!G81*1000)),1)))</f>
        <v>1</v>
      </c>
      <c r="AE81" s="14">
        <f>IF(OR('Anvendte oplysninger'!AC81="Irrelevant",'Anvendte oplysninger'!AC81="Nej"),1,IF(AND('Anvendte oplysninger'!AC81="Ja",OR('Anvendte oplysninger'!Q81&lt;301,'Anvendte oplysninger'!S81&lt;301)),1-(0.4*('Anvendte oplysninger'!R81+'Anvendte oplysninger'!T81)/('Anvendte oplysninger'!G81*1000)),IF(AND('Anvendte oplysninger'!AC81="Ja",OR('Anvendte oplysninger'!Q81&lt;601,'Anvendte oplysninger'!S81&lt;601)),1-(0.2*('Anvendte oplysninger'!R81+'Anvendte oplysninger'!T81)/('Anvendte oplysninger'!G81*1000)),1)))</f>
        <v>1</v>
      </c>
      <c r="AF81" s="14">
        <f>IF('Anvendte oplysninger'!AD81="110 km/t",0.79,1)</f>
        <v>1</v>
      </c>
      <c r="AG81" s="14">
        <f>IF('Anvendte oplysninger'!AD81="110 km/t",0.94,1)</f>
        <v>1</v>
      </c>
      <c r="AH81" s="14">
        <f>IF('Anvendte oplysninger'!AD81="110 km/t",0.66,1)</f>
        <v>1</v>
      </c>
      <c r="AI81" s="14">
        <f>IF('Anvendte oplysninger'!AD81="110 km/t",0.82,1)</f>
        <v>1</v>
      </c>
      <c r="AJ81" s="14">
        <f>IF(AND('Anvendte oplysninger'!AE81="Ja",I81="Tilkørselsflettestrækning"),0.65*'Anvendte oplysninger'!AF81+1-'Anvendte oplysninger'!AF81,1)</f>
        <v>1</v>
      </c>
      <c r="AK81" s="15" t="str">
        <f t="shared" si="7"/>
        <v/>
      </c>
      <c r="AL81" s="15" t="str">
        <f t="shared" si="8"/>
        <v/>
      </c>
      <c r="AM81" s="15" t="str">
        <f t="shared" si="9"/>
        <v/>
      </c>
      <c r="AN81" s="15" t="str">
        <f t="shared" si="10"/>
        <v/>
      </c>
      <c r="AO81" s="15" t="str">
        <f t="shared" si="11"/>
        <v/>
      </c>
      <c r="AP81" s="15" t="str">
        <f t="shared" si="12"/>
        <v/>
      </c>
      <c r="AQ81" s="4" t="str">
        <f t="shared" si="13"/>
        <v/>
      </c>
    </row>
    <row r="82" spans="1:43" x14ac:dyDescent="0.25">
      <c r="A82" s="4" t="str">
        <f>IF(Inddata!A97="","",Inddata!A97)</f>
        <v/>
      </c>
      <c r="B82" s="4" t="str">
        <f>IF(Inddata!B97="","",Inddata!B97)</f>
        <v/>
      </c>
      <c r="C82" s="4" t="str">
        <f>IF(Inddata!C97="","",Inddata!C97)</f>
        <v/>
      </c>
      <c r="D82" s="4" t="str">
        <f>IF(Inddata!D97="","",Inddata!D97)</f>
        <v/>
      </c>
      <c r="E82" s="4" t="str">
        <f>IF(Inddata!E97="","",Inddata!E97)</f>
        <v/>
      </c>
      <c r="F82" s="4" t="str">
        <f>IF(Inddata!F97="","",Inddata!F97)</f>
        <v/>
      </c>
      <c r="G82" s="4">
        <f>IF(Inddata!G97="","",Inddata!G97)</f>
        <v>0</v>
      </c>
      <c r="H82" s="4" t="str">
        <f>IF(Inddata!H97&gt;0.5,Inddata!H97,"")</f>
        <v/>
      </c>
      <c r="I82" s="4" t="str">
        <f>IF(Inddata!I97="","",Inddata!I97)</f>
        <v/>
      </c>
      <c r="J82" s="14">
        <f>IF('Anvendte oplysninger'!J82="Irrelevant",1,IF('Anvendte oplysninger'!J82&gt;3,1.2,1))</f>
        <v>1</v>
      </c>
      <c r="K82" s="14">
        <f>IF('Anvendte oplysninger'!K82="Irrelevant",1,IF(AND(OR(I82="Motorvejsstrækning",I82="Frakørselsflettestrækning",I82="Tilkørselsflettestrækning"),'Anvendte oplysninger'!K82&lt;3.5),1+(3.5-'Anvendte oplysninger'!K82)*0.12,IF(AND(OR(I82="Frakørselsrampe",I82="Tilkørselsrampe"),'Anvendte oplysninger'!K82&lt;3.5),1+(3.5-'Anvendte oplysninger'!K82)*0.16,1)))</f>
        <v>1</v>
      </c>
      <c r="L82" s="14">
        <f>IF('Anvendte oplysninger'!L82="Irrelevant",1,IF(AND('Anvendte oplysninger'!L82="Ja",'Anvendte oplysninger'!J82=2),0.6*'Anvendte oplysninger'!M82+(1-'Anvendte oplysninger'!M82),IF(AND('Anvendte oplysninger'!L82="Ja",'Anvendte oplysninger'!J82=3),0.7*'Anvendte oplysninger'!M82+(1-'Anvendte oplysninger'!M82),IF(AND('Anvendte oplysninger'!L82="Ja",'Anvendte oplysninger'!J82=4),0.76*'Anvendte oplysninger'!M82+(1-'Anvendte oplysninger'!M82),IF(AND('Anvendte oplysninger'!L82="Ja",'Anvendte oplysninger'!J82&gt;4.99999999),0.8*'Anvendte oplysninger'!M82+(1-'Anvendte oplysninger'!M82),1)))))</f>
        <v>1</v>
      </c>
      <c r="M82" s="14">
        <f>IF('Anvendte oplysninger'!L82="Irrelevant",1,IF(AND('Anvendte oplysninger'!L82="Ja",'Anvendte oplysninger'!J82=2),0.8*'Anvendte oplysninger'!M82+(1-'Anvendte oplysninger'!M82),IF(AND('Anvendte oplysninger'!L82="Ja",'Anvendte oplysninger'!J82=3),0.85*'Anvendte oplysninger'!M82+(1-'Anvendte oplysninger'!M82),IF(AND('Anvendte oplysninger'!L82="Ja",'Anvendte oplysninger'!J82=4),0.88*'Anvendte oplysninger'!M82+(1-'Anvendte oplysninger'!M82),IF(AND('Anvendte oplysninger'!L82="Ja",'Anvendte oplysninger'!J82&gt;4.99999999),0.9*'Anvendte oplysninger'!M82+(1-'Anvendte oplysninger'!M82),1)))))</f>
        <v>1</v>
      </c>
      <c r="N82" s="14">
        <f>IF('Anvendte oplysninger'!N82="Irrelevant",1,IF(AND(OR(I82="Motorvejsstrækning",I82="Frakørselsflettestrækning",I82="Tilkørselsflettestrækning"),'Anvendte oplysninger'!N82&lt;3),1+(3-'Anvendte oplysninger'!N82)*0.09333333,1))</f>
        <v>1</v>
      </c>
      <c r="O82" s="14">
        <f>IF('Anvendte oplysninger'!N82="Irrelevant",1,IF(AND(OR(I82="Motorvejsstrækning",I82="Frakørselsflettestrækning",I82="Tilkørselsflettestrækning"),'Anvendte oplysninger'!N82&lt;3),1+(3-'Anvendte oplysninger'!N82)*0.19666667,1))</f>
        <v>1</v>
      </c>
      <c r="P82" s="14">
        <f>IF('Anvendte oplysninger'!O82="Irrelevant",1,IF(AND(OR(I82="Motorvejsstrækning",I82="Frakørselsflettestrækning",I82="Tilkørselsflettestrækning"),'Anvendte oplysninger'!O82&lt;3.00000001),1+(0.5-'Anvendte oplysninger'!O82)*0.04,IF(AND(OR(I82="Frakørselsrampe",I82="Tilkørselsrampe"),'Anvendte oplysninger'!O82&lt;3.00000001),1+(0.5-'Anvendte oplysninger'!O82)*0.08,IF(OR(I82="Motorvejsstrækning",I82="Frakørselsflettestrækning",I82="Tilkørselsflettestrækning"),0.9,0.8))))</f>
        <v>1</v>
      </c>
      <c r="Q82" s="14">
        <f>IF('Anvendte oplysninger'!P82="Irrelevant",1,IF(AND(OR(I82="Motorvejsstrækning",I82="Frakørselsflettestrækning",I82="Tilkørselsflettestrækning"),'Anvendte oplysninger'!P82&lt;11.00000001),1+(5-'Anvendte oplysninger'!P82)*0.01,0.94))</f>
        <v>1</v>
      </c>
      <c r="R82" s="14">
        <f>IF(OR('Anvendte oplysninger'!Q82="Irrelevant",'Anvendte oplysninger'!R82="Irrelevant",'Anvendte oplysninger'!Q82="Lige"),1,IF(AND(OR(I82="Motorvejsstrækning",I82="Frakørselsflettestrækning",I82="Tilkørselsflettestrækning"),'Anvendte oplysninger'!Q82&lt;4000),(EXP(0.1096*1746.5/'Anvendte oplysninger'!Q82)/EXP(0.1096*1746.5/4000))*('Anvendte oplysninger'!R82/1000)/G82+(G82-'Anvendte oplysninger'!R82/1000)/G82,1))</f>
        <v>1</v>
      </c>
      <c r="S82" s="14">
        <f>IF(OR('Anvendte oplysninger'!S82="Irrelevant",'Anvendte oplysninger'!T82="Irrelevant",'Anvendte oplysninger'!S82="Lige"),1,IF(AND(OR(I82="Motorvejsstrækning",I82="Frakørselsflettestrækning",I82="Tilkørselsflettestrækning"),'Anvendte oplysninger'!S82&lt;4000),(EXP(0.1096*1746.5/'Anvendte oplysninger'!S82)/EXP(0.1096*1746.5/4000))*('Anvendte oplysninger'!T82/1000)/G82+(G82-'Anvendte oplysninger'!T82/1000)/G82,1))</f>
        <v>1</v>
      </c>
      <c r="T82" s="14">
        <f>IF('Anvendte oplysninger'!U82="Irrelevant",1,IF(AND(OR(I82="Motorvejsstrækning",I82="Frakørselsflettestrækning",I82="Tilkørselsflettestrækning",I82="Frakørselsrampe",I82="Tilkørselsrampe"),'Anvendte oplysninger'!U82="Ja"),0.95,1))</f>
        <v>1</v>
      </c>
      <c r="U82" s="14">
        <f>IF('Anvendte oplysninger'!U82="Irrelevant",1,IF(AND(OR(I82="Motorvejsstrækning",I82="Frakørselsflettestrækning",I82="Tilkørselsflettestrækning",I82="Frakørselsrampe",I82="Tilkørselsrampe"),'Anvendte oplysninger'!U82="Ja"),0.96,1))</f>
        <v>1</v>
      </c>
      <c r="V82" s="14">
        <f>IF('Anvendte oplysninger'!U82="Irrelevant",1,IF(AND(OR(I82="Motorvejsstrækning",I82="Frakørselsflettestrækning",I82="Tilkørselsflettestrækning",I82="Frakørselsrampe",I82="Tilkørselsrampe"),'Anvendte oplysninger'!U82="Ja"),0.79,1))</f>
        <v>1</v>
      </c>
      <c r="W82" s="14">
        <f>IF('Anvendte oplysninger'!U82="Irrelevant",1,IF(AND(OR(I82="Motorvejsstrækning",I82="Frakørselsflettestrækning",I82="Tilkørselsflettestrækning",I82="Frakørselsrampe",I82="Tilkørselsrampe"),'Anvendte oplysninger'!U82="Ja"),0.94,1))</f>
        <v>1</v>
      </c>
      <c r="X82" s="14">
        <f>IF('Anvendte oplysninger'!U82="Irrelevant",1,IF(AND(OR(I82="Motorvejsstrækning",I82="Frakørselsflettestrækning",I82="Tilkørselsflettestrækning",I82="Frakørselsrampe",I82="Tilkørselsrampe"),'Anvendte oplysninger'!U82="Ja"),0.97,1))</f>
        <v>1</v>
      </c>
      <c r="Y82" s="14">
        <f>IF(AND(I82="Frakørselsrampe",'Anvendte oplysninger'!V82="S-formet ruderrampe"),1.32,IF(AND(I82="Frakørselsrampe",'Anvendte oplysninger'!V82="S-formet trompetrampe"),2.05,IF(AND(I82="Frakørselsrampe",'Anvendte oplysninger'!V82="U-formet trompetrampe"),4.11,IF(AND(I82="Frakørselsrampe",'Anvendte oplysninger'!V82="SV-formet flyoverrampe"),5.15,IF(AND(I82="Frakørselsrampe",'Anvendte oplysninger'!V82="Vinkelformet rampe"),1.07,IF(AND(I82="Tilkørselsrampe",'Anvendte oplysninger'!V82="S-formet ruderrampe"),0.93,IF(AND(I82="Tilkørselsrampe",'Anvendte oplysninger'!V82="S-formet trompetrampe"),2.48,IF(AND(I82="Tilkørselsrampe",'Anvendte oplysninger'!V82="U-formet trompetrampe"),4.15,IF(AND(I82="Tilkørselsrampe",'Anvendte oplysninger'!V82="SV-formet flyoverrampe"),5.26,IF(AND(I82="Tilkørselsrampe",'Anvendte oplysninger'!V82="Vinkelformet rampe"),1.42,1))))))))))</f>
        <v>1</v>
      </c>
      <c r="Z82" s="14">
        <f>IF(OR('Anvendte oplysninger'!W82="Lige",'Anvendte oplysninger'!W82="Irrelevant",'Anvendte oplysninger'!X82="Irrelevant",'Anvendte oplysninger'!Y82="Irrelevant"),1,1+1.545*1000/32.2*((('Anvendte oplysninger'!Y82*3268/3600)/('Anvendte oplysninger'!W82/0.306))^2)*('Anvendte oplysninger'!X82/1000)/G82)</f>
        <v>1</v>
      </c>
      <c r="AA82" s="14">
        <f>IF(OR('Anvendte oplysninger'!W82="Lige",'Anvendte oplysninger'!W82="Irrelevant",'Anvendte oplysninger'!X82="Irrelevant",'Anvendte oplysninger'!Y82="Irrelevant"),1,1+1.961*1000/32.2*((('Anvendte oplysninger'!Y82*3268/3600)/('Anvendte oplysninger'!W82/0.306))^2)*('Anvendte oplysninger'!X82/1000)/G82)</f>
        <v>1</v>
      </c>
      <c r="AB82" s="14">
        <f>IF(OR('Anvendte oplysninger'!Z82="Lige",'Anvendte oplysninger'!Z82="Irrelevant",'Anvendte oplysninger'!AA82="Irrelevant",'Anvendte oplysninger'!AB82="Irrelevant"),1,1+1.545*1000/32.2*((('Anvendte oplysninger'!AB82*3268/3600)/('Anvendte oplysninger'!Z82/0.306))^2)*('Anvendte oplysninger'!AA82/1000)/G82)</f>
        <v>1</v>
      </c>
      <c r="AC82" s="14">
        <f>IF(OR('Anvendte oplysninger'!Z82="Lige",'Anvendte oplysninger'!Z82="Irrelevant",'Anvendte oplysninger'!AA82="Irrelevant",'Anvendte oplysninger'!AB82="Irrelevant"),1,1+1.961*1000/32.2*((('Anvendte oplysninger'!AB82*3268/3600)/('Anvendte oplysninger'!Z82/0.306))^2)*('Anvendte oplysninger'!AA82/1000)/G82)</f>
        <v>1</v>
      </c>
      <c r="AD82" s="14">
        <f>IF(OR('Anvendte oplysninger'!AC82="Irrelevant",'Anvendte oplysninger'!AC82="Nej"),1,IF(AND('Anvendte oplysninger'!AC82="Ja",OR('Anvendte oplysninger'!Q82&lt;301,'Anvendte oplysninger'!S82&lt;301)),1-(0.5*('Anvendte oplysninger'!R82+'Anvendte oplysninger'!T82)/('Anvendte oplysninger'!G82*1000)),IF(AND('Anvendte oplysninger'!AC82="Ja",OR('Anvendte oplysninger'!Q82&lt;601,'Anvendte oplysninger'!S82&lt;601)),1-(0.25*('Anvendte oplysninger'!R82+'Anvendte oplysninger'!T82)/('Anvendte oplysninger'!G82*1000)),1)))</f>
        <v>1</v>
      </c>
      <c r="AE82" s="14">
        <f>IF(OR('Anvendte oplysninger'!AC82="Irrelevant",'Anvendte oplysninger'!AC82="Nej"),1,IF(AND('Anvendte oplysninger'!AC82="Ja",OR('Anvendte oplysninger'!Q82&lt;301,'Anvendte oplysninger'!S82&lt;301)),1-(0.4*('Anvendte oplysninger'!R82+'Anvendte oplysninger'!T82)/('Anvendte oplysninger'!G82*1000)),IF(AND('Anvendte oplysninger'!AC82="Ja",OR('Anvendte oplysninger'!Q82&lt;601,'Anvendte oplysninger'!S82&lt;601)),1-(0.2*('Anvendte oplysninger'!R82+'Anvendte oplysninger'!T82)/('Anvendte oplysninger'!G82*1000)),1)))</f>
        <v>1</v>
      </c>
      <c r="AF82" s="14">
        <f>IF('Anvendte oplysninger'!AD82="110 km/t",0.79,1)</f>
        <v>1</v>
      </c>
      <c r="AG82" s="14">
        <f>IF('Anvendte oplysninger'!AD82="110 km/t",0.94,1)</f>
        <v>1</v>
      </c>
      <c r="AH82" s="14">
        <f>IF('Anvendte oplysninger'!AD82="110 km/t",0.66,1)</f>
        <v>1</v>
      </c>
      <c r="AI82" s="14">
        <f>IF('Anvendte oplysninger'!AD82="110 km/t",0.82,1)</f>
        <v>1</v>
      </c>
      <c r="AJ82" s="14">
        <f>IF(AND('Anvendte oplysninger'!AE82="Ja",I82="Tilkørselsflettestrækning"),0.65*'Anvendte oplysninger'!AF82+1-'Anvendte oplysninger'!AF82,1)</f>
        <v>1</v>
      </c>
      <c r="AK82" s="15" t="str">
        <f t="shared" si="7"/>
        <v/>
      </c>
      <c r="AL82" s="15" t="str">
        <f t="shared" si="8"/>
        <v/>
      </c>
      <c r="AM82" s="15" t="str">
        <f t="shared" si="9"/>
        <v/>
      </c>
      <c r="AN82" s="15" t="str">
        <f t="shared" si="10"/>
        <v/>
      </c>
      <c r="AO82" s="15" t="str">
        <f t="shared" si="11"/>
        <v/>
      </c>
      <c r="AP82" s="15" t="str">
        <f t="shared" si="12"/>
        <v/>
      </c>
      <c r="AQ82" s="4" t="str">
        <f t="shared" si="13"/>
        <v/>
      </c>
    </row>
    <row r="83" spans="1:43" x14ac:dyDescent="0.25">
      <c r="A83" s="4" t="str">
        <f>IF(Inddata!A98="","",Inddata!A98)</f>
        <v/>
      </c>
      <c r="B83" s="4" t="str">
        <f>IF(Inddata!B98="","",Inddata!B98)</f>
        <v/>
      </c>
      <c r="C83" s="4" t="str">
        <f>IF(Inddata!C98="","",Inddata!C98)</f>
        <v/>
      </c>
      <c r="D83" s="4" t="str">
        <f>IF(Inddata!D98="","",Inddata!D98)</f>
        <v/>
      </c>
      <c r="E83" s="4" t="str">
        <f>IF(Inddata!E98="","",Inddata!E98)</f>
        <v/>
      </c>
      <c r="F83" s="4" t="str">
        <f>IF(Inddata!F98="","",Inddata!F98)</f>
        <v/>
      </c>
      <c r="G83" s="4">
        <f>IF(Inddata!G98="","",Inddata!G98)</f>
        <v>0</v>
      </c>
      <c r="H83" s="4" t="str">
        <f>IF(Inddata!H98&gt;0.5,Inddata!H98,"")</f>
        <v/>
      </c>
      <c r="I83" s="4" t="str">
        <f>IF(Inddata!I98="","",Inddata!I98)</f>
        <v/>
      </c>
      <c r="J83" s="14">
        <f>IF('Anvendte oplysninger'!J83="Irrelevant",1,IF('Anvendte oplysninger'!J83&gt;3,1.2,1))</f>
        <v>1</v>
      </c>
      <c r="K83" s="14">
        <f>IF('Anvendte oplysninger'!K83="Irrelevant",1,IF(AND(OR(I83="Motorvejsstrækning",I83="Frakørselsflettestrækning",I83="Tilkørselsflettestrækning"),'Anvendte oplysninger'!K83&lt;3.5),1+(3.5-'Anvendte oplysninger'!K83)*0.12,IF(AND(OR(I83="Frakørselsrampe",I83="Tilkørselsrampe"),'Anvendte oplysninger'!K83&lt;3.5),1+(3.5-'Anvendte oplysninger'!K83)*0.16,1)))</f>
        <v>1</v>
      </c>
      <c r="L83" s="14">
        <f>IF('Anvendte oplysninger'!L83="Irrelevant",1,IF(AND('Anvendte oplysninger'!L83="Ja",'Anvendte oplysninger'!J83=2),0.6*'Anvendte oplysninger'!M83+(1-'Anvendte oplysninger'!M83),IF(AND('Anvendte oplysninger'!L83="Ja",'Anvendte oplysninger'!J83=3),0.7*'Anvendte oplysninger'!M83+(1-'Anvendte oplysninger'!M83),IF(AND('Anvendte oplysninger'!L83="Ja",'Anvendte oplysninger'!J83=4),0.76*'Anvendte oplysninger'!M83+(1-'Anvendte oplysninger'!M83),IF(AND('Anvendte oplysninger'!L83="Ja",'Anvendte oplysninger'!J83&gt;4.99999999),0.8*'Anvendte oplysninger'!M83+(1-'Anvendte oplysninger'!M83),1)))))</f>
        <v>1</v>
      </c>
      <c r="M83" s="14">
        <f>IF('Anvendte oplysninger'!L83="Irrelevant",1,IF(AND('Anvendte oplysninger'!L83="Ja",'Anvendte oplysninger'!J83=2),0.8*'Anvendte oplysninger'!M83+(1-'Anvendte oplysninger'!M83),IF(AND('Anvendte oplysninger'!L83="Ja",'Anvendte oplysninger'!J83=3),0.85*'Anvendte oplysninger'!M83+(1-'Anvendte oplysninger'!M83),IF(AND('Anvendte oplysninger'!L83="Ja",'Anvendte oplysninger'!J83=4),0.88*'Anvendte oplysninger'!M83+(1-'Anvendte oplysninger'!M83),IF(AND('Anvendte oplysninger'!L83="Ja",'Anvendte oplysninger'!J83&gt;4.99999999),0.9*'Anvendte oplysninger'!M83+(1-'Anvendte oplysninger'!M83),1)))))</f>
        <v>1</v>
      </c>
      <c r="N83" s="14">
        <f>IF('Anvendte oplysninger'!N83="Irrelevant",1,IF(AND(OR(I83="Motorvejsstrækning",I83="Frakørselsflettestrækning",I83="Tilkørselsflettestrækning"),'Anvendte oplysninger'!N83&lt;3),1+(3-'Anvendte oplysninger'!N83)*0.09333333,1))</f>
        <v>1</v>
      </c>
      <c r="O83" s="14">
        <f>IF('Anvendte oplysninger'!N83="Irrelevant",1,IF(AND(OR(I83="Motorvejsstrækning",I83="Frakørselsflettestrækning",I83="Tilkørselsflettestrækning"),'Anvendte oplysninger'!N83&lt;3),1+(3-'Anvendte oplysninger'!N83)*0.19666667,1))</f>
        <v>1</v>
      </c>
      <c r="P83" s="14">
        <f>IF('Anvendte oplysninger'!O83="Irrelevant",1,IF(AND(OR(I83="Motorvejsstrækning",I83="Frakørselsflettestrækning",I83="Tilkørselsflettestrækning"),'Anvendte oplysninger'!O83&lt;3.00000001),1+(0.5-'Anvendte oplysninger'!O83)*0.04,IF(AND(OR(I83="Frakørselsrampe",I83="Tilkørselsrampe"),'Anvendte oplysninger'!O83&lt;3.00000001),1+(0.5-'Anvendte oplysninger'!O83)*0.08,IF(OR(I83="Motorvejsstrækning",I83="Frakørselsflettestrækning",I83="Tilkørselsflettestrækning"),0.9,0.8))))</f>
        <v>1</v>
      </c>
      <c r="Q83" s="14">
        <f>IF('Anvendte oplysninger'!P83="Irrelevant",1,IF(AND(OR(I83="Motorvejsstrækning",I83="Frakørselsflettestrækning",I83="Tilkørselsflettestrækning"),'Anvendte oplysninger'!P83&lt;11.00000001),1+(5-'Anvendte oplysninger'!P83)*0.01,0.94))</f>
        <v>1</v>
      </c>
      <c r="R83" s="14">
        <f>IF(OR('Anvendte oplysninger'!Q83="Irrelevant",'Anvendte oplysninger'!R83="Irrelevant",'Anvendte oplysninger'!Q83="Lige"),1,IF(AND(OR(I83="Motorvejsstrækning",I83="Frakørselsflettestrækning",I83="Tilkørselsflettestrækning"),'Anvendte oplysninger'!Q83&lt;4000),(EXP(0.1096*1746.5/'Anvendte oplysninger'!Q83)/EXP(0.1096*1746.5/4000))*('Anvendte oplysninger'!R83/1000)/G83+(G83-'Anvendte oplysninger'!R83/1000)/G83,1))</f>
        <v>1</v>
      </c>
      <c r="S83" s="14">
        <f>IF(OR('Anvendte oplysninger'!S83="Irrelevant",'Anvendte oplysninger'!T83="Irrelevant",'Anvendte oplysninger'!S83="Lige"),1,IF(AND(OR(I83="Motorvejsstrækning",I83="Frakørselsflettestrækning",I83="Tilkørselsflettestrækning"),'Anvendte oplysninger'!S83&lt;4000),(EXP(0.1096*1746.5/'Anvendte oplysninger'!S83)/EXP(0.1096*1746.5/4000))*('Anvendte oplysninger'!T83/1000)/G83+(G83-'Anvendte oplysninger'!T83/1000)/G83,1))</f>
        <v>1</v>
      </c>
      <c r="T83" s="14">
        <f>IF('Anvendte oplysninger'!U83="Irrelevant",1,IF(AND(OR(I83="Motorvejsstrækning",I83="Frakørselsflettestrækning",I83="Tilkørselsflettestrækning",I83="Frakørselsrampe",I83="Tilkørselsrampe"),'Anvendte oplysninger'!U83="Ja"),0.95,1))</f>
        <v>1</v>
      </c>
      <c r="U83" s="14">
        <f>IF('Anvendte oplysninger'!U83="Irrelevant",1,IF(AND(OR(I83="Motorvejsstrækning",I83="Frakørselsflettestrækning",I83="Tilkørselsflettestrækning",I83="Frakørselsrampe",I83="Tilkørselsrampe"),'Anvendte oplysninger'!U83="Ja"),0.96,1))</f>
        <v>1</v>
      </c>
      <c r="V83" s="14">
        <f>IF('Anvendte oplysninger'!U83="Irrelevant",1,IF(AND(OR(I83="Motorvejsstrækning",I83="Frakørselsflettestrækning",I83="Tilkørselsflettestrækning",I83="Frakørselsrampe",I83="Tilkørselsrampe"),'Anvendte oplysninger'!U83="Ja"),0.79,1))</f>
        <v>1</v>
      </c>
      <c r="W83" s="14">
        <f>IF('Anvendte oplysninger'!U83="Irrelevant",1,IF(AND(OR(I83="Motorvejsstrækning",I83="Frakørselsflettestrækning",I83="Tilkørselsflettestrækning",I83="Frakørselsrampe",I83="Tilkørselsrampe"),'Anvendte oplysninger'!U83="Ja"),0.94,1))</f>
        <v>1</v>
      </c>
      <c r="X83" s="14">
        <f>IF('Anvendte oplysninger'!U83="Irrelevant",1,IF(AND(OR(I83="Motorvejsstrækning",I83="Frakørselsflettestrækning",I83="Tilkørselsflettestrækning",I83="Frakørselsrampe",I83="Tilkørselsrampe"),'Anvendte oplysninger'!U83="Ja"),0.97,1))</f>
        <v>1</v>
      </c>
      <c r="Y83" s="14">
        <f>IF(AND(I83="Frakørselsrampe",'Anvendte oplysninger'!V83="S-formet ruderrampe"),1.32,IF(AND(I83="Frakørselsrampe",'Anvendte oplysninger'!V83="S-formet trompetrampe"),2.05,IF(AND(I83="Frakørselsrampe",'Anvendte oplysninger'!V83="U-formet trompetrampe"),4.11,IF(AND(I83="Frakørselsrampe",'Anvendte oplysninger'!V83="SV-formet flyoverrampe"),5.15,IF(AND(I83="Frakørselsrampe",'Anvendte oplysninger'!V83="Vinkelformet rampe"),1.07,IF(AND(I83="Tilkørselsrampe",'Anvendte oplysninger'!V83="S-formet ruderrampe"),0.93,IF(AND(I83="Tilkørselsrampe",'Anvendte oplysninger'!V83="S-formet trompetrampe"),2.48,IF(AND(I83="Tilkørselsrampe",'Anvendte oplysninger'!V83="U-formet trompetrampe"),4.15,IF(AND(I83="Tilkørselsrampe",'Anvendte oplysninger'!V83="SV-formet flyoverrampe"),5.26,IF(AND(I83="Tilkørselsrampe",'Anvendte oplysninger'!V83="Vinkelformet rampe"),1.42,1))))))))))</f>
        <v>1</v>
      </c>
      <c r="Z83" s="14">
        <f>IF(OR('Anvendte oplysninger'!W83="Lige",'Anvendte oplysninger'!W83="Irrelevant",'Anvendte oplysninger'!X83="Irrelevant",'Anvendte oplysninger'!Y83="Irrelevant"),1,1+1.545*1000/32.2*((('Anvendte oplysninger'!Y83*3268/3600)/('Anvendte oplysninger'!W83/0.306))^2)*('Anvendte oplysninger'!X83/1000)/G83)</f>
        <v>1</v>
      </c>
      <c r="AA83" s="14">
        <f>IF(OR('Anvendte oplysninger'!W83="Lige",'Anvendte oplysninger'!W83="Irrelevant",'Anvendte oplysninger'!X83="Irrelevant",'Anvendte oplysninger'!Y83="Irrelevant"),1,1+1.961*1000/32.2*((('Anvendte oplysninger'!Y83*3268/3600)/('Anvendte oplysninger'!W83/0.306))^2)*('Anvendte oplysninger'!X83/1000)/G83)</f>
        <v>1</v>
      </c>
      <c r="AB83" s="14">
        <f>IF(OR('Anvendte oplysninger'!Z83="Lige",'Anvendte oplysninger'!Z83="Irrelevant",'Anvendte oplysninger'!AA83="Irrelevant",'Anvendte oplysninger'!AB83="Irrelevant"),1,1+1.545*1000/32.2*((('Anvendte oplysninger'!AB83*3268/3600)/('Anvendte oplysninger'!Z83/0.306))^2)*('Anvendte oplysninger'!AA83/1000)/G83)</f>
        <v>1</v>
      </c>
      <c r="AC83" s="14">
        <f>IF(OR('Anvendte oplysninger'!Z83="Lige",'Anvendte oplysninger'!Z83="Irrelevant",'Anvendte oplysninger'!AA83="Irrelevant",'Anvendte oplysninger'!AB83="Irrelevant"),1,1+1.961*1000/32.2*((('Anvendte oplysninger'!AB83*3268/3600)/('Anvendte oplysninger'!Z83/0.306))^2)*('Anvendte oplysninger'!AA83/1000)/G83)</f>
        <v>1</v>
      </c>
      <c r="AD83" s="14">
        <f>IF(OR('Anvendte oplysninger'!AC83="Irrelevant",'Anvendte oplysninger'!AC83="Nej"),1,IF(AND('Anvendte oplysninger'!AC83="Ja",OR('Anvendte oplysninger'!Q83&lt;301,'Anvendte oplysninger'!S83&lt;301)),1-(0.5*('Anvendte oplysninger'!R83+'Anvendte oplysninger'!T83)/('Anvendte oplysninger'!G83*1000)),IF(AND('Anvendte oplysninger'!AC83="Ja",OR('Anvendte oplysninger'!Q83&lt;601,'Anvendte oplysninger'!S83&lt;601)),1-(0.25*('Anvendte oplysninger'!R83+'Anvendte oplysninger'!T83)/('Anvendte oplysninger'!G83*1000)),1)))</f>
        <v>1</v>
      </c>
      <c r="AE83" s="14">
        <f>IF(OR('Anvendte oplysninger'!AC83="Irrelevant",'Anvendte oplysninger'!AC83="Nej"),1,IF(AND('Anvendte oplysninger'!AC83="Ja",OR('Anvendte oplysninger'!Q83&lt;301,'Anvendte oplysninger'!S83&lt;301)),1-(0.4*('Anvendte oplysninger'!R83+'Anvendte oplysninger'!T83)/('Anvendte oplysninger'!G83*1000)),IF(AND('Anvendte oplysninger'!AC83="Ja",OR('Anvendte oplysninger'!Q83&lt;601,'Anvendte oplysninger'!S83&lt;601)),1-(0.2*('Anvendte oplysninger'!R83+'Anvendte oplysninger'!T83)/('Anvendte oplysninger'!G83*1000)),1)))</f>
        <v>1</v>
      </c>
      <c r="AF83" s="14">
        <f>IF('Anvendte oplysninger'!AD83="110 km/t",0.79,1)</f>
        <v>1</v>
      </c>
      <c r="AG83" s="14">
        <f>IF('Anvendte oplysninger'!AD83="110 km/t",0.94,1)</f>
        <v>1</v>
      </c>
      <c r="AH83" s="14">
        <f>IF('Anvendte oplysninger'!AD83="110 km/t",0.66,1)</f>
        <v>1</v>
      </c>
      <c r="AI83" s="14">
        <f>IF('Anvendte oplysninger'!AD83="110 km/t",0.82,1)</f>
        <v>1</v>
      </c>
      <c r="AJ83" s="14">
        <f>IF(AND('Anvendte oplysninger'!AE83="Ja",I83="Tilkørselsflettestrækning"),0.65*'Anvendte oplysninger'!AF83+1-'Anvendte oplysninger'!AF83,1)</f>
        <v>1</v>
      </c>
      <c r="AK83" s="15" t="str">
        <f t="shared" si="7"/>
        <v/>
      </c>
      <c r="AL83" s="15" t="str">
        <f t="shared" si="8"/>
        <v/>
      </c>
      <c r="AM83" s="15" t="str">
        <f t="shared" si="9"/>
        <v/>
      </c>
      <c r="AN83" s="15" t="str">
        <f t="shared" si="10"/>
        <v/>
      </c>
      <c r="AO83" s="15" t="str">
        <f t="shared" si="11"/>
        <v/>
      </c>
      <c r="AP83" s="15" t="str">
        <f t="shared" si="12"/>
        <v/>
      </c>
      <c r="AQ83" s="4" t="str">
        <f t="shared" si="13"/>
        <v/>
      </c>
    </row>
    <row r="84" spans="1:43" x14ac:dyDescent="0.25">
      <c r="A84" s="4" t="str">
        <f>IF(Inddata!A99="","",Inddata!A99)</f>
        <v/>
      </c>
      <c r="B84" s="4" t="str">
        <f>IF(Inddata!B99="","",Inddata!B99)</f>
        <v/>
      </c>
      <c r="C84" s="4" t="str">
        <f>IF(Inddata!C99="","",Inddata!C99)</f>
        <v/>
      </c>
      <c r="D84" s="4" t="str">
        <f>IF(Inddata!D99="","",Inddata!D99)</f>
        <v/>
      </c>
      <c r="E84" s="4" t="str">
        <f>IF(Inddata!E99="","",Inddata!E99)</f>
        <v/>
      </c>
      <c r="F84" s="4" t="str">
        <f>IF(Inddata!F99="","",Inddata!F99)</f>
        <v/>
      </c>
      <c r="G84" s="4">
        <f>IF(Inddata!G99="","",Inddata!G99)</f>
        <v>0</v>
      </c>
      <c r="H84" s="4" t="str">
        <f>IF(Inddata!H99&gt;0.5,Inddata!H99,"")</f>
        <v/>
      </c>
      <c r="I84" s="4" t="str">
        <f>IF(Inddata!I99="","",Inddata!I99)</f>
        <v/>
      </c>
      <c r="J84" s="14">
        <f>IF('Anvendte oplysninger'!J84="Irrelevant",1,IF('Anvendte oplysninger'!J84&gt;3,1.2,1))</f>
        <v>1</v>
      </c>
      <c r="K84" s="14">
        <f>IF('Anvendte oplysninger'!K84="Irrelevant",1,IF(AND(OR(I84="Motorvejsstrækning",I84="Frakørselsflettestrækning",I84="Tilkørselsflettestrækning"),'Anvendte oplysninger'!K84&lt;3.5),1+(3.5-'Anvendte oplysninger'!K84)*0.12,IF(AND(OR(I84="Frakørselsrampe",I84="Tilkørselsrampe"),'Anvendte oplysninger'!K84&lt;3.5),1+(3.5-'Anvendte oplysninger'!K84)*0.16,1)))</f>
        <v>1</v>
      </c>
      <c r="L84" s="14">
        <f>IF('Anvendte oplysninger'!L84="Irrelevant",1,IF(AND('Anvendte oplysninger'!L84="Ja",'Anvendte oplysninger'!J84=2),0.6*'Anvendte oplysninger'!M84+(1-'Anvendte oplysninger'!M84),IF(AND('Anvendte oplysninger'!L84="Ja",'Anvendte oplysninger'!J84=3),0.7*'Anvendte oplysninger'!M84+(1-'Anvendte oplysninger'!M84),IF(AND('Anvendte oplysninger'!L84="Ja",'Anvendte oplysninger'!J84=4),0.76*'Anvendte oplysninger'!M84+(1-'Anvendte oplysninger'!M84),IF(AND('Anvendte oplysninger'!L84="Ja",'Anvendte oplysninger'!J84&gt;4.99999999),0.8*'Anvendte oplysninger'!M84+(1-'Anvendte oplysninger'!M84),1)))))</f>
        <v>1</v>
      </c>
      <c r="M84" s="14">
        <f>IF('Anvendte oplysninger'!L84="Irrelevant",1,IF(AND('Anvendte oplysninger'!L84="Ja",'Anvendte oplysninger'!J84=2),0.8*'Anvendte oplysninger'!M84+(1-'Anvendte oplysninger'!M84),IF(AND('Anvendte oplysninger'!L84="Ja",'Anvendte oplysninger'!J84=3),0.85*'Anvendte oplysninger'!M84+(1-'Anvendte oplysninger'!M84),IF(AND('Anvendte oplysninger'!L84="Ja",'Anvendte oplysninger'!J84=4),0.88*'Anvendte oplysninger'!M84+(1-'Anvendte oplysninger'!M84),IF(AND('Anvendte oplysninger'!L84="Ja",'Anvendte oplysninger'!J84&gt;4.99999999),0.9*'Anvendte oplysninger'!M84+(1-'Anvendte oplysninger'!M84),1)))))</f>
        <v>1</v>
      </c>
      <c r="N84" s="14">
        <f>IF('Anvendte oplysninger'!N84="Irrelevant",1,IF(AND(OR(I84="Motorvejsstrækning",I84="Frakørselsflettestrækning",I84="Tilkørselsflettestrækning"),'Anvendte oplysninger'!N84&lt;3),1+(3-'Anvendte oplysninger'!N84)*0.09333333,1))</f>
        <v>1</v>
      </c>
      <c r="O84" s="14">
        <f>IF('Anvendte oplysninger'!N84="Irrelevant",1,IF(AND(OR(I84="Motorvejsstrækning",I84="Frakørselsflettestrækning",I84="Tilkørselsflettestrækning"),'Anvendte oplysninger'!N84&lt;3),1+(3-'Anvendte oplysninger'!N84)*0.19666667,1))</f>
        <v>1</v>
      </c>
      <c r="P84" s="14">
        <f>IF('Anvendte oplysninger'!O84="Irrelevant",1,IF(AND(OR(I84="Motorvejsstrækning",I84="Frakørselsflettestrækning",I84="Tilkørselsflettestrækning"),'Anvendte oplysninger'!O84&lt;3.00000001),1+(0.5-'Anvendte oplysninger'!O84)*0.04,IF(AND(OR(I84="Frakørselsrampe",I84="Tilkørselsrampe"),'Anvendte oplysninger'!O84&lt;3.00000001),1+(0.5-'Anvendte oplysninger'!O84)*0.08,IF(OR(I84="Motorvejsstrækning",I84="Frakørselsflettestrækning",I84="Tilkørselsflettestrækning"),0.9,0.8))))</f>
        <v>1</v>
      </c>
      <c r="Q84" s="14">
        <f>IF('Anvendte oplysninger'!P84="Irrelevant",1,IF(AND(OR(I84="Motorvejsstrækning",I84="Frakørselsflettestrækning",I84="Tilkørselsflettestrækning"),'Anvendte oplysninger'!P84&lt;11.00000001),1+(5-'Anvendte oplysninger'!P84)*0.01,0.94))</f>
        <v>1</v>
      </c>
      <c r="R84" s="14">
        <f>IF(OR('Anvendte oplysninger'!Q84="Irrelevant",'Anvendte oplysninger'!R84="Irrelevant",'Anvendte oplysninger'!Q84="Lige"),1,IF(AND(OR(I84="Motorvejsstrækning",I84="Frakørselsflettestrækning",I84="Tilkørselsflettestrækning"),'Anvendte oplysninger'!Q84&lt;4000),(EXP(0.1096*1746.5/'Anvendte oplysninger'!Q84)/EXP(0.1096*1746.5/4000))*('Anvendte oplysninger'!R84/1000)/G84+(G84-'Anvendte oplysninger'!R84/1000)/G84,1))</f>
        <v>1</v>
      </c>
      <c r="S84" s="14">
        <f>IF(OR('Anvendte oplysninger'!S84="Irrelevant",'Anvendte oplysninger'!T84="Irrelevant",'Anvendte oplysninger'!S84="Lige"),1,IF(AND(OR(I84="Motorvejsstrækning",I84="Frakørselsflettestrækning",I84="Tilkørselsflettestrækning"),'Anvendte oplysninger'!S84&lt;4000),(EXP(0.1096*1746.5/'Anvendte oplysninger'!S84)/EXP(0.1096*1746.5/4000))*('Anvendte oplysninger'!T84/1000)/G84+(G84-'Anvendte oplysninger'!T84/1000)/G84,1))</f>
        <v>1</v>
      </c>
      <c r="T84" s="14">
        <f>IF('Anvendte oplysninger'!U84="Irrelevant",1,IF(AND(OR(I84="Motorvejsstrækning",I84="Frakørselsflettestrækning",I84="Tilkørselsflettestrækning",I84="Frakørselsrampe",I84="Tilkørselsrampe"),'Anvendte oplysninger'!U84="Ja"),0.95,1))</f>
        <v>1</v>
      </c>
      <c r="U84" s="14">
        <f>IF('Anvendte oplysninger'!U84="Irrelevant",1,IF(AND(OR(I84="Motorvejsstrækning",I84="Frakørselsflettestrækning",I84="Tilkørselsflettestrækning",I84="Frakørselsrampe",I84="Tilkørselsrampe"),'Anvendte oplysninger'!U84="Ja"),0.96,1))</f>
        <v>1</v>
      </c>
      <c r="V84" s="14">
        <f>IF('Anvendte oplysninger'!U84="Irrelevant",1,IF(AND(OR(I84="Motorvejsstrækning",I84="Frakørselsflettestrækning",I84="Tilkørselsflettestrækning",I84="Frakørselsrampe",I84="Tilkørselsrampe"),'Anvendte oplysninger'!U84="Ja"),0.79,1))</f>
        <v>1</v>
      </c>
      <c r="W84" s="14">
        <f>IF('Anvendte oplysninger'!U84="Irrelevant",1,IF(AND(OR(I84="Motorvejsstrækning",I84="Frakørselsflettestrækning",I84="Tilkørselsflettestrækning",I84="Frakørselsrampe",I84="Tilkørselsrampe"),'Anvendte oplysninger'!U84="Ja"),0.94,1))</f>
        <v>1</v>
      </c>
      <c r="X84" s="14">
        <f>IF('Anvendte oplysninger'!U84="Irrelevant",1,IF(AND(OR(I84="Motorvejsstrækning",I84="Frakørselsflettestrækning",I84="Tilkørselsflettestrækning",I84="Frakørselsrampe",I84="Tilkørselsrampe"),'Anvendte oplysninger'!U84="Ja"),0.97,1))</f>
        <v>1</v>
      </c>
      <c r="Y84" s="14">
        <f>IF(AND(I84="Frakørselsrampe",'Anvendte oplysninger'!V84="S-formet ruderrampe"),1.32,IF(AND(I84="Frakørselsrampe",'Anvendte oplysninger'!V84="S-formet trompetrampe"),2.05,IF(AND(I84="Frakørselsrampe",'Anvendte oplysninger'!V84="U-formet trompetrampe"),4.11,IF(AND(I84="Frakørselsrampe",'Anvendte oplysninger'!V84="SV-formet flyoverrampe"),5.15,IF(AND(I84="Frakørselsrampe",'Anvendte oplysninger'!V84="Vinkelformet rampe"),1.07,IF(AND(I84="Tilkørselsrampe",'Anvendte oplysninger'!V84="S-formet ruderrampe"),0.93,IF(AND(I84="Tilkørselsrampe",'Anvendte oplysninger'!V84="S-formet trompetrampe"),2.48,IF(AND(I84="Tilkørselsrampe",'Anvendte oplysninger'!V84="U-formet trompetrampe"),4.15,IF(AND(I84="Tilkørselsrampe",'Anvendte oplysninger'!V84="SV-formet flyoverrampe"),5.26,IF(AND(I84="Tilkørselsrampe",'Anvendte oplysninger'!V84="Vinkelformet rampe"),1.42,1))))))))))</f>
        <v>1</v>
      </c>
      <c r="Z84" s="14">
        <f>IF(OR('Anvendte oplysninger'!W84="Lige",'Anvendte oplysninger'!W84="Irrelevant",'Anvendte oplysninger'!X84="Irrelevant",'Anvendte oplysninger'!Y84="Irrelevant"),1,1+1.545*1000/32.2*((('Anvendte oplysninger'!Y84*3268/3600)/('Anvendte oplysninger'!W84/0.306))^2)*('Anvendte oplysninger'!X84/1000)/G84)</f>
        <v>1</v>
      </c>
      <c r="AA84" s="14">
        <f>IF(OR('Anvendte oplysninger'!W84="Lige",'Anvendte oplysninger'!W84="Irrelevant",'Anvendte oplysninger'!X84="Irrelevant",'Anvendte oplysninger'!Y84="Irrelevant"),1,1+1.961*1000/32.2*((('Anvendte oplysninger'!Y84*3268/3600)/('Anvendte oplysninger'!W84/0.306))^2)*('Anvendte oplysninger'!X84/1000)/G84)</f>
        <v>1</v>
      </c>
      <c r="AB84" s="14">
        <f>IF(OR('Anvendte oplysninger'!Z84="Lige",'Anvendte oplysninger'!Z84="Irrelevant",'Anvendte oplysninger'!AA84="Irrelevant",'Anvendte oplysninger'!AB84="Irrelevant"),1,1+1.545*1000/32.2*((('Anvendte oplysninger'!AB84*3268/3600)/('Anvendte oplysninger'!Z84/0.306))^2)*('Anvendte oplysninger'!AA84/1000)/G84)</f>
        <v>1</v>
      </c>
      <c r="AC84" s="14">
        <f>IF(OR('Anvendte oplysninger'!Z84="Lige",'Anvendte oplysninger'!Z84="Irrelevant",'Anvendte oplysninger'!AA84="Irrelevant",'Anvendte oplysninger'!AB84="Irrelevant"),1,1+1.961*1000/32.2*((('Anvendte oplysninger'!AB84*3268/3600)/('Anvendte oplysninger'!Z84/0.306))^2)*('Anvendte oplysninger'!AA84/1000)/G84)</f>
        <v>1</v>
      </c>
      <c r="AD84" s="14">
        <f>IF(OR('Anvendte oplysninger'!AC84="Irrelevant",'Anvendte oplysninger'!AC84="Nej"),1,IF(AND('Anvendte oplysninger'!AC84="Ja",OR('Anvendte oplysninger'!Q84&lt;301,'Anvendte oplysninger'!S84&lt;301)),1-(0.5*('Anvendte oplysninger'!R84+'Anvendte oplysninger'!T84)/('Anvendte oplysninger'!G84*1000)),IF(AND('Anvendte oplysninger'!AC84="Ja",OR('Anvendte oplysninger'!Q84&lt;601,'Anvendte oplysninger'!S84&lt;601)),1-(0.25*('Anvendte oplysninger'!R84+'Anvendte oplysninger'!T84)/('Anvendte oplysninger'!G84*1000)),1)))</f>
        <v>1</v>
      </c>
      <c r="AE84" s="14">
        <f>IF(OR('Anvendte oplysninger'!AC84="Irrelevant",'Anvendte oplysninger'!AC84="Nej"),1,IF(AND('Anvendte oplysninger'!AC84="Ja",OR('Anvendte oplysninger'!Q84&lt;301,'Anvendte oplysninger'!S84&lt;301)),1-(0.4*('Anvendte oplysninger'!R84+'Anvendte oplysninger'!T84)/('Anvendte oplysninger'!G84*1000)),IF(AND('Anvendte oplysninger'!AC84="Ja",OR('Anvendte oplysninger'!Q84&lt;601,'Anvendte oplysninger'!S84&lt;601)),1-(0.2*('Anvendte oplysninger'!R84+'Anvendte oplysninger'!T84)/('Anvendte oplysninger'!G84*1000)),1)))</f>
        <v>1</v>
      </c>
      <c r="AF84" s="14">
        <f>IF('Anvendte oplysninger'!AD84="110 km/t",0.79,1)</f>
        <v>1</v>
      </c>
      <c r="AG84" s="14">
        <f>IF('Anvendte oplysninger'!AD84="110 km/t",0.94,1)</f>
        <v>1</v>
      </c>
      <c r="AH84" s="14">
        <f>IF('Anvendte oplysninger'!AD84="110 km/t",0.66,1)</f>
        <v>1</v>
      </c>
      <c r="AI84" s="14">
        <f>IF('Anvendte oplysninger'!AD84="110 km/t",0.82,1)</f>
        <v>1</v>
      </c>
      <c r="AJ84" s="14">
        <f>IF(AND('Anvendte oplysninger'!AE84="Ja",I84="Tilkørselsflettestrækning"),0.65*'Anvendte oplysninger'!AF84+1-'Anvendte oplysninger'!AF84,1)</f>
        <v>1</v>
      </c>
      <c r="AK84" s="15" t="str">
        <f t="shared" si="7"/>
        <v/>
      </c>
      <c r="AL84" s="15" t="str">
        <f t="shared" si="8"/>
        <v/>
      </c>
      <c r="AM84" s="15" t="str">
        <f t="shared" si="9"/>
        <v/>
      </c>
      <c r="AN84" s="15" t="str">
        <f t="shared" si="10"/>
        <v/>
      </c>
      <c r="AO84" s="15" t="str">
        <f t="shared" si="11"/>
        <v/>
      </c>
      <c r="AP84" s="15" t="str">
        <f t="shared" si="12"/>
        <v/>
      </c>
      <c r="AQ84" s="4" t="str">
        <f t="shared" si="13"/>
        <v/>
      </c>
    </row>
    <row r="85" spans="1:43" x14ac:dyDescent="0.25">
      <c r="A85" s="4" t="str">
        <f>IF(Inddata!A100="","",Inddata!A100)</f>
        <v/>
      </c>
      <c r="B85" s="4" t="str">
        <f>IF(Inddata!B100="","",Inddata!B100)</f>
        <v/>
      </c>
      <c r="C85" s="4" t="str">
        <f>IF(Inddata!C100="","",Inddata!C100)</f>
        <v/>
      </c>
      <c r="D85" s="4" t="str">
        <f>IF(Inddata!D100="","",Inddata!D100)</f>
        <v/>
      </c>
      <c r="E85" s="4" t="str">
        <f>IF(Inddata!E100="","",Inddata!E100)</f>
        <v/>
      </c>
      <c r="F85" s="4" t="str">
        <f>IF(Inddata!F100="","",Inddata!F100)</f>
        <v/>
      </c>
      <c r="G85" s="4">
        <f>IF(Inddata!G100="","",Inddata!G100)</f>
        <v>0</v>
      </c>
      <c r="H85" s="4" t="str">
        <f>IF(Inddata!H100&gt;0.5,Inddata!H100,"")</f>
        <v/>
      </c>
      <c r="I85" s="4" t="str">
        <f>IF(Inddata!I100="","",Inddata!I100)</f>
        <v/>
      </c>
      <c r="J85" s="14">
        <f>IF('Anvendte oplysninger'!J85="Irrelevant",1,IF('Anvendte oplysninger'!J85&gt;3,1.2,1))</f>
        <v>1</v>
      </c>
      <c r="K85" s="14">
        <f>IF('Anvendte oplysninger'!K85="Irrelevant",1,IF(AND(OR(I85="Motorvejsstrækning",I85="Frakørselsflettestrækning",I85="Tilkørselsflettestrækning"),'Anvendte oplysninger'!K85&lt;3.5),1+(3.5-'Anvendte oplysninger'!K85)*0.12,IF(AND(OR(I85="Frakørselsrampe",I85="Tilkørselsrampe"),'Anvendte oplysninger'!K85&lt;3.5),1+(3.5-'Anvendte oplysninger'!K85)*0.16,1)))</f>
        <v>1</v>
      </c>
      <c r="L85" s="14">
        <f>IF('Anvendte oplysninger'!L85="Irrelevant",1,IF(AND('Anvendte oplysninger'!L85="Ja",'Anvendte oplysninger'!J85=2),0.6*'Anvendte oplysninger'!M85+(1-'Anvendte oplysninger'!M85),IF(AND('Anvendte oplysninger'!L85="Ja",'Anvendte oplysninger'!J85=3),0.7*'Anvendte oplysninger'!M85+(1-'Anvendte oplysninger'!M85),IF(AND('Anvendte oplysninger'!L85="Ja",'Anvendte oplysninger'!J85=4),0.76*'Anvendte oplysninger'!M85+(1-'Anvendte oplysninger'!M85),IF(AND('Anvendte oplysninger'!L85="Ja",'Anvendte oplysninger'!J85&gt;4.99999999),0.8*'Anvendte oplysninger'!M85+(1-'Anvendte oplysninger'!M85),1)))))</f>
        <v>1</v>
      </c>
      <c r="M85" s="14">
        <f>IF('Anvendte oplysninger'!L85="Irrelevant",1,IF(AND('Anvendte oplysninger'!L85="Ja",'Anvendte oplysninger'!J85=2),0.8*'Anvendte oplysninger'!M85+(1-'Anvendte oplysninger'!M85),IF(AND('Anvendte oplysninger'!L85="Ja",'Anvendte oplysninger'!J85=3),0.85*'Anvendte oplysninger'!M85+(1-'Anvendte oplysninger'!M85),IF(AND('Anvendte oplysninger'!L85="Ja",'Anvendte oplysninger'!J85=4),0.88*'Anvendte oplysninger'!M85+(1-'Anvendte oplysninger'!M85),IF(AND('Anvendte oplysninger'!L85="Ja",'Anvendte oplysninger'!J85&gt;4.99999999),0.9*'Anvendte oplysninger'!M85+(1-'Anvendte oplysninger'!M85),1)))))</f>
        <v>1</v>
      </c>
      <c r="N85" s="14">
        <f>IF('Anvendte oplysninger'!N85="Irrelevant",1,IF(AND(OR(I85="Motorvejsstrækning",I85="Frakørselsflettestrækning",I85="Tilkørselsflettestrækning"),'Anvendte oplysninger'!N85&lt;3),1+(3-'Anvendte oplysninger'!N85)*0.09333333,1))</f>
        <v>1</v>
      </c>
      <c r="O85" s="14">
        <f>IF('Anvendte oplysninger'!N85="Irrelevant",1,IF(AND(OR(I85="Motorvejsstrækning",I85="Frakørselsflettestrækning",I85="Tilkørselsflettestrækning"),'Anvendte oplysninger'!N85&lt;3),1+(3-'Anvendte oplysninger'!N85)*0.19666667,1))</f>
        <v>1</v>
      </c>
      <c r="P85" s="14">
        <f>IF('Anvendte oplysninger'!O85="Irrelevant",1,IF(AND(OR(I85="Motorvejsstrækning",I85="Frakørselsflettestrækning",I85="Tilkørselsflettestrækning"),'Anvendte oplysninger'!O85&lt;3.00000001),1+(0.5-'Anvendte oplysninger'!O85)*0.04,IF(AND(OR(I85="Frakørselsrampe",I85="Tilkørselsrampe"),'Anvendte oplysninger'!O85&lt;3.00000001),1+(0.5-'Anvendte oplysninger'!O85)*0.08,IF(OR(I85="Motorvejsstrækning",I85="Frakørselsflettestrækning",I85="Tilkørselsflettestrækning"),0.9,0.8))))</f>
        <v>1</v>
      </c>
      <c r="Q85" s="14">
        <f>IF('Anvendte oplysninger'!P85="Irrelevant",1,IF(AND(OR(I85="Motorvejsstrækning",I85="Frakørselsflettestrækning",I85="Tilkørselsflettestrækning"),'Anvendte oplysninger'!P85&lt;11.00000001),1+(5-'Anvendte oplysninger'!P85)*0.01,0.94))</f>
        <v>1</v>
      </c>
      <c r="R85" s="14">
        <f>IF(OR('Anvendte oplysninger'!Q85="Irrelevant",'Anvendte oplysninger'!R85="Irrelevant",'Anvendte oplysninger'!Q85="Lige"),1,IF(AND(OR(I85="Motorvejsstrækning",I85="Frakørselsflettestrækning",I85="Tilkørselsflettestrækning"),'Anvendte oplysninger'!Q85&lt;4000),(EXP(0.1096*1746.5/'Anvendte oplysninger'!Q85)/EXP(0.1096*1746.5/4000))*('Anvendte oplysninger'!R85/1000)/G85+(G85-'Anvendte oplysninger'!R85/1000)/G85,1))</f>
        <v>1</v>
      </c>
      <c r="S85" s="14">
        <f>IF(OR('Anvendte oplysninger'!S85="Irrelevant",'Anvendte oplysninger'!T85="Irrelevant",'Anvendte oplysninger'!S85="Lige"),1,IF(AND(OR(I85="Motorvejsstrækning",I85="Frakørselsflettestrækning",I85="Tilkørselsflettestrækning"),'Anvendte oplysninger'!S85&lt;4000),(EXP(0.1096*1746.5/'Anvendte oplysninger'!S85)/EXP(0.1096*1746.5/4000))*('Anvendte oplysninger'!T85/1000)/G85+(G85-'Anvendte oplysninger'!T85/1000)/G85,1))</f>
        <v>1</v>
      </c>
      <c r="T85" s="14">
        <f>IF('Anvendte oplysninger'!U85="Irrelevant",1,IF(AND(OR(I85="Motorvejsstrækning",I85="Frakørselsflettestrækning",I85="Tilkørselsflettestrækning",I85="Frakørselsrampe",I85="Tilkørselsrampe"),'Anvendte oplysninger'!U85="Ja"),0.95,1))</f>
        <v>1</v>
      </c>
      <c r="U85" s="14">
        <f>IF('Anvendte oplysninger'!U85="Irrelevant",1,IF(AND(OR(I85="Motorvejsstrækning",I85="Frakørselsflettestrækning",I85="Tilkørselsflettestrækning",I85="Frakørselsrampe",I85="Tilkørselsrampe"),'Anvendte oplysninger'!U85="Ja"),0.96,1))</f>
        <v>1</v>
      </c>
      <c r="V85" s="14">
        <f>IF('Anvendte oplysninger'!U85="Irrelevant",1,IF(AND(OR(I85="Motorvejsstrækning",I85="Frakørselsflettestrækning",I85="Tilkørselsflettestrækning",I85="Frakørselsrampe",I85="Tilkørselsrampe"),'Anvendte oplysninger'!U85="Ja"),0.79,1))</f>
        <v>1</v>
      </c>
      <c r="W85" s="14">
        <f>IF('Anvendte oplysninger'!U85="Irrelevant",1,IF(AND(OR(I85="Motorvejsstrækning",I85="Frakørselsflettestrækning",I85="Tilkørselsflettestrækning",I85="Frakørselsrampe",I85="Tilkørselsrampe"),'Anvendte oplysninger'!U85="Ja"),0.94,1))</f>
        <v>1</v>
      </c>
      <c r="X85" s="14">
        <f>IF('Anvendte oplysninger'!U85="Irrelevant",1,IF(AND(OR(I85="Motorvejsstrækning",I85="Frakørselsflettestrækning",I85="Tilkørselsflettestrækning",I85="Frakørselsrampe",I85="Tilkørselsrampe"),'Anvendte oplysninger'!U85="Ja"),0.97,1))</f>
        <v>1</v>
      </c>
      <c r="Y85" s="14">
        <f>IF(AND(I85="Frakørselsrampe",'Anvendte oplysninger'!V85="S-formet ruderrampe"),1.32,IF(AND(I85="Frakørselsrampe",'Anvendte oplysninger'!V85="S-formet trompetrampe"),2.05,IF(AND(I85="Frakørselsrampe",'Anvendte oplysninger'!V85="U-formet trompetrampe"),4.11,IF(AND(I85="Frakørselsrampe",'Anvendte oplysninger'!V85="SV-formet flyoverrampe"),5.15,IF(AND(I85="Frakørselsrampe",'Anvendte oplysninger'!V85="Vinkelformet rampe"),1.07,IF(AND(I85="Tilkørselsrampe",'Anvendte oplysninger'!V85="S-formet ruderrampe"),0.93,IF(AND(I85="Tilkørselsrampe",'Anvendte oplysninger'!V85="S-formet trompetrampe"),2.48,IF(AND(I85="Tilkørselsrampe",'Anvendte oplysninger'!V85="U-formet trompetrampe"),4.15,IF(AND(I85="Tilkørselsrampe",'Anvendte oplysninger'!V85="SV-formet flyoverrampe"),5.26,IF(AND(I85="Tilkørselsrampe",'Anvendte oplysninger'!V85="Vinkelformet rampe"),1.42,1))))))))))</f>
        <v>1</v>
      </c>
      <c r="Z85" s="14">
        <f>IF(OR('Anvendte oplysninger'!W85="Lige",'Anvendte oplysninger'!W85="Irrelevant",'Anvendte oplysninger'!X85="Irrelevant",'Anvendte oplysninger'!Y85="Irrelevant"),1,1+1.545*1000/32.2*((('Anvendte oplysninger'!Y85*3268/3600)/('Anvendte oplysninger'!W85/0.306))^2)*('Anvendte oplysninger'!X85/1000)/G85)</f>
        <v>1</v>
      </c>
      <c r="AA85" s="14">
        <f>IF(OR('Anvendte oplysninger'!W85="Lige",'Anvendte oplysninger'!W85="Irrelevant",'Anvendte oplysninger'!X85="Irrelevant",'Anvendte oplysninger'!Y85="Irrelevant"),1,1+1.961*1000/32.2*((('Anvendte oplysninger'!Y85*3268/3600)/('Anvendte oplysninger'!W85/0.306))^2)*('Anvendte oplysninger'!X85/1000)/G85)</f>
        <v>1</v>
      </c>
      <c r="AB85" s="14">
        <f>IF(OR('Anvendte oplysninger'!Z85="Lige",'Anvendte oplysninger'!Z85="Irrelevant",'Anvendte oplysninger'!AA85="Irrelevant",'Anvendte oplysninger'!AB85="Irrelevant"),1,1+1.545*1000/32.2*((('Anvendte oplysninger'!AB85*3268/3600)/('Anvendte oplysninger'!Z85/0.306))^2)*('Anvendte oplysninger'!AA85/1000)/G85)</f>
        <v>1</v>
      </c>
      <c r="AC85" s="14">
        <f>IF(OR('Anvendte oplysninger'!Z85="Lige",'Anvendte oplysninger'!Z85="Irrelevant",'Anvendte oplysninger'!AA85="Irrelevant",'Anvendte oplysninger'!AB85="Irrelevant"),1,1+1.961*1000/32.2*((('Anvendte oplysninger'!AB85*3268/3600)/('Anvendte oplysninger'!Z85/0.306))^2)*('Anvendte oplysninger'!AA85/1000)/G85)</f>
        <v>1</v>
      </c>
      <c r="AD85" s="14">
        <f>IF(OR('Anvendte oplysninger'!AC85="Irrelevant",'Anvendte oplysninger'!AC85="Nej"),1,IF(AND('Anvendte oplysninger'!AC85="Ja",OR('Anvendte oplysninger'!Q85&lt;301,'Anvendte oplysninger'!S85&lt;301)),1-(0.5*('Anvendte oplysninger'!R85+'Anvendte oplysninger'!T85)/('Anvendte oplysninger'!G85*1000)),IF(AND('Anvendte oplysninger'!AC85="Ja",OR('Anvendte oplysninger'!Q85&lt;601,'Anvendte oplysninger'!S85&lt;601)),1-(0.25*('Anvendte oplysninger'!R85+'Anvendte oplysninger'!T85)/('Anvendte oplysninger'!G85*1000)),1)))</f>
        <v>1</v>
      </c>
      <c r="AE85" s="14">
        <f>IF(OR('Anvendte oplysninger'!AC85="Irrelevant",'Anvendte oplysninger'!AC85="Nej"),1,IF(AND('Anvendte oplysninger'!AC85="Ja",OR('Anvendte oplysninger'!Q85&lt;301,'Anvendte oplysninger'!S85&lt;301)),1-(0.4*('Anvendte oplysninger'!R85+'Anvendte oplysninger'!T85)/('Anvendte oplysninger'!G85*1000)),IF(AND('Anvendte oplysninger'!AC85="Ja",OR('Anvendte oplysninger'!Q85&lt;601,'Anvendte oplysninger'!S85&lt;601)),1-(0.2*('Anvendte oplysninger'!R85+'Anvendte oplysninger'!T85)/('Anvendte oplysninger'!G85*1000)),1)))</f>
        <v>1</v>
      </c>
      <c r="AF85" s="14">
        <f>IF('Anvendte oplysninger'!AD85="110 km/t",0.79,1)</f>
        <v>1</v>
      </c>
      <c r="AG85" s="14">
        <f>IF('Anvendte oplysninger'!AD85="110 km/t",0.94,1)</f>
        <v>1</v>
      </c>
      <c r="AH85" s="14">
        <f>IF('Anvendte oplysninger'!AD85="110 km/t",0.66,1)</f>
        <v>1</v>
      </c>
      <c r="AI85" s="14">
        <f>IF('Anvendte oplysninger'!AD85="110 km/t",0.82,1)</f>
        <v>1</v>
      </c>
      <c r="AJ85" s="14">
        <f>IF(AND('Anvendte oplysninger'!AE85="Ja",I85="Tilkørselsflettestrækning"),0.65*'Anvendte oplysninger'!AF85+1-'Anvendte oplysninger'!AF85,1)</f>
        <v>1</v>
      </c>
      <c r="AK85" s="15" t="str">
        <f t="shared" si="7"/>
        <v/>
      </c>
      <c r="AL85" s="15" t="str">
        <f t="shared" si="8"/>
        <v/>
      </c>
      <c r="AM85" s="15" t="str">
        <f t="shared" si="9"/>
        <v/>
      </c>
      <c r="AN85" s="15" t="str">
        <f t="shared" si="10"/>
        <v/>
      </c>
      <c r="AO85" s="15" t="str">
        <f t="shared" si="11"/>
        <v/>
      </c>
      <c r="AP85" s="15" t="str">
        <f t="shared" si="12"/>
        <v/>
      </c>
      <c r="AQ85" s="4" t="str">
        <f t="shared" si="13"/>
        <v/>
      </c>
    </row>
    <row r="86" spans="1:43" x14ac:dyDescent="0.25">
      <c r="A86" s="4" t="str">
        <f>IF(Inddata!A101="","",Inddata!A101)</f>
        <v/>
      </c>
      <c r="B86" s="4" t="str">
        <f>IF(Inddata!B101="","",Inddata!B101)</f>
        <v/>
      </c>
      <c r="C86" s="4" t="str">
        <f>IF(Inddata!C101="","",Inddata!C101)</f>
        <v/>
      </c>
      <c r="D86" s="4" t="str">
        <f>IF(Inddata!D101="","",Inddata!D101)</f>
        <v/>
      </c>
      <c r="E86" s="4" t="str">
        <f>IF(Inddata!E101="","",Inddata!E101)</f>
        <v/>
      </c>
      <c r="F86" s="4" t="str">
        <f>IF(Inddata!F101="","",Inddata!F101)</f>
        <v/>
      </c>
      <c r="G86" s="4">
        <f>IF(Inddata!G101="","",Inddata!G101)</f>
        <v>0</v>
      </c>
      <c r="H86" s="4" t="str">
        <f>IF(Inddata!H101&gt;0.5,Inddata!H101,"")</f>
        <v/>
      </c>
      <c r="I86" s="4" t="str">
        <f>IF(Inddata!I101="","",Inddata!I101)</f>
        <v/>
      </c>
      <c r="J86" s="14">
        <f>IF('Anvendte oplysninger'!J86="Irrelevant",1,IF('Anvendte oplysninger'!J86&gt;3,1.2,1))</f>
        <v>1</v>
      </c>
      <c r="K86" s="14">
        <f>IF('Anvendte oplysninger'!K86="Irrelevant",1,IF(AND(OR(I86="Motorvejsstrækning",I86="Frakørselsflettestrækning",I86="Tilkørselsflettestrækning"),'Anvendte oplysninger'!K86&lt;3.5),1+(3.5-'Anvendte oplysninger'!K86)*0.12,IF(AND(OR(I86="Frakørselsrampe",I86="Tilkørselsrampe"),'Anvendte oplysninger'!K86&lt;3.5),1+(3.5-'Anvendte oplysninger'!K86)*0.16,1)))</f>
        <v>1</v>
      </c>
      <c r="L86" s="14">
        <f>IF('Anvendte oplysninger'!L86="Irrelevant",1,IF(AND('Anvendte oplysninger'!L86="Ja",'Anvendte oplysninger'!J86=2),0.6*'Anvendte oplysninger'!M86+(1-'Anvendte oplysninger'!M86),IF(AND('Anvendte oplysninger'!L86="Ja",'Anvendte oplysninger'!J86=3),0.7*'Anvendte oplysninger'!M86+(1-'Anvendte oplysninger'!M86),IF(AND('Anvendte oplysninger'!L86="Ja",'Anvendte oplysninger'!J86=4),0.76*'Anvendte oplysninger'!M86+(1-'Anvendte oplysninger'!M86),IF(AND('Anvendte oplysninger'!L86="Ja",'Anvendte oplysninger'!J86&gt;4.99999999),0.8*'Anvendte oplysninger'!M86+(1-'Anvendte oplysninger'!M86),1)))))</f>
        <v>1</v>
      </c>
      <c r="M86" s="14">
        <f>IF('Anvendte oplysninger'!L86="Irrelevant",1,IF(AND('Anvendte oplysninger'!L86="Ja",'Anvendte oplysninger'!J86=2),0.8*'Anvendte oplysninger'!M86+(1-'Anvendte oplysninger'!M86),IF(AND('Anvendte oplysninger'!L86="Ja",'Anvendte oplysninger'!J86=3),0.85*'Anvendte oplysninger'!M86+(1-'Anvendte oplysninger'!M86),IF(AND('Anvendte oplysninger'!L86="Ja",'Anvendte oplysninger'!J86=4),0.88*'Anvendte oplysninger'!M86+(1-'Anvendte oplysninger'!M86),IF(AND('Anvendte oplysninger'!L86="Ja",'Anvendte oplysninger'!J86&gt;4.99999999),0.9*'Anvendte oplysninger'!M86+(1-'Anvendte oplysninger'!M86),1)))))</f>
        <v>1</v>
      </c>
      <c r="N86" s="14">
        <f>IF('Anvendte oplysninger'!N86="Irrelevant",1,IF(AND(OR(I86="Motorvejsstrækning",I86="Frakørselsflettestrækning",I86="Tilkørselsflettestrækning"),'Anvendte oplysninger'!N86&lt;3),1+(3-'Anvendte oplysninger'!N86)*0.09333333,1))</f>
        <v>1</v>
      </c>
      <c r="O86" s="14">
        <f>IF('Anvendte oplysninger'!N86="Irrelevant",1,IF(AND(OR(I86="Motorvejsstrækning",I86="Frakørselsflettestrækning",I86="Tilkørselsflettestrækning"),'Anvendte oplysninger'!N86&lt;3),1+(3-'Anvendte oplysninger'!N86)*0.19666667,1))</f>
        <v>1</v>
      </c>
      <c r="P86" s="14">
        <f>IF('Anvendte oplysninger'!O86="Irrelevant",1,IF(AND(OR(I86="Motorvejsstrækning",I86="Frakørselsflettestrækning",I86="Tilkørselsflettestrækning"),'Anvendte oplysninger'!O86&lt;3.00000001),1+(0.5-'Anvendte oplysninger'!O86)*0.04,IF(AND(OR(I86="Frakørselsrampe",I86="Tilkørselsrampe"),'Anvendte oplysninger'!O86&lt;3.00000001),1+(0.5-'Anvendte oplysninger'!O86)*0.08,IF(OR(I86="Motorvejsstrækning",I86="Frakørselsflettestrækning",I86="Tilkørselsflettestrækning"),0.9,0.8))))</f>
        <v>1</v>
      </c>
      <c r="Q86" s="14">
        <f>IF('Anvendte oplysninger'!P86="Irrelevant",1,IF(AND(OR(I86="Motorvejsstrækning",I86="Frakørselsflettestrækning",I86="Tilkørselsflettestrækning"),'Anvendte oplysninger'!P86&lt;11.00000001),1+(5-'Anvendte oplysninger'!P86)*0.01,0.94))</f>
        <v>1</v>
      </c>
      <c r="R86" s="14">
        <f>IF(OR('Anvendte oplysninger'!Q86="Irrelevant",'Anvendte oplysninger'!R86="Irrelevant",'Anvendte oplysninger'!Q86="Lige"),1,IF(AND(OR(I86="Motorvejsstrækning",I86="Frakørselsflettestrækning",I86="Tilkørselsflettestrækning"),'Anvendte oplysninger'!Q86&lt;4000),(EXP(0.1096*1746.5/'Anvendte oplysninger'!Q86)/EXP(0.1096*1746.5/4000))*('Anvendte oplysninger'!R86/1000)/G86+(G86-'Anvendte oplysninger'!R86/1000)/G86,1))</f>
        <v>1</v>
      </c>
      <c r="S86" s="14">
        <f>IF(OR('Anvendte oplysninger'!S86="Irrelevant",'Anvendte oplysninger'!T86="Irrelevant",'Anvendte oplysninger'!S86="Lige"),1,IF(AND(OR(I86="Motorvejsstrækning",I86="Frakørselsflettestrækning",I86="Tilkørselsflettestrækning"),'Anvendte oplysninger'!S86&lt;4000),(EXP(0.1096*1746.5/'Anvendte oplysninger'!S86)/EXP(0.1096*1746.5/4000))*('Anvendte oplysninger'!T86/1000)/G86+(G86-'Anvendte oplysninger'!T86/1000)/G86,1))</f>
        <v>1</v>
      </c>
      <c r="T86" s="14">
        <f>IF('Anvendte oplysninger'!U86="Irrelevant",1,IF(AND(OR(I86="Motorvejsstrækning",I86="Frakørselsflettestrækning",I86="Tilkørselsflettestrækning",I86="Frakørselsrampe",I86="Tilkørselsrampe"),'Anvendte oplysninger'!U86="Ja"),0.95,1))</f>
        <v>1</v>
      </c>
      <c r="U86" s="14">
        <f>IF('Anvendte oplysninger'!U86="Irrelevant",1,IF(AND(OR(I86="Motorvejsstrækning",I86="Frakørselsflettestrækning",I86="Tilkørselsflettestrækning",I86="Frakørselsrampe",I86="Tilkørselsrampe"),'Anvendte oplysninger'!U86="Ja"),0.96,1))</f>
        <v>1</v>
      </c>
      <c r="V86" s="14">
        <f>IF('Anvendte oplysninger'!U86="Irrelevant",1,IF(AND(OR(I86="Motorvejsstrækning",I86="Frakørselsflettestrækning",I86="Tilkørselsflettestrækning",I86="Frakørselsrampe",I86="Tilkørselsrampe"),'Anvendte oplysninger'!U86="Ja"),0.79,1))</f>
        <v>1</v>
      </c>
      <c r="W86" s="14">
        <f>IF('Anvendte oplysninger'!U86="Irrelevant",1,IF(AND(OR(I86="Motorvejsstrækning",I86="Frakørselsflettestrækning",I86="Tilkørselsflettestrækning",I86="Frakørselsrampe",I86="Tilkørselsrampe"),'Anvendte oplysninger'!U86="Ja"),0.94,1))</f>
        <v>1</v>
      </c>
      <c r="X86" s="14">
        <f>IF('Anvendte oplysninger'!U86="Irrelevant",1,IF(AND(OR(I86="Motorvejsstrækning",I86="Frakørselsflettestrækning",I86="Tilkørselsflettestrækning",I86="Frakørselsrampe",I86="Tilkørselsrampe"),'Anvendte oplysninger'!U86="Ja"),0.97,1))</f>
        <v>1</v>
      </c>
      <c r="Y86" s="14">
        <f>IF(AND(I86="Frakørselsrampe",'Anvendte oplysninger'!V86="S-formet ruderrampe"),1.32,IF(AND(I86="Frakørselsrampe",'Anvendte oplysninger'!V86="S-formet trompetrampe"),2.05,IF(AND(I86="Frakørselsrampe",'Anvendte oplysninger'!V86="U-formet trompetrampe"),4.11,IF(AND(I86="Frakørselsrampe",'Anvendte oplysninger'!V86="SV-formet flyoverrampe"),5.15,IF(AND(I86="Frakørselsrampe",'Anvendte oplysninger'!V86="Vinkelformet rampe"),1.07,IF(AND(I86="Tilkørselsrampe",'Anvendte oplysninger'!V86="S-formet ruderrampe"),0.93,IF(AND(I86="Tilkørselsrampe",'Anvendte oplysninger'!V86="S-formet trompetrampe"),2.48,IF(AND(I86="Tilkørselsrampe",'Anvendte oplysninger'!V86="U-formet trompetrampe"),4.15,IF(AND(I86="Tilkørselsrampe",'Anvendte oplysninger'!V86="SV-formet flyoverrampe"),5.26,IF(AND(I86="Tilkørselsrampe",'Anvendte oplysninger'!V86="Vinkelformet rampe"),1.42,1))))))))))</f>
        <v>1</v>
      </c>
      <c r="Z86" s="14">
        <f>IF(OR('Anvendte oplysninger'!W86="Lige",'Anvendte oplysninger'!W86="Irrelevant",'Anvendte oplysninger'!X86="Irrelevant",'Anvendte oplysninger'!Y86="Irrelevant"),1,1+1.545*1000/32.2*((('Anvendte oplysninger'!Y86*3268/3600)/('Anvendte oplysninger'!W86/0.306))^2)*('Anvendte oplysninger'!X86/1000)/G86)</f>
        <v>1</v>
      </c>
      <c r="AA86" s="14">
        <f>IF(OR('Anvendte oplysninger'!W86="Lige",'Anvendte oplysninger'!W86="Irrelevant",'Anvendte oplysninger'!X86="Irrelevant",'Anvendte oplysninger'!Y86="Irrelevant"),1,1+1.961*1000/32.2*((('Anvendte oplysninger'!Y86*3268/3600)/('Anvendte oplysninger'!W86/0.306))^2)*('Anvendte oplysninger'!X86/1000)/G86)</f>
        <v>1</v>
      </c>
      <c r="AB86" s="14">
        <f>IF(OR('Anvendte oplysninger'!Z86="Lige",'Anvendte oplysninger'!Z86="Irrelevant",'Anvendte oplysninger'!AA86="Irrelevant",'Anvendte oplysninger'!AB86="Irrelevant"),1,1+1.545*1000/32.2*((('Anvendte oplysninger'!AB86*3268/3600)/('Anvendte oplysninger'!Z86/0.306))^2)*('Anvendte oplysninger'!AA86/1000)/G86)</f>
        <v>1</v>
      </c>
      <c r="AC86" s="14">
        <f>IF(OR('Anvendte oplysninger'!Z86="Lige",'Anvendte oplysninger'!Z86="Irrelevant",'Anvendte oplysninger'!AA86="Irrelevant",'Anvendte oplysninger'!AB86="Irrelevant"),1,1+1.961*1000/32.2*((('Anvendte oplysninger'!AB86*3268/3600)/('Anvendte oplysninger'!Z86/0.306))^2)*('Anvendte oplysninger'!AA86/1000)/G86)</f>
        <v>1</v>
      </c>
      <c r="AD86" s="14">
        <f>IF(OR('Anvendte oplysninger'!AC86="Irrelevant",'Anvendte oplysninger'!AC86="Nej"),1,IF(AND('Anvendte oplysninger'!AC86="Ja",OR('Anvendte oplysninger'!Q86&lt;301,'Anvendte oplysninger'!S86&lt;301)),1-(0.5*('Anvendte oplysninger'!R86+'Anvendte oplysninger'!T86)/('Anvendte oplysninger'!G86*1000)),IF(AND('Anvendte oplysninger'!AC86="Ja",OR('Anvendte oplysninger'!Q86&lt;601,'Anvendte oplysninger'!S86&lt;601)),1-(0.25*('Anvendte oplysninger'!R86+'Anvendte oplysninger'!T86)/('Anvendte oplysninger'!G86*1000)),1)))</f>
        <v>1</v>
      </c>
      <c r="AE86" s="14">
        <f>IF(OR('Anvendte oplysninger'!AC86="Irrelevant",'Anvendte oplysninger'!AC86="Nej"),1,IF(AND('Anvendte oplysninger'!AC86="Ja",OR('Anvendte oplysninger'!Q86&lt;301,'Anvendte oplysninger'!S86&lt;301)),1-(0.4*('Anvendte oplysninger'!R86+'Anvendte oplysninger'!T86)/('Anvendte oplysninger'!G86*1000)),IF(AND('Anvendte oplysninger'!AC86="Ja",OR('Anvendte oplysninger'!Q86&lt;601,'Anvendte oplysninger'!S86&lt;601)),1-(0.2*('Anvendte oplysninger'!R86+'Anvendte oplysninger'!T86)/('Anvendte oplysninger'!G86*1000)),1)))</f>
        <v>1</v>
      </c>
      <c r="AF86" s="14">
        <f>IF('Anvendte oplysninger'!AD86="110 km/t",0.79,1)</f>
        <v>1</v>
      </c>
      <c r="AG86" s="14">
        <f>IF('Anvendte oplysninger'!AD86="110 km/t",0.94,1)</f>
        <v>1</v>
      </c>
      <c r="AH86" s="14">
        <f>IF('Anvendte oplysninger'!AD86="110 km/t",0.66,1)</f>
        <v>1</v>
      </c>
      <c r="AI86" s="14">
        <f>IF('Anvendte oplysninger'!AD86="110 km/t",0.82,1)</f>
        <v>1</v>
      </c>
      <c r="AJ86" s="14">
        <f>IF(AND('Anvendte oplysninger'!AE86="Ja",I86="Tilkørselsflettestrækning"),0.65*'Anvendte oplysninger'!AF86+1-'Anvendte oplysninger'!AF86,1)</f>
        <v>1</v>
      </c>
      <c r="AK86" s="15" t="str">
        <f t="shared" si="7"/>
        <v/>
      </c>
      <c r="AL86" s="15" t="str">
        <f t="shared" si="8"/>
        <v/>
      </c>
      <c r="AM86" s="15" t="str">
        <f t="shared" si="9"/>
        <v/>
      </c>
      <c r="AN86" s="15" t="str">
        <f t="shared" si="10"/>
        <v/>
      </c>
      <c r="AO86" s="15" t="str">
        <f t="shared" si="11"/>
        <v/>
      </c>
      <c r="AP86" s="15" t="str">
        <f t="shared" si="12"/>
        <v/>
      </c>
      <c r="AQ86" s="4" t="str">
        <f t="shared" si="13"/>
        <v/>
      </c>
    </row>
    <row r="87" spans="1:43" x14ac:dyDescent="0.25">
      <c r="A87" s="4" t="str">
        <f>IF(Inddata!A102="","",Inddata!A102)</f>
        <v/>
      </c>
      <c r="B87" s="4" t="str">
        <f>IF(Inddata!B102="","",Inddata!B102)</f>
        <v/>
      </c>
      <c r="C87" s="4" t="str">
        <f>IF(Inddata!C102="","",Inddata!C102)</f>
        <v/>
      </c>
      <c r="D87" s="4" t="str">
        <f>IF(Inddata!D102="","",Inddata!D102)</f>
        <v/>
      </c>
      <c r="E87" s="4" t="str">
        <f>IF(Inddata!E102="","",Inddata!E102)</f>
        <v/>
      </c>
      <c r="F87" s="4" t="str">
        <f>IF(Inddata!F102="","",Inddata!F102)</f>
        <v/>
      </c>
      <c r="G87" s="4">
        <f>IF(Inddata!G102="","",Inddata!G102)</f>
        <v>0</v>
      </c>
      <c r="H87" s="4" t="str">
        <f>IF(Inddata!H102&gt;0.5,Inddata!H102,"")</f>
        <v/>
      </c>
      <c r="I87" s="4" t="str">
        <f>IF(Inddata!I102="","",Inddata!I102)</f>
        <v/>
      </c>
      <c r="J87" s="14">
        <f>IF('Anvendte oplysninger'!J87="Irrelevant",1,IF('Anvendte oplysninger'!J87&gt;3,1.2,1))</f>
        <v>1</v>
      </c>
      <c r="K87" s="14">
        <f>IF('Anvendte oplysninger'!K87="Irrelevant",1,IF(AND(OR(I87="Motorvejsstrækning",I87="Frakørselsflettestrækning",I87="Tilkørselsflettestrækning"),'Anvendte oplysninger'!K87&lt;3.5),1+(3.5-'Anvendte oplysninger'!K87)*0.12,IF(AND(OR(I87="Frakørselsrampe",I87="Tilkørselsrampe"),'Anvendte oplysninger'!K87&lt;3.5),1+(3.5-'Anvendte oplysninger'!K87)*0.16,1)))</f>
        <v>1</v>
      </c>
      <c r="L87" s="14">
        <f>IF('Anvendte oplysninger'!L87="Irrelevant",1,IF(AND('Anvendte oplysninger'!L87="Ja",'Anvendte oplysninger'!J87=2),0.6*'Anvendte oplysninger'!M87+(1-'Anvendte oplysninger'!M87),IF(AND('Anvendte oplysninger'!L87="Ja",'Anvendte oplysninger'!J87=3),0.7*'Anvendte oplysninger'!M87+(1-'Anvendte oplysninger'!M87),IF(AND('Anvendte oplysninger'!L87="Ja",'Anvendte oplysninger'!J87=4),0.76*'Anvendte oplysninger'!M87+(1-'Anvendte oplysninger'!M87),IF(AND('Anvendte oplysninger'!L87="Ja",'Anvendte oplysninger'!J87&gt;4.99999999),0.8*'Anvendte oplysninger'!M87+(1-'Anvendte oplysninger'!M87),1)))))</f>
        <v>1</v>
      </c>
      <c r="M87" s="14">
        <f>IF('Anvendte oplysninger'!L87="Irrelevant",1,IF(AND('Anvendte oplysninger'!L87="Ja",'Anvendte oplysninger'!J87=2),0.8*'Anvendte oplysninger'!M87+(1-'Anvendte oplysninger'!M87),IF(AND('Anvendte oplysninger'!L87="Ja",'Anvendte oplysninger'!J87=3),0.85*'Anvendte oplysninger'!M87+(1-'Anvendte oplysninger'!M87),IF(AND('Anvendte oplysninger'!L87="Ja",'Anvendte oplysninger'!J87=4),0.88*'Anvendte oplysninger'!M87+(1-'Anvendte oplysninger'!M87),IF(AND('Anvendte oplysninger'!L87="Ja",'Anvendte oplysninger'!J87&gt;4.99999999),0.9*'Anvendte oplysninger'!M87+(1-'Anvendte oplysninger'!M87),1)))))</f>
        <v>1</v>
      </c>
      <c r="N87" s="14">
        <f>IF('Anvendte oplysninger'!N87="Irrelevant",1,IF(AND(OR(I87="Motorvejsstrækning",I87="Frakørselsflettestrækning",I87="Tilkørselsflettestrækning"),'Anvendte oplysninger'!N87&lt;3),1+(3-'Anvendte oplysninger'!N87)*0.09333333,1))</f>
        <v>1</v>
      </c>
      <c r="O87" s="14">
        <f>IF('Anvendte oplysninger'!N87="Irrelevant",1,IF(AND(OR(I87="Motorvejsstrækning",I87="Frakørselsflettestrækning",I87="Tilkørselsflettestrækning"),'Anvendte oplysninger'!N87&lt;3),1+(3-'Anvendte oplysninger'!N87)*0.19666667,1))</f>
        <v>1</v>
      </c>
      <c r="P87" s="14">
        <f>IF('Anvendte oplysninger'!O87="Irrelevant",1,IF(AND(OR(I87="Motorvejsstrækning",I87="Frakørselsflettestrækning",I87="Tilkørselsflettestrækning"),'Anvendte oplysninger'!O87&lt;3.00000001),1+(0.5-'Anvendte oplysninger'!O87)*0.04,IF(AND(OR(I87="Frakørselsrampe",I87="Tilkørselsrampe"),'Anvendte oplysninger'!O87&lt;3.00000001),1+(0.5-'Anvendte oplysninger'!O87)*0.08,IF(OR(I87="Motorvejsstrækning",I87="Frakørselsflettestrækning",I87="Tilkørselsflettestrækning"),0.9,0.8))))</f>
        <v>1</v>
      </c>
      <c r="Q87" s="14">
        <f>IF('Anvendte oplysninger'!P87="Irrelevant",1,IF(AND(OR(I87="Motorvejsstrækning",I87="Frakørselsflettestrækning",I87="Tilkørselsflettestrækning"),'Anvendte oplysninger'!P87&lt;11.00000001),1+(5-'Anvendte oplysninger'!P87)*0.01,0.94))</f>
        <v>1</v>
      </c>
      <c r="R87" s="14">
        <f>IF(OR('Anvendte oplysninger'!Q87="Irrelevant",'Anvendte oplysninger'!R87="Irrelevant",'Anvendte oplysninger'!Q87="Lige"),1,IF(AND(OR(I87="Motorvejsstrækning",I87="Frakørselsflettestrækning",I87="Tilkørselsflettestrækning"),'Anvendte oplysninger'!Q87&lt;4000),(EXP(0.1096*1746.5/'Anvendte oplysninger'!Q87)/EXP(0.1096*1746.5/4000))*('Anvendte oplysninger'!R87/1000)/G87+(G87-'Anvendte oplysninger'!R87/1000)/G87,1))</f>
        <v>1</v>
      </c>
      <c r="S87" s="14">
        <f>IF(OR('Anvendte oplysninger'!S87="Irrelevant",'Anvendte oplysninger'!T87="Irrelevant",'Anvendte oplysninger'!S87="Lige"),1,IF(AND(OR(I87="Motorvejsstrækning",I87="Frakørselsflettestrækning",I87="Tilkørselsflettestrækning"),'Anvendte oplysninger'!S87&lt;4000),(EXP(0.1096*1746.5/'Anvendte oplysninger'!S87)/EXP(0.1096*1746.5/4000))*('Anvendte oplysninger'!T87/1000)/G87+(G87-'Anvendte oplysninger'!T87/1000)/G87,1))</f>
        <v>1</v>
      </c>
      <c r="T87" s="14">
        <f>IF('Anvendte oplysninger'!U87="Irrelevant",1,IF(AND(OR(I87="Motorvejsstrækning",I87="Frakørselsflettestrækning",I87="Tilkørselsflettestrækning",I87="Frakørselsrampe",I87="Tilkørselsrampe"),'Anvendte oplysninger'!U87="Ja"),0.95,1))</f>
        <v>1</v>
      </c>
      <c r="U87" s="14">
        <f>IF('Anvendte oplysninger'!U87="Irrelevant",1,IF(AND(OR(I87="Motorvejsstrækning",I87="Frakørselsflettestrækning",I87="Tilkørselsflettestrækning",I87="Frakørselsrampe",I87="Tilkørselsrampe"),'Anvendte oplysninger'!U87="Ja"),0.96,1))</f>
        <v>1</v>
      </c>
      <c r="V87" s="14">
        <f>IF('Anvendte oplysninger'!U87="Irrelevant",1,IF(AND(OR(I87="Motorvejsstrækning",I87="Frakørselsflettestrækning",I87="Tilkørselsflettestrækning",I87="Frakørselsrampe",I87="Tilkørselsrampe"),'Anvendte oplysninger'!U87="Ja"),0.79,1))</f>
        <v>1</v>
      </c>
      <c r="W87" s="14">
        <f>IF('Anvendte oplysninger'!U87="Irrelevant",1,IF(AND(OR(I87="Motorvejsstrækning",I87="Frakørselsflettestrækning",I87="Tilkørselsflettestrækning",I87="Frakørselsrampe",I87="Tilkørselsrampe"),'Anvendte oplysninger'!U87="Ja"),0.94,1))</f>
        <v>1</v>
      </c>
      <c r="X87" s="14">
        <f>IF('Anvendte oplysninger'!U87="Irrelevant",1,IF(AND(OR(I87="Motorvejsstrækning",I87="Frakørselsflettestrækning",I87="Tilkørselsflettestrækning",I87="Frakørselsrampe",I87="Tilkørselsrampe"),'Anvendte oplysninger'!U87="Ja"),0.97,1))</f>
        <v>1</v>
      </c>
      <c r="Y87" s="14">
        <f>IF(AND(I87="Frakørselsrampe",'Anvendte oplysninger'!V87="S-formet ruderrampe"),1.32,IF(AND(I87="Frakørselsrampe",'Anvendte oplysninger'!V87="S-formet trompetrampe"),2.05,IF(AND(I87="Frakørselsrampe",'Anvendte oplysninger'!V87="U-formet trompetrampe"),4.11,IF(AND(I87="Frakørselsrampe",'Anvendte oplysninger'!V87="SV-formet flyoverrampe"),5.15,IF(AND(I87="Frakørselsrampe",'Anvendte oplysninger'!V87="Vinkelformet rampe"),1.07,IF(AND(I87="Tilkørselsrampe",'Anvendte oplysninger'!V87="S-formet ruderrampe"),0.93,IF(AND(I87="Tilkørselsrampe",'Anvendte oplysninger'!V87="S-formet trompetrampe"),2.48,IF(AND(I87="Tilkørselsrampe",'Anvendte oplysninger'!V87="U-formet trompetrampe"),4.15,IF(AND(I87="Tilkørselsrampe",'Anvendte oplysninger'!V87="SV-formet flyoverrampe"),5.26,IF(AND(I87="Tilkørselsrampe",'Anvendte oplysninger'!V87="Vinkelformet rampe"),1.42,1))))))))))</f>
        <v>1</v>
      </c>
      <c r="Z87" s="14">
        <f>IF(OR('Anvendte oplysninger'!W87="Lige",'Anvendte oplysninger'!W87="Irrelevant",'Anvendte oplysninger'!X87="Irrelevant",'Anvendte oplysninger'!Y87="Irrelevant"),1,1+1.545*1000/32.2*((('Anvendte oplysninger'!Y87*3268/3600)/('Anvendte oplysninger'!W87/0.306))^2)*('Anvendte oplysninger'!X87/1000)/G87)</f>
        <v>1</v>
      </c>
      <c r="AA87" s="14">
        <f>IF(OR('Anvendte oplysninger'!W87="Lige",'Anvendte oplysninger'!W87="Irrelevant",'Anvendte oplysninger'!X87="Irrelevant",'Anvendte oplysninger'!Y87="Irrelevant"),1,1+1.961*1000/32.2*((('Anvendte oplysninger'!Y87*3268/3600)/('Anvendte oplysninger'!W87/0.306))^2)*('Anvendte oplysninger'!X87/1000)/G87)</f>
        <v>1</v>
      </c>
      <c r="AB87" s="14">
        <f>IF(OR('Anvendte oplysninger'!Z87="Lige",'Anvendte oplysninger'!Z87="Irrelevant",'Anvendte oplysninger'!AA87="Irrelevant",'Anvendte oplysninger'!AB87="Irrelevant"),1,1+1.545*1000/32.2*((('Anvendte oplysninger'!AB87*3268/3600)/('Anvendte oplysninger'!Z87/0.306))^2)*('Anvendte oplysninger'!AA87/1000)/G87)</f>
        <v>1</v>
      </c>
      <c r="AC87" s="14">
        <f>IF(OR('Anvendte oplysninger'!Z87="Lige",'Anvendte oplysninger'!Z87="Irrelevant",'Anvendte oplysninger'!AA87="Irrelevant",'Anvendte oplysninger'!AB87="Irrelevant"),1,1+1.961*1000/32.2*((('Anvendte oplysninger'!AB87*3268/3600)/('Anvendte oplysninger'!Z87/0.306))^2)*('Anvendte oplysninger'!AA87/1000)/G87)</f>
        <v>1</v>
      </c>
      <c r="AD87" s="14">
        <f>IF(OR('Anvendte oplysninger'!AC87="Irrelevant",'Anvendte oplysninger'!AC87="Nej"),1,IF(AND('Anvendte oplysninger'!AC87="Ja",OR('Anvendte oplysninger'!Q87&lt;301,'Anvendte oplysninger'!S87&lt;301)),1-(0.5*('Anvendte oplysninger'!R87+'Anvendte oplysninger'!T87)/('Anvendte oplysninger'!G87*1000)),IF(AND('Anvendte oplysninger'!AC87="Ja",OR('Anvendte oplysninger'!Q87&lt;601,'Anvendte oplysninger'!S87&lt;601)),1-(0.25*('Anvendte oplysninger'!R87+'Anvendte oplysninger'!T87)/('Anvendte oplysninger'!G87*1000)),1)))</f>
        <v>1</v>
      </c>
      <c r="AE87" s="14">
        <f>IF(OR('Anvendte oplysninger'!AC87="Irrelevant",'Anvendte oplysninger'!AC87="Nej"),1,IF(AND('Anvendte oplysninger'!AC87="Ja",OR('Anvendte oplysninger'!Q87&lt;301,'Anvendte oplysninger'!S87&lt;301)),1-(0.4*('Anvendte oplysninger'!R87+'Anvendte oplysninger'!T87)/('Anvendte oplysninger'!G87*1000)),IF(AND('Anvendte oplysninger'!AC87="Ja",OR('Anvendte oplysninger'!Q87&lt;601,'Anvendte oplysninger'!S87&lt;601)),1-(0.2*('Anvendte oplysninger'!R87+'Anvendte oplysninger'!T87)/('Anvendte oplysninger'!G87*1000)),1)))</f>
        <v>1</v>
      </c>
      <c r="AF87" s="14">
        <f>IF('Anvendte oplysninger'!AD87="110 km/t",0.79,1)</f>
        <v>1</v>
      </c>
      <c r="AG87" s="14">
        <f>IF('Anvendte oplysninger'!AD87="110 km/t",0.94,1)</f>
        <v>1</v>
      </c>
      <c r="AH87" s="14">
        <f>IF('Anvendte oplysninger'!AD87="110 km/t",0.66,1)</f>
        <v>1</v>
      </c>
      <c r="AI87" s="14">
        <f>IF('Anvendte oplysninger'!AD87="110 km/t",0.82,1)</f>
        <v>1</v>
      </c>
      <c r="AJ87" s="14">
        <f>IF(AND('Anvendte oplysninger'!AE87="Ja",I87="Tilkørselsflettestrækning"),0.65*'Anvendte oplysninger'!AF87+1-'Anvendte oplysninger'!AF87,1)</f>
        <v>1</v>
      </c>
      <c r="AK87" s="15" t="str">
        <f t="shared" si="7"/>
        <v/>
      </c>
      <c r="AL87" s="15" t="str">
        <f t="shared" si="8"/>
        <v/>
      </c>
      <c r="AM87" s="15" t="str">
        <f t="shared" si="9"/>
        <v/>
      </c>
      <c r="AN87" s="15" t="str">
        <f t="shared" si="10"/>
        <v/>
      </c>
      <c r="AO87" s="15" t="str">
        <f t="shared" si="11"/>
        <v/>
      </c>
      <c r="AP87" s="15" t="str">
        <f t="shared" si="12"/>
        <v/>
      </c>
      <c r="AQ87" s="4" t="str">
        <f t="shared" si="13"/>
        <v/>
      </c>
    </row>
    <row r="88" spans="1:43" x14ac:dyDescent="0.25">
      <c r="A88" s="4" t="str">
        <f>IF(Inddata!A103="","",Inddata!A103)</f>
        <v/>
      </c>
      <c r="B88" s="4" t="str">
        <f>IF(Inddata!B103="","",Inddata!B103)</f>
        <v/>
      </c>
      <c r="C88" s="4" t="str">
        <f>IF(Inddata!C103="","",Inddata!C103)</f>
        <v/>
      </c>
      <c r="D88" s="4" t="str">
        <f>IF(Inddata!D103="","",Inddata!D103)</f>
        <v/>
      </c>
      <c r="E88" s="4" t="str">
        <f>IF(Inddata!E103="","",Inddata!E103)</f>
        <v/>
      </c>
      <c r="F88" s="4" t="str">
        <f>IF(Inddata!F103="","",Inddata!F103)</f>
        <v/>
      </c>
      <c r="G88" s="4">
        <f>IF(Inddata!G103="","",Inddata!G103)</f>
        <v>0</v>
      </c>
      <c r="H88" s="4" t="str">
        <f>IF(Inddata!H103&gt;0.5,Inddata!H103,"")</f>
        <v/>
      </c>
      <c r="I88" s="4" t="str">
        <f>IF(Inddata!I103="","",Inddata!I103)</f>
        <v/>
      </c>
      <c r="J88" s="14">
        <f>IF('Anvendte oplysninger'!J88="Irrelevant",1,IF('Anvendte oplysninger'!J88&gt;3,1.2,1))</f>
        <v>1</v>
      </c>
      <c r="K88" s="14">
        <f>IF('Anvendte oplysninger'!K88="Irrelevant",1,IF(AND(OR(I88="Motorvejsstrækning",I88="Frakørselsflettestrækning",I88="Tilkørselsflettestrækning"),'Anvendte oplysninger'!K88&lt;3.5),1+(3.5-'Anvendte oplysninger'!K88)*0.12,IF(AND(OR(I88="Frakørselsrampe",I88="Tilkørselsrampe"),'Anvendte oplysninger'!K88&lt;3.5),1+(3.5-'Anvendte oplysninger'!K88)*0.16,1)))</f>
        <v>1</v>
      </c>
      <c r="L88" s="14">
        <f>IF('Anvendte oplysninger'!L88="Irrelevant",1,IF(AND('Anvendte oplysninger'!L88="Ja",'Anvendte oplysninger'!J88=2),0.6*'Anvendte oplysninger'!M88+(1-'Anvendte oplysninger'!M88),IF(AND('Anvendte oplysninger'!L88="Ja",'Anvendte oplysninger'!J88=3),0.7*'Anvendte oplysninger'!M88+(1-'Anvendte oplysninger'!M88),IF(AND('Anvendte oplysninger'!L88="Ja",'Anvendte oplysninger'!J88=4),0.76*'Anvendte oplysninger'!M88+(1-'Anvendte oplysninger'!M88),IF(AND('Anvendte oplysninger'!L88="Ja",'Anvendte oplysninger'!J88&gt;4.99999999),0.8*'Anvendte oplysninger'!M88+(1-'Anvendte oplysninger'!M88),1)))))</f>
        <v>1</v>
      </c>
      <c r="M88" s="14">
        <f>IF('Anvendte oplysninger'!L88="Irrelevant",1,IF(AND('Anvendte oplysninger'!L88="Ja",'Anvendte oplysninger'!J88=2),0.8*'Anvendte oplysninger'!M88+(1-'Anvendte oplysninger'!M88),IF(AND('Anvendte oplysninger'!L88="Ja",'Anvendte oplysninger'!J88=3),0.85*'Anvendte oplysninger'!M88+(1-'Anvendte oplysninger'!M88),IF(AND('Anvendte oplysninger'!L88="Ja",'Anvendte oplysninger'!J88=4),0.88*'Anvendte oplysninger'!M88+(1-'Anvendte oplysninger'!M88),IF(AND('Anvendte oplysninger'!L88="Ja",'Anvendte oplysninger'!J88&gt;4.99999999),0.9*'Anvendte oplysninger'!M88+(1-'Anvendte oplysninger'!M88),1)))))</f>
        <v>1</v>
      </c>
      <c r="N88" s="14">
        <f>IF('Anvendte oplysninger'!N88="Irrelevant",1,IF(AND(OR(I88="Motorvejsstrækning",I88="Frakørselsflettestrækning",I88="Tilkørselsflettestrækning"),'Anvendte oplysninger'!N88&lt;3),1+(3-'Anvendte oplysninger'!N88)*0.09333333,1))</f>
        <v>1</v>
      </c>
      <c r="O88" s="14">
        <f>IF('Anvendte oplysninger'!N88="Irrelevant",1,IF(AND(OR(I88="Motorvejsstrækning",I88="Frakørselsflettestrækning",I88="Tilkørselsflettestrækning"),'Anvendte oplysninger'!N88&lt;3),1+(3-'Anvendte oplysninger'!N88)*0.19666667,1))</f>
        <v>1</v>
      </c>
      <c r="P88" s="14">
        <f>IF('Anvendte oplysninger'!O88="Irrelevant",1,IF(AND(OR(I88="Motorvejsstrækning",I88="Frakørselsflettestrækning",I88="Tilkørselsflettestrækning"),'Anvendte oplysninger'!O88&lt;3.00000001),1+(0.5-'Anvendte oplysninger'!O88)*0.04,IF(AND(OR(I88="Frakørselsrampe",I88="Tilkørselsrampe"),'Anvendte oplysninger'!O88&lt;3.00000001),1+(0.5-'Anvendte oplysninger'!O88)*0.08,IF(OR(I88="Motorvejsstrækning",I88="Frakørselsflettestrækning",I88="Tilkørselsflettestrækning"),0.9,0.8))))</f>
        <v>1</v>
      </c>
      <c r="Q88" s="14">
        <f>IF('Anvendte oplysninger'!P88="Irrelevant",1,IF(AND(OR(I88="Motorvejsstrækning",I88="Frakørselsflettestrækning",I88="Tilkørselsflettestrækning"),'Anvendte oplysninger'!P88&lt;11.00000001),1+(5-'Anvendte oplysninger'!P88)*0.01,0.94))</f>
        <v>1</v>
      </c>
      <c r="R88" s="14">
        <f>IF(OR('Anvendte oplysninger'!Q88="Irrelevant",'Anvendte oplysninger'!R88="Irrelevant",'Anvendte oplysninger'!Q88="Lige"),1,IF(AND(OR(I88="Motorvejsstrækning",I88="Frakørselsflettestrækning",I88="Tilkørselsflettestrækning"),'Anvendte oplysninger'!Q88&lt;4000),(EXP(0.1096*1746.5/'Anvendte oplysninger'!Q88)/EXP(0.1096*1746.5/4000))*('Anvendte oplysninger'!R88/1000)/G88+(G88-'Anvendte oplysninger'!R88/1000)/G88,1))</f>
        <v>1</v>
      </c>
      <c r="S88" s="14">
        <f>IF(OR('Anvendte oplysninger'!S88="Irrelevant",'Anvendte oplysninger'!T88="Irrelevant",'Anvendte oplysninger'!S88="Lige"),1,IF(AND(OR(I88="Motorvejsstrækning",I88="Frakørselsflettestrækning",I88="Tilkørselsflettestrækning"),'Anvendte oplysninger'!S88&lt;4000),(EXP(0.1096*1746.5/'Anvendte oplysninger'!S88)/EXP(0.1096*1746.5/4000))*('Anvendte oplysninger'!T88/1000)/G88+(G88-'Anvendte oplysninger'!T88/1000)/G88,1))</f>
        <v>1</v>
      </c>
      <c r="T88" s="14">
        <f>IF('Anvendte oplysninger'!U88="Irrelevant",1,IF(AND(OR(I88="Motorvejsstrækning",I88="Frakørselsflettestrækning",I88="Tilkørselsflettestrækning",I88="Frakørselsrampe",I88="Tilkørselsrampe"),'Anvendte oplysninger'!U88="Ja"),0.95,1))</f>
        <v>1</v>
      </c>
      <c r="U88" s="14">
        <f>IF('Anvendte oplysninger'!U88="Irrelevant",1,IF(AND(OR(I88="Motorvejsstrækning",I88="Frakørselsflettestrækning",I88="Tilkørselsflettestrækning",I88="Frakørselsrampe",I88="Tilkørselsrampe"),'Anvendte oplysninger'!U88="Ja"),0.96,1))</f>
        <v>1</v>
      </c>
      <c r="V88" s="14">
        <f>IF('Anvendte oplysninger'!U88="Irrelevant",1,IF(AND(OR(I88="Motorvejsstrækning",I88="Frakørselsflettestrækning",I88="Tilkørselsflettestrækning",I88="Frakørselsrampe",I88="Tilkørselsrampe"),'Anvendte oplysninger'!U88="Ja"),0.79,1))</f>
        <v>1</v>
      </c>
      <c r="W88" s="14">
        <f>IF('Anvendte oplysninger'!U88="Irrelevant",1,IF(AND(OR(I88="Motorvejsstrækning",I88="Frakørselsflettestrækning",I88="Tilkørselsflettestrækning",I88="Frakørselsrampe",I88="Tilkørselsrampe"),'Anvendte oplysninger'!U88="Ja"),0.94,1))</f>
        <v>1</v>
      </c>
      <c r="X88" s="14">
        <f>IF('Anvendte oplysninger'!U88="Irrelevant",1,IF(AND(OR(I88="Motorvejsstrækning",I88="Frakørselsflettestrækning",I88="Tilkørselsflettestrækning",I88="Frakørselsrampe",I88="Tilkørselsrampe"),'Anvendte oplysninger'!U88="Ja"),0.97,1))</f>
        <v>1</v>
      </c>
      <c r="Y88" s="14">
        <f>IF(AND(I88="Frakørselsrampe",'Anvendte oplysninger'!V88="S-formet ruderrampe"),1.32,IF(AND(I88="Frakørselsrampe",'Anvendte oplysninger'!V88="S-formet trompetrampe"),2.05,IF(AND(I88="Frakørselsrampe",'Anvendte oplysninger'!V88="U-formet trompetrampe"),4.11,IF(AND(I88="Frakørselsrampe",'Anvendte oplysninger'!V88="SV-formet flyoverrampe"),5.15,IF(AND(I88="Frakørselsrampe",'Anvendte oplysninger'!V88="Vinkelformet rampe"),1.07,IF(AND(I88="Tilkørselsrampe",'Anvendte oplysninger'!V88="S-formet ruderrampe"),0.93,IF(AND(I88="Tilkørselsrampe",'Anvendte oplysninger'!V88="S-formet trompetrampe"),2.48,IF(AND(I88="Tilkørselsrampe",'Anvendte oplysninger'!V88="U-formet trompetrampe"),4.15,IF(AND(I88="Tilkørselsrampe",'Anvendte oplysninger'!V88="SV-formet flyoverrampe"),5.26,IF(AND(I88="Tilkørselsrampe",'Anvendte oplysninger'!V88="Vinkelformet rampe"),1.42,1))))))))))</f>
        <v>1</v>
      </c>
      <c r="Z88" s="14">
        <f>IF(OR('Anvendte oplysninger'!W88="Lige",'Anvendte oplysninger'!W88="Irrelevant",'Anvendte oplysninger'!X88="Irrelevant",'Anvendte oplysninger'!Y88="Irrelevant"),1,1+1.545*1000/32.2*((('Anvendte oplysninger'!Y88*3268/3600)/('Anvendte oplysninger'!W88/0.306))^2)*('Anvendte oplysninger'!X88/1000)/G88)</f>
        <v>1</v>
      </c>
      <c r="AA88" s="14">
        <f>IF(OR('Anvendte oplysninger'!W88="Lige",'Anvendte oplysninger'!W88="Irrelevant",'Anvendte oplysninger'!X88="Irrelevant",'Anvendte oplysninger'!Y88="Irrelevant"),1,1+1.961*1000/32.2*((('Anvendte oplysninger'!Y88*3268/3600)/('Anvendte oplysninger'!W88/0.306))^2)*('Anvendte oplysninger'!X88/1000)/G88)</f>
        <v>1</v>
      </c>
      <c r="AB88" s="14">
        <f>IF(OR('Anvendte oplysninger'!Z88="Lige",'Anvendte oplysninger'!Z88="Irrelevant",'Anvendte oplysninger'!AA88="Irrelevant",'Anvendte oplysninger'!AB88="Irrelevant"),1,1+1.545*1000/32.2*((('Anvendte oplysninger'!AB88*3268/3600)/('Anvendte oplysninger'!Z88/0.306))^2)*('Anvendte oplysninger'!AA88/1000)/G88)</f>
        <v>1</v>
      </c>
      <c r="AC88" s="14">
        <f>IF(OR('Anvendte oplysninger'!Z88="Lige",'Anvendte oplysninger'!Z88="Irrelevant",'Anvendte oplysninger'!AA88="Irrelevant",'Anvendte oplysninger'!AB88="Irrelevant"),1,1+1.961*1000/32.2*((('Anvendte oplysninger'!AB88*3268/3600)/('Anvendte oplysninger'!Z88/0.306))^2)*('Anvendte oplysninger'!AA88/1000)/G88)</f>
        <v>1</v>
      </c>
      <c r="AD88" s="14">
        <f>IF(OR('Anvendte oplysninger'!AC88="Irrelevant",'Anvendte oplysninger'!AC88="Nej"),1,IF(AND('Anvendte oplysninger'!AC88="Ja",OR('Anvendte oplysninger'!Q88&lt;301,'Anvendte oplysninger'!S88&lt;301)),1-(0.5*('Anvendte oplysninger'!R88+'Anvendte oplysninger'!T88)/('Anvendte oplysninger'!G88*1000)),IF(AND('Anvendte oplysninger'!AC88="Ja",OR('Anvendte oplysninger'!Q88&lt;601,'Anvendte oplysninger'!S88&lt;601)),1-(0.25*('Anvendte oplysninger'!R88+'Anvendte oplysninger'!T88)/('Anvendte oplysninger'!G88*1000)),1)))</f>
        <v>1</v>
      </c>
      <c r="AE88" s="14">
        <f>IF(OR('Anvendte oplysninger'!AC88="Irrelevant",'Anvendte oplysninger'!AC88="Nej"),1,IF(AND('Anvendte oplysninger'!AC88="Ja",OR('Anvendte oplysninger'!Q88&lt;301,'Anvendte oplysninger'!S88&lt;301)),1-(0.4*('Anvendte oplysninger'!R88+'Anvendte oplysninger'!T88)/('Anvendte oplysninger'!G88*1000)),IF(AND('Anvendte oplysninger'!AC88="Ja",OR('Anvendte oplysninger'!Q88&lt;601,'Anvendte oplysninger'!S88&lt;601)),1-(0.2*('Anvendte oplysninger'!R88+'Anvendte oplysninger'!T88)/('Anvendte oplysninger'!G88*1000)),1)))</f>
        <v>1</v>
      </c>
      <c r="AF88" s="14">
        <f>IF('Anvendte oplysninger'!AD88="110 km/t",0.79,1)</f>
        <v>1</v>
      </c>
      <c r="AG88" s="14">
        <f>IF('Anvendte oplysninger'!AD88="110 km/t",0.94,1)</f>
        <v>1</v>
      </c>
      <c r="AH88" s="14">
        <f>IF('Anvendte oplysninger'!AD88="110 km/t",0.66,1)</f>
        <v>1</v>
      </c>
      <c r="AI88" s="14">
        <f>IF('Anvendte oplysninger'!AD88="110 km/t",0.82,1)</f>
        <v>1</v>
      </c>
      <c r="AJ88" s="14">
        <f>IF(AND('Anvendte oplysninger'!AE88="Ja",I88="Tilkørselsflettestrækning"),0.65*'Anvendte oplysninger'!AF88+1-'Anvendte oplysninger'!AF88,1)</f>
        <v>1</v>
      </c>
      <c r="AK88" s="15" t="str">
        <f t="shared" si="7"/>
        <v/>
      </c>
      <c r="AL88" s="15" t="str">
        <f t="shared" si="8"/>
        <v/>
      </c>
      <c r="AM88" s="15" t="str">
        <f t="shared" si="9"/>
        <v/>
      </c>
      <c r="AN88" s="15" t="str">
        <f t="shared" si="10"/>
        <v/>
      </c>
      <c r="AO88" s="15" t="str">
        <f t="shared" si="11"/>
        <v/>
      </c>
      <c r="AP88" s="15" t="str">
        <f t="shared" si="12"/>
        <v/>
      </c>
      <c r="AQ88" s="4" t="str">
        <f t="shared" si="13"/>
        <v/>
      </c>
    </row>
    <row r="89" spans="1:43" x14ac:dyDescent="0.25">
      <c r="A89" s="4" t="str">
        <f>IF(Inddata!A104="","",Inddata!A104)</f>
        <v/>
      </c>
      <c r="B89" s="4" t="str">
        <f>IF(Inddata!B104="","",Inddata!B104)</f>
        <v/>
      </c>
      <c r="C89" s="4" t="str">
        <f>IF(Inddata!C104="","",Inddata!C104)</f>
        <v/>
      </c>
      <c r="D89" s="4" t="str">
        <f>IF(Inddata!D104="","",Inddata!D104)</f>
        <v/>
      </c>
      <c r="E89" s="4" t="str">
        <f>IF(Inddata!E104="","",Inddata!E104)</f>
        <v/>
      </c>
      <c r="F89" s="4" t="str">
        <f>IF(Inddata!F104="","",Inddata!F104)</f>
        <v/>
      </c>
      <c r="G89" s="4">
        <f>IF(Inddata!G104="","",Inddata!G104)</f>
        <v>0</v>
      </c>
      <c r="H89" s="4" t="str">
        <f>IF(Inddata!H104&gt;0.5,Inddata!H104,"")</f>
        <v/>
      </c>
      <c r="I89" s="4" t="str">
        <f>IF(Inddata!I104="","",Inddata!I104)</f>
        <v/>
      </c>
      <c r="J89" s="14">
        <f>IF('Anvendte oplysninger'!J89="Irrelevant",1,IF('Anvendte oplysninger'!J89&gt;3,1.2,1))</f>
        <v>1</v>
      </c>
      <c r="K89" s="14">
        <f>IF('Anvendte oplysninger'!K89="Irrelevant",1,IF(AND(OR(I89="Motorvejsstrækning",I89="Frakørselsflettestrækning",I89="Tilkørselsflettestrækning"),'Anvendte oplysninger'!K89&lt;3.5),1+(3.5-'Anvendte oplysninger'!K89)*0.12,IF(AND(OR(I89="Frakørselsrampe",I89="Tilkørselsrampe"),'Anvendte oplysninger'!K89&lt;3.5),1+(3.5-'Anvendte oplysninger'!K89)*0.16,1)))</f>
        <v>1</v>
      </c>
      <c r="L89" s="14">
        <f>IF('Anvendte oplysninger'!L89="Irrelevant",1,IF(AND('Anvendte oplysninger'!L89="Ja",'Anvendte oplysninger'!J89=2),0.6*'Anvendte oplysninger'!M89+(1-'Anvendte oplysninger'!M89),IF(AND('Anvendte oplysninger'!L89="Ja",'Anvendte oplysninger'!J89=3),0.7*'Anvendte oplysninger'!M89+(1-'Anvendte oplysninger'!M89),IF(AND('Anvendte oplysninger'!L89="Ja",'Anvendte oplysninger'!J89=4),0.76*'Anvendte oplysninger'!M89+(1-'Anvendte oplysninger'!M89),IF(AND('Anvendte oplysninger'!L89="Ja",'Anvendte oplysninger'!J89&gt;4.99999999),0.8*'Anvendte oplysninger'!M89+(1-'Anvendte oplysninger'!M89),1)))))</f>
        <v>1</v>
      </c>
      <c r="M89" s="14">
        <f>IF('Anvendte oplysninger'!L89="Irrelevant",1,IF(AND('Anvendte oplysninger'!L89="Ja",'Anvendte oplysninger'!J89=2),0.8*'Anvendte oplysninger'!M89+(1-'Anvendte oplysninger'!M89),IF(AND('Anvendte oplysninger'!L89="Ja",'Anvendte oplysninger'!J89=3),0.85*'Anvendte oplysninger'!M89+(1-'Anvendte oplysninger'!M89),IF(AND('Anvendte oplysninger'!L89="Ja",'Anvendte oplysninger'!J89=4),0.88*'Anvendte oplysninger'!M89+(1-'Anvendte oplysninger'!M89),IF(AND('Anvendte oplysninger'!L89="Ja",'Anvendte oplysninger'!J89&gt;4.99999999),0.9*'Anvendte oplysninger'!M89+(1-'Anvendte oplysninger'!M89),1)))))</f>
        <v>1</v>
      </c>
      <c r="N89" s="14">
        <f>IF('Anvendte oplysninger'!N89="Irrelevant",1,IF(AND(OR(I89="Motorvejsstrækning",I89="Frakørselsflettestrækning",I89="Tilkørselsflettestrækning"),'Anvendte oplysninger'!N89&lt;3),1+(3-'Anvendte oplysninger'!N89)*0.09333333,1))</f>
        <v>1</v>
      </c>
      <c r="O89" s="14">
        <f>IF('Anvendte oplysninger'!N89="Irrelevant",1,IF(AND(OR(I89="Motorvejsstrækning",I89="Frakørselsflettestrækning",I89="Tilkørselsflettestrækning"),'Anvendte oplysninger'!N89&lt;3),1+(3-'Anvendte oplysninger'!N89)*0.19666667,1))</f>
        <v>1</v>
      </c>
      <c r="P89" s="14">
        <f>IF('Anvendte oplysninger'!O89="Irrelevant",1,IF(AND(OR(I89="Motorvejsstrækning",I89="Frakørselsflettestrækning",I89="Tilkørselsflettestrækning"),'Anvendte oplysninger'!O89&lt;3.00000001),1+(0.5-'Anvendte oplysninger'!O89)*0.04,IF(AND(OR(I89="Frakørselsrampe",I89="Tilkørselsrampe"),'Anvendte oplysninger'!O89&lt;3.00000001),1+(0.5-'Anvendte oplysninger'!O89)*0.08,IF(OR(I89="Motorvejsstrækning",I89="Frakørselsflettestrækning",I89="Tilkørselsflettestrækning"),0.9,0.8))))</f>
        <v>1</v>
      </c>
      <c r="Q89" s="14">
        <f>IF('Anvendte oplysninger'!P89="Irrelevant",1,IF(AND(OR(I89="Motorvejsstrækning",I89="Frakørselsflettestrækning",I89="Tilkørselsflettestrækning"),'Anvendte oplysninger'!P89&lt;11.00000001),1+(5-'Anvendte oplysninger'!P89)*0.01,0.94))</f>
        <v>1</v>
      </c>
      <c r="R89" s="14">
        <f>IF(OR('Anvendte oplysninger'!Q89="Irrelevant",'Anvendte oplysninger'!R89="Irrelevant",'Anvendte oplysninger'!Q89="Lige"),1,IF(AND(OR(I89="Motorvejsstrækning",I89="Frakørselsflettestrækning",I89="Tilkørselsflettestrækning"),'Anvendte oplysninger'!Q89&lt;4000),(EXP(0.1096*1746.5/'Anvendte oplysninger'!Q89)/EXP(0.1096*1746.5/4000))*('Anvendte oplysninger'!R89/1000)/G89+(G89-'Anvendte oplysninger'!R89/1000)/G89,1))</f>
        <v>1</v>
      </c>
      <c r="S89" s="14">
        <f>IF(OR('Anvendte oplysninger'!S89="Irrelevant",'Anvendte oplysninger'!T89="Irrelevant",'Anvendte oplysninger'!S89="Lige"),1,IF(AND(OR(I89="Motorvejsstrækning",I89="Frakørselsflettestrækning",I89="Tilkørselsflettestrækning"),'Anvendte oplysninger'!S89&lt;4000),(EXP(0.1096*1746.5/'Anvendte oplysninger'!S89)/EXP(0.1096*1746.5/4000))*('Anvendte oplysninger'!T89/1000)/G89+(G89-'Anvendte oplysninger'!T89/1000)/G89,1))</f>
        <v>1</v>
      </c>
      <c r="T89" s="14">
        <f>IF('Anvendte oplysninger'!U89="Irrelevant",1,IF(AND(OR(I89="Motorvejsstrækning",I89="Frakørselsflettestrækning",I89="Tilkørselsflettestrækning",I89="Frakørselsrampe",I89="Tilkørselsrampe"),'Anvendte oplysninger'!U89="Ja"),0.95,1))</f>
        <v>1</v>
      </c>
      <c r="U89" s="14">
        <f>IF('Anvendte oplysninger'!U89="Irrelevant",1,IF(AND(OR(I89="Motorvejsstrækning",I89="Frakørselsflettestrækning",I89="Tilkørselsflettestrækning",I89="Frakørselsrampe",I89="Tilkørselsrampe"),'Anvendte oplysninger'!U89="Ja"),0.96,1))</f>
        <v>1</v>
      </c>
      <c r="V89" s="14">
        <f>IF('Anvendte oplysninger'!U89="Irrelevant",1,IF(AND(OR(I89="Motorvejsstrækning",I89="Frakørselsflettestrækning",I89="Tilkørselsflettestrækning",I89="Frakørselsrampe",I89="Tilkørselsrampe"),'Anvendte oplysninger'!U89="Ja"),0.79,1))</f>
        <v>1</v>
      </c>
      <c r="W89" s="14">
        <f>IF('Anvendte oplysninger'!U89="Irrelevant",1,IF(AND(OR(I89="Motorvejsstrækning",I89="Frakørselsflettestrækning",I89="Tilkørselsflettestrækning",I89="Frakørselsrampe",I89="Tilkørselsrampe"),'Anvendte oplysninger'!U89="Ja"),0.94,1))</f>
        <v>1</v>
      </c>
      <c r="X89" s="14">
        <f>IF('Anvendte oplysninger'!U89="Irrelevant",1,IF(AND(OR(I89="Motorvejsstrækning",I89="Frakørselsflettestrækning",I89="Tilkørselsflettestrækning",I89="Frakørselsrampe",I89="Tilkørselsrampe"),'Anvendte oplysninger'!U89="Ja"),0.97,1))</f>
        <v>1</v>
      </c>
      <c r="Y89" s="14">
        <f>IF(AND(I89="Frakørselsrampe",'Anvendte oplysninger'!V89="S-formet ruderrampe"),1.32,IF(AND(I89="Frakørselsrampe",'Anvendte oplysninger'!V89="S-formet trompetrampe"),2.05,IF(AND(I89="Frakørselsrampe",'Anvendte oplysninger'!V89="U-formet trompetrampe"),4.11,IF(AND(I89="Frakørselsrampe",'Anvendte oplysninger'!V89="SV-formet flyoverrampe"),5.15,IF(AND(I89="Frakørselsrampe",'Anvendte oplysninger'!V89="Vinkelformet rampe"),1.07,IF(AND(I89="Tilkørselsrampe",'Anvendte oplysninger'!V89="S-formet ruderrampe"),0.93,IF(AND(I89="Tilkørselsrampe",'Anvendte oplysninger'!V89="S-formet trompetrampe"),2.48,IF(AND(I89="Tilkørselsrampe",'Anvendte oplysninger'!V89="U-formet trompetrampe"),4.15,IF(AND(I89="Tilkørselsrampe",'Anvendte oplysninger'!V89="SV-formet flyoverrampe"),5.26,IF(AND(I89="Tilkørselsrampe",'Anvendte oplysninger'!V89="Vinkelformet rampe"),1.42,1))))))))))</f>
        <v>1</v>
      </c>
      <c r="Z89" s="14">
        <f>IF(OR('Anvendte oplysninger'!W89="Lige",'Anvendte oplysninger'!W89="Irrelevant",'Anvendte oplysninger'!X89="Irrelevant",'Anvendte oplysninger'!Y89="Irrelevant"),1,1+1.545*1000/32.2*((('Anvendte oplysninger'!Y89*3268/3600)/('Anvendte oplysninger'!W89/0.306))^2)*('Anvendte oplysninger'!X89/1000)/G89)</f>
        <v>1</v>
      </c>
      <c r="AA89" s="14">
        <f>IF(OR('Anvendte oplysninger'!W89="Lige",'Anvendte oplysninger'!W89="Irrelevant",'Anvendte oplysninger'!X89="Irrelevant",'Anvendte oplysninger'!Y89="Irrelevant"),1,1+1.961*1000/32.2*((('Anvendte oplysninger'!Y89*3268/3600)/('Anvendte oplysninger'!W89/0.306))^2)*('Anvendte oplysninger'!X89/1000)/G89)</f>
        <v>1</v>
      </c>
      <c r="AB89" s="14">
        <f>IF(OR('Anvendte oplysninger'!Z89="Lige",'Anvendte oplysninger'!Z89="Irrelevant",'Anvendte oplysninger'!AA89="Irrelevant",'Anvendte oplysninger'!AB89="Irrelevant"),1,1+1.545*1000/32.2*((('Anvendte oplysninger'!AB89*3268/3600)/('Anvendte oplysninger'!Z89/0.306))^2)*('Anvendte oplysninger'!AA89/1000)/G89)</f>
        <v>1</v>
      </c>
      <c r="AC89" s="14">
        <f>IF(OR('Anvendte oplysninger'!Z89="Lige",'Anvendte oplysninger'!Z89="Irrelevant",'Anvendte oplysninger'!AA89="Irrelevant",'Anvendte oplysninger'!AB89="Irrelevant"),1,1+1.961*1000/32.2*((('Anvendte oplysninger'!AB89*3268/3600)/('Anvendte oplysninger'!Z89/0.306))^2)*('Anvendte oplysninger'!AA89/1000)/G89)</f>
        <v>1</v>
      </c>
      <c r="AD89" s="14">
        <f>IF(OR('Anvendte oplysninger'!AC89="Irrelevant",'Anvendte oplysninger'!AC89="Nej"),1,IF(AND('Anvendte oplysninger'!AC89="Ja",OR('Anvendte oplysninger'!Q89&lt;301,'Anvendte oplysninger'!S89&lt;301)),1-(0.5*('Anvendte oplysninger'!R89+'Anvendte oplysninger'!T89)/('Anvendte oplysninger'!G89*1000)),IF(AND('Anvendte oplysninger'!AC89="Ja",OR('Anvendte oplysninger'!Q89&lt;601,'Anvendte oplysninger'!S89&lt;601)),1-(0.25*('Anvendte oplysninger'!R89+'Anvendte oplysninger'!T89)/('Anvendte oplysninger'!G89*1000)),1)))</f>
        <v>1</v>
      </c>
      <c r="AE89" s="14">
        <f>IF(OR('Anvendte oplysninger'!AC89="Irrelevant",'Anvendte oplysninger'!AC89="Nej"),1,IF(AND('Anvendte oplysninger'!AC89="Ja",OR('Anvendte oplysninger'!Q89&lt;301,'Anvendte oplysninger'!S89&lt;301)),1-(0.4*('Anvendte oplysninger'!R89+'Anvendte oplysninger'!T89)/('Anvendte oplysninger'!G89*1000)),IF(AND('Anvendte oplysninger'!AC89="Ja",OR('Anvendte oplysninger'!Q89&lt;601,'Anvendte oplysninger'!S89&lt;601)),1-(0.2*('Anvendte oplysninger'!R89+'Anvendte oplysninger'!T89)/('Anvendte oplysninger'!G89*1000)),1)))</f>
        <v>1</v>
      </c>
      <c r="AF89" s="14">
        <f>IF('Anvendte oplysninger'!AD89="110 km/t",0.79,1)</f>
        <v>1</v>
      </c>
      <c r="AG89" s="14">
        <f>IF('Anvendte oplysninger'!AD89="110 km/t",0.94,1)</f>
        <v>1</v>
      </c>
      <c r="AH89" s="14">
        <f>IF('Anvendte oplysninger'!AD89="110 km/t",0.66,1)</f>
        <v>1</v>
      </c>
      <c r="AI89" s="14">
        <f>IF('Anvendte oplysninger'!AD89="110 km/t",0.82,1)</f>
        <v>1</v>
      </c>
      <c r="AJ89" s="14">
        <f>IF(AND('Anvendte oplysninger'!AE89="Ja",I89="Tilkørselsflettestrækning"),0.65*'Anvendte oplysninger'!AF89+1-'Anvendte oplysninger'!AF89,1)</f>
        <v>1</v>
      </c>
      <c r="AK89" s="15" t="str">
        <f t="shared" si="7"/>
        <v/>
      </c>
      <c r="AL89" s="15" t="str">
        <f t="shared" si="8"/>
        <v/>
      </c>
      <c r="AM89" s="15" t="str">
        <f t="shared" si="9"/>
        <v/>
      </c>
      <c r="AN89" s="15" t="str">
        <f t="shared" si="10"/>
        <v/>
      </c>
      <c r="AO89" s="15" t="str">
        <f t="shared" si="11"/>
        <v/>
      </c>
      <c r="AP89" s="15" t="str">
        <f t="shared" si="12"/>
        <v/>
      </c>
      <c r="AQ89" s="4" t="str">
        <f t="shared" si="13"/>
        <v/>
      </c>
    </row>
    <row r="90" spans="1:43" x14ac:dyDescent="0.25">
      <c r="A90" s="4" t="str">
        <f>IF(Inddata!A105="","",Inddata!A105)</f>
        <v/>
      </c>
      <c r="B90" s="4" t="str">
        <f>IF(Inddata!B105="","",Inddata!B105)</f>
        <v/>
      </c>
      <c r="C90" s="4" t="str">
        <f>IF(Inddata!C105="","",Inddata!C105)</f>
        <v/>
      </c>
      <c r="D90" s="4" t="str">
        <f>IF(Inddata!D105="","",Inddata!D105)</f>
        <v/>
      </c>
      <c r="E90" s="4" t="str">
        <f>IF(Inddata!E105="","",Inddata!E105)</f>
        <v/>
      </c>
      <c r="F90" s="4" t="str">
        <f>IF(Inddata!F105="","",Inddata!F105)</f>
        <v/>
      </c>
      <c r="G90" s="4">
        <f>IF(Inddata!G105="","",Inddata!G105)</f>
        <v>0</v>
      </c>
      <c r="H90" s="4" t="str">
        <f>IF(Inddata!H105&gt;0.5,Inddata!H105,"")</f>
        <v/>
      </c>
      <c r="I90" s="4" t="str">
        <f>IF(Inddata!I105="","",Inddata!I105)</f>
        <v/>
      </c>
      <c r="J90" s="14">
        <f>IF('Anvendte oplysninger'!J90="Irrelevant",1,IF('Anvendte oplysninger'!J90&gt;3,1.2,1))</f>
        <v>1</v>
      </c>
      <c r="K90" s="14">
        <f>IF('Anvendte oplysninger'!K90="Irrelevant",1,IF(AND(OR(I90="Motorvejsstrækning",I90="Frakørselsflettestrækning",I90="Tilkørselsflettestrækning"),'Anvendte oplysninger'!K90&lt;3.5),1+(3.5-'Anvendte oplysninger'!K90)*0.12,IF(AND(OR(I90="Frakørselsrampe",I90="Tilkørselsrampe"),'Anvendte oplysninger'!K90&lt;3.5),1+(3.5-'Anvendte oplysninger'!K90)*0.16,1)))</f>
        <v>1</v>
      </c>
      <c r="L90" s="14">
        <f>IF('Anvendte oplysninger'!L90="Irrelevant",1,IF(AND('Anvendte oplysninger'!L90="Ja",'Anvendte oplysninger'!J90=2),0.6*'Anvendte oplysninger'!M90+(1-'Anvendte oplysninger'!M90),IF(AND('Anvendte oplysninger'!L90="Ja",'Anvendte oplysninger'!J90=3),0.7*'Anvendte oplysninger'!M90+(1-'Anvendte oplysninger'!M90),IF(AND('Anvendte oplysninger'!L90="Ja",'Anvendte oplysninger'!J90=4),0.76*'Anvendte oplysninger'!M90+(1-'Anvendte oplysninger'!M90),IF(AND('Anvendte oplysninger'!L90="Ja",'Anvendte oplysninger'!J90&gt;4.99999999),0.8*'Anvendte oplysninger'!M90+(1-'Anvendte oplysninger'!M90),1)))))</f>
        <v>1</v>
      </c>
      <c r="M90" s="14">
        <f>IF('Anvendte oplysninger'!L90="Irrelevant",1,IF(AND('Anvendte oplysninger'!L90="Ja",'Anvendte oplysninger'!J90=2),0.8*'Anvendte oplysninger'!M90+(1-'Anvendte oplysninger'!M90),IF(AND('Anvendte oplysninger'!L90="Ja",'Anvendte oplysninger'!J90=3),0.85*'Anvendte oplysninger'!M90+(1-'Anvendte oplysninger'!M90),IF(AND('Anvendte oplysninger'!L90="Ja",'Anvendte oplysninger'!J90=4),0.88*'Anvendte oplysninger'!M90+(1-'Anvendte oplysninger'!M90),IF(AND('Anvendte oplysninger'!L90="Ja",'Anvendte oplysninger'!J90&gt;4.99999999),0.9*'Anvendte oplysninger'!M90+(1-'Anvendte oplysninger'!M90),1)))))</f>
        <v>1</v>
      </c>
      <c r="N90" s="14">
        <f>IF('Anvendte oplysninger'!N90="Irrelevant",1,IF(AND(OR(I90="Motorvejsstrækning",I90="Frakørselsflettestrækning",I90="Tilkørselsflettestrækning"),'Anvendte oplysninger'!N90&lt;3),1+(3-'Anvendte oplysninger'!N90)*0.09333333,1))</f>
        <v>1</v>
      </c>
      <c r="O90" s="14">
        <f>IF('Anvendte oplysninger'!N90="Irrelevant",1,IF(AND(OR(I90="Motorvejsstrækning",I90="Frakørselsflettestrækning",I90="Tilkørselsflettestrækning"),'Anvendte oplysninger'!N90&lt;3),1+(3-'Anvendte oplysninger'!N90)*0.19666667,1))</f>
        <v>1</v>
      </c>
      <c r="P90" s="14">
        <f>IF('Anvendte oplysninger'!O90="Irrelevant",1,IF(AND(OR(I90="Motorvejsstrækning",I90="Frakørselsflettestrækning",I90="Tilkørselsflettestrækning"),'Anvendte oplysninger'!O90&lt;3.00000001),1+(0.5-'Anvendte oplysninger'!O90)*0.04,IF(AND(OR(I90="Frakørselsrampe",I90="Tilkørselsrampe"),'Anvendte oplysninger'!O90&lt;3.00000001),1+(0.5-'Anvendte oplysninger'!O90)*0.08,IF(OR(I90="Motorvejsstrækning",I90="Frakørselsflettestrækning",I90="Tilkørselsflettestrækning"),0.9,0.8))))</f>
        <v>1</v>
      </c>
      <c r="Q90" s="14">
        <f>IF('Anvendte oplysninger'!P90="Irrelevant",1,IF(AND(OR(I90="Motorvejsstrækning",I90="Frakørselsflettestrækning",I90="Tilkørselsflettestrækning"),'Anvendte oplysninger'!P90&lt;11.00000001),1+(5-'Anvendte oplysninger'!P90)*0.01,0.94))</f>
        <v>1</v>
      </c>
      <c r="R90" s="14">
        <f>IF(OR('Anvendte oplysninger'!Q90="Irrelevant",'Anvendte oplysninger'!R90="Irrelevant",'Anvendte oplysninger'!Q90="Lige"),1,IF(AND(OR(I90="Motorvejsstrækning",I90="Frakørselsflettestrækning",I90="Tilkørselsflettestrækning"),'Anvendte oplysninger'!Q90&lt;4000),(EXP(0.1096*1746.5/'Anvendte oplysninger'!Q90)/EXP(0.1096*1746.5/4000))*('Anvendte oplysninger'!R90/1000)/G90+(G90-'Anvendte oplysninger'!R90/1000)/G90,1))</f>
        <v>1</v>
      </c>
      <c r="S90" s="14">
        <f>IF(OR('Anvendte oplysninger'!S90="Irrelevant",'Anvendte oplysninger'!T90="Irrelevant",'Anvendte oplysninger'!S90="Lige"),1,IF(AND(OR(I90="Motorvejsstrækning",I90="Frakørselsflettestrækning",I90="Tilkørselsflettestrækning"),'Anvendte oplysninger'!S90&lt;4000),(EXP(0.1096*1746.5/'Anvendte oplysninger'!S90)/EXP(0.1096*1746.5/4000))*('Anvendte oplysninger'!T90/1000)/G90+(G90-'Anvendte oplysninger'!T90/1000)/G90,1))</f>
        <v>1</v>
      </c>
      <c r="T90" s="14">
        <f>IF('Anvendte oplysninger'!U90="Irrelevant",1,IF(AND(OR(I90="Motorvejsstrækning",I90="Frakørselsflettestrækning",I90="Tilkørselsflettestrækning",I90="Frakørselsrampe",I90="Tilkørselsrampe"),'Anvendte oplysninger'!U90="Ja"),0.95,1))</f>
        <v>1</v>
      </c>
      <c r="U90" s="14">
        <f>IF('Anvendte oplysninger'!U90="Irrelevant",1,IF(AND(OR(I90="Motorvejsstrækning",I90="Frakørselsflettestrækning",I90="Tilkørselsflettestrækning",I90="Frakørselsrampe",I90="Tilkørselsrampe"),'Anvendte oplysninger'!U90="Ja"),0.96,1))</f>
        <v>1</v>
      </c>
      <c r="V90" s="14">
        <f>IF('Anvendte oplysninger'!U90="Irrelevant",1,IF(AND(OR(I90="Motorvejsstrækning",I90="Frakørselsflettestrækning",I90="Tilkørselsflettestrækning",I90="Frakørselsrampe",I90="Tilkørselsrampe"),'Anvendte oplysninger'!U90="Ja"),0.79,1))</f>
        <v>1</v>
      </c>
      <c r="W90" s="14">
        <f>IF('Anvendte oplysninger'!U90="Irrelevant",1,IF(AND(OR(I90="Motorvejsstrækning",I90="Frakørselsflettestrækning",I90="Tilkørselsflettestrækning",I90="Frakørselsrampe",I90="Tilkørselsrampe"),'Anvendte oplysninger'!U90="Ja"),0.94,1))</f>
        <v>1</v>
      </c>
      <c r="X90" s="14">
        <f>IF('Anvendte oplysninger'!U90="Irrelevant",1,IF(AND(OR(I90="Motorvejsstrækning",I90="Frakørselsflettestrækning",I90="Tilkørselsflettestrækning",I90="Frakørselsrampe",I90="Tilkørselsrampe"),'Anvendte oplysninger'!U90="Ja"),0.97,1))</f>
        <v>1</v>
      </c>
      <c r="Y90" s="14">
        <f>IF(AND(I90="Frakørselsrampe",'Anvendte oplysninger'!V90="S-formet ruderrampe"),1.32,IF(AND(I90="Frakørselsrampe",'Anvendte oplysninger'!V90="S-formet trompetrampe"),2.05,IF(AND(I90="Frakørselsrampe",'Anvendte oplysninger'!V90="U-formet trompetrampe"),4.11,IF(AND(I90="Frakørselsrampe",'Anvendte oplysninger'!V90="SV-formet flyoverrampe"),5.15,IF(AND(I90="Frakørselsrampe",'Anvendte oplysninger'!V90="Vinkelformet rampe"),1.07,IF(AND(I90="Tilkørselsrampe",'Anvendte oplysninger'!V90="S-formet ruderrampe"),0.93,IF(AND(I90="Tilkørselsrampe",'Anvendte oplysninger'!V90="S-formet trompetrampe"),2.48,IF(AND(I90="Tilkørselsrampe",'Anvendte oplysninger'!V90="U-formet trompetrampe"),4.15,IF(AND(I90="Tilkørselsrampe",'Anvendte oplysninger'!V90="SV-formet flyoverrampe"),5.26,IF(AND(I90="Tilkørselsrampe",'Anvendte oplysninger'!V90="Vinkelformet rampe"),1.42,1))))))))))</f>
        <v>1</v>
      </c>
      <c r="Z90" s="14">
        <f>IF(OR('Anvendte oplysninger'!W90="Lige",'Anvendte oplysninger'!W90="Irrelevant",'Anvendte oplysninger'!X90="Irrelevant",'Anvendte oplysninger'!Y90="Irrelevant"),1,1+1.545*1000/32.2*((('Anvendte oplysninger'!Y90*3268/3600)/('Anvendte oplysninger'!W90/0.306))^2)*('Anvendte oplysninger'!X90/1000)/G90)</f>
        <v>1</v>
      </c>
      <c r="AA90" s="14">
        <f>IF(OR('Anvendte oplysninger'!W90="Lige",'Anvendte oplysninger'!W90="Irrelevant",'Anvendte oplysninger'!X90="Irrelevant",'Anvendte oplysninger'!Y90="Irrelevant"),1,1+1.961*1000/32.2*((('Anvendte oplysninger'!Y90*3268/3600)/('Anvendte oplysninger'!W90/0.306))^2)*('Anvendte oplysninger'!X90/1000)/G90)</f>
        <v>1</v>
      </c>
      <c r="AB90" s="14">
        <f>IF(OR('Anvendte oplysninger'!Z90="Lige",'Anvendte oplysninger'!Z90="Irrelevant",'Anvendte oplysninger'!AA90="Irrelevant",'Anvendte oplysninger'!AB90="Irrelevant"),1,1+1.545*1000/32.2*((('Anvendte oplysninger'!AB90*3268/3600)/('Anvendte oplysninger'!Z90/0.306))^2)*('Anvendte oplysninger'!AA90/1000)/G90)</f>
        <v>1</v>
      </c>
      <c r="AC90" s="14">
        <f>IF(OR('Anvendte oplysninger'!Z90="Lige",'Anvendte oplysninger'!Z90="Irrelevant",'Anvendte oplysninger'!AA90="Irrelevant",'Anvendte oplysninger'!AB90="Irrelevant"),1,1+1.961*1000/32.2*((('Anvendte oplysninger'!AB90*3268/3600)/('Anvendte oplysninger'!Z90/0.306))^2)*('Anvendte oplysninger'!AA90/1000)/G90)</f>
        <v>1</v>
      </c>
      <c r="AD90" s="14">
        <f>IF(OR('Anvendte oplysninger'!AC90="Irrelevant",'Anvendte oplysninger'!AC90="Nej"),1,IF(AND('Anvendte oplysninger'!AC90="Ja",OR('Anvendte oplysninger'!Q90&lt;301,'Anvendte oplysninger'!S90&lt;301)),1-(0.5*('Anvendte oplysninger'!R90+'Anvendte oplysninger'!T90)/('Anvendte oplysninger'!G90*1000)),IF(AND('Anvendte oplysninger'!AC90="Ja",OR('Anvendte oplysninger'!Q90&lt;601,'Anvendte oplysninger'!S90&lt;601)),1-(0.25*('Anvendte oplysninger'!R90+'Anvendte oplysninger'!T90)/('Anvendte oplysninger'!G90*1000)),1)))</f>
        <v>1</v>
      </c>
      <c r="AE90" s="14">
        <f>IF(OR('Anvendte oplysninger'!AC90="Irrelevant",'Anvendte oplysninger'!AC90="Nej"),1,IF(AND('Anvendte oplysninger'!AC90="Ja",OR('Anvendte oplysninger'!Q90&lt;301,'Anvendte oplysninger'!S90&lt;301)),1-(0.4*('Anvendte oplysninger'!R90+'Anvendte oplysninger'!T90)/('Anvendte oplysninger'!G90*1000)),IF(AND('Anvendte oplysninger'!AC90="Ja",OR('Anvendte oplysninger'!Q90&lt;601,'Anvendte oplysninger'!S90&lt;601)),1-(0.2*('Anvendte oplysninger'!R90+'Anvendte oplysninger'!T90)/('Anvendte oplysninger'!G90*1000)),1)))</f>
        <v>1</v>
      </c>
      <c r="AF90" s="14">
        <f>IF('Anvendte oplysninger'!AD90="110 km/t",0.79,1)</f>
        <v>1</v>
      </c>
      <c r="AG90" s="14">
        <f>IF('Anvendte oplysninger'!AD90="110 km/t",0.94,1)</f>
        <v>1</v>
      </c>
      <c r="AH90" s="14">
        <f>IF('Anvendte oplysninger'!AD90="110 km/t",0.66,1)</f>
        <v>1</v>
      </c>
      <c r="AI90" s="14">
        <f>IF('Anvendte oplysninger'!AD90="110 km/t",0.82,1)</f>
        <v>1</v>
      </c>
      <c r="AJ90" s="14">
        <f>IF(AND('Anvendte oplysninger'!AE90="Ja",I90="Tilkørselsflettestrækning"),0.65*'Anvendte oplysninger'!AF90+1-'Anvendte oplysninger'!AF90,1)</f>
        <v>1</v>
      </c>
      <c r="AK90" s="15" t="str">
        <f t="shared" si="7"/>
        <v/>
      </c>
      <c r="AL90" s="15" t="str">
        <f t="shared" si="8"/>
        <v/>
      </c>
      <c r="AM90" s="15" t="str">
        <f t="shared" si="9"/>
        <v/>
      </c>
      <c r="AN90" s="15" t="str">
        <f t="shared" si="10"/>
        <v/>
      </c>
      <c r="AO90" s="15" t="str">
        <f t="shared" si="11"/>
        <v/>
      </c>
      <c r="AP90" s="15" t="str">
        <f t="shared" si="12"/>
        <v/>
      </c>
      <c r="AQ90" s="4" t="str">
        <f t="shared" si="13"/>
        <v/>
      </c>
    </row>
    <row r="91" spans="1:43" x14ac:dyDescent="0.25">
      <c r="A91" s="4" t="str">
        <f>IF(Inddata!A106="","",Inddata!A106)</f>
        <v/>
      </c>
      <c r="B91" s="4" t="str">
        <f>IF(Inddata!B106="","",Inddata!B106)</f>
        <v/>
      </c>
      <c r="C91" s="4" t="str">
        <f>IF(Inddata!C106="","",Inddata!C106)</f>
        <v/>
      </c>
      <c r="D91" s="4" t="str">
        <f>IF(Inddata!D106="","",Inddata!D106)</f>
        <v/>
      </c>
      <c r="E91" s="4" t="str">
        <f>IF(Inddata!E106="","",Inddata!E106)</f>
        <v/>
      </c>
      <c r="F91" s="4" t="str">
        <f>IF(Inddata!F106="","",Inddata!F106)</f>
        <v/>
      </c>
      <c r="G91" s="4">
        <f>IF(Inddata!G106="","",Inddata!G106)</f>
        <v>0</v>
      </c>
      <c r="H91" s="4" t="str">
        <f>IF(Inddata!H106&gt;0.5,Inddata!H106,"")</f>
        <v/>
      </c>
      <c r="I91" s="4" t="str">
        <f>IF(Inddata!I106="","",Inddata!I106)</f>
        <v/>
      </c>
      <c r="J91" s="14">
        <f>IF('Anvendte oplysninger'!J91="Irrelevant",1,IF('Anvendte oplysninger'!J91&gt;3,1.2,1))</f>
        <v>1</v>
      </c>
      <c r="K91" s="14">
        <f>IF('Anvendte oplysninger'!K91="Irrelevant",1,IF(AND(OR(I91="Motorvejsstrækning",I91="Frakørselsflettestrækning",I91="Tilkørselsflettestrækning"),'Anvendte oplysninger'!K91&lt;3.5),1+(3.5-'Anvendte oplysninger'!K91)*0.12,IF(AND(OR(I91="Frakørselsrampe",I91="Tilkørselsrampe"),'Anvendte oplysninger'!K91&lt;3.5),1+(3.5-'Anvendte oplysninger'!K91)*0.16,1)))</f>
        <v>1</v>
      </c>
      <c r="L91" s="14">
        <f>IF('Anvendte oplysninger'!L91="Irrelevant",1,IF(AND('Anvendte oplysninger'!L91="Ja",'Anvendte oplysninger'!J91=2),0.6*'Anvendte oplysninger'!M91+(1-'Anvendte oplysninger'!M91),IF(AND('Anvendte oplysninger'!L91="Ja",'Anvendte oplysninger'!J91=3),0.7*'Anvendte oplysninger'!M91+(1-'Anvendte oplysninger'!M91),IF(AND('Anvendte oplysninger'!L91="Ja",'Anvendte oplysninger'!J91=4),0.76*'Anvendte oplysninger'!M91+(1-'Anvendte oplysninger'!M91),IF(AND('Anvendte oplysninger'!L91="Ja",'Anvendte oplysninger'!J91&gt;4.99999999),0.8*'Anvendte oplysninger'!M91+(1-'Anvendte oplysninger'!M91),1)))))</f>
        <v>1</v>
      </c>
      <c r="M91" s="14">
        <f>IF('Anvendte oplysninger'!L91="Irrelevant",1,IF(AND('Anvendte oplysninger'!L91="Ja",'Anvendte oplysninger'!J91=2),0.8*'Anvendte oplysninger'!M91+(1-'Anvendte oplysninger'!M91),IF(AND('Anvendte oplysninger'!L91="Ja",'Anvendte oplysninger'!J91=3),0.85*'Anvendte oplysninger'!M91+(1-'Anvendte oplysninger'!M91),IF(AND('Anvendte oplysninger'!L91="Ja",'Anvendte oplysninger'!J91=4),0.88*'Anvendte oplysninger'!M91+(1-'Anvendte oplysninger'!M91),IF(AND('Anvendte oplysninger'!L91="Ja",'Anvendte oplysninger'!J91&gt;4.99999999),0.9*'Anvendte oplysninger'!M91+(1-'Anvendte oplysninger'!M91),1)))))</f>
        <v>1</v>
      </c>
      <c r="N91" s="14">
        <f>IF('Anvendte oplysninger'!N91="Irrelevant",1,IF(AND(OR(I91="Motorvejsstrækning",I91="Frakørselsflettestrækning",I91="Tilkørselsflettestrækning"),'Anvendte oplysninger'!N91&lt;3),1+(3-'Anvendte oplysninger'!N91)*0.09333333,1))</f>
        <v>1</v>
      </c>
      <c r="O91" s="14">
        <f>IF('Anvendte oplysninger'!N91="Irrelevant",1,IF(AND(OR(I91="Motorvejsstrækning",I91="Frakørselsflettestrækning",I91="Tilkørselsflettestrækning"),'Anvendte oplysninger'!N91&lt;3),1+(3-'Anvendte oplysninger'!N91)*0.19666667,1))</f>
        <v>1</v>
      </c>
      <c r="P91" s="14">
        <f>IF('Anvendte oplysninger'!O91="Irrelevant",1,IF(AND(OR(I91="Motorvejsstrækning",I91="Frakørselsflettestrækning",I91="Tilkørselsflettestrækning"),'Anvendte oplysninger'!O91&lt;3.00000001),1+(0.5-'Anvendte oplysninger'!O91)*0.04,IF(AND(OR(I91="Frakørselsrampe",I91="Tilkørselsrampe"),'Anvendte oplysninger'!O91&lt;3.00000001),1+(0.5-'Anvendte oplysninger'!O91)*0.08,IF(OR(I91="Motorvejsstrækning",I91="Frakørselsflettestrækning",I91="Tilkørselsflettestrækning"),0.9,0.8))))</f>
        <v>1</v>
      </c>
      <c r="Q91" s="14">
        <f>IF('Anvendte oplysninger'!P91="Irrelevant",1,IF(AND(OR(I91="Motorvejsstrækning",I91="Frakørselsflettestrækning",I91="Tilkørselsflettestrækning"),'Anvendte oplysninger'!P91&lt;11.00000001),1+(5-'Anvendte oplysninger'!P91)*0.01,0.94))</f>
        <v>1</v>
      </c>
      <c r="R91" s="14">
        <f>IF(OR('Anvendte oplysninger'!Q91="Irrelevant",'Anvendte oplysninger'!R91="Irrelevant",'Anvendte oplysninger'!Q91="Lige"),1,IF(AND(OR(I91="Motorvejsstrækning",I91="Frakørselsflettestrækning",I91="Tilkørselsflettestrækning"),'Anvendte oplysninger'!Q91&lt;4000),(EXP(0.1096*1746.5/'Anvendte oplysninger'!Q91)/EXP(0.1096*1746.5/4000))*('Anvendte oplysninger'!R91/1000)/G91+(G91-'Anvendte oplysninger'!R91/1000)/G91,1))</f>
        <v>1</v>
      </c>
      <c r="S91" s="14">
        <f>IF(OR('Anvendte oplysninger'!S91="Irrelevant",'Anvendte oplysninger'!T91="Irrelevant",'Anvendte oplysninger'!S91="Lige"),1,IF(AND(OR(I91="Motorvejsstrækning",I91="Frakørselsflettestrækning",I91="Tilkørselsflettestrækning"),'Anvendte oplysninger'!S91&lt;4000),(EXP(0.1096*1746.5/'Anvendte oplysninger'!S91)/EXP(0.1096*1746.5/4000))*('Anvendte oplysninger'!T91/1000)/G91+(G91-'Anvendte oplysninger'!T91/1000)/G91,1))</f>
        <v>1</v>
      </c>
      <c r="T91" s="14">
        <f>IF('Anvendte oplysninger'!U91="Irrelevant",1,IF(AND(OR(I91="Motorvejsstrækning",I91="Frakørselsflettestrækning",I91="Tilkørselsflettestrækning",I91="Frakørselsrampe",I91="Tilkørselsrampe"),'Anvendte oplysninger'!U91="Ja"),0.95,1))</f>
        <v>1</v>
      </c>
      <c r="U91" s="14">
        <f>IF('Anvendte oplysninger'!U91="Irrelevant",1,IF(AND(OR(I91="Motorvejsstrækning",I91="Frakørselsflettestrækning",I91="Tilkørselsflettestrækning",I91="Frakørselsrampe",I91="Tilkørselsrampe"),'Anvendte oplysninger'!U91="Ja"),0.96,1))</f>
        <v>1</v>
      </c>
      <c r="V91" s="14">
        <f>IF('Anvendte oplysninger'!U91="Irrelevant",1,IF(AND(OR(I91="Motorvejsstrækning",I91="Frakørselsflettestrækning",I91="Tilkørselsflettestrækning",I91="Frakørselsrampe",I91="Tilkørselsrampe"),'Anvendte oplysninger'!U91="Ja"),0.79,1))</f>
        <v>1</v>
      </c>
      <c r="W91" s="14">
        <f>IF('Anvendte oplysninger'!U91="Irrelevant",1,IF(AND(OR(I91="Motorvejsstrækning",I91="Frakørselsflettestrækning",I91="Tilkørselsflettestrækning",I91="Frakørselsrampe",I91="Tilkørselsrampe"),'Anvendte oplysninger'!U91="Ja"),0.94,1))</f>
        <v>1</v>
      </c>
      <c r="X91" s="14">
        <f>IF('Anvendte oplysninger'!U91="Irrelevant",1,IF(AND(OR(I91="Motorvejsstrækning",I91="Frakørselsflettestrækning",I91="Tilkørselsflettestrækning",I91="Frakørselsrampe",I91="Tilkørselsrampe"),'Anvendte oplysninger'!U91="Ja"),0.97,1))</f>
        <v>1</v>
      </c>
      <c r="Y91" s="14">
        <f>IF(AND(I91="Frakørselsrampe",'Anvendte oplysninger'!V91="S-formet ruderrampe"),1.32,IF(AND(I91="Frakørselsrampe",'Anvendte oplysninger'!V91="S-formet trompetrampe"),2.05,IF(AND(I91="Frakørselsrampe",'Anvendte oplysninger'!V91="U-formet trompetrampe"),4.11,IF(AND(I91="Frakørselsrampe",'Anvendte oplysninger'!V91="SV-formet flyoverrampe"),5.15,IF(AND(I91="Frakørselsrampe",'Anvendte oplysninger'!V91="Vinkelformet rampe"),1.07,IF(AND(I91="Tilkørselsrampe",'Anvendte oplysninger'!V91="S-formet ruderrampe"),0.93,IF(AND(I91="Tilkørselsrampe",'Anvendte oplysninger'!V91="S-formet trompetrampe"),2.48,IF(AND(I91="Tilkørselsrampe",'Anvendte oplysninger'!V91="U-formet trompetrampe"),4.15,IF(AND(I91="Tilkørselsrampe",'Anvendte oplysninger'!V91="SV-formet flyoverrampe"),5.26,IF(AND(I91="Tilkørselsrampe",'Anvendte oplysninger'!V91="Vinkelformet rampe"),1.42,1))))))))))</f>
        <v>1</v>
      </c>
      <c r="Z91" s="14">
        <f>IF(OR('Anvendte oplysninger'!W91="Lige",'Anvendte oplysninger'!W91="Irrelevant",'Anvendte oplysninger'!X91="Irrelevant",'Anvendte oplysninger'!Y91="Irrelevant"),1,1+1.545*1000/32.2*((('Anvendte oplysninger'!Y91*3268/3600)/('Anvendte oplysninger'!W91/0.306))^2)*('Anvendte oplysninger'!X91/1000)/G91)</f>
        <v>1</v>
      </c>
      <c r="AA91" s="14">
        <f>IF(OR('Anvendte oplysninger'!W91="Lige",'Anvendte oplysninger'!W91="Irrelevant",'Anvendte oplysninger'!X91="Irrelevant",'Anvendte oplysninger'!Y91="Irrelevant"),1,1+1.961*1000/32.2*((('Anvendte oplysninger'!Y91*3268/3600)/('Anvendte oplysninger'!W91/0.306))^2)*('Anvendte oplysninger'!X91/1000)/G91)</f>
        <v>1</v>
      </c>
      <c r="AB91" s="14">
        <f>IF(OR('Anvendte oplysninger'!Z91="Lige",'Anvendte oplysninger'!Z91="Irrelevant",'Anvendte oplysninger'!AA91="Irrelevant",'Anvendte oplysninger'!AB91="Irrelevant"),1,1+1.545*1000/32.2*((('Anvendte oplysninger'!AB91*3268/3600)/('Anvendte oplysninger'!Z91/0.306))^2)*('Anvendte oplysninger'!AA91/1000)/G91)</f>
        <v>1</v>
      </c>
      <c r="AC91" s="14">
        <f>IF(OR('Anvendte oplysninger'!Z91="Lige",'Anvendte oplysninger'!Z91="Irrelevant",'Anvendte oplysninger'!AA91="Irrelevant",'Anvendte oplysninger'!AB91="Irrelevant"),1,1+1.961*1000/32.2*((('Anvendte oplysninger'!AB91*3268/3600)/('Anvendte oplysninger'!Z91/0.306))^2)*('Anvendte oplysninger'!AA91/1000)/G91)</f>
        <v>1</v>
      </c>
      <c r="AD91" s="14">
        <f>IF(OR('Anvendte oplysninger'!AC91="Irrelevant",'Anvendte oplysninger'!AC91="Nej"),1,IF(AND('Anvendte oplysninger'!AC91="Ja",OR('Anvendte oplysninger'!Q91&lt;301,'Anvendte oplysninger'!S91&lt;301)),1-(0.5*('Anvendte oplysninger'!R91+'Anvendte oplysninger'!T91)/('Anvendte oplysninger'!G91*1000)),IF(AND('Anvendte oplysninger'!AC91="Ja",OR('Anvendte oplysninger'!Q91&lt;601,'Anvendte oplysninger'!S91&lt;601)),1-(0.25*('Anvendte oplysninger'!R91+'Anvendte oplysninger'!T91)/('Anvendte oplysninger'!G91*1000)),1)))</f>
        <v>1</v>
      </c>
      <c r="AE91" s="14">
        <f>IF(OR('Anvendte oplysninger'!AC91="Irrelevant",'Anvendte oplysninger'!AC91="Nej"),1,IF(AND('Anvendte oplysninger'!AC91="Ja",OR('Anvendte oplysninger'!Q91&lt;301,'Anvendte oplysninger'!S91&lt;301)),1-(0.4*('Anvendte oplysninger'!R91+'Anvendte oplysninger'!T91)/('Anvendte oplysninger'!G91*1000)),IF(AND('Anvendte oplysninger'!AC91="Ja",OR('Anvendte oplysninger'!Q91&lt;601,'Anvendte oplysninger'!S91&lt;601)),1-(0.2*('Anvendte oplysninger'!R91+'Anvendte oplysninger'!T91)/('Anvendte oplysninger'!G91*1000)),1)))</f>
        <v>1</v>
      </c>
      <c r="AF91" s="14">
        <f>IF('Anvendte oplysninger'!AD91="110 km/t",0.79,1)</f>
        <v>1</v>
      </c>
      <c r="AG91" s="14">
        <f>IF('Anvendte oplysninger'!AD91="110 km/t",0.94,1)</f>
        <v>1</v>
      </c>
      <c r="AH91" s="14">
        <f>IF('Anvendte oplysninger'!AD91="110 km/t",0.66,1)</f>
        <v>1</v>
      </c>
      <c r="AI91" s="14">
        <f>IF('Anvendte oplysninger'!AD91="110 km/t",0.82,1)</f>
        <v>1</v>
      </c>
      <c r="AJ91" s="14">
        <f>IF(AND('Anvendte oplysninger'!AE91="Ja",I91="Tilkørselsflettestrækning"),0.65*'Anvendte oplysninger'!AF91+1-'Anvendte oplysninger'!AF91,1)</f>
        <v>1</v>
      </c>
      <c r="AK91" s="15" t="str">
        <f t="shared" si="7"/>
        <v/>
      </c>
      <c r="AL91" s="15" t="str">
        <f t="shared" si="8"/>
        <v/>
      </c>
      <c r="AM91" s="15" t="str">
        <f t="shared" si="9"/>
        <v/>
      </c>
      <c r="AN91" s="15" t="str">
        <f t="shared" si="10"/>
        <v/>
      </c>
      <c r="AO91" s="15" t="str">
        <f t="shared" si="11"/>
        <v/>
      </c>
      <c r="AP91" s="15" t="str">
        <f t="shared" si="12"/>
        <v/>
      </c>
      <c r="AQ91" s="4" t="str">
        <f t="shared" si="13"/>
        <v/>
      </c>
    </row>
    <row r="92" spans="1:43" x14ac:dyDescent="0.25">
      <c r="A92" s="4" t="str">
        <f>IF(Inddata!A107="","",Inddata!A107)</f>
        <v/>
      </c>
      <c r="B92" s="4" t="str">
        <f>IF(Inddata!B107="","",Inddata!B107)</f>
        <v/>
      </c>
      <c r="C92" s="4" t="str">
        <f>IF(Inddata!C107="","",Inddata!C107)</f>
        <v/>
      </c>
      <c r="D92" s="4" t="str">
        <f>IF(Inddata!D107="","",Inddata!D107)</f>
        <v/>
      </c>
      <c r="E92" s="4" t="str">
        <f>IF(Inddata!E107="","",Inddata!E107)</f>
        <v/>
      </c>
      <c r="F92" s="4" t="str">
        <f>IF(Inddata!F107="","",Inddata!F107)</f>
        <v/>
      </c>
      <c r="G92" s="4">
        <f>IF(Inddata!G107="","",Inddata!G107)</f>
        <v>0</v>
      </c>
      <c r="H92" s="4" t="str">
        <f>IF(Inddata!H107&gt;0.5,Inddata!H107,"")</f>
        <v/>
      </c>
      <c r="I92" s="4" t="str">
        <f>IF(Inddata!I107="","",Inddata!I107)</f>
        <v/>
      </c>
      <c r="J92" s="14">
        <f>IF('Anvendte oplysninger'!J92="Irrelevant",1,IF('Anvendte oplysninger'!J92&gt;3,1.2,1))</f>
        <v>1</v>
      </c>
      <c r="K92" s="14">
        <f>IF('Anvendte oplysninger'!K92="Irrelevant",1,IF(AND(OR(I92="Motorvejsstrækning",I92="Frakørselsflettestrækning",I92="Tilkørselsflettestrækning"),'Anvendte oplysninger'!K92&lt;3.5),1+(3.5-'Anvendte oplysninger'!K92)*0.12,IF(AND(OR(I92="Frakørselsrampe",I92="Tilkørselsrampe"),'Anvendte oplysninger'!K92&lt;3.5),1+(3.5-'Anvendte oplysninger'!K92)*0.16,1)))</f>
        <v>1</v>
      </c>
      <c r="L92" s="14">
        <f>IF('Anvendte oplysninger'!L92="Irrelevant",1,IF(AND('Anvendte oplysninger'!L92="Ja",'Anvendte oplysninger'!J92=2),0.6*'Anvendte oplysninger'!M92+(1-'Anvendte oplysninger'!M92),IF(AND('Anvendte oplysninger'!L92="Ja",'Anvendte oplysninger'!J92=3),0.7*'Anvendte oplysninger'!M92+(1-'Anvendte oplysninger'!M92),IF(AND('Anvendte oplysninger'!L92="Ja",'Anvendte oplysninger'!J92=4),0.76*'Anvendte oplysninger'!M92+(1-'Anvendte oplysninger'!M92),IF(AND('Anvendte oplysninger'!L92="Ja",'Anvendte oplysninger'!J92&gt;4.99999999),0.8*'Anvendte oplysninger'!M92+(1-'Anvendte oplysninger'!M92),1)))))</f>
        <v>1</v>
      </c>
      <c r="M92" s="14">
        <f>IF('Anvendte oplysninger'!L92="Irrelevant",1,IF(AND('Anvendte oplysninger'!L92="Ja",'Anvendte oplysninger'!J92=2),0.8*'Anvendte oplysninger'!M92+(1-'Anvendte oplysninger'!M92),IF(AND('Anvendte oplysninger'!L92="Ja",'Anvendte oplysninger'!J92=3),0.85*'Anvendte oplysninger'!M92+(1-'Anvendte oplysninger'!M92),IF(AND('Anvendte oplysninger'!L92="Ja",'Anvendte oplysninger'!J92=4),0.88*'Anvendte oplysninger'!M92+(1-'Anvendte oplysninger'!M92),IF(AND('Anvendte oplysninger'!L92="Ja",'Anvendte oplysninger'!J92&gt;4.99999999),0.9*'Anvendte oplysninger'!M92+(1-'Anvendte oplysninger'!M92),1)))))</f>
        <v>1</v>
      </c>
      <c r="N92" s="14">
        <f>IF('Anvendte oplysninger'!N92="Irrelevant",1,IF(AND(OR(I92="Motorvejsstrækning",I92="Frakørselsflettestrækning",I92="Tilkørselsflettestrækning"),'Anvendte oplysninger'!N92&lt;3),1+(3-'Anvendte oplysninger'!N92)*0.09333333,1))</f>
        <v>1</v>
      </c>
      <c r="O92" s="14">
        <f>IF('Anvendte oplysninger'!N92="Irrelevant",1,IF(AND(OR(I92="Motorvejsstrækning",I92="Frakørselsflettestrækning",I92="Tilkørselsflettestrækning"),'Anvendte oplysninger'!N92&lt;3),1+(3-'Anvendte oplysninger'!N92)*0.19666667,1))</f>
        <v>1</v>
      </c>
      <c r="P92" s="14">
        <f>IF('Anvendte oplysninger'!O92="Irrelevant",1,IF(AND(OR(I92="Motorvejsstrækning",I92="Frakørselsflettestrækning",I92="Tilkørselsflettestrækning"),'Anvendte oplysninger'!O92&lt;3.00000001),1+(0.5-'Anvendte oplysninger'!O92)*0.04,IF(AND(OR(I92="Frakørselsrampe",I92="Tilkørselsrampe"),'Anvendte oplysninger'!O92&lt;3.00000001),1+(0.5-'Anvendte oplysninger'!O92)*0.08,IF(OR(I92="Motorvejsstrækning",I92="Frakørselsflettestrækning",I92="Tilkørselsflettestrækning"),0.9,0.8))))</f>
        <v>1</v>
      </c>
      <c r="Q92" s="14">
        <f>IF('Anvendte oplysninger'!P92="Irrelevant",1,IF(AND(OR(I92="Motorvejsstrækning",I92="Frakørselsflettestrækning",I92="Tilkørselsflettestrækning"),'Anvendte oplysninger'!P92&lt;11.00000001),1+(5-'Anvendte oplysninger'!P92)*0.01,0.94))</f>
        <v>1</v>
      </c>
      <c r="R92" s="14">
        <f>IF(OR('Anvendte oplysninger'!Q92="Irrelevant",'Anvendte oplysninger'!R92="Irrelevant",'Anvendte oplysninger'!Q92="Lige"),1,IF(AND(OR(I92="Motorvejsstrækning",I92="Frakørselsflettestrækning",I92="Tilkørselsflettestrækning"),'Anvendte oplysninger'!Q92&lt;4000),(EXP(0.1096*1746.5/'Anvendte oplysninger'!Q92)/EXP(0.1096*1746.5/4000))*('Anvendte oplysninger'!R92/1000)/G92+(G92-'Anvendte oplysninger'!R92/1000)/G92,1))</f>
        <v>1</v>
      </c>
      <c r="S92" s="14">
        <f>IF(OR('Anvendte oplysninger'!S92="Irrelevant",'Anvendte oplysninger'!T92="Irrelevant",'Anvendte oplysninger'!S92="Lige"),1,IF(AND(OR(I92="Motorvejsstrækning",I92="Frakørselsflettestrækning",I92="Tilkørselsflettestrækning"),'Anvendte oplysninger'!S92&lt;4000),(EXP(0.1096*1746.5/'Anvendte oplysninger'!S92)/EXP(0.1096*1746.5/4000))*('Anvendte oplysninger'!T92/1000)/G92+(G92-'Anvendte oplysninger'!T92/1000)/G92,1))</f>
        <v>1</v>
      </c>
      <c r="T92" s="14">
        <f>IF('Anvendte oplysninger'!U92="Irrelevant",1,IF(AND(OR(I92="Motorvejsstrækning",I92="Frakørselsflettestrækning",I92="Tilkørselsflettestrækning",I92="Frakørselsrampe",I92="Tilkørselsrampe"),'Anvendte oplysninger'!U92="Ja"),0.95,1))</f>
        <v>1</v>
      </c>
      <c r="U92" s="14">
        <f>IF('Anvendte oplysninger'!U92="Irrelevant",1,IF(AND(OR(I92="Motorvejsstrækning",I92="Frakørselsflettestrækning",I92="Tilkørselsflettestrækning",I92="Frakørselsrampe",I92="Tilkørselsrampe"),'Anvendte oplysninger'!U92="Ja"),0.96,1))</f>
        <v>1</v>
      </c>
      <c r="V92" s="14">
        <f>IF('Anvendte oplysninger'!U92="Irrelevant",1,IF(AND(OR(I92="Motorvejsstrækning",I92="Frakørselsflettestrækning",I92="Tilkørselsflettestrækning",I92="Frakørselsrampe",I92="Tilkørselsrampe"),'Anvendte oplysninger'!U92="Ja"),0.79,1))</f>
        <v>1</v>
      </c>
      <c r="W92" s="14">
        <f>IF('Anvendte oplysninger'!U92="Irrelevant",1,IF(AND(OR(I92="Motorvejsstrækning",I92="Frakørselsflettestrækning",I92="Tilkørselsflettestrækning",I92="Frakørselsrampe",I92="Tilkørselsrampe"),'Anvendte oplysninger'!U92="Ja"),0.94,1))</f>
        <v>1</v>
      </c>
      <c r="X92" s="14">
        <f>IF('Anvendte oplysninger'!U92="Irrelevant",1,IF(AND(OR(I92="Motorvejsstrækning",I92="Frakørselsflettestrækning",I92="Tilkørselsflettestrækning",I92="Frakørselsrampe",I92="Tilkørselsrampe"),'Anvendte oplysninger'!U92="Ja"),0.97,1))</f>
        <v>1</v>
      </c>
      <c r="Y92" s="14">
        <f>IF(AND(I92="Frakørselsrampe",'Anvendte oplysninger'!V92="S-formet ruderrampe"),1.32,IF(AND(I92="Frakørselsrampe",'Anvendte oplysninger'!V92="S-formet trompetrampe"),2.05,IF(AND(I92="Frakørselsrampe",'Anvendte oplysninger'!V92="U-formet trompetrampe"),4.11,IF(AND(I92="Frakørselsrampe",'Anvendte oplysninger'!V92="SV-formet flyoverrampe"),5.15,IF(AND(I92="Frakørselsrampe",'Anvendte oplysninger'!V92="Vinkelformet rampe"),1.07,IF(AND(I92="Tilkørselsrampe",'Anvendte oplysninger'!V92="S-formet ruderrampe"),0.93,IF(AND(I92="Tilkørselsrampe",'Anvendte oplysninger'!V92="S-formet trompetrampe"),2.48,IF(AND(I92="Tilkørselsrampe",'Anvendte oplysninger'!V92="U-formet trompetrampe"),4.15,IF(AND(I92="Tilkørselsrampe",'Anvendte oplysninger'!V92="SV-formet flyoverrampe"),5.26,IF(AND(I92="Tilkørselsrampe",'Anvendte oplysninger'!V92="Vinkelformet rampe"),1.42,1))))))))))</f>
        <v>1</v>
      </c>
      <c r="Z92" s="14">
        <f>IF(OR('Anvendte oplysninger'!W92="Lige",'Anvendte oplysninger'!W92="Irrelevant",'Anvendte oplysninger'!X92="Irrelevant",'Anvendte oplysninger'!Y92="Irrelevant"),1,1+1.545*1000/32.2*((('Anvendte oplysninger'!Y92*3268/3600)/('Anvendte oplysninger'!W92/0.306))^2)*('Anvendte oplysninger'!X92/1000)/G92)</f>
        <v>1</v>
      </c>
      <c r="AA92" s="14">
        <f>IF(OR('Anvendte oplysninger'!W92="Lige",'Anvendte oplysninger'!W92="Irrelevant",'Anvendte oplysninger'!X92="Irrelevant",'Anvendte oplysninger'!Y92="Irrelevant"),1,1+1.961*1000/32.2*((('Anvendte oplysninger'!Y92*3268/3600)/('Anvendte oplysninger'!W92/0.306))^2)*('Anvendte oplysninger'!X92/1000)/G92)</f>
        <v>1</v>
      </c>
      <c r="AB92" s="14">
        <f>IF(OR('Anvendte oplysninger'!Z92="Lige",'Anvendte oplysninger'!Z92="Irrelevant",'Anvendte oplysninger'!AA92="Irrelevant",'Anvendte oplysninger'!AB92="Irrelevant"),1,1+1.545*1000/32.2*((('Anvendte oplysninger'!AB92*3268/3600)/('Anvendte oplysninger'!Z92/0.306))^2)*('Anvendte oplysninger'!AA92/1000)/G92)</f>
        <v>1</v>
      </c>
      <c r="AC92" s="14">
        <f>IF(OR('Anvendte oplysninger'!Z92="Lige",'Anvendte oplysninger'!Z92="Irrelevant",'Anvendte oplysninger'!AA92="Irrelevant",'Anvendte oplysninger'!AB92="Irrelevant"),1,1+1.961*1000/32.2*((('Anvendte oplysninger'!AB92*3268/3600)/('Anvendte oplysninger'!Z92/0.306))^2)*('Anvendte oplysninger'!AA92/1000)/G92)</f>
        <v>1</v>
      </c>
      <c r="AD92" s="14">
        <f>IF(OR('Anvendte oplysninger'!AC92="Irrelevant",'Anvendte oplysninger'!AC92="Nej"),1,IF(AND('Anvendte oplysninger'!AC92="Ja",OR('Anvendte oplysninger'!Q92&lt;301,'Anvendte oplysninger'!S92&lt;301)),1-(0.5*('Anvendte oplysninger'!R92+'Anvendte oplysninger'!T92)/('Anvendte oplysninger'!G92*1000)),IF(AND('Anvendte oplysninger'!AC92="Ja",OR('Anvendte oplysninger'!Q92&lt;601,'Anvendte oplysninger'!S92&lt;601)),1-(0.25*('Anvendte oplysninger'!R92+'Anvendte oplysninger'!T92)/('Anvendte oplysninger'!G92*1000)),1)))</f>
        <v>1</v>
      </c>
      <c r="AE92" s="14">
        <f>IF(OR('Anvendte oplysninger'!AC92="Irrelevant",'Anvendte oplysninger'!AC92="Nej"),1,IF(AND('Anvendte oplysninger'!AC92="Ja",OR('Anvendte oplysninger'!Q92&lt;301,'Anvendte oplysninger'!S92&lt;301)),1-(0.4*('Anvendte oplysninger'!R92+'Anvendte oplysninger'!T92)/('Anvendte oplysninger'!G92*1000)),IF(AND('Anvendte oplysninger'!AC92="Ja",OR('Anvendte oplysninger'!Q92&lt;601,'Anvendte oplysninger'!S92&lt;601)),1-(0.2*('Anvendte oplysninger'!R92+'Anvendte oplysninger'!T92)/('Anvendte oplysninger'!G92*1000)),1)))</f>
        <v>1</v>
      </c>
      <c r="AF92" s="14">
        <f>IF('Anvendte oplysninger'!AD92="110 km/t",0.79,1)</f>
        <v>1</v>
      </c>
      <c r="AG92" s="14">
        <f>IF('Anvendte oplysninger'!AD92="110 km/t",0.94,1)</f>
        <v>1</v>
      </c>
      <c r="AH92" s="14">
        <f>IF('Anvendte oplysninger'!AD92="110 km/t",0.66,1)</f>
        <v>1</v>
      </c>
      <c r="AI92" s="14">
        <f>IF('Anvendte oplysninger'!AD92="110 km/t",0.82,1)</f>
        <v>1</v>
      </c>
      <c r="AJ92" s="14">
        <f>IF(AND('Anvendte oplysninger'!AE92="Ja",I92="Tilkørselsflettestrækning"),0.65*'Anvendte oplysninger'!AF92+1-'Anvendte oplysninger'!AF92,1)</f>
        <v>1</v>
      </c>
      <c r="AK92" s="15" t="str">
        <f t="shared" si="7"/>
        <v/>
      </c>
      <c r="AL92" s="15" t="str">
        <f t="shared" si="8"/>
        <v/>
      </c>
      <c r="AM92" s="15" t="str">
        <f t="shared" si="9"/>
        <v/>
      </c>
      <c r="AN92" s="15" t="str">
        <f t="shared" si="10"/>
        <v/>
      </c>
      <c r="AO92" s="15" t="str">
        <f t="shared" si="11"/>
        <v/>
      </c>
      <c r="AP92" s="15" t="str">
        <f t="shared" si="12"/>
        <v/>
      </c>
      <c r="AQ92" s="4" t="str">
        <f t="shared" si="13"/>
        <v/>
      </c>
    </row>
    <row r="93" spans="1:43" x14ac:dyDescent="0.25">
      <c r="A93" s="4" t="str">
        <f>IF(Inddata!A108="","",Inddata!A108)</f>
        <v/>
      </c>
      <c r="B93" s="4" t="str">
        <f>IF(Inddata!B108="","",Inddata!B108)</f>
        <v/>
      </c>
      <c r="C93" s="4" t="str">
        <f>IF(Inddata!C108="","",Inddata!C108)</f>
        <v/>
      </c>
      <c r="D93" s="4" t="str">
        <f>IF(Inddata!D108="","",Inddata!D108)</f>
        <v/>
      </c>
      <c r="E93" s="4" t="str">
        <f>IF(Inddata!E108="","",Inddata!E108)</f>
        <v/>
      </c>
      <c r="F93" s="4" t="str">
        <f>IF(Inddata!F108="","",Inddata!F108)</f>
        <v/>
      </c>
      <c r="G93" s="4">
        <f>IF(Inddata!G108="","",Inddata!G108)</f>
        <v>0</v>
      </c>
      <c r="H93" s="4" t="str">
        <f>IF(Inddata!H108&gt;0.5,Inddata!H108,"")</f>
        <v/>
      </c>
      <c r="I93" s="4" t="str">
        <f>IF(Inddata!I108="","",Inddata!I108)</f>
        <v/>
      </c>
      <c r="J93" s="14">
        <f>IF('Anvendte oplysninger'!J93="Irrelevant",1,IF('Anvendte oplysninger'!J93&gt;3,1.2,1))</f>
        <v>1</v>
      </c>
      <c r="K93" s="14">
        <f>IF('Anvendte oplysninger'!K93="Irrelevant",1,IF(AND(OR(I93="Motorvejsstrækning",I93="Frakørselsflettestrækning",I93="Tilkørselsflettestrækning"),'Anvendte oplysninger'!K93&lt;3.5),1+(3.5-'Anvendte oplysninger'!K93)*0.12,IF(AND(OR(I93="Frakørselsrampe",I93="Tilkørselsrampe"),'Anvendte oplysninger'!K93&lt;3.5),1+(3.5-'Anvendte oplysninger'!K93)*0.16,1)))</f>
        <v>1</v>
      </c>
      <c r="L93" s="14">
        <f>IF('Anvendte oplysninger'!L93="Irrelevant",1,IF(AND('Anvendte oplysninger'!L93="Ja",'Anvendte oplysninger'!J93=2),0.6*'Anvendte oplysninger'!M93+(1-'Anvendte oplysninger'!M93),IF(AND('Anvendte oplysninger'!L93="Ja",'Anvendte oplysninger'!J93=3),0.7*'Anvendte oplysninger'!M93+(1-'Anvendte oplysninger'!M93),IF(AND('Anvendte oplysninger'!L93="Ja",'Anvendte oplysninger'!J93=4),0.76*'Anvendte oplysninger'!M93+(1-'Anvendte oplysninger'!M93),IF(AND('Anvendte oplysninger'!L93="Ja",'Anvendte oplysninger'!J93&gt;4.99999999),0.8*'Anvendte oplysninger'!M93+(1-'Anvendte oplysninger'!M93),1)))))</f>
        <v>1</v>
      </c>
      <c r="M93" s="14">
        <f>IF('Anvendte oplysninger'!L93="Irrelevant",1,IF(AND('Anvendte oplysninger'!L93="Ja",'Anvendte oplysninger'!J93=2),0.8*'Anvendte oplysninger'!M93+(1-'Anvendte oplysninger'!M93),IF(AND('Anvendte oplysninger'!L93="Ja",'Anvendte oplysninger'!J93=3),0.85*'Anvendte oplysninger'!M93+(1-'Anvendte oplysninger'!M93),IF(AND('Anvendte oplysninger'!L93="Ja",'Anvendte oplysninger'!J93=4),0.88*'Anvendte oplysninger'!M93+(1-'Anvendte oplysninger'!M93),IF(AND('Anvendte oplysninger'!L93="Ja",'Anvendte oplysninger'!J93&gt;4.99999999),0.9*'Anvendte oplysninger'!M93+(1-'Anvendte oplysninger'!M93),1)))))</f>
        <v>1</v>
      </c>
      <c r="N93" s="14">
        <f>IF('Anvendte oplysninger'!N93="Irrelevant",1,IF(AND(OR(I93="Motorvejsstrækning",I93="Frakørselsflettestrækning",I93="Tilkørselsflettestrækning"),'Anvendte oplysninger'!N93&lt;3),1+(3-'Anvendte oplysninger'!N93)*0.09333333,1))</f>
        <v>1</v>
      </c>
      <c r="O93" s="14">
        <f>IF('Anvendte oplysninger'!N93="Irrelevant",1,IF(AND(OR(I93="Motorvejsstrækning",I93="Frakørselsflettestrækning",I93="Tilkørselsflettestrækning"),'Anvendte oplysninger'!N93&lt;3),1+(3-'Anvendte oplysninger'!N93)*0.19666667,1))</f>
        <v>1</v>
      </c>
      <c r="P93" s="14">
        <f>IF('Anvendte oplysninger'!O93="Irrelevant",1,IF(AND(OR(I93="Motorvejsstrækning",I93="Frakørselsflettestrækning",I93="Tilkørselsflettestrækning"),'Anvendte oplysninger'!O93&lt;3.00000001),1+(0.5-'Anvendte oplysninger'!O93)*0.04,IF(AND(OR(I93="Frakørselsrampe",I93="Tilkørselsrampe"),'Anvendte oplysninger'!O93&lt;3.00000001),1+(0.5-'Anvendte oplysninger'!O93)*0.08,IF(OR(I93="Motorvejsstrækning",I93="Frakørselsflettestrækning",I93="Tilkørselsflettestrækning"),0.9,0.8))))</f>
        <v>1</v>
      </c>
      <c r="Q93" s="14">
        <f>IF('Anvendte oplysninger'!P93="Irrelevant",1,IF(AND(OR(I93="Motorvejsstrækning",I93="Frakørselsflettestrækning",I93="Tilkørselsflettestrækning"),'Anvendte oplysninger'!P93&lt;11.00000001),1+(5-'Anvendte oplysninger'!P93)*0.01,0.94))</f>
        <v>1</v>
      </c>
      <c r="R93" s="14">
        <f>IF(OR('Anvendte oplysninger'!Q93="Irrelevant",'Anvendte oplysninger'!R93="Irrelevant",'Anvendte oplysninger'!Q93="Lige"),1,IF(AND(OR(I93="Motorvejsstrækning",I93="Frakørselsflettestrækning",I93="Tilkørselsflettestrækning"),'Anvendte oplysninger'!Q93&lt;4000),(EXP(0.1096*1746.5/'Anvendte oplysninger'!Q93)/EXP(0.1096*1746.5/4000))*('Anvendte oplysninger'!R93/1000)/G93+(G93-'Anvendte oplysninger'!R93/1000)/G93,1))</f>
        <v>1</v>
      </c>
      <c r="S93" s="14">
        <f>IF(OR('Anvendte oplysninger'!S93="Irrelevant",'Anvendte oplysninger'!T93="Irrelevant",'Anvendte oplysninger'!S93="Lige"),1,IF(AND(OR(I93="Motorvejsstrækning",I93="Frakørselsflettestrækning",I93="Tilkørselsflettestrækning"),'Anvendte oplysninger'!S93&lt;4000),(EXP(0.1096*1746.5/'Anvendte oplysninger'!S93)/EXP(0.1096*1746.5/4000))*('Anvendte oplysninger'!T93/1000)/G93+(G93-'Anvendte oplysninger'!T93/1000)/G93,1))</f>
        <v>1</v>
      </c>
      <c r="T93" s="14">
        <f>IF('Anvendte oplysninger'!U93="Irrelevant",1,IF(AND(OR(I93="Motorvejsstrækning",I93="Frakørselsflettestrækning",I93="Tilkørselsflettestrækning",I93="Frakørselsrampe",I93="Tilkørselsrampe"),'Anvendte oplysninger'!U93="Ja"),0.95,1))</f>
        <v>1</v>
      </c>
      <c r="U93" s="14">
        <f>IF('Anvendte oplysninger'!U93="Irrelevant",1,IF(AND(OR(I93="Motorvejsstrækning",I93="Frakørselsflettestrækning",I93="Tilkørselsflettestrækning",I93="Frakørselsrampe",I93="Tilkørselsrampe"),'Anvendte oplysninger'!U93="Ja"),0.96,1))</f>
        <v>1</v>
      </c>
      <c r="V93" s="14">
        <f>IF('Anvendte oplysninger'!U93="Irrelevant",1,IF(AND(OR(I93="Motorvejsstrækning",I93="Frakørselsflettestrækning",I93="Tilkørselsflettestrækning",I93="Frakørselsrampe",I93="Tilkørselsrampe"),'Anvendte oplysninger'!U93="Ja"),0.79,1))</f>
        <v>1</v>
      </c>
      <c r="W93" s="14">
        <f>IF('Anvendte oplysninger'!U93="Irrelevant",1,IF(AND(OR(I93="Motorvejsstrækning",I93="Frakørselsflettestrækning",I93="Tilkørselsflettestrækning",I93="Frakørselsrampe",I93="Tilkørselsrampe"),'Anvendte oplysninger'!U93="Ja"),0.94,1))</f>
        <v>1</v>
      </c>
      <c r="X93" s="14">
        <f>IF('Anvendte oplysninger'!U93="Irrelevant",1,IF(AND(OR(I93="Motorvejsstrækning",I93="Frakørselsflettestrækning",I93="Tilkørselsflettestrækning",I93="Frakørselsrampe",I93="Tilkørselsrampe"),'Anvendte oplysninger'!U93="Ja"),0.97,1))</f>
        <v>1</v>
      </c>
      <c r="Y93" s="14">
        <f>IF(AND(I93="Frakørselsrampe",'Anvendte oplysninger'!V93="S-formet ruderrampe"),1.32,IF(AND(I93="Frakørselsrampe",'Anvendte oplysninger'!V93="S-formet trompetrampe"),2.05,IF(AND(I93="Frakørselsrampe",'Anvendte oplysninger'!V93="U-formet trompetrampe"),4.11,IF(AND(I93="Frakørselsrampe",'Anvendte oplysninger'!V93="SV-formet flyoverrampe"),5.15,IF(AND(I93="Frakørselsrampe",'Anvendte oplysninger'!V93="Vinkelformet rampe"),1.07,IF(AND(I93="Tilkørselsrampe",'Anvendte oplysninger'!V93="S-formet ruderrampe"),0.93,IF(AND(I93="Tilkørselsrampe",'Anvendte oplysninger'!V93="S-formet trompetrampe"),2.48,IF(AND(I93="Tilkørselsrampe",'Anvendte oplysninger'!V93="U-formet trompetrampe"),4.15,IF(AND(I93="Tilkørselsrampe",'Anvendte oplysninger'!V93="SV-formet flyoverrampe"),5.26,IF(AND(I93="Tilkørselsrampe",'Anvendte oplysninger'!V93="Vinkelformet rampe"),1.42,1))))))))))</f>
        <v>1</v>
      </c>
      <c r="Z93" s="14">
        <f>IF(OR('Anvendte oplysninger'!W93="Lige",'Anvendte oplysninger'!W93="Irrelevant",'Anvendte oplysninger'!X93="Irrelevant",'Anvendte oplysninger'!Y93="Irrelevant"),1,1+1.545*1000/32.2*((('Anvendte oplysninger'!Y93*3268/3600)/('Anvendte oplysninger'!W93/0.306))^2)*('Anvendte oplysninger'!X93/1000)/G93)</f>
        <v>1</v>
      </c>
      <c r="AA93" s="14">
        <f>IF(OR('Anvendte oplysninger'!W93="Lige",'Anvendte oplysninger'!W93="Irrelevant",'Anvendte oplysninger'!X93="Irrelevant",'Anvendte oplysninger'!Y93="Irrelevant"),1,1+1.961*1000/32.2*((('Anvendte oplysninger'!Y93*3268/3600)/('Anvendte oplysninger'!W93/0.306))^2)*('Anvendte oplysninger'!X93/1000)/G93)</f>
        <v>1</v>
      </c>
      <c r="AB93" s="14">
        <f>IF(OR('Anvendte oplysninger'!Z93="Lige",'Anvendte oplysninger'!Z93="Irrelevant",'Anvendte oplysninger'!AA93="Irrelevant",'Anvendte oplysninger'!AB93="Irrelevant"),1,1+1.545*1000/32.2*((('Anvendte oplysninger'!AB93*3268/3600)/('Anvendte oplysninger'!Z93/0.306))^2)*('Anvendte oplysninger'!AA93/1000)/G93)</f>
        <v>1</v>
      </c>
      <c r="AC93" s="14">
        <f>IF(OR('Anvendte oplysninger'!Z93="Lige",'Anvendte oplysninger'!Z93="Irrelevant",'Anvendte oplysninger'!AA93="Irrelevant",'Anvendte oplysninger'!AB93="Irrelevant"),1,1+1.961*1000/32.2*((('Anvendte oplysninger'!AB93*3268/3600)/('Anvendte oplysninger'!Z93/0.306))^2)*('Anvendte oplysninger'!AA93/1000)/G93)</f>
        <v>1</v>
      </c>
      <c r="AD93" s="14">
        <f>IF(OR('Anvendte oplysninger'!AC93="Irrelevant",'Anvendte oplysninger'!AC93="Nej"),1,IF(AND('Anvendte oplysninger'!AC93="Ja",OR('Anvendte oplysninger'!Q93&lt;301,'Anvendte oplysninger'!S93&lt;301)),1-(0.5*('Anvendte oplysninger'!R93+'Anvendte oplysninger'!T93)/('Anvendte oplysninger'!G93*1000)),IF(AND('Anvendte oplysninger'!AC93="Ja",OR('Anvendte oplysninger'!Q93&lt;601,'Anvendte oplysninger'!S93&lt;601)),1-(0.25*('Anvendte oplysninger'!R93+'Anvendte oplysninger'!T93)/('Anvendte oplysninger'!G93*1000)),1)))</f>
        <v>1</v>
      </c>
      <c r="AE93" s="14">
        <f>IF(OR('Anvendte oplysninger'!AC93="Irrelevant",'Anvendte oplysninger'!AC93="Nej"),1,IF(AND('Anvendte oplysninger'!AC93="Ja",OR('Anvendte oplysninger'!Q93&lt;301,'Anvendte oplysninger'!S93&lt;301)),1-(0.4*('Anvendte oplysninger'!R93+'Anvendte oplysninger'!T93)/('Anvendte oplysninger'!G93*1000)),IF(AND('Anvendte oplysninger'!AC93="Ja",OR('Anvendte oplysninger'!Q93&lt;601,'Anvendte oplysninger'!S93&lt;601)),1-(0.2*('Anvendte oplysninger'!R93+'Anvendte oplysninger'!T93)/('Anvendte oplysninger'!G93*1000)),1)))</f>
        <v>1</v>
      </c>
      <c r="AF93" s="14">
        <f>IF('Anvendte oplysninger'!AD93="110 km/t",0.79,1)</f>
        <v>1</v>
      </c>
      <c r="AG93" s="14">
        <f>IF('Anvendte oplysninger'!AD93="110 km/t",0.94,1)</f>
        <v>1</v>
      </c>
      <c r="AH93" s="14">
        <f>IF('Anvendte oplysninger'!AD93="110 km/t",0.66,1)</f>
        <v>1</v>
      </c>
      <c r="AI93" s="14">
        <f>IF('Anvendte oplysninger'!AD93="110 km/t",0.82,1)</f>
        <v>1</v>
      </c>
      <c r="AJ93" s="14">
        <f>IF(AND('Anvendte oplysninger'!AE93="Ja",I93="Tilkørselsflettestrækning"),0.65*'Anvendte oplysninger'!AF93+1-'Anvendte oplysninger'!AF93,1)</f>
        <v>1</v>
      </c>
      <c r="AK93" s="15" t="str">
        <f t="shared" si="7"/>
        <v/>
      </c>
      <c r="AL93" s="15" t="str">
        <f t="shared" si="8"/>
        <v/>
      </c>
      <c r="AM93" s="15" t="str">
        <f t="shared" si="9"/>
        <v/>
      </c>
      <c r="AN93" s="15" t="str">
        <f t="shared" si="10"/>
        <v/>
      </c>
      <c r="AO93" s="15" t="str">
        <f t="shared" si="11"/>
        <v/>
      </c>
      <c r="AP93" s="15" t="str">
        <f t="shared" si="12"/>
        <v/>
      </c>
      <c r="AQ93" s="4" t="str">
        <f t="shared" si="13"/>
        <v/>
      </c>
    </row>
    <row r="94" spans="1:43" x14ac:dyDescent="0.25">
      <c r="A94" s="4" t="str">
        <f>IF(Inddata!A109="","",Inddata!A109)</f>
        <v/>
      </c>
      <c r="B94" s="4" t="str">
        <f>IF(Inddata!B109="","",Inddata!B109)</f>
        <v/>
      </c>
      <c r="C94" s="4" t="str">
        <f>IF(Inddata!C109="","",Inddata!C109)</f>
        <v/>
      </c>
      <c r="D94" s="4" t="str">
        <f>IF(Inddata!D109="","",Inddata!D109)</f>
        <v/>
      </c>
      <c r="E94" s="4" t="str">
        <f>IF(Inddata!E109="","",Inddata!E109)</f>
        <v/>
      </c>
      <c r="F94" s="4" t="str">
        <f>IF(Inddata!F109="","",Inddata!F109)</f>
        <v/>
      </c>
      <c r="G94" s="4">
        <f>IF(Inddata!G109="","",Inddata!G109)</f>
        <v>0</v>
      </c>
      <c r="H94" s="4" t="str">
        <f>IF(Inddata!H109&gt;0.5,Inddata!H109,"")</f>
        <v/>
      </c>
      <c r="I94" s="4" t="str">
        <f>IF(Inddata!I109="","",Inddata!I109)</f>
        <v/>
      </c>
      <c r="J94" s="14">
        <f>IF('Anvendte oplysninger'!J94="Irrelevant",1,IF('Anvendte oplysninger'!J94&gt;3,1.2,1))</f>
        <v>1</v>
      </c>
      <c r="K94" s="14">
        <f>IF('Anvendte oplysninger'!K94="Irrelevant",1,IF(AND(OR(I94="Motorvejsstrækning",I94="Frakørselsflettestrækning",I94="Tilkørselsflettestrækning"),'Anvendte oplysninger'!K94&lt;3.5),1+(3.5-'Anvendte oplysninger'!K94)*0.12,IF(AND(OR(I94="Frakørselsrampe",I94="Tilkørselsrampe"),'Anvendte oplysninger'!K94&lt;3.5),1+(3.5-'Anvendte oplysninger'!K94)*0.16,1)))</f>
        <v>1</v>
      </c>
      <c r="L94" s="14">
        <f>IF('Anvendte oplysninger'!L94="Irrelevant",1,IF(AND('Anvendte oplysninger'!L94="Ja",'Anvendte oplysninger'!J94=2),0.6*'Anvendte oplysninger'!M94+(1-'Anvendte oplysninger'!M94),IF(AND('Anvendte oplysninger'!L94="Ja",'Anvendte oplysninger'!J94=3),0.7*'Anvendte oplysninger'!M94+(1-'Anvendte oplysninger'!M94),IF(AND('Anvendte oplysninger'!L94="Ja",'Anvendte oplysninger'!J94=4),0.76*'Anvendte oplysninger'!M94+(1-'Anvendte oplysninger'!M94),IF(AND('Anvendte oplysninger'!L94="Ja",'Anvendte oplysninger'!J94&gt;4.99999999),0.8*'Anvendte oplysninger'!M94+(1-'Anvendte oplysninger'!M94),1)))))</f>
        <v>1</v>
      </c>
      <c r="M94" s="14">
        <f>IF('Anvendte oplysninger'!L94="Irrelevant",1,IF(AND('Anvendte oplysninger'!L94="Ja",'Anvendte oplysninger'!J94=2),0.8*'Anvendte oplysninger'!M94+(1-'Anvendte oplysninger'!M94),IF(AND('Anvendte oplysninger'!L94="Ja",'Anvendte oplysninger'!J94=3),0.85*'Anvendte oplysninger'!M94+(1-'Anvendte oplysninger'!M94),IF(AND('Anvendte oplysninger'!L94="Ja",'Anvendte oplysninger'!J94=4),0.88*'Anvendte oplysninger'!M94+(1-'Anvendte oplysninger'!M94),IF(AND('Anvendte oplysninger'!L94="Ja",'Anvendte oplysninger'!J94&gt;4.99999999),0.9*'Anvendte oplysninger'!M94+(1-'Anvendte oplysninger'!M94),1)))))</f>
        <v>1</v>
      </c>
      <c r="N94" s="14">
        <f>IF('Anvendte oplysninger'!N94="Irrelevant",1,IF(AND(OR(I94="Motorvejsstrækning",I94="Frakørselsflettestrækning",I94="Tilkørselsflettestrækning"),'Anvendte oplysninger'!N94&lt;3),1+(3-'Anvendte oplysninger'!N94)*0.09333333,1))</f>
        <v>1</v>
      </c>
      <c r="O94" s="14">
        <f>IF('Anvendte oplysninger'!N94="Irrelevant",1,IF(AND(OR(I94="Motorvejsstrækning",I94="Frakørselsflettestrækning",I94="Tilkørselsflettestrækning"),'Anvendte oplysninger'!N94&lt;3),1+(3-'Anvendte oplysninger'!N94)*0.19666667,1))</f>
        <v>1</v>
      </c>
      <c r="P94" s="14">
        <f>IF('Anvendte oplysninger'!O94="Irrelevant",1,IF(AND(OR(I94="Motorvejsstrækning",I94="Frakørselsflettestrækning",I94="Tilkørselsflettestrækning"),'Anvendte oplysninger'!O94&lt;3.00000001),1+(0.5-'Anvendte oplysninger'!O94)*0.04,IF(AND(OR(I94="Frakørselsrampe",I94="Tilkørselsrampe"),'Anvendte oplysninger'!O94&lt;3.00000001),1+(0.5-'Anvendte oplysninger'!O94)*0.08,IF(OR(I94="Motorvejsstrækning",I94="Frakørselsflettestrækning",I94="Tilkørselsflettestrækning"),0.9,0.8))))</f>
        <v>1</v>
      </c>
      <c r="Q94" s="14">
        <f>IF('Anvendte oplysninger'!P94="Irrelevant",1,IF(AND(OR(I94="Motorvejsstrækning",I94="Frakørselsflettestrækning",I94="Tilkørselsflettestrækning"),'Anvendte oplysninger'!P94&lt;11.00000001),1+(5-'Anvendte oplysninger'!P94)*0.01,0.94))</f>
        <v>1</v>
      </c>
      <c r="R94" s="14">
        <f>IF(OR('Anvendte oplysninger'!Q94="Irrelevant",'Anvendte oplysninger'!R94="Irrelevant",'Anvendte oplysninger'!Q94="Lige"),1,IF(AND(OR(I94="Motorvejsstrækning",I94="Frakørselsflettestrækning",I94="Tilkørselsflettestrækning"),'Anvendte oplysninger'!Q94&lt;4000),(EXP(0.1096*1746.5/'Anvendte oplysninger'!Q94)/EXP(0.1096*1746.5/4000))*('Anvendte oplysninger'!R94/1000)/G94+(G94-'Anvendte oplysninger'!R94/1000)/G94,1))</f>
        <v>1</v>
      </c>
      <c r="S94" s="14">
        <f>IF(OR('Anvendte oplysninger'!S94="Irrelevant",'Anvendte oplysninger'!T94="Irrelevant",'Anvendte oplysninger'!S94="Lige"),1,IF(AND(OR(I94="Motorvejsstrækning",I94="Frakørselsflettestrækning",I94="Tilkørselsflettestrækning"),'Anvendte oplysninger'!S94&lt;4000),(EXP(0.1096*1746.5/'Anvendte oplysninger'!S94)/EXP(0.1096*1746.5/4000))*('Anvendte oplysninger'!T94/1000)/G94+(G94-'Anvendte oplysninger'!T94/1000)/G94,1))</f>
        <v>1</v>
      </c>
      <c r="T94" s="14">
        <f>IF('Anvendte oplysninger'!U94="Irrelevant",1,IF(AND(OR(I94="Motorvejsstrækning",I94="Frakørselsflettestrækning",I94="Tilkørselsflettestrækning",I94="Frakørselsrampe",I94="Tilkørselsrampe"),'Anvendte oplysninger'!U94="Ja"),0.95,1))</f>
        <v>1</v>
      </c>
      <c r="U94" s="14">
        <f>IF('Anvendte oplysninger'!U94="Irrelevant",1,IF(AND(OR(I94="Motorvejsstrækning",I94="Frakørselsflettestrækning",I94="Tilkørselsflettestrækning",I94="Frakørselsrampe",I94="Tilkørselsrampe"),'Anvendte oplysninger'!U94="Ja"),0.96,1))</f>
        <v>1</v>
      </c>
      <c r="V94" s="14">
        <f>IF('Anvendte oplysninger'!U94="Irrelevant",1,IF(AND(OR(I94="Motorvejsstrækning",I94="Frakørselsflettestrækning",I94="Tilkørselsflettestrækning",I94="Frakørselsrampe",I94="Tilkørselsrampe"),'Anvendte oplysninger'!U94="Ja"),0.79,1))</f>
        <v>1</v>
      </c>
      <c r="W94" s="14">
        <f>IF('Anvendte oplysninger'!U94="Irrelevant",1,IF(AND(OR(I94="Motorvejsstrækning",I94="Frakørselsflettestrækning",I94="Tilkørselsflettestrækning",I94="Frakørselsrampe",I94="Tilkørselsrampe"),'Anvendte oplysninger'!U94="Ja"),0.94,1))</f>
        <v>1</v>
      </c>
      <c r="X94" s="14">
        <f>IF('Anvendte oplysninger'!U94="Irrelevant",1,IF(AND(OR(I94="Motorvejsstrækning",I94="Frakørselsflettestrækning",I94="Tilkørselsflettestrækning",I94="Frakørselsrampe",I94="Tilkørselsrampe"),'Anvendte oplysninger'!U94="Ja"),0.97,1))</f>
        <v>1</v>
      </c>
      <c r="Y94" s="14">
        <f>IF(AND(I94="Frakørselsrampe",'Anvendte oplysninger'!V94="S-formet ruderrampe"),1.32,IF(AND(I94="Frakørselsrampe",'Anvendte oplysninger'!V94="S-formet trompetrampe"),2.05,IF(AND(I94="Frakørselsrampe",'Anvendte oplysninger'!V94="U-formet trompetrampe"),4.11,IF(AND(I94="Frakørselsrampe",'Anvendte oplysninger'!V94="SV-formet flyoverrampe"),5.15,IF(AND(I94="Frakørselsrampe",'Anvendte oplysninger'!V94="Vinkelformet rampe"),1.07,IF(AND(I94="Tilkørselsrampe",'Anvendte oplysninger'!V94="S-formet ruderrampe"),0.93,IF(AND(I94="Tilkørselsrampe",'Anvendte oplysninger'!V94="S-formet trompetrampe"),2.48,IF(AND(I94="Tilkørselsrampe",'Anvendte oplysninger'!V94="U-formet trompetrampe"),4.15,IF(AND(I94="Tilkørselsrampe",'Anvendte oplysninger'!V94="SV-formet flyoverrampe"),5.26,IF(AND(I94="Tilkørselsrampe",'Anvendte oplysninger'!V94="Vinkelformet rampe"),1.42,1))))))))))</f>
        <v>1</v>
      </c>
      <c r="Z94" s="14">
        <f>IF(OR('Anvendte oplysninger'!W94="Lige",'Anvendte oplysninger'!W94="Irrelevant",'Anvendte oplysninger'!X94="Irrelevant",'Anvendte oplysninger'!Y94="Irrelevant"),1,1+1.545*1000/32.2*((('Anvendte oplysninger'!Y94*3268/3600)/('Anvendte oplysninger'!W94/0.306))^2)*('Anvendte oplysninger'!X94/1000)/G94)</f>
        <v>1</v>
      </c>
      <c r="AA94" s="14">
        <f>IF(OR('Anvendte oplysninger'!W94="Lige",'Anvendte oplysninger'!W94="Irrelevant",'Anvendte oplysninger'!X94="Irrelevant",'Anvendte oplysninger'!Y94="Irrelevant"),1,1+1.961*1000/32.2*((('Anvendte oplysninger'!Y94*3268/3600)/('Anvendte oplysninger'!W94/0.306))^2)*('Anvendte oplysninger'!X94/1000)/G94)</f>
        <v>1</v>
      </c>
      <c r="AB94" s="14">
        <f>IF(OR('Anvendte oplysninger'!Z94="Lige",'Anvendte oplysninger'!Z94="Irrelevant",'Anvendte oplysninger'!AA94="Irrelevant",'Anvendte oplysninger'!AB94="Irrelevant"),1,1+1.545*1000/32.2*((('Anvendte oplysninger'!AB94*3268/3600)/('Anvendte oplysninger'!Z94/0.306))^2)*('Anvendte oplysninger'!AA94/1000)/G94)</f>
        <v>1</v>
      </c>
      <c r="AC94" s="14">
        <f>IF(OR('Anvendte oplysninger'!Z94="Lige",'Anvendte oplysninger'!Z94="Irrelevant",'Anvendte oplysninger'!AA94="Irrelevant",'Anvendte oplysninger'!AB94="Irrelevant"),1,1+1.961*1000/32.2*((('Anvendte oplysninger'!AB94*3268/3600)/('Anvendte oplysninger'!Z94/0.306))^2)*('Anvendte oplysninger'!AA94/1000)/G94)</f>
        <v>1</v>
      </c>
      <c r="AD94" s="14">
        <f>IF(OR('Anvendte oplysninger'!AC94="Irrelevant",'Anvendte oplysninger'!AC94="Nej"),1,IF(AND('Anvendte oplysninger'!AC94="Ja",OR('Anvendte oplysninger'!Q94&lt;301,'Anvendte oplysninger'!S94&lt;301)),1-(0.5*('Anvendte oplysninger'!R94+'Anvendte oplysninger'!T94)/('Anvendte oplysninger'!G94*1000)),IF(AND('Anvendte oplysninger'!AC94="Ja",OR('Anvendte oplysninger'!Q94&lt;601,'Anvendte oplysninger'!S94&lt;601)),1-(0.25*('Anvendte oplysninger'!R94+'Anvendte oplysninger'!T94)/('Anvendte oplysninger'!G94*1000)),1)))</f>
        <v>1</v>
      </c>
      <c r="AE94" s="14">
        <f>IF(OR('Anvendte oplysninger'!AC94="Irrelevant",'Anvendte oplysninger'!AC94="Nej"),1,IF(AND('Anvendte oplysninger'!AC94="Ja",OR('Anvendte oplysninger'!Q94&lt;301,'Anvendte oplysninger'!S94&lt;301)),1-(0.4*('Anvendte oplysninger'!R94+'Anvendte oplysninger'!T94)/('Anvendte oplysninger'!G94*1000)),IF(AND('Anvendte oplysninger'!AC94="Ja",OR('Anvendte oplysninger'!Q94&lt;601,'Anvendte oplysninger'!S94&lt;601)),1-(0.2*('Anvendte oplysninger'!R94+'Anvendte oplysninger'!T94)/('Anvendte oplysninger'!G94*1000)),1)))</f>
        <v>1</v>
      </c>
      <c r="AF94" s="14">
        <f>IF('Anvendte oplysninger'!AD94="110 km/t",0.79,1)</f>
        <v>1</v>
      </c>
      <c r="AG94" s="14">
        <f>IF('Anvendte oplysninger'!AD94="110 km/t",0.94,1)</f>
        <v>1</v>
      </c>
      <c r="AH94" s="14">
        <f>IF('Anvendte oplysninger'!AD94="110 km/t",0.66,1)</f>
        <v>1</v>
      </c>
      <c r="AI94" s="14">
        <f>IF('Anvendte oplysninger'!AD94="110 km/t",0.82,1)</f>
        <v>1</v>
      </c>
      <c r="AJ94" s="14">
        <f>IF(AND('Anvendte oplysninger'!AE94="Ja",I94="Tilkørselsflettestrækning"),0.65*'Anvendte oplysninger'!AF94+1-'Anvendte oplysninger'!AF94,1)</f>
        <v>1</v>
      </c>
      <c r="AK94" s="15" t="str">
        <f t="shared" si="7"/>
        <v/>
      </c>
      <c r="AL94" s="15" t="str">
        <f t="shared" si="8"/>
        <v/>
      </c>
      <c r="AM94" s="15" t="str">
        <f t="shared" si="9"/>
        <v/>
      </c>
      <c r="AN94" s="15" t="str">
        <f t="shared" si="10"/>
        <v/>
      </c>
      <c r="AO94" s="15" t="str">
        <f t="shared" si="11"/>
        <v/>
      </c>
      <c r="AP94" s="15" t="str">
        <f t="shared" si="12"/>
        <v/>
      </c>
      <c r="AQ94" s="4" t="str">
        <f t="shared" si="13"/>
        <v/>
      </c>
    </row>
    <row r="95" spans="1:43" x14ac:dyDescent="0.25">
      <c r="A95" s="4" t="str">
        <f>IF(Inddata!A110="","",Inddata!A110)</f>
        <v/>
      </c>
      <c r="B95" s="4" t="str">
        <f>IF(Inddata!B110="","",Inddata!B110)</f>
        <v/>
      </c>
      <c r="C95" s="4" t="str">
        <f>IF(Inddata!C110="","",Inddata!C110)</f>
        <v/>
      </c>
      <c r="D95" s="4" t="str">
        <f>IF(Inddata!D110="","",Inddata!D110)</f>
        <v/>
      </c>
      <c r="E95" s="4" t="str">
        <f>IF(Inddata!E110="","",Inddata!E110)</f>
        <v/>
      </c>
      <c r="F95" s="4" t="str">
        <f>IF(Inddata!F110="","",Inddata!F110)</f>
        <v/>
      </c>
      <c r="G95" s="4">
        <f>IF(Inddata!G110="","",Inddata!G110)</f>
        <v>0</v>
      </c>
      <c r="H95" s="4" t="str">
        <f>IF(Inddata!H110&gt;0.5,Inddata!H110,"")</f>
        <v/>
      </c>
      <c r="I95" s="4" t="str">
        <f>IF(Inddata!I110="","",Inddata!I110)</f>
        <v/>
      </c>
      <c r="J95" s="14">
        <f>IF('Anvendte oplysninger'!J95="Irrelevant",1,IF('Anvendte oplysninger'!J95&gt;3,1.2,1))</f>
        <v>1</v>
      </c>
      <c r="K95" s="14">
        <f>IF('Anvendte oplysninger'!K95="Irrelevant",1,IF(AND(OR(I95="Motorvejsstrækning",I95="Frakørselsflettestrækning",I95="Tilkørselsflettestrækning"),'Anvendte oplysninger'!K95&lt;3.5),1+(3.5-'Anvendte oplysninger'!K95)*0.12,IF(AND(OR(I95="Frakørselsrampe",I95="Tilkørselsrampe"),'Anvendte oplysninger'!K95&lt;3.5),1+(3.5-'Anvendte oplysninger'!K95)*0.16,1)))</f>
        <v>1</v>
      </c>
      <c r="L95" s="14">
        <f>IF('Anvendte oplysninger'!L95="Irrelevant",1,IF(AND('Anvendte oplysninger'!L95="Ja",'Anvendte oplysninger'!J95=2),0.6*'Anvendte oplysninger'!M95+(1-'Anvendte oplysninger'!M95),IF(AND('Anvendte oplysninger'!L95="Ja",'Anvendte oplysninger'!J95=3),0.7*'Anvendte oplysninger'!M95+(1-'Anvendte oplysninger'!M95),IF(AND('Anvendte oplysninger'!L95="Ja",'Anvendte oplysninger'!J95=4),0.76*'Anvendte oplysninger'!M95+(1-'Anvendte oplysninger'!M95),IF(AND('Anvendte oplysninger'!L95="Ja",'Anvendte oplysninger'!J95&gt;4.99999999),0.8*'Anvendte oplysninger'!M95+(1-'Anvendte oplysninger'!M95),1)))))</f>
        <v>1</v>
      </c>
      <c r="M95" s="14">
        <f>IF('Anvendte oplysninger'!L95="Irrelevant",1,IF(AND('Anvendte oplysninger'!L95="Ja",'Anvendte oplysninger'!J95=2),0.8*'Anvendte oplysninger'!M95+(1-'Anvendte oplysninger'!M95),IF(AND('Anvendte oplysninger'!L95="Ja",'Anvendte oplysninger'!J95=3),0.85*'Anvendte oplysninger'!M95+(1-'Anvendte oplysninger'!M95),IF(AND('Anvendte oplysninger'!L95="Ja",'Anvendte oplysninger'!J95=4),0.88*'Anvendte oplysninger'!M95+(1-'Anvendte oplysninger'!M95),IF(AND('Anvendte oplysninger'!L95="Ja",'Anvendte oplysninger'!J95&gt;4.99999999),0.9*'Anvendte oplysninger'!M95+(1-'Anvendte oplysninger'!M95),1)))))</f>
        <v>1</v>
      </c>
      <c r="N95" s="14">
        <f>IF('Anvendte oplysninger'!N95="Irrelevant",1,IF(AND(OR(I95="Motorvejsstrækning",I95="Frakørselsflettestrækning",I95="Tilkørselsflettestrækning"),'Anvendte oplysninger'!N95&lt;3),1+(3-'Anvendte oplysninger'!N95)*0.09333333,1))</f>
        <v>1</v>
      </c>
      <c r="O95" s="14">
        <f>IF('Anvendte oplysninger'!N95="Irrelevant",1,IF(AND(OR(I95="Motorvejsstrækning",I95="Frakørselsflettestrækning",I95="Tilkørselsflettestrækning"),'Anvendte oplysninger'!N95&lt;3),1+(3-'Anvendte oplysninger'!N95)*0.19666667,1))</f>
        <v>1</v>
      </c>
      <c r="P95" s="14">
        <f>IF('Anvendte oplysninger'!O95="Irrelevant",1,IF(AND(OR(I95="Motorvejsstrækning",I95="Frakørselsflettestrækning",I95="Tilkørselsflettestrækning"),'Anvendte oplysninger'!O95&lt;3.00000001),1+(0.5-'Anvendte oplysninger'!O95)*0.04,IF(AND(OR(I95="Frakørselsrampe",I95="Tilkørselsrampe"),'Anvendte oplysninger'!O95&lt;3.00000001),1+(0.5-'Anvendte oplysninger'!O95)*0.08,IF(OR(I95="Motorvejsstrækning",I95="Frakørselsflettestrækning",I95="Tilkørselsflettestrækning"),0.9,0.8))))</f>
        <v>1</v>
      </c>
      <c r="Q95" s="14">
        <f>IF('Anvendte oplysninger'!P95="Irrelevant",1,IF(AND(OR(I95="Motorvejsstrækning",I95="Frakørselsflettestrækning",I95="Tilkørselsflettestrækning"),'Anvendte oplysninger'!P95&lt;11.00000001),1+(5-'Anvendte oplysninger'!P95)*0.01,0.94))</f>
        <v>1</v>
      </c>
      <c r="R95" s="14">
        <f>IF(OR('Anvendte oplysninger'!Q95="Irrelevant",'Anvendte oplysninger'!R95="Irrelevant",'Anvendte oplysninger'!Q95="Lige"),1,IF(AND(OR(I95="Motorvejsstrækning",I95="Frakørselsflettestrækning",I95="Tilkørselsflettestrækning"),'Anvendte oplysninger'!Q95&lt;4000),(EXP(0.1096*1746.5/'Anvendte oplysninger'!Q95)/EXP(0.1096*1746.5/4000))*('Anvendte oplysninger'!R95/1000)/G95+(G95-'Anvendte oplysninger'!R95/1000)/G95,1))</f>
        <v>1</v>
      </c>
      <c r="S95" s="14">
        <f>IF(OR('Anvendte oplysninger'!S95="Irrelevant",'Anvendte oplysninger'!T95="Irrelevant",'Anvendte oplysninger'!S95="Lige"),1,IF(AND(OR(I95="Motorvejsstrækning",I95="Frakørselsflettestrækning",I95="Tilkørselsflettestrækning"),'Anvendte oplysninger'!S95&lt;4000),(EXP(0.1096*1746.5/'Anvendte oplysninger'!S95)/EXP(0.1096*1746.5/4000))*('Anvendte oplysninger'!T95/1000)/G95+(G95-'Anvendte oplysninger'!T95/1000)/G95,1))</f>
        <v>1</v>
      </c>
      <c r="T95" s="14">
        <f>IF('Anvendte oplysninger'!U95="Irrelevant",1,IF(AND(OR(I95="Motorvejsstrækning",I95="Frakørselsflettestrækning",I95="Tilkørselsflettestrækning",I95="Frakørselsrampe",I95="Tilkørselsrampe"),'Anvendte oplysninger'!U95="Ja"),0.95,1))</f>
        <v>1</v>
      </c>
      <c r="U95" s="14">
        <f>IF('Anvendte oplysninger'!U95="Irrelevant",1,IF(AND(OR(I95="Motorvejsstrækning",I95="Frakørselsflettestrækning",I95="Tilkørselsflettestrækning",I95="Frakørselsrampe",I95="Tilkørselsrampe"),'Anvendte oplysninger'!U95="Ja"),0.96,1))</f>
        <v>1</v>
      </c>
      <c r="V95" s="14">
        <f>IF('Anvendte oplysninger'!U95="Irrelevant",1,IF(AND(OR(I95="Motorvejsstrækning",I95="Frakørselsflettestrækning",I95="Tilkørselsflettestrækning",I95="Frakørselsrampe",I95="Tilkørselsrampe"),'Anvendte oplysninger'!U95="Ja"),0.79,1))</f>
        <v>1</v>
      </c>
      <c r="W95" s="14">
        <f>IF('Anvendte oplysninger'!U95="Irrelevant",1,IF(AND(OR(I95="Motorvejsstrækning",I95="Frakørselsflettestrækning",I95="Tilkørselsflettestrækning",I95="Frakørselsrampe",I95="Tilkørselsrampe"),'Anvendte oplysninger'!U95="Ja"),0.94,1))</f>
        <v>1</v>
      </c>
      <c r="X95" s="14">
        <f>IF('Anvendte oplysninger'!U95="Irrelevant",1,IF(AND(OR(I95="Motorvejsstrækning",I95="Frakørselsflettestrækning",I95="Tilkørselsflettestrækning",I95="Frakørselsrampe",I95="Tilkørselsrampe"),'Anvendte oplysninger'!U95="Ja"),0.97,1))</f>
        <v>1</v>
      </c>
      <c r="Y95" s="14">
        <f>IF(AND(I95="Frakørselsrampe",'Anvendte oplysninger'!V95="S-formet ruderrampe"),1.32,IF(AND(I95="Frakørselsrampe",'Anvendte oplysninger'!V95="S-formet trompetrampe"),2.05,IF(AND(I95="Frakørselsrampe",'Anvendte oplysninger'!V95="U-formet trompetrampe"),4.11,IF(AND(I95="Frakørselsrampe",'Anvendte oplysninger'!V95="SV-formet flyoverrampe"),5.15,IF(AND(I95="Frakørselsrampe",'Anvendte oplysninger'!V95="Vinkelformet rampe"),1.07,IF(AND(I95="Tilkørselsrampe",'Anvendte oplysninger'!V95="S-formet ruderrampe"),0.93,IF(AND(I95="Tilkørselsrampe",'Anvendte oplysninger'!V95="S-formet trompetrampe"),2.48,IF(AND(I95="Tilkørselsrampe",'Anvendte oplysninger'!V95="U-formet trompetrampe"),4.15,IF(AND(I95="Tilkørselsrampe",'Anvendte oplysninger'!V95="SV-formet flyoverrampe"),5.26,IF(AND(I95="Tilkørselsrampe",'Anvendte oplysninger'!V95="Vinkelformet rampe"),1.42,1))))))))))</f>
        <v>1</v>
      </c>
      <c r="Z95" s="14">
        <f>IF(OR('Anvendte oplysninger'!W95="Lige",'Anvendte oplysninger'!W95="Irrelevant",'Anvendte oplysninger'!X95="Irrelevant",'Anvendte oplysninger'!Y95="Irrelevant"),1,1+1.545*1000/32.2*((('Anvendte oplysninger'!Y95*3268/3600)/('Anvendte oplysninger'!W95/0.306))^2)*('Anvendte oplysninger'!X95/1000)/G95)</f>
        <v>1</v>
      </c>
      <c r="AA95" s="14">
        <f>IF(OR('Anvendte oplysninger'!W95="Lige",'Anvendte oplysninger'!W95="Irrelevant",'Anvendte oplysninger'!X95="Irrelevant",'Anvendte oplysninger'!Y95="Irrelevant"),1,1+1.961*1000/32.2*((('Anvendte oplysninger'!Y95*3268/3600)/('Anvendte oplysninger'!W95/0.306))^2)*('Anvendte oplysninger'!X95/1000)/G95)</f>
        <v>1</v>
      </c>
      <c r="AB95" s="14">
        <f>IF(OR('Anvendte oplysninger'!Z95="Lige",'Anvendte oplysninger'!Z95="Irrelevant",'Anvendte oplysninger'!AA95="Irrelevant",'Anvendte oplysninger'!AB95="Irrelevant"),1,1+1.545*1000/32.2*((('Anvendte oplysninger'!AB95*3268/3600)/('Anvendte oplysninger'!Z95/0.306))^2)*('Anvendte oplysninger'!AA95/1000)/G95)</f>
        <v>1</v>
      </c>
      <c r="AC95" s="14">
        <f>IF(OR('Anvendte oplysninger'!Z95="Lige",'Anvendte oplysninger'!Z95="Irrelevant",'Anvendte oplysninger'!AA95="Irrelevant",'Anvendte oplysninger'!AB95="Irrelevant"),1,1+1.961*1000/32.2*((('Anvendte oplysninger'!AB95*3268/3600)/('Anvendte oplysninger'!Z95/0.306))^2)*('Anvendte oplysninger'!AA95/1000)/G95)</f>
        <v>1</v>
      </c>
      <c r="AD95" s="14">
        <f>IF(OR('Anvendte oplysninger'!AC95="Irrelevant",'Anvendte oplysninger'!AC95="Nej"),1,IF(AND('Anvendte oplysninger'!AC95="Ja",OR('Anvendte oplysninger'!Q95&lt;301,'Anvendte oplysninger'!S95&lt;301)),1-(0.5*('Anvendte oplysninger'!R95+'Anvendte oplysninger'!T95)/('Anvendte oplysninger'!G95*1000)),IF(AND('Anvendte oplysninger'!AC95="Ja",OR('Anvendte oplysninger'!Q95&lt;601,'Anvendte oplysninger'!S95&lt;601)),1-(0.25*('Anvendte oplysninger'!R95+'Anvendte oplysninger'!T95)/('Anvendte oplysninger'!G95*1000)),1)))</f>
        <v>1</v>
      </c>
      <c r="AE95" s="14">
        <f>IF(OR('Anvendte oplysninger'!AC95="Irrelevant",'Anvendte oplysninger'!AC95="Nej"),1,IF(AND('Anvendte oplysninger'!AC95="Ja",OR('Anvendte oplysninger'!Q95&lt;301,'Anvendte oplysninger'!S95&lt;301)),1-(0.4*('Anvendte oplysninger'!R95+'Anvendte oplysninger'!T95)/('Anvendte oplysninger'!G95*1000)),IF(AND('Anvendte oplysninger'!AC95="Ja",OR('Anvendte oplysninger'!Q95&lt;601,'Anvendte oplysninger'!S95&lt;601)),1-(0.2*('Anvendte oplysninger'!R95+'Anvendte oplysninger'!T95)/('Anvendte oplysninger'!G95*1000)),1)))</f>
        <v>1</v>
      </c>
      <c r="AF95" s="14">
        <f>IF('Anvendte oplysninger'!AD95="110 km/t",0.79,1)</f>
        <v>1</v>
      </c>
      <c r="AG95" s="14">
        <f>IF('Anvendte oplysninger'!AD95="110 km/t",0.94,1)</f>
        <v>1</v>
      </c>
      <c r="AH95" s="14">
        <f>IF('Anvendte oplysninger'!AD95="110 km/t",0.66,1)</f>
        <v>1</v>
      </c>
      <c r="AI95" s="14">
        <f>IF('Anvendte oplysninger'!AD95="110 km/t",0.82,1)</f>
        <v>1</v>
      </c>
      <c r="AJ95" s="14">
        <f>IF(AND('Anvendte oplysninger'!AE95="Ja",I95="Tilkørselsflettestrækning"),0.65*'Anvendte oplysninger'!AF95+1-'Anvendte oplysninger'!AF95,1)</f>
        <v>1</v>
      </c>
      <c r="AK95" s="15" t="str">
        <f t="shared" si="7"/>
        <v/>
      </c>
      <c r="AL95" s="15" t="str">
        <f t="shared" si="8"/>
        <v/>
      </c>
      <c r="AM95" s="15" t="str">
        <f t="shared" si="9"/>
        <v/>
      </c>
      <c r="AN95" s="15" t="str">
        <f t="shared" si="10"/>
        <v/>
      </c>
      <c r="AO95" s="15" t="str">
        <f t="shared" si="11"/>
        <v/>
      </c>
      <c r="AP95" s="15" t="str">
        <f t="shared" si="12"/>
        <v/>
      </c>
      <c r="AQ95" s="4" t="str">
        <f t="shared" si="13"/>
        <v/>
      </c>
    </row>
    <row r="96" spans="1:43" x14ac:dyDescent="0.25">
      <c r="A96" s="4" t="str">
        <f>IF(Inddata!A111="","",Inddata!A111)</f>
        <v/>
      </c>
      <c r="B96" s="4" t="str">
        <f>IF(Inddata!B111="","",Inddata!B111)</f>
        <v/>
      </c>
      <c r="C96" s="4" t="str">
        <f>IF(Inddata!C111="","",Inddata!C111)</f>
        <v/>
      </c>
      <c r="D96" s="4" t="str">
        <f>IF(Inddata!D111="","",Inddata!D111)</f>
        <v/>
      </c>
      <c r="E96" s="4" t="str">
        <f>IF(Inddata!E111="","",Inddata!E111)</f>
        <v/>
      </c>
      <c r="F96" s="4" t="str">
        <f>IF(Inddata!F111="","",Inddata!F111)</f>
        <v/>
      </c>
      <c r="G96" s="4">
        <f>IF(Inddata!G111="","",Inddata!G111)</f>
        <v>0</v>
      </c>
      <c r="H96" s="4" t="str">
        <f>IF(Inddata!H111&gt;0.5,Inddata!H111,"")</f>
        <v/>
      </c>
      <c r="I96" s="4" t="str">
        <f>IF(Inddata!I111="","",Inddata!I111)</f>
        <v/>
      </c>
      <c r="J96" s="14">
        <f>IF('Anvendte oplysninger'!J96="Irrelevant",1,IF('Anvendte oplysninger'!J96&gt;3,1.2,1))</f>
        <v>1</v>
      </c>
      <c r="K96" s="14">
        <f>IF('Anvendte oplysninger'!K96="Irrelevant",1,IF(AND(OR(I96="Motorvejsstrækning",I96="Frakørselsflettestrækning",I96="Tilkørselsflettestrækning"),'Anvendte oplysninger'!K96&lt;3.5),1+(3.5-'Anvendte oplysninger'!K96)*0.12,IF(AND(OR(I96="Frakørselsrampe",I96="Tilkørselsrampe"),'Anvendte oplysninger'!K96&lt;3.5),1+(3.5-'Anvendte oplysninger'!K96)*0.16,1)))</f>
        <v>1</v>
      </c>
      <c r="L96" s="14">
        <f>IF('Anvendte oplysninger'!L96="Irrelevant",1,IF(AND('Anvendte oplysninger'!L96="Ja",'Anvendte oplysninger'!J96=2),0.6*'Anvendte oplysninger'!M96+(1-'Anvendte oplysninger'!M96),IF(AND('Anvendte oplysninger'!L96="Ja",'Anvendte oplysninger'!J96=3),0.7*'Anvendte oplysninger'!M96+(1-'Anvendte oplysninger'!M96),IF(AND('Anvendte oplysninger'!L96="Ja",'Anvendte oplysninger'!J96=4),0.76*'Anvendte oplysninger'!M96+(1-'Anvendte oplysninger'!M96),IF(AND('Anvendte oplysninger'!L96="Ja",'Anvendte oplysninger'!J96&gt;4.99999999),0.8*'Anvendte oplysninger'!M96+(1-'Anvendte oplysninger'!M96),1)))))</f>
        <v>1</v>
      </c>
      <c r="M96" s="14">
        <f>IF('Anvendte oplysninger'!L96="Irrelevant",1,IF(AND('Anvendte oplysninger'!L96="Ja",'Anvendte oplysninger'!J96=2),0.8*'Anvendte oplysninger'!M96+(1-'Anvendte oplysninger'!M96),IF(AND('Anvendte oplysninger'!L96="Ja",'Anvendte oplysninger'!J96=3),0.85*'Anvendte oplysninger'!M96+(1-'Anvendte oplysninger'!M96),IF(AND('Anvendte oplysninger'!L96="Ja",'Anvendte oplysninger'!J96=4),0.88*'Anvendte oplysninger'!M96+(1-'Anvendte oplysninger'!M96),IF(AND('Anvendte oplysninger'!L96="Ja",'Anvendte oplysninger'!J96&gt;4.99999999),0.9*'Anvendte oplysninger'!M96+(1-'Anvendte oplysninger'!M96),1)))))</f>
        <v>1</v>
      </c>
      <c r="N96" s="14">
        <f>IF('Anvendte oplysninger'!N96="Irrelevant",1,IF(AND(OR(I96="Motorvejsstrækning",I96="Frakørselsflettestrækning",I96="Tilkørselsflettestrækning"),'Anvendte oplysninger'!N96&lt;3),1+(3-'Anvendte oplysninger'!N96)*0.09333333,1))</f>
        <v>1</v>
      </c>
      <c r="O96" s="14">
        <f>IF('Anvendte oplysninger'!N96="Irrelevant",1,IF(AND(OR(I96="Motorvejsstrækning",I96="Frakørselsflettestrækning",I96="Tilkørselsflettestrækning"),'Anvendte oplysninger'!N96&lt;3),1+(3-'Anvendte oplysninger'!N96)*0.19666667,1))</f>
        <v>1</v>
      </c>
      <c r="P96" s="14">
        <f>IF('Anvendte oplysninger'!O96="Irrelevant",1,IF(AND(OR(I96="Motorvejsstrækning",I96="Frakørselsflettestrækning",I96="Tilkørselsflettestrækning"),'Anvendte oplysninger'!O96&lt;3.00000001),1+(0.5-'Anvendte oplysninger'!O96)*0.04,IF(AND(OR(I96="Frakørselsrampe",I96="Tilkørselsrampe"),'Anvendte oplysninger'!O96&lt;3.00000001),1+(0.5-'Anvendte oplysninger'!O96)*0.08,IF(OR(I96="Motorvejsstrækning",I96="Frakørselsflettestrækning",I96="Tilkørselsflettestrækning"),0.9,0.8))))</f>
        <v>1</v>
      </c>
      <c r="Q96" s="14">
        <f>IF('Anvendte oplysninger'!P96="Irrelevant",1,IF(AND(OR(I96="Motorvejsstrækning",I96="Frakørselsflettestrækning",I96="Tilkørselsflettestrækning"),'Anvendte oplysninger'!P96&lt;11.00000001),1+(5-'Anvendte oplysninger'!P96)*0.01,0.94))</f>
        <v>1</v>
      </c>
      <c r="R96" s="14">
        <f>IF(OR('Anvendte oplysninger'!Q96="Irrelevant",'Anvendte oplysninger'!R96="Irrelevant",'Anvendte oplysninger'!Q96="Lige"),1,IF(AND(OR(I96="Motorvejsstrækning",I96="Frakørselsflettestrækning",I96="Tilkørselsflettestrækning"),'Anvendte oplysninger'!Q96&lt;4000),(EXP(0.1096*1746.5/'Anvendte oplysninger'!Q96)/EXP(0.1096*1746.5/4000))*('Anvendte oplysninger'!R96/1000)/G96+(G96-'Anvendte oplysninger'!R96/1000)/G96,1))</f>
        <v>1</v>
      </c>
      <c r="S96" s="14">
        <f>IF(OR('Anvendte oplysninger'!S96="Irrelevant",'Anvendte oplysninger'!T96="Irrelevant",'Anvendte oplysninger'!S96="Lige"),1,IF(AND(OR(I96="Motorvejsstrækning",I96="Frakørselsflettestrækning",I96="Tilkørselsflettestrækning"),'Anvendte oplysninger'!S96&lt;4000),(EXP(0.1096*1746.5/'Anvendte oplysninger'!S96)/EXP(0.1096*1746.5/4000))*('Anvendte oplysninger'!T96/1000)/G96+(G96-'Anvendte oplysninger'!T96/1000)/G96,1))</f>
        <v>1</v>
      </c>
      <c r="T96" s="14">
        <f>IF('Anvendte oplysninger'!U96="Irrelevant",1,IF(AND(OR(I96="Motorvejsstrækning",I96="Frakørselsflettestrækning",I96="Tilkørselsflettestrækning",I96="Frakørselsrampe",I96="Tilkørselsrampe"),'Anvendte oplysninger'!U96="Ja"),0.95,1))</f>
        <v>1</v>
      </c>
      <c r="U96" s="14">
        <f>IF('Anvendte oplysninger'!U96="Irrelevant",1,IF(AND(OR(I96="Motorvejsstrækning",I96="Frakørselsflettestrækning",I96="Tilkørselsflettestrækning",I96="Frakørselsrampe",I96="Tilkørselsrampe"),'Anvendte oplysninger'!U96="Ja"),0.96,1))</f>
        <v>1</v>
      </c>
      <c r="V96" s="14">
        <f>IF('Anvendte oplysninger'!U96="Irrelevant",1,IF(AND(OR(I96="Motorvejsstrækning",I96="Frakørselsflettestrækning",I96="Tilkørselsflettestrækning",I96="Frakørselsrampe",I96="Tilkørselsrampe"),'Anvendte oplysninger'!U96="Ja"),0.79,1))</f>
        <v>1</v>
      </c>
      <c r="W96" s="14">
        <f>IF('Anvendte oplysninger'!U96="Irrelevant",1,IF(AND(OR(I96="Motorvejsstrækning",I96="Frakørselsflettestrækning",I96="Tilkørselsflettestrækning",I96="Frakørselsrampe",I96="Tilkørselsrampe"),'Anvendte oplysninger'!U96="Ja"),0.94,1))</f>
        <v>1</v>
      </c>
      <c r="X96" s="14">
        <f>IF('Anvendte oplysninger'!U96="Irrelevant",1,IF(AND(OR(I96="Motorvejsstrækning",I96="Frakørselsflettestrækning",I96="Tilkørselsflettestrækning",I96="Frakørselsrampe",I96="Tilkørselsrampe"),'Anvendte oplysninger'!U96="Ja"),0.97,1))</f>
        <v>1</v>
      </c>
      <c r="Y96" s="14">
        <f>IF(AND(I96="Frakørselsrampe",'Anvendte oplysninger'!V96="S-formet ruderrampe"),1.32,IF(AND(I96="Frakørselsrampe",'Anvendte oplysninger'!V96="S-formet trompetrampe"),2.05,IF(AND(I96="Frakørselsrampe",'Anvendte oplysninger'!V96="U-formet trompetrampe"),4.11,IF(AND(I96="Frakørselsrampe",'Anvendte oplysninger'!V96="SV-formet flyoverrampe"),5.15,IF(AND(I96="Frakørselsrampe",'Anvendte oplysninger'!V96="Vinkelformet rampe"),1.07,IF(AND(I96="Tilkørselsrampe",'Anvendte oplysninger'!V96="S-formet ruderrampe"),0.93,IF(AND(I96="Tilkørselsrampe",'Anvendte oplysninger'!V96="S-formet trompetrampe"),2.48,IF(AND(I96="Tilkørselsrampe",'Anvendte oplysninger'!V96="U-formet trompetrampe"),4.15,IF(AND(I96="Tilkørselsrampe",'Anvendte oplysninger'!V96="SV-formet flyoverrampe"),5.26,IF(AND(I96="Tilkørselsrampe",'Anvendte oplysninger'!V96="Vinkelformet rampe"),1.42,1))))))))))</f>
        <v>1</v>
      </c>
      <c r="Z96" s="14">
        <f>IF(OR('Anvendte oplysninger'!W96="Lige",'Anvendte oplysninger'!W96="Irrelevant",'Anvendte oplysninger'!X96="Irrelevant",'Anvendte oplysninger'!Y96="Irrelevant"),1,1+1.545*1000/32.2*((('Anvendte oplysninger'!Y96*3268/3600)/('Anvendte oplysninger'!W96/0.306))^2)*('Anvendte oplysninger'!X96/1000)/G96)</f>
        <v>1</v>
      </c>
      <c r="AA96" s="14">
        <f>IF(OR('Anvendte oplysninger'!W96="Lige",'Anvendte oplysninger'!W96="Irrelevant",'Anvendte oplysninger'!X96="Irrelevant",'Anvendte oplysninger'!Y96="Irrelevant"),1,1+1.961*1000/32.2*((('Anvendte oplysninger'!Y96*3268/3600)/('Anvendte oplysninger'!W96/0.306))^2)*('Anvendte oplysninger'!X96/1000)/G96)</f>
        <v>1</v>
      </c>
      <c r="AB96" s="14">
        <f>IF(OR('Anvendte oplysninger'!Z96="Lige",'Anvendte oplysninger'!Z96="Irrelevant",'Anvendte oplysninger'!AA96="Irrelevant",'Anvendte oplysninger'!AB96="Irrelevant"),1,1+1.545*1000/32.2*((('Anvendte oplysninger'!AB96*3268/3600)/('Anvendte oplysninger'!Z96/0.306))^2)*('Anvendte oplysninger'!AA96/1000)/G96)</f>
        <v>1</v>
      </c>
      <c r="AC96" s="14">
        <f>IF(OR('Anvendte oplysninger'!Z96="Lige",'Anvendte oplysninger'!Z96="Irrelevant",'Anvendte oplysninger'!AA96="Irrelevant",'Anvendte oplysninger'!AB96="Irrelevant"),1,1+1.961*1000/32.2*((('Anvendte oplysninger'!AB96*3268/3600)/('Anvendte oplysninger'!Z96/0.306))^2)*('Anvendte oplysninger'!AA96/1000)/G96)</f>
        <v>1</v>
      </c>
      <c r="AD96" s="14">
        <f>IF(OR('Anvendte oplysninger'!AC96="Irrelevant",'Anvendte oplysninger'!AC96="Nej"),1,IF(AND('Anvendte oplysninger'!AC96="Ja",OR('Anvendte oplysninger'!Q96&lt;301,'Anvendte oplysninger'!S96&lt;301)),1-(0.5*('Anvendte oplysninger'!R96+'Anvendte oplysninger'!T96)/('Anvendte oplysninger'!G96*1000)),IF(AND('Anvendte oplysninger'!AC96="Ja",OR('Anvendte oplysninger'!Q96&lt;601,'Anvendte oplysninger'!S96&lt;601)),1-(0.25*('Anvendte oplysninger'!R96+'Anvendte oplysninger'!T96)/('Anvendte oplysninger'!G96*1000)),1)))</f>
        <v>1</v>
      </c>
      <c r="AE96" s="14">
        <f>IF(OR('Anvendte oplysninger'!AC96="Irrelevant",'Anvendte oplysninger'!AC96="Nej"),1,IF(AND('Anvendte oplysninger'!AC96="Ja",OR('Anvendte oplysninger'!Q96&lt;301,'Anvendte oplysninger'!S96&lt;301)),1-(0.4*('Anvendte oplysninger'!R96+'Anvendte oplysninger'!T96)/('Anvendte oplysninger'!G96*1000)),IF(AND('Anvendte oplysninger'!AC96="Ja",OR('Anvendte oplysninger'!Q96&lt;601,'Anvendte oplysninger'!S96&lt;601)),1-(0.2*('Anvendte oplysninger'!R96+'Anvendte oplysninger'!T96)/('Anvendte oplysninger'!G96*1000)),1)))</f>
        <v>1</v>
      </c>
      <c r="AF96" s="14">
        <f>IF('Anvendte oplysninger'!AD96="110 km/t",0.79,1)</f>
        <v>1</v>
      </c>
      <c r="AG96" s="14">
        <f>IF('Anvendte oplysninger'!AD96="110 km/t",0.94,1)</f>
        <v>1</v>
      </c>
      <c r="AH96" s="14">
        <f>IF('Anvendte oplysninger'!AD96="110 km/t",0.66,1)</f>
        <v>1</v>
      </c>
      <c r="AI96" s="14">
        <f>IF('Anvendte oplysninger'!AD96="110 km/t",0.82,1)</f>
        <v>1</v>
      </c>
      <c r="AJ96" s="14">
        <f>IF(AND('Anvendte oplysninger'!AE96="Ja",I96="Tilkørselsflettestrækning"),0.65*'Anvendte oplysninger'!AF96+1-'Anvendte oplysninger'!AF96,1)</f>
        <v>1</v>
      </c>
      <c r="AK96" s="15" t="str">
        <f t="shared" si="7"/>
        <v/>
      </c>
      <c r="AL96" s="15" t="str">
        <f t="shared" si="8"/>
        <v/>
      </c>
      <c r="AM96" s="15" t="str">
        <f t="shared" si="9"/>
        <v/>
      </c>
      <c r="AN96" s="15" t="str">
        <f t="shared" si="10"/>
        <v/>
      </c>
      <c r="AO96" s="15" t="str">
        <f t="shared" si="11"/>
        <v/>
      </c>
      <c r="AP96" s="15" t="str">
        <f t="shared" si="12"/>
        <v/>
      </c>
      <c r="AQ96" s="4" t="str">
        <f t="shared" si="13"/>
        <v/>
      </c>
    </row>
    <row r="97" spans="1:43" x14ac:dyDescent="0.25">
      <c r="A97" s="4" t="str">
        <f>IF(Inddata!A112="","",Inddata!A112)</f>
        <v/>
      </c>
      <c r="B97" s="4" t="str">
        <f>IF(Inddata!B112="","",Inddata!B112)</f>
        <v/>
      </c>
      <c r="C97" s="4" t="str">
        <f>IF(Inddata!C112="","",Inddata!C112)</f>
        <v/>
      </c>
      <c r="D97" s="4" t="str">
        <f>IF(Inddata!D112="","",Inddata!D112)</f>
        <v/>
      </c>
      <c r="E97" s="4" t="str">
        <f>IF(Inddata!E112="","",Inddata!E112)</f>
        <v/>
      </c>
      <c r="F97" s="4" t="str">
        <f>IF(Inddata!F112="","",Inddata!F112)</f>
        <v/>
      </c>
      <c r="G97" s="4">
        <f>IF(Inddata!G112="","",Inddata!G112)</f>
        <v>0</v>
      </c>
      <c r="H97" s="4" t="str">
        <f>IF(Inddata!H112&gt;0.5,Inddata!H112,"")</f>
        <v/>
      </c>
      <c r="I97" s="4" t="str">
        <f>IF(Inddata!I112="","",Inddata!I112)</f>
        <v/>
      </c>
      <c r="J97" s="14">
        <f>IF('Anvendte oplysninger'!J97="Irrelevant",1,IF('Anvendte oplysninger'!J97&gt;3,1.2,1))</f>
        <v>1</v>
      </c>
      <c r="K97" s="14">
        <f>IF('Anvendte oplysninger'!K97="Irrelevant",1,IF(AND(OR(I97="Motorvejsstrækning",I97="Frakørselsflettestrækning",I97="Tilkørselsflettestrækning"),'Anvendte oplysninger'!K97&lt;3.5),1+(3.5-'Anvendte oplysninger'!K97)*0.12,IF(AND(OR(I97="Frakørselsrampe",I97="Tilkørselsrampe"),'Anvendte oplysninger'!K97&lt;3.5),1+(3.5-'Anvendte oplysninger'!K97)*0.16,1)))</f>
        <v>1</v>
      </c>
      <c r="L97" s="14">
        <f>IF('Anvendte oplysninger'!L97="Irrelevant",1,IF(AND('Anvendte oplysninger'!L97="Ja",'Anvendte oplysninger'!J97=2),0.6*'Anvendte oplysninger'!M97+(1-'Anvendte oplysninger'!M97),IF(AND('Anvendte oplysninger'!L97="Ja",'Anvendte oplysninger'!J97=3),0.7*'Anvendte oplysninger'!M97+(1-'Anvendte oplysninger'!M97),IF(AND('Anvendte oplysninger'!L97="Ja",'Anvendte oplysninger'!J97=4),0.76*'Anvendte oplysninger'!M97+(1-'Anvendte oplysninger'!M97),IF(AND('Anvendte oplysninger'!L97="Ja",'Anvendte oplysninger'!J97&gt;4.99999999),0.8*'Anvendte oplysninger'!M97+(1-'Anvendte oplysninger'!M97),1)))))</f>
        <v>1</v>
      </c>
      <c r="M97" s="14">
        <f>IF('Anvendte oplysninger'!L97="Irrelevant",1,IF(AND('Anvendte oplysninger'!L97="Ja",'Anvendte oplysninger'!J97=2),0.8*'Anvendte oplysninger'!M97+(1-'Anvendte oplysninger'!M97),IF(AND('Anvendte oplysninger'!L97="Ja",'Anvendte oplysninger'!J97=3),0.85*'Anvendte oplysninger'!M97+(1-'Anvendte oplysninger'!M97),IF(AND('Anvendte oplysninger'!L97="Ja",'Anvendte oplysninger'!J97=4),0.88*'Anvendte oplysninger'!M97+(1-'Anvendte oplysninger'!M97),IF(AND('Anvendte oplysninger'!L97="Ja",'Anvendte oplysninger'!J97&gt;4.99999999),0.9*'Anvendte oplysninger'!M97+(1-'Anvendte oplysninger'!M97),1)))))</f>
        <v>1</v>
      </c>
      <c r="N97" s="14">
        <f>IF('Anvendte oplysninger'!N97="Irrelevant",1,IF(AND(OR(I97="Motorvejsstrækning",I97="Frakørselsflettestrækning",I97="Tilkørselsflettestrækning"),'Anvendte oplysninger'!N97&lt;3),1+(3-'Anvendte oplysninger'!N97)*0.09333333,1))</f>
        <v>1</v>
      </c>
      <c r="O97" s="14">
        <f>IF('Anvendte oplysninger'!N97="Irrelevant",1,IF(AND(OR(I97="Motorvejsstrækning",I97="Frakørselsflettestrækning",I97="Tilkørselsflettestrækning"),'Anvendte oplysninger'!N97&lt;3),1+(3-'Anvendte oplysninger'!N97)*0.19666667,1))</f>
        <v>1</v>
      </c>
      <c r="P97" s="14">
        <f>IF('Anvendte oplysninger'!O97="Irrelevant",1,IF(AND(OR(I97="Motorvejsstrækning",I97="Frakørselsflettestrækning",I97="Tilkørselsflettestrækning"),'Anvendte oplysninger'!O97&lt;3.00000001),1+(0.5-'Anvendte oplysninger'!O97)*0.04,IF(AND(OR(I97="Frakørselsrampe",I97="Tilkørselsrampe"),'Anvendte oplysninger'!O97&lt;3.00000001),1+(0.5-'Anvendte oplysninger'!O97)*0.08,IF(OR(I97="Motorvejsstrækning",I97="Frakørselsflettestrækning",I97="Tilkørselsflettestrækning"),0.9,0.8))))</f>
        <v>1</v>
      </c>
      <c r="Q97" s="14">
        <f>IF('Anvendte oplysninger'!P97="Irrelevant",1,IF(AND(OR(I97="Motorvejsstrækning",I97="Frakørselsflettestrækning",I97="Tilkørselsflettestrækning"),'Anvendte oplysninger'!P97&lt;11.00000001),1+(5-'Anvendte oplysninger'!P97)*0.01,0.94))</f>
        <v>1</v>
      </c>
      <c r="R97" s="14">
        <f>IF(OR('Anvendte oplysninger'!Q97="Irrelevant",'Anvendte oplysninger'!R97="Irrelevant",'Anvendte oplysninger'!Q97="Lige"),1,IF(AND(OR(I97="Motorvejsstrækning",I97="Frakørselsflettestrækning",I97="Tilkørselsflettestrækning"),'Anvendte oplysninger'!Q97&lt;4000),(EXP(0.1096*1746.5/'Anvendte oplysninger'!Q97)/EXP(0.1096*1746.5/4000))*('Anvendte oplysninger'!R97/1000)/G97+(G97-'Anvendte oplysninger'!R97/1000)/G97,1))</f>
        <v>1</v>
      </c>
      <c r="S97" s="14">
        <f>IF(OR('Anvendte oplysninger'!S97="Irrelevant",'Anvendte oplysninger'!T97="Irrelevant",'Anvendte oplysninger'!S97="Lige"),1,IF(AND(OR(I97="Motorvejsstrækning",I97="Frakørselsflettestrækning",I97="Tilkørselsflettestrækning"),'Anvendte oplysninger'!S97&lt;4000),(EXP(0.1096*1746.5/'Anvendte oplysninger'!S97)/EXP(0.1096*1746.5/4000))*('Anvendte oplysninger'!T97/1000)/G97+(G97-'Anvendte oplysninger'!T97/1000)/G97,1))</f>
        <v>1</v>
      </c>
      <c r="T97" s="14">
        <f>IF('Anvendte oplysninger'!U97="Irrelevant",1,IF(AND(OR(I97="Motorvejsstrækning",I97="Frakørselsflettestrækning",I97="Tilkørselsflettestrækning",I97="Frakørselsrampe",I97="Tilkørselsrampe"),'Anvendte oplysninger'!U97="Ja"),0.95,1))</f>
        <v>1</v>
      </c>
      <c r="U97" s="14">
        <f>IF('Anvendte oplysninger'!U97="Irrelevant",1,IF(AND(OR(I97="Motorvejsstrækning",I97="Frakørselsflettestrækning",I97="Tilkørselsflettestrækning",I97="Frakørselsrampe",I97="Tilkørselsrampe"),'Anvendte oplysninger'!U97="Ja"),0.96,1))</f>
        <v>1</v>
      </c>
      <c r="V97" s="14">
        <f>IF('Anvendte oplysninger'!U97="Irrelevant",1,IF(AND(OR(I97="Motorvejsstrækning",I97="Frakørselsflettestrækning",I97="Tilkørselsflettestrækning",I97="Frakørselsrampe",I97="Tilkørselsrampe"),'Anvendte oplysninger'!U97="Ja"),0.79,1))</f>
        <v>1</v>
      </c>
      <c r="W97" s="14">
        <f>IF('Anvendte oplysninger'!U97="Irrelevant",1,IF(AND(OR(I97="Motorvejsstrækning",I97="Frakørselsflettestrækning",I97="Tilkørselsflettestrækning",I97="Frakørselsrampe",I97="Tilkørselsrampe"),'Anvendte oplysninger'!U97="Ja"),0.94,1))</f>
        <v>1</v>
      </c>
      <c r="X97" s="14">
        <f>IF('Anvendte oplysninger'!U97="Irrelevant",1,IF(AND(OR(I97="Motorvejsstrækning",I97="Frakørselsflettestrækning",I97="Tilkørselsflettestrækning",I97="Frakørselsrampe",I97="Tilkørselsrampe"),'Anvendte oplysninger'!U97="Ja"),0.97,1))</f>
        <v>1</v>
      </c>
      <c r="Y97" s="14">
        <f>IF(AND(I97="Frakørselsrampe",'Anvendte oplysninger'!V97="S-formet ruderrampe"),1.32,IF(AND(I97="Frakørselsrampe",'Anvendte oplysninger'!V97="S-formet trompetrampe"),2.05,IF(AND(I97="Frakørselsrampe",'Anvendte oplysninger'!V97="U-formet trompetrampe"),4.11,IF(AND(I97="Frakørselsrampe",'Anvendte oplysninger'!V97="SV-formet flyoverrampe"),5.15,IF(AND(I97="Frakørselsrampe",'Anvendte oplysninger'!V97="Vinkelformet rampe"),1.07,IF(AND(I97="Tilkørselsrampe",'Anvendte oplysninger'!V97="S-formet ruderrampe"),0.93,IF(AND(I97="Tilkørselsrampe",'Anvendte oplysninger'!V97="S-formet trompetrampe"),2.48,IF(AND(I97="Tilkørselsrampe",'Anvendte oplysninger'!V97="U-formet trompetrampe"),4.15,IF(AND(I97="Tilkørselsrampe",'Anvendte oplysninger'!V97="SV-formet flyoverrampe"),5.26,IF(AND(I97="Tilkørselsrampe",'Anvendte oplysninger'!V97="Vinkelformet rampe"),1.42,1))))))))))</f>
        <v>1</v>
      </c>
      <c r="Z97" s="14">
        <f>IF(OR('Anvendte oplysninger'!W97="Lige",'Anvendte oplysninger'!W97="Irrelevant",'Anvendte oplysninger'!X97="Irrelevant",'Anvendte oplysninger'!Y97="Irrelevant"),1,1+1.545*1000/32.2*((('Anvendte oplysninger'!Y97*3268/3600)/('Anvendte oplysninger'!W97/0.306))^2)*('Anvendte oplysninger'!X97/1000)/G97)</f>
        <v>1</v>
      </c>
      <c r="AA97" s="14">
        <f>IF(OR('Anvendte oplysninger'!W97="Lige",'Anvendte oplysninger'!W97="Irrelevant",'Anvendte oplysninger'!X97="Irrelevant",'Anvendte oplysninger'!Y97="Irrelevant"),1,1+1.961*1000/32.2*((('Anvendte oplysninger'!Y97*3268/3600)/('Anvendte oplysninger'!W97/0.306))^2)*('Anvendte oplysninger'!X97/1000)/G97)</f>
        <v>1</v>
      </c>
      <c r="AB97" s="14">
        <f>IF(OR('Anvendte oplysninger'!Z97="Lige",'Anvendte oplysninger'!Z97="Irrelevant",'Anvendte oplysninger'!AA97="Irrelevant",'Anvendte oplysninger'!AB97="Irrelevant"),1,1+1.545*1000/32.2*((('Anvendte oplysninger'!AB97*3268/3600)/('Anvendte oplysninger'!Z97/0.306))^2)*('Anvendte oplysninger'!AA97/1000)/G97)</f>
        <v>1</v>
      </c>
      <c r="AC97" s="14">
        <f>IF(OR('Anvendte oplysninger'!Z97="Lige",'Anvendte oplysninger'!Z97="Irrelevant",'Anvendte oplysninger'!AA97="Irrelevant",'Anvendte oplysninger'!AB97="Irrelevant"),1,1+1.961*1000/32.2*((('Anvendte oplysninger'!AB97*3268/3600)/('Anvendte oplysninger'!Z97/0.306))^2)*('Anvendte oplysninger'!AA97/1000)/G97)</f>
        <v>1</v>
      </c>
      <c r="AD97" s="14">
        <f>IF(OR('Anvendte oplysninger'!AC97="Irrelevant",'Anvendte oplysninger'!AC97="Nej"),1,IF(AND('Anvendte oplysninger'!AC97="Ja",OR('Anvendte oplysninger'!Q97&lt;301,'Anvendte oplysninger'!S97&lt;301)),1-(0.5*('Anvendte oplysninger'!R97+'Anvendte oplysninger'!T97)/('Anvendte oplysninger'!G97*1000)),IF(AND('Anvendte oplysninger'!AC97="Ja",OR('Anvendte oplysninger'!Q97&lt;601,'Anvendte oplysninger'!S97&lt;601)),1-(0.25*('Anvendte oplysninger'!R97+'Anvendte oplysninger'!T97)/('Anvendte oplysninger'!G97*1000)),1)))</f>
        <v>1</v>
      </c>
      <c r="AE97" s="14">
        <f>IF(OR('Anvendte oplysninger'!AC97="Irrelevant",'Anvendte oplysninger'!AC97="Nej"),1,IF(AND('Anvendte oplysninger'!AC97="Ja",OR('Anvendte oplysninger'!Q97&lt;301,'Anvendte oplysninger'!S97&lt;301)),1-(0.4*('Anvendte oplysninger'!R97+'Anvendte oplysninger'!T97)/('Anvendte oplysninger'!G97*1000)),IF(AND('Anvendte oplysninger'!AC97="Ja",OR('Anvendte oplysninger'!Q97&lt;601,'Anvendte oplysninger'!S97&lt;601)),1-(0.2*('Anvendte oplysninger'!R97+'Anvendte oplysninger'!T97)/('Anvendte oplysninger'!G97*1000)),1)))</f>
        <v>1</v>
      </c>
      <c r="AF97" s="14">
        <f>IF('Anvendte oplysninger'!AD97="110 km/t",0.79,1)</f>
        <v>1</v>
      </c>
      <c r="AG97" s="14">
        <f>IF('Anvendte oplysninger'!AD97="110 km/t",0.94,1)</f>
        <v>1</v>
      </c>
      <c r="AH97" s="14">
        <f>IF('Anvendte oplysninger'!AD97="110 km/t",0.66,1)</f>
        <v>1</v>
      </c>
      <c r="AI97" s="14">
        <f>IF('Anvendte oplysninger'!AD97="110 km/t",0.82,1)</f>
        <v>1</v>
      </c>
      <c r="AJ97" s="14">
        <f>IF(AND('Anvendte oplysninger'!AE97="Ja",I97="Tilkørselsflettestrækning"),0.65*'Anvendte oplysninger'!AF97+1-'Anvendte oplysninger'!AF97,1)</f>
        <v>1</v>
      </c>
      <c r="AK97" s="15" t="str">
        <f t="shared" si="7"/>
        <v/>
      </c>
      <c r="AL97" s="15" t="str">
        <f t="shared" si="8"/>
        <v/>
      </c>
      <c r="AM97" s="15" t="str">
        <f t="shared" si="9"/>
        <v/>
      </c>
      <c r="AN97" s="15" t="str">
        <f t="shared" si="10"/>
        <v/>
      </c>
      <c r="AO97" s="15" t="str">
        <f t="shared" si="11"/>
        <v/>
      </c>
      <c r="AP97" s="15" t="str">
        <f t="shared" si="12"/>
        <v/>
      </c>
      <c r="AQ97" s="4" t="str">
        <f t="shared" si="13"/>
        <v/>
      </c>
    </row>
    <row r="98" spans="1:43" x14ac:dyDescent="0.25">
      <c r="A98" s="4" t="str">
        <f>IF(Inddata!A113="","",Inddata!A113)</f>
        <v/>
      </c>
      <c r="B98" s="4" t="str">
        <f>IF(Inddata!B113="","",Inddata!B113)</f>
        <v/>
      </c>
      <c r="C98" s="4" t="str">
        <f>IF(Inddata!C113="","",Inddata!C113)</f>
        <v/>
      </c>
      <c r="D98" s="4" t="str">
        <f>IF(Inddata!D113="","",Inddata!D113)</f>
        <v/>
      </c>
      <c r="E98" s="4" t="str">
        <f>IF(Inddata!E113="","",Inddata!E113)</f>
        <v/>
      </c>
      <c r="F98" s="4" t="str">
        <f>IF(Inddata!F113="","",Inddata!F113)</f>
        <v/>
      </c>
      <c r="G98" s="4">
        <f>IF(Inddata!G113="","",Inddata!G113)</f>
        <v>0</v>
      </c>
      <c r="H98" s="4" t="str">
        <f>IF(Inddata!H113&gt;0.5,Inddata!H113,"")</f>
        <v/>
      </c>
      <c r="I98" s="4" t="str">
        <f>IF(Inddata!I113="","",Inddata!I113)</f>
        <v/>
      </c>
      <c r="J98" s="14">
        <f>IF('Anvendte oplysninger'!J98="Irrelevant",1,IF('Anvendte oplysninger'!J98&gt;3,1.2,1))</f>
        <v>1</v>
      </c>
      <c r="K98" s="14">
        <f>IF('Anvendte oplysninger'!K98="Irrelevant",1,IF(AND(OR(I98="Motorvejsstrækning",I98="Frakørselsflettestrækning",I98="Tilkørselsflettestrækning"),'Anvendte oplysninger'!K98&lt;3.5),1+(3.5-'Anvendte oplysninger'!K98)*0.12,IF(AND(OR(I98="Frakørselsrampe",I98="Tilkørselsrampe"),'Anvendte oplysninger'!K98&lt;3.5),1+(3.5-'Anvendte oplysninger'!K98)*0.16,1)))</f>
        <v>1</v>
      </c>
      <c r="L98" s="14">
        <f>IF('Anvendte oplysninger'!L98="Irrelevant",1,IF(AND('Anvendte oplysninger'!L98="Ja",'Anvendte oplysninger'!J98=2),0.6*'Anvendte oplysninger'!M98+(1-'Anvendte oplysninger'!M98),IF(AND('Anvendte oplysninger'!L98="Ja",'Anvendte oplysninger'!J98=3),0.7*'Anvendte oplysninger'!M98+(1-'Anvendte oplysninger'!M98),IF(AND('Anvendte oplysninger'!L98="Ja",'Anvendte oplysninger'!J98=4),0.76*'Anvendte oplysninger'!M98+(1-'Anvendte oplysninger'!M98),IF(AND('Anvendte oplysninger'!L98="Ja",'Anvendte oplysninger'!J98&gt;4.99999999),0.8*'Anvendte oplysninger'!M98+(1-'Anvendte oplysninger'!M98),1)))))</f>
        <v>1</v>
      </c>
      <c r="M98" s="14">
        <f>IF('Anvendte oplysninger'!L98="Irrelevant",1,IF(AND('Anvendte oplysninger'!L98="Ja",'Anvendte oplysninger'!J98=2),0.8*'Anvendte oplysninger'!M98+(1-'Anvendte oplysninger'!M98),IF(AND('Anvendte oplysninger'!L98="Ja",'Anvendte oplysninger'!J98=3),0.85*'Anvendte oplysninger'!M98+(1-'Anvendte oplysninger'!M98),IF(AND('Anvendte oplysninger'!L98="Ja",'Anvendte oplysninger'!J98=4),0.88*'Anvendte oplysninger'!M98+(1-'Anvendte oplysninger'!M98),IF(AND('Anvendte oplysninger'!L98="Ja",'Anvendte oplysninger'!J98&gt;4.99999999),0.9*'Anvendte oplysninger'!M98+(1-'Anvendte oplysninger'!M98),1)))))</f>
        <v>1</v>
      </c>
      <c r="N98" s="14">
        <f>IF('Anvendte oplysninger'!N98="Irrelevant",1,IF(AND(OR(I98="Motorvejsstrækning",I98="Frakørselsflettestrækning",I98="Tilkørselsflettestrækning"),'Anvendte oplysninger'!N98&lt;3),1+(3-'Anvendte oplysninger'!N98)*0.09333333,1))</f>
        <v>1</v>
      </c>
      <c r="O98" s="14">
        <f>IF('Anvendte oplysninger'!N98="Irrelevant",1,IF(AND(OR(I98="Motorvejsstrækning",I98="Frakørselsflettestrækning",I98="Tilkørselsflettestrækning"),'Anvendte oplysninger'!N98&lt;3),1+(3-'Anvendte oplysninger'!N98)*0.19666667,1))</f>
        <v>1</v>
      </c>
      <c r="P98" s="14">
        <f>IF('Anvendte oplysninger'!O98="Irrelevant",1,IF(AND(OR(I98="Motorvejsstrækning",I98="Frakørselsflettestrækning",I98="Tilkørselsflettestrækning"),'Anvendte oplysninger'!O98&lt;3.00000001),1+(0.5-'Anvendte oplysninger'!O98)*0.04,IF(AND(OR(I98="Frakørselsrampe",I98="Tilkørselsrampe"),'Anvendte oplysninger'!O98&lt;3.00000001),1+(0.5-'Anvendte oplysninger'!O98)*0.08,IF(OR(I98="Motorvejsstrækning",I98="Frakørselsflettestrækning",I98="Tilkørselsflettestrækning"),0.9,0.8))))</f>
        <v>1</v>
      </c>
      <c r="Q98" s="14">
        <f>IF('Anvendte oplysninger'!P98="Irrelevant",1,IF(AND(OR(I98="Motorvejsstrækning",I98="Frakørselsflettestrækning",I98="Tilkørselsflettestrækning"),'Anvendte oplysninger'!P98&lt;11.00000001),1+(5-'Anvendte oplysninger'!P98)*0.01,0.94))</f>
        <v>1</v>
      </c>
      <c r="R98" s="14">
        <f>IF(OR('Anvendte oplysninger'!Q98="Irrelevant",'Anvendte oplysninger'!R98="Irrelevant",'Anvendte oplysninger'!Q98="Lige"),1,IF(AND(OR(I98="Motorvejsstrækning",I98="Frakørselsflettestrækning",I98="Tilkørselsflettestrækning"),'Anvendte oplysninger'!Q98&lt;4000),(EXP(0.1096*1746.5/'Anvendte oplysninger'!Q98)/EXP(0.1096*1746.5/4000))*('Anvendte oplysninger'!R98/1000)/G98+(G98-'Anvendte oplysninger'!R98/1000)/G98,1))</f>
        <v>1</v>
      </c>
      <c r="S98" s="14">
        <f>IF(OR('Anvendte oplysninger'!S98="Irrelevant",'Anvendte oplysninger'!T98="Irrelevant",'Anvendte oplysninger'!S98="Lige"),1,IF(AND(OR(I98="Motorvejsstrækning",I98="Frakørselsflettestrækning",I98="Tilkørselsflettestrækning"),'Anvendte oplysninger'!S98&lt;4000),(EXP(0.1096*1746.5/'Anvendte oplysninger'!S98)/EXP(0.1096*1746.5/4000))*('Anvendte oplysninger'!T98/1000)/G98+(G98-'Anvendte oplysninger'!T98/1000)/G98,1))</f>
        <v>1</v>
      </c>
      <c r="T98" s="14">
        <f>IF('Anvendte oplysninger'!U98="Irrelevant",1,IF(AND(OR(I98="Motorvejsstrækning",I98="Frakørselsflettestrækning",I98="Tilkørselsflettestrækning",I98="Frakørselsrampe",I98="Tilkørselsrampe"),'Anvendte oplysninger'!U98="Ja"),0.95,1))</f>
        <v>1</v>
      </c>
      <c r="U98" s="14">
        <f>IF('Anvendte oplysninger'!U98="Irrelevant",1,IF(AND(OR(I98="Motorvejsstrækning",I98="Frakørselsflettestrækning",I98="Tilkørselsflettestrækning",I98="Frakørselsrampe",I98="Tilkørselsrampe"),'Anvendte oplysninger'!U98="Ja"),0.96,1))</f>
        <v>1</v>
      </c>
      <c r="V98" s="14">
        <f>IF('Anvendte oplysninger'!U98="Irrelevant",1,IF(AND(OR(I98="Motorvejsstrækning",I98="Frakørselsflettestrækning",I98="Tilkørselsflettestrækning",I98="Frakørselsrampe",I98="Tilkørselsrampe"),'Anvendte oplysninger'!U98="Ja"),0.79,1))</f>
        <v>1</v>
      </c>
      <c r="W98" s="14">
        <f>IF('Anvendte oplysninger'!U98="Irrelevant",1,IF(AND(OR(I98="Motorvejsstrækning",I98="Frakørselsflettestrækning",I98="Tilkørselsflettestrækning",I98="Frakørselsrampe",I98="Tilkørselsrampe"),'Anvendte oplysninger'!U98="Ja"),0.94,1))</f>
        <v>1</v>
      </c>
      <c r="X98" s="14">
        <f>IF('Anvendte oplysninger'!U98="Irrelevant",1,IF(AND(OR(I98="Motorvejsstrækning",I98="Frakørselsflettestrækning",I98="Tilkørselsflettestrækning",I98="Frakørselsrampe",I98="Tilkørselsrampe"),'Anvendte oplysninger'!U98="Ja"),0.97,1))</f>
        <v>1</v>
      </c>
      <c r="Y98" s="14">
        <f>IF(AND(I98="Frakørselsrampe",'Anvendte oplysninger'!V98="S-formet ruderrampe"),1.32,IF(AND(I98="Frakørselsrampe",'Anvendte oplysninger'!V98="S-formet trompetrampe"),2.05,IF(AND(I98="Frakørselsrampe",'Anvendte oplysninger'!V98="U-formet trompetrampe"),4.11,IF(AND(I98="Frakørselsrampe",'Anvendte oplysninger'!V98="SV-formet flyoverrampe"),5.15,IF(AND(I98="Frakørselsrampe",'Anvendte oplysninger'!V98="Vinkelformet rampe"),1.07,IF(AND(I98="Tilkørselsrampe",'Anvendte oplysninger'!V98="S-formet ruderrampe"),0.93,IF(AND(I98="Tilkørselsrampe",'Anvendte oplysninger'!V98="S-formet trompetrampe"),2.48,IF(AND(I98="Tilkørselsrampe",'Anvendte oplysninger'!V98="U-formet trompetrampe"),4.15,IF(AND(I98="Tilkørselsrampe",'Anvendte oplysninger'!V98="SV-formet flyoverrampe"),5.26,IF(AND(I98="Tilkørselsrampe",'Anvendte oplysninger'!V98="Vinkelformet rampe"),1.42,1))))))))))</f>
        <v>1</v>
      </c>
      <c r="Z98" s="14">
        <f>IF(OR('Anvendte oplysninger'!W98="Lige",'Anvendte oplysninger'!W98="Irrelevant",'Anvendte oplysninger'!X98="Irrelevant",'Anvendte oplysninger'!Y98="Irrelevant"),1,1+1.545*1000/32.2*((('Anvendte oplysninger'!Y98*3268/3600)/('Anvendte oplysninger'!W98/0.306))^2)*('Anvendte oplysninger'!X98/1000)/G98)</f>
        <v>1</v>
      </c>
      <c r="AA98" s="14">
        <f>IF(OR('Anvendte oplysninger'!W98="Lige",'Anvendte oplysninger'!W98="Irrelevant",'Anvendte oplysninger'!X98="Irrelevant",'Anvendte oplysninger'!Y98="Irrelevant"),1,1+1.961*1000/32.2*((('Anvendte oplysninger'!Y98*3268/3600)/('Anvendte oplysninger'!W98/0.306))^2)*('Anvendte oplysninger'!X98/1000)/G98)</f>
        <v>1</v>
      </c>
      <c r="AB98" s="14">
        <f>IF(OR('Anvendte oplysninger'!Z98="Lige",'Anvendte oplysninger'!Z98="Irrelevant",'Anvendte oplysninger'!AA98="Irrelevant",'Anvendte oplysninger'!AB98="Irrelevant"),1,1+1.545*1000/32.2*((('Anvendte oplysninger'!AB98*3268/3600)/('Anvendte oplysninger'!Z98/0.306))^2)*('Anvendte oplysninger'!AA98/1000)/G98)</f>
        <v>1</v>
      </c>
      <c r="AC98" s="14">
        <f>IF(OR('Anvendte oplysninger'!Z98="Lige",'Anvendte oplysninger'!Z98="Irrelevant",'Anvendte oplysninger'!AA98="Irrelevant",'Anvendte oplysninger'!AB98="Irrelevant"),1,1+1.961*1000/32.2*((('Anvendte oplysninger'!AB98*3268/3600)/('Anvendte oplysninger'!Z98/0.306))^2)*('Anvendte oplysninger'!AA98/1000)/G98)</f>
        <v>1</v>
      </c>
      <c r="AD98" s="14">
        <f>IF(OR('Anvendte oplysninger'!AC98="Irrelevant",'Anvendte oplysninger'!AC98="Nej"),1,IF(AND('Anvendte oplysninger'!AC98="Ja",OR('Anvendte oplysninger'!Q98&lt;301,'Anvendte oplysninger'!S98&lt;301)),1-(0.5*('Anvendte oplysninger'!R98+'Anvendte oplysninger'!T98)/('Anvendte oplysninger'!G98*1000)),IF(AND('Anvendte oplysninger'!AC98="Ja",OR('Anvendte oplysninger'!Q98&lt;601,'Anvendte oplysninger'!S98&lt;601)),1-(0.25*('Anvendte oplysninger'!R98+'Anvendte oplysninger'!T98)/('Anvendte oplysninger'!G98*1000)),1)))</f>
        <v>1</v>
      </c>
      <c r="AE98" s="14">
        <f>IF(OR('Anvendte oplysninger'!AC98="Irrelevant",'Anvendte oplysninger'!AC98="Nej"),1,IF(AND('Anvendte oplysninger'!AC98="Ja",OR('Anvendte oplysninger'!Q98&lt;301,'Anvendte oplysninger'!S98&lt;301)),1-(0.4*('Anvendte oplysninger'!R98+'Anvendte oplysninger'!T98)/('Anvendte oplysninger'!G98*1000)),IF(AND('Anvendte oplysninger'!AC98="Ja",OR('Anvendte oplysninger'!Q98&lt;601,'Anvendte oplysninger'!S98&lt;601)),1-(0.2*('Anvendte oplysninger'!R98+'Anvendte oplysninger'!T98)/('Anvendte oplysninger'!G98*1000)),1)))</f>
        <v>1</v>
      </c>
      <c r="AF98" s="14">
        <f>IF('Anvendte oplysninger'!AD98="110 km/t",0.79,1)</f>
        <v>1</v>
      </c>
      <c r="AG98" s="14">
        <f>IF('Anvendte oplysninger'!AD98="110 km/t",0.94,1)</f>
        <v>1</v>
      </c>
      <c r="AH98" s="14">
        <f>IF('Anvendte oplysninger'!AD98="110 km/t",0.66,1)</f>
        <v>1</v>
      </c>
      <c r="AI98" s="14">
        <f>IF('Anvendte oplysninger'!AD98="110 km/t",0.82,1)</f>
        <v>1</v>
      </c>
      <c r="AJ98" s="14">
        <f>IF(AND('Anvendte oplysninger'!AE98="Ja",I98="Tilkørselsflettestrækning"),0.65*'Anvendte oplysninger'!AF98+1-'Anvendte oplysninger'!AF98,1)</f>
        <v>1</v>
      </c>
      <c r="AK98" s="15" t="str">
        <f t="shared" si="7"/>
        <v/>
      </c>
      <c r="AL98" s="15" t="str">
        <f t="shared" si="8"/>
        <v/>
      </c>
      <c r="AM98" s="15" t="str">
        <f t="shared" si="9"/>
        <v/>
      </c>
      <c r="AN98" s="15" t="str">
        <f t="shared" si="10"/>
        <v/>
      </c>
      <c r="AO98" s="15" t="str">
        <f t="shared" si="11"/>
        <v/>
      </c>
      <c r="AP98" s="15" t="str">
        <f t="shared" si="12"/>
        <v/>
      </c>
      <c r="AQ98" s="4" t="str">
        <f t="shared" si="13"/>
        <v/>
      </c>
    </row>
    <row r="99" spans="1:43" x14ac:dyDescent="0.25">
      <c r="A99" s="4" t="str">
        <f>IF(Inddata!A114="","",Inddata!A114)</f>
        <v/>
      </c>
      <c r="B99" s="4" t="str">
        <f>IF(Inddata!B114="","",Inddata!B114)</f>
        <v/>
      </c>
      <c r="C99" s="4" t="str">
        <f>IF(Inddata!C114="","",Inddata!C114)</f>
        <v/>
      </c>
      <c r="D99" s="4" t="str">
        <f>IF(Inddata!D114="","",Inddata!D114)</f>
        <v/>
      </c>
      <c r="E99" s="4" t="str">
        <f>IF(Inddata!E114="","",Inddata!E114)</f>
        <v/>
      </c>
      <c r="F99" s="4" t="str">
        <f>IF(Inddata!F114="","",Inddata!F114)</f>
        <v/>
      </c>
      <c r="G99" s="4">
        <f>IF(Inddata!G114="","",Inddata!G114)</f>
        <v>0</v>
      </c>
      <c r="H99" s="4" t="str">
        <f>IF(Inddata!H114&gt;0.5,Inddata!H114,"")</f>
        <v/>
      </c>
      <c r="I99" s="4" t="str">
        <f>IF(Inddata!I114="","",Inddata!I114)</f>
        <v/>
      </c>
      <c r="J99" s="14">
        <f>IF('Anvendte oplysninger'!J99="Irrelevant",1,IF('Anvendte oplysninger'!J99&gt;3,1.2,1))</f>
        <v>1</v>
      </c>
      <c r="K99" s="14">
        <f>IF('Anvendte oplysninger'!K99="Irrelevant",1,IF(AND(OR(I99="Motorvejsstrækning",I99="Frakørselsflettestrækning",I99="Tilkørselsflettestrækning"),'Anvendte oplysninger'!K99&lt;3.5),1+(3.5-'Anvendte oplysninger'!K99)*0.12,IF(AND(OR(I99="Frakørselsrampe",I99="Tilkørselsrampe"),'Anvendte oplysninger'!K99&lt;3.5),1+(3.5-'Anvendte oplysninger'!K99)*0.16,1)))</f>
        <v>1</v>
      </c>
      <c r="L99" s="14">
        <f>IF('Anvendte oplysninger'!L99="Irrelevant",1,IF(AND('Anvendte oplysninger'!L99="Ja",'Anvendte oplysninger'!J99=2),0.6*'Anvendte oplysninger'!M99+(1-'Anvendte oplysninger'!M99),IF(AND('Anvendte oplysninger'!L99="Ja",'Anvendte oplysninger'!J99=3),0.7*'Anvendte oplysninger'!M99+(1-'Anvendte oplysninger'!M99),IF(AND('Anvendte oplysninger'!L99="Ja",'Anvendte oplysninger'!J99=4),0.76*'Anvendte oplysninger'!M99+(1-'Anvendte oplysninger'!M99),IF(AND('Anvendte oplysninger'!L99="Ja",'Anvendte oplysninger'!J99&gt;4.99999999),0.8*'Anvendte oplysninger'!M99+(1-'Anvendte oplysninger'!M99),1)))))</f>
        <v>1</v>
      </c>
      <c r="M99" s="14">
        <f>IF('Anvendte oplysninger'!L99="Irrelevant",1,IF(AND('Anvendte oplysninger'!L99="Ja",'Anvendte oplysninger'!J99=2),0.8*'Anvendte oplysninger'!M99+(1-'Anvendte oplysninger'!M99),IF(AND('Anvendte oplysninger'!L99="Ja",'Anvendte oplysninger'!J99=3),0.85*'Anvendte oplysninger'!M99+(1-'Anvendte oplysninger'!M99),IF(AND('Anvendte oplysninger'!L99="Ja",'Anvendte oplysninger'!J99=4),0.88*'Anvendte oplysninger'!M99+(1-'Anvendte oplysninger'!M99),IF(AND('Anvendte oplysninger'!L99="Ja",'Anvendte oplysninger'!J99&gt;4.99999999),0.9*'Anvendte oplysninger'!M99+(1-'Anvendte oplysninger'!M99),1)))))</f>
        <v>1</v>
      </c>
      <c r="N99" s="14">
        <f>IF('Anvendte oplysninger'!N99="Irrelevant",1,IF(AND(OR(I99="Motorvejsstrækning",I99="Frakørselsflettestrækning",I99="Tilkørselsflettestrækning"),'Anvendte oplysninger'!N99&lt;3),1+(3-'Anvendte oplysninger'!N99)*0.09333333,1))</f>
        <v>1</v>
      </c>
      <c r="O99" s="14">
        <f>IF('Anvendte oplysninger'!N99="Irrelevant",1,IF(AND(OR(I99="Motorvejsstrækning",I99="Frakørselsflettestrækning",I99="Tilkørselsflettestrækning"),'Anvendte oplysninger'!N99&lt;3),1+(3-'Anvendte oplysninger'!N99)*0.19666667,1))</f>
        <v>1</v>
      </c>
      <c r="P99" s="14">
        <f>IF('Anvendte oplysninger'!O99="Irrelevant",1,IF(AND(OR(I99="Motorvejsstrækning",I99="Frakørselsflettestrækning",I99="Tilkørselsflettestrækning"),'Anvendte oplysninger'!O99&lt;3.00000001),1+(0.5-'Anvendte oplysninger'!O99)*0.04,IF(AND(OR(I99="Frakørselsrampe",I99="Tilkørselsrampe"),'Anvendte oplysninger'!O99&lt;3.00000001),1+(0.5-'Anvendte oplysninger'!O99)*0.08,IF(OR(I99="Motorvejsstrækning",I99="Frakørselsflettestrækning",I99="Tilkørselsflettestrækning"),0.9,0.8))))</f>
        <v>1</v>
      </c>
      <c r="Q99" s="14">
        <f>IF('Anvendte oplysninger'!P99="Irrelevant",1,IF(AND(OR(I99="Motorvejsstrækning",I99="Frakørselsflettestrækning",I99="Tilkørselsflettestrækning"),'Anvendte oplysninger'!P99&lt;11.00000001),1+(5-'Anvendte oplysninger'!P99)*0.01,0.94))</f>
        <v>1</v>
      </c>
      <c r="R99" s="14">
        <f>IF(OR('Anvendte oplysninger'!Q99="Irrelevant",'Anvendte oplysninger'!R99="Irrelevant",'Anvendte oplysninger'!Q99="Lige"),1,IF(AND(OR(I99="Motorvejsstrækning",I99="Frakørselsflettestrækning",I99="Tilkørselsflettestrækning"),'Anvendte oplysninger'!Q99&lt;4000),(EXP(0.1096*1746.5/'Anvendte oplysninger'!Q99)/EXP(0.1096*1746.5/4000))*('Anvendte oplysninger'!R99/1000)/G99+(G99-'Anvendte oplysninger'!R99/1000)/G99,1))</f>
        <v>1</v>
      </c>
      <c r="S99" s="14">
        <f>IF(OR('Anvendte oplysninger'!S99="Irrelevant",'Anvendte oplysninger'!T99="Irrelevant",'Anvendte oplysninger'!S99="Lige"),1,IF(AND(OR(I99="Motorvejsstrækning",I99="Frakørselsflettestrækning",I99="Tilkørselsflettestrækning"),'Anvendte oplysninger'!S99&lt;4000),(EXP(0.1096*1746.5/'Anvendte oplysninger'!S99)/EXP(0.1096*1746.5/4000))*('Anvendte oplysninger'!T99/1000)/G99+(G99-'Anvendte oplysninger'!T99/1000)/G99,1))</f>
        <v>1</v>
      </c>
      <c r="T99" s="14">
        <f>IF('Anvendte oplysninger'!U99="Irrelevant",1,IF(AND(OR(I99="Motorvejsstrækning",I99="Frakørselsflettestrækning",I99="Tilkørselsflettestrækning",I99="Frakørselsrampe",I99="Tilkørselsrampe"),'Anvendte oplysninger'!U99="Ja"),0.95,1))</f>
        <v>1</v>
      </c>
      <c r="U99" s="14">
        <f>IF('Anvendte oplysninger'!U99="Irrelevant",1,IF(AND(OR(I99="Motorvejsstrækning",I99="Frakørselsflettestrækning",I99="Tilkørselsflettestrækning",I99="Frakørselsrampe",I99="Tilkørselsrampe"),'Anvendte oplysninger'!U99="Ja"),0.96,1))</f>
        <v>1</v>
      </c>
      <c r="V99" s="14">
        <f>IF('Anvendte oplysninger'!U99="Irrelevant",1,IF(AND(OR(I99="Motorvejsstrækning",I99="Frakørselsflettestrækning",I99="Tilkørselsflettestrækning",I99="Frakørselsrampe",I99="Tilkørselsrampe"),'Anvendte oplysninger'!U99="Ja"),0.79,1))</f>
        <v>1</v>
      </c>
      <c r="W99" s="14">
        <f>IF('Anvendte oplysninger'!U99="Irrelevant",1,IF(AND(OR(I99="Motorvejsstrækning",I99="Frakørselsflettestrækning",I99="Tilkørselsflettestrækning",I99="Frakørselsrampe",I99="Tilkørselsrampe"),'Anvendte oplysninger'!U99="Ja"),0.94,1))</f>
        <v>1</v>
      </c>
      <c r="X99" s="14">
        <f>IF('Anvendte oplysninger'!U99="Irrelevant",1,IF(AND(OR(I99="Motorvejsstrækning",I99="Frakørselsflettestrækning",I99="Tilkørselsflettestrækning",I99="Frakørselsrampe",I99="Tilkørselsrampe"),'Anvendte oplysninger'!U99="Ja"),0.97,1))</f>
        <v>1</v>
      </c>
      <c r="Y99" s="14">
        <f>IF(AND(I99="Frakørselsrampe",'Anvendte oplysninger'!V99="S-formet ruderrampe"),1.32,IF(AND(I99="Frakørselsrampe",'Anvendte oplysninger'!V99="S-formet trompetrampe"),2.05,IF(AND(I99="Frakørselsrampe",'Anvendte oplysninger'!V99="U-formet trompetrampe"),4.11,IF(AND(I99="Frakørselsrampe",'Anvendte oplysninger'!V99="SV-formet flyoverrampe"),5.15,IF(AND(I99="Frakørselsrampe",'Anvendte oplysninger'!V99="Vinkelformet rampe"),1.07,IF(AND(I99="Tilkørselsrampe",'Anvendte oplysninger'!V99="S-formet ruderrampe"),0.93,IF(AND(I99="Tilkørselsrampe",'Anvendte oplysninger'!V99="S-formet trompetrampe"),2.48,IF(AND(I99="Tilkørselsrampe",'Anvendte oplysninger'!V99="U-formet trompetrampe"),4.15,IF(AND(I99="Tilkørselsrampe",'Anvendte oplysninger'!V99="SV-formet flyoverrampe"),5.26,IF(AND(I99="Tilkørselsrampe",'Anvendte oplysninger'!V99="Vinkelformet rampe"),1.42,1))))))))))</f>
        <v>1</v>
      </c>
      <c r="Z99" s="14">
        <f>IF(OR('Anvendte oplysninger'!W99="Lige",'Anvendte oplysninger'!W99="Irrelevant",'Anvendte oplysninger'!X99="Irrelevant",'Anvendte oplysninger'!Y99="Irrelevant"),1,1+1.545*1000/32.2*((('Anvendte oplysninger'!Y99*3268/3600)/('Anvendte oplysninger'!W99/0.306))^2)*('Anvendte oplysninger'!X99/1000)/G99)</f>
        <v>1</v>
      </c>
      <c r="AA99" s="14">
        <f>IF(OR('Anvendte oplysninger'!W99="Lige",'Anvendte oplysninger'!W99="Irrelevant",'Anvendte oplysninger'!X99="Irrelevant",'Anvendte oplysninger'!Y99="Irrelevant"),1,1+1.961*1000/32.2*((('Anvendte oplysninger'!Y99*3268/3600)/('Anvendte oplysninger'!W99/0.306))^2)*('Anvendte oplysninger'!X99/1000)/G99)</f>
        <v>1</v>
      </c>
      <c r="AB99" s="14">
        <f>IF(OR('Anvendte oplysninger'!Z99="Lige",'Anvendte oplysninger'!Z99="Irrelevant",'Anvendte oplysninger'!AA99="Irrelevant",'Anvendte oplysninger'!AB99="Irrelevant"),1,1+1.545*1000/32.2*((('Anvendte oplysninger'!AB99*3268/3600)/('Anvendte oplysninger'!Z99/0.306))^2)*('Anvendte oplysninger'!AA99/1000)/G99)</f>
        <v>1</v>
      </c>
      <c r="AC99" s="14">
        <f>IF(OR('Anvendte oplysninger'!Z99="Lige",'Anvendte oplysninger'!Z99="Irrelevant",'Anvendte oplysninger'!AA99="Irrelevant",'Anvendte oplysninger'!AB99="Irrelevant"),1,1+1.961*1000/32.2*((('Anvendte oplysninger'!AB99*3268/3600)/('Anvendte oplysninger'!Z99/0.306))^2)*('Anvendte oplysninger'!AA99/1000)/G99)</f>
        <v>1</v>
      </c>
      <c r="AD99" s="14">
        <f>IF(OR('Anvendte oplysninger'!AC99="Irrelevant",'Anvendte oplysninger'!AC99="Nej"),1,IF(AND('Anvendte oplysninger'!AC99="Ja",OR('Anvendte oplysninger'!Q99&lt;301,'Anvendte oplysninger'!S99&lt;301)),1-(0.5*('Anvendte oplysninger'!R99+'Anvendte oplysninger'!T99)/('Anvendte oplysninger'!G99*1000)),IF(AND('Anvendte oplysninger'!AC99="Ja",OR('Anvendte oplysninger'!Q99&lt;601,'Anvendte oplysninger'!S99&lt;601)),1-(0.25*('Anvendte oplysninger'!R99+'Anvendte oplysninger'!T99)/('Anvendte oplysninger'!G99*1000)),1)))</f>
        <v>1</v>
      </c>
      <c r="AE99" s="14">
        <f>IF(OR('Anvendte oplysninger'!AC99="Irrelevant",'Anvendte oplysninger'!AC99="Nej"),1,IF(AND('Anvendte oplysninger'!AC99="Ja",OR('Anvendte oplysninger'!Q99&lt;301,'Anvendte oplysninger'!S99&lt;301)),1-(0.4*('Anvendte oplysninger'!R99+'Anvendte oplysninger'!T99)/('Anvendte oplysninger'!G99*1000)),IF(AND('Anvendte oplysninger'!AC99="Ja",OR('Anvendte oplysninger'!Q99&lt;601,'Anvendte oplysninger'!S99&lt;601)),1-(0.2*('Anvendte oplysninger'!R99+'Anvendte oplysninger'!T99)/('Anvendte oplysninger'!G99*1000)),1)))</f>
        <v>1</v>
      </c>
      <c r="AF99" s="14">
        <f>IF('Anvendte oplysninger'!AD99="110 km/t",0.79,1)</f>
        <v>1</v>
      </c>
      <c r="AG99" s="14">
        <f>IF('Anvendte oplysninger'!AD99="110 km/t",0.94,1)</f>
        <v>1</v>
      </c>
      <c r="AH99" s="14">
        <f>IF('Anvendte oplysninger'!AD99="110 km/t",0.66,1)</f>
        <v>1</v>
      </c>
      <c r="AI99" s="14">
        <f>IF('Anvendte oplysninger'!AD99="110 km/t",0.82,1)</f>
        <v>1</v>
      </c>
      <c r="AJ99" s="14">
        <f>IF(AND('Anvendte oplysninger'!AE99="Ja",I99="Tilkørselsflettestrækning"),0.65*'Anvendte oplysninger'!AF99+1-'Anvendte oplysninger'!AF99,1)</f>
        <v>1</v>
      </c>
      <c r="AK99" s="15" t="str">
        <f t="shared" si="7"/>
        <v/>
      </c>
      <c r="AL99" s="15" t="str">
        <f t="shared" si="8"/>
        <v/>
      </c>
      <c r="AM99" s="15" t="str">
        <f t="shared" si="9"/>
        <v/>
      </c>
      <c r="AN99" s="15" t="str">
        <f t="shared" si="10"/>
        <v/>
      </c>
      <c r="AO99" s="15" t="str">
        <f t="shared" si="11"/>
        <v/>
      </c>
      <c r="AP99" s="15" t="str">
        <f t="shared" si="12"/>
        <v/>
      </c>
      <c r="AQ99" s="4" t="str">
        <f t="shared" si="13"/>
        <v/>
      </c>
    </row>
    <row r="100" spans="1:43" x14ac:dyDescent="0.25">
      <c r="A100" s="4" t="str">
        <f>IF(Inddata!A115="","",Inddata!A115)</f>
        <v/>
      </c>
      <c r="B100" s="4" t="str">
        <f>IF(Inddata!B115="","",Inddata!B115)</f>
        <v/>
      </c>
      <c r="C100" s="4" t="str">
        <f>IF(Inddata!C115="","",Inddata!C115)</f>
        <v/>
      </c>
      <c r="D100" s="4" t="str">
        <f>IF(Inddata!D115="","",Inddata!D115)</f>
        <v/>
      </c>
      <c r="E100" s="4" t="str">
        <f>IF(Inddata!E115="","",Inddata!E115)</f>
        <v/>
      </c>
      <c r="F100" s="4" t="str">
        <f>IF(Inddata!F115="","",Inddata!F115)</f>
        <v/>
      </c>
      <c r="G100" s="4">
        <f>IF(Inddata!G115="","",Inddata!G115)</f>
        <v>0</v>
      </c>
      <c r="H100" s="4" t="str">
        <f>IF(Inddata!H115&gt;0.5,Inddata!H115,"")</f>
        <v/>
      </c>
      <c r="I100" s="4" t="str">
        <f>IF(Inddata!I115="","",Inddata!I115)</f>
        <v/>
      </c>
      <c r="J100" s="14">
        <f>IF('Anvendte oplysninger'!J100="Irrelevant",1,IF('Anvendte oplysninger'!J100&gt;3,1.2,1))</f>
        <v>1</v>
      </c>
      <c r="K100" s="14">
        <f>IF('Anvendte oplysninger'!K100="Irrelevant",1,IF(AND(OR(I100="Motorvejsstrækning",I100="Frakørselsflettestrækning",I100="Tilkørselsflettestrækning"),'Anvendte oplysninger'!K100&lt;3.5),1+(3.5-'Anvendte oplysninger'!K100)*0.12,IF(AND(OR(I100="Frakørselsrampe",I100="Tilkørselsrampe"),'Anvendte oplysninger'!K100&lt;3.5),1+(3.5-'Anvendte oplysninger'!K100)*0.16,1)))</f>
        <v>1</v>
      </c>
      <c r="L100" s="14">
        <f>IF('Anvendte oplysninger'!L100="Irrelevant",1,IF(AND('Anvendte oplysninger'!L100="Ja",'Anvendte oplysninger'!J100=2),0.6*'Anvendte oplysninger'!M100+(1-'Anvendte oplysninger'!M100),IF(AND('Anvendte oplysninger'!L100="Ja",'Anvendte oplysninger'!J100=3),0.7*'Anvendte oplysninger'!M100+(1-'Anvendte oplysninger'!M100),IF(AND('Anvendte oplysninger'!L100="Ja",'Anvendte oplysninger'!J100=4),0.76*'Anvendte oplysninger'!M100+(1-'Anvendte oplysninger'!M100),IF(AND('Anvendte oplysninger'!L100="Ja",'Anvendte oplysninger'!J100&gt;4.99999999),0.8*'Anvendte oplysninger'!M100+(1-'Anvendte oplysninger'!M100),1)))))</f>
        <v>1</v>
      </c>
      <c r="M100" s="14">
        <f>IF('Anvendte oplysninger'!L100="Irrelevant",1,IF(AND('Anvendte oplysninger'!L100="Ja",'Anvendte oplysninger'!J100=2),0.8*'Anvendte oplysninger'!M100+(1-'Anvendte oplysninger'!M100),IF(AND('Anvendte oplysninger'!L100="Ja",'Anvendte oplysninger'!J100=3),0.85*'Anvendte oplysninger'!M100+(1-'Anvendte oplysninger'!M100),IF(AND('Anvendte oplysninger'!L100="Ja",'Anvendte oplysninger'!J100=4),0.88*'Anvendte oplysninger'!M100+(1-'Anvendte oplysninger'!M100),IF(AND('Anvendte oplysninger'!L100="Ja",'Anvendte oplysninger'!J100&gt;4.99999999),0.9*'Anvendte oplysninger'!M100+(1-'Anvendte oplysninger'!M100),1)))))</f>
        <v>1</v>
      </c>
      <c r="N100" s="14">
        <f>IF('Anvendte oplysninger'!N100="Irrelevant",1,IF(AND(OR(I100="Motorvejsstrækning",I100="Frakørselsflettestrækning",I100="Tilkørselsflettestrækning"),'Anvendte oplysninger'!N100&lt;3),1+(3-'Anvendte oplysninger'!N100)*0.09333333,1))</f>
        <v>1</v>
      </c>
      <c r="O100" s="14">
        <f>IF('Anvendte oplysninger'!N100="Irrelevant",1,IF(AND(OR(I100="Motorvejsstrækning",I100="Frakørselsflettestrækning",I100="Tilkørselsflettestrækning"),'Anvendte oplysninger'!N100&lt;3),1+(3-'Anvendte oplysninger'!N100)*0.19666667,1))</f>
        <v>1</v>
      </c>
      <c r="P100" s="14">
        <f>IF('Anvendte oplysninger'!O100="Irrelevant",1,IF(AND(OR(I100="Motorvejsstrækning",I100="Frakørselsflettestrækning",I100="Tilkørselsflettestrækning"),'Anvendte oplysninger'!O100&lt;3.00000001),1+(0.5-'Anvendte oplysninger'!O100)*0.04,IF(AND(OR(I100="Frakørselsrampe",I100="Tilkørselsrampe"),'Anvendte oplysninger'!O100&lt;3.00000001),1+(0.5-'Anvendte oplysninger'!O100)*0.08,IF(OR(I100="Motorvejsstrækning",I100="Frakørselsflettestrækning",I100="Tilkørselsflettestrækning"),0.9,0.8))))</f>
        <v>1</v>
      </c>
      <c r="Q100" s="14">
        <f>IF('Anvendte oplysninger'!P100="Irrelevant",1,IF(AND(OR(I100="Motorvejsstrækning",I100="Frakørselsflettestrækning",I100="Tilkørselsflettestrækning"),'Anvendte oplysninger'!P100&lt;11.00000001),1+(5-'Anvendte oplysninger'!P100)*0.01,0.94))</f>
        <v>1</v>
      </c>
      <c r="R100" s="14">
        <f>IF(OR('Anvendte oplysninger'!Q100="Irrelevant",'Anvendte oplysninger'!R100="Irrelevant",'Anvendte oplysninger'!Q100="Lige"),1,IF(AND(OR(I100="Motorvejsstrækning",I100="Frakørselsflettestrækning",I100="Tilkørselsflettestrækning"),'Anvendte oplysninger'!Q100&lt;4000),(EXP(0.1096*1746.5/'Anvendte oplysninger'!Q100)/EXP(0.1096*1746.5/4000))*('Anvendte oplysninger'!R100/1000)/G100+(G100-'Anvendte oplysninger'!R100/1000)/G100,1))</f>
        <v>1</v>
      </c>
      <c r="S100" s="14">
        <f>IF(OR('Anvendte oplysninger'!S100="Irrelevant",'Anvendte oplysninger'!T100="Irrelevant",'Anvendte oplysninger'!S100="Lige"),1,IF(AND(OR(I100="Motorvejsstrækning",I100="Frakørselsflettestrækning",I100="Tilkørselsflettestrækning"),'Anvendte oplysninger'!S100&lt;4000),(EXP(0.1096*1746.5/'Anvendte oplysninger'!S100)/EXP(0.1096*1746.5/4000))*('Anvendte oplysninger'!T100/1000)/G100+(G100-'Anvendte oplysninger'!T100/1000)/G100,1))</f>
        <v>1</v>
      </c>
      <c r="T100" s="14">
        <f>IF('Anvendte oplysninger'!U100="Irrelevant",1,IF(AND(OR(I100="Motorvejsstrækning",I100="Frakørselsflettestrækning",I100="Tilkørselsflettestrækning",I100="Frakørselsrampe",I100="Tilkørselsrampe"),'Anvendte oplysninger'!U100="Ja"),0.95,1))</f>
        <v>1</v>
      </c>
      <c r="U100" s="14">
        <f>IF('Anvendte oplysninger'!U100="Irrelevant",1,IF(AND(OR(I100="Motorvejsstrækning",I100="Frakørselsflettestrækning",I100="Tilkørselsflettestrækning",I100="Frakørselsrampe",I100="Tilkørselsrampe"),'Anvendte oplysninger'!U100="Ja"),0.96,1))</f>
        <v>1</v>
      </c>
      <c r="V100" s="14">
        <f>IF('Anvendte oplysninger'!U100="Irrelevant",1,IF(AND(OR(I100="Motorvejsstrækning",I100="Frakørselsflettestrækning",I100="Tilkørselsflettestrækning",I100="Frakørselsrampe",I100="Tilkørselsrampe"),'Anvendte oplysninger'!U100="Ja"),0.79,1))</f>
        <v>1</v>
      </c>
      <c r="W100" s="14">
        <f>IF('Anvendte oplysninger'!U100="Irrelevant",1,IF(AND(OR(I100="Motorvejsstrækning",I100="Frakørselsflettestrækning",I100="Tilkørselsflettestrækning",I100="Frakørselsrampe",I100="Tilkørselsrampe"),'Anvendte oplysninger'!U100="Ja"),0.94,1))</f>
        <v>1</v>
      </c>
      <c r="X100" s="14">
        <f>IF('Anvendte oplysninger'!U100="Irrelevant",1,IF(AND(OR(I100="Motorvejsstrækning",I100="Frakørselsflettestrækning",I100="Tilkørselsflettestrækning",I100="Frakørselsrampe",I100="Tilkørselsrampe"),'Anvendte oplysninger'!U100="Ja"),0.97,1))</f>
        <v>1</v>
      </c>
      <c r="Y100" s="14">
        <f>IF(AND(I100="Frakørselsrampe",'Anvendte oplysninger'!V100="S-formet ruderrampe"),1.32,IF(AND(I100="Frakørselsrampe",'Anvendte oplysninger'!V100="S-formet trompetrampe"),2.05,IF(AND(I100="Frakørselsrampe",'Anvendte oplysninger'!V100="U-formet trompetrampe"),4.11,IF(AND(I100="Frakørselsrampe",'Anvendte oplysninger'!V100="SV-formet flyoverrampe"),5.15,IF(AND(I100="Frakørselsrampe",'Anvendte oplysninger'!V100="Vinkelformet rampe"),1.07,IF(AND(I100="Tilkørselsrampe",'Anvendte oplysninger'!V100="S-formet ruderrampe"),0.93,IF(AND(I100="Tilkørselsrampe",'Anvendte oplysninger'!V100="S-formet trompetrampe"),2.48,IF(AND(I100="Tilkørselsrampe",'Anvendte oplysninger'!V100="U-formet trompetrampe"),4.15,IF(AND(I100="Tilkørselsrampe",'Anvendte oplysninger'!V100="SV-formet flyoverrampe"),5.26,IF(AND(I100="Tilkørselsrampe",'Anvendte oplysninger'!V100="Vinkelformet rampe"),1.42,1))))))))))</f>
        <v>1</v>
      </c>
      <c r="Z100" s="14">
        <f>IF(OR('Anvendte oplysninger'!W100="Lige",'Anvendte oplysninger'!W100="Irrelevant",'Anvendte oplysninger'!X100="Irrelevant",'Anvendte oplysninger'!Y100="Irrelevant"),1,1+1.545*1000/32.2*((('Anvendte oplysninger'!Y100*3268/3600)/('Anvendte oplysninger'!W100/0.306))^2)*('Anvendte oplysninger'!X100/1000)/G100)</f>
        <v>1</v>
      </c>
      <c r="AA100" s="14">
        <f>IF(OR('Anvendte oplysninger'!W100="Lige",'Anvendte oplysninger'!W100="Irrelevant",'Anvendte oplysninger'!X100="Irrelevant",'Anvendte oplysninger'!Y100="Irrelevant"),1,1+1.961*1000/32.2*((('Anvendte oplysninger'!Y100*3268/3600)/('Anvendte oplysninger'!W100/0.306))^2)*('Anvendte oplysninger'!X100/1000)/G100)</f>
        <v>1</v>
      </c>
      <c r="AB100" s="14">
        <f>IF(OR('Anvendte oplysninger'!Z100="Lige",'Anvendte oplysninger'!Z100="Irrelevant",'Anvendte oplysninger'!AA100="Irrelevant",'Anvendte oplysninger'!AB100="Irrelevant"),1,1+1.545*1000/32.2*((('Anvendte oplysninger'!AB100*3268/3600)/('Anvendte oplysninger'!Z100/0.306))^2)*('Anvendte oplysninger'!AA100/1000)/G100)</f>
        <v>1</v>
      </c>
      <c r="AC100" s="14">
        <f>IF(OR('Anvendte oplysninger'!Z100="Lige",'Anvendte oplysninger'!Z100="Irrelevant",'Anvendte oplysninger'!AA100="Irrelevant",'Anvendte oplysninger'!AB100="Irrelevant"),1,1+1.961*1000/32.2*((('Anvendte oplysninger'!AB100*3268/3600)/('Anvendte oplysninger'!Z100/0.306))^2)*('Anvendte oplysninger'!AA100/1000)/G100)</f>
        <v>1</v>
      </c>
      <c r="AD100" s="14">
        <f>IF(OR('Anvendte oplysninger'!AC100="Irrelevant",'Anvendte oplysninger'!AC100="Nej"),1,IF(AND('Anvendte oplysninger'!AC100="Ja",OR('Anvendte oplysninger'!Q100&lt;301,'Anvendte oplysninger'!S100&lt;301)),1-(0.5*('Anvendte oplysninger'!R100+'Anvendte oplysninger'!T100)/('Anvendte oplysninger'!G100*1000)),IF(AND('Anvendte oplysninger'!AC100="Ja",OR('Anvendte oplysninger'!Q100&lt;601,'Anvendte oplysninger'!S100&lt;601)),1-(0.25*('Anvendte oplysninger'!R100+'Anvendte oplysninger'!T100)/('Anvendte oplysninger'!G100*1000)),1)))</f>
        <v>1</v>
      </c>
      <c r="AE100" s="14">
        <f>IF(OR('Anvendte oplysninger'!AC100="Irrelevant",'Anvendte oplysninger'!AC100="Nej"),1,IF(AND('Anvendte oplysninger'!AC100="Ja",OR('Anvendte oplysninger'!Q100&lt;301,'Anvendte oplysninger'!S100&lt;301)),1-(0.4*('Anvendte oplysninger'!R100+'Anvendte oplysninger'!T100)/('Anvendte oplysninger'!G100*1000)),IF(AND('Anvendte oplysninger'!AC100="Ja",OR('Anvendte oplysninger'!Q100&lt;601,'Anvendte oplysninger'!S100&lt;601)),1-(0.2*('Anvendte oplysninger'!R100+'Anvendte oplysninger'!T100)/('Anvendte oplysninger'!G100*1000)),1)))</f>
        <v>1</v>
      </c>
      <c r="AF100" s="14">
        <f>IF('Anvendte oplysninger'!AD100="110 km/t",0.79,1)</f>
        <v>1</v>
      </c>
      <c r="AG100" s="14">
        <f>IF('Anvendte oplysninger'!AD100="110 km/t",0.94,1)</f>
        <v>1</v>
      </c>
      <c r="AH100" s="14">
        <f>IF('Anvendte oplysninger'!AD100="110 km/t",0.66,1)</f>
        <v>1</v>
      </c>
      <c r="AI100" s="14">
        <f>IF('Anvendte oplysninger'!AD100="110 km/t",0.82,1)</f>
        <v>1</v>
      </c>
      <c r="AJ100" s="14">
        <f>IF(AND('Anvendte oplysninger'!AE100="Ja",I100="Tilkørselsflettestrækning"),0.65*'Anvendte oplysninger'!AF100+1-'Anvendte oplysninger'!AF100,1)</f>
        <v>1</v>
      </c>
      <c r="AK100" s="15" t="str">
        <f t="shared" si="7"/>
        <v/>
      </c>
      <c r="AL100" s="15" t="str">
        <f t="shared" si="8"/>
        <v/>
      </c>
      <c r="AM100" s="15" t="str">
        <f t="shared" si="9"/>
        <v/>
      </c>
      <c r="AN100" s="15" t="str">
        <f t="shared" si="10"/>
        <v/>
      </c>
      <c r="AO100" s="15" t="str">
        <f t="shared" si="11"/>
        <v/>
      </c>
      <c r="AP100" s="15" t="str">
        <f t="shared" si="12"/>
        <v/>
      </c>
      <c r="AQ100" s="4" t="str">
        <f t="shared" si="13"/>
        <v/>
      </c>
    </row>
    <row r="101" spans="1:43" x14ac:dyDescent="0.25">
      <c r="A101" s="4" t="str">
        <f>IF(Inddata!A116="","",Inddata!A116)</f>
        <v/>
      </c>
      <c r="B101" s="4" t="str">
        <f>IF(Inddata!B116="","",Inddata!B116)</f>
        <v/>
      </c>
      <c r="C101" s="4" t="str">
        <f>IF(Inddata!C116="","",Inddata!C116)</f>
        <v/>
      </c>
      <c r="D101" s="4" t="str">
        <f>IF(Inddata!D116="","",Inddata!D116)</f>
        <v/>
      </c>
      <c r="E101" s="4" t="str">
        <f>IF(Inddata!E116="","",Inddata!E116)</f>
        <v/>
      </c>
      <c r="F101" s="4" t="str">
        <f>IF(Inddata!F116="","",Inddata!F116)</f>
        <v/>
      </c>
      <c r="G101" s="4">
        <f>IF(Inddata!G116="","",Inddata!G116)</f>
        <v>0</v>
      </c>
      <c r="H101" s="4" t="str">
        <f>IF(Inddata!H116&gt;0.5,Inddata!H116,"")</f>
        <v/>
      </c>
      <c r="I101" s="4" t="str">
        <f>IF(Inddata!I116="","",Inddata!I116)</f>
        <v/>
      </c>
      <c r="J101" s="14">
        <f>IF('Anvendte oplysninger'!J101="Irrelevant",1,IF('Anvendte oplysninger'!J101&gt;3,1.2,1))</f>
        <v>1</v>
      </c>
      <c r="K101" s="14">
        <f>IF('Anvendte oplysninger'!K101="Irrelevant",1,IF(AND(OR(I101="Motorvejsstrækning",I101="Frakørselsflettestrækning",I101="Tilkørselsflettestrækning"),'Anvendte oplysninger'!K101&lt;3.5),1+(3.5-'Anvendte oplysninger'!K101)*0.12,IF(AND(OR(I101="Frakørselsrampe",I101="Tilkørselsrampe"),'Anvendte oplysninger'!K101&lt;3.5),1+(3.5-'Anvendte oplysninger'!K101)*0.16,1)))</f>
        <v>1</v>
      </c>
      <c r="L101" s="14">
        <f>IF('Anvendte oplysninger'!L101="Irrelevant",1,IF(AND('Anvendte oplysninger'!L101="Ja",'Anvendte oplysninger'!J101=2),0.6*'Anvendte oplysninger'!M101+(1-'Anvendte oplysninger'!M101),IF(AND('Anvendte oplysninger'!L101="Ja",'Anvendte oplysninger'!J101=3),0.7*'Anvendte oplysninger'!M101+(1-'Anvendte oplysninger'!M101),IF(AND('Anvendte oplysninger'!L101="Ja",'Anvendte oplysninger'!J101=4),0.76*'Anvendte oplysninger'!M101+(1-'Anvendte oplysninger'!M101),IF(AND('Anvendte oplysninger'!L101="Ja",'Anvendte oplysninger'!J101&gt;4.99999999),0.8*'Anvendte oplysninger'!M101+(1-'Anvendte oplysninger'!M101),1)))))</f>
        <v>1</v>
      </c>
      <c r="M101" s="14">
        <f>IF('Anvendte oplysninger'!L101="Irrelevant",1,IF(AND('Anvendte oplysninger'!L101="Ja",'Anvendte oplysninger'!J101=2),0.8*'Anvendte oplysninger'!M101+(1-'Anvendte oplysninger'!M101),IF(AND('Anvendte oplysninger'!L101="Ja",'Anvendte oplysninger'!J101=3),0.85*'Anvendte oplysninger'!M101+(1-'Anvendte oplysninger'!M101),IF(AND('Anvendte oplysninger'!L101="Ja",'Anvendte oplysninger'!J101=4),0.88*'Anvendte oplysninger'!M101+(1-'Anvendte oplysninger'!M101),IF(AND('Anvendte oplysninger'!L101="Ja",'Anvendte oplysninger'!J101&gt;4.99999999),0.9*'Anvendte oplysninger'!M101+(1-'Anvendte oplysninger'!M101),1)))))</f>
        <v>1</v>
      </c>
      <c r="N101" s="14">
        <f>IF('Anvendte oplysninger'!N101="Irrelevant",1,IF(AND(OR(I101="Motorvejsstrækning",I101="Frakørselsflettestrækning",I101="Tilkørselsflettestrækning"),'Anvendte oplysninger'!N101&lt;3),1+(3-'Anvendte oplysninger'!N101)*0.09333333,1))</f>
        <v>1</v>
      </c>
      <c r="O101" s="14">
        <f>IF('Anvendte oplysninger'!N101="Irrelevant",1,IF(AND(OR(I101="Motorvejsstrækning",I101="Frakørselsflettestrækning",I101="Tilkørselsflettestrækning"),'Anvendte oplysninger'!N101&lt;3),1+(3-'Anvendte oplysninger'!N101)*0.19666667,1))</f>
        <v>1</v>
      </c>
      <c r="P101" s="14">
        <f>IF('Anvendte oplysninger'!O101="Irrelevant",1,IF(AND(OR(I101="Motorvejsstrækning",I101="Frakørselsflettestrækning",I101="Tilkørselsflettestrækning"),'Anvendte oplysninger'!O101&lt;3.00000001),1+(0.5-'Anvendte oplysninger'!O101)*0.04,IF(AND(OR(I101="Frakørselsrampe",I101="Tilkørselsrampe"),'Anvendte oplysninger'!O101&lt;3.00000001),1+(0.5-'Anvendte oplysninger'!O101)*0.08,IF(OR(I101="Motorvejsstrækning",I101="Frakørselsflettestrækning",I101="Tilkørselsflettestrækning"),0.9,0.8))))</f>
        <v>1</v>
      </c>
      <c r="Q101" s="14">
        <f>IF('Anvendte oplysninger'!P101="Irrelevant",1,IF(AND(OR(I101="Motorvejsstrækning",I101="Frakørselsflettestrækning",I101="Tilkørselsflettestrækning"),'Anvendte oplysninger'!P101&lt;11.00000001),1+(5-'Anvendte oplysninger'!P101)*0.01,0.94))</f>
        <v>1</v>
      </c>
      <c r="R101" s="14">
        <f>IF(OR('Anvendte oplysninger'!Q101="Irrelevant",'Anvendte oplysninger'!R101="Irrelevant",'Anvendte oplysninger'!Q101="Lige"),1,IF(AND(OR(I101="Motorvejsstrækning",I101="Frakørselsflettestrækning",I101="Tilkørselsflettestrækning"),'Anvendte oplysninger'!Q101&lt;4000),(EXP(0.1096*1746.5/'Anvendte oplysninger'!Q101)/EXP(0.1096*1746.5/4000))*('Anvendte oplysninger'!R101/1000)/G101+(G101-'Anvendte oplysninger'!R101/1000)/G101,1))</f>
        <v>1</v>
      </c>
      <c r="S101" s="14">
        <f>IF(OR('Anvendte oplysninger'!S101="Irrelevant",'Anvendte oplysninger'!T101="Irrelevant",'Anvendte oplysninger'!S101="Lige"),1,IF(AND(OR(I101="Motorvejsstrækning",I101="Frakørselsflettestrækning",I101="Tilkørselsflettestrækning"),'Anvendte oplysninger'!S101&lt;4000),(EXP(0.1096*1746.5/'Anvendte oplysninger'!S101)/EXP(0.1096*1746.5/4000))*('Anvendte oplysninger'!T101/1000)/G101+(G101-'Anvendte oplysninger'!T101/1000)/G101,1))</f>
        <v>1</v>
      </c>
      <c r="T101" s="14">
        <f>IF('Anvendte oplysninger'!U101="Irrelevant",1,IF(AND(OR(I101="Motorvejsstrækning",I101="Frakørselsflettestrækning",I101="Tilkørselsflettestrækning",I101="Frakørselsrampe",I101="Tilkørselsrampe"),'Anvendte oplysninger'!U101="Ja"),0.95,1))</f>
        <v>1</v>
      </c>
      <c r="U101" s="14">
        <f>IF('Anvendte oplysninger'!U101="Irrelevant",1,IF(AND(OR(I101="Motorvejsstrækning",I101="Frakørselsflettestrækning",I101="Tilkørselsflettestrækning",I101="Frakørselsrampe",I101="Tilkørselsrampe"),'Anvendte oplysninger'!U101="Ja"),0.96,1))</f>
        <v>1</v>
      </c>
      <c r="V101" s="14">
        <f>IF('Anvendte oplysninger'!U101="Irrelevant",1,IF(AND(OR(I101="Motorvejsstrækning",I101="Frakørselsflettestrækning",I101="Tilkørselsflettestrækning",I101="Frakørselsrampe",I101="Tilkørselsrampe"),'Anvendte oplysninger'!U101="Ja"),0.79,1))</f>
        <v>1</v>
      </c>
      <c r="W101" s="14">
        <f>IF('Anvendte oplysninger'!U101="Irrelevant",1,IF(AND(OR(I101="Motorvejsstrækning",I101="Frakørselsflettestrækning",I101="Tilkørselsflettestrækning",I101="Frakørselsrampe",I101="Tilkørselsrampe"),'Anvendte oplysninger'!U101="Ja"),0.94,1))</f>
        <v>1</v>
      </c>
      <c r="X101" s="14">
        <f>IF('Anvendte oplysninger'!U101="Irrelevant",1,IF(AND(OR(I101="Motorvejsstrækning",I101="Frakørselsflettestrækning",I101="Tilkørselsflettestrækning",I101="Frakørselsrampe",I101="Tilkørselsrampe"),'Anvendte oplysninger'!U101="Ja"),0.97,1))</f>
        <v>1</v>
      </c>
      <c r="Y101" s="14">
        <f>IF(AND(I101="Frakørselsrampe",'Anvendte oplysninger'!V101="S-formet ruderrampe"),1.32,IF(AND(I101="Frakørselsrampe",'Anvendte oplysninger'!V101="S-formet trompetrampe"),2.05,IF(AND(I101="Frakørselsrampe",'Anvendte oplysninger'!V101="U-formet trompetrampe"),4.11,IF(AND(I101="Frakørselsrampe",'Anvendte oplysninger'!V101="SV-formet flyoverrampe"),5.15,IF(AND(I101="Frakørselsrampe",'Anvendte oplysninger'!V101="Vinkelformet rampe"),1.07,IF(AND(I101="Tilkørselsrampe",'Anvendte oplysninger'!V101="S-formet ruderrampe"),0.93,IF(AND(I101="Tilkørselsrampe",'Anvendte oplysninger'!V101="S-formet trompetrampe"),2.48,IF(AND(I101="Tilkørselsrampe",'Anvendte oplysninger'!V101="U-formet trompetrampe"),4.15,IF(AND(I101="Tilkørselsrampe",'Anvendte oplysninger'!V101="SV-formet flyoverrampe"),5.26,IF(AND(I101="Tilkørselsrampe",'Anvendte oplysninger'!V101="Vinkelformet rampe"),1.42,1))))))))))</f>
        <v>1</v>
      </c>
      <c r="Z101" s="14">
        <f>IF(OR('Anvendte oplysninger'!W101="Lige",'Anvendte oplysninger'!W101="Irrelevant",'Anvendte oplysninger'!X101="Irrelevant",'Anvendte oplysninger'!Y101="Irrelevant"),1,1+1.545*1000/32.2*((('Anvendte oplysninger'!Y101*3268/3600)/('Anvendte oplysninger'!W101/0.306))^2)*('Anvendte oplysninger'!X101/1000)/G101)</f>
        <v>1</v>
      </c>
      <c r="AA101" s="14">
        <f>IF(OR('Anvendte oplysninger'!W101="Lige",'Anvendte oplysninger'!W101="Irrelevant",'Anvendte oplysninger'!X101="Irrelevant",'Anvendte oplysninger'!Y101="Irrelevant"),1,1+1.961*1000/32.2*((('Anvendte oplysninger'!Y101*3268/3600)/('Anvendte oplysninger'!W101/0.306))^2)*('Anvendte oplysninger'!X101/1000)/G101)</f>
        <v>1</v>
      </c>
      <c r="AB101" s="14">
        <f>IF(OR('Anvendte oplysninger'!Z101="Lige",'Anvendte oplysninger'!Z101="Irrelevant",'Anvendte oplysninger'!AA101="Irrelevant",'Anvendte oplysninger'!AB101="Irrelevant"),1,1+1.545*1000/32.2*((('Anvendte oplysninger'!AB101*3268/3600)/('Anvendte oplysninger'!Z101/0.306))^2)*('Anvendte oplysninger'!AA101/1000)/G101)</f>
        <v>1</v>
      </c>
      <c r="AC101" s="14">
        <f>IF(OR('Anvendte oplysninger'!Z101="Lige",'Anvendte oplysninger'!Z101="Irrelevant",'Anvendte oplysninger'!AA101="Irrelevant",'Anvendte oplysninger'!AB101="Irrelevant"),1,1+1.961*1000/32.2*((('Anvendte oplysninger'!AB101*3268/3600)/('Anvendte oplysninger'!Z101/0.306))^2)*('Anvendte oplysninger'!AA101/1000)/G101)</f>
        <v>1</v>
      </c>
      <c r="AD101" s="14">
        <f>IF(OR('Anvendte oplysninger'!AC101="Irrelevant",'Anvendte oplysninger'!AC101="Nej"),1,IF(AND('Anvendte oplysninger'!AC101="Ja",OR('Anvendte oplysninger'!Q101&lt;301,'Anvendte oplysninger'!S101&lt;301)),1-(0.5*('Anvendte oplysninger'!R101+'Anvendte oplysninger'!T101)/('Anvendte oplysninger'!G101*1000)),IF(AND('Anvendte oplysninger'!AC101="Ja",OR('Anvendte oplysninger'!Q101&lt;601,'Anvendte oplysninger'!S101&lt;601)),1-(0.25*('Anvendte oplysninger'!R101+'Anvendte oplysninger'!T101)/('Anvendte oplysninger'!G101*1000)),1)))</f>
        <v>1</v>
      </c>
      <c r="AE101" s="14">
        <f>IF(OR('Anvendte oplysninger'!AC101="Irrelevant",'Anvendte oplysninger'!AC101="Nej"),1,IF(AND('Anvendte oplysninger'!AC101="Ja",OR('Anvendte oplysninger'!Q101&lt;301,'Anvendte oplysninger'!S101&lt;301)),1-(0.4*('Anvendte oplysninger'!R101+'Anvendte oplysninger'!T101)/('Anvendte oplysninger'!G101*1000)),IF(AND('Anvendte oplysninger'!AC101="Ja",OR('Anvendte oplysninger'!Q101&lt;601,'Anvendte oplysninger'!S101&lt;601)),1-(0.2*('Anvendte oplysninger'!R101+'Anvendte oplysninger'!T101)/('Anvendte oplysninger'!G101*1000)),1)))</f>
        <v>1</v>
      </c>
      <c r="AF101" s="14">
        <f>IF('Anvendte oplysninger'!AD101="110 km/t",0.79,1)</f>
        <v>1</v>
      </c>
      <c r="AG101" s="14">
        <f>IF('Anvendte oplysninger'!AD101="110 km/t",0.94,1)</f>
        <v>1</v>
      </c>
      <c r="AH101" s="14">
        <f>IF('Anvendte oplysninger'!AD101="110 km/t",0.66,1)</f>
        <v>1</v>
      </c>
      <c r="AI101" s="14">
        <f>IF('Anvendte oplysninger'!AD101="110 km/t",0.82,1)</f>
        <v>1</v>
      </c>
      <c r="AJ101" s="14">
        <f>IF(AND('Anvendte oplysninger'!AE101="Ja",I101="Tilkørselsflettestrækning"),0.65*'Anvendte oplysninger'!AF101+1-'Anvendte oplysninger'!AF101,1)</f>
        <v>1</v>
      </c>
      <c r="AK101" s="15" t="str">
        <f t="shared" si="7"/>
        <v/>
      </c>
      <c r="AL101" s="15" t="str">
        <f t="shared" si="8"/>
        <v/>
      </c>
      <c r="AM101" s="15" t="str">
        <f t="shared" si="9"/>
        <v/>
      </c>
      <c r="AN101" s="15" t="str">
        <f t="shared" si="10"/>
        <v/>
      </c>
      <c r="AO101" s="15" t="str">
        <f t="shared" si="11"/>
        <v/>
      </c>
      <c r="AP101" s="15" t="str">
        <f t="shared" si="12"/>
        <v/>
      </c>
      <c r="AQ101" s="4" t="str">
        <f t="shared" si="13"/>
        <v/>
      </c>
    </row>
    <row r="102" spans="1:43" x14ac:dyDescent="0.25">
      <c r="A102" s="4" t="str">
        <f>IF(Inddata!A117="","",Inddata!A117)</f>
        <v/>
      </c>
      <c r="B102" s="4" t="str">
        <f>IF(Inddata!B117="","",Inddata!B117)</f>
        <v/>
      </c>
      <c r="C102" s="4" t="str">
        <f>IF(Inddata!C117="","",Inddata!C117)</f>
        <v/>
      </c>
      <c r="D102" s="4" t="str">
        <f>IF(Inddata!D117="","",Inddata!D117)</f>
        <v/>
      </c>
      <c r="E102" s="4" t="str">
        <f>IF(Inddata!E117="","",Inddata!E117)</f>
        <v/>
      </c>
      <c r="F102" s="4" t="str">
        <f>IF(Inddata!F117="","",Inddata!F117)</f>
        <v/>
      </c>
      <c r="G102" s="4">
        <f>IF(Inddata!G117="","",Inddata!G117)</f>
        <v>0</v>
      </c>
      <c r="H102" s="4" t="str">
        <f>IF(Inddata!H117&gt;0.5,Inddata!H117,"")</f>
        <v/>
      </c>
      <c r="I102" s="4" t="str">
        <f>IF(Inddata!I117="","",Inddata!I117)</f>
        <v/>
      </c>
      <c r="J102" s="14">
        <f>IF('Anvendte oplysninger'!J102="Irrelevant",1,IF('Anvendte oplysninger'!J102&gt;3,1.2,1))</f>
        <v>1</v>
      </c>
      <c r="K102" s="14">
        <f>IF('Anvendte oplysninger'!K102="Irrelevant",1,IF(AND(OR(I102="Motorvejsstrækning",I102="Frakørselsflettestrækning",I102="Tilkørselsflettestrækning"),'Anvendte oplysninger'!K102&lt;3.5),1+(3.5-'Anvendte oplysninger'!K102)*0.12,IF(AND(OR(I102="Frakørselsrampe",I102="Tilkørselsrampe"),'Anvendte oplysninger'!K102&lt;3.5),1+(3.5-'Anvendte oplysninger'!K102)*0.16,1)))</f>
        <v>1</v>
      </c>
      <c r="L102" s="14">
        <f>IF('Anvendte oplysninger'!L102="Irrelevant",1,IF(AND('Anvendte oplysninger'!L102="Ja",'Anvendte oplysninger'!J102=2),0.6*'Anvendte oplysninger'!M102+(1-'Anvendte oplysninger'!M102),IF(AND('Anvendte oplysninger'!L102="Ja",'Anvendte oplysninger'!J102=3),0.7*'Anvendte oplysninger'!M102+(1-'Anvendte oplysninger'!M102),IF(AND('Anvendte oplysninger'!L102="Ja",'Anvendte oplysninger'!J102=4),0.76*'Anvendte oplysninger'!M102+(1-'Anvendte oplysninger'!M102),IF(AND('Anvendte oplysninger'!L102="Ja",'Anvendte oplysninger'!J102&gt;4.99999999),0.8*'Anvendte oplysninger'!M102+(1-'Anvendte oplysninger'!M102),1)))))</f>
        <v>1</v>
      </c>
      <c r="M102" s="14">
        <f>IF('Anvendte oplysninger'!L102="Irrelevant",1,IF(AND('Anvendte oplysninger'!L102="Ja",'Anvendte oplysninger'!J102=2),0.8*'Anvendte oplysninger'!M102+(1-'Anvendte oplysninger'!M102),IF(AND('Anvendte oplysninger'!L102="Ja",'Anvendte oplysninger'!J102=3),0.85*'Anvendte oplysninger'!M102+(1-'Anvendte oplysninger'!M102),IF(AND('Anvendte oplysninger'!L102="Ja",'Anvendte oplysninger'!J102=4),0.88*'Anvendte oplysninger'!M102+(1-'Anvendte oplysninger'!M102),IF(AND('Anvendte oplysninger'!L102="Ja",'Anvendte oplysninger'!J102&gt;4.99999999),0.9*'Anvendte oplysninger'!M102+(1-'Anvendte oplysninger'!M102),1)))))</f>
        <v>1</v>
      </c>
      <c r="N102" s="14">
        <f>IF('Anvendte oplysninger'!N102="Irrelevant",1,IF(AND(OR(I102="Motorvejsstrækning",I102="Frakørselsflettestrækning",I102="Tilkørselsflettestrækning"),'Anvendte oplysninger'!N102&lt;3),1+(3-'Anvendte oplysninger'!N102)*0.09333333,1))</f>
        <v>1</v>
      </c>
      <c r="O102" s="14">
        <f>IF('Anvendte oplysninger'!N102="Irrelevant",1,IF(AND(OR(I102="Motorvejsstrækning",I102="Frakørselsflettestrækning",I102="Tilkørselsflettestrækning"),'Anvendte oplysninger'!N102&lt;3),1+(3-'Anvendte oplysninger'!N102)*0.19666667,1))</f>
        <v>1</v>
      </c>
      <c r="P102" s="14">
        <f>IF('Anvendte oplysninger'!O102="Irrelevant",1,IF(AND(OR(I102="Motorvejsstrækning",I102="Frakørselsflettestrækning",I102="Tilkørselsflettestrækning"),'Anvendte oplysninger'!O102&lt;3.00000001),1+(0.5-'Anvendte oplysninger'!O102)*0.04,IF(AND(OR(I102="Frakørselsrampe",I102="Tilkørselsrampe"),'Anvendte oplysninger'!O102&lt;3.00000001),1+(0.5-'Anvendte oplysninger'!O102)*0.08,IF(OR(I102="Motorvejsstrækning",I102="Frakørselsflettestrækning",I102="Tilkørselsflettestrækning"),0.9,0.8))))</f>
        <v>1</v>
      </c>
      <c r="Q102" s="14">
        <f>IF('Anvendte oplysninger'!P102="Irrelevant",1,IF(AND(OR(I102="Motorvejsstrækning",I102="Frakørselsflettestrækning",I102="Tilkørselsflettestrækning"),'Anvendte oplysninger'!P102&lt;11.00000001),1+(5-'Anvendte oplysninger'!P102)*0.01,0.94))</f>
        <v>1</v>
      </c>
      <c r="R102" s="14">
        <f>IF(OR('Anvendte oplysninger'!Q102="Irrelevant",'Anvendte oplysninger'!R102="Irrelevant",'Anvendte oplysninger'!Q102="Lige"),1,IF(AND(OR(I102="Motorvejsstrækning",I102="Frakørselsflettestrækning",I102="Tilkørselsflettestrækning"),'Anvendte oplysninger'!Q102&lt;4000),(EXP(0.1096*1746.5/'Anvendte oplysninger'!Q102)/EXP(0.1096*1746.5/4000))*('Anvendte oplysninger'!R102/1000)/G102+(G102-'Anvendte oplysninger'!R102/1000)/G102,1))</f>
        <v>1</v>
      </c>
      <c r="S102" s="14">
        <f>IF(OR('Anvendte oplysninger'!S102="Irrelevant",'Anvendte oplysninger'!T102="Irrelevant",'Anvendte oplysninger'!S102="Lige"),1,IF(AND(OR(I102="Motorvejsstrækning",I102="Frakørselsflettestrækning",I102="Tilkørselsflettestrækning"),'Anvendte oplysninger'!S102&lt;4000),(EXP(0.1096*1746.5/'Anvendte oplysninger'!S102)/EXP(0.1096*1746.5/4000))*('Anvendte oplysninger'!T102/1000)/G102+(G102-'Anvendte oplysninger'!T102/1000)/G102,1))</f>
        <v>1</v>
      </c>
      <c r="T102" s="14">
        <f>IF('Anvendte oplysninger'!U102="Irrelevant",1,IF(AND(OR(I102="Motorvejsstrækning",I102="Frakørselsflettestrækning",I102="Tilkørselsflettestrækning",I102="Frakørselsrampe",I102="Tilkørselsrampe"),'Anvendte oplysninger'!U102="Ja"),0.95,1))</f>
        <v>1</v>
      </c>
      <c r="U102" s="14">
        <f>IF('Anvendte oplysninger'!U102="Irrelevant",1,IF(AND(OR(I102="Motorvejsstrækning",I102="Frakørselsflettestrækning",I102="Tilkørselsflettestrækning",I102="Frakørselsrampe",I102="Tilkørselsrampe"),'Anvendte oplysninger'!U102="Ja"),0.96,1))</f>
        <v>1</v>
      </c>
      <c r="V102" s="14">
        <f>IF('Anvendte oplysninger'!U102="Irrelevant",1,IF(AND(OR(I102="Motorvejsstrækning",I102="Frakørselsflettestrækning",I102="Tilkørselsflettestrækning",I102="Frakørselsrampe",I102="Tilkørselsrampe"),'Anvendte oplysninger'!U102="Ja"),0.79,1))</f>
        <v>1</v>
      </c>
      <c r="W102" s="14">
        <f>IF('Anvendte oplysninger'!U102="Irrelevant",1,IF(AND(OR(I102="Motorvejsstrækning",I102="Frakørselsflettestrækning",I102="Tilkørselsflettestrækning",I102="Frakørselsrampe",I102="Tilkørselsrampe"),'Anvendte oplysninger'!U102="Ja"),0.94,1))</f>
        <v>1</v>
      </c>
      <c r="X102" s="14">
        <f>IF('Anvendte oplysninger'!U102="Irrelevant",1,IF(AND(OR(I102="Motorvejsstrækning",I102="Frakørselsflettestrækning",I102="Tilkørselsflettestrækning",I102="Frakørselsrampe",I102="Tilkørselsrampe"),'Anvendte oplysninger'!U102="Ja"),0.97,1))</f>
        <v>1</v>
      </c>
      <c r="Y102" s="14">
        <f>IF(AND(I102="Frakørselsrampe",'Anvendte oplysninger'!V102="S-formet ruderrampe"),1.32,IF(AND(I102="Frakørselsrampe",'Anvendte oplysninger'!V102="S-formet trompetrampe"),2.05,IF(AND(I102="Frakørselsrampe",'Anvendte oplysninger'!V102="U-formet trompetrampe"),4.11,IF(AND(I102="Frakørselsrampe",'Anvendte oplysninger'!V102="SV-formet flyoverrampe"),5.15,IF(AND(I102="Frakørselsrampe",'Anvendte oplysninger'!V102="Vinkelformet rampe"),1.07,IF(AND(I102="Tilkørselsrampe",'Anvendte oplysninger'!V102="S-formet ruderrampe"),0.93,IF(AND(I102="Tilkørselsrampe",'Anvendte oplysninger'!V102="S-formet trompetrampe"),2.48,IF(AND(I102="Tilkørselsrampe",'Anvendte oplysninger'!V102="U-formet trompetrampe"),4.15,IF(AND(I102="Tilkørselsrampe",'Anvendte oplysninger'!V102="SV-formet flyoverrampe"),5.26,IF(AND(I102="Tilkørselsrampe",'Anvendte oplysninger'!V102="Vinkelformet rampe"),1.42,1))))))))))</f>
        <v>1</v>
      </c>
      <c r="Z102" s="14">
        <f>IF(OR('Anvendte oplysninger'!W102="Lige",'Anvendte oplysninger'!W102="Irrelevant",'Anvendte oplysninger'!X102="Irrelevant",'Anvendte oplysninger'!Y102="Irrelevant"),1,1+1.545*1000/32.2*((('Anvendte oplysninger'!Y102*3268/3600)/('Anvendte oplysninger'!W102/0.306))^2)*('Anvendte oplysninger'!X102/1000)/G102)</f>
        <v>1</v>
      </c>
      <c r="AA102" s="14">
        <f>IF(OR('Anvendte oplysninger'!W102="Lige",'Anvendte oplysninger'!W102="Irrelevant",'Anvendte oplysninger'!X102="Irrelevant",'Anvendte oplysninger'!Y102="Irrelevant"),1,1+1.961*1000/32.2*((('Anvendte oplysninger'!Y102*3268/3600)/('Anvendte oplysninger'!W102/0.306))^2)*('Anvendte oplysninger'!X102/1000)/G102)</f>
        <v>1</v>
      </c>
      <c r="AB102" s="14">
        <f>IF(OR('Anvendte oplysninger'!Z102="Lige",'Anvendte oplysninger'!Z102="Irrelevant",'Anvendte oplysninger'!AA102="Irrelevant",'Anvendte oplysninger'!AB102="Irrelevant"),1,1+1.545*1000/32.2*((('Anvendte oplysninger'!AB102*3268/3600)/('Anvendte oplysninger'!Z102/0.306))^2)*('Anvendte oplysninger'!AA102/1000)/G102)</f>
        <v>1</v>
      </c>
      <c r="AC102" s="14">
        <f>IF(OR('Anvendte oplysninger'!Z102="Lige",'Anvendte oplysninger'!Z102="Irrelevant",'Anvendte oplysninger'!AA102="Irrelevant",'Anvendte oplysninger'!AB102="Irrelevant"),1,1+1.961*1000/32.2*((('Anvendte oplysninger'!AB102*3268/3600)/('Anvendte oplysninger'!Z102/0.306))^2)*('Anvendte oplysninger'!AA102/1000)/G102)</f>
        <v>1</v>
      </c>
      <c r="AD102" s="14">
        <f>IF(OR('Anvendte oplysninger'!AC102="Irrelevant",'Anvendte oplysninger'!AC102="Nej"),1,IF(AND('Anvendte oplysninger'!AC102="Ja",OR('Anvendte oplysninger'!Q102&lt;301,'Anvendte oplysninger'!S102&lt;301)),1-(0.5*('Anvendte oplysninger'!R102+'Anvendte oplysninger'!T102)/('Anvendte oplysninger'!G102*1000)),IF(AND('Anvendte oplysninger'!AC102="Ja",OR('Anvendte oplysninger'!Q102&lt;601,'Anvendte oplysninger'!S102&lt;601)),1-(0.25*('Anvendte oplysninger'!R102+'Anvendte oplysninger'!T102)/('Anvendte oplysninger'!G102*1000)),1)))</f>
        <v>1</v>
      </c>
      <c r="AE102" s="14">
        <f>IF(OR('Anvendte oplysninger'!AC102="Irrelevant",'Anvendte oplysninger'!AC102="Nej"),1,IF(AND('Anvendte oplysninger'!AC102="Ja",OR('Anvendte oplysninger'!Q102&lt;301,'Anvendte oplysninger'!S102&lt;301)),1-(0.4*('Anvendte oplysninger'!R102+'Anvendte oplysninger'!T102)/('Anvendte oplysninger'!G102*1000)),IF(AND('Anvendte oplysninger'!AC102="Ja",OR('Anvendte oplysninger'!Q102&lt;601,'Anvendte oplysninger'!S102&lt;601)),1-(0.2*('Anvendte oplysninger'!R102+'Anvendte oplysninger'!T102)/('Anvendte oplysninger'!G102*1000)),1)))</f>
        <v>1</v>
      </c>
      <c r="AF102" s="14">
        <f>IF('Anvendte oplysninger'!AD102="110 km/t",0.79,1)</f>
        <v>1</v>
      </c>
      <c r="AG102" s="14">
        <f>IF('Anvendte oplysninger'!AD102="110 km/t",0.94,1)</f>
        <v>1</v>
      </c>
      <c r="AH102" s="14">
        <f>IF('Anvendte oplysninger'!AD102="110 km/t",0.66,1)</f>
        <v>1</v>
      </c>
      <c r="AI102" s="14">
        <f>IF('Anvendte oplysninger'!AD102="110 km/t",0.82,1)</f>
        <v>1</v>
      </c>
      <c r="AJ102" s="14">
        <f>IF(AND('Anvendte oplysninger'!AE102="Ja",I102="Tilkørselsflettestrækning"),0.65*'Anvendte oplysninger'!AF102+1-'Anvendte oplysninger'!AF102,1)</f>
        <v>1</v>
      </c>
      <c r="AK102" s="15" t="str">
        <f t="shared" si="7"/>
        <v/>
      </c>
      <c r="AL102" s="15" t="str">
        <f t="shared" si="8"/>
        <v/>
      </c>
      <c r="AM102" s="15" t="str">
        <f t="shared" si="9"/>
        <v/>
      </c>
      <c r="AN102" s="15" t="str">
        <f t="shared" si="10"/>
        <v/>
      </c>
      <c r="AO102" s="15" t="str">
        <f t="shared" si="11"/>
        <v/>
      </c>
      <c r="AP102" s="15" t="str">
        <f t="shared" si="12"/>
        <v/>
      </c>
      <c r="AQ102" s="4" t="str">
        <f t="shared" si="13"/>
        <v/>
      </c>
    </row>
    <row r="103" spans="1:43" x14ac:dyDescent="0.25">
      <c r="A103" s="4" t="str">
        <f>IF(Inddata!A118="","",Inddata!A118)</f>
        <v/>
      </c>
      <c r="B103" s="4" t="str">
        <f>IF(Inddata!B118="","",Inddata!B118)</f>
        <v/>
      </c>
      <c r="C103" s="4" t="str">
        <f>IF(Inddata!C118="","",Inddata!C118)</f>
        <v/>
      </c>
      <c r="D103" s="4" t="str">
        <f>IF(Inddata!D118="","",Inddata!D118)</f>
        <v/>
      </c>
      <c r="E103" s="4" t="str">
        <f>IF(Inddata!E118="","",Inddata!E118)</f>
        <v/>
      </c>
      <c r="F103" s="4" t="str">
        <f>IF(Inddata!F118="","",Inddata!F118)</f>
        <v/>
      </c>
      <c r="G103" s="4">
        <f>IF(Inddata!G118="","",Inddata!G118)</f>
        <v>0</v>
      </c>
      <c r="H103" s="4" t="str">
        <f>IF(Inddata!H118&gt;0.5,Inddata!H118,"")</f>
        <v/>
      </c>
      <c r="I103" s="4" t="str">
        <f>IF(Inddata!I118="","",Inddata!I118)</f>
        <v/>
      </c>
      <c r="J103" s="14">
        <f>IF('Anvendte oplysninger'!J103="Irrelevant",1,IF('Anvendte oplysninger'!J103&gt;3,1.2,1))</f>
        <v>1</v>
      </c>
      <c r="K103" s="14">
        <f>IF('Anvendte oplysninger'!K103="Irrelevant",1,IF(AND(OR(I103="Motorvejsstrækning",I103="Frakørselsflettestrækning",I103="Tilkørselsflettestrækning"),'Anvendte oplysninger'!K103&lt;3.5),1+(3.5-'Anvendte oplysninger'!K103)*0.12,IF(AND(OR(I103="Frakørselsrampe",I103="Tilkørselsrampe"),'Anvendte oplysninger'!K103&lt;3.5),1+(3.5-'Anvendte oplysninger'!K103)*0.16,1)))</f>
        <v>1</v>
      </c>
      <c r="L103" s="14">
        <f>IF('Anvendte oplysninger'!L103="Irrelevant",1,IF(AND('Anvendte oplysninger'!L103="Ja",'Anvendte oplysninger'!J103=2),0.6*'Anvendte oplysninger'!M103+(1-'Anvendte oplysninger'!M103),IF(AND('Anvendte oplysninger'!L103="Ja",'Anvendte oplysninger'!J103=3),0.7*'Anvendte oplysninger'!M103+(1-'Anvendte oplysninger'!M103),IF(AND('Anvendte oplysninger'!L103="Ja",'Anvendte oplysninger'!J103=4),0.76*'Anvendte oplysninger'!M103+(1-'Anvendte oplysninger'!M103),IF(AND('Anvendte oplysninger'!L103="Ja",'Anvendte oplysninger'!J103&gt;4.99999999),0.8*'Anvendte oplysninger'!M103+(1-'Anvendte oplysninger'!M103),1)))))</f>
        <v>1</v>
      </c>
      <c r="M103" s="14">
        <f>IF('Anvendte oplysninger'!L103="Irrelevant",1,IF(AND('Anvendte oplysninger'!L103="Ja",'Anvendte oplysninger'!J103=2),0.8*'Anvendte oplysninger'!M103+(1-'Anvendte oplysninger'!M103),IF(AND('Anvendte oplysninger'!L103="Ja",'Anvendte oplysninger'!J103=3),0.85*'Anvendte oplysninger'!M103+(1-'Anvendte oplysninger'!M103),IF(AND('Anvendte oplysninger'!L103="Ja",'Anvendte oplysninger'!J103=4),0.88*'Anvendte oplysninger'!M103+(1-'Anvendte oplysninger'!M103),IF(AND('Anvendte oplysninger'!L103="Ja",'Anvendte oplysninger'!J103&gt;4.99999999),0.9*'Anvendte oplysninger'!M103+(1-'Anvendte oplysninger'!M103),1)))))</f>
        <v>1</v>
      </c>
      <c r="N103" s="14">
        <f>IF('Anvendte oplysninger'!N103="Irrelevant",1,IF(AND(OR(I103="Motorvejsstrækning",I103="Frakørselsflettestrækning",I103="Tilkørselsflettestrækning"),'Anvendte oplysninger'!N103&lt;3),1+(3-'Anvendte oplysninger'!N103)*0.09333333,1))</f>
        <v>1</v>
      </c>
      <c r="O103" s="14">
        <f>IF('Anvendte oplysninger'!N103="Irrelevant",1,IF(AND(OR(I103="Motorvejsstrækning",I103="Frakørselsflettestrækning",I103="Tilkørselsflettestrækning"),'Anvendte oplysninger'!N103&lt;3),1+(3-'Anvendte oplysninger'!N103)*0.19666667,1))</f>
        <v>1</v>
      </c>
      <c r="P103" s="14">
        <f>IF('Anvendte oplysninger'!O103="Irrelevant",1,IF(AND(OR(I103="Motorvejsstrækning",I103="Frakørselsflettestrækning",I103="Tilkørselsflettestrækning"),'Anvendte oplysninger'!O103&lt;3.00000001),1+(0.5-'Anvendte oplysninger'!O103)*0.04,IF(AND(OR(I103="Frakørselsrampe",I103="Tilkørselsrampe"),'Anvendte oplysninger'!O103&lt;3.00000001),1+(0.5-'Anvendte oplysninger'!O103)*0.08,IF(OR(I103="Motorvejsstrækning",I103="Frakørselsflettestrækning",I103="Tilkørselsflettestrækning"),0.9,0.8))))</f>
        <v>1</v>
      </c>
      <c r="Q103" s="14">
        <f>IF('Anvendte oplysninger'!P103="Irrelevant",1,IF(AND(OR(I103="Motorvejsstrækning",I103="Frakørselsflettestrækning",I103="Tilkørselsflettestrækning"),'Anvendte oplysninger'!P103&lt;11.00000001),1+(5-'Anvendte oplysninger'!P103)*0.01,0.94))</f>
        <v>1</v>
      </c>
      <c r="R103" s="14">
        <f>IF(OR('Anvendte oplysninger'!Q103="Irrelevant",'Anvendte oplysninger'!R103="Irrelevant",'Anvendte oplysninger'!Q103="Lige"),1,IF(AND(OR(I103="Motorvejsstrækning",I103="Frakørselsflettestrækning",I103="Tilkørselsflettestrækning"),'Anvendte oplysninger'!Q103&lt;4000),(EXP(0.1096*1746.5/'Anvendte oplysninger'!Q103)/EXP(0.1096*1746.5/4000))*('Anvendte oplysninger'!R103/1000)/G103+(G103-'Anvendte oplysninger'!R103/1000)/G103,1))</f>
        <v>1</v>
      </c>
      <c r="S103" s="14">
        <f>IF(OR('Anvendte oplysninger'!S103="Irrelevant",'Anvendte oplysninger'!T103="Irrelevant",'Anvendte oplysninger'!S103="Lige"),1,IF(AND(OR(I103="Motorvejsstrækning",I103="Frakørselsflettestrækning",I103="Tilkørselsflettestrækning"),'Anvendte oplysninger'!S103&lt;4000),(EXP(0.1096*1746.5/'Anvendte oplysninger'!S103)/EXP(0.1096*1746.5/4000))*('Anvendte oplysninger'!T103/1000)/G103+(G103-'Anvendte oplysninger'!T103/1000)/G103,1))</f>
        <v>1</v>
      </c>
      <c r="T103" s="14">
        <f>IF('Anvendte oplysninger'!U103="Irrelevant",1,IF(AND(OR(I103="Motorvejsstrækning",I103="Frakørselsflettestrækning",I103="Tilkørselsflettestrækning",I103="Frakørselsrampe",I103="Tilkørselsrampe"),'Anvendte oplysninger'!U103="Ja"),0.95,1))</f>
        <v>1</v>
      </c>
      <c r="U103" s="14">
        <f>IF('Anvendte oplysninger'!U103="Irrelevant",1,IF(AND(OR(I103="Motorvejsstrækning",I103="Frakørselsflettestrækning",I103="Tilkørselsflettestrækning",I103="Frakørselsrampe",I103="Tilkørselsrampe"),'Anvendte oplysninger'!U103="Ja"),0.96,1))</f>
        <v>1</v>
      </c>
      <c r="V103" s="14">
        <f>IF('Anvendte oplysninger'!U103="Irrelevant",1,IF(AND(OR(I103="Motorvejsstrækning",I103="Frakørselsflettestrækning",I103="Tilkørselsflettestrækning",I103="Frakørselsrampe",I103="Tilkørselsrampe"),'Anvendte oplysninger'!U103="Ja"),0.79,1))</f>
        <v>1</v>
      </c>
      <c r="W103" s="14">
        <f>IF('Anvendte oplysninger'!U103="Irrelevant",1,IF(AND(OR(I103="Motorvejsstrækning",I103="Frakørselsflettestrækning",I103="Tilkørselsflettestrækning",I103="Frakørselsrampe",I103="Tilkørselsrampe"),'Anvendte oplysninger'!U103="Ja"),0.94,1))</f>
        <v>1</v>
      </c>
      <c r="X103" s="14">
        <f>IF('Anvendte oplysninger'!U103="Irrelevant",1,IF(AND(OR(I103="Motorvejsstrækning",I103="Frakørselsflettestrækning",I103="Tilkørselsflettestrækning",I103="Frakørselsrampe",I103="Tilkørselsrampe"),'Anvendte oplysninger'!U103="Ja"),0.97,1))</f>
        <v>1</v>
      </c>
      <c r="Y103" s="14">
        <f>IF(AND(I103="Frakørselsrampe",'Anvendte oplysninger'!V103="S-formet ruderrampe"),1.32,IF(AND(I103="Frakørselsrampe",'Anvendte oplysninger'!V103="S-formet trompetrampe"),2.05,IF(AND(I103="Frakørselsrampe",'Anvendte oplysninger'!V103="U-formet trompetrampe"),4.11,IF(AND(I103="Frakørselsrampe",'Anvendte oplysninger'!V103="SV-formet flyoverrampe"),5.15,IF(AND(I103="Frakørselsrampe",'Anvendte oplysninger'!V103="Vinkelformet rampe"),1.07,IF(AND(I103="Tilkørselsrampe",'Anvendte oplysninger'!V103="S-formet ruderrampe"),0.93,IF(AND(I103="Tilkørselsrampe",'Anvendte oplysninger'!V103="S-formet trompetrampe"),2.48,IF(AND(I103="Tilkørselsrampe",'Anvendte oplysninger'!V103="U-formet trompetrampe"),4.15,IF(AND(I103="Tilkørselsrampe",'Anvendte oplysninger'!V103="SV-formet flyoverrampe"),5.26,IF(AND(I103="Tilkørselsrampe",'Anvendte oplysninger'!V103="Vinkelformet rampe"),1.42,1))))))))))</f>
        <v>1</v>
      </c>
      <c r="Z103" s="14">
        <f>IF(OR('Anvendte oplysninger'!W103="Lige",'Anvendte oplysninger'!W103="Irrelevant",'Anvendte oplysninger'!X103="Irrelevant",'Anvendte oplysninger'!Y103="Irrelevant"),1,1+1.545*1000/32.2*((('Anvendte oplysninger'!Y103*3268/3600)/('Anvendte oplysninger'!W103/0.306))^2)*('Anvendte oplysninger'!X103/1000)/G103)</f>
        <v>1</v>
      </c>
      <c r="AA103" s="14">
        <f>IF(OR('Anvendte oplysninger'!W103="Lige",'Anvendte oplysninger'!W103="Irrelevant",'Anvendte oplysninger'!X103="Irrelevant",'Anvendte oplysninger'!Y103="Irrelevant"),1,1+1.961*1000/32.2*((('Anvendte oplysninger'!Y103*3268/3600)/('Anvendte oplysninger'!W103/0.306))^2)*('Anvendte oplysninger'!X103/1000)/G103)</f>
        <v>1</v>
      </c>
      <c r="AB103" s="14">
        <f>IF(OR('Anvendte oplysninger'!Z103="Lige",'Anvendte oplysninger'!Z103="Irrelevant",'Anvendte oplysninger'!AA103="Irrelevant",'Anvendte oplysninger'!AB103="Irrelevant"),1,1+1.545*1000/32.2*((('Anvendte oplysninger'!AB103*3268/3600)/('Anvendte oplysninger'!Z103/0.306))^2)*('Anvendte oplysninger'!AA103/1000)/G103)</f>
        <v>1</v>
      </c>
      <c r="AC103" s="14">
        <f>IF(OR('Anvendte oplysninger'!Z103="Lige",'Anvendte oplysninger'!Z103="Irrelevant",'Anvendte oplysninger'!AA103="Irrelevant",'Anvendte oplysninger'!AB103="Irrelevant"),1,1+1.961*1000/32.2*((('Anvendte oplysninger'!AB103*3268/3600)/('Anvendte oplysninger'!Z103/0.306))^2)*('Anvendte oplysninger'!AA103/1000)/G103)</f>
        <v>1</v>
      </c>
      <c r="AD103" s="14">
        <f>IF(OR('Anvendte oplysninger'!AC103="Irrelevant",'Anvendte oplysninger'!AC103="Nej"),1,IF(AND('Anvendte oplysninger'!AC103="Ja",OR('Anvendte oplysninger'!Q103&lt;301,'Anvendte oplysninger'!S103&lt;301)),1-(0.5*('Anvendte oplysninger'!R103+'Anvendte oplysninger'!T103)/('Anvendte oplysninger'!G103*1000)),IF(AND('Anvendte oplysninger'!AC103="Ja",OR('Anvendte oplysninger'!Q103&lt;601,'Anvendte oplysninger'!S103&lt;601)),1-(0.25*('Anvendte oplysninger'!R103+'Anvendte oplysninger'!T103)/('Anvendte oplysninger'!G103*1000)),1)))</f>
        <v>1</v>
      </c>
      <c r="AE103" s="14">
        <f>IF(OR('Anvendte oplysninger'!AC103="Irrelevant",'Anvendte oplysninger'!AC103="Nej"),1,IF(AND('Anvendte oplysninger'!AC103="Ja",OR('Anvendte oplysninger'!Q103&lt;301,'Anvendte oplysninger'!S103&lt;301)),1-(0.4*('Anvendte oplysninger'!R103+'Anvendte oplysninger'!T103)/('Anvendte oplysninger'!G103*1000)),IF(AND('Anvendte oplysninger'!AC103="Ja",OR('Anvendte oplysninger'!Q103&lt;601,'Anvendte oplysninger'!S103&lt;601)),1-(0.2*('Anvendte oplysninger'!R103+'Anvendte oplysninger'!T103)/('Anvendte oplysninger'!G103*1000)),1)))</f>
        <v>1</v>
      </c>
      <c r="AF103" s="14">
        <f>IF('Anvendte oplysninger'!AD103="110 km/t",0.79,1)</f>
        <v>1</v>
      </c>
      <c r="AG103" s="14">
        <f>IF('Anvendte oplysninger'!AD103="110 km/t",0.94,1)</f>
        <v>1</v>
      </c>
      <c r="AH103" s="14">
        <f>IF('Anvendte oplysninger'!AD103="110 km/t",0.66,1)</f>
        <v>1</v>
      </c>
      <c r="AI103" s="14">
        <f>IF('Anvendte oplysninger'!AD103="110 km/t",0.82,1)</f>
        <v>1</v>
      </c>
      <c r="AJ103" s="14">
        <f>IF(AND('Anvendte oplysninger'!AE103="Ja",I103="Tilkørselsflettestrækning"),0.65*'Anvendte oplysninger'!AF103+1-'Anvendte oplysninger'!AF103,1)</f>
        <v>1</v>
      </c>
      <c r="AK103" s="15" t="str">
        <f t="shared" si="7"/>
        <v/>
      </c>
      <c r="AL103" s="15" t="str">
        <f t="shared" si="8"/>
        <v/>
      </c>
      <c r="AM103" s="15" t="str">
        <f t="shared" si="9"/>
        <v/>
      </c>
      <c r="AN103" s="15" t="str">
        <f t="shared" si="10"/>
        <v/>
      </c>
      <c r="AO103" s="15" t="str">
        <f t="shared" si="11"/>
        <v/>
      </c>
      <c r="AP103" s="15" t="str">
        <f t="shared" si="12"/>
        <v/>
      </c>
      <c r="AQ103" s="4" t="str">
        <f t="shared" si="13"/>
        <v/>
      </c>
    </row>
    <row r="104" spans="1:43" x14ac:dyDescent="0.25">
      <c r="A104" s="4" t="str">
        <f>IF(Inddata!A119="","",Inddata!A119)</f>
        <v/>
      </c>
      <c r="B104" s="4" t="str">
        <f>IF(Inddata!B119="","",Inddata!B119)</f>
        <v/>
      </c>
      <c r="C104" s="4" t="str">
        <f>IF(Inddata!C119="","",Inddata!C119)</f>
        <v/>
      </c>
      <c r="D104" s="4" t="str">
        <f>IF(Inddata!D119="","",Inddata!D119)</f>
        <v/>
      </c>
      <c r="E104" s="4" t="str">
        <f>IF(Inddata!E119="","",Inddata!E119)</f>
        <v/>
      </c>
      <c r="F104" s="4" t="str">
        <f>IF(Inddata!F119="","",Inddata!F119)</f>
        <v/>
      </c>
      <c r="G104" s="4">
        <f>IF(Inddata!G119="","",Inddata!G119)</f>
        <v>0</v>
      </c>
      <c r="H104" s="4" t="str">
        <f>IF(Inddata!H119&gt;0.5,Inddata!H119,"")</f>
        <v/>
      </c>
      <c r="I104" s="4" t="str">
        <f>IF(Inddata!I119="","",Inddata!I119)</f>
        <v/>
      </c>
      <c r="J104" s="14">
        <f>IF('Anvendte oplysninger'!J104="Irrelevant",1,IF('Anvendte oplysninger'!J104&gt;3,1.2,1))</f>
        <v>1</v>
      </c>
      <c r="K104" s="14">
        <f>IF('Anvendte oplysninger'!K104="Irrelevant",1,IF(AND(OR(I104="Motorvejsstrækning",I104="Frakørselsflettestrækning",I104="Tilkørselsflettestrækning"),'Anvendte oplysninger'!K104&lt;3.5),1+(3.5-'Anvendte oplysninger'!K104)*0.12,IF(AND(OR(I104="Frakørselsrampe",I104="Tilkørselsrampe"),'Anvendte oplysninger'!K104&lt;3.5),1+(3.5-'Anvendte oplysninger'!K104)*0.16,1)))</f>
        <v>1</v>
      </c>
      <c r="L104" s="14">
        <f>IF('Anvendte oplysninger'!L104="Irrelevant",1,IF(AND('Anvendte oplysninger'!L104="Ja",'Anvendte oplysninger'!J104=2),0.6*'Anvendte oplysninger'!M104+(1-'Anvendte oplysninger'!M104),IF(AND('Anvendte oplysninger'!L104="Ja",'Anvendte oplysninger'!J104=3),0.7*'Anvendte oplysninger'!M104+(1-'Anvendte oplysninger'!M104),IF(AND('Anvendte oplysninger'!L104="Ja",'Anvendte oplysninger'!J104=4),0.76*'Anvendte oplysninger'!M104+(1-'Anvendte oplysninger'!M104),IF(AND('Anvendte oplysninger'!L104="Ja",'Anvendte oplysninger'!J104&gt;4.99999999),0.8*'Anvendte oplysninger'!M104+(1-'Anvendte oplysninger'!M104),1)))))</f>
        <v>1</v>
      </c>
      <c r="M104" s="14">
        <f>IF('Anvendte oplysninger'!L104="Irrelevant",1,IF(AND('Anvendte oplysninger'!L104="Ja",'Anvendte oplysninger'!J104=2),0.8*'Anvendte oplysninger'!M104+(1-'Anvendte oplysninger'!M104),IF(AND('Anvendte oplysninger'!L104="Ja",'Anvendte oplysninger'!J104=3),0.85*'Anvendte oplysninger'!M104+(1-'Anvendte oplysninger'!M104),IF(AND('Anvendte oplysninger'!L104="Ja",'Anvendte oplysninger'!J104=4),0.88*'Anvendte oplysninger'!M104+(1-'Anvendte oplysninger'!M104),IF(AND('Anvendte oplysninger'!L104="Ja",'Anvendte oplysninger'!J104&gt;4.99999999),0.9*'Anvendte oplysninger'!M104+(1-'Anvendte oplysninger'!M104),1)))))</f>
        <v>1</v>
      </c>
      <c r="N104" s="14">
        <f>IF('Anvendte oplysninger'!N104="Irrelevant",1,IF(AND(OR(I104="Motorvejsstrækning",I104="Frakørselsflettestrækning",I104="Tilkørselsflettestrækning"),'Anvendte oplysninger'!N104&lt;3),1+(3-'Anvendte oplysninger'!N104)*0.09333333,1))</f>
        <v>1</v>
      </c>
      <c r="O104" s="14">
        <f>IF('Anvendte oplysninger'!N104="Irrelevant",1,IF(AND(OR(I104="Motorvejsstrækning",I104="Frakørselsflettestrækning",I104="Tilkørselsflettestrækning"),'Anvendte oplysninger'!N104&lt;3),1+(3-'Anvendte oplysninger'!N104)*0.19666667,1))</f>
        <v>1</v>
      </c>
      <c r="P104" s="14">
        <f>IF('Anvendte oplysninger'!O104="Irrelevant",1,IF(AND(OR(I104="Motorvejsstrækning",I104="Frakørselsflettestrækning",I104="Tilkørselsflettestrækning"),'Anvendte oplysninger'!O104&lt;3.00000001),1+(0.5-'Anvendte oplysninger'!O104)*0.04,IF(AND(OR(I104="Frakørselsrampe",I104="Tilkørselsrampe"),'Anvendte oplysninger'!O104&lt;3.00000001),1+(0.5-'Anvendte oplysninger'!O104)*0.08,IF(OR(I104="Motorvejsstrækning",I104="Frakørselsflettestrækning",I104="Tilkørselsflettestrækning"),0.9,0.8))))</f>
        <v>1</v>
      </c>
      <c r="Q104" s="14">
        <f>IF('Anvendte oplysninger'!P104="Irrelevant",1,IF(AND(OR(I104="Motorvejsstrækning",I104="Frakørselsflettestrækning",I104="Tilkørselsflettestrækning"),'Anvendte oplysninger'!P104&lt;11.00000001),1+(5-'Anvendte oplysninger'!P104)*0.01,0.94))</f>
        <v>1</v>
      </c>
      <c r="R104" s="14">
        <f>IF(OR('Anvendte oplysninger'!Q104="Irrelevant",'Anvendte oplysninger'!R104="Irrelevant",'Anvendte oplysninger'!Q104="Lige"),1,IF(AND(OR(I104="Motorvejsstrækning",I104="Frakørselsflettestrækning",I104="Tilkørselsflettestrækning"),'Anvendte oplysninger'!Q104&lt;4000),(EXP(0.1096*1746.5/'Anvendte oplysninger'!Q104)/EXP(0.1096*1746.5/4000))*('Anvendte oplysninger'!R104/1000)/G104+(G104-'Anvendte oplysninger'!R104/1000)/G104,1))</f>
        <v>1</v>
      </c>
      <c r="S104" s="14">
        <f>IF(OR('Anvendte oplysninger'!S104="Irrelevant",'Anvendte oplysninger'!T104="Irrelevant",'Anvendte oplysninger'!S104="Lige"),1,IF(AND(OR(I104="Motorvejsstrækning",I104="Frakørselsflettestrækning",I104="Tilkørselsflettestrækning"),'Anvendte oplysninger'!S104&lt;4000),(EXP(0.1096*1746.5/'Anvendte oplysninger'!S104)/EXP(0.1096*1746.5/4000))*('Anvendte oplysninger'!T104/1000)/G104+(G104-'Anvendte oplysninger'!T104/1000)/G104,1))</f>
        <v>1</v>
      </c>
      <c r="T104" s="14">
        <f>IF('Anvendte oplysninger'!U104="Irrelevant",1,IF(AND(OR(I104="Motorvejsstrækning",I104="Frakørselsflettestrækning",I104="Tilkørselsflettestrækning",I104="Frakørselsrampe",I104="Tilkørselsrampe"),'Anvendte oplysninger'!U104="Ja"),0.95,1))</f>
        <v>1</v>
      </c>
      <c r="U104" s="14">
        <f>IF('Anvendte oplysninger'!U104="Irrelevant",1,IF(AND(OR(I104="Motorvejsstrækning",I104="Frakørselsflettestrækning",I104="Tilkørselsflettestrækning",I104="Frakørselsrampe",I104="Tilkørselsrampe"),'Anvendte oplysninger'!U104="Ja"),0.96,1))</f>
        <v>1</v>
      </c>
      <c r="V104" s="14">
        <f>IF('Anvendte oplysninger'!U104="Irrelevant",1,IF(AND(OR(I104="Motorvejsstrækning",I104="Frakørselsflettestrækning",I104="Tilkørselsflettestrækning",I104="Frakørselsrampe",I104="Tilkørselsrampe"),'Anvendte oplysninger'!U104="Ja"),0.79,1))</f>
        <v>1</v>
      </c>
      <c r="W104" s="14">
        <f>IF('Anvendte oplysninger'!U104="Irrelevant",1,IF(AND(OR(I104="Motorvejsstrækning",I104="Frakørselsflettestrækning",I104="Tilkørselsflettestrækning",I104="Frakørselsrampe",I104="Tilkørselsrampe"),'Anvendte oplysninger'!U104="Ja"),0.94,1))</f>
        <v>1</v>
      </c>
      <c r="X104" s="14">
        <f>IF('Anvendte oplysninger'!U104="Irrelevant",1,IF(AND(OR(I104="Motorvejsstrækning",I104="Frakørselsflettestrækning",I104="Tilkørselsflettestrækning",I104="Frakørselsrampe",I104="Tilkørselsrampe"),'Anvendte oplysninger'!U104="Ja"),0.97,1))</f>
        <v>1</v>
      </c>
      <c r="Y104" s="14">
        <f>IF(AND(I104="Frakørselsrampe",'Anvendte oplysninger'!V104="S-formet ruderrampe"),1.32,IF(AND(I104="Frakørselsrampe",'Anvendte oplysninger'!V104="S-formet trompetrampe"),2.05,IF(AND(I104="Frakørselsrampe",'Anvendte oplysninger'!V104="U-formet trompetrampe"),4.11,IF(AND(I104="Frakørselsrampe",'Anvendte oplysninger'!V104="SV-formet flyoverrampe"),5.15,IF(AND(I104="Frakørselsrampe",'Anvendte oplysninger'!V104="Vinkelformet rampe"),1.07,IF(AND(I104="Tilkørselsrampe",'Anvendte oplysninger'!V104="S-formet ruderrampe"),0.93,IF(AND(I104="Tilkørselsrampe",'Anvendte oplysninger'!V104="S-formet trompetrampe"),2.48,IF(AND(I104="Tilkørselsrampe",'Anvendte oplysninger'!V104="U-formet trompetrampe"),4.15,IF(AND(I104="Tilkørselsrampe",'Anvendte oplysninger'!V104="SV-formet flyoverrampe"),5.26,IF(AND(I104="Tilkørselsrampe",'Anvendte oplysninger'!V104="Vinkelformet rampe"),1.42,1))))))))))</f>
        <v>1</v>
      </c>
      <c r="Z104" s="14">
        <f>IF(OR('Anvendte oplysninger'!W104="Lige",'Anvendte oplysninger'!W104="Irrelevant",'Anvendte oplysninger'!X104="Irrelevant",'Anvendte oplysninger'!Y104="Irrelevant"),1,1+1.545*1000/32.2*((('Anvendte oplysninger'!Y104*3268/3600)/('Anvendte oplysninger'!W104/0.306))^2)*('Anvendte oplysninger'!X104/1000)/G104)</f>
        <v>1</v>
      </c>
      <c r="AA104" s="14">
        <f>IF(OR('Anvendte oplysninger'!W104="Lige",'Anvendte oplysninger'!W104="Irrelevant",'Anvendte oplysninger'!X104="Irrelevant",'Anvendte oplysninger'!Y104="Irrelevant"),1,1+1.961*1000/32.2*((('Anvendte oplysninger'!Y104*3268/3600)/('Anvendte oplysninger'!W104/0.306))^2)*('Anvendte oplysninger'!X104/1000)/G104)</f>
        <v>1</v>
      </c>
      <c r="AB104" s="14">
        <f>IF(OR('Anvendte oplysninger'!Z104="Lige",'Anvendte oplysninger'!Z104="Irrelevant",'Anvendte oplysninger'!AA104="Irrelevant",'Anvendte oplysninger'!AB104="Irrelevant"),1,1+1.545*1000/32.2*((('Anvendte oplysninger'!AB104*3268/3600)/('Anvendte oplysninger'!Z104/0.306))^2)*('Anvendte oplysninger'!AA104/1000)/G104)</f>
        <v>1</v>
      </c>
      <c r="AC104" s="14">
        <f>IF(OR('Anvendte oplysninger'!Z104="Lige",'Anvendte oplysninger'!Z104="Irrelevant",'Anvendte oplysninger'!AA104="Irrelevant",'Anvendte oplysninger'!AB104="Irrelevant"),1,1+1.961*1000/32.2*((('Anvendte oplysninger'!AB104*3268/3600)/('Anvendte oplysninger'!Z104/0.306))^2)*('Anvendte oplysninger'!AA104/1000)/G104)</f>
        <v>1</v>
      </c>
      <c r="AD104" s="14">
        <f>IF(OR('Anvendte oplysninger'!AC104="Irrelevant",'Anvendte oplysninger'!AC104="Nej"),1,IF(AND('Anvendte oplysninger'!AC104="Ja",OR('Anvendte oplysninger'!Q104&lt;301,'Anvendte oplysninger'!S104&lt;301)),1-(0.5*('Anvendte oplysninger'!R104+'Anvendte oplysninger'!T104)/('Anvendte oplysninger'!G104*1000)),IF(AND('Anvendte oplysninger'!AC104="Ja",OR('Anvendte oplysninger'!Q104&lt;601,'Anvendte oplysninger'!S104&lt;601)),1-(0.25*('Anvendte oplysninger'!R104+'Anvendte oplysninger'!T104)/('Anvendte oplysninger'!G104*1000)),1)))</f>
        <v>1</v>
      </c>
      <c r="AE104" s="14">
        <f>IF(OR('Anvendte oplysninger'!AC104="Irrelevant",'Anvendte oplysninger'!AC104="Nej"),1,IF(AND('Anvendte oplysninger'!AC104="Ja",OR('Anvendte oplysninger'!Q104&lt;301,'Anvendte oplysninger'!S104&lt;301)),1-(0.4*('Anvendte oplysninger'!R104+'Anvendte oplysninger'!T104)/('Anvendte oplysninger'!G104*1000)),IF(AND('Anvendte oplysninger'!AC104="Ja",OR('Anvendte oplysninger'!Q104&lt;601,'Anvendte oplysninger'!S104&lt;601)),1-(0.2*('Anvendte oplysninger'!R104+'Anvendte oplysninger'!T104)/('Anvendte oplysninger'!G104*1000)),1)))</f>
        <v>1</v>
      </c>
      <c r="AF104" s="14">
        <f>IF('Anvendte oplysninger'!AD104="110 km/t",0.79,1)</f>
        <v>1</v>
      </c>
      <c r="AG104" s="14">
        <f>IF('Anvendte oplysninger'!AD104="110 km/t",0.94,1)</f>
        <v>1</v>
      </c>
      <c r="AH104" s="14">
        <f>IF('Anvendte oplysninger'!AD104="110 km/t",0.66,1)</f>
        <v>1</v>
      </c>
      <c r="AI104" s="14">
        <f>IF('Anvendte oplysninger'!AD104="110 km/t",0.82,1)</f>
        <v>1</v>
      </c>
      <c r="AJ104" s="14">
        <f>IF(AND('Anvendte oplysninger'!AE104="Ja",I104="Tilkørselsflettestrækning"),0.65*'Anvendte oplysninger'!AF104+1-'Anvendte oplysninger'!AF104,1)</f>
        <v>1</v>
      </c>
      <c r="AK104" s="15" t="str">
        <f t="shared" si="7"/>
        <v/>
      </c>
      <c r="AL104" s="15" t="str">
        <f t="shared" si="8"/>
        <v/>
      </c>
      <c r="AM104" s="15" t="str">
        <f t="shared" si="9"/>
        <v/>
      </c>
      <c r="AN104" s="15" t="str">
        <f t="shared" si="10"/>
        <v/>
      </c>
      <c r="AO104" s="15" t="str">
        <f t="shared" si="11"/>
        <v/>
      </c>
      <c r="AP104" s="15" t="str">
        <f t="shared" si="12"/>
        <v/>
      </c>
      <c r="AQ104" s="4" t="str">
        <f t="shared" si="13"/>
        <v/>
      </c>
    </row>
    <row r="105" spans="1:43" x14ac:dyDescent="0.25">
      <c r="A105" s="4" t="str">
        <f>IF(Inddata!A120="","",Inddata!A120)</f>
        <v/>
      </c>
      <c r="B105" s="4" t="str">
        <f>IF(Inddata!B120="","",Inddata!B120)</f>
        <v/>
      </c>
      <c r="C105" s="4" t="str">
        <f>IF(Inddata!C120="","",Inddata!C120)</f>
        <v/>
      </c>
      <c r="D105" s="4" t="str">
        <f>IF(Inddata!D120="","",Inddata!D120)</f>
        <v/>
      </c>
      <c r="E105" s="4" t="str">
        <f>IF(Inddata!E120="","",Inddata!E120)</f>
        <v/>
      </c>
      <c r="F105" s="4" t="str">
        <f>IF(Inddata!F120="","",Inddata!F120)</f>
        <v/>
      </c>
      <c r="G105" s="4">
        <f>IF(Inddata!G120="","",Inddata!G120)</f>
        <v>0</v>
      </c>
      <c r="H105" s="4" t="str">
        <f>IF(Inddata!H120&gt;0.5,Inddata!H120,"")</f>
        <v/>
      </c>
      <c r="I105" s="4" t="str">
        <f>IF(Inddata!I120="","",Inddata!I120)</f>
        <v/>
      </c>
      <c r="J105" s="14">
        <f>IF('Anvendte oplysninger'!J105="Irrelevant",1,IF('Anvendte oplysninger'!J105&gt;3,1.2,1))</f>
        <v>1</v>
      </c>
      <c r="K105" s="14">
        <f>IF('Anvendte oplysninger'!K105="Irrelevant",1,IF(AND(OR(I105="Motorvejsstrækning",I105="Frakørselsflettestrækning",I105="Tilkørselsflettestrækning"),'Anvendte oplysninger'!K105&lt;3.5),1+(3.5-'Anvendte oplysninger'!K105)*0.12,IF(AND(OR(I105="Frakørselsrampe",I105="Tilkørselsrampe"),'Anvendte oplysninger'!K105&lt;3.5),1+(3.5-'Anvendte oplysninger'!K105)*0.16,1)))</f>
        <v>1</v>
      </c>
      <c r="L105" s="14">
        <f>IF('Anvendte oplysninger'!L105="Irrelevant",1,IF(AND('Anvendte oplysninger'!L105="Ja",'Anvendte oplysninger'!J105=2),0.6*'Anvendte oplysninger'!M105+(1-'Anvendte oplysninger'!M105),IF(AND('Anvendte oplysninger'!L105="Ja",'Anvendte oplysninger'!J105=3),0.7*'Anvendte oplysninger'!M105+(1-'Anvendte oplysninger'!M105),IF(AND('Anvendte oplysninger'!L105="Ja",'Anvendte oplysninger'!J105=4),0.76*'Anvendte oplysninger'!M105+(1-'Anvendte oplysninger'!M105),IF(AND('Anvendte oplysninger'!L105="Ja",'Anvendte oplysninger'!J105&gt;4.99999999),0.8*'Anvendte oplysninger'!M105+(1-'Anvendte oplysninger'!M105),1)))))</f>
        <v>1</v>
      </c>
      <c r="M105" s="14">
        <f>IF('Anvendte oplysninger'!L105="Irrelevant",1,IF(AND('Anvendte oplysninger'!L105="Ja",'Anvendte oplysninger'!J105=2),0.8*'Anvendte oplysninger'!M105+(1-'Anvendte oplysninger'!M105),IF(AND('Anvendte oplysninger'!L105="Ja",'Anvendte oplysninger'!J105=3),0.85*'Anvendte oplysninger'!M105+(1-'Anvendte oplysninger'!M105),IF(AND('Anvendte oplysninger'!L105="Ja",'Anvendte oplysninger'!J105=4),0.88*'Anvendte oplysninger'!M105+(1-'Anvendte oplysninger'!M105),IF(AND('Anvendte oplysninger'!L105="Ja",'Anvendte oplysninger'!J105&gt;4.99999999),0.9*'Anvendte oplysninger'!M105+(1-'Anvendte oplysninger'!M105),1)))))</f>
        <v>1</v>
      </c>
      <c r="N105" s="14">
        <f>IF('Anvendte oplysninger'!N105="Irrelevant",1,IF(AND(OR(I105="Motorvejsstrækning",I105="Frakørselsflettestrækning",I105="Tilkørselsflettestrækning"),'Anvendte oplysninger'!N105&lt;3),1+(3-'Anvendte oplysninger'!N105)*0.09333333,1))</f>
        <v>1</v>
      </c>
      <c r="O105" s="14">
        <f>IF('Anvendte oplysninger'!N105="Irrelevant",1,IF(AND(OR(I105="Motorvejsstrækning",I105="Frakørselsflettestrækning",I105="Tilkørselsflettestrækning"),'Anvendte oplysninger'!N105&lt;3),1+(3-'Anvendte oplysninger'!N105)*0.19666667,1))</f>
        <v>1</v>
      </c>
      <c r="P105" s="14">
        <f>IF('Anvendte oplysninger'!O105="Irrelevant",1,IF(AND(OR(I105="Motorvejsstrækning",I105="Frakørselsflettestrækning",I105="Tilkørselsflettestrækning"),'Anvendte oplysninger'!O105&lt;3.00000001),1+(0.5-'Anvendte oplysninger'!O105)*0.04,IF(AND(OR(I105="Frakørselsrampe",I105="Tilkørselsrampe"),'Anvendte oplysninger'!O105&lt;3.00000001),1+(0.5-'Anvendte oplysninger'!O105)*0.08,IF(OR(I105="Motorvejsstrækning",I105="Frakørselsflettestrækning",I105="Tilkørselsflettestrækning"),0.9,0.8))))</f>
        <v>1</v>
      </c>
      <c r="Q105" s="14">
        <f>IF('Anvendte oplysninger'!P105="Irrelevant",1,IF(AND(OR(I105="Motorvejsstrækning",I105="Frakørselsflettestrækning",I105="Tilkørselsflettestrækning"),'Anvendte oplysninger'!P105&lt;11.00000001),1+(5-'Anvendte oplysninger'!P105)*0.01,0.94))</f>
        <v>1</v>
      </c>
      <c r="R105" s="14">
        <f>IF(OR('Anvendte oplysninger'!Q105="Irrelevant",'Anvendte oplysninger'!R105="Irrelevant",'Anvendte oplysninger'!Q105="Lige"),1,IF(AND(OR(I105="Motorvejsstrækning",I105="Frakørselsflettestrækning",I105="Tilkørselsflettestrækning"),'Anvendte oplysninger'!Q105&lt;4000),(EXP(0.1096*1746.5/'Anvendte oplysninger'!Q105)/EXP(0.1096*1746.5/4000))*('Anvendte oplysninger'!R105/1000)/G105+(G105-'Anvendte oplysninger'!R105/1000)/G105,1))</f>
        <v>1</v>
      </c>
      <c r="S105" s="14">
        <f>IF(OR('Anvendte oplysninger'!S105="Irrelevant",'Anvendte oplysninger'!T105="Irrelevant",'Anvendte oplysninger'!S105="Lige"),1,IF(AND(OR(I105="Motorvejsstrækning",I105="Frakørselsflettestrækning",I105="Tilkørselsflettestrækning"),'Anvendte oplysninger'!S105&lt;4000),(EXP(0.1096*1746.5/'Anvendte oplysninger'!S105)/EXP(0.1096*1746.5/4000))*('Anvendte oplysninger'!T105/1000)/G105+(G105-'Anvendte oplysninger'!T105/1000)/G105,1))</f>
        <v>1</v>
      </c>
      <c r="T105" s="14">
        <f>IF('Anvendte oplysninger'!U105="Irrelevant",1,IF(AND(OR(I105="Motorvejsstrækning",I105="Frakørselsflettestrækning",I105="Tilkørselsflettestrækning",I105="Frakørselsrampe",I105="Tilkørselsrampe"),'Anvendte oplysninger'!U105="Ja"),0.95,1))</f>
        <v>1</v>
      </c>
      <c r="U105" s="14">
        <f>IF('Anvendte oplysninger'!U105="Irrelevant",1,IF(AND(OR(I105="Motorvejsstrækning",I105="Frakørselsflettestrækning",I105="Tilkørselsflettestrækning",I105="Frakørselsrampe",I105="Tilkørselsrampe"),'Anvendte oplysninger'!U105="Ja"),0.96,1))</f>
        <v>1</v>
      </c>
      <c r="V105" s="14">
        <f>IF('Anvendte oplysninger'!U105="Irrelevant",1,IF(AND(OR(I105="Motorvejsstrækning",I105="Frakørselsflettestrækning",I105="Tilkørselsflettestrækning",I105="Frakørselsrampe",I105="Tilkørselsrampe"),'Anvendte oplysninger'!U105="Ja"),0.79,1))</f>
        <v>1</v>
      </c>
      <c r="W105" s="14">
        <f>IF('Anvendte oplysninger'!U105="Irrelevant",1,IF(AND(OR(I105="Motorvejsstrækning",I105="Frakørselsflettestrækning",I105="Tilkørselsflettestrækning",I105="Frakørselsrampe",I105="Tilkørselsrampe"),'Anvendte oplysninger'!U105="Ja"),0.94,1))</f>
        <v>1</v>
      </c>
      <c r="X105" s="14">
        <f>IF('Anvendte oplysninger'!U105="Irrelevant",1,IF(AND(OR(I105="Motorvejsstrækning",I105="Frakørselsflettestrækning",I105="Tilkørselsflettestrækning",I105="Frakørselsrampe",I105="Tilkørselsrampe"),'Anvendte oplysninger'!U105="Ja"),0.97,1))</f>
        <v>1</v>
      </c>
      <c r="Y105" s="14">
        <f>IF(AND(I105="Frakørselsrampe",'Anvendte oplysninger'!V105="S-formet ruderrampe"),1.32,IF(AND(I105="Frakørselsrampe",'Anvendte oplysninger'!V105="S-formet trompetrampe"),2.05,IF(AND(I105="Frakørselsrampe",'Anvendte oplysninger'!V105="U-formet trompetrampe"),4.11,IF(AND(I105="Frakørselsrampe",'Anvendte oplysninger'!V105="SV-formet flyoverrampe"),5.15,IF(AND(I105="Frakørselsrampe",'Anvendte oplysninger'!V105="Vinkelformet rampe"),1.07,IF(AND(I105="Tilkørselsrampe",'Anvendte oplysninger'!V105="S-formet ruderrampe"),0.93,IF(AND(I105="Tilkørselsrampe",'Anvendte oplysninger'!V105="S-formet trompetrampe"),2.48,IF(AND(I105="Tilkørselsrampe",'Anvendte oplysninger'!V105="U-formet trompetrampe"),4.15,IF(AND(I105="Tilkørselsrampe",'Anvendte oplysninger'!V105="SV-formet flyoverrampe"),5.26,IF(AND(I105="Tilkørselsrampe",'Anvendte oplysninger'!V105="Vinkelformet rampe"),1.42,1))))))))))</f>
        <v>1</v>
      </c>
      <c r="Z105" s="14">
        <f>IF(OR('Anvendte oplysninger'!W105="Lige",'Anvendte oplysninger'!W105="Irrelevant",'Anvendte oplysninger'!X105="Irrelevant",'Anvendte oplysninger'!Y105="Irrelevant"),1,1+1.545*1000/32.2*((('Anvendte oplysninger'!Y105*3268/3600)/('Anvendte oplysninger'!W105/0.306))^2)*('Anvendte oplysninger'!X105/1000)/G105)</f>
        <v>1</v>
      </c>
      <c r="AA105" s="14">
        <f>IF(OR('Anvendte oplysninger'!W105="Lige",'Anvendte oplysninger'!W105="Irrelevant",'Anvendte oplysninger'!X105="Irrelevant",'Anvendte oplysninger'!Y105="Irrelevant"),1,1+1.961*1000/32.2*((('Anvendte oplysninger'!Y105*3268/3600)/('Anvendte oplysninger'!W105/0.306))^2)*('Anvendte oplysninger'!X105/1000)/G105)</f>
        <v>1</v>
      </c>
      <c r="AB105" s="14">
        <f>IF(OR('Anvendte oplysninger'!Z105="Lige",'Anvendte oplysninger'!Z105="Irrelevant",'Anvendte oplysninger'!AA105="Irrelevant",'Anvendte oplysninger'!AB105="Irrelevant"),1,1+1.545*1000/32.2*((('Anvendte oplysninger'!AB105*3268/3600)/('Anvendte oplysninger'!Z105/0.306))^2)*('Anvendte oplysninger'!AA105/1000)/G105)</f>
        <v>1</v>
      </c>
      <c r="AC105" s="14">
        <f>IF(OR('Anvendte oplysninger'!Z105="Lige",'Anvendte oplysninger'!Z105="Irrelevant",'Anvendte oplysninger'!AA105="Irrelevant",'Anvendte oplysninger'!AB105="Irrelevant"),1,1+1.961*1000/32.2*((('Anvendte oplysninger'!AB105*3268/3600)/('Anvendte oplysninger'!Z105/0.306))^2)*('Anvendte oplysninger'!AA105/1000)/G105)</f>
        <v>1</v>
      </c>
      <c r="AD105" s="14">
        <f>IF(OR('Anvendte oplysninger'!AC105="Irrelevant",'Anvendte oplysninger'!AC105="Nej"),1,IF(AND('Anvendte oplysninger'!AC105="Ja",OR('Anvendte oplysninger'!Q105&lt;301,'Anvendte oplysninger'!S105&lt;301)),1-(0.5*('Anvendte oplysninger'!R105+'Anvendte oplysninger'!T105)/('Anvendte oplysninger'!G105*1000)),IF(AND('Anvendte oplysninger'!AC105="Ja",OR('Anvendte oplysninger'!Q105&lt;601,'Anvendte oplysninger'!S105&lt;601)),1-(0.25*('Anvendte oplysninger'!R105+'Anvendte oplysninger'!T105)/('Anvendte oplysninger'!G105*1000)),1)))</f>
        <v>1</v>
      </c>
      <c r="AE105" s="14">
        <f>IF(OR('Anvendte oplysninger'!AC105="Irrelevant",'Anvendte oplysninger'!AC105="Nej"),1,IF(AND('Anvendte oplysninger'!AC105="Ja",OR('Anvendte oplysninger'!Q105&lt;301,'Anvendte oplysninger'!S105&lt;301)),1-(0.4*('Anvendte oplysninger'!R105+'Anvendte oplysninger'!T105)/('Anvendte oplysninger'!G105*1000)),IF(AND('Anvendte oplysninger'!AC105="Ja",OR('Anvendte oplysninger'!Q105&lt;601,'Anvendte oplysninger'!S105&lt;601)),1-(0.2*('Anvendte oplysninger'!R105+'Anvendte oplysninger'!T105)/('Anvendte oplysninger'!G105*1000)),1)))</f>
        <v>1</v>
      </c>
      <c r="AF105" s="14">
        <f>IF('Anvendte oplysninger'!AD105="110 km/t",0.79,1)</f>
        <v>1</v>
      </c>
      <c r="AG105" s="14">
        <f>IF('Anvendte oplysninger'!AD105="110 km/t",0.94,1)</f>
        <v>1</v>
      </c>
      <c r="AH105" s="14">
        <f>IF('Anvendte oplysninger'!AD105="110 km/t",0.66,1)</f>
        <v>1</v>
      </c>
      <c r="AI105" s="14">
        <f>IF('Anvendte oplysninger'!AD105="110 km/t",0.82,1)</f>
        <v>1</v>
      </c>
      <c r="AJ105" s="14">
        <f>IF(AND('Anvendte oplysninger'!AE105="Ja",I105="Tilkørselsflettestrækning"),0.65*'Anvendte oplysninger'!AF105+1-'Anvendte oplysninger'!AF105,1)</f>
        <v>1</v>
      </c>
      <c r="AK105" s="15" t="str">
        <f t="shared" si="7"/>
        <v/>
      </c>
      <c r="AL105" s="15" t="str">
        <f t="shared" si="8"/>
        <v/>
      </c>
      <c r="AM105" s="15" t="str">
        <f t="shared" si="9"/>
        <v/>
      </c>
      <c r="AN105" s="15" t="str">
        <f t="shared" si="10"/>
        <v/>
      </c>
      <c r="AO105" s="15" t="str">
        <f t="shared" si="11"/>
        <v/>
      </c>
      <c r="AP105" s="15" t="str">
        <f t="shared" si="12"/>
        <v/>
      </c>
      <c r="AQ105" s="4" t="str">
        <f t="shared" si="13"/>
        <v/>
      </c>
    </row>
    <row r="106" spans="1:43" x14ac:dyDescent="0.25">
      <c r="A106" s="4" t="str">
        <f>IF(Inddata!A121="","",Inddata!A121)</f>
        <v/>
      </c>
      <c r="B106" s="4" t="str">
        <f>IF(Inddata!B121="","",Inddata!B121)</f>
        <v/>
      </c>
      <c r="C106" s="4" t="str">
        <f>IF(Inddata!C121="","",Inddata!C121)</f>
        <v/>
      </c>
      <c r="D106" s="4" t="str">
        <f>IF(Inddata!D121="","",Inddata!D121)</f>
        <v/>
      </c>
      <c r="E106" s="4" t="str">
        <f>IF(Inddata!E121="","",Inddata!E121)</f>
        <v/>
      </c>
      <c r="F106" s="4" t="str">
        <f>IF(Inddata!F121="","",Inddata!F121)</f>
        <v/>
      </c>
      <c r="G106" s="4">
        <f>IF(Inddata!G121="","",Inddata!G121)</f>
        <v>0</v>
      </c>
      <c r="H106" s="4" t="str">
        <f>IF(Inddata!H121&gt;0.5,Inddata!H121,"")</f>
        <v/>
      </c>
      <c r="I106" s="4" t="str">
        <f>IF(Inddata!I121="","",Inddata!I121)</f>
        <v/>
      </c>
      <c r="J106" s="14">
        <f>IF('Anvendte oplysninger'!J106="Irrelevant",1,IF('Anvendte oplysninger'!J106&gt;3,1.2,1))</f>
        <v>1</v>
      </c>
      <c r="K106" s="14">
        <f>IF('Anvendte oplysninger'!K106="Irrelevant",1,IF(AND(OR(I106="Motorvejsstrækning",I106="Frakørselsflettestrækning",I106="Tilkørselsflettestrækning"),'Anvendte oplysninger'!K106&lt;3.5),1+(3.5-'Anvendte oplysninger'!K106)*0.12,IF(AND(OR(I106="Frakørselsrampe",I106="Tilkørselsrampe"),'Anvendte oplysninger'!K106&lt;3.5),1+(3.5-'Anvendte oplysninger'!K106)*0.16,1)))</f>
        <v>1</v>
      </c>
      <c r="L106" s="14">
        <f>IF('Anvendte oplysninger'!L106="Irrelevant",1,IF(AND('Anvendte oplysninger'!L106="Ja",'Anvendte oplysninger'!J106=2),0.6*'Anvendte oplysninger'!M106+(1-'Anvendte oplysninger'!M106),IF(AND('Anvendte oplysninger'!L106="Ja",'Anvendte oplysninger'!J106=3),0.7*'Anvendte oplysninger'!M106+(1-'Anvendte oplysninger'!M106),IF(AND('Anvendte oplysninger'!L106="Ja",'Anvendte oplysninger'!J106=4),0.76*'Anvendte oplysninger'!M106+(1-'Anvendte oplysninger'!M106),IF(AND('Anvendte oplysninger'!L106="Ja",'Anvendte oplysninger'!J106&gt;4.99999999),0.8*'Anvendte oplysninger'!M106+(1-'Anvendte oplysninger'!M106),1)))))</f>
        <v>1</v>
      </c>
      <c r="M106" s="14">
        <f>IF('Anvendte oplysninger'!L106="Irrelevant",1,IF(AND('Anvendte oplysninger'!L106="Ja",'Anvendte oplysninger'!J106=2),0.8*'Anvendte oplysninger'!M106+(1-'Anvendte oplysninger'!M106),IF(AND('Anvendte oplysninger'!L106="Ja",'Anvendte oplysninger'!J106=3),0.85*'Anvendte oplysninger'!M106+(1-'Anvendte oplysninger'!M106),IF(AND('Anvendte oplysninger'!L106="Ja",'Anvendte oplysninger'!J106=4),0.88*'Anvendte oplysninger'!M106+(1-'Anvendte oplysninger'!M106),IF(AND('Anvendte oplysninger'!L106="Ja",'Anvendte oplysninger'!J106&gt;4.99999999),0.9*'Anvendte oplysninger'!M106+(1-'Anvendte oplysninger'!M106),1)))))</f>
        <v>1</v>
      </c>
      <c r="N106" s="14">
        <f>IF('Anvendte oplysninger'!N106="Irrelevant",1,IF(AND(OR(I106="Motorvejsstrækning",I106="Frakørselsflettestrækning",I106="Tilkørselsflettestrækning"),'Anvendte oplysninger'!N106&lt;3),1+(3-'Anvendte oplysninger'!N106)*0.09333333,1))</f>
        <v>1</v>
      </c>
      <c r="O106" s="14">
        <f>IF('Anvendte oplysninger'!N106="Irrelevant",1,IF(AND(OR(I106="Motorvejsstrækning",I106="Frakørselsflettestrækning",I106="Tilkørselsflettestrækning"),'Anvendte oplysninger'!N106&lt;3),1+(3-'Anvendte oplysninger'!N106)*0.19666667,1))</f>
        <v>1</v>
      </c>
      <c r="P106" s="14">
        <f>IF('Anvendte oplysninger'!O106="Irrelevant",1,IF(AND(OR(I106="Motorvejsstrækning",I106="Frakørselsflettestrækning",I106="Tilkørselsflettestrækning"),'Anvendte oplysninger'!O106&lt;3.00000001),1+(0.5-'Anvendte oplysninger'!O106)*0.04,IF(AND(OR(I106="Frakørselsrampe",I106="Tilkørselsrampe"),'Anvendte oplysninger'!O106&lt;3.00000001),1+(0.5-'Anvendte oplysninger'!O106)*0.08,IF(OR(I106="Motorvejsstrækning",I106="Frakørselsflettestrækning",I106="Tilkørselsflettestrækning"),0.9,0.8))))</f>
        <v>1</v>
      </c>
      <c r="Q106" s="14">
        <f>IF('Anvendte oplysninger'!P106="Irrelevant",1,IF(AND(OR(I106="Motorvejsstrækning",I106="Frakørselsflettestrækning",I106="Tilkørselsflettestrækning"),'Anvendte oplysninger'!P106&lt;11.00000001),1+(5-'Anvendte oplysninger'!P106)*0.01,0.94))</f>
        <v>1</v>
      </c>
      <c r="R106" s="14">
        <f>IF(OR('Anvendte oplysninger'!Q106="Irrelevant",'Anvendte oplysninger'!R106="Irrelevant",'Anvendte oplysninger'!Q106="Lige"),1,IF(AND(OR(I106="Motorvejsstrækning",I106="Frakørselsflettestrækning",I106="Tilkørselsflettestrækning"),'Anvendte oplysninger'!Q106&lt;4000),(EXP(0.1096*1746.5/'Anvendte oplysninger'!Q106)/EXP(0.1096*1746.5/4000))*('Anvendte oplysninger'!R106/1000)/G106+(G106-'Anvendte oplysninger'!R106/1000)/G106,1))</f>
        <v>1</v>
      </c>
      <c r="S106" s="14">
        <f>IF(OR('Anvendte oplysninger'!S106="Irrelevant",'Anvendte oplysninger'!T106="Irrelevant",'Anvendte oplysninger'!S106="Lige"),1,IF(AND(OR(I106="Motorvejsstrækning",I106="Frakørselsflettestrækning",I106="Tilkørselsflettestrækning"),'Anvendte oplysninger'!S106&lt;4000),(EXP(0.1096*1746.5/'Anvendte oplysninger'!S106)/EXP(0.1096*1746.5/4000))*('Anvendte oplysninger'!T106/1000)/G106+(G106-'Anvendte oplysninger'!T106/1000)/G106,1))</f>
        <v>1</v>
      </c>
      <c r="T106" s="14">
        <f>IF('Anvendte oplysninger'!U106="Irrelevant",1,IF(AND(OR(I106="Motorvejsstrækning",I106="Frakørselsflettestrækning",I106="Tilkørselsflettestrækning",I106="Frakørselsrampe",I106="Tilkørselsrampe"),'Anvendte oplysninger'!U106="Ja"),0.95,1))</f>
        <v>1</v>
      </c>
      <c r="U106" s="14">
        <f>IF('Anvendte oplysninger'!U106="Irrelevant",1,IF(AND(OR(I106="Motorvejsstrækning",I106="Frakørselsflettestrækning",I106="Tilkørselsflettestrækning",I106="Frakørselsrampe",I106="Tilkørselsrampe"),'Anvendte oplysninger'!U106="Ja"),0.96,1))</f>
        <v>1</v>
      </c>
      <c r="V106" s="14">
        <f>IF('Anvendte oplysninger'!U106="Irrelevant",1,IF(AND(OR(I106="Motorvejsstrækning",I106="Frakørselsflettestrækning",I106="Tilkørselsflettestrækning",I106="Frakørselsrampe",I106="Tilkørselsrampe"),'Anvendte oplysninger'!U106="Ja"),0.79,1))</f>
        <v>1</v>
      </c>
      <c r="W106" s="14">
        <f>IF('Anvendte oplysninger'!U106="Irrelevant",1,IF(AND(OR(I106="Motorvejsstrækning",I106="Frakørselsflettestrækning",I106="Tilkørselsflettestrækning",I106="Frakørselsrampe",I106="Tilkørselsrampe"),'Anvendte oplysninger'!U106="Ja"),0.94,1))</f>
        <v>1</v>
      </c>
      <c r="X106" s="14">
        <f>IF('Anvendte oplysninger'!U106="Irrelevant",1,IF(AND(OR(I106="Motorvejsstrækning",I106="Frakørselsflettestrækning",I106="Tilkørselsflettestrækning",I106="Frakørselsrampe",I106="Tilkørselsrampe"),'Anvendte oplysninger'!U106="Ja"),0.97,1))</f>
        <v>1</v>
      </c>
      <c r="Y106" s="14">
        <f>IF(AND(I106="Frakørselsrampe",'Anvendte oplysninger'!V106="S-formet ruderrampe"),1.32,IF(AND(I106="Frakørselsrampe",'Anvendte oplysninger'!V106="S-formet trompetrampe"),2.05,IF(AND(I106="Frakørselsrampe",'Anvendte oplysninger'!V106="U-formet trompetrampe"),4.11,IF(AND(I106="Frakørselsrampe",'Anvendte oplysninger'!V106="SV-formet flyoverrampe"),5.15,IF(AND(I106="Frakørselsrampe",'Anvendte oplysninger'!V106="Vinkelformet rampe"),1.07,IF(AND(I106="Tilkørselsrampe",'Anvendte oplysninger'!V106="S-formet ruderrampe"),0.93,IF(AND(I106="Tilkørselsrampe",'Anvendte oplysninger'!V106="S-formet trompetrampe"),2.48,IF(AND(I106="Tilkørselsrampe",'Anvendte oplysninger'!V106="U-formet trompetrampe"),4.15,IF(AND(I106="Tilkørselsrampe",'Anvendte oplysninger'!V106="SV-formet flyoverrampe"),5.26,IF(AND(I106="Tilkørselsrampe",'Anvendte oplysninger'!V106="Vinkelformet rampe"),1.42,1))))))))))</f>
        <v>1</v>
      </c>
      <c r="Z106" s="14">
        <f>IF(OR('Anvendte oplysninger'!W106="Lige",'Anvendte oplysninger'!W106="Irrelevant",'Anvendte oplysninger'!X106="Irrelevant",'Anvendte oplysninger'!Y106="Irrelevant"),1,1+1.545*1000/32.2*((('Anvendte oplysninger'!Y106*3268/3600)/('Anvendte oplysninger'!W106/0.306))^2)*('Anvendte oplysninger'!X106/1000)/G106)</f>
        <v>1</v>
      </c>
      <c r="AA106" s="14">
        <f>IF(OR('Anvendte oplysninger'!W106="Lige",'Anvendte oplysninger'!W106="Irrelevant",'Anvendte oplysninger'!X106="Irrelevant",'Anvendte oplysninger'!Y106="Irrelevant"),1,1+1.961*1000/32.2*((('Anvendte oplysninger'!Y106*3268/3600)/('Anvendte oplysninger'!W106/0.306))^2)*('Anvendte oplysninger'!X106/1000)/G106)</f>
        <v>1</v>
      </c>
      <c r="AB106" s="14">
        <f>IF(OR('Anvendte oplysninger'!Z106="Lige",'Anvendte oplysninger'!Z106="Irrelevant",'Anvendte oplysninger'!AA106="Irrelevant",'Anvendte oplysninger'!AB106="Irrelevant"),1,1+1.545*1000/32.2*((('Anvendte oplysninger'!AB106*3268/3600)/('Anvendte oplysninger'!Z106/0.306))^2)*('Anvendte oplysninger'!AA106/1000)/G106)</f>
        <v>1</v>
      </c>
      <c r="AC106" s="14">
        <f>IF(OR('Anvendte oplysninger'!Z106="Lige",'Anvendte oplysninger'!Z106="Irrelevant",'Anvendte oplysninger'!AA106="Irrelevant",'Anvendte oplysninger'!AB106="Irrelevant"),1,1+1.961*1000/32.2*((('Anvendte oplysninger'!AB106*3268/3600)/('Anvendte oplysninger'!Z106/0.306))^2)*('Anvendte oplysninger'!AA106/1000)/G106)</f>
        <v>1</v>
      </c>
      <c r="AD106" s="14">
        <f>IF(OR('Anvendte oplysninger'!AC106="Irrelevant",'Anvendte oplysninger'!AC106="Nej"),1,IF(AND('Anvendte oplysninger'!AC106="Ja",OR('Anvendte oplysninger'!Q106&lt;301,'Anvendte oplysninger'!S106&lt;301)),1-(0.5*('Anvendte oplysninger'!R106+'Anvendte oplysninger'!T106)/('Anvendte oplysninger'!G106*1000)),IF(AND('Anvendte oplysninger'!AC106="Ja",OR('Anvendte oplysninger'!Q106&lt;601,'Anvendte oplysninger'!S106&lt;601)),1-(0.25*('Anvendte oplysninger'!R106+'Anvendte oplysninger'!T106)/('Anvendte oplysninger'!G106*1000)),1)))</f>
        <v>1</v>
      </c>
      <c r="AE106" s="14">
        <f>IF(OR('Anvendte oplysninger'!AC106="Irrelevant",'Anvendte oplysninger'!AC106="Nej"),1,IF(AND('Anvendte oplysninger'!AC106="Ja",OR('Anvendte oplysninger'!Q106&lt;301,'Anvendte oplysninger'!S106&lt;301)),1-(0.4*('Anvendte oplysninger'!R106+'Anvendte oplysninger'!T106)/('Anvendte oplysninger'!G106*1000)),IF(AND('Anvendte oplysninger'!AC106="Ja",OR('Anvendte oplysninger'!Q106&lt;601,'Anvendte oplysninger'!S106&lt;601)),1-(0.2*('Anvendte oplysninger'!R106+'Anvendte oplysninger'!T106)/('Anvendte oplysninger'!G106*1000)),1)))</f>
        <v>1</v>
      </c>
      <c r="AF106" s="14">
        <f>IF('Anvendte oplysninger'!AD106="110 km/t",0.79,1)</f>
        <v>1</v>
      </c>
      <c r="AG106" s="14">
        <f>IF('Anvendte oplysninger'!AD106="110 km/t",0.94,1)</f>
        <v>1</v>
      </c>
      <c r="AH106" s="14">
        <f>IF('Anvendte oplysninger'!AD106="110 km/t",0.66,1)</f>
        <v>1</v>
      </c>
      <c r="AI106" s="14">
        <f>IF('Anvendte oplysninger'!AD106="110 km/t",0.82,1)</f>
        <v>1</v>
      </c>
      <c r="AJ106" s="14">
        <f>IF(AND('Anvendte oplysninger'!AE106="Ja",I106="Tilkørselsflettestrækning"),0.65*'Anvendte oplysninger'!AF106+1-'Anvendte oplysninger'!AF106,1)</f>
        <v>1</v>
      </c>
      <c r="AK106" s="15" t="str">
        <f t="shared" si="7"/>
        <v/>
      </c>
      <c r="AL106" s="15" t="str">
        <f t="shared" si="8"/>
        <v/>
      </c>
      <c r="AM106" s="15" t="str">
        <f t="shared" si="9"/>
        <v/>
      </c>
      <c r="AN106" s="15" t="str">
        <f t="shared" si="10"/>
        <v/>
      </c>
      <c r="AO106" s="15" t="str">
        <f t="shared" si="11"/>
        <v/>
      </c>
      <c r="AP106" s="15" t="str">
        <f t="shared" si="12"/>
        <v/>
      </c>
      <c r="AQ106" s="4" t="str">
        <f t="shared" si="13"/>
        <v/>
      </c>
    </row>
    <row r="107" spans="1:43" x14ac:dyDescent="0.25">
      <c r="A107" s="4" t="str">
        <f>IF(Inddata!A122="","",Inddata!A122)</f>
        <v/>
      </c>
      <c r="B107" s="4" t="str">
        <f>IF(Inddata!B122="","",Inddata!B122)</f>
        <v/>
      </c>
      <c r="C107" s="4" t="str">
        <f>IF(Inddata!C122="","",Inddata!C122)</f>
        <v/>
      </c>
      <c r="D107" s="4" t="str">
        <f>IF(Inddata!D122="","",Inddata!D122)</f>
        <v/>
      </c>
      <c r="E107" s="4" t="str">
        <f>IF(Inddata!E122="","",Inddata!E122)</f>
        <v/>
      </c>
      <c r="F107" s="4" t="str">
        <f>IF(Inddata!F122="","",Inddata!F122)</f>
        <v/>
      </c>
      <c r="G107" s="4">
        <f>IF(Inddata!G122="","",Inddata!G122)</f>
        <v>0</v>
      </c>
      <c r="H107" s="4" t="str">
        <f>IF(Inddata!H122&gt;0.5,Inddata!H122,"")</f>
        <v/>
      </c>
      <c r="I107" s="4" t="str">
        <f>IF(Inddata!I122="","",Inddata!I122)</f>
        <v/>
      </c>
      <c r="J107" s="14">
        <f>IF('Anvendte oplysninger'!J107="Irrelevant",1,IF('Anvendte oplysninger'!J107&gt;3,1.2,1))</f>
        <v>1</v>
      </c>
      <c r="K107" s="14">
        <f>IF('Anvendte oplysninger'!K107="Irrelevant",1,IF(AND(OR(I107="Motorvejsstrækning",I107="Frakørselsflettestrækning",I107="Tilkørselsflettestrækning"),'Anvendte oplysninger'!K107&lt;3.5),1+(3.5-'Anvendte oplysninger'!K107)*0.12,IF(AND(OR(I107="Frakørselsrampe",I107="Tilkørselsrampe"),'Anvendte oplysninger'!K107&lt;3.5),1+(3.5-'Anvendte oplysninger'!K107)*0.16,1)))</f>
        <v>1</v>
      </c>
      <c r="L107" s="14">
        <f>IF('Anvendte oplysninger'!L107="Irrelevant",1,IF(AND('Anvendte oplysninger'!L107="Ja",'Anvendte oplysninger'!J107=2),0.6*'Anvendte oplysninger'!M107+(1-'Anvendte oplysninger'!M107),IF(AND('Anvendte oplysninger'!L107="Ja",'Anvendte oplysninger'!J107=3),0.7*'Anvendte oplysninger'!M107+(1-'Anvendte oplysninger'!M107),IF(AND('Anvendte oplysninger'!L107="Ja",'Anvendte oplysninger'!J107=4),0.76*'Anvendte oplysninger'!M107+(1-'Anvendte oplysninger'!M107),IF(AND('Anvendte oplysninger'!L107="Ja",'Anvendte oplysninger'!J107&gt;4.99999999),0.8*'Anvendte oplysninger'!M107+(1-'Anvendte oplysninger'!M107),1)))))</f>
        <v>1</v>
      </c>
      <c r="M107" s="14">
        <f>IF('Anvendte oplysninger'!L107="Irrelevant",1,IF(AND('Anvendte oplysninger'!L107="Ja",'Anvendte oplysninger'!J107=2),0.8*'Anvendte oplysninger'!M107+(1-'Anvendte oplysninger'!M107),IF(AND('Anvendte oplysninger'!L107="Ja",'Anvendte oplysninger'!J107=3),0.85*'Anvendte oplysninger'!M107+(1-'Anvendte oplysninger'!M107),IF(AND('Anvendte oplysninger'!L107="Ja",'Anvendte oplysninger'!J107=4),0.88*'Anvendte oplysninger'!M107+(1-'Anvendte oplysninger'!M107),IF(AND('Anvendte oplysninger'!L107="Ja",'Anvendte oplysninger'!J107&gt;4.99999999),0.9*'Anvendte oplysninger'!M107+(1-'Anvendte oplysninger'!M107),1)))))</f>
        <v>1</v>
      </c>
      <c r="N107" s="14">
        <f>IF('Anvendte oplysninger'!N107="Irrelevant",1,IF(AND(OR(I107="Motorvejsstrækning",I107="Frakørselsflettestrækning",I107="Tilkørselsflettestrækning"),'Anvendte oplysninger'!N107&lt;3),1+(3-'Anvendte oplysninger'!N107)*0.09333333,1))</f>
        <v>1</v>
      </c>
      <c r="O107" s="14">
        <f>IF('Anvendte oplysninger'!N107="Irrelevant",1,IF(AND(OR(I107="Motorvejsstrækning",I107="Frakørselsflettestrækning",I107="Tilkørselsflettestrækning"),'Anvendte oplysninger'!N107&lt;3),1+(3-'Anvendte oplysninger'!N107)*0.19666667,1))</f>
        <v>1</v>
      </c>
      <c r="P107" s="14">
        <f>IF('Anvendte oplysninger'!O107="Irrelevant",1,IF(AND(OR(I107="Motorvejsstrækning",I107="Frakørselsflettestrækning",I107="Tilkørselsflettestrækning"),'Anvendte oplysninger'!O107&lt;3.00000001),1+(0.5-'Anvendte oplysninger'!O107)*0.04,IF(AND(OR(I107="Frakørselsrampe",I107="Tilkørselsrampe"),'Anvendte oplysninger'!O107&lt;3.00000001),1+(0.5-'Anvendte oplysninger'!O107)*0.08,IF(OR(I107="Motorvejsstrækning",I107="Frakørselsflettestrækning",I107="Tilkørselsflettestrækning"),0.9,0.8))))</f>
        <v>1</v>
      </c>
      <c r="Q107" s="14">
        <f>IF('Anvendte oplysninger'!P107="Irrelevant",1,IF(AND(OR(I107="Motorvejsstrækning",I107="Frakørselsflettestrækning",I107="Tilkørselsflettestrækning"),'Anvendte oplysninger'!P107&lt;11.00000001),1+(5-'Anvendte oplysninger'!P107)*0.01,0.94))</f>
        <v>1</v>
      </c>
      <c r="R107" s="14">
        <f>IF(OR('Anvendte oplysninger'!Q107="Irrelevant",'Anvendte oplysninger'!R107="Irrelevant",'Anvendte oplysninger'!Q107="Lige"),1,IF(AND(OR(I107="Motorvejsstrækning",I107="Frakørselsflettestrækning",I107="Tilkørselsflettestrækning"),'Anvendte oplysninger'!Q107&lt;4000),(EXP(0.1096*1746.5/'Anvendte oplysninger'!Q107)/EXP(0.1096*1746.5/4000))*('Anvendte oplysninger'!R107/1000)/G107+(G107-'Anvendte oplysninger'!R107/1000)/G107,1))</f>
        <v>1</v>
      </c>
      <c r="S107" s="14">
        <f>IF(OR('Anvendte oplysninger'!S107="Irrelevant",'Anvendte oplysninger'!T107="Irrelevant",'Anvendte oplysninger'!S107="Lige"),1,IF(AND(OR(I107="Motorvejsstrækning",I107="Frakørselsflettestrækning",I107="Tilkørselsflettestrækning"),'Anvendte oplysninger'!S107&lt;4000),(EXP(0.1096*1746.5/'Anvendte oplysninger'!S107)/EXP(0.1096*1746.5/4000))*('Anvendte oplysninger'!T107/1000)/G107+(G107-'Anvendte oplysninger'!T107/1000)/G107,1))</f>
        <v>1</v>
      </c>
      <c r="T107" s="14">
        <f>IF('Anvendte oplysninger'!U107="Irrelevant",1,IF(AND(OR(I107="Motorvejsstrækning",I107="Frakørselsflettestrækning",I107="Tilkørselsflettestrækning",I107="Frakørselsrampe",I107="Tilkørselsrampe"),'Anvendte oplysninger'!U107="Ja"),0.95,1))</f>
        <v>1</v>
      </c>
      <c r="U107" s="14">
        <f>IF('Anvendte oplysninger'!U107="Irrelevant",1,IF(AND(OR(I107="Motorvejsstrækning",I107="Frakørselsflettestrækning",I107="Tilkørselsflettestrækning",I107="Frakørselsrampe",I107="Tilkørselsrampe"),'Anvendte oplysninger'!U107="Ja"),0.96,1))</f>
        <v>1</v>
      </c>
      <c r="V107" s="14">
        <f>IF('Anvendte oplysninger'!U107="Irrelevant",1,IF(AND(OR(I107="Motorvejsstrækning",I107="Frakørselsflettestrækning",I107="Tilkørselsflettestrækning",I107="Frakørselsrampe",I107="Tilkørselsrampe"),'Anvendte oplysninger'!U107="Ja"),0.79,1))</f>
        <v>1</v>
      </c>
      <c r="W107" s="14">
        <f>IF('Anvendte oplysninger'!U107="Irrelevant",1,IF(AND(OR(I107="Motorvejsstrækning",I107="Frakørselsflettestrækning",I107="Tilkørselsflettestrækning",I107="Frakørselsrampe",I107="Tilkørselsrampe"),'Anvendte oplysninger'!U107="Ja"),0.94,1))</f>
        <v>1</v>
      </c>
      <c r="X107" s="14">
        <f>IF('Anvendte oplysninger'!U107="Irrelevant",1,IF(AND(OR(I107="Motorvejsstrækning",I107="Frakørselsflettestrækning",I107="Tilkørselsflettestrækning",I107="Frakørselsrampe",I107="Tilkørselsrampe"),'Anvendte oplysninger'!U107="Ja"),0.97,1))</f>
        <v>1</v>
      </c>
      <c r="Y107" s="14">
        <f>IF(AND(I107="Frakørselsrampe",'Anvendte oplysninger'!V107="S-formet ruderrampe"),1.32,IF(AND(I107="Frakørselsrampe",'Anvendte oplysninger'!V107="S-formet trompetrampe"),2.05,IF(AND(I107="Frakørselsrampe",'Anvendte oplysninger'!V107="U-formet trompetrampe"),4.11,IF(AND(I107="Frakørselsrampe",'Anvendte oplysninger'!V107="SV-formet flyoverrampe"),5.15,IF(AND(I107="Frakørselsrampe",'Anvendte oplysninger'!V107="Vinkelformet rampe"),1.07,IF(AND(I107="Tilkørselsrampe",'Anvendte oplysninger'!V107="S-formet ruderrampe"),0.93,IF(AND(I107="Tilkørselsrampe",'Anvendte oplysninger'!V107="S-formet trompetrampe"),2.48,IF(AND(I107="Tilkørselsrampe",'Anvendte oplysninger'!V107="U-formet trompetrampe"),4.15,IF(AND(I107="Tilkørselsrampe",'Anvendte oplysninger'!V107="SV-formet flyoverrampe"),5.26,IF(AND(I107="Tilkørselsrampe",'Anvendte oplysninger'!V107="Vinkelformet rampe"),1.42,1))))))))))</f>
        <v>1</v>
      </c>
      <c r="Z107" s="14">
        <f>IF(OR('Anvendte oplysninger'!W107="Lige",'Anvendte oplysninger'!W107="Irrelevant",'Anvendte oplysninger'!X107="Irrelevant",'Anvendte oplysninger'!Y107="Irrelevant"),1,1+1.545*1000/32.2*((('Anvendte oplysninger'!Y107*3268/3600)/('Anvendte oplysninger'!W107/0.306))^2)*('Anvendte oplysninger'!X107/1000)/G107)</f>
        <v>1</v>
      </c>
      <c r="AA107" s="14">
        <f>IF(OR('Anvendte oplysninger'!W107="Lige",'Anvendte oplysninger'!W107="Irrelevant",'Anvendte oplysninger'!X107="Irrelevant",'Anvendte oplysninger'!Y107="Irrelevant"),1,1+1.961*1000/32.2*((('Anvendte oplysninger'!Y107*3268/3600)/('Anvendte oplysninger'!W107/0.306))^2)*('Anvendte oplysninger'!X107/1000)/G107)</f>
        <v>1</v>
      </c>
      <c r="AB107" s="14">
        <f>IF(OR('Anvendte oplysninger'!Z107="Lige",'Anvendte oplysninger'!Z107="Irrelevant",'Anvendte oplysninger'!AA107="Irrelevant",'Anvendte oplysninger'!AB107="Irrelevant"),1,1+1.545*1000/32.2*((('Anvendte oplysninger'!AB107*3268/3600)/('Anvendte oplysninger'!Z107/0.306))^2)*('Anvendte oplysninger'!AA107/1000)/G107)</f>
        <v>1</v>
      </c>
      <c r="AC107" s="14">
        <f>IF(OR('Anvendte oplysninger'!Z107="Lige",'Anvendte oplysninger'!Z107="Irrelevant",'Anvendte oplysninger'!AA107="Irrelevant",'Anvendte oplysninger'!AB107="Irrelevant"),1,1+1.961*1000/32.2*((('Anvendte oplysninger'!AB107*3268/3600)/('Anvendte oplysninger'!Z107/0.306))^2)*('Anvendte oplysninger'!AA107/1000)/G107)</f>
        <v>1</v>
      </c>
      <c r="AD107" s="14">
        <f>IF(OR('Anvendte oplysninger'!AC107="Irrelevant",'Anvendte oplysninger'!AC107="Nej"),1,IF(AND('Anvendte oplysninger'!AC107="Ja",OR('Anvendte oplysninger'!Q107&lt;301,'Anvendte oplysninger'!S107&lt;301)),1-(0.5*('Anvendte oplysninger'!R107+'Anvendte oplysninger'!T107)/('Anvendte oplysninger'!G107*1000)),IF(AND('Anvendte oplysninger'!AC107="Ja",OR('Anvendte oplysninger'!Q107&lt;601,'Anvendte oplysninger'!S107&lt;601)),1-(0.25*('Anvendte oplysninger'!R107+'Anvendte oplysninger'!T107)/('Anvendte oplysninger'!G107*1000)),1)))</f>
        <v>1</v>
      </c>
      <c r="AE107" s="14">
        <f>IF(OR('Anvendte oplysninger'!AC107="Irrelevant",'Anvendte oplysninger'!AC107="Nej"),1,IF(AND('Anvendte oplysninger'!AC107="Ja",OR('Anvendte oplysninger'!Q107&lt;301,'Anvendte oplysninger'!S107&lt;301)),1-(0.4*('Anvendte oplysninger'!R107+'Anvendte oplysninger'!T107)/('Anvendte oplysninger'!G107*1000)),IF(AND('Anvendte oplysninger'!AC107="Ja",OR('Anvendte oplysninger'!Q107&lt;601,'Anvendte oplysninger'!S107&lt;601)),1-(0.2*('Anvendte oplysninger'!R107+'Anvendte oplysninger'!T107)/('Anvendte oplysninger'!G107*1000)),1)))</f>
        <v>1</v>
      </c>
      <c r="AF107" s="14">
        <f>IF('Anvendte oplysninger'!AD107="110 km/t",0.79,1)</f>
        <v>1</v>
      </c>
      <c r="AG107" s="14">
        <f>IF('Anvendte oplysninger'!AD107="110 km/t",0.94,1)</f>
        <v>1</v>
      </c>
      <c r="AH107" s="14">
        <f>IF('Anvendte oplysninger'!AD107="110 km/t",0.66,1)</f>
        <v>1</v>
      </c>
      <c r="AI107" s="14">
        <f>IF('Anvendte oplysninger'!AD107="110 km/t",0.82,1)</f>
        <v>1</v>
      </c>
      <c r="AJ107" s="14">
        <f>IF(AND('Anvendte oplysninger'!AE107="Ja",I107="Tilkørselsflettestrækning"),0.65*'Anvendte oplysninger'!AF107+1-'Anvendte oplysninger'!AF107,1)</f>
        <v>1</v>
      </c>
      <c r="AK107" s="15" t="str">
        <f t="shared" si="7"/>
        <v/>
      </c>
      <c r="AL107" s="15" t="str">
        <f t="shared" si="8"/>
        <v/>
      </c>
      <c r="AM107" s="15" t="str">
        <f t="shared" si="9"/>
        <v/>
      </c>
      <c r="AN107" s="15" t="str">
        <f t="shared" si="10"/>
        <v/>
      </c>
      <c r="AO107" s="15" t="str">
        <f t="shared" si="11"/>
        <v/>
      </c>
      <c r="AP107" s="15" t="str">
        <f t="shared" si="12"/>
        <v/>
      </c>
      <c r="AQ107" s="4" t="str">
        <f t="shared" si="13"/>
        <v/>
      </c>
    </row>
    <row r="108" spans="1:43" x14ac:dyDescent="0.25">
      <c r="A108" s="4" t="str">
        <f>IF(Inddata!A123="","",Inddata!A123)</f>
        <v/>
      </c>
      <c r="B108" s="4" t="str">
        <f>IF(Inddata!B123="","",Inddata!B123)</f>
        <v/>
      </c>
      <c r="C108" s="4" t="str">
        <f>IF(Inddata!C123="","",Inddata!C123)</f>
        <v/>
      </c>
      <c r="D108" s="4" t="str">
        <f>IF(Inddata!D123="","",Inddata!D123)</f>
        <v/>
      </c>
      <c r="E108" s="4" t="str">
        <f>IF(Inddata!E123="","",Inddata!E123)</f>
        <v/>
      </c>
      <c r="F108" s="4" t="str">
        <f>IF(Inddata!F123="","",Inddata!F123)</f>
        <v/>
      </c>
      <c r="G108" s="4">
        <f>IF(Inddata!G123="","",Inddata!G123)</f>
        <v>0</v>
      </c>
      <c r="H108" s="4" t="str">
        <f>IF(Inddata!H123&gt;0.5,Inddata!H123,"")</f>
        <v/>
      </c>
      <c r="I108" s="4" t="str">
        <f>IF(Inddata!I123="","",Inddata!I123)</f>
        <v/>
      </c>
      <c r="J108" s="14">
        <f>IF('Anvendte oplysninger'!J108="Irrelevant",1,IF('Anvendte oplysninger'!J108&gt;3,1.2,1))</f>
        <v>1</v>
      </c>
      <c r="K108" s="14">
        <f>IF('Anvendte oplysninger'!K108="Irrelevant",1,IF(AND(OR(I108="Motorvejsstrækning",I108="Frakørselsflettestrækning",I108="Tilkørselsflettestrækning"),'Anvendte oplysninger'!K108&lt;3.5),1+(3.5-'Anvendte oplysninger'!K108)*0.12,IF(AND(OR(I108="Frakørselsrampe",I108="Tilkørselsrampe"),'Anvendte oplysninger'!K108&lt;3.5),1+(3.5-'Anvendte oplysninger'!K108)*0.16,1)))</f>
        <v>1</v>
      </c>
      <c r="L108" s="14">
        <f>IF('Anvendte oplysninger'!L108="Irrelevant",1,IF(AND('Anvendte oplysninger'!L108="Ja",'Anvendte oplysninger'!J108=2),0.6*'Anvendte oplysninger'!M108+(1-'Anvendte oplysninger'!M108),IF(AND('Anvendte oplysninger'!L108="Ja",'Anvendte oplysninger'!J108=3),0.7*'Anvendte oplysninger'!M108+(1-'Anvendte oplysninger'!M108),IF(AND('Anvendte oplysninger'!L108="Ja",'Anvendte oplysninger'!J108=4),0.76*'Anvendte oplysninger'!M108+(1-'Anvendte oplysninger'!M108),IF(AND('Anvendte oplysninger'!L108="Ja",'Anvendte oplysninger'!J108&gt;4.99999999),0.8*'Anvendte oplysninger'!M108+(1-'Anvendte oplysninger'!M108),1)))))</f>
        <v>1</v>
      </c>
      <c r="M108" s="14">
        <f>IF('Anvendte oplysninger'!L108="Irrelevant",1,IF(AND('Anvendte oplysninger'!L108="Ja",'Anvendte oplysninger'!J108=2),0.8*'Anvendte oplysninger'!M108+(1-'Anvendte oplysninger'!M108),IF(AND('Anvendte oplysninger'!L108="Ja",'Anvendte oplysninger'!J108=3),0.85*'Anvendte oplysninger'!M108+(1-'Anvendte oplysninger'!M108),IF(AND('Anvendte oplysninger'!L108="Ja",'Anvendte oplysninger'!J108=4),0.88*'Anvendte oplysninger'!M108+(1-'Anvendte oplysninger'!M108),IF(AND('Anvendte oplysninger'!L108="Ja",'Anvendte oplysninger'!J108&gt;4.99999999),0.9*'Anvendte oplysninger'!M108+(1-'Anvendte oplysninger'!M108),1)))))</f>
        <v>1</v>
      </c>
      <c r="N108" s="14">
        <f>IF('Anvendte oplysninger'!N108="Irrelevant",1,IF(AND(OR(I108="Motorvejsstrækning",I108="Frakørselsflettestrækning",I108="Tilkørselsflettestrækning"),'Anvendte oplysninger'!N108&lt;3),1+(3-'Anvendte oplysninger'!N108)*0.09333333,1))</f>
        <v>1</v>
      </c>
      <c r="O108" s="14">
        <f>IF('Anvendte oplysninger'!N108="Irrelevant",1,IF(AND(OR(I108="Motorvejsstrækning",I108="Frakørselsflettestrækning",I108="Tilkørselsflettestrækning"),'Anvendte oplysninger'!N108&lt;3),1+(3-'Anvendte oplysninger'!N108)*0.19666667,1))</f>
        <v>1</v>
      </c>
      <c r="P108" s="14">
        <f>IF('Anvendte oplysninger'!O108="Irrelevant",1,IF(AND(OR(I108="Motorvejsstrækning",I108="Frakørselsflettestrækning",I108="Tilkørselsflettestrækning"),'Anvendte oplysninger'!O108&lt;3.00000001),1+(0.5-'Anvendte oplysninger'!O108)*0.04,IF(AND(OR(I108="Frakørselsrampe",I108="Tilkørselsrampe"),'Anvendte oplysninger'!O108&lt;3.00000001),1+(0.5-'Anvendte oplysninger'!O108)*0.08,IF(OR(I108="Motorvejsstrækning",I108="Frakørselsflettestrækning",I108="Tilkørselsflettestrækning"),0.9,0.8))))</f>
        <v>1</v>
      </c>
      <c r="Q108" s="14">
        <f>IF('Anvendte oplysninger'!P108="Irrelevant",1,IF(AND(OR(I108="Motorvejsstrækning",I108="Frakørselsflettestrækning",I108="Tilkørselsflettestrækning"),'Anvendte oplysninger'!P108&lt;11.00000001),1+(5-'Anvendte oplysninger'!P108)*0.01,0.94))</f>
        <v>1</v>
      </c>
      <c r="R108" s="14">
        <f>IF(OR('Anvendte oplysninger'!Q108="Irrelevant",'Anvendte oplysninger'!R108="Irrelevant",'Anvendte oplysninger'!Q108="Lige"),1,IF(AND(OR(I108="Motorvejsstrækning",I108="Frakørselsflettestrækning",I108="Tilkørselsflettestrækning"),'Anvendte oplysninger'!Q108&lt;4000),(EXP(0.1096*1746.5/'Anvendte oplysninger'!Q108)/EXP(0.1096*1746.5/4000))*('Anvendte oplysninger'!R108/1000)/G108+(G108-'Anvendte oplysninger'!R108/1000)/G108,1))</f>
        <v>1</v>
      </c>
      <c r="S108" s="14">
        <f>IF(OR('Anvendte oplysninger'!S108="Irrelevant",'Anvendte oplysninger'!T108="Irrelevant",'Anvendte oplysninger'!S108="Lige"),1,IF(AND(OR(I108="Motorvejsstrækning",I108="Frakørselsflettestrækning",I108="Tilkørselsflettestrækning"),'Anvendte oplysninger'!S108&lt;4000),(EXP(0.1096*1746.5/'Anvendte oplysninger'!S108)/EXP(0.1096*1746.5/4000))*('Anvendte oplysninger'!T108/1000)/G108+(G108-'Anvendte oplysninger'!T108/1000)/G108,1))</f>
        <v>1</v>
      </c>
      <c r="T108" s="14">
        <f>IF('Anvendte oplysninger'!U108="Irrelevant",1,IF(AND(OR(I108="Motorvejsstrækning",I108="Frakørselsflettestrækning",I108="Tilkørselsflettestrækning",I108="Frakørselsrampe",I108="Tilkørselsrampe"),'Anvendte oplysninger'!U108="Ja"),0.95,1))</f>
        <v>1</v>
      </c>
      <c r="U108" s="14">
        <f>IF('Anvendte oplysninger'!U108="Irrelevant",1,IF(AND(OR(I108="Motorvejsstrækning",I108="Frakørselsflettestrækning",I108="Tilkørselsflettestrækning",I108="Frakørselsrampe",I108="Tilkørselsrampe"),'Anvendte oplysninger'!U108="Ja"),0.96,1))</f>
        <v>1</v>
      </c>
      <c r="V108" s="14">
        <f>IF('Anvendte oplysninger'!U108="Irrelevant",1,IF(AND(OR(I108="Motorvejsstrækning",I108="Frakørselsflettestrækning",I108="Tilkørselsflettestrækning",I108="Frakørselsrampe",I108="Tilkørselsrampe"),'Anvendte oplysninger'!U108="Ja"),0.79,1))</f>
        <v>1</v>
      </c>
      <c r="W108" s="14">
        <f>IF('Anvendte oplysninger'!U108="Irrelevant",1,IF(AND(OR(I108="Motorvejsstrækning",I108="Frakørselsflettestrækning",I108="Tilkørselsflettestrækning",I108="Frakørselsrampe",I108="Tilkørselsrampe"),'Anvendte oplysninger'!U108="Ja"),0.94,1))</f>
        <v>1</v>
      </c>
      <c r="X108" s="14">
        <f>IF('Anvendte oplysninger'!U108="Irrelevant",1,IF(AND(OR(I108="Motorvejsstrækning",I108="Frakørselsflettestrækning",I108="Tilkørselsflettestrækning",I108="Frakørselsrampe",I108="Tilkørselsrampe"),'Anvendte oplysninger'!U108="Ja"),0.97,1))</f>
        <v>1</v>
      </c>
      <c r="Y108" s="14">
        <f>IF(AND(I108="Frakørselsrampe",'Anvendte oplysninger'!V108="S-formet ruderrampe"),1.32,IF(AND(I108="Frakørselsrampe",'Anvendte oplysninger'!V108="S-formet trompetrampe"),2.05,IF(AND(I108="Frakørselsrampe",'Anvendte oplysninger'!V108="U-formet trompetrampe"),4.11,IF(AND(I108="Frakørselsrampe",'Anvendte oplysninger'!V108="SV-formet flyoverrampe"),5.15,IF(AND(I108="Frakørselsrampe",'Anvendte oplysninger'!V108="Vinkelformet rampe"),1.07,IF(AND(I108="Tilkørselsrampe",'Anvendte oplysninger'!V108="S-formet ruderrampe"),0.93,IF(AND(I108="Tilkørselsrampe",'Anvendte oplysninger'!V108="S-formet trompetrampe"),2.48,IF(AND(I108="Tilkørselsrampe",'Anvendte oplysninger'!V108="U-formet trompetrampe"),4.15,IF(AND(I108="Tilkørselsrampe",'Anvendte oplysninger'!V108="SV-formet flyoverrampe"),5.26,IF(AND(I108="Tilkørselsrampe",'Anvendte oplysninger'!V108="Vinkelformet rampe"),1.42,1))))))))))</f>
        <v>1</v>
      </c>
      <c r="Z108" s="14">
        <f>IF(OR('Anvendte oplysninger'!W108="Lige",'Anvendte oplysninger'!W108="Irrelevant",'Anvendte oplysninger'!X108="Irrelevant",'Anvendte oplysninger'!Y108="Irrelevant"),1,1+1.545*1000/32.2*((('Anvendte oplysninger'!Y108*3268/3600)/('Anvendte oplysninger'!W108/0.306))^2)*('Anvendte oplysninger'!X108/1000)/G108)</f>
        <v>1</v>
      </c>
      <c r="AA108" s="14">
        <f>IF(OR('Anvendte oplysninger'!W108="Lige",'Anvendte oplysninger'!W108="Irrelevant",'Anvendte oplysninger'!X108="Irrelevant",'Anvendte oplysninger'!Y108="Irrelevant"),1,1+1.961*1000/32.2*((('Anvendte oplysninger'!Y108*3268/3600)/('Anvendte oplysninger'!W108/0.306))^2)*('Anvendte oplysninger'!X108/1000)/G108)</f>
        <v>1</v>
      </c>
      <c r="AB108" s="14">
        <f>IF(OR('Anvendte oplysninger'!Z108="Lige",'Anvendte oplysninger'!Z108="Irrelevant",'Anvendte oplysninger'!AA108="Irrelevant",'Anvendte oplysninger'!AB108="Irrelevant"),1,1+1.545*1000/32.2*((('Anvendte oplysninger'!AB108*3268/3600)/('Anvendte oplysninger'!Z108/0.306))^2)*('Anvendte oplysninger'!AA108/1000)/G108)</f>
        <v>1</v>
      </c>
      <c r="AC108" s="14">
        <f>IF(OR('Anvendte oplysninger'!Z108="Lige",'Anvendte oplysninger'!Z108="Irrelevant",'Anvendte oplysninger'!AA108="Irrelevant",'Anvendte oplysninger'!AB108="Irrelevant"),1,1+1.961*1000/32.2*((('Anvendte oplysninger'!AB108*3268/3600)/('Anvendte oplysninger'!Z108/0.306))^2)*('Anvendte oplysninger'!AA108/1000)/G108)</f>
        <v>1</v>
      </c>
      <c r="AD108" s="14">
        <f>IF(OR('Anvendte oplysninger'!AC108="Irrelevant",'Anvendte oplysninger'!AC108="Nej"),1,IF(AND('Anvendte oplysninger'!AC108="Ja",OR('Anvendte oplysninger'!Q108&lt;301,'Anvendte oplysninger'!S108&lt;301)),1-(0.5*('Anvendte oplysninger'!R108+'Anvendte oplysninger'!T108)/('Anvendte oplysninger'!G108*1000)),IF(AND('Anvendte oplysninger'!AC108="Ja",OR('Anvendte oplysninger'!Q108&lt;601,'Anvendte oplysninger'!S108&lt;601)),1-(0.25*('Anvendte oplysninger'!R108+'Anvendte oplysninger'!T108)/('Anvendte oplysninger'!G108*1000)),1)))</f>
        <v>1</v>
      </c>
      <c r="AE108" s="14">
        <f>IF(OR('Anvendte oplysninger'!AC108="Irrelevant",'Anvendte oplysninger'!AC108="Nej"),1,IF(AND('Anvendte oplysninger'!AC108="Ja",OR('Anvendte oplysninger'!Q108&lt;301,'Anvendte oplysninger'!S108&lt;301)),1-(0.4*('Anvendte oplysninger'!R108+'Anvendte oplysninger'!T108)/('Anvendte oplysninger'!G108*1000)),IF(AND('Anvendte oplysninger'!AC108="Ja",OR('Anvendte oplysninger'!Q108&lt;601,'Anvendte oplysninger'!S108&lt;601)),1-(0.2*('Anvendte oplysninger'!R108+'Anvendte oplysninger'!T108)/('Anvendte oplysninger'!G108*1000)),1)))</f>
        <v>1</v>
      </c>
      <c r="AF108" s="14">
        <f>IF('Anvendte oplysninger'!AD108="110 km/t",0.79,1)</f>
        <v>1</v>
      </c>
      <c r="AG108" s="14">
        <f>IF('Anvendte oplysninger'!AD108="110 km/t",0.94,1)</f>
        <v>1</v>
      </c>
      <c r="AH108" s="14">
        <f>IF('Anvendte oplysninger'!AD108="110 km/t",0.66,1)</f>
        <v>1</v>
      </c>
      <c r="AI108" s="14">
        <f>IF('Anvendte oplysninger'!AD108="110 km/t",0.82,1)</f>
        <v>1</v>
      </c>
      <c r="AJ108" s="14">
        <f>IF(AND('Anvendte oplysninger'!AE108="Ja",I108="Tilkørselsflettestrækning"),0.65*'Anvendte oplysninger'!AF108+1-'Anvendte oplysninger'!AF108,1)</f>
        <v>1</v>
      </c>
      <c r="AK108" s="15" t="str">
        <f t="shared" si="7"/>
        <v/>
      </c>
      <c r="AL108" s="15" t="str">
        <f t="shared" si="8"/>
        <v/>
      </c>
      <c r="AM108" s="15" t="str">
        <f t="shared" si="9"/>
        <v/>
      </c>
      <c r="AN108" s="15" t="str">
        <f t="shared" si="10"/>
        <v/>
      </c>
      <c r="AO108" s="15" t="str">
        <f t="shared" si="11"/>
        <v/>
      </c>
      <c r="AP108" s="15" t="str">
        <f t="shared" si="12"/>
        <v/>
      </c>
      <c r="AQ108" s="4" t="str">
        <f t="shared" si="13"/>
        <v/>
      </c>
    </row>
    <row r="109" spans="1:43" x14ac:dyDescent="0.25">
      <c r="A109" s="4" t="str">
        <f>IF(Inddata!A124="","",Inddata!A124)</f>
        <v/>
      </c>
      <c r="B109" s="4" t="str">
        <f>IF(Inddata!B124="","",Inddata!B124)</f>
        <v/>
      </c>
      <c r="C109" s="4" t="str">
        <f>IF(Inddata!C124="","",Inddata!C124)</f>
        <v/>
      </c>
      <c r="D109" s="4" t="str">
        <f>IF(Inddata!D124="","",Inddata!D124)</f>
        <v/>
      </c>
      <c r="E109" s="4" t="str">
        <f>IF(Inddata!E124="","",Inddata!E124)</f>
        <v/>
      </c>
      <c r="F109" s="4" t="str">
        <f>IF(Inddata!F124="","",Inddata!F124)</f>
        <v/>
      </c>
      <c r="G109" s="4">
        <f>IF(Inddata!G124="","",Inddata!G124)</f>
        <v>0</v>
      </c>
      <c r="H109" s="4" t="str">
        <f>IF(Inddata!H124&gt;0.5,Inddata!H124,"")</f>
        <v/>
      </c>
      <c r="I109" s="4" t="str">
        <f>IF(Inddata!I124="","",Inddata!I124)</f>
        <v/>
      </c>
      <c r="J109" s="14">
        <f>IF('Anvendte oplysninger'!J109="Irrelevant",1,IF('Anvendte oplysninger'!J109&gt;3,1.2,1))</f>
        <v>1</v>
      </c>
      <c r="K109" s="14">
        <f>IF('Anvendte oplysninger'!K109="Irrelevant",1,IF(AND(OR(I109="Motorvejsstrækning",I109="Frakørselsflettestrækning",I109="Tilkørselsflettestrækning"),'Anvendte oplysninger'!K109&lt;3.5),1+(3.5-'Anvendte oplysninger'!K109)*0.12,IF(AND(OR(I109="Frakørselsrampe",I109="Tilkørselsrampe"),'Anvendte oplysninger'!K109&lt;3.5),1+(3.5-'Anvendte oplysninger'!K109)*0.16,1)))</f>
        <v>1</v>
      </c>
      <c r="L109" s="14">
        <f>IF('Anvendte oplysninger'!L109="Irrelevant",1,IF(AND('Anvendte oplysninger'!L109="Ja",'Anvendte oplysninger'!J109=2),0.6*'Anvendte oplysninger'!M109+(1-'Anvendte oplysninger'!M109),IF(AND('Anvendte oplysninger'!L109="Ja",'Anvendte oplysninger'!J109=3),0.7*'Anvendte oplysninger'!M109+(1-'Anvendte oplysninger'!M109),IF(AND('Anvendte oplysninger'!L109="Ja",'Anvendte oplysninger'!J109=4),0.76*'Anvendte oplysninger'!M109+(1-'Anvendte oplysninger'!M109),IF(AND('Anvendte oplysninger'!L109="Ja",'Anvendte oplysninger'!J109&gt;4.99999999),0.8*'Anvendte oplysninger'!M109+(1-'Anvendte oplysninger'!M109),1)))))</f>
        <v>1</v>
      </c>
      <c r="M109" s="14">
        <f>IF('Anvendte oplysninger'!L109="Irrelevant",1,IF(AND('Anvendte oplysninger'!L109="Ja",'Anvendte oplysninger'!J109=2),0.8*'Anvendte oplysninger'!M109+(1-'Anvendte oplysninger'!M109),IF(AND('Anvendte oplysninger'!L109="Ja",'Anvendte oplysninger'!J109=3),0.85*'Anvendte oplysninger'!M109+(1-'Anvendte oplysninger'!M109),IF(AND('Anvendte oplysninger'!L109="Ja",'Anvendte oplysninger'!J109=4),0.88*'Anvendte oplysninger'!M109+(1-'Anvendte oplysninger'!M109),IF(AND('Anvendte oplysninger'!L109="Ja",'Anvendte oplysninger'!J109&gt;4.99999999),0.9*'Anvendte oplysninger'!M109+(1-'Anvendte oplysninger'!M109),1)))))</f>
        <v>1</v>
      </c>
      <c r="N109" s="14">
        <f>IF('Anvendte oplysninger'!N109="Irrelevant",1,IF(AND(OR(I109="Motorvejsstrækning",I109="Frakørselsflettestrækning",I109="Tilkørselsflettestrækning"),'Anvendte oplysninger'!N109&lt;3),1+(3-'Anvendte oplysninger'!N109)*0.09333333,1))</f>
        <v>1</v>
      </c>
      <c r="O109" s="14">
        <f>IF('Anvendte oplysninger'!N109="Irrelevant",1,IF(AND(OR(I109="Motorvejsstrækning",I109="Frakørselsflettestrækning",I109="Tilkørselsflettestrækning"),'Anvendte oplysninger'!N109&lt;3),1+(3-'Anvendte oplysninger'!N109)*0.19666667,1))</f>
        <v>1</v>
      </c>
      <c r="P109" s="14">
        <f>IF('Anvendte oplysninger'!O109="Irrelevant",1,IF(AND(OR(I109="Motorvejsstrækning",I109="Frakørselsflettestrækning",I109="Tilkørselsflettestrækning"),'Anvendte oplysninger'!O109&lt;3.00000001),1+(0.5-'Anvendte oplysninger'!O109)*0.04,IF(AND(OR(I109="Frakørselsrampe",I109="Tilkørselsrampe"),'Anvendte oplysninger'!O109&lt;3.00000001),1+(0.5-'Anvendte oplysninger'!O109)*0.08,IF(OR(I109="Motorvejsstrækning",I109="Frakørselsflettestrækning",I109="Tilkørselsflettestrækning"),0.9,0.8))))</f>
        <v>1</v>
      </c>
      <c r="Q109" s="14">
        <f>IF('Anvendte oplysninger'!P109="Irrelevant",1,IF(AND(OR(I109="Motorvejsstrækning",I109="Frakørselsflettestrækning",I109="Tilkørselsflettestrækning"),'Anvendte oplysninger'!P109&lt;11.00000001),1+(5-'Anvendte oplysninger'!P109)*0.01,0.94))</f>
        <v>1</v>
      </c>
      <c r="R109" s="14">
        <f>IF(OR('Anvendte oplysninger'!Q109="Irrelevant",'Anvendte oplysninger'!R109="Irrelevant",'Anvendte oplysninger'!Q109="Lige"),1,IF(AND(OR(I109="Motorvejsstrækning",I109="Frakørselsflettestrækning",I109="Tilkørselsflettestrækning"),'Anvendte oplysninger'!Q109&lt;4000),(EXP(0.1096*1746.5/'Anvendte oplysninger'!Q109)/EXP(0.1096*1746.5/4000))*('Anvendte oplysninger'!R109/1000)/G109+(G109-'Anvendte oplysninger'!R109/1000)/G109,1))</f>
        <v>1</v>
      </c>
      <c r="S109" s="14">
        <f>IF(OR('Anvendte oplysninger'!S109="Irrelevant",'Anvendte oplysninger'!T109="Irrelevant",'Anvendte oplysninger'!S109="Lige"),1,IF(AND(OR(I109="Motorvejsstrækning",I109="Frakørselsflettestrækning",I109="Tilkørselsflettestrækning"),'Anvendte oplysninger'!S109&lt;4000),(EXP(0.1096*1746.5/'Anvendte oplysninger'!S109)/EXP(0.1096*1746.5/4000))*('Anvendte oplysninger'!T109/1000)/G109+(G109-'Anvendte oplysninger'!T109/1000)/G109,1))</f>
        <v>1</v>
      </c>
      <c r="T109" s="14">
        <f>IF('Anvendte oplysninger'!U109="Irrelevant",1,IF(AND(OR(I109="Motorvejsstrækning",I109="Frakørselsflettestrækning",I109="Tilkørselsflettestrækning",I109="Frakørselsrampe",I109="Tilkørselsrampe"),'Anvendte oplysninger'!U109="Ja"),0.95,1))</f>
        <v>1</v>
      </c>
      <c r="U109" s="14">
        <f>IF('Anvendte oplysninger'!U109="Irrelevant",1,IF(AND(OR(I109="Motorvejsstrækning",I109="Frakørselsflettestrækning",I109="Tilkørselsflettestrækning",I109="Frakørselsrampe",I109="Tilkørselsrampe"),'Anvendte oplysninger'!U109="Ja"),0.96,1))</f>
        <v>1</v>
      </c>
      <c r="V109" s="14">
        <f>IF('Anvendte oplysninger'!U109="Irrelevant",1,IF(AND(OR(I109="Motorvejsstrækning",I109="Frakørselsflettestrækning",I109="Tilkørselsflettestrækning",I109="Frakørselsrampe",I109="Tilkørselsrampe"),'Anvendte oplysninger'!U109="Ja"),0.79,1))</f>
        <v>1</v>
      </c>
      <c r="W109" s="14">
        <f>IF('Anvendte oplysninger'!U109="Irrelevant",1,IF(AND(OR(I109="Motorvejsstrækning",I109="Frakørselsflettestrækning",I109="Tilkørselsflettestrækning",I109="Frakørselsrampe",I109="Tilkørselsrampe"),'Anvendte oplysninger'!U109="Ja"),0.94,1))</f>
        <v>1</v>
      </c>
      <c r="X109" s="14">
        <f>IF('Anvendte oplysninger'!U109="Irrelevant",1,IF(AND(OR(I109="Motorvejsstrækning",I109="Frakørselsflettestrækning",I109="Tilkørselsflettestrækning",I109="Frakørselsrampe",I109="Tilkørselsrampe"),'Anvendte oplysninger'!U109="Ja"),0.97,1))</f>
        <v>1</v>
      </c>
      <c r="Y109" s="14">
        <f>IF(AND(I109="Frakørselsrampe",'Anvendte oplysninger'!V109="S-formet ruderrampe"),1.32,IF(AND(I109="Frakørselsrampe",'Anvendte oplysninger'!V109="S-formet trompetrampe"),2.05,IF(AND(I109="Frakørselsrampe",'Anvendte oplysninger'!V109="U-formet trompetrampe"),4.11,IF(AND(I109="Frakørselsrampe",'Anvendte oplysninger'!V109="SV-formet flyoverrampe"),5.15,IF(AND(I109="Frakørselsrampe",'Anvendte oplysninger'!V109="Vinkelformet rampe"),1.07,IF(AND(I109="Tilkørselsrampe",'Anvendte oplysninger'!V109="S-formet ruderrampe"),0.93,IF(AND(I109="Tilkørselsrampe",'Anvendte oplysninger'!V109="S-formet trompetrampe"),2.48,IF(AND(I109="Tilkørselsrampe",'Anvendte oplysninger'!V109="U-formet trompetrampe"),4.15,IF(AND(I109="Tilkørselsrampe",'Anvendte oplysninger'!V109="SV-formet flyoverrampe"),5.26,IF(AND(I109="Tilkørselsrampe",'Anvendte oplysninger'!V109="Vinkelformet rampe"),1.42,1))))))))))</f>
        <v>1</v>
      </c>
      <c r="Z109" s="14">
        <f>IF(OR('Anvendte oplysninger'!W109="Lige",'Anvendte oplysninger'!W109="Irrelevant",'Anvendte oplysninger'!X109="Irrelevant",'Anvendte oplysninger'!Y109="Irrelevant"),1,1+1.545*1000/32.2*((('Anvendte oplysninger'!Y109*3268/3600)/('Anvendte oplysninger'!W109/0.306))^2)*('Anvendte oplysninger'!X109/1000)/G109)</f>
        <v>1</v>
      </c>
      <c r="AA109" s="14">
        <f>IF(OR('Anvendte oplysninger'!W109="Lige",'Anvendte oplysninger'!W109="Irrelevant",'Anvendte oplysninger'!X109="Irrelevant",'Anvendte oplysninger'!Y109="Irrelevant"),1,1+1.961*1000/32.2*((('Anvendte oplysninger'!Y109*3268/3600)/('Anvendte oplysninger'!W109/0.306))^2)*('Anvendte oplysninger'!X109/1000)/G109)</f>
        <v>1</v>
      </c>
      <c r="AB109" s="14">
        <f>IF(OR('Anvendte oplysninger'!Z109="Lige",'Anvendte oplysninger'!Z109="Irrelevant",'Anvendte oplysninger'!AA109="Irrelevant",'Anvendte oplysninger'!AB109="Irrelevant"),1,1+1.545*1000/32.2*((('Anvendte oplysninger'!AB109*3268/3600)/('Anvendte oplysninger'!Z109/0.306))^2)*('Anvendte oplysninger'!AA109/1000)/G109)</f>
        <v>1</v>
      </c>
      <c r="AC109" s="14">
        <f>IF(OR('Anvendte oplysninger'!Z109="Lige",'Anvendte oplysninger'!Z109="Irrelevant",'Anvendte oplysninger'!AA109="Irrelevant",'Anvendte oplysninger'!AB109="Irrelevant"),1,1+1.961*1000/32.2*((('Anvendte oplysninger'!AB109*3268/3600)/('Anvendte oplysninger'!Z109/0.306))^2)*('Anvendte oplysninger'!AA109/1000)/G109)</f>
        <v>1</v>
      </c>
      <c r="AD109" s="14">
        <f>IF(OR('Anvendte oplysninger'!AC109="Irrelevant",'Anvendte oplysninger'!AC109="Nej"),1,IF(AND('Anvendte oplysninger'!AC109="Ja",OR('Anvendte oplysninger'!Q109&lt;301,'Anvendte oplysninger'!S109&lt;301)),1-(0.5*('Anvendte oplysninger'!R109+'Anvendte oplysninger'!T109)/('Anvendte oplysninger'!G109*1000)),IF(AND('Anvendte oplysninger'!AC109="Ja",OR('Anvendte oplysninger'!Q109&lt;601,'Anvendte oplysninger'!S109&lt;601)),1-(0.25*('Anvendte oplysninger'!R109+'Anvendte oplysninger'!T109)/('Anvendte oplysninger'!G109*1000)),1)))</f>
        <v>1</v>
      </c>
      <c r="AE109" s="14">
        <f>IF(OR('Anvendte oplysninger'!AC109="Irrelevant",'Anvendte oplysninger'!AC109="Nej"),1,IF(AND('Anvendte oplysninger'!AC109="Ja",OR('Anvendte oplysninger'!Q109&lt;301,'Anvendte oplysninger'!S109&lt;301)),1-(0.4*('Anvendte oplysninger'!R109+'Anvendte oplysninger'!T109)/('Anvendte oplysninger'!G109*1000)),IF(AND('Anvendte oplysninger'!AC109="Ja",OR('Anvendte oplysninger'!Q109&lt;601,'Anvendte oplysninger'!S109&lt;601)),1-(0.2*('Anvendte oplysninger'!R109+'Anvendte oplysninger'!T109)/('Anvendte oplysninger'!G109*1000)),1)))</f>
        <v>1</v>
      </c>
      <c r="AF109" s="14">
        <f>IF('Anvendte oplysninger'!AD109="110 km/t",0.79,1)</f>
        <v>1</v>
      </c>
      <c r="AG109" s="14">
        <f>IF('Anvendte oplysninger'!AD109="110 km/t",0.94,1)</f>
        <v>1</v>
      </c>
      <c r="AH109" s="14">
        <f>IF('Anvendte oplysninger'!AD109="110 km/t",0.66,1)</f>
        <v>1</v>
      </c>
      <c r="AI109" s="14">
        <f>IF('Anvendte oplysninger'!AD109="110 km/t",0.82,1)</f>
        <v>1</v>
      </c>
      <c r="AJ109" s="14">
        <f>IF(AND('Anvendte oplysninger'!AE109="Ja",I109="Tilkørselsflettestrækning"),0.65*'Anvendte oplysninger'!AF109+1-'Anvendte oplysninger'!AF109,1)</f>
        <v>1</v>
      </c>
      <c r="AK109" s="15" t="str">
        <f t="shared" si="7"/>
        <v/>
      </c>
      <c r="AL109" s="15" t="str">
        <f t="shared" si="8"/>
        <v/>
      </c>
      <c r="AM109" s="15" t="str">
        <f t="shared" si="9"/>
        <v/>
      </c>
      <c r="AN109" s="15" t="str">
        <f t="shared" si="10"/>
        <v/>
      </c>
      <c r="AO109" s="15" t="str">
        <f t="shared" si="11"/>
        <v/>
      </c>
      <c r="AP109" s="15" t="str">
        <f t="shared" si="12"/>
        <v/>
      </c>
      <c r="AQ109" s="4" t="str">
        <f t="shared" si="13"/>
        <v/>
      </c>
    </row>
    <row r="110" spans="1:43" x14ac:dyDescent="0.25">
      <c r="A110" s="4" t="str">
        <f>IF(Inddata!A125="","",Inddata!A125)</f>
        <v/>
      </c>
      <c r="B110" s="4" t="str">
        <f>IF(Inddata!B125="","",Inddata!B125)</f>
        <v/>
      </c>
      <c r="C110" s="4" t="str">
        <f>IF(Inddata!C125="","",Inddata!C125)</f>
        <v/>
      </c>
      <c r="D110" s="4" t="str">
        <f>IF(Inddata!D125="","",Inddata!D125)</f>
        <v/>
      </c>
      <c r="E110" s="4" t="str">
        <f>IF(Inddata!E125="","",Inddata!E125)</f>
        <v/>
      </c>
      <c r="F110" s="4" t="str">
        <f>IF(Inddata!F125="","",Inddata!F125)</f>
        <v/>
      </c>
      <c r="G110" s="4">
        <f>IF(Inddata!G125="","",Inddata!G125)</f>
        <v>0</v>
      </c>
      <c r="H110" s="4" t="str">
        <f>IF(Inddata!H125&gt;0.5,Inddata!H125,"")</f>
        <v/>
      </c>
      <c r="I110" s="4" t="str">
        <f>IF(Inddata!I125="","",Inddata!I125)</f>
        <v/>
      </c>
      <c r="J110" s="14">
        <f>IF('Anvendte oplysninger'!J110="Irrelevant",1,IF('Anvendte oplysninger'!J110&gt;3,1.2,1))</f>
        <v>1</v>
      </c>
      <c r="K110" s="14">
        <f>IF('Anvendte oplysninger'!K110="Irrelevant",1,IF(AND(OR(I110="Motorvejsstrækning",I110="Frakørselsflettestrækning",I110="Tilkørselsflettestrækning"),'Anvendte oplysninger'!K110&lt;3.5),1+(3.5-'Anvendte oplysninger'!K110)*0.12,IF(AND(OR(I110="Frakørselsrampe",I110="Tilkørselsrampe"),'Anvendte oplysninger'!K110&lt;3.5),1+(3.5-'Anvendte oplysninger'!K110)*0.16,1)))</f>
        <v>1</v>
      </c>
      <c r="L110" s="14">
        <f>IF('Anvendte oplysninger'!L110="Irrelevant",1,IF(AND('Anvendte oplysninger'!L110="Ja",'Anvendte oplysninger'!J110=2),0.6*'Anvendte oplysninger'!M110+(1-'Anvendte oplysninger'!M110),IF(AND('Anvendte oplysninger'!L110="Ja",'Anvendte oplysninger'!J110=3),0.7*'Anvendte oplysninger'!M110+(1-'Anvendte oplysninger'!M110),IF(AND('Anvendte oplysninger'!L110="Ja",'Anvendte oplysninger'!J110=4),0.76*'Anvendte oplysninger'!M110+(1-'Anvendte oplysninger'!M110),IF(AND('Anvendte oplysninger'!L110="Ja",'Anvendte oplysninger'!J110&gt;4.99999999),0.8*'Anvendte oplysninger'!M110+(1-'Anvendte oplysninger'!M110),1)))))</f>
        <v>1</v>
      </c>
      <c r="M110" s="14">
        <f>IF('Anvendte oplysninger'!L110="Irrelevant",1,IF(AND('Anvendte oplysninger'!L110="Ja",'Anvendte oplysninger'!J110=2),0.8*'Anvendte oplysninger'!M110+(1-'Anvendte oplysninger'!M110),IF(AND('Anvendte oplysninger'!L110="Ja",'Anvendte oplysninger'!J110=3),0.85*'Anvendte oplysninger'!M110+(1-'Anvendte oplysninger'!M110),IF(AND('Anvendte oplysninger'!L110="Ja",'Anvendte oplysninger'!J110=4),0.88*'Anvendte oplysninger'!M110+(1-'Anvendte oplysninger'!M110),IF(AND('Anvendte oplysninger'!L110="Ja",'Anvendte oplysninger'!J110&gt;4.99999999),0.9*'Anvendte oplysninger'!M110+(1-'Anvendte oplysninger'!M110),1)))))</f>
        <v>1</v>
      </c>
      <c r="N110" s="14">
        <f>IF('Anvendte oplysninger'!N110="Irrelevant",1,IF(AND(OR(I110="Motorvejsstrækning",I110="Frakørselsflettestrækning",I110="Tilkørselsflettestrækning"),'Anvendte oplysninger'!N110&lt;3),1+(3-'Anvendte oplysninger'!N110)*0.09333333,1))</f>
        <v>1</v>
      </c>
      <c r="O110" s="14">
        <f>IF('Anvendte oplysninger'!N110="Irrelevant",1,IF(AND(OR(I110="Motorvejsstrækning",I110="Frakørselsflettestrækning",I110="Tilkørselsflettestrækning"),'Anvendte oplysninger'!N110&lt;3),1+(3-'Anvendte oplysninger'!N110)*0.19666667,1))</f>
        <v>1</v>
      </c>
      <c r="P110" s="14">
        <f>IF('Anvendte oplysninger'!O110="Irrelevant",1,IF(AND(OR(I110="Motorvejsstrækning",I110="Frakørselsflettestrækning",I110="Tilkørselsflettestrækning"),'Anvendte oplysninger'!O110&lt;3.00000001),1+(0.5-'Anvendte oplysninger'!O110)*0.04,IF(AND(OR(I110="Frakørselsrampe",I110="Tilkørselsrampe"),'Anvendte oplysninger'!O110&lt;3.00000001),1+(0.5-'Anvendte oplysninger'!O110)*0.08,IF(OR(I110="Motorvejsstrækning",I110="Frakørselsflettestrækning",I110="Tilkørselsflettestrækning"),0.9,0.8))))</f>
        <v>1</v>
      </c>
      <c r="Q110" s="14">
        <f>IF('Anvendte oplysninger'!P110="Irrelevant",1,IF(AND(OR(I110="Motorvejsstrækning",I110="Frakørselsflettestrækning",I110="Tilkørselsflettestrækning"),'Anvendte oplysninger'!P110&lt;11.00000001),1+(5-'Anvendte oplysninger'!P110)*0.01,0.94))</f>
        <v>1</v>
      </c>
      <c r="R110" s="14">
        <f>IF(OR('Anvendte oplysninger'!Q110="Irrelevant",'Anvendte oplysninger'!R110="Irrelevant",'Anvendte oplysninger'!Q110="Lige"),1,IF(AND(OR(I110="Motorvejsstrækning",I110="Frakørselsflettestrækning",I110="Tilkørselsflettestrækning"),'Anvendte oplysninger'!Q110&lt;4000),(EXP(0.1096*1746.5/'Anvendte oplysninger'!Q110)/EXP(0.1096*1746.5/4000))*('Anvendte oplysninger'!R110/1000)/G110+(G110-'Anvendte oplysninger'!R110/1000)/G110,1))</f>
        <v>1</v>
      </c>
      <c r="S110" s="14">
        <f>IF(OR('Anvendte oplysninger'!S110="Irrelevant",'Anvendte oplysninger'!T110="Irrelevant",'Anvendte oplysninger'!S110="Lige"),1,IF(AND(OR(I110="Motorvejsstrækning",I110="Frakørselsflettestrækning",I110="Tilkørselsflettestrækning"),'Anvendte oplysninger'!S110&lt;4000),(EXP(0.1096*1746.5/'Anvendte oplysninger'!S110)/EXP(0.1096*1746.5/4000))*('Anvendte oplysninger'!T110/1000)/G110+(G110-'Anvendte oplysninger'!T110/1000)/G110,1))</f>
        <v>1</v>
      </c>
      <c r="T110" s="14">
        <f>IF('Anvendte oplysninger'!U110="Irrelevant",1,IF(AND(OR(I110="Motorvejsstrækning",I110="Frakørselsflettestrækning",I110="Tilkørselsflettestrækning",I110="Frakørselsrampe",I110="Tilkørselsrampe"),'Anvendte oplysninger'!U110="Ja"),0.95,1))</f>
        <v>1</v>
      </c>
      <c r="U110" s="14">
        <f>IF('Anvendte oplysninger'!U110="Irrelevant",1,IF(AND(OR(I110="Motorvejsstrækning",I110="Frakørselsflettestrækning",I110="Tilkørselsflettestrækning",I110="Frakørselsrampe",I110="Tilkørselsrampe"),'Anvendte oplysninger'!U110="Ja"),0.96,1))</f>
        <v>1</v>
      </c>
      <c r="V110" s="14">
        <f>IF('Anvendte oplysninger'!U110="Irrelevant",1,IF(AND(OR(I110="Motorvejsstrækning",I110="Frakørselsflettestrækning",I110="Tilkørselsflettestrækning",I110="Frakørselsrampe",I110="Tilkørselsrampe"),'Anvendte oplysninger'!U110="Ja"),0.79,1))</f>
        <v>1</v>
      </c>
      <c r="W110" s="14">
        <f>IF('Anvendte oplysninger'!U110="Irrelevant",1,IF(AND(OR(I110="Motorvejsstrækning",I110="Frakørselsflettestrækning",I110="Tilkørselsflettestrækning",I110="Frakørselsrampe",I110="Tilkørselsrampe"),'Anvendte oplysninger'!U110="Ja"),0.94,1))</f>
        <v>1</v>
      </c>
      <c r="X110" s="14">
        <f>IF('Anvendte oplysninger'!U110="Irrelevant",1,IF(AND(OR(I110="Motorvejsstrækning",I110="Frakørselsflettestrækning",I110="Tilkørselsflettestrækning",I110="Frakørselsrampe",I110="Tilkørselsrampe"),'Anvendte oplysninger'!U110="Ja"),0.97,1))</f>
        <v>1</v>
      </c>
      <c r="Y110" s="14">
        <f>IF(AND(I110="Frakørselsrampe",'Anvendte oplysninger'!V110="S-formet ruderrampe"),1.32,IF(AND(I110="Frakørselsrampe",'Anvendte oplysninger'!V110="S-formet trompetrampe"),2.05,IF(AND(I110="Frakørselsrampe",'Anvendte oplysninger'!V110="U-formet trompetrampe"),4.11,IF(AND(I110="Frakørselsrampe",'Anvendte oplysninger'!V110="SV-formet flyoverrampe"),5.15,IF(AND(I110="Frakørselsrampe",'Anvendte oplysninger'!V110="Vinkelformet rampe"),1.07,IF(AND(I110="Tilkørselsrampe",'Anvendte oplysninger'!V110="S-formet ruderrampe"),0.93,IF(AND(I110="Tilkørselsrampe",'Anvendte oplysninger'!V110="S-formet trompetrampe"),2.48,IF(AND(I110="Tilkørselsrampe",'Anvendte oplysninger'!V110="U-formet trompetrampe"),4.15,IF(AND(I110="Tilkørselsrampe",'Anvendte oplysninger'!V110="SV-formet flyoverrampe"),5.26,IF(AND(I110="Tilkørselsrampe",'Anvendte oplysninger'!V110="Vinkelformet rampe"),1.42,1))))))))))</f>
        <v>1</v>
      </c>
      <c r="Z110" s="14">
        <f>IF(OR('Anvendte oplysninger'!W110="Lige",'Anvendte oplysninger'!W110="Irrelevant",'Anvendte oplysninger'!X110="Irrelevant",'Anvendte oplysninger'!Y110="Irrelevant"),1,1+1.545*1000/32.2*((('Anvendte oplysninger'!Y110*3268/3600)/('Anvendte oplysninger'!W110/0.306))^2)*('Anvendte oplysninger'!X110/1000)/G110)</f>
        <v>1</v>
      </c>
      <c r="AA110" s="14">
        <f>IF(OR('Anvendte oplysninger'!W110="Lige",'Anvendte oplysninger'!W110="Irrelevant",'Anvendte oplysninger'!X110="Irrelevant",'Anvendte oplysninger'!Y110="Irrelevant"),1,1+1.961*1000/32.2*((('Anvendte oplysninger'!Y110*3268/3600)/('Anvendte oplysninger'!W110/0.306))^2)*('Anvendte oplysninger'!X110/1000)/G110)</f>
        <v>1</v>
      </c>
      <c r="AB110" s="14">
        <f>IF(OR('Anvendte oplysninger'!Z110="Lige",'Anvendte oplysninger'!Z110="Irrelevant",'Anvendte oplysninger'!AA110="Irrelevant",'Anvendte oplysninger'!AB110="Irrelevant"),1,1+1.545*1000/32.2*((('Anvendte oplysninger'!AB110*3268/3600)/('Anvendte oplysninger'!Z110/0.306))^2)*('Anvendte oplysninger'!AA110/1000)/G110)</f>
        <v>1</v>
      </c>
      <c r="AC110" s="14">
        <f>IF(OR('Anvendte oplysninger'!Z110="Lige",'Anvendte oplysninger'!Z110="Irrelevant",'Anvendte oplysninger'!AA110="Irrelevant",'Anvendte oplysninger'!AB110="Irrelevant"),1,1+1.961*1000/32.2*((('Anvendte oplysninger'!AB110*3268/3600)/('Anvendte oplysninger'!Z110/0.306))^2)*('Anvendte oplysninger'!AA110/1000)/G110)</f>
        <v>1</v>
      </c>
      <c r="AD110" s="14">
        <f>IF(OR('Anvendte oplysninger'!AC110="Irrelevant",'Anvendte oplysninger'!AC110="Nej"),1,IF(AND('Anvendte oplysninger'!AC110="Ja",OR('Anvendte oplysninger'!Q110&lt;301,'Anvendte oplysninger'!S110&lt;301)),1-(0.5*('Anvendte oplysninger'!R110+'Anvendte oplysninger'!T110)/('Anvendte oplysninger'!G110*1000)),IF(AND('Anvendte oplysninger'!AC110="Ja",OR('Anvendte oplysninger'!Q110&lt;601,'Anvendte oplysninger'!S110&lt;601)),1-(0.25*('Anvendte oplysninger'!R110+'Anvendte oplysninger'!T110)/('Anvendte oplysninger'!G110*1000)),1)))</f>
        <v>1</v>
      </c>
      <c r="AE110" s="14">
        <f>IF(OR('Anvendte oplysninger'!AC110="Irrelevant",'Anvendte oplysninger'!AC110="Nej"),1,IF(AND('Anvendte oplysninger'!AC110="Ja",OR('Anvendte oplysninger'!Q110&lt;301,'Anvendte oplysninger'!S110&lt;301)),1-(0.4*('Anvendte oplysninger'!R110+'Anvendte oplysninger'!T110)/('Anvendte oplysninger'!G110*1000)),IF(AND('Anvendte oplysninger'!AC110="Ja",OR('Anvendte oplysninger'!Q110&lt;601,'Anvendte oplysninger'!S110&lt;601)),1-(0.2*('Anvendte oplysninger'!R110+'Anvendte oplysninger'!T110)/('Anvendte oplysninger'!G110*1000)),1)))</f>
        <v>1</v>
      </c>
      <c r="AF110" s="14">
        <f>IF('Anvendte oplysninger'!AD110="110 km/t",0.79,1)</f>
        <v>1</v>
      </c>
      <c r="AG110" s="14">
        <f>IF('Anvendte oplysninger'!AD110="110 km/t",0.94,1)</f>
        <v>1</v>
      </c>
      <c r="AH110" s="14">
        <f>IF('Anvendte oplysninger'!AD110="110 km/t",0.66,1)</f>
        <v>1</v>
      </c>
      <c r="AI110" s="14">
        <f>IF('Anvendte oplysninger'!AD110="110 km/t",0.82,1)</f>
        <v>1</v>
      </c>
      <c r="AJ110" s="14">
        <f>IF(AND('Anvendte oplysninger'!AE110="Ja",I110="Tilkørselsflettestrækning"),0.65*'Anvendte oplysninger'!AF110+1-'Anvendte oplysninger'!AF110,1)</f>
        <v>1</v>
      </c>
      <c r="AK110" s="15" t="str">
        <f t="shared" si="7"/>
        <v/>
      </c>
      <c r="AL110" s="15" t="str">
        <f t="shared" si="8"/>
        <v/>
      </c>
      <c r="AM110" s="15" t="str">
        <f t="shared" si="9"/>
        <v/>
      </c>
      <c r="AN110" s="15" t="str">
        <f t="shared" si="10"/>
        <v/>
      </c>
      <c r="AO110" s="15" t="str">
        <f t="shared" si="11"/>
        <v/>
      </c>
      <c r="AP110" s="15" t="str">
        <f t="shared" si="12"/>
        <v/>
      </c>
      <c r="AQ110" s="4" t="str">
        <f t="shared" si="13"/>
        <v/>
      </c>
    </row>
    <row r="111" spans="1:43" x14ac:dyDescent="0.25">
      <c r="A111" s="4" t="str">
        <f>IF(Inddata!A126="","",Inddata!A126)</f>
        <v/>
      </c>
      <c r="B111" s="4" t="str">
        <f>IF(Inddata!B126="","",Inddata!B126)</f>
        <v/>
      </c>
      <c r="C111" s="4" t="str">
        <f>IF(Inddata!C126="","",Inddata!C126)</f>
        <v/>
      </c>
      <c r="D111" s="4" t="str">
        <f>IF(Inddata!D126="","",Inddata!D126)</f>
        <v/>
      </c>
      <c r="E111" s="4" t="str">
        <f>IF(Inddata!E126="","",Inddata!E126)</f>
        <v/>
      </c>
      <c r="F111" s="4" t="str">
        <f>IF(Inddata!F126="","",Inddata!F126)</f>
        <v/>
      </c>
      <c r="G111" s="4">
        <f>IF(Inddata!G126="","",Inddata!G126)</f>
        <v>0</v>
      </c>
      <c r="H111" s="4" t="str">
        <f>IF(Inddata!H126&gt;0.5,Inddata!H126,"")</f>
        <v/>
      </c>
      <c r="I111" s="4" t="str">
        <f>IF(Inddata!I126="","",Inddata!I126)</f>
        <v/>
      </c>
      <c r="J111" s="14">
        <f>IF('Anvendte oplysninger'!J111="Irrelevant",1,IF('Anvendte oplysninger'!J111&gt;3,1.2,1))</f>
        <v>1</v>
      </c>
      <c r="K111" s="14">
        <f>IF('Anvendte oplysninger'!K111="Irrelevant",1,IF(AND(OR(I111="Motorvejsstrækning",I111="Frakørselsflettestrækning",I111="Tilkørselsflettestrækning"),'Anvendte oplysninger'!K111&lt;3.5),1+(3.5-'Anvendte oplysninger'!K111)*0.12,IF(AND(OR(I111="Frakørselsrampe",I111="Tilkørselsrampe"),'Anvendte oplysninger'!K111&lt;3.5),1+(3.5-'Anvendte oplysninger'!K111)*0.16,1)))</f>
        <v>1</v>
      </c>
      <c r="L111" s="14">
        <f>IF('Anvendte oplysninger'!L111="Irrelevant",1,IF(AND('Anvendte oplysninger'!L111="Ja",'Anvendte oplysninger'!J111=2),0.6*'Anvendte oplysninger'!M111+(1-'Anvendte oplysninger'!M111),IF(AND('Anvendte oplysninger'!L111="Ja",'Anvendte oplysninger'!J111=3),0.7*'Anvendte oplysninger'!M111+(1-'Anvendte oplysninger'!M111),IF(AND('Anvendte oplysninger'!L111="Ja",'Anvendte oplysninger'!J111=4),0.76*'Anvendte oplysninger'!M111+(1-'Anvendte oplysninger'!M111),IF(AND('Anvendte oplysninger'!L111="Ja",'Anvendte oplysninger'!J111&gt;4.99999999),0.8*'Anvendte oplysninger'!M111+(1-'Anvendte oplysninger'!M111),1)))))</f>
        <v>1</v>
      </c>
      <c r="M111" s="14">
        <f>IF('Anvendte oplysninger'!L111="Irrelevant",1,IF(AND('Anvendte oplysninger'!L111="Ja",'Anvendte oplysninger'!J111=2),0.8*'Anvendte oplysninger'!M111+(1-'Anvendte oplysninger'!M111),IF(AND('Anvendte oplysninger'!L111="Ja",'Anvendte oplysninger'!J111=3),0.85*'Anvendte oplysninger'!M111+(1-'Anvendte oplysninger'!M111),IF(AND('Anvendte oplysninger'!L111="Ja",'Anvendte oplysninger'!J111=4),0.88*'Anvendte oplysninger'!M111+(1-'Anvendte oplysninger'!M111),IF(AND('Anvendte oplysninger'!L111="Ja",'Anvendte oplysninger'!J111&gt;4.99999999),0.9*'Anvendte oplysninger'!M111+(1-'Anvendte oplysninger'!M111),1)))))</f>
        <v>1</v>
      </c>
      <c r="N111" s="14">
        <f>IF('Anvendte oplysninger'!N111="Irrelevant",1,IF(AND(OR(I111="Motorvejsstrækning",I111="Frakørselsflettestrækning",I111="Tilkørselsflettestrækning"),'Anvendte oplysninger'!N111&lt;3),1+(3-'Anvendte oplysninger'!N111)*0.09333333,1))</f>
        <v>1</v>
      </c>
      <c r="O111" s="14">
        <f>IF('Anvendte oplysninger'!N111="Irrelevant",1,IF(AND(OR(I111="Motorvejsstrækning",I111="Frakørselsflettestrækning",I111="Tilkørselsflettestrækning"),'Anvendte oplysninger'!N111&lt;3),1+(3-'Anvendte oplysninger'!N111)*0.19666667,1))</f>
        <v>1</v>
      </c>
      <c r="P111" s="14">
        <f>IF('Anvendte oplysninger'!O111="Irrelevant",1,IF(AND(OR(I111="Motorvejsstrækning",I111="Frakørselsflettestrækning",I111="Tilkørselsflettestrækning"),'Anvendte oplysninger'!O111&lt;3.00000001),1+(0.5-'Anvendte oplysninger'!O111)*0.04,IF(AND(OR(I111="Frakørselsrampe",I111="Tilkørselsrampe"),'Anvendte oplysninger'!O111&lt;3.00000001),1+(0.5-'Anvendte oplysninger'!O111)*0.08,IF(OR(I111="Motorvejsstrækning",I111="Frakørselsflettestrækning",I111="Tilkørselsflettestrækning"),0.9,0.8))))</f>
        <v>1</v>
      </c>
      <c r="Q111" s="14">
        <f>IF('Anvendte oplysninger'!P111="Irrelevant",1,IF(AND(OR(I111="Motorvejsstrækning",I111="Frakørselsflettestrækning",I111="Tilkørselsflettestrækning"),'Anvendte oplysninger'!P111&lt;11.00000001),1+(5-'Anvendte oplysninger'!P111)*0.01,0.94))</f>
        <v>1</v>
      </c>
      <c r="R111" s="14">
        <f>IF(OR('Anvendte oplysninger'!Q111="Irrelevant",'Anvendte oplysninger'!R111="Irrelevant",'Anvendte oplysninger'!Q111="Lige"),1,IF(AND(OR(I111="Motorvejsstrækning",I111="Frakørselsflettestrækning",I111="Tilkørselsflettestrækning"),'Anvendte oplysninger'!Q111&lt;4000),(EXP(0.1096*1746.5/'Anvendte oplysninger'!Q111)/EXP(0.1096*1746.5/4000))*('Anvendte oplysninger'!R111/1000)/G111+(G111-'Anvendte oplysninger'!R111/1000)/G111,1))</f>
        <v>1</v>
      </c>
      <c r="S111" s="14">
        <f>IF(OR('Anvendte oplysninger'!S111="Irrelevant",'Anvendte oplysninger'!T111="Irrelevant",'Anvendte oplysninger'!S111="Lige"),1,IF(AND(OR(I111="Motorvejsstrækning",I111="Frakørselsflettestrækning",I111="Tilkørselsflettestrækning"),'Anvendte oplysninger'!S111&lt;4000),(EXP(0.1096*1746.5/'Anvendte oplysninger'!S111)/EXP(0.1096*1746.5/4000))*('Anvendte oplysninger'!T111/1000)/G111+(G111-'Anvendte oplysninger'!T111/1000)/G111,1))</f>
        <v>1</v>
      </c>
      <c r="T111" s="14">
        <f>IF('Anvendte oplysninger'!U111="Irrelevant",1,IF(AND(OR(I111="Motorvejsstrækning",I111="Frakørselsflettestrækning",I111="Tilkørselsflettestrækning",I111="Frakørselsrampe",I111="Tilkørselsrampe"),'Anvendte oplysninger'!U111="Ja"),0.95,1))</f>
        <v>1</v>
      </c>
      <c r="U111" s="14">
        <f>IF('Anvendte oplysninger'!U111="Irrelevant",1,IF(AND(OR(I111="Motorvejsstrækning",I111="Frakørselsflettestrækning",I111="Tilkørselsflettestrækning",I111="Frakørselsrampe",I111="Tilkørselsrampe"),'Anvendte oplysninger'!U111="Ja"),0.96,1))</f>
        <v>1</v>
      </c>
      <c r="V111" s="14">
        <f>IF('Anvendte oplysninger'!U111="Irrelevant",1,IF(AND(OR(I111="Motorvejsstrækning",I111="Frakørselsflettestrækning",I111="Tilkørselsflettestrækning",I111="Frakørselsrampe",I111="Tilkørselsrampe"),'Anvendte oplysninger'!U111="Ja"),0.79,1))</f>
        <v>1</v>
      </c>
      <c r="W111" s="14">
        <f>IF('Anvendte oplysninger'!U111="Irrelevant",1,IF(AND(OR(I111="Motorvejsstrækning",I111="Frakørselsflettestrækning",I111="Tilkørselsflettestrækning",I111="Frakørselsrampe",I111="Tilkørselsrampe"),'Anvendte oplysninger'!U111="Ja"),0.94,1))</f>
        <v>1</v>
      </c>
      <c r="X111" s="14">
        <f>IF('Anvendte oplysninger'!U111="Irrelevant",1,IF(AND(OR(I111="Motorvejsstrækning",I111="Frakørselsflettestrækning",I111="Tilkørselsflettestrækning",I111="Frakørselsrampe",I111="Tilkørselsrampe"),'Anvendte oplysninger'!U111="Ja"),0.97,1))</f>
        <v>1</v>
      </c>
      <c r="Y111" s="14">
        <f>IF(AND(I111="Frakørselsrampe",'Anvendte oplysninger'!V111="S-formet ruderrampe"),1.32,IF(AND(I111="Frakørselsrampe",'Anvendte oplysninger'!V111="S-formet trompetrampe"),2.05,IF(AND(I111="Frakørselsrampe",'Anvendte oplysninger'!V111="U-formet trompetrampe"),4.11,IF(AND(I111="Frakørselsrampe",'Anvendte oplysninger'!V111="SV-formet flyoverrampe"),5.15,IF(AND(I111="Frakørselsrampe",'Anvendte oplysninger'!V111="Vinkelformet rampe"),1.07,IF(AND(I111="Tilkørselsrampe",'Anvendte oplysninger'!V111="S-formet ruderrampe"),0.93,IF(AND(I111="Tilkørselsrampe",'Anvendte oplysninger'!V111="S-formet trompetrampe"),2.48,IF(AND(I111="Tilkørselsrampe",'Anvendte oplysninger'!V111="U-formet trompetrampe"),4.15,IF(AND(I111="Tilkørselsrampe",'Anvendte oplysninger'!V111="SV-formet flyoverrampe"),5.26,IF(AND(I111="Tilkørselsrampe",'Anvendte oplysninger'!V111="Vinkelformet rampe"),1.42,1))))))))))</f>
        <v>1</v>
      </c>
      <c r="Z111" s="14">
        <f>IF(OR('Anvendte oplysninger'!W111="Lige",'Anvendte oplysninger'!W111="Irrelevant",'Anvendte oplysninger'!X111="Irrelevant",'Anvendte oplysninger'!Y111="Irrelevant"),1,1+1.545*1000/32.2*((('Anvendte oplysninger'!Y111*3268/3600)/('Anvendte oplysninger'!W111/0.306))^2)*('Anvendte oplysninger'!X111/1000)/G111)</f>
        <v>1</v>
      </c>
      <c r="AA111" s="14">
        <f>IF(OR('Anvendte oplysninger'!W111="Lige",'Anvendte oplysninger'!W111="Irrelevant",'Anvendte oplysninger'!X111="Irrelevant",'Anvendte oplysninger'!Y111="Irrelevant"),1,1+1.961*1000/32.2*((('Anvendte oplysninger'!Y111*3268/3600)/('Anvendte oplysninger'!W111/0.306))^2)*('Anvendte oplysninger'!X111/1000)/G111)</f>
        <v>1</v>
      </c>
      <c r="AB111" s="14">
        <f>IF(OR('Anvendte oplysninger'!Z111="Lige",'Anvendte oplysninger'!Z111="Irrelevant",'Anvendte oplysninger'!AA111="Irrelevant",'Anvendte oplysninger'!AB111="Irrelevant"),1,1+1.545*1000/32.2*((('Anvendte oplysninger'!AB111*3268/3600)/('Anvendte oplysninger'!Z111/0.306))^2)*('Anvendte oplysninger'!AA111/1000)/G111)</f>
        <v>1</v>
      </c>
      <c r="AC111" s="14">
        <f>IF(OR('Anvendte oplysninger'!Z111="Lige",'Anvendte oplysninger'!Z111="Irrelevant",'Anvendte oplysninger'!AA111="Irrelevant",'Anvendte oplysninger'!AB111="Irrelevant"),1,1+1.961*1000/32.2*((('Anvendte oplysninger'!AB111*3268/3600)/('Anvendte oplysninger'!Z111/0.306))^2)*('Anvendte oplysninger'!AA111/1000)/G111)</f>
        <v>1</v>
      </c>
      <c r="AD111" s="14">
        <f>IF(OR('Anvendte oplysninger'!AC111="Irrelevant",'Anvendte oplysninger'!AC111="Nej"),1,IF(AND('Anvendte oplysninger'!AC111="Ja",OR('Anvendte oplysninger'!Q111&lt;301,'Anvendte oplysninger'!S111&lt;301)),1-(0.5*('Anvendte oplysninger'!R111+'Anvendte oplysninger'!T111)/('Anvendte oplysninger'!G111*1000)),IF(AND('Anvendte oplysninger'!AC111="Ja",OR('Anvendte oplysninger'!Q111&lt;601,'Anvendte oplysninger'!S111&lt;601)),1-(0.25*('Anvendte oplysninger'!R111+'Anvendte oplysninger'!T111)/('Anvendte oplysninger'!G111*1000)),1)))</f>
        <v>1</v>
      </c>
      <c r="AE111" s="14">
        <f>IF(OR('Anvendte oplysninger'!AC111="Irrelevant",'Anvendte oplysninger'!AC111="Nej"),1,IF(AND('Anvendte oplysninger'!AC111="Ja",OR('Anvendte oplysninger'!Q111&lt;301,'Anvendte oplysninger'!S111&lt;301)),1-(0.4*('Anvendte oplysninger'!R111+'Anvendte oplysninger'!T111)/('Anvendte oplysninger'!G111*1000)),IF(AND('Anvendte oplysninger'!AC111="Ja",OR('Anvendte oplysninger'!Q111&lt;601,'Anvendte oplysninger'!S111&lt;601)),1-(0.2*('Anvendte oplysninger'!R111+'Anvendte oplysninger'!T111)/('Anvendte oplysninger'!G111*1000)),1)))</f>
        <v>1</v>
      </c>
      <c r="AF111" s="14">
        <f>IF('Anvendte oplysninger'!AD111="110 km/t",0.79,1)</f>
        <v>1</v>
      </c>
      <c r="AG111" s="14">
        <f>IF('Anvendte oplysninger'!AD111="110 km/t",0.94,1)</f>
        <v>1</v>
      </c>
      <c r="AH111" s="14">
        <f>IF('Anvendte oplysninger'!AD111="110 km/t",0.66,1)</f>
        <v>1</v>
      </c>
      <c r="AI111" s="14">
        <f>IF('Anvendte oplysninger'!AD111="110 km/t",0.82,1)</f>
        <v>1</v>
      </c>
      <c r="AJ111" s="14">
        <f>IF(AND('Anvendte oplysninger'!AE111="Ja",I111="Tilkørselsflettestrækning"),0.65*'Anvendte oplysninger'!AF111+1-'Anvendte oplysninger'!AF111,1)</f>
        <v>1</v>
      </c>
      <c r="AK111" s="15" t="str">
        <f t="shared" si="7"/>
        <v/>
      </c>
      <c r="AL111" s="15" t="str">
        <f t="shared" si="8"/>
        <v/>
      </c>
      <c r="AM111" s="15" t="str">
        <f t="shared" si="9"/>
        <v/>
      </c>
      <c r="AN111" s="15" t="str">
        <f t="shared" si="10"/>
        <v/>
      </c>
      <c r="AO111" s="15" t="str">
        <f t="shared" si="11"/>
        <v/>
      </c>
      <c r="AP111" s="15" t="str">
        <f t="shared" si="12"/>
        <v/>
      </c>
      <c r="AQ111" s="4" t="str">
        <f t="shared" si="13"/>
        <v/>
      </c>
    </row>
    <row r="112" spans="1:43" x14ac:dyDescent="0.25">
      <c r="A112" s="4" t="str">
        <f>IF(Inddata!A127="","",Inddata!A127)</f>
        <v/>
      </c>
      <c r="B112" s="4" t="str">
        <f>IF(Inddata!B127="","",Inddata!B127)</f>
        <v/>
      </c>
      <c r="C112" s="4" t="str">
        <f>IF(Inddata!C127="","",Inddata!C127)</f>
        <v/>
      </c>
      <c r="D112" s="4" t="str">
        <f>IF(Inddata!D127="","",Inddata!D127)</f>
        <v/>
      </c>
      <c r="E112" s="4" t="str">
        <f>IF(Inddata!E127="","",Inddata!E127)</f>
        <v/>
      </c>
      <c r="F112" s="4" t="str">
        <f>IF(Inddata!F127="","",Inddata!F127)</f>
        <v/>
      </c>
      <c r="G112" s="4">
        <f>IF(Inddata!G127="","",Inddata!G127)</f>
        <v>0</v>
      </c>
      <c r="H112" s="4" t="str">
        <f>IF(Inddata!H127&gt;0.5,Inddata!H127,"")</f>
        <v/>
      </c>
      <c r="I112" s="4" t="str">
        <f>IF(Inddata!I127="","",Inddata!I127)</f>
        <v/>
      </c>
      <c r="J112" s="14">
        <f>IF('Anvendte oplysninger'!J112="Irrelevant",1,IF('Anvendte oplysninger'!J112&gt;3,1.2,1))</f>
        <v>1</v>
      </c>
      <c r="K112" s="14">
        <f>IF('Anvendte oplysninger'!K112="Irrelevant",1,IF(AND(OR(I112="Motorvejsstrækning",I112="Frakørselsflettestrækning",I112="Tilkørselsflettestrækning"),'Anvendte oplysninger'!K112&lt;3.5),1+(3.5-'Anvendte oplysninger'!K112)*0.12,IF(AND(OR(I112="Frakørselsrampe",I112="Tilkørselsrampe"),'Anvendte oplysninger'!K112&lt;3.5),1+(3.5-'Anvendte oplysninger'!K112)*0.16,1)))</f>
        <v>1</v>
      </c>
      <c r="L112" s="14">
        <f>IF('Anvendte oplysninger'!L112="Irrelevant",1,IF(AND('Anvendte oplysninger'!L112="Ja",'Anvendte oplysninger'!J112=2),0.6*'Anvendte oplysninger'!M112+(1-'Anvendte oplysninger'!M112),IF(AND('Anvendte oplysninger'!L112="Ja",'Anvendte oplysninger'!J112=3),0.7*'Anvendte oplysninger'!M112+(1-'Anvendte oplysninger'!M112),IF(AND('Anvendte oplysninger'!L112="Ja",'Anvendte oplysninger'!J112=4),0.76*'Anvendte oplysninger'!M112+(1-'Anvendte oplysninger'!M112),IF(AND('Anvendte oplysninger'!L112="Ja",'Anvendte oplysninger'!J112&gt;4.99999999),0.8*'Anvendte oplysninger'!M112+(1-'Anvendte oplysninger'!M112),1)))))</f>
        <v>1</v>
      </c>
      <c r="M112" s="14">
        <f>IF('Anvendte oplysninger'!L112="Irrelevant",1,IF(AND('Anvendte oplysninger'!L112="Ja",'Anvendte oplysninger'!J112=2),0.8*'Anvendte oplysninger'!M112+(1-'Anvendte oplysninger'!M112),IF(AND('Anvendte oplysninger'!L112="Ja",'Anvendte oplysninger'!J112=3),0.85*'Anvendte oplysninger'!M112+(1-'Anvendte oplysninger'!M112),IF(AND('Anvendte oplysninger'!L112="Ja",'Anvendte oplysninger'!J112=4),0.88*'Anvendte oplysninger'!M112+(1-'Anvendte oplysninger'!M112),IF(AND('Anvendte oplysninger'!L112="Ja",'Anvendte oplysninger'!J112&gt;4.99999999),0.9*'Anvendte oplysninger'!M112+(1-'Anvendte oplysninger'!M112),1)))))</f>
        <v>1</v>
      </c>
      <c r="N112" s="14">
        <f>IF('Anvendte oplysninger'!N112="Irrelevant",1,IF(AND(OR(I112="Motorvejsstrækning",I112="Frakørselsflettestrækning",I112="Tilkørselsflettestrækning"),'Anvendte oplysninger'!N112&lt;3),1+(3-'Anvendte oplysninger'!N112)*0.09333333,1))</f>
        <v>1</v>
      </c>
      <c r="O112" s="14">
        <f>IF('Anvendte oplysninger'!N112="Irrelevant",1,IF(AND(OR(I112="Motorvejsstrækning",I112="Frakørselsflettestrækning",I112="Tilkørselsflettestrækning"),'Anvendte oplysninger'!N112&lt;3),1+(3-'Anvendte oplysninger'!N112)*0.19666667,1))</f>
        <v>1</v>
      </c>
      <c r="P112" s="14">
        <f>IF('Anvendte oplysninger'!O112="Irrelevant",1,IF(AND(OR(I112="Motorvejsstrækning",I112="Frakørselsflettestrækning",I112="Tilkørselsflettestrækning"),'Anvendte oplysninger'!O112&lt;3.00000001),1+(0.5-'Anvendte oplysninger'!O112)*0.04,IF(AND(OR(I112="Frakørselsrampe",I112="Tilkørselsrampe"),'Anvendte oplysninger'!O112&lt;3.00000001),1+(0.5-'Anvendte oplysninger'!O112)*0.08,IF(OR(I112="Motorvejsstrækning",I112="Frakørselsflettestrækning",I112="Tilkørselsflettestrækning"),0.9,0.8))))</f>
        <v>1</v>
      </c>
      <c r="Q112" s="14">
        <f>IF('Anvendte oplysninger'!P112="Irrelevant",1,IF(AND(OR(I112="Motorvejsstrækning",I112="Frakørselsflettestrækning",I112="Tilkørselsflettestrækning"),'Anvendte oplysninger'!P112&lt;11.00000001),1+(5-'Anvendte oplysninger'!P112)*0.01,0.94))</f>
        <v>1</v>
      </c>
      <c r="R112" s="14">
        <f>IF(OR('Anvendte oplysninger'!Q112="Irrelevant",'Anvendte oplysninger'!R112="Irrelevant",'Anvendte oplysninger'!Q112="Lige"),1,IF(AND(OR(I112="Motorvejsstrækning",I112="Frakørselsflettestrækning",I112="Tilkørselsflettestrækning"),'Anvendte oplysninger'!Q112&lt;4000),(EXP(0.1096*1746.5/'Anvendte oplysninger'!Q112)/EXP(0.1096*1746.5/4000))*('Anvendte oplysninger'!R112/1000)/G112+(G112-'Anvendte oplysninger'!R112/1000)/G112,1))</f>
        <v>1</v>
      </c>
      <c r="S112" s="14">
        <f>IF(OR('Anvendte oplysninger'!S112="Irrelevant",'Anvendte oplysninger'!T112="Irrelevant",'Anvendte oplysninger'!S112="Lige"),1,IF(AND(OR(I112="Motorvejsstrækning",I112="Frakørselsflettestrækning",I112="Tilkørselsflettestrækning"),'Anvendte oplysninger'!S112&lt;4000),(EXP(0.1096*1746.5/'Anvendte oplysninger'!S112)/EXP(0.1096*1746.5/4000))*('Anvendte oplysninger'!T112/1000)/G112+(G112-'Anvendte oplysninger'!T112/1000)/G112,1))</f>
        <v>1</v>
      </c>
      <c r="T112" s="14">
        <f>IF('Anvendte oplysninger'!U112="Irrelevant",1,IF(AND(OR(I112="Motorvejsstrækning",I112="Frakørselsflettestrækning",I112="Tilkørselsflettestrækning",I112="Frakørselsrampe",I112="Tilkørselsrampe"),'Anvendte oplysninger'!U112="Ja"),0.95,1))</f>
        <v>1</v>
      </c>
      <c r="U112" s="14">
        <f>IF('Anvendte oplysninger'!U112="Irrelevant",1,IF(AND(OR(I112="Motorvejsstrækning",I112="Frakørselsflettestrækning",I112="Tilkørselsflettestrækning",I112="Frakørselsrampe",I112="Tilkørselsrampe"),'Anvendte oplysninger'!U112="Ja"),0.96,1))</f>
        <v>1</v>
      </c>
      <c r="V112" s="14">
        <f>IF('Anvendte oplysninger'!U112="Irrelevant",1,IF(AND(OR(I112="Motorvejsstrækning",I112="Frakørselsflettestrækning",I112="Tilkørselsflettestrækning",I112="Frakørselsrampe",I112="Tilkørselsrampe"),'Anvendte oplysninger'!U112="Ja"),0.79,1))</f>
        <v>1</v>
      </c>
      <c r="W112" s="14">
        <f>IF('Anvendte oplysninger'!U112="Irrelevant",1,IF(AND(OR(I112="Motorvejsstrækning",I112="Frakørselsflettestrækning",I112="Tilkørselsflettestrækning",I112="Frakørselsrampe",I112="Tilkørselsrampe"),'Anvendte oplysninger'!U112="Ja"),0.94,1))</f>
        <v>1</v>
      </c>
      <c r="X112" s="14">
        <f>IF('Anvendte oplysninger'!U112="Irrelevant",1,IF(AND(OR(I112="Motorvejsstrækning",I112="Frakørselsflettestrækning",I112="Tilkørselsflettestrækning",I112="Frakørselsrampe",I112="Tilkørselsrampe"),'Anvendte oplysninger'!U112="Ja"),0.97,1))</f>
        <v>1</v>
      </c>
      <c r="Y112" s="14">
        <f>IF(AND(I112="Frakørselsrampe",'Anvendte oplysninger'!V112="S-formet ruderrampe"),1.32,IF(AND(I112="Frakørselsrampe",'Anvendte oplysninger'!V112="S-formet trompetrampe"),2.05,IF(AND(I112="Frakørselsrampe",'Anvendte oplysninger'!V112="U-formet trompetrampe"),4.11,IF(AND(I112="Frakørselsrampe",'Anvendte oplysninger'!V112="SV-formet flyoverrampe"),5.15,IF(AND(I112="Frakørselsrampe",'Anvendte oplysninger'!V112="Vinkelformet rampe"),1.07,IF(AND(I112="Tilkørselsrampe",'Anvendte oplysninger'!V112="S-formet ruderrampe"),0.93,IF(AND(I112="Tilkørselsrampe",'Anvendte oplysninger'!V112="S-formet trompetrampe"),2.48,IF(AND(I112="Tilkørselsrampe",'Anvendte oplysninger'!V112="U-formet trompetrampe"),4.15,IF(AND(I112="Tilkørselsrampe",'Anvendte oplysninger'!V112="SV-formet flyoverrampe"),5.26,IF(AND(I112="Tilkørselsrampe",'Anvendte oplysninger'!V112="Vinkelformet rampe"),1.42,1))))))))))</f>
        <v>1</v>
      </c>
      <c r="Z112" s="14">
        <f>IF(OR('Anvendte oplysninger'!W112="Lige",'Anvendte oplysninger'!W112="Irrelevant",'Anvendte oplysninger'!X112="Irrelevant",'Anvendte oplysninger'!Y112="Irrelevant"),1,1+1.545*1000/32.2*((('Anvendte oplysninger'!Y112*3268/3600)/('Anvendte oplysninger'!W112/0.306))^2)*('Anvendte oplysninger'!X112/1000)/G112)</f>
        <v>1</v>
      </c>
      <c r="AA112" s="14">
        <f>IF(OR('Anvendte oplysninger'!W112="Lige",'Anvendte oplysninger'!W112="Irrelevant",'Anvendte oplysninger'!X112="Irrelevant",'Anvendte oplysninger'!Y112="Irrelevant"),1,1+1.961*1000/32.2*((('Anvendte oplysninger'!Y112*3268/3600)/('Anvendte oplysninger'!W112/0.306))^2)*('Anvendte oplysninger'!X112/1000)/G112)</f>
        <v>1</v>
      </c>
      <c r="AB112" s="14">
        <f>IF(OR('Anvendte oplysninger'!Z112="Lige",'Anvendte oplysninger'!Z112="Irrelevant",'Anvendte oplysninger'!AA112="Irrelevant",'Anvendte oplysninger'!AB112="Irrelevant"),1,1+1.545*1000/32.2*((('Anvendte oplysninger'!AB112*3268/3600)/('Anvendte oplysninger'!Z112/0.306))^2)*('Anvendte oplysninger'!AA112/1000)/G112)</f>
        <v>1</v>
      </c>
      <c r="AC112" s="14">
        <f>IF(OR('Anvendte oplysninger'!Z112="Lige",'Anvendte oplysninger'!Z112="Irrelevant",'Anvendte oplysninger'!AA112="Irrelevant",'Anvendte oplysninger'!AB112="Irrelevant"),1,1+1.961*1000/32.2*((('Anvendte oplysninger'!AB112*3268/3600)/('Anvendte oplysninger'!Z112/0.306))^2)*('Anvendte oplysninger'!AA112/1000)/G112)</f>
        <v>1</v>
      </c>
      <c r="AD112" s="14">
        <f>IF(OR('Anvendte oplysninger'!AC112="Irrelevant",'Anvendte oplysninger'!AC112="Nej"),1,IF(AND('Anvendte oplysninger'!AC112="Ja",OR('Anvendte oplysninger'!Q112&lt;301,'Anvendte oplysninger'!S112&lt;301)),1-(0.5*('Anvendte oplysninger'!R112+'Anvendte oplysninger'!T112)/('Anvendte oplysninger'!G112*1000)),IF(AND('Anvendte oplysninger'!AC112="Ja",OR('Anvendte oplysninger'!Q112&lt;601,'Anvendte oplysninger'!S112&lt;601)),1-(0.25*('Anvendte oplysninger'!R112+'Anvendte oplysninger'!T112)/('Anvendte oplysninger'!G112*1000)),1)))</f>
        <v>1</v>
      </c>
      <c r="AE112" s="14">
        <f>IF(OR('Anvendte oplysninger'!AC112="Irrelevant",'Anvendte oplysninger'!AC112="Nej"),1,IF(AND('Anvendte oplysninger'!AC112="Ja",OR('Anvendte oplysninger'!Q112&lt;301,'Anvendte oplysninger'!S112&lt;301)),1-(0.4*('Anvendte oplysninger'!R112+'Anvendte oplysninger'!T112)/('Anvendte oplysninger'!G112*1000)),IF(AND('Anvendte oplysninger'!AC112="Ja",OR('Anvendte oplysninger'!Q112&lt;601,'Anvendte oplysninger'!S112&lt;601)),1-(0.2*('Anvendte oplysninger'!R112+'Anvendte oplysninger'!T112)/('Anvendte oplysninger'!G112*1000)),1)))</f>
        <v>1</v>
      </c>
      <c r="AF112" s="14">
        <f>IF('Anvendte oplysninger'!AD112="110 km/t",0.79,1)</f>
        <v>1</v>
      </c>
      <c r="AG112" s="14">
        <f>IF('Anvendte oplysninger'!AD112="110 km/t",0.94,1)</f>
        <v>1</v>
      </c>
      <c r="AH112" s="14">
        <f>IF('Anvendte oplysninger'!AD112="110 km/t",0.66,1)</f>
        <v>1</v>
      </c>
      <c r="AI112" s="14">
        <f>IF('Anvendte oplysninger'!AD112="110 km/t",0.82,1)</f>
        <v>1</v>
      </c>
      <c r="AJ112" s="14">
        <f>IF(AND('Anvendte oplysninger'!AE112="Ja",I112="Tilkørselsflettestrækning"),0.65*'Anvendte oplysninger'!AF112+1-'Anvendte oplysninger'!AF112,1)</f>
        <v>1</v>
      </c>
      <c r="AK112" s="15" t="str">
        <f t="shared" si="7"/>
        <v/>
      </c>
      <c r="AL112" s="15" t="str">
        <f t="shared" si="8"/>
        <v/>
      </c>
      <c r="AM112" s="15" t="str">
        <f t="shared" si="9"/>
        <v/>
      </c>
      <c r="AN112" s="15" t="str">
        <f t="shared" si="10"/>
        <v/>
      </c>
      <c r="AO112" s="15" t="str">
        <f t="shared" si="11"/>
        <v/>
      </c>
      <c r="AP112" s="15" t="str">
        <f t="shared" si="12"/>
        <v/>
      </c>
      <c r="AQ112" s="4" t="str">
        <f t="shared" si="13"/>
        <v/>
      </c>
    </row>
    <row r="113" spans="1:43" x14ac:dyDescent="0.25">
      <c r="A113" s="4" t="str">
        <f>IF(Inddata!A128="","",Inddata!A128)</f>
        <v/>
      </c>
      <c r="B113" s="4" t="str">
        <f>IF(Inddata!B128="","",Inddata!B128)</f>
        <v/>
      </c>
      <c r="C113" s="4" t="str">
        <f>IF(Inddata!C128="","",Inddata!C128)</f>
        <v/>
      </c>
      <c r="D113" s="4" t="str">
        <f>IF(Inddata!D128="","",Inddata!D128)</f>
        <v/>
      </c>
      <c r="E113" s="4" t="str">
        <f>IF(Inddata!E128="","",Inddata!E128)</f>
        <v/>
      </c>
      <c r="F113" s="4" t="str">
        <f>IF(Inddata!F128="","",Inddata!F128)</f>
        <v/>
      </c>
      <c r="G113" s="4">
        <f>IF(Inddata!G128="","",Inddata!G128)</f>
        <v>0</v>
      </c>
      <c r="H113" s="4" t="str">
        <f>IF(Inddata!H128&gt;0.5,Inddata!H128,"")</f>
        <v/>
      </c>
      <c r="I113" s="4" t="str">
        <f>IF(Inddata!I128="","",Inddata!I128)</f>
        <v/>
      </c>
      <c r="J113" s="14">
        <f>IF('Anvendte oplysninger'!J113="Irrelevant",1,IF('Anvendte oplysninger'!J113&gt;3,1.2,1))</f>
        <v>1</v>
      </c>
      <c r="K113" s="14">
        <f>IF('Anvendte oplysninger'!K113="Irrelevant",1,IF(AND(OR(I113="Motorvejsstrækning",I113="Frakørselsflettestrækning",I113="Tilkørselsflettestrækning"),'Anvendte oplysninger'!K113&lt;3.5),1+(3.5-'Anvendte oplysninger'!K113)*0.12,IF(AND(OR(I113="Frakørselsrampe",I113="Tilkørselsrampe"),'Anvendte oplysninger'!K113&lt;3.5),1+(3.5-'Anvendte oplysninger'!K113)*0.16,1)))</f>
        <v>1</v>
      </c>
      <c r="L113" s="14">
        <f>IF('Anvendte oplysninger'!L113="Irrelevant",1,IF(AND('Anvendte oplysninger'!L113="Ja",'Anvendte oplysninger'!J113=2),0.6*'Anvendte oplysninger'!M113+(1-'Anvendte oplysninger'!M113),IF(AND('Anvendte oplysninger'!L113="Ja",'Anvendte oplysninger'!J113=3),0.7*'Anvendte oplysninger'!M113+(1-'Anvendte oplysninger'!M113),IF(AND('Anvendte oplysninger'!L113="Ja",'Anvendte oplysninger'!J113=4),0.76*'Anvendte oplysninger'!M113+(1-'Anvendte oplysninger'!M113),IF(AND('Anvendte oplysninger'!L113="Ja",'Anvendte oplysninger'!J113&gt;4.99999999),0.8*'Anvendte oplysninger'!M113+(1-'Anvendte oplysninger'!M113),1)))))</f>
        <v>1</v>
      </c>
      <c r="M113" s="14">
        <f>IF('Anvendte oplysninger'!L113="Irrelevant",1,IF(AND('Anvendte oplysninger'!L113="Ja",'Anvendte oplysninger'!J113=2),0.8*'Anvendte oplysninger'!M113+(1-'Anvendte oplysninger'!M113),IF(AND('Anvendte oplysninger'!L113="Ja",'Anvendte oplysninger'!J113=3),0.85*'Anvendte oplysninger'!M113+(1-'Anvendte oplysninger'!M113),IF(AND('Anvendte oplysninger'!L113="Ja",'Anvendte oplysninger'!J113=4),0.88*'Anvendte oplysninger'!M113+(1-'Anvendte oplysninger'!M113),IF(AND('Anvendte oplysninger'!L113="Ja",'Anvendte oplysninger'!J113&gt;4.99999999),0.9*'Anvendte oplysninger'!M113+(1-'Anvendte oplysninger'!M113),1)))))</f>
        <v>1</v>
      </c>
      <c r="N113" s="14">
        <f>IF('Anvendte oplysninger'!N113="Irrelevant",1,IF(AND(OR(I113="Motorvejsstrækning",I113="Frakørselsflettestrækning",I113="Tilkørselsflettestrækning"),'Anvendte oplysninger'!N113&lt;3),1+(3-'Anvendte oplysninger'!N113)*0.09333333,1))</f>
        <v>1</v>
      </c>
      <c r="O113" s="14">
        <f>IF('Anvendte oplysninger'!N113="Irrelevant",1,IF(AND(OR(I113="Motorvejsstrækning",I113="Frakørselsflettestrækning",I113="Tilkørselsflettestrækning"),'Anvendte oplysninger'!N113&lt;3),1+(3-'Anvendte oplysninger'!N113)*0.19666667,1))</f>
        <v>1</v>
      </c>
      <c r="P113" s="14">
        <f>IF('Anvendte oplysninger'!O113="Irrelevant",1,IF(AND(OR(I113="Motorvejsstrækning",I113="Frakørselsflettestrækning",I113="Tilkørselsflettestrækning"),'Anvendte oplysninger'!O113&lt;3.00000001),1+(0.5-'Anvendte oplysninger'!O113)*0.04,IF(AND(OR(I113="Frakørselsrampe",I113="Tilkørselsrampe"),'Anvendte oplysninger'!O113&lt;3.00000001),1+(0.5-'Anvendte oplysninger'!O113)*0.08,IF(OR(I113="Motorvejsstrækning",I113="Frakørselsflettestrækning",I113="Tilkørselsflettestrækning"),0.9,0.8))))</f>
        <v>1</v>
      </c>
      <c r="Q113" s="14">
        <f>IF('Anvendte oplysninger'!P113="Irrelevant",1,IF(AND(OR(I113="Motorvejsstrækning",I113="Frakørselsflettestrækning",I113="Tilkørselsflettestrækning"),'Anvendte oplysninger'!P113&lt;11.00000001),1+(5-'Anvendte oplysninger'!P113)*0.01,0.94))</f>
        <v>1</v>
      </c>
      <c r="R113" s="14">
        <f>IF(OR('Anvendte oplysninger'!Q113="Irrelevant",'Anvendte oplysninger'!R113="Irrelevant",'Anvendte oplysninger'!Q113="Lige"),1,IF(AND(OR(I113="Motorvejsstrækning",I113="Frakørselsflettestrækning",I113="Tilkørselsflettestrækning"),'Anvendte oplysninger'!Q113&lt;4000),(EXP(0.1096*1746.5/'Anvendte oplysninger'!Q113)/EXP(0.1096*1746.5/4000))*('Anvendte oplysninger'!R113/1000)/G113+(G113-'Anvendte oplysninger'!R113/1000)/G113,1))</f>
        <v>1</v>
      </c>
      <c r="S113" s="14">
        <f>IF(OR('Anvendte oplysninger'!S113="Irrelevant",'Anvendte oplysninger'!T113="Irrelevant",'Anvendte oplysninger'!S113="Lige"),1,IF(AND(OR(I113="Motorvejsstrækning",I113="Frakørselsflettestrækning",I113="Tilkørselsflettestrækning"),'Anvendte oplysninger'!S113&lt;4000),(EXP(0.1096*1746.5/'Anvendte oplysninger'!S113)/EXP(0.1096*1746.5/4000))*('Anvendte oplysninger'!T113/1000)/G113+(G113-'Anvendte oplysninger'!T113/1000)/G113,1))</f>
        <v>1</v>
      </c>
      <c r="T113" s="14">
        <f>IF('Anvendte oplysninger'!U113="Irrelevant",1,IF(AND(OR(I113="Motorvejsstrækning",I113="Frakørselsflettestrækning",I113="Tilkørselsflettestrækning",I113="Frakørselsrampe",I113="Tilkørselsrampe"),'Anvendte oplysninger'!U113="Ja"),0.95,1))</f>
        <v>1</v>
      </c>
      <c r="U113" s="14">
        <f>IF('Anvendte oplysninger'!U113="Irrelevant",1,IF(AND(OR(I113="Motorvejsstrækning",I113="Frakørselsflettestrækning",I113="Tilkørselsflettestrækning",I113="Frakørselsrampe",I113="Tilkørselsrampe"),'Anvendte oplysninger'!U113="Ja"),0.96,1))</f>
        <v>1</v>
      </c>
      <c r="V113" s="14">
        <f>IF('Anvendte oplysninger'!U113="Irrelevant",1,IF(AND(OR(I113="Motorvejsstrækning",I113="Frakørselsflettestrækning",I113="Tilkørselsflettestrækning",I113="Frakørselsrampe",I113="Tilkørselsrampe"),'Anvendte oplysninger'!U113="Ja"),0.79,1))</f>
        <v>1</v>
      </c>
      <c r="W113" s="14">
        <f>IF('Anvendte oplysninger'!U113="Irrelevant",1,IF(AND(OR(I113="Motorvejsstrækning",I113="Frakørselsflettestrækning",I113="Tilkørselsflettestrækning",I113="Frakørselsrampe",I113="Tilkørselsrampe"),'Anvendte oplysninger'!U113="Ja"),0.94,1))</f>
        <v>1</v>
      </c>
      <c r="X113" s="14">
        <f>IF('Anvendte oplysninger'!U113="Irrelevant",1,IF(AND(OR(I113="Motorvejsstrækning",I113="Frakørselsflettestrækning",I113="Tilkørselsflettestrækning",I113="Frakørselsrampe",I113="Tilkørselsrampe"),'Anvendte oplysninger'!U113="Ja"),0.97,1))</f>
        <v>1</v>
      </c>
      <c r="Y113" s="14">
        <f>IF(AND(I113="Frakørselsrampe",'Anvendte oplysninger'!V113="S-formet ruderrampe"),1.32,IF(AND(I113="Frakørselsrampe",'Anvendte oplysninger'!V113="S-formet trompetrampe"),2.05,IF(AND(I113="Frakørselsrampe",'Anvendte oplysninger'!V113="U-formet trompetrampe"),4.11,IF(AND(I113="Frakørselsrampe",'Anvendte oplysninger'!V113="SV-formet flyoverrampe"),5.15,IF(AND(I113="Frakørselsrampe",'Anvendte oplysninger'!V113="Vinkelformet rampe"),1.07,IF(AND(I113="Tilkørselsrampe",'Anvendte oplysninger'!V113="S-formet ruderrampe"),0.93,IF(AND(I113="Tilkørselsrampe",'Anvendte oplysninger'!V113="S-formet trompetrampe"),2.48,IF(AND(I113="Tilkørselsrampe",'Anvendte oplysninger'!V113="U-formet trompetrampe"),4.15,IF(AND(I113="Tilkørselsrampe",'Anvendte oplysninger'!V113="SV-formet flyoverrampe"),5.26,IF(AND(I113="Tilkørselsrampe",'Anvendte oplysninger'!V113="Vinkelformet rampe"),1.42,1))))))))))</f>
        <v>1</v>
      </c>
      <c r="Z113" s="14">
        <f>IF(OR('Anvendte oplysninger'!W113="Lige",'Anvendte oplysninger'!W113="Irrelevant",'Anvendte oplysninger'!X113="Irrelevant",'Anvendte oplysninger'!Y113="Irrelevant"),1,1+1.545*1000/32.2*((('Anvendte oplysninger'!Y113*3268/3600)/('Anvendte oplysninger'!W113/0.306))^2)*('Anvendte oplysninger'!X113/1000)/G113)</f>
        <v>1</v>
      </c>
      <c r="AA113" s="14">
        <f>IF(OR('Anvendte oplysninger'!W113="Lige",'Anvendte oplysninger'!W113="Irrelevant",'Anvendte oplysninger'!X113="Irrelevant",'Anvendte oplysninger'!Y113="Irrelevant"),1,1+1.961*1000/32.2*((('Anvendte oplysninger'!Y113*3268/3600)/('Anvendte oplysninger'!W113/0.306))^2)*('Anvendte oplysninger'!X113/1000)/G113)</f>
        <v>1</v>
      </c>
      <c r="AB113" s="14">
        <f>IF(OR('Anvendte oplysninger'!Z113="Lige",'Anvendte oplysninger'!Z113="Irrelevant",'Anvendte oplysninger'!AA113="Irrelevant",'Anvendte oplysninger'!AB113="Irrelevant"),1,1+1.545*1000/32.2*((('Anvendte oplysninger'!AB113*3268/3600)/('Anvendte oplysninger'!Z113/0.306))^2)*('Anvendte oplysninger'!AA113/1000)/G113)</f>
        <v>1</v>
      </c>
      <c r="AC113" s="14">
        <f>IF(OR('Anvendte oplysninger'!Z113="Lige",'Anvendte oplysninger'!Z113="Irrelevant",'Anvendte oplysninger'!AA113="Irrelevant",'Anvendte oplysninger'!AB113="Irrelevant"),1,1+1.961*1000/32.2*((('Anvendte oplysninger'!AB113*3268/3600)/('Anvendte oplysninger'!Z113/0.306))^2)*('Anvendte oplysninger'!AA113/1000)/G113)</f>
        <v>1</v>
      </c>
      <c r="AD113" s="14">
        <f>IF(OR('Anvendte oplysninger'!AC113="Irrelevant",'Anvendte oplysninger'!AC113="Nej"),1,IF(AND('Anvendte oplysninger'!AC113="Ja",OR('Anvendte oplysninger'!Q113&lt;301,'Anvendte oplysninger'!S113&lt;301)),1-(0.5*('Anvendte oplysninger'!R113+'Anvendte oplysninger'!T113)/('Anvendte oplysninger'!G113*1000)),IF(AND('Anvendte oplysninger'!AC113="Ja",OR('Anvendte oplysninger'!Q113&lt;601,'Anvendte oplysninger'!S113&lt;601)),1-(0.25*('Anvendte oplysninger'!R113+'Anvendte oplysninger'!T113)/('Anvendte oplysninger'!G113*1000)),1)))</f>
        <v>1</v>
      </c>
      <c r="AE113" s="14">
        <f>IF(OR('Anvendte oplysninger'!AC113="Irrelevant",'Anvendte oplysninger'!AC113="Nej"),1,IF(AND('Anvendte oplysninger'!AC113="Ja",OR('Anvendte oplysninger'!Q113&lt;301,'Anvendte oplysninger'!S113&lt;301)),1-(0.4*('Anvendte oplysninger'!R113+'Anvendte oplysninger'!T113)/('Anvendte oplysninger'!G113*1000)),IF(AND('Anvendte oplysninger'!AC113="Ja",OR('Anvendte oplysninger'!Q113&lt;601,'Anvendte oplysninger'!S113&lt;601)),1-(0.2*('Anvendte oplysninger'!R113+'Anvendte oplysninger'!T113)/('Anvendte oplysninger'!G113*1000)),1)))</f>
        <v>1</v>
      </c>
      <c r="AF113" s="14">
        <f>IF('Anvendte oplysninger'!AD113="110 km/t",0.79,1)</f>
        <v>1</v>
      </c>
      <c r="AG113" s="14">
        <f>IF('Anvendte oplysninger'!AD113="110 km/t",0.94,1)</f>
        <v>1</v>
      </c>
      <c r="AH113" s="14">
        <f>IF('Anvendte oplysninger'!AD113="110 km/t",0.66,1)</f>
        <v>1</v>
      </c>
      <c r="AI113" s="14">
        <f>IF('Anvendte oplysninger'!AD113="110 km/t",0.82,1)</f>
        <v>1</v>
      </c>
      <c r="AJ113" s="14">
        <f>IF(AND('Anvendte oplysninger'!AE113="Ja",I113="Tilkørselsflettestrækning"),0.65*'Anvendte oplysninger'!AF113+1-'Anvendte oplysninger'!AF113,1)</f>
        <v>1</v>
      </c>
      <c r="AK113" s="15" t="str">
        <f t="shared" si="7"/>
        <v/>
      </c>
      <c r="AL113" s="15" t="str">
        <f t="shared" si="8"/>
        <v/>
      </c>
      <c r="AM113" s="15" t="str">
        <f t="shared" si="9"/>
        <v/>
      </c>
      <c r="AN113" s="15" t="str">
        <f t="shared" si="10"/>
        <v/>
      </c>
      <c r="AO113" s="15" t="str">
        <f t="shared" si="11"/>
        <v/>
      </c>
      <c r="AP113" s="15" t="str">
        <f t="shared" si="12"/>
        <v/>
      </c>
      <c r="AQ113" s="4" t="str">
        <f t="shared" si="13"/>
        <v/>
      </c>
    </row>
    <row r="114" spans="1:43" x14ac:dyDescent="0.25">
      <c r="A114" s="4" t="str">
        <f>IF(Inddata!A129="","",Inddata!A129)</f>
        <v/>
      </c>
      <c r="B114" s="4" t="str">
        <f>IF(Inddata!B129="","",Inddata!B129)</f>
        <v/>
      </c>
      <c r="C114" s="4" t="str">
        <f>IF(Inddata!C129="","",Inddata!C129)</f>
        <v/>
      </c>
      <c r="D114" s="4" t="str">
        <f>IF(Inddata!D129="","",Inddata!D129)</f>
        <v/>
      </c>
      <c r="E114" s="4" t="str">
        <f>IF(Inddata!E129="","",Inddata!E129)</f>
        <v/>
      </c>
      <c r="F114" s="4" t="str">
        <f>IF(Inddata!F129="","",Inddata!F129)</f>
        <v/>
      </c>
      <c r="G114" s="4">
        <f>IF(Inddata!G129="","",Inddata!G129)</f>
        <v>0</v>
      </c>
      <c r="H114" s="4" t="str">
        <f>IF(Inddata!H129&gt;0.5,Inddata!H129,"")</f>
        <v/>
      </c>
      <c r="I114" s="4" t="str">
        <f>IF(Inddata!I129="","",Inddata!I129)</f>
        <v/>
      </c>
      <c r="J114" s="14">
        <f>IF('Anvendte oplysninger'!J114="Irrelevant",1,IF('Anvendte oplysninger'!J114&gt;3,1.2,1))</f>
        <v>1</v>
      </c>
      <c r="K114" s="14">
        <f>IF('Anvendte oplysninger'!K114="Irrelevant",1,IF(AND(OR(I114="Motorvejsstrækning",I114="Frakørselsflettestrækning",I114="Tilkørselsflettestrækning"),'Anvendte oplysninger'!K114&lt;3.5),1+(3.5-'Anvendte oplysninger'!K114)*0.12,IF(AND(OR(I114="Frakørselsrampe",I114="Tilkørselsrampe"),'Anvendte oplysninger'!K114&lt;3.5),1+(3.5-'Anvendte oplysninger'!K114)*0.16,1)))</f>
        <v>1</v>
      </c>
      <c r="L114" s="14">
        <f>IF('Anvendte oplysninger'!L114="Irrelevant",1,IF(AND('Anvendte oplysninger'!L114="Ja",'Anvendte oplysninger'!J114=2),0.6*'Anvendte oplysninger'!M114+(1-'Anvendte oplysninger'!M114),IF(AND('Anvendte oplysninger'!L114="Ja",'Anvendte oplysninger'!J114=3),0.7*'Anvendte oplysninger'!M114+(1-'Anvendte oplysninger'!M114),IF(AND('Anvendte oplysninger'!L114="Ja",'Anvendte oplysninger'!J114=4),0.76*'Anvendte oplysninger'!M114+(1-'Anvendte oplysninger'!M114),IF(AND('Anvendte oplysninger'!L114="Ja",'Anvendte oplysninger'!J114&gt;4.99999999),0.8*'Anvendte oplysninger'!M114+(1-'Anvendte oplysninger'!M114),1)))))</f>
        <v>1</v>
      </c>
      <c r="M114" s="14">
        <f>IF('Anvendte oplysninger'!L114="Irrelevant",1,IF(AND('Anvendte oplysninger'!L114="Ja",'Anvendte oplysninger'!J114=2),0.8*'Anvendte oplysninger'!M114+(1-'Anvendte oplysninger'!M114),IF(AND('Anvendte oplysninger'!L114="Ja",'Anvendte oplysninger'!J114=3),0.85*'Anvendte oplysninger'!M114+(1-'Anvendte oplysninger'!M114),IF(AND('Anvendte oplysninger'!L114="Ja",'Anvendte oplysninger'!J114=4),0.88*'Anvendte oplysninger'!M114+(1-'Anvendte oplysninger'!M114),IF(AND('Anvendte oplysninger'!L114="Ja",'Anvendte oplysninger'!J114&gt;4.99999999),0.9*'Anvendte oplysninger'!M114+(1-'Anvendte oplysninger'!M114),1)))))</f>
        <v>1</v>
      </c>
      <c r="N114" s="14">
        <f>IF('Anvendte oplysninger'!N114="Irrelevant",1,IF(AND(OR(I114="Motorvejsstrækning",I114="Frakørselsflettestrækning",I114="Tilkørselsflettestrækning"),'Anvendte oplysninger'!N114&lt;3),1+(3-'Anvendte oplysninger'!N114)*0.09333333,1))</f>
        <v>1</v>
      </c>
      <c r="O114" s="14">
        <f>IF('Anvendte oplysninger'!N114="Irrelevant",1,IF(AND(OR(I114="Motorvejsstrækning",I114="Frakørselsflettestrækning",I114="Tilkørselsflettestrækning"),'Anvendte oplysninger'!N114&lt;3),1+(3-'Anvendte oplysninger'!N114)*0.19666667,1))</f>
        <v>1</v>
      </c>
      <c r="P114" s="14">
        <f>IF('Anvendte oplysninger'!O114="Irrelevant",1,IF(AND(OR(I114="Motorvejsstrækning",I114="Frakørselsflettestrækning",I114="Tilkørselsflettestrækning"),'Anvendte oplysninger'!O114&lt;3.00000001),1+(0.5-'Anvendte oplysninger'!O114)*0.04,IF(AND(OR(I114="Frakørselsrampe",I114="Tilkørselsrampe"),'Anvendte oplysninger'!O114&lt;3.00000001),1+(0.5-'Anvendte oplysninger'!O114)*0.08,IF(OR(I114="Motorvejsstrækning",I114="Frakørselsflettestrækning",I114="Tilkørselsflettestrækning"),0.9,0.8))))</f>
        <v>1</v>
      </c>
      <c r="Q114" s="14">
        <f>IF('Anvendte oplysninger'!P114="Irrelevant",1,IF(AND(OR(I114="Motorvejsstrækning",I114="Frakørselsflettestrækning",I114="Tilkørselsflettestrækning"),'Anvendte oplysninger'!P114&lt;11.00000001),1+(5-'Anvendte oplysninger'!P114)*0.01,0.94))</f>
        <v>1</v>
      </c>
      <c r="R114" s="14">
        <f>IF(OR('Anvendte oplysninger'!Q114="Irrelevant",'Anvendte oplysninger'!R114="Irrelevant",'Anvendte oplysninger'!Q114="Lige"),1,IF(AND(OR(I114="Motorvejsstrækning",I114="Frakørselsflettestrækning",I114="Tilkørselsflettestrækning"),'Anvendte oplysninger'!Q114&lt;4000),(EXP(0.1096*1746.5/'Anvendte oplysninger'!Q114)/EXP(0.1096*1746.5/4000))*('Anvendte oplysninger'!R114/1000)/G114+(G114-'Anvendte oplysninger'!R114/1000)/G114,1))</f>
        <v>1</v>
      </c>
      <c r="S114" s="14">
        <f>IF(OR('Anvendte oplysninger'!S114="Irrelevant",'Anvendte oplysninger'!T114="Irrelevant",'Anvendte oplysninger'!S114="Lige"),1,IF(AND(OR(I114="Motorvejsstrækning",I114="Frakørselsflettestrækning",I114="Tilkørselsflettestrækning"),'Anvendte oplysninger'!S114&lt;4000),(EXP(0.1096*1746.5/'Anvendte oplysninger'!S114)/EXP(0.1096*1746.5/4000))*('Anvendte oplysninger'!T114/1000)/G114+(G114-'Anvendte oplysninger'!T114/1000)/G114,1))</f>
        <v>1</v>
      </c>
      <c r="T114" s="14">
        <f>IF('Anvendte oplysninger'!U114="Irrelevant",1,IF(AND(OR(I114="Motorvejsstrækning",I114="Frakørselsflettestrækning",I114="Tilkørselsflettestrækning",I114="Frakørselsrampe",I114="Tilkørselsrampe"),'Anvendte oplysninger'!U114="Ja"),0.95,1))</f>
        <v>1</v>
      </c>
      <c r="U114" s="14">
        <f>IF('Anvendte oplysninger'!U114="Irrelevant",1,IF(AND(OR(I114="Motorvejsstrækning",I114="Frakørselsflettestrækning",I114="Tilkørselsflettestrækning",I114="Frakørselsrampe",I114="Tilkørselsrampe"),'Anvendte oplysninger'!U114="Ja"),0.96,1))</f>
        <v>1</v>
      </c>
      <c r="V114" s="14">
        <f>IF('Anvendte oplysninger'!U114="Irrelevant",1,IF(AND(OR(I114="Motorvejsstrækning",I114="Frakørselsflettestrækning",I114="Tilkørselsflettestrækning",I114="Frakørselsrampe",I114="Tilkørselsrampe"),'Anvendte oplysninger'!U114="Ja"),0.79,1))</f>
        <v>1</v>
      </c>
      <c r="W114" s="14">
        <f>IF('Anvendte oplysninger'!U114="Irrelevant",1,IF(AND(OR(I114="Motorvejsstrækning",I114="Frakørselsflettestrækning",I114="Tilkørselsflettestrækning",I114="Frakørselsrampe",I114="Tilkørselsrampe"),'Anvendte oplysninger'!U114="Ja"),0.94,1))</f>
        <v>1</v>
      </c>
      <c r="X114" s="14">
        <f>IF('Anvendte oplysninger'!U114="Irrelevant",1,IF(AND(OR(I114="Motorvejsstrækning",I114="Frakørselsflettestrækning",I114="Tilkørselsflettestrækning",I114="Frakørselsrampe",I114="Tilkørselsrampe"),'Anvendte oplysninger'!U114="Ja"),0.97,1))</f>
        <v>1</v>
      </c>
      <c r="Y114" s="14">
        <f>IF(AND(I114="Frakørselsrampe",'Anvendte oplysninger'!V114="S-formet ruderrampe"),1.32,IF(AND(I114="Frakørselsrampe",'Anvendte oplysninger'!V114="S-formet trompetrampe"),2.05,IF(AND(I114="Frakørselsrampe",'Anvendte oplysninger'!V114="U-formet trompetrampe"),4.11,IF(AND(I114="Frakørselsrampe",'Anvendte oplysninger'!V114="SV-formet flyoverrampe"),5.15,IF(AND(I114="Frakørselsrampe",'Anvendte oplysninger'!V114="Vinkelformet rampe"),1.07,IF(AND(I114="Tilkørselsrampe",'Anvendte oplysninger'!V114="S-formet ruderrampe"),0.93,IF(AND(I114="Tilkørselsrampe",'Anvendte oplysninger'!V114="S-formet trompetrampe"),2.48,IF(AND(I114="Tilkørselsrampe",'Anvendte oplysninger'!V114="U-formet trompetrampe"),4.15,IF(AND(I114="Tilkørselsrampe",'Anvendte oplysninger'!V114="SV-formet flyoverrampe"),5.26,IF(AND(I114="Tilkørselsrampe",'Anvendte oplysninger'!V114="Vinkelformet rampe"),1.42,1))))))))))</f>
        <v>1</v>
      </c>
      <c r="Z114" s="14">
        <f>IF(OR('Anvendte oplysninger'!W114="Lige",'Anvendte oplysninger'!W114="Irrelevant",'Anvendte oplysninger'!X114="Irrelevant",'Anvendte oplysninger'!Y114="Irrelevant"),1,1+1.545*1000/32.2*((('Anvendte oplysninger'!Y114*3268/3600)/('Anvendte oplysninger'!W114/0.306))^2)*('Anvendte oplysninger'!X114/1000)/G114)</f>
        <v>1</v>
      </c>
      <c r="AA114" s="14">
        <f>IF(OR('Anvendte oplysninger'!W114="Lige",'Anvendte oplysninger'!W114="Irrelevant",'Anvendte oplysninger'!X114="Irrelevant",'Anvendte oplysninger'!Y114="Irrelevant"),1,1+1.961*1000/32.2*((('Anvendte oplysninger'!Y114*3268/3600)/('Anvendte oplysninger'!W114/0.306))^2)*('Anvendte oplysninger'!X114/1000)/G114)</f>
        <v>1</v>
      </c>
      <c r="AB114" s="14">
        <f>IF(OR('Anvendte oplysninger'!Z114="Lige",'Anvendte oplysninger'!Z114="Irrelevant",'Anvendte oplysninger'!AA114="Irrelevant",'Anvendte oplysninger'!AB114="Irrelevant"),1,1+1.545*1000/32.2*((('Anvendte oplysninger'!AB114*3268/3600)/('Anvendte oplysninger'!Z114/0.306))^2)*('Anvendte oplysninger'!AA114/1000)/G114)</f>
        <v>1</v>
      </c>
      <c r="AC114" s="14">
        <f>IF(OR('Anvendte oplysninger'!Z114="Lige",'Anvendte oplysninger'!Z114="Irrelevant",'Anvendte oplysninger'!AA114="Irrelevant",'Anvendte oplysninger'!AB114="Irrelevant"),1,1+1.961*1000/32.2*((('Anvendte oplysninger'!AB114*3268/3600)/('Anvendte oplysninger'!Z114/0.306))^2)*('Anvendte oplysninger'!AA114/1000)/G114)</f>
        <v>1</v>
      </c>
      <c r="AD114" s="14">
        <f>IF(OR('Anvendte oplysninger'!AC114="Irrelevant",'Anvendte oplysninger'!AC114="Nej"),1,IF(AND('Anvendte oplysninger'!AC114="Ja",OR('Anvendte oplysninger'!Q114&lt;301,'Anvendte oplysninger'!S114&lt;301)),1-(0.5*('Anvendte oplysninger'!R114+'Anvendte oplysninger'!T114)/('Anvendte oplysninger'!G114*1000)),IF(AND('Anvendte oplysninger'!AC114="Ja",OR('Anvendte oplysninger'!Q114&lt;601,'Anvendte oplysninger'!S114&lt;601)),1-(0.25*('Anvendte oplysninger'!R114+'Anvendte oplysninger'!T114)/('Anvendte oplysninger'!G114*1000)),1)))</f>
        <v>1</v>
      </c>
      <c r="AE114" s="14">
        <f>IF(OR('Anvendte oplysninger'!AC114="Irrelevant",'Anvendte oplysninger'!AC114="Nej"),1,IF(AND('Anvendte oplysninger'!AC114="Ja",OR('Anvendte oplysninger'!Q114&lt;301,'Anvendte oplysninger'!S114&lt;301)),1-(0.4*('Anvendte oplysninger'!R114+'Anvendte oplysninger'!T114)/('Anvendte oplysninger'!G114*1000)),IF(AND('Anvendte oplysninger'!AC114="Ja",OR('Anvendte oplysninger'!Q114&lt;601,'Anvendte oplysninger'!S114&lt;601)),1-(0.2*('Anvendte oplysninger'!R114+'Anvendte oplysninger'!T114)/('Anvendte oplysninger'!G114*1000)),1)))</f>
        <v>1</v>
      </c>
      <c r="AF114" s="14">
        <f>IF('Anvendte oplysninger'!AD114="110 km/t",0.79,1)</f>
        <v>1</v>
      </c>
      <c r="AG114" s="14">
        <f>IF('Anvendte oplysninger'!AD114="110 km/t",0.94,1)</f>
        <v>1</v>
      </c>
      <c r="AH114" s="14">
        <f>IF('Anvendte oplysninger'!AD114="110 km/t",0.66,1)</f>
        <v>1</v>
      </c>
      <c r="AI114" s="14">
        <f>IF('Anvendte oplysninger'!AD114="110 km/t",0.82,1)</f>
        <v>1</v>
      </c>
      <c r="AJ114" s="14">
        <f>IF(AND('Anvendte oplysninger'!AE114="Ja",I114="Tilkørselsflettestrækning"),0.65*'Anvendte oplysninger'!AF114+1-'Anvendte oplysninger'!AF114,1)</f>
        <v>1</v>
      </c>
      <c r="AK114" s="15" t="str">
        <f t="shared" si="7"/>
        <v/>
      </c>
      <c r="AL114" s="15" t="str">
        <f t="shared" si="8"/>
        <v/>
      </c>
      <c r="AM114" s="15" t="str">
        <f t="shared" si="9"/>
        <v/>
      </c>
      <c r="AN114" s="15" t="str">
        <f t="shared" si="10"/>
        <v/>
      </c>
      <c r="AO114" s="15" t="str">
        <f t="shared" si="11"/>
        <v/>
      </c>
      <c r="AP114" s="15" t="str">
        <f t="shared" si="12"/>
        <v/>
      </c>
      <c r="AQ114" s="4" t="str">
        <f t="shared" si="13"/>
        <v/>
      </c>
    </row>
    <row r="115" spans="1:43" x14ac:dyDescent="0.25">
      <c r="A115" s="4" t="str">
        <f>IF(Inddata!A130="","",Inddata!A130)</f>
        <v/>
      </c>
      <c r="B115" s="4" t="str">
        <f>IF(Inddata!B130="","",Inddata!B130)</f>
        <v/>
      </c>
      <c r="C115" s="4" t="str">
        <f>IF(Inddata!C130="","",Inddata!C130)</f>
        <v/>
      </c>
      <c r="D115" s="4" t="str">
        <f>IF(Inddata!D130="","",Inddata!D130)</f>
        <v/>
      </c>
      <c r="E115" s="4" t="str">
        <f>IF(Inddata!E130="","",Inddata!E130)</f>
        <v/>
      </c>
      <c r="F115" s="4" t="str">
        <f>IF(Inddata!F130="","",Inddata!F130)</f>
        <v/>
      </c>
      <c r="G115" s="4">
        <f>IF(Inddata!G130="","",Inddata!G130)</f>
        <v>0</v>
      </c>
      <c r="H115" s="4" t="str">
        <f>IF(Inddata!H130&gt;0.5,Inddata!H130,"")</f>
        <v/>
      </c>
      <c r="I115" s="4" t="str">
        <f>IF(Inddata!I130="","",Inddata!I130)</f>
        <v/>
      </c>
      <c r="J115" s="14">
        <f>IF('Anvendte oplysninger'!J115="Irrelevant",1,IF('Anvendte oplysninger'!J115&gt;3,1.2,1))</f>
        <v>1</v>
      </c>
      <c r="K115" s="14">
        <f>IF('Anvendte oplysninger'!K115="Irrelevant",1,IF(AND(OR(I115="Motorvejsstrækning",I115="Frakørselsflettestrækning",I115="Tilkørselsflettestrækning"),'Anvendte oplysninger'!K115&lt;3.5),1+(3.5-'Anvendte oplysninger'!K115)*0.12,IF(AND(OR(I115="Frakørselsrampe",I115="Tilkørselsrampe"),'Anvendte oplysninger'!K115&lt;3.5),1+(3.5-'Anvendte oplysninger'!K115)*0.16,1)))</f>
        <v>1</v>
      </c>
      <c r="L115" s="14">
        <f>IF('Anvendte oplysninger'!L115="Irrelevant",1,IF(AND('Anvendte oplysninger'!L115="Ja",'Anvendte oplysninger'!J115=2),0.6*'Anvendte oplysninger'!M115+(1-'Anvendte oplysninger'!M115),IF(AND('Anvendte oplysninger'!L115="Ja",'Anvendte oplysninger'!J115=3),0.7*'Anvendte oplysninger'!M115+(1-'Anvendte oplysninger'!M115),IF(AND('Anvendte oplysninger'!L115="Ja",'Anvendte oplysninger'!J115=4),0.76*'Anvendte oplysninger'!M115+(1-'Anvendte oplysninger'!M115),IF(AND('Anvendte oplysninger'!L115="Ja",'Anvendte oplysninger'!J115&gt;4.99999999),0.8*'Anvendte oplysninger'!M115+(1-'Anvendte oplysninger'!M115),1)))))</f>
        <v>1</v>
      </c>
      <c r="M115" s="14">
        <f>IF('Anvendte oplysninger'!L115="Irrelevant",1,IF(AND('Anvendte oplysninger'!L115="Ja",'Anvendte oplysninger'!J115=2),0.8*'Anvendte oplysninger'!M115+(1-'Anvendte oplysninger'!M115),IF(AND('Anvendte oplysninger'!L115="Ja",'Anvendte oplysninger'!J115=3),0.85*'Anvendte oplysninger'!M115+(1-'Anvendte oplysninger'!M115),IF(AND('Anvendte oplysninger'!L115="Ja",'Anvendte oplysninger'!J115=4),0.88*'Anvendte oplysninger'!M115+(1-'Anvendte oplysninger'!M115),IF(AND('Anvendte oplysninger'!L115="Ja",'Anvendte oplysninger'!J115&gt;4.99999999),0.9*'Anvendte oplysninger'!M115+(1-'Anvendte oplysninger'!M115),1)))))</f>
        <v>1</v>
      </c>
      <c r="N115" s="14">
        <f>IF('Anvendte oplysninger'!N115="Irrelevant",1,IF(AND(OR(I115="Motorvejsstrækning",I115="Frakørselsflettestrækning",I115="Tilkørselsflettestrækning"),'Anvendte oplysninger'!N115&lt;3),1+(3-'Anvendte oplysninger'!N115)*0.09333333,1))</f>
        <v>1</v>
      </c>
      <c r="O115" s="14">
        <f>IF('Anvendte oplysninger'!N115="Irrelevant",1,IF(AND(OR(I115="Motorvejsstrækning",I115="Frakørselsflettestrækning",I115="Tilkørselsflettestrækning"),'Anvendte oplysninger'!N115&lt;3),1+(3-'Anvendte oplysninger'!N115)*0.19666667,1))</f>
        <v>1</v>
      </c>
      <c r="P115" s="14">
        <f>IF('Anvendte oplysninger'!O115="Irrelevant",1,IF(AND(OR(I115="Motorvejsstrækning",I115="Frakørselsflettestrækning",I115="Tilkørselsflettestrækning"),'Anvendte oplysninger'!O115&lt;3.00000001),1+(0.5-'Anvendte oplysninger'!O115)*0.04,IF(AND(OR(I115="Frakørselsrampe",I115="Tilkørselsrampe"),'Anvendte oplysninger'!O115&lt;3.00000001),1+(0.5-'Anvendte oplysninger'!O115)*0.08,IF(OR(I115="Motorvejsstrækning",I115="Frakørselsflettestrækning",I115="Tilkørselsflettestrækning"),0.9,0.8))))</f>
        <v>1</v>
      </c>
      <c r="Q115" s="14">
        <f>IF('Anvendte oplysninger'!P115="Irrelevant",1,IF(AND(OR(I115="Motorvejsstrækning",I115="Frakørselsflettestrækning",I115="Tilkørselsflettestrækning"),'Anvendte oplysninger'!P115&lt;11.00000001),1+(5-'Anvendte oplysninger'!P115)*0.01,0.94))</f>
        <v>1</v>
      </c>
      <c r="R115" s="14">
        <f>IF(OR('Anvendte oplysninger'!Q115="Irrelevant",'Anvendte oplysninger'!R115="Irrelevant",'Anvendte oplysninger'!Q115="Lige"),1,IF(AND(OR(I115="Motorvejsstrækning",I115="Frakørselsflettestrækning",I115="Tilkørselsflettestrækning"),'Anvendte oplysninger'!Q115&lt;4000),(EXP(0.1096*1746.5/'Anvendte oplysninger'!Q115)/EXP(0.1096*1746.5/4000))*('Anvendte oplysninger'!R115/1000)/G115+(G115-'Anvendte oplysninger'!R115/1000)/G115,1))</f>
        <v>1</v>
      </c>
      <c r="S115" s="14">
        <f>IF(OR('Anvendte oplysninger'!S115="Irrelevant",'Anvendte oplysninger'!T115="Irrelevant",'Anvendte oplysninger'!S115="Lige"),1,IF(AND(OR(I115="Motorvejsstrækning",I115="Frakørselsflettestrækning",I115="Tilkørselsflettestrækning"),'Anvendte oplysninger'!S115&lt;4000),(EXP(0.1096*1746.5/'Anvendte oplysninger'!S115)/EXP(0.1096*1746.5/4000))*('Anvendte oplysninger'!T115/1000)/G115+(G115-'Anvendte oplysninger'!T115/1000)/G115,1))</f>
        <v>1</v>
      </c>
      <c r="T115" s="14">
        <f>IF('Anvendte oplysninger'!U115="Irrelevant",1,IF(AND(OR(I115="Motorvejsstrækning",I115="Frakørselsflettestrækning",I115="Tilkørselsflettestrækning",I115="Frakørselsrampe",I115="Tilkørselsrampe"),'Anvendte oplysninger'!U115="Ja"),0.95,1))</f>
        <v>1</v>
      </c>
      <c r="U115" s="14">
        <f>IF('Anvendte oplysninger'!U115="Irrelevant",1,IF(AND(OR(I115="Motorvejsstrækning",I115="Frakørselsflettestrækning",I115="Tilkørselsflettestrækning",I115="Frakørselsrampe",I115="Tilkørselsrampe"),'Anvendte oplysninger'!U115="Ja"),0.96,1))</f>
        <v>1</v>
      </c>
      <c r="V115" s="14">
        <f>IF('Anvendte oplysninger'!U115="Irrelevant",1,IF(AND(OR(I115="Motorvejsstrækning",I115="Frakørselsflettestrækning",I115="Tilkørselsflettestrækning",I115="Frakørselsrampe",I115="Tilkørselsrampe"),'Anvendte oplysninger'!U115="Ja"),0.79,1))</f>
        <v>1</v>
      </c>
      <c r="W115" s="14">
        <f>IF('Anvendte oplysninger'!U115="Irrelevant",1,IF(AND(OR(I115="Motorvejsstrækning",I115="Frakørselsflettestrækning",I115="Tilkørselsflettestrækning",I115="Frakørselsrampe",I115="Tilkørselsrampe"),'Anvendte oplysninger'!U115="Ja"),0.94,1))</f>
        <v>1</v>
      </c>
      <c r="X115" s="14">
        <f>IF('Anvendte oplysninger'!U115="Irrelevant",1,IF(AND(OR(I115="Motorvejsstrækning",I115="Frakørselsflettestrækning",I115="Tilkørselsflettestrækning",I115="Frakørselsrampe",I115="Tilkørselsrampe"),'Anvendte oplysninger'!U115="Ja"),0.97,1))</f>
        <v>1</v>
      </c>
      <c r="Y115" s="14">
        <f>IF(AND(I115="Frakørselsrampe",'Anvendte oplysninger'!V115="S-formet ruderrampe"),1.32,IF(AND(I115="Frakørselsrampe",'Anvendte oplysninger'!V115="S-formet trompetrampe"),2.05,IF(AND(I115="Frakørselsrampe",'Anvendte oplysninger'!V115="U-formet trompetrampe"),4.11,IF(AND(I115="Frakørselsrampe",'Anvendte oplysninger'!V115="SV-formet flyoverrampe"),5.15,IF(AND(I115="Frakørselsrampe",'Anvendte oplysninger'!V115="Vinkelformet rampe"),1.07,IF(AND(I115="Tilkørselsrampe",'Anvendte oplysninger'!V115="S-formet ruderrampe"),0.93,IF(AND(I115="Tilkørselsrampe",'Anvendte oplysninger'!V115="S-formet trompetrampe"),2.48,IF(AND(I115="Tilkørselsrampe",'Anvendte oplysninger'!V115="U-formet trompetrampe"),4.15,IF(AND(I115="Tilkørselsrampe",'Anvendte oplysninger'!V115="SV-formet flyoverrampe"),5.26,IF(AND(I115="Tilkørselsrampe",'Anvendte oplysninger'!V115="Vinkelformet rampe"),1.42,1))))))))))</f>
        <v>1</v>
      </c>
      <c r="Z115" s="14">
        <f>IF(OR('Anvendte oplysninger'!W115="Lige",'Anvendte oplysninger'!W115="Irrelevant",'Anvendte oplysninger'!X115="Irrelevant",'Anvendte oplysninger'!Y115="Irrelevant"),1,1+1.545*1000/32.2*((('Anvendte oplysninger'!Y115*3268/3600)/('Anvendte oplysninger'!W115/0.306))^2)*('Anvendte oplysninger'!X115/1000)/G115)</f>
        <v>1</v>
      </c>
      <c r="AA115" s="14">
        <f>IF(OR('Anvendte oplysninger'!W115="Lige",'Anvendte oplysninger'!W115="Irrelevant",'Anvendte oplysninger'!X115="Irrelevant",'Anvendte oplysninger'!Y115="Irrelevant"),1,1+1.961*1000/32.2*((('Anvendte oplysninger'!Y115*3268/3600)/('Anvendte oplysninger'!W115/0.306))^2)*('Anvendte oplysninger'!X115/1000)/G115)</f>
        <v>1</v>
      </c>
      <c r="AB115" s="14">
        <f>IF(OR('Anvendte oplysninger'!Z115="Lige",'Anvendte oplysninger'!Z115="Irrelevant",'Anvendte oplysninger'!AA115="Irrelevant",'Anvendte oplysninger'!AB115="Irrelevant"),1,1+1.545*1000/32.2*((('Anvendte oplysninger'!AB115*3268/3600)/('Anvendte oplysninger'!Z115/0.306))^2)*('Anvendte oplysninger'!AA115/1000)/G115)</f>
        <v>1</v>
      </c>
      <c r="AC115" s="14">
        <f>IF(OR('Anvendte oplysninger'!Z115="Lige",'Anvendte oplysninger'!Z115="Irrelevant",'Anvendte oplysninger'!AA115="Irrelevant",'Anvendte oplysninger'!AB115="Irrelevant"),1,1+1.961*1000/32.2*((('Anvendte oplysninger'!AB115*3268/3600)/('Anvendte oplysninger'!Z115/0.306))^2)*('Anvendte oplysninger'!AA115/1000)/G115)</f>
        <v>1</v>
      </c>
      <c r="AD115" s="14">
        <f>IF(OR('Anvendte oplysninger'!AC115="Irrelevant",'Anvendte oplysninger'!AC115="Nej"),1,IF(AND('Anvendte oplysninger'!AC115="Ja",OR('Anvendte oplysninger'!Q115&lt;301,'Anvendte oplysninger'!S115&lt;301)),1-(0.5*('Anvendte oplysninger'!R115+'Anvendte oplysninger'!T115)/('Anvendte oplysninger'!G115*1000)),IF(AND('Anvendte oplysninger'!AC115="Ja",OR('Anvendte oplysninger'!Q115&lt;601,'Anvendte oplysninger'!S115&lt;601)),1-(0.25*('Anvendte oplysninger'!R115+'Anvendte oplysninger'!T115)/('Anvendte oplysninger'!G115*1000)),1)))</f>
        <v>1</v>
      </c>
      <c r="AE115" s="14">
        <f>IF(OR('Anvendte oplysninger'!AC115="Irrelevant",'Anvendte oplysninger'!AC115="Nej"),1,IF(AND('Anvendte oplysninger'!AC115="Ja",OR('Anvendte oplysninger'!Q115&lt;301,'Anvendte oplysninger'!S115&lt;301)),1-(0.4*('Anvendte oplysninger'!R115+'Anvendte oplysninger'!T115)/('Anvendte oplysninger'!G115*1000)),IF(AND('Anvendte oplysninger'!AC115="Ja",OR('Anvendte oplysninger'!Q115&lt;601,'Anvendte oplysninger'!S115&lt;601)),1-(0.2*('Anvendte oplysninger'!R115+'Anvendte oplysninger'!T115)/('Anvendte oplysninger'!G115*1000)),1)))</f>
        <v>1</v>
      </c>
      <c r="AF115" s="14">
        <f>IF('Anvendte oplysninger'!AD115="110 km/t",0.79,1)</f>
        <v>1</v>
      </c>
      <c r="AG115" s="14">
        <f>IF('Anvendte oplysninger'!AD115="110 km/t",0.94,1)</f>
        <v>1</v>
      </c>
      <c r="AH115" s="14">
        <f>IF('Anvendte oplysninger'!AD115="110 km/t",0.66,1)</f>
        <v>1</v>
      </c>
      <c r="AI115" s="14">
        <f>IF('Anvendte oplysninger'!AD115="110 km/t",0.82,1)</f>
        <v>1</v>
      </c>
      <c r="AJ115" s="14">
        <f>IF(AND('Anvendte oplysninger'!AE115="Ja",I115="Tilkørselsflettestrækning"),0.65*'Anvendte oplysninger'!AF115+1-'Anvendte oplysninger'!AF115,1)</f>
        <v>1</v>
      </c>
      <c r="AK115" s="15" t="str">
        <f t="shared" si="7"/>
        <v/>
      </c>
      <c r="AL115" s="15" t="str">
        <f t="shared" si="8"/>
        <v/>
      </c>
      <c r="AM115" s="15" t="str">
        <f t="shared" si="9"/>
        <v/>
      </c>
      <c r="AN115" s="15" t="str">
        <f t="shared" si="10"/>
        <v/>
      </c>
      <c r="AO115" s="15" t="str">
        <f t="shared" si="11"/>
        <v/>
      </c>
      <c r="AP115" s="15" t="str">
        <f t="shared" si="12"/>
        <v/>
      </c>
      <c r="AQ115" s="4" t="str">
        <f t="shared" si="13"/>
        <v/>
      </c>
    </row>
    <row r="116" spans="1:43" x14ac:dyDescent="0.25">
      <c r="A116" s="4" t="str">
        <f>IF(Inddata!A131="","",Inddata!A131)</f>
        <v/>
      </c>
      <c r="B116" s="4" t="str">
        <f>IF(Inddata!B131="","",Inddata!B131)</f>
        <v/>
      </c>
      <c r="C116" s="4" t="str">
        <f>IF(Inddata!C131="","",Inddata!C131)</f>
        <v/>
      </c>
      <c r="D116" s="4" t="str">
        <f>IF(Inddata!D131="","",Inddata!D131)</f>
        <v/>
      </c>
      <c r="E116" s="4" t="str">
        <f>IF(Inddata!E131="","",Inddata!E131)</f>
        <v/>
      </c>
      <c r="F116" s="4" t="str">
        <f>IF(Inddata!F131="","",Inddata!F131)</f>
        <v/>
      </c>
      <c r="G116" s="4">
        <f>IF(Inddata!G131="","",Inddata!G131)</f>
        <v>0</v>
      </c>
      <c r="H116" s="4" t="str">
        <f>IF(Inddata!H131&gt;0.5,Inddata!H131,"")</f>
        <v/>
      </c>
      <c r="I116" s="4" t="str">
        <f>IF(Inddata!I131="","",Inddata!I131)</f>
        <v/>
      </c>
      <c r="J116" s="14">
        <f>IF('Anvendte oplysninger'!J116="Irrelevant",1,IF('Anvendte oplysninger'!J116&gt;3,1.2,1))</f>
        <v>1</v>
      </c>
      <c r="K116" s="14">
        <f>IF('Anvendte oplysninger'!K116="Irrelevant",1,IF(AND(OR(I116="Motorvejsstrækning",I116="Frakørselsflettestrækning",I116="Tilkørselsflettestrækning"),'Anvendte oplysninger'!K116&lt;3.5),1+(3.5-'Anvendte oplysninger'!K116)*0.12,IF(AND(OR(I116="Frakørselsrampe",I116="Tilkørselsrampe"),'Anvendte oplysninger'!K116&lt;3.5),1+(3.5-'Anvendte oplysninger'!K116)*0.16,1)))</f>
        <v>1</v>
      </c>
      <c r="L116" s="14">
        <f>IF('Anvendte oplysninger'!L116="Irrelevant",1,IF(AND('Anvendte oplysninger'!L116="Ja",'Anvendte oplysninger'!J116=2),0.6*'Anvendte oplysninger'!M116+(1-'Anvendte oplysninger'!M116),IF(AND('Anvendte oplysninger'!L116="Ja",'Anvendte oplysninger'!J116=3),0.7*'Anvendte oplysninger'!M116+(1-'Anvendte oplysninger'!M116),IF(AND('Anvendte oplysninger'!L116="Ja",'Anvendte oplysninger'!J116=4),0.76*'Anvendte oplysninger'!M116+(1-'Anvendte oplysninger'!M116),IF(AND('Anvendte oplysninger'!L116="Ja",'Anvendte oplysninger'!J116&gt;4.99999999),0.8*'Anvendte oplysninger'!M116+(1-'Anvendte oplysninger'!M116),1)))))</f>
        <v>1</v>
      </c>
      <c r="M116" s="14">
        <f>IF('Anvendte oplysninger'!L116="Irrelevant",1,IF(AND('Anvendte oplysninger'!L116="Ja",'Anvendte oplysninger'!J116=2),0.8*'Anvendte oplysninger'!M116+(1-'Anvendte oplysninger'!M116),IF(AND('Anvendte oplysninger'!L116="Ja",'Anvendte oplysninger'!J116=3),0.85*'Anvendte oplysninger'!M116+(1-'Anvendte oplysninger'!M116),IF(AND('Anvendte oplysninger'!L116="Ja",'Anvendte oplysninger'!J116=4),0.88*'Anvendte oplysninger'!M116+(1-'Anvendte oplysninger'!M116),IF(AND('Anvendte oplysninger'!L116="Ja",'Anvendte oplysninger'!J116&gt;4.99999999),0.9*'Anvendte oplysninger'!M116+(1-'Anvendte oplysninger'!M116),1)))))</f>
        <v>1</v>
      </c>
      <c r="N116" s="14">
        <f>IF('Anvendte oplysninger'!N116="Irrelevant",1,IF(AND(OR(I116="Motorvejsstrækning",I116="Frakørselsflettestrækning",I116="Tilkørselsflettestrækning"),'Anvendte oplysninger'!N116&lt;3),1+(3-'Anvendte oplysninger'!N116)*0.09333333,1))</f>
        <v>1</v>
      </c>
      <c r="O116" s="14">
        <f>IF('Anvendte oplysninger'!N116="Irrelevant",1,IF(AND(OR(I116="Motorvejsstrækning",I116="Frakørselsflettestrækning",I116="Tilkørselsflettestrækning"),'Anvendte oplysninger'!N116&lt;3),1+(3-'Anvendte oplysninger'!N116)*0.19666667,1))</f>
        <v>1</v>
      </c>
      <c r="P116" s="14">
        <f>IF('Anvendte oplysninger'!O116="Irrelevant",1,IF(AND(OR(I116="Motorvejsstrækning",I116="Frakørselsflettestrækning",I116="Tilkørselsflettestrækning"),'Anvendte oplysninger'!O116&lt;3.00000001),1+(0.5-'Anvendte oplysninger'!O116)*0.04,IF(AND(OR(I116="Frakørselsrampe",I116="Tilkørselsrampe"),'Anvendte oplysninger'!O116&lt;3.00000001),1+(0.5-'Anvendte oplysninger'!O116)*0.08,IF(OR(I116="Motorvejsstrækning",I116="Frakørselsflettestrækning",I116="Tilkørselsflettestrækning"),0.9,0.8))))</f>
        <v>1</v>
      </c>
      <c r="Q116" s="14">
        <f>IF('Anvendte oplysninger'!P116="Irrelevant",1,IF(AND(OR(I116="Motorvejsstrækning",I116="Frakørselsflettestrækning",I116="Tilkørselsflettestrækning"),'Anvendte oplysninger'!P116&lt;11.00000001),1+(5-'Anvendte oplysninger'!P116)*0.01,0.94))</f>
        <v>1</v>
      </c>
      <c r="R116" s="14">
        <f>IF(OR('Anvendte oplysninger'!Q116="Irrelevant",'Anvendte oplysninger'!R116="Irrelevant",'Anvendte oplysninger'!Q116="Lige"),1,IF(AND(OR(I116="Motorvejsstrækning",I116="Frakørselsflettestrækning",I116="Tilkørselsflettestrækning"),'Anvendte oplysninger'!Q116&lt;4000),(EXP(0.1096*1746.5/'Anvendte oplysninger'!Q116)/EXP(0.1096*1746.5/4000))*('Anvendte oplysninger'!R116/1000)/G116+(G116-'Anvendte oplysninger'!R116/1000)/G116,1))</f>
        <v>1</v>
      </c>
      <c r="S116" s="14">
        <f>IF(OR('Anvendte oplysninger'!S116="Irrelevant",'Anvendte oplysninger'!T116="Irrelevant",'Anvendte oplysninger'!S116="Lige"),1,IF(AND(OR(I116="Motorvejsstrækning",I116="Frakørselsflettestrækning",I116="Tilkørselsflettestrækning"),'Anvendte oplysninger'!S116&lt;4000),(EXP(0.1096*1746.5/'Anvendte oplysninger'!S116)/EXP(0.1096*1746.5/4000))*('Anvendte oplysninger'!T116/1000)/G116+(G116-'Anvendte oplysninger'!T116/1000)/G116,1))</f>
        <v>1</v>
      </c>
      <c r="T116" s="14">
        <f>IF('Anvendte oplysninger'!U116="Irrelevant",1,IF(AND(OR(I116="Motorvejsstrækning",I116="Frakørselsflettestrækning",I116="Tilkørselsflettestrækning",I116="Frakørselsrampe",I116="Tilkørselsrampe"),'Anvendte oplysninger'!U116="Ja"),0.95,1))</f>
        <v>1</v>
      </c>
      <c r="U116" s="14">
        <f>IF('Anvendte oplysninger'!U116="Irrelevant",1,IF(AND(OR(I116="Motorvejsstrækning",I116="Frakørselsflettestrækning",I116="Tilkørselsflettestrækning",I116="Frakørselsrampe",I116="Tilkørselsrampe"),'Anvendte oplysninger'!U116="Ja"),0.96,1))</f>
        <v>1</v>
      </c>
      <c r="V116" s="14">
        <f>IF('Anvendte oplysninger'!U116="Irrelevant",1,IF(AND(OR(I116="Motorvejsstrækning",I116="Frakørselsflettestrækning",I116="Tilkørselsflettestrækning",I116="Frakørselsrampe",I116="Tilkørselsrampe"),'Anvendte oplysninger'!U116="Ja"),0.79,1))</f>
        <v>1</v>
      </c>
      <c r="W116" s="14">
        <f>IF('Anvendte oplysninger'!U116="Irrelevant",1,IF(AND(OR(I116="Motorvejsstrækning",I116="Frakørselsflettestrækning",I116="Tilkørselsflettestrækning",I116="Frakørselsrampe",I116="Tilkørselsrampe"),'Anvendte oplysninger'!U116="Ja"),0.94,1))</f>
        <v>1</v>
      </c>
      <c r="X116" s="14">
        <f>IF('Anvendte oplysninger'!U116="Irrelevant",1,IF(AND(OR(I116="Motorvejsstrækning",I116="Frakørselsflettestrækning",I116="Tilkørselsflettestrækning",I116="Frakørselsrampe",I116="Tilkørselsrampe"),'Anvendte oplysninger'!U116="Ja"),0.97,1))</f>
        <v>1</v>
      </c>
      <c r="Y116" s="14">
        <f>IF(AND(I116="Frakørselsrampe",'Anvendte oplysninger'!V116="S-formet ruderrampe"),1.32,IF(AND(I116="Frakørselsrampe",'Anvendte oplysninger'!V116="S-formet trompetrampe"),2.05,IF(AND(I116="Frakørselsrampe",'Anvendte oplysninger'!V116="U-formet trompetrampe"),4.11,IF(AND(I116="Frakørselsrampe",'Anvendte oplysninger'!V116="SV-formet flyoverrampe"),5.15,IF(AND(I116="Frakørselsrampe",'Anvendte oplysninger'!V116="Vinkelformet rampe"),1.07,IF(AND(I116="Tilkørselsrampe",'Anvendte oplysninger'!V116="S-formet ruderrampe"),0.93,IF(AND(I116="Tilkørselsrampe",'Anvendte oplysninger'!V116="S-formet trompetrampe"),2.48,IF(AND(I116="Tilkørselsrampe",'Anvendte oplysninger'!V116="U-formet trompetrampe"),4.15,IF(AND(I116="Tilkørselsrampe",'Anvendte oplysninger'!V116="SV-formet flyoverrampe"),5.26,IF(AND(I116="Tilkørselsrampe",'Anvendte oplysninger'!V116="Vinkelformet rampe"),1.42,1))))))))))</f>
        <v>1</v>
      </c>
      <c r="Z116" s="14">
        <f>IF(OR('Anvendte oplysninger'!W116="Lige",'Anvendte oplysninger'!W116="Irrelevant",'Anvendte oplysninger'!X116="Irrelevant",'Anvendte oplysninger'!Y116="Irrelevant"),1,1+1.545*1000/32.2*((('Anvendte oplysninger'!Y116*3268/3600)/('Anvendte oplysninger'!W116/0.306))^2)*('Anvendte oplysninger'!X116/1000)/G116)</f>
        <v>1</v>
      </c>
      <c r="AA116" s="14">
        <f>IF(OR('Anvendte oplysninger'!W116="Lige",'Anvendte oplysninger'!W116="Irrelevant",'Anvendte oplysninger'!X116="Irrelevant",'Anvendte oplysninger'!Y116="Irrelevant"),1,1+1.961*1000/32.2*((('Anvendte oplysninger'!Y116*3268/3600)/('Anvendte oplysninger'!W116/0.306))^2)*('Anvendte oplysninger'!X116/1000)/G116)</f>
        <v>1</v>
      </c>
      <c r="AB116" s="14">
        <f>IF(OR('Anvendte oplysninger'!Z116="Lige",'Anvendte oplysninger'!Z116="Irrelevant",'Anvendte oplysninger'!AA116="Irrelevant",'Anvendte oplysninger'!AB116="Irrelevant"),1,1+1.545*1000/32.2*((('Anvendte oplysninger'!AB116*3268/3600)/('Anvendte oplysninger'!Z116/0.306))^2)*('Anvendte oplysninger'!AA116/1000)/G116)</f>
        <v>1</v>
      </c>
      <c r="AC116" s="14">
        <f>IF(OR('Anvendte oplysninger'!Z116="Lige",'Anvendte oplysninger'!Z116="Irrelevant",'Anvendte oplysninger'!AA116="Irrelevant",'Anvendte oplysninger'!AB116="Irrelevant"),1,1+1.961*1000/32.2*((('Anvendte oplysninger'!AB116*3268/3600)/('Anvendte oplysninger'!Z116/0.306))^2)*('Anvendte oplysninger'!AA116/1000)/G116)</f>
        <v>1</v>
      </c>
      <c r="AD116" s="14">
        <f>IF(OR('Anvendte oplysninger'!AC116="Irrelevant",'Anvendte oplysninger'!AC116="Nej"),1,IF(AND('Anvendte oplysninger'!AC116="Ja",OR('Anvendte oplysninger'!Q116&lt;301,'Anvendte oplysninger'!S116&lt;301)),1-(0.5*('Anvendte oplysninger'!R116+'Anvendte oplysninger'!T116)/('Anvendte oplysninger'!G116*1000)),IF(AND('Anvendte oplysninger'!AC116="Ja",OR('Anvendte oplysninger'!Q116&lt;601,'Anvendte oplysninger'!S116&lt;601)),1-(0.25*('Anvendte oplysninger'!R116+'Anvendte oplysninger'!T116)/('Anvendte oplysninger'!G116*1000)),1)))</f>
        <v>1</v>
      </c>
      <c r="AE116" s="14">
        <f>IF(OR('Anvendte oplysninger'!AC116="Irrelevant",'Anvendte oplysninger'!AC116="Nej"),1,IF(AND('Anvendte oplysninger'!AC116="Ja",OR('Anvendte oplysninger'!Q116&lt;301,'Anvendte oplysninger'!S116&lt;301)),1-(0.4*('Anvendte oplysninger'!R116+'Anvendte oplysninger'!T116)/('Anvendte oplysninger'!G116*1000)),IF(AND('Anvendte oplysninger'!AC116="Ja",OR('Anvendte oplysninger'!Q116&lt;601,'Anvendte oplysninger'!S116&lt;601)),1-(0.2*('Anvendte oplysninger'!R116+'Anvendte oplysninger'!T116)/('Anvendte oplysninger'!G116*1000)),1)))</f>
        <v>1</v>
      </c>
      <c r="AF116" s="14">
        <f>IF('Anvendte oplysninger'!AD116="110 km/t",0.79,1)</f>
        <v>1</v>
      </c>
      <c r="AG116" s="14">
        <f>IF('Anvendte oplysninger'!AD116="110 km/t",0.94,1)</f>
        <v>1</v>
      </c>
      <c r="AH116" s="14">
        <f>IF('Anvendte oplysninger'!AD116="110 km/t",0.66,1)</f>
        <v>1</v>
      </c>
      <c r="AI116" s="14">
        <f>IF('Anvendte oplysninger'!AD116="110 km/t",0.82,1)</f>
        <v>1</v>
      </c>
      <c r="AJ116" s="14">
        <f>IF(AND('Anvendte oplysninger'!AE116="Ja",I116="Tilkørselsflettestrækning"),0.65*'Anvendte oplysninger'!AF116+1-'Anvendte oplysninger'!AF116,1)</f>
        <v>1</v>
      </c>
      <c r="AK116" s="15" t="str">
        <f t="shared" si="7"/>
        <v/>
      </c>
      <c r="AL116" s="15" t="str">
        <f t="shared" si="8"/>
        <v/>
      </c>
      <c r="AM116" s="15" t="str">
        <f t="shared" si="9"/>
        <v/>
      </c>
      <c r="AN116" s="15" t="str">
        <f t="shared" si="10"/>
        <v/>
      </c>
      <c r="AO116" s="15" t="str">
        <f t="shared" si="11"/>
        <v/>
      </c>
      <c r="AP116" s="15" t="str">
        <f t="shared" si="12"/>
        <v/>
      </c>
      <c r="AQ116" s="4" t="str">
        <f t="shared" si="13"/>
        <v/>
      </c>
    </row>
    <row r="117" spans="1:43" x14ac:dyDescent="0.25">
      <c r="A117" s="4" t="str">
        <f>IF(Inddata!A132="","",Inddata!A132)</f>
        <v/>
      </c>
      <c r="B117" s="4" t="str">
        <f>IF(Inddata!B132="","",Inddata!B132)</f>
        <v/>
      </c>
      <c r="C117" s="4" t="str">
        <f>IF(Inddata!C132="","",Inddata!C132)</f>
        <v/>
      </c>
      <c r="D117" s="4" t="str">
        <f>IF(Inddata!D132="","",Inddata!D132)</f>
        <v/>
      </c>
      <c r="E117" s="4" t="str">
        <f>IF(Inddata!E132="","",Inddata!E132)</f>
        <v/>
      </c>
      <c r="F117" s="4" t="str">
        <f>IF(Inddata!F132="","",Inddata!F132)</f>
        <v/>
      </c>
      <c r="G117" s="4">
        <f>IF(Inddata!G132="","",Inddata!G132)</f>
        <v>0</v>
      </c>
      <c r="H117" s="4" t="str">
        <f>IF(Inddata!H132&gt;0.5,Inddata!H132,"")</f>
        <v/>
      </c>
      <c r="I117" s="4" t="str">
        <f>IF(Inddata!I132="","",Inddata!I132)</f>
        <v/>
      </c>
      <c r="J117" s="14">
        <f>IF('Anvendte oplysninger'!J117="Irrelevant",1,IF('Anvendte oplysninger'!J117&gt;3,1.2,1))</f>
        <v>1</v>
      </c>
      <c r="K117" s="14">
        <f>IF('Anvendte oplysninger'!K117="Irrelevant",1,IF(AND(OR(I117="Motorvejsstrækning",I117="Frakørselsflettestrækning",I117="Tilkørselsflettestrækning"),'Anvendte oplysninger'!K117&lt;3.5),1+(3.5-'Anvendte oplysninger'!K117)*0.12,IF(AND(OR(I117="Frakørselsrampe",I117="Tilkørselsrampe"),'Anvendte oplysninger'!K117&lt;3.5),1+(3.5-'Anvendte oplysninger'!K117)*0.16,1)))</f>
        <v>1</v>
      </c>
      <c r="L117" s="14">
        <f>IF('Anvendte oplysninger'!L117="Irrelevant",1,IF(AND('Anvendte oplysninger'!L117="Ja",'Anvendte oplysninger'!J117=2),0.6*'Anvendte oplysninger'!M117+(1-'Anvendte oplysninger'!M117),IF(AND('Anvendte oplysninger'!L117="Ja",'Anvendte oplysninger'!J117=3),0.7*'Anvendte oplysninger'!M117+(1-'Anvendte oplysninger'!M117),IF(AND('Anvendte oplysninger'!L117="Ja",'Anvendte oplysninger'!J117=4),0.76*'Anvendte oplysninger'!M117+(1-'Anvendte oplysninger'!M117),IF(AND('Anvendte oplysninger'!L117="Ja",'Anvendte oplysninger'!J117&gt;4.99999999),0.8*'Anvendte oplysninger'!M117+(1-'Anvendte oplysninger'!M117),1)))))</f>
        <v>1</v>
      </c>
      <c r="M117" s="14">
        <f>IF('Anvendte oplysninger'!L117="Irrelevant",1,IF(AND('Anvendte oplysninger'!L117="Ja",'Anvendte oplysninger'!J117=2),0.8*'Anvendte oplysninger'!M117+(1-'Anvendte oplysninger'!M117),IF(AND('Anvendte oplysninger'!L117="Ja",'Anvendte oplysninger'!J117=3),0.85*'Anvendte oplysninger'!M117+(1-'Anvendte oplysninger'!M117),IF(AND('Anvendte oplysninger'!L117="Ja",'Anvendte oplysninger'!J117=4),0.88*'Anvendte oplysninger'!M117+(1-'Anvendte oplysninger'!M117),IF(AND('Anvendte oplysninger'!L117="Ja",'Anvendte oplysninger'!J117&gt;4.99999999),0.9*'Anvendte oplysninger'!M117+(1-'Anvendte oplysninger'!M117),1)))))</f>
        <v>1</v>
      </c>
      <c r="N117" s="14">
        <f>IF('Anvendte oplysninger'!N117="Irrelevant",1,IF(AND(OR(I117="Motorvejsstrækning",I117="Frakørselsflettestrækning",I117="Tilkørselsflettestrækning"),'Anvendte oplysninger'!N117&lt;3),1+(3-'Anvendte oplysninger'!N117)*0.09333333,1))</f>
        <v>1</v>
      </c>
      <c r="O117" s="14">
        <f>IF('Anvendte oplysninger'!N117="Irrelevant",1,IF(AND(OR(I117="Motorvejsstrækning",I117="Frakørselsflettestrækning",I117="Tilkørselsflettestrækning"),'Anvendte oplysninger'!N117&lt;3),1+(3-'Anvendte oplysninger'!N117)*0.19666667,1))</f>
        <v>1</v>
      </c>
      <c r="P117" s="14">
        <f>IF('Anvendte oplysninger'!O117="Irrelevant",1,IF(AND(OR(I117="Motorvejsstrækning",I117="Frakørselsflettestrækning",I117="Tilkørselsflettestrækning"),'Anvendte oplysninger'!O117&lt;3.00000001),1+(0.5-'Anvendte oplysninger'!O117)*0.04,IF(AND(OR(I117="Frakørselsrampe",I117="Tilkørselsrampe"),'Anvendte oplysninger'!O117&lt;3.00000001),1+(0.5-'Anvendte oplysninger'!O117)*0.08,IF(OR(I117="Motorvejsstrækning",I117="Frakørselsflettestrækning",I117="Tilkørselsflettestrækning"),0.9,0.8))))</f>
        <v>1</v>
      </c>
      <c r="Q117" s="14">
        <f>IF('Anvendte oplysninger'!P117="Irrelevant",1,IF(AND(OR(I117="Motorvejsstrækning",I117="Frakørselsflettestrækning",I117="Tilkørselsflettestrækning"),'Anvendte oplysninger'!P117&lt;11.00000001),1+(5-'Anvendte oplysninger'!P117)*0.01,0.94))</f>
        <v>1</v>
      </c>
      <c r="R117" s="14">
        <f>IF(OR('Anvendte oplysninger'!Q117="Irrelevant",'Anvendte oplysninger'!R117="Irrelevant",'Anvendte oplysninger'!Q117="Lige"),1,IF(AND(OR(I117="Motorvejsstrækning",I117="Frakørselsflettestrækning",I117="Tilkørselsflettestrækning"),'Anvendte oplysninger'!Q117&lt;4000),(EXP(0.1096*1746.5/'Anvendte oplysninger'!Q117)/EXP(0.1096*1746.5/4000))*('Anvendte oplysninger'!R117/1000)/G117+(G117-'Anvendte oplysninger'!R117/1000)/G117,1))</f>
        <v>1</v>
      </c>
      <c r="S117" s="14">
        <f>IF(OR('Anvendte oplysninger'!S117="Irrelevant",'Anvendte oplysninger'!T117="Irrelevant",'Anvendte oplysninger'!S117="Lige"),1,IF(AND(OR(I117="Motorvejsstrækning",I117="Frakørselsflettestrækning",I117="Tilkørselsflettestrækning"),'Anvendte oplysninger'!S117&lt;4000),(EXP(0.1096*1746.5/'Anvendte oplysninger'!S117)/EXP(0.1096*1746.5/4000))*('Anvendte oplysninger'!T117/1000)/G117+(G117-'Anvendte oplysninger'!T117/1000)/G117,1))</f>
        <v>1</v>
      </c>
      <c r="T117" s="14">
        <f>IF('Anvendte oplysninger'!U117="Irrelevant",1,IF(AND(OR(I117="Motorvejsstrækning",I117="Frakørselsflettestrækning",I117="Tilkørselsflettestrækning",I117="Frakørselsrampe",I117="Tilkørselsrampe"),'Anvendte oplysninger'!U117="Ja"),0.95,1))</f>
        <v>1</v>
      </c>
      <c r="U117" s="14">
        <f>IF('Anvendte oplysninger'!U117="Irrelevant",1,IF(AND(OR(I117="Motorvejsstrækning",I117="Frakørselsflettestrækning",I117="Tilkørselsflettestrækning",I117="Frakørselsrampe",I117="Tilkørselsrampe"),'Anvendte oplysninger'!U117="Ja"),0.96,1))</f>
        <v>1</v>
      </c>
      <c r="V117" s="14">
        <f>IF('Anvendte oplysninger'!U117="Irrelevant",1,IF(AND(OR(I117="Motorvejsstrækning",I117="Frakørselsflettestrækning",I117="Tilkørselsflettestrækning",I117="Frakørselsrampe",I117="Tilkørselsrampe"),'Anvendte oplysninger'!U117="Ja"),0.79,1))</f>
        <v>1</v>
      </c>
      <c r="W117" s="14">
        <f>IF('Anvendte oplysninger'!U117="Irrelevant",1,IF(AND(OR(I117="Motorvejsstrækning",I117="Frakørselsflettestrækning",I117="Tilkørselsflettestrækning",I117="Frakørselsrampe",I117="Tilkørselsrampe"),'Anvendte oplysninger'!U117="Ja"),0.94,1))</f>
        <v>1</v>
      </c>
      <c r="X117" s="14">
        <f>IF('Anvendte oplysninger'!U117="Irrelevant",1,IF(AND(OR(I117="Motorvejsstrækning",I117="Frakørselsflettestrækning",I117="Tilkørselsflettestrækning",I117="Frakørselsrampe",I117="Tilkørselsrampe"),'Anvendte oplysninger'!U117="Ja"),0.97,1))</f>
        <v>1</v>
      </c>
      <c r="Y117" s="14">
        <f>IF(AND(I117="Frakørselsrampe",'Anvendte oplysninger'!V117="S-formet ruderrampe"),1.32,IF(AND(I117="Frakørselsrampe",'Anvendte oplysninger'!V117="S-formet trompetrampe"),2.05,IF(AND(I117="Frakørselsrampe",'Anvendte oplysninger'!V117="U-formet trompetrampe"),4.11,IF(AND(I117="Frakørselsrampe",'Anvendte oplysninger'!V117="SV-formet flyoverrampe"),5.15,IF(AND(I117="Frakørselsrampe",'Anvendte oplysninger'!V117="Vinkelformet rampe"),1.07,IF(AND(I117="Tilkørselsrampe",'Anvendte oplysninger'!V117="S-formet ruderrampe"),0.93,IF(AND(I117="Tilkørselsrampe",'Anvendte oplysninger'!V117="S-formet trompetrampe"),2.48,IF(AND(I117="Tilkørselsrampe",'Anvendte oplysninger'!V117="U-formet trompetrampe"),4.15,IF(AND(I117="Tilkørselsrampe",'Anvendte oplysninger'!V117="SV-formet flyoverrampe"),5.26,IF(AND(I117="Tilkørselsrampe",'Anvendte oplysninger'!V117="Vinkelformet rampe"),1.42,1))))))))))</f>
        <v>1</v>
      </c>
      <c r="Z117" s="14">
        <f>IF(OR('Anvendte oplysninger'!W117="Lige",'Anvendte oplysninger'!W117="Irrelevant",'Anvendte oplysninger'!X117="Irrelevant",'Anvendte oplysninger'!Y117="Irrelevant"),1,1+1.545*1000/32.2*((('Anvendte oplysninger'!Y117*3268/3600)/('Anvendte oplysninger'!W117/0.306))^2)*('Anvendte oplysninger'!X117/1000)/G117)</f>
        <v>1</v>
      </c>
      <c r="AA117" s="14">
        <f>IF(OR('Anvendte oplysninger'!W117="Lige",'Anvendte oplysninger'!W117="Irrelevant",'Anvendte oplysninger'!X117="Irrelevant",'Anvendte oplysninger'!Y117="Irrelevant"),1,1+1.961*1000/32.2*((('Anvendte oplysninger'!Y117*3268/3600)/('Anvendte oplysninger'!W117/0.306))^2)*('Anvendte oplysninger'!X117/1000)/G117)</f>
        <v>1</v>
      </c>
      <c r="AB117" s="14">
        <f>IF(OR('Anvendte oplysninger'!Z117="Lige",'Anvendte oplysninger'!Z117="Irrelevant",'Anvendte oplysninger'!AA117="Irrelevant",'Anvendte oplysninger'!AB117="Irrelevant"),1,1+1.545*1000/32.2*((('Anvendte oplysninger'!AB117*3268/3600)/('Anvendte oplysninger'!Z117/0.306))^2)*('Anvendte oplysninger'!AA117/1000)/G117)</f>
        <v>1</v>
      </c>
      <c r="AC117" s="14">
        <f>IF(OR('Anvendte oplysninger'!Z117="Lige",'Anvendte oplysninger'!Z117="Irrelevant",'Anvendte oplysninger'!AA117="Irrelevant",'Anvendte oplysninger'!AB117="Irrelevant"),1,1+1.961*1000/32.2*((('Anvendte oplysninger'!AB117*3268/3600)/('Anvendte oplysninger'!Z117/0.306))^2)*('Anvendte oplysninger'!AA117/1000)/G117)</f>
        <v>1</v>
      </c>
      <c r="AD117" s="14">
        <f>IF(OR('Anvendte oplysninger'!AC117="Irrelevant",'Anvendte oplysninger'!AC117="Nej"),1,IF(AND('Anvendte oplysninger'!AC117="Ja",OR('Anvendte oplysninger'!Q117&lt;301,'Anvendte oplysninger'!S117&lt;301)),1-(0.5*('Anvendte oplysninger'!R117+'Anvendte oplysninger'!T117)/('Anvendte oplysninger'!G117*1000)),IF(AND('Anvendte oplysninger'!AC117="Ja",OR('Anvendte oplysninger'!Q117&lt;601,'Anvendte oplysninger'!S117&lt;601)),1-(0.25*('Anvendte oplysninger'!R117+'Anvendte oplysninger'!T117)/('Anvendte oplysninger'!G117*1000)),1)))</f>
        <v>1</v>
      </c>
      <c r="AE117" s="14">
        <f>IF(OR('Anvendte oplysninger'!AC117="Irrelevant",'Anvendte oplysninger'!AC117="Nej"),1,IF(AND('Anvendte oplysninger'!AC117="Ja",OR('Anvendte oplysninger'!Q117&lt;301,'Anvendte oplysninger'!S117&lt;301)),1-(0.4*('Anvendte oplysninger'!R117+'Anvendte oplysninger'!T117)/('Anvendte oplysninger'!G117*1000)),IF(AND('Anvendte oplysninger'!AC117="Ja",OR('Anvendte oplysninger'!Q117&lt;601,'Anvendte oplysninger'!S117&lt;601)),1-(0.2*('Anvendte oplysninger'!R117+'Anvendte oplysninger'!T117)/('Anvendte oplysninger'!G117*1000)),1)))</f>
        <v>1</v>
      </c>
      <c r="AF117" s="14">
        <f>IF('Anvendte oplysninger'!AD117="110 km/t",0.79,1)</f>
        <v>1</v>
      </c>
      <c r="AG117" s="14">
        <f>IF('Anvendte oplysninger'!AD117="110 km/t",0.94,1)</f>
        <v>1</v>
      </c>
      <c r="AH117" s="14">
        <f>IF('Anvendte oplysninger'!AD117="110 km/t",0.66,1)</f>
        <v>1</v>
      </c>
      <c r="AI117" s="14">
        <f>IF('Anvendte oplysninger'!AD117="110 km/t",0.82,1)</f>
        <v>1</v>
      </c>
      <c r="AJ117" s="14">
        <f>IF(AND('Anvendte oplysninger'!AE117="Ja",I117="Tilkørselsflettestrækning"),0.65*'Anvendte oplysninger'!AF117+1-'Anvendte oplysninger'!AF117,1)</f>
        <v>1</v>
      </c>
      <c r="AK117" s="15" t="str">
        <f t="shared" si="7"/>
        <v/>
      </c>
      <c r="AL117" s="15" t="str">
        <f t="shared" si="8"/>
        <v/>
      </c>
      <c r="AM117" s="15" t="str">
        <f t="shared" si="9"/>
        <v/>
      </c>
      <c r="AN117" s="15" t="str">
        <f t="shared" si="10"/>
        <v/>
      </c>
      <c r="AO117" s="15" t="str">
        <f t="shared" si="11"/>
        <v/>
      </c>
      <c r="AP117" s="15" t="str">
        <f t="shared" si="12"/>
        <v/>
      </c>
      <c r="AQ117" s="4" t="str">
        <f t="shared" si="13"/>
        <v/>
      </c>
    </row>
    <row r="118" spans="1:43" x14ac:dyDescent="0.25">
      <c r="A118" s="4" t="str">
        <f>IF(Inddata!A133="","",Inddata!A133)</f>
        <v/>
      </c>
      <c r="B118" s="4" t="str">
        <f>IF(Inddata!B133="","",Inddata!B133)</f>
        <v/>
      </c>
      <c r="C118" s="4" t="str">
        <f>IF(Inddata!C133="","",Inddata!C133)</f>
        <v/>
      </c>
      <c r="D118" s="4" t="str">
        <f>IF(Inddata!D133="","",Inddata!D133)</f>
        <v/>
      </c>
      <c r="E118" s="4" t="str">
        <f>IF(Inddata!E133="","",Inddata!E133)</f>
        <v/>
      </c>
      <c r="F118" s="4" t="str">
        <f>IF(Inddata!F133="","",Inddata!F133)</f>
        <v/>
      </c>
      <c r="G118" s="4">
        <f>IF(Inddata!G133="","",Inddata!G133)</f>
        <v>0</v>
      </c>
      <c r="H118" s="4" t="str">
        <f>IF(Inddata!H133&gt;0.5,Inddata!H133,"")</f>
        <v/>
      </c>
      <c r="I118" s="4" t="str">
        <f>IF(Inddata!I133="","",Inddata!I133)</f>
        <v/>
      </c>
      <c r="J118" s="14">
        <f>IF('Anvendte oplysninger'!J118="Irrelevant",1,IF('Anvendte oplysninger'!J118&gt;3,1.2,1))</f>
        <v>1</v>
      </c>
      <c r="K118" s="14">
        <f>IF('Anvendte oplysninger'!K118="Irrelevant",1,IF(AND(OR(I118="Motorvejsstrækning",I118="Frakørselsflettestrækning",I118="Tilkørselsflettestrækning"),'Anvendte oplysninger'!K118&lt;3.5),1+(3.5-'Anvendte oplysninger'!K118)*0.12,IF(AND(OR(I118="Frakørselsrampe",I118="Tilkørselsrampe"),'Anvendte oplysninger'!K118&lt;3.5),1+(3.5-'Anvendte oplysninger'!K118)*0.16,1)))</f>
        <v>1</v>
      </c>
      <c r="L118" s="14">
        <f>IF('Anvendte oplysninger'!L118="Irrelevant",1,IF(AND('Anvendte oplysninger'!L118="Ja",'Anvendte oplysninger'!J118=2),0.6*'Anvendte oplysninger'!M118+(1-'Anvendte oplysninger'!M118),IF(AND('Anvendte oplysninger'!L118="Ja",'Anvendte oplysninger'!J118=3),0.7*'Anvendte oplysninger'!M118+(1-'Anvendte oplysninger'!M118),IF(AND('Anvendte oplysninger'!L118="Ja",'Anvendte oplysninger'!J118=4),0.76*'Anvendte oplysninger'!M118+(1-'Anvendte oplysninger'!M118),IF(AND('Anvendte oplysninger'!L118="Ja",'Anvendte oplysninger'!J118&gt;4.99999999),0.8*'Anvendte oplysninger'!M118+(1-'Anvendte oplysninger'!M118),1)))))</f>
        <v>1</v>
      </c>
      <c r="M118" s="14">
        <f>IF('Anvendte oplysninger'!L118="Irrelevant",1,IF(AND('Anvendte oplysninger'!L118="Ja",'Anvendte oplysninger'!J118=2),0.8*'Anvendte oplysninger'!M118+(1-'Anvendte oplysninger'!M118),IF(AND('Anvendte oplysninger'!L118="Ja",'Anvendte oplysninger'!J118=3),0.85*'Anvendte oplysninger'!M118+(1-'Anvendte oplysninger'!M118),IF(AND('Anvendte oplysninger'!L118="Ja",'Anvendte oplysninger'!J118=4),0.88*'Anvendte oplysninger'!M118+(1-'Anvendte oplysninger'!M118),IF(AND('Anvendte oplysninger'!L118="Ja",'Anvendte oplysninger'!J118&gt;4.99999999),0.9*'Anvendte oplysninger'!M118+(1-'Anvendte oplysninger'!M118),1)))))</f>
        <v>1</v>
      </c>
      <c r="N118" s="14">
        <f>IF('Anvendte oplysninger'!N118="Irrelevant",1,IF(AND(OR(I118="Motorvejsstrækning",I118="Frakørselsflettestrækning",I118="Tilkørselsflettestrækning"),'Anvendte oplysninger'!N118&lt;3),1+(3-'Anvendte oplysninger'!N118)*0.09333333,1))</f>
        <v>1</v>
      </c>
      <c r="O118" s="14">
        <f>IF('Anvendte oplysninger'!N118="Irrelevant",1,IF(AND(OR(I118="Motorvejsstrækning",I118="Frakørselsflettestrækning",I118="Tilkørselsflettestrækning"),'Anvendte oplysninger'!N118&lt;3),1+(3-'Anvendte oplysninger'!N118)*0.19666667,1))</f>
        <v>1</v>
      </c>
      <c r="P118" s="14">
        <f>IF('Anvendte oplysninger'!O118="Irrelevant",1,IF(AND(OR(I118="Motorvejsstrækning",I118="Frakørselsflettestrækning",I118="Tilkørselsflettestrækning"),'Anvendte oplysninger'!O118&lt;3.00000001),1+(0.5-'Anvendte oplysninger'!O118)*0.04,IF(AND(OR(I118="Frakørselsrampe",I118="Tilkørselsrampe"),'Anvendte oplysninger'!O118&lt;3.00000001),1+(0.5-'Anvendte oplysninger'!O118)*0.08,IF(OR(I118="Motorvejsstrækning",I118="Frakørselsflettestrækning",I118="Tilkørselsflettestrækning"),0.9,0.8))))</f>
        <v>1</v>
      </c>
      <c r="Q118" s="14">
        <f>IF('Anvendte oplysninger'!P118="Irrelevant",1,IF(AND(OR(I118="Motorvejsstrækning",I118="Frakørselsflettestrækning",I118="Tilkørselsflettestrækning"),'Anvendte oplysninger'!P118&lt;11.00000001),1+(5-'Anvendte oplysninger'!P118)*0.01,0.94))</f>
        <v>1</v>
      </c>
      <c r="R118" s="14">
        <f>IF(OR('Anvendte oplysninger'!Q118="Irrelevant",'Anvendte oplysninger'!R118="Irrelevant",'Anvendte oplysninger'!Q118="Lige"),1,IF(AND(OR(I118="Motorvejsstrækning",I118="Frakørselsflettestrækning",I118="Tilkørselsflettestrækning"),'Anvendte oplysninger'!Q118&lt;4000),(EXP(0.1096*1746.5/'Anvendte oplysninger'!Q118)/EXP(0.1096*1746.5/4000))*('Anvendte oplysninger'!R118/1000)/G118+(G118-'Anvendte oplysninger'!R118/1000)/G118,1))</f>
        <v>1</v>
      </c>
      <c r="S118" s="14">
        <f>IF(OR('Anvendte oplysninger'!S118="Irrelevant",'Anvendte oplysninger'!T118="Irrelevant",'Anvendte oplysninger'!S118="Lige"),1,IF(AND(OR(I118="Motorvejsstrækning",I118="Frakørselsflettestrækning",I118="Tilkørselsflettestrækning"),'Anvendte oplysninger'!S118&lt;4000),(EXP(0.1096*1746.5/'Anvendte oplysninger'!S118)/EXP(0.1096*1746.5/4000))*('Anvendte oplysninger'!T118/1000)/G118+(G118-'Anvendte oplysninger'!T118/1000)/G118,1))</f>
        <v>1</v>
      </c>
      <c r="T118" s="14">
        <f>IF('Anvendte oplysninger'!U118="Irrelevant",1,IF(AND(OR(I118="Motorvejsstrækning",I118="Frakørselsflettestrækning",I118="Tilkørselsflettestrækning",I118="Frakørselsrampe",I118="Tilkørselsrampe"),'Anvendte oplysninger'!U118="Ja"),0.95,1))</f>
        <v>1</v>
      </c>
      <c r="U118" s="14">
        <f>IF('Anvendte oplysninger'!U118="Irrelevant",1,IF(AND(OR(I118="Motorvejsstrækning",I118="Frakørselsflettestrækning",I118="Tilkørselsflettestrækning",I118="Frakørselsrampe",I118="Tilkørselsrampe"),'Anvendte oplysninger'!U118="Ja"),0.96,1))</f>
        <v>1</v>
      </c>
      <c r="V118" s="14">
        <f>IF('Anvendte oplysninger'!U118="Irrelevant",1,IF(AND(OR(I118="Motorvejsstrækning",I118="Frakørselsflettestrækning",I118="Tilkørselsflettestrækning",I118="Frakørselsrampe",I118="Tilkørselsrampe"),'Anvendte oplysninger'!U118="Ja"),0.79,1))</f>
        <v>1</v>
      </c>
      <c r="W118" s="14">
        <f>IF('Anvendte oplysninger'!U118="Irrelevant",1,IF(AND(OR(I118="Motorvejsstrækning",I118="Frakørselsflettestrækning",I118="Tilkørselsflettestrækning",I118="Frakørselsrampe",I118="Tilkørselsrampe"),'Anvendte oplysninger'!U118="Ja"),0.94,1))</f>
        <v>1</v>
      </c>
      <c r="X118" s="14">
        <f>IF('Anvendte oplysninger'!U118="Irrelevant",1,IF(AND(OR(I118="Motorvejsstrækning",I118="Frakørselsflettestrækning",I118="Tilkørselsflettestrækning",I118="Frakørselsrampe",I118="Tilkørselsrampe"),'Anvendte oplysninger'!U118="Ja"),0.97,1))</f>
        <v>1</v>
      </c>
      <c r="Y118" s="14">
        <f>IF(AND(I118="Frakørselsrampe",'Anvendte oplysninger'!V118="S-formet ruderrampe"),1.32,IF(AND(I118="Frakørselsrampe",'Anvendte oplysninger'!V118="S-formet trompetrampe"),2.05,IF(AND(I118="Frakørselsrampe",'Anvendte oplysninger'!V118="U-formet trompetrampe"),4.11,IF(AND(I118="Frakørselsrampe",'Anvendte oplysninger'!V118="SV-formet flyoverrampe"),5.15,IF(AND(I118="Frakørselsrampe",'Anvendte oplysninger'!V118="Vinkelformet rampe"),1.07,IF(AND(I118="Tilkørselsrampe",'Anvendte oplysninger'!V118="S-formet ruderrampe"),0.93,IF(AND(I118="Tilkørselsrampe",'Anvendte oplysninger'!V118="S-formet trompetrampe"),2.48,IF(AND(I118="Tilkørselsrampe",'Anvendte oplysninger'!V118="U-formet trompetrampe"),4.15,IF(AND(I118="Tilkørselsrampe",'Anvendte oplysninger'!V118="SV-formet flyoverrampe"),5.26,IF(AND(I118="Tilkørselsrampe",'Anvendte oplysninger'!V118="Vinkelformet rampe"),1.42,1))))))))))</f>
        <v>1</v>
      </c>
      <c r="Z118" s="14">
        <f>IF(OR('Anvendte oplysninger'!W118="Lige",'Anvendte oplysninger'!W118="Irrelevant",'Anvendte oplysninger'!X118="Irrelevant",'Anvendte oplysninger'!Y118="Irrelevant"),1,1+1.545*1000/32.2*((('Anvendte oplysninger'!Y118*3268/3600)/('Anvendte oplysninger'!W118/0.306))^2)*('Anvendte oplysninger'!X118/1000)/G118)</f>
        <v>1</v>
      </c>
      <c r="AA118" s="14">
        <f>IF(OR('Anvendte oplysninger'!W118="Lige",'Anvendte oplysninger'!W118="Irrelevant",'Anvendte oplysninger'!X118="Irrelevant",'Anvendte oplysninger'!Y118="Irrelevant"),1,1+1.961*1000/32.2*((('Anvendte oplysninger'!Y118*3268/3600)/('Anvendte oplysninger'!W118/0.306))^2)*('Anvendte oplysninger'!X118/1000)/G118)</f>
        <v>1</v>
      </c>
      <c r="AB118" s="14">
        <f>IF(OR('Anvendte oplysninger'!Z118="Lige",'Anvendte oplysninger'!Z118="Irrelevant",'Anvendte oplysninger'!AA118="Irrelevant",'Anvendte oplysninger'!AB118="Irrelevant"),1,1+1.545*1000/32.2*((('Anvendte oplysninger'!AB118*3268/3600)/('Anvendte oplysninger'!Z118/0.306))^2)*('Anvendte oplysninger'!AA118/1000)/G118)</f>
        <v>1</v>
      </c>
      <c r="AC118" s="14">
        <f>IF(OR('Anvendte oplysninger'!Z118="Lige",'Anvendte oplysninger'!Z118="Irrelevant",'Anvendte oplysninger'!AA118="Irrelevant",'Anvendte oplysninger'!AB118="Irrelevant"),1,1+1.961*1000/32.2*((('Anvendte oplysninger'!AB118*3268/3600)/('Anvendte oplysninger'!Z118/0.306))^2)*('Anvendte oplysninger'!AA118/1000)/G118)</f>
        <v>1</v>
      </c>
      <c r="AD118" s="14">
        <f>IF(OR('Anvendte oplysninger'!AC118="Irrelevant",'Anvendte oplysninger'!AC118="Nej"),1,IF(AND('Anvendte oplysninger'!AC118="Ja",OR('Anvendte oplysninger'!Q118&lt;301,'Anvendte oplysninger'!S118&lt;301)),1-(0.5*('Anvendte oplysninger'!R118+'Anvendte oplysninger'!T118)/('Anvendte oplysninger'!G118*1000)),IF(AND('Anvendte oplysninger'!AC118="Ja",OR('Anvendte oplysninger'!Q118&lt;601,'Anvendte oplysninger'!S118&lt;601)),1-(0.25*('Anvendte oplysninger'!R118+'Anvendte oplysninger'!T118)/('Anvendte oplysninger'!G118*1000)),1)))</f>
        <v>1</v>
      </c>
      <c r="AE118" s="14">
        <f>IF(OR('Anvendte oplysninger'!AC118="Irrelevant",'Anvendte oplysninger'!AC118="Nej"),1,IF(AND('Anvendte oplysninger'!AC118="Ja",OR('Anvendte oplysninger'!Q118&lt;301,'Anvendte oplysninger'!S118&lt;301)),1-(0.4*('Anvendte oplysninger'!R118+'Anvendte oplysninger'!T118)/('Anvendte oplysninger'!G118*1000)),IF(AND('Anvendte oplysninger'!AC118="Ja",OR('Anvendte oplysninger'!Q118&lt;601,'Anvendte oplysninger'!S118&lt;601)),1-(0.2*('Anvendte oplysninger'!R118+'Anvendte oplysninger'!T118)/('Anvendte oplysninger'!G118*1000)),1)))</f>
        <v>1</v>
      </c>
      <c r="AF118" s="14">
        <f>IF('Anvendte oplysninger'!AD118="110 km/t",0.79,1)</f>
        <v>1</v>
      </c>
      <c r="AG118" s="14">
        <f>IF('Anvendte oplysninger'!AD118="110 km/t",0.94,1)</f>
        <v>1</v>
      </c>
      <c r="AH118" s="14">
        <f>IF('Anvendte oplysninger'!AD118="110 km/t",0.66,1)</f>
        <v>1</v>
      </c>
      <c r="AI118" s="14">
        <f>IF('Anvendte oplysninger'!AD118="110 km/t",0.82,1)</f>
        <v>1</v>
      </c>
      <c r="AJ118" s="14">
        <f>IF(AND('Anvendte oplysninger'!AE118="Ja",I118="Tilkørselsflettestrækning"),0.65*'Anvendte oplysninger'!AF118+1-'Anvendte oplysninger'!AF118,1)</f>
        <v>1</v>
      </c>
      <c r="AK118" s="15" t="str">
        <f t="shared" si="7"/>
        <v/>
      </c>
      <c r="AL118" s="15" t="str">
        <f t="shared" si="8"/>
        <v/>
      </c>
      <c r="AM118" s="15" t="str">
        <f t="shared" si="9"/>
        <v/>
      </c>
      <c r="AN118" s="15" t="str">
        <f t="shared" si="10"/>
        <v/>
      </c>
      <c r="AO118" s="15" t="str">
        <f t="shared" si="11"/>
        <v/>
      </c>
      <c r="AP118" s="15" t="str">
        <f t="shared" si="12"/>
        <v/>
      </c>
      <c r="AQ118" s="4" t="str">
        <f t="shared" si="13"/>
        <v/>
      </c>
    </row>
    <row r="119" spans="1:43" x14ac:dyDescent="0.25">
      <c r="A119" s="4" t="str">
        <f>IF(Inddata!A134="","",Inddata!A134)</f>
        <v/>
      </c>
      <c r="B119" s="4" t="str">
        <f>IF(Inddata!B134="","",Inddata!B134)</f>
        <v/>
      </c>
      <c r="C119" s="4" t="str">
        <f>IF(Inddata!C134="","",Inddata!C134)</f>
        <v/>
      </c>
      <c r="D119" s="4" t="str">
        <f>IF(Inddata!D134="","",Inddata!D134)</f>
        <v/>
      </c>
      <c r="E119" s="4" t="str">
        <f>IF(Inddata!E134="","",Inddata!E134)</f>
        <v/>
      </c>
      <c r="F119" s="4" t="str">
        <f>IF(Inddata!F134="","",Inddata!F134)</f>
        <v/>
      </c>
      <c r="G119" s="4">
        <f>IF(Inddata!G134="","",Inddata!G134)</f>
        <v>0</v>
      </c>
      <c r="H119" s="4" t="str">
        <f>IF(Inddata!H134&gt;0.5,Inddata!H134,"")</f>
        <v/>
      </c>
      <c r="I119" s="4" t="str">
        <f>IF(Inddata!I134="","",Inddata!I134)</f>
        <v/>
      </c>
      <c r="J119" s="14">
        <f>IF('Anvendte oplysninger'!J119="Irrelevant",1,IF('Anvendte oplysninger'!J119&gt;3,1.2,1))</f>
        <v>1</v>
      </c>
      <c r="K119" s="14">
        <f>IF('Anvendte oplysninger'!K119="Irrelevant",1,IF(AND(OR(I119="Motorvejsstrækning",I119="Frakørselsflettestrækning",I119="Tilkørselsflettestrækning"),'Anvendte oplysninger'!K119&lt;3.5),1+(3.5-'Anvendte oplysninger'!K119)*0.12,IF(AND(OR(I119="Frakørselsrampe",I119="Tilkørselsrampe"),'Anvendte oplysninger'!K119&lt;3.5),1+(3.5-'Anvendte oplysninger'!K119)*0.16,1)))</f>
        <v>1</v>
      </c>
      <c r="L119" s="14">
        <f>IF('Anvendte oplysninger'!L119="Irrelevant",1,IF(AND('Anvendte oplysninger'!L119="Ja",'Anvendte oplysninger'!J119=2),0.6*'Anvendte oplysninger'!M119+(1-'Anvendte oplysninger'!M119),IF(AND('Anvendte oplysninger'!L119="Ja",'Anvendte oplysninger'!J119=3),0.7*'Anvendte oplysninger'!M119+(1-'Anvendte oplysninger'!M119),IF(AND('Anvendte oplysninger'!L119="Ja",'Anvendte oplysninger'!J119=4),0.76*'Anvendte oplysninger'!M119+(1-'Anvendte oplysninger'!M119),IF(AND('Anvendte oplysninger'!L119="Ja",'Anvendte oplysninger'!J119&gt;4.99999999),0.8*'Anvendte oplysninger'!M119+(1-'Anvendte oplysninger'!M119),1)))))</f>
        <v>1</v>
      </c>
      <c r="M119" s="14">
        <f>IF('Anvendte oplysninger'!L119="Irrelevant",1,IF(AND('Anvendte oplysninger'!L119="Ja",'Anvendte oplysninger'!J119=2),0.8*'Anvendte oplysninger'!M119+(1-'Anvendte oplysninger'!M119),IF(AND('Anvendte oplysninger'!L119="Ja",'Anvendte oplysninger'!J119=3),0.85*'Anvendte oplysninger'!M119+(1-'Anvendte oplysninger'!M119),IF(AND('Anvendte oplysninger'!L119="Ja",'Anvendte oplysninger'!J119=4),0.88*'Anvendte oplysninger'!M119+(1-'Anvendte oplysninger'!M119),IF(AND('Anvendte oplysninger'!L119="Ja",'Anvendte oplysninger'!J119&gt;4.99999999),0.9*'Anvendte oplysninger'!M119+(1-'Anvendte oplysninger'!M119),1)))))</f>
        <v>1</v>
      </c>
      <c r="N119" s="14">
        <f>IF('Anvendte oplysninger'!N119="Irrelevant",1,IF(AND(OR(I119="Motorvejsstrækning",I119="Frakørselsflettestrækning",I119="Tilkørselsflettestrækning"),'Anvendte oplysninger'!N119&lt;3),1+(3-'Anvendte oplysninger'!N119)*0.09333333,1))</f>
        <v>1</v>
      </c>
      <c r="O119" s="14">
        <f>IF('Anvendte oplysninger'!N119="Irrelevant",1,IF(AND(OR(I119="Motorvejsstrækning",I119="Frakørselsflettestrækning",I119="Tilkørselsflettestrækning"),'Anvendte oplysninger'!N119&lt;3),1+(3-'Anvendte oplysninger'!N119)*0.19666667,1))</f>
        <v>1</v>
      </c>
      <c r="P119" s="14">
        <f>IF('Anvendte oplysninger'!O119="Irrelevant",1,IF(AND(OR(I119="Motorvejsstrækning",I119="Frakørselsflettestrækning",I119="Tilkørselsflettestrækning"),'Anvendte oplysninger'!O119&lt;3.00000001),1+(0.5-'Anvendte oplysninger'!O119)*0.04,IF(AND(OR(I119="Frakørselsrampe",I119="Tilkørselsrampe"),'Anvendte oplysninger'!O119&lt;3.00000001),1+(0.5-'Anvendte oplysninger'!O119)*0.08,IF(OR(I119="Motorvejsstrækning",I119="Frakørselsflettestrækning",I119="Tilkørselsflettestrækning"),0.9,0.8))))</f>
        <v>1</v>
      </c>
      <c r="Q119" s="14">
        <f>IF('Anvendte oplysninger'!P119="Irrelevant",1,IF(AND(OR(I119="Motorvejsstrækning",I119="Frakørselsflettestrækning",I119="Tilkørselsflettestrækning"),'Anvendte oplysninger'!P119&lt;11.00000001),1+(5-'Anvendte oplysninger'!P119)*0.01,0.94))</f>
        <v>1</v>
      </c>
      <c r="R119" s="14">
        <f>IF(OR('Anvendte oplysninger'!Q119="Irrelevant",'Anvendte oplysninger'!R119="Irrelevant",'Anvendte oplysninger'!Q119="Lige"),1,IF(AND(OR(I119="Motorvejsstrækning",I119="Frakørselsflettestrækning",I119="Tilkørselsflettestrækning"),'Anvendte oplysninger'!Q119&lt;4000),(EXP(0.1096*1746.5/'Anvendte oplysninger'!Q119)/EXP(0.1096*1746.5/4000))*('Anvendte oplysninger'!R119/1000)/G119+(G119-'Anvendte oplysninger'!R119/1000)/G119,1))</f>
        <v>1</v>
      </c>
      <c r="S119" s="14">
        <f>IF(OR('Anvendte oplysninger'!S119="Irrelevant",'Anvendte oplysninger'!T119="Irrelevant",'Anvendte oplysninger'!S119="Lige"),1,IF(AND(OR(I119="Motorvejsstrækning",I119="Frakørselsflettestrækning",I119="Tilkørselsflettestrækning"),'Anvendte oplysninger'!S119&lt;4000),(EXP(0.1096*1746.5/'Anvendte oplysninger'!S119)/EXP(0.1096*1746.5/4000))*('Anvendte oplysninger'!T119/1000)/G119+(G119-'Anvendte oplysninger'!T119/1000)/G119,1))</f>
        <v>1</v>
      </c>
      <c r="T119" s="14">
        <f>IF('Anvendte oplysninger'!U119="Irrelevant",1,IF(AND(OR(I119="Motorvejsstrækning",I119="Frakørselsflettestrækning",I119="Tilkørselsflettestrækning",I119="Frakørselsrampe",I119="Tilkørselsrampe"),'Anvendte oplysninger'!U119="Ja"),0.95,1))</f>
        <v>1</v>
      </c>
      <c r="U119" s="14">
        <f>IF('Anvendte oplysninger'!U119="Irrelevant",1,IF(AND(OR(I119="Motorvejsstrækning",I119="Frakørselsflettestrækning",I119="Tilkørselsflettestrækning",I119="Frakørselsrampe",I119="Tilkørselsrampe"),'Anvendte oplysninger'!U119="Ja"),0.96,1))</f>
        <v>1</v>
      </c>
      <c r="V119" s="14">
        <f>IF('Anvendte oplysninger'!U119="Irrelevant",1,IF(AND(OR(I119="Motorvejsstrækning",I119="Frakørselsflettestrækning",I119="Tilkørselsflettestrækning",I119="Frakørselsrampe",I119="Tilkørselsrampe"),'Anvendte oplysninger'!U119="Ja"),0.79,1))</f>
        <v>1</v>
      </c>
      <c r="W119" s="14">
        <f>IF('Anvendte oplysninger'!U119="Irrelevant",1,IF(AND(OR(I119="Motorvejsstrækning",I119="Frakørselsflettestrækning",I119="Tilkørselsflettestrækning",I119="Frakørselsrampe",I119="Tilkørselsrampe"),'Anvendte oplysninger'!U119="Ja"),0.94,1))</f>
        <v>1</v>
      </c>
      <c r="X119" s="14">
        <f>IF('Anvendte oplysninger'!U119="Irrelevant",1,IF(AND(OR(I119="Motorvejsstrækning",I119="Frakørselsflettestrækning",I119="Tilkørselsflettestrækning",I119="Frakørselsrampe",I119="Tilkørselsrampe"),'Anvendte oplysninger'!U119="Ja"),0.97,1))</f>
        <v>1</v>
      </c>
      <c r="Y119" s="14">
        <f>IF(AND(I119="Frakørselsrampe",'Anvendte oplysninger'!V119="S-formet ruderrampe"),1.32,IF(AND(I119="Frakørselsrampe",'Anvendte oplysninger'!V119="S-formet trompetrampe"),2.05,IF(AND(I119="Frakørselsrampe",'Anvendte oplysninger'!V119="U-formet trompetrampe"),4.11,IF(AND(I119="Frakørselsrampe",'Anvendte oplysninger'!V119="SV-formet flyoverrampe"),5.15,IF(AND(I119="Frakørselsrampe",'Anvendte oplysninger'!V119="Vinkelformet rampe"),1.07,IF(AND(I119="Tilkørselsrampe",'Anvendte oplysninger'!V119="S-formet ruderrampe"),0.93,IF(AND(I119="Tilkørselsrampe",'Anvendte oplysninger'!V119="S-formet trompetrampe"),2.48,IF(AND(I119="Tilkørselsrampe",'Anvendte oplysninger'!V119="U-formet trompetrampe"),4.15,IF(AND(I119="Tilkørselsrampe",'Anvendte oplysninger'!V119="SV-formet flyoverrampe"),5.26,IF(AND(I119="Tilkørselsrampe",'Anvendte oplysninger'!V119="Vinkelformet rampe"),1.42,1))))))))))</f>
        <v>1</v>
      </c>
      <c r="Z119" s="14">
        <f>IF(OR('Anvendte oplysninger'!W119="Lige",'Anvendte oplysninger'!W119="Irrelevant",'Anvendte oplysninger'!X119="Irrelevant",'Anvendte oplysninger'!Y119="Irrelevant"),1,1+1.545*1000/32.2*((('Anvendte oplysninger'!Y119*3268/3600)/('Anvendte oplysninger'!W119/0.306))^2)*('Anvendte oplysninger'!X119/1000)/G119)</f>
        <v>1</v>
      </c>
      <c r="AA119" s="14">
        <f>IF(OR('Anvendte oplysninger'!W119="Lige",'Anvendte oplysninger'!W119="Irrelevant",'Anvendte oplysninger'!X119="Irrelevant",'Anvendte oplysninger'!Y119="Irrelevant"),1,1+1.961*1000/32.2*((('Anvendte oplysninger'!Y119*3268/3600)/('Anvendte oplysninger'!W119/0.306))^2)*('Anvendte oplysninger'!X119/1000)/G119)</f>
        <v>1</v>
      </c>
      <c r="AB119" s="14">
        <f>IF(OR('Anvendte oplysninger'!Z119="Lige",'Anvendte oplysninger'!Z119="Irrelevant",'Anvendte oplysninger'!AA119="Irrelevant",'Anvendte oplysninger'!AB119="Irrelevant"),1,1+1.545*1000/32.2*((('Anvendte oplysninger'!AB119*3268/3600)/('Anvendte oplysninger'!Z119/0.306))^2)*('Anvendte oplysninger'!AA119/1000)/G119)</f>
        <v>1</v>
      </c>
      <c r="AC119" s="14">
        <f>IF(OR('Anvendte oplysninger'!Z119="Lige",'Anvendte oplysninger'!Z119="Irrelevant",'Anvendte oplysninger'!AA119="Irrelevant",'Anvendte oplysninger'!AB119="Irrelevant"),1,1+1.961*1000/32.2*((('Anvendte oplysninger'!AB119*3268/3600)/('Anvendte oplysninger'!Z119/0.306))^2)*('Anvendte oplysninger'!AA119/1000)/G119)</f>
        <v>1</v>
      </c>
      <c r="AD119" s="14">
        <f>IF(OR('Anvendte oplysninger'!AC119="Irrelevant",'Anvendte oplysninger'!AC119="Nej"),1,IF(AND('Anvendte oplysninger'!AC119="Ja",OR('Anvendte oplysninger'!Q119&lt;301,'Anvendte oplysninger'!S119&lt;301)),1-(0.5*('Anvendte oplysninger'!R119+'Anvendte oplysninger'!T119)/('Anvendte oplysninger'!G119*1000)),IF(AND('Anvendte oplysninger'!AC119="Ja",OR('Anvendte oplysninger'!Q119&lt;601,'Anvendte oplysninger'!S119&lt;601)),1-(0.25*('Anvendte oplysninger'!R119+'Anvendte oplysninger'!T119)/('Anvendte oplysninger'!G119*1000)),1)))</f>
        <v>1</v>
      </c>
      <c r="AE119" s="14">
        <f>IF(OR('Anvendte oplysninger'!AC119="Irrelevant",'Anvendte oplysninger'!AC119="Nej"),1,IF(AND('Anvendte oplysninger'!AC119="Ja",OR('Anvendte oplysninger'!Q119&lt;301,'Anvendte oplysninger'!S119&lt;301)),1-(0.4*('Anvendte oplysninger'!R119+'Anvendte oplysninger'!T119)/('Anvendte oplysninger'!G119*1000)),IF(AND('Anvendte oplysninger'!AC119="Ja",OR('Anvendte oplysninger'!Q119&lt;601,'Anvendte oplysninger'!S119&lt;601)),1-(0.2*('Anvendte oplysninger'!R119+'Anvendte oplysninger'!T119)/('Anvendte oplysninger'!G119*1000)),1)))</f>
        <v>1</v>
      </c>
      <c r="AF119" s="14">
        <f>IF('Anvendte oplysninger'!AD119="110 km/t",0.79,1)</f>
        <v>1</v>
      </c>
      <c r="AG119" s="14">
        <f>IF('Anvendte oplysninger'!AD119="110 km/t",0.94,1)</f>
        <v>1</v>
      </c>
      <c r="AH119" s="14">
        <f>IF('Anvendte oplysninger'!AD119="110 km/t",0.66,1)</f>
        <v>1</v>
      </c>
      <c r="AI119" s="14">
        <f>IF('Anvendte oplysninger'!AD119="110 km/t",0.82,1)</f>
        <v>1</v>
      </c>
      <c r="AJ119" s="14">
        <f>IF(AND('Anvendte oplysninger'!AE119="Ja",I119="Tilkørselsflettestrækning"),0.65*'Anvendte oplysninger'!AF119+1-'Anvendte oplysninger'!AF119,1)</f>
        <v>1</v>
      </c>
      <c r="AK119" s="15" t="str">
        <f t="shared" si="7"/>
        <v/>
      </c>
      <c r="AL119" s="15" t="str">
        <f t="shared" si="8"/>
        <v/>
      </c>
      <c r="AM119" s="15" t="str">
        <f t="shared" si="9"/>
        <v/>
      </c>
      <c r="AN119" s="15" t="str">
        <f t="shared" si="10"/>
        <v/>
      </c>
      <c r="AO119" s="15" t="str">
        <f t="shared" si="11"/>
        <v/>
      </c>
      <c r="AP119" s="15" t="str">
        <f t="shared" si="12"/>
        <v/>
      </c>
      <c r="AQ119" s="4" t="str">
        <f t="shared" si="13"/>
        <v/>
      </c>
    </row>
    <row r="120" spans="1:43" x14ac:dyDescent="0.25">
      <c r="A120" s="4" t="str">
        <f>IF(Inddata!A135="","",Inddata!A135)</f>
        <v/>
      </c>
      <c r="B120" s="4" t="str">
        <f>IF(Inddata!B135="","",Inddata!B135)</f>
        <v/>
      </c>
      <c r="C120" s="4" t="str">
        <f>IF(Inddata!C135="","",Inddata!C135)</f>
        <v/>
      </c>
      <c r="D120" s="4" t="str">
        <f>IF(Inddata!D135="","",Inddata!D135)</f>
        <v/>
      </c>
      <c r="E120" s="4" t="str">
        <f>IF(Inddata!E135="","",Inddata!E135)</f>
        <v/>
      </c>
      <c r="F120" s="4" t="str">
        <f>IF(Inddata!F135="","",Inddata!F135)</f>
        <v/>
      </c>
      <c r="G120" s="4">
        <f>IF(Inddata!G135="","",Inddata!G135)</f>
        <v>0</v>
      </c>
      <c r="H120" s="4" t="str">
        <f>IF(Inddata!H135&gt;0.5,Inddata!H135,"")</f>
        <v/>
      </c>
      <c r="I120" s="4" t="str">
        <f>IF(Inddata!I135="","",Inddata!I135)</f>
        <v/>
      </c>
      <c r="J120" s="14">
        <f>IF('Anvendte oplysninger'!J120="Irrelevant",1,IF('Anvendte oplysninger'!J120&gt;3,1.2,1))</f>
        <v>1</v>
      </c>
      <c r="K120" s="14">
        <f>IF('Anvendte oplysninger'!K120="Irrelevant",1,IF(AND(OR(I120="Motorvejsstrækning",I120="Frakørselsflettestrækning",I120="Tilkørselsflettestrækning"),'Anvendte oplysninger'!K120&lt;3.5),1+(3.5-'Anvendte oplysninger'!K120)*0.12,IF(AND(OR(I120="Frakørselsrampe",I120="Tilkørselsrampe"),'Anvendte oplysninger'!K120&lt;3.5),1+(3.5-'Anvendte oplysninger'!K120)*0.16,1)))</f>
        <v>1</v>
      </c>
      <c r="L120" s="14">
        <f>IF('Anvendte oplysninger'!L120="Irrelevant",1,IF(AND('Anvendte oplysninger'!L120="Ja",'Anvendte oplysninger'!J120=2),0.6*'Anvendte oplysninger'!M120+(1-'Anvendte oplysninger'!M120),IF(AND('Anvendte oplysninger'!L120="Ja",'Anvendte oplysninger'!J120=3),0.7*'Anvendte oplysninger'!M120+(1-'Anvendte oplysninger'!M120),IF(AND('Anvendte oplysninger'!L120="Ja",'Anvendte oplysninger'!J120=4),0.76*'Anvendte oplysninger'!M120+(1-'Anvendte oplysninger'!M120),IF(AND('Anvendte oplysninger'!L120="Ja",'Anvendte oplysninger'!J120&gt;4.99999999),0.8*'Anvendte oplysninger'!M120+(1-'Anvendte oplysninger'!M120),1)))))</f>
        <v>1</v>
      </c>
      <c r="M120" s="14">
        <f>IF('Anvendte oplysninger'!L120="Irrelevant",1,IF(AND('Anvendte oplysninger'!L120="Ja",'Anvendte oplysninger'!J120=2),0.8*'Anvendte oplysninger'!M120+(1-'Anvendte oplysninger'!M120),IF(AND('Anvendte oplysninger'!L120="Ja",'Anvendte oplysninger'!J120=3),0.85*'Anvendte oplysninger'!M120+(1-'Anvendte oplysninger'!M120),IF(AND('Anvendte oplysninger'!L120="Ja",'Anvendte oplysninger'!J120=4),0.88*'Anvendte oplysninger'!M120+(1-'Anvendte oplysninger'!M120),IF(AND('Anvendte oplysninger'!L120="Ja",'Anvendte oplysninger'!J120&gt;4.99999999),0.9*'Anvendte oplysninger'!M120+(1-'Anvendte oplysninger'!M120),1)))))</f>
        <v>1</v>
      </c>
      <c r="N120" s="14">
        <f>IF('Anvendte oplysninger'!N120="Irrelevant",1,IF(AND(OR(I120="Motorvejsstrækning",I120="Frakørselsflettestrækning",I120="Tilkørselsflettestrækning"),'Anvendte oplysninger'!N120&lt;3),1+(3-'Anvendte oplysninger'!N120)*0.09333333,1))</f>
        <v>1</v>
      </c>
      <c r="O120" s="14">
        <f>IF('Anvendte oplysninger'!N120="Irrelevant",1,IF(AND(OR(I120="Motorvejsstrækning",I120="Frakørselsflettestrækning",I120="Tilkørselsflettestrækning"),'Anvendte oplysninger'!N120&lt;3),1+(3-'Anvendte oplysninger'!N120)*0.19666667,1))</f>
        <v>1</v>
      </c>
      <c r="P120" s="14">
        <f>IF('Anvendte oplysninger'!O120="Irrelevant",1,IF(AND(OR(I120="Motorvejsstrækning",I120="Frakørselsflettestrækning",I120="Tilkørselsflettestrækning"),'Anvendte oplysninger'!O120&lt;3.00000001),1+(0.5-'Anvendte oplysninger'!O120)*0.04,IF(AND(OR(I120="Frakørselsrampe",I120="Tilkørselsrampe"),'Anvendte oplysninger'!O120&lt;3.00000001),1+(0.5-'Anvendte oplysninger'!O120)*0.08,IF(OR(I120="Motorvejsstrækning",I120="Frakørselsflettestrækning",I120="Tilkørselsflettestrækning"),0.9,0.8))))</f>
        <v>1</v>
      </c>
      <c r="Q120" s="14">
        <f>IF('Anvendte oplysninger'!P120="Irrelevant",1,IF(AND(OR(I120="Motorvejsstrækning",I120="Frakørselsflettestrækning",I120="Tilkørselsflettestrækning"),'Anvendte oplysninger'!P120&lt;11.00000001),1+(5-'Anvendte oplysninger'!P120)*0.01,0.94))</f>
        <v>1</v>
      </c>
      <c r="R120" s="14">
        <f>IF(OR('Anvendte oplysninger'!Q120="Irrelevant",'Anvendte oplysninger'!R120="Irrelevant",'Anvendte oplysninger'!Q120="Lige"),1,IF(AND(OR(I120="Motorvejsstrækning",I120="Frakørselsflettestrækning",I120="Tilkørselsflettestrækning"),'Anvendte oplysninger'!Q120&lt;4000),(EXP(0.1096*1746.5/'Anvendte oplysninger'!Q120)/EXP(0.1096*1746.5/4000))*('Anvendte oplysninger'!R120/1000)/G120+(G120-'Anvendte oplysninger'!R120/1000)/G120,1))</f>
        <v>1</v>
      </c>
      <c r="S120" s="14">
        <f>IF(OR('Anvendte oplysninger'!S120="Irrelevant",'Anvendte oplysninger'!T120="Irrelevant",'Anvendte oplysninger'!S120="Lige"),1,IF(AND(OR(I120="Motorvejsstrækning",I120="Frakørselsflettestrækning",I120="Tilkørselsflettestrækning"),'Anvendte oplysninger'!S120&lt;4000),(EXP(0.1096*1746.5/'Anvendte oplysninger'!S120)/EXP(0.1096*1746.5/4000))*('Anvendte oplysninger'!T120/1000)/G120+(G120-'Anvendte oplysninger'!T120/1000)/G120,1))</f>
        <v>1</v>
      </c>
      <c r="T120" s="14">
        <f>IF('Anvendte oplysninger'!U120="Irrelevant",1,IF(AND(OR(I120="Motorvejsstrækning",I120="Frakørselsflettestrækning",I120="Tilkørselsflettestrækning",I120="Frakørselsrampe",I120="Tilkørselsrampe"),'Anvendte oplysninger'!U120="Ja"),0.95,1))</f>
        <v>1</v>
      </c>
      <c r="U120" s="14">
        <f>IF('Anvendte oplysninger'!U120="Irrelevant",1,IF(AND(OR(I120="Motorvejsstrækning",I120="Frakørselsflettestrækning",I120="Tilkørselsflettestrækning",I120="Frakørselsrampe",I120="Tilkørselsrampe"),'Anvendte oplysninger'!U120="Ja"),0.96,1))</f>
        <v>1</v>
      </c>
      <c r="V120" s="14">
        <f>IF('Anvendte oplysninger'!U120="Irrelevant",1,IF(AND(OR(I120="Motorvejsstrækning",I120="Frakørselsflettestrækning",I120="Tilkørselsflettestrækning",I120="Frakørselsrampe",I120="Tilkørselsrampe"),'Anvendte oplysninger'!U120="Ja"),0.79,1))</f>
        <v>1</v>
      </c>
      <c r="W120" s="14">
        <f>IF('Anvendte oplysninger'!U120="Irrelevant",1,IF(AND(OR(I120="Motorvejsstrækning",I120="Frakørselsflettestrækning",I120="Tilkørselsflettestrækning",I120="Frakørselsrampe",I120="Tilkørselsrampe"),'Anvendte oplysninger'!U120="Ja"),0.94,1))</f>
        <v>1</v>
      </c>
      <c r="X120" s="14">
        <f>IF('Anvendte oplysninger'!U120="Irrelevant",1,IF(AND(OR(I120="Motorvejsstrækning",I120="Frakørselsflettestrækning",I120="Tilkørselsflettestrækning",I120="Frakørselsrampe",I120="Tilkørselsrampe"),'Anvendte oplysninger'!U120="Ja"),0.97,1))</f>
        <v>1</v>
      </c>
      <c r="Y120" s="14">
        <f>IF(AND(I120="Frakørselsrampe",'Anvendte oplysninger'!V120="S-formet ruderrampe"),1.32,IF(AND(I120="Frakørselsrampe",'Anvendte oplysninger'!V120="S-formet trompetrampe"),2.05,IF(AND(I120="Frakørselsrampe",'Anvendte oplysninger'!V120="U-formet trompetrampe"),4.11,IF(AND(I120="Frakørselsrampe",'Anvendte oplysninger'!V120="SV-formet flyoverrampe"),5.15,IF(AND(I120="Frakørselsrampe",'Anvendte oplysninger'!V120="Vinkelformet rampe"),1.07,IF(AND(I120="Tilkørselsrampe",'Anvendte oplysninger'!V120="S-formet ruderrampe"),0.93,IF(AND(I120="Tilkørselsrampe",'Anvendte oplysninger'!V120="S-formet trompetrampe"),2.48,IF(AND(I120="Tilkørselsrampe",'Anvendte oplysninger'!V120="U-formet trompetrampe"),4.15,IF(AND(I120="Tilkørselsrampe",'Anvendte oplysninger'!V120="SV-formet flyoverrampe"),5.26,IF(AND(I120="Tilkørselsrampe",'Anvendte oplysninger'!V120="Vinkelformet rampe"),1.42,1))))))))))</f>
        <v>1</v>
      </c>
      <c r="Z120" s="14">
        <f>IF(OR('Anvendte oplysninger'!W120="Lige",'Anvendte oplysninger'!W120="Irrelevant",'Anvendte oplysninger'!X120="Irrelevant",'Anvendte oplysninger'!Y120="Irrelevant"),1,1+1.545*1000/32.2*((('Anvendte oplysninger'!Y120*3268/3600)/('Anvendte oplysninger'!W120/0.306))^2)*('Anvendte oplysninger'!X120/1000)/G120)</f>
        <v>1</v>
      </c>
      <c r="AA120" s="14">
        <f>IF(OR('Anvendte oplysninger'!W120="Lige",'Anvendte oplysninger'!W120="Irrelevant",'Anvendte oplysninger'!X120="Irrelevant",'Anvendte oplysninger'!Y120="Irrelevant"),1,1+1.961*1000/32.2*((('Anvendte oplysninger'!Y120*3268/3600)/('Anvendte oplysninger'!W120/0.306))^2)*('Anvendte oplysninger'!X120/1000)/G120)</f>
        <v>1</v>
      </c>
      <c r="AB120" s="14">
        <f>IF(OR('Anvendte oplysninger'!Z120="Lige",'Anvendte oplysninger'!Z120="Irrelevant",'Anvendte oplysninger'!AA120="Irrelevant",'Anvendte oplysninger'!AB120="Irrelevant"),1,1+1.545*1000/32.2*((('Anvendte oplysninger'!AB120*3268/3600)/('Anvendte oplysninger'!Z120/0.306))^2)*('Anvendte oplysninger'!AA120/1000)/G120)</f>
        <v>1</v>
      </c>
      <c r="AC120" s="14">
        <f>IF(OR('Anvendte oplysninger'!Z120="Lige",'Anvendte oplysninger'!Z120="Irrelevant",'Anvendte oplysninger'!AA120="Irrelevant",'Anvendte oplysninger'!AB120="Irrelevant"),1,1+1.961*1000/32.2*((('Anvendte oplysninger'!AB120*3268/3600)/('Anvendte oplysninger'!Z120/0.306))^2)*('Anvendte oplysninger'!AA120/1000)/G120)</f>
        <v>1</v>
      </c>
      <c r="AD120" s="14">
        <f>IF(OR('Anvendte oplysninger'!AC120="Irrelevant",'Anvendte oplysninger'!AC120="Nej"),1,IF(AND('Anvendte oplysninger'!AC120="Ja",OR('Anvendte oplysninger'!Q120&lt;301,'Anvendte oplysninger'!S120&lt;301)),1-(0.5*('Anvendte oplysninger'!R120+'Anvendte oplysninger'!T120)/('Anvendte oplysninger'!G120*1000)),IF(AND('Anvendte oplysninger'!AC120="Ja",OR('Anvendte oplysninger'!Q120&lt;601,'Anvendte oplysninger'!S120&lt;601)),1-(0.25*('Anvendte oplysninger'!R120+'Anvendte oplysninger'!T120)/('Anvendte oplysninger'!G120*1000)),1)))</f>
        <v>1</v>
      </c>
      <c r="AE120" s="14">
        <f>IF(OR('Anvendte oplysninger'!AC120="Irrelevant",'Anvendte oplysninger'!AC120="Nej"),1,IF(AND('Anvendte oplysninger'!AC120="Ja",OR('Anvendte oplysninger'!Q120&lt;301,'Anvendte oplysninger'!S120&lt;301)),1-(0.4*('Anvendte oplysninger'!R120+'Anvendte oplysninger'!T120)/('Anvendte oplysninger'!G120*1000)),IF(AND('Anvendte oplysninger'!AC120="Ja",OR('Anvendte oplysninger'!Q120&lt;601,'Anvendte oplysninger'!S120&lt;601)),1-(0.2*('Anvendte oplysninger'!R120+'Anvendte oplysninger'!T120)/('Anvendte oplysninger'!G120*1000)),1)))</f>
        <v>1</v>
      </c>
      <c r="AF120" s="14">
        <f>IF('Anvendte oplysninger'!AD120="110 km/t",0.79,1)</f>
        <v>1</v>
      </c>
      <c r="AG120" s="14">
        <f>IF('Anvendte oplysninger'!AD120="110 km/t",0.94,1)</f>
        <v>1</v>
      </c>
      <c r="AH120" s="14">
        <f>IF('Anvendte oplysninger'!AD120="110 km/t",0.66,1)</f>
        <v>1</v>
      </c>
      <c r="AI120" s="14">
        <f>IF('Anvendte oplysninger'!AD120="110 km/t",0.82,1)</f>
        <v>1</v>
      </c>
      <c r="AJ120" s="14">
        <f>IF(AND('Anvendte oplysninger'!AE120="Ja",I120="Tilkørselsflettestrækning"),0.65*'Anvendte oplysninger'!AF120+1-'Anvendte oplysninger'!AF120,1)</f>
        <v>1</v>
      </c>
      <c r="AK120" s="15" t="str">
        <f t="shared" si="7"/>
        <v/>
      </c>
      <c r="AL120" s="15" t="str">
        <f t="shared" si="8"/>
        <v/>
      </c>
      <c r="AM120" s="15" t="str">
        <f t="shared" si="9"/>
        <v/>
      </c>
      <c r="AN120" s="15" t="str">
        <f t="shared" si="10"/>
        <v/>
      </c>
      <c r="AO120" s="15" t="str">
        <f t="shared" si="11"/>
        <v/>
      </c>
      <c r="AP120" s="15" t="str">
        <f t="shared" si="12"/>
        <v/>
      </c>
      <c r="AQ120" s="4" t="str">
        <f t="shared" si="13"/>
        <v/>
      </c>
    </row>
    <row r="121" spans="1:43" x14ac:dyDescent="0.25">
      <c r="A121" s="4" t="str">
        <f>IF(Inddata!A136="","",Inddata!A136)</f>
        <v/>
      </c>
      <c r="B121" s="4" t="str">
        <f>IF(Inddata!B136="","",Inddata!B136)</f>
        <v/>
      </c>
      <c r="C121" s="4" t="str">
        <f>IF(Inddata!C136="","",Inddata!C136)</f>
        <v/>
      </c>
      <c r="D121" s="4" t="str">
        <f>IF(Inddata!D136="","",Inddata!D136)</f>
        <v/>
      </c>
      <c r="E121" s="4" t="str">
        <f>IF(Inddata!E136="","",Inddata!E136)</f>
        <v/>
      </c>
      <c r="F121" s="4" t="str">
        <f>IF(Inddata!F136="","",Inddata!F136)</f>
        <v/>
      </c>
      <c r="G121" s="4">
        <f>IF(Inddata!G136="","",Inddata!G136)</f>
        <v>0</v>
      </c>
      <c r="H121" s="4" t="str">
        <f>IF(Inddata!H136&gt;0.5,Inddata!H136,"")</f>
        <v/>
      </c>
      <c r="I121" s="4" t="str">
        <f>IF(Inddata!I136="","",Inddata!I136)</f>
        <v/>
      </c>
      <c r="J121" s="14">
        <f>IF('Anvendte oplysninger'!J121="Irrelevant",1,IF('Anvendte oplysninger'!J121&gt;3,1.2,1))</f>
        <v>1</v>
      </c>
      <c r="K121" s="14">
        <f>IF('Anvendte oplysninger'!K121="Irrelevant",1,IF(AND(OR(I121="Motorvejsstrækning",I121="Frakørselsflettestrækning",I121="Tilkørselsflettestrækning"),'Anvendte oplysninger'!K121&lt;3.5),1+(3.5-'Anvendte oplysninger'!K121)*0.12,IF(AND(OR(I121="Frakørselsrampe",I121="Tilkørselsrampe"),'Anvendte oplysninger'!K121&lt;3.5),1+(3.5-'Anvendte oplysninger'!K121)*0.16,1)))</f>
        <v>1</v>
      </c>
      <c r="L121" s="14">
        <f>IF('Anvendte oplysninger'!L121="Irrelevant",1,IF(AND('Anvendte oplysninger'!L121="Ja",'Anvendte oplysninger'!J121=2),0.6*'Anvendte oplysninger'!M121+(1-'Anvendte oplysninger'!M121),IF(AND('Anvendte oplysninger'!L121="Ja",'Anvendte oplysninger'!J121=3),0.7*'Anvendte oplysninger'!M121+(1-'Anvendte oplysninger'!M121),IF(AND('Anvendte oplysninger'!L121="Ja",'Anvendte oplysninger'!J121=4),0.76*'Anvendte oplysninger'!M121+(1-'Anvendte oplysninger'!M121),IF(AND('Anvendte oplysninger'!L121="Ja",'Anvendte oplysninger'!J121&gt;4.99999999),0.8*'Anvendte oplysninger'!M121+(1-'Anvendte oplysninger'!M121),1)))))</f>
        <v>1</v>
      </c>
      <c r="M121" s="14">
        <f>IF('Anvendte oplysninger'!L121="Irrelevant",1,IF(AND('Anvendte oplysninger'!L121="Ja",'Anvendte oplysninger'!J121=2),0.8*'Anvendte oplysninger'!M121+(1-'Anvendte oplysninger'!M121),IF(AND('Anvendte oplysninger'!L121="Ja",'Anvendte oplysninger'!J121=3),0.85*'Anvendte oplysninger'!M121+(1-'Anvendte oplysninger'!M121),IF(AND('Anvendte oplysninger'!L121="Ja",'Anvendte oplysninger'!J121=4),0.88*'Anvendte oplysninger'!M121+(1-'Anvendte oplysninger'!M121),IF(AND('Anvendte oplysninger'!L121="Ja",'Anvendte oplysninger'!J121&gt;4.99999999),0.9*'Anvendte oplysninger'!M121+(1-'Anvendte oplysninger'!M121),1)))))</f>
        <v>1</v>
      </c>
      <c r="N121" s="14">
        <f>IF('Anvendte oplysninger'!N121="Irrelevant",1,IF(AND(OR(I121="Motorvejsstrækning",I121="Frakørselsflettestrækning",I121="Tilkørselsflettestrækning"),'Anvendte oplysninger'!N121&lt;3),1+(3-'Anvendte oplysninger'!N121)*0.09333333,1))</f>
        <v>1</v>
      </c>
      <c r="O121" s="14">
        <f>IF('Anvendte oplysninger'!N121="Irrelevant",1,IF(AND(OR(I121="Motorvejsstrækning",I121="Frakørselsflettestrækning",I121="Tilkørselsflettestrækning"),'Anvendte oplysninger'!N121&lt;3),1+(3-'Anvendte oplysninger'!N121)*0.19666667,1))</f>
        <v>1</v>
      </c>
      <c r="P121" s="14">
        <f>IF('Anvendte oplysninger'!O121="Irrelevant",1,IF(AND(OR(I121="Motorvejsstrækning",I121="Frakørselsflettestrækning",I121="Tilkørselsflettestrækning"),'Anvendte oplysninger'!O121&lt;3.00000001),1+(0.5-'Anvendte oplysninger'!O121)*0.04,IF(AND(OR(I121="Frakørselsrampe",I121="Tilkørselsrampe"),'Anvendte oplysninger'!O121&lt;3.00000001),1+(0.5-'Anvendte oplysninger'!O121)*0.08,IF(OR(I121="Motorvejsstrækning",I121="Frakørselsflettestrækning",I121="Tilkørselsflettestrækning"),0.9,0.8))))</f>
        <v>1</v>
      </c>
      <c r="Q121" s="14">
        <f>IF('Anvendte oplysninger'!P121="Irrelevant",1,IF(AND(OR(I121="Motorvejsstrækning",I121="Frakørselsflettestrækning",I121="Tilkørselsflettestrækning"),'Anvendte oplysninger'!P121&lt;11.00000001),1+(5-'Anvendte oplysninger'!P121)*0.01,0.94))</f>
        <v>1</v>
      </c>
      <c r="R121" s="14">
        <f>IF(OR('Anvendte oplysninger'!Q121="Irrelevant",'Anvendte oplysninger'!R121="Irrelevant",'Anvendte oplysninger'!Q121="Lige"),1,IF(AND(OR(I121="Motorvejsstrækning",I121="Frakørselsflettestrækning",I121="Tilkørselsflettestrækning"),'Anvendte oplysninger'!Q121&lt;4000),(EXP(0.1096*1746.5/'Anvendte oplysninger'!Q121)/EXP(0.1096*1746.5/4000))*('Anvendte oplysninger'!R121/1000)/G121+(G121-'Anvendte oplysninger'!R121/1000)/G121,1))</f>
        <v>1</v>
      </c>
      <c r="S121" s="14">
        <f>IF(OR('Anvendte oplysninger'!S121="Irrelevant",'Anvendte oplysninger'!T121="Irrelevant",'Anvendte oplysninger'!S121="Lige"),1,IF(AND(OR(I121="Motorvejsstrækning",I121="Frakørselsflettestrækning",I121="Tilkørselsflettestrækning"),'Anvendte oplysninger'!S121&lt;4000),(EXP(0.1096*1746.5/'Anvendte oplysninger'!S121)/EXP(0.1096*1746.5/4000))*('Anvendte oplysninger'!T121/1000)/G121+(G121-'Anvendte oplysninger'!T121/1000)/G121,1))</f>
        <v>1</v>
      </c>
      <c r="T121" s="14">
        <f>IF('Anvendte oplysninger'!U121="Irrelevant",1,IF(AND(OR(I121="Motorvejsstrækning",I121="Frakørselsflettestrækning",I121="Tilkørselsflettestrækning",I121="Frakørselsrampe",I121="Tilkørselsrampe"),'Anvendte oplysninger'!U121="Ja"),0.95,1))</f>
        <v>1</v>
      </c>
      <c r="U121" s="14">
        <f>IF('Anvendte oplysninger'!U121="Irrelevant",1,IF(AND(OR(I121="Motorvejsstrækning",I121="Frakørselsflettestrækning",I121="Tilkørselsflettestrækning",I121="Frakørselsrampe",I121="Tilkørselsrampe"),'Anvendte oplysninger'!U121="Ja"),0.96,1))</f>
        <v>1</v>
      </c>
      <c r="V121" s="14">
        <f>IF('Anvendte oplysninger'!U121="Irrelevant",1,IF(AND(OR(I121="Motorvejsstrækning",I121="Frakørselsflettestrækning",I121="Tilkørselsflettestrækning",I121="Frakørselsrampe",I121="Tilkørselsrampe"),'Anvendte oplysninger'!U121="Ja"),0.79,1))</f>
        <v>1</v>
      </c>
      <c r="W121" s="14">
        <f>IF('Anvendte oplysninger'!U121="Irrelevant",1,IF(AND(OR(I121="Motorvejsstrækning",I121="Frakørselsflettestrækning",I121="Tilkørselsflettestrækning",I121="Frakørselsrampe",I121="Tilkørselsrampe"),'Anvendte oplysninger'!U121="Ja"),0.94,1))</f>
        <v>1</v>
      </c>
      <c r="X121" s="14">
        <f>IF('Anvendte oplysninger'!U121="Irrelevant",1,IF(AND(OR(I121="Motorvejsstrækning",I121="Frakørselsflettestrækning",I121="Tilkørselsflettestrækning",I121="Frakørselsrampe",I121="Tilkørselsrampe"),'Anvendte oplysninger'!U121="Ja"),0.97,1))</f>
        <v>1</v>
      </c>
      <c r="Y121" s="14">
        <f>IF(AND(I121="Frakørselsrampe",'Anvendte oplysninger'!V121="S-formet ruderrampe"),1.32,IF(AND(I121="Frakørselsrampe",'Anvendte oplysninger'!V121="S-formet trompetrampe"),2.05,IF(AND(I121="Frakørselsrampe",'Anvendte oplysninger'!V121="U-formet trompetrampe"),4.11,IF(AND(I121="Frakørselsrampe",'Anvendte oplysninger'!V121="SV-formet flyoverrampe"),5.15,IF(AND(I121="Frakørselsrampe",'Anvendte oplysninger'!V121="Vinkelformet rampe"),1.07,IF(AND(I121="Tilkørselsrampe",'Anvendte oplysninger'!V121="S-formet ruderrampe"),0.93,IF(AND(I121="Tilkørselsrampe",'Anvendte oplysninger'!V121="S-formet trompetrampe"),2.48,IF(AND(I121="Tilkørselsrampe",'Anvendte oplysninger'!V121="U-formet trompetrampe"),4.15,IF(AND(I121="Tilkørselsrampe",'Anvendte oplysninger'!V121="SV-formet flyoverrampe"),5.26,IF(AND(I121="Tilkørselsrampe",'Anvendte oplysninger'!V121="Vinkelformet rampe"),1.42,1))))))))))</f>
        <v>1</v>
      </c>
      <c r="Z121" s="14">
        <f>IF(OR('Anvendte oplysninger'!W121="Lige",'Anvendte oplysninger'!W121="Irrelevant",'Anvendte oplysninger'!X121="Irrelevant",'Anvendte oplysninger'!Y121="Irrelevant"),1,1+1.545*1000/32.2*((('Anvendte oplysninger'!Y121*3268/3600)/('Anvendte oplysninger'!W121/0.306))^2)*('Anvendte oplysninger'!X121/1000)/G121)</f>
        <v>1</v>
      </c>
      <c r="AA121" s="14">
        <f>IF(OR('Anvendte oplysninger'!W121="Lige",'Anvendte oplysninger'!W121="Irrelevant",'Anvendte oplysninger'!X121="Irrelevant",'Anvendte oplysninger'!Y121="Irrelevant"),1,1+1.961*1000/32.2*((('Anvendte oplysninger'!Y121*3268/3600)/('Anvendte oplysninger'!W121/0.306))^2)*('Anvendte oplysninger'!X121/1000)/G121)</f>
        <v>1</v>
      </c>
      <c r="AB121" s="14">
        <f>IF(OR('Anvendte oplysninger'!Z121="Lige",'Anvendte oplysninger'!Z121="Irrelevant",'Anvendte oplysninger'!AA121="Irrelevant",'Anvendte oplysninger'!AB121="Irrelevant"),1,1+1.545*1000/32.2*((('Anvendte oplysninger'!AB121*3268/3600)/('Anvendte oplysninger'!Z121/0.306))^2)*('Anvendte oplysninger'!AA121/1000)/G121)</f>
        <v>1</v>
      </c>
      <c r="AC121" s="14">
        <f>IF(OR('Anvendte oplysninger'!Z121="Lige",'Anvendte oplysninger'!Z121="Irrelevant",'Anvendte oplysninger'!AA121="Irrelevant",'Anvendte oplysninger'!AB121="Irrelevant"),1,1+1.961*1000/32.2*((('Anvendte oplysninger'!AB121*3268/3600)/('Anvendte oplysninger'!Z121/0.306))^2)*('Anvendte oplysninger'!AA121/1000)/G121)</f>
        <v>1</v>
      </c>
      <c r="AD121" s="14">
        <f>IF(OR('Anvendte oplysninger'!AC121="Irrelevant",'Anvendte oplysninger'!AC121="Nej"),1,IF(AND('Anvendte oplysninger'!AC121="Ja",OR('Anvendte oplysninger'!Q121&lt;301,'Anvendte oplysninger'!S121&lt;301)),1-(0.5*('Anvendte oplysninger'!R121+'Anvendte oplysninger'!T121)/('Anvendte oplysninger'!G121*1000)),IF(AND('Anvendte oplysninger'!AC121="Ja",OR('Anvendte oplysninger'!Q121&lt;601,'Anvendte oplysninger'!S121&lt;601)),1-(0.25*('Anvendte oplysninger'!R121+'Anvendte oplysninger'!T121)/('Anvendte oplysninger'!G121*1000)),1)))</f>
        <v>1</v>
      </c>
      <c r="AE121" s="14">
        <f>IF(OR('Anvendte oplysninger'!AC121="Irrelevant",'Anvendte oplysninger'!AC121="Nej"),1,IF(AND('Anvendte oplysninger'!AC121="Ja",OR('Anvendte oplysninger'!Q121&lt;301,'Anvendte oplysninger'!S121&lt;301)),1-(0.4*('Anvendte oplysninger'!R121+'Anvendte oplysninger'!T121)/('Anvendte oplysninger'!G121*1000)),IF(AND('Anvendte oplysninger'!AC121="Ja",OR('Anvendte oplysninger'!Q121&lt;601,'Anvendte oplysninger'!S121&lt;601)),1-(0.2*('Anvendte oplysninger'!R121+'Anvendte oplysninger'!T121)/('Anvendte oplysninger'!G121*1000)),1)))</f>
        <v>1</v>
      </c>
      <c r="AF121" s="14">
        <f>IF('Anvendte oplysninger'!AD121="110 km/t",0.79,1)</f>
        <v>1</v>
      </c>
      <c r="AG121" s="14">
        <f>IF('Anvendte oplysninger'!AD121="110 km/t",0.94,1)</f>
        <v>1</v>
      </c>
      <c r="AH121" s="14">
        <f>IF('Anvendte oplysninger'!AD121="110 km/t",0.66,1)</f>
        <v>1</v>
      </c>
      <c r="AI121" s="14">
        <f>IF('Anvendte oplysninger'!AD121="110 km/t",0.82,1)</f>
        <v>1</v>
      </c>
      <c r="AJ121" s="14">
        <f>IF(AND('Anvendte oplysninger'!AE121="Ja",I121="Tilkørselsflettestrækning"),0.65*'Anvendte oplysninger'!AF121+1-'Anvendte oplysninger'!AF121,1)</f>
        <v>1</v>
      </c>
      <c r="AK121" s="15" t="str">
        <f t="shared" si="7"/>
        <v/>
      </c>
      <c r="AL121" s="15" t="str">
        <f t="shared" si="8"/>
        <v/>
      </c>
      <c r="AM121" s="15" t="str">
        <f t="shared" si="9"/>
        <v/>
      </c>
      <c r="AN121" s="15" t="str">
        <f t="shared" si="10"/>
        <v/>
      </c>
      <c r="AO121" s="15" t="str">
        <f t="shared" si="11"/>
        <v/>
      </c>
      <c r="AP121" s="15" t="str">
        <f t="shared" si="12"/>
        <v/>
      </c>
      <c r="AQ121" s="4" t="str">
        <f t="shared" si="13"/>
        <v/>
      </c>
    </row>
    <row r="122" spans="1:43" x14ac:dyDescent="0.25">
      <c r="A122" s="4" t="str">
        <f>IF(Inddata!A137="","",Inddata!A137)</f>
        <v/>
      </c>
      <c r="B122" s="4" t="str">
        <f>IF(Inddata!B137="","",Inddata!B137)</f>
        <v/>
      </c>
      <c r="C122" s="4" t="str">
        <f>IF(Inddata!C137="","",Inddata!C137)</f>
        <v/>
      </c>
      <c r="D122" s="4" t="str">
        <f>IF(Inddata!D137="","",Inddata!D137)</f>
        <v/>
      </c>
      <c r="E122" s="4" t="str">
        <f>IF(Inddata!E137="","",Inddata!E137)</f>
        <v/>
      </c>
      <c r="F122" s="4" t="str">
        <f>IF(Inddata!F137="","",Inddata!F137)</f>
        <v/>
      </c>
      <c r="G122" s="4">
        <f>IF(Inddata!G137="","",Inddata!G137)</f>
        <v>0</v>
      </c>
      <c r="H122" s="4" t="str">
        <f>IF(Inddata!H137&gt;0.5,Inddata!H137,"")</f>
        <v/>
      </c>
      <c r="I122" s="4" t="str">
        <f>IF(Inddata!I137="","",Inddata!I137)</f>
        <v/>
      </c>
      <c r="J122" s="14">
        <f>IF('Anvendte oplysninger'!J122="Irrelevant",1,IF('Anvendte oplysninger'!J122&gt;3,1.2,1))</f>
        <v>1</v>
      </c>
      <c r="K122" s="14">
        <f>IF('Anvendte oplysninger'!K122="Irrelevant",1,IF(AND(OR(I122="Motorvejsstrækning",I122="Frakørselsflettestrækning",I122="Tilkørselsflettestrækning"),'Anvendte oplysninger'!K122&lt;3.5),1+(3.5-'Anvendte oplysninger'!K122)*0.12,IF(AND(OR(I122="Frakørselsrampe",I122="Tilkørselsrampe"),'Anvendte oplysninger'!K122&lt;3.5),1+(3.5-'Anvendte oplysninger'!K122)*0.16,1)))</f>
        <v>1</v>
      </c>
      <c r="L122" s="14">
        <f>IF('Anvendte oplysninger'!L122="Irrelevant",1,IF(AND('Anvendte oplysninger'!L122="Ja",'Anvendte oplysninger'!J122=2),0.6*'Anvendte oplysninger'!M122+(1-'Anvendte oplysninger'!M122),IF(AND('Anvendte oplysninger'!L122="Ja",'Anvendte oplysninger'!J122=3),0.7*'Anvendte oplysninger'!M122+(1-'Anvendte oplysninger'!M122),IF(AND('Anvendte oplysninger'!L122="Ja",'Anvendte oplysninger'!J122=4),0.76*'Anvendte oplysninger'!M122+(1-'Anvendte oplysninger'!M122),IF(AND('Anvendte oplysninger'!L122="Ja",'Anvendte oplysninger'!J122&gt;4.99999999),0.8*'Anvendte oplysninger'!M122+(1-'Anvendte oplysninger'!M122),1)))))</f>
        <v>1</v>
      </c>
      <c r="M122" s="14">
        <f>IF('Anvendte oplysninger'!L122="Irrelevant",1,IF(AND('Anvendte oplysninger'!L122="Ja",'Anvendte oplysninger'!J122=2),0.8*'Anvendte oplysninger'!M122+(1-'Anvendte oplysninger'!M122),IF(AND('Anvendte oplysninger'!L122="Ja",'Anvendte oplysninger'!J122=3),0.85*'Anvendte oplysninger'!M122+(1-'Anvendte oplysninger'!M122),IF(AND('Anvendte oplysninger'!L122="Ja",'Anvendte oplysninger'!J122=4),0.88*'Anvendte oplysninger'!M122+(1-'Anvendte oplysninger'!M122),IF(AND('Anvendte oplysninger'!L122="Ja",'Anvendte oplysninger'!J122&gt;4.99999999),0.9*'Anvendte oplysninger'!M122+(1-'Anvendte oplysninger'!M122),1)))))</f>
        <v>1</v>
      </c>
      <c r="N122" s="14">
        <f>IF('Anvendte oplysninger'!N122="Irrelevant",1,IF(AND(OR(I122="Motorvejsstrækning",I122="Frakørselsflettestrækning",I122="Tilkørselsflettestrækning"),'Anvendte oplysninger'!N122&lt;3),1+(3-'Anvendte oplysninger'!N122)*0.09333333,1))</f>
        <v>1</v>
      </c>
      <c r="O122" s="14">
        <f>IF('Anvendte oplysninger'!N122="Irrelevant",1,IF(AND(OR(I122="Motorvejsstrækning",I122="Frakørselsflettestrækning",I122="Tilkørselsflettestrækning"),'Anvendte oplysninger'!N122&lt;3),1+(3-'Anvendte oplysninger'!N122)*0.19666667,1))</f>
        <v>1</v>
      </c>
      <c r="P122" s="14">
        <f>IF('Anvendte oplysninger'!O122="Irrelevant",1,IF(AND(OR(I122="Motorvejsstrækning",I122="Frakørselsflettestrækning",I122="Tilkørselsflettestrækning"),'Anvendte oplysninger'!O122&lt;3.00000001),1+(0.5-'Anvendte oplysninger'!O122)*0.04,IF(AND(OR(I122="Frakørselsrampe",I122="Tilkørselsrampe"),'Anvendte oplysninger'!O122&lt;3.00000001),1+(0.5-'Anvendte oplysninger'!O122)*0.08,IF(OR(I122="Motorvejsstrækning",I122="Frakørselsflettestrækning",I122="Tilkørselsflettestrækning"),0.9,0.8))))</f>
        <v>1</v>
      </c>
      <c r="Q122" s="14">
        <f>IF('Anvendte oplysninger'!P122="Irrelevant",1,IF(AND(OR(I122="Motorvejsstrækning",I122="Frakørselsflettestrækning",I122="Tilkørselsflettestrækning"),'Anvendte oplysninger'!P122&lt;11.00000001),1+(5-'Anvendte oplysninger'!P122)*0.01,0.94))</f>
        <v>1</v>
      </c>
      <c r="R122" s="14">
        <f>IF(OR('Anvendte oplysninger'!Q122="Irrelevant",'Anvendte oplysninger'!R122="Irrelevant",'Anvendte oplysninger'!Q122="Lige"),1,IF(AND(OR(I122="Motorvejsstrækning",I122="Frakørselsflettestrækning",I122="Tilkørselsflettestrækning"),'Anvendte oplysninger'!Q122&lt;4000),(EXP(0.1096*1746.5/'Anvendte oplysninger'!Q122)/EXP(0.1096*1746.5/4000))*('Anvendte oplysninger'!R122/1000)/G122+(G122-'Anvendte oplysninger'!R122/1000)/G122,1))</f>
        <v>1</v>
      </c>
      <c r="S122" s="14">
        <f>IF(OR('Anvendte oplysninger'!S122="Irrelevant",'Anvendte oplysninger'!T122="Irrelevant",'Anvendte oplysninger'!S122="Lige"),1,IF(AND(OR(I122="Motorvejsstrækning",I122="Frakørselsflettestrækning",I122="Tilkørselsflettestrækning"),'Anvendte oplysninger'!S122&lt;4000),(EXP(0.1096*1746.5/'Anvendte oplysninger'!S122)/EXP(0.1096*1746.5/4000))*('Anvendte oplysninger'!T122/1000)/G122+(G122-'Anvendte oplysninger'!T122/1000)/G122,1))</f>
        <v>1</v>
      </c>
      <c r="T122" s="14">
        <f>IF('Anvendte oplysninger'!U122="Irrelevant",1,IF(AND(OR(I122="Motorvejsstrækning",I122="Frakørselsflettestrækning",I122="Tilkørselsflettestrækning",I122="Frakørselsrampe",I122="Tilkørselsrampe"),'Anvendte oplysninger'!U122="Ja"),0.95,1))</f>
        <v>1</v>
      </c>
      <c r="U122" s="14">
        <f>IF('Anvendte oplysninger'!U122="Irrelevant",1,IF(AND(OR(I122="Motorvejsstrækning",I122="Frakørselsflettestrækning",I122="Tilkørselsflettestrækning",I122="Frakørselsrampe",I122="Tilkørselsrampe"),'Anvendte oplysninger'!U122="Ja"),0.96,1))</f>
        <v>1</v>
      </c>
      <c r="V122" s="14">
        <f>IF('Anvendte oplysninger'!U122="Irrelevant",1,IF(AND(OR(I122="Motorvejsstrækning",I122="Frakørselsflettestrækning",I122="Tilkørselsflettestrækning",I122="Frakørselsrampe",I122="Tilkørselsrampe"),'Anvendte oplysninger'!U122="Ja"),0.79,1))</f>
        <v>1</v>
      </c>
      <c r="W122" s="14">
        <f>IF('Anvendte oplysninger'!U122="Irrelevant",1,IF(AND(OR(I122="Motorvejsstrækning",I122="Frakørselsflettestrækning",I122="Tilkørselsflettestrækning",I122="Frakørselsrampe",I122="Tilkørselsrampe"),'Anvendte oplysninger'!U122="Ja"),0.94,1))</f>
        <v>1</v>
      </c>
      <c r="X122" s="14">
        <f>IF('Anvendte oplysninger'!U122="Irrelevant",1,IF(AND(OR(I122="Motorvejsstrækning",I122="Frakørselsflettestrækning",I122="Tilkørselsflettestrækning",I122="Frakørselsrampe",I122="Tilkørselsrampe"),'Anvendte oplysninger'!U122="Ja"),0.97,1))</f>
        <v>1</v>
      </c>
      <c r="Y122" s="14">
        <f>IF(AND(I122="Frakørselsrampe",'Anvendte oplysninger'!V122="S-formet ruderrampe"),1.32,IF(AND(I122="Frakørselsrampe",'Anvendte oplysninger'!V122="S-formet trompetrampe"),2.05,IF(AND(I122="Frakørselsrampe",'Anvendte oplysninger'!V122="U-formet trompetrampe"),4.11,IF(AND(I122="Frakørselsrampe",'Anvendte oplysninger'!V122="SV-formet flyoverrampe"),5.15,IF(AND(I122="Frakørselsrampe",'Anvendte oplysninger'!V122="Vinkelformet rampe"),1.07,IF(AND(I122="Tilkørselsrampe",'Anvendte oplysninger'!V122="S-formet ruderrampe"),0.93,IF(AND(I122="Tilkørselsrampe",'Anvendte oplysninger'!V122="S-formet trompetrampe"),2.48,IF(AND(I122="Tilkørselsrampe",'Anvendte oplysninger'!V122="U-formet trompetrampe"),4.15,IF(AND(I122="Tilkørselsrampe",'Anvendte oplysninger'!V122="SV-formet flyoverrampe"),5.26,IF(AND(I122="Tilkørselsrampe",'Anvendte oplysninger'!V122="Vinkelformet rampe"),1.42,1))))))))))</f>
        <v>1</v>
      </c>
      <c r="Z122" s="14">
        <f>IF(OR('Anvendte oplysninger'!W122="Lige",'Anvendte oplysninger'!W122="Irrelevant",'Anvendte oplysninger'!X122="Irrelevant",'Anvendte oplysninger'!Y122="Irrelevant"),1,1+1.545*1000/32.2*((('Anvendte oplysninger'!Y122*3268/3600)/('Anvendte oplysninger'!W122/0.306))^2)*('Anvendte oplysninger'!X122/1000)/G122)</f>
        <v>1</v>
      </c>
      <c r="AA122" s="14">
        <f>IF(OR('Anvendte oplysninger'!W122="Lige",'Anvendte oplysninger'!W122="Irrelevant",'Anvendte oplysninger'!X122="Irrelevant",'Anvendte oplysninger'!Y122="Irrelevant"),1,1+1.961*1000/32.2*((('Anvendte oplysninger'!Y122*3268/3600)/('Anvendte oplysninger'!W122/0.306))^2)*('Anvendte oplysninger'!X122/1000)/G122)</f>
        <v>1</v>
      </c>
      <c r="AB122" s="14">
        <f>IF(OR('Anvendte oplysninger'!Z122="Lige",'Anvendte oplysninger'!Z122="Irrelevant",'Anvendte oplysninger'!AA122="Irrelevant",'Anvendte oplysninger'!AB122="Irrelevant"),1,1+1.545*1000/32.2*((('Anvendte oplysninger'!AB122*3268/3600)/('Anvendte oplysninger'!Z122/0.306))^2)*('Anvendte oplysninger'!AA122/1000)/G122)</f>
        <v>1</v>
      </c>
      <c r="AC122" s="14">
        <f>IF(OR('Anvendte oplysninger'!Z122="Lige",'Anvendte oplysninger'!Z122="Irrelevant",'Anvendte oplysninger'!AA122="Irrelevant",'Anvendte oplysninger'!AB122="Irrelevant"),1,1+1.961*1000/32.2*((('Anvendte oplysninger'!AB122*3268/3600)/('Anvendte oplysninger'!Z122/0.306))^2)*('Anvendte oplysninger'!AA122/1000)/G122)</f>
        <v>1</v>
      </c>
      <c r="AD122" s="14">
        <f>IF(OR('Anvendte oplysninger'!AC122="Irrelevant",'Anvendte oplysninger'!AC122="Nej"),1,IF(AND('Anvendte oplysninger'!AC122="Ja",OR('Anvendte oplysninger'!Q122&lt;301,'Anvendte oplysninger'!S122&lt;301)),1-(0.5*('Anvendte oplysninger'!R122+'Anvendte oplysninger'!T122)/('Anvendte oplysninger'!G122*1000)),IF(AND('Anvendte oplysninger'!AC122="Ja",OR('Anvendte oplysninger'!Q122&lt;601,'Anvendte oplysninger'!S122&lt;601)),1-(0.25*('Anvendte oplysninger'!R122+'Anvendte oplysninger'!T122)/('Anvendte oplysninger'!G122*1000)),1)))</f>
        <v>1</v>
      </c>
      <c r="AE122" s="14">
        <f>IF(OR('Anvendte oplysninger'!AC122="Irrelevant",'Anvendte oplysninger'!AC122="Nej"),1,IF(AND('Anvendte oplysninger'!AC122="Ja",OR('Anvendte oplysninger'!Q122&lt;301,'Anvendte oplysninger'!S122&lt;301)),1-(0.4*('Anvendte oplysninger'!R122+'Anvendte oplysninger'!T122)/('Anvendte oplysninger'!G122*1000)),IF(AND('Anvendte oplysninger'!AC122="Ja",OR('Anvendte oplysninger'!Q122&lt;601,'Anvendte oplysninger'!S122&lt;601)),1-(0.2*('Anvendte oplysninger'!R122+'Anvendte oplysninger'!T122)/('Anvendte oplysninger'!G122*1000)),1)))</f>
        <v>1</v>
      </c>
      <c r="AF122" s="14">
        <f>IF('Anvendte oplysninger'!AD122="110 km/t",0.79,1)</f>
        <v>1</v>
      </c>
      <c r="AG122" s="14">
        <f>IF('Anvendte oplysninger'!AD122="110 km/t",0.94,1)</f>
        <v>1</v>
      </c>
      <c r="AH122" s="14">
        <f>IF('Anvendte oplysninger'!AD122="110 km/t",0.66,1)</f>
        <v>1</v>
      </c>
      <c r="AI122" s="14">
        <f>IF('Anvendte oplysninger'!AD122="110 km/t",0.82,1)</f>
        <v>1</v>
      </c>
      <c r="AJ122" s="14">
        <f>IF(AND('Anvendte oplysninger'!AE122="Ja",I122="Tilkørselsflettestrækning"),0.65*'Anvendte oplysninger'!AF122+1-'Anvendte oplysninger'!AF122,1)</f>
        <v>1</v>
      </c>
      <c r="AK122" s="15" t="str">
        <f t="shared" si="7"/>
        <v/>
      </c>
      <c r="AL122" s="15" t="str">
        <f t="shared" si="8"/>
        <v/>
      </c>
      <c r="AM122" s="15" t="str">
        <f t="shared" si="9"/>
        <v/>
      </c>
      <c r="AN122" s="15" t="str">
        <f t="shared" si="10"/>
        <v/>
      </c>
      <c r="AO122" s="15" t="str">
        <f t="shared" si="11"/>
        <v/>
      </c>
      <c r="AP122" s="15" t="str">
        <f t="shared" si="12"/>
        <v/>
      </c>
      <c r="AQ122" s="4" t="str">
        <f t="shared" si="13"/>
        <v/>
      </c>
    </row>
    <row r="123" spans="1:43" x14ac:dyDescent="0.25">
      <c r="A123" s="4" t="str">
        <f>IF(Inddata!A138="","",Inddata!A138)</f>
        <v/>
      </c>
      <c r="B123" s="4" t="str">
        <f>IF(Inddata!B138="","",Inddata!B138)</f>
        <v/>
      </c>
      <c r="C123" s="4" t="str">
        <f>IF(Inddata!C138="","",Inddata!C138)</f>
        <v/>
      </c>
      <c r="D123" s="4" t="str">
        <f>IF(Inddata!D138="","",Inddata!D138)</f>
        <v/>
      </c>
      <c r="E123" s="4" t="str">
        <f>IF(Inddata!E138="","",Inddata!E138)</f>
        <v/>
      </c>
      <c r="F123" s="4" t="str">
        <f>IF(Inddata!F138="","",Inddata!F138)</f>
        <v/>
      </c>
      <c r="G123" s="4">
        <f>IF(Inddata!G138="","",Inddata!G138)</f>
        <v>0</v>
      </c>
      <c r="H123" s="4" t="str">
        <f>IF(Inddata!H138&gt;0.5,Inddata!H138,"")</f>
        <v/>
      </c>
      <c r="I123" s="4" t="str">
        <f>IF(Inddata!I138="","",Inddata!I138)</f>
        <v/>
      </c>
      <c r="J123" s="14">
        <f>IF('Anvendte oplysninger'!J123="Irrelevant",1,IF('Anvendte oplysninger'!J123&gt;3,1.2,1))</f>
        <v>1</v>
      </c>
      <c r="K123" s="14">
        <f>IF('Anvendte oplysninger'!K123="Irrelevant",1,IF(AND(OR(I123="Motorvejsstrækning",I123="Frakørselsflettestrækning",I123="Tilkørselsflettestrækning"),'Anvendte oplysninger'!K123&lt;3.5),1+(3.5-'Anvendte oplysninger'!K123)*0.12,IF(AND(OR(I123="Frakørselsrampe",I123="Tilkørselsrampe"),'Anvendte oplysninger'!K123&lt;3.5),1+(3.5-'Anvendte oplysninger'!K123)*0.16,1)))</f>
        <v>1</v>
      </c>
      <c r="L123" s="14">
        <f>IF('Anvendte oplysninger'!L123="Irrelevant",1,IF(AND('Anvendte oplysninger'!L123="Ja",'Anvendte oplysninger'!J123=2),0.6*'Anvendte oplysninger'!M123+(1-'Anvendte oplysninger'!M123),IF(AND('Anvendte oplysninger'!L123="Ja",'Anvendte oplysninger'!J123=3),0.7*'Anvendte oplysninger'!M123+(1-'Anvendte oplysninger'!M123),IF(AND('Anvendte oplysninger'!L123="Ja",'Anvendte oplysninger'!J123=4),0.76*'Anvendte oplysninger'!M123+(1-'Anvendte oplysninger'!M123),IF(AND('Anvendte oplysninger'!L123="Ja",'Anvendte oplysninger'!J123&gt;4.99999999),0.8*'Anvendte oplysninger'!M123+(1-'Anvendte oplysninger'!M123),1)))))</f>
        <v>1</v>
      </c>
      <c r="M123" s="14">
        <f>IF('Anvendte oplysninger'!L123="Irrelevant",1,IF(AND('Anvendte oplysninger'!L123="Ja",'Anvendte oplysninger'!J123=2),0.8*'Anvendte oplysninger'!M123+(1-'Anvendte oplysninger'!M123),IF(AND('Anvendte oplysninger'!L123="Ja",'Anvendte oplysninger'!J123=3),0.85*'Anvendte oplysninger'!M123+(1-'Anvendte oplysninger'!M123),IF(AND('Anvendte oplysninger'!L123="Ja",'Anvendte oplysninger'!J123=4),0.88*'Anvendte oplysninger'!M123+(1-'Anvendte oplysninger'!M123),IF(AND('Anvendte oplysninger'!L123="Ja",'Anvendte oplysninger'!J123&gt;4.99999999),0.9*'Anvendte oplysninger'!M123+(1-'Anvendte oplysninger'!M123),1)))))</f>
        <v>1</v>
      </c>
      <c r="N123" s="14">
        <f>IF('Anvendte oplysninger'!N123="Irrelevant",1,IF(AND(OR(I123="Motorvejsstrækning",I123="Frakørselsflettestrækning",I123="Tilkørselsflettestrækning"),'Anvendte oplysninger'!N123&lt;3),1+(3-'Anvendte oplysninger'!N123)*0.09333333,1))</f>
        <v>1</v>
      </c>
      <c r="O123" s="14">
        <f>IF('Anvendte oplysninger'!N123="Irrelevant",1,IF(AND(OR(I123="Motorvejsstrækning",I123="Frakørselsflettestrækning",I123="Tilkørselsflettestrækning"),'Anvendte oplysninger'!N123&lt;3),1+(3-'Anvendte oplysninger'!N123)*0.19666667,1))</f>
        <v>1</v>
      </c>
      <c r="P123" s="14">
        <f>IF('Anvendte oplysninger'!O123="Irrelevant",1,IF(AND(OR(I123="Motorvejsstrækning",I123="Frakørselsflettestrækning",I123="Tilkørselsflettestrækning"),'Anvendte oplysninger'!O123&lt;3.00000001),1+(0.5-'Anvendte oplysninger'!O123)*0.04,IF(AND(OR(I123="Frakørselsrampe",I123="Tilkørselsrampe"),'Anvendte oplysninger'!O123&lt;3.00000001),1+(0.5-'Anvendte oplysninger'!O123)*0.08,IF(OR(I123="Motorvejsstrækning",I123="Frakørselsflettestrækning",I123="Tilkørselsflettestrækning"),0.9,0.8))))</f>
        <v>1</v>
      </c>
      <c r="Q123" s="14">
        <f>IF('Anvendte oplysninger'!P123="Irrelevant",1,IF(AND(OR(I123="Motorvejsstrækning",I123="Frakørselsflettestrækning",I123="Tilkørselsflettestrækning"),'Anvendte oplysninger'!P123&lt;11.00000001),1+(5-'Anvendte oplysninger'!P123)*0.01,0.94))</f>
        <v>1</v>
      </c>
      <c r="R123" s="14">
        <f>IF(OR('Anvendte oplysninger'!Q123="Irrelevant",'Anvendte oplysninger'!R123="Irrelevant",'Anvendte oplysninger'!Q123="Lige"),1,IF(AND(OR(I123="Motorvejsstrækning",I123="Frakørselsflettestrækning",I123="Tilkørselsflettestrækning"),'Anvendte oplysninger'!Q123&lt;4000),(EXP(0.1096*1746.5/'Anvendte oplysninger'!Q123)/EXP(0.1096*1746.5/4000))*('Anvendte oplysninger'!R123/1000)/G123+(G123-'Anvendte oplysninger'!R123/1000)/G123,1))</f>
        <v>1</v>
      </c>
      <c r="S123" s="14">
        <f>IF(OR('Anvendte oplysninger'!S123="Irrelevant",'Anvendte oplysninger'!T123="Irrelevant",'Anvendte oplysninger'!S123="Lige"),1,IF(AND(OR(I123="Motorvejsstrækning",I123="Frakørselsflettestrækning",I123="Tilkørselsflettestrækning"),'Anvendte oplysninger'!S123&lt;4000),(EXP(0.1096*1746.5/'Anvendte oplysninger'!S123)/EXP(0.1096*1746.5/4000))*('Anvendte oplysninger'!T123/1000)/G123+(G123-'Anvendte oplysninger'!T123/1000)/G123,1))</f>
        <v>1</v>
      </c>
      <c r="T123" s="14">
        <f>IF('Anvendte oplysninger'!U123="Irrelevant",1,IF(AND(OR(I123="Motorvejsstrækning",I123="Frakørselsflettestrækning",I123="Tilkørselsflettestrækning",I123="Frakørselsrampe",I123="Tilkørselsrampe"),'Anvendte oplysninger'!U123="Ja"),0.95,1))</f>
        <v>1</v>
      </c>
      <c r="U123" s="14">
        <f>IF('Anvendte oplysninger'!U123="Irrelevant",1,IF(AND(OR(I123="Motorvejsstrækning",I123="Frakørselsflettestrækning",I123="Tilkørselsflettestrækning",I123="Frakørselsrampe",I123="Tilkørselsrampe"),'Anvendte oplysninger'!U123="Ja"),0.96,1))</f>
        <v>1</v>
      </c>
      <c r="V123" s="14">
        <f>IF('Anvendte oplysninger'!U123="Irrelevant",1,IF(AND(OR(I123="Motorvejsstrækning",I123="Frakørselsflettestrækning",I123="Tilkørselsflettestrækning",I123="Frakørselsrampe",I123="Tilkørselsrampe"),'Anvendte oplysninger'!U123="Ja"),0.79,1))</f>
        <v>1</v>
      </c>
      <c r="W123" s="14">
        <f>IF('Anvendte oplysninger'!U123="Irrelevant",1,IF(AND(OR(I123="Motorvejsstrækning",I123="Frakørselsflettestrækning",I123="Tilkørselsflettestrækning",I123="Frakørselsrampe",I123="Tilkørselsrampe"),'Anvendte oplysninger'!U123="Ja"),0.94,1))</f>
        <v>1</v>
      </c>
      <c r="X123" s="14">
        <f>IF('Anvendte oplysninger'!U123="Irrelevant",1,IF(AND(OR(I123="Motorvejsstrækning",I123="Frakørselsflettestrækning",I123="Tilkørselsflettestrækning",I123="Frakørselsrampe",I123="Tilkørselsrampe"),'Anvendte oplysninger'!U123="Ja"),0.97,1))</f>
        <v>1</v>
      </c>
      <c r="Y123" s="14">
        <f>IF(AND(I123="Frakørselsrampe",'Anvendte oplysninger'!V123="S-formet ruderrampe"),1.32,IF(AND(I123="Frakørselsrampe",'Anvendte oplysninger'!V123="S-formet trompetrampe"),2.05,IF(AND(I123="Frakørselsrampe",'Anvendte oplysninger'!V123="U-formet trompetrampe"),4.11,IF(AND(I123="Frakørselsrampe",'Anvendte oplysninger'!V123="SV-formet flyoverrampe"),5.15,IF(AND(I123="Frakørselsrampe",'Anvendte oplysninger'!V123="Vinkelformet rampe"),1.07,IF(AND(I123="Tilkørselsrampe",'Anvendte oplysninger'!V123="S-formet ruderrampe"),0.93,IF(AND(I123="Tilkørselsrampe",'Anvendte oplysninger'!V123="S-formet trompetrampe"),2.48,IF(AND(I123="Tilkørselsrampe",'Anvendte oplysninger'!V123="U-formet trompetrampe"),4.15,IF(AND(I123="Tilkørselsrampe",'Anvendte oplysninger'!V123="SV-formet flyoverrampe"),5.26,IF(AND(I123="Tilkørselsrampe",'Anvendte oplysninger'!V123="Vinkelformet rampe"),1.42,1))))))))))</f>
        <v>1</v>
      </c>
      <c r="Z123" s="14">
        <f>IF(OR('Anvendte oplysninger'!W123="Lige",'Anvendte oplysninger'!W123="Irrelevant",'Anvendte oplysninger'!X123="Irrelevant",'Anvendte oplysninger'!Y123="Irrelevant"),1,1+1.545*1000/32.2*((('Anvendte oplysninger'!Y123*3268/3600)/('Anvendte oplysninger'!W123/0.306))^2)*('Anvendte oplysninger'!X123/1000)/G123)</f>
        <v>1</v>
      </c>
      <c r="AA123" s="14">
        <f>IF(OR('Anvendte oplysninger'!W123="Lige",'Anvendte oplysninger'!W123="Irrelevant",'Anvendte oplysninger'!X123="Irrelevant",'Anvendte oplysninger'!Y123="Irrelevant"),1,1+1.961*1000/32.2*((('Anvendte oplysninger'!Y123*3268/3600)/('Anvendte oplysninger'!W123/0.306))^2)*('Anvendte oplysninger'!X123/1000)/G123)</f>
        <v>1</v>
      </c>
      <c r="AB123" s="14">
        <f>IF(OR('Anvendte oplysninger'!Z123="Lige",'Anvendte oplysninger'!Z123="Irrelevant",'Anvendte oplysninger'!AA123="Irrelevant",'Anvendte oplysninger'!AB123="Irrelevant"),1,1+1.545*1000/32.2*((('Anvendte oplysninger'!AB123*3268/3600)/('Anvendte oplysninger'!Z123/0.306))^2)*('Anvendte oplysninger'!AA123/1000)/G123)</f>
        <v>1</v>
      </c>
      <c r="AC123" s="14">
        <f>IF(OR('Anvendte oplysninger'!Z123="Lige",'Anvendte oplysninger'!Z123="Irrelevant",'Anvendte oplysninger'!AA123="Irrelevant",'Anvendte oplysninger'!AB123="Irrelevant"),1,1+1.961*1000/32.2*((('Anvendte oplysninger'!AB123*3268/3600)/('Anvendte oplysninger'!Z123/0.306))^2)*('Anvendte oplysninger'!AA123/1000)/G123)</f>
        <v>1</v>
      </c>
      <c r="AD123" s="14">
        <f>IF(OR('Anvendte oplysninger'!AC123="Irrelevant",'Anvendte oplysninger'!AC123="Nej"),1,IF(AND('Anvendte oplysninger'!AC123="Ja",OR('Anvendte oplysninger'!Q123&lt;301,'Anvendte oplysninger'!S123&lt;301)),1-(0.5*('Anvendte oplysninger'!R123+'Anvendte oplysninger'!T123)/('Anvendte oplysninger'!G123*1000)),IF(AND('Anvendte oplysninger'!AC123="Ja",OR('Anvendte oplysninger'!Q123&lt;601,'Anvendte oplysninger'!S123&lt;601)),1-(0.25*('Anvendte oplysninger'!R123+'Anvendte oplysninger'!T123)/('Anvendte oplysninger'!G123*1000)),1)))</f>
        <v>1</v>
      </c>
      <c r="AE123" s="14">
        <f>IF(OR('Anvendte oplysninger'!AC123="Irrelevant",'Anvendte oplysninger'!AC123="Nej"),1,IF(AND('Anvendte oplysninger'!AC123="Ja",OR('Anvendte oplysninger'!Q123&lt;301,'Anvendte oplysninger'!S123&lt;301)),1-(0.4*('Anvendte oplysninger'!R123+'Anvendte oplysninger'!T123)/('Anvendte oplysninger'!G123*1000)),IF(AND('Anvendte oplysninger'!AC123="Ja",OR('Anvendte oplysninger'!Q123&lt;601,'Anvendte oplysninger'!S123&lt;601)),1-(0.2*('Anvendte oplysninger'!R123+'Anvendte oplysninger'!T123)/('Anvendte oplysninger'!G123*1000)),1)))</f>
        <v>1</v>
      </c>
      <c r="AF123" s="14">
        <f>IF('Anvendte oplysninger'!AD123="110 km/t",0.79,1)</f>
        <v>1</v>
      </c>
      <c r="AG123" s="14">
        <f>IF('Anvendte oplysninger'!AD123="110 km/t",0.94,1)</f>
        <v>1</v>
      </c>
      <c r="AH123" s="14">
        <f>IF('Anvendte oplysninger'!AD123="110 km/t",0.66,1)</f>
        <v>1</v>
      </c>
      <c r="AI123" s="14">
        <f>IF('Anvendte oplysninger'!AD123="110 km/t",0.82,1)</f>
        <v>1</v>
      </c>
      <c r="AJ123" s="14">
        <f>IF(AND('Anvendte oplysninger'!AE123="Ja",I123="Tilkørselsflettestrækning"),0.65*'Anvendte oplysninger'!AF123+1-'Anvendte oplysninger'!AF123,1)</f>
        <v>1</v>
      </c>
      <c r="AK123" s="15" t="str">
        <f t="shared" si="7"/>
        <v/>
      </c>
      <c r="AL123" s="15" t="str">
        <f t="shared" si="8"/>
        <v/>
      </c>
      <c r="AM123" s="15" t="str">
        <f t="shared" si="9"/>
        <v/>
      </c>
      <c r="AN123" s="15" t="str">
        <f t="shared" si="10"/>
        <v/>
      </c>
      <c r="AO123" s="15" t="str">
        <f t="shared" si="11"/>
        <v/>
      </c>
      <c r="AP123" s="15" t="str">
        <f t="shared" si="12"/>
        <v/>
      </c>
      <c r="AQ123" s="4" t="str">
        <f t="shared" si="13"/>
        <v/>
      </c>
    </row>
    <row r="124" spans="1:43" x14ac:dyDescent="0.25">
      <c r="A124" s="4" t="str">
        <f>IF(Inddata!A139="","",Inddata!A139)</f>
        <v/>
      </c>
      <c r="B124" s="4" t="str">
        <f>IF(Inddata!B139="","",Inddata!B139)</f>
        <v/>
      </c>
      <c r="C124" s="4" t="str">
        <f>IF(Inddata!C139="","",Inddata!C139)</f>
        <v/>
      </c>
      <c r="D124" s="4" t="str">
        <f>IF(Inddata!D139="","",Inddata!D139)</f>
        <v/>
      </c>
      <c r="E124" s="4" t="str">
        <f>IF(Inddata!E139="","",Inddata!E139)</f>
        <v/>
      </c>
      <c r="F124" s="4" t="str">
        <f>IF(Inddata!F139="","",Inddata!F139)</f>
        <v/>
      </c>
      <c r="G124" s="4">
        <f>IF(Inddata!G139="","",Inddata!G139)</f>
        <v>0</v>
      </c>
      <c r="H124" s="4" t="str">
        <f>IF(Inddata!H139&gt;0.5,Inddata!H139,"")</f>
        <v/>
      </c>
      <c r="I124" s="4" t="str">
        <f>IF(Inddata!I139="","",Inddata!I139)</f>
        <v/>
      </c>
      <c r="J124" s="14">
        <f>IF('Anvendte oplysninger'!J124="Irrelevant",1,IF('Anvendte oplysninger'!J124&gt;3,1.2,1))</f>
        <v>1</v>
      </c>
      <c r="K124" s="14">
        <f>IF('Anvendte oplysninger'!K124="Irrelevant",1,IF(AND(OR(I124="Motorvejsstrækning",I124="Frakørselsflettestrækning",I124="Tilkørselsflettestrækning"),'Anvendte oplysninger'!K124&lt;3.5),1+(3.5-'Anvendte oplysninger'!K124)*0.12,IF(AND(OR(I124="Frakørselsrampe",I124="Tilkørselsrampe"),'Anvendte oplysninger'!K124&lt;3.5),1+(3.5-'Anvendte oplysninger'!K124)*0.16,1)))</f>
        <v>1</v>
      </c>
      <c r="L124" s="14">
        <f>IF('Anvendte oplysninger'!L124="Irrelevant",1,IF(AND('Anvendte oplysninger'!L124="Ja",'Anvendte oplysninger'!J124=2),0.6*'Anvendte oplysninger'!M124+(1-'Anvendte oplysninger'!M124),IF(AND('Anvendte oplysninger'!L124="Ja",'Anvendte oplysninger'!J124=3),0.7*'Anvendte oplysninger'!M124+(1-'Anvendte oplysninger'!M124),IF(AND('Anvendte oplysninger'!L124="Ja",'Anvendte oplysninger'!J124=4),0.76*'Anvendte oplysninger'!M124+(1-'Anvendte oplysninger'!M124),IF(AND('Anvendte oplysninger'!L124="Ja",'Anvendte oplysninger'!J124&gt;4.99999999),0.8*'Anvendte oplysninger'!M124+(1-'Anvendte oplysninger'!M124),1)))))</f>
        <v>1</v>
      </c>
      <c r="M124" s="14">
        <f>IF('Anvendte oplysninger'!L124="Irrelevant",1,IF(AND('Anvendte oplysninger'!L124="Ja",'Anvendte oplysninger'!J124=2),0.8*'Anvendte oplysninger'!M124+(1-'Anvendte oplysninger'!M124),IF(AND('Anvendte oplysninger'!L124="Ja",'Anvendte oplysninger'!J124=3),0.85*'Anvendte oplysninger'!M124+(1-'Anvendte oplysninger'!M124),IF(AND('Anvendte oplysninger'!L124="Ja",'Anvendte oplysninger'!J124=4),0.88*'Anvendte oplysninger'!M124+(1-'Anvendte oplysninger'!M124),IF(AND('Anvendte oplysninger'!L124="Ja",'Anvendte oplysninger'!J124&gt;4.99999999),0.9*'Anvendte oplysninger'!M124+(1-'Anvendte oplysninger'!M124),1)))))</f>
        <v>1</v>
      </c>
      <c r="N124" s="14">
        <f>IF('Anvendte oplysninger'!N124="Irrelevant",1,IF(AND(OR(I124="Motorvejsstrækning",I124="Frakørselsflettestrækning",I124="Tilkørselsflettestrækning"),'Anvendte oplysninger'!N124&lt;3),1+(3-'Anvendte oplysninger'!N124)*0.09333333,1))</f>
        <v>1</v>
      </c>
      <c r="O124" s="14">
        <f>IF('Anvendte oplysninger'!N124="Irrelevant",1,IF(AND(OR(I124="Motorvejsstrækning",I124="Frakørselsflettestrækning",I124="Tilkørselsflettestrækning"),'Anvendte oplysninger'!N124&lt;3),1+(3-'Anvendte oplysninger'!N124)*0.19666667,1))</f>
        <v>1</v>
      </c>
      <c r="P124" s="14">
        <f>IF('Anvendte oplysninger'!O124="Irrelevant",1,IF(AND(OR(I124="Motorvejsstrækning",I124="Frakørselsflettestrækning",I124="Tilkørselsflettestrækning"),'Anvendte oplysninger'!O124&lt;3.00000001),1+(0.5-'Anvendte oplysninger'!O124)*0.04,IF(AND(OR(I124="Frakørselsrampe",I124="Tilkørselsrampe"),'Anvendte oplysninger'!O124&lt;3.00000001),1+(0.5-'Anvendte oplysninger'!O124)*0.08,IF(OR(I124="Motorvejsstrækning",I124="Frakørselsflettestrækning",I124="Tilkørselsflettestrækning"),0.9,0.8))))</f>
        <v>1</v>
      </c>
      <c r="Q124" s="14">
        <f>IF('Anvendte oplysninger'!P124="Irrelevant",1,IF(AND(OR(I124="Motorvejsstrækning",I124="Frakørselsflettestrækning",I124="Tilkørselsflettestrækning"),'Anvendte oplysninger'!P124&lt;11.00000001),1+(5-'Anvendte oplysninger'!P124)*0.01,0.94))</f>
        <v>1</v>
      </c>
      <c r="R124" s="14">
        <f>IF(OR('Anvendte oplysninger'!Q124="Irrelevant",'Anvendte oplysninger'!R124="Irrelevant",'Anvendte oplysninger'!Q124="Lige"),1,IF(AND(OR(I124="Motorvejsstrækning",I124="Frakørselsflettestrækning",I124="Tilkørselsflettestrækning"),'Anvendte oplysninger'!Q124&lt;4000),(EXP(0.1096*1746.5/'Anvendte oplysninger'!Q124)/EXP(0.1096*1746.5/4000))*('Anvendte oplysninger'!R124/1000)/G124+(G124-'Anvendte oplysninger'!R124/1000)/G124,1))</f>
        <v>1</v>
      </c>
      <c r="S124" s="14">
        <f>IF(OR('Anvendte oplysninger'!S124="Irrelevant",'Anvendte oplysninger'!T124="Irrelevant",'Anvendte oplysninger'!S124="Lige"),1,IF(AND(OR(I124="Motorvejsstrækning",I124="Frakørselsflettestrækning",I124="Tilkørselsflettestrækning"),'Anvendte oplysninger'!S124&lt;4000),(EXP(0.1096*1746.5/'Anvendte oplysninger'!S124)/EXP(0.1096*1746.5/4000))*('Anvendte oplysninger'!T124/1000)/G124+(G124-'Anvendte oplysninger'!T124/1000)/G124,1))</f>
        <v>1</v>
      </c>
      <c r="T124" s="14">
        <f>IF('Anvendte oplysninger'!U124="Irrelevant",1,IF(AND(OR(I124="Motorvejsstrækning",I124="Frakørselsflettestrækning",I124="Tilkørselsflettestrækning",I124="Frakørselsrampe",I124="Tilkørselsrampe"),'Anvendte oplysninger'!U124="Ja"),0.95,1))</f>
        <v>1</v>
      </c>
      <c r="U124" s="14">
        <f>IF('Anvendte oplysninger'!U124="Irrelevant",1,IF(AND(OR(I124="Motorvejsstrækning",I124="Frakørselsflettestrækning",I124="Tilkørselsflettestrækning",I124="Frakørselsrampe",I124="Tilkørselsrampe"),'Anvendte oplysninger'!U124="Ja"),0.96,1))</f>
        <v>1</v>
      </c>
      <c r="V124" s="14">
        <f>IF('Anvendte oplysninger'!U124="Irrelevant",1,IF(AND(OR(I124="Motorvejsstrækning",I124="Frakørselsflettestrækning",I124="Tilkørselsflettestrækning",I124="Frakørselsrampe",I124="Tilkørselsrampe"),'Anvendte oplysninger'!U124="Ja"),0.79,1))</f>
        <v>1</v>
      </c>
      <c r="W124" s="14">
        <f>IF('Anvendte oplysninger'!U124="Irrelevant",1,IF(AND(OR(I124="Motorvejsstrækning",I124="Frakørselsflettestrækning",I124="Tilkørselsflettestrækning",I124="Frakørselsrampe",I124="Tilkørselsrampe"),'Anvendte oplysninger'!U124="Ja"),0.94,1))</f>
        <v>1</v>
      </c>
      <c r="X124" s="14">
        <f>IF('Anvendte oplysninger'!U124="Irrelevant",1,IF(AND(OR(I124="Motorvejsstrækning",I124="Frakørselsflettestrækning",I124="Tilkørselsflettestrækning",I124="Frakørselsrampe",I124="Tilkørselsrampe"),'Anvendte oplysninger'!U124="Ja"),0.97,1))</f>
        <v>1</v>
      </c>
      <c r="Y124" s="14">
        <f>IF(AND(I124="Frakørselsrampe",'Anvendte oplysninger'!V124="S-formet ruderrampe"),1.32,IF(AND(I124="Frakørselsrampe",'Anvendte oplysninger'!V124="S-formet trompetrampe"),2.05,IF(AND(I124="Frakørselsrampe",'Anvendte oplysninger'!V124="U-formet trompetrampe"),4.11,IF(AND(I124="Frakørselsrampe",'Anvendte oplysninger'!V124="SV-formet flyoverrampe"),5.15,IF(AND(I124="Frakørselsrampe",'Anvendte oplysninger'!V124="Vinkelformet rampe"),1.07,IF(AND(I124="Tilkørselsrampe",'Anvendte oplysninger'!V124="S-formet ruderrampe"),0.93,IF(AND(I124="Tilkørselsrampe",'Anvendte oplysninger'!V124="S-formet trompetrampe"),2.48,IF(AND(I124="Tilkørselsrampe",'Anvendte oplysninger'!V124="U-formet trompetrampe"),4.15,IF(AND(I124="Tilkørselsrampe",'Anvendte oplysninger'!V124="SV-formet flyoverrampe"),5.26,IF(AND(I124="Tilkørselsrampe",'Anvendte oplysninger'!V124="Vinkelformet rampe"),1.42,1))))))))))</f>
        <v>1</v>
      </c>
      <c r="Z124" s="14">
        <f>IF(OR('Anvendte oplysninger'!W124="Lige",'Anvendte oplysninger'!W124="Irrelevant",'Anvendte oplysninger'!X124="Irrelevant",'Anvendte oplysninger'!Y124="Irrelevant"),1,1+1.545*1000/32.2*((('Anvendte oplysninger'!Y124*3268/3600)/('Anvendte oplysninger'!W124/0.306))^2)*('Anvendte oplysninger'!X124/1000)/G124)</f>
        <v>1</v>
      </c>
      <c r="AA124" s="14">
        <f>IF(OR('Anvendte oplysninger'!W124="Lige",'Anvendte oplysninger'!W124="Irrelevant",'Anvendte oplysninger'!X124="Irrelevant",'Anvendte oplysninger'!Y124="Irrelevant"),1,1+1.961*1000/32.2*((('Anvendte oplysninger'!Y124*3268/3600)/('Anvendte oplysninger'!W124/0.306))^2)*('Anvendte oplysninger'!X124/1000)/G124)</f>
        <v>1</v>
      </c>
      <c r="AB124" s="14">
        <f>IF(OR('Anvendte oplysninger'!Z124="Lige",'Anvendte oplysninger'!Z124="Irrelevant",'Anvendte oplysninger'!AA124="Irrelevant",'Anvendte oplysninger'!AB124="Irrelevant"),1,1+1.545*1000/32.2*((('Anvendte oplysninger'!AB124*3268/3600)/('Anvendte oplysninger'!Z124/0.306))^2)*('Anvendte oplysninger'!AA124/1000)/G124)</f>
        <v>1</v>
      </c>
      <c r="AC124" s="14">
        <f>IF(OR('Anvendte oplysninger'!Z124="Lige",'Anvendte oplysninger'!Z124="Irrelevant",'Anvendte oplysninger'!AA124="Irrelevant",'Anvendte oplysninger'!AB124="Irrelevant"),1,1+1.961*1000/32.2*((('Anvendte oplysninger'!AB124*3268/3600)/('Anvendte oplysninger'!Z124/0.306))^2)*('Anvendte oplysninger'!AA124/1000)/G124)</f>
        <v>1</v>
      </c>
      <c r="AD124" s="14">
        <f>IF(OR('Anvendte oplysninger'!AC124="Irrelevant",'Anvendte oplysninger'!AC124="Nej"),1,IF(AND('Anvendte oplysninger'!AC124="Ja",OR('Anvendte oplysninger'!Q124&lt;301,'Anvendte oplysninger'!S124&lt;301)),1-(0.5*('Anvendte oplysninger'!R124+'Anvendte oplysninger'!T124)/('Anvendte oplysninger'!G124*1000)),IF(AND('Anvendte oplysninger'!AC124="Ja",OR('Anvendte oplysninger'!Q124&lt;601,'Anvendte oplysninger'!S124&lt;601)),1-(0.25*('Anvendte oplysninger'!R124+'Anvendte oplysninger'!T124)/('Anvendte oplysninger'!G124*1000)),1)))</f>
        <v>1</v>
      </c>
      <c r="AE124" s="14">
        <f>IF(OR('Anvendte oplysninger'!AC124="Irrelevant",'Anvendte oplysninger'!AC124="Nej"),1,IF(AND('Anvendte oplysninger'!AC124="Ja",OR('Anvendte oplysninger'!Q124&lt;301,'Anvendte oplysninger'!S124&lt;301)),1-(0.4*('Anvendte oplysninger'!R124+'Anvendte oplysninger'!T124)/('Anvendte oplysninger'!G124*1000)),IF(AND('Anvendte oplysninger'!AC124="Ja",OR('Anvendte oplysninger'!Q124&lt;601,'Anvendte oplysninger'!S124&lt;601)),1-(0.2*('Anvendte oplysninger'!R124+'Anvendte oplysninger'!T124)/('Anvendte oplysninger'!G124*1000)),1)))</f>
        <v>1</v>
      </c>
      <c r="AF124" s="14">
        <f>IF('Anvendte oplysninger'!AD124="110 km/t",0.79,1)</f>
        <v>1</v>
      </c>
      <c r="AG124" s="14">
        <f>IF('Anvendte oplysninger'!AD124="110 km/t",0.94,1)</f>
        <v>1</v>
      </c>
      <c r="AH124" s="14">
        <f>IF('Anvendte oplysninger'!AD124="110 km/t",0.66,1)</f>
        <v>1</v>
      </c>
      <c r="AI124" s="14">
        <f>IF('Anvendte oplysninger'!AD124="110 km/t",0.82,1)</f>
        <v>1</v>
      </c>
      <c r="AJ124" s="14">
        <f>IF(AND('Anvendte oplysninger'!AE124="Ja",I124="Tilkørselsflettestrækning"),0.65*'Anvendte oplysninger'!AF124+1-'Anvendte oplysninger'!AF124,1)</f>
        <v>1</v>
      </c>
      <c r="AK124" s="15" t="str">
        <f t="shared" si="7"/>
        <v/>
      </c>
      <c r="AL124" s="15" t="str">
        <f t="shared" si="8"/>
        <v/>
      </c>
      <c r="AM124" s="15" t="str">
        <f t="shared" si="9"/>
        <v/>
      </c>
      <c r="AN124" s="15" t="str">
        <f t="shared" si="10"/>
        <v/>
      </c>
      <c r="AO124" s="15" t="str">
        <f t="shared" si="11"/>
        <v/>
      </c>
      <c r="AP124" s="15" t="str">
        <f t="shared" si="12"/>
        <v/>
      </c>
      <c r="AQ124" s="4" t="str">
        <f t="shared" si="13"/>
        <v/>
      </c>
    </row>
    <row r="125" spans="1:43" x14ac:dyDescent="0.25">
      <c r="A125" s="4" t="str">
        <f>IF(Inddata!A140="","",Inddata!A140)</f>
        <v/>
      </c>
      <c r="B125" s="4" t="str">
        <f>IF(Inddata!B140="","",Inddata!B140)</f>
        <v/>
      </c>
      <c r="C125" s="4" t="str">
        <f>IF(Inddata!C140="","",Inddata!C140)</f>
        <v/>
      </c>
      <c r="D125" s="4" t="str">
        <f>IF(Inddata!D140="","",Inddata!D140)</f>
        <v/>
      </c>
      <c r="E125" s="4" t="str">
        <f>IF(Inddata!E140="","",Inddata!E140)</f>
        <v/>
      </c>
      <c r="F125" s="4" t="str">
        <f>IF(Inddata!F140="","",Inddata!F140)</f>
        <v/>
      </c>
      <c r="G125" s="4">
        <f>IF(Inddata!G140="","",Inddata!G140)</f>
        <v>0</v>
      </c>
      <c r="H125" s="4" t="str">
        <f>IF(Inddata!H140&gt;0.5,Inddata!H140,"")</f>
        <v/>
      </c>
      <c r="I125" s="4" t="str">
        <f>IF(Inddata!I140="","",Inddata!I140)</f>
        <v/>
      </c>
      <c r="J125" s="14">
        <f>IF('Anvendte oplysninger'!J125="Irrelevant",1,IF('Anvendte oplysninger'!J125&gt;3,1.2,1))</f>
        <v>1</v>
      </c>
      <c r="K125" s="14">
        <f>IF('Anvendte oplysninger'!K125="Irrelevant",1,IF(AND(OR(I125="Motorvejsstrækning",I125="Frakørselsflettestrækning",I125="Tilkørselsflettestrækning"),'Anvendte oplysninger'!K125&lt;3.5),1+(3.5-'Anvendte oplysninger'!K125)*0.12,IF(AND(OR(I125="Frakørselsrampe",I125="Tilkørselsrampe"),'Anvendte oplysninger'!K125&lt;3.5),1+(3.5-'Anvendte oplysninger'!K125)*0.16,1)))</f>
        <v>1</v>
      </c>
      <c r="L125" s="14">
        <f>IF('Anvendte oplysninger'!L125="Irrelevant",1,IF(AND('Anvendte oplysninger'!L125="Ja",'Anvendte oplysninger'!J125=2),0.6*'Anvendte oplysninger'!M125+(1-'Anvendte oplysninger'!M125),IF(AND('Anvendte oplysninger'!L125="Ja",'Anvendte oplysninger'!J125=3),0.7*'Anvendte oplysninger'!M125+(1-'Anvendte oplysninger'!M125),IF(AND('Anvendte oplysninger'!L125="Ja",'Anvendte oplysninger'!J125=4),0.76*'Anvendte oplysninger'!M125+(1-'Anvendte oplysninger'!M125),IF(AND('Anvendte oplysninger'!L125="Ja",'Anvendte oplysninger'!J125&gt;4.99999999),0.8*'Anvendte oplysninger'!M125+(1-'Anvendte oplysninger'!M125),1)))))</f>
        <v>1</v>
      </c>
      <c r="M125" s="14">
        <f>IF('Anvendte oplysninger'!L125="Irrelevant",1,IF(AND('Anvendte oplysninger'!L125="Ja",'Anvendte oplysninger'!J125=2),0.8*'Anvendte oplysninger'!M125+(1-'Anvendte oplysninger'!M125),IF(AND('Anvendte oplysninger'!L125="Ja",'Anvendte oplysninger'!J125=3),0.85*'Anvendte oplysninger'!M125+(1-'Anvendte oplysninger'!M125),IF(AND('Anvendte oplysninger'!L125="Ja",'Anvendte oplysninger'!J125=4),0.88*'Anvendte oplysninger'!M125+(1-'Anvendte oplysninger'!M125),IF(AND('Anvendte oplysninger'!L125="Ja",'Anvendte oplysninger'!J125&gt;4.99999999),0.9*'Anvendte oplysninger'!M125+(1-'Anvendte oplysninger'!M125),1)))))</f>
        <v>1</v>
      </c>
      <c r="N125" s="14">
        <f>IF('Anvendte oplysninger'!N125="Irrelevant",1,IF(AND(OR(I125="Motorvejsstrækning",I125="Frakørselsflettestrækning",I125="Tilkørselsflettestrækning"),'Anvendte oplysninger'!N125&lt;3),1+(3-'Anvendte oplysninger'!N125)*0.09333333,1))</f>
        <v>1</v>
      </c>
      <c r="O125" s="14">
        <f>IF('Anvendte oplysninger'!N125="Irrelevant",1,IF(AND(OR(I125="Motorvejsstrækning",I125="Frakørselsflettestrækning",I125="Tilkørselsflettestrækning"),'Anvendte oplysninger'!N125&lt;3),1+(3-'Anvendte oplysninger'!N125)*0.19666667,1))</f>
        <v>1</v>
      </c>
      <c r="P125" s="14">
        <f>IF('Anvendte oplysninger'!O125="Irrelevant",1,IF(AND(OR(I125="Motorvejsstrækning",I125="Frakørselsflettestrækning",I125="Tilkørselsflettestrækning"),'Anvendte oplysninger'!O125&lt;3.00000001),1+(0.5-'Anvendte oplysninger'!O125)*0.04,IF(AND(OR(I125="Frakørselsrampe",I125="Tilkørselsrampe"),'Anvendte oplysninger'!O125&lt;3.00000001),1+(0.5-'Anvendte oplysninger'!O125)*0.08,IF(OR(I125="Motorvejsstrækning",I125="Frakørselsflettestrækning",I125="Tilkørselsflettestrækning"),0.9,0.8))))</f>
        <v>1</v>
      </c>
      <c r="Q125" s="14">
        <f>IF('Anvendte oplysninger'!P125="Irrelevant",1,IF(AND(OR(I125="Motorvejsstrækning",I125="Frakørselsflettestrækning",I125="Tilkørselsflettestrækning"),'Anvendte oplysninger'!P125&lt;11.00000001),1+(5-'Anvendte oplysninger'!P125)*0.01,0.94))</f>
        <v>1</v>
      </c>
      <c r="R125" s="14">
        <f>IF(OR('Anvendte oplysninger'!Q125="Irrelevant",'Anvendte oplysninger'!R125="Irrelevant",'Anvendte oplysninger'!Q125="Lige"),1,IF(AND(OR(I125="Motorvejsstrækning",I125="Frakørselsflettestrækning",I125="Tilkørselsflettestrækning"),'Anvendte oplysninger'!Q125&lt;4000),(EXP(0.1096*1746.5/'Anvendte oplysninger'!Q125)/EXP(0.1096*1746.5/4000))*('Anvendte oplysninger'!R125/1000)/G125+(G125-'Anvendte oplysninger'!R125/1000)/G125,1))</f>
        <v>1</v>
      </c>
      <c r="S125" s="14">
        <f>IF(OR('Anvendte oplysninger'!S125="Irrelevant",'Anvendte oplysninger'!T125="Irrelevant",'Anvendte oplysninger'!S125="Lige"),1,IF(AND(OR(I125="Motorvejsstrækning",I125="Frakørselsflettestrækning",I125="Tilkørselsflettestrækning"),'Anvendte oplysninger'!S125&lt;4000),(EXP(0.1096*1746.5/'Anvendte oplysninger'!S125)/EXP(0.1096*1746.5/4000))*('Anvendte oplysninger'!T125/1000)/G125+(G125-'Anvendte oplysninger'!T125/1000)/G125,1))</f>
        <v>1</v>
      </c>
      <c r="T125" s="14">
        <f>IF('Anvendte oplysninger'!U125="Irrelevant",1,IF(AND(OR(I125="Motorvejsstrækning",I125="Frakørselsflettestrækning",I125="Tilkørselsflettestrækning",I125="Frakørselsrampe",I125="Tilkørselsrampe"),'Anvendte oplysninger'!U125="Ja"),0.95,1))</f>
        <v>1</v>
      </c>
      <c r="U125" s="14">
        <f>IF('Anvendte oplysninger'!U125="Irrelevant",1,IF(AND(OR(I125="Motorvejsstrækning",I125="Frakørselsflettestrækning",I125="Tilkørselsflettestrækning",I125="Frakørselsrampe",I125="Tilkørselsrampe"),'Anvendte oplysninger'!U125="Ja"),0.96,1))</f>
        <v>1</v>
      </c>
      <c r="V125" s="14">
        <f>IF('Anvendte oplysninger'!U125="Irrelevant",1,IF(AND(OR(I125="Motorvejsstrækning",I125="Frakørselsflettestrækning",I125="Tilkørselsflettestrækning",I125="Frakørselsrampe",I125="Tilkørselsrampe"),'Anvendte oplysninger'!U125="Ja"),0.79,1))</f>
        <v>1</v>
      </c>
      <c r="W125" s="14">
        <f>IF('Anvendte oplysninger'!U125="Irrelevant",1,IF(AND(OR(I125="Motorvejsstrækning",I125="Frakørselsflettestrækning",I125="Tilkørselsflettestrækning",I125="Frakørselsrampe",I125="Tilkørselsrampe"),'Anvendte oplysninger'!U125="Ja"),0.94,1))</f>
        <v>1</v>
      </c>
      <c r="X125" s="14">
        <f>IF('Anvendte oplysninger'!U125="Irrelevant",1,IF(AND(OR(I125="Motorvejsstrækning",I125="Frakørselsflettestrækning",I125="Tilkørselsflettestrækning",I125="Frakørselsrampe",I125="Tilkørselsrampe"),'Anvendte oplysninger'!U125="Ja"),0.97,1))</f>
        <v>1</v>
      </c>
      <c r="Y125" s="14">
        <f>IF(AND(I125="Frakørselsrampe",'Anvendte oplysninger'!V125="S-formet ruderrampe"),1.32,IF(AND(I125="Frakørselsrampe",'Anvendte oplysninger'!V125="S-formet trompetrampe"),2.05,IF(AND(I125="Frakørselsrampe",'Anvendte oplysninger'!V125="U-formet trompetrampe"),4.11,IF(AND(I125="Frakørselsrampe",'Anvendte oplysninger'!V125="SV-formet flyoverrampe"),5.15,IF(AND(I125="Frakørselsrampe",'Anvendte oplysninger'!V125="Vinkelformet rampe"),1.07,IF(AND(I125="Tilkørselsrampe",'Anvendte oplysninger'!V125="S-formet ruderrampe"),0.93,IF(AND(I125="Tilkørselsrampe",'Anvendte oplysninger'!V125="S-formet trompetrampe"),2.48,IF(AND(I125="Tilkørselsrampe",'Anvendte oplysninger'!V125="U-formet trompetrampe"),4.15,IF(AND(I125="Tilkørselsrampe",'Anvendte oplysninger'!V125="SV-formet flyoverrampe"),5.26,IF(AND(I125="Tilkørselsrampe",'Anvendte oplysninger'!V125="Vinkelformet rampe"),1.42,1))))))))))</f>
        <v>1</v>
      </c>
      <c r="Z125" s="14">
        <f>IF(OR('Anvendte oplysninger'!W125="Lige",'Anvendte oplysninger'!W125="Irrelevant",'Anvendte oplysninger'!X125="Irrelevant",'Anvendte oplysninger'!Y125="Irrelevant"),1,1+1.545*1000/32.2*((('Anvendte oplysninger'!Y125*3268/3600)/('Anvendte oplysninger'!W125/0.306))^2)*('Anvendte oplysninger'!X125/1000)/G125)</f>
        <v>1</v>
      </c>
      <c r="AA125" s="14">
        <f>IF(OR('Anvendte oplysninger'!W125="Lige",'Anvendte oplysninger'!W125="Irrelevant",'Anvendte oplysninger'!X125="Irrelevant",'Anvendte oplysninger'!Y125="Irrelevant"),1,1+1.961*1000/32.2*((('Anvendte oplysninger'!Y125*3268/3600)/('Anvendte oplysninger'!W125/0.306))^2)*('Anvendte oplysninger'!X125/1000)/G125)</f>
        <v>1</v>
      </c>
      <c r="AB125" s="14">
        <f>IF(OR('Anvendte oplysninger'!Z125="Lige",'Anvendte oplysninger'!Z125="Irrelevant",'Anvendte oplysninger'!AA125="Irrelevant",'Anvendte oplysninger'!AB125="Irrelevant"),1,1+1.545*1000/32.2*((('Anvendte oplysninger'!AB125*3268/3600)/('Anvendte oplysninger'!Z125/0.306))^2)*('Anvendte oplysninger'!AA125/1000)/G125)</f>
        <v>1</v>
      </c>
      <c r="AC125" s="14">
        <f>IF(OR('Anvendte oplysninger'!Z125="Lige",'Anvendte oplysninger'!Z125="Irrelevant",'Anvendte oplysninger'!AA125="Irrelevant",'Anvendte oplysninger'!AB125="Irrelevant"),1,1+1.961*1000/32.2*((('Anvendte oplysninger'!AB125*3268/3600)/('Anvendte oplysninger'!Z125/0.306))^2)*('Anvendte oplysninger'!AA125/1000)/G125)</f>
        <v>1</v>
      </c>
      <c r="AD125" s="14">
        <f>IF(OR('Anvendte oplysninger'!AC125="Irrelevant",'Anvendte oplysninger'!AC125="Nej"),1,IF(AND('Anvendte oplysninger'!AC125="Ja",OR('Anvendte oplysninger'!Q125&lt;301,'Anvendte oplysninger'!S125&lt;301)),1-(0.5*('Anvendte oplysninger'!R125+'Anvendte oplysninger'!T125)/('Anvendte oplysninger'!G125*1000)),IF(AND('Anvendte oplysninger'!AC125="Ja",OR('Anvendte oplysninger'!Q125&lt;601,'Anvendte oplysninger'!S125&lt;601)),1-(0.25*('Anvendte oplysninger'!R125+'Anvendte oplysninger'!T125)/('Anvendte oplysninger'!G125*1000)),1)))</f>
        <v>1</v>
      </c>
      <c r="AE125" s="14">
        <f>IF(OR('Anvendte oplysninger'!AC125="Irrelevant",'Anvendte oplysninger'!AC125="Nej"),1,IF(AND('Anvendte oplysninger'!AC125="Ja",OR('Anvendte oplysninger'!Q125&lt;301,'Anvendte oplysninger'!S125&lt;301)),1-(0.4*('Anvendte oplysninger'!R125+'Anvendte oplysninger'!T125)/('Anvendte oplysninger'!G125*1000)),IF(AND('Anvendte oplysninger'!AC125="Ja",OR('Anvendte oplysninger'!Q125&lt;601,'Anvendte oplysninger'!S125&lt;601)),1-(0.2*('Anvendte oplysninger'!R125+'Anvendte oplysninger'!T125)/('Anvendte oplysninger'!G125*1000)),1)))</f>
        <v>1</v>
      </c>
      <c r="AF125" s="14">
        <f>IF('Anvendte oplysninger'!AD125="110 km/t",0.79,1)</f>
        <v>1</v>
      </c>
      <c r="AG125" s="14">
        <f>IF('Anvendte oplysninger'!AD125="110 km/t",0.94,1)</f>
        <v>1</v>
      </c>
      <c r="AH125" s="14">
        <f>IF('Anvendte oplysninger'!AD125="110 km/t",0.66,1)</f>
        <v>1</v>
      </c>
      <c r="AI125" s="14">
        <f>IF('Anvendte oplysninger'!AD125="110 km/t",0.82,1)</f>
        <v>1</v>
      </c>
      <c r="AJ125" s="14">
        <f>IF(AND('Anvendte oplysninger'!AE125="Ja",I125="Tilkørselsflettestrækning"),0.65*'Anvendte oplysninger'!AF125+1-'Anvendte oplysninger'!AF125,1)</f>
        <v>1</v>
      </c>
      <c r="AK125" s="15" t="str">
        <f t="shared" si="7"/>
        <v/>
      </c>
      <c r="AL125" s="15" t="str">
        <f t="shared" si="8"/>
        <v/>
      </c>
      <c r="AM125" s="15" t="str">
        <f t="shared" si="9"/>
        <v/>
      </c>
      <c r="AN125" s="15" t="str">
        <f t="shared" si="10"/>
        <v/>
      </c>
      <c r="AO125" s="15" t="str">
        <f t="shared" si="11"/>
        <v/>
      </c>
      <c r="AP125" s="15" t="str">
        <f t="shared" si="12"/>
        <v/>
      </c>
      <c r="AQ125" s="4" t="str">
        <f t="shared" si="13"/>
        <v/>
      </c>
    </row>
    <row r="126" spans="1:43" x14ac:dyDescent="0.25">
      <c r="A126" s="4" t="str">
        <f>IF(Inddata!A141="","",Inddata!A141)</f>
        <v/>
      </c>
      <c r="B126" s="4" t="str">
        <f>IF(Inddata!B141="","",Inddata!B141)</f>
        <v/>
      </c>
      <c r="C126" s="4" t="str">
        <f>IF(Inddata!C141="","",Inddata!C141)</f>
        <v/>
      </c>
      <c r="D126" s="4" t="str">
        <f>IF(Inddata!D141="","",Inddata!D141)</f>
        <v/>
      </c>
      <c r="E126" s="4" t="str">
        <f>IF(Inddata!E141="","",Inddata!E141)</f>
        <v/>
      </c>
      <c r="F126" s="4" t="str">
        <f>IF(Inddata!F141="","",Inddata!F141)</f>
        <v/>
      </c>
      <c r="G126" s="4">
        <f>IF(Inddata!G141="","",Inddata!G141)</f>
        <v>0</v>
      </c>
      <c r="H126" s="4" t="str">
        <f>IF(Inddata!H141&gt;0.5,Inddata!H141,"")</f>
        <v/>
      </c>
      <c r="I126" s="4" t="str">
        <f>IF(Inddata!I141="","",Inddata!I141)</f>
        <v/>
      </c>
      <c r="J126" s="14">
        <f>IF('Anvendte oplysninger'!J126="Irrelevant",1,IF('Anvendte oplysninger'!J126&gt;3,1.2,1))</f>
        <v>1</v>
      </c>
      <c r="K126" s="14">
        <f>IF('Anvendte oplysninger'!K126="Irrelevant",1,IF(AND(OR(I126="Motorvejsstrækning",I126="Frakørselsflettestrækning",I126="Tilkørselsflettestrækning"),'Anvendte oplysninger'!K126&lt;3.5),1+(3.5-'Anvendte oplysninger'!K126)*0.12,IF(AND(OR(I126="Frakørselsrampe",I126="Tilkørselsrampe"),'Anvendte oplysninger'!K126&lt;3.5),1+(3.5-'Anvendte oplysninger'!K126)*0.16,1)))</f>
        <v>1</v>
      </c>
      <c r="L126" s="14">
        <f>IF('Anvendte oplysninger'!L126="Irrelevant",1,IF(AND('Anvendte oplysninger'!L126="Ja",'Anvendte oplysninger'!J126=2),0.6*'Anvendte oplysninger'!M126+(1-'Anvendte oplysninger'!M126),IF(AND('Anvendte oplysninger'!L126="Ja",'Anvendte oplysninger'!J126=3),0.7*'Anvendte oplysninger'!M126+(1-'Anvendte oplysninger'!M126),IF(AND('Anvendte oplysninger'!L126="Ja",'Anvendte oplysninger'!J126=4),0.76*'Anvendte oplysninger'!M126+(1-'Anvendte oplysninger'!M126),IF(AND('Anvendte oplysninger'!L126="Ja",'Anvendte oplysninger'!J126&gt;4.99999999),0.8*'Anvendte oplysninger'!M126+(1-'Anvendte oplysninger'!M126),1)))))</f>
        <v>1</v>
      </c>
      <c r="M126" s="14">
        <f>IF('Anvendte oplysninger'!L126="Irrelevant",1,IF(AND('Anvendte oplysninger'!L126="Ja",'Anvendte oplysninger'!J126=2),0.8*'Anvendte oplysninger'!M126+(1-'Anvendte oplysninger'!M126),IF(AND('Anvendte oplysninger'!L126="Ja",'Anvendte oplysninger'!J126=3),0.85*'Anvendte oplysninger'!M126+(1-'Anvendte oplysninger'!M126),IF(AND('Anvendte oplysninger'!L126="Ja",'Anvendte oplysninger'!J126=4),0.88*'Anvendte oplysninger'!M126+(1-'Anvendte oplysninger'!M126),IF(AND('Anvendte oplysninger'!L126="Ja",'Anvendte oplysninger'!J126&gt;4.99999999),0.9*'Anvendte oplysninger'!M126+(1-'Anvendte oplysninger'!M126),1)))))</f>
        <v>1</v>
      </c>
      <c r="N126" s="14">
        <f>IF('Anvendte oplysninger'!N126="Irrelevant",1,IF(AND(OR(I126="Motorvejsstrækning",I126="Frakørselsflettestrækning",I126="Tilkørselsflettestrækning"),'Anvendte oplysninger'!N126&lt;3),1+(3-'Anvendte oplysninger'!N126)*0.09333333,1))</f>
        <v>1</v>
      </c>
      <c r="O126" s="14">
        <f>IF('Anvendte oplysninger'!N126="Irrelevant",1,IF(AND(OR(I126="Motorvejsstrækning",I126="Frakørselsflettestrækning",I126="Tilkørselsflettestrækning"),'Anvendte oplysninger'!N126&lt;3),1+(3-'Anvendte oplysninger'!N126)*0.19666667,1))</f>
        <v>1</v>
      </c>
      <c r="P126" s="14">
        <f>IF('Anvendte oplysninger'!O126="Irrelevant",1,IF(AND(OR(I126="Motorvejsstrækning",I126="Frakørselsflettestrækning",I126="Tilkørselsflettestrækning"),'Anvendte oplysninger'!O126&lt;3.00000001),1+(0.5-'Anvendte oplysninger'!O126)*0.04,IF(AND(OR(I126="Frakørselsrampe",I126="Tilkørselsrampe"),'Anvendte oplysninger'!O126&lt;3.00000001),1+(0.5-'Anvendte oplysninger'!O126)*0.08,IF(OR(I126="Motorvejsstrækning",I126="Frakørselsflettestrækning",I126="Tilkørselsflettestrækning"),0.9,0.8))))</f>
        <v>1</v>
      </c>
      <c r="Q126" s="14">
        <f>IF('Anvendte oplysninger'!P126="Irrelevant",1,IF(AND(OR(I126="Motorvejsstrækning",I126="Frakørselsflettestrækning",I126="Tilkørselsflettestrækning"),'Anvendte oplysninger'!P126&lt;11.00000001),1+(5-'Anvendte oplysninger'!P126)*0.01,0.94))</f>
        <v>1</v>
      </c>
      <c r="R126" s="14">
        <f>IF(OR('Anvendte oplysninger'!Q126="Irrelevant",'Anvendte oplysninger'!R126="Irrelevant",'Anvendte oplysninger'!Q126="Lige"),1,IF(AND(OR(I126="Motorvejsstrækning",I126="Frakørselsflettestrækning",I126="Tilkørselsflettestrækning"),'Anvendte oplysninger'!Q126&lt;4000),(EXP(0.1096*1746.5/'Anvendte oplysninger'!Q126)/EXP(0.1096*1746.5/4000))*('Anvendte oplysninger'!R126/1000)/G126+(G126-'Anvendte oplysninger'!R126/1000)/G126,1))</f>
        <v>1</v>
      </c>
      <c r="S126" s="14">
        <f>IF(OR('Anvendte oplysninger'!S126="Irrelevant",'Anvendte oplysninger'!T126="Irrelevant",'Anvendte oplysninger'!S126="Lige"),1,IF(AND(OR(I126="Motorvejsstrækning",I126="Frakørselsflettestrækning",I126="Tilkørselsflettestrækning"),'Anvendte oplysninger'!S126&lt;4000),(EXP(0.1096*1746.5/'Anvendte oplysninger'!S126)/EXP(0.1096*1746.5/4000))*('Anvendte oplysninger'!T126/1000)/G126+(G126-'Anvendte oplysninger'!T126/1000)/G126,1))</f>
        <v>1</v>
      </c>
      <c r="T126" s="14">
        <f>IF('Anvendte oplysninger'!U126="Irrelevant",1,IF(AND(OR(I126="Motorvejsstrækning",I126="Frakørselsflettestrækning",I126="Tilkørselsflettestrækning",I126="Frakørselsrampe",I126="Tilkørselsrampe"),'Anvendte oplysninger'!U126="Ja"),0.95,1))</f>
        <v>1</v>
      </c>
      <c r="U126" s="14">
        <f>IF('Anvendte oplysninger'!U126="Irrelevant",1,IF(AND(OR(I126="Motorvejsstrækning",I126="Frakørselsflettestrækning",I126="Tilkørselsflettestrækning",I126="Frakørselsrampe",I126="Tilkørselsrampe"),'Anvendte oplysninger'!U126="Ja"),0.96,1))</f>
        <v>1</v>
      </c>
      <c r="V126" s="14">
        <f>IF('Anvendte oplysninger'!U126="Irrelevant",1,IF(AND(OR(I126="Motorvejsstrækning",I126="Frakørselsflettestrækning",I126="Tilkørselsflettestrækning",I126="Frakørselsrampe",I126="Tilkørselsrampe"),'Anvendte oplysninger'!U126="Ja"),0.79,1))</f>
        <v>1</v>
      </c>
      <c r="W126" s="14">
        <f>IF('Anvendte oplysninger'!U126="Irrelevant",1,IF(AND(OR(I126="Motorvejsstrækning",I126="Frakørselsflettestrækning",I126="Tilkørselsflettestrækning",I126="Frakørselsrampe",I126="Tilkørselsrampe"),'Anvendte oplysninger'!U126="Ja"),0.94,1))</f>
        <v>1</v>
      </c>
      <c r="X126" s="14">
        <f>IF('Anvendte oplysninger'!U126="Irrelevant",1,IF(AND(OR(I126="Motorvejsstrækning",I126="Frakørselsflettestrækning",I126="Tilkørselsflettestrækning",I126="Frakørselsrampe",I126="Tilkørselsrampe"),'Anvendte oplysninger'!U126="Ja"),0.97,1))</f>
        <v>1</v>
      </c>
      <c r="Y126" s="14">
        <f>IF(AND(I126="Frakørselsrampe",'Anvendte oplysninger'!V126="S-formet ruderrampe"),1.32,IF(AND(I126="Frakørselsrampe",'Anvendte oplysninger'!V126="S-formet trompetrampe"),2.05,IF(AND(I126="Frakørselsrampe",'Anvendte oplysninger'!V126="U-formet trompetrampe"),4.11,IF(AND(I126="Frakørselsrampe",'Anvendte oplysninger'!V126="SV-formet flyoverrampe"),5.15,IF(AND(I126="Frakørselsrampe",'Anvendte oplysninger'!V126="Vinkelformet rampe"),1.07,IF(AND(I126="Tilkørselsrampe",'Anvendte oplysninger'!V126="S-formet ruderrampe"),0.93,IF(AND(I126="Tilkørselsrampe",'Anvendte oplysninger'!V126="S-formet trompetrampe"),2.48,IF(AND(I126="Tilkørselsrampe",'Anvendte oplysninger'!V126="U-formet trompetrampe"),4.15,IF(AND(I126="Tilkørselsrampe",'Anvendte oplysninger'!V126="SV-formet flyoverrampe"),5.26,IF(AND(I126="Tilkørselsrampe",'Anvendte oplysninger'!V126="Vinkelformet rampe"),1.42,1))))))))))</f>
        <v>1</v>
      </c>
      <c r="Z126" s="14">
        <f>IF(OR('Anvendte oplysninger'!W126="Lige",'Anvendte oplysninger'!W126="Irrelevant",'Anvendte oplysninger'!X126="Irrelevant",'Anvendte oplysninger'!Y126="Irrelevant"),1,1+1.545*1000/32.2*((('Anvendte oplysninger'!Y126*3268/3600)/('Anvendte oplysninger'!W126/0.306))^2)*('Anvendte oplysninger'!X126/1000)/G126)</f>
        <v>1</v>
      </c>
      <c r="AA126" s="14">
        <f>IF(OR('Anvendte oplysninger'!W126="Lige",'Anvendte oplysninger'!W126="Irrelevant",'Anvendte oplysninger'!X126="Irrelevant",'Anvendte oplysninger'!Y126="Irrelevant"),1,1+1.961*1000/32.2*((('Anvendte oplysninger'!Y126*3268/3600)/('Anvendte oplysninger'!W126/0.306))^2)*('Anvendte oplysninger'!X126/1000)/G126)</f>
        <v>1</v>
      </c>
      <c r="AB126" s="14">
        <f>IF(OR('Anvendte oplysninger'!Z126="Lige",'Anvendte oplysninger'!Z126="Irrelevant",'Anvendte oplysninger'!AA126="Irrelevant",'Anvendte oplysninger'!AB126="Irrelevant"),1,1+1.545*1000/32.2*((('Anvendte oplysninger'!AB126*3268/3600)/('Anvendte oplysninger'!Z126/0.306))^2)*('Anvendte oplysninger'!AA126/1000)/G126)</f>
        <v>1</v>
      </c>
      <c r="AC126" s="14">
        <f>IF(OR('Anvendte oplysninger'!Z126="Lige",'Anvendte oplysninger'!Z126="Irrelevant",'Anvendte oplysninger'!AA126="Irrelevant",'Anvendte oplysninger'!AB126="Irrelevant"),1,1+1.961*1000/32.2*((('Anvendte oplysninger'!AB126*3268/3600)/('Anvendte oplysninger'!Z126/0.306))^2)*('Anvendte oplysninger'!AA126/1000)/G126)</f>
        <v>1</v>
      </c>
      <c r="AD126" s="14">
        <f>IF(OR('Anvendte oplysninger'!AC126="Irrelevant",'Anvendte oplysninger'!AC126="Nej"),1,IF(AND('Anvendte oplysninger'!AC126="Ja",OR('Anvendte oplysninger'!Q126&lt;301,'Anvendte oplysninger'!S126&lt;301)),1-(0.5*('Anvendte oplysninger'!R126+'Anvendte oplysninger'!T126)/('Anvendte oplysninger'!G126*1000)),IF(AND('Anvendte oplysninger'!AC126="Ja",OR('Anvendte oplysninger'!Q126&lt;601,'Anvendte oplysninger'!S126&lt;601)),1-(0.25*('Anvendte oplysninger'!R126+'Anvendte oplysninger'!T126)/('Anvendte oplysninger'!G126*1000)),1)))</f>
        <v>1</v>
      </c>
      <c r="AE126" s="14">
        <f>IF(OR('Anvendte oplysninger'!AC126="Irrelevant",'Anvendte oplysninger'!AC126="Nej"),1,IF(AND('Anvendte oplysninger'!AC126="Ja",OR('Anvendte oplysninger'!Q126&lt;301,'Anvendte oplysninger'!S126&lt;301)),1-(0.4*('Anvendte oplysninger'!R126+'Anvendte oplysninger'!T126)/('Anvendte oplysninger'!G126*1000)),IF(AND('Anvendte oplysninger'!AC126="Ja",OR('Anvendte oplysninger'!Q126&lt;601,'Anvendte oplysninger'!S126&lt;601)),1-(0.2*('Anvendte oplysninger'!R126+'Anvendte oplysninger'!T126)/('Anvendte oplysninger'!G126*1000)),1)))</f>
        <v>1</v>
      </c>
      <c r="AF126" s="14">
        <f>IF('Anvendte oplysninger'!AD126="110 km/t",0.79,1)</f>
        <v>1</v>
      </c>
      <c r="AG126" s="14">
        <f>IF('Anvendte oplysninger'!AD126="110 km/t",0.94,1)</f>
        <v>1</v>
      </c>
      <c r="AH126" s="14">
        <f>IF('Anvendte oplysninger'!AD126="110 km/t",0.66,1)</f>
        <v>1</v>
      </c>
      <c r="AI126" s="14">
        <f>IF('Anvendte oplysninger'!AD126="110 km/t",0.82,1)</f>
        <v>1</v>
      </c>
      <c r="AJ126" s="14">
        <f>IF(AND('Anvendte oplysninger'!AE126="Ja",I126="Tilkørselsflettestrækning"),0.65*'Anvendte oplysninger'!AF126+1-'Anvendte oplysninger'!AF126,1)</f>
        <v>1</v>
      </c>
      <c r="AK126" s="15" t="str">
        <f t="shared" si="7"/>
        <v/>
      </c>
      <c r="AL126" s="15" t="str">
        <f t="shared" si="8"/>
        <v/>
      </c>
      <c r="AM126" s="15" t="str">
        <f t="shared" si="9"/>
        <v/>
      </c>
      <c r="AN126" s="15" t="str">
        <f t="shared" si="10"/>
        <v/>
      </c>
      <c r="AO126" s="15" t="str">
        <f t="shared" si="11"/>
        <v/>
      </c>
      <c r="AP126" s="15" t="str">
        <f t="shared" si="12"/>
        <v/>
      </c>
      <c r="AQ126" s="4" t="str">
        <f t="shared" si="13"/>
        <v/>
      </c>
    </row>
    <row r="127" spans="1:43" x14ac:dyDescent="0.25">
      <c r="A127" s="4" t="str">
        <f>IF(Inddata!A142="","",Inddata!A142)</f>
        <v/>
      </c>
      <c r="B127" s="4" t="str">
        <f>IF(Inddata!B142="","",Inddata!B142)</f>
        <v/>
      </c>
      <c r="C127" s="4" t="str">
        <f>IF(Inddata!C142="","",Inddata!C142)</f>
        <v/>
      </c>
      <c r="D127" s="4" t="str">
        <f>IF(Inddata!D142="","",Inddata!D142)</f>
        <v/>
      </c>
      <c r="E127" s="4" t="str">
        <f>IF(Inddata!E142="","",Inddata!E142)</f>
        <v/>
      </c>
      <c r="F127" s="4" t="str">
        <f>IF(Inddata!F142="","",Inddata!F142)</f>
        <v/>
      </c>
      <c r="G127" s="4">
        <f>IF(Inddata!G142="","",Inddata!G142)</f>
        <v>0</v>
      </c>
      <c r="H127" s="4" t="str">
        <f>IF(Inddata!H142&gt;0.5,Inddata!H142,"")</f>
        <v/>
      </c>
      <c r="I127" s="4" t="str">
        <f>IF(Inddata!I142="","",Inddata!I142)</f>
        <v/>
      </c>
      <c r="J127" s="14">
        <f>IF('Anvendte oplysninger'!J127="Irrelevant",1,IF('Anvendte oplysninger'!J127&gt;3,1.2,1))</f>
        <v>1</v>
      </c>
      <c r="K127" s="14">
        <f>IF('Anvendte oplysninger'!K127="Irrelevant",1,IF(AND(OR(I127="Motorvejsstrækning",I127="Frakørselsflettestrækning",I127="Tilkørselsflettestrækning"),'Anvendte oplysninger'!K127&lt;3.5),1+(3.5-'Anvendte oplysninger'!K127)*0.12,IF(AND(OR(I127="Frakørselsrampe",I127="Tilkørselsrampe"),'Anvendte oplysninger'!K127&lt;3.5),1+(3.5-'Anvendte oplysninger'!K127)*0.16,1)))</f>
        <v>1</v>
      </c>
      <c r="L127" s="14">
        <f>IF('Anvendte oplysninger'!L127="Irrelevant",1,IF(AND('Anvendte oplysninger'!L127="Ja",'Anvendte oplysninger'!J127=2),0.6*'Anvendte oplysninger'!M127+(1-'Anvendte oplysninger'!M127),IF(AND('Anvendte oplysninger'!L127="Ja",'Anvendte oplysninger'!J127=3),0.7*'Anvendte oplysninger'!M127+(1-'Anvendte oplysninger'!M127),IF(AND('Anvendte oplysninger'!L127="Ja",'Anvendte oplysninger'!J127=4),0.76*'Anvendte oplysninger'!M127+(1-'Anvendte oplysninger'!M127),IF(AND('Anvendte oplysninger'!L127="Ja",'Anvendte oplysninger'!J127&gt;4.99999999),0.8*'Anvendte oplysninger'!M127+(1-'Anvendte oplysninger'!M127),1)))))</f>
        <v>1</v>
      </c>
      <c r="M127" s="14">
        <f>IF('Anvendte oplysninger'!L127="Irrelevant",1,IF(AND('Anvendte oplysninger'!L127="Ja",'Anvendte oplysninger'!J127=2),0.8*'Anvendte oplysninger'!M127+(1-'Anvendte oplysninger'!M127),IF(AND('Anvendte oplysninger'!L127="Ja",'Anvendte oplysninger'!J127=3),0.85*'Anvendte oplysninger'!M127+(1-'Anvendte oplysninger'!M127),IF(AND('Anvendte oplysninger'!L127="Ja",'Anvendte oplysninger'!J127=4),0.88*'Anvendte oplysninger'!M127+(1-'Anvendte oplysninger'!M127),IF(AND('Anvendte oplysninger'!L127="Ja",'Anvendte oplysninger'!J127&gt;4.99999999),0.9*'Anvendte oplysninger'!M127+(1-'Anvendte oplysninger'!M127),1)))))</f>
        <v>1</v>
      </c>
      <c r="N127" s="14">
        <f>IF('Anvendte oplysninger'!N127="Irrelevant",1,IF(AND(OR(I127="Motorvejsstrækning",I127="Frakørselsflettestrækning",I127="Tilkørselsflettestrækning"),'Anvendte oplysninger'!N127&lt;3),1+(3-'Anvendte oplysninger'!N127)*0.09333333,1))</f>
        <v>1</v>
      </c>
      <c r="O127" s="14">
        <f>IF('Anvendte oplysninger'!N127="Irrelevant",1,IF(AND(OR(I127="Motorvejsstrækning",I127="Frakørselsflettestrækning",I127="Tilkørselsflettestrækning"),'Anvendte oplysninger'!N127&lt;3),1+(3-'Anvendte oplysninger'!N127)*0.19666667,1))</f>
        <v>1</v>
      </c>
      <c r="P127" s="14">
        <f>IF('Anvendte oplysninger'!O127="Irrelevant",1,IF(AND(OR(I127="Motorvejsstrækning",I127="Frakørselsflettestrækning",I127="Tilkørselsflettestrækning"),'Anvendte oplysninger'!O127&lt;3.00000001),1+(0.5-'Anvendte oplysninger'!O127)*0.04,IF(AND(OR(I127="Frakørselsrampe",I127="Tilkørselsrampe"),'Anvendte oplysninger'!O127&lt;3.00000001),1+(0.5-'Anvendte oplysninger'!O127)*0.08,IF(OR(I127="Motorvejsstrækning",I127="Frakørselsflettestrækning",I127="Tilkørselsflettestrækning"),0.9,0.8))))</f>
        <v>1</v>
      </c>
      <c r="Q127" s="14">
        <f>IF('Anvendte oplysninger'!P127="Irrelevant",1,IF(AND(OR(I127="Motorvejsstrækning",I127="Frakørselsflettestrækning",I127="Tilkørselsflettestrækning"),'Anvendte oplysninger'!P127&lt;11.00000001),1+(5-'Anvendte oplysninger'!P127)*0.01,0.94))</f>
        <v>1</v>
      </c>
      <c r="R127" s="14">
        <f>IF(OR('Anvendte oplysninger'!Q127="Irrelevant",'Anvendte oplysninger'!R127="Irrelevant",'Anvendte oplysninger'!Q127="Lige"),1,IF(AND(OR(I127="Motorvejsstrækning",I127="Frakørselsflettestrækning",I127="Tilkørselsflettestrækning"),'Anvendte oplysninger'!Q127&lt;4000),(EXP(0.1096*1746.5/'Anvendte oplysninger'!Q127)/EXP(0.1096*1746.5/4000))*('Anvendte oplysninger'!R127/1000)/G127+(G127-'Anvendte oplysninger'!R127/1000)/G127,1))</f>
        <v>1</v>
      </c>
      <c r="S127" s="14">
        <f>IF(OR('Anvendte oplysninger'!S127="Irrelevant",'Anvendte oplysninger'!T127="Irrelevant",'Anvendte oplysninger'!S127="Lige"),1,IF(AND(OR(I127="Motorvejsstrækning",I127="Frakørselsflettestrækning",I127="Tilkørselsflettestrækning"),'Anvendte oplysninger'!S127&lt;4000),(EXP(0.1096*1746.5/'Anvendte oplysninger'!S127)/EXP(0.1096*1746.5/4000))*('Anvendte oplysninger'!T127/1000)/G127+(G127-'Anvendte oplysninger'!T127/1000)/G127,1))</f>
        <v>1</v>
      </c>
      <c r="T127" s="14">
        <f>IF('Anvendte oplysninger'!U127="Irrelevant",1,IF(AND(OR(I127="Motorvejsstrækning",I127="Frakørselsflettestrækning",I127="Tilkørselsflettestrækning",I127="Frakørselsrampe",I127="Tilkørselsrampe"),'Anvendte oplysninger'!U127="Ja"),0.95,1))</f>
        <v>1</v>
      </c>
      <c r="U127" s="14">
        <f>IF('Anvendte oplysninger'!U127="Irrelevant",1,IF(AND(OR(I127="Motorvejsstrækning",I127="Frakørselsflettestrækning",I127="Tilkørselsflettestrækning",I127="Frakørselsrampe",I127="Tilkørselsrampe"),'Anvendte oplysninger'!U127="Ja"),0.96,1))</f>
        <v>1</v>
      </c>
      <c r="V127" s="14">
        <f>IF('Anvendte oplysninger'!U127="Irrelevant",1,IF(AND(OR(I127="Motorvejsstrækning",I127="Frakørselsflettestrækning",I127="Tilkørselsflettestrækning",I127="Frakørselsrampe",I127="Tilkørselsrampe"),'Anvendte oplysninger'!U127="Ja"),0.79,1))</f>
        <v>1</v>
      </c>
      <c r="W127" s="14">
        <f>IF('Anvendte oplysninger'!U127="Irrelevant",1,IF(AND(OR(I127="Motorvejsstrækning",I127="Frakørselsflettestrækning",I127="Tilkørselsflettestrækning",I127="Frakørselsrampe",I127="Tilkørselsrampe"),'Anvendte oplysninger'!U127="Ja"),0.94,1))</f>
        <v>1</v>
      </c>
      <c r="X127" s="14">
        <f>IF('Anvendte oplysninger'!U127="Irrelevant",1,IF(AND(OR(I127="Motorvejsstrækning",I127="Frakørselsflettestrækning",I127="Tilkørselsflettestrækning",I127="Frakørselsrampe",I127="Tilkørselsrampe"),'Anvendte oplysninger'!U127="Ja"),0.97,1))</f>
        <v>1</v>
      </c>
      <c r="Y127" s="14">
        <f>IF(AND(I127="Frakørselsrampe",'Anvendte oplysninger'!V127="S-formet ruderrampe"),1.32,IF(AND(I127="Frakørselsrampe",'Anvendte oplysninger'!V127="S-formet trompetrampe"),2.05,IF(AND(I127="Frakørselsrampe",'Anvendte oplysninger'!V127="U-formet trompetrampe"),4.11,IF(AND(I127="Frakørselsrampe",'Anvendte oplysninger'!V127="SV-formet flyoverrampe"),5.15,IF(AND(I127="Frakørselsrampe",'Anvendte oplysninger'!V127="Vinkelformet rampe"),1.07,IF(AND(I127="Tilkørselsrampe",'Anvendte oplysninger'!V127="S-formet ruderrampe"),0.93,IF(AND(I127="Tilkørselsrampe",'Anvendte oplysninger'!V127="S-formet trompetrampe"),2.48,IF(AND(I127="Tilkørselsrampe",'Anvendte oplysninger'!V127="U-formet trompetrampe"),4.15,IF(AND(I127="Tilkørselsrampe",'Anvendte oplysninger'!V127="SV-formet flyoverrampe"),5.26,IF(AND(I127="Tilkørselsrampe",'Anvendte oplysninger'!V127="Vinkelformet rampe"),1.42,1))))))))))</f>
        <v>1</v>
      </c>
      <c r="Z127" s="14">
        <f>IF(OR('Anvendte oplysninger'!W127="Lige",'Anvendte oplysninger'!W127="Irrelevant",'Anvendte oplysninger'!X127="Irrelevant",'Anvendte oplysninger'!Y127="Irrelevant"),1,1+1.545*1000/32.2*((('Anvendte oplysninger'!Y127*3268/3600)/('Anvendte oplysninger'!W127/0.306))^2)*('Anvendte oplysninger'!X127/1000)/G127)</f>
        <v>1</v>
      </c>
      <c r="AA127" s="14">
        <f>IF(OR('Anvendte oplysninger'!W127="Lige",'Anvendte oplysninger'!W127="Irrelevant",'Anvendte oplysninger'!X127="Irrelevant",'Anvendte oplysninger'!Y127="Irrelevant"),1,1+1.961*1000/32.2*((('Anvendte oplysninger'!Y127*3268/3600)/('Anvendte oplysninger'!W127/0.306))^2)*('Anvendte oplysninger'!X127/1000)/G127)</f>
        <v>1</v>
      </c>
      <c r="AB127" s="14">
        <f>IF(OR('Anvendte oplysninger'!Z127="Lige",'Anvendte oplysninger'!Z127="Irrelevant",'Anvendte oplysninger'!AA127="Irrelevant",'Anvendte oplysninger'!AB127="Irrelevant"),1,1+1.545*1000/32.2*((('Anvendte oplysninger'!AB127*3268/3600)/('Anvendte oplysninger'!Z127/0.306))^2)*('Anvendte oplysninger'!AA127/1000)/G127)</f>
        <v>1</v>
      </c>
      <c r="AC127" s="14">
        <f>IF(OR('Anvendte oplysninger'!Z127="Lige",'Anvendte oplysninger'!Z127="Irrelevant",'Anvendte oplysninger'!AA127="Irrelevant",'Anvendte oplysninger'!AB127="Irrelevant"),1,1+1.961*1000/32.2*((('Anvendte oplysninger'!AB127*3268/3600)/('Anvendte oplysninger'!Z127/0.306))^2)*('Anvendte oplysninger'!AA127/1000)/G127)</f>
        <v>1</v>
      </c>
      <c r="AD127" s="14">
        <f>IF(OR('Anvendte oplysninger'!AC127="Irrelevant",'Anvendte oplysninger'!AC127="Nej"),1,IF(AND('Anvendte oplysninger'!AC127="Ja",OR('Anvendte oplysninger'!Q127&lt;301,'Anvendte oplysninger'!S127&lt;301)),1-(0.5*('Anvendte oplysninger'!R127+'Anvendte oplysninger'!T127)/('Anvendte oplysninger'!G127*1000)),IF(AND('Anvendte oplysninger'!AC127="Ja",OR('Anvendte oplysninger'!Q127&lt;601,'Anvendte oplysninger'!S127&lt;601)),1-(0.25*('Anvendte oplysninger'!R127+'Anvendte oplysninger'!T127)/('Anvendte oplysninger'!G127*1000)),1)))</f>
        <v>1</v>
      </c>
      <c r="AE127" s="14">
        <f>IF(OR('Anvendte oplysninger'!AC127="Irrelevant",'Anvendte oplysninger'!AC127="Nej"),1,IF(AND('Anvendte oplysninger'!AC127="Ja",OR('Anvendte oplysninger'!Q127&lt;301,'Anvendte oplysninger'!S127&lt;301)),1-(0.4*('Anvendte oplysninger'!R127+'Anvendte oplysninger'!T127)/('Anvendte oplysninger'!G127*1000)),IF(AND('Anvendte oplysninger'!AC127="Ja",OR('Anvendte oplysninger'!Q127&lt;601,'Anvendte oplysninger'!S127&lt;601)),1-(0.2*('Anvendte oplysninger'!R127+'Anvendte oplysninger'!T127)/('Anvendte oplysninger'!G127*1000)),1)))</f>
        <v>1</v>
      </c>
      <c r="AF127" s="14">
        <f>IF('Anvendte oplysninger'!AD127="110 km/t",0.79,1)</f>
        <v>1</v>
      </c>
      <c r="AG127" s="14">
        <f>IF('Anvendte oplysninger'!AD127="110 km/t",0.94,1)</f>
        <v>1</v>
      </c>
      <c r="AH127" s="14">
        <f>IF('Anvendte oplysninger'!AD127="110 km/t",0.66,1)</f>
        <v>1</v>
      </c>
      <c r="AI127" s="14">
        <f>IF('Anvendte oplysninger'!AD127="110 km/t",0.82,1)</f>
        <v>1</v>
      </c>
      <c r="AJ127" s="14">
        <f>IF(AND('Anvendte oplysninger'!AE127="Ja",I127="Tilkørselsflettestrækning"),0.65*'Anvendte oplysninger'!AF127+1-'Anvendte oplysninger'!AF127,1)</f>
        <v>1</v>
      </c>
      <c r="AK127" s="15" t="str">
        <f t="shared" si="7"/>
        <v/>
      </c>
      <c r="AL127" s="15" t="str">
        <f t="shared" si="8"/>
        <v/>
      </c>
      <c r="AM127" s="15" t="str">
        <f t="shared" si="9"/>
        <v/>
      </c>
      <c r="AN127" s="15" t="str">
        <f t="shared" si="10"/>
        <v/>
      </c>
      <c r="AO127" s="15" t="str">
        <f t="shared" si="11"/>
        <v/>
      </c>
      <c r="AP127" s="15" t="str">
        <f t="shared" si="12"/>
        <v/>
      </c>
      <c r="AQ127" s="4" t="str">
        <f t="shared" si="13"/>
        <v/>
      </c>
    </row>
    <row r="128" spans="1:43" x14ac:dyDescent="0.25">
      <c r="A128" s="4" t="str">
        <f>IF(Inddata!A143="","",Inddata!A143)</f>
        <v/>
      </c>
      <c r="B128" s="4" t="str">
        <f>IF(Inddata!B143="","",Inddata!B143)</f>
        <v/>
      </c>
      <c r="C128" s="4" t="str">
        <f>IF(Inddata!C143="","",Inddata!C143)</f>
        <v/>
      </c>
      <c r="D128" s="4" t="str">
        <f>IF(Inddata!D143="","",Inddata!D143)</f>
        <v/>
      </c>
      <c r="E128" s="4" t="str">
        <f>IF(Inddata!E143="","",Inddata!E143)</f>
        <v/>
      </c>
      <c r="F128" s="4" t="str">
        <f>IF(Inddata!F143="","",Inddata!F143)</f>
        <v/>
      </c>
      <c r="G128" s="4">
        <f>IF(Inddata!G143="","",Inddata!G143)</f>
        <v>0</v>
      </c>
      <c r="H128" s="4" t="str">
        <f>IF(Inddata!H143&gt;0.5,Inddata!H143,"")</f>
        <v/>
      </c>
      <c r="I128" s="4" t="str">
        <f>IF(Inddata!I143="","",Inddata!I143)</f>
        <v/>
      </c>
      <c r="J128" s="14">
        <f>IF('Anvendte oplysninger'!J128="Irrelevant",1,IF('Anvendte oplysninger'!J128&gt;3,1.2,1))</f>
        <v>1</v>
      </c>
      <c r="K128" s="14">
        <f>IF('Anvendte oplysninger'!K128="Irrelevant",1,IF(AND(OR(I128="Motorvejsstrækning",I128="Frakørselsflettestrækning",I128="Tilkørselsflettestrækning"),'Anvendte oplysninger'!K128&lt;3.5),1+(3.5-'Anvendte oplysninger'!K128)*0.12,IF(AND(OR(I128="Frakørselsrampe",I128="Tilkørselsrampe"),'Anvendte oplysninger'!K128&lt;3.5),1+(3.5-'Anvendte oplysninger'!K128)*0.16,1)))</f>
        <v>1</v>
      </c>
      <c r="L128" s="14">
        <f>IF('Anvendte oplysninger'!L128="Irrelevant",1,IF(AND('Anvendte oplysninger'!L128="Ja",'Anvendte oplysninger'!J128=2),0.6*'Anvendte oplysninger'!M128+(1-'Anvendte oplysninger'!M128),IF(AND('Anvendte oplysninger'!L128="Ja",'Anvendte oplysninger'!J128=3),0.7*'Anvendte oplysninger'!M128+(1-'Anvendte oplysninger'!M128),IF(AND('Anvendte oplysninger'!L128="Ja",'Anvendte oplysninger'!J128=4),0.76*'Anvendte oplysninger'!M128+(1-'Anvendte oplysninger'!M128),IF(AND('Anvendte oplysninger'!L128="Ja",'Anvendte oplysninger'!J128&gt;4.99999999),0.8*'Anvendte oplysninger'!M128+(1-'Anvendte oplysninger'!M128),1)))))</f>
        <v>1</v>
      </c>
      <c r="M128" s="14">
        <f>IF('Anvendte oplysninger'!L128="Irrelevant",1,IF(AND('Anvendte oplysninger'!L128="Ja",'Anvendte oplysninger'!J128=2),0.8*'Anvendte oplysninger'!M128+(1-'Anvendte oplysninger'!M128),IF(AND('Anvendte oplysninger'!L128="Ja",'Anvendte oplysninger'!J128=3),0.85*'Anvendte oplysninger'!M128+(1-'Anvendte oplysninger'!M128),IF(AND('Anvendte oplysninger'!L128="Ja",'Anvendte oplysninger'!J128=4),0.88*'Anvendte oplysninger'!M128+(1-'Anvendte oplysninger'!M128),IF(AND('Anvendte oplysninger'!L128="Ja",'Anvendte oplysninger'!J128&gt;4.99999999),0.9*'Anvendte oplysninger'!M128+(1-'Anvendte oplysninger'!M128),1)))))</f>
        <v>1</v>
      </c>
      <c r="N128" s="14">
        <f>IF('Anvendte oplysninger'!N128="Irrelevant",1,IF(AND(OR(I128="Motorvejsstrækning",I128="Frakørselsflettestrækning",I128="Tilkørselsflettestrækning"),'Anvendte oplysninger'!N128&lt;3),1+(3-'Anvendte oplysninger'!N128)*0.09333333,1))</f>
        <v>1</v>
      </c>
      <c r="O128" s="14">
        <f>IF('Anvendte oplysninger'!N128="Irrelevant",1,IF(AND(OR(I128="Motorvejsstrækning",I128="Frakørselsflettestrækning",I128="Tilkørselsflettestrækning"),'Anvendte oplysninger'!N128&lt;3),1+(3-'Anvendte oplysninger'!N128)*0.19666667,1))</f>
        <v>1</v>
      </c>
      <c r="P128" s="14">
        <f>IF('Anvendte oplysninger'!O128="Irrelevant",1,IF(AND(OR(I128="Motorvejsstrækning",I128="Frakørselsflettestrækning",I128="Tilkørselsflettestrækning"),'Anvendte oplysninger'!O128&lt;3.00000001),1+(0.5-'Anvendte oplysninger'!O128)*0.04,IF(AND(OR(I128="Frakørselsrampe",I128="Tilkørselsrampe"),'Anvendte oplysninger'!O128&lt;3.00000001),1+(0.5-'Anvendte oplysninger'!O128)*0.08,IF(OR(I128="Motorvejsstrækning",I128="Frakørselsflettestrækning",I128="Tilkørselsflettestrækning"),0.9,0.8))))</f>
        <v>1</v>
      </c>
      <c r="Q128" s="14">
        <f>IF('Anvendte oplysninger'!P128="Irrelevant",1,IF(AND(OR(I128="Motorvejsstrækning",I128="Frakørselsflettestrækning",I128="Tilkørselsflettestrækning"),'Anvendte oplysninger'!P128&lt;11.00000001),1+(5-'Anvendte oplysninger'!P128)*0.01,0.94))</f>
        <v>1</v>
      </c>
      <c r="R128" s="14">
        <f>IF(OR('Anvendte oplysninger'!Q128="Irrelevant",'Anvendte oplysninger'!R128="Irrelevant",'Anvendte oplysninger'!Q128="Lige"),1,IF(AND(OR(I128="Motorvejsstrækning",I128="Frakørselsflettestrækning",I128="Tilkørselsflettestrækning"),'Anvendte oplysninger'!Q128&lt;4000),(EXP(0.1096*1746.5/'Anvendte oplysninger'!Q128)/EXP(0.1096*1746.5/4000))*('Anvendte oplysninger'!R128/1000)/G128+(G128-'Anvendte oplysninger'!R128/1000)/G128,1))</f>
        <v>1</v>
      </c>
      <c r="S128" s="14">
        <f>IF(OR('Anvendte oplysninger'!S128="Irrelevant",'Anvendte oplysninger'!T128="Irrelevant",'Anvendte oplysninger'!S128="Lige"),1,IF(AND(OR(I128="Motorvejsstrækning",I128="Frakørselsflettestrækning",I128="Tilkørselsflettestrækning"),'Anvendte oplysninger'!S128&lt;4000),(EXP(0.1096*1746.5/'Anvendte oplysninger'!S128)/EXP(0.1096*1746.5/4000))*('Anvendte oplysninger'!T128/1000)/G128+(G128-'Anvendte oplysninger'!T128/1000)/G128,1))</f>
        <v>1</v>
      </c>
      <c r="T128" s="14">
        <f>IF('Anvendte oplysninger'!U128="Irrelevant",1,IF(AND(OR(I128="Motorvejsstrækning",I128="Frakørselsflettestrækning",I128="Tilkørselsflettestrækning",I128="Frakørselsrampe",I128="Tilkørselsrampe"),'Anvendte oplysninger'!U128="Ja"),0.95,1))</f>
        <v>1</v>
      </c>
      <c r="U128" s="14">
        <f>IF('Anvendte oplysninger'!U128="Irrelevant",1,IF(AND(OR(I128="Motorvejsstrækning",I128="Frakørselsflettestrækning",I128="Tilkørselsflettestrækning",I128="Frakørselsrampe",I128="Tilkørselsrampe"),'Anvendte oplysninger'!U128="Ja"),0.96,1))</f>
        <v>1</v>
      </c>
      <c r="V128" s="14">
        <f>IF('Anvendte oplysninger'!U128="Irrelevant",1,IF(AND(OR(I128="Motorvejsstrækning",I128="Frakørselsflettestrækning",I128="Tilkørselsflettestrækning",I128="Frakørselsrampe",I128="Tilkørselsrampe"),'Anvendte oplysninger'!U128="Ja"),0.79,1))</f>
        <v>1</v>
      </c>
      <c r="W128" s="14">
        <f>IF('Anvendte oplysninger'!U128="Irrelevant",1,IF(AND(OR(I128="Motorvejsstrækning",I128="Frakørselsflettestrækning",I128="Tilkørselsflettestrækning",I128="Frakørselsrampe",I128="Tilkørselsrampe"),'Anvendte oplysninger'!U128="Ja"),0.94,1))</f>
        <v>1</v>
      </c>
      <c r="X128" s="14">
        <f>IF('Anvendte oplysninger'!U128="Irrelevant",1,IF(AND(OR(I128="Motorvejsstrækning",I128="Frakørselsflettestrækning",I128="Tilkørselsflettestrækning",I128="Frakørselsrampe",I128="Tilkørselsrampe"),'Anvendte oplysninger'!U128="Ja"),0.97,1))</f>
        <v>1</v>
      </c>
      <c r="Y128" s="14">
        <f>IF(AND(I128="Frakørselsrampe",'Anvendte oplysninger'!V128="S-formet ruderrampe"),1.32,IF(AND(I128="Frakørselsrampe",'Anvendte oplysninger'!V128="S-formet trompetrampe"),2.05,IF(AND(I128="Frakørselsrampe",'Anvendte oplysninger'!V128="U-formet trompetrampe"),4.11,IF(AND(I128="Frakørselsrampe",'Anvendte oplysninger'!V128="SV-formet flyoverrampe"),5.15,IF(AND(I128="Frakørselsrampe",'Anvendte oplysninger'!V128="Vinkelformet rampe"),1.07,IF(AND(I128="Tilkørselsrampe",'Anvendte oplysninger'!V128="S-formet ruderrampe"),0.93,IF(AND(I128="Tilkørselsrampe",'Anvendte oplysninger'!V128="S-formet trompetrampe"),2.48,IF(AND(I128="Tilkørselsrampe",'Anvendte oplysninger'!V128="U-formet trompetrampe"),4.15,IF(AND(I128="Tilkørselsrampe",'Anvendte oplysninger'!V128="SV-formet flyoverrampe"),5.26,IF(AND(I128="Tilkørselsrampe",'Anvendte oplysninger'!V128="Vinkelformet rampe"),1.42,1))))))))))</f>
        <v>1</v>
      </c>
      <c r="Z128" s="14">
        <f>IF(OR('Anvendte oplysninger'!W128="Lige",'Anvendte oplysninger'!W128="Irrelevant",'Anvendte oplysninger'!X128="Irrelevant",'Anvendte oplysninger'!Y128="Irrelevant"),1,1+1.545*1000/32.2*((('Anvendte oplysninger'!Y128*3268/3600)/('Anvendte oplysninger'!W128/0.306))^2)*('Anvendte oplysninger'!X128/1000)/G128)</f>
        <v>1</v>
      </c>
      <c r="AA128" s="14">
        <f>IF(OR('Anvendte oplysninger'!W128="Lige",'Anvendte oplysninger'!W128="Irrelevant",'Anvendte oplysninger'!X128="Irrelevant",'Anvendte oplysninger'!Y128="Irrelevant"),1,1+1.961*1000/32.2*((('Anvendte oplysninger'!Y128*3268/3600)/('Anvendte oplysninger'!W128/0.306))^2)*('Anvendte oplysninger'!X128/1000)/G128)</f>
        <v>1</v>
      </c>
      <c r="AB128" s="14">
        <f>IF(OR('Anvendte oplysninger'!Z128="Lige",'Anvendte oplysninger'!Z128="Irrelevant",'Anvendte oplysninger'!AA128="Irrelevant",'Anvendte oplysninger'!AB128="Irrelevant"),1,1+1.545*1000/32.2*((('Anvendte oplysninger'!AB128*3268/3600)/('Anvendte oplysninger'!Z128/0.306))^2)*('Anvendte oplysninger'!AA128/1000)/G128)</f>
        <v>1</v>
      </c>
      <c r="AC128" s="14">
        <f>IF(OR('Anvendte oplysninger'!Z128="Lige",'Anvendte oplysninger'!Z128="Irrelevant",'Anvendte oplysninger'!AA128="Irrelevant",'Anvendte oplysninger'!AB128="Irrelevant"),1,1+1.961*1000/32.2*((('Anvendte oplysninger'!AB128*3268/3600)/('Anvendte oplysninger'!Z128/0.306))^2)*('Anvendte oplysninger'!AA128/1000)/G128)</f>
        <v>1</v>
      </c>
      <c r="AD128" s="14">
        <f>IF(OR('Anvendte oplysninger'!AC128="Irrelevant",'Anvendte oplysninger'!AC128="Nej"),1,IF(AND('Anvendte oplysninger'!AC128="Ja",OR('Anvendte oplysninger'!Q128&lt;301,'Anvendte oplysninger'!S128&lt;301)),1-(0.5*('Anvendte oplysninger'!R128+'Anvendte oplysninger'!T128)/('Anvendte oplysninger'!G128*1000)),IF(AND('Anvendte oplysninger'!AC128="Ja",OR('Anvendte oplysninger'!Q128&lt;601,'Anvendte oplysninger'!S128&lt;601)),1-(0.25*('Anvendte oplysninger'!R128+'Anvendte oplysninger'!T128)/('Anvendte oplysninger'!G128*1000)),1)))</f>
        <v>1</v>
      </c>
      <c r="AE128" s="14">
        <f>IF(OR('Anvendte oplysninger'!AC128="Irrelevant",'Anvendte oplysninger'!AC128="Nej"),1,IF(AND('Anvendte oplysninger'!AC128="Ja",OR('Anvendte oplysninger'!Q128&lt;301,'Anvendte oplysninger'!S128&lt;301)),1-(0.4*('Anvendte oplysninger'!R128+'Anvendte oplysninger'!T128)/('Anvendte oplysninger'!G128*1000)),IF(AND('Anvendte oplysninger'!AC128="Ja",OR('Anvendte oplysninger'!Q128&lt;601,'Anvendte oplysninger'!S128&lt;601)),1-(0.2*('Anvendte oplysninger'!R128+'Anvendte oplysninger'!T128)/('Anvendte oplysninger'!G128*1000)),1)))</f>
        <v>1</v>
      </c>
      <c r="AF128" s="14">
        <f>IF('Anvendte oplysninger'!AD128="110 km/t",0.79,1)</f>
        <v>1</v>
      </c>
      <c r="AG128" s="14">
        <f>IF('Anvendte oplysninger'!AD128="110 km/t",0.94,1)</f>
        <v>1</v>
      </c>
      <c r="AH128" s="14">
        <f>IF('Anvendte oplysninger'!AD128="110 km/t",0.66,1)</f>
        <v>1</v>
      </c>
      <c r="AI128" s="14">
        <f>IF('Anvendte oplysninger'!AD128="110 km/t",0.82,1)</f>
        <v>1</v>
      </c>
      <c r="AJ128" s="14">
        <f>IF(AND('Anvendte oplysninger'!AE128="Ja",I128="Tilkørselsflettestrækning"),0.65*'Anvendte oplysninger'!AF128+1-'Anvendte oplysninger'!AF128,1)</f>
        <v>1</v>
      </c>
      <c r="AK128" s="15" t="str">
        <f t="shared" si="7"/>
        <v/>
      </c>
      <c r="AL128" s="15" t="str">
        <f t="shared" si="8"/>
        <v/>
      </c>
      <c r="AM128" s="15" t="str">
        <f t="shared" si="9"/>
        <v/>
      </c>
      <c r="AN128" s="15" t="str">
        <f t="shared" si="10"/>
        <v/>
      </c>
      <c r="AO128" s="15" t="str">
        <f t="shared" si="11"/>
        <v/>
      </c>
      <c r="AP128" s="15" t="str">
        <f t="shared" si="12"/>
        <v/>
      </c>
      <c r="AQ128" s="4" t="str">
        <f t="shared" si="13"/>
        <v/>
      </c>
    </row>
    <row r="129" spans="1:43" x14ac:dyDescent="0.25">
      <c r="A129" s="4" t="str">
        <f>IF(Inddata!A144="","",Inddata!A144)</f>
        <v/>
      </c>
      <c r="B129" s="4" t="str">
        <f>IF(Inddata!B144="","",Inddata!B144)</f>
        <v/>
      </c>
      <c r="C129" s="4" t="str">
        <f>IF(Inddata!C144="","",Inddata!C144)</f>
        <v/>
      </c>
      <c r="D129" s="4" t="str">
        <f>IF(Inddata!D144="","",Inddata!D144)</f>
        <v/>
      </c>
      <c r="E129" s="4" t="str">
        <f>IF(Inddata!E144="","",Inddata!E144)</f>
        <v/>
      </c>
      <c r="F129" s="4" t="str">
        <f>IF(Inddata!F144="","",Inddata!F144)</f>
        <v/>
      </c>
      <c r="G129" s="4">
        <f>IF(Inddata!G144="","",Inddata!G144)</f>
        <v>0</v>
      </c>
      <c r="H129" s="4" t="str">
        <f>IF(Inddata!H144&gt;0.5,Inddata!H144,"")</f>
        <v/>
      </c>
      <c r="I129" s="4" t="str">
        <f>IF(Inddata!I144="","",Inddata!I144)</f>
        <v/>
      </c>
      <c r="J129" s="14">
        <f>IF('Anvendte oplysninger'!J129="Irrelevant",1,IF('Anvendte oplysninger'!J129&gt;3,1.2,1))</f>
        <v>1</v>
      </c>
      <c r="K129" s="14">
        <f>IF('Anvendte oplysninger'!K129="Irrelevant",1,IF(AND(OR(I129="Motorvejsstrækning",I129="Frakørselsflettestrækning",I129="Tilkørselsflettestrækning"),'Anvendte oplysninger'!K129&lt;3.5),1+(3.5-'Anvendte oplysninger'!K129)*0.12,IF(AND(OR(I129="Frakørselsrampe",I129="Tilkørselsrampe"),'Anvendte oplysninger'!K129&lt;3.5),1+(3.5-'Anvendte oplysninger'!K129)*0.16,1)))</f>
        <v>1</v>
      </c>
      <c r="L129" s="14">
        <f>IF('Anvendte oplysninger'!L129="Irrelevant",1,IF(AND('Anvendte oplysninger'!L129="Ja",'Anvendte oplysninger'!J129=2),0.6*'Anvendte oplysninger'!M129+(1-'Anvendte oplysninger'!M129),IF(AND('Anvendte oplysninger'!L129="Ja",'Anvendte oplysninger'!J129=3),0.7*'Anvendte oplysninger'!M129+(1-'Anvendte oplysninger'!M129),IF(AND('Anvendte oplysninger'!L129="Ja",'Anvendte oplysninger'!J129=4),0.76*'Anvendte oplysninger'!M129+(1-'Anvendte oplysninger'!M129),IF(AND('Anvendte oplysninger'!L129="Ja",'Anvendte oplysninger'!J129&gt;4.99999999),0.8*'Anvendte oplysninger'!M129+(1-'Anvendte oplysninger'!M129),1)))))</f>
        <v>1</v>
      </c>
      <c r="M129" s="14">
        <f>IF('Anvendte oplysninger'!L129="Irrelevant",1,IF(AND('Anvendte oplysninger'!L129="Ja",'Anvendte oplysninger'!J129=2),0.8*'Anvendte oplysninger'!M129+(1-'Anvendte oplysninger'!M129),IF(AND('Anvendte oplysninger'!L129="Ja",'Anvendte oplysninger'!J129=3),0.85*'Anvendte oplysninger'!M129+(1-'Anvendte oplysninger'!M129),IF(AND('Anvendte oplysninger'!L129="Ja",'Anvendte oplysninger'!J129=4),0.88*'Anvendte oplysninger'!M129+(1-'Anvendte oplysninger'!M129),IF(AND('Anvendte oplysninger'!L129="Ja",'Anvendte oplysninger'!J129&gt;4.99999999),0.9*'Anvendte oplysninger'!M129+(1-'Anvendte oplysninger'!M129),1)))))</f>
        <v>1</v>
      </c>
      <c r="N129" s="14">
        <f>IF('Anvendte oplysninger'!N129="Irrelevant",1,IF(AND(OR(I129="Motorvejsstrækning",I129="Frakørselsflettestrækning",I129="Tilkørselsflettestrækning"),'Anvendte oplysninger'!N129&lt;3),1+(3-'Anvendte oplysninger'!N129)*0.09333333,1))</f>
        <v>1</v>
      </c>
      <c r="O129" s="14">
        <f>IF('Anvendte oplysninger'!N129="Irrelevant",1,IF(AND(OR(I129="Motorvejsstrækning",I129="Frakørselsflettestrækning",I129="Tilkørselsflettestrækning"),'Anvendte oplysninger'!N129&lt;3),1+(3-'Anvendte oplysninger'!N129)*0.19666667,1))</f>
        <v>1</v>
      </c>
      <c r="P129" s="14">
        <f>IF('Anvendte oplysninger'!O129="Irrelevant",1,IF(AND(OR(I129="Motorvejsstrækning",I129="Frakørselsflettestrækning",I129="Tilkørselsflettestrækning"),'Anvendte oplysninger'!O129&lt;3.00000001),1+(0.5-'Anvendte oplysninger'!O129)*0.04,IF(AND(OR(I129="Frakørselsrampe",I129="Tilkørselsrampe"),'Anvendte oplysninger'!O129&lt;3.00000001),1+(0.5-'Anvendte oplysninger'!O129)*0.08,IF(OR(I129="Motorvejsstrækning",I129="Frakørselsflettestrækning",I129="Tilkørselsflettestrækning"),0.9,0.8))))</f>
        <v>1</v>
      </c>
      <c r="Q129" s="14">
        <f>IF('Anvendte oplysninger'!P129="Irrelevant",1,IF(AND(OR(I129="Motorvejsstrækning",I129="Frakørselsflettestrækning",I129="Tilkørselsflettestrækning"),'Anvendte oplysninger'!P129&lt;11.00000001),1+(5-'Anvendte oplysninger'!P129)*0.01,0.94))</f>
        <v>1</v>
      </c>
      <c r="R129" s="14">
        <f>IF(OR('Anvendte oplysninger'!Q129="Irrelevant",'Anvendte oplysninger'!R129="Irrelevant",'Anvendte oplysninger'!Q129="Lige"),1,IF(AND(OR(I129="Motorvejsstrækning",I129="Frakørselsflettestrækning",I129="Tilkørselsflettestrækning"),'Anvendte oplysninger'!Q129&lt;4000),(EXP(0.1096*1746.5/'Anvendte oplysninger'!Q129)/EXP(0.1096*1746.5/4000))*('Anvendte oplysninger'!R129/1000)/G129+(G129-'Anvendte oplysninger'!R129/1000)/G129,1))</f>
        <v>1</v>
      </c>
      <c r="S129" s="14">
        <f>IF(OR('Anvendte oplysninger'!S129="Irrelevant",'Anvendte oplysninger'!T129="Irrelevant",'Anvendte oplysninger'!S129="Lige"),1,IF(AND(OR(I129="Motorvejsstrækning",I129="Frakørselsflettestrækning",I129="Tilkørselsflettestrækning"),'Anvendte oplysninger'!S129&lt;4000),(EXP(0.1096*1746.5/'Anvendte oplysninger'!S129)/EXP(0.1096*1746.5/4000))*('Anvendte oplysninger'!T129/1000)/G129+(G129-'Anvendte oplysninger'!T129/1000)/G129,1))</f>
        <v>1</v>
      </c>
      <c r="T129" s="14">
        <f>IF('Anvendte oplysninger'!U129="Irrelevant",1,IF(AND(OR(I129="Motorvejsstrækning",I129="Frakørselsflettestrækning",I129="Tilkørselsflettestrækning",I129="Frakørselsrampe",I129="Tilkørselsrampe"),'Anvendte oplysninger'!U129="Ja"),0.95,1))</f>
        <v>1</v>
      </c>
      <c r="U129" s="14">
        <f>IF('Anvendte oplysninger'!U129="Irrelevant",1,IF(AND(OR(I129="Motorvejsstrækning",I129="Frakørselsflettestrækning",I129="Tilkørselsflettestrækning",I129="Frakørselsrampe",I129="Tilkørselsrampe"),'Anvendte oplysninger'!U129="Ja"),0.96,1))</f>
        <v>1</v>
      </c>
      <c r="V129" s="14">
        <f>IF('Anvendte oplysninger'!U129="Irrelevant",1,IF(AND(OR(I129="Motorvejsstrækning",I129="Frakørselsflettestrækning",I129="Tilkørselsflettestrækning",I129="Frakørselsrampe",I129="Tilkørselsrampe"),'Anvendte oplysninger'!U129="Ja"),0.79,1))</f>
        <v>1</v>
      </c>
      <c r="W129" s="14">
        <f>IF('Anvendte oplysninger'!U129="Irrelevant",1,IF(AND(OR(I129="Motorvejsstrækning",I129="Frakørselsflettestrækning",I129="Tilkørselsflettestrækning",I129="Frakørselsrampe",I129="Tilkørselsrampe"),'Anvendte oplysninger'!U129="Ja"),0.94,1))</f>
        <v>1</v>
      </c>
      <c r="X129" s="14">
        <f>IF('Anvendte oplysninger'!U129="Irrelevant",1,IF(AND(OR(I129="Motorvejsstrækning",I129="Frakørselsflettestrækning",I129="Tilkørselsflettestrækning",I129="Frakørselsrampe",I129="Tilkørselsrampe"),'Anvendte oplysninger'!U129="Ja"),0.97,1))</f>
        <v>1</v>
      </c>
      <c r="Y129" s="14">
        <f>IF(AND(I129="Frakørselsrampe",'Anvendte oplysninger'!V129="S-formet ruderrampe"),1.32,IF(AND(I129="Frakørselsrampe",'Anvendte oplysninger'!V129="S-formet trompetrampe"),2.05,IF(AND(I129="Frakørselsrampe",'Anvendte oplysninger'!V129="U-formet trompetrampe"),4.11,IF(AND(I129="Frakørselsrampe",'Anvendte oplysninger'!V129="SV-formet flyoverrampe"),5.15,IF(AND(I129="Frakørselsrampe",'Anvendte oplysninger'!V129="Vinkelformet rampe"),1.07,IF(AND(I129="Tilkørselsrampe",'Anvendte oplysninger'!V129="S-formet ruderrampe"),0.93,IF(AND(I129="Tilkørselsrampe",'Anvendte oplysninger'!V129="S-formet trompetrampe"),2.48,IF(AND(I129="Tilkørselsrampe",'Anvendte oplysninger'!V129="U-formet trompetrampe"),4.15,IF(AND(I129="Tilkørselsrampe",'Anvendte oplysninger'!V129="SV-formet flyoverrampe"),5.26,IF(AND(I129="Tilkørselsrampe",'Anvendte oplysninger'!V129="Vinkelformet rampe"),1.42,1))))))))))</f>
        <v>1</v>
      </c>
      <c r="Z129" s="14">
        <f>IF(OR('Anvendte oplysninger'!W129="Lige",'Anvendte oplysninger'!W129="Irrelevant",'Anvendte oplysninger'!X129="Irrelevant",'Anvendte oplysninger'!Y129="Irrelevant"),1,1+1.545*1000/32.2*((('Anvendte oplysninger'!Y129*3268/3600)/('Anvendte oplysninger'!W129/0.306))^2)*('Anvendte oplysninger'!X129/1000)/G129)</f>
        <v>1</v>
      </c>
      <c r="AA129" s="14">
        <f>IF(OR('Anvendte oplysninger'!W129="Lige",'Anvendte oplysninger'!W129="Irrelevant",'Anvendte oplysninger'!X129="Irrelevant",'Anvendte oplysninger'!Y129="Irrelevant"),1,1+1.961*1000/32.2*((('Anvendte oplysninger'!Y129*3268/3600)/('Anvendte oplysninger'!W129/0.306))^2)*('Anvendte oplysninger'!X129/1000)/G129)</f>
        <v>1</v>
      </c>
      <c r="AB129" s="14">
        <f>IF(OR('Anvendte oplysninger'!Z129="Lige",'Anvendte oplysninger'!Z129="Irrelevant",'Anvendte oplysninger'!AA129="Irrelevant",'Anvendte oplysninger'!AB129="Irrelevant"),1,1+1.545*1000/32.2*((('Anvendte oplysninger'!AB129*3268/3600)/('Anvendte oplysninger'!Z129/0.306))^2)*('Anvendte oplysninger'!AA129/1000)/G129)</f>
        <v>1</v>
      </c>
      <c r="AC129" s="14">
        <f>IF(OR('Anvendte oplysninger'!Z129="Lige",'Anvendte oplysninger'!Z129="Irrelevant",'Anvendte oplysninger'!AA129="Irrelevant",'Anvendte oplysninger'!AB129="Irrelevant"),1,1+1.961*1000/32.2*((('Anvendte oplysninger'!AB129*3268/3600)/('Anvendte oplysninger'!Z129/0.306))^2)*('Anvendte oplysninger'!AA129/1000)/G129)</f>
        <v>1</v>
      </c>
      <c r="AD129" s="14">
        <f>IF(OR('Anvendte oplysninger'!AC129="Irrelevant",'Anvendte oplysninger'!AC129="Nej"),1,IF(AND('Anvendte oplysninger'!AC129="Ja",OR('Anvendte oplysninger'!Q129&lt;301,'Anvendte oplysninger'!S129&lt;301)),1-(0.5*('Anvendte oplysninger'!R129+'Anvendte oplysninger'!T129)/('Anvendte oplysninger'!G129*1000)),IF(AND('Anvendte oplysninger'!AC129="Ja",OR('Anvendte oplysninger'!Q129&lt;601,'Anvendte oplysninger'!S129&lt;601)),1-(0.25*('Anvendte oplysninger'!R129+'Anvendte oplysninger'!T129)/('Anvendte oplysninger'!G129*1000)),1)))</f>
        <v>1</v>
      </c>
      <c r="AE129" s="14">
        <f>IF(OR('Anvendte oplysninger'!AC129="Irrelevant",'Anvendte oplysninger'!AC129="Nej"),1,IF(AND('Anvendte oplysninger'!AC129="Ja",OR('Anvendte oplysninger'!Q129&lt;301,'Anvendte oplysninger'!S129&lt;301)),1-(0.4*('Anvendte oplysninger'!R129+'Anvendte oplysninger'!T129)/('Anvendte oplysninger'!G129*1000)),IF(AND('Anvendte oplysninger'!AC129="Ja",OR('Anvendte oplysninger'!Q129&lt;601,'Anvendte oplysninger'!S129&lt;601)),1-(0.2*('Anvendte oplysninger'!R129+'Anvendte oplysninger'!T129)/('Anvendte oplysninger'!G129*1000)),1)))</f>
        <v>1</v>
      </c>
      <c r="AF129" s="14">
        <f>IF('Anvendte oplysninger'!AD129="110 km/t",0.79,1)</f>
        <v>1</v>
      </c>
      <c r="AG129" s="14">
        <f>IF('Anvendte oplysninger'!AD129="110 km/t",0.94,1)</f>
        <v>1</v>
      </c>
      <c r="AH129" s="14">
        <f>IF('Anvendte oplysninger'!AD129="110 km/t",0.66,1)</f>
        <v>1</v>
      </c>
      <c r="AI129" s="14">
        <f>IF('Anvendte oplysninger'!AD129="110 km/t",0.82,1)</f>
        <v>1</v>
      </c>
      <c r="AJ129" s="14">
        <f>IF(AND('Anvendte oplysninger'!AE129="Ja",I129="Tilkørselsflettestrækning"),0.65*'Anvendte oplysninger'!AF129+1-'Anvendte oplysninger'!AF129,1)</f>
        <v>1</v>
      </c>
      <c r="AK129" s="15" t="str">
        <f t="shared" si="7"/>
        <v/>
      </c>
      <c r="AL129" s="15" t="str">
        <f t="shared" si="8"/>
        <v/>
      </c>
      <c r="AM129" s="15" t="str">
        <f t="shared" si="9"/>
        <v/>
      </c>
      <c r="AN129" s="15" t="str">
        <f t="shared" si="10"/>
        <v/>
      </c>
      <c r="AO129" s="15" t="str">
        <f t="shared" si="11"/>
        <v/>
      </c>
      <c r="AP129" s="15" t="str">
        <f t="shared" si="12"/>
        <v/>
      </c>
      <c r="AQ129" s="4" t="str">
        <f t="shared" si="13"/>
        <v/>
      </c>
    </row>
    <row r="130" spans="1:43" x14ac:dyDescent="0.25">
      <c r="A130" s="4" t="str">
        <f>IF(Inddata!A145="","",Inddata!A145)</f>
        <v/>
      </c>
      <c r="B130" s="4" t="str">
        <f>IF(Inddata!B145="","",Inddata!B145)</f>
        <v/>
      </c>
      <c r="C130" s="4" t="str">
        <f>IF(Inddata!C145="","",Inddata!C145)</f>
        <v/>
      </c>
      <c r="D130" s="4" t="str">
        <f>IF(Inddata!D145="","",Inddata!D145)</f>
        <v/>
      </c>
      <c r="E130" s="4" t="str">
        <f>IF(Inddata!E145="","",Inddata!E145)</f>
        <v/>
      </c>
      <c r="F130" s="4" t="str">
        <f>IF(Inddata!F145="","",Inddata!F145)</f>
        <v/>
      </c>
      <c r="G130" s="4">
        <f>IF(Inddata!G145="","",Inddata!G145)</f>
        <v>0</v>
      </c>
      <c r="H130" s="4" t="str">
        <f>IF(Inddata!H145&gt;0.5,Inddata!H145,"")</f>
        <v/>
      </c>
      <c r="I130" s="4" t="str">
        <f>IF(Inddata!I145="","",Inddata!I145)</f>
        <v/>
      </c>
      <c r="J130" s="14">
        <f>IF('Anvendte oplysninger'!J130="Irrelevant",1,IF('Anvendte oplysninger'!J130&gt;3,1.2,1))</f>
        <v>1</v>
      </c>
      <c r="K130" s="14">
        <f>IF('Anvendte oplysninger'!K130="Irrelevant",1,IF(AND(OR(I130="Motorvejsstrækning",I130="Frakørselsflettestrækning",I130="Tilkørselsflettestrækning"),'Anvendte oplysninger'!K130&lt;3.5),1+(3.5-'Anvendte oplysninger'!K130)*0.12,IF(AND(OR(I130="Frakørselsrampe",I130="Tilkørselsrampe"),'Anvendte oplysninger'!K130&lt;3.5),1+(3.5-'Anvendte oplysninger'!K130)*0.16,1)))</f>
        <v>1</v>
      </c>
      <c r="L130" s="14">
        <f>IF('Anvendte oplysninger'!L130="Irrelevant",1,IF(AND('Anvendte oplysninger'!L130="Ja",'Anvendte oplysninger'!J130=2),0.6*'Anvendte oplysninger'!M130+(1-'Anvendte oplysninger'!M130),IF(AND('Anvendte oplysninger'!L130="Ja",'Anvendte oplysninger'!J130=3),0.7*'Anvendte oplysninger'!M130+(1-'Anvendte oplysninger'!M130),IF(AND('Anvendte oplysninger'!L130="Ja",'Anvendte oplysninger'!J130=4),0.76*'Anvendte oplysninger'!M130+(1-'Anvendte oplysninger'!M130),IF(AND('Anvendte oplysninger'!L130="Ja",'Anvendte oplysninger'!J130&gt;4.99999999),0.8*'Anvendte oplysninger'!M130+(1-'Anvendte oplysninger'!M130),1)))))</f>
        <v>1</v>
      </c>
      <c r="M130" s="14">
        <f>IF('Anvendte oplysninger'!L130="Irrelevant",1,IF(AND('Anvendte oplysninger'!L130="Ja",'Anvendte oplysninger'!J130=2),0.8*'Anvendte oplysninger'!M130+(1-'Anvendte oplysninger'!M130),IF(AND('Anvendte oplysninger'!L130="Ja",'Anvendte oplysninger'!J130=3),0.85*'Anvendte oplysninger'!M130+(1-'Anvendte oplysninger'!M130),IF(AND('Anvendte oplysninger'!L130="Ja",'Anvendte oplysninger'!J130=4),0.88*'Anvendte oplysninger'!M130+(1-'Anvendte oplysninger'!M130),IF(AND('Anvendte oplysninger'!L130="Ja",'Anvendte oplysninger'!J130&gt;4.99999999),0.9*'Anvendte oplysninger'!M130+(1-'Anvendte oplysninger'!M130),1)))))</f>
        <v>1</v>
      </c>
      <c r="N130" s="14">
        <f>IF('Anvendte oplysninger'!N130="Irrelevant",1,IF(AND(OR(I130="Motorvejsstrækning",I130="Frakørselsflettestrækning",I130="Tilkørselsflettestrækning"),'Anvendte oplysninger'!N130&lt;3),1+(3-'Anvendte oplysninger'!N130)*0.09333333,1))</f>
        <v>1</v>
      </c>
      <c r="O130" s="14">
        <f>IF('Anvendte oplysninger'!N130="Irrelevant",1,IF(AND(OR(I130="Motorvejsstrækning",I130="Frakørselsflettestrækning",I130="Tilkørselsflettestrækning"),'Anvendte oplysninger'!N130&lt;3),1+(3-'Anvendte oplysninger'!N130)*0.19666667,1))</f>
        <v>1</v>
      </c>
      <c r="P130" s="14">
        <f>IF('Anvendte oplysninger'!O130="Irrelevant",1,IF(AND(OR(I130="Motorvejsstrækning",I130="Frakørselsflettestrækning",I130="Tilkørselsflettestrækning"),'Anvendte oplysninger'!O130&lt;3.00000001),1+(0.5-'Anvendte oplysninger'!O130)*0.04,IF(AND(OR(I130="Frakørselsrampe",I130="Tilkørselsrampe"),'Anvendte oplysninger'!O130&lt;3.00000001),1+(0.5-'Anvendte oplysninger'!O130)*0.08,IF(OR(I130="Motorvejsstrækning",I130="Frakørselsflettestrækning",I130="Tilkørselsflettestrækning"),0.9,0.8))))</f>
        <v>1</v>
      </c>
      <c r="Q130" s="14">
        <f>IF('Anvendte oplysninger'!P130="Irrelevant",1,IF(AND(OR(I130="Motorvejsstrækning",I130="Frakørselsflettestrækning",I130="Tilkørselsflettestrækning"),'Anvendte oplysninger'!P130&lt;11.00000001),1+(5-'Anvendte oplysninger'!P130)*0.01,0.94))</f>
        <v>1</v>
      </c>
      <c r="R130" s="14">
        <f>IF(OR('Anvendte oplysninger'!Q130="Irrelevant",'Anvendte oplysninger'!R130="Irrelevant",'Anvendte oplysninger'!Q130="Lige"),1,IF(AND(OR(I130="Motorvejsstrækning",I130="Frakørselsflettestrækning",I130="Tilkørselsflettestrækning"),'Anvendte oplysninger'!Q130&lt;4000),(EXP(0.1096*1746.5/'Anvendte oplysninger'!Q130)/EXP(0.1096*1746.5/4000))*('Anvendte oplysninger'!R130/1000)/G130+(G130-'Anvendte oplysninger'!R130/1000)/G130,1))</f>
        <v>1</v>
      </c>
      <c r="S130" s="14">
        <f>IF(OR('Anvendte oplysninger'!S130="Irrelevant",'Anvendte oplysninger'!T130="Irrelevant",'Anvendte oplysninger'!S130="Lige"),1,IF(AND(OR(I130="Motorvejsstrækning",I130="Frakørselsflettestrækning",I130="Tilkørselsflettestrækning"),'Anvendte oplysninger'!S130&lt;4000),(EXP(0.1096*1746.5/'Anvendte oplysninger'!S130)/EXP(0.1096*1746.5/4000))*('Anvendte oplysninger'!T130/1000)/G130+(G130-'Anvendte oplysninger'!T130/1000)/G130,1))</f>
        <v>1</v>
      </c>
      <c r="T130" s="14">
        <f>IF('Anvendte oplysninger'!U130="Irrelevant",1,IF(AND(OR(I130="Motorvejsstrækning",I130="Frakørselsflettestrækning",I130="Tilkørselsflettestrækning",I130="Frakørselsrampe",I130="Tilkørselsrampe"),'Anvendte oplysninger'!U130="Ja"),0.95,1))</f>
        <v>1</v>
      </c>
      <c r="U130" s="14">
        <f>IF('Anvendte oplysninger'!U130="Irrelevant",1,IF(AND(OR(I130="Motorvejsstrækning",I130="Frakørselsflettestrækning",I130="Tilkørselsflettestrækning",I130="Frakørselsrampe",I130="Tilkørselsrampe"),'Anvendte oplysninger'!U130="Ja"),0.96,1))</f>
        <v>1</v>
      </c>
      <c r="V130" s="14">
        <f>IF('Anvendte oplysninger'!U130="Irrelevant",1,IF(AND(OR(I130="Motorvejsstrækning",I130="Frakørselsflettestrækning",I130="Tilkørselsflettestrækning",I130="Frakørselsrampe",I130="Tilkørselsrampe"),'Anvendte oplysninger'!U130="Ja"),0.79,1))</f>
        <v>1</v>
      </c>
      <c r="W130" s="14">
        <f>IF('Anvendte oplysninger'!U130="Irrelevant",1,IF(AND(OR(I130="Motorvejsstrækning",I130="Frakørselsflettestrækning",I130="Tilkørselsflettestrækning",I130="Frakørselsrampe",I130="Tilkørselsrampe"),'Anvendte oplysninger'!U130="Ja"),0.94,1))</f>
        <v>1</v>
      </c>
      <c r="X130" s="14">
        <f>IF('Anvendte oplysninger'!U130="Irrelevant",1,IF(AND(OR(I130="Motorvejsstrækning",I130="Frakørselsflettestrækning",I130="Tilkørselsflettestrækning",I130="Frakørselsrampe",I130="Tilkørselsrampe"),'Anvendte oplysninger'!U130="Ja"),0.97,1))</f>
        <v>1</v>
      </c>
      <c r="Y130" s="14">
        <f>IF(AND(I130="Frakørselsrampe",'Anvendte oplysninger'!V130="S-formet ruderrampe"),1.32,IF(AND(I130="Frakørselsrampe",'Anvendte oplysninger'!V130="S-formet trompetrampe"),2.05,IF(AND(I130="Frakørselsrampe",'Anvendte oplysninger'!V130="U-formet trompetrampe"),4.11,IF(AND(I130="Frakørselsrampe",'Anvendte oplysninger'!V130="SV-formet flyoverrampe"),5.15,IF(AND(I130="Frakørselsrampe",'Anvendte oplysninger'!V130="Vinkelformet rampe"),1.07,IF(AND(I130="Tilkørselsrampe",'Anvendte oplysninger'!V130="S-formet ruderrampe"),0.93,IF(AND(I130="Tilkørselsrampe",'Anvendte oplysninger'!V130="S-formet trompetrampe"),2.48,IF(AND(I130="Tilkørselsrampe",'Anvendte oplysninger'!V130="U-formet trompetrampe"),4.15,IF(AND(I130="Tilkørselsrampe",'Anvendte oplysninger'!V130="SV-formet flyoverrampe"),5.26,IF(AND(I130="Tilkørselsrampe",'Anvendte oplysninger'!V130="Vinkelformet rampe"),1.42,1))))))))))</f>
        <v>1</v>
      </c>
      <c r="Z130" s="14">
        <f>IF(OR('Anvendte oplysninger'!W130="Lige",'Anvendte oplysninger'!W130="Irrelevant",'Anvendte oplysninger'!X130="Irrelevant",'Anvendte oplysninger'!Y130="Irrelevant"),1,1+1.545*1000/32.2*((('Anvendte oplysninger'!Y130*3268/3600)/('Anvendte oplysninger'!W130/0.306))^2)*('Anvendte oplysninger'!X130/1000)/G130)</f>
        <v>1</v>
      </c>
      <c r="AA130" s="14">
        <f>IF(OR('Anvendte oplysninger'!W130="Lige",'Anvendte oplysninger'!W130="Irrelevant",'Anvendte oplysninger'!X130="Irrelevant",'Anvendte oplysninger'!Y130="Irrelevant"),1,1+1.961*1000/32.2*((('Anvendte oplysninger'!Y130*3268/3600)/('Anvendte oplysninger'!W130/0.306))^2)*('Anvendte oplysninger'!X130/1000)/G130)</f>
        <v>1</v>
      </c>
      <c r="AB130" s="14">
        <f>IF(OR('Anvendte oplysninger'!Z130="Lige",'Anvendte oplysninger'!Z130="Irrelevant",'Anvendte oplysninger'!AA130="Irrelevant",'Anvendte oplysninger'!AB130="Irrelevant"),1,1+1.545*1000/32.2*((('Anvendte oplysninger'!AB130*3268/3600)/('Anvendte oplysninger'!Z130/0.306))^2)*('Anvendte oplysninger'!AA130/1000)/G130)</f>
        <v>1</v>
      </c>
      <c r="AC130" s="14">
        <f>IF(OR('Anvendte oplysninger'!Z130="Lige",'Anvendte oplysninger'!Z130="Irrelevant",'Anvendte oplysninger'!AA130="Irrelevant",'Anvendte oplysninger'!AB130="Irrelevant"),1,1+1.961*1000/32.2*((('Anvendte oplysninger'!AB130*3268/3600)/('Anvendte oplysninger'!Z130/0.306))^2)*('Anvendte oplysninger'!AA130/1000)/G130)</f>
        <v>1</v>
      </c>
      <c r="AD130" s="14">
        <f>IF(OR('Anvendte oplysninger'!AC130="Irrelevant",'Anvendte oplysninger'!AC130="Nej"),1,IF(AND('Anvendte oplysninger'!AC130="Ja",OR('Anvendte oplysninger'!Q130&lt;301,'Anvendte oplysninger'!S130&lt;301)),1-(0.5*('Anvendte oplysninger'!R130+'Anvendte oplysninger'!T130)/('Anvendte oplysninger'!G130*1000)),IF(AND('Anvendte oplysninger'!AC130="Ja",OR('Anvendte oplysninger'!Q130&lt;601,'Anvendte oplysninger'!S130&lt;601)),1-(0.25*('Anvendte oplysninger'!R130+'Anvendte oplysninger'!T130)/('Anvendte oplysninger'!G130*1000)),1)))</f>
        <v>1</v>
      </c>
      <c r="AE130" s="14">
        <f>IF(OR('Anvendte oplysninger'!AC130="Irrelevant",'Anvendte oplysninger'!AC130="Nej"),1,IF(AND('Anvendte oplysninger'!AC130="Ja",OR('Anvendte oplysninger'!Q130&lt;301,'Anvendte oplysninger'!S130&lt;301)),1-(0.4*('Anvendte oplysninger'!R130+'Anvendte oplysninger'!T130)/('Anvendte oplysninger'!G130*1000)),IF(AND('Anvendte oplysninger'!AC130="Ja",OR('Anvendte oplysninger'!Q130&lt;601,'Anvendte oplysninger'!S130&lt;601)),1-(0.2*('Anvendte oplysninger'!R130+'Anvendte oplysninger'!T130)/('Anvendte oplysninger'!G130*1000)),1)))</f>
        <v>1</v>
      </c>
      <c r="AF130" s="14">
        <f>IF('Anvendte oplysninger'!AD130="110 km/t",0.79,1)</f>
        <v>1</v>
      </c>
      <c r="AG130" s="14">
        <f>IF('Anvendte oplysninger'!AD130="110 km/t",0.94,1)</f>
        <v>1</v>
      </c>
      <c r="AH130" s="14">
        <f>IF('Anvendte oplysninger'!AD130="110 km/t",0.66,1)</f>
        <v>1</v>
      </c>
      <c r="AI130" s="14">
        <f>IF('Anvendte oplysninger'!AD130="110 km/t",0.82,1)</f>
        <v>1</v>
      </c>
      <c r="AJ130" s="14">
        <f>IF(AND('Anvendte oplysninger'!AE130="Ja",I130="Tilkørselsflettestrækning"),0.65*'Anvendte oplysninger'!AF130+1-'Anvendte oplysninger'!AF130,1)</f>
        <v>1</v>
      </c>
      <c r="AK130" s="15" t="str">
        <f t="shared" si="7"/>
        <v/>
      </c>
      <c r="AL130" s="15" t="str">
        <f t="shared" si="8"/>
        <v/>
      </c>
      <c r="AM130" s="15" t="str">
        <f t="shared" si="9"/>
        <v/>
      </c>
      <c r="AN130" s="15" t="str">
        <f t="shared" si="10"/>
        <v/>
      </c>
      <c r="AO130" s="15" t="str">
        <f t="shared" si="11"/>
        <v/>
      </c>
      <c r="AP130" s="15" t="str">
        <f t="shared" si="12"/>
        <v/>
      </c>
      <c r="AQ130" s="4" t="str">
        <f t="shared" si="13"/>
        <v/>
      </c>
    </row>
    <row r="131" spans="1:43" x14ac:dyDescent="0.25">
      <c r="A131" s="4" t="str">
        <f>IF(Inddata!A146="","",Inddata!A146)</f>
        <v/>
      </c>
      <c r="B131" s="4" t="str">
        <f>IF(Inddata!B146="","",Inddata!B146)</f>
        <v/>
      </c>
      <c r="C131" s="4" t="str">
        <f>IF(Inddata!C146="","",Inddata!C146)</f>
        <v/>
      </c>
      <c r="D131" s="4" t="str">
        <f>IF(Inddata!D146="","",Inddata!D146)</f>
        <v/>
      </c>
      <c r="E131" s="4" t="str">
        <f>IF(Inddata!E146="","",Inddata!E146)</f>
        <v/>
      </c>
      <c r="F131" s="4" t="str">
        <f>IF(Inddata!F146="","",Inddata!F146)</f>
        <v/>
      </c>
      <c r="G131" s="4">
        <f>IF(Inddata!G146="","",Inddata!G146)</f>
        <v>0</v>
      </c>
      <c r="H131" s="4" t="str">
        <f>IF(Inddata!H146&gt;0.5,Inddata!H146,"")</f>
        <v/>
      </c>
      <c r="I131" s="4" t="str">
        <f>IF(Inddata!I146="","",Inddata!I146)</f>
        <v/>
      </c>
      <c r="J131" s="14">
        <f>IF('Anvendte oplysninger'!J131="Irrelevant",1,IF('Anvendte oplysninger'!J131&gt;3,1.2,1))</f>
        <v>1</v>
      </c>
      <c r="K131" s="14">
        <f>IF('Anvendte oplysninger'!K131="Irrelevant",1,IF(AND(OR(I131="Motorvejsstrækning",I131="Frakørselsflettestrækning",I131="Tilkørselsflettestrækning"),'Anvendte oplysninger'!K131&lt;3.5),1+(3.5-'Anvendte oplysninger'!K131)*0.12,IF(AND(OR(I131="Frakørselsrampe",I131="Tilkørselsrampe"),'Anvendte oplysninger'!K131&lt;3.5),1+(3.5-'Anvendte oplysninger'!K131)*0.16,1)))</f>
        <v>1</v>
      </c>
      <c r="L131" s="14">
        <f>IF('Anvendte oplysninger'!L131="Irrelevant",1,IF(AND('Anvendte oplysninger'!L131="Ja",'Anvendte oplysninger'!J131=2),0.6*'Anvendte oplysninger'!M131+(1-'Anvendte oplysninger'!M131),IF(AND('Anvendte oplysninger'!L131="Ja",'Anvendte oplysninger'!J131=3),0.7*'Anvendte oplysninger'!M131+(1-'Anvendte oplysninger'!M131),IF(AND('Anvendte oplysninger'!L131="Ja",'Anvendte oplysninger'!J131=4),0.76*'Anvendte oplysninger'!M131+(1-'Anvendte oplysninger'!M131),IF(AND('Anvendte oplysninger'!L131="Ja",'Anvendte oplysninger'!J131&gt;4.99999999),0.8*'Anvendte oplysninger'!M131+(1-'Anvendte oplysninger'!M131),1)))))</f>
        <v>1</v>
      </c>
      <c r="M131" s="14">
        <f>IF('Anvendte oplysninger'!L131="Irrelevant",1,IF(AND('Anvendte oplysninger'!L131="Ja",'Anvendte oplysninger'!J131=2),0.8*'Anvendte oplysninger'!M131+(1-'Anvendte oplysninger'!M131),IF(AND('Anvendte oplysninger'!L131="Ja",'Anvendte oplysninger'!J131=3),0.85*'Anvendte oplysninger'!M131+(1-'Anvendte oplysninger'!M131),IF(AND('Anvendte oplysninger'!L131="Ja",'Anvendte oplysninger'!J131=4),0.88*'Anvendte oplysninger'!M131+(1-'Anvendte oplysninger'!M131),IF(AND('Anvendte oplysninger'!L131="Ja",'Anvendte oplysninger'!J131&gt;4.99999999),0.9*'Anvendte oplysninger'!M131+(1-'Anvendte oplysninger'!M131),1)))))</f>
        <v>1</v>
      </c>
      <c r="N131" s="14">
        <f>IF('Anvendte oplysninger'!N131="Irrelevant",1,IF(AND(OR(I131="Motorvejsstrækning",I131="Frakørselsflettestrækning",I131="Tilkørselsflettestrækning"),'Anvendte oplysninger'!N131&lt;3),1+(3-'Anvendte oplysninger'!N131)*0.09333333,1))</f>
        <v>1</v>
      </c>
      <c r="O131" s="14">
        <f>IF('Anvendte oplysninger'!N131="Irrelevant",1,IF(AND(OR(I131="Motorvejsstrækning",I131="Frakørselsflettestrækning",I131="Tilkørselsflettestrækning"),'Anvendte oplysninger'!N131&lt;3),1+(3-'Anvendte oplysninger'!N131)*0.19666667,1))</f>
        <v>1</v>
      </c>
      <c r="P131" s="14">
        <f>IF('Anvendte oplysninger'!O131="Irrelevant",1,IF(AND(OR(I131="Motorvejsstrækning",I131="Frakørselsflettestrækning",I131="Tilkørselsflettestrækning"),'Anvendte oplysninger'!O131&lt;3.00000001),1+(0.5-'Anvendte oplysninger'!O131)*0.04,IF(AND(OR(I131="Frakørselsrampe",I131="Tilkørselsrampe"),'Anvendte oplysninger'!O131&lt;3.00000001),1+(0.5-'Anvendte oplysninger'!O131)*0.08,IF(OR(I131="Motorvejsstrækning",I131="Frakørselsflettestrækning",I131="Tilkørselsflettestrækning"),0.9,0.8))))</f>
        <v>1</v>
      </c>
      <c r="Q131" s="14">
        <f>IF('Anvendte oplysninger'!P131="Irrelevant",1,IF(AND(OR(I131="Motorvejsstrækning",I131="Frakørselsflettestrækning",I131="Tilkørselsflettestrækning"),'Anvendte oplysninger'!P131&lt;11.00000001),1+(5-'Anvendte oplysninger'!P131)*0.01,0.94))</f>
        <v>1</v>
      </c>
      <c r="R131" s="14">
        <f>IF(OR('Anvendte oplysninger'!Q131="Irrelevant",'Anvendte oplysninger'!R131="Irrelevant",'Anvendte oplysninger'!Q131="Lige"),1,IF(AND(OR(I131="Motorvejsstrækning",I131="Frakørselsflettestrækning",I131="Tilkørselsflettestrækning"),'Anvendte oplysninger'!Q131&lt;4000),(EXP(0.1096*1746.5/'Anvendte oplysninger'!Q131)/EXP(0.1096*1746.5/4000))*('Anvendte oplysninger'!R131/1000)/G131+(G131-'Anvendte oplysninger'!R131/1000)/G131,1))</f>
        <v>1</v>
      </c>
      <c r="S131" s="14">
        <f>IF(OR('Anvendte oplysninger'!S131="Irrelevant",'Anvendte oplysninger'!T131="Irrelevant",'Anvendte oplysninger'!S131="Lige"),1,IF(AND(OR(I131="Motorvejsstrækning",I131="Frakørselsflettestrækning",I131="Tilkørselsflettestrækning"),'Anvendte oplysninger'!S131&lt;4000),(EXP(0.1096*1746.5/'Anvendte oplysninger'!S131)/EXP(0.1096*1746.5/4000))*('Anvendte oplysninger'!T131/1000)/G131+(G131-'Anvendte oplysninger'!T131/1000)/G131,1))</f>
        <v>1</v>
      </c>
      <c r="T131" s="14">
        <f>IF('Anvendte oplysninger'!U131="Irrelevant",1,IF(AND(OR(I131="Motorvejsstrækning",I131="Frakørselsflettestrækning",I131="Tilkørselsflettestrækning",I131="Frakørselsrampe",I131="Tilkørselsrampe"),'Anvendte oplysninger'!U131="Ja"),0.95,1))</f>
        <v>1</v>
      </c>
      <c r="U131" s="14">
        <f>IF('Anvendte oplysninger'!U131="Irrelevant",1,IF(AND(OR(I131="Motorvejsstrækning",I131="Frakørselsflettestrækning",I131="Tilkørselsflettestrækning",I131="Frakørselsrampe",I131="Tilkørselsrampe"),'Anvendte oplysninger'!U131="Ja"),0.96,1))</f>
        <v>1</v>
      </c>
      <c r="V131" s="14">
        <f>IF('Anvendte oplysninger'!U131="Irrelevant",1,IF(AND(OR(I131="Motorvejsstrækning",I131="Frakørselsflettestrækning",I131="Tilkørselsflettestrækning",I131="Frakørselsrampe",I131="Tilkørselsrampe"),'Anvendte oplysninger'!U131="Ja"),0.79,1))</f>
        <v>1</v>
      </c>
      <c r="W131" s="14">
        <f>IF('Anvendte oplysninger'!U131="Irrelevant",1,IF(AND(OR(I131="Motorvejsstrækning",I131="Frakørselsflettestrækning",I131="Tilkørselsflettestrækning",I131="Frakørselsrampe",I131="Tilkørselsrampe"),'Anvendte oplysninger'!U131="Ja"),0.94,1))</f>
        <v>1</v>
      </c>
      <c r="X131" s="14">
        <f>IF('Anvendte oplysninger'!U131="Irrelevant",1,IF(AND(OR(I131="Motorvejsstrækning",I131="Frakørselsflettestrækning",I131="Tilkørselsflettestrækning",I131="Frakørselsrampe",I131="Tilkørselsrampe"),'Anvendte oplysninger'!U131="Ja"),0.97,1))</f>
        <v>1</v>
      </c>
      <c r="Y131" s="14">
        <f>IF(AND(I131="Frakørselsrampe",'Anvendte oplysninger'!V131="S-formet ruderrampe"),1.32,IF(AND(I131="Frakørselsrampe",'Anvendte oplysninger'!V131="S-formet trompetrampe"),2.05,IF(AND(I131="Frakørselsrampe",'Anvendte oplysninger'!V131="U-formet trompetrampe"),4.11,IF(AND(I131="Frakørselsrampe",'Anvendte oplysninger'!V131="SV-formet flyoverrampe"),5.15,IF(AND(I131="Frakørselsrampe",'Anvendte oplysninger'!V131="Vinkelformet rampe"),1.07,IF(AND(I131="Tilkørselsrampe",'Anvendte oplysninger'!V131="S-formet ruderrampe"),0.93,IF(AND(I131="Tilkørselsrampe",'Anvendte oplysninger'!V131="S-formet trompetrampe"),2.48,IF(AND(I131="Tilkørselsrampe",'Anvendte oplysninger'!V131="U-formet trompetrampe"),4.15,IF(AND(I131="Tilkørselsrampe",'Anvendte oplysninger'!V131="SV-formet flyoverrampe"),5.26,IF(AND(I131="Tilkørselsrampe",'Anvendte oplysninger'!V131="Vinkelformet rampe"),1.42,1))))))))))</f>
        <v>1</v>
      </c>
      <c r="Z131" s="14">
        <f>IF(OR('Anvendte oplysninger'!W131="Lige",'Anvendte oplysninger'!W131="Irrelevant",'Anvendte oplysninger'!X131="Irrelevant",'Anvendte oplysninger'!Y131="Irrelevant"),1,1+1.545*1000/32.2*((('Anvendte oplysninger'!Y131*3268/3600)/('Anvendte oplysninger'!W131/0.306))^2)*('Anvendte oplysninger'!X131/1000)/G131)</f>
        <v>1</v>
      </c>
      <c r="AA131" s="14">
        <f>IF(OR('Anvendte oplysninger'!W131="Lige",'Anvendte oplysninger'!W131="Irrelevant",'Anvendte oplysninger'!X131="Irrelevant",'Anvendte oplysninger'!Y131="Irrelevant"),1,1+1.961*1000/32.2*((('Anvendte oplysninger'!Y131*3268/3600)/('Anvendte oplysninger'!W131/0.306))^2)*('Anvendte oplysninger'!X131/1000)/G131)</f>
        <v>1</v>
      </c>
      <c r="AB131" s="14">
        <f>IF(OR('Anvendte oplysninger'!Z131="Lige",'Anvendte oplysninger'!Z131="Irrelevant",'Anvendte oplysninger'!AA131="Irrelevant",'Anvendte oplysninger'!AB131="Irrelevant"),1,1+1.545*1000/32.2*((('Anvendte oplysninger'!AB131*3268/3600)/('Anvendte oplysninger'!Z131/0.306))^2)*('Anvendte oplysninger'!AA131/1000)/G131)</f>
        <v>1</v>
      </c>
      <c r="AC131" s="14">
        <f>IF(OR('Anvendte oplysninger'!Z131="Lige",'Anvendte oplysninger'!Z131="Irrelevant",'Anvendte oplysninger'!AA131="Irrelevant",'Anvendte oplysninger'!AB131="Irrelevant"),1,1+1.961*1000/32.2*((('Anvendte oplysninger'!AB131*3268/3600)/('Anvendte oplysninger'!Z131/0.306))^2)*('Anvendte oplysninger'!AA131/1000)/G131)</f>
        <v>1</v>
      </c>
      <c r="AD131" s="14">
        <f>IF(OR('Anvendte oplysninger'!AC131="Irrelevant",'Anvendte oplysninger'!AC131="Nej"),1,IF(AND('Anvendte oplysninger'!AC131="Ja",OR('Anvendte oplysninger'!Q131&lt;301,'Anvendte oplysninger'!S131&lt;301)),1-(0.5*('Anvendte oplysninger'!R131+'Anvendte oplysninger'!T131)/('Anvendte oplysninger'!G131*1000)),IF(AND('Anvendte oplysninger'!AC131="Ja",OR('Anvendte oplysninger'!Q131&lt;601,'Anvendte oplysninger'!S131&lt;601)),1-(0.25*('Anvendte oplysninger'!R131+'Anvendte oplysninger'!T131)/('Anvendte oplysninger'!G131*1000)),1)))</f>
        <v>1</v>
      </c>
      <c r="AE131" s="14">
        <f>IF(OR('Anvendte oplysninger'!AC131="Irrelevant",'Anvendte oplysninger'!AC131="Nej"),1,IF(AND('Anvendte oplysninger'!AC131="Ja",OR('Anvendte oplysninger'!Q131&lt;301,'Anvendte oplysninger'!S131&lt;301)),1-(0.4*('Anvendte oplysninger'!R131+'Anvendte oplysninger'!T131)/('Anvendte oplysninger'!G131*1000)),IF(AND('Anvendte oplysninger'!AC131="Ja",OR('Anvendte oplysninger'!Q131&lt;601,'Anvendte oplysninger'!S131&lt;601)),1-(0.2*('Anvendte oplysninger'!R131+'Anvendte oplysninger'!T131)/('Anvendte oplysninger'!G131*1000)),1)))</f>
        <v>1</v>
      </c>
      <c r="AF131" s="14">
        <f>IF('Anvendte oplysninger'!AD131="110 km/t",0.79,1)</f>
        <v>1</v>
      </c>
      <c r="AG131" s="14">
        <f>IF('Anvendte oplysninger'!AD131="110 km/t",0.94,1)</f>
        <v>1</v>
      </c>
      <c r="AH131" s="14">
        <f>IF('Anvendte oplysninger'!AD131="110 km/t",0.66,1)</f>
        <v>1</v>
      </c>
      <c r="AI131" s="14">
        <f>IF('Anvendte oplysninger'!AD131="110 km/t",0.82,1)</f>
        <v>1</v>
      </c>
      <c r="AJ131" s="14">
        <f>IF(AND('Anvendte oplysninger'!AE131="Ja",I131="Tilkørselsflettestrækning"),0.65*'Anvendte oplysninger'!AF131+1-'Anvendte oplysninger'!AF131,1)</f>
        <v>1</v>
      </c>
      <c r="AK131" s="15" t="str">
        <f t="shared" si="7"/>
        <v/>
      </c>
      <c r="AL131" s="15" t="str">
        <f t="shared" si="8"/>
        <v/>
      </c>
      <c r="AM131" s="15" t="str">
        <f t="shared" si="9"/>
        <v/>
      </c>
      <c r="AN131" s="15" t="str">
        <f t="shared" si="10"/>
        <v/>
      </c>
      <c r="AO131" s="15" t="str">
        <f t="shared" si="11"/>
        <v/>
      </c>
      <c r="AP131" s="15" t="str">
        <f t="shared" si="12"/>
        <v/>
      </c>
      <c r="AQ131" s="4" t="str">
        <f t="shared" si="13"/>
        <v/>
      </c>
    </row>
    <row r="132" spans="1:43" x14ac:dyDescent="0.25">
      <c r="A132" s="4" t="str">
        <f>IF(Inddata!A147="","",Inddata!A147)</f>
        <v/>
      </c>
      <c r="B132" s="4" t="str">
        <f>IF(Inddata!B147="","",Inddata!B147)</f>
        <v/>
      </c>
      <c r="C132" s="4" t="str">
        <f>IF(Inddata!C147="","",Inddata!C147)</f>
        <v/>
      </c>
      <c r="D132" s="4" t="str">
        <f>IF(Inddata!D147="","",Inddata!D147)</f>
        <v/>
      </c>
      <c r="E132" s="4" t="str">
        <f>IF(Inddata!E147="","",Inddata!E147)</f>
        <v/>
      </c>
      <c r="F132" s="4" t="str">
        <f>IF(Inddata!F147="","",Inddata!F147)</f>
        <v/>
      </c>
      <c r="G132" s="4">
        <f>IF(Inddata!G147="","",Inddata!G147)</f>
        <v>0</v>
      </c>
      <c r="H132" s="4" t="str">
        <f>IF(Inddata!H147&gt;0.5,Inddata!H147,"")</f>
        <v/>
      </c>
      <c r="I132" s="4" t="str">
        <f>IF(Inddata!I147="","",Inddata!I147)</f>
        <v/>
      </c>
      <c r="J132" s="14">
        <f>IF('Anvendte oplysninger'!J132="Irrelevant",1,IF('Anvendte oplysninger'!J132&gt;3,1.2,1))</f>
        <v>1</v>
      </c>
      <c r="K132" s="14">
        <f>IF('Anvendte oplysninger'!K132="Irrelevant",1,IF(AND(OR(I132="Motorvejsstrækning",I132="Frakørselsflettestrækning",I132="Tilkørselsflettestrækning"),'Anvendte oplysninger'!K132&lt;3.5),1+(3.5-'Anvendte oplysninger'!K132)*0.12,IF(AND(OR(I132="Frakørselsrampe",I132="Tilkørselsrampe"),'Anvendte oplysninger'!K132&lt;3.5),1+(3.5-'Anvendte oplysninger'!K132)*0.16,1)))</f>
        <v>1</v>
      </c>
      <c r="L132" s="14">
        <f>IF('Anvendte oplysninger'!L132="Irrelevant",1,IF(AND('Anvendte oplysninger'!L132="Ja",'Anvendte oplysninger'!J132=2),0.6*'Anvendte oplysninger'!M132+(1-'Anvendte oplysninger'!M132),IF(AND('Anvendte oplysninger'!L132="Ja",'Anvendte oplysninger'!J132=3),0.7*'Anvendte oplysninger'!M132+(1-'Anvendte oplysninger'!M132),IF(AND('Anvendte oplysninger'!L132="Ja",'Anvendte oplysninger'!J132=4),0.76*'Anvendte oplysninger'!M132+(1-'Anvendte oplysninger'!M132),IF(AND('Anvendte oplysninger'!L132="Ja",'Anvendte oplysninger'!J132&gt;4.99999999),0.8*'Anvendte oplysninger'!M132+(1-'Anvendte oplysninger'!M132),1)))))</f>
        <v>1</v>
      </c>
      <c r="M132" s="14">
        <f>IF('Anvendte oplysninger'!L132="Irrelevant",1,IF(AND('Anvendte oplysninger'!L132="Ja",'Anvendte oplysninger'!J132=2),0.8*'Anvendte oplysninger'!M132+(1-'Anvendte oplysninger'!M132),IF(AND('Anvendte oplysninger'!L132="Ja",'Anvendte oplysninger'!J132=3),0.85*'Anvendte oplysninger'!M132+(1-'Anvendte oplysninger'!M132),IF(AND('Anvendte oplysninger'!L132="Ja",'Anvendte oplysninger'!J132=4),0.88*'Anvendte oplysninger'!M132+(1-'Anvendte oplysninger'!M132),IF(AND('Anvendte oplysninger'!L132="Ja",'Anvendte oplysninger'!J132&gt;4.99999999),0.9*'Anvendte oplysninger'!M132+(1-'Anvendte oplysninger'!M132),1)))))</f>
        <v>1</v>
      </c>
      <c r="N132" s="14">
        <f>IF('Anvendte oplysninger'!N132="Irrelevant",1,IF(AND(OR(I132="Motorvejsstrækning",I132="Frakørselsflettestrækning",I132="Tilkørselsflettestrækning"),'Anvendte oplysninger'!N132&lt;3),1+(3-'Anvendte oplysninger'!N132)*0.09333333,1))</f>
        <v>1</v>
      </c>
      <c r="O132" s="14">
        <f>IF('Anvendte oplysninger'!N132="Irrelevant",1,IF(AND(OR(I132="Motorvejsstrækning",I132="Frakørselsflettestrækning",I132="Tilkørselsflettestrækning"),'Anvendte oplysninger'!N132&lt;3),1+(3-'Anvendte oplysninger'!N132)*0.19666667,1))</f>
        <v>1</v>
      </c>
      <c r="P132" s="14">
        <f>IF('Anvendte oplysninger'!O132="Irrelevant",1,IF(AND(OR(I132="Motorvejsstrækning",I132="Frakørselsflettestrækning",I132="Tilkørselsflettestrækning"),'Anvendte oplysninger'!O132&lt;3.00000001),1+(0.5-'Anvendte oplysninger'!O132)*0.04,IF(AND(OR(I132="Frakørselsrampe",I132="Tilkørselsrampe"),'Anvendte oplysninger'!O132&lt;3.00000001),1+(0.5-'Anvendte oplysninger'!O132)*0.08,IF(OR(I132="Motorvejsstrækning",I132="Frakørselsflettestrækning",I132="Tilkørselsflettestrækning"),0.9,0.8))))</f>
        <v>1</v>
      </c>
      <c r="Q132" s="14">
        <f>IF('Anvendte oplysninger'!P132="Irrelevant",1,IF(AND(OR(I132="Motorvejsstrækning",I132="Frakørselsflettestrækning",I132="Tilkørselsflettestrækning"),'Anvendte oplysninger'!P132&lt;11.00000001),1+(5-'Anvendte oplysninger'!P132)*0.01,0.94))</f>
        <v>1</v>
      </c>
      <c r="R132" s="14">
        <f>IF(OR('Anvendte oplysninger'!Q132="Irrelevant",'Anvendte oplysninger'!R132="Irrelevant",'Anvendte oplysninger'!Q132="Lige"),1,IF(AND(OR(I132="Motorvejsstrækning",I132="Frakørselsflettestrækning",I132="Tilkørselsflettestrækning"),'Anvendte oplysninger'!Q132&lt;4000),(EXP(0.1096*1746.5/'Anvendte oplysninger'!Q132)/EXP(0.1096*1746.5/4000))*('Anvendte oplysninger'!R132/1000)/G132+(G132-'Anvendte oplysninger'!R132/1000)/G132,1))</f>
        <v>1</v>
      </c>
      <c r="S132" s="14">
        <f>IF(OR('Anvendte oplysninger'!S132="Irrelevant",'Anvendte oplysninger'!T132="Irrelevant",'Anvendte oplysninger'!S132="Lige"),1,IF(AND(OR(I132="Motorvejsstrækning",I132="Frakørselsflettestrækning",I132="Tilkørselsflettestrækning"),'Anvendte oplysninger'!S132&lt;4000),(EXP(0.1096*1746.5/'Anvendte oplysninger'!S132)/EXP(0.1096*1746.5/4000))*('Anvendte oplysninger'!T132/1000)/G132+(G132-'Anvendte oplysninger'!T132/1000)/G132,1))</f>
        <v>1</v>
      </c>
      <c r="T132" s="14">
        <f>IF('Anvendte oplysninger'!U132="Irrelevant",1,IF(AND(OR(I132="Motorvejsstrækning",I132="Frakørselsflettestrækning",I132="Tilkørselsflettestrækning",I132="Frakørselsrampe",I132="Tilkørselsrampe"),'Anvendte oplysninger'!U132="Ja"),0.95,1))</f>
        <v>1</v>
      </c>
      <c r="U132" s="14">
        <f>IF('Anvendte oplysninger'!U132="Irrelevant",1,IF(AND(OR(I132="Motorvejsstrækning",I132="Frakørselsflettestrækning",I132="Tilkørselsflettestrækning",I132="Frakørselsrampe",I132="Tilkørselsrampe"),'Anvendte oplysninger'!U132="Ja"),0.96,1))</f>
        <v>1</v>
      </c>
      <c r="V132" s="14">
        <f>IF('Anvendte oplysninger'!U132="Irrelevant",1,IF(AND(OR(I132="Motorvejsstrækning",I132="Frakørselsflettestrækning",I132="Tilkørselsflettestrækning",I132="Frakørselsrampe",I132="Tilkørselsrampe"),'Anvendte oplysninger'!U132="Ja"),0.79,1))</f>
        <v>1</v>
      </c>
      <c r="W132" s="14">
        <f>IF('Anvendte oplysninger'!U132="Irrelevant",1,IF(AND(OR(I132="Motorvejsstrækning",I132="Frakørselsflettestrækning",I132="Tilkørselsflettestrækning",I132="Frakørselsrampe",I132="Tilkørselsrampe"),'Anvendte oplysninger'!U132="Ja"),0.94,1))</f>
        <v>1</v>
      </c>
      <c r="X132" s="14">
        <f>IF('Anvendte oplysninger'!U132="Irrelevant",1,IF(AND(OR(I132="Motorvejsstrækning",I132="Frakørselsflettestrækning",I132="Tilkørselsflettestrækning",I132="Frakørselsrampe",I132="Tilkørselsrampe"),'Anvendte oplysninger'!U132="Ja"),0.97,1))</f>
        <v>1</v>
      </c>
      <c r="Y132" s="14">
        <f>IF(AND(I132="Frakørselsrampe",'Anvendte oplysninger'!V132="S-formet ruderrampe"),1.32,IF(AND(I132="Frakørselsrampe",'Anvendte oplysninger'!V132="S-formet trompetrampe"),2.05,IF(AND(I132="Frakørselsrampe",'Anvendte oplysninger'!V132="U-formet trompetrampe"),4.11,IF(AND(I132="Frakørselsrampe",'Anvendte oplysninger'!V132="SV-formet flyoverrampe"),5.15,IF(AND(I132="Frakørselsrampe",'Anvendte oplysninger'!V132="Vinkelformet rampe"),1.07,IF(AND(I132="Tilkørselsrampe",'Anvendte oplysninger'!V132="S-formet ruderrampe"),0.93,IF(AND(I132="Tilkørselsrampe",'Anvendte oplysninger'!V132="S-formet trompetrampe"),2.48,IF(AND(I132="Tilkørselsrampe",'Anvendte oplysninger'!V132="U-formet trompetrampe"),4.15,IF(AND(I132="Tilkørselsrampe",'Anvendte oplysninger'!V132="SV-formet flyoverrampe"),5.26,IF(AND(I132="Tilkørselsrampe",'Anvendte oplysninger'!V132="Vinkelformet rampe"),1.42,1))))))))))</f>
        <v>1</v>
      </c>
      <c r="Z132" s="14">
        <f>IF(OR('Anvendte oplysninger'!W132="Lige",'Anvendte oplysninger'!W132="Irrelevant",'Anvendte oplysninger'!X132="Irrelevant",'Anvendte oplysninger'!Y132="Irrelevant"),1,1+1.545*1000/32.2*((('Anvendte oplysninger'!Y132*3268/3600)/('Anvendte oplysninger'!W132/0.306))^2)*('Anvendte oplysninger'!X132/1000)/G132)</f>
        <v>1</v>
      </c>
      <c r="AA132" s="14">
        <f>IF(OR('Anvendte oplysninger'!W132="Lige",'Anvendte oplysninger'!W132="Irrelevant",'Anvendte oplysninger'!X132="Irrelevant",'Anvendte oplysninger'!Y132="Irrelevant"),1,1+1.961*1000/32.2*((('Anvendte oplysninger'!Y132*3268/3600)/('Anvendte oplysninger'!W132/0.306))^2)*('Anvendte oplysninger'!X132/1000)/G132)</f>
        <v>1</v>
      </c>
      <c r="AB132" s="14">
        <f>IF(OR('Anvendte oplysninger'!Z132="Lige",'Anvendte oplysninger'!Z132="Irrelevant",'Anvendte oplysninger'!AA132="Irrelevant",'Anvendte oplysninger'!AB132="Irrelevant"),1,1+1.545*1000/32.2*((('Anvendte oplysninger'!AB132*3268/3600)/('Anvendte oplysninger'!Z132/0.306))^2)*('Anvendte oplysninger'!AA132/1000)/G132)</f>
        <v>1</v>
      </c>
      <c r="AC132" s="14">
        <f>IF(OR('Anvendte oplysninger'!Z132="Lige",'Anvendte oplysninger'!Z132="Irrelevant",'Anvendte oplysninger'!AA132="Irrelevant",'Anvendte oplysninger'!AB132="Irrelevant"),1,1+1.961*1000/32.2*((('Anvendte oplysninger'!AB132*3268/3600)/('Anvendte oplysninger'!Z132/0.306))^2)*('Anvendte oplysninger'!AA132/1000)/G132)</f>
        <v>1</v>
      </c>
      <c r="AD132" s="14">
        <f>IF(OR('Anvendte oplysninger'!AC132="Irrelevant",'Anvendte oplysninger'!AC132="Nej"),1,IF(AND('Anvendte oplysninger'!AC132="Ja",OR('Anvendte oplysninger'!Q132&lt;301,'Anvendte oplysninger'!S132&lt;301)),1-(0.5*('Anvendte oplysninger'!R132+'Anvendte oplysninger'!T132)/('Anvendte oplysninger'!G132*1000)),IF(AND('Anvendte oplysninger'!AC132="Ja",OR('Anvendte oplysninger'!Q132&lt;601,'Anvendte oplysninger'!S132&lt;601)),1-(0.25*('Anvendte oplysninger'!R132+'Anvendte oplysninger'!T132)/('Anvendte oplysninger'!G132*1000)),1)))</f>
        <v>1</v>
      </c>
      <c r="AE132" s="14">
        <f>IF(OR('Anvendte oplysninger'!AC132="Irrelevant",'Anvendte oplysninger'!AC132="Nej"),1,IF(AND('Anvendte oplysninger'!AC132="Ja",OR('Anvendte oplysninger'!Q132&lt;301,'Anvendte oplysninger'!S132&lt;301)),1-(0.4*('Anvendte oplysninger'!R132+'Anvendte oplysninger'!T132)/('Anvendte oplysninger'!G132*1000)),IF(AND('Anvendte oplysninger'!AC132="Ja",OR('Anvendte oplysninger'!Q132&lt;601,'Anvendte oplysninger'!S132&lt;601)),1-(0.2*('Anvendte oplysninger'!R132+'Anvendte oplysninger'!T132)/('Anvendte oplysninger'!G132*1000)),1)))</f>
        <v>1</v>
      </c>
      <c r="AF132" s="14">
        <f>IF('Anvendte oplysninger'!AD132="110 km/t",0.79,1)</f>
        <v>1</v>
      </c>
      <c r="AG132" s="14">
        <f>IF('Anvendte oplysninger'!AD132="110 km/t",0.94,1)</f>
        <v>1</v>
      </c>
      <c r="AH132" s="14">
        <f>IF('Anvendte oplysninger'!AD132="110 km/t",0.66,1)</f>
        <v>1</v>
      </c>
      <c r="AI132" s="14">
        <f>IF('Anvendte oplysninger'!AD132="110 km/t",0.82,1)</f>
        <v>1</v>
      </c>
      <c r="AJ132" s="14">
        <f>IF(AND('Anvendte oplysninger'!AE132="Ja",I132="Tilkørselsflettestrækning"),0.65*'Anvendte oplysninger'!AF132+1-'Anvendte oplysninger'!AF132,1)</f>
        <v>1</v>
      </c>
      <c r="AK132" s="15" t="str">
        <f t="shared" si="7"/>
        <v/>
      </c>
      <c r="AL132" s="15" t="str">
        <f t="shared" si="8"/>
        <v/>
      </c>
      <c r="AM132" s="15" t="str">
        <f t="shared" si="9"/>
        <v/>
      </c>
      <c r="AN132" s="15" t="str">
        <f t="shared" si="10"/>
        <v/>
      </c>
      <c r="AO132" s="15" t="str">
        <f t="shared" si="11"/>
        <v/>
      </c>
      <c r="AP132" s="15" t="str">
        <f t="shared" si="12"/>
        <v/>
      </c>
      <c r="AQ132" s="4" t="str">
        <f t="shared" si="13"/>
        <v/>
      </c>
    </row>
    <row r="133" spans="1:43" x14ac:dyDescent="0.25">
      <c r="A133" s="4" t="str">
        <f>IF(Inddata!A148="","",Inddata!A148)</f>
        <v/>
      </c>
      <c r="B133" s="4" t="str">
        <f>IF(Inddata!B148="","",Inddata!B148)</f>
        <v/>
      </c>
      <c r="C133" s="4" t="str">
        <f>IF(Inddata!C148="","",Inddata!C148)</f>
        <v/>
      </c>
      <c r="D133" s="4" t="str">
        <f>IF(Inddata!D148="","",Inddata!D148)</f>
        <v/>
      </c>
      <c r="E133" s="4" t="str">
        <f>IF(Inddata!E148="","",Inddata!E148)</f>
        <v/>
      </c>
      <c r="F133" s="4" t="str">
        <f>IF(Inddata!F148="","",Inddata!F148)</f>
        <v/>
      </c>
      <c r="G133" s="4">
        <f>IF(Inddata!G148="","",Inddata!G148)</f>
        <v>0</v>
      </c>
      <c r="H133" s="4" t="str">
        <f>IF(Inddata!H148&gt;0.5,Inddata!H148,"")</f>
        <v/>
      </c>
      <c r="I133" s="4" t="str">
        <f>IF(Inddata!I148="","",Inddata!I148)</f>
        <v/>
      </c>
      <c r="J133" s="14">
        <f>IF('Anvendte oplysninger'!J133="Irrelevant",1,IF('Anvendte oplysninger'!J133&gt;3,1.2,1))</f>
        <v>1</v>
      </c>
      <c r="K133" s="14">
        <f>IF('Anvendte oplysninger'!K133="Irrelevant",1,IF(AND(OR(I133="Motorvejsstrækning",I133="Frakørselsflettestrækning",I133="Tilkørselsflettestrækning"),'Anvendte oplysninger'!K133&lt;3.5),1+(3.5-'Anvendte oplysninger'!K133)*0.12,IF(AND(OR(I133="Frakørselsrampe",I133="Tilkørselsrampe"),'Anvendte oplysninger'!K133&lt;3.5),1+(3.5-'Anvendte oplysninger'!K133)*0.16,1)))</f>
        <v>1</v>
      </c>
      <c r="L133" s="14">
        <f>IF('Anvendte oplysninger'!L133="Irrelevant",1,IF(AND('Anvendte oplysninger'!L133="Ja",'Anvendte oplysninger'!J133=2),0.6*'Anvendte oplysninger'!M133+(1-'Anvendte oplysninger'!M133),IF(AND('Anvendte oplysninger'!L133="Ja",'Anvendte oplysninger'!J133=3),0.7*'Anvendte oplysninger'!M133+(1-'Anvendte oplysninger'!M133),IF(AND('Anvendte oplysninger'!L133="Ja",'Anvendte oplysninger'!J133=4),0.76*'Anvendte oplysninger'!M133+(1-'Anvendte oplysninger'!M133),IF(AND('Anvendte oplysninger'!L133="Ja",'Anvendte oplysninger'!J133&gt;4.99999999),0.8*'Anvendte oplysninger'!M133+(1-'Anvendte oplysninger'!M133),1)))))</f>
        <v>1</v>
      </c>
      <c r="M133" s="14">
        <f>IF('Anvendte oplysninger'!L133="Irrelevant",1,IF(AND('Anvendte oplysninger'!L133="Ja",'Anvendte oplysninger'!J133=2),0.8*'Anvendte oplysninger'!M133+(1-'Anvendte oplysninger'!M133),IF(AND('Anvendte oplysninger'!L133="Ja",'Anvendte oplysninger'!J133=3),0.85*'Anvendte oplysninger'!M133+(1-'Anvendte oplysninger'!M133),IF(AND('Anvendte oplysninger'!L133="Ja",'Anvendte oplysninger'!J133=4),0.88*'Anvendte oplysninger'!M133+(1-'Anvendte oplysninger'!M133),IF(AND('Anvendte oplysninger'!L133="Ja",'Anvendte oplysninger'!J133&gt;4.99999999),0.9*'Anvendte oplysninger'!M133+(1-'Anvendte oplysninger'!M133),1)))))</f>
        <v>1</v>
      </c>
      <c r="N133" s="14">
        <f>IF('Anvendte oplysninger'!N133="Irrelevant",1,IF(AND(OR(I133="Motorvejsstrækning",I133="Frakørselsflettestrækning",I133="Tilkørselsflettestrækning"),'Anvendte oplysninger'!N133&lt;3),1+(3-'Anvendte oplysninger'!N133)*0.09333333,1))</f>
        <v>1</v>
      </c>
      <c r="O133" s="14">
        <f>IF('Anvendte oplysninger'!N133="Irrelevant",1,IF(AND(OR(I133="Motorvejsstrækning",I133="Frakørselsflettestrækning",I133="Tilkørselsflettestrækning"),'Anvendte oplysninger'!N133&lt;3),1+(3-'Anvendte oplysninger'!N133)*0.19666667,1))</f>
        <v>1</v>
      </c>
      <c r="P133" s="14">
        <f>IF('Anvendte oplysninger'!O133="Irrelevant",1,IF(AND(OR(I133="Motorvejsstrækning",I133="Frakørselsflettestrækning",I133="Tilkørselsflettestrækning"),'Anvendte oplysninger'!O133&lt;3.00000001),1+(0.5-'Anvendte oplysninger'!O133)*0.04,IF(AND(OR(I133="Frakørselsrampe",I133="Tilkørselsrampe"),'Anvendte oplysninger'!O133&lt;3.00000001),1+(0.5-'Anvendte oplysninger'!O133)*0.08,IF(OR(I133="Motorvejsstrækning",I133="Frakørselsflettestrækning",I133="Tilkørselsflettestrækning"),0.9,0.8))))</f>
        <v>1</v>
      </c>
      <c r="Q133" s="14">
        <f>IF('Anvendte oplysninger'!P133="Irrelevant",1,IF(AND(OR(I133="Motorvejsstrækning",I133="Frakørselsflettestrækning",I133="Tilkørselsflettestrækning"),'Anvendte oplysninger'!P133&lt;11.00000001),1+(5-'Anvendte oplysninger'!P133)*0.01,0.94))</f>
        <v>1</v>
      </c>
      <c r="R133" s="14">
        <f>IF(OR('Anvendte oplysninger'!Q133="Irrelevant",'Anvendte oplysninger'!R133="Irrelevant",'Anvendte oplysninger'!Q133="Lige"),1,IF(AND(OR(I133="Motorvejsstrækning",I133="Frakørselsflettestrækning",I133="Tilkørselsflettestrækning"),'Anvendte oplysninger'!Q133&lt;4000),(EXP(0.1096*1746.5/'Anvendte oplysninger'!Q133)/EXP(0.1096*1746.5/4000))*('Anvendte oplysninger'!R133/1000)/G133+(G133-'Anvendte oplysninger'!R133/1000)/G133,1))</f>
        <v>1</v>
      </c>
      <c r="S133" s="14">
        <f>IF(OR('Anvendte oplysninger'!S133="Irrelevant",'Anvendte oplysninger'!T133="Irrelevant",'Anvendte oplysninger'!S133="Lige"),1,IF(AND(OR(I133="Motorvejsstrækning",I133="Frakørselsflettestrækning",I133="Tilkørselsflettestrækning"),'Anvendte oplysninger'!S133&lt;4000),(EXP(0.1096*1746.5/'Anvendte oplysninger'!S133)/EXP(0.1096*1746.5/4000))*('Anvendte oplysninger'!T133/1000)/G133+(G133-'Anvendte oplysninger'!T133/1000)/G133,1))</f>
        <v>1</v>
      </c>
      <c r="T133" s="14">
        <f>IF('Anvendte oplysninger'!U133="Irrelevant",1,IF(AND(OR(I133="Motorvejsstrækning",I133="Frakørselsflettestrækning",I133="Tilkørselsflettestrækning",I133="Frakørselsrampe",I133="Tilkørselsrampe"),'Anvendte oplysninger'!U133="Ja"),0.95,1))</f>
        <v>1</v>
      </c>
      <c r="U133" s="14">
        <f>IF('Anvendte oplysninger'!U133="Irrelevant",1,IF(AND(OR(I133="Motorvejsstrækning",I133="Frakørselsflettestrækning",I133="Tilkørselsflettestrækning",I133="Frakørselsrampe",I133="Tilkørselsrampe"),'Anvendte oplysninger'!U133="Ja"),0.96,1))</f>
        <v>1</v>
      </c>
      <c r="V133" s="14">
        <f>IF('Anvendte oplysninger'!U133="Irrelevant",1,IF(AND(OR(I133="Motorvejsstrækning",I133="Frakørselsflettestrækning",I133="Tilkørselsflettestrækning",I133="Frakørselsrampe",I133="Tilkørselsrampe"),'Anvendte oplysninger'!U133="Ja"),0.79,1))</f>
        <v>1</v>
      </c>
      <c r="W133" s="14">
        <f>IF('Anvendte oplysninger'!U133="Irrelevant",1,IF(AND(OR(I133="Motorvejsstrækning",I133="Frakørselsflettestrækning",I133="Tilkørselsflettestrækning",I133="Frakørselsrampe",I133="Tilkørselsrampe"),'Anvendte oplysninger'!U133="Ja"),0.94,1))</f>
        <v>1</v>
      </c>
      <c r="X133" s="14">
        <f>IF('Anvendte oplysninger'!U133="Irrelevant",1,IF(AND(OR(I133="Motorvejsstrækning",I133="Frakørselsflettestrækning",I133="Tilkørselsflettestrækning",I133="Frakørselsrampe",I133="Tilkørselsrampe"),'Anvendte oplysninger'!U133="Ja"),0.97,1))</f>
        <v>1</v>
      </c>
      <c r="Y133" s="14">
        <f>IF(AND(I133="Frakørselsrampe",'Anvendte oplysninger'!V133="S-formet ruderrampe"),1.32,IF(AND(I133="Frakørselsrampe",'Anvendte oplysninger'!V133="S-formet trompetrampe"),2.05,IF(AND(I133="Frakørselsrampe",'Anvendte oplysninger'!V133="U-formet trompetrampe"),4.11,IF(AND(I133="Frakørselsrampe",'Anvendte oplysninger'!V133="SV-formet flyoverrampe"),5.15,IF(AND(I133="Frakørselsrampe",'Anvendte oplysninger'!V133="Vinkelformet rampe"),1.07,IF(AND(I133="Tilkørselsrampe",'Anvendte oplysninger'!V133="S-formet ruderrampe"),0.93,IF(AND(I133="Tilkørselsrampe",'Anvendte oplysninger'!V133="S-formet trompetrampe"),2.48,IF(AND(I133="Tilkørselsrampe",'Anvendte oplysninger'!V133="U-formet trompetrampe"),4.15,IF(AND(I133="Tilkørselsrampe",'Anvendte oplysninger'!V133="SV-formet flyoverrampe"),5.26,IF(AND(I133="Tilkørselsrampe",'Anvendte oplysninger'!V133="Vinkelformet rampe"),1.42,1))))))))))</f>
        <v>1</v>
      </c>
      <c r="Z133" s="14">
        <f>IF(OR('Anvendte oplysninger'!W133="Lige",'Anvendte oplysninger'!W133="Irrelevant",'Anvendte oplysninger'!X133="Irrelevant",'Anvendte oplysninger'!Y133="Irrelevant"),1,1+1.545*1000/32.2*((('Anvendte oplysninger'!Y133*3268/3600)/('Anvendte oplysninger'!W133/0.306))^2)*('Anvendte oplysninger'!X133/1000)/G133)</f>
        <v>1</v>
      </c>
      <c r="AA133" s="14">
        <f>IF(OR('Anvendte oplysninger'!W133="Lige",'Anvendte oplysninger'!W133="Irrelevant",'Anvendte oplysninger'!X133="Irrelevant",'Anvendte oplysninger'!Y133="Irrelevant"),1,1+1.961*1000/32.2*((('Anvendte oplysninger'!Y133*3268/3600)/('Anvendte oplysninger'!W133/0.306))^2)*('Anvendte oplysninger'!X133/1000)/G133)</f>
        <v>1</v>
      </c>
      <c r="AB133" s="14">
        <f>IF(OR('Anvendte oplysninger'!Z133="Lige",'Anvendte oplysninger'!Z133="Irrelevant",'Anvendte oplysninger'!AA133="Irrelevant",'Anvendte oplysninger'!AB133="Irrelevant"),1,1+1.545*1000/32.2*((('Anvendte oplysninger'!AB133*3268/3600)/('Anvendte oplysninger'!Z133/0.306))^2)*('Anvendte oplysninger'!AA133/1000)/G133)</f>
        <v>1</v>
      </c>
      <c r="AC133" s="14">
        <f>IF(OR('Anvendte oplysninger'!Z133="Lige",'Anvendte oplysninger'!Z133="Irrelevant",'Anvendte oplysninger'!AA133="Irrelevant",'Anvendte oplysninger'!AB133="Irrelevant"),1,1+1.961*1000/32.2*((('Anvendte oplysninger'!AB133*3268/3600)/('Anvendte oplysninger'!Z133/0.306))^2)*('Anvendte oplysninger'!AA133/1000)/G133)</f>
        <v>1</v>
      </c>
      <c r="AD133" s="14">
        <f>IF(OR('Anvendte oplysninger'!AC133="Irrelevant",'Anvendte oplysninger'!AC133="Nej"),1,IF(AND('Anvendte oplysninger'!AC133="Ja",OR('Anvendte oplysninger'!Q133&lt;301,'Anvendte oplysninger'!S133&lt;301)),1-(0.5*('Anvendte oplysninger'!R133+'Anvendte oplysninger'!T133)/('Anvendte oplysninger'!G133*1000)),IF(AND('Anvendte oplysninger'!AC133="Ja",OR('Anvendte oplysninger'!Q133&lt;601,'Anvendte oplysninger'!S133&lt;601)),1-(0.25*('Anvendte oplysninger'!R133+'Anvendte oplysninger'!T133)/('Anvendte oplysninger'!G133*1000)),1)))</f>
        <v>1</v>
      </c>
      <c r="AE133" s="14">
        <f>IF(OR('Anvendte oplysninger'!AC133="Irrelevant",'Anvendte oplysninger'!AC133="Nej"),1,IF(AND('Anvendte oplysninger'!AC133="Ja",OR('Anvendte oplysninger'!Q133&lt;301,'Anvendte oplysninger'!S133&lt;301)),1-(0.4*('Anvendte oplysninger'!R133+'Anvendte oplysninger'!T133)/('Anvendte oplysninger'!G133*1000)),IF(AND('Anvendte oplysninger'!AC133="Ja",OR('Anvendte oplysninger'!Q133&lt;601,'Anvendte oplysninger'!S133&lt;601)),1-(0.2*('Anvendte oplysninger'!R133+'Anvendte oplysninger'!T133)/('Anvendte oplysninger'!G133*1000)),1)))</f>
        <v>1</v>
      </c>
      <c r="AF133" s="14">
        <f>IF('Anvendte oplysninger'!AD133="110 km/t",0.79,1)</f>
        <v>1</v>
      </c>
      <c r="AG133" s="14">
        <f>IF('Anvendte oplysninger'!AD133="110 km/t",0.94,1)</f>
        <v>1</v>
      </c>
      <c r="AH133" s="14">
        <f>IF('Anvendte oplysninger'!AD133="110 km/t",0.66,1)</f>
        <v>1</v>
      </c>
      <c r="AI133" s="14">
        <f>IF('Anvendte oplysninger'!AD133="110 km/t",0.82,1)</f>
        <v>1</v>
      </c>
      <c r="AJ133" s="14">
        <f>IF(AND('Anvendte oplysninger'!AE133="Ja",I133="Tilkørselsflettestrækning"),0.65*'Anvendte oplysninger'!AF133+1-'Anvendte oplysninger'!AF133,1)</f>
        <v>1</v>
      </c>
      <c r="AK133" s="15" t="str">
        <f t="shared" si="7"/>
        <v/>
      </c>
      <c r="AL133" s="15" t="str">
        <f t="shared" si="8"/>
        <v/>
      </c>
      <c r="AM133" s="15" t="str">
        <f t="shared" si="9"/>
        <v/>
      </c>
      <c r="AN133" s="15" t="str">
        <f t="shared" si="10"/>
        <v/>
      </c>
      <c r="AO133" s="15" t="str">
        <f t="shared" si="11"/>
        <v/>
      </c>
      <c r="AP133" s="15" t="str">
        <f t="shared" si="12"/>
        <v/>
      </c>
      <c r="AQ133" s="4" t="str">
        <f t="shared" si="13"/>
        <v/>
      </c>
    </row>
    <row r="134" spans="1:43" x14ac:dyDescent="0.25">
      <c r="A134" s="4" t="str">
        <f>IF(Inddata!A149="","",Inddata!A149)</f>
        <v/>
      </c>
      <c r="B134" s="4" t="str">
        <f>IF(Inddata!B149="","",Inddata!B149)</f>
        <v/>
      </c>
      <c r="C134" s="4" t="str">
        <f>IF(Inddata!C149="","",Inddata!C149)</f>
        <v/>
      </c>
      <c r="D134" s="4" t="str">
        <f>IF(Inddata!D149="","",Inddata!D149)</f>
        <v/>
      </c>
      <c r="E134" s="4" t="str">
        <f>IF(Inddata!E149="","",Inddata!E149)</f>
        <v/>
      </c>
      <c r="F134" s="4" t="str">
        <f>IF(Inddata!F149="","",Inddata!F149)</f>
        <v/>
      </c>
      <c r="G134" s="4">
        <f>IF(Inddata!G149="","",Inddata!G149)</f>
        <v>0</v>
      </c>
      <c r="H134" s="4" t="str">
        <f>IF(Inddata!H149&gt;0.5,Inddata!H149,"")</f>
        <v/>
      </c>
      <c r="I134" s="4" t="str">
        <f>IF(Inddata!I149="","",Inddata!I149)</f>
        <v/>
      </c>
      <c r="J134" s="14">
        <f>IF('Anvendte oplysninger'!J134="Irrelevant",1,IF('Anvendte oplysninger'!J134&gt;3,1.2,1))</f>
        <v>1</v>
      </c>
      <c r="K134" s="14">
        <f>IF('Anvendte oplysninger'!K134="Irrelevant",1,IF(AND(OR(I134="Motorvejsstrækning",I134="Frakørselsflettestrækning",I134="Tilkørselsflettestrækning"),'Anvendte oplysninger'!K134&lt;3.5),1+(3.5-'Anvendte oplysninger'!K134)*0.12,IF(AND(OR(I134="Frakørselsrampe",I134="Tilkørselsrampe"),'Anvendte oplysninger'!K134&lt;3.5),1+(3.5-'Anvendte oplysninger'!K134)*0.16,1)))</f>
        <v>1</v>
      </c>
      <c r="L134" s="14">
        <f>IF('Anvendte oplysninger'!L134="Irrelevant",1,IF(AND('Anvendte oplysninger'!L134="Ja",'Anvendte oplysninger'!J134=2),0.6*'Anvendte oplysninger'!M134+(1-'Anvendte oplysninger'!M134),IF(AND('Anvendte oplysninger'!L134="Ja",'Anvendte oplysninger'!J134=3),0.7*'Anvendte oplysninger'!M134+(1-'Anvendte oplysninger'!M134),IF(AND('Anvendte oplysninger'!L134="Ja",'Anvendte oplysninger'!J134=4),0.76*'Anvendte oplysninger'!M134+(1-'Anvendte oplysninger'!M134),IF(AND('Anvendte oplysninger'!L134="Ja",'Anvendte oplysninger'!J134&gt;4.99999999),0.8*'Anvendte oplysninger'!M134+(1-'Anvendte oplysninger'!M134),1)))))</f>
        <v>1</v>
      </c>
      <c r="M134" s="14">
        <f>IF('Anvendte oplysninger'!L134="Irrelevant",1,IF(AND('Anvendte oplysninger'!L134="Ja",'Anvendte oplysninger'!J134=2),0.8*'Anvendte oplysninger'!M134+(1-'Anvendte oplysninger'!M134),IF(AND('Anvendte oplysninger'!L134="Ja",'Anvendte oplysninger'!J134=3),0.85*'Anvendte oplysninger'!M134+(1-'Anvendte oplysninger'!M134),IF(AND('Anvendte oplysninger'!L134="Ja",'Anvendte oplysninger'!J134=4),0.88*'Anvendte oplysninger'!M134+(1-'Anvendte oplysninger'!M134),IF(AND('Anvendte oplysninger'!L134="Ja",'Anvendte oplysninger'!J134&gt;4.99999999),0.9*'Anvendte oplysninger'!M134+(1-'Anvendte oplysninger'!M134),1)))))</f>
        <v>1</v>
      </c>
      <c r="N134" s="14">
        <f>IF('Anvendte oplysninger'!N134="Irrelevant",1,IF(AND(OR(I134="Motorvejsstrækning",I134="Frakørselsflettestrækning",I134="Tilkørselsflettestrækning"),'Anvendte oplysninger'!N134&lt;3),1+(3-'Anvendte oplysninger'!N134)*0.09333333,1))</f>
        <v>1</v>
      </c>
      <c r="O134" s="14">
        <f>IF('Anvendte oplysninger'!N134="Irrelevant",1,IF(AND(OR(I134="Motorvejsstrækning",I134="Frakørselsflettestrækning",I134="Tilkørselsflettestrækning"),'Anvendte oplysninger'!N134&lt;3),1+(3-'Anvendte oplysninger'!N134)*0.19666667,1))</f>
        <v>1</v>
      </c>
      <c r="P134" s="14">
        <f>IF('Anvendte oplysninger'!O134="Irrelevant",1,IF(AND(OR(I134="Motorvejsstrækning",I134="Frakørselsflettestrækning",I134="Tilkørselsflettestrækning"),'Anvendte oplysninger'!O134&lt;3.00000001),1+(0.5-'Anvendte oplysninger'!O134)*0.04,IF(AND(OR(I134="Frakørselsrampe",I134="Tilkørselsrampe"),'Anvendte oplysninger'!O134&lt;3.00000001),1+(0.5-'Anvendte oplysninger'!O134)*0.08,IF(OR(I134="Motorvejsstrækning",I134="Frakørselsflettestrækning",I134="Tilkørselsflettestrækning"),0.9,0.8))))</f>
        <v>1</v>
      </c>
      <c r="Q134" s="14">
        <f>IF('Anvendte oplysninger'!P134="Irrelevant",1,IF(AND(OR(I134="Motorvejsstrækning",I134="Frakørselsflettestrækning",I134="Tilkørselsflettestrækning"),'Anvendte oplysninger'!P134&lt;11.00000001),1+(5-'Anvendte oplysninger'!P134)*0.01,0.94))</f>
        <v>1</v>
      </c>
      <c r="R134" s="14">
        <f>IF(OR('Anvendte oplysninger'!Q134="Irrelevant",'Anvendte oplysninger'!R134="Irrelevant",'Anvendte oplysninger'!Q134="Lige"),1,IF(AND(OR(I134="Motorvejsstrækning",I134="Frakørselsflettestrækning",I134="Tilkørselsflettestrækning"),'Anvendte oplysninger'!Q134&lt;4000),(EXP(0.1096*1746.5/'Anvendte oplysninger'!Q134)/EXP(0.1096*1746.5/4000))*('Anvendte oplysninger'!R134/1000)/G134+(G134-'Anvendte oplysninger'!R134/1000)/G134,1))</f>
        <v>1</v>
      </c>
      <c r="S134" s="14">
        <f>IF(OR('Anvendte oplysninger'!S134="Irrelevant",'Anvendte oplysninger'!T134="Irrelevant",'Anvendte oplysninger'!S134="Lige"),1,IF(AND(OR(I134="Motorvejsstrækning",I134="Frakørselsflettestrækning",I134="Tilkørselsflettestrækning"),'Anvendte oplysninger'!S134&lt;4000),(EXP(0.1096*1746.5/'Anvendte oplysninger'!S134)/EXP(0.1096*1746.5/4000))*('Anvendte oplysninger'!T134/1000)/G134+(G134-'Anvendte oplysninger'!T134/1000)/G134,1))</f>
        <v>1</v>
      </c>
      <c r="T134" s="14">
        <f>IF('Anvendte oplysninger'!U134="Irrelevant",1,IF(AND(OR(I134="Motorvejsstrækning",I134="Frakørselsflettestrækning",I134="Tilkørselsflettestrækning",I134="Frakørselsrampe",I134="Tilkørselsrampe"),'Anvendte oplysninger'!U134="Ja"),0.95,1))</f>
        <v>1</v>
      </c>
      <c r="U134" s="14">
        <f>IF('Anvendte oplysninger'!U134="Irrelevant",1,IF(AND(OR(I134="Motorvejsstrækning",I134="Frakørselsflettestrækning",I134="Tilkørselsflettestrækning",I134="Frakørselsrampe",I134="Tilkørselsrampe"),'Anvendte oplysninger'!U134="Ja"),0.96,1))</f>
        <v>1</v>
      </c>
      <c r="V134" s="14">
        <f>IF('Anvendte oplysninger'!U134="Irrelevant",1,IF(AND(OR(I134="Motorvejsstrækning",I134="Frakørselsflettestrækning",I134="Tilkørselsflettestrækning",I134="Frakørselsrampe",I134="Tilkørselsrampe"),'Anvendte oplysninger'!U134="Ja"),0.79,1))</f>
        <v>1</v>
      </c>
      <c r="W134" s="14">
        <f>IF('Anvendte oplysninger'!U134="Irrelevant",1,IF(AND(OR(I134="Motorvejsstrækning",I134="Frakørselsflettestrækning",I134="Tilkørselsflettestrækning",I134="Frakørselsrampe",I134="Tilkørselsrampe"),'Anvendte oplysninger'!U134="Ja"),0.94,1))</f>
        <v>1</v>
      </c>
      <c r="X134" s="14">
        <f>IF('Anvendte oplysninger'!U134="Irrelevant",1,IF(AND(OR(I134="Motorvejsstrækning",I134="Frakørselsflettestrækning",I134="Tilkørselsflettestrækning",I134="Frakørselsrampe",I134="Tilkørselsrampe"),'Anvendte oplysninger'!U134="Ja"),0.97,1))</f>
        <v>1</v>
      </c>
      <c r="Y134" s="14">
        <f>IF(AND(I134="Frakørselsrampe",'Anvendte oplysninger'!V134="S-formet ruderrampe"),1.32,IF(AND(I134="Frakørselsrampe",'Anvendte oplysninger'!V134="S-formet trompetrampe"),2.05,IF(AND(I134="Frakørselsrampe",'Anvendte oplysninger'!V134="U-formet trompetrampe"),4.11,IF(AND(I134="Frakørselsrampe",'Anvendte oplysninger'!V134="SV-formet flyoverrampe"),5.15,IF(AND(I134="Frakørselsrampe",'Anvendte oplysninger'!V134="Vinkelformet rampe"),1.07,IF(AND(I134="Tilkørselsrampe",'Anvendte oplysninger'!V134="S-formet ruderrampe"),0.93,IF(AND(I134="Tilkørselsrampe",'Anvendte oplysninger'!V134="S-formet trompetrampe"),2.48,IF(AND(I134="Tilkørselsrampe",'Anvendte oplysninger'!V134="U-formet trompetrampe"),4.15,IF(AND(I134="Tilkørselsrampe",'Anvendte oplysninger'!V134="SV-formet flyoverrampe"),5.26,IF(AND(I134="Tilkørselsrampe",'Anvendte oplysninger'!V134="Vinkelformet rampe"),1.42,1))))))))))</f>
        <v>1</v>
      </c>
      <c r="Z134" s="14">
        <f>IF(OR('Anvendte oplysninger'!W134="Lige",'Anvendte oplysninger'!W134="Irrelevant",'Anvendte oplysninger'!X134="Irrelevant",'Anvendte oplysninger'!Y134="Irrelevant"),1,1+1.545*1000/32.2*((('Anvendte oplysninger'!Y134*3268/3600)/('Anvendte oplysninger'!W134/0.306))^2)*('Anvendte oplysninger'!X134/1000)/G134)</f>
        <v>1</v>
      </c>
      <c r="AA134" s="14">
        <f>IF(OR('Anvendte oplysninger'!W134="Lige",'Anvendte oplysninger'!W134="Irrelevant",'Anvendte oplysninger'!X134="Irrelevant",'Anvendte oplysninger'!Y134="Irrelevant"),1,1+1.961*1000/32.2*((('Anvendte oplysninger'!Y134*3268/3600)/('Anvendte oplysninger'!W134/0.306))^2)*('Anvendte oplysninger'!X134/1000)/G134)</f>
        <v>1</v>
      </c>
      <c r="AB134" s="14">
        <f>IF(OR('Anvendte oplysninger'!Z134="Lige",'Anvendte oplysninger'!Z134="Irrelevant",'Anvendte oplysninger'!AA134="Irrelevant",'Anvendte oplysninger'!AB134="Irrelevant"),1,1+1.545*1000/32.2*((('Anvendte oplysninger'!AB134*3268/3600)/('Anvendte oplysninger'!Z134/0.306))^2)*('Anvendte oplysninger'!AA134/1000)/G134)</f>
        <v>1</v>
      </c>
      <c r="AC134" s="14">
        <f>IF(OR('Anvendte oplysninger'!Z134="Lige",'Anvendte oplysninger'!Z134="Irrelevant",'Anvendte oplysninger'!AA134="Irrelevant",'Anvendte oplysninger'!AB134="Irrelevant"),1,1+1.961*1000/32.2*((('Anvendte oplysninger'!AB134*3268/3600)/('Anvendte oplysninger'!Z134/0.306))^2)*('Anvendte oplysninger'!AA134/1000)/G134)</f>
        <v>1</v>
      </c>
      <c r="AD134" s="14">
        <f>IF(OR('Anvendte oplysninger'!AC134="Irrelevant",'Anvendte oplysninger'!AC134="Nej"),1,IF(AND('Anvendte oplysninger'!AC134="Ja",OR('Anvendte oplysninger'!Q134&lt;301,'Anvendte oplysninger'!S134&lt;301)),1-(0.5*('Anvendte oplysninger'!R134+'Anvendte oplysninger'!T134)/('Anvendte oplysninger'!G134*1000)),IF(AND('Anvendte oplysninger'!AC134="Ja",OR('Anvendte oplysninger'!Q134&lt;601,'Anvendte oplysninger'!S134&lt;601)),1-(0.25*('Anvendte oplysninger'!R134+'Anvendte oplysninger'!T134)/('Anvendte oplysninger'!G134*1000)),1)))</f>
        <v>1</v>
      </c>
      <c r="AE134" s="14">
        <f>IF(OR('Anvendte oplysninger'!AC134="Irrelevant",'Anvendte oplysninger'!AC134="Nej"),1,IF(AND('Anvendte oplysninger'!AC134="Ja",OR('Anvendte oplysninger'!Q134&lt;301,'Anvendte oplysninger'!S134&lt;301)),1-(0.4*('Anvendte oplysninger'!R134+'Anvendte oplysninger'!T134)/('Anvendte oplysninger'!G134*1000)),IF(AND('Anvendte oplysninger'!AC134="Ja",OR('Anvendte oplysninger'!Q134&lt;601,'Anvendte oplysninger'!S134&lt;601)),1-(0.2*('Anvendte oplysninger'!R134+'Anvendte oplysninger'!T134)/('Anvendte oplysninger'!G134*1000)),1)))</f>
        <v>1</v>
      </c>
      <c r="AF134" s="14">
        <f>IF('Anvendte oplysninger'!AD134="110 km/t",0.79,1)</f>
        <v>1</v>
      </c>
      <c r="AG134" s="14">
        <f>IF('Anvendte oplysninger'!AD134="110 km/t",0.94,1)</f>
        <v>1</v>
      </c>
      <c r="AH134" s="14">
        <f>IF('Anvendte oplysninger'!AD134="110 km/t",0.66,1)</f>
        <v>1</v>
      </c>
      <c r="AI134" s="14">
        <f>IF('Anvendte oplysninger'!AD134="110 km/t",0.82,1)</f>
        <v>1</v>
      </c>
      <c r="AJ134" s="14">
        <f>IF(AND('Anvendte oplysninger'!AE134="Ja",I134="Tilkørselsflettestrækning"),0.65*'Anvendte oplysninger'!AF134+1-'Anvendte oplysninger'!AF134,1)</f>
        <v>1</v>
      </c>
      <c r="AK134" s="15" t="str">
        <f t="shared" si="7"/>
        <v/>
      </c>
      <c r="AL134" s="15" t="str">
        <f t="shared" si="8"/>
        <v/>
      </c>
      <c r="AM134" s="15" t="str">
        <f t="shared" si="9"/>
        <v/>
      </c>
      <c r="AN134" s="15" t="str">
        <f t="shared" si="10"/>
        <v/>
      </c>
      <c r="AO134" s="15" t="str">
        <f t="shared" si="11"/>
        <v/>
      </c>
      <c r="AP134" s="15" t="str">
        <f t="shared" si="12"/>
        <v/>
      </c>
      <c r="AQ134" s="4" t="str">
        <f t="shared" si="13"/>
        <v/>
      </c>
    </row>
    <row r="135" spans="1:43" x14ac:dyDescent="0.25">
      <c r="A135" s="4" t="str">
        <f>IF(Inddata!A150="","",Inddata!A150)</f>
        <v/>
      </c>
      <c r="B135" s="4" t="str">
        <f>IF(Inddata!B150="","",Inddata!B150)</f>
        <v/>
      </c>
      <c r="C135" s="4" t="str">
        <f>IF(Inddata!C150="","",Inddata!C150)</f>
        <v/>
      </c>
      <c r="D135" s="4" t="str">
        <f>IF(Inddata!D150="","",Inddata!D150)</f>
        <v/>
      </c>
      <c r="E135" s="4" t="str">
        <f>IF(Inddata!E150="","",Inddata!E150)</f>
        <v/>
      </c>
      <c r="F135" s="4" t="str">
        <f>IF(Inddata!F150="","",Inddata!F150)</f>
        <v/>
      </c>
      <c r="G135" s="4">
        <f>IF(Inddata!G150="","",Inddata!G150)</f>
        <v>0</v>
      </c>
      <c r="H135" s="4" t="str">
        <f>IF(Inddata!H150&gt;0.5,Inddata!H150,"")</f>
        <v/>
      </c>
      <c r="I135" s="4" t="str">
        <f>IF(Inddata!I150="","",Inddata!I150)</f>
        <v/>
      </c>
      <c r="J135" s="14">
        <f>IF('Anvendte oplysninger'!J135="Irrelevant",1,IF('Anvendte oplysninger'!J135&gt;3,1.2,1))</f>
        <v>1</v>
      </c>
      <c r="K135" s="14">
        <f>IF('Anvendte oplysninger'!K135="Irrelevant",1,IF(AND(OR(I135="Motorvejsstrækning",I135="Frakørselsflettestrækning",I135="Tilkørselsflettestrækning"),'Anvendte oplysninger'!K135&lt;3.5),1+(3.5-'Anvendte oplysninger'!K135)*0.12,IF(AND(OR(I135="Frakørselsrampe",I135="Tilkørselsrampe"),'Anvendte oplysninger'!K135&lt;3.5),1+(3.5-'Anvendte oplysninger'!K135)*0.16,1)))</f>
        <v>1</v>
      </c>
      <c r="L135" s="14">
        <f>IF('Anvendte oplysninger'!L135="Irrelevant",1,IF(AND('Anvendte oplysninger'!L135="Ja",'Anvendte oplysninger'!J135=2),0.6*'Anvendte oplysninger'!M135+(1-'Anvendte oplysninger'!M135),IF(AND('Anvendte oplysninger'!L135="Ja",'Anvendte oplysninger'!J135=3),0.7*'Anvendte oplysninger'!M135+(1-'Anvendte oplysninger'!M135),IF(AND('Anvendte oplysninger'!L135="Ja",'Anvendte oplysninger'!J135=4),0.76*'Anvendte oplysninger'!M135+(1-'Anvendte oplysninger'!M135),IF(AND('Anvendte oplysninger'!L135="Ja",'Anvendte oplysninger'!J135&gt;4.99999999),0.8*'Anvendte oplysninger'!M135+(1-'Anvendte oplysninger'!M135),1)))))</f>
        <v>1</v>
      </c>
      <c r="M135" s="14">
        <f>IF('Anvendte oplysninger'!L135="Irrelevant",1,IF(AND('Anvendte oplysninger'!L135="Ja",'Anvendte oplysninger'!J135=2),0.8*'Anvendte oplysninger'!M135+(1-'Anvendte oplysninger'!M135),IF(AND('Anvendte oplysninger'!L135="Ja",'Anvendte oplysninger'!J135=3),0.85*'Anvendte oplysninger'!M135+(1-'Anvendte oplysninger'!M135),IF(AND('Anvendte oplysninger'!L135="Ja",'Anvendte oplysninger'!J135=4),0.88*'Anvendte oplysninger'!M135+(1-'Anvendte oplysninger'!M135),IF(AND('Anvendte oplysninger'!L135="Ja",'Anvendte oplysninger'!J135&gt;4.99999999),0.9*'Anvendte oplysninger'!M135+(1-'Anvendte oplysninger'!M135),1)))))</f>
        <v>1</v>
      </c>
      <c r="N135" s="14">
        <f>IF('Anvendte oplysninger'!N135="Irrelevant",1,IF(AND(OR(I135="Motorvejsstrækning",I135="Frakørselsflettestrækning",I135="Tilkørselsflettestrækning"),'Anvendte oplysninger'!N135&lt;3),1+(3-'Anvendte oplysninger'!N135)*0.09333333,1))</f>
        <v>1</v>
      </c>
      <c r="O135" s="14">
        <f>IF('Anvendte oplysninger'!N135="Irrelevant",1,IF(AND(OR(I135="Motorvejsstrækning",I135="Frakørselsflettestrækning",I135="Tilkørselsflettestrækning"),'Anvendte oplysninger'!N135&lt;3),1+(3-'Anvendte oplysninger'!N135)*0.19666667,1))</f>
        <v>1</v>
      </c>
      <c r="P135" s="14">
        <f>IF('Anvendte oplysninger'!O135="Irrelevant",1,IF(AND(OR(I135="Motorvejsstrækning",I135="Frakørselsflettestrækning",I135="Tilkørselsflettestrækning"),'Anvendte oplysninger'!O135&lt;3.00000001),1+(0.5-'Anvendte oplysninger'!O135)*0.04,IF(AND(OR(I135="Frakørselsrampe",I135="Tilkørselsrampe"),'Anvendte oplysninger'!O135&lt;3.00000001),1+(0.5-'Anvendte oplysninger'!O135)*0.08,IF(OR(I135="Motorvejsstrækning",I135="Frakørselsflettestrækning",I135="Tilkørselsflettestrækning"),0.9,0.8))))</f>
        <v>1</v>
      </c>
      <c r="Q135" s="14">
        <f>IF('Anvendte oplysninger'!P135="Irrelevant",1,IF(AND(OR(I135="Motorvejsstrækning",I135="Frakørselsflettestrækning",I135="Tilkørselsflettestrækning"),'Anvendte oplysninger'!P135&lt;11.00000001),1+(5-'Anvendte oplysninger'!P135)*0.01,0.94))</f>
        <v>1</v>
      </c>
      <c r="R135" s="14">
        <f>IF(OR('Anvendte oplysninger'!Q135="Irrelevant",'Anvendte oplysninger'!R135="Irrelevant",'Anvendte oplysninger'!Q135="Lige"),1,IF(AND(OR(I135="Motorvejsstrækning",I135="Frakørselsflettestrækning",I135="Tilkørselsflettestrækning"),'Anvendte oplysninger'!Q135&lt;4000),(EXP(0.1096*1746.5/'Anvendte oplysninger'!Q135)/EXP(0.1096*1746.5/4000))*('Anvendte oplysninger'!R135/1000)/G135+(G135-'Anvendte oplysninger'!R135/1000)/G135,1))</f>
        <v>1</v>
      </c>
      <c r="S135" s="14">
        <f>IF(OR('Anvendte oplysninger'!S135="Irrelevant",'Anvendte oplysninger'!T135="Irrelevant",'Anvendte oplysninger'!S135="Lige"),1,IF(AND(OR(I135="Motorvejsstrækning",I135="Frakørselsflettestrækning",I135="Tilkørselsflettestrækning"),'Anvendte oplysninger'!S135&lt;4000),(EXP(0.1096*1746.5/'Anvendte oplysninger'!S135)/EXP(0.1096*1746.5/4000))*('Anvendte oplysninger'!T135/1000)/G135+(G135-'Anvendte oplysninger'!T135/1000)/G135,1))</f>
        <v>1</v>
      </c>
      <c r="T135" s="14">
        <f>IF('Anvendte oplysninger'!U135="Irrelevant",1,IF(AND(OR(I135="Motorvejsstrækning",I135="Frakørselsflettestrækning",I135="Tilkørselsflettestrækning",I135="Frakørselsrampe",I135="Tilkørselsrampe"),'Anvendte oplysninger'!U135="Ja"),0.95,1))</f>
        <v>1</v>
      </c>
      <c r="U135" s="14">
        <f>IF('Anvendte oplysninger'!U135="Irrelevant",1,IF(AND(OR(I135="Motorvejsstrækning",I135="Frakørselsflettestrækning",I135="Tilkørselsflettestrækning",I135="Frakørselsrampe",I135="Tilkørselsrampe"),'Anvendte oplysninger'!U135="Ja"),0.96,1))</f>
        <v>1</v>
      </c>
      <c r="V135" s="14">
        <f>IF('Anvendte oplysninger'!U135="Irrelevant",1,IF(AND(OR(I135="Motorvejsstrækning",I135="Frakørselsflettestrækning",I135="Tilkørselsflettestrækning",I135="Frakørselsrampe",I135="Tilkørselsrampe"),'Anvendte oplysninger'!U135="Ja"),0.79,1))</f>
        <v>1</v>
      </c>
      <c r="W135" s="14">
        <f>IF('Anvendte oplysninger'!U135="Irrelevant",1,IF(AND(OR(I135="Motorvejsstrækning",I135="Frakørselsflettestrækning",I135="Tilkørselsflettestrækning",I135="Frakørselsrampe",I135="Tilkørselsrampe"),'Anvendte oplysninger'!U135="Ja"),0.94,1))</f>
        <v>1</v>
      </c>
      <c r="X135" s="14">
        <f>IF('Anvendte oplysninger'!U135="Irrelevant",1,IF(AND(OR(I135="Motorvejsstrækning",I135="Frakørselsflettestrækning",I135="Tilkørselsflettestrækning",I135="Frakørselsrampe",I135="Tilkørselsrampe"),'Anvendte oplysninger'!U135="Ja"),0.97,1))</f>
        <v>1</v>
      </c>
      <c r="Y135" s="14">
        <f>IF(AND(I135="Frakørselsrampe",'Anvendte oplysninger'!V135="S-formet ruderrampe"),1.32,IF(AND(I135="Frakørselsrampe",'Anvendte oplysninger'!V135="S-formet trompetrampe"),2.05,IF(AND(I135="Frakørselsrampe",'Anvendte oplysninger'!V135="U-formet trompetrampe"),4.11,IF(AND(I135="Frakørselsrampe",'Anvendte oplysninger'!V135="SV-formet flyoverrampe"),5.15,IF(AND(I135="Frakørselsrampe",'Anvendte oplysninger'!V135="Vinkelformet rampe"),1.07,IF(AND(I135="Tilkørselsrampe",'Anvendte oplysninger'!V135="S-formet ruderrampe"),0.93,IF(AND(I135="Tilkørselsrampe",'Anvendte oplysninger'!V135="S-formet trompetrampe"),2.48,IF(AND(I135="Tilkørselsrampe",'Anvendte oplysninger'!V135="U-formet trompetrampe"),4.15,IF(AND(I135="Tilkørselsrampe",'Anvendte oplysninger'!V135="SV-formet flyoverrampe"),5.26,IF(AND(I135="Tilkørselsrampe",'Anvendte oplysninger'!V135="Vinkelformet rampe"),1.42,1))))))))))</f>
        <v>1</v>
      </c>
      <c r="Z135" s="14">
        <f>IF(OR('Anvendte oplysninger'!W135="Lige",'Anvendte oplysninger'!W135="Irrelevant",'Anvendte oplysninger'!X135="Irrelevant",'Anvendte oplysninger'!Y135="Irrelevant"),1,1+1.545*1000/32.2*((('Anvendte oplysninger'!Y135*3268/3600)/('Anvendte oplysninger'!W135/0.306))^2)*('Anvendte oplysninger'!X135/1000)/G135)</f>
        <v>1</v>
      </c>
      <c r="AA135" s="14">
        <f>IF(OR('Anvendte oplysninger'!W135="Lige",'Anvendte oplysninger'!W135="Irrelevant",'Anvendte oplysninger'!X135="Irrelevant",'Anvendte oplysninger'!Y135="Irrelevant"),1,1+1.961*1000/32.2*((('Anvendte oplysninger'!Y135*3268/3600)/('Anvendte oplysninger'!W135/0.306))^2)*('Anvendte oplysninger'!X135/1000)/G135)</f>
        <v>1</v>
      </c>
      <c r="AB135" s="14">
        <f>IF(OR('Anvendte oplysninger'!Z135="Lige",'Anvendte oplysninger'!Z135="Irrelevant",'Anvendte oplysninger'!AA135="Irrelevant",'Anvendte oplysninger'!AB135="Irrelevant"),1,1+1.545*1000/32.2*((('Anvendte oplysninger'!AB135*3268/3600)/('Anvendte oplysninger'!Z135/0.306))^2)*('Anvendte oplysninger'!AA135/1000)/G135)</f>
        <v>1</v>
      </c>
      <c r="AC135" s="14">
        <f>IF(OR('Anvendte oplysninger'!Z135="Lige",'Anvendte oplysninger'!Z135="Irrelevant",'Anvendte oplysninger'!AA135="Irrelevant",'Anvendte oplysninger'!AB135="Irrelevant"),1,1+1.961*1000/32.2*((('Anvendte oplysninger'!AB135*3268/3600)/('Anvendte oplysninger'!Z135/0.306))^2)*('Anvendte oplysninger'!AA135/1000)/G135)</f>
        <v>1</v>
      </c>
      <c r="AD135" s="14">
        <f>IF(OR('Anvendte oplysninger'!AC135="Irrelevant",'Anvendte oplysninger'!AC135="Nej"),1,IF(AND('Anvendte oplysninger'!AC135="Ja",OR('Anvendte oplysninger'!Q135&lt;301,'Anvendte oplysninger'!S135&lt;301)),1-(0.5*('Anvendte oplysninger'!R135+'Anvendte oplysninger'!T135)/('Anvendte oplysninger'!G135*1000)),IF(AND('Anvendte oplysninger'!AC135="Ja",OR('Anvendte oplysninger'!Q135&lt;601,'Anvendte oplysninger'!S135&lt;601)),1-(0.25*('Anvendte oplysninger'!R135+'Anvendte oplysninger'!T135)/('Anvendte oplysninger'!G135*1000)),1)))</f>
        <v>1</v>
      </c>
      <c r="AE135" s="14">
        <f>IF(OR('Anvendte oplysninger'!AC135="Irrelevant",'Anvendte oplysninger'!AC135="Nej"),1,IF(AND('Anvendte oplysninger'!AC135="Ja",OR('Anvendte oplysninger'!Q135&lt;301,'Anvendte oplysninger'!S135&lt;301)),1-(0.4*('Anvendte oplysninger'!R135+'Anvendte oplysninger'!T135)/('Anvendte oplysninger'!G135*1000)),IF(AND('Anvendte oplysninger'!AC135="Ja",OR('Anvendte oplysninger'!Q135&lt;601,'Anvendte oplysninger'!S135&lt;601)),1-(0.2*('Anvendte oplysninger'!R135+'Anvendte oplysninger'!T135)/('Anvendte oplysninger'!G135*1000)),1)))</f>
        <v>1</v>
      </c>
      <c r="AF135" s="14">
        <f>IF('Anvendte oplysninger'!AD135="110 km/t",0.79,1)</f>
        <v>1</v>
      </c>
      <c r="AG135" s="14">
        <f>IF('Anvendte oplysninger'!AD135="110 km/t",0.94,1)</f>
        <v>1</v>
      </c>
      <c r="AH135" s="14">
        <f>IF('Anvendte oplysninger'!AD135="110 km/t",0.66,1)</f>
        <v>1</v>
      </c>
      <c r="AI135" s="14">
        <f>IF('Anvendte oplysninger'!AD135="110 km/t",0.82,1)</f>
        <v>1</v>
      </c>
      <c r="AJ135" s="14">
        <f>IF(AND('Anvendte oplysninger'!AE135="Ja",I135="Tilkørselsflettestrækning"),0.65*'Anvendte oplysninger'!AF135+1-'Anvendte oplysninger'!AF135,1)</f>
        <v>1</v>
      </c>
      <c r="AK135" s="15" t="str">
        <f t="shared" ref="AK135:AK198" si="14">IF(AQ135="","",IF(I135="Motorvejsstrækning",G135*EXP(-10.3773)*POWER(H135,0.8504),IF(I135="Frakørselsflettestrækning",G135*EXP(-8.3168)*POWER(H135,0.7365)*46/135,IF(I135="Frakørselsrampe",G135*EXP(-5.6295)*POWER(H135,0.3195)*EXP(-0.953*LN(G135))*24/149,IF(I135="Tilkørselsflettestrækning",G135*EXP(-10.3028)*POWER(H135,0.8287),IF(I135="Tilkørselsrampe",G135*EXP(-8.7287)*POWER(H135,0.7477)*4/53,IF(OR(I135="Motorvejsforgrening",I135="Motorvejssammenløb",I135="Motorvejsvekselstrækning"),G135*EXP(-9.5876)*POWER(H135,0.8086),IF(I135="Sideanlæg",G135*EXP(-6.3691)*POWER(H135,0.8189)*10/70,IF(I135="Dobbeltrettet rampe",G135*EXP(-6.0693)*POWER(H135,0.6877)*0.4732*37/148,IF(I135="Forbindelsesrampe",G135*EXP(-6.0693)*POWER(H135,0.6877)*37/148,IF(I135="Parallelspor",G135*EXP(-6.0693)*POWER(H135,0.6877)*0.1658*37/148,IF(I135="Rampeforgrening",G135*EXP(-6.0693)*POWER(H135,0.6877)*0.1791*37/148,IF(I135="Rampesammenløb",G135*EXP(-6.0693)*POWER(H135,0.6877)*0.7831*37/148,IF(I135="Rampevekselstrækning",G135*EXP(-6.0693)*POWER(H135,0.6877)*0.4399*37/148,""))))))))))))))</f>
        <v/>
      </c>
      <c r="AL135" s="15" t="str">
        <f t="shared" ref="AL135:AL198" si="15">IF(AQ135="","",IF(I135="Motorvejsstrækning",G135*EXP(-8.7224)*POWER(H135,0.6383)+G135*EXP(-16.504)*POWER(H135,1.4461),IF(I135="Frakørselsflettestrækning",G135*EXP(-8.3168)*POWER(H135,0.7365)*89/135,IF(I135="Frakørselsrampe",G135*EXP(-5.6295)*POWER(H135,0.3195)*EXP(-0.953*LN(G135))*36/149,IF(I135="Tilkørselsflettestrækning",G135*EXP(-12.5258)*POWER(H135,1.117),IF(I135="Tilkørselsrampe",G135*EXP(-8.7287)*POWER(H135,0.7477)*16/53,IF(OR(I135="Motorvejsforgrening",I135="Motorvejssammenløb",I135="Motorvejsvekselstrækning"),G135*EXP(-10.6754)*POWER(H135,1.0078),IF(I135="Sideanlæg",G135*EXP(-6.3691)*POWER(H135,0.8189)*36/70,IF(I135="Dobbeltrettet rampe",G135*EXP(-6.0693)*POWER(H135,0.6877)*0.4732*38/148,IF(I135="Forbindelsesrampe",G135*EXP(-6.0693)*POWER(H135,0.6877)*38/148,IF(I135="Parallelspor",G135*EXP(-6.0693)*POWER(H135,0.6877)*0.1658*38/148,IF(I135="Rampeforgrening",G135*EXP(-6.0693)*POWER(H135,0.6877)*0.1791*38/148,IF(I135="Rampesammenløb",G135*EXP(-6.0693)*POWER(H135,0.6877)*0.7831*38/148,IF(I135="Rampevekselstrækning",G135*EXP(-6.0693)*POWER(H135,0.6877)*0.4399*38/148,""))))))))))))))</f>
        <v/>
      </c>
      <c r="AM135" s="15" t="str">
        <f t="shared" ref="AM135:AM198" si="16">IF(AQ135="","",IF(I135="Motorvejsstrækning",G135*EXP(-7.7012)*POWER(H135,0.6384)+G135*EXP(-21.8008)*POWER(H135,2.0535),IF(I135="Frakørselsflettestrækning",G135*EXP(-13.3173)*POWER(H135,1.2856),IF(I135="Frakørselsrampe",G135*EXP(-5.6295)*POWER(H135,0.3195)*EXP(-0.953*LN(G135))*89/149,IF(I135="Tilkørselsflettestrækning",G135*EXP(-12.3736)*POWER(H135,1.18),IF(I135="Tilkørselsrampe",G135*EXP(-8.7287)*POWER(H135,0.7477)*33/53,IF(OR(I135="Motorvejsforgrening",I135="Motorvejssammenløb",I135="Motorvejsvekselstrækning"),G135*EXP(-19.9223)*POWER(H135,1.9267),IF(I135="Sideanlæg",G135*EXP(-6.3691)*POWER(H135,0.8189)*24/70,IF(I135="Dobbeltrettet rampe",G135*EXP(-6.0693)*POWER(H135,0.6877)*0.4732*73/148,IF(I135="Forbindelsesrampe",G135*EXP(-6.0693)*POWER(H135,0.6877)*73/148,IF(I135="Parallelspor",G135*EXP(-6.0693)*POWER(H135,0.6877)*0.1658*73/148,IF(I135="Rampeforgrening",G135*EXP(-6.0693)*POWER(H135,0.6877)*0.1791*73/148,IF(I135="Rampesammenløb",G135*EXP(-6.0693)*POWER(H135,0.6877)*0.7831*73/148,IF(I135="Rampevekselstrækning",G135*EXP(-6.0693)*POWER(H135,0.6877)*0.4399*73/148,""))))))))))))))</f>
        <v/>
      </c>
      <c r="AN135" s="15" t="str">
        <f t="shared" ref="AN135:AN198" si="17">IF(AQ135="","",IF(I135="Motorvejsstrækning",G135*EXP(-9.1648)*POWER(H135,0.6906)*61/456,IF(I135="Frakørselsflettestrækning",G135*EXP(-8.3168)*POWER(H135,0.7365)*4/135,IF(I135="Frakørselsrampe",G135*EXP(-5.6295)*POWER(H135,0.3195)*EXP(-0.953*LN(G135))*1/149,IF(I135="Tilkørselsflettestrækning",G135*EXP(-10.3028)*POWER(H135,0.8287)*11/108,IF(I135="Tilkørselsrampe",0,IF(OR(I135="Motorvejsforgrening",I135="Motorvejssammenløb",I135="Motorvejsvekselstrækning"),G135*EXP(-9.5876)*POWER(H135,0.8086)*2/42,IF(I135="Sideanlæg",0,IF(I135="Dobbeltrettet rampe",G135*EXP(-6.0693)*POWER(H135,0.6877)*0.4732*6/148,IF(I135="Forbindelsesrampe",G135*EXP(-6.0693)*POWER(H135,0.6877)*6/148,IF(I135="Parallelspor",G135*EXP(-6.0693)*POWER(H135,0.6877)*0.1658*6/148,IF(I135="Rampeforgrening",G135*EXP(-6.0693)*POWER(H135,0.6877)*0.1791*6/148,IF(I135="Rampesammenløb",G135*EXP(-6.0693)*POWER(H135,0.6877)*0.7831*6/148,IF(I135="Rampevekselstrækning",G135*EXP(-6.0693)*POWER(H135,0.6877)*0.4399*6/148,""))))))))))))))</f>
        <v/>
      </c>
      <c r="AO135" s="15" t="str">
        <f t="shared" ref="AO135:AO198" si="18">IF(AQ135="","",IF(I135="Motorvejsstrækning",G135*EXP(-9.1648)*POWER(H135,0.6906)*395/456,IF(I135="Frakørselsflettestrækning",G135*EXP(-8.3168)*POWER(H135,0.7365)*25/135,IF(I135="Frakørselsrampe",G135*EXP(-5.6295)*POWER(H135,0.3195)*EXP(-0.953*LN(G135))*14/149,IF(I135="Tilkørselsflettestrækning",G135*EXP(-10.3028)*POWER(H135,0.8287)*66/108,IF(I135="Tilkørselsrampe",G135*EXP(-8.7287)*POWER(H135,0.7477)*3/53,IF(OR(I135="Motorvejsforgrening",I135="Motorvejssammenløb",I135="Motorvejsvekselstrækning"),G135*EXP(-9.5876)*POWER(H135,0.8086)*31/42,IF(I135="Sideanlæg",G135*EXP(-6.3691)*POWER(H135,0.8189)*6/70,IF(I135="Dobbeltrettet rampe",G135*EXP(-6.0693)*POWER(H135,0.6877)*0.4732*23/148,IF(I135="Forbindelsesrampe",G135*EXP(-6.0693)*POWER(H135,0.6877)*23/148,IF(I135="Parallelspor",G135*EXP(-6.0693)*POWER(H135,0.6877)*0.1658*23/148,IF(I135="Rampeforgrening",G135*EXP(-6.0693)*POWER(H135,0.6877)*0.1791*23/148,IF(I135="Rampesammenløb",G135*EXP(-6.0693)*POWER(H135,0.6877)*0.7831*23/148,IF(I135="Rampevekselstrækning",G135*EXP(-6.0693)*POWER(H135,0.6877)*0.4399*23/148,""))))))))))))))</f>
        <v/>
      </c>
      <c r="AP135" s="15" t="str">
        <f t="shared" ref="AP135:AP198" si="19">IF(AQ135="","",IF(I135="Motorvejsstrækning",G135*EXP(-10.4004)*POWER(H135,0.8384),IF(I135="Frakørselsflettestrækning",G135*EXP(-8.3168)*POWER(H135,0.7365)*42/135,IF(I135="Frakørselsrampe",G135*EXP(-5.6295)*POWER(H135,0.3195)*EXP(-0.953*LN(G135))*11/149,IF(I135="Tilkørselsflettestrækning",G135*EXP(-10.3028)*POWER(H135,0.8287)*90/108,IF(I135="Tilkørselsrampe",G135*EXP(-8.7287)*POWER(H135,0.7477)*2/53,IF(OR(I135="Motorvejsforgrening",I135="Motorvejssammenløb",I135="Motorvejsvekselstrækning"),G135*EXP(-9.5876)*POWER(H135,0.8086)*27/42,IF(I135="Sideanlæg",G135*EXP(-6.3691)*POWER(H135,0.8189)*4/70,IF(I135="Dobbeltrettet rampe",G135*EXP(-6.0693)*POWER(H135,0.6877)*0.4732*20/148,IF(I135="Forbindelsesrampe",G135*EXP(-6.0693)*POWER(H135,0.6877)*20/148,IF(I135="Parallelspor",G135*EXP(-6.0693)*POWER(H135,0.6877)*0.1658*20/148,IF(I135="Rampeforgrening",G135*EXP(-6.0693)*POWER(H135,0.6877)*0.1791*20/148,IF(I135="Rampesammenløb",G135*EXP(-6.0693)*POWER(H135,0.6877)*0.7831*20/148,IF(I135="Rampevekselstrækning",G135*EXP(-6.0693)*POWER(H135,0.6877)*0.4399*20/148,""))))))))))))))</f>
        <v/>
      </c>
      <c r="AQ135" s="4" t="str">
        <f t="shared" ref="AQ135:AQ198" si="20">IF(OR(G135=0,H135&lt;0.5,H135="",I135=""),"",IF(OR(I135="Motorvejsstrækning",I135="Frakørselsflettestrækning",I135="Tilkørselsflettestrækning",I135="Motorvejsforgrening",I135="Motorvejssammenløb",I135="Motorvejsvekselstrækning",I135="Sideanlæg"),"2005-2012","1999-2012"))</f>
        <v/>
      </c>
    </row>
    <row r="136" spans="1:43" x14ac:dyDescent="0.25">
      <c r="A136" s="4" t="str">
        <f>IF(Inddata!A151="","",Inddata!A151)</f>
        <v/>
      </c>
      <c r="B136" s="4" t="str">
        <f>IF(Inddata!B151="","",Inddata!B151)</f>
        <v/>
      </c>
      <c r="C136" s="4" t="str">
        <f>IF(Inddata!C151="","",Inddata!C151)</f>
        <v/>
      </c>
      <c r="D136" s="4" t="str">
        <f>IF(Inddata!D151="","",Inddata!D151)</f>
        <v/>
      </c>
      <c r="E136" s="4" t="str">
        <f>IF(Inddata!E151="","",Inddata!E151)</f>
        <v/>
      </c>
      <c r="F136" s="4" t="str">
        <f>IF(Inddata!F151="","",Inddata!F151)</f>
        <v/>
      </c>
      <c r="G136" s="4">
        <f>IF(Inddata!G151="","",Inddata!G151)</f>
        <v>0</v>
      </c>
      <c r="H136" s="4" t="str">
        <f>IF(Inddata!H151&gt;0.5,Inddata!H151,"")</f>
        <v/>
      </c>
      <c r="I136" s="4" t="str">
        <f>IF(Inddata!I151="","",Inddata!I151)</f>
        <v/>
      </c>
      <c r="J136" s="14">
        <f>IF('Anvendte oplysninger'!J136="Irrelevant",1,IF('Anvendte oplysninger'!J136&gt;3,1.2,1))</f>
        <v>1</v>
      </c>
      <c r="K136" s="14">
        <f>IF('Anvendte oplysninger'!K136="Irrelevant",1,IF(AND(OR(I136="Motorvejsstrækning",I136="Frakørselsflettestrækning",I136="Tilkørselsflettestrækning"),'Anvendte oplysninger'!K136&lt;3.5),1+(3.5-'Anvendte oplysninger'!K136)*0.12,IF(AND(OR(I136="Frakørselsrampe",I136="Tilkørselsrampe"),'Anvendte oplysninger'!K136&lt;3.5),1+(3.5-'Anvendte oplysninger'!K136)*0.16,1)))</f>
        <v>1</v>
      </c>
      <c r="L136" s="14">
        <f>IF('Anvendte oplysninger'!L136="Irrelevant",1,IF(AND('Anvendte oplysninger'!L136="Ja",'Anvendte oplysninger'!J136=2),0.6*'Anvendte oplysninger'!M136+(1-'Anvendte oplysninger'!M136),IF(AND('Anvendte oplysninger'!L136="Ja",'Anvendte oplysninger'!J136=3),0.7*'Anvendte oplysninger'!M136+(1-'Anvendte oplysninger'!M136),IF(AND('Anvendte oplysninger'!L136="Ja",'Anvendte oplysninger'!J136=4),0.76*'Anvendte oplysninger'!M136+(1-'Anvendte oplysninger'!M136),IF(AND('Anvendte oplysninger'!L136="Ja",'Anvendte oplysninger'!J136&gt;4.99999999),0.8*'Anvendte oplysninger'!M136+(1-'Anvendte oplysninger'!M136),1)))))</f>
        <v>1</v>
      </c>
      <c r="M136" s="14">
        <f>IF('Anvendte oplysninger'!L136="Irrelevant",1,IF(AND('Anvendte oplysninger'!L136="Ja",'Anvendte oplysninger'!J136=2),0.8*'Anvendte oplysninger'!M136+(1-'Anvendte oplysninger'!M136),IF(AND('Anvendte oplysninger'!L136="Ja",'Anvendte oplysninger'!J136=3),0.85*'Anvendte oplysninger'!M136+(1-'Anvendte oplysninger'!M136),IF(AND('Anvendte oplysninger'!L136="Ja",'Anvendte oplysninger'!J136=4),0.88*'Anvendte oplysninger'!M136+(1-'Anvendte oplysninger'!M136),IF(AND('Anvendte oplysninger'!L136="Ja",'Anvendte oplysninger'!J136&gt;4.99999999),0.9*'Anvendte oplysninger'!M136+(1-'Anvendte oplysninger'!M136),1)))))</f>
        <v>1</v>
      </c>
      <c r="N136" s="14">
        <f>IF('Anvendte oplysninger'!N136="Irrelevant",1,IF(AND(OR(I136="Motorvejsstrækning",I136="Frakørselsflettestrækning",I136="Tilkørselsflettestrækning"),'Anvendte oplysninger'!N136&lt;3),1+(3-'Anvendte oplysninger'!N136)*0.09333333,1))</f>
        <v>1</v>
      </c>
      <c r="O136" s="14">
        <f>IF('Anvendte oplysninger'!N136="Irrelevant",1,IF(AND(OR(I136="Motorvejsstrækning",I136="Frakørselsflettestrækning",I136="Tilkørselsflettestrækning"),'Anvendte oplysninger'!N136&lt;3),1+(3-'Anvendte oplysninger'!N136)*0.19666667,1))</f>
        <v>1</v>
      </c>
      <c r="P136" s="14">
        <f>IF('Anvendte oplysninger'!O136="Irrelevant",1,IF(AND(OR(I136="Motorvejsstrækning",I136="Frakørselsflettestrækning",I136="Tilkørselsflettestrækning"),'Anvendte oplysninger'!O136&lt;3.00000001),1+(0.5-'Anvendte oplysninger'!O136)*0.04,IF(AND(OR(I136="Frakørselsrampe",I136="Tilkørselsrampe"),'Anvendte oplysninger'!O136&lt;3.00000001),1+(0.5-'Anvendte oplysninger'!O136)*0.08,IF(OR(I136="Motorvejsstrækning",I136="Frakørselsflettestrækning",I136="Tilkørselsflettestrækning"),0.9,0.8))))</f>
        <v>1</v>
      </c>
      <c r="Q136" s="14">
        <f>IF('Anvendte oplysninger'!P136="Irrelevant",1,IF(AND(OR(I136="Motorvejsstrækning",I136="Frakørselsflettestrækning",I136="Tilkørselsflettestrækning"),'Anvendte oplysninger'!P136&lt;11.00000001),1+(5-'Anvendte oplysninger'!P136)*0.01,0.94))</f>
        <v>1</v>
      </c>
      <c r="R136" s="14">
        <f>IF(OR('Anvendte oplysninger'!Q136="Irrelevant",'Anvendte oplysninger'!R136="Irrelevant",'Anvendte oplysninger'!Q136="Lige"),1,IF(AND(OR(I136="Motorvejsstrækning",I136="Frakørselsflettestrækning",I136="Tilkørselsflettestrækning"),'Anvendte oplysninger'!Q136&lt;4000),(EXP(0.1096*1746.5/'Anvendte oplysninger'!Q136)/EXP(0.1096*1746.5/4000))*('Anvendte oplysninger'!R136/1000)/G136+(G136-'Anvendte oplysninger'!R136/1000)/G136,1))</f>
        <v>1</v>
      </c>
      <c r="S136" s="14">
        <f>IF(OR('Anvendte oplysninger'!S136="Irrelevant",'Anvendte oplysninger'!T136="Irrelevant",'Anvendte oplysninger'!S136="Lige"),1,IF(AND(OR(I136="Motorvejsstrækning",I136="Frakørselsflettestrækning",I136="Tilkørselsflettestrækning"),'Anvendte oplysninger'!S136&lt;4000),(EXP(0.1096*1746.5/'Anvendte oplysninger'!S136)/EXP(0.1096*1746.5/4000))*('Anvendte oplysninger'!T136/1000)/G136+(G136-'Anvendte oplysninger'!T136/1000)/G136,1))</f>
        <v>1</v>
      </c>
      <c r="T136" s="14">
        <f>IF('Anvendte oplysninger'!U136="Irrelevant",1,IF(AND(OR(I136="Motorvejsstrækning",I136="Frakørselsflettestrækning",I136="Tilkørselsflettestrækning",I136="Frakørselsrampe",I136="Tilkørselsrampe"),'Anvendte oplysninger'!U136="Ja"),0.95,1))</f>
        <v>1</v>
      </c>
      <c r="U136" s="14">
        <f>IF('Anvendte oplysninger'!U136="Irrelevant",1,IF(AND(OR(I136="Motorvejsstrækning",I136="Frakørselsflettestrækning",I136="Tilkørselsflettestrækning",I136="Frakørselsrampe",I136="Tilkørselsrampe"),'Anvendte oplysninger'!U136="Ja"),0.96,1))</f>
        <v>1</v>
      </c>
      <c r="V136" s="14">
        <f>IF('Anvendte oplysninger'!U136="Irrelevant",1,IF(AND(OR(I136="Motorvejsstrækning",I136="Frakørselsflettestrækning",I136="Tilkørselsflettestrækning",I136="Frakørselsrampe",I136="Tilkørselsrampe"),'Anvendte oplysninger'!U136="Ja"),0.79,1))</f>
        <v>1</v>
      </c>
      <c r="W136" s="14">
        <f>IF('Anvendte oplysninger'!U136="Irrelevant",1,IF(AND(OR(I136="Motorvejsstrækning",I136="Frakørselsflettestrækning",I136="Tilkørselsflettestrækning",I136="Frakørselsrampe",I136="Tilkørselsrampe"),'Anvendte oplysninger'!U136="Ja"),0.94,1))</f>
        <v>1</v>
      </c>
      <c r="X136" s="14">
        <f>IF('Anvendte oplysninger'!U136="Irrelevant",1,IF(AND(OR(I136="Motorvejsstrækning",I136="Frakørselsflettestrækning",I136="Tilkørselsflettestrækning",I136="Frakørselsrampe",I136="Tilkørselsrampe"),'Anvendte oplysninger'!U136="Ja"),0.97,1))</f>
        <v>1</v>
      </c>
      <c r="Y136" s="14">
        <f>IF(AND(I136="Frakørselsrampe",'Anvendte oplysninger'!V136="S-formet ruderrampe"),1.32,IF(AND(I136="Frakørselsrampe",'Anvendte oplysninger'!V136="S-formet trompetrampe"),2.05,IF(AND(I136="Frakørselsrampe",'Anvendte oplysninger'!V136="U-formet trompetrampe"),4.11,IF(AND(I136="Frakørselsrampe",'Anvendte oplysninger'!V136="SV-formet flyoverrampe"),5.15,IF(AND(I136="Frakørselsrampe",'Anvendte oplysninger'!V136="Vinkelformet rampe"),1.07,IF(AND(I136="Tilkørselsrampe",'Anvendte oplysninger'!V136="S-formet ruderrampe"),0.93,IF(AND(I136="Tilkørselsrampe",'Anvendte oplysninger'!V136="S-formet trompetrampe"),2.48,IF(AND(I136="Tilkørselsrampe",'Anvendte oplysninger'!V136="U-formet trompetrampe"),4.15,IF(AND(I136="Tilkørselsrampe",'Anvendte oplysninger'!V136="SV-formet flyoverrampe"),5.26,IF(AND(I136="Tilkørselsrampe",'Anvendte oplysninger'!V136="Vinkelformet rampe"),1.42,1))))))))))</f>
        <v>1</v>
      </c>
      <c r="Z136" s="14">
        <f>IF(OR('Anvendte oplysninger'!W136="Lige",'Anvendte oplysninger'!W136="Irrelevant",'Anvendte oplysninger'!X136="Irrelevant",'Anvendte oplysninger'!Y136="Irrelevant"),1,1+1.545*1000/32.2*((('Anvendte oplysninger'!Y136*3268/3600)/('Anvendte oplysninger'!W136/0.306))^2)*('Anvendte oplysninger'!X136/1000)/G136)</f>
        <v>1</v>
      </c>
      <c r="AA136" s="14">
        <f>IF(OR('Anvendte oplysninger'!W136="Lige",'Anvendte oplysninger'!W136="Irrelevant",'Anvendte oplysninger'!X136="Irrelevant",'Anvendte oplysninger'!Y136="Irrelevant"),1,1+1.961*1000/32.2*((('Anvendte oplysninger'!Y136*3268/3600)/('Anvendte oplysninger'!W136/0.306))^2)*('Anvendte oplysninger'!X136/1000)/G136)</f>
        <v>1</v>
      </c>
      <c r="AB136" s="14">
        <f>IF(OR('Anvendte oplysninger'!Z136="Lige",'Anvendte oplysninger'!Z136="Irrelevant",'Anvendte oplysninger'!AA136="Irrelevant",'Anvendte oplysninger'!AB136="Irrelevant"),1,1+1.545*1000/32.2*((('Anvendte oplysninger'!AB136*3268/3600)/('Anvendte oplysninger'!Z136/0.306))^2)*('Anvendte oplysninger'!AA136/1000)/G136)</f>
        <v>1</v>
      </c>
      <c r="AC136" s="14">
        <f>IF(OR('Anvendte oplysninger'!Z136="Lige",'Anvendte oplysninger'!Z136="Irrelevant",'Anvendte oplysninger'!AA136="Irrelevant",'Anvendte oplysninger'!AB136="Irrelevant"),1,1+1.961*1000/32.2*((('Anvendte oplysninger'!AB136*3268/3600)/('Anvendte oplysninger'!Z136/0.306))^2)*('Anvendte oplysninger'!AA136/1000)/G136)</f>
        <v>1</v>
      </c>
      <c r="AD136" s="14">
        <f>IF(OR('Anvendte oplysninger'!AC136="Irrelevant",'Anvendte oplysninger'!AC136="Nej"),1,IF(AND('Anvendte oplysninger'!AC136="Ja",OR('Anvendte oplysninger'!Q136&lt;301,'Anvendte oplysninger'!S136&lt;301)),1-(0.5*('Anvendte oplysninger'!R136+'Anvendte oplysninger'!T136)/('Anvendte oplysninger'!G136*1000)),IF(AND('Anvendte oplysninger'!AC136="Ja",OR('Anvendte oplysninger'!Q136&lt;601,'Anvendte oplysninger'!S136&lt;601)),1-(0.25*('Anvendte oplysninger'!R136+'Anvendte oplysninger'!T136)/('Anvendte oplysninger'!G136*1000)),1)))</f>
        <v>1</v>
      </c>
      <c r="AE136" s="14">
        <f>IF(OR('Anvendte oplysninger'!AC136="Irrelevant",'Anvendte oplysninger'!AC136="Nej"),1,IF(AND('Anvendte oplysninger'!AC136="Ja",OR('Anvendte oplysninger'!Q136&lt;301,'Anvendte oplysninger'!S136&lt;301)),1-(0.4*('Anvendte oplysninger'!R136+'Anvendte oplysninger'!T136)/('Anvendte oplysninger'!G136*1000)),IF(AND('Anvendte oplysninger'!AC136="Ja",OR('Anvendte oplysninger'!Q136&lt;601,'Anvendte oplysninger'!S136&lt;601)),1-(0.2*('Anvendte oplysninger'!R136+'Anvendte oplysninger'!T136)/('Anvendte oplysninger'!G136*1000)),1)))</f>
        <v>1</v>
      </c>
      <c r="AF136" s="14">
        <f>IF('Anvendte oplysninger'!AD136="110 km/t",0.79,1)</f>
        <v>1</v>
      </c>
      <c r="AG136" s="14">
        <f>IF('Anvendte oplysninger'!AD136="110 km/t",0.94,1)</f>
        <v>1</v>
      </c>
      <c r="AH136" s="14">
        <f>IF('Anvendte oplysninger'!AD136="110 km/t",0.66,1)</f>
        <v>1</v>
      </c>
      <c r="AI136" s="14">
        <f>IF('Anvendte oplysninger'!AD136="110 km/t",0.82,1)</f>
        <v>1</v>
      </c>
      <c r="AJ136" s="14">
        <f>IF(AND('Anvendte oplysninger'!AE136="Ja",I136="Tilkørselsflettestrækning"),0.65*'Anvendte oplysninger'!AF136+1-'Anvendte oplysninger'!AF136,1)</f>
        <v>1</v>
      </c>
      <c r="AK136" s="15" t="str">
        <f t="shared" si="14"/>
        <v/>
      </c>
      <c r="AL136" s="15" t="str">
        <f t="shared" si="15"/>
        <v/>
      </c>
      <c r="AM136" s="15" t="str">
        <f t="shared" si="16"/>
        <v/>
      </c>
      <c r="AN136" s="15" t="str">
        <f t="shared" si="17"/>
        <v/>
      </c>
      <c r="AO136" s="15" t="str">
        <f t="shared" si="18"/>
        <v/>
      </c>
      <c r="AP136" s="15" t="str">
        <f t="shared" si="19"/>
        <v/>
      </c>
      <c r="AQ136" s="4" t="str">
        <f t="shared" si="20"/>
        <v/>
      </c>
    </row>
    <row r="137" spans="1:43" x14ac:dyDescent="0.25">
      <c r="A137" s="4" t="str">
        <f>IF(Inddata!A152="","",Inddata!A152)</f>
        <v/>
      </c>
      <c r="B137" s="4" t="str">
        <f>IF(Inddata!B152="","",Inddata!B152)</f>
        <v/>
      </c>
      <c r="C137" s="4" t="str">
        <f>IF(Inddata!C152="","",Inddata!C152)</f>
        <v/>
      </c>
      <c r="D137" s="4" t="str">
        <f>IF(Inddata!D152="","",Inddata!D152)</f>
        <v/>
      </c>
      <c r="E137" s="4" t="str">
        <f>IF(Inddata!E152="","",Inddata!E152)</f>
        <v/>
      </c>
      <c r="F137" s="4" t="str">
        <f>IF(Inddata!F152="","",Inddata!F152)</f>
        <v/>
      </c>
      <c r="G137" s="4">
        <f>IF(Inddata!G152="","",Inddata!G152)</f>
        <v>0</v>
      </c>
      <c r="H137" s="4" t="str">
        <f>IF(Inddata!H152&gt;0.5,Inddata!H152,"")</f>
        <v/>
      </c>
      <c r="I137" s="4" t="str">
        <f>IF(Inddata!I152="","",Inddata!I152)</f>
        <v/>
      </c>
      <c r="J137" s="14">
        <f>IF('Anvendte oplysninger'!J137="Irrelevant",1,IF('Anvendte oplysninger'!J137&gt;3,1.2,1))</f>
        <v>1</v>
      </c>
      <c r="K137" s="14">
        <f>IF('Anvendte oplysninger'!K137="Irrelevant",1,IF(AND(OR(I137="Motorvejsstrækning",I137="Frakørselsflettestrækning",I137="Tilkørselsflettestrækning"),'Anvendte oplysninger'!K137&lt;3.5),1+(3.5-'Anvendte oplysninger'!K137)*0.12,IF(AND(OR(I137="Frakørselsrampe",I137="Tilkørselsrampe"),'Anvendte oplysninger'!K137&lt;3.5),1+(3.5-'Anvendte oplysninger'!K137)*0.16,1)))</f>
        <v>1</v>
      </c>
      <c r="L137" s="14">
        <f>IF('Anvendte oplysninger'!L137="Irrelevant",1,IF(AND('Anvendte oplysninger'!L137="Ja",'Anvendte oplysninger'!J137=2),0.6*'Anvendte oplysninger'!M137+(1-'Anvendte oplysninger'!M137),IF(AND('Anvendte oplysninger'!L137="Ja",'Anvendte oplysninger'!J137=3),0.7*'Anvendte oplysninger'!M137+(1-'Anvendte oplysninger'!M137),IF(AND('Anvendte oplysninger'!L137="Ja",'Anvendte oplysninger'!J137=4),0.76*'Anvendte oplysninger'!M137+(1-'Anvendte oplysninger'!M137),IF(AND('Anvendte oplysninger'!L137="Ja",'Anvendte oplysninger'!J137&gt;4.99999999),0.8*'Anvendte oplysninger'!M137+(1-'Anvendte oplysninger'!M137),1)))))</f>
        <v>1</v>
      </c>
      <c r="M137" s="14">
        <f>IF('Anvendte oplysninger'!L137="Irrelevant",1,IF(AND('Anvendte oplysninger'!L137="Ja",'Anvendte oplysninger'!J137=2),0.8*'Anvendte oplysninger'!M137+(1-'Anvendte oplysninger'!M137),IF(AND('Anvendte oplysninger'!L137="Ja",'Anvendte oplysninger'!J137=3),0.85*'Anvendte oplysninger'!M137+(1-'Anvendte oplysninger'!M137),IF(AND('Anvendte oplysninger'!L137="Ja",'Anvendte oplysninger'!J137=4),0.88*'Anvendte oplysninger'!M137+(1-'Anvendte oplysninger'!M137),IF(AND('Anvendte oplysninger'!L137="Ja",'Anvendte oplysninger'!J137&gt;4.99999999),0.9*'Anvendte oplysninger'!M137+(1-'Anvendte oplysninger'!M137),1)))))</f>
        <v>1</v>
      </c>
      <c r="N137" s="14">
        <f>IF('Anvendte oplysninger'!N137="Irrelevant",1,IF(AND(OR(I137="Motorvejsstrækning",I137="Frakørselsflettestrækning",I137="Tilkørselsflettestrækning"),'Anvendte oplysninger'!N137&lt;3),1+(3-'Anvendte oplysninger'!N137)*0.09333333,1))</f>
        <v>1</v>
      </c>
      <c r="O137" s="14">
        <f>IF('Anvendte oplysninger'!N137="Irrelevant",1,IF(AND(OR(I137="Motorvejsstrækning",I137="Frakørselsflettestrækning",I137="Tilkørselsflettestrækning"),'Anvendte oplysninger'!N137&lt;3),1+(3-'Anvendte oplysninger'!N137)*0.19666667,1))</f>
        <v>1</v>
      </c>
      <c r="P137" s="14">
        <f>IF('Anvendte oplysninger'!O137="Irrelevant",1,IF(AND(OR(I137="Motorvejsstrækning",I137="Frakørselsflettestrækning",I137="Tilkørselsflettestrækning"),'Anvendte oplysninger'!O137&lt;3.00000001),1+(0.5-'Anvendte oplysninger'!O137)*0.04,IF(AND(OR(I137="Frakørselsrampe",I137="Tilkørselsrampe"),'Anvendte oplysninger'!O137&lt;3.00000001),1+(0.5-'Anvendte oplysninger'!O137)*0.08,IF(OR(I137="Motorvejsstrækning",I137="Frakørselsflettestrækning",I137="Tilkørselsflettestrækning"),0.9,0.8))))</f>
        <v>1</v>
      </c>
      <c r="Q137" s="14">
        <f>IF('Anvendte oplysninger'!P137="Irrelevant",1,IF(AND(OR(I137="Motorvejsstrækning",I137="Frakørselsflettestrækning",I137="Tilkørselsflettestrækning"),'Anvendte oplysninger'!P137&lt;11.00000001),1+(5-'Anvendte oplysninger'!P137)*0.01,0.94))</f>
        <v>1</v>
      </c>
      <c r="R137" s="14">
        <f>IF(OR('Anvendte oplysninger'!Q137="Irrelevant",'Anvendte oplysninger'!R137="Irrelevant",'Anvendte oplysninger'!Q137="Lige"),1,IF(AND(OR(I137="Motorvejsstrækning",I137="Frakørselsflettestrækning",I137="Tilkørselsflettestrækning"),'Anvendte oplysninger'!Q137&lt;4000),(EXP(0.1096*1746.5/'Anvendte oplysninger'!Q137)/EXP(0.1096*1746.5/4000))*('Anvendte oplysninger'!R137/1000)/G137+(G137-'Anvendte oplysninger'!R137/1000)/G137,1))</f>
        <v>1</v>
      </c>
      <c r="S137" s="14">
        <f>IF(OR('Anvendte oplysninger'!S137="Irrelevant",'Anvendte oplysninger'!T137="Irrelevant",'Anvendte oplysninger'!S137="Lige"),1,IF(AND(OR(I137="Motorvejsstrækning",I137="Frakørselsflettestrækning",I137="Tilkørselsflettestrækning"),'Anvendte oplysninger'!S137&lt;4000),(EXP(0.1096*1746.5/'Anvendte oplysninger'!S137)/EXP(0.1096*1746.5/4000))*('Anvendte oplysninger'!T137/1000)/G137+(G137-'Anvendte oplysninger'!T137/1000)/G137,1))</f>
        <v>1</v>
      </c>
      <c r="T137" s="14">
        <f>IF('Anvendte oplysninger'!U137="Irrelevant",1,IF(AND(OR(I137="Motorvejsstrækning",I137="Frakørselsflettestrækning",I137="Tilkørselsflettestrækning",I137="Frakørselsrampe",I137="Tilkørselsrampe"),'Anvendte oplysninger'!U137="Ja"),0.95,1))</f>
        <v>1</v>
      </c>
      <c r="U137" s="14">
        <f>IF('Anvendte oplysninger'!U137="Irrelevant",1,IF(AND(OR(I137="Motorvejsstrækning",I137="Frakørselsflettestrækning",I137="Tilkørselsflettestrækning",I137="Frakørselsrampe",I137="Tilkørselsrampe"),'Anvendte oplysninger'!U137="Ja"),0.96,1))</f>
        <v>1</v>
      </c>
      <c r="V137" s="14">
        <f>IF('Anvendte oplysninger'!U137="Irrelevant",1,IF(AND(OR(I137="Motorvejsstrækning",I137="Frakørselsflettestrækning",I137="Tilkørselsflettestrækning",I137="Frakørselsrampe",I137="Tilkørselsrampe"),'Anvendte oplysninger'!U137="Ja"),0.79,1))</f>
        <v>1</v>
      </c>
      <c r="W137" s="14">
        <f>IF('Anvendte oplysninger'!U137="Irrelevant",1,IF(AND(OR(I137="Motorvejsstrækning",I137="Frakørselsflettestrækning",I137="Tilkørselsflettestrækning",I137="Frakørselsrampe",I137="Tilkørselsrampe"),'Anvendte oplysninger'!U137="Ja"),0.94,1))</f>
        <v>1</v>
      </c>
      <c r="X137" s="14">
        <f>IF('Anvendte oplysninger'!U137="Irrelevant",1,IF(AND(OR(I137="Motorvejsstrækning",I137="Frakørselsflettestrækning",I137="Tilkørselsflettestrækning",I137="Frakørselsrampe",I137="Tilkørselsrampe"),'Anvendte oplysninger'!U137="Ja"),0.97,1))</f>
        <v>1</v>
      </c>
      <c r="Y137" s="14">
        <f>IF(AND(I137="Frakørselsrampe",'Anvendte oplysninger'!V137="S-formet ruderrampe"),1.32,IF(AND(I137="Frakørselsrampe",'Anvendte oplysninger'!V137="S-formet trompetrampe"),2.05,IF(AND(I137="Frakørselsrampe",'Anvendte oplysninger'!V137="U-formet trompetrampe"),4.11,IF(AND(I137="Frakørselsrampe",'Anvendte oplysninger'!V137="SV-formet flyoverrampe"),5.15,IF(AND(I137="Frakørselsrampe",'Anvendte oplysninger'!V137="Vinkelformet rampe"),1.07,IF(AND(I137="Tilkørselsrampe",'Anvendte oplysninger'!V137="S-formet ruderrampe"),0.93,IF(AND(I137="Tilkørselsrampe",'Anvendte oplysninger'!V137="S-formet trompetrampe"),2.48,IF(AND(I137="Tilkørselsrampe",'Anvendte oplysninger'!V137="U-formet trompetrampe"),4.15,IF(AND(I137="Tilkørselsrampe",'Anvendte oplysninger'!V137="SV-formet flyoverrampe"),5.26,IF(AND(I137="Tilkørselsrampe",'Anvendte oplysninger'!V137="Vinkelformet rampe"),1.42,1))))))))))</f>
        <v>1</v>
      </c>
      <c r="Z137" s="14">
        <f>IF(OR('Anvendte oplysninger'!W137="Lige",'Anvendte oplysninger'!W137="Irrelevant",'Anvendte oplysninger'!X137="Irrelevant",'Anvendte oplysninger'!Y137="Irrelevant"),1,1+1.545*1000/32.2*((('Anvendte oplysninger'!Y137*3268/3600)/('Anvendte oplysninger'!W137/0.306))^2)*('Anvendte oplysninger'!X137/1000)/G137)</f>
        <v>1</v>
      </c>
      <c r="AA137" s="14">
        <f>IF(OR('Anvendte oplysninger'!W137="Lige",'Anvendte oplysninger'!W137="Irrelevant",'Anvendte oplysninger'!X137="Irrelevant",'Anvendte oplysninger'!Y137="Irrelevant"),1,1+1.961*1000/32.2*((('Anvendte oplysninger'!Y137*3268/3600)/('Anvendte oplysninger'!W137/0.306))^2)*('Anvendte oplysninger'!X137/1000)/G137)</f>
        <v>1</v>
      </c>
      <c r="AB137" s="14">
        <f>IF(OR('Anvendte oplysninger'!Z137="Lige",'Anvendte oplysninger'!Z137="Irrelevant",'Anvendte oplysninger'!AA137="Irrelevant",'Anvendte oplysninger'!AB137="Irrelevant"),1,1+1.545*1000/32.2*((('Anvendte oplysninger'!AB137*3268/3600)/('Anvendte oplysninger'!Z137/0.306))^2)*('Anvendte oplysninger'!AA137/1000)/G137)</f>
        <v>1</v>
      </c>
      <c r="AC137" s="14">
        <f>IF(OR('Anvendte oplysninger'!Z137="Lige",'Anvendte oplysninger'!Z137="Irrelevant",'Anvendte oplysninger'!AA137="Irrelevant",'Anvendte oplysninger'!AB137="Irrelevant"),1,1+1.961*1000/32.2*((('Anvendte oplysninger'!AB137*3268/3600)/('Anvendte oplysninger'!Z137/0.306))^2)*('Anvendte oplysninger'!AA137/1000)/G137)</f>
        <v>1</v>
      </c>
      <c r="AD137" s="14">
        <f>IF(OR('Anvendte oplysninger'!AC137="Irrelevant",'Anvendte oplysninger'!AC137="Nej"),1,IF(AND('Anvendte oplysninger'!AC137="Ja",OR('Anvendte oplysninger'!Q137&lt;301,'Anvendte oplysninger'!S137&lt;301)),1-(0.5*('Anvendte oplysninger'!R137+'Anvendte oplysninger'!T137)/('Anvendte oplysninger'!G137*1000)),IF(AND('Anvendte oplysninger'!AC137="Ja",OR('Anvendte oplysninger'!Q137&lt;601,'Anvendte oplysninger'!S137&lt;601)),1-(0.25*('Anvendte oplysninger'!R137+'Anvendte oplysninger'!T137)/('Anvendte oplysninger'!G137*1000)),1)))</f>
        <v>1</v>
      </c>
      <c r="AE137" s="14">
        <f>IF(OR('Anvendte oplysninger'!AC137="Irrelevant",'Anvendte oplysninger'!AC137="Nej"),1,IF(AND('Anvendte oplysninger'!AC137="Ja",OR('Anvendte oplysninger'!Q137&lt;301,'Anvendte oplysninger'!S137&lt;301)),1-(0.4*('Anvendte oplysninger'!R137+'Anvendte oplysninger'!T137)/('Anvendte oplysninger'!G137*1000)),IF(AND('Anvendte oplysninger'!AC137="Ja",OR('Anvendte oplysninger'!Q137&lt;601,'Anvendte oplysninger'!S137&lt;601)),1-(0.2*('Anvendte oplysninger'!R137+'Anvendte oplysninger'!T137)/('Anvendte oplysninger'!G137*1000)),1)))</f>
        <v>1</v>
      </c>
      <c r="AF137" s="14">
        <f>IF('Anvendte oplysninger'!AD137="110 km/t",0.79,1)</f>
        <v>1</v>
      </c>
      <c r="AG137" s="14">
        <f>IF('Anvendte oplysninger'!AD137="110 km/t",0.94,1)</f>
        <v>1</v>
      </c>
      <c r="AH137" s="14">
        <f>IF('Anvendte oplysninger'!AD137="110 km/t",0.66,1)</f>
        <v>1</v>
      </c>
      <c r="AI137" s="14">
        <f>IF('Anvendte oplysninger'!AD137="110 km/t",0.82,1)</f>
        <v>1</v>
      </c>
      <c r="AJ137" s="14">
        <f>IF(AND('Anvendte oplysninger'!AE137="Ja",I137="Tilkørselsflettestrækning"),0.65*'Anvendte oplysninger'!AF137+1-'Anvendte oplysninger'!AF137,1)</f>
        <v>1</v>
      </c>
      <c r="AK137" s="15" t="str">
        <f t="shared" si="14"/>
        <v/>
      </c>
      <c r="AL137" s="15" t="str">
        <f t="shared" si="15"/>
        <v/>
      </c>
      <c r="AM137" s="15" t="str">
        <f t="shared" si="16"/>
        <v/>
      </c>
      <c r="AN137" s="15" t="str">
        <f t="shared" si="17"/>
        <v/>
      </c>
      <c r="AO137" s="15" t="str">
        <f t="shared" si="18"/>
        <v/>
      </c>
      <c r="AP137" s="15" t="str">
        <f t="shared" si="19"/>
        <v/>
      </c>
      <c r="AQ137" s="4" t="str">
        <f t="shared" si="20"/>
        <v/>
      </c>
    </row>
    <row r="138" spans="1:43" x14ac:dyDescent="0.25">
      <c r="A138" s="4" t="str">
        <f>IF(Inddata!A153="","",Inddata!A153)</f>
        <v/>
      </c>
      <c r="B138" s="4" t="str">
        <f>IF(Inddata!B153="","",Inddata!B153)</f>
        <v/>
      </c>
      <c r="C138" s="4" t="str">
        <f>IF(Inddata!C153="","",Inddata!C153)</f>
        <v/>
      </c>
      <c r="D138" s="4" t="str">
        <f>IF(Inddata!D153="","",Inddata!D153)</f>
        <v/>
      </c>
      <c r="E138" s="4" t="str">
        <f>IF(Inddata!E153="","",Inddata!E153)</f>
        <v/>
      </c>
      <c r="F138" s="4" t="str">
        <f>IF(Inddata!F153="","",Inddata!F153)</f>
        <v/>
      </c>
      <c r="G138" s="4">
        <f>IF(Inddata!G153="","",Inddata!G153)</f>
        <v>0</v>
      </c>
      <c r="H138" s="4" t="str">
        <f>IF(Inddata!H153&gt;0.5,Inddata!H153,"")</f>
        <v/>
      </c>
      <c r="I138" s="4" t="str">
        <f>IF(Inddata!I153="","",Inddata!I153)</f>
        <v/>
      </c>
      <c r="J138" s="14">
        <f>IF('Anvendte oplysninger'!J138="Irrelevant",1,IF('Anvendte oplysninger'!J138&gt;3,1.2,1))</f>
        <v>1</v>
      </c>
      <c r="K138" s="14">
        <f>IF('Anvendte oplysninger'!K138="Irrelevant",1,IF(AND(OR(I138="Motorvejsstrækning",I138="Frakørselsflettestrækning",I138="Tilkørselsflettestrækning"),'Anvendte oplysninger'!K138&lt;3.5),1+(3.5-'Anvendte oplysninger'!K138)*0.12,IF(AND(OR(I138="Frakørselsrampe",I138="Tilkørselsrampe"),'Anvendte oplysninger'!K138&lt;3.5),1+(3.5-'Anvendte oplysninger'!K138)*0.16,1)))</f>
        <v>1</v>
      </c>
      <c r="L138" s="14">
        <f>IF('Anvendte oplysninger'!L138="Irrelevant",1,IF(AND('Anvendte oplysninger'!L138="Ja",'Anvendte oplysninger'!J138=2),0.6*'Anvendte oplysninger'!M138+(1-'Anvendte oplysninger'!M138),IF(AND('Anvendte oplysninger'!L138="Ja",'Anvendte oplysninger'!J138=3),0.7*'Anvendte oplysninger'!M138+(1-'Anvendte oplysninger'!M138),IF(AND('Anvendte oplysninger'!L138="Ja",'Anvendte oplysninger'!J138=4),0.76*'Anvendte oplysninger'!M138+(1-'Anvendte oplysninger'!M138),IF(AND('Anvendte oplysninger'!L138="Ja",'Anvendte oplysninger'!J138&gt;4.99999999),0.8*'Anvendte oplysninger'!M138+(1-'Anvendte oplysninger'!M138),1)))))</f>
        <v>1</v>
      </c>
      <c r="M138" s="14">
        <f>IF('Anvendte oplysninger'!L138="Irrelevant",1,IF(AND('Anvendte oplysninger'!L138="Ja",'Anvendte oplysninger'!J138=2),0.8*'Anvendte oplysninger'!M138+(1-'Anvendte oplysninger'!M138),IF(AND('Anvendte oplysninger'!L138="Ja",'Anvendte oplysninger'!J138=3),0.85*'Anvendte oplysninger'!M138+(1-'Anvendte oplysninger'!M138),IF(AND('Anvendte oplysninger'!L138="Ja",'Anvendte oplysninger'!J138=4),0.88*'Anvendte oplysninger'!M138+(1-'Anvendte oplysninger'!M138),IF(AND('Anvendte oplysninger'!L138="Ja",'Anvendte oplysninger'!J138&gt;4.99999999),0.9*'Anvendte oplysninger'!M138+(1-'Anvendte oplysninger'!M138),1)))))</f>
        <v>1</v>
      </c>
      <c r="N138" s="14">
        <f>IF('Anvendte oplysninger'!N138="Irrelevant",1,IF(AND(OR(I138="Motorvejsstrækning",I138="Frakørselsflettestrækning",I138="Tilkørselsflettestrækning"),'Anvendte oplysninger'!N138&lt;3),1+(3-'Anvendte oplysninger'!N138)*0.09333333,1))</f>
        <v>1</v>
      </c>
      <c r="O138" s="14">
        <f>IF('Anvendte oplysninger'!N138="Irrelevant",1,IF(AND(OR(I138="Motorvejsstrækning",I138="Frakørselsflettestrækning",I138="Tilkørselsflettestrækning"),'Anvendte oplysninger'!N138&lt;3),1+(3-'Anvendte oplysninger'!N138)*0.19666667,1))</f>
        <v>1</v>
      </c>
      <c r="P138" s="14">
        <f>IF('Anvendte oplysninger'!O138="Irrelevant",1,IF(AND(OR(I138="Motorvejsstrækning",I138="Frakørselsflettestrækning",I138="Tilkørselsflettestrækning"),'Anvendte oplysninger'!O138&lt;3.00000001),1+(0.5-'Anvendte oplysninger'!O138)*0.04,IF(AND(OR(I138="Frakørselsrampe",I138="Tilkørselsrampe"),'Anvendte oplysninger'!O138&lt;3.00000001),1+(0.5-'Anvendte oplysninger'!O138)*0.08,IF(OR(I138="Motorvejsstrækning",I138="Frakørselsflettestrækning",I138="Tilkørselsflettestrækning"),0.9,0.8))))</f>
        <v>1</v>
      </c>
      <c r="Q138" s="14">
        <f>IF('Anvendte oplysninger'!P138="Irrelevant",1,IF(AND(OR(I138="Motorvejsstrækning",I138="Frakørselsflettestrækning",I138="Tilkørselsflettestrækning"),'Anvendte oplysninger'!P138&lt;11.00000001),1+(5-'Anvendte oplysninger'!P138)*0.01,0.94))</f>
        <v>1</v>
      </c>
      <c r="R138" s="14">
        <f>IF(OR('Anvendte oplysninger'!Q138="Irrelevant",'Anvendte oplysninger'!R138="Irrelevant",'Anvendte oplysninger'!Q138="Lige"),1,IF(AND(OR(I138="Motorvejsstrækning",I138="Frakørselsflettestrækning",I138="Tilkørselsflettestrækning"),'Anvendte oplysninger'!Q138&lt;4000),(EXP(0.1096*1746.5/'Anvendte oplysninger'!Q138)/EXP(0.1096*1746.5/4000))*('Anvendte oplysninger'!R138/1000)/G138+(G138-'Anvendte oplysninger'!R138/1000)/G138,1))</f>
        <v>1</v>
      </c>
      <c r="S138" s="14">
        <f>IF(OR('Anvendte oplysninger'!S138="Irrelevant",'Anvendte oplysninger'!T138="Irrelevant",'Anvendte oplysninger'!S138="Lige"),1,IF(AND(OR(I138="Motorvejsstrækning",I138="Frakørselsflettestrækning",I138="Tilkørselsflettestrækning"),'Anvendte oplysninger'!S138&lt;4000),(EXP(0.1096*1746.5/'Anvendte oplysninger'!S138)/EXP(0.1096*1746.5/4000))*('Anvendte oplysninger'!T138/1000)/G138+(G138-'Anvendte oplysninger'!T138/1000)/G138,1))</f>
        <v>1</v>
      </c>
      <c r="T138" s="14">
        <f>IF('Anvendte oplysninger'!U138="Irrelevant",1,IF(AND(OR(I138="Motorvejsstrækning",I138="Frakørselsflettestrækning",I138="Tilkørselsflettestrækning",I138="Frakørselsrampe",I138="Tilkørselsrampe"),'Anvendte oplysninger'!U138="Ja"),0.95,1))</f>
        <v>1</v>
      </c>
      <c r="U138" s="14">
        <f>IF('Anvendte oplysninger'!U138="Irrelevant",1,IF(AND(OR(I138="Motorvejsstrækning",I138="Frakørselsflettestrækning",I138="Tilkørselsflettestrækning",I138="Frakørselsrampe",I138="Tilkørselsrampe"),'Anvendte oplysninger'!U138="Ja"),0.96,1))</f>
        <v>1</v>
      </c>
      <c r="V138" s="14">
        <f>IF('Anvendte oplysninger'!U138="Irrelevant",1,IF(AND(OR(I138="Motorvejsstrækning",I138="Frakørselsflettestrækning",I138="Tilkørselsflettestrækning",I138="Frakørselsrampe",I138="Tilkørselsrampe"),'Anvendte oplysninger'!U138="Ja"),0.79,1))</f>
        <v>1</v>
      </c>
      <c r="W138" s="14">
        <f>IF('Anvendte oplysninger'!U138="Irrelevant",1,IF(AND(OR(I138="Motorvejsstrækning",I138="Frakørselsflettestrækning",I138="Tilkørselsflettestrækning",I138="Frakørselsrampe",I138="Tilkørselsrampe"),'Anvendte oplysninger'!U138="Ja"),0.94,1))</f>
        <v>1</v>
      </c>
      <c r="X138" s="14">
        <f>IF('Anvendte oplysninger'!U138="Irrelevant",1,IF(AND(OR(I138="Motorvejsstrækning",I138="Frakørselsflettestrækning",I138="Tilkørselsflettestrækning",I138="Frakørselsrampe",I138="Tilkørselsrampe"),'Anvendte oplysninger'!U138="Ja"),0.97,1))</f>
        <v>1</v>
      </c>
      <c r="Y138" s="14">
        <f>IF(AND(I138="Frakørselsrampe",'Anvendte oplysninger'!V138="S-formet ruderrampe"),1.32,IF(AND(I138="Frakørselsrampe",'Anvendte oplysninger'!V138="S-formet trompetrampe"),2.05,IF(AND(I138="Frakørselsrampe",'Anvendte oplysninger'!V138="U-formet trompetrampe"),4.11,IF(AND(I138="Frakørselsrampe",'Anvendte oplysninger'!V138="SV-formet flyoverrampe"),5.15,IF(AND(I138="Frakørselsrampe",'Anvendte oplysninger'!V138="Vinkelformet rampe"),1.07,IF(AND(I138="Tilkørselsrampe",'Anvendte oplysninger'!V138="S-formet ruderrampe"),0.93,IF(AND(I138="Tilkørselsrampe",'Anvendte oplysninger'!V138="S-formet trompetrampe"),2.48,IF(AND(I138="Tilkørselsrampe",'Anvendte oplysninger'!V138="U-formet trompetrampe"),4.15,IF(AND(I138="Tilkørselsrampe",'Anvendte oplysninger'!V138="SV-formet flyoverrampe"),5.26,IF(AND(I138="Tilkørselsrampe",'Anvendte oplysninger'!V138="Vinkelformet rampe"),1.42,1))))))))))</f>
        <v>1</v>
      </c>
      <c r="Z138" s="14">
        <f>IF(OR('Anvendte oplysninger'!W138="Lige",'Anvendte oplysninger'!W138="Irrelevant",'Anvendte oplysninger'!X138="Irrelevant",'Anvendte oplysninger'!Y138="Irrelevant"),1,1+1.545*1000/32.2*((('Anvendte oplysninger'!Y138*3268/3600)/('Anvendte oplysninger'!W138/0.306))^2)*('Anvendte oplysninger'!X138/1000)/G138)</f>
        <v>1</v>
      </c>
      <c r="AA138" s="14">
        <f>IF(OR('Anvendte oplysninger'!W138="Lige",'Anvendte oplysninger'!W138="Irrelevant",'Anvendte oplysninger'!X138="Irrelevant",'Anvendte oplysninger'!Y138="Irrelevant"),1,1+1.961*1000/32.2*((('Anvendte oplysninger'!Y138*3268/3600)/('Anvendte oplysninger'!W138/0.306))^2)*('Anvendte oplysninger'!X138/1000)/G138)</f>
        <v>1</v>
      </c>
      <c r="AB138" s="14">
        <f>IF(OR('Anvendte oplysninger'!Z138="Lige",'Anvendte oplysninger'!Z138="Irrelevant",'Anvendte oplysninger'!AA138="Irrelevant",'Anvendte oplysninger'!AB138="Irrelevant"),1,1+1.545*1000/32.2*((('Anvendte oplysninger'!AB138*3268/3600)/('Anvendte oplysninger'!Z138/0.306))^2)*('Anvendte oplysninger'!AA138/1000)/G138)</f>
        <v>1</v>
      </c>
      <c r="AC138" s="14">
        <f>IF(OR('Anvendte oplysninger'!Z138="Lige",'Anvendte oplysninger'!Z138="Irrelevant",'Anvendte oplysninger'!AA138="Irrelevant",'Anvendte oplysninger'!AB138="Irrelevant"),1,1+1.961*1000/32.2*((('Anvendte oplysninger'!AB138*3268/3600)/('Anvendte oplysninger'!Z138/0.306))^2)*('Anvendte oplysninger'!AA138/1000)/G138)</f>
        <v>1</v>
      </c>
      <c r="AD138" s="14">
        <f>IF(OR('Anvendte oplysninger'!AC138="Irrelevant",'Anvendte oplysninger'!AC138="Nej"),1,IF(AND('Anvendte oplysninger'!AC138="Ja",OR('Anvendte oplysninger'!Q138&lt;301,'Anvendte oplysninger'!S138&lt;301)),1-(0.5*('Anvendte oplysninger'!R138+'Anvendte oplysninger'!T138)/('Anvendte oplysninger'!G138*1000)),IF(AND('Anvendte oplysninger'!AC138="Ja",OR('Anvendte oplysninger'!Q138&lt;601,'Anvendte oplysninger'!S138&lt;601)),1-(0.25*('Anvendte oplysninger'!R138+'Anvendte oplysninger'!T138)/('Anvendte oplysninger'!G138*1000)),1)))</f>
        <v>1</v>
      </c>
      <c r="AE138" s="14">
        <f>IF(OR('Anvendte oplysninger'!AC138="Irrelevant",'Anvendte oplysninger'!AC138="Nej"),1,IF(AND('Anvendte oplysninger'!AC138="Ja",OR('Anvendte oplysninger'!Q138&lt;301,'Anvendte oplysninger'!S138&lt;301)),1-(0.4*('Anvendte oplysninger'!R138+'Anvendte oplysninger'!T138)/('Anvendte oplysninger'!G138*1000)),IF(AND('Anvendte oplysninger'!AC138="Ja",OR('Anvendte oplysninger'!Q138&lt;601,'Anvendte oplysninger'!S138&lt;601)),1-(0.2*('Anvendte oplysninger'!R138+'Anvendte oplysninger'!T138)/('Anvendte oplysninger'!G138*1000)),1)))</f>
        <v>1</v>
      </c>
      <c r="AF138" s="14">
        <f>IF('Anvendte oplysninger'!AD138="110 km/t",0.79,1)</f>
        <v>1</v>
      </c>
      <c r="AG138" s="14">
        <f>IF('Anvendte oplysninger'!AD138="110 km/t",0.94,1)</f>
        <v>1</v>
      </c>
      <c r="AH138" s="14">
        <f>IF('Anvendte oplysninger'!AD138="110 km/t",0.66,1)</f>
        <v>1</v>
      </c>
      <c r="AI138" s="14">
        <f>IF('Anvendte oplysninger'!AD138="110 km/t",0.82,1)</f>
        <v>1</v>
      </c>
      <c r="AJ138" s="14">
        <f>IF(AND('Anvendte oplysninger'!AE138="Ja",I138="Tilkørselsflettestrækning"),0.65*'Anvendte oplysninger'!AF138+1-'Anvendte oplysninger'!AF138,1)</f>
        <v>1</v>
      </c>
      <c r="AK138" s="15" t="str">
        <f t="shared" si="14"/>
        <v/>
      </c>
      <c r="AL138" s="15" t="str">
        <f t="shared" si="15"/>
        <v/>
      </c>
      <c r="AM138" s="15" t="str">
        <f t="shared" si="16"/>
        <v/>
      </c>
      <c r="AN138" s="15" t="str">
        <f t="shared" si="17"/>
        <v/>
      </c>
      <c r="AO138" s="15" t="str">
        <f t="shared" si="18"/>
        <v/>
      </c>
      <c r="AP138" s="15" t="str">
        <f t="shared" si="19"/>
        <v/>
      </c>
      <c r="AQ138" s="4" t="str">
        <f t="shared" si="20"/>
        <v/>
      </c>
    </row>
    <row r="139" spans="1:43" x14ac:dyDescent="0.25">
      <c r="A139" s="4" t="str">
        <f>IF(Inddata!A154="","",Inddata!A154)</f>
        <v/>
      </c>
      <c r="B139" s="4" t="str">
        <f>IF(Inddata!B154="","",Inddata!B154)</f>
        <v/>
      </c>
      <c r="C139" s="4" t="str">
        <f>IF(Inddata!C154="","",Inddata!C154)</f>
        <v/>
      </c>
      <c r="D139" s="4" t="str">
        <f>IF(Inddata!D154="","",Inddata!D154)</f>
        <v/>
      </c>
      <c r="E139" s="4" t="str">
        <f>IF(Inddata!E154="","",Inddata!E154)</f>
        <v/>
      </c>
      <c r="F139" s="4" t="str">
        <f>IF(Inddata!F154="","",Inddata!F154)</f>
        <v/>
      </c>
      <c r="G139" s="4">
        <f>IF(Inddata!G154="","",Inddata!G154)</f>
        <v>0</v>
      </c>
      <c r="H139" s="4" t="str">
        <f>IF(Inddata!H154&gt;0.5,Inddata!H154,"")</f>
        <v/>
      </c>
      <c r="I139" s="4" t="str">
        <f>IF(Inddata!I154="","",Inddata!I154)</f>
        <v/>
      </c>
      <c r="J139" s="14">
        <f>IF('Anvendte oplysninger'!J139="Irrelevant",1,IF('Anvendte oplysninger'!J139&gt;3,1.2,1))</f>
        <v>1</v>
      </c>
      <c r="K139" s="14">
        <f>IF('Anvendte oplysninger'!K139="Irrelevant",1,IF(AND(OR(I139="Motorvejsstrækning",I139="Frakørselsflettestrækning",I139="Tilkørselsflettestrækning"),'Anvendte oplysninger'!K139&lt;3.5),1+(3.5-'Anvendte oplysninger'!K139)*0.12,IF(AND(OR(I139="Frakørselsrampe",I139="Tilkørselsrampe"),'Anvendte oplysninger'!K139&lt;3.5),1+(3.5-'Anvendte oplysninger'!K139)*0.16,1)))</f>
        <v>1</v>
      </c>
      <c r="L139" s="14">
        <f>IF('Anvendte oplysninger'!L139="Irrelevant",1,IF(AND('Anvendte oplysninger'!L139="Ja",'Anvendte oplysninger'!J139=2),0.6*'Anvendte oplysninger'!M139+(1-'Anvendte oplysninger'!M139),IF(AND('Anvendte oplysninger'!L139="Ja",'Anvendte oplysninger'!J139=3),0.7*'Anvendte oplysninger'!M139+(1-'Anvendte oplysninger'!M139),IF(AND('Anvendte oplysninger'!L139="Ja",'Anvendte oplysninger'!J139=4),0.76*'Anvendte oplysninger'!M139+(1-'Anvendte oplysninger'!M139),IF(AND('Anvendte oplysninger'!L139="Ja",'Anvendte oplysninger'!J139&gt;4.99999999),0.8*'Anvendte oplysninger'!M139+(1-'Anvendte oplysninger'!M139),1)))))</f>
        <v>1</v>
      </c>
      <c r="M139" s="14">
        <f>IF('Anvendte oplysninger'!L139="Irrelevant",1,IF(AND('Anvendte oplysninger'!L139="Ja",'Anvendte oplysninger'!J139=2),0.8*'Anvendte oplysninger'!M139+(1-'Anvendte oplysninger'!M139),IF(AND('Anvendte oplysninger'!L139="Ja",'Anvendte oplysninger'!J139=3),0.85*'Anvendte oplysninger'!M139+(1-'Anvendte oplysninger'!M139),IF(AND('Anvendte oplysninger'!L139="Ja",'Anvendte oplysninger'!J139=4),0.88*'Anvendte oplysninger'!M139+(1-'Anvendte oplysninger'!M139),IF(AND('Anvendte oplysninger'!L139="Ja",'Anvendte oplysninger'!J139&gt;4.99999999),0.9*'Anvendte oplysninger'!M139+(1-'Anvendte oplysninger'!M139),1)))))</f>
        <v>1</v>
      </c>
      <c r="N139" s="14">
        <f>IF('Anvendte oplysninger'!N139="Irrelevant",1,IF(AND(OR(I139="Motorvejsstrækning",I139="Frakørselsflettestrækning",I139="Tilkørselsflettestrækning"),'Anvendte oplysninger'!N139&lt;3),1+(3-'Anvendte oplysninger'!N139)*0.09333333,1))</f>
        <v>1</v>
      </c>
      <c r="O139" s="14">
        <f>IF('Anvendte oplysninger'!N139="Irrelevant",1,IF(AND(OR(I139="Motorvejsstrækning",I139="Frakørselsflettestrækning",I139="Tilkørselsflettestrækning"),'Anvendte oplysninger'!N139&lt;3),1+(3-'Anvendte oplysninger'!N139)*0.19666667,1))</f>
        <v>1</v>
      </c>
      <c r="P139" s="14">
        <f>IF('Anvendte oplysninger'!O139="Irrelevant",1,IF(AND(OR(I139="Motorvejsstrækning",I139="Frakørselsflettestrækning",I139="Tilkørselsflettestrækning"),'Anvendte oplysninger'!O139&lt;3.00000001),1+(0.5-'Anvendte oplysninger'!O139)*0.04,IF(AND(OR(I139="Frakørselsrampe",I139="Tilkørselsrampe"),'Anvendte oplysninger'!O139&lt;3.00000001),1+(0.5-'Anvendte oplysninger'!O139)*0.08,IF(OR(I139="Motorvejsstrækning",I139="Frakørselsflettestrækning",I139="Tilkørselsflettestrækning"),0.9,0.8))))</f>
        <v>1</v>
      </c>
      <c r="Q139" s="14">
        <f>IF('Anvendte oplysninger'!P139="Irrelevant",1,IF(AND(OR(I139="Motorvejsstrækning",I139="Frakørselsflettestrækning",I139="Tilkørselsflettestrækning"),'Anvendte oplysninger'!P139&lt;11.00000001),1+(5-'Anvendte oplysninger'!P139)*0.01,0.94))</f>
        <v>1</v>
      </c>
      <c r="R139" s="14">
        <f>IF(OR('Anvendte oplysninger'!Q139="Irrelevant",'Anvendte oplysninger'!R139="Irrelevant",'Anvendte oplysninger'!Q139="Lige"),1,IF(AND(OR(I139="Motorvejsstrækning",I139="Frakørselsflettestrækning",I139="Tilkørselsflettestrækning"),'Anvendte oplysninger'!Q139&lt;4000),(EXP(0.1096*1746.5/'Anvendte oplysninger'!Q139)/EXP(0.1096*1746.5/4000))*('Anvendte oplysninger'!R139/1000)/G139+(G139-'Anvendte oplysninger'!R139/1000)/G139,1))</f>
        <v>1</v>
      </c>
      <c r="S139" s="14">
        <f>IF(OR('Anvendte oplysninger'!S139="Irrelevant",'Anvendte oplysninger'!T139="Irrelevant",'Anvendte oplysninger'!S139="Lige"),1,IF(AND(OR(I139="Motorvejsstrækning",I139="Frakørselsflettestrækning",I139="Tilkørselsflettestrækning"),'Anvendte oplysninger'!S139&lt;4000),(EXP(0.1096*1746.5/'Anvendte oplysninger'!S139)/EXP(0.1096*1746.5/4000))*('Anvendte oplysninger'!T139/1000)/G139+(G139-'Anvendte oplysninger'!T139/1000)/G139,1))</f>
        <v>1</v>
      </c>
      <c r="T139" s="14">
        <f>IF('Anvendte oplysninger'!U139="Irrelevant",1,IF(AND(OR(I139="Motorvejsstrækning",I139="Frakørselsflettestrækning",I139="Tilkørselsflettestrækning",I139="Frakørselsrampe",I139="Tilkørselsrampe"),'Anvendte oplysninger'!U139="Ja"),0.95,1))</f>
        <v>1</v>
      </c>
      <c r="U139" s="14">
        <f>IF('Anvendte oplysninger'!U139="Irrelevant",1,IF(AND(OR(I139="Motorvejsstrækning",I139="Frakørselsflettestrækning",I139="Tilkørselsflettestrækning",I139="Frakørselsrampe",I139="Tilkørselsrampe"),'Anvendte oplysninger'!U139="Ja"),0.96,1))</f>
        <v>1</v>
      </c>
      <c r="V139" s="14">
        <f>IF('Anvendte oplysninger'!U139="Irrelevant",1,IF(AND(OR(I139="Motorvejsstrækning",I139="Frakørselsflettestrækning",I139="Tilkørselsflettestrækning",I139="Frakørselsrampe",I139="Tilkørselsrampe"),'Anvendte oplysninger'!U139="Ja"),0.79,1))</f>
        <v>1</v>
      </c>
      <c r="W139" s="14">
        <f>IF('Anvendte oplysninger'!U139="Irrelevant",1,IF(AND(OR(I139="Motorvejsstrækning",I139="Frakørselsflettestrækning",I139="Tilkørselsflettestrækning",I139="Frakørselsrampe",I139="Tilkørselsrampe"),'Anvendte oplysninger'!U139="Ja"),0.94,1))</f>
        <v>1</v>
      </c>
      <c r="X139" s="14">
        <f>IF('Anvendte oplysninger'!U139="Irrelevant",1,IF(AND(OR(I139="Motorvejsstrækning",I139="Frakørselsflettestrækning",I139="Tilkørselsflettestrækning",I139="Frakørselsrampe",I139="Tilkørselsrampe"),'Anvendte oplysninger'!U139="Ja"),0.97,1))</f>
        <v>1</v>
      </c>
      <c r="Y139" s="14">
        <f>IF(AND(I139="Frakørselsrampe",'Anvendte oplysninger'!V139="S-formet ruderrampe"),1.32,IF(AND(I139="Frakørselsrampe",'Anvendte oplysninger'!V139="S-formet trompetrampe"),2.05,IF(AND(I139="Frakørselsrampe",'Anvendte oplysninger'!V139="U-formet trompetrampe"),4.11,IF(AND(I139="Frakørselsrampe",'Anvendte oplysninger'!V139="SV-formet flyoverrampe"),5.15,IF(AND(I139="Frakørselsrampe",'Anvendte oplysninger'!V139="Vinkelformet rampe"),1.07,IF(AND(I139="Tilkørselsrampe",'Anvendte oplysninger'!V139="S-formet ruderrampe"),0.93,IF(AND(I139="Tilkørselsrampe",'Anvendte oplysninger'!V139="S-formet trompetrampe"),2.48,IF(AND(I139="Tilkørselsrampe",'Anvendte oplysninger'!V139="U-formet trompetrampe"),4.15,IF(AND(I139="Tilkørselsrampe",'Anvendte oplysninger'!V139="SV-formet flyoverrampe"),5.26,IF(AND(I139="Tilkørselsrampe",'Anvendte oplysninger'!V139="Vinkelformet rampe"),1.42,1))))))))))</f>
        <v>1</v>
      </c>
      <c r="Z139" s="14">
        <f>IF(OR('Anvendte oplysninger'!W139="Lige",'Anvendte oplysninger'!W139="Irrelevant",'Anvendte oplysninger'!X139="Irrelevant",'Anvendte oplysninger'!Y139="Irrelevant"),1,1+1.545*1000/32.2*((('Anvendte oplysninger'!Y139*3268/3600)/('Anvendte oplysninger'!W139/0.306))^2)*('Anvendte oplysninger'!X139/1000)/G139)</f>
        <v>1</v>
      </c>
      <c r="AA139" s="14">
        <f>IF(OR('Anvendte oplysninger'!W139="Lige",'Anvendte oplysninger'!W139="Irrelevant",'Anvendte oplysninger'!X139="Irrelevant",'Anvendte oplysninger'!Y139="Irrelevant"),1,1+1.961*1000/32.2*((('Anvendte oplysninger'!Y139*3268/3600)/('Anvendte oplysninger'!W139/0.306))^2)*('Anvendte oplysninger'!X139/1000)/G139)</f>
        <v>1</v>
      </c>
      <c r="AB139" s="14">
        <f>IF(OR('Anvendte oplysninger'!Z139="Lige",'Anvendte oplysninger'!Z139="Irrelevant",'Anvendte oplysninger'!AA139="Irrelevant",'Anvendte oplysninger'!AB139="Irrelevant"),1,1+1.545*1000/32.2*((('Anvendte oplysninger'!AB139*3268/3600)/('Anvendte oplysninger'!Z139/0.306))^2)*('Anvendte oplysninger'!AA139/1000)/G139)</f>
        <v>1</v>
      </c>
      <c r="AC139" s="14">
        <f>IF(OR('Anvendte oplysninger'!Z139="Lige",'Anvendte oplysninger'!Z139="Irrelevant",'Anvendte oplysninger'!AA139="Irrelevant",'Anvendte oplysninger'!AB139="Irrelevant"),1,1+1.961*1000/32.2*((('Anvendte oplysninger'!AB139*3268/3600)/('Anvendte oplysninger'!Z139/0.306))^2)*('Anvendte oplysninger'!AA139/1000)/G139)</f>
        <v>1</v>
      </c>
      <c r="AD139" s="14">
        <f>IF(OR('Anvendte oplysninger'!AC139="Irrelevant",'Anvendte oplysninger'!AC139="Nej"),1,IF(AND('Anvendte oplysninger'!AC139="Ja",OR('Anvendte oplysninger'!Q139&lt;301,'Anvendte oplysninger'!S139&lt;301)),1-(0.5*('Anvendte oplysninger'!R139+'Anvendte oplysninger'!T139)/('Anvendte oplysninger'!G139*1000)),IF(AND('Anvendte oplysninger'!AC139="Ja",OR('Anvendte oplysninger'!Q139&lt;601,'Anvendte oplysninger'!S139&lt;601)),1-(0.25*('Anvendte oplysninger'!R139+'Anvendte oplysninger'!T139)/('Anvendte oplysninger'!G139*1000)),1)))</f>
        <v>1</v>
      </c>
      <c r="AE139" s="14">
        <f>IF(OR('Anvendte oplysninger'!AC139="Irrelevant",'Anvendte oplysninger'!AC139="Nej"),1,IF(AND('Anvendte oplysninger'!AC139="Ja",OR('Anvendte oplysninger'!Q139&lt;301,'Anvendte oplysninger'!S139&lt;301)),1-(0.4*('Anvendte oplysninger'!R139+'Anvendte oplysninger'!T139)/('Anvendte oplysninger'!G139*1000)),IF(AND('Anvendte oplysninger'!AC139="Ja",OR('Anvendte oplysninger'!Q139&lt;601,'Anvendte oplysninger'!S139&lt;601)),1-(0.2*('Anvendte oplysninger'!R139+'Anvendte oplysninger'!T139)/('Anvendte oplysninger'!G139*1000)),1)))</f>
        <v>1</v>
      </c>
      <c r="AF139" s="14">
        <f>IF('Anvendte oplysninger'!AD139="110 km/t",0.79,1)</f>
        <v>1</v>
      </c>
      <c r="AG139" s="14">
        <f>IF('Anvendte oplysninger'!AD139="110 km/t",0.94,1)</f>
        <v>1</v>
      </c>
      <c r="AH139" s="14">
        <f>IF('Anvendte oplysninger'!AD139="110 km/t",0.66,1)</f>
        <v>1</v>
      </c>
      <c r="AI139" s="14">
        <f>IF('Anvendte oplysninger'!AD139="110 km/t",0.82,1)</f>
        <v>1</v>
      </c>
      <c r="AJ139" s="14">
        <f>IF(AND('Anvendte oplysninger'!AE139="Ja",I139="Tilkørselsflettestrækning"),0.65*'Anvendte oplysninger'!AF139+1-'Anvendte oplysninger'!AF139,1)</f>
        <v>1</v>
      </c>
      <c r="AK139" s="15" t="str">
        <f t="shared" si="14"/>
        <v/>
      </c>
      <c r="AL139" s="15" t="str">
        <f t="shared" si="15"/>
        <v/>
      </c>
      <c r="AM139" s="15" t="str">
        <f t="shared" si="16"/>
        <v/>
      </c>
      <c r="AN139" s="15" t="str">
        <f t="shared" si="17"/>
        <v/>
      </c>
      <c r="AO139" s="15" t="str">
        <f t="shared" si="18"/>
        <v/>
      </c>
      <c r="AP139" s="15" t="str">
        <f t="shared" si="19"/>
        <v/>
      </c>
      <c r="AQ139" s="4" t="str">
        <f t="shared" si="20"/>
        <v/>
      </c>
    </row>
    <row r="140" spans="1:43" x14ac:dyDescent="0.25">
      <c r="A140" s="4" t="str">
        <f>IF(Inddata!A155="","",Inddata!A155)</f>
        <v/>
      </c>
      <c r="B140" s="4" t="str">
        <f>IF(Inddata!B155="","",Inddata!B155)</f>
        <v/>
      </c>
      <c r="C140" s="4" t="str">
        <f>IF(Inddata!C155="","",Inddata!C155)</f>
        <v/>
      </c>
      <c r="D140" s="4" t="str">
        <f>IF(Inddata!D155="","",Inddata!D155)</f>
        <v/>
      </c>
      <c r="E140" s="4" t="str">
        <f>IF(Inddata!E155="","",Inddata!E155)</f>
        <v/>
      </c>
      <c r="F140" s="4" t="str">
        <f>IF(Inddata!F155="","",Inddata!F155)</f>
        <v/>
      </c>
      <c r="G140" s="4">
        <f>IF(Inddata!G155="","",Inddata!G155)</f>
        <v>0</v>
      </c>
      <c r="H140" s="4" t="str">
        <f>IF(Inddata!H155&gt;0.5,Inddata!H155,"")</f>
        <v/>
      </c>
      <c r="I140" s="4" t="str">
        <f>IF(Inddata!I155="","",Inddata!I155)</f>
        <v/>
      </c>
      <c r="J140" s="14">
        <f>IF('Anvendte oplysninger'!J140="Irrelevant",1,IF('Anvendte oplysninger'!J140&gt;3,1.2,1))</f>
        <v>1</v>
      </c>
      <c r="K140" s="14">
        <f>IF('Anvendte oplysninger'!K140="Irrelevant",1,IF(AND(OR(I140="Motorvejsstrækning",I140="Frakørselsflettestrækning",I140="Tilkørselsflettestrækning"),'Anvendte oplysninger'!K140&lt;3.5),1+(3.5-'Anvendte oplysninger'!K140)*0.12,IF(AND(OR(I140="Frakørselsrampe",I140="Tilkørselsrampe"),'Anvendte oplysninger'!K140&lt;3.5),1+(3.5-'Anvendte oplysninger'!K140)*0.16,1)))</f>
        <v>1</v>
      </c>
      <c r="L140" s="14">
        <f>IF('Anvendte oplysninger'!L140="Irrelevant",1,IF(AND('Anvendte oplysninger'!L140="Ja",'Anvendte oplysninger'!J140=2),0.6*'Anvendte oplysninger'!M140+(1-'Anvendte oplysninger'!M140),IF(AND('Anvendte oplysninger'!L140="Ja",'Anvendte oplysninger'!J140=3),0.7*'Anvendte oplysninger'!M140+(1-'Anvendte oplysninger'!M140),IF(AND('Anvendte oplysninger'!L140="Ja",'Anvendte oplysninger'!J140=4),0.76*'Anvendte oplysninger'!M140+(1-'Anvendte oplysninger'!M140),IF(AND('Anvendte oplysninger'!L140="Ja",'Anvendte oplysninger'!J140&gt;4.99999999),0.8*'Anvendte oplysninger'!M140+(1-'Anvendte oplysninger'!M140),1)))))</f>
        <v>1</v>
      </c>
      <c r="M140" s="14">
        <f>IF('Anvendte oplysninger'!L140="Irrelevant",1,IF(AND('Anvendte oplysninger'!L140="Ja",'Anvendte oplysninger'!J140=2),0.8*'Anvendte oplysninger'!M140+(1-'Anvendte oplysninger'!M140),IF(AND('Anvendte oplysninger'!L140="Ja",'Anvendte oplysninger'!J140=3),0.85*'Anvendte oplysninger'!M140+(1-'Anvendte oplysninger'!M140),IF(AND('Anvendte oplysninger'!L140="Ja",'Anvendte oplysninger'!J140=4),0.88*'Anvendte oplysninger'!M140+(1-'Anvendte oplysninger'!M140),IF(AND('Anvendte oplysninger'!L140="Ja",'Anvendte oplysninger'!J140&gt;4.99999999),0.9*'Anvendte oplysninger'!M140+(1-'Anvendte oplysninger'!M140),1)))))</f>
        <v>1</v>
      </c>
      <c r="N140" s="14">
        <f>IF('Anvendte oplysninger'!N140="Irrelevant",1,IF(AND(OR(I140="Motorvejsstrækning",I140="Frakørselsflettestrækning",I140="Tilkørselsflettestrækning"),'Anvendte oplysninger'!N140&lt;3),1+(3-'Anvendte oplysninger'!N140)*0.09333333,1))</f>
        <v>1</v>
      </c>
      <c r="O140" s="14">
        <f>IF('Anvendte oplysninger'!N140="Irrelevant",1,IF(AND(OR(I140="Motorvejsstrækning",I140="Frakørselsflettestrækning",I140="Tilkørselsflettestrækning"),'Anvendte oplysninger'!N140&lt;3),1+(3-'Anvendte oplysninger'!N140)*0.19666667,1))</f>
        <v>1</v>
      </c>
      <c r="P140" s="14">
        <f>IF('Anvendte oplysninger'!O140="Irrelevant",1,IF(AND(OR(I140="Motorvejsstrækning",I140="Frakørselsflettestrækning",I140="Tilkørselsflettestrækning"),'Anvendte oplysninger'!O140&lt;3.00000001),1+(0.5-'Anvendte oplysninger'!O140)*0.04,IF(AND(OR(I140="Frakørselsrampe",I140="Tilkørselsrampe"),'Anvendte oplysninger'!O140&lt;3.00000001),1+(0.5-'Anvendte oplysninger'!O140)*0.08,IF(OR(I140="Motorvejsstrækning",I140="Frakørselsflettestrækning",I140="Tilkørselsflettestrækning"),0.9,0.8))))</f>
        <v>1</v>
      </c>
      <c r="Q140" s="14">
        <f>IF('Anvendte oplysninger'!P140="Irrelevant",1,IF(AND(OR(I140="Motorvejsstrækning",I140="Frakørselsflettestrækning",I140="Tilkørselsflettestrækning"),'Anvendte oplysninger'!P140&lt;11.00000001),1+(5-'Anvendte oplysninger'!P140)*0.01,0.94))</f>
        <v>1</v>
      </c>
      <c r="R140" s="14">
        <f>IF(OR('Anvendte oplysninger'!Q140="Irrelevant",'Anvendte oplysninger'!R140="Irrelevant",'Anvendte oplysninger'!Q140="Lige"),1,IF(AND(OR(I140="Motorvejsstrækning",I140="Frakørselsflettestrækning",I140="Tilkørselsflettestrækning"),'Anvendte oplysninger'!Q140&lt;4000),(EXP(0.1096*1746.5/'Anvendte oplysninger'!Q140)/EXP(0.1096*1746.5/4000))*('Anvendte oplysninger'!R140/1000)/G140+(G140-'Anvendte oplysninger'!R140/1000)/G140,1))</f>
        <v>1</v>
      </c>
      <c r="S140" s="14">
        <f>IF(OR('Anvendte oplysninger'!S140="Irrelevant",'Anvendte oplysninger'!T140="Irrelevant",'Anvendte oplysninger'!S140="Lige"),1,IF(AND(OR(I140="Motorvejsstrækning",I140="Frakørselsflettestrækning",I140="Tilkørselsflettestrækning"),'Anvendte oplysninger'!S140&lt;4000),(EXP(0.1096*1746.5/'Anvendte oplysninger'!S140)/EXP(0.1096*1746.5/4000))*('Anvendte oplysninger'!T140/1000)/G140+(G140-'Anvendte oplysninger'!T140/1000)/G140,1))</f>
        <v>1</v>
      </c>
      <c r="T140" s="14">
        <f>IF('Anvendte oplysninger'!U140="Irrelevant",1,IF(AND(OR(I140="Motorvejsstrækning",I140="Frakørselsflettestrækning",I140="Tilkørselsflettestrækning",I140="Frakørselsrampe",I140="Tilkørselsrampe"),'Anvendte oplysninger'!U140="Ja"),0.95,1))</f>
        <v>1</v>
      </c>
      <c r="U140" s="14">
        <f>IF('Anvendte oplysninger'!U140="Irrelevant",1,IF(AND(OR(I140="Motorvejsstrækning",I140="Frakørselsflettestrækning",I140="Tilkørselsflettestrækning",I140="Frakørselsrampe",I140="Tilkørselsrampe"),'Anvendte oplysninger'!U140="Ja"),0.96,1))</f>
        <v>1</v>
      </c>
      <c r="V140" s="14">
        <f>IF('Anvendte oplysninger'!U140="Irrelevant",1,IF(AND(OR(I140="Motorvejsstrækning",I140="Frakørselsflettestrækning",I140="Tilkørselsflettestrækning",I140="Frakørselsrampe",I140="Tilkørselsrampe"),'Anvendte oplysninger'!U140="Ja"),0.79,1))</f>
        <v>1</v>
      </c>
      <c r="W140" s="14">
        <f>IF('Anvendte oplysninger'!U140="Irrelevant",1,IF(AND(OR(I140="Motorvejsstrækning",I140="Frakørselsflettestrækning",I140="Tilkørselsflettestrækning",I140="Frakørselsrampe",I140="Tilkørselsrampe"),'Anvendte oplysninger'!U140="Ja"),0.94,1))</f>
        <v>1</v>
      </c>
      <c r="X140" s="14">
        <f>IF('Anvendte oplysninger'!U140="Irrelevant",1,IF(AND(OR(I140="Motorvejsstrækning",I140="Frakørselsflettestrækning",I140="Tilkørselsflettestrækning",I140="Frakørselsrampe",I140="Tilkørselsrampe"),'Anvendte oplysninger'!U140="Ja"),0.97,1))</f>
        <v>1</v>
      </c>
      <c r="Y140" s="14">
        <f>IF(AND(I140="Frakørselsrampe",'Anvendte oplysninger'!V140="S-formet ruderrampe"),1.32,IF(AND(I140="Frakørselsrampe",'Anvendte oplysninger'!V140="S-formet trompetrampe"),2.05,IF(AND(I140="Frakørselsrampe",'Anvendte oplysninger'!V140="U-formet trompetrampe"),4.11,IF(AND(I140="Frakørselsrampe",'Anvendte oplysninger'!V140="SV-formet flyoverrampe"),5.15,IF(AND(I140="Frakørselsrampe",'Anvendte oplysninger'!V140="Vinkelformet rampe"),1.07,IF(AND(I140="Tilkørselsrampe",'Anvendte oplysninger'!V140="S-formet ruderrampe"),0.93,IF(AND(I140="Tilkørselsrampe",'Anvendte oplysninger'!V140="S-formet trompetrampe"),2.48,IF(AND(I140="Tilkørselsrampe",'Anvendte oplysninger'!V140="U-formet trompetrampe"),4.15,IF(AND(I140="Tilkørselsrampe",'Anvendte oplysninger'!V140="SV-formet flyoverrampe"),5.26,IF(AND(I140="Tilkørselsrampe",'Anvendte oplysninger'!V140="Vinkelformet rampe"),1.42,1))))))))))</f>
        <v>1</v>
      </c>
      <c r="Z140" s="14">
        <f>IF(OR('Anvendte oplysninger'!W140="Lige",'Anvendte oplysninger'!W140="Irrelevant",'Anvendte oplysninger'!X140="Irrelevant",'Anvendte oplysninger'!Y140="Irrelevant"),1,1+1.545*1000/32.2*((('Anvendte oplysninger'!Y140*3268/3600)/('Anvendte oplysninger'!W140/0.306))^2)*('Anvendte oplysninger'!X140/1000)/G140)</f>
        <v>1</v>
      </c>
      <c r="AA140" s="14">
        <f>IF(OR('Anvendte oplysninger'!W140="Lige",'Anvendte oplysninger'!W140="Irrelevant",'Anvendte oplysninger'!X140="Irrelevant",'Anvendte oplysninger'!Y140="Irrelevant"),1,1+1.961*1000/32.2*((('Anvendte oplysninger'!Y140*3268/3600)/('Anvendte oplysninger'!W140/0.306))^2)*('Anvendte oplysninger'!X140/1000)/G140)</f>
        <v>1</v>
      </c>
      <c r="AB140" s="14">
        <f>IF(OR('Anvendte oplysninger'!Z140="Lige",'Anvendte oplysninger'!Z140="Irrelevant",'Anvendte oplysninger'!AA140="Irrelevant",'Anvendte oplysninger'!AB140="Irrelevant"),1,1+1.545*1000/32.2*((('Anvendte oplysninger'!AB140*3268/3600)/('Anvendte oplysninger'!Z140/0.306))^2)*('Anvendte oplysninger'!AA140/1000)/G140)</f>
        <v>1</v>
      </c>
      <c r="AC140" s="14">
        <f>IF(OR('Anvendte oplysninger'!Z140="Lige",'Anvendte oplysninger'!Z140="Irrelevant",'Anvendte oplysninger'!AA140="Irrelevant",'Anvendte oplysninger'!AB140="Irrelevant"),1,1+1.961*1000/32.2*((('Anvendte oplysninger'!AB140*3268/3600)/('Anvendte oplysninger'!Z140/0.306))^2)*('Anvendte oplysninger'!AA140/1000)/G140)</f>
        <v>1</v>
      </c>
      <c r="AD140" s="14">
        <f>IF(OR('Anvendte oplysninger'!AC140="Irrelevant",'Anvendte oplysninger'!AC140="Nej"),1,IF(AND('Anvendte oplysninger'!AC140="Ja",OR('Anvendte oplysninger'!Q140&lt;301,'Anvendte oplysninger'!S140&lt;301)),1-(0.5*('Anvendte oplysninger'!R140+'Anvendte oplysninger'!T140)/('Anvendte oplysninger'!G140*1000)),IF(AND('Anvendte oplysninger'!AC140="Ja",OR('Anvendte oplysninger'!Q140&lt;601,'Anvendte oplysninger'!S140&lt;601)),1-(0.25*('Anvendte oplysninger'!R140+'Anvendte oplysninger'!T140)/('Anvendte oplysninger'!G140*1000)),1)))</f>
        <v>1</v>
      </c>
      <c r="AE140" s="14">
        <f>IF(OR('Anvendte oplysninger'!AC140="Irrelevant",'Anvendte oplysninger'!AC140="Nej"),1,IF(AND('Anvendte oplysninger'!AC140="Ja",OR('Anvendte oplysninger'!Q140&lt;301,'Anvendte oplysninger'!S140&lt;301)),1-(0.4*('Anvendte oplysninger'!R140+'Anvendte oplysninger'!T140)/('Anvendte oplysninger'!G140*1000)),IF(AND('Anvendte oplysninger'!AC140="Ja",OR('Anvendte oplysninger'!Q140&lt;601,'Anvendte oplysninger'!S140&lt;601)),1-(0.2*('Anvendte oplysninger'!R140+'Anvendte oplysninger'!T140)/('Anvendte oplysninger'!G140*1000)),1)))</f>
        <v>1</v>
      </c>
      <c r="AF140" s="14">
        <f>IF('Anvendte oplysninger'!AD140="110 km/t",0.79,1)</f>
        <v>1</v>
      </c>
      <c r="AG140" s="14">
        <f>IF('Anvendte oplysninger'!AD140="110 km/t",0.94,1)</f>
        <v>1</v>
      </c>
      <c r="AH140" s="14">
        <f>IF('Anvendte oplysninger'!AD140="110 km/t",0.66,1)</f>
        <v>1</v>
      </c>
      <c r="AI140" s="14">
        <f>IF('Anvendte oplysninger'!AD140="110 km/t",0.82,1)</f>
        <v>1</v>
      </c>
      <c r="AJ140" s="14">
        <f>IF(AND('Anvendte oplysninger'!AE140="Ja",I140="Tilkørselsflettestrækning"),0.65*'Anvendte oplysninger'!AF140+1-'Anvendte oplysninger'!AF140,1)</f>
        <v>1</v>
      </c>
      <c r="AK140" s="15" t="str">
        <f t="shared" si="14"/>
        <v/>
      </c>
      <c r="AL140" s="15" t="str">
        <f t="shared" si="15"/>
        <v/>
      </c>
      <c r="AM140" s="15" t="str">
        <f t="shared" si="16"/>
        <v/>
      </c>
      <c r="AN140" s="15" t="str">
        <f t="shared" si="17"/>
        <v/>
      </c>
      <c r="AO140" s="15" t="str">
        <f t="shared" si="18"/>
        <v/>
      </c>
      <c r="AP140" s="15" t="str">
        <f t="shared" si="19"/>
        <v/>
      </c>
      <c r="AQ140" s="4" t="str">
        <f t="shared" si="20"/>
        <v/>
      </c>
    </row>
    <row r="141" spans="1:43" x14ac:dyDescent="0.25">
      <c r="A141" s="4" t="str">
        <f>IF(Inddata!A156="","",Inddata!A156)</f>
        <v/>
      </c>
      <c r="B141" s="4" t="str">
        <f>IF(Inddata!B156="","",Inddata!B156)</f>
        <v/>
      </c>
      <c r="C141" s="4" t="str">
        <f>IF(Inddata!C156="","",Inddata!C156)</f>
        <v/>
      </c>
      <c r="D141" s="4" t="str">
        <f>IF(Inddata!D156="","",Inddata!D156)</f>
        <v/>
      </c>
      <c r="E141" s="4" t="str">
        <f>IF(Inddata!E156="","",Inddata!E156)</f>
        <v/>
      </c>
      <c r="F141" s="4" t="str">
        <f>IF(Inddata!F156="","",Inddata!F156)</f>
        <v/>
      </c>
      <c r="G141" s="4">
        <f>IF(Inddata!G156="","",Inddata!G156)</f>
        <v>0</v>
      </c>
      <c r="H141" s="4" t="str">
        <f>IF(Inddata!H156&gt;0.5,Inddata!H156,"")</f>
        <v/>
      </c>
      <c r="I141" s="4" t="str">
        <f>IF(Inddata!I156="","",Inddata!I156)</f>
        <v/>
      </c>
      <c r="J141" s="14">
        <f>IF('Anvendte oplysninger'!J141="Irrelevant",1,IF('Anvendte oplysninger'!J141&gt;3,1.2,1))</f>
        <v>1</v>
      </c>
      <c r="K141" s="14">
        <f>IF('Anvendte oplysninger'!K141="Irrelevant",1,IF(AND(OR(I141="Motorvejsstrækning",I141="Frakørselsflettestrækning",I141="Tilkørselsflettestrækning"),'Anvendte oplysninger'!K141&lt;3.5),1+(3.5-'Anvendte oplysninger'!K141)*0.12,IF(AND(OR(I141="Frakørselsrampe",I141="Tilkørselsrampe"),'Anvendte oplysninger'!K141&lt;3.5),1+(3.5-'Anvendte oplysninger'!K141)*0.16,1)))</f>
        <v>1</v>
      </c>
      <c r="L141" s="14">
        <f>IF('Anvendte oplysninger'!L141="Irrelevant",1,IF(AND('Anvendte oplysninger'!L141="Ja",'Anvendte oplysninger'!J141=2),0.6*'Anvendte oplysninger'!M141+(1-'Anvendte oplysninger'!M141),IF(AND('Anvendte oplysninger'!L141="Ja",'Anvendte oplysninger'!J141=3),0.7*'Anvendte oplysninger'!M141+(1-'Anvendte oplysninger'!M141),IF(AND('Anvendte oplysninger'!L141="Ja",'Anvendte oplysninger'!J141=4),0.76*'Anvendte oplysninger'!M141+(1-'Anvendte oplysninger'!M141),IF(AND('Anvendte oplysninger'!L141="Ja",'Anvendte oplysninger'!J141&gt;4.99999999),0.8*'Anvendte oplysninger'!M141+(1-'Anvendte oplysninger'!M141),1)))))</f>
        <v>1</v>
      </c>
      <c r="M141" s="14">
        <f>IF('Anvendte oplysninger'!L141="Irrelevant",1,IF(AND('Anvendte oplysninger'!L141="Ja",'Anvendte oplysninger'!J141=2),0.8*'Anvendte oplysninger'!M141+(1-'Anvendte oplysninger'!M141),IF(AND('Anvendte oplysninger'!L141="Ja",'Anvendte oplysninger'!J141=3),0.85*'Anvendte oplysninger'!M141+(1-'Anvendte oplysninger'!M141),IF(AND('Anvendte oplysninger'!L141="Ja",'Anvendte oplysninger'!J141=4),0.88*'Anvendte oplysninger'!M141+(1-'Anvendte oplysninger'!M141),IF(AND('Anvendte oplysninger'!L141="Ja",'Anvendte oplysninger'!J141&gt;4.99999999),0.9*'Anvendte oplysninger'!M141+(1-'Anvendte oplysninger'!M141),1)))))</f>
        <v>1</v>
      </c>
      <c r="N141" s="14">
        <f>IF('Anvendte oplysninger'!N141="Irrelevant",1,IF(AND(OR(I141="Motorvejsstrækning",I141="Frakørselsflettestrækning",I141="Tilkørselsflettestrækning"),'Anvendte oplysninger'!N141&lt;3),1+(3-'Anvendte oplysninger'!N141)*0.09333333,1))</f>
        <v>1</v>
      </c>
      <c r="O141" s="14">
        <f>IF('Anvendte oplysninger'!N141="Irrelevant",1,IF(AND(OR(I141="Motorvejsstrækning",I141="Frakørselsflettestrækning",I141="Tilkørselsflettestrækning"),'Anvendte oplysninger'!N141&lt;3),1+(3-'Anvendte oplysninger'!N141)*0.19666667,1))</f>
        <v>1</v>
      </c>
      <c r="P141" s="14">
        <f>IF('Anvendte oplysninger'!O141="Irrelevant",1,IF(AND(OR(I141="Motorvejsstrækning",I141="Frakørselsflettestrækning",I141="Tilkørselsflettestrækning"),'Anvendte oplysninger'!O141&lt;3.00000001),1+(0.5-'Anvendte oplysninger'!O141)*0.04,IF(AND(OR(I141="Frakørselsrampe",I141="Tilkørselsrampe"),'Anvendte oplysninger'!O141&lt;3.00000001),1+(0.5-'Anvendte oplysninger'!O141)*0.08,IF(OR(I141="Motorvejsstrækning",I141="Frakørselsflettestrækning",I141="Tilkørselsflettestrækning"),0.9,0.8))))</f>
        <v>1</v>
      </c>
      <c r="Q141" s="14">
        <f>IF('Anvendte oplysninger'!P141="Irrelevant",1,IF(AND(OR(I141="Motorvejsstrækning",I141="Frakørselsflettestrækning",I141="Tilkørselsflettestrækning"),'Anvendte oplysninger'!P141&lt;11.00000001),1+(5-'Anvendte oplysninger'!P141)*0.01,0.94))</f>
        <v>1</v>
      </c>
      <c r="R141" s="14">
        <f>IF(OR('Anvendte oplysninger'!Q141="Irrelevant",'Anvendte oplysninger'!R141="Irrelevant",'Anvendte oplysninger'!Q141="Lige"),1,IF(AND(OR(I141="Motorvejsstrækning",I141="Frakørselsflettestrækning",I141="Tilkørselsflettestrækning"),'Anvendte oplysninger'!Q141&lt;4000),(EXP(0.1096*1746.5/'Anvendte oplysninger'!Q141)/EXP(0.1096*1746.5/4000))*('Anvendte oplysninger'!R141/1000)/G141+(G141-'Anvendte oplysninger'!R141/1000)/G141,1))</f>
        <v>1</v>
      </c>
      <c r="S141" s="14">
        <f>IF(OR('Anvendte oplysninger'!S141="Irrelevant",'Anvendte oplysninger'!T141="Irrelevant",'Anvendte oplysninger'!S141="Lige"),1,IF(AND(OR(I141="Motorvejsstrækning",I141="Frakørselsflettestrækning",I141="Tilkørselsflettestrækning"),'Anvendte oplysninger'!S141&lt;4000),(EXP(0.1096*1746.5/'Anvendte oplysninger'!S141)/EXP(0.1096*1746.5/4000))*('Anvendte oplysninger'!T141/1000)/G141+(G141-'Anvendte oplysninger'!T141/1000)/G141,1))</f>
        <v>1</v>
      </c>
      <c r="T141" s="14">
        <f>IF('Anvendte oplysninger'!U141="Irrelevant",1,IF(AND(OR(I141="Motorvejsstrækning",I141="Frakørselsflettestrækning",I141="Tilkørselsflettestrækning",I141="Frakørselsrampe",I141="Tilkørselsrampe"),'Anvendte oplysninger'!U141="Ja"),0.95,1))</f>
        <v>1</v>
      </c>
      <c r="U141" s="14">
        <f>IF('Anvendte oplysninger'!U141="Irrelevant",1,IF(AND(OR(I141="Motorvejsstrækning",I141="Frakørselsflettestrækning",I141="Tilkørselsflettestrækning",I141="Frakørselsrampe",I141="Tilkørselsrampe"),'Anvendte oplysninger'!U141="Ja"),0.96,1))</f>
        <v>1</v>
      </c>
      <c r="V141" s="14">
        <f>IF('Anvendte oplysninger'!U141="Irrelevant",1,IF(AND(OR(I141="Motorvejsstrækning",I141="Frakørselsflettestrækning",I141="Tilkørselsflettestrækning",I141="Frakørselsrampe",I141="Tilkørselsrampe"),'Anvendte oplysninger'!U141="Ja"),0.79,1))</f>
        <v>1</v>
      </c>
      <c r="W141" s="14">
        <f>IF('Anvendte oplysninger'!U141="Irrelevant",1,IF(AND(OR(I141="Motorvejsstrækning",I141="Frakørselsflettestrækning",I141="Tilkørselsflettestrækning",I141="Frakørselsrampe",I141="Tilkørselsrampe"),'Anvendte oplysninger'!U141="Ja"),0.94,1))</f>
        <v>1</v>
      </c>
      <c r="X141" s="14">
        <f>IF('Anvendte oplysninger'!U141="Irrelevant",1,IF(AND(OR(I141="Motorvejsstrækning",I141="Frakørselsflettestrækning",I141="Tilkørselsflettestrækning",I141="Frakørselsrampe",I141="Tilkørselsrampe"),'Anvendte oplysninger'!U141="Ja"),0.97,1))</f>
        <v>1</v>
      </c>
      <c r="Y141" s="14">
        <f>IF(AND(I141="Frakørselsrampe",'Anvendte oplysninger'!V141="S-formet ruderrampe"),1.32,IF(AND(I141="Frakørselsrampe",'Anvendte oplysninger'!V141="S-formet trompetrampe"),2.05,IF(AND(I141="Frakørselsrampe",'Anvendte oplysninger'!V141="U-formet trompetrampe"),4.11,IF(AND(I141="Frakørselsrampe",'Anvendte oplysninger'!V141="SV-formet flyoverrampe"),5.15,IF(AND(I141="Frakørselsrampe",'Anvendte oplysninger'!V141="Vinkelformet rampe"),1.07,IF(AND(I141="Tilkørselsrampe",'Anvendte oplysninger'!V141="S-formet ruderrampe"),0.93,IF(AND(I141="Tilkørselsrampe",'Anvendte oplysninger'!V141="S-formet trompetrampe"),2.48,IF(AND(I141="Tilkørselsrampe",'Anvendte oplysninger'!V141="U-formet trompetrampe"),4.15,IF(AND(I141="Tilkørselsrampe",'Anvendte oplysninger'!V141="SV-formet flyoverrampe"),5.26,IF(AND(I141="Tilkørselsrampe",'Anvendte oplysninger'!V141="Vinkelformet rampe"),1.42,1))))))))))</f>
        <v>1</v>
      </c>
      <c r="Z141" s="14">
        <f>IF(OR('Anvendte oplysninger'!W141="Lige",'Anvendte oplysninger'!W141="Irrelevant",'Anvendte oplysninger'!X141="Irrelevant",'Anvendte oplysninger'!Y141="Irrelevant"),1,1+1.545*1000/32.2*((('Anvendte oplysninger'!Y141*3268/3600)/('Anvendte oplysninger'!W141/0.306))^2)*('Anvendte oplysninger'!X141/1000)/G141)</f>
        <v>1</v>
      </c>
      <c r="AA141" s="14">
        <f>IF(OR('Anvendte oplysninger'!W141="Lige",'Anvendte oplysninger'!W141="Irrelevant",'Anvendte oplysninger'!X141="Irrelevant",'Anvendte oplysninger'!Y141="Irrelevant"),1,1+1.961*1000/32.2*((('Anvendte oplysninger'!Y141*3268/3600)/('Anvendte oplysninger'!W141/0.306))^2)*('Anvendte oplysninger'!X141/1000)/G141)</f>
        <v>1</v>
      </c>
      <c r="AB141" s="14">
        <f>IF(OR('Anvendte oplysninger'!Z141="Lige",'Anvendte oplysninger'!Z141="Irrelevant",'Anvendte oplysninger'!AA141="Irrelevant",'Anvendte oplysninger'!AB141="Irrelevant"),1,1+1.545*1000/32.2*((('Anvendte oplysninger'!AB141*3268/3600)/('Anvendte oplysninger'!Z141/0.306))^2)*('Anvendte oplysninger'!AA141/1000)/G141)</f>
        <v>1</v>
      </c>
      <c r="AC141" s="14">
        <f>IF(OR('Anvendte oplysninger'!Z141="Lige",'Anvendte oplysninger'!Z141="Irrelevant",'Anvendte oplysninger'!AA141="Irrelevant",'Anvendte oplysninger'!AB141="Irrelevant"),1,1+1.961*1000/32.2*((('Anvendte oplysninger'!AB141*3268/3600)/('Anvendte oplysninger'!Z141/0.306))^2)*('Anvendte oplysninger'!AA141/1000)/G141)</f>
        <v>1</v>
      </c>
      <c r="AD141" s="14">
        <f>IF(OR('Anvendte oplysninger'!AC141="Irrelevant",'Anvendte oplysninger'!AC141="Nej"),1,IF(AND('Anvendte oplysninger'!AC141="Ja",OR('Anvendte oplysninger'!Q141&lt;301,'Anvendte oplysninger'!S141&lt;301)),1-(0.5*('Anvendte oplysninger'!R141+'Anvendte oplysninger'!T141)/('Anvendte oplysninger'!G141*1000)),IF(AND('Anvendte oplysninger'!AC141="Ja",OR('Anvendte oplysninger'!Q141&lt;601,'Anvendte oplysninger'!S141&lt;601)),1-(0.25*('Anvendte oplysninger'!R141+'Anvendte oplysninger'!T141)/('Anvendte oplysninger'!G141*1000)),1)))</f>
        <v>1</v>
      </c>
      <c r="AE141" s="14">
        <f>IF(OR('Anvendte oplysninger'!AC141="Irrelevant",'Anvendte oplysninger'!AC141="Nej"),1,IF(AND('Anvendte oplysninger'!AC141="Ja",OR('Anvendte oplysninger'!Q141&lt;301,'Anvendte oplysninger'!S141&lt;301)),1-(0.4*('Anvendte oplysninger'!R141+'Anvendte oplysninger'!T141)/('Anvendte oplysninger'!G141*1000)),IF(AND('Anvendte oplysninger'!AC141="Ja",OR('Anvendte oplysninger'!Q141&lt;601,'Anvendte oplysninger'!S141&lt;601)),1-(0.2*('Anvendte oplysninger'!R141+'Anvendte oplysninger'!T141)/('Anvendte oplysninger'!G141*1000)),1)))</f>
        <v>1</v>
      </c>
      <c r="AF141" s="14">
        <f>IF('Anvendte oplysninger'!AD141="110 km/t",0.79,1)</f>
        <v>1</v>
      </c>
      <c r="AG141" s="14">
        <f>IF('Anvendte oplysninger'!AD141="110 km/t",0.94,1)</f>
        <v>1</v>
      </c>
      <c r="AH141" s="14">
        <f>IF('Anvendte oplysninger'!AD141="110 km/t",0.66,1)</f>
        <v>1</v>
      </c>
      <c r="AI141" s="14">
        <f>IF('Anvendte oplysninger'!AD141="110 km/t",0.82,1)</f>
        <v>1</v>
      </c>
      <c r="AJ141" s="14">
        <f>IF(AND('Anvendte oplysninger'!AE141="Ja",I141="Tilkørselsflettestrækning"),0.65*'Anvendte oplysninger'!AF141+1-'Anvendte oplysninger'!AF141,1)</f>
        <v>1</v>
      </c>
      <c r="AK141" s="15" t="str">
        <f t="shared" si="14"/>
        <v/>
      </c>
      <c r="AL141" s="15" t="str">
        <f t="shared" si="15"/>
        <v/>
      </c>
      <c r="AM141" s="15" t="str">
        <f t="shared" si="16"/>
        <v/>
      </c>
      <c r="AN141" s="15" t="str">
        <f t="shared" si="17"/>
        <v/>
      </c>
      <c r="AO141" s="15" t="str">
        <f t="shared" si="18"/>
        <v/>
      </c>
      <c r="AP141" s="15" t="str">
        <f t="shared" si="19"/>
        <v/>
      </c>
      <c r="AQ141" s="4" t="str">
        <f t="shared" si="20"/>
        <v/>
      </c>
    </row>
    <row r="142" spans="1:43" x14ac:dyDescent="0.25">
      <c r="A142" s="4" t="str">
        <f>IF(Inddata!A157="","",Inddata!A157)</f>
        <v/>
      </c>
      <c r="B142" s="4" t="str">
        <f>IF(Inddata!B157="","",Inddata!B157)</f>
        <v/>
      </c>
      <c r="C142" s="4" t="str">
        <f>IF(Inddata!C157="","",Inddata!C157)</f>
        <v/>
      </c>
      <c r="D142" s="4" t="str">
        <f>IF(Inddata!D157="","",Inddata!D157)</f>
        <v/>
      </c>
      <c r="E142" s="4" t="str">
        <f>IF(Inddata!E157="","",Inddata!E157)</f>
        <v/>
      </c>
      <c r="F142" s="4" t="str">
        <f>IF(Inddata!F157="","",Inddata!F157)</f>
        <v/>
      </c>
      <c r="G142" s="4">
        <f>IF(Inddata!G157="","",Inddata!G157)</f>
        <v>0</v>
      </c>
      <c r="H142" s="4" t="str">
        <f>IF(Inddata!H157&gt;0.5,Inddata!H157,"")</f>
        <v/>
      </c>
      <c r="I142" s="4" t="str">
        <f>IF(Inddata!I157="","",Inddata!I157)</f>
        <v/>
      </c>
      <c r="J142" s="14">
        <f>IF('Anvendte oplysninger'!J142="Irrelevant",1,IF('Anvendte oplysninger'!J142&gt;3,1.2,1))</f>
        <v>1</v>
      </c>
      <c r="K142" s="14">
        <f>IF('Anvendte oplysninger'!K142="Irrelevant",1,IF(AND(OR(I142="Motorvejsstrækning",I142="Frakørselsflettestrækning",I142="Tilkørselsflettestrækning"),'Anvendte oplysninger'!K142&lt;3.5),1+(3.5-'Anvendte oplysninger'!K142)*0.12,IF(AND(OR(I142="Frakørselsrampe",I142="Tilkørselsrampe"),'Anvendte oplysninger'!K142&lt;3.5),1+(3.5-'Anvendte oplysninger'!K142)*0.16,1)))</f>
        <v>1</v>
      </c>
      <c r="L142" s="14">
        <f>IF('Anvendte oplysninger'!L142="Irrelevant",1,IF(AND('Anvendte oplysninger'!L142="Ja",'Anvendte oplysninger'!J142=2),0.6*'Anvendte oplysninger'!M142+(1-'Anvendte oplysninger'!M142),IF(AND('Anvendte oplysninger'!L142="Ja",'Anvendte oplysninger'!J142=3),0.7*'Anvendte oplysninger'!M142+(1-'Anvendte oplysninger'!M142),IF(AND('Anvendte oplysninger'!L142="Ja",'Anvendte oplysninger'!J142=4),0.76*'Anvendte oplysninger'!M142+(1-'Anvendte oplysninger'!M142),IF(AND('Anvendte oplysninger'!L142="Ja",'Anvendte oplysninger'!J142&gt;4.99999999),0.8*'Anvendte oplysninger'!M142+(1-'Anvendte oplysninger'!M142),1)))))</f>
        <v>1</v>
      </c>
      <c r="M142" s="14">
        <f>IF('Anvendte oplysninger'!L142="Irrelevant",1,IF(AND('Anvendte oplysninger'!L142="Ja",'Anvendte oplysninger'!J142=2),0.8*'Anvendte oplysninger'!M142+(1-'Anvendte oplysninger'!M142),IF(AND('Anvendte oplysninger'!L142="Ja",'Anvendte oplysninger'!J142=3),0.85*'Anvendte oplysninger'!M142+(1-'Anvendte oplysninger'!M142),IF(AND('Anvendte oplysninger'!L142="Ja",'Anvendte oplysninger'!J142=4),0.88*'Anvendte oplysninger'!M142+(1-'Anvendte oplysninger'!M142),IF(AND('Anvendte oplysninger'!L142="Ja",'Anvendte oplysninger'!J142&gt;4.99999999),0.9*'Anvendte oplysninger'!M142+(1-'Anvendte oplysninger'!M142),1)))))</f>
        <v>1</v>
      </c>
      <c r="N142" s="14">
        <f>IF('Anvendte oplysninger'!N142="Irrelevant",1,IF(AND(OR(I142="Motorvejsstrækning",I142="Frakørselsflettestrækning",I142="Tilkørselsflettestrækning"),'Anvendte oplysninger'!N142&lt;3),1+(3-'Anvendte oplysninger'!N142)*0.09333333,1))</f>
        <v>1</v>
      </c>
      <c r="O142" s="14">
        <f>IF('Anvendte oplysninger'!N142="Irrelevant",1,IF(AND(OR(I142="Motorvejsstrækning",I142="Frakørselsflettestrækning",I142="Tilkørselsflettestrækning"),'Anvendte oplysninger'!N142&lt;3),1+(3-'Anvendte oplysninger'!N142)*0.19666667,1))</f>
        <v>1</v>
      </c>
      <c r="P142" s="14">
        <f>IF('Anvendte oplysninger'!O142="Irrelevant",1,IF(AND(OR(I142="Motorvejsstrækning",I142="Frakørselsflettestrækning",I142="Tilkørselsflettestrækning"),'Anvendte oplysninger'!O142&lt;3.00000001),1+(0.5-'Anvendte oplysninger'!O142)*0.04,IF(AND(OR(I142="Frakørselsrampe",I142="Tilkørselsrampe"),'Anvendte oplysninger'!O142&lt;3.00000001),1+(0.5-'Anvendte oplysninger'!O142)*0.08,IF(OR(I142="Motorvejsstrækning",I142="Frakørselsflettestrækning",I142="Tilkørselsflettestrækning"),0.9,0.8))))</f>
        <v>1</v>
      </c>
      <c r="Q142" s="14">
        <f>IF('Anvendte oplysninger'!P142="Irrelevant",1,IF(AND(OR(I142="Motorvejsstrækning",I142="Frakørselsflettestrækning",I142="Tilkørselsflettestrækning"),'Anvendte oplysninger'!P142&lt;11.00000001),1+(5-'Anvendte oplysninger'!P142)*0.01,0.94))</f>
        <v>1</v>
      </c>
      <c r="R142" s="14">
        <f>IF(OR('Anvendte oplysninger'!Q142="Irrelevant",'Anvendte oplysninger'!R142="Irrelevant",'Anvendte oplysninger'!Q142="Lige"),1,IF(AND(OR(I142="Motorvejsstrækning",I142="Frakørselsflettestrækning",I142="Tilkørselsflettestrækning"),'Anvendte oplysninger'!Q142&lt;4000),(EXP(0.1096*1746.5/'Anvendte oplysninger'!Q142)/EXP(0.1096*1746.5/4000))*('Anvendte oplysninger'!R142/1000)/G142+(G142-'Anvendte oplysninger'!R142/1000)/G142,1))</f>
        <v>1</v>
      </c>
      <c r="S142" s="14">
        <f>IF(OR('Anvendte oplysninger'!S142="Irrelevant",'Anvendte oplysninger'!T142="Irrelevant",'Anvendte oplysninger'!S142="Lige"),1,IF(AND(OR(I142="Motorvejsstrækning",I142="Frakørselsflettestrækning",I142="Tilkørselsflettestrækning"),'Anvendte oplysninger'!S142&lt;4000),(EXP(0.1096*1746.5/'Anvendte oplysninger'!S142)/EXP(0.1096*1746.5/4000))*('Anvendte oplysninger'!T142/1000)/G142+(G142-'Anvendte oplysninger'!T142/1000)/G142,1))</f>
        <v>1</v>
      </c>
      <c r="T142" s="14">
        <f>IF('Anvendte oplysninger'!U142="Irrelevant",1,IF(AND(OR(I142="Motorvejsstrækning",I142="Frakørselsflettestrækning",I142="Tilkørselsflettestrækning",I142="Frakørselsrampe",I142="Tilkørselsrampe"),'Anvendte oplysninger'!U142="Ja"),0.95,1))</f>
        <v>1</v>
      </c>
      <c r="U142" s="14">
        <f>IF('Anvendte oplysninger'!U142="Irrelevant",1,IF(AND(OR(I142="Motorvejsstrækning",I142="Frakørselsflettestrækning",I142="Tilkørselsflettestrækning",I142="Frakørselsrampe",I142="Tilkørselsrampe"),'Anvendte oplysninger'!U142="Ja"),0.96,1))</f>
        <v>1</v>
      </c>
      <c r="V142" s="14">
        <f>IF('Anvendte oplysninger'!U142="Irrelevant",1,IF(AND(OR(I142="Motorvejsstrækning",I142="Frakørselsflettestrækning",I142="Tilkørselsflettestrækning",I142="Frakørselsrampe",I142="Tilkørselsrampe"),'Anvendte oplysninger'!U142="Ja"),0.79,1))</f>
        <v>1</v>
      </c>
      <c r="W142" s="14">
        <f>IF('Anvendte oplysninger'!U142="Irrelevant",1,IF(AND(OR(I142="Motorvejsstrækning",I142="Frakørselsflettestrækning",I142="Tilkørselsflettestrækning",I142="Frakørselsrampe",I142="Tilkørselsrampe"),'Anvendte oplysninger'!U142="Ja"),0.94,1))</f>
        <v>1</v>
      </c>
      <c r="X142" s="14">
        <f>IF('Anvendte oplysninger'!U142="Irrelevant",1,IF(AND(OR(I142="Motorvejsstrækning",I142="Frakørselsflettestrækning",I142="Tilkørselsflettestrækning",I142="Frakørselsrampe",I142="Tilkørselsrampe"),'Anvendte oplysninger'!U142="Ja"),0.97,1))</f>
        <v>1</v>
      </c>
      <c r="Y142" s="14">
        <f>IF(AND(I142="Frakørselsrampe",'Anvendte oplysninger'!V142="S-formet ruderrampe"),1.32,IF(AND(I142="Frakørselsrampe",'Anvendte oplysninger'!V142="S-formet trompetrampe"),2.05,IF(AND(I142="Frakørselsrampe",'Anvendte oplysninger'!V142="U-formet trompetrampe"),4.11,IF(AND(I142="Frakørselsrampe",'Anvendte oplysninger'!V142="SV-formet flyoverrampe"),5.15,IF(AND(I142="Frakørselsrampe",'Anvendte oplysninger'!V142="Vinkelformet rampe"),1.07,IF(AND(I142="Tilkørselsrampe",'Anvendte oplysninger'!V142="S-formet ruderrampe"),0.93,IF(AND(I142="Tilkørselsrampe",'Anvendte oplysninger'!V142="S-formet trompetrampe"),2.48,IF(AND(I142="Tilkørselsrampe",'Anvendte oplysninger'!V142="U-formet trompetrampe"),4.15,IF(AND(I142="Tilkørselsrampe",'Anvendte oplysninger'!V142="SV-formet flyoverrampe"),5.26,IF(AND(I142="Tilkørselsrampe",'Anvendte oplysninger'!V142="Vinkelformet rampe"),1.42,1))))))))))</f>
        <v>1</v>
      </c>
      <c r="Z142" s="14">
        <f>IF(OR('Anvendte oplysninger'!W142="Lige",'Anvendte oplysninger'!W142="Irrelevant",'Anvendte oplysninger'!X142="Irrelevant",'Anvendte oplysninger'!Y142="Irrelevant"),1,1+1.545*1000/32.2*((('Anvendte oplysninger'!Y142*3268/3600)/('Anvendte oplysninger'!W142/0.306))^2)*('Anvendte oplysninger'!X142/1000)/G142)</f>
        <v>1</v>
      </c>
      <c r="AA142" s="14">
        <f>IF(OR('Anvendte oplysninger'!W142="Lige",'Anvendte oplysninger'!W142="Irrelevant",'Anvendte oplysninger'!X142="Irrelevant",'Anvendte oplysninger'!Y142="Irrelevant"),1,1+1.961*1000/32.2*((('Anvendte oplysninger'!Y142*3268/3600)/('Anvendte oplysninger'!W142/0.306))^2)*('Anvendte oplysninger'!X142/1000)/G142)</f>
        <v>1</v>
      </c>
      <c r="AB142" s="14">
        <f>IF(OR('Anvendte oplysninger'!Z142="Lige",'Anvendte oplysninger'!Z142="Irrelevant",'Anvendte oplysninger'!AA142="Irrelevant",'Anvendte oplysninger'!AB142="Irrelevant"),1,1+1.545*1000/32.2*((('Anvendte oplysninger'!AB142*3268/3600)/('Anvendte oplysninger'!Z142/0.306))^2)*('Anvendte oplysninger'!AA142/1000)/G142)</f>
        <v>1</v>
      </c>
      <c r="AC142" s="14">
        <f>IF(OR('Anvendte oplysninger'!Z142="Lige",'Anvendte oplysninger'!Z142="Irrelevant",'Anvendte oplysninger'!AA142="Irrelevant",'Anvendte oplysninger'!AB142="Irrelevant"),1,1+1.961*1000/32.2*((('Anvendte oplysninger'!AB142*3268/3600)/('Anvendte oplysninger'!Z142/0.306))^2)*('Anvendte oplysninger'!AA142/1000)/G142)</f>
        <v>1</v>
      </c>
      <c r="AD142" s="14">
        <f>IF(OR('Anvendte oplysninger'!AC142="Irrelevant",'Anvendte oplysninger'!AC142="Nej"),1,IF(AND('Anvendte oplysninger'!AC142="Ja",OR('Anvendte oplysninger'!Q142&lt;301,'Anvendte oplysninger'!S142&lt;301)),1-(0.5*('Anvendte oplysninger'!R142+'Anvendte oplysninger'!T142)/('Anvendte oplysninger'!G142*1000)),IF(AND('Anvendte oplysninger'!AC142="Ja",OR('Anvendte oplysninger'!Q142&lt;601,'Anvendte oplysninger'!S142&lt;601)),1-(0.25*('Anvendte oplysninger'!R142+'Anvendte oplysninger'!T142)/('Anvendte oplysninger'!G142*1000)),1)))</f>
        <v>1</v>
      </c>
      <c r="AE142" s="14">
        <f>IF(OR('Anvendte oplysninger'!AC142="Irrelevant",'Anvendte oplysninger'!AC142="Nej"),1,IF(AND('Anvendte oplysninger'!AC142="Ja",OR('Anvendte oplysninger'!Q142&lt;301,'Anvendte oplysninger'!S142&lt;301)),1-(0.4*('Anvendte oplysninger'!R142+'Anvendte oplysninger'!T142)/('Anvendte oplysninger'!G142*1000)),IF(AND('Anvendte oplysninger'!AC142="Ja",OR('Anvendte oplysninger'!Q142&lt;601,'Anvendte oplysninger'!S142&lt;601)),1-(0.2*('Anvendte oplysninger'!R142+'Anvendte oplysninger'!T142)/('Anvendte oplysninger'!G142*1000)),1)))</f>
        <v>1</v>
      </c>
      <c r="AF142" s="14">
        <f>IF('Anvendte oplysninger'!AD142="110 km/t",0.79,1)</f>
        <v>1</v>
      </c>
      <c r="AG142" s="14">
        <f>IF('Anvendte oplysninger'!AD142="110 km/t",0.94,1)</f>
        <v>1</v>
      </c>
      <c r="AH142" s="14">
        <f>IF('Anvendte oplysninger'!AD142="110 km/t",0.66,1)</f>
        <v>1</v>
      </c>
      <c r="AI142" s="14">
        <f>IF('Anvendte oplysninger'!AD142="110 km/t",0.82,1)</f>
        <v>1</v>
      </c>
      <c r="AJ142" s="14">
        <f>IF(AND('Anvendte oplysninger'!AE142="Ja",I142="Tilkørselsflettestrækning"),0.65*'Anvendte oplysninger'!AF142+1-'Anvendte oplysninger'!AF142,1)</f>
        <v>1</v>
      </c>
      <c r="AK142" s="15" t="str">
        <f t="shared" si="14"/>
        <v/>
      </c>
      <c r="AL142" s="15" t="str">
        <f t="shared" si="15"/>
        <v/>
      </c>
      <c r="AM142" s="15" t="str">
        <f t="shared" si="16"/>
        <v/>
      </c>
      <c r="AN142" s="15" t="str">
        <f t="shared" si="17"/>
        <v/>
      </c>
      <c r="AO142" s="15" t="str">
        <f t="shared" si="18"/>
        <v/>
      </c>
      <c r="AP142" s="15" t="str">
        <f t="shared" si="19"/>
        <v/>
      </c>
      <c r="AQ142" s="4" t="str">
        <f t="shared" si="20"/>
        <v/>
      </c>
    </row>
    <row r="143" spans="1:43" x14ac:dyDescent="0.25">
      <c r="A143" s="4" t="str">
        <f>IF(Inddata!A158="","",Inddata!A158)</f>
        <v/>
      </c>
      <c r="B143" s="4" t="str">
        <f>IF(Inddata!B158="","",Inddata!B158)</f>
        <v/>
      </c>
      <c r="C143" s="4" t="str">
        <f>IF(Inddata!C158="","",Inddata!C158)</f>
        <v/>
      </c>
      <c r="D143" s="4" t="str">
        <f>IF(Inddata!D158="","",Inddata!D158)</f>
        <v/>
      </c>
      <c r="E143" s="4" t="str">
        <f>IF(Inddata!E158="","",Inddata!E158)</f>
        <v/>
      </c>
      <c r="F143" s="4" t="str">
        <f>IF(Inddata!F158="","",Inddata!F158)</f>
        <v/>
      </c>
      <c r="G143" s="4">
        <f>IF(Inddata!G158="","",Inddata!G158)</f>
        <v>0</v>
      </c>
      <c r="H143" s="4" t="str">
        <f>IF(Inddata!H158&gt;0.5,Inddata!H158,"")</f>
        <v/>
      </c>
      <c r="I143" s="4" t="str">
        <f>IF(Inddata!I158="","",Inddata!I158)</f>
        <v/>
      </c>
      <c r="J143" s="14">
        <f>IF('Anvendte oplysninger'!J143="Irrelevant",1,IF('Anvendte oplysninger'!J143&gt;3,1.2,1))</f>
        <v>1</v>
      </c>
      <c r="K143" s="14">
        <f>IF('Anvendte oplysninger'!K143="Irrelevant",1,IF(AND(OR(I143="Motorvejsstrækning",I143="Frakørselsflettestrækning",I143="Tilkørselsflettestrækning"),'Anvendte oplysninger'!K143&lt;3.5),1+(3.5-'Anvendte oplysninger'!K143)*0.12,IF(AND(OR(I143="Frakørselsrampe",I143="Tilkørselsrampe"),'Anvendte oplysninger'!K143&lt;3.5),1+(3.5-'Anvendte oplysninger'!K143)*0.16,1)))</f>
        <v>1</v>
      </c>
      <c r="L143" s="14">
        <f>IF('Anvendte oplysninger'!L143="Irrelevant",1,IF(AND('Anvendte oplysninger'!L143="Ja",'Anvendte oplysninger'!J143=2),0.6*'Anvendte oplysninger'!M143+(1-'Anvendte oplysninger'!M143),IF(AND('Anvendte oplysninger'!L143="Ja",'Anvendte oplysninger'!J143=3),0.7*'Anvendte oplysninger'!M143+(1-'Anvendte oplysninger'!M143),IF(AND('Anvendte oplysninger'!L143="Ja",'Anvendte oplysninger'!J143=4),0.76*'Anvendte oplysninger'!M143+(1-'Anvendte oplysninger'!M143),IF(AND('Anvendte oplysninger'!L143="Ja",'Anvendte oplysninger'!J143&gt;4.99999999),0.8*'Anvendte oplysninger'!M143+(1-'Anvendte oplysninger'!M143),1)))))</f>
        <v>1</v>
      </c>
      <c r="M143" s="14">
        <f>IF('Anvendte oplysninger'!L143="Irrelevant",1,IF(AND('Anvendte oplysninger'!L143="Ja",'Anvendte oplysninger'!J143=2),0.8*'Anvendte oplysninger'!M143+(1-'Anvendte oplysninger'!M143),IF(AND('Anvendte oplysninger'!L143="Ja",'Anvendte oplysninger'!J143=3),0.85*'Anvendte oplysninger'!M143+(1-'Anvendte oplysninger'!M143),IF(AND('Anvendte oplysninger'!L143="Ja",'Anvendte oplysninger'!J143=4),0.88*'Anvendte oplysninger'!M143+(1-'Anvendte oplysninger'!M143),IF(AND('Anvendte oplysninger'!L143="Ja",'Anvendte oplysninger'!J143&gt;4.99999999),0.9*'Anvendte oplysninger'!M143+(1-'Anvendte oplysninger'!M143),1)))))</f>
        <v>1</v>
      </c>
      <c r="N143" s="14">
        <f>IF('Anvendte oplysninger'!N143="Irrelevant",1,IF(AND(OR(I143="Motorvejsstrækning",I143="Frakørselsflettestrækning",I143="Tilkørselsflettestrækning"),'Anvendte oplysninger'!N143&lt;3),1+(3-'Anvendte oplysninger'!N143)*0.09333333,1))</f>
        <v>1</v>
      </c>
      <c r="O143" s="14">
        <f>IF('Anvendte oplysninger'!N143="Irrelevant",1,IF(AND(OR(I143="Motorvejsstrækning",I143="Frakørselsflettestrækning",I143="Tilkørselsflettestrækning"),'Anvendte oplysninger'!N143&lt;3),1+(3-'Anvendte oplysninger'!N143)*0.19666667,1))</f>
        <v>1</v>
      </c>
      <c r="P143" s="14">
        <f>IF('Anvendte oplysninger'!O143="Irrelevant",1,IF(AND(OR(I143="Motorvejsstrækning",I143="Frakørselsflettestrækning",I143="Tilkørselsflettestrækning"),'Anvendte oplysninger'!O143&lt;3.00000001),1+(0.5-'Anvendte oplysninger'!O143)*0.04,IF(AND(OR(I143="Frakørselsrampe",I143="Tilkørselsrampe"),'Anvendte oplysninger'!O143&lt;3.00000001),1+(0.5-'Anvendte oplysninger'!O143)*0.08,IF(OR(I143="Motorvejsstrækning",I143="Frakørselsflettestrækning",I143="Tilkørselsflettestrækning"),0.9,0.8))))</f>
        <v>1</v>
      </c>
      <c r="Q143" s="14">
        <f>IF('Anvendte oplysninger'!P143="Irrelevant",1,IF(AND(OR(I143="Motorvejsstrækning",I143="Frakørselsflettestrækning",I143="Tilkørselsflettestrækning"),'Anvendte oplysninger'!P143&lt;11.00000001),1+(5-'Anvendte oplysninger'!P143)*0.01,0.94))</f>
        <v>1</v>
      </c>
      <c r="R143" s="14">
        <f>IF(OR('Anvendte oplysninger'!Q143="Irrelevant",'Anvendte oplysninger'!R143="Irrelevant",'Anvendte oplysninger'!Q143="Lige"),1,IF(AND(OR(I143="Motorvejsstrækning",I143="Frakørselsflettestrækning",I143="Tilkørselsflettestrækning"),'Anvendte oplysninger'!Q143&lt;4000),(EXP(0.1096*1746.5/'Anvendte oplysninger'!Q143)/EXP(0.1096*1746.5/4000))*('Anvendte oplysninger'!R143/1000)/G143+(G143-'Anvendte oplysninger'!R143/1000)/G143,1))</f>
        <v>1</v>
      </c>
      <c r="S143" s="14">
        <f>IF(OR('Anvendte oplysninger'!S143="Irrelevant",'Anvendte oplysninger'!T143="Irrelevant",'Anvendte oplysninger'!S143="Lige"),1,IF(AND(OR(I143="Motorvejsstrækning",I143="Frakørselsflettestrækning",I143="Tilkørselsflettestrækning"),'Anvendte oplysninger'!S143&lt;4000),(EXP(0.1096*1746.5/'Anvendte oplysninger'!S143)/EXP(0.1096*1746.5/4000))*('Anvendte oplysninger'!T143/1000)/G143+(G143-'Anvendte oplysninger'!T143/1000)/G143,1))</f>
        <v>1</v>
      </c>
      <c r="T143" s="14">
        <f>IF('Anvendte oplysninger'!U143="Irrelevant",1,IF(AND(OR(I143="Motorvejsstrækning",I143="Frakørselsflettestrækning",I143="Tilkørselsflettestrækning",I143="Frakørselsrampe",I143="Tilkørselsrampe"),'Anvendte oplysninger'!U143="Ja"),0.95,1))</f>
        <v>1</v>
      </c>
      <c r="U143" s="14">
        <f>IF('Anvendte oplysninger'!U143="Irrelevant",1,IF(AND(OR(I143="Motorvejsstrækning",I143="Frakørselsflettestrækning",I143="Tilkørselsflettestrækning",I143="Frakørselsrampe",I143="Tilkørselsrampe"),'Anvendte oplysninger'!U143="Ja"),0.96,1))</f>
        <v>1</v>
      </c>
      <c r="V143" s="14">
        <f>IF('Anvendte oplysninger'!U143="Irrelevant",1,IF(AND(OR(I143="Motorvejsstrækning",I143="Frakørselsflettestrækning",I143="Tilkørselsflettestrækning",I143="Frakørselsrampe",I143="Tilkørselsrampe"),'Anvendte oplysninger'!U143="Ja"),0.79,1))</f>
        <v>1</v>
      </c>
      <c r="W143" s="14">
        <f>IF('Anvendte oplysninger'!U143="Irrelevant",1,IF(AND(OR(I143="Motorvejsstrækning",I143="Frakørselsflettestrækning",I143="Tilkørselsflettestrækning",I143="Frakørselsrampe",I143="Tilkørselsrampe"),'Anvendte oplysninger'!U143="Ja"),0.94,1))</f>
        <v>1</v>
      </c>
      <c r="X143" s="14">
        <f>IF('Anvendte oplysninger'!U143="Irrelevant",1,IF(AND(OR(I143="Motorvejsstrækning",I143="Frakørselsflettestrækning",I143="Tilkørselsflettestrækning",I143="Frakørselsrampe",I143="Tilkørselsrampe"),'Anvendte oplysninger'!U143="Ja"),0.97,1))</f>
        <v>1</v>
      </c>
      <c r="Y143" s="14">
        <f>IF(AND(I143="Frakørselsrampe",'Anvendte oplysninger'!V143="S-formet ruderrampe"),1.32,IF(AND(I143="Frakørselsrampe",'Anvendte oplysninger'!V143="S-formet trompetrampe"),2.05,IF(AND(I143="Frakørselsrampe",'Anvendte oplysninger'!V143="U-formet trompetrampe"),4.11,IF(AND(I143="Frakørselsrampe",'Anvendte oplysninger'!V143="SV-formet flyoverrampe"),5.15,IF(AND(I143="Frakørselsrampe",'Anvendte oplysninger'!V143="Vinkelformet rampe"),1.07,IF(AND(I143="Tilkørselsrampe",'Anvendte oplysninger'!V143="S-formet ruderrampe"),0.93,IF(AND(I143="Tilkørselsrampe",'Anvendte oplysninger'!V143="S-formet trompetrampe"),2.48,IF(AND(I143="Tilkørselsrampe",'Anvendte oplysninger'!V143="U-formet trompetrampe"),4.15,IF(AND(I143="Tilkørselsrampe",'Anvendte oplysninger'!V143="SV-formet flyoverrampe"),5.26,IF(AND(I143="Tilkørselsrampe",'Anvendte oplysninger'!V143="Vinkelformet rampe"),1.42,1))))))))))</f>
        <v>1</v>
      </c>
      <c r="Z143" s="14">
        <f>IF(OR('Anvendte oplysninger'!W143="Lige",'Anvendte oplysninger'!W143="Irrelevant",'Anvendte oplysninger'!X143="Irrelevant",'Anvendte oplysninger'!Y143="Irrelevant"),1,1+1.545*1000/32.2*((('Anvendte oplysninger'!Y143*3268/3600)/('Anvendte oplysninger'!W143/0.306))^2)*('Anvendte oplysninger'!X143/1000)/G143)</f>
        <v>1</v>
      </c>
      <c r="AA143" s="14">
        <f>IF(OR('Anvendte oplysninger'!W143="Lige",'Anvendte oplysninger'!W143="Irrelevant",'Anvendte oplysninger'!X143="Irrelevant",'Anvendte oplysninger'!Y143="Irrelevant"),1,1+1.961*1000/32.2*((('Anvendte oplysninger'!Y143*3268/3600)/('Anvendte oplysninger'!W143/0.306))^2)*('Anvendte oplysninger'!X143/1000)/G143)</f>
        <v>1</v>
      </c>
      <c r="AB143" s="14">
        <f>IF(OR('Anvendte oplysninger'!Z143="Lige",'Anvendte oplysninger'!Z143="Irrelevant",'Anvendte oplysninger'!AA143="Irrelevant",'Anvendte oplysninger'!AB143="Irrelevant"),1,1+1.545*1000/32.2*((('Anvendte oplysninger'!AB143*3268/3600)/('Anvendte oplysninger'!Z143/0.306))^2)*('Anvendte oplysninger'!AA143/1000)/G143)</f>
        <v>1</v>
      </c>
      <c r="AC143" s="14">
        <f>IF(OR('Anvendte oplysninger'!Z143="Lige",'Anvendte oplysninger'!Z143="Irrelevant",'Anvendte oplysninger'!AA143="Irrelevant",'Anvendte oplysninger'!AB143="Irrelevant"),1,1+1.961*1000/32.2*((('Anvendte oplysninger'!AB143*3268/3600)/('Anvendte oplysninger'!Z143/0.306))^2)*('Anvendte oplysninger'!AA143/1000)/G143)</f>
        <v>1</v>
      </c>
      <c r="AD143" s="14">
        <f>IF(OR('Anvendte oplysninger'!AC143="Irrelevant",'Anvendte oplysninger'!AC143="Nej"),1,IF(AND('Anvendte oplysninger'!AC143="Ja",OR('Anvendte oplysninger'!Q143&lt;301,'Anvendte oplysninger'!S143&lt;301)),1-(0.5*('Anvendte oplysninger'!R143+'Anvendte oplysninger'!T143)/('Anvendte oplysninger'!G143*1000)),IF(AND('Anvendte oplysninger'!AC143="Ja",OR('Anvendte oplysninger'!Q143&lt;601,'Anvendte oplysninger'!S143&lt;601)),1-(0.25*('Anvendte oplysninger'!R143+'Anvendte oplysninger'!T143)/('Anvendte oplysninger'!G143*1000)),1)))</f>
        <v>1</v>
      </c>
      <c r="AE143" s="14">
        <f>IF(OR('Anvendte oplysninger'!AC143="Irrelevant",'Anvendte oplysninger'!AC143="Nej"),1,IF(AND('Anvendte oplysninger'!AC143="Ja",OR('Anvendte oplysninger'!Q143&lt;301,'Anvendte oplysninger'!S143&lt;301)),1-(0.4*('Anvendte oplysninger'!R143+'Anvendte oplysninger'!T143)/('Anvendte oplysninger'!G143*1000)),IF(AND('Anvendte oplysninger'!AC143="Ja",OR('Anvendte oplysninger'!Q143&lt;601,'Anvendte oplysninger'!S143&lt;601)),1-(0.2*('Anvendte oplysninger'!R143+'Anvendte oplysninger'!T143)/('Anvendte oplysninger'!G143*1000)),1)))</f>
        <v>1</v>
      </c>
      <c r="AF143" s="14">
        <f>IF('Anvendte oplysninger'!AD143="110 km/t",0.79,1)</f>
        <v>1</v>
      </c>
      <c r="AG143" s="14">
        <f>IF('Anvendte oplysninger'!AD143="110 km/t",0.94,1)</f>
        <v>1</v>
      </c>
      <c r="AH143" s="14">
        <f>IF('Anvendte oplysninger'!AD143="110 km/t",0.66,1)</f>
        <v>1</v>
      </c>
      <c r="AI143" s="14">
        <f>IF('Anvendte oplysninger'!AD143="110 km/t",0.82,1)</f>
        <v>1</v>
      </c>
      <c r="AJ143" s="14">
        <f>IF(AND('Anvendte oplysninger'!AE143="Ja",I143="Tilkørselsflettestrækning"),0.65*'Anvendte oplysninger'!AF143+1-'Anvendte oplysninger'!AF143,1)</f>
        <v>1</v>
      </c>
      <c r="AK143" s="15" t="str">
        <f t="shared" si="14"/>
        <v/>
      </c>
      <c r="AL143" s="15" t="str">
        <f t="shared" si="15"/>
        <v/>
      </c>
      <c r="AM143" s="15" t="str">
        <f t="shared" si="16"/>
        <v/>
      </c>
      <c r="AN143" s="15" t="str">
        <f t="shared" si="17"/>
        <v/>
      </c>
      <c r="AO143" s="15" t="str">
        <f t="shared" si="18"/>
        <v/>
      </c>
      <c r="AP143" s="15" t="str">
        <f t="shared" si="19"/>
        <v/>
      </c>
      <c r="AQ143" s="4" t="str">
        <f t="shared" si="20"/>
        <v/>
      </c>
    </row>
    <row r="144" spans="1:43" x14ac:dyDescent="0.25">
      <c r="A144" s="4" t="str">
        <f>IF(Inddata!A159="","",Inddata!A159)</f>
        <v/>
      </c>
      <c r="B144" s="4" t="str">
        <f>IF(Inddata!B159="","",Inddata!B159)</f>
        <v/>
      </c>
      <c r="C144" s="4" t="str">
        <f>IF(Inddata!C159="","",Inddata!C159)</f>
        <v/>
      </c>
      <c r="D144" s="4" t="str">
        <f>IF(Inddata!D159="","",Inddata!D159)</f>
        <v/>
      </c>
      <c r="E144" s="4" t="str">
        <f>IF(Inddata!E159="","",Inddata!E159)</f>
        <v/>
      </c>
      <c r="F144" s="4" t="str">
        <f>IF(Inddata!F159="","",Inddata!F159)</f>
        <v/>
      </c>
      <c r="G144" s="4">
        <f>IF(Inddata!G159="","",Inddata!G159)</f>
        <v>0</v>
      </c>
      <c r="H144" s="4" t="str">
        <f>IF(Inddata!H159&gt;0.5,Inddata!H159,"")</f>
        <v/>
      </c>
      <c r="I144" s="4" t="str">
        <f>IF(Inddata!I159="","",Inddata!I159)</f>
        <v/>
      </c>
      <c r="J144" s="14">
        <f>IF('Anvendte oplysninger'!J144="Irrelevant",1,IF('Anvendte oplysninger'!J144&gt;3,1.2,1))</f>
        <v>1</v>
      </c>
      <c r="K144" s="14">
        <f>IF('Anvendte oplysninger'!K144="Irrelevant",1,IF(AND(OR(I144="Motorvejsstrækning",I144="Frakørselsflettestrækning",I144="Tilkørselsflettestrækning"),'Anvendte oplysninger'!K144&lt;3.5),1+(3.5-'Anvendte oplysninger'!K144)*0.12,IF(AND(OR(I144="Frakørselsrampe",I144="Tilkørselsrampe"),'Anvendte oplysninger'!K144&lt;3.5),1+(3.5-'Anvendte oplysninger'!K144)*0.16,1)))</f>
        <v>1</v>
      </c>
      <c r="L144" s="14">
        <f>IF('Anvendte oplysninger'!L144="Irrelevant",1,IF(AND('Anvendte oplysninger'!L144="Ja",'Anvendte oplysninger'!J144=2),0.6*'Anvendte oplysninger'!M144+(1-'Anvendte oplysninger'!M144),IF(AND('Anvendte oplysninger'!L144="Ja",'Anvendte oplysninger'!J144=3),0.7*'Anvendte oplysninger'!M144+(1-'Anvendte oplysninger'!M144),IF(AND('Anvendte oplysninger'!L144="Ja",'Anvendte oplysninger'!J144=4),0.76*'Anvendte oplysninger'!M144+(1-'Anvendte oplysninger'!M144),IF(AND('Anvendte oplysninger'!L144="Ja",'Anvendte oplysninger'!J144&gt;4.99999999),0.8*'Anvendte oplysninger'!M144+(1-'Anvendte oplysninger'!M144),1)))))</f>
        <v>1</v>
      </c>
      <c r="M144" s="14">
        <f>IF('Anvendte oplysninger'!L144="Irrelevant",1,IF(AND('Anvendte oplysninger'!L144="Ja",'Anvendte oplysninger'!J144=2),0.8*'Anvendte oplysninger'!M144+(1-'Anvendte oplysninger'!M144),IF(AND('Anvendte oplysninger'!L144="Ja",'Anvendte oplysninger'!J144=3),0.85*'Anvendte oplysninger'!M144+(1-'Anvendte oplysninger'!M144),IF(AND('Anvendte oplysninger'!L144="Ja",'Anvendte oplysninger'!J144=4),0.88*'Anvendte oplysninger'!M144+(1-'Anvendte oplysninger'!M144),IF(AND('Anvendte oplysninger'!L144="Ja",'Anvendte oplysninger'!J144&gt;4.99999999),0.9*'Anvendte oplysninger'!M144+(1-'Anvendte oplysninger'!M144),1)))))</f>
        <v>1</v>
      </c>
      <c r="N144" s="14">
        <f>IF('Anvendte oplysninger'!N144="Irrelevant",1,IF(AND(OR(I144="Motorvejsstrækning",I144="Frakørselsflettestrækning",I144="Tilkørselsflettestrækning"),'Anvendte oplysninger'!N144&lt;3),1+(3-'Anvendte oplysninger'!N144)*0.09333333,1))</f>
        <v>1</v>
      </c>
      <c r="O144" s="14">
        <f>IF('Anvendte oplysninger'!N144="Irrelevant",1,IF(AND(OR(I144="Motorvejsstrækning",I144="Frakørselsflettestrækning",I144="Tilkørselsflettestrækning"),'Anvendte oplysninger'!N144&lt;3),1+(3-'Anvendte oplysninger'!N144)*0.19666667,1))</f>
        <v>1</v>
      </c>
      <c r="P144" s="14">
        <f>IF('Anvendte oplysninger'!O144="Irrelevant",1,IF(AND(OR(I144="Motorvejsstrækning",I144="Frakørselsflettestrækning",I144="Tilkørselsflettestrækning"),'Anvendte oplysninger'!O144&lt;3.00000001),1+(0.5-'Anvendte oplysninger'!O144)*0.04,IF(AND(OR(I144="Frakørselsrampe",I144="Tilkørselsrampe"),'Anvendte oplysninger'!O144&lt;3.00000001),1+(0.5-'Anvendte oplysninger'!O144)*0.08,IF(OR(I144="Motorvejsstrækning",I144="Frakørselsflettestrækning",I144="Tilkørselsflettestrækning"),0.9,0.8))))</f>
        <v>1</v>
      </c>
      <c r="Q144" s="14">
        <f>IF('Anvendte oplysninger'!P144="Irrelevant",1,IF(AND(OR(I144="Motorvejsstrækning",I144="Frakørselsflettestrækning",I144="Tilkørselsflettestrækning"),'Anvendte oplysninger'!P144&lt;11.00000001),1+(5-'Anvendte oplysninger'!P144)*0.01,0.94))</f>
        <v>1</v>
      </c>
      <c r="R144" s="14">
        <f>IF(OR('Anvendte oplysninger'!Q144="Irrelevant",'Anvendte oplysninger'!R144="Irrelevant",'Anvendte oplysninger'!Q144="Lige"),1,IF(AND(OR(I144="Motorvejsstrækning",I144="Frakørselsflettestrækning",I144="Tilkørselsflettestrækning"),'Anvendte oplysninger'!Q144&lt;4000),(EXP(0.1096*1746.5/'Anvendte oplysninger'!Q144)/EXP(0.1096*1746.5/4000))*('Anvendte oplysninger'!R144/1000)/G144+(G144-'Anvendte oplysninger'!R144/1000)/G144,1))</f>
        <v>1</v>
      </c>
      <c r="S144" s="14">
        <f>IF(OR('Anvendte oplysninger'!S144="Irrelevant",'Anvendte oplysninger'!T144="Irrelevant",'Anvendte oplysninger'!S144="Lige"),1,IF(AND(OR(I144="Motorvejsstrækning",I144="Frakørselsflettestrækning",I144="Tilkørselsflettestrækning"),'Anvendte oplysninger'!S144&lt;4000),(EXP(0.1096*1746.5/'Anvendte oplysninger'!S144)/EXP(0.1096*1746.5/4000))*('Anvendte oplysninger'!T144/1000)/G144+(G144-'Anvendte oplysninger'!T144/1000)/G144,1))</f>
        <v>1</v>
      </c>
      <c r="T144" s="14">
        <f>IF('Anvendte oplysninger'!U144="Irrelevant",1,IF(AND(OR(I144="Motorvejsstrækning",I144="Frakørselsflettestrækning",I144="Tilkørselsflettestrækning",I144="Frakørselsrampe",I144="Tilkørselsrampe"),'Anvendte oplysninger'!U144="Ja"),0.95,1))</f>
        <v>1</v>
      </c>
      <c r="U144" s="14">
        <f>IF('Anvendte oplysninger'!U144="Irrelevant",1,IF(AND(OR(I144="Motorvejsstrækning",I144="Frakørselsflettestrækning",I144="Tilkørselsflettestrækning",I144="Frakørselsrampe",I144="Tilkørselsrampe"),'Anvendte oplysninger'!U144="Ja"),0.96,1))</f>
        <v>1</v>
      </c>
      <c r="V144" s="14">
        <f>IF('Anvendte oplysninger'!U144="Irrelevant",1,IF(AND(OR(I144="Motorvejsstrækning",I144="Frakørselsflettestrækning",I144="Tilkørselsflettestrækning",I144="Frakørselsrampe",I144="Tilkørselsrampe"),'Anvendte oplysninger'!U144="Ja"),0.79,1))</f>
        <v>1</v>
      </c>
      <c r="W144" s="14">
        <f>IF('Anvendte oplysninger'!U144="Irrelevant",1,IF(AND(OR(I144="Motorvejsstrækning",I144="Frakørselsflettestrækning",I144="Tilkørselsflettestrækning",I144="Frakørselsrampe",I144="Tilkørselsrampe"),'Anvendte oplysninger'!U144="Ja"),0.94,1))</f>
        <v>1</v>
      </c>
      <c r="X144" s="14">
        <f>IF('Anvendte oplysninger'!U144="Irrelevant",1,IF(AND(OR(I144="Motorvejsstrækning",I144="Frakørselsflettestrækning",I144="Tilkørselsflettestrækning",I144="Frakørselsrampe",I144="Tilkørselsrampe"),'Anvendte oplysninger'!U144="Ja"),0.97,1))</f>
        <v>1</v>
      </c>
      <c r="Y144" s="14">
        <f>IF(AND(I144="Frakørselsrampe",'Anvendte oplysninger'!V144="S-formet ruderrampe"),1.32,IF(AND(I144="Frakørselsrampe",'Anvendte oplysninger'!V144="S-formet trompetrampe"),2.05,IF(AND(I144="Frakørselsrampe",'Anvendte oplysninger'!V144="U-formet trompetrampe"),4.11,IF(AND(I144="Frakørselsrampe",'Anvendte oplysninger'!V144="SV-formet flyoverrampe"),5.15,IF(AND(I144="Frakørselsrampe",'Anvendte oplysninger'!V144="Vinkelformet rampe"),1.07,IF(AND(I144="Tilkørselsrampe",'Anvendte oplysninger'!V144="S-formet ruderrampe"),0.93,IF(AND(I144="Tilkørselsrampe",'Anvendte oplysninger'!V144="S-formet trompetrampe"),2.48,IF(AND(I144="Tilkørselsrampe",'Anvendte oplysninger'!V144="U-formet trompetrampe"),4.15,IF(AND(I144="Tilkørselsrampe",'Anvendte oplysninger'!V144="SV-formet flyoverrampe"),5.26,IF(AND(I144="Tilkørselsrampe",'Anvendte oplysninger'!V144="Vinkelformet rampe"),1.42,1))))))))))</f>
        <v>1</v>
      </c>
      <c r="Z144" s="14">
        <f>IF(OR('Anvendte oplysninger'!W144="Lige",'Anvendte oplysninger'!W144="Irrelevant",'Anvendte oplysninger'!X144="Irrelevant",'Anvendte oplysninger'!Y144="Irrelevant"),1,1+1.545*1000/32.2*((('Anvendte oplysninger'!Y144*3268/3600)/('Anvendte oplysninger'!W144/0.306))^2)*('Anvendte oplysninger'!X144/1000)/G144)</f>
        <v>1</v>
      </c>
      <c r="AA144" s="14">
        <f>IF(OR('Anvendte oplysninger'!W144="Lige",'Anvendte oplysninger'!W144="Irrelevant",'Anvendte oplysninger'!X144="Irrelevant",'Anvendte oplysninger'!Y144="Irrelevant"),1,1+1.961*1000/32.2*((('Anvendte oplysninger'!Y144*3268/3600)/('Anvendte oplysninger'!W144/0.306))^2)*('Anvendte oplysninger'!X144/1000)/G144)</f>
        <v>1</v>
      </c>
      <c r="AB144" s="14">
        <f>IF(OR('Anvendte oplysninger'!Z144="Lige",'Anvendte oplysninger'!Z144="Irrelevant",'Anvendte oplysninger'!AA144="Irrelevant",'Anvendte oplysninger'!AB144="Irrelevant"),1,1+1.545*1000/32.2*((('Anvendte oplysninger'!AB144*3268/3600)/('Anvendte oplysninger'!Z144/0.306))^2)*('Anvendte oplysninger'!AA144/1000)/G144)</f>
        <v>1</v>
      </c>
      <c r="AC144" s="14">
        <f>IF(OR('Anvendte oplysninger'!Z144="Lige",'Anvendte oplysninger'!Z144="Irrelevant",'Anvendte oplysninger'!AA144="Irrelevant",'Anvendte oplysninger'!AB144="Irrelevant"),1,1+1.961*1000/32.2*((('Anvendte oplysninger'!AB144*3268/3600)/('Anvendte oplysninger'!Z144/0.306))^2)*('Anvendte oplysninger'!AA144/1000)/G144)</f>
        <v>1</v>
      </c>
      <c r="AD144" s="14">
        <f>IF(OR('Anvendte oplysninger'!AC144="Irrelevant",'Anvendte oplysninger'!AC144="Nej"),1,IF(AND('Anvendte oplysninger'!AC144="Ja",OR('Anvendte oplysninger'!Q144&lt;301,'Anvendte oplysninger'!S144&lt;301)),1-(0.5*('Anvendte oplysninger'!R144+'Anvendte oplysninger'!T144)/('Anvendte oplysninger'!G144*1000)),IF(AND('Anvendte oplysninger'!AC144="Ja",OR('Anvendte oplysninger'!Q144&lt;601,'Anvendte oplysninger'!S144&lt;601)),1-(0.25*('Anvendte oplysninger'!R144+'Anvendte oplysninger'!T144)/('Anvendte oplysninger'!G144*1000)),1)))</f>
        <v>1</v>
      </c>
      <c r="AE144" s="14">
        <f>IF(OR('Anvendte oplysninger'!AC144="Irrelevant",'Anvendte oplysninger'!AC144="Nej"),1,IF(AND('Anvendte oplysninger'!AC144="Ja",OR('Anvendte oplysninger'!Q144&lt;301,'Anvendte oplysninger'!S144&lt;301)),1-(0.4*('Anvendte oplysninger'!R144+'Anvendte oplysninger'!T144)/('Anvendte oplysninger'!G144*1000)),IF(AND('Anvendte oplysninger'!AC144="Ja",OR('Anvendte oplysninger'!Q144&lt;601,'Anvendte oplysninger'!S144&lt;601)),1-(0.2*('Anvendte oplysninger'!R144+'Anvendte oplysninger'!T144)/('Anvendte oplysninger'!G144*1000)),1)))</f>
        <v>1</v>
      </c>
      <c r="AF144" s="14">
        <f>IF('Anvendte oplysninger'!AD144="110 km/t",0.79,1)</f>
        <v>1</v>
      </c>
      <c r="AG144" s="14">
        <f>IF('Anvendte oplysninger'!AD144="110 km/t",0.94,1)</f>
        <v>1</v>
      </c>
      <c r="AH144" s="14">
        <f>IF('Anvendte oplysninger'!AD144="110 km/t",0.66,1)</f>
        <v>1</v>
      </c>
      <c r="AI144" s="14">
        <f>IF('Anvendte oplysninger'!AD144="110 km/t",0.82,1)</f>
        <v>1</v>
      </c>
      <c r="AJ144" s="14">
        <f>IF(AND('Anvendte oplysninger'!AE144="Ja",I144="Tilkørselsflettestrækning"),0.65*'Anvendte oplysninger'!AF144+1-'Anvendte oplysninger'!AF144,1)</f>
        <v>1</v>
      </c>
      <c r="AK144" s="15" t="str">
        <f t="shared" si="14"/>
        <v/>
      </c>
      <c r="AL144" s="15" t="str">
        <f t="shared" si="15"/>
        <v/>
      </c>
      <c r="AM144" s="15" t="str">
        <f t="shared" si="16"/>
        <v/>
      </c>
      <c r="AN144" s="15" t="str">
        <f t="shared" si="17"/>
        <v/>
      </c>
      <c r="AO144" s="15" t="str">
        <f t="shared" si="18"/>
        <v/>
      </c>
      <c r="AP144" s="15" t="str">
        <f t="shared" si="19"/>
        <v/>
      </c>
      <c r="AQ144" s="4" t="str">
        <f t="shared" si="20"/>
        <v/>
      </c>
    </row>
    <row r="145" spans="1:43" x14ac:dyDescent="0.25">
      <c r="A145" s="4" t="str">
        <f>IF(Inddata!A160="","",Inddata!A160)</f>
        <v/>
      </c>
      <c r="B145" s="4" t="str">
        <f>IF(Inddata!B160="","",Inddata!B160)</f>
        <v/>
      </c>
      <c r="C145" s="4" t="str">
        <f>IF(Inddata!C160="","",Inddata!C160)</f>
        <v/>
      </c>
      <c r="D145" s="4" t="str">
        <f>IF(Inddata!D160="","",Inddata!D160)</f>
        <v/>
      </c>
      <c r="E145" s="4" t="str">
        <f>IF(Inddata!E160="","",Inddata!E160)</f>
        <v/>
      </c>
      <c r="F145" s="4" t="str">
        <f>IF(Inddata!F160="","",Inddata!F160)</f>
        <v/>
      </c>
      <c r="G145" s="4">
        <f>IF(Inddata!G160="","",Inddata!G160)</f>
        <v>0</v>
      </c>
      <c r="H145" s="4" t="str">
        <f>IF(Inddata!H160&gt;0.5,Inddata!H160,"")</f>
        <v/>
      </c>
      <c r="I145" s="4" t="str">
        <f>IF(Inddata!I160="","",Inddata!I160)</f>
        <v/>
      </c>
      <c r="J145" s="14">
        <f>IF('Anvendte oplysninger'!J145="Irrelevant",1,IF('Anvendte oplysninger'!J145&gt;3,1.2,1))</f>
        <v>1</v>
      </c>
      <c r="K145" s="14">
        <f>IF('Anvendte oplysninger'!K145="Irrelevant",1,IF(AND(OR(I145="Motorvejsstrækning",I145="Frakørselsflettestrækning",I145="Tilkørselsflettestrækning"),'Anvendte oplysninger'!K145&lt;3.5),1+(3.5-'Anvendte oplysninger'!K145)*0.12,IF(AND(OR(I145="Frakørselsrampe",I145="Tilkørselsrampe"),'Anvendte oplysninger'!K145&lt;3.5),1+(3.5-'Anvendte oplysninger'!K145)*0.16,1)))</f>
        <v>1</v>
      </c>
      <c r="L145" s="14">
        <f>IF('Anvendte oplysninger'!L145="Irrelevant",1,IF(AND('Anvendte oplysninger'!L145="Ja",'Anvendte oplysninger'!J145=2),0.6*'Anvendte oplysninger'!M145+(1-'Anvendte oplysninger'!M145),IF(AND('Anvendte oplysninger'!L145="Ja",'Anvendte oplysninger'!J145=3),0.7*'Anvendte oplysninger'!M145+(1-'Anvendte oplysninger'!M145),IF(AND('Anvendte oplysninger'!L145="Ja",'Anvendte oplysninger'!J145=4),0.76*'Anvendte oplysninger'!M145+(1-'Anvendte oplysninger'!M145),IF(AND('Anvendte oplysninger'!L145="Ja",'Anvendte oplysninger'!J145&gt;4.99999999),0.8*'Anvendte oplysninger'!M145+(1-'Anvendte oplysninger'!M145),1)))))</f>
        <v>1</v>
      </c>
      <c r="M145" s="14">
        <f>IF('Anvendte oplysninger'!L145="Irrelevant",1,IF(AND('Anvendte oplysninger'!L145="Ja",'Anvendte oplysninger'!J145=2),0.8*'Anvendte oplysninger'!M145+(1-'Anvendte oplysninger'!M145),IF(AND('Anvendte oplysninger'!L145="Ja",'Anvendte oplysninger'!J145=3),0.85*'Anvendte oplysninger'!M145+(1-'Anvendte oplysninger'!M145),IF(AND('Anvendte oplysninger'!L145="Ja",'Anvendte oplysninger'!J145=4),0.88*'Anvendte oplysninger'!M145+(1-'Anvendte oplysninger'!M145),IF(AND('Anvendte oplysninger'!L145="Ja",'Anvendte oplysninger'!J145&gt;4.99999999),0.9*'Anvendte oplysninger'!M145+(1-'Anvendte oplysninger'!M145),1)))))</f>
        <v>1</v>
      </c>
      <c r="N145" s="14">
        <f>IF('Anvendte oplysninger'!N145="Irrelevant",1,IF(AND(OR(I145="Motorvejsstrækning",I145="Frakørselsflettestrækning",I145="Tilkørselsflettestrækning"),'Anvendte oplysninger'!N145&lt;3),1+(3-'Anvendte oplysninger'!N145)*0.09333333,1))</f>
        <v>1</v>
      </c>
      <c r="O145" s="14">
        <f>IF('Anvendte oplysninger'!N145="Irrelevant",1,IF(AND(OR(I145="Motorvejsstrækning",I145="Frakørselsflettestrækning",I145="Tilkørselsflettestrækning"),'Anvendte oplysninger'!N145&lt;3),1+(3-'Anvendte oplysninger'!N145)*0.19666667,1))</f>
        <v>1</v>
      </c>
      <c r="P145" s="14">
        <f>IF('Anvendte oplysninger'!O145="Irrelevant",1,IF(AND(OR(I145="Motorvejsstrækning",I145="Frakørselsflettestrækning",I145="Tilkørselsflettestrækning"),'Anvendte oplysninger'!O145&lt;3.00000001),1+(0.5-'Anvendte oplysninger'!O145)*0.04,IF(AND(OR(I145="Frakørselsrampe",I145="Tilkørselsrampe"),'Anvendte oplysninger'!O145&lt;3.00000001),1+(0.5-'Anvendte oplysninger'!O145)*0.08,IF(OR(I145="Motorvejsstrækning",I145="Frakørselsflettestrækning",I145="Tilkørselsflettestrækning"),0.9,0.8))))</f>
        <v>1</v>
      </c>
      <c r="Q145" s="14">
        <f>IF('Anvendte oplysninger'!P145="Irrelevant",1,IF(AND(OR(I145="Motorvejsstrækning",I145="Frakørselsflettestrækning",I145="Tilkørselsflettestrækning"),'Anvendte oplysninger'!P145&lt;11.00000001),1+(5-'Anvendte oplysninger'!P145)*0.01,0.94))</f>
        <v>1</v>
      </c>
      <c r="R145" s="14">
        <f>IF(OR('Anvendte oplysninger'!Q145="Irrelevant",'Anvendte oplysninger'!R145="Irrelevant",'Anvendte oplysninger'!Q145="Lige"),1,IF(AND(OR(I145="Motorvejsstrækning",I145="Frakørselsflettestrækning",I145="Tilkørselsflettestrækning"),'Anvendte oplysninger'!Q145&lt;4000),(EXP(0.1096*1746.5/'Anvendte oplysninger'!Q145)/EXP(0.1096*1746.5/4000))*('Anvendte oplysninger'!R145/1000)/G145+(G145-'Anvendte oplysninger'!R145/1000)/G145,1))</f>
        <v>1</v>
      </c>
      <c r="S145" s="14">
        <f>IF(OR('Anvendte oplysninger'!S145="Irrelevant",'Anvendte oplysninger'!T145="Irrelevant",'Anvendte oplysninger'!S145="Lige"),1,IF(AND(OR(I145="Motorvejsstrækning",I145="Frakørselsflettestrækning",I145="Tilkørselsflettestrækning"),'Anvendte oplysninger'!S145&lt;4000),(EXP(0.1096*1746.5/'Anvendte oplysninger'!S145)/EXP(0.1096*1746.5/4000))*('Anvendte oplysninger'!T145/1000)/G145+(G145-'Anvendte oplysninger'!T145/1000)/G145,1))</f>
        <v>1</v>
      </c>
      <c r="T145" s="14">
        <f>IF('Anvendte oplysninger'!U145="Irrelevant",1,IF(AND(OR(I145="Motorvejsstrækning",I145="Frakørselsflettestrækning",I145="Tilkørselsflettestrækning",I145="Frakørselsrampe",I145="Tilkørselsrampe"),'Anvendte oplysninger'!U145="Ja"),0.95,1))</f>
        <v>1</v>
      </c>
      <c r="U145" s="14">
        <f>IF('Anvendte oplysninger'!U145="Irrelevant",1,IF(AND(OR(I145="Motorvejsstrækning",I145="Frakørselsflettestrækning",I145="Tilkørselsflettestrækning",I145="Frakørselsrampe",I145="Tilkørselsrampe"),'Anvendte oplysninger'!U145="Ja"),0.96,1))</f>
        <v>1</v>
      </c>
      <c r="V145" s="14">
        <f>IF('Anvendte oplysninger'!U145="Irrelevant",1,IF(AND(OR(I145="Motorvejsstrækning",I145="Frakørselsflettestrækning",I145="Tilkørselsflettestrækning",I145="Frakørselsrampe",I145="Tilkørselsrampe"),'Anvendte oplysninger'!U145="Ja"),0.79,1))</f>
        <v>1</v>
      </c>
      <c r="W145" s="14">
        <f>IF('Anvendte oplysninger'!U145="Irrelevant",1,IF(AND(OR(I145="Motorvejsstrækning",I145="Frakørselsflettestrækning",I145="Tilkørselsflettestrækning",I145="Frakørselsrampe",I145="Tilkørselsrampe"),'Anvendte oplysninger'!U145="Ja"),0.94,1))</f>
        <v>1</v>
      </c>
      <c r="X145" s="14">
        <f>IF('Anvendte oplysninger'!U145="Irrelevant",1,IF(AND(OR(I145="Motorvejsstrækning",I145="Frakørselsflettestrækning",I145="Tilkørselsflettestrækning",I145="Frakørselsrampe",I145="Tilkørselsrampe"),'Anvendte oplysninger'!U145="Ja"),0.97,1))</f>
        <v>1</v>
      </c>
      <c r="Y145" s="14">
        <f>IF(AND(I145="Frakørselsrampe",'Anvendte oplysninger'!V145="S-formet ruderrampe"),1.32,IF(AND(I145="Frakørselsrampe",'Anvendte oplysninger'!V145="S-formet trompetrampe"),2.05,IF(AND(I145="Frakørselsrampe",'Anvendte oplysninger'!V145="U-formet trompetrampe"),4.11,IF(AND(I145="Frakørselsrampe",'Anvendte oplysninger'!V145="SV-formet flyoverrampe"),5.15,IF(AND(I145="Frakørselsrampe",'Anvendte oplysninger'!V145="Vinkelformet rampe"),1.07,IF(AND(I145="Tilkørselsrampe",'Anvendte oplysninger'!V145="S-formet ruderrampe"),0.93,IF(AND(I145="Tilkørselsrampe",'Anvendte oplysninger'!V145="S-formet trompetrampe"),2.48,IF(AND(I145="Tilkørselsrampe",'Anvendte oplysninger'!V145="U-formet trompetrampe"),4.15,IF(AND(I145="Tilkørselsrampe",'Anvendte oplysninger'!V145="SV-formet flyoverrampe"),5.26,IF(AND(I145="Tilkørselsrampe",'Anvendte oplysninger'!V145="Vinkelformet rampe"),1.42,1))))))))))</f>
        <v>1</v>
      </c>
      <c r="Z145" s="14">
        <f>IF(OR('Anvendte oplysninger'!W145="Lige",'Anvendte oplysninger'!W145="Irrelevant",'Anvendte oplysninger'!X145="Irrelevant",'Anvendte oplysninger'!Y145="Irrelevant"),1,1+1.545*1000/32.2*((('Anvendte oplysninger'!Y145*3268/3600)/('Anvendte oplysninger'!W145/0.306))^2)*('Anvendte oplysninger'!X145/1000)/G145)</f>
        <v>1</v>
      </c>
      <c r="AA145" s="14">
        <f>IF(OR('Anvendte oplysninger'!W145="Lige",'Anvendte oplysninger'!W145="Irrelevant",'Anvendte oplysninger'!X145="Irrelevant",'Anvendte oplysninger'!Y145="Irrelevant"),1,1+1.961*1000/32.2*((('Anvendte oplysninger'!Y145*3268/3600)/('Anvendte oplysninger'!W145/0.306))^2)*('Anvendte oplysninger'!X145/1000)/G145)</f>
        <v>1</v>
      </c>
      <c r="AB145" s="14">
        <f>IF(OR('Anvendte oplysninger'!Z145="Lige",'Anvendte oplysninger'!Z145="Irrelevant",'Anvendte oplysninger'!AA145="Irrelevant",'Anvendte oplysninger'!AB145="Irrelevant"),1,1+1.545*1000/32.2*((('Anvendte oplysninger'!AB145*3268/3600)/('Anvendte oplysninger'!Z145/0.306))^2)*('Anvendte oplysninger'!AA145/1000)/G145)</f>
        <v>1</v>
      </c>
      <c r="AC145" s="14">
        <f>IF(OR('Anvendte oplysninger'!Z145="Lige",'Anvendte oplysninger'!Z145="Irrelevant",'Anvendte oplysninger'!AA145="Irrelevant",'Anvendte oplysninger'!AB145="Irrelevant"),1,1+1.961*1000/32.2*((('Anvendte oplysninger'!AB145*3268/3600)/('Anvendte oplysninger'!Z145/0.306))^2)*('Anvendte oplysninger'!AA145/1000)/G145)</f>
        <v>1</v>
      </c>
      <c r="AD145" s="14">
        <f>IF(OR('Anvendte oplysninger'!AC145="Irrelevant",'Anvendte oplysninger'!AC145="Nej"),1,IF(AND('Anvendte oplysninger'!AC145="Ja",OR('Anvendte oplysninger'!Q145&lt;301,'Anvendte oplysninger'!S145&lt;301)),1-(0.5*('Anvendte oplysninger'!R145+'Anvendte oplysninger'!T145)/('Anvendte oplysninger'!G145*1000)),IF(AND('Anvendte oplysninger'!AC145="Ja",OR('Anvendte oplysninger'!Q145&lt;601,'Anvendte oplysninger'!S145&lt;601)),1-(0.25*('Anvendte oplysninger'!R145+'Anvendte oplysninger'!T145)/('Anvendte oplysninger'!G145*1000)),1)))</f>
        <v>1</v>
      </c>
      <c r="AE145" s="14">
        <f>IF(OR('Anvendte oplysninger'!AC145="Irrelevant",'Anvendte oplysninger'!AC145="Nej"),1,IF(AND('Anvendte oplysninger'!AC145="Ja",OR('Anvendte oplysninger'!Q145&lt;301,'Anvendte oplysninger'!S145&lt;301)),1-(0.4*('Anvendte oplysninger'!R145+'Anvendte oplysninger'!T145)/('Anvendte oplysninger'!G145*1000)),IF(AND('Anvendte oplysninger'!AC145="Ja",OR('Anvendte oplysninger'!Q145&lt;601,'Anvendte oplysninger'!S145&lt;601)),1-(0.2*('Anvendte oplysninger'!R145+'Anvendte oplysninger'!T145)/('Anvendte oplysninger'!G145*1000)),1)))</f>
        <v>1</v>
      </c>
      <c r="AF145" s="14">
        <f>IF('Anvendte oplysninger'!AD145="110 km/t",0.79,1)</f>
        <v>1</v>
      </c>
      <c r="AG145" s="14">
        <f>IF('Anvendte oplysninger'!AD145="110 km/t",0.94,1)</f>
        <v>1</v>
      </c>
      <c r="AH145" s="14">
        <f>IF('Anvendte oplysninger'!AD145="110 km/t",0.66,1)</f>
        <v>1</v>
      </c>
      <c r="AI145" s="14">
        <f>IF('Anvendte oplysninger'!AD145="110 km/t",0.82,1)</f>
        <v>1</v>
      </c>
      <c r="AJ145" s="14">
        <f>IF(AND('Anvendte oplysninger'!AE145="Ja",I145="Tilkørselsflettestrækning"),0.65*'Anvendte oplysninger'!AF145+1-'Anvendte oplysninger'!AF145,1)</f>
        <v>1</v>
      </c>
      <c r="AK145" s="15" t="str">
        <f t="shared" si="14"/>
        <v/>
      </c>
      <c r="AL145" s="15" t="str">
        <f t="shared" si="15"/>
        <v/>
      </c>
      <c r="AM145" s="15" t="str">
        <f t="shared" si="16"/>
        <v/>
      </c>
      <c r="AN145" s="15" t="str">
        <f t="shared" si="17"/>
        <v/>
      </c>
      <c r="AO145" s="15" t="str">
        <f t="shared" si="18"/>
        <v/>
      </c>
      <c r="AP145" s="15" t="str">
        <f t="shared" si="19"/>
        <v/>
      </c>
      <c r="AQ145" s="4" t="str">
        <f t="shared" si="20"/>
        <v/>
      </c>
    </row>
    <row r="146" spans="1:43" x14ac:dyDescent="0.25">
      <c r="A146" s="4" t="str">
        <f>IF(Inddata!A161="","",Inddata!A161)</f>
        <v/>
      </c>
      <c r="B146" s="4" t="str">
        <f>IF(Inddata!B161="","",Inddata!B161)</f>
        <v/>
      </c>
      <c r="C146" s="4" t="str">
        <f>IF(Inddata!C161="","",Inddata!C161)</f>
        <v/>
      </c>
      <c r="D146" s="4" t="str">
        <f>IF(Inddata!D161="","",Inddata!D161)</f>
        <v/>
      </c>
      <c r="E146" s="4" t="str">
        <f>IF(Inddata!E161="","",Inddata!E161)</f>
        <v/>
      </c>
      <c r="F146" s="4" t="str">
        <f>IF(Inddata!F161="","",Inddata!F161)</f>
        <v/>
      </c>
      <c r="G146" s="4">
        <f>IF(Inddata!G161="","",Inddata!G161)</f>
        <v>0</v>
      </c>
      <c r="H146" s="4" t="str">
        <f>IF(Inddata!H161&gt;0.5,Inddata!H161,"")</f>
        <v/>
      </c>
      <c r="I146" s="4" t="str">
        <f>IF(Inddata!I161="","",Inddata!I161)</f>
        <v/>
      </c>
      <c r="J146" s="14">
        <f>IF('Anvendte oplysninger'!J146="Irrelevant",1,IF('Anvendte oplysninger'!J146&gt;3,1.2,1))</f>
        <v>1</v>
      </c>
      <c r="K146" s="14">
        <f>IF('Anvendte oplysninger'!K146="Irrelevant",1,IF(AND(OR(I146="Motorvejsstrækning",I146="Frakørselsflettestrækning",I146="Tilkørselsflettestrækning"),'Anvendte oplysninger'!K146&lt;3.5),1+(3.5-'Anvendte oplysninger'!K146)*0.12,IF(AND(OR(I146="Frakørselsrampe",I146="Tilkørselsrampe"),'Anvendte oplysninger'!K146&lt;3.5),1+(3.5-'Anvendte oplysninger'!K146)*0.16,1)))</f>
        <v>1</v>
      </c>
      <c r="L146" s="14">
        <f>IF('Anvendte oplysninger'!L146="Irrelevant",1,IF(AND('Anvendte oplysninger'!L146="Ja",'Anvendte oplysninger'!J146=2),0.6*'Anvendte oplysninger'!M146+(1-'Anvendte oplysninger'!M146),IF(AND('Anvendte oplysninger'!L146="Ja",'Anvendte oplysninger'!J146=3),0.7*'Anvendte oplysninger'!M146+(1-'Anvendte oplysninger'!M146),IF(AND('Anvendte oplysninger'!L146="Ja",'Anvendte oplysninger'!J146=4),0.76*'Anvendte oplysninger'!M146+(1-'Anvendte oplysninger'!M146),IF(AND('Anvendte oplysninger'!L146="Ja",'Anvendte oplysninger'!J146&gt;4.99999999),0.8*'Anvendte oplysninger'!M146+(1-'Anvendte oplysninger'!M146),1)))))</f>
        <v>1</v>
      </c>
      <c r="M146" s="14">
        <f>IF('Anvendte oplysninger'!L146="Irrelevant",1,IF(AND('Anvendte oplysninger'!L146="Ja",'Anvendte oplysninger'!J146=2),0.8*'Anvendte oplysninger'!M146+(1-'Anvendte oplysninger'!M146),IF(AND('Anvendte oplysninger'!L146="Ja",'Anvendte oplysninger'!J146=3),0.85*'Anvendte oplysninger'!M146+(1-'Anvendte oplysninger'!M146),IF(AND('Anvendte oplysninger'!L146="Ja",'Anvendte oplysninger'!J146=4),0.88*'Anvendte oplysninger'!M146+(1-'Anvendte oplysninger'!M146),IF(AND('Anvendte oplysninger'!L146="Ja",'Anvendte oplysninger'!J146&gt;4.99999999),0.9*'Anvendte oplysninger'!M146+(1-'Anvendte oplysninger'!M146),1)))))</f>
        <v>1</v>
      </c>
      <c r="N146" s="14">
        <f>IF('Anvendte oplysninger'!N146="Irrelevant",1,IF(AND(OR(I146="Motorvejsstrækning",I146="Frakørselsflettestrækning",I146="Tilkørselsflettestrækning"),'Anvendte oplysninger'!N146&lt;3),1+(3-'Anvendte oplysninger'!N146)*0.09333333,1))</f>
        <v>1</v>
      </c>
      <c r="O146" s="14">
        <f>IF('Anvendte oplysninger'!N146="Irrelevant",1,IF(AND(OR(I146="Motorvejsstrækning",I146="Frakørselsflettestrækning",I146="Tilkørselsflettestrækning"),'Anvendte oplysninger'!N146&lt;3),1+(3-'Anvendte oplysninger'!N146)*0.19666667,1))</f>
        <v>1</v>
      </c>
      <c r="P146" s="14">
        <f>IF('Anvendte oplysninger'!O146="Irrelevant",1,IF(AND(OR(I146="Motorvejsstrækning",I146="Frakørselsflettestrækning",I146="Tilkørselsflettestrækning"),'Anvendte oplysninger'!O146&lt;3.00000001),1+(0.5-'Anvendte oplysninger'!O146)*0.04,IF(AND(OR(I146="Frakørselsrampe",I146="Tilkørselsrampe"),'Anvendte oplysninger'!O146&lt;3.00000001),1+(0.5-'Anvendte oplysninger'!O146)*0.08,IF(OR(I146="Motorvejsstrækning",I146="Frakørselsflettestrækning",I146="Tilkørselsflettestrækning"),0.9,0.8))))</f>
        <v>1</v>
      </c>
      <c r="Q146" s="14">
        <f>IF('Anvendte oplysninger'!P146="Irrelevant",1,IF(AND(OR(I146="Motorvejsstrækning",I146="Frakørselsflettestrækning",I146="Tilkørselsflettestrækning"),'Anvendte oplysninger'!P146&lt;11.00000001),1+(5-'Anvendte oplysninger'!P146)*0.01,0.94))</f>
        <v>1</v>
      </c>
      <c r="R146" s="14">
        <f>IF(OR('Anvendte oplysninger'!Q146="Irrelevant",'Anvendte oplysninger'!R146="Irrelevant",'Anvendte oplysninger'!Q146="Lige"),1,IF(AND(OR(I146="Motorvejsstrækning",I146="Frakørselsflettestrækning",I146="Tilkørselsflettestrækning"),'Anvendte oplysninger'!Q146&lt;4000),(EXP(0.1096*1746.5/'Anvendte oplysninger'!Q146)/EXP(0.1096*1746.5/4000))*('Anvendte oplysninger'!R146/1000)/G146+(G146-'Anvendte oplysninger'!R146/1000)/G146,1))</f>
        <v>1</v>
      </c>
      <c r="S146" s="14">
        <f>IF(OR('Anvendte oplysninger'!S146="Irrelevant",'Anvendte oplysninger'!T146="Irrelevant",'Anvendte oplysninger'!S146="Lige"),1,IF(AND(OR(I146="Motorvejsstrækning",I146="Frakørselsflettestrækning",I146="Tilkørselsflettestrækning"),'Anvendte oplysninger'!S146&lt;4000),(EXP(0.1096*1746.5/'Anvendte oplysninger'!S146)/EXP(0.1096*1746.5/4000))*('Anvendte oplysninger'!T146/1000)/G146+(G146-'Anvendte oplysninger'!T146/1000)/G146,1))</f>
        <v>1</v>
      </c>
      <c r="T146" s="14">
        <f>IF('Anvendte oplysninger'!U146="Irrelevant",1,IF(AND(OR(I146="Motorvejsstrækning",I146="Frakørselsflettestrækning",I146="Tilkørselsflettestrækning",I146="Frakørselsrampe",I146="Tilkørselsrampe"),'Anvendte oplysninger'!U146="Ja"),0.95,1))</f>
        <v>1</v>
      </c>
      <c r="U146" s="14">
        <f>IF('Anvendte oplysninger'!U146="Irrelevant",1,IF(AND(OR(I146="Motorvejsstrækning",I146="Frakørselsflettestrækning",I146="Tilkørselsflettestrækning",I146="Frakørselsrampe",I146="Tilkørselsrampe"),'Anvendte oplysninger'!U146="Ja"),0.96,1))</f>
        <v>1</v>
      </c>
      <c r="V146" s="14">
        <f>IF('Anvendte oplysninger'!U146="Irrelevant",1,IF(AND(OR(I146="Motorvejsstrækning",I146="Frakørselsflettestrækning",I146="Tilkørselsflettestrækning",I146="Frakørselsrampe",I146="Tilkørselsrampe"),'Anvendte oplysninger'!U146="Ja"),0.79,1))</f>
        <v>1</v>
      </c>
      <c r="W146" s="14">
        <f>IF('Anvendte oplysninger'!U146="Irrelevant",1,IF(AND(OR(I146="Motorvejsstrækning",I146="Frakørselsflettestrækning",I146="Tilkørselsflettestrækning",I146="Frakørselsrampe",I146="Tilkørselsrampe"),'Anvendte oplysninger'!U146="Ja"),0.94,1))</f>
        <v>1</v>
      </c>
      <c r="X146" s="14">
        <f>IF('Anvendte oplysninger'!U146="Irrelevant",1,IF(AND(OR(I146="Motorvejsstrækning",I146="Frakørselsflettestrækning",I146="Tilkørselsflettestrækning",I146="Frakørselsrampe",I146="Tilkørselsrampe"),'Anvendte oplysninger'!U146="Ja"),0.97,1))</f>
        <v>1</v>
      </c>
      <c r="Y146" s="14">
        <f>IF(AND(I146="Frakørselsrampe",'Anvendte oplysninger'!V146="S-formet ruderrampe"),1.32,IF(AND(I146="Frakørselsrampe",'Anvendte oplysninger'!V146="S-formet trompetrampe"),2.05,IF(AND(I146="Frakørselsrampe",'Anvendte oplysninger'!V146="U-formet trompetrampe"),4.11,IF(AND(I146="Frakørselsrampe",'Anvendte oplysninger'!V146="SV-formet flyoverrampe"),5.15,IF(AND(I146="Frakørselsrampe",'Anvendte oplysninger'!V146="Vinkelformet rampe"),1.07,IF(AND(I146="Tilkørselsrampe",'Anvendte oplysninger'!V146="S-formet ruderrampe"),0.93,IF(AND(I146="Tilkørselsrampe",'Anvendte oplysninger'!V146="S-formet trompetrampe"),2.48,IF(AND(I146="Tilkørselsrampe",'Anvendte oplysninger'!V146="U-formet trompetrampe"),4.15,IF(AND(I146="Tilkørselsrampe",'Anvendte oplysninger'!V146="SV-formet flyoverrampe"),5.26,IF(AND(I146="Tilkørselsrampe",'Anvendte oplysninger'!V146="Vinkelformet rampe"),1.42,1))))))))))</f>
        <v>1</v>
      </c>
      <c r="Z146" s="14">
        <f>IF(OR('Anvendte oplysninger'!W146="Lige",'Anvendte oplysninger'!W146="Irrelevant",'Anvendte oplysninger'!X146="Irrelevant",'Anvendte oplysninger'!Y146="Irrelevant"),1,1+1.545*1000/32.2*((('Anvendte oplysninger'!Y146*3268/3600)/('Anvendte oplysninger'!W146/0.306))^2)*('Anvendte oplysninger'!X146/1000)/G146)</f>
        <v>1</v>
      </c>
      <c r="AA146" s="14">
        <f>IF(OR('Anvendte oplysninger'!W146="Lige",'Anvendte oplysninger'!W146="Irrelevant",'Anvendte oplysninger'!X146="Irrelevant",'Anvendte oplysninger'!Y146="Irrelevant"),1,1+1.961*1000/32.2*((('Anvendte oplysninger'!Y146*3268/3600)/('Anvendte oplysninger'!W146/0.306))^2)*('Anvendte oplysninger'!X146/1000)/G146)</f>
        <v>1</v>
      </c>
      <c r="AB146" s="14">
        <f>IF(OR('Anvendte oplysninger'!Z146="Lige",'Anvendte oplysninger'!Z146="Irrelevant",'Anvendte oplysninger'!AA146="Irrelevant",'Anvendte oplysninger'!AB146="Irrelevant"),1,1+1.545*1000/32.2*((('Anvendte oplysninger'!AB146*3268/3600)/('Anvendte oplysninger'!Z146/0.306))^2)*('Anvendte oplysninger'!AA146/1000)/G146)</f>
        <v>1</v>
      </c>
      <c r="AC146" s="14">
        <f>IF(OR('Anvendte oplysninger'!Z146="Lige",'Anvendte oplysninger'!Z146="Irrelevant",'Anvendte oplysninger'!AA146="Irrelevant",'Anvendte oplysninger'!AB146="Irrelevant"),1,1+1.961*1000/32.2*((('Anvendte oplysninger'!AB146*3268/3600)/('Anvendte oplysninger'!Z146/0.306))^2)*('Anvendte oplysninger'!AA146/1000)/G146)</f>
        <v>1</v>
      </c>
      <c r="AD146" s="14">
        <f>IF(OR('Anvendte oplysninger'!AC146="Irrelevant",'Anvendte oplysninger'!AC146="Nej"),1,IF(AND('Anvendte oplysninger'!AC146="Ja",OR('Anvendte oplysninger'!Q146&lt;301,'Anvendte oplysninger'!S146&lt;301)),1-(0.5*('Anvendte oplysninger'!R146+'Anvendte oplysninger'!T146)/('Anvendte oplysninger'!G146*1000)),IF(AND('Anvendte oplysninger'!AC146="Ja",OR('Anvendte oplysninger'!Q146&lt;601,'Anvendte oplysninger'!S146&lt;601)),1-(0.25*('Anvendte oplysninger'!R146+'Anvendte oplysninger'!T146)/('Anvendte oplysninger'!G146*1000)),1)))</f>
        <v>1</v>
      </c>
      <c r="AE146" s="14">
        <f>IF(OR('Anvendte oplysninger'!AC146="Irrelevant",'Anvendte oplysninger'!AC146="Nej"),1,IF(AND('Anvendte oplysninger'!AC146="Ja",OR('Anvendte oplysninger'!Q146&lt;301,'Anvendte oplysninger'!S146&lt;301)),1-(0.4*('Anvendte oplysninger'!R146+'Anvendte oplysninger'!T146)/('Anvendte oplysninger'!G146*1000)),IF(AND('Anvendte oplysninger'!AC146="Ja",OR('Anvendte oplysninger'!Q146&lt;601,'Anvendte oplysninger'!S146&lt;601)),1-(0.2*('Anvendte oplysninger'!R146+'Anvendte oplysninger'!T146)/('Anvendte oplysninger'!G146*1000)),1)))</f>
        <v>1</v>
      </c>
      <c r="AF146" s="14">
        <f>IF('Anvendte oplysninger'!AD146="110 km/t",0.79,1)</f>
        <v>1</v>
      </c>
      <c r="AG146" s="14">
        <f>IF('Anvendte oplysninger'!AD146="110 km/t",0.94,1)</f>
        <v>1</v>
      </c>
      <c r="AH146" s="14">
        <f>IF('Anvendte oplysninger'!AD146="110 km/t",0.66,1)</f>
        <v>1</v>
      </c>
      <c r="AI146" s="14">
        <f>IF('Anvendte oplysninger'!AD146="110 km/t",0.82,1)</f>
        <v>1</v>
      </c>
      <c r="AJ146" s="14">
        <f>IF(AND('Anvendte oplysninger'!AE146="Ja",I146="Tilkørselsflettestrækning"),0.65*'Anvendte oplysninger'!AF146+1-'Anvendte oplysninger'!AF146,1)</f>
        <v>1</v>
      </c>
      <c r="AK146" s="15" t="str">
        <f t="shared" si="14"/>
        <v/>
      </c>
      <c r="AL146" s="15" t="str">
        <f t="shared" si="15"/>
        <v/>
      </c>
      <c r="AM146" s="15" t="str">
        <f t="shared" si="16"/>
        <v/>
      </c>
      <c r="AN146" s="15" t="str">
        <f t="shared" si="17"/>
        <v/>
      </c>
      <c r="AO146" s="15" t="str">
        <f t="shared" si="18"/>
        <v/>
      </c>
      <c r="AP146" s="15" t="str">
        <f t="shared" si="19"/>
        <v/>
      </c>
      <c r="AQ146" s="4" t="str">
        <f t="shared" si="20"/>
        <v/>
      </c>
    </row>
    <row r="147" spans="1:43" x14ac:dyDescent="0.25">
      <c r="A147" s="4" t="str">
        <f>IF(Inddata!A162="","",Inddata!A162)</f>
        <v/>
      </c>
      <c r="B147" s="4" t="str">
        <f>IF(Inddata!B162="","",Inddata!B162)</f>
        <v/>
      </c>
      <c r="C147" s="4" t="str">
        <f>IF(Inddata!C162="","",Inddata!C162)</f>
        <v/>
      </c>
      <c r="D147" s="4" t="str">
        <f>IF(Inddata!D162="","",Inddata!D162)</f>
        <v/>
      </c>
      <c r="E147" s="4" t="str">
        <f>IF(Inddata!E162="","",Inddata!E162)</f>
        <v/>
      </c>
      <c r="F147" s="4" t="str">
        <f>IF(Inddata!F162="","",Inddata!F162)</f>
        <v/>
      </c>
      <c r="G147" s="4">
        <f>IF(Inddata!G162="","",Inddata!G162)</f>
        <v>0</v>
      </c>
      <c r="H147" s="4" t="str">
        <f>IF(Inddata!H162&gt;0.5,Inddata!H162,"")</f>
        <v/>
      </c>
      <c r="I147" s="4" t="str">
        <f>IF(Inddata!I162="","",Inddata!I162)</f>
        <v/>
      </c>
      <c r="J147" s="14">
        <f>IF('Anvendte oplysninger'!J147="Irrelevant",1,IF('Anvendte oplysninger'!J147&gt;3,1.2,1))</f>
        <v>1</v>
      </c>
      <c r="K147" s="14">
        <f>IF('Anvendte oplysninger'!K147="Irrelevant",1,IF(AND(OR(I147="Motorvejsstrækning",I147="Frakørselsflettestrækning",I147="Tilkørselsflettestrækning"),'Anvendte oplysninger'!K147&lt;3.5),1+(3.5-'Anvendte oplysninger'!K147)*0.12,IF(AND(OR(I147="Frakørselsrampe",I147="Tilkørselsrampe"),'Anvendte oplysninger'!K147&lt;3.5),1+(3.5-'Anvendte oplysninger'!K147)*0.16,1)))</f>
        <v>1</v>
      </c>
      <c r="L147" s="14">
        <f>IF('Anvendte oplysninger'!L147="Irrelevant",1,IF(AND('Anvendte oplysninger'!L147="Ja",'Anvendte oplysninger'!J147=2),0.6*'Anvendte oplysninger'!M147+(1-'Anvendte oplysninger'!M147),IF(AND('Anvendte oplysninger'!L147="Ja",'Anvendte oplysninger'!J147=3),0.7*'Anvendte oplysninger'!M147+(1-'Anvendte oplysninger'!M147),IF(AND('Anvendte oplysninger'!L147="Ja",'Anvendte oplysninger'!J147=4),0.76*'Anvendte oplysninger'!M147+(1-'Anvendte oplysninger'!M147),IF(AND('Anvendte oplysninger'!L147="Ja",'Anvendte oplysninger'!J147&gt;4.99999999),0.8*'Anvendte oplysninger'!M147+(1-'Anvendte oplysninger'!M147),1)))))</f>
        <v>1</v>
      </c>
      <c r="M147" s="14">
        <f>IF('Anvendte oplysninger'!L147="Irrelevant",1,IF(AND('Anvendte oplysninger'!L147="Ja",'Anvendte oplysninger'!J147=2),0.8*'Anvendte oplysninger'!M147+(1-'Anvendte oplysninger'!M147),IF(AND('Anvendte oplysninger'!L147="Ja",'Anvendte oplysninger'!J147=3),0.85*'Anvendte oplysninger'!M147+(1-'Anvendte oplysninger'!M147),IF(AND('Anvendte oplysninger'!L147="Ja",'Anvendte oplysninger'!J147=4),0.88*'Anvendte oplysninger'!M147+(1-'Anvendte oplysninger'!M147),IF(AND('Anvendte oplysninger'!L147="Ja",'Anvendte oplysninger'!J147&gt;4.99999999),0.9*'Anvendte oplysninger'!M147+(1-'Anvendte oplysninger'!M147),1)))))</f>
        <v>1</v>
      </c>
      <c r="N147" s="14">
        <f>IF('Anvendte oplysninger'!N147="Irrelevant",1,IF(AND(OR(I147="Motorvejsstrækning",I147="Frakørselsflettestrækning",I147="Tilkørselsflettestrækning"),'Anvendte oplysninger'!N147&lt;3),1+(3-'Anvendte oplysninger'!N147)*0.09333333,1))</f>
        <v>1</v>
      </c>
      <c r="O147" s="14">
        <f>IF('Anvendte oplysninger'!N147="Irrelevant",1,IF(AND(OR(I147="Motorvejsstrækning",I147="Frakørselsflettestrækning",I147="Tilkørselsflettestrækning"),'Anvendte oplysninger'!N147&lt;3),1+(3-'Anvendte oplysninger'!N147)*0.19666667,1))</f>
        <v>1</v>
      </c>
      <c r="P147" s="14">
        <f>IF('Anvendte oplysninger'!O147="Irrelevant",1,IF(AND(OR(I147="Motorvejsstrækning",I147="Frakørselsflettestrækning",I147="Tilkørselsflettestrækning"),'Anvendte oplysninger'!O147&lt;3.00000001),1+(0.5-'Anvendte oplysninger'!O147)*0.04,IF(AND(OR(I147="Frakørselsrampe",I147="Tilkørselsrampe"),'Anvendte oplysninger'!O147&lt;3.00000001),1+(0.5-'Anvendte oplysninger'!O147)*0.08,IF(OR(I147="Motorvejsstrækning",I147="Frakørselsflettestrækning",I147="Tilkørselsflettestrækning"),0.9,0.8))))</f>
        <v>1</v>
      </c>
      <c r="Q147" s="14">
        <f>IF('Anvendte oplysninger'!P147="Irrelevant",1,IF(AND(OR(I147="Motorvejsstrækning",I147="Frakørselsflettestrækning",I147="Tilkørselsflettestrækning"),'Anvendte oplysninger'!P147&lt;11.00000001),1+(5-'Anvendte oplysninger'!P147)*0.01,0.94))</f>
        <v>1</v>
      </c>
      <c r="R147" s="14">
        <f>IF(OR('Anvendte oplysninger'!Q147="Irrelevant",'Anvendte oplysninger'!R147="Irrelevant",'Anvendte oplysninger'!Q147="Lige"),1,IF(AND(OR(I147="Motorvejsstrækning",I147="Frakørselsflettestrækning",I147="Tilkørselsflettestrækning"),'Anvendte oplysninger'!Q147&lt;4000),(EXP(0.1096*1746.5/'Anvendte oplysninger'!Q147)/EXP(0.1096*1746.5/4000))*('Anvendte oplysninger'!R147/1000)/G147+(G147-'Anvendte oplysninger'!R147/1000)/G147,1))</f>
        <v>1</v>
      </c>
      <c r="S147" s="14">
        <f>IF(OR('Anvendte oplysninger'!S147="Irrelevant",'Anvendte oplysninger'!T147="Irrelevant",'Anvendte oplysninger'!S147="Lige"),1,IF(AND(OR(I147="Motorvejsstrækning",I147="Frakørselsflettestrækning",I147="Tilkørselsflettestrækning"),'Anvendte oplysninger'!S147&lt;4000),(EXP(0.1096*1746.5/'Anvendte oplysninger'!S147)/EXP(0.1096*1746.5/4000))*('Anvendte oplysninger'!T147/1000)/G147+(G147-'Anvendte oplysninger'!T147/1000)/G147,1))</f>
        <v>1</v>
      </c>
      <c r="T147" s="14">
        <f>IF('Anvendte oplysninger'!U147="Irrelevant",1,IF(AND(OR(I147="Motorvejsstrækning",I147="Frakørselsflettestrækning",I147="Tilkørselsflettestrækning",I147="Frakørselsrampe",I147="Tilkørselsrampe"),'Anvendte oplysninger'!U147="Ja"),0.95,1))</f>
        <v>1</v>
      </c>
      <c r="U147" s="14">
        <f>IF('Anvendte oplysninger'!U147="Irrelevant",1,IF(AND(OR(I147="Motorvejsstrækning",I147="Frakørselsflettestrækning",I147="Tilkørselsflettestrækning",I147="Frakørselsrampe",I147="Tilkørselsrampe"),'Anvendte oplysninger'!U147="Ja"),0.96,1))</f>
        <v>1</v>
      </c>
      <c r="V147" s="14">
        <f>IF('Anvendte oplysninger'!U147="Irrelevant",1,IF(AND(OR(I147="Motorvejsstrækning",I147="Frakørselsflettestrækning",I147="Tilkørselsflettestrækning",I147="Frakørselsrampe",I147="Tilkørselsrampe"),'Anvendte oplysninger'!U147="Ja"),0.79,1))</f>
        <v>1</v>
      </c>
      <c r="W147" s="14">
        <f>IF('Anvendte oplysninger'!U147="Irrelevant",1,IF(AND(OR(I147="Motorvejsstrækning",I147="Frakørselsflettestrækning",I147="Tilkørselsflettestrækning",I147="Frakørselsrampe",I147="Tilkørselsrampe"),'Anvendte oplysninger'!U147="Ja"),0.94,1))</f>
        <v>1</v>
      </c>
      <c r="X147" s="14">
        <f>IF('Anvendte oplysninger'!U147="Irrelevant",1,IF(AND(OR(I147="Motorvejsstrækning",I147="Frakørselsflettestrækning",I147="Tilkørselsflettestrækning",I147="Frakørselsrampe",I147="Tilkørselsrampe"),'Anvendte oplysninger'!U147="Ja"),0.97,1))</f>
        <v>1</v>
      </c>
      <c r="Y147" s="14">
        <f>IF(AND(I147="Frakørselsrampe",'Anvendte oplysninger'!V147="S-formet ruderrampe"),1.32,IF(AND(I147="Frakørselsrampe",'Anvendte oplysninger'!V147="S-formet trompetrampe"),2.05,IF(AND(I147="Frakørselsrampe",'Anvendte oplysninger'!V147="U-formet trompetrampe"),4.11,IF(AND(I147="Frakørselsrampe",'Anvendte oplysninger'!V147="SV-formet flyoverrampe"),5.15,IF(AND(I147="Frakørselsrampe",'Anvendte oplysninger'!V147="Vinkelformet rampe"),1.07,IF(AND(I147="Tilkørselsrampe",'Anvendte oplysninger'!V147="S-formet ruderrampe"),0.93,IF(AND(I147="Tilkørselsrampe",'Anvendte oplysninger'!V147="S-formet trompetrampe"),2.48,IF(AND(I147="Tilkørselsrampe",'Anvendte oplysninger'!V147="U-formet trompetrampe"),4.15,IF(AND(I147="Tilkørselsrampe",'Anvendte oplysninger'!V147="SV-formet flyoverrampe"),5.26,IF(AND(I147="Tilkørselsrampe",'Anvendte oplysninger'!V147="Vinkelformet rampe"),1.42,1))))))))))</f>
        <v>1</v>
      </c>
      <c r="Z147" s="14">
        <f>IF(OR('Anvendte oplysninger'!W147="Lige",'Anvendte oplysninger'!W147="Irrelevant",'Anvendte oplysninger'!X147="Irrelevant",'Anvendte oplysninger'!Y147="Irrelevant"),1,1+1.545*1000/32.2*((('Anvendte oplysninger'!Y147*3268/3600)/('Anvendte oplysninger'!W147/0.306))^2)*('Anvendte oplysninger'!X147/1000)/G147)</f>
        <v>1</v>
      </c>
      <c r="AA147" s="14">
        <f>IF(OR('Anvendte oplysninger'!W147="Lige",'Anvendte oplysninger'!W147="Irrelevant",'Anvendte oplysninger'!X147="Irrelevant",'Anvendte oplysninger'!Y147="Irrelevant"),1,1+1.961*1000/32.2*((('Anvendte oplysninger'!Y147*3268/3600)/('Anvendte oplysninger'!W147/0.306))^2)*('Anvendte oplysninger'!X147/1000)/G147)</f>
        <v>1</v>
      </c>
      <c r="AB147" s="14">
        <f>IF(OR('Anvendte oplysninger'!Z147="Lige",'Anvendte oplysninger'!Z147="Irrelevant",'Anvendte oplysninger'!AA147="Irrelevant",'Anvendte oplysninger'!AB147="Irrelevant"),1,1+1.545*1000/32.2*((('Anvendte oplysninger'!AB147*3268/3600)/('Anvendte oplysninger'!Z147/0.306))^2)*('Anvendte oplysninger'!AA147/1000)/G147)</f>
        <v>1</v>
      </c>
      <c r="AC147" s="14">
        <f>IF(OR('Anvendte oplysninger'!Z147="Lige",'Anvendte oplysninger'!Z147="Irrelevant",'Anvendte oplysninger'!AA147="Irrelevant",'Anvendte oplysninger'!AB147="Irrelevant"),1,1+1.961*1000/32.2*((('Anvendte oplysninger'!AB147*3268/3600)/('Anvendte oplysninger'!Z147/0.306))^2)*('Anvendte oplysninger'!AA147/1000)/G147)</f>
        <v>1</v>
      </c>
      <c r="AD147" s="14">
        <f>IF(OR('Anvendte oplysninger'!AC147="Irrelevant",'Anvendte oplysninger'!AC147="Nej"),1,IF(AND('Anvendte oplysninger'!AC147="Ja",OR('Anvendte oplysninger'!Q147&lt;301,'Anvendte oplysninger'!S147&lt;301)),1-(0.5*('Anvendte oplysninger'!R147+'Anvendte oplysninger'!T147)/('Anvendte oplysninger'!G147*1000)),IF(AND('Anvendte oplysninger'!AC147="Ja",OR('Anvendte oplysninger'!Q147&lt;601,'Anvendte oplysninger'!S147&lt;601)),1-(0.25*('Anvendte oplysninger'!R147+'Anvendte oplysninger'!T147)/('Anvendte oplysninger'!G147*1000)),1)))</f>
        <v>1</v>
      </c>
      <c r="AE147" s="14">
        <f>IF(OR('Anvendte oplysninger'!AC147="Irrelevant",'Anvendte oplysninger'!AC147="Nej"),1,IF(AND('Anvendte oplysninger'!AC147="Ja",OR('Anvendte oplysninger'!Q147&lt;301,'Anvendte oplysninger'!S147&lt;301)),1-(0.4*('Anvendte oplysninger'!R147+'Anvendte oplysninger'!T147)/('Anvendte oplysninger'!G147*1000)),IF(AND('Anvendte oplysninger'!AC147="Ja",OR('Anvendte oplysninger'!Q147&lt;601,'Anvendte oplysninger'!S147&lt;601)),1-(0.2*('Anvendte oplysninger'!R147+'Anvendte oplysninger'!T147)/('Anvendte oplysninger'!G147*1000)),1)))</f>
        <v>1</v>
      </c>
      <c r="AF147" s="14">
        <f>IF('Anvendte oplysninger'!AD147="110 km/t",0.79,1)</f>
        <v>1</v>
      </c>
      <c r="AG147" s="14">
        <f>IF('Anvendte oplysninger'!AD147="110 km/t",0.94,1)</f>
        <v>1</v>
      </c>
      <c r="AH147" s="14">
        <f>IF('Anvendte oplysninger'!AD147="110 km/t",0.66,1)</f>
        <v>1</v>
      </c>
      <c r="AI147" s="14">
        <f>IF('Anvendte oplysninger'!AD147="110 km/t",0.82,1)</f>
        <v>1</v>
      </c>
      <c r="AJ147" s="14">
        <f>IF(AND('Anvendte oplysninger'!AE147="Ja",I147="Tilkørselsflettestrækning"),0.65*'Anvendte oplysninger'!AF147+1-'Anvendte oplysninger'!AF147,1)</f>
        <v>1</v>
      </c>
      <c r="AK147" s="15" t="str">
        <f t="shared" si="14"/>
        <v/>
      </c>
      <c r="AL147" s="15" t="str">
        <f t="shared" si="15"/>
        <v/>
      </c>
      <c r="AM147" s="15" t="str">
        <f t="shared" si="16"/>
        <v/>
      </c>
      <c r="AN147" s="15" t="str">
        <f t="shared" si="17"/>
        <v/>
      </c>
      <c r="AO147" s="15" t="str">
        <f t="shared" si="18"/>
        <v/>
      </c>
      <c r="AP147" s="15" t="str">
        <f t="shared" si="19"/>
        <v/>
      </c>
      <c r="AQ147" s="4" t="str">
        <f t="shared" si="20"/>
        <v/>
      </c>
    </row>
    <row r="148" spans="1:43" x14ac:dyDescent="0.25">
      <c r="A148" s="4" t="str">
        <f>IF(Inddata!A163="","",Inddata!A163)</f>
        <v/>
      </c>
      <c r="B148" s="4" t="str">
        <f>IF(Inddata!B163="","",Inddata!B163)</f>
        <v/>
      </c>
      <c r="C148" s="4" t="str">
        <f>IF(Inddata!C163="","",Inddata!C163)</f>
        <v/>
      </c>
      <c r="D148" s="4" t="str">
        <f>IF(Inddata!D163="","",Inddata!D163)</f>
        <v/>
      </c>
      <c r="E148" s="4" t="str">
        <f>IF(Inddata!E163="","",Inddata!E163)</f>
        <v/>
      </c>
      <c r="F148" s="4" t="str">
        <f>IF(Inddata!F163="","",Inddata!F163)</f>
        <v/>
      </c>
      <c r="G148" s="4">
        <f>IF(Inddata!G163="","",Inddata!G163)</f>
        <v>0</v>
      </c>
      <c r="H148" s="4" t="str">
        <f>IF(Inddata!H163&gt;0.5,Inddata!H163,"")</f>
        <v/>
      </c>
      <c r="I148" s="4" t="str">
        <f>IF(Inddata!I163="","",Inddata!I163)</f>
        <v/>
      </c>
      <c r="J148" s="14">
        <f>IF('Anvendte oplysninger'!J148="Irrelevant",1,IF('Anvendte oplysninger'!J148&gt;3,1.2,1))</f>
        <v>1</v>
      </c>
      <c r="K148" s="14">
        <f>IF('Anvendte oplysninger'!K148="Irrelevant",1,IF(AND(OR(I148="Motorvejsstrækning",I148="Frakørselsflettestrækning",I148="Tilkørselsflettestrækning"),'Anvendte oplysninger'!K148&lt;3.5),1+(3.5-'Anvendte oplysninger'!K148)*0.12,IF(AND(OR(I148="Frakørselsrampe",I148="Tilkørselsrampe"),'Anvendte oplysninger'!K148&lt;3.5),1+(3.5-'Anvendte oplysninger'!K148)*0.16,1)))</f>
        <v>1</v>
      </c>
      <c r="L148" s="14">
        <f>IF('Anvendte oplysninger'!L148="Irrelevant",1,IF(AND('Anvendte oplysninger'!L148="Ja",'Anvendte oplysninger'!J148=2),0.6*'Anvendte oplysninger'!M148+(1-'Anvendte oplysninger'!M148),IF(AND('Anvendte oplysninger'!L148="Ja",'Anvendte oplysninger'!J148=3),0.7*'Anvendte oplysninger'!M148+(1-'Anvendte oplysninger'!M148),IF(AND('Anvendte oplysninger'!L148="Ja",'Anvendte oplysninger'!J148=4),0.76*'Anvendte oplysninger'!M148+(1-'Anvendte oplysninger'!M148),IF(AND('Anvendte oplysninger'!L148="Ja",'Anvendte oplysninger'!J148&gt;4.99999999),0.8*'Anvendte oplysninger'!M148+(1-'Anvendte oplysninger'!M148),1)))))</f>
        <v>1</v>
      </c>
      <c r="M148" s="14">
        <f>IF('Anvendte oplysninger'!L148="Irrelevant",1,IF(AND('Anvendte oplysninger'!L148="Ja",'Anvendte oplysninger'!J148=2),0.8*'Anvendte oplysninger'!M148+(1-'Anvendte oplysninger'!M148),IF(AND('Anvendte oplysninger'!L148="Ja",'Anvendte oplysninger'!J148=3),0.85*'Anvendte oplysninger'!M148+(1-'Anvendte oplysninger'!M148),IF(AND('Anvendte oplysninger'!L148="Ja",'Anvendte oplysninger'!J148=4),0.88*'Anvendte oplysninger'!M148+(1-'Anvendte oplysninger'!M148),IF(AND('Anvendte oplysninger'!L148="Ja",'Anvendte oplysninger'!J148&gt;4.99999999),0.9*'Anvendte oplysninger'!M148+(1-'Anvendte oplysninger'!M148),1)))))</f>
        <v>1</v>
      </c>
      <c r="N148" s="14">
        <f>IF('Anvendte oplysninger'!N148="Irrelevant",1,IF(AND(OR(I148="Motorvejsstrækning",I148="Frakørselsflettestrækning",I148="Tilkørselsflettestrækning"),'Anvendte oplysninger'!N148&lt;3),1+(3-'Anvendte oplysninger'!N148)*0.09333333,1))</f>
        <v>1</v>
      </c>
      <c r="O148" s="14">
        <f>IF('Anvendte oplysninger'!N148="Irrelevant",1,IF(AND(OR(I148="Motorvejsstrækning",I148="Frakørselsflettestrækning",I148="Tilkørselsflettestrækning"),'Anvendte oplysninger'!N148&lt;3),1+(3-'Anvendte oplysninger'!N148)*0.19666667,1))</f>
        <v>1</v>
      </c>
      <c r="P148" s="14">
        <f>IF('Anvendte oplysninger'!O148="Irrelevant",1,IF(AND(OR(I148="Motorvejsstrækning",I148="Frakørselsflettestrækning",I148="Tilkørselsflettestrækning"),'Anvendte oplysninger'!O148&lt;3.00000001),1+(0.5-'Anvendte oplysninger'!O148)*0.04,IF(AND(OR(I148="Frakørselsrampe",I148="Tilkørselsrampe"),'Anvendte oplysninger'!O148&lt;3.00000001),1+(0.5-'Anvendte oplysninger'!O148)*0.08,IF(OR(I148="Motorvejsstrækning",I148="Frakørselsflettestrækning",I148="Tilkørselsflettestrækning"),0.9,0.8))))</f>
        <v>1</v>
      </c>
      <c r="Q148" s="14">
        <f>IF('Anvendte oplysninger'!P148="Irrelevant",1,IF(AND(OR(I148="Motorvejsstrækning",I148="Frakørselsflettestrækning",I148="Tilkørselsflettestrækning"),'Anvendte oplysninger'!P148&lt;11.00000001),1+(5-'Anvendte oplysninger'!P148)*0.01,0.94))</f>
        <v>1</v>
      </c>
      <c r="R148" s="14">
        <f>IF(OR('Anvendte oplysninger'!Q148="Irrelevant",'Anvendte oplysninger'!R148="Irrelevant",'Anvendte oplysninger'!Q148="Lige"),1,IF(AND(OR(I148="Motorvejsstrækning",I148="Frakørselsflettestrækning",I148="Tilkørselsflettestrækning"),'Anvendte oplysninger'!Q148&lt;4000),(EXP(0.1096*1746.5/'Anvendte oplysninger'!Q148)/EXP(0.1096*1746.5/4000))*('Anvendte oplysninger'!R148/1000)/G148+(G148-'Anvendte oplysninger'!R148/1000)/G148,1))</f>
        <v>1</v>
      </c>
      <c r="S148" s="14">
        <f>IF(OR('Anvendte oplysninger'!S148="Irrelevant",'Anvendte oplysninger'!T148="Irrelevant",'Anvendte oplysninger'!S148="Lige"),1,IF(AND(OR(I148="Motorvejsstrækning",I148="Frakørselsflettestrækning",I148="Tilkørselsflettestrækning"),'Anvendte oplysninger'!S148&lt;4000),(EXP(0.1096*1746.5/'Anvendte oplysninger'!S148)/EXP(0.1096*1746.5/4000))*('Anvendte oplysninger'!T148/1000)/G148+(G148-'Anvendte oplysninger'!T148/1000)/G148,1))</f>
        <v>1</v>
      </c>
      <c r="T148" s="14">
        <f>IF('Anvendte oplysninger'!U148="Irrelevant",1,IF(AND(OR(I148="Motorvejsstrækning",I148="Frakørselsflettestrækning",I148="Tilkørselsflettestrækning",I148="Frakørselsrampe",I148="Tilkørselsrampe"),'Anvendte oplysninger'!U148="Ja"),0.95,1))</f>
        <v>1</v>
      </c>
      <c r="U148" s="14">
        <f>IF('Anvendte oplysninger'!U148="Irrelevant",1,IF(AND(OR(I148="Motorvejsstrækning",I148="Frakørselsflettestrækning",I148="Tilkørselsflettestrækning",I148="Frakørselsrampe",I148="Tilkørselsrampe"),'Anvendte oplysninger'!U148="Ja"),0.96,1))</f>
        <v>1</v>
      </c>
      <c r="V148" s="14">
        <f>IF('Anvendte oplysninger'!U148="Irrelevant",1,IF(AND(OR(I148="Motorvejsstrækning",I148="Frakørselsflettestrækning",I148="Tilkørselsflettestrækning",I148="Frakørselsrampe",I148="Tilkørselsrampe"),'Anvendte oplysninger'!U148="Ja"),0.79,1))</f>
        <v>1</v>
      </c>
      <c r="W148" s="14">
        <f>IF('Anvendte oplysninger'!U148="Irrelevant",1,IF(AND(OR(I148="Motorvejsstrækning",I148="Frakørselsflettestrækning",I148="Tilkørselsflettestrækning",I148="Frakørselsrampe",I148="Tilkørselsrampe"),'Anvendte oplysninger'!U148="Ja"),0.94,1))</f>
        <v>1</v>
      </c>
      <c r="X148" s="14">
        <f>IF('Anvendte oplysninger'!U148="Irrelevant",1,IF(AND(OR(I148="Motorvejsstrækning",I148="Frakørselsflettestrækning",I148="Tilkørselsflettestrækning",I148="Frakørselsrampe",I148="Tilkørselsrampe"),'Anvendte oplysninger'!U148="Ja"),0.97,1))</f>
        <v>1</v>
      </c>
      <c r="Y148" s="14">
        <f>IF(AND(I148="Frakørselsrampe",'Anvendte oplysninger'!V148="S-formet ruderrampe"),1.32,IF(AND(I148="Frakørselsrampe",'Anvendte oplysninger'!V148="S-formet trompetrampe"),2.05,IF(AND(I148="Frakørselsrampe",'Anvendte oplysninger'!V148="U-formet trompetrampe"),4.11,IF(AND(I148="Frakørselsrampe",'Anvendte oplysninger'!V148="SV-formet flyoverrampe"),5.15,IF(AND(I148="Frakørselsrampe",'Anvendte oplysninger'!V148="Vinkelformet rampe"),1.07,IF(AND(I148="Tilkørselsrampe",'Anvendte oplysninger'!V148="S-formet ruderrampe"),0.93,IF(AND(I148="Tilkørselsrampe",'Anvendte oplysninger'!V148="S-formet trompetrampe"),2.48,IF(AND(I148="Tilkørselsrampe",'Anvendte oplysninger'!V148="U-formet trompetrampe"),4.15,IF(AND(I148="Tilkørselsrampe",'Anvendte oplysninger'!V148="SV-formet flyoverrampe"),5.26,IF(AND(I148="Tilkørselsrampe",'Anvendte oplysninger'!V148="Vinkelformet rampe"),1.42,1))))))))))</f>
        <v>1</v>
      </c>
      <c r="Z148" s="14">
        <f>IF(OR('Anvendte oplysninger'!W148="Lige",'Anvendte oplysninger'!W148="Irrelevant",'Anvendte oplysninger'!X148="Irrelevant",'Anvendte oplysninger'!Y148="Irrelevant"),1,1+1.545*1000/32.2*((('Anvendte oplysninger'!Y148*3268/3600)/('Anvendte oplysninger'!W148/0.306))^2)*('Anvendte oplysninger'!X148/1000)/G148)</f>
        <v>1</v>
      </c>
      <c r="AA148" s="14">
        <f>IF(OR('Anvendte oplysninger'!W148="Lige",'Anvendte oplysninger'!W148="Irrelevant",'Anvendte oplysninger'!X148="Irrelevant",'Anvendte oplysninger'!Y148="Irrelevant"),1,1+1.961*1000/32.2*((('Anvendte oplysninger'!Y148*3268/3600)/('Anvendte oplysninger'!W148/0.306))^2)*('Anvendte oplysninger'!X148/1000)/G148)</f>
        <v>1</v>
      </c>
      <c r="AB148" s="14">
        <f>IF(OR('Anvendte oplysninger'!Z148="Lige",'Anvendte oplysninger'!Z148="Irrelevant",'Anvendte oplysninger'!AA148="Irrelevant",'Anvendte oplysninger'!AB148="Irrelevant"),1,1+1.545*1000/32.2*((('Anvendte oplysninger'!AB148*3268/3600)/('Anvendte oplysninger'!Z148/0.306))^2)*('Anvendte oplysninger'!AA148/1000)/G148)</f>
        <v>1</v>
      </c>
      <c r="AC148" s="14">
        <f>IF(OR('Anvendte oplysninger'!Z148="Lige",'Anvendte oplysninger'!Z148="Irrelevant",'Anvendte oplysninger'!AA148="Irrelevant",'Anvendte oplysninger'!AB148="Irrelevant"),1,1+1.961*1000/32.2*((('Anvendte oplysninger'!AB148*3268/3600)/('Anvendte oplysninger'!Z148/0.306))^2)*('Anvendte oplysninger'!AA148/1000)/G148)</f>
        <v>1</v>
      </c>
      <c r="AD148" s="14">
        <f>IF(OR('Anvendte oplysninger'!AC148="Irrelevant",'Anvendte oplysninger'!AC148="Nej"),1,IF(AND('Anvendte oplysninger'!AC148="Ja",OR('Anvendte oplysninger'!Q148&lt;301,'Anvendte oplysninger'!S148&lt;301)),1-(0.5*('Anvendte oplysninger'!R148+'Anvendte oplysninger'!T148)/('Anvendte oplysninger'!G148*1000)),IF(AND('Anvendte oplysninger'!AC148="Ja",OR('Anvendte oplysninger'!Q148&lt;601,'Anvendte oplysninger'!S148&lt;601)),1-(0.25*('Anvendte oplysninger'!R148+'Anvendte oplysninger'!T148)/('Anvendte oplysninger'!G148*1000)),1)))</f>
        <v>1</v>
      </c>
      <c r="AE148" s="14">
        <f>IF(OR('Anvendte oplysninger'!AC148="Irrelevant",'Anvendte oplysninger'!AC148="Nej"),1,IF(AND('Anvendte oplysninger'!AC148="Ja",OR('Anvendte oplysninger'!Q148&lt;301,'Anvendte oplysninger'!S148&lt;301)),1-(0.4*('Anvendte oplysninger'!R148+'Anvendte oplysninger'!T148)/('Anvendte oplysninger'!G148*1000)),IF(AND('Anvendte oplysninger'!AC148="Ja",OR('Anvendte oplysninger'!Q148&lt;601,'Anvendte oplysninger'!S148&lt;601)),1-(0.2*('Anvendte oplysninger'!R148+'Anvendte oplysninger'!T148)/('Anvendte oplysninger'!G148*1000)),1)))</f>
        <v>1</v>
      </c>
      <c r="AF148" s="14">
        <f>IF('Anvendte oplysninger'!AD148="110 km/t",0.79,1)</f>
        <v>1</v>
      </c>
      <c r="AG148" s="14">
        <f>IF('Anvendte oplysninger'!AD148="110 km/t",0.94,1)</f>
        <v>1</v>
      </c>
      <c r="AH148" s="14">
        <f>IF('Anvendte oplysninger'!AD148="110 km/t",0.66,1)</f>
        <v>1</v>
      </c>
      <c r="AI148" s="14">
        <f>IF('Anvendte oplysninger'!AD148="110 km/t",0.82,1)</f>
        <v>1</v>
      </c>
      <c r="AJ148" s="14">
        <f>IF(AND('Anvendte oplysninger'!AE148="Ja",I148="Tilkørselsflettestrækning"),0.65*'Anvendte oplysninger'!AF148+1-'Anvendte oplysninger'!AF148,1)</f>
        <v>1</v>
      </c>
      <c r="AK148" s="15" t="str">
        <f t="shared" si="14"/>
        <v/>
      </c>
      <c r="AL148" s="15" t="str">
        <f t="shared" si="15"/>
        <v/>
      </c>
      <c r="AM148" s="15" t="str">
        <f t="shared" si="16"/>
        <v/>
      </c>
      <c r="AN148" s="15" t="str">
        <f t="shared" si="17"/>
        <v/>
      </c>
      <c r="AO148" s="15" t="str">
        <f t="shared" si="18"/>
        <v/>
      </c>
      <c r="AP148" s="15" t="str">
        <f t="shared" si="19"/>
        <v/>
      </c>
      <c r="AQ148" s="4" t="str">
        <f t="shared" si="20"/>
        <v/>
      </c>
    </row>
    <row r="149" spans="1:43" x14ac:dyDescent="0.25">
      <c r="A149" s="4" t="str">
        <f>IF(Inddata!A164="","",Inddata!A164)</f>
        <v/>
      </c>
      <c r="B149" s="4" t="str">
        <f>IF(Inddata!B164="","",Inddata!B164)</f>
        <v/>
      </c>
      <c r="C149" s="4" t="str">
        <f>IF(Inddata!C164="","",Inddata!C164)</f>
        <v/>
      </c>
      <c r="D149" s="4" t="str">
        <f>IF(Inddata!D164="","",Inddata!D164)</f>
        <v/>
      </c>
      <c r="E149" s="4" t="str">
        <f>IF(Inddata!E164="","",Inddata!E164)</f>
        <v/>
      </c>
      <c r="F149" s="4" t="str">
        <f>IF(Inddata!F164="","",Inddata!F164)</f>
        <v/>
      </c>
      <c r="G149" s="4">
        <f>IF(Inddata!G164="","",Inddata!G164)</f>
        <v>0</v>
      </c>
      <c r="H149" s="4" t="str">
        <f>IF(Inddata!H164&gt;0.5,Inddata!H164,"")</f>
        <v/>
      </c>
      <c r="I149" s="4" t="str">
        <f>IF(Inddata!I164="","",Inddata!I164)</f>
        <v/>
      </c>
      <c r="J149" s="14">
        <f>IF('Anvendte oplysninger'!J149="Irrelevant",1,IF('Anvendte oplysninger'!J149&gt;3,1.2,1))</f>
        <v>1</v>
      </c>
      <c r="K149" s="14">
        <f>IF('Anvendte oplysninger'!K149="Irrelevant",1,IF(AND(OR(I149="Motorvejsstrækning",I149="Frakørselsflettestrækning",I149="Tilkørselsflettestrækning"),'Anvendte oplysninger'!K149&lt;3.5),1+(3.5-'Anvendte oplysninger'!K149)*0.12,IF(AND(OR(I149="Frakørselsrampe",I149="Tilkørselsrampe"),'Anvendte oplysninger'!K149&lt;3.5),1+(3.5-'Anvendte oplysninger'!K149)*0.16,1)))</f>
        <v>1</v>
      </c>
      <c r="L149" s="14">
        <f>IF('Anvendte oplysninger'!L149="Irrelevant",1,IF(AND('Anvendte oplysninger'!L149="Ja",'Anvendte oplysninger'!J149=2),0.6*'Anvendte oplysninger'!M149+(1-'Anvendte oplysninger'!M149),IF(AND('Anvendte oplysninger'!L149="Ja",'Anvendte oplysninger'!J149=3),0.7*'Anvendte oplysninger'!M149+(1-'Anvendte oplysninger'!M149),IF(AND('Anvendte oplysninger'!L149="Ja",'Anvendte oplysninger'!J149=4),0.76*'Anvendte oplysninger'!M149+(1-'Anvendte oplysninger'!M149),IF(AND('Anvendte oplysninger'!L149="Ja",'Anvendte oplysninger'!J149&gt;4.99999999),0.8*'Anvendte oplysninger'!M149+(1-'Anvendte oplysninger'!M149),1)))))</f>
        <v>1</v>
      </c>
      <c r="M149" s="14">
        <f>IF('Anvendte oplysninger'!L149="Irrelevant",1,IF(AND('Anvendte oplysninger'!L149="Ja",'Anvendte oplysninger'!J149=2),0.8*'Anvendte oplysninger'!M149+(1-'Anvendte oplysninger'!M149),IF(AND('Anvendte oplysninger'!L149="Ja",'Anvendte oplysninger'!J149=3),0.85*'Anvendte oplysninger'!M149+(1-'Anvendte oplysninger'!M149),IF(AND('Anvendte oplysninger'!L149="Ja",'Anvendte oplysninger'!J149=4),0.88*'Anvendte oplysninger'!M149+(1-'Anvendte oplysninger'!M149),IF(AND('Anvendte oplysninger'!L149="Ja",'Anvendte oplysninger'!J149&gt;4.99999999),0.9*'Anvendte oplysninger'!M149+(1-'Anvendte oplysninger'!M149),1)))))</f>
        <v>1</v>
      </c>
      <c r="N149" s="14">
        <f>IF('Anvendte oplysninger'!N149="Irrelevant",1,IF(AND(OR(I149="Motorvejsstrækning",I149="Frakørselsflettestrækning",I149="Tilkørselsflettestrækning"),'Anvendte oplysninger'!N149&lt;3),1+(3-'Anvendte oplysninger'!N149)*0.09333333,1))</f>
        <v>1</v>
      </c>
      <c r="O149" s="14">
        <f>IF('Anvendte oplysninger'!N149="Irrelevant",1,IF(AND(OR(I149="Motorvejsstrækning",I149="Frakørselsflettestrækning",I149="Tilkørselsflettestrækning"),'Anvendte oplysninger'!N149&lt;3),1+(3-'Anvendte oplysninger'!N149)*0.19666667,1))</f>
        <v>1</v>
      </c>
      <c r="P149" s="14">
        <f>IF('Anvendte oplysninger'!O149="Irrelevant",1,IF(AND(OR(I149="Motorvejsstrækning",I149="Frakørselsflettestrækning",I149="Tilkørselsflettestrækning"),'Anvendte oplysninger'!O149&lt;3.00000001),1+(0.5-'Anvendte oplysninger'!O149)*0.04,IF(AND(OR(I149="Frakørselsrampe",I149="Tilkørselsrampe"),'Anvendte oplysninger'!O149&lt;3.00000001),1+(0.5-'Anvendte oplysninger'!O149)*0.08,IF(OR(I149="Motorvejsstrækning",I149="Frakørselsflettestrækning",I149="Tilkørselsflettestrækning"),0.9,0.8))))</f>
        <v>1</v>
      </c>
      <c r="Q149" s="14">
        <f>IF('Anvendte oplysninger'!P149="Irrelevant",1,IF(AND(OR(I149="Motorvejsstrækning",I149="Frakørselsflettestrækning",I149="Tilkørselsflettestrækning"),'Anvendte oplysninger'!P149&lt;11.00000001),1+(5-'Anvendte oplysninger'!P149)*0.01,0.94))</f>
        <v>1</v>
      </c>
      <c r="R149" s="14">
        <f>IF(OR('Anvendte oplysninger'!Q149="Irrelevant",'Anvendte oplysninger'!R149="Irrelevant",'Anvendte oplysninger'!Q149="Lige"),1,IF(AND(OR(I149="Motorvejsstrækning",I149="Frakørselsflettestrækning",I149="Tilkørselsflettestrækning"),'Anvendte oplysninger'!Q149&lt;4000),(EXP(0.1096*1746.5/'Anvendte oplysninger'!Q149)/EXP(0.1096*1746.5/4000))*('Anvendte oplysninger'!R149/1000)/G149+(G149-'Anvendte oplysninger'!R149/1000)/G149,1))</f>
        <v>1</v>
      </c>
      <c r="S149" s="14">
        <f>IF(OR('Anvendte oplysninger'!S149="Irrelevant",'Anvendte oplysninger'!T149="Irrelevant",'Anvendte oplysninger'!S149="Lige"),1,IF(AND(OR(I149="Motorvejsstrækning",I149="Frakørselsflettestrækning",I149="Tilkørselsflettestrækning"),'Anvendte oplysninger'!S149&lt;4000),(EXP(0.1096*1746.5/'Anvendte oplysninger'!S149)/EXP(0.1096*1746.5/4000))*('Anvendte oplysninger'!T149/1000)/G149+(G149-'Anvendte oplysninger'!T149/1000)/G149,1))</f>
        <v>1</v>
      </c>
      <c r="T149" s="14">
        <f>IF('Anvendte oplysninger'!U149="Irrelevant",1,IF(AND(OR(I149="Motorvejsstrækning",I149="Frakørselsflettestrækning",I149="Tilkørselsflettestrækning",I149="Frakørselsrampe",I149="Tilkørselsrampe"),'Anvendte oplysninger'!U149="Ja"),0.95,1))</f>
        <v>1</v>
      </c>
      <c r="U149" s="14">
        <f>IF('Anvendte oplysninger'!U149="Irrelevant",1,IF(AND(OR(I149="Motorvejsstrækning",I149="Frakørselsflettestrækning",I149="Tilkørselsflettestrækning",I149="Frakørselsrampe",I149="Tilkørselsrampe"),'Anvendte oplysninger'!U149="Ja"),0.96,1))</f>
        <v>1</v>
      </c>
      <c r="V149" s="14">
        <f>IF('Anvendte oplysninger'!U149="Irrelevant",1,IF(AND(OR(I149="Motorvejsstrækning",I149="Frakørselsflettestrækning",I149="Tilkørselsflettestrækning",I149="Frakørselsrampe",I149="Tilkørselsrampe"),'Anvendte oplysninger'!U149="Ja"),0.79,1))</f>
        <v>1</v>
      </c>
      <c r="W149" s="14">
        <f>IF('Anvendte oplysninger'!U149="Irrelevant",1,IF(AND(OR(I149="Motorvejsstrækning",I149="Frakørselsflettestrækning",I149="Tilkørselsflettestrækning",I149="Frakørselsrampe",I149="Tilkørselsrampe"),'Anvendte oplysninger'!U149="Ja"),0.94,1))</f>
        <v>1</v>
      </c>
      <c r="X149" s="14">
        <f>IF('Anvendte oplysninger'!U149="Irrelevant",1,IF(AND(OR(I149="Motorvejsstrækning",I149="Frakørselsflettestrækning",I149="Tilkørselsflettestrækning",I149="Frakørselsrampe",I149="Tilkørselsrampe"),'Anvendte oplysninger'!U149="Ja"),0.97,1))</f>
        <v>1</v>
      </c>
      <c r="Y149" s="14">
        <f>IF(AND(I149="Frakørselsrampe",'Anvendte oplysninger'!V149="S-formet ruderrampe"),1.32,IF(AND(I149="Frakørselsrampe",'Anvendte oplysninger'!V149="S-formet trompetrampe"),2.05,IF(AND(I149="Frakørselsrampe",'Anvendte oplysninger'!V149="U-formet trompetrampe"),4.11,IF(AND(I149="Frakørselsrampe",'Anvendte oplysninger'!V149="SV-formet flyoverrampe"),5.15,IF(AND(I149="Frakørselsrampe",'Anvendte oplysninger'!V149="Vinkelformet rampe"),1.07,IF(AND(I149="Tilkørselsrampe",'Anvendte oplysninger'!V149="S-formet ruderrampe"),0.93,IF(AND(I149="Tilkørselsrampe",'Anvendte oplysninger'!V149="S-formet trompetrampe"),2.48,IF(AND(I149="Tilkørselsrampe",'Anvendte oplysninger'!V149="U-formet trompetrampe"),4.15,IF(AND(I149="Tilkørselsrampe",'Anvendte oplysninger'!V149="SV-formet flyoverrampe"),5.26,IF(AND(I149="Tilkørselsrampe",'Anvendte oplysninger'!V149="Vinkelformet rampe"),1.42,1))))))))))</f>
        <v>1</v>
      </c>
      <c r="Z149" s="14">
        <f>IF(OR('Anvendte oplysninger'!W149="Lige",'Anvendte oplysninger'!W149="Irrelevant",'Anvendte oplysninger'!X149="Irrelevant",'Anvendte oplysninger'!Y149="Irrelevant"),1,1+1.545*1000/32.2*((('Anvendte oplysninger'!Y149*3268/3600)/('Anvendte oplysninger'!W149/0.306))^2)*('Anvendte oplysninger'!X149/1000)/G149)</f>
        <v>1</v>
      </c>
      <c r="AA149" s="14">
        <f>IF(OR('Anvendte oplysninger'!W149="Lige",'Anvendte oplysninger'!W149="Irrelevant",'Anvendte oplysninger'!X149="Irrelevant",'Anvendte oplysninger'!Y149="Irrelevant"),1,1+1.961*1000/32.2*((('Anvendte oplysninger'!Y149*3268/3600)/('Anvendte oplysninger'!W149/0.306))^2)*('Anvendte oplysninger'!X149/1000)/G149)</f>
        <v>1</v>
      </c>
      <c r="AB149" s="14">
        <f>IF(OR('Anvendte oplysninger'!Z149="Lige",'Anvendte oplysninger'!Z149="Irrelevant",'Anvendte oplysninger'!AA149="Irrelevant",'Anvendte oplysninger'!AB149="Irrelevant"),1,1+1.545*1000/32.2*((('Anvendte oplysninger'!AB149*3268/3600)/('Anvendte oplysninger'!Z149/0.306))^2)*('Anvendte oplysninger'!AA149/1000)/G149)</f>
        <v>1</v>
      </c>
      <c r="AC149" s="14">
        <f>IF(OR('Anvendte oplysninger'!Z149="Lige",'Anvendte oplysninger'!Z149="Irrelevant",'Anvendte oplysninger'!AA149="Irrelevant",'Anvendte oplysninger'!AB149="Irrelevant"),1,1+1.961*1000/32.2*((('Anvendte oplysninger'!AB149*3268/3600)/('Anvendte oplysninger'!Z149/0.306))^2)*('Anvendte oplysninger'!AA149/1000)/G149)</f>
        <v>1</v>
      </c>
      <c r="AD149" s="14">
        <f>IF(OR('Anvendte oplysninger'!AC149="Irrelevant",'Anvendte oplysninger'!AC149="Nej"),1,IF(AND('Anvendte oplysninger'!AC149="Ja",OR('Anvendte oplysninger'!Q149&lt;301,'Anvendte oplysninger'!S149&lt;301)),1-(0.5*('Anvendte oplysninger'!R149+'Anvendte oplysninger'!T149)/('Anvendte oplysninger'!G149*1000)),IF(AND('Anvendte oplysninger'!AC149="Ja",OR('Anvendte oplysninger'!Q149&lt;601,'Anvendte oplysninger'!S149&lt;601)),1-(0.25*('Anvendte oplysninger'!R149+'Anvendte oplysninger'!T149)/('Anvendte oplysninger'!G149*1000)),1)))</f>
        <v>1</v>
      </c>
      <c r="AE149" s="14">
        <f>IF(OR('Anvendte oplysninger'!AC149="Irrelevant",'Anvendte oplysninger'!AC149="Nej"),1,IF(AND('Anvendte oplysninger'!AC149="Ja",OR('Anvendte oplysninger'!Q149&lt;301,'Anvendte oplysninger'!S149&lt;301)),1-(0.4*('Anvendte oplysninger'!R149+'Anvendte oplysninger'!T149)/('Anvendte oplysninger'!G149*1000)),IF(AND('Anvendte oplysninger'!AC149="Ja",OR('Anvendte oplysninger'!Q149&lt;601,'Anvendte oplysninger'!S149&lt;601)),1-(0.2*('Anvendte oplysninger'!R149+'Anvendte oplysninger'!T149)/('Anvendte oplysninger'!G149*1000)),1)))</f>
        <v>1</v>
      </c>
      <c r="AF149" s="14">
        <f>IF('Anvendte oplysninger'!AD149="110 km/t",0.79,1)</f>
        <v>1</v>
      </c>
      <c r="AG149" s="14">
        <f>IF('Anvendte oplysninger'!AD149="110 km/t",0.94,1)</f>
        <v>1</v>
      </c>
      <c r="AH149" s="14">
        <f>IF('Anvendte oplysninger'!AD149="110 km/t",0.66,1)</f>
        <v>1</v>
      </c>
      <c r="AI149" s="14">
        <f>IF('Anvendte oplysninger'!AD149="110 km/t",0.82,1)</f>
        <v>1</v>
      </c>
      <c r="AJ149" s="14">
        <f>IF(AND('Anvendte oplysninger'!AE149="Ja",I149="Tilkørselsflettestrækning"),0.65*'Anvendte oplysninger'!AF149+1-'Anvendte oplysninger'!AF149,1)</f>
        <v>1</v>
      </c>
      <c r="AK149" s="15" t="str">
        <f t="shared" si="14"/>
        <v/>
      </c>
      <c r="AL149" s="15" t="str">
        <f t="shared" si="15"/>
        <v/>
      </c>
      <c r="AM149" s="15" t="str">
        <f t="shared" si="16"/>
        <v/>
      </c>
      <c r="AN149" s="15" t="str">
        <f t="shared" si="17"/>
        <v/>
      </c>
      <c r="AO149" s="15" t="str">
        <f t="shared" si="18"/>
        <v/>
      </c>
      <c r="AP149" s="15" t="str">
        <f t="shared" si="19"/>
        <v/>
      </c>
      <c r="AQ149" s="4" t="str">
        <f t="shared" si="20"/>
        <v/>
      </c>
    </row>
    <row r="150" spans="1:43" x14ac:dyDescent="0.25">
      <c r="A150" s="4" t="str">
        <f>IF(Inddata!A165="","",Inddata!A165)</f>
        <v/>
      </c>
      <c r="B150" s="4" t="str">
        <f>IF(Inddata!B165="","",Inddata!B165)</f>
        <v/>
      </c>
      <c r="C150" s="4" t="str">
        <f>IF(Inddata!C165="","",Inddata!C165)</f>
        <v/>
      </c>
      <c r="D150" s="4" t="str">
        <f>IF(Inddata!D165="","",Inddata!D165)</f>
        <v/>
      </c>
      <c r="E150" s="4" t="str">
        <f>IF(Inddata!E165="","",Inddata!E165)</f>
        <v/>
      </c>
      <c r="F150" s="4" t="str">
        <f>IF(Inddata!F165="","",Inddata!F165)</f>
        <v/>
      </c>
      <c r="G150" s="4">
        <f>IF(Inddata!G165="","",Inddata!G165)</f>
        <v>0</v>
      </c>
      <c r="H150" s="4" t="str">
        <f>IF(Inddata!H165&gt;0.5,Inddata!H165,"")</f>
        <v/>
      </c>
      <c r="I150" s="4" t="str">
        <f>IF(Inddata!I165="","",Inddata!I165)</f>
        <v/>
      </c>
      <c r="J150" s="14">
        <f>IF('Anvendte oplysninger'!J150="Irrelevant",1,IF('Anvendte oplysninger'!J150&gt;3,1.2,1))</f>
        <v>1</v>
      </c>
      <c r="K150" s="14">
        <f>IF('Anvendte oplysninger'!K150="Irrelevant",1,IF(AND(OR(I150="Motorvejsstrækning",I150="Frakørselsflettestrækning",I150="Tilkørselsflettestrækning"),'Anvendte oplysninger'!K150&lt;3.5),1+(3.5-'Anvendte oplysninger'!K150)*0.12,IF(AND(OR(I150="Frakørselsrampe",I150="Tilkørselsrampe"),'Anvendte oplysninger'!K150&lt;3.5),1+(3.5-'Anvendte oplysninger'!K150)*0.16,1)))</f>
        <v>1</v>
      </c>
      <c r="L150" s="14">
        <f>IF('Anvendte oplysninger'!L150="Irrelevant",1,IF(AND('Anvendte oplysninger'!L150="Ja",'Anvendte oplysninger'!J150=2),0.6*'Anvendte oplysninger'!M150+(1-'Anvendte oplysninger'!M150),IF(AND('Anvendte oplysninger'!L150="Ja",'Anvendte oplysninger'!J150=3),0.7*'Anvendte oplysninger'!M150+(1-'Anvendte oplysninger'!M150),IF(AND('Anvendte oplysninger'!L150="Ja",'Anvendte oplysninger'!J150=4),0.76*'Anvendte oplysninger'!M150+(1-'Anvendte oplysninger'!M150),IF(AND('Anvendte oplysninger'!L150="Ja",'Anvendte oplysninger'!J150&gt;4.99999999),0.8*'Anvendte oplysninger'!M150+(1-'Anvendte oplysninger'!M150),1)))))</f>
        <v>1</v>
      </c>
      <c r="M150" s="14">
        <f>IF('Anvendte oplysninger'!L150="Irrelevant",1,IF(AND('Anvendte oplysninger'!L150="Ja",'Anvendte oplysninger'!J150=2),0.8*'Anvendte oplysninger'!M150+(1-'Anvendte oplysninger'!M150),IF(AND('Anvendte oplysninger'!L150="Ja",'Anvendte oplysninger'!J150=3),0.85*'Anvendte oplysninger'!M150+(1-'Anvendte oplysninger'!M150),IF(AND('Anvendte oplysninger'!L150="Ja",'Anvendte oplysninger'!J150=4),0.88*'Anvendte oplysninger'!M150+(1-'Anvendte oplysninger'!M150),IF(AND('Anvendte oplysninger'!L150="Ja",'Anvendte oplysninger'!J150&gt;4.99999999),0.9*'Anvendte oplysninger'!M150+(1-'Anvendte oplysninger'!M150),1)))))</f>
        <v>1</v>
      </c>
      <c r="N150" s="14">
        <f>IF('Anvendte oplysninger'!N150="Irrelevant",1,IF(AND(OR(I150="Motorvejsstrækning",I150="Frakørselsflettestrækning",I150="Tilkørselsflettestrækning"),'Anvendte oplysninger'!N150&lt;3),1+(3-'Anvendte oplysninger'!N150)*0.09333333,1))</f>
        <v>1</v>
      </c>
      <c r="O150" s="14">
        <f>IF('Anvendte oplysninger'!N150="Irrelevant",1,IF(AND(OR(I150="Motorvejsstrækning",I150="Frakørselsflettestrækning",I150="Tilkørselsflettestrækning"),'Anvendte oplysninger'!N150&lt;3),1+(3-'Anvendte oplysninger'!N150)*0.19666667,1))</f>
        <v>1</v>
      </c>
      <c r="P150" s="14">
        <f>IF('Anvendte oplysninger'!O150="Irrelevant",1,IF(AND(OR(I150="Motorvejsstrækning",I150="Frakørselsflettestrækning",I150="Tilkørselsflettestrækning"),'Anvendte oplysninger'!O150&lt;3.00000001),1+(0.5-'Anvendte oplysninger'!O150)*0.04,IF(AND(OR(I150="Frakørselsrampe",I150="Tilkørselsrampe"),'Anvendte oplysninger'!O150&lt;3.00000001),1+(0.5-'Anvendte oplysninger'!O150)*0.08,IF(OR(I150="Motorvejsstrækning",I150="Frakørselsflettestrækning",I150="Tilkørselsflettestrækning"),0.9,0.8))))</f>
        <v>1</v>
      </c>
      <c r="Q150" s="14">
        <f>IF('Anvendte oplysninger'!P150="Irrelevant",1,IF(AND(OR(I150="Motorvejsstrækning",I150="Frakørselsflettestrækning",I150="Tilkørselsflettestrækning"),'Anvendte oplysninger'!P150&lt;11.00000001),1+(5-'Anvendte oplysninger'!P150)*0.01,0.94))</f>
        <v>1</v>
      </c>
      <c r="R150" s="14">
        <f>IF(OR('Anvendte oplysninger'!Q150="Irrelevant",'Anvendte oplysninger'!R150="Irrelevant",'Anvendte oplysninger'!Q150="Lige"),1,IF(AND(OR(I150="Motorvejsstrækning",I150="Frakørselsflettestrækning",I150="Tilkørselsflettestrækning"),'Anvendte oplysninger'!Q150&lt;4000),(EXP(0.1096*1746.5/'Anvendte oplysninger'!Q150)/EXP(0.1096*1746.5/4000))*('Anvendte oplysninger'!R150/1000)/G150+(G150-'Anvendte oplysninger'!R150/1000)/G150,1))</f>
        <v>1</v>
      </c>
      <c r="S150" s="14">
        <f>IF(OR('Anvendte oplysninger'!S150="Irrelevant",'Anvendte oplysninger'!T150="Irrelevant",'Anvendte oplysninger'!S150="Lige"),1,IF(AND(OR(I150="Motorvejsstrækning",I150="Frakørselsflettestrækning",I150="Tilkørselsflettestrækning"),'Anvendte oplysninger'!S150&lt;4000),(EXP(0.1096*1746.5/'Anvendte oplysninger'!S150)/EXP(0.1096*1746.5/4000))*('Anvendte oplysninger'!T150/1000)/G150+(G150-'Anvendte oplysninger'!T150/1000)/G150,1))</f>
        <v>1</v>
      </c>
      <c r="T150" s="14">
        <f>IF('Anvendte oplysninger'!U150="Irrelevant",1,IF(AND(OR(I150="Motorvejsstrækning",I150="Frakørselsflettestrækning",I150="Tilkørselsflettestrækning",I150="Frakørselsrampe",I150="Tilkørselsrampe"),'Anvendte oplysninger'!U150="Ja"),0.95,1))</f>
        <v>1</v>
      </c>
      <c r="U150" s="14">
        <f>IF('Anvendte oplysninger'!U150="Irrelevant",1,IF(AND(OR(I150="Motorvejsstrækning",I150="Frakørselsflettestrækning",I150="Tilkørselsflettestrækning",I150="Frakørselsrampe",I150="Tilkørselsrampe"),'Anvendte oplysninger'!U150="Ja"),0.96,1))</f>
        <v>1</v>
      </c>
      <c r="V150" s="14">
        <f>IF('Anvendte oplysninger'!U150="Irrelevant",1,IF(AND(OR(I150="Motorvejsstrækning",I150="Frakørselsflettestrækning",I150="Tilkørselsflettestrækning",I150="Frakørselsrampe",I150="Tilkørselsrampe"),'Anvendte oplysninger'!U150="Ja"),0.79,1))</f>
        <v>1</v>
      </c>
      <c r="W150" s="14">
        <f>IF('Anvendte oplysninger'!U150="Irrelevant",1,IF(AND(OR(I150="Motorvejsstrækning",I150="Frakørselsflettestrækning",I150="Tilkørselsflettestrækning",I150="Frakørselsrampe",I150="Tilkørselsrampe"),'Anvendte oplysninger'!U150="Ja"),0.94,1))</f>
        <v>1</v>
      </c>
      <c r="X150" s="14">
        <f>IF('Anvendte oplysninger'!U150="Irrelevant",1,IF(AND(OR(I150="Motorvejsstrækning",I150="Frakørselsflettestrækning",I150="Tilkørselsflettestrækning",I150="Frakørselsrampe",I150="Tilkørselsrampe"),'Anvendte oplysninger'!U150="Ja"),0.97,1))</f>
        <v>1</v>
      </c>
      <c r="Y150" s="14">
        <f>IF(AND(I150="Frakørselsrampe",'Anvendte oplysninger'!V150="S-formet ruderrampe"),1.32,IF(AND(I150="Frakørselsrampe",'Anvendte oplysninger'!V150="S-formet trompetrampe"),2.05,IF(AND(I150="Frakørselsrampe",'Anvendte oplysninger'!V150="U-formet trompetrampe"),4.11,IF(AND(I150="Frakørselsrampe",'Anvendte oplysninger'!V150="SV-formet flyoverrampe"),5.15,IF(AND(I150="Frakørselsrampe",'Anvendte oplysninger'!V150="Vinkelformet rampe"),1.07,IF(AND(I150="Tilkørselsrampe",'Anvendte oplysninger'!V150="S-formet ruderrampe"),0.93,IF(AND(I150="Tilkørselsrampe",'Anvendte oplysninger'!V150="S-formet trompetrampe"),2.48,IF(AND(I150="Tilkørselsrampe",'Anvendte oplysninger'!V150="U-formet trompetrampe"),4.15,IF(AND(I150="Tilkørselsrampe",'Anvendte oplysninger'!V150="SV-formet flyoverrampe"),5.26,IF(AND(I150="Tilkørselsrampe",'Anvendte oplysninger'!V150="Vinkelformet rampe"),1.42,1))))))))))</f>
        <v>1</v>
      </c>
      <c r="Z150" s="14">
        <f>IF(OR('Anvendte oplysninger'!W150="Lige",'Anvendte oplysninger'!W150="Irrelevant",'Anvendte oplysninger'!X150="Irrelevant",'Anvendte oplysninger'!Y150="Irrelevant"),1,1+1.545*1000/32.2*((('Anvendte oplysninger'!Y150*3268/3600)/('Anvendte oplysninger'!W150/0.306))^2)*('Anvendte oplysninger'!X150/1000)/G150)</f>
        <v>1</v>
      </c>
      <c r="AA150" s="14">
        <f>IF(OR('Anvendte oplysninger'!W150="Lige",'Anvendte oplysninger'!W150="Irrelevant",'Anvendte oplysninger'!X150="Irrelevant",'Anvendte oplysninger'!Y150="Irrelevant"),1,1+1.961*1000/32.2*((('Anvendte oplysninger'!Y150*3268/3600)/('Anvendte oplysninger'!W150/0.306))^2)*('Anvendte oplysninger'!X150/1000)/G150)</f>
        <v>1</v>
      </c>
      <c r="AB150" s="14">
        <f>IF(OR('Anvendte oplysninger'!Z150="Lige",'Anvendte oplysninger'!Z150="Irrelevant",'Anvendte oplysninger'!AA150="Irrelevant",'Anvendte oplysninger'!AB150="Irrelevant"),1,1+1.545*1000/32.2*((('Anvendte oplysninger'!AB150*3268/3600)/('Anvendte oplysninger'!Z150/0.306))^2)*('Anvendte oplysninger'!AA150/1000)/G150)</f>
        <v>1</v>
      </c>
      <c r="AC150" s="14">
        <f>IF(OR('Anvendte oplysninger'!Z150="Lige",'Anvendte oplysninger'!Z150="Irrelevant",'Anvendte oplysninger'!AA150="Irrelevant",'Anvendte oplysninger'!AB150="Irrelevant"),1,1+1.961*1000/32.2*((('Anvendte oplysninger'!AB150*3268/3600)/('Anvendte oplysninger'!Z150/0.306))^2)*('Anvendte oplysninger'!AA150/1000)/G150)</f>
        <v>1</v>
      </c>
      <c r="AD150" s="14">
        <f>IF(OR('Anvendte oplysninger'!AC150="Irrelevant",'Anvendte oplysninger'!AC150="Nej"),1,IF(AND('Anvendte oplysninger'!AC150="Ja",OR('Anvendte oplysninger'!Q150&lt;301,'Anvendte oplysninger'!S150&lt;301)),1-(0.5*('Anvendte oplysninger'!R150+'Anvendte oplysninger'!T150)/('Anvendte oplysninger'!G150*1000)),IF(AND('Anvendte oplysninger'!AC150="Ja",OR('Anvendte oplysninger'!Q150&lt;601,'Anvendte oplysninger'!S150&lt;601)),1-(0.25*('Anvendte oplysninger'!R150+'Anvendte oplysninger'!T150)/('Anvendte oplysninger'!G150*1000)),1)))</f>
        <v>1</v>
      </c>
      <c r="AE150" s="14">
        <f>IF(OR('Anvendte oplysninger'!AC150="Irrelevant",'Anvendte oplysninger'!AC150="Nej"),1,IF(AND('Anvendte oplysninger'!AC150="Ja",OR('Anvendte oplysninger'!Q150&lt;301,'Anvendte oplysninger'!S150&lt;301)),1-(0.4*('Anvendte oplysninger'!R150+'Anvendte oplysninger'!T150)/('Anvendte oplysninger'!G150*1000)),IF(AND('Anvendte oplysninger'!AC150="Ja",OR('Anvendte oplysninger'!Q150&lt;601,'Anvendte oplysninger'!S150&lt;601)),1-(0.2*('Anvendte oplysninger'!R150+'Anvendte oplysninger'!T150)/('Anvendte oplysninger'!G150*1000)),1)))</f>
        <v>1</v>
      </c>
      <c r="AF150" s="14">
        <f>IF('Anvendte oplysninger'!AD150="110 km/t",0.79,1)</f>
        <v>1</v>
      </c>
      <c r="AG150" s="14">
        <f>IF('Anvendte oplysninger'!AD150="110 km/t",0.94,1)</f>
        <v>1</v>
      </c>
      <c r="AH150" s="14">
        <f>IF('Anvendte oplysninger'!AD150="110 km/t",0.66,1)</f>
        <v>1</v>
      </c>
      <c r="AI150" s="14">
        <f>IF('Anvendte oplysninger'!AD150="110 km/t",0.82,1)</f>
        <v>1</v>
      </c>
      <c r="AJ150" s="14">
        <f>IF(AND('Anvendte oplysninger'!AE150="Ja",I150="Tilkørselsflettestrækning"),0.65*'Anvendte oplysninger'!AF150+1-'Anvendte oplysninger'!AF150,1)</f>
        <v>1</v>
      </c>
      <c r="AK150" s="15" t="str">
        <f t="shared" si="14"/>
        <v/>
      </c>
      <c r="AL150" s="15" t="str">
        <f t="shared" si="15"/>
        <v/>
      </c>
      <c r="AM150" s="15" t="str">
        <f t="shared" si="16"/>
        <v/>
      </c>
      <c r="AN150" s="15" t="str">
        <f t="shared" si="17"/>
        <v/>
      </c>
      <c r="AO150" s="15" t="str">
        <f t="shared" si="18"/>
        <v/>
      </c>
      <c r="AP150" s="15" t="str">
        <f t="shared" si="19"/>
        <v/>
      </c>
      <c r="AQ150" s="4" t="str">
        <f t="shared" si="20"/>
        <v/>
      </c>
    </row>
    <row r="151" spans="1:43" x14ac:dyDescent="0.25">
      <c r="A151" s="4" t="str">
        <f>IF(Inddata!A166="","",Inddata!A166)</f>
        <v/>
      </c>
      <c r="B151" s="4" t="str">
        <f>IF(Inddata!B166="","",Inddata!B166)</f>
        <v/>
      </c>
      <c r="C151" s="4" t="str">
        <f>IF(Inddata!C166="","",Inddata!C166)</f>
        <v/>
      </c>
      <c r="D151" s="4" t="str">
        <f>IF(Inddata!D166="","",Inddata!D166)</f>
        <v/>
      </c>
      <c r="E151" s="4" t="str">
        <f>IF(Inddata!E166="","",Inddata!E166)</f>
        <v/>
      </c>
      <c r="F151" s="4" t="str">
        <f>IF(Inddata!F166="","",Inddata!F166)</f>
        <v/>
      </c>
      <c r="G151" s="4">
        <f>IF(Inddata!G166="","",Inddata!G166)</f>
        <v>0</v>
      </c>
      <c r="H151" s="4" t="str">
        <f>IF(Inddata!H166&gt;0.5,Inddata!H166,"")</f>
        <v/>
      </c>
      <c r="I151" s="4" t="str">
        <f>IF(Inddata!I166="","",Inddata!I166)</f>
        <v/>
      </c>
      <c r="J151" s="14">
        <f>IF('Anvendte oplysninger'!J151="Irrelevant",1,IF('Anvendte oplysninger'!J151&gt;3,1.2,1))</f>
        <v>1</v>
      </c>
      <c r="K151" s="14">
        <f>IF('Anvendte oplysninger'!K151="Irrelevant",1,IF(AND(OR(I151="Motorvejsstrækning",I151="Frakørselsflettestrækning",I151="Tilkørselsflettestrækning"),'Anvendte oplysninger'!K151&lt;3.5),1+(3.5-'Anvendte oplysninger'!K151)*0.12,IF(AND(OR(I151="Frakørselsrampe",I151="Tilkørselsrampe"),'Anvendte oplysninger'!K151&lt;3.5),1+(3.5-'Anvendte oplysninger'!K151)*0.16,1)))</f>
        <v>1</v>
      </c>
      <c r="L151" s="14">
        <f>IF('Anvendte oplysninger'!L151="Irrelevant",1,IF(AND('Anvendte oplysninger'!L151="Ja",'Anvendte oplysninger'!J151=2),0.6*'Anvendte oplysninger'!M151+(1-'Anvendte oplysninger'!M151),IF(AND('Anvendte oplysninger'!L151="Ja",'Anvendte oplysninger'!J151=3),0.7*'Anvendte oplysninger'!M151+(1-'Anvendte oplysninger'!M151),IF(AND('Anvendte oplysninger'!L151="Ja",'Anvendte oplysninger'!J151=4),0.76*'Anvendte oplysninger'!M151+(1-'Anvendte oplysninger'!M151),IF(AND('Anvendte oplysninger'!L151="Ja",'Anvendte oplysninger'!J151&gt;4.99999999),0.8*'Anvendte oplysninger'!M151+(1-'Anvendte oplysninger'!M151),1)))))</f>
        <v>1</v>
      </c>
      <c r="M151" s="14">
        <f>IF('Anvendte oplysninger'!L151="Irrelevant",1,IF(AND('Anvendte oplysninger'!L151="Ja",'Anvendte oplysninger'!J151=2),0.8*'Anvendte oplysninger'!M151+(1-'Anvendte oplysninger'!M151),IF(AND('Anvendte oplysninger'!L151="Ja",'Anvendte oplysninger'!J151=3),0.85*'Anvendte oplysninger'!M151+(1-'Anvendte oplysninger'!M151),IF(AND('Anvendte oplysninger'!L151="Ja",'Anvendte oplysninger'!J151=4),0.88*'Anvendte oplysninger'!M151+(1-'Anvendte oplysninger'!M151),IF(AND('Anvendte oplysninger'!L151="Ja",'Anvendte oplysninger'!J151&gt;4.99999999),0.9*'Anvendte oplysninger'!M151+(1-'Anvendte oplysninger'!M151),1)))))</f>
        <v>1</v>
      </c>
      <c r="N151" s="14">
        <f>IF('Anvendte oplysninger'!N151="Irrelevant",1,IF(AND(OR(I151="Motorvejsstrækning",I151="Frakørselsflettestrækning",I151="Tilkørselsflettestrækning"),'Anvendte oplysninger'!N151&lt;3),1+(3-'Anvendte oplysninger'!N151)*0.09333333,1))</f>
        <v>1</v>
      </c>
      <c r="O151" s="14">
        <f>IF('Anvendte oplysninger'!N151="Irrelevant",1,IF(AND(OR(I151="Motorvejsstrækning",I151="Frakørselsflettestrækning",I151="Tilkørselsflettestrækning"),'Anvendte oplysninger'!N151&lt;3),1+(3-'Anvendte oplysninger'!N151)*0.19666667,1))</f>
        <v>1</v>
      </c>
      <c r="P151" s="14">
        <f>IF('Anvendte oplysninger'!O151="Irrelevant",1,IF(AND(OR(I151="Motorvejsstrækning",I151="Frakørselsflettestrækning",I151="Tilkørselsflettestrækning"),'Anvendte oplysninger'!O151&lt;3.00000001),1+(0.5-'Anvendte oplysninger'!O151)*0.04,IF(AND(OR(I151="Frakørselsrampe",I151="Tilkørselsrampe"),'Anvendte oplysninger'!O151&lt;3.00000001),1+(0.5-'Anvendte oplysninger'!O151)*0.08,IF(OR(I151="Motorvejsstrækning",I151="Frakørselsflettestrækning",I151="Tilkørselsflettestrækning"),0.9,0.8))))</f>
        <v>1</v>
      </c>
      <c r="Q151" s="14">
        <f>IF('Anvendte oplysninger'!P151="Irrelevant",1,IF(AND(OR(I151="Motorvejsstrækning",I151="Frakørselsflettestrækning",I151="Tilkørselsflettestrækning"),'Anvendte oplysninger'!P151&lt;11.00000001),1+(5-'Anvendte oplysninger'!P151)*0.01,0.94))</f>
        <v>1</v>
      </c>
      <c r="R151" s="14">
        <f>IF(OR('Anvendte oplysninger'!Q151="Irrelevant",'Anvendte oplysninger'!R151="Irrelevant",'Anvendte oplysninger'!Q151="Lige"),1,IF(AND(OR(I151="Motorvejsstrækning",I151="Frakørselsflettestrækning",I151="Tilkørselsflettestrækning"),'Anvendte oplysninger'!Q151&lt;4000),(EXP(0.1096*1746.5/'Anvendte oplysninger'!Q151)/EXP(0.1096*1746.5/4000))*('Anvendte oplysninger'!R151/1000)/G151+(G151-'Anvendte oplysninger'!R151/1000)/G151,1))</f>
        <v>1</v>
      </c>
      <c r="S151" s="14">
        <f>IF(OR('Anvendte oplysninger'!S151="Irrelevant",'Anvendte oplysninger'!T151="Irrelevant",'Anvendte oplysninger'!S151="Lige"),1,IF(AND(OR(I151="Motorvejsstrækning",I151="Frakørselsflettestrækning",I151="Tilkørselsflettestrækning"),'Anvendte oplysninger'!S151&lt;4000),(EXP(0.1096*1746.5/'Anvendte oplysninger'!S151)/EXP(0.1096*1746.5/4000))*('Anvendte oplysninger'!T151/1000)/G151+(G151-'Anvendte oplysninger'!T151/1000)/G151,1))</f>
        <v>1</v>
      </c>
      <c r="T151" s="14">
        <f>IF('Anvendte oplysninger'!U151="Irrelevant",1,IF(AND(OR(I151="Motorvejsstrækning",I151="Frakørselsflettestrækning",I151="Tilkørselsflettestrækning",I151="Frakørselsrampe",I151="Tilkørselsrampe"),'Anvendte oplysninger'!U151="Ja"),0.95,1))</f>
        <v>1</v>
      </c>
      <c r="U151" s="14">
        <f>IF('Anvendte oplysninger'!U151="Irrelevant",1,IF(AND(OR(I151="Motorvejsstrækning",I151="Frakørselsflettestrækning",I151="Tilkørselsflettestrækning",I151="Frakørselsrampe",I151="Tilkørselsrampe"),'Anvendte oplysninger'!U151="Ja"),0.96,1))</f>
        <v>1</v>
      </c>
      <c r="V151" s="14">
        <f>IF('Anvendte oplysninger'!U151="Irrelevant",1,IF(AND(OR(I151="Motorvejsstrækning",I151="Frakørselsflettestrækning",I151="Tilkørselsflettestrækning",I151="Frakørselsrampe",I151="Tilkørselsrampe"),'Anvendte oplysninger'!U151="Ja"),0.79,1))</f>
        <v>1</v>
      </c>
      <c r="W151" s="14">
        <f>IF('Anvendte oplysninger'!U151="Irrelevant",1,IF(AND(OR(I151="Motorvejsstrækning",I151="Frakørselsflettestrækning",I151="Tilkørselsflettestrækning",I151="Frakørselsrampe",I151="Tilkørselsrampe"),'Anvendte oplysninger'!U151="Ja"),0.94,1))</f>
        <v>1</v>
      </c>
      <c r="X151" s="14">
        <f>IF('Anvendte oplysninger'!U151="Irrelevant",1,IF(AND(OR(I151="Motorvejsstrækning",I151="Frakørselsflettestrækning",I151="Tilkørselsflettestrækning",I151="Frakørselsrampe",I151="Tilkørselsrampe"),'Anvendte oplysninger'!U151="Ja"),0.97,1))</f>
        <v>1</v>
      </c>
      <c r="Y151" s="14">
        <f>IF(AND(I151="Frakørselsrampe",'Anvendte oplysninger'!V151="S-formet ruderrampe"),1.32,IF(AND(I151="Frakørselsrampe",'Anvendte oplysninger'!V151="S-formet trompetrampe"),2.05,IF(AND(I151="Frakørselsrampe",'Anvendte oplysninger'!V151="U-formet trompetrampe"),4.11,IF(AND(I151="Frakørselsrampe",'Anvendte oplysninger'!V151="SV-formet flyoverrampe"),5.15,IF(AND(I151="Frakørselsrampe",'Anvendte oplysninger'!V151="Vinkelformet rampe"),1.07,IF(AND(I151="Tilkørselsrampe",'Anvendte oplysninger'!V151="S-formet ruderrampe"),0.93,IF(AND(I151="Tilkørselsrampe",'Anvendte oplysninger'!V151="S-formet trompetrampe"),2.48,IF(AND(I151="Tilkørselsrampe",'Anvendte oplysninger'!V151="U-formet trompetrampe"),4.15,IF(AND(I151="Tilkørselsrampe",'Anvendte oplysninger'!V151="SV-formet flyoverrampe"),5.26,IF(AND(I151="Tilkørselsrampe",'Anvendte oplysninger'!V151="Vinkelformet rampe"),1.42,1))))))))))</f>
        <v>1</v>
      </c>
      <c r="Z151" s="14">
        <f>IF(OR('Anvendte oplysninger'!W151="Lige",'Anvendte oplysninger'!W151="Irrelevant",'Anvendte oplysninger'!X151="Irrelevant",'Anvendte oplysninger'!Y151="Irrelevant"),1,1+1.545*1000/32.2*((('Anvendte oplysninger'!Y151*3268/3600)/('Anvendte oplysninger'!W151/0.306))^2)*('Anvendte oplysninger'!X151/1000)/G151)</f>
        <v>1</v>
      </c>
      <c r="AA151" s="14">
        <f>IF(OR('Anvendte oplysninger'!W151="Lige",'Anvendte oplysninger'!W151="Irrelevant",'Anvendte oplysninger'!X151="Irrelevant",'Anvendte oplysninger'!Y151="Irrelevant"),1,1+1.961*1000/32.2*((('Anvendte oplysninger'!Y151*3268/3600)/('Anvendte oplysninger'!W151/0.306))^2)*('Anvendte oplysninger'!X151/1000)/G151)</f>
        <v>1</v>
      </c>
      <c r="AB151" s="14">
        <f>IF(OR('Anvendte oplysninger'!Z151="Lige",'Anvendte oplysninger'!Z151="Irrelevant",'Anvendte oplysninger'!AA151="Irrelevant",'Anvendte oplysninger'!AB151="Irrelevant"),1,1+1.545*1000/32.2*((('Anvendte oplysninger'!AB151*3268/3600)/('Anvendte oplysninger'!Z151/0.306))^2)*('Anvendte oplysninger'!AA151/1000)/G151)</f>
        <v>1</v>
      </c>
      <c r="AC151" s="14">
        <f>IF(OR('Anvendte oplysninger'!Z151="Lige",'Anvendte oplysninger'!Z151="Irrelevant",'Anvendte oplysninger'!AA151="Irrelevant",'Anvendte oplysninger'!AB151="Irrelevant"),1,1+1.961*1000/32.2*((('Anvendte oplysninger'!AB151*3268/3600)/('Anvendte oplysninger'!Z151/0.306))^2)*('Anvendte oplysninger'!AA151/1000)/G151)</f>
        <v>1</v>
      </c>
      <c r="AD151" s="14">
        <f>IF(OR('Anvendte oplysninger'!AC151="Irrelevant",'Anvendte oplysninger'!AC151="Nej"),1,IF(AND('Anvendte oplysninger'!AC151="Ja",OR('Anvendte oplysninger'!Q151&lt;301,'Anvendte oplysninger'!S151&lt;301)),1-(0.5*('Anvendte oplysninger'!R151+'Anvendte oplysninger'!T151)/('Anvendte oplysninger'!G151*1000)),IF(AND('Anvendte oplysninger'!AC151="Ja",OR('Anvendte oplysninger'!Q151&lt;601,'Anvendte oplysninger'!S151&lt;601)),1-(0.25*('Anvendte oplysninger'!R151+'Anvendte oplysninger'!T151)/('Anvendte oplysninger'!G151*1000)),1)))</f>
        <v>1</v>
      </c>
      <c r="AE151" s="14">
        <f>IF(OR('Anvendte oplysninger'!AC151="Irrelevant",'Anvendte oplysninger'!AC151="Nej"),1,IF(AND('Anvendte oplysninger'!AC151="Ja",OR('Anvendte oplysninger'!Q151&lt;301,'Anvendte oplysninger'!S151&lt;301)),1-(0.4*('Anvendte oplysninger'!R151+'Anvendte oplysninger'!T151)/('Anvendte oplysninger'!G151*1000)),IF(AND('Anvendte oplysninger'!AC151="Ja",OR('Anvendte oplysninger'!Q151&lt;601,'Anvendte oplysninger'!S151&lt;601)),1-(0.2*('Anvendte oplysninger'!R151+'Anvendte oplysninger'!T151)/('Anvendte oplysninger'!G151*1000)),1)))</f>
        <v>1</v>
      </c>
      <c r="AF151" s="14">
        <f>IF('Anvendte oplysninger'!AD151="110 km/t",0.79,1)</f>
        <v>1</v>
      </c>
      <c r="AG151" s="14">
        <f>IF('Anvendte oplysninger'!AD151="110 km/t",0.94,1)</f>
        <v>1</v>
      </c>
      <c r="AH151" s="14">
        <f>IF('Anvendte oplysninger'!AD151="110 km/t",0.66,1)</f>
        <v>1</v>
      </c>
      <c r="AI151" s="14">
        <f>IF('Anvendte oplysninger'!AD151="110 km/t",0.82,1)</f>
        <v>1</v>
      </c>
      <c r="AJ151" s="14">
        <f>IF(AND('Anvendte oplysninger'!AE151="Ja",I151="Tilkørselsflettestrækning"),0.65*'Anvendte oplysninger'!AF151+1-'Anvendte oplysninger'!AF151,1)</f>
        <v>1</v>
      </c>
      <c r="AK151" s="15" t="str">
        <f t="shared" si="14"/>
        <v/>
      </c>
      <c r="AL151" s="15" t="str">
        <f t="shared" si="15"/>
        <v/>
      </c>
      <c r="AM151" s="15" t="str">
        <f t="shared" si="16"/>
        <v/>
      </c>
      <c r="AN151" s="15" t="str">
        <f t="shared" si="17"/>
        <v/>
      </c>
      <c r="AO151" s="15" t="str">
        <f t="shared" si="18"/>
        <v/>
      </c>
      <c r="AP151" s="15" t="str">
        <f t="shared" si="19"/>
        <v/>
      </c>
      <c r="AQ151" s="4" t="str">
        <f t="shared" si="20"/>
        <v/>
      </c>
    </row>
    <row r="152" spans="1:43" x14ac:dyDescent="0.25">
      <c r="A152" s="4" t="str">
        <f>IF(Inddata!A167="","",Inddata!A167)</f>
        <v/>
      </c>
      <c r="B152" s="4" t="str">
        <f>IF(Inddata!B167="","",Inddata!B167)</f>
        <v/>
      </c>
      <c r="C152" s="4" t="str">
        <f>IF(Inddata!C167="","",Inddata!C167)</f>
        <v/>
      </c>
      <c r="D152" s="4" t="str">
        <f>IF(Inddata!D167="","",Inddata!D167)</f>
        <v/>
      </c>
      <c r="E152" s="4" t="str">
        <f>IF(Inddata!E167="","",Inddata!E167)</f>
        <v/>
      </c>
      <c r="F152" s="4" t="str">
        <f>IF(Inddata!F167="","",Inddata!F167)</f>
        <v/>
      </c>
      <c r="G152" s="4">
        <f>IF(Inddata!G167="","",Inddata!G167)</f>
        <v>0</v>
      </c>
      <c r="H152" s="4" t="str">
        <f>IF(Inddata!H167&gt;0.5,Inddata!H167,"")</f>
        <v/>
      </c>
      <c r="I152" s="4" t="str">
        <f>IF(Inddata!I167="","",Inddata!I167)</f>
        <v/>
      </c>
      <c r="J152" s="14">
        <f>IF('Anvendte oplysninger'!J152="Irrelevant",1,IF('Anvendte oplysninger'!J152&gt;3,1.2,1))</f>
        <v>1</v>
      </c>
      <c r="K152" s="14">
        <f>IF('Anvendte oplysninger'!K152="Irrelevant",1,IF(AND(OR(I152="Motorvejsstrækning",I152="Frakørselsflettestrækning",I152="Tilkørselsflettestrækning"),'Anvendte oplysninger'!K152&lt;3.5),1+(3.5-'Anvendte oplysninger'!K152)*0.12,IF(AND(OR(I152="Frakørselsrampe",I152="Tilkørselsrampe"),'Anvendte oplysninger'!K152&lt;3.5),1+(3.5-'Anvendte oplysninger'!K152)*0.16,1)))</f>
        <v>1</v>
      </c>
      <c r="L152" s="14">
        <f>IF('Anvendte oplysninger'!L152="Irrelevant",1,IF(AND('Anvendte oplysninger'!L152="Ja",'Anvendte oplysninger'!J152=2),0.6*'Anvendte oplysninger'!M152+(1-'Anvendte oplysninger'!M152),IF(AND('Anvendte oplysninger'!L152="Ja",'Anvendte oplysninger'!J152=3),0.7*'Anvendte oplysninger'!M152+(1-'Anvendte oplysninger'!M152),IF(AND('Anvendte oplysninger'!L152="Ja",'Anvendte oplysninger'!J152=4),0.76*'Anvendte oplysninger'!M152+(1-'Anvendte oplysninger'!M152),IF(AND('Anvendte oplysninger'!L152="Ja",'Anvendte oplysninger'!J152&gt;4.99999999),0.8*'Anvendte oplysninger'!M152+(1-'Anvendte oplysninger'!M152),1)))))</f>
        <v>1</v>
      </c>
      <c r="M152" s="14">
        <f>IF('Anvendte oplysninger'!L152="Irrelevant",1,IF(AND('Anvendte oplysninger'!L152="Ja",'Anvendte oplysninger'!J152=2),0.8*'Anvendte oplysninger'!M152+(1-'Anvendte oplysninger'!M152),IF(AND('Anvendte oplysninger'!L152="Ja",'Anvendte oplysninger'!J152=3),0.85*'Anvendte oplysninger'!M152+(1-'Anvendte oplysninger'!M152),IF(AND('Anvendte oplysninger'!L152="Ja",'Anvendte oplysninger'!J152=4),0.88*'Anvendte oplysninger'!M152+(1-'Anvendte oplysninger'!M152),IF(AND('Anvendte oplysninger'!L152="Ja",'Anvendte oplysninger'!J152&gt;4.99999999),0.9*'Anvendte oplysninger'!M152+(1-'Anvendte oplysninger'!M152),1)))))</f>
        <v>1</v>
      </c>
      <c r="N152" s="14">
        <f>IF('Anvendte oplysninger'!N152="Irrelevant",1,IF(AND(OR(I152="Motorvejsstrækning",I152="Frakørselsflettestrækning",I152="Tilkørselsflettestrækning"),'Anvendte oplysninger'!N152&lt;3),1+(3-'Anvendte oplysninger'!N152)*0.09333333,1))</f>
        <v>1</v>
      </c>
      <c r="O152" s="14">
        <f>IF('Anvendte oplysninger'!N152="Irrelevant",1,IF(AND(OR(I152="Motorvejsstrækning",I152="Frakørselsflettestrækning",I152="Tilkørselsflettestrækning"),'Anvendte oplysninger'!N152&lt;3),1+(3-'Anvendte oplysninger'!N152)*0.19666667,1))</f>
        <v>1</v>
      </c>
      <c r="P152" s="14">
        <f>IF('Anvendte oplysninger'!O152="Irrelevant",1,IF(AND(OR(I152="Motorvejsstrækning",I152="Frakørselsflettestrækning",I152="Tilkørselsflettestrækning"),'Anvendte oplysninger'!O152&lt;3.00000001),1+(0.5-'Anvendte oplysninger'!O152)*0.04,IF(AND(OR(I152="Frakørselsrampe",I152="Tilkørselsrampe"),'Anvendte oplysninger'!O152&lt;3.00000001),1+(0.5-'Anvendte oplysninger'!O152)*0.08,IF(OR(I152="Motorvejsstrækning",I152="Frakørselsflettestrækning",I152="Tilkørselsflettestrækning"),0.9,0.8))))</f>
        <v>1</v>
      </c>
      <c r="Q152" s="14">
        <f>IF('Anvendte oplysninger'!P152="Irrelevant",1,IF(AND(OR(I152="Motorvejsstrækning",I152="Frakørselsflettestrækning",I152="Tilkørselsflettestrækning"),'Anvendte oplysninger'!P152&lt;11.00000001),1+(5-'Anvendte oplysninger'!P152)*0.01,0.94))</f>
        <v>1</v>
      </c>
      <c r="R152" s="14">
        <f>IF(OR('Anvendte oplysninger'!Q152="Irrelevant",'Anvendte oplysninger'!R152="Irrelevant",'Anvendte oplysninger'!Q152="Lige"),1,IF(AND(OR(I152="Motorvejsstrækning",I152="Frakørselsflettestrækning",I152="Tilkørselsflettestrækning"),'Anvendte oplysninger'!Q152&lt;4000),(EXP(0.1096*1746.5/'Anvendte oplysninger'!Q152)/EXP(0.1096*1746.5/4000))*('Anvendte oplysninger'!R152/1000)/G152+(G152-'Anvendte oplysninger'!R152/1000)/G152,1))</f>
        <v>1</v>
      </c>
      <c r="S152" s="14">
        <f>IF(OR('Anvendte oplysninger'!S152="Irrelevant",'Anvendte oplysninger'!T152="Irrelevant",'Anvendte oplysninger'!S152="Lige"),1,IF(AND(OR(I152="Motorvejsstrækning",I152="Frakørselsflettestrækning",I152="Tilkørselsflettestrækning"),'Anvendte oplysninger'!S152&lt;4000),(EXP(0.1096*1746.5/'Anvendte oplysninger'!S152)/EXP(0.1096*1746.5/4000))*('Anvendte oplysninger'!T152/1000)/G152+(G152-'Anvendte oplysninger'!T152/1000)/G152,1))</f>
        <v>1</v>
      </c>
      <c r="T152" s="14">
        <f>IF('Anvendte oplysninger'!U152="Irrelevant",1,IF(AND(OR(I152="Motorvejsstrækning",I152="Frakørselsflettestrækning",I152="Tilkørselsflettestrækning",I152="Frakørselsrampe",I152="Tilkørselsrampe"),'Anvendte oplysninger'!U152="Ja"),0.95,1))</f>
        <v>1</v>
      </c>
      <c r="U152" s="14">
        <f>IF('Anvendte oplysninger'!U152="Irrelevant",1,IF(AND(OR(I152="Motorvejsstrækning",I152="Frakørselsflettestrækning",I152="Tilkørselsflettestrækning",I152="Frakørselsrampe",I152="Tilkørselsrampe"),'Anvendte oplysninger'!U152="Ja"),0.96,1))</f>
        <v>1</v>
      </c>
      <c r="V152" s="14">
        <f>IF('Anvendte oplysninger'!U152="Irrelevant",1,IF(AND(OR(I152="Motorvejsstrækning",I152="Frakørselsflettestrækning",I152="Tilkørselsflettestrækning",I152="Frakørselsrampe",I152="Tilkørselsrampe"),'Anvendte oplysninger'!U152="Ja"),0.79,1))</f>
        <v>1</v>
      </c>
      <c r="W152" s="14">
        <f>IF('Anvendte oplysninger'!U152="Irrelevant",1,IF(AND(OR(I152="Motorvejsstrækning",I152="Frakørselsflettestrækning",I152="Tilkørselsflettestrækning",I152="Frakørselsrampe",I152="Tilkørselsrampe"),'Anvendte oplysninger'!U152="Ja"),0.94,1))</f>
        <v>1</v>
      </c>
      <c r="X152" s="14">
        <f>IF('Anvendte oplysninger'!U152="Irrelevant",1,IF(AND(OR(I152="Motorvejsstrækning",I152="Frakørselsflettestrækning",I152="Tilkørselsflettestrækning",I152="Frakørselsrampe",I152="Tilkørselsrampe"),'Anvendte oplysninger'!U152="Ja"),0.97,1))</f>
        <v>1</v>
      </c>
      <c r="Y152" s="14">
        <f>IF(AND(I152="Frakørselsrampe",'Anvendte oplysninger'!V152="S-formet ruderrampe"),1.32,IF(AND(I152="Frakørselsrampe",'Anvendte oplysninger'!V152="S-formet trompetrampe"),2.05,IF(AND(I152="Frakørselsrampe",'Anvendte oplysninger'!V152="U-formet trompetrampe"),4.11,IF(AND(I152="Frakørselsrampe",'Anvendte oplysninger'!V152="SV-formet flyoverrampe"),5.15,IF(AND(I152="Frakørselsrampe",'Anvendte oplysninger'!V152="Vinkelformet rampe"),1.07,IF(AND(I152="Tilkørselsrampe",'Anvendte oplysninger'!V152="S-formet ruderrampe"),0.93,IF(AND(I152="Tilkørselsrampe",'Anvendte oplysninger'!V152="S-formet trompetrampe"),2.48,IF(AND(I152="Tilkørselsrampe",'Anvendte oplysninger'!V152="U-formet trompetrampe"),4.15,IF(AND(I152="Tilkørselsrampe",'Anvendte oplysninger'!V152="SV-formet flyoverrampe"),5.26,IF(AND(I152="Tilkørselsrampe",'Anvendte oplysninger'!V152="Vinkelformet rampe"),1.42,1))))))))))</f>
        <v>1</v>
      </c>
      <c r="Z152" s="14">
        <f>IF(OR('Anvendte oplysninger'!W152="Lige",'Anvendte oplysninger'!W152="Irrelevant",'Anvendte oplysninger'!X152="Irrelevant",'Anvendte oplysninger'!Y152="Irrelevant"),1,1+1.545*1000/32.2*((('Anvendte oplysninger'!Y152*3268/3600)/('Anvendte oplysninger'!W152/0.306))^2)*('Anvendte oplysninger'!X152/1000)/G152)</f>
        <v>1</v>
      </c>
      <c r="AA152" s="14">
        <f>IF(OR('Anvendte oplysninger'!W152="Lige",'Anvendte oplysninger'!W152="Irrelevant",'Anvendte oplysninger'!X152="Irrelevant",'Anvendte oplysninger'!Y152="Irrelevant"),1,1+1.961*1000/32.2*((('Anvendte oplysninger'!Y152*3268/3600)/('Anvendte oplysninger'!W152/0.306))^2)*('Anvendte oplysninger'!X152/1000)/G152)</f>
        <v>1</v>
      </c>
      <c r="AB152" s="14">
        <f>IF(OR('Anvendte oplysninger'!Z152="Lige",'Anvendte oplysninger'!Z152="Irrelevant",'Anvendte oplysninger'!AA152="Irrelevant",'Anvendte oplysninger'!AB152="Irrelevant"),1,1+1.545*1000/32.2*((('Anvendte oplysninger'!AB152*3268/3600)/('Anvendte oplysninger'!Z152/0.306))^2)*('Anvendte oplysninger'!AA152/1000)/G152)</f>
        <v>1</v>
      </c>
      <c r="AC152" s="14">
        <f>IF(OR('Anvendte oplysninger'!Z152="Lige",'Anvendte oplysninger'!Z152="Irrelevant",'Anvendte oplysninger'!AA152="Irrelevant",'Anvendte oplysninger'!AB152="Irrelevant"),1,1+1.961*1000/32.2*((('Anvendte oplysninger'!AB152*3268/3600)/('Anvendte oplysninger'!Z152/0.306))^2)*('Anvendte oplysninger'!AA152/1000)/G152)</f>
        <v>1</v>
      </c>
      <c r="AD152" s="14">
        <f>IF(OR('Anvendte oplysninger'!AC152="Irrelevant",'Anvendte oplysninger'!AC152="Nej"),1,IF(AND('Anvendte oplysninger'!AC152="Ja",OR('Anvendte oplysninger'!Q152&lt;301,'Anvendte oplysninger'!S152&lt;301)),1-(0.5*('Anvendte oplysninger'!R152+'Anvendte oplysninger'!T152)/('Anvendte oplysninger'!G152*1000)),IF(AND('Anvendte oplysninger'!AC152="Ja",OR('Anvendte oplysninger'!Q152&lt;601,'Anvendte oplysninger'!S152&lt;601)),1-(0.25*('Anvendte oplysninger'!R152+'Anvendte oplysninger'!T152)/('Anvendte oplysninger'!G152*1000)),1)))</f>
        <v>1</v>
      </c>
      <c r="AE152" s="14">
        <f>IF(OR('Anvendte oplysninger'!AC152="Irrelevant",'Anvendte oplysninger'!AC152="Nej"),1,IF(AND('Anvendte oplysninger'!AC152="Ja",OR('Anvendte oplysninger'!Q152&lt;301,'Anvendte oplysninger'!S152&lt;301)),1-(0.4*('Anvendte oplysninger'!R152+'Anvendte oplysninger'!T152)/('Anvendte oplysninger'!G152*1000)),IF(AND('Anvendte oplysninger'!AC152="Ja",OR('Anvendte oplysninger'!Q152&lt;601,'Anvendte oplysninger'!S152&lt;601)),1-(0.2*('Anvendte oplysninger'!R152+'Anvendte oplysninger'!T152)/('Anvendte oplysninger'!G152*1000)),1)))</f>
        <v>1</v>
      </c>
      <c r="AF152" s="14">
        <f>IF('Anvendte oplysninger'!AD152="110 km/t",0.79,1)</f>
        <v>1</v>
      </c>
      <c r="AG152" s="14">
        <f>IF('Anvendte oplysninger'!AD152="110 km/t",0.94,1)</f>
        <v>1</v>
      </c>
      <c r="AH152" s="14">
        <f>IF('Anvendte oplysninger'!AD152="110 km/t",0.66,1)</f>
        <v>1</v>
      </c>
      <c r="AI152" s="14">
        <f>IF('Anvendte oplysninger'!AD152="110 km/t",0.82,1)</f>
        <v>1</v>
      </c>
      <c r="AJ152" s="14">
        <f>IF(AND('Anvendte oplysninger'!AE152="Ja",I152="Tilkørselsflettestrækning"),0.65*'Anvendte oplysninger'!AF152+1-'Anvendte oplysninger'!AF152,1)</f>
        <v>1</v>
      </c>
      <c r="AK152" s="15" t="str">
        <f t="shared" si="14"/>
        <v/>
      </c>
      <c r="AL152" s="15" t="str">
        <f t="shared" si="15"/>
        <v/>
      </c>
      <c r="AM152" s="15" t="str">
        <f t="shared" si="16"/>
        <v/>
      </c>
      <c r="AN152" s="15" t="str">
        <f t="shared" si="17"/>
        <v/>
      </c>
      <c r="AO152" s="15" t="str">
        <f t="shared" si="18"/>
        <v/>
      </c>
      <c r="AP152" s="15" t="str">
        <f t="shared" si="19"/>
        <v/>
      </c>
      <c r="AQ152" s="4" t="str">
        <f t="shared" si="20"/>
        <v/>
      </c>
    </row>
    <row r="153" spans="1:43" x14ac:dyDescent="0.25">
      <c r="A153" s="4" t="str">
        <f>IF(Inddata!A168="","",Inddata!A168)</f>
        <v/>
      </c>
      <c r="B153" s="4" t="str">
        <f>IF(Inddata!B168="","",Inddata!B168)</f>
        <v/>
      </c>
      <c r="C153" s="4" t="str">
        <f>IF(Inddata!C168="","",Inddata!C168)</f>
        <v/>
      </c>
      <c r="D153" s="4" t="str">
        <f>IF(Inddata!D168="","",Inddata!D168)</f>
        <v/>
      </c>
      <c r="E153" s="4" t="str">
        <f>IF(Inddata!E168="","",Inddata!E168)</f>
        <v/>
      </c>
      <c r="F153" s="4" t="str">
        <f>IF(Inddata!F168="","",Inddata!F168)</f>
        <v/>
      </c>
      <c r="G153" s="4">
        <f>IF(Inddata!G168="","",Inddata!G168)</f>
        <v>0</v>
      </c>
      <c r="H153" s="4" t="str">
        <f>IF(Inddata!H168&gt;0.5,Inddata!H168,"")</f>
        <v/>
      </c>
      <c r="I153" s="4" t="str">
        <f>IF(Inddata!I168="","",Inddata!I168)</f>
        <v/>
      </c>
      <c r="J153" s="14">
        <f>IF('Anvendte oplysninger'!J153="Irrelevant",1,IF('Anvendte oplysninger'!J153&gt;3,1.2,1))</f>
        <v>1</v>
      </c>
      <c r="K153" s="14">
        <f>IF('Anvendte oplysninger'!K153="Irrelevant",1,IF(AND(OR(I153="Motorvejsstrækning",I153="Frakørselsflettestrækning",I153="Tilkørselsflettestrækning"),'Anvendte oplysninger'!K153&lt;3.5),1+(3.5-'Anvendte oplysninger'!K153)*0.12,IF(AND(OR(I153="Frakørselsrampe",I153="Tilkørselsrampe"),'Anvendte oplysninger'!K153&lt;3.5),1+(3.5-'Anvendte oplysninger'!K153)*0.16,1)))</f>
        <v>1</v>
      </c>
      <c r="L153" s="14">
        <f>IF('Anvendte oplysninger'!L153="Irrelevant",1,IF(AND('Anvendte oplysninger'!L153="Ja",'Anvendte oplysninger'!J153=2),0.6*'Anvendte oplysninger'!M153+(1-'Anvendte oplysninger'!M153),IF(AND('Anvendte oplysninger'!L153="Ja",'Anvendte oplysninger'!J153=3),0.7*'Anvendte oplysninger'!M153+(1-'Anvendte oplysninger'!M153),IF(AND('Anvendte oplysninger'!L153="Ja",'Anvendte oplysninger'!J153=4),0.76*'Anvendte oplysninger'!M153+(1-'Anvendte oplysninger'!M153),IF(AND('Anvendte oplysninger'!L153="Ja",'Anvendte oplysninger'!J153&gt;4.99999999),0.8*'Anvendte oplysninger'!M153+(1-'Anvendte oplysninger'!M153),1)))))</f>
        <v>1</v>
      </c>
      <c r="M153" s="14">
        <f>IF('Anvendte oplysninger'!L153="Irrelevant",1,IF(AND('Anvendte oplysninger'!L153="Ja",'Anvendte oplysninger'!J153=2),0.8*'Anvendte oplysninger'!M153+(1-'Anvendte oplysninger'!M153),IF(AND('Anvendte oplysninger'!L153="Ja",'Anvendte oplysninger'!J153=3),0.85*'Anvendte oplysninger'!M153+(1-'Anvendte oplysninger'!M153),IF(AND('Anvendte oplysninger'!L153="Ja",'Anvendte oplysninger'!J153=4),0.88*'Anvendte oplysninger'!M153+(1-'Anvendte oplysninger'!M153),IF(AND('Anvendte oplysninger'!L153="Ja",'Anvendte oplysninger'!J153&gt;4.99999999),0.9*'Anvendte oplysninger'!M153+(1-'Anvendte oplysninger'!M153),1)))))</f>
        <v>1</v>
      </c>
      <c r="N153" s="14">
        <f>IF('Anvendte oplysninger'!N153="Irrelevant",1,IF(AND(OR(I153="Motorvejsstrækning",I153="Frakørselsflettestrækning",I153="Tilkørselsflettestrækning"),'Anvendte oplysninger'!N153&lt;3),1+(3-'Anvendte oplysninger'!N153)*0.09333333,1))</f>
        <v>1</v>
      </c>
      <c r="O153" s="14">
        <f>IF('Anvendte oplysninger'!N153="Irrelevant",1,IF(AND(OR(I153="Motorvejsstrækning",I153="Frakørselsflettestrækning",I153="Tilkørselsflettestrækning"),'Anvendte oplysninger'!N153&lt;3),1+(3-'Anvendte oplysninger'!N153)*0.19666667,1))</f>
        <v>1</v>
      </c>
      <c r="P153" s="14">
        <f>IF('Anvendte oplysninger'!O153="Irrelevant",1,IF(AND(OR(I153="Motorvejsstrækning",I153="Frakørselsflettestrækning",I153="Tilkørselsflettestrækning"),'Anvendte oplysninger'!O153&lt;3.00000001),1+(0.5-'Anvendte oplysninger'!O153)*0.04,IF(AND(OR(I153="Frakørselsrampe",I153="Tilkørselsrampe"),'Anvendte oplysninger'!O153&lt;3.00000001),1+(0.5-'Anvendte oplysninger'!O153)*0.08,IF(OR(I153="Motorvejsstrækning",I153="Frakørselsflettestrækning",I153="Tilkørselsflettestrækning"),0.9,0.8))))</f>
        <v>1</v>
      </c>
      <c r="Q153" s="14">
        <f>IF('Anvendte oplysninger'!P153="Irrelevant",1,IF(AND(OR(I153="Motorvejsstrækning",I153="Frakørselsflettestrækning",I153="Tilkørselsflettestrækning"),'Anvendte oplysninger'!P153&lt;11.00000001),1+(5-'Anvendte oplysninger'!P153)*0.01,0.94))</f>
        <v>1</v>
      </c>
      <c r="R153" s="14">
        <f>IF(OR('Anvendte oplysninger'!Q153="Irrelevant",'Anvendte oplysninger'!R153="Irrelevant",'Anvendte oplysninger'!Q153="Lige"),1,IF(AND(OR(I153="Motorvejsstrækning",I153="Frakørselsflettestrækning",I153="Tilkørselsflettestrækning"),'Anvendte oplysninger'!Q153&lt;4000),(EXP(0.1096*1746.5/'Anvendte oplysninger'!Q153)/EXP(0.1096*1746.5/4000))*('Anvendte oplysninger'!R153/1000)/G153+(G153-'Anvendte oplysninger'!R153/1000)/G153,1))</f>
        <v>1</v>
      </c>
      <c r="S153" s="14">
        <f>IF(OR('Anvendte oplysninger'!S153="Irrelevant",'Anvendte oplysninger'!T153="Irrelevant",'Anvendte oplysninger'!S153="Lige"),1,IF(AND(OR(I153="Motorvejsstrækning",I153="Frakørselsflettestrækning",I153="Tilkørselsflettestrækning"),'Anvendte oplysninger'!S153&lt;4000),(EXP(0.1096*1746.5/'Anvendte oplysninger'!S153)/EXP(0.1096*1746.5/4000))*('Anvendte oplysninger'!T153/1000)/G153+(G153-'Anvendte oplysninger'!T153/1000)/G153,1))</f>
        <v>1</v>
      </c>
      <c r="T153" s="14">
        <f>IF('Anvendte oplysninger'!U153="Irrelevant",1,IF(AND(OR(I153="Motorvejsstrækning",I153="Frakørselsflettestrækning",I153="Tilkørselsflettestrækning",I153="Frakørselsrampe",I153="Tilkørselsrampe"),'Anvendte oplysninger'!U153="Ja"),0.95,1))</f>
        <v>1</v>
      </c>
      <c r="U153" s="14">
        <f>IF('Anvendte oplysninger'!U153="Irrelevant",1,IF(AND(OR(I153="Motorvejsstrækning",I153="Frakørselsflettestrækning",I153="Tilkørselsflettestrækning",I153="Frakørselsrampe",I153="Tilkørselsrampe"),'Anvendte oplysninger'!U153="Ja"),0.96,1))</f>
        <v>1</v>
      </c>
      <c r="V153" s="14">
        <f>IF('Anvendte oplysninger'!U153="Irrelevant",1,IF(AND(OR(I153="Motorvejsstrækning",I153="Frakørselsflettestrækning",I153="Tilkørselsflettestrækning",I153="Frakørselsrampe",I153="Tilkørselsrampe"),'Anvendte oplysninger'!U153="Ja"),0.79,1))</f>
        <v>1</v>
      </c>
      <c r="W153" s="14">
        <f>IF('Anvendte oplysninger'!U153="Irrelevant",1,IF(AND(OR(I153="Motorvejsstrækning",I153="Frakørselsflettestrækning",I153="Tilkørselsflettestrækning",I153="Frakørselsrampe",I153="Tilkørselsrampe"),'Anvendte oplysninger'!U153="Ja"),0.94,1))</f>
        <v>1</v>
      </c>
      <c r="X153" s="14">
        <f>IF('Anvendte oplysninger'!U153="Irrelevant",1,IF(AND(OR(I153="Motorvejsstrækning",I153="Frakørselsflettestrækning",I153="Tilkørselsflettestrækning",I153="Frakørselsrampe",I153="Tilkørselsrampe"),'Anvendte oplysninger'!U153="Ja"),0.97,1))</f>
        <v>1</v>
      </c>
      <c r="Y153" s="14">
        <f>IF(AND(I153="Frakørselsrampe",'Anvendte oplysninger'!V153="S-formet ruderrampe"),1.32,IF(AND(I153="Frakørselsrampe",'Anvendte oplysninger'!V153="S-formet trompetrampe"),2.05,IF(AND(I153="Frakørselsrampe",'Anvendte oplysninger'!V153="U-formet trompetrampe"),4.11,IF(AND(I153="Frakørselsrampe",'Anvendte oplysninger'!V153="SV-formet flyoverrampe"),5.15,IF(AND(I153="Frakørselsrampe",'Anvendte oplysninger'!V153="Vinkelformet rampe"),1.07,IF(AND(I153="Tilkørselsrampe",'Anvendte oplysninger'!V153="S-formet ruderrampe"),0.93,IF(AND(I153="Tilkørselsrampe",'Anvendte oplysninger'!V153="S-formet trompetrampe"),2.48,IF(AND(I153="Tilkørselsrampe",'Anvendte oplysninger'!V153="U-formet trompetrampe"),4.15,IF(AND(I153="Tilkørselsrampe",'Anvendte oplysninger'!V153="SV-formet flyoverrampe"),5.26,IF(AND(I153="Tilkørselsrampe",'Anvendte oplysninger'!V153="Vinkelformet rampe"),1.42,1))))))))))</f>
        <v>1</v>
      </c>
      <c r="Z153" s="14">
        <f>IF(OR('Anvendte oplysninger'!W153="Lige",'Anvendte oplysninger'!W153="Irrelevant",'Anvendte oplysninger'!X153="Irrelevant",'Anvendte oplysninger'!Y153="Irrelevant"),1,1+1.545*1000/32.2*((('Anvendte oplysninger'!Y153*3268/3600)/('Anvendte oplysninger'!W153/0.306))^2)*('Anvendte oplysninger'!X153/1000)/G153)</f>
        <v>1</v>
      </c>
      <c r="AA153" s="14">
        <f>IF(OR('Anvendte oplysninger'!W153="Lige",'Anvendte oplysninger'!W153="Irrelevant",'Anvendte oplysninger'!X153="Irrelevant",'Anvendte oplysninger'!Y153="Irrelevant"),1,1+1.961*1000/32.2*((('Anvendte oplysninger'!Y153*3268/3600)/('Anvendte oplysninger'!W153/0.306))^2)*('Anvendte oplysninger'!X153/1000)/G153)</f>
        <v>1</v>
      </c>
      <c r="AB153" s="14">
        <f>IF(OR('Anvendte oplysninger'!Z153="Lige",'Anvendte oplysninger'!Z153="Irrelevant",'Anvendte oplysninger'!AA153="Irrelevant",'Anvendte oplysninger'!AB153="Irrelevant"),1,1+1.545*1000/32.2*((('Anvendte oplysninger'!AB153*3268/3600)/('Anvendte oplysninger'!Z153/0.306))^2)*('Anvendte oplysninger'!AA153/1000)/G153)</f>
        <v>1</v>
      </c>
      <c r="AC153" s="14">
        <f>IF(OR('Anvendte oplysninger'!Z153="Lige",'Anvendte oplysninger'!Z153="Irrelevant",'Anvendte oplysninger'!AA153="Irrelevant",'Anvendte oplysninger'!AB153="Irrelevant"),1,1+1.961*1000/32.2*((('Anvendte oplysninger'!AB153*3268/3600)/('Anvendte oplysninger'!Z153/0.306))^2)*('Anvendte oplysninger'!AA153/1000)/G153)</f>
        <v>1</v>
      </c>
      <c r="AD153" s="14">
        <f>IF(OR('Anvendte oplysninger'!AC153="Irrelevant",'Anvendte oplysninger'!AC153="Nej"),1,IF(AND('Anvendte oplysninger'!AC153="Ja",OR('Anvendte oplysninger'!Q153&lt;301,'Anvendte oplysninger'!S153&lt;301)),1-(0.5*('Anvendte oplysninger'!R153+'Anvendte oplysninger'!T153)/('Anvendte oplysninger'!G153*1000)),IF(AND('Anvendte oplysninger'!AC153="Ja",OR('Anvendte oplysninger'!Q153&lt;601,'Anvendte oplysninger'!S153&lt;601)),1-(0.25*('Anvendte oplysninger'!R153+'Anvendte oplysninger'!T153)/('Anvendte oplysninger'!G153*1000)),1)))</f>
        <v>1</v>
      </c>
      <c r="AE153" s="14">
        <f>IF(OR('Anvendte oplysninger'!AC153="Irrelevant",'Anvendte oplysninger'!AC153="Nej"),1,IF(AND('Anvendte oplysninger'!AC153="Ja",OR('Anvendte oplysninger'!Q153&lt;301,'Anvendte oplysninger'!S153&lt;301)),1-(0.4*('Anvendte oplysninger'!R153+'Anvendte oplysninger'!T153)/('Anvendte oplysninger'!G153*1000)),IF(AND('Anvendte oplysninger'!AC153="Ja",OR('Anvendte oplysninger'!Q153&lt;601,'Anvendte oplysninger'!S153&lt;601)),1-(0.2*('Anvendte oplysninger'!R153+'Anvendte oplysninger'!T153)/('Anvendte oplysninger'!G153*1000)),1)))</f>
        <v>1</v>
      </c>
      <c r="AF153" s="14">
        <f>IF('Anvendte oplysninger'!AD153="110 km/t",0.79,1)</f>
        <v>1</v>
      </c>
      <c r="AG153" s="14">
        <f>IF('Anvendte oplysninger'!AD153="110 km/t",0.94,1)</f>
        <v>1</v>
      </c>
      <c r="AH153" s="14">
        <f>IF('Anvendte oplysninger'!AD153="110 km/t",0.66,1)</f>
        <v>1</v>
      </c>
      <c r="AI153" s="14">
        <f>IF('Anvendte oplysninger'!AD153="110 km/t",0.82,1)</f>
        <v>1</v>
      </c>
      <c r="AJ153" s="14">
        <f>IF(AND('Anvendte oplysninger'!AE153="Ja",I153="Tilkørselsflettestrækning"),0.65*'Anvendte oplysninger'!AF153+1-'Anvendte oplysninger'!AF153,1)</f>
        <v>1</v>
      </c>
      <c r="AK153" s="15" t="str">
        <f t="shared" si="14"/>
        <v/>
      </c>
      <c r="AL153" s="15" t="str">
        <f t="shared" si="15"/>
        <v/>
      </c>
      <c r="AM153" s="15" t="str">
        <f t="shared" si="16"/>
        <v/>
      </c>
      <c r="AN153" s="15" t="str">
        <f t="shared" si="17"/>
        <v/>
      </c>
      <c r="AO153" s="15" t="str">
        <f t="shared" si="18"/>
        <v/>
      </c>
      <c r="AP153" s="15" t="str">
        <f t="shared" si="19"/>
        <v/>
      </c>
      <c r="AQ153" s="4" t="str">
        <f t="shared" si="20"/>
        <v/>
      </c>
    </row>
    <row r="154" spans="1:43" x14ac:dyDescent="0.25">
      <c r="A154" s="4" t="str">
        <f>IF(Inddata!A169="","",Inddata!A169)</f>
        <v/>
      </c>
      <c r="B154" s="4" t="str">
        <f>IF(Inddata!B169="","",Inddata!B169)</f>
        <v/>
      </c>
      <c r="C154" s="4" t="str">
        <f>IF(Inddata!C169="","",Inddata!C169)</f>
        <v/>
      </c>
      <c r="D154" s="4" t="str">
        <f>IF(Inddata!D169="","",Inddata!D169)</f>
        <v/>
      </c>
      <c r="E154" s="4" t="str">
        <f>IF(Inddata!E169="","",Inddata!E169)</f>
        <v/>
      </c>
      <c r="F154" s="4" t="str">
        <f>IF(Inddata!F169="","",Inddata!F169)</f>
        <v/>
      </c>
      <c r="G154" s="4">
        <f>IF(Inddata!G169="","",Inddata!G169)</f>
        <v>0</v>
      </c>
      <c r="H154" s="4" t="str">
        <f>IF(Inddata!H169&gt;0.5,Inddata!H169,"")</f>
        <v/>
      </c>
      <c r="I154" s="4" t="str">
        <f>IF(Inddata!I169="","",Inddata!I169)</f>
        <v/>
      </c>
      <c r="J154" s="14">
        <f>IF('Anvendte oplysninger'!J154="Irrelevant",1,IF('Anvendte oplysninger'!J154&gt;3,1.2,1))</f>
        <v>1</v>
      </c>
      <c r="K154" s="14">
        <f>IF('Anvendte oplysninger'!K154="Irrelevant",1,IF(AND(OR(I154="Motorvejsstrækning",I154="Frakørselsflettestrækning",I154="Tilkørselsflettestrækning"),'Anvendte oplysninger'!K154&lt;3.5),1+(3.5-'Anvendte oplysninger'!K154)*0.12,IF(AND(OR(I154="Frakørselsrampe",I154="Tilkørselsrampe"),'Anvendte oplysninger'!K154&lt;3.5),1+(3.5-'Anvendte oplysninger'!K154)*0.16,1)))</f>
        <v>1</v>
      </c>
      <c r="L154" s="14">
        <f>IF('Anvendte oplysninger'!L154="Irrelevant",1,IF(AND('Anvendte oplysninger'!L154="Ja",'Anvendte oplysninger'!J154=2),0.6*'Anvendte oplysninger'!M154+(1-'Anvendte oplysninger'!M154),IF(AND('Anvendte oplysninger'!L154="Ja",'Anvendte oplysninger'!J154=3),0.7*'Anvendte oplysninger'!M154+(1-'Anvendte oplysninger'!M154),IF(AND('Anvendte oplysninger'!L154="Ja",'Anvendte oplysninger'!J154=4),0.76*'Anvendte oplysninger'!M154+(1-'Anvendte oplysninger'!M154),IF(AND('Anvendte oplysninger'!L154="Ja",'Anvendte oplysninger'!J154&gt;4.99999999),0.8*'Anvendte oplysninger'!M154+(1-'Anvendte oplysninger'!M154),1)))))</f>
        <v>1</v>
      </c>
      <c r="M154" s="14">
        <f>IF('Anvendte oplysninger'!L154="Irrelevant",1,IF(AND('Anvendte oplysninger'!L154="Ja",'Anvendte oplysninger'!J154=2),0.8*'Anvendte oplysninger'!M154+(1-'Anvendte oplysninger'!M154),IF(AND('Anvendte oplysninger'!L154="Ja",'Anvendte oplysninger'!J154=3),0.85*'Anvendte oplysninger'!M154+(1-'Anvendte oplysninger'!M154),IF(AND('Anvendte oplysninger'!L154="Ja",'Anvendte oplysninger'!J154=4),0.88*'Anvendte oplysninger'!M154+(1-'Anvendte oplysninger'!M154),IF(AND('Anvendte oplysninger'!L154="Ja",'Anvendte oplysninger'!J154&gt;4.99999999),0.9*'Anvendte oplysninger'!M154+(1-'Anvendte oplysninger'!M154),1)))))</f>
        <v>1</v>
      </c>
      <c r="N154" s="14">
        <f>IF('Anvendte oplysninger'!N154="Irrelevant",1,IF(AND(OR(I154="Motorvejsstrækning",I154="Frakørselsflettestrækning",I154="Tilkørselsflettestrækning"),'Anvendte oplysninger'!N154&lt;3),1+(3-'Anvendte oplysninger'!N154)*0.09333333,1))</f>
        <v>1</v>
      </c>
      <c r="O154" s="14">
        <f>IF('Anvendte oplysninger'!N154="Irrelevant",1,IF(AND(OR(I154="Motorvejsstrækning",I154="Frakørselsflettestrækning",I154="Tilkørselsflettestrækning"),'Anvendte oplysninger'!N154&lt;3),1+(3-'Anvendte oplysninger'!N154)*0.19666667,1))</f>
        <v>1</v>
      </c>
      <c r="P154" s="14">
        <f>IF('Anvendte oplysninger'!O154="Irrelevant",1,IF(AND(OR(I154="Motorvejsstrækning",I154="Frakørselsflettestrækning",I154="Tilkørselsflettestrækning"),'Anvendte oplysninger'!O154&lt;3.00000001),1+(0.5-'Anvendte oplysninger'!O154)*0.04,IF(AND(OR(I154="Frakørselsrampe",I154="Tilkørselsrampe"),'Anvendte oplysninger'!O154&lt;3.00000001),1+(0.5-'Anvendte oplysninger'!O154)*0.08,IF(OR(I154="Motorvejsstrækning",I154="Frakørselsflettestrækning",I154="Tilkørselsflettestrækning"),0.9,0.8))))</f>
        <v>1</v>
      </c>
      <c r="Q154" s="14">
        <f>IF('Anvendte oplysninger'!P154="Irrelevant",1,IF(AND(OR(I154="Motorvejsstrækning",I154="Frakørselsflettestrækning",I154="Tilkørselsflettestrækning"),'Anvendte oplysninger'!P154&lt;11.00000001),1+(5-'Anvendte oplysninger'!P154)*0.01,0.94))</f>
        <v>1</v>
      </c>
      <c r="R154" s="14">
        <f>IF(OR('Anvendte oplysninger'!Q154="Irrelevant",'Anvendte oplysninger'!R154="Irrelevant",'Anvendte oplysninger'!Q154="Lige"),1,IF(AND(OR(I154="Motorvejsstrækning",I154="Frakørselsflettestrækning",I154="Tilkørselsflettestrækning"),'Anvendte oplysninger'!Q154&lt;4000),(EXP(0.1096*1746.5/'Anvendte oplysninger'!Q154)/EXP(0.1096*1746.5/4000))*('Anvendte oplysninger'!R154/1000)/G154+(G154-'Anvendte oplysninger'!R154/1000)/G154,1))</f>
        <v>1</v>
      </c>
      <c r="S154" s="14">
        <f>IF(OR('Anvendte oplysninger'!S154="Irrelevant",'Anvendte oplysninger'!T154="Irrelevant",'Anvendte oplysninger'!S154="Lige"),1,IF(AND(OR(I154="Motorvejsstrækning",I154="Frakørselsflettestrækning",I154="Tilkørselsflettestrækning"),'Anvendte oplysninger'!S154&lt;4000),(EXP(0.1096*1746.5/'Anvendte oplysninger'!S154)/EXP(0.1096*1746.5/4000))*('Anvendte oplysninger'!T154/1000)/G154+(G154-'Anvendte oplysninger'!T154/1000)/G154,1))</f>
        <v>1</v>
      </c>
      <c r="T154" s="14">
        <f>IF('Anvendte oplysninger'!U154="Irrelevant",1,IF(AND(OR(I154="Motorvejsstrækning",I154="Frakørselsflettestrækning",I154="Tilkørselsflettestrækning",I154="Frakørselsrampe",I154="Tilkørselsrampe"),'Anvendte oplysninger'!U154="Ja"),0.95,1))</f>
        <v>1</v>
      </c>
      <c r="U154" s="14">
        <f>IF('Anvendte oplysninger'!U154="Irrelevant",1,IF(AND(OR(I154="Motorvejsstrækning",I154="Frakørselsflettestrækning",I154="Tilkørselsflettestrækning",I154="Frakørselsrampe",I154="Tilkørselsrampe"),'Anvendte oplysninger'!U154="Ja"),0.96,1))</f>
        <v>1</v>
      </c>
      <c r="V154" s="14">
        <f>IF('Anvendte oplysninger'!U154="Irrelevant",1,IF(AND(OR(I154="Motorvejsstrækning",I154="Frakørselsflettestrækning",I154="Tilkørselsflettestrækning",I154="Frakørselsrampe",I154="Tilkørselsrampe"),'Anvendte oplysninger'!U154="Ja"),0.79,1))</f>
        <v>1</v>
      </c>
      <c r="W154" s="14">
        <f>IF('Anvendte oplysninger'!U154="Irrelevant",1,IF(AND(OR(I154="Motorvejsstrækning",I154="Frakørselsflettestrækning",I154="Tilkørselsflettestrækning",I154="Frakørselsrampe",I154="Tilkørselsrampe"),'Anvendte oplysninger'!U154="Ja"),0.94,1))</f>
        <v>1</v>
      </c>
      <c r="X154" s="14">
        <f>IF('Anvendte oplysninger'!U154="Irrelevant",1,IF(AND(OR(I154="Motorvejsstrækning",I154="Frakørselsflettestrækning",I154="Tilkørselsflettestrækning",I154="Frakørselsrampe",I154="Tilkørselsrampe"),'Anvendte oplysninger'!U154="Ja"),0.97,1))</f>
        <v>1</v>
      </c>
      <c r="Y154" s="14">
        <f>IF(AND(I154="Frakørselsrampe",'Anvendte oplysninger'!V154="S-formet ruderrampe"),1.32,IF(AND(I154="Frakørselsrampe",'Anvendte oplysninger'!V154="S-formet trompetrampe"),2.05,IF(AND(I154="Frakørselsrampe",'Anvendte oplysninger'!V154="U-formet trompetrampe"),4.11,IF(AND(I154="Frakørselsrampe",'Anvendte oplysninger'!V154="SV-formet flyoverrampe"),5.15,IF(AND(I154="Frakørselsrampe",'Anvendte oplysninger'!V154="Vinkelformet rampe"),1.07,IF(AND(I154="Tilkørselsrampe",'Anvendte oplysninger'!V154="S-formet ruderrampe"),0.93,IF(AND(I154="Tilkørselsrampe",'Anvendte oplysninger'!V154="S-formet trompetrampe"),2.48,IF(AND(I154="Tilkørselsrampe",'Anvendte oplysninger'!V154="U-formet trompetrampe"),4.15,IF(AND(I154="Tilkørselsrampe",'Anvendte oplysninger'!V154="SV-formet flyoverrampe"),5.26,IF(AND(I154="Tilkørselsrampe",'Anvendte oplysninger'!V154="Vinkelformet rampe"),1.42,1))))))))))</f>
        <v>1</v>
      </c>
      <c r="Z154" s="14">
        <f>IF(OR('Anvendte oplysninger'!W154="Lige",'Anvendte oplysninger'!W154="Irrelevant",'Anvendte oplysninger'!X154="Irrelevant",'Anvendte oplysninger'!Y154="Irrelevant"),1,1+1.545*1000/32.2*((('Anvendte oplysninger'!Y154*3268/3600)/('Anvendte oplysninger'!W154/0.306))^2)*('Anvendte oplysninger'!X154/1000)/G154)</f>
        <v>1</v>
      </c>
      <c r="AA154" s="14">
        <f>IF(OR('Anvendte oplysninger'!W154="Lige",'Anvendte oplysninger'!W154="Irrelevant",'Anvendte oplysninger'!X154="Irrelevant",'Anvendte oplysninger'!Y154="Irrelevant"),1,1+1.961*1000/32.2*((('Anvendte oplysninger'!Y154*3268/3600)/('Anvendte oplysninger'!W154/0.306))^2)*('Anvendte oplysninger'!X154/1000)/G154)</f>
        <v>1</v>
      </c>
      <c r="AB154" s="14">
        <f>IF(OR('Anvendte oplysninger'!Z154="Lige",'Anvendte oplysninger'!Z154="Irrelevant",'Anvendte oplysninger'!AA154="Irrelevant",'Anvendte oplysninger'!AB154="Irrelevant"),1,1+1.545*1000/32.2*((('Anvendte oplysninger'!AB154*3268/3600)/('Anvendte oplysninger'!Z154/0.306))^2)*('Anvendte oplysninger'!AA154/1000)/G154)</f>
        <v>1</v>
      </c>
      <c r="AC154" s="14">
        <f>IF(OR('Anvendte oplysninger'!Z154="Lige",'Anvendte oplysninger'!Z154="Irrelevant",'Anvendte oplysninger'!AA154="Irrelevant",'Anvendte oplysninger'!AB154="Irrelevant"),1,1+1.961*1000/32.2*((('Anvendte oplysninger'!AB154*3268/3600)/('Anvendte oplysninger'!Z154/0.306))^2)*('Anvendte oplysninger'!AA154/1000)/G154)</f>
        <v>1</v>
      </c>
      <c r="AD154" s="14">
        <f>IF(OR('Anvendte oplysninger'!AC154="Irrelevant",'Anvendte oplysninger'!AC154="Nej"),1,IF(AND('Anvendte oplysninger'!AC154="Ja",OR('Anvendte oplysninger'!Q154&lt;301,'Anvendte oplysninger'!S154&lt;301)),1-(0.5*('Anvendte oplysninger'!R154+'Anvendte oplysninger'!T154)/('Anvendte oplysninger'!G154*1000)),IF(AND('Anvendte oplysninger'!AC154="Ja",OR('Anvendte oplysninger'!Q154&lt;601,'Anvendte oplysninger'!S154&lt;601)),1-(0.25*('Anvendte oplysninger'!R154+'Anvendte oplysninger'!T154)/('Anvendte oplysninger'!G154*1000)),1)))</f>
        <v>1</v>
      </c>
      <c r="AE154" s="14">
        <f>IF(OR('Anvendte oplysninger'!AC154="Irrelevant",'Anvendte oplysninger'!AC154="Nej"),1,IF(AND('Anvendte oplysninger'!AC154="Ja",OR('Anvendte oplysninger'!Q154&lt;301,'Anvendte oplysninger'!S154&lt;301)),1-(0.4*('Anvendte oplysninger'!R154+'Anvendte oplysninger'!T154)/('Anvendte oplysninger'!G154*1000)),IF(AND('Anvendte oplysninger'!AC154="Ja",OR('Anvendte oplysninger'!Q154&lt;601,'Anvendte oplysninger'!S154&lt;601)),1-(0.2*('Anvendte oplysninger'!R154+'Anvendte oplysninger'!T154)/('Anvendte oplysninger'!G154*1000)),1)))</f>
        <v>1</v>
      </c>
      <c r="AF154" s="14">
        <f>IF('Anvendte oplysninger'!AD154="110 km/t",0.79,1)</f>
        <v>1</v>
      </c>
      <c r="AG154" s="14">
        <f>IF('Anvendte oplysninger'!AD154="110 km/t",0.94,1)</f>
        <v>1</v>
      </c>
      <c r="AH154" s="14">
        <f>IF('Anvendte oplysninger'!AD154="110 km/t",0.66,1)</f>
        <v>1</v>
      </c>
      <c r="AI154" s="14">
        <f>IF('Anvendte oplysninger'!AD154="110 km/t",0.82,1)</f>
        <v>1</v>
      </c>
      <c r="AJ154" s="14">
        <f>IF(AND('Anvendte oplysninger'!AE154="Ja",I154="Tilkørselsflettestrækning"),0.65*'Anvendte oplysninger'!AF154+1-'Anvendte oplysninger'!AF154,1)</f>
        <v>1</v>
      </c>
      <c r="AK154" s="15" t="str">
        <f t="shared" si="14"/>
        <v/>
      </c>
      <c r="AL154" s="15" t="str">
        <f t="shared" si="15"/>
        <v/>
      </c>
      <c r="AM154" s="15" t="str">
        <f t="shared" si="16"/>
        <v/>
      </c>
      <c r="AN154" s="15" t="str">
        <f t="shared" si="17"/>
        <v/>
      </c>
      <c r="AO154" s="15" t="str">
        <f t="shared" si="18"/>
        <v/>
      </c>
      <c r="AP154" s="15" t="str">
        <f t="shared" si="19"/>
        <v/>
      </c>
      <c r="AQ154" s="4" t="str">
        <f t="shared" si="20"/>
        <v/>
      </c>
    </row>
    <row r="155" spans="1:43" x14ac:dyDescent="0.25">
      <c r="A155" s="4" t="str">
        <f>IF(Inddata!A170="","",Inddata!A170)</f>
        <v/>
      </c>
      <c r="B155" s="4" t="str">
        <f>IF(Inddata!B170="","",Inddata!B170)</f>
        <v/>
      </c>
      <c r="C155" s="4" t="str">
        <f>IF(Inddata!C170="","",Inddata!C170)</f>
        <v/>
      </c>
      <c r="D155" s="4" t="str">
        <f>IF(Inddata!D170="","",Inddata!D170)</f>
        <v/>
      </c>
      <c r="E155" s="4" t="str">
        <f>IF(Inddata!E170="","",Inddata!E170)</f>
        <v/>
      </c>
      <c r="F155" s="4" t="str">
        <f>IF(Inddata!F170="","",Inddata!F170)</f>
        <v/>
      </c>
      <c r="G155" s="4">
        <f>IF(Inddata!G170="","",Inddata!G170)</f>
        <v>0</v>
      </c>
      <c r="H155" s="4" t="str">
        <f>IF(Inddata!H170&gt;0.5,Inddata!H170,"")</f>
        <v/>
      </c>
      <c r="I155" s="4" t="str">
        <f>IF(Inddata!I170="","",Inddata!I170)</f>
        <v/>
      </c>
      <c r="J155" s="14">
        <f>IF('Anvendte oplysninger'!J155="Irrelevant",1,IF('Anvendte oplysninger'!J155&gt;3,1.2,1))</f>
        <v>1</v>
      </c>
      <c r="K155" s="14">
        <f>IF('Anvendte oplysninger'!K155="Irrelevant",1,IF(AND(OR(I155="Motorvejsstrækning",I155="Frakørselsflettestrækning",I155="Tilkørselsflettestrækning"),'Anvendte oplysninger'!K155&lt;3.5),1+(3.5-'Anvendte oplysninger'!K155)*0.12,IF(AND(OR(I155="Frakørselsrampe",I155="Tilkørselsrampe"),'Anvendte oplysninger'!K155&lt;3.5),1+(3.5-'Anvendte oplysninger'!K155)*0.16,1)))</f>
        <v>1</v>
      </c>
      <c r="L155" s="14">
        <f>IF('Anvendte oplysninger'!L155="Irrelevant",1,IF(AND('Anvendte oplysninger'!L155="Ja",'Anvendte oplysninger'!J155=2),0.6*'Anvendte oplysninger'!M155+(1-'Anvendte oplysninger'!M155),IF(AND('Anvendte oplysninger'!L155="Ja",'Anvendte oplysninger'!J155=3),0.7*'Anvendte oplysninger'!M155+(1-'Anvendte oplysninger'!M155),IF(AND('Anvendte oplysninger'!L155="Ja",'Anvendte oplysninger'!J155=4),0.76*'Anvendte oplysninger'!M155+(1-'Anvendte oplysninger'!M155),IF(AND('Anvendte oplysninger'!L155="Ja",'Anvendte oplysninger'!J155&gt;4.99999999),0.8*'Anvendte oplysninger'!M155+(1-'Anvendte oplysninger'!M155),1)))))</f>
        <v>1</v>
      </c>
      <c r="M155" s="14">
        <f>IF('Anvendte oplysninger'!L155="Irrelevant",1,IF(AND('Anvendte oplysninger'!L155="Ja",'Anvendte oplysninger'!J155=2),0.8*'Anvendte oplysninger'!M155+(1-'Anvendte oplysninger'!M155),IF(AND('Anvendte oplysninger'!L155="Ja",'Anvendte oplysninger'!J155=3),0.85*'Anvendte oplysninger'!M155+(1-'Anvendte oplysninger'!M155),IF(AND('Anvendte oplysninger'!L155="Ja",'Anvendte oplysninger'!J155=4),0.88*'Anvendte oplysninger'!M155+(1-'Anvendte oplysninger'!M155),IF(AND('Anvendte oplysninger'!L155="Ja",'Anvendte oplysninger'!J155&gt;4.99999999),0.9*'Anvendte oplysninger'!M155+(1-'Anvendte oplysninger'!M155),1)))))</f>
        <v>1</v>
      </c>
      <c r="N155" s="14">
        <f>IF('Anvendte oplysninger'!N155="Irrelevant",1,IF(AND(OR(I155="Motorvejsstrækning",I155="Frakørselsflettestrækning",I155="Tilkørselsflettestrækning"),'Anvendte oplysninger'!N155&lt;3),1+(3-'Anvendte oplysninger'!N155)*0.09333333,1))</f>
        <v>1</v>
      </c>
      <c r="O155" s="14">
        <f>IF('Anvendte oplysninger'!N155="Irrelevant",1,IF(AND(OR(I155="Motorvejsstrækning",I155="Frakørselsflettestrækning",I155="Tilkørselsflettestrækning"),'Anvendte oplysninger'!N155&lt;3),1+(3-'Anvendte oplysninger'!N155)*0.19666667,1))</f>
        <v>1</v>
      </c>
      <c r="P155" s="14">
        <f>IF('Anvendte oplysninger'!O155="Irrelevant",1,IF(AND(OR(I155="Motorvejsstrækning",I155="Frakørselsflettestrækning",I155="Tilkørselsflettestrækning"),'Anvendte oplysninger'!O155&lt;3.00000001),1+(0.5-'Anvendte oplysninger'!O155)*0.04,IF(AND(OR(I155="Frakørselsrampe",I155="Tilkørselsrampe"),'Anvendte oplysninger'!O155&lt;3.00000001),1+(0.5-'Anvendte oplysninger'!O155)*0.08,IF(OR(I155="Motorvejsstrækning",I155="Frakørselsflettestrækning",I155="Tilkørselsflettestrækning"),0.9,0.8))))</f>
        <v>1</v>
      </c>
      <c r="Q155" s="14">
        <f>IF('Anvendte oplysninger'!P155="Irrelevant",1,IF(AND(OR(I155="Motorvejsstrækning",I155="Frakørselsflettestrækning",I155="Tilkørselsflettestrækning"),'Anvendte oplysninger'!P155&lt;11.00000001),1+(5-'Anvendte oplysninger'!P155)*0.01,0.94))</f>
        <v>1</v>
      </c>
      <c r="R155" s="14">
        <f>IF(OR('Anvendte oplysninger'!Q155="Irrelevant",'Anvendte oplysninger'!R155="Irrelevant",'Anvendte oplysninger'!Q155="Lige"),1,IF(AND(OR(I155="Motorvejsstrækning",I155="Frakørselsflettestrækning",I155="Tilkørselsflettestrækning"),'Anvendte oplysninger'!Q155&lt;4000),(EXP(0.1096*1746.5/'Anvendte oplysninger'!Q155)/EXP(0.1096*1746.5/4000))*('Anvendte oplysninger'!R155/1000)/G155+(G155-'Anvendte oplysninger'!R155/1000)/G155,1))</f>
        <v>1</v>
      </c>
      <c r="S155" s="14">
        <f>IF(OR('Anvendte oplysninger'!S155="Irrelevant",'Anvendte oplysninger'!T155="Irrelevant",'Anvendte oplysninger'!S155="Lige"),1,IF(AND(OR(I155="Motorvejsstrækning",I155="Frakørselsflettestrækning",I155="Tilkørselsflettestrækning"),'Anvendte oplysninger'!S155&lt;4000),(EXP(0.1096*1746.5/'Anvendte oplysninger'!S155)/EXP(0.1096*1746.5/4000))*('Anvendte oplysninger'!T155/1000)/G155+(G155-'Anvendte oplysninger'!T155/1000)/G155,1))</f>
        <v>1</v>
      </c>
      <c r="T155" s="14">
        <f>IF('Anvendte oplysninger'!U155="Irrelevant",1,IF(AND(OR(I155="Motorvejsstrækning",I155="Frakørselsflettestrækning",I155="Tilkørselsflettestrækning",I155="Frakørselsrampe",I155="Tilkørselsrampe"),'Anvendte oplysninger'!U155="Ja"),0.95,1))</f>
        <v>1</v>
      </c>
      <c r="U155" s="14">
        <f>IF('Anvendte oplysninger'!U155="Irrelevant",1,IF(AND(OR(I155="Motorvejsstrækning",I155="Frakørselsflettestrækning",I155="Tilkørselsflettestrækning",I155="Frakørselsrampe",I155="Tilkørselsrampe"),'Anvendte oplysninger'!U155="Ja"),0.96,1))</f>
        <v>1</v>
      </c>
      <c r="V155" s="14">
        <f>IF('Anvendte oplysninger'!U155="Irrelevant",1,IF(AND(OR(I155="Motorvejsstrækning",I155="Frakørselsflettestrækning",I155="Tilkørselsflettestrækning",I155="Frakørselsrampe",I155="Tilkørselsrampe"),'Anvendte oplysninger'!U155="Ja"),0.79,1))</f>
        <v>1</v>
      </c>
      <c r="W155" s="14">
        <f>IF('Anvendte oplysninger'!U155="Irrelevant",1,IF(AND(OR(I155="Motorvejsstrækning",I155="Frakørselsflettestrækning",I155="Tilkørselsflettestrækning",I155="Frakørselsrampe",I155="Tilkørselsrampe"),'Anvendte oplysninger'!U155="Ja"),0.94,1))</f>
        <v>1</v>
      </c>
      <c r="X155" s="14">
        <f>IF('Anvendte oplysninger'!U155="Irrelevant",1,IF(AND(OR(I155="Motorvejsstrækning",I155="Frakørselsflettestrækning",I155="Tilkørselsflettestrækning",I155="Frakørselsrampe",I155="Tilkørselsrampe"),'Anvendte oplysninger'!U155="Ja"),0.97,1))</f>
        <v>1</v>
      </c>
      <c r="Y155" s="14">
        <f>IF(AND(I155="Frakørselsrampe",'Anvendte oplysninger'!V155="S-formet ruderrampe"),1.32,IF(AND(I155="Frakørselsrampe",'Anvendte oplysninger'!V155="S-formet trompetrampe"),2.05,IF(AND(I155="Frakørselsrampe",'Anvendte oplysninger'!V155="U-formet trompetrampe"),4.11,IF(AND(I155="Frakørselsrampe",'Anvendte oplysninger'!V155="SV-formet flyoverrampe"),5.15,IF(AND(I155="Frakørselsrampe",'Anvendte oplysninger'!V155="Vinkelformet rampe"),1.07,IF(AND(I155="Tilkørselsrampe",'Anvendte oplysninger'!V155="S-formet ruderrampe"),0.93,IF(AND(I155="Tilkørselsrampe",'Anvendte oplysninger'!V155="S-formet trompetrampe"),2.48,IF(AND(I155="Tilkørselsrampe",'Anvendte oplysninger'!V155="U-formet trompetrampe"),4.15,IF(AND(I155="Tilkørselsrampe",'Anvendte oplysninger'!V155="SV-formet flyoverrampe"),5.26,IF(AND(I155="Tilkørselsrampe",'Anvendte oplysninger'!V155="Vinkelformet rampe"),1.42,1))))))))))</f>
        <v>1</v>
      </c>
      <c r="Z155" s="14">
        <f>IF(OR('Anvendte oplysninger'!W155="Lige",'Anvendte oplysninger'!W155="Irrelevant",'Anvendte oplysninger'!X155="Irrelevant",'Anvendte oplysninger'!Y155="Irrelevant"),1,1+1.545*1000/32.2*((('Anvendte oplysninger'!Y155*3268/3600)/('Anvendte oplysninger'!W155/0.306))^2)*('Anvendte oplysninger'!X155/1000)/G155)</f>
        <v>1</v>
      </c>
      <c r="AA155" s="14">
        <f>IF(OR('Anvendte oplysninger'!W155="Lige",'Anvendte oplysninger'!W155="Irrelevant",'Anvendte oplysninger'!X155="Irrelevant",'Anvendte oplysninger'!Y155="Irrelevant"),1,1+1.961*1000/32.2*((('Anvendte oplysninger'!Y155*3268/3600)/('Anvendte oplysninger'!W155/0.306))^2)*('Anvendte oplysninger'!X155/1000)/G155)</f>
        <v>1</v>
      </c>
      <c r="AB155" s="14">
        <f>IF(OR('Anvendte oplysninger'!Z155="Lige",'Anvendte oplysninger'!Z155="Irrelevant",'Anvendte oplysninger'!AA155="Irrelevant",'Anvendte oplysninger'!AB155="Irrelevant"),1,1+1.545*1000/32.2*((('Anvendte oplysninger'!AB155*3268/3600)/('Anvendte oplysninger'!Z155/0.306))^2)*('Anvendte oplysninger'!AA155/1000)/G155)</f>
        <v>1</v>
      </c>
      <c r="AC155" s="14">
        <f>IF(OR('Anvendte oplysninger'!Z155="Lige",'Anvendte oplysninger'!Z155="Irrelevant",'Anvendte oplysninger'!AA155="Irrelevant",'Anvendte oplysninger'!AB155="Irrelevant"),1,1+1.961*1000/32.2*((('Anvendte oplysninger'!AB155*3268/3600)/('Anvendte oplysninger'!Z155/0.306))^2)*('Anvendte oplysninger'!AA155/1000)/G155)</f>
        <v>1</v>
      </c>
      <c r="AD155" s="14">
        <f>IF(OR('Anvendte oplysninger'!AC155="Irrelevant",'Anvendte oplysninger'!AC155="Nej"),1,IF(AND('Anvendte oplysninger'!AC155="Ja",OR('Anvendte oplysninger'!Q155&lt;301,'Anvendte oplysninger'!S155&lt;301)),1-(0.5*('Anvendte oplysninger'!R155+'Anvendte oplysninger'!T155)/('Anvendte oplysninger'!G155*1000)),IF(AND('Anvendte oplysninger'!AC155="Ja",OR('Anvendte oplysninger'!Q155&lt;601,'Anvendte oplysninger'!S155&lt;601)),1-(0.25*('Anvendte oplysninger'!R155+'Anvendte oplysninger'!T155)/('Anvendte oplysninger'!G155*1000)),1)))</f>
        <v>1</v>
      </c>
      <c r="AE155" s="14">
        <f>IF(OR('Anvendte oplysninger'!AC155="Irrelevant",'Anvendte oplysninger'!AC155="Nej"),1,IF(AND('Anvendte oplysninger'!AC155="Ja",OR('Anvendte oplysninger'!Q155&lt;301,'Anvendte oplysninger'!S155&lt;301)),1-(0.4*('Anvendte oplysninger'!R155+'Anvendte oplysninger'!T155)/('Anvendte oplysninger'!G155*1000)),IF(AND('Anvendte oplysninger'!AC155="Ja",OR('Anvendte oplysninger'!Q155&lt;601,'Anvendte oplysninger'!S155&lt;601)),1-(0.2*('Anvendte oplysninger'!R155+'Anvendte oplysninger'!T155)/('Anvendte oplysninger'!G155*1000)),1)))</f>
        <v>1</v>
      </c>
      <c r="AF155" s="14">
        <f>IF('Anvendte oplysninger'!AD155="110 km/t",0.79,1)</f>
        <v>1</v>
      </c>
      <c r="AG155" s="14">
        <f>IF('Anvendte oplysninger'!AD155="110 km/t",0.94,1)</f>
        <v>1</v>
      </c>
      <c r="AH155" s="14">
        <f>IF('Anvendte oplysninger'!AD155="110 km/t",0.66,1)</f>
        <v>1</v>
      </c>
      <c r="AI155" s="14">
        <f>IF('Anvendte oplysninger'!AD155="110 km/t",0.82,1)</f>
        <v>1</v>
      </c>
      <c r="AJ155" s="14">
        <f>IF(AND('Anvendte oplysninger'!AE155="Ja",I155="Tilkørselsflettestrækning"),0.65*'Anvendte oplysninger'!AF155+1-'Anvendte oplysninger'!AF155,1)</f>
        <v>1</v>
      </c>
      <c r="AK155" s="15" t="str">
        <f t="shared" si="14"/>
        <v/>
      </c>
      <c r="AL155" s="15" t="str">
        <f t="shared" si="15"/>
        <v/>
      </c>
      <c r="AM155" s="15" t="str">
        <f t="shared" si="16"/>
        <v/>
      </c>
      <c r="AN155" s="15" t="str">
        <f t="shared" si="17"/>
        <v/>
      </c>
      <c r="AO155" s="15" t="str">
        <f t="shared" si="18"/>
        <v/>
      </c>
      <c r="AP155" s="15" t="str">
        <f t="shared" si="19"/>
        <v/>
      </c>
      <c r="AQ155" s="4" t="str">
        <f t="shared" si="20"/>
        <v/>
      </c>
    </row>
    <row r="156" spans="1:43" x14ac:dyDescent="0.25">
      <c r="A156" s="4" t="str">
        <f>IF(Inddata!A171="","",Inddata!A171)</f>
        <v/>
      </c>
      <c r="B156" s="4" t="str">
        <f>IF(Inddata!B171="","",Inddata!B171)</f>
        <v/>
      </c>
      <c r="C156" s="4" t="str">
        <f>IF(Inddata!C171="","",Inddata!C171)</f>
        <v/>
      </c>
      <c r="D156" s="4" t="str">
        <f>IF(Inddata!D171="","",Inddata!D171)</f>
        <v/>
      </c>
      <c r="E156" s="4" t="str">
        <f>IF(Inddata!E171="","",Inddata!E171)</f>
        <v/>
      </c>
      <c r="F156" s="4" t="str">
        <f>IF(Inddata!F171="","",Inddata!F171)</f>
        <v/>
      </c>
      <c r="G156" s="4">
        <f>IF(Inddata!G171="","",Inddata!G171)</f>
        <v>0</v>
      </c>
      <c r="H156" s="4" t="str">
        <f>IF(Inddata!H171&gt;0.5,Inddata!H171,"")</f>
        <v/>
      </c>
      <c r="I156" s="4" t="str">
        <f>IF(Inddata!I171="","",Inddata!I171)</f>
        <v/>
      </c>
      <c r="J156" s="14">
        <f>IF('Anvendte oplysninger'!J156="Irrelevant",1,IF('Anvendte oplysninger'!J156&gt;3,1.2,1))</f>
        <v>1</v>
      </c>
      <c r="K156" s="14">
        <f>IF('Anvendte oplysninger'!K156="Irrelevant",1,IF(AND(OR(I156="Motorvejsstrækning",I156="Frakørselsflettestrækning",I156="Tilkørselsflettestrækning"),'Anvendte oplysninger'!K156&lt;3.5),1+(3.5-'Anvendte oplysninger'!K156)*0.12,IF(AND(OR(I156="Frakørselsrampe",I156="Tilkørselsrampe"),'Anvendte oplysninger'!K156&lt;3.5),1+(3.5-'Anvendte oplysninger'!K156)*0.16,1)))</f>
        <v>1</v>
      </c>
      <c r="L156" s="14">
        <f>IF('Anvendte oplysninger'!L156="Irrelevant",1,IF(AND('Anvendte oplysninger'!L156="Ja",'Anvendte oplysninger'!J156=2),0.6*'Anvendte oplysninger'!M156+(1-'Anvendte oplysninger'!M156),IF(AND('Anvendte oplysninger'!L156="Ja",'Anvendte oplysninger'!J156=3),0.7*'Anvendte oplysninger'!M156+(1-'Anvendte oplysninger'!M156),IF(AND('Anvendte oplysninger'!L156="Ja",'Anvendte oplysninger'!J156=4),0.76*'Anvendte oplysninger'!M156+(1-'Anvendte oplysninger'!M156),IF(AND('Anvendte oplysninger'!L156="Ja",'Anvendte oplysninger'!J156&gt;4.99999999),0.8*'Anvendte oplysninger'!M156+(1-'Anvendte oplysninger'!M156),1)))))</f>
        <v>1</v>
      </c>
      <c r="M156" s="14">
        <f>IF('Anvendte oplysninger'!L156="Irrelevant",1,IF(AND('Anvendte oplysninger'!L156="Ja",'Anvendte oplysninger'!J156=2),0.8*'Anvendte oplysninger'!M156+(1-'Anvendte oplysninger'!M156),IF(AND('Anvendte oplysninger'!L156="Ja",'Anvendte oplysninger'!J156=3),0.85*'Anvendte oplysninger'!M156+(1-'Anvendte oplysninger'!M156),IF(AND('Anvendte oplysninger'!L156="Ja",'Anvendte oplysninger'!J156=4),0.88*'Anvendte oplysninger'!M156+(1-'Anvendte oplysninger'!M156),IF(AND('Anvendte oplysninger'!L156="Ja",'Anvendte oplysninger'!J156&gt;4.99999999),0.9*'Anvendte oplysninger'!M156+(1-'Anvendte oplysninger'!M156),1)))))</f>
        <v>1</v>
      </c>
      <c r="N156" s="14">
        <f>IF('Anvendte oplysninger'!N156="Irrelevant",1,IF(AND(OR(I156="Motorvejsstrækning",I156="Frakørselsflettestrækning",I156="Tilkørselsflettestrækning"),'Anvendte oplysninger'!N156&lt;3),1+(3-'Anvendte oplysninger'!N156)*0.09333333,1))</f>
        <v>1</v>
      </c>
      <c r="O156" s="14">
        <f>IF('Anvendte oplysninger'!N156="Irrelevant",1,IF(AND(OR(I156="Motorvejsstrækning",I156="Frakørselsflettestrækning",I156="Tilkørselsflettestrækning"),'Anvendte oplysninger'!N156&lt;3),1+(3-'Anvendte oplysninger'!N156)*0.19666667,1))</f>
        <v>1</v>
      </c>
      <c r="P156" s="14">
        <f>IF('Anvendte oplysninger'!O156="Irrelevant",1,IF(AND(OR(I156="Motorvejsstrækning",I156="Frakørselsflettestrækning",I156="Tilkørselsflettestrækning"),'Anvendte oplysninger'!O156&lt;3.00000001),1+(0.5-'Anvendte oplysninger'!O156)*0.04,IF(AND(OR(I156="Frakørselsrampe",I156="Tilkørselsrampe"),'Anvendte oplysninger'!O156&lt;3.00000001),1+(0.5-'Anvendte oplysninger'!O156)*0.08,IF(OR(I156="Motorvejsstrækning",I156="Frakørselsflettestrækning",I156="Tilkørselsflettestrækning"),0.9,0.8))))</f>
        <v>1</v>
      </c>
      <c r="Q156" s="14">
        <f>IF('Anvendte oplysninger'!P156="Irrelevant",1,IF(AND(OR(I156="Motorvejsstrækning",I156="Frakørselsflettestrækning",I156="Tilkørselsflettestrækning"),'Anvendte oplysninger'!P156&lt;11.00000001),1+(5-'Anvendte oplysninger'!P156)*0.01,0.94))</f>
        <v>1</v>
      </c>
      <c r="R156" s="14">
        <f>IF(OR('Anvendte oplysninger'!Q156="Irrelevant",'Anvendte oplysninger'!R156="Irrelevant",'Anvendte oplysninger'!Q156="Lige"),1,IF(AND(OR(I156="Motorvejsstrækning",I156="Frakørselsflettestrækning",I156="Tilkørselsflettestrækning"),'Anvendte oplysninger'!Q156&lt;4000),(EXP(0.1096*1746.5/'Anvendte oplysninger'!Q156)/EXP(0.1096*1746.5/4000))*('Anvendte oplysninger'!R156/1000)/G156+(G156-'Anvendte oplysninger'!R156/1000)/G156,1))</f>
        <v>1</v>
      </c>
      <c r="S156" s="14">
        <f>IF(OR('Anvendte oplysninger'!S156="Irrelevant",'Anvendte oplysninger'!T156="Irrelevant",'Anvendte oplysninger'!S156="Lige"),1,IF(AND(OR(I156="Motorvejsstrækning",I156="Frakørselsflettestrækning",I156="Tilkørselsflettestrækning"),'Anvendte oplysninger'!S156&lt;4000),(EXP(0.1096*1746.5/'Anvendte oplysninger'!S156)/EXP(0.1096*1746.5/4000))*('Anvendte oplysninger'!T156/1000)/G156+(G156-'Anvendte oplysninger'!T156/1000)/G156,1))</f>
        <v>1</v>
      </c>
      <c r="T156" s="14">
        <f>IF('Anvendte oplysninger'!U156="Irrelevant",1,IF(AND(OR(I156="Motorvejsstrækning",I156="Frakørselsflettestrækning",I156="Tilkørselsflettestrækning",I156="Frakørselsrampe",I156="Tilkørselsrampe"),'Anvendte oplysninger'!U156="Ja"),0.95,1))</f>
        <v>1</v>
      </c>
      <c r="U156" s="14">
        <f>IF('Anvendte oplysninger'!U156="Irrelevant",1,IF(AND(OR(I156="Motorvejsstrækning",I156="Frakørselsflettestrækning",I156="Tilkørselsflettestrækning",I156="Frakørselsrampe",I156="Tilkørselsrampe"),'Anvendte oplysninger'!U156="Ja"),0.96,1))</f>
        <v>1</v>
      </c>
      <c r="V156" s="14">
        <f>IF('Anvendte oplysninger'!U156="Irrelevant",1,IF(AND(OR(I156="Motorvejsstrækning",I156="Frakørselsflettestrækning",I156="Tilkørselsflettestrækning",I156="Frakørselsrampe",I156="Tilkørselsrampe"),'Anvendte oplysninger'!U156="Ja"),0.79,1))</f>
        <v>1</v>
      </c>
      <c r="W156" s="14">
        <f>IF('Anvendte oplysninger'!U156="Irrelevant",1,IF(AND(OR(I156="Motorvejsstrækning",I156="Frakørselsflettestrækning",I156="Tilkørselsflettestrækning",I156="Frakørselsrampe",I156="Tilkørselsrampe"),'Anvendte oplysninger'!U156="Ja"),0.94,1))</f>
        <v>1</v>
      </c>
      <c r="X156" s="14">
        <f>IF('Anvendte oplysninger'!U156="Irrelevant",1,IF(AND(OR(I156="Motorvejsstrækning",I156="Frakørselsflettestrækning",I156="Tilkørselsflettestrækning",I156="Frakørselsrampe",I156="Tilkørselsrampe"),'Anvendte oplysninger'!U156="Ja"),0.97,1))</f>
        <v>1</v>
      </c>
      <c r="Y156" s="14">
        <f>IF(AND(I156="Frakørselsrampe",'Anvendte oplysninger'!V156="S-formet ruderrampe"),1.32,IF(AND(I156="Frakørselsrampe",'Anvendte oplysninger'!V156="S-formet trompetrampe"),2.05,IF(AND(I156="Frakørselsrampe",'Anvendte oplysninger'!V156="U-formet trompetrampe"),4.11,IF(AND(I156="Frakørselsrampe",'Anvendte oplysninger'!V156="SV-formet flyoverrampe"),5.15,IF(AND(I156="Frakørselsrampe",'Anvendte oplysninger'!V156="Vinkelformet rampe"),1.07,IF(AND(I156="Tilkørselsrampe",'Anvendte oplysninger'!V156="S-formet ruderrampe"),0.93,IF(AND(I156="Tilkørselsrampe",'Anvendte oplysninger'!V156="S-formet trompetrampe"),2.48,IF(AND(I156="Tilkørselsrampe",'Anvendte oplysninger'!V156="U-formet trompetrampe"),4.15,IF(AND(I156="Tilkørselsrampe",'Anvendte oplysninger'!V156="SV-formet flyoverrampe"),5.26,IF(AND(I156="Tilkørselsrampe",'Anvendte oplysninger'!V156="Vinkelformet rampe"),1.42,1))))))))))</f>
        <v>1</v>
      </c>
      <c r="Z156" s="14">
        <f>IF(OR('Anvendte oplysninger'!W156="Lige",'Anvendte oplysninger'!W156="Irrelevant",'Anvendte oplysninger'!X156="Irrelevant",'Anvendte oplysninger'!Y156="Irrelevant"),1,1+1.545*1000/32.2*((('Anvendte oplysninger'!Y156*3268/3600)/('Anvendte oplysninger'!W156/0.306))^2)*('Anvendte oplysninger'!X156/1000)/G156)</f>
        <v>1</v>
      </c>
      <c r="AA156" s="14">
        <f>IF(OR('Anvendte oplysninger'!W156="Lige",'Anvendte oplysninger'!W156="Irrelevant",'Anvendte oplysninger'!X156="Irrelevant",'Anvendte oplysninger'!Y156="Irrelevant"),1,1+1.961*1000/32.2*((('Anvendte oplysninger'!Y156*3268/3600)/('Anvendte oplysninger'!W156/0.306))^2)*('Anvendte oplysninger'!X156/1000)/G156)</f>
        <v>1</v>
      </c>
      <c r="AB156" s="14">
        <f>IF(OR('Anvendte oplysninger'!Z156="Lige",'Anvendte oplysninger'!Z156="Irrelevant",'Anvendte oplysninger'!AA156="Irrelevant",'Anvendte oplysninger'!AB156="Irrelevant"),1,1+1.545*1000/32.2*((('Anvendte oplysninger'!AB156*3268/3600)/('Anvendte oplysninger'!Z156/0.306))^2)*('Anvendte oplysninger'!AA156/1000)/G156)</f>
        <v>1</v>
      </c>
      <c r="AC156" s="14">
        <f>IF(OR('Anvendte oplysninger'!Z156="Lige",'Anvendte oplysninger'!Z156="Irrelevant",'Anvendte oplysninger'!AA156="Irrelevant",'Anvendte oplysninger'!AB156="Irrelevant"),1,1+1.961*1000/32.2*((('Anvendte oplysninger'!AB156*3268/3600)/('Anvendte oplysninger'!Z156/0.306))^2)*('Anvendte oplysninger'!AA156/1000)/G156)</f>
        <v>1</v>
      </c>
      <c r="AD156" s="14">
        <f>IF(OR('Anvendte oplysninger'!AC156="Irrelevant",'Anvendte oplysninger'!AC156="Nej"),1,IF(AND('Anvendte oplysninger'!AC156="Ja",OR('Anvendte oplysninger'!Q156&lt;301,'Anvendte oplysninger'!S156&lt;301)),1-(0.5*('Anvendte oplysninger'!R156+'Anvendte oplysninger'!T156)/('Anvendte oplysninger'!G156*1000)),IF(AND('Anvendte oplysninger'!AC156="Ja",OR('Anvendte oplysninger'!Q156&lt;601,'Anvendte oplysninger'!S156&lt;601)),1-(0.25*('Anvendte oplysninger'!R156+'Anvendte oplysninger'!T156)/('Anvendte oplysninger'!G156*1000)),1)))</f>
        <v>1</v>
      </c>
      <c r="AE156" s="14">
        <f>IF(OR('Anvendte oplysninger'!AC156="Irrelevant",'Anvendte oplysninger'!AC156="Nej"),1,IF(AND('Anvendte oplysninger'!AC156="Ja",OR('Anvendte oplysninger'!Q156&lt;301,'Anvendte oplysninger'!S156&lt;301)),1-(0.4*('Anvendte oplysninger'!R156+'Anvendte oplysninger'!T156)/('Anvendte oplysninger'!G156*1000)),IF(AND('Anvendte oplysninger'!AC156="Ja",OR('Anvendte oplysninger'!Q156&lt;601,'Anvendte oplysninger'!S156&lt;601)),1-(0.2*('Anvendte oplysninger'!R156+'Anvendte oplysninger'!T156)/('Anvendte oplysninger'!G156*1000)),1)))</f>
        <v>1</v>
      </c>
      <c r="AF156" s="14">
        <f>IF('Anvendte oplysninger'!AD156="110 km/t",0.79,1)</f>
        <v>1</v>
      </c>
      <c r="AG156" s="14">
        <f>IF('Anvendte oplysninger'!AD156="110 km/t",0.94,1)</f>
        <v>1</v>
      </c>
      <c r="AH156" s="14">
        <f>IF('Anvendte oplysninger'!AD156="110 km/t",0.66,1)</f>
        <v>1</v>
      </c>
      <c r="AI156" s="14">
        <f>IF('Anvendte oplysninger'!AD156="110 km/t",0.82,1)</f>
        <v>1</v>
      </c>
      <c r="AJ156" s="14">
        <f>IF(AND('Anvendte oplysninger'!AE156="Ja",I156="Tilkørselsflettestrækning"),0.65*'Anvendte oplysninger'!AF156+1-'Anvendte oplysninger'!AF156,1)</f>
        <v>1</v>
      </c>
      <c r="AK156" s="15" t="str">
        <f t="shared" si="14"/>
        <v/>
      </c>
      <c r="AL156" s="15" t="str">
        <f t="shared" si="15"/>
        <v/>
      </c>
      <c r="AM156" s="15" t="str">
        <f t="shared" si="16"/>
        <v/>
      </c>
      <c r="AN156" s="15" t="str">
        <f t="shared" si="17"/>
        <v/>
      </c>
      <c r="AO156" s="15" t="str">
        <f t="shared" si="18"/>
        <v/>
      </c>
      <c r="AP156" s="15" t="str">
        <f t="shared" si="19"/>
        <v/>
      </c>
      <c r="AQ156" s="4" t="str">
        <f t="shared" si="20"/>
        <v/>
      </c>
    </row>
    <row r="157" spans="1:43" x14ac:dyDescent="0.25">
      <c r="A157" s="4" t="str">
        <f>IF(Inddata!A172="","",Inddata!A172)</f>
        <v/>
      </c>
      <c r="B157" s="4" t="str">
        <f>IF(Inddata!B172="","",Inddata!B172)</f>
        <v/>
      </c>
      <c r="C157" s="4" t="str">
        <f>IF(Inddata!C172="","",Inddata!C172)</f>
        <v/>
      </c>
      <c r="D157" s="4" t="str">
        <f>IF(Inddata!D172="","",Inddata!D172)</f>
        <v/>
      </c>
      <c r="E157" s="4" t="str">
        <f>IF(Inddata!E172="","",Inddata!E172)</f>
        <v/>
      </c>
      <c r="F157" s="4" t="str">
        <f>IF(Inddata!F172="","",Inddata!F172)</f>
        <v/>
      </c>
      <c r="G157" s="4">
        <f>IF(Inddata!G172="","",Inddata!G172)</f>
        <v>0</v>
      </c>
      <c r="H157" s="4" t="str">
        <f>IF(Inddata!H172&gt;0.5,Inddata!H172,"")</f>
        <v/>
      </c>
      <c r="I157" s="4" t="str">
        <f>IF(Inddata!I172="","",Inddata!I172)</f>
        <v/>
      </c>
      <c r="J157" s="14">
        <f>IF('Anvendte oplysninger'!J157="Irrelevant",1,IF('Anvendte oplysninger'!J157&gt;3,1.2,1))</f>
        <v>1</v>
      </c>
      <c r="K157" s="14">
        <f>IF('Anvendte oplysninger'!K157="Irrelevant",1,IF(AND(OR(I157="Motorvejsstrækning",I157="Frakørselsflettestrækning",I157="Tilkørselsflettestrækning"),'Anvendte oplysninger'!K157&lt;3.5),1+(3.5-'Anvendte oplysninger'!K157)*0.12,IF(AND(OR(I157="Frakørselsrampe",I157="Tilkørselsrampe"),'Anvendte oplysninger'!K157&lt;3.5),1+(3.5-'Anvendte oplysninger'!K157)*0.16,1)))</f>
        <v>1</v>
      </c>
      <c r="L157" s="14">
        <f>IF('Anvendte oplysninger'!L157="Irrelevant",1,IF(AND('Anvendte oplysninger'!L157="Ja",'Anvendte oplysninger'!J157=2),0.6*'Anvendte oplysninger'!M157+(1-'Anvendte oplysninger'!M157),IF(AND('Anvendte oplysninger'!L157="Ja",'Anvendte oplysninger'!J157=3),0.7*'Anvendte oplysninger'!M157+(1-'Anvendte oplysninger'!M157),IF(AND('Anvendte oplysninger'!L157="Ja",'Anvendte oplysninger'!J157=4),0.76*'Anvendte oplysninger'!M157+(1-'Anvendte oplysninger'!M157),IF(AND('Anvendte oplysninger'!L157="Ja",'Anvendte oplysninger'!J157&gt;4.99999999),0.8*'Anvendte oplysninger'!M157+(1-'Anvendte oplysninger'!M157),1)))))</f>
        <v>1</v>
      </c>
      <c r="M157" s="14">
        <f>IF('Anvendte oplysninger'!L157="Irrelevant",1,IF(AND('Anvendte oplysninger'!L157="Ja",'Anvendte oplysninger'!J157=2),0.8*'Anvendte oplysninger'!M157+(1-'Anvendte oplysninger'!M157),IF(AND('Anvendte oplysninger'!L157="Ja",'Anvendte oplysninger'!J157=3),0.85*'Anvendte oplysninger'!M157+(1-'Anvendte oplysninger'!M157),IF(AND('Anvendte oplysninger'!L157="Ja",'Anvendte oplysninger'!J157=4),0.88*'Anvendte oplysninger'!M157+(1-'Anvendte oplysninger'!M157),IF(AND('Anvendte oplysninger'!L157="Ja",'Anvendte oplysninger'!J157&gt;4.99999999),0.9*'Anvendte oplysninger'!M157+(1-'Anvendte oplysninger'!M157),1)))))</f>
        <v>1</v>
      </c>
      <c r="N157" s="14">
        <f>IF('Anvendte oplysninger'!N157="Irrelevant",1,IF(AND(OR(I157="Motorvejsstrækning",I157="Frakørselsflettestrækning",I157="Tilkørselsflettestrækning"),'Anvendte oplysninger'!N157&lt;3),1+(3-'Anvendte oplysninger'!N157)*0.09333333,1))</f>
        <v>1</v>
      </c>
      <c r="O157" s="14">
        <f>IF('Anvendte oplysninger'!N157="Irrelevant",1,IF(AND(OR(I157="Motorvejsstrækning",I157="Frakørselsflettestrækning",I157="Tilkørselsflettestrækning"),'Anvendte oplysninger'!N157&lt;3),1+(3-'Anvendte oplysninger'!N157)*0.19666667,1))</f>
        <v>1</v>
      </c>
      <c r="P157" s="14">
        <f>IF('Anvendte oplysninger'!O157="Irrelevant",1,IF(AND(OR(I157="Motorvejsstrækning",I157="Frakørselsflettestrækning",I157="Tilkørselsflettestrækning"),'Anvendte oplysninger'!O157&lt;3.00000001),1+(0.5-'Anvendte oplysninger'!O157)*0.04,IF(AND(OR(I157="Frakørselsrampe",I157="Tilkørselsrampe"),'Anvendte oplysninger'!O157&lt;3.00000001),1+(0.5-'Anvendte oplysninger'!O157)*0.08,IF(OR(I157="Motorvejsstrækning",I157="Frakørselsflettestrækning",I157="Tilkørselsflettestrækning"),0.9,0.8))))</f>
        <v>1</v>
      </c>
      <c r="Q157" s="14">
        <f>IF('Anvendte oplysninger'!P157="Irrelevant",1,IF(AND(OR(I157="Motorvejsstrækning",I157="Frakørselsflettestrækning",I157="Tilkørselsflettestrækning"),'Anvendte oplysninger'!P157&lt;11.00000001),1+(5-'Anvendte oplysninger'!P157)*0.01,0.94))</f>
        <v>1</v>
      </c>
      <c r="R157" s="14">
        <f>IF(OR('Anvendte oplysninger'!Q157="Irrelevant",'Anvendte oplysninger'!R157="Irrelevant",'Anvendte oplysninger'!Q157="Lige"),1,IF(AND(OR(I157="Motorvejsstrækning",I157="Frakørselsflettestrækning",I157="Tilkørselsflettestrækning"),'Anvendte oplysninger'!Q157&lt;4000),(EXP(0.1096*1746.5/'Anvendte oplysninger'!Q157)/EXP(0.1096*1746.5/4000))*('Anvendte oplysninger'!R157/1000)/G157+(G157-'Anvendte oplysninger'!R157/1000)/G157,1))</f>
        <v>1</v>
      </c>
      <c r="S157" s="14">
        <f>IF(OR('Anvendte oplysninger'!S157="Irrelevant",'Anvendte oplysninger'!T157="Irrelevant",'Anvendte oplysninger'!S157="Lige"),1,IF(AND(OR(I157="Motorvejsstrækning",I157="Frakørselsflettestrækning",I157="Tilkørselsflettestrækning"),'Anvendte oplysninger'!S157&lt;4000),(EXP(0.1096*1746.5/'Anvendte oplysninger'!S157)/EXP(0.1096*1746.5/4000))*('Anvendte oplysninger'!T157/1000)/G157+(G157-'Anvendte oplysninger'!T157/1000)/G157,1))</f>
        <v>1</v>
      </c>
      <c r="T157" s="14">
        <f>IF('Anvendte oplysninger'!U157="Irrelevant",1,IF(AND(OR(I157="Motorvejsstrækning",I157="Frakørselsflettestrækning",I157="Tilkørselsflettestrækning",I157="Frakørselsrampe",I157="Tilkørselsrampe"),'Anvendte oplysninger'!U157="Ja"),0.95,1))</f>
        <v>1</v>
      </c>
      <c r="U157" s="14">
        <f>IF('Anvendte oplysninger'!U157="Irrelevant",1,IF(AND(OR(I157="Motorvejsstrækning",I157="Frakørselsflettestrækning",I157="Tilkørselsflettestrækning",I157="Frakørselsrampe",I157="Tilkørselsrampe"),'Anvendte oplysninger'!U157="Ja"),0.96,1))</f>
        <v>1</v>
      </c>
      <c r="V157" s="14">
        <f>IF('Anvendte oplysninger'!U157="Irrelevant",1,IF(AND(OR(I157="Motorvejsstrækning",I157="Frakørselsflettestrækning",I157="Tilkørselsflettestrækning",I157="Frakørselsrampe",I157="Tilkørselsrampe"),'Anvendte oplysninger'!U157="Ja"),0.79,1))</f>
        <v>1</v>
      </c>
      <c r="W157" s="14">
        <f>IF('Anvendte oplysninger'!U157="Irrelevant",1,IF(AND(OR(I157="Motorvejsstrækning",I157="Frakørselsflettestrækning",I157="Tilkørselsflettestrækning",I157="Frakørselsrampe",I157="Tilkørselsrampe"),'Anvendte oplysninger'!U157="Ja"),0.94,1))</f>
        <v>1</v>
      </c>
      <c r="X157" s="14">
        <f>IF('Anvendte oplysninger'!U157="Irrelevant",1,IF(AND(OR(I157="Motorvejsstrækning",I157="Frakørselsflettestrækning",I157="Tilkørselsflettestrækning",I157="Frakørselsrampe",I157="Tilkørselsrampe"),'Anvendte oplysninger'!U157="Ja"),0.97,1))</f>
        <v>1</v>
      </c>
      <c r="Y157" s="14">
        <f>IF(AND(I157="Frakørselsrampe",'Anvendte oplysninger'!V157="S-formet ruderrampe"),1.32,IF(AND(I157="Frakørselsrampe",'Anvendte oplysninger'!V157="S-formet trompetrampe"),2.05,IF(AND(I157="Frakørselsrampe",'Anvendte oplysninger'!V157="U-formet trompetrampe"),4.11,IF(AND(I157="Frakørselsrampe",'Anvendte oplysninger'!V157="SV-formet flyoverrampe"),5.15,IF(AND(I157="Frakørselsrampe",'Anvendte oplysninger'!V157="Vinkelformet rampe"),1.07,IF(AND(I157="Tilkørselsrampe",'Anvendte oplysninger'!V157="S-formet ruderrampe"),0.93,IF(AND(I157="Tilkørselsrampe",'Anvendte oplysninger'!V157="S-formet trompetrampe"),2.48,IF(AND(I157="Tilkørselsrampe",'Anvendte oplysninger'!V157="U-formet trompetrampe"),4.15,IF(AND(I157="Tilkørselsrampe",'Anvendte oplysninger'!V157="SV-formet flyoverrampe"),5.26,IF(AND(I157="Tilkørselsrampe",'Anvendte oplysninger'!V157="Vinkelformet rampe"),1.42,1))))))))))</f>
        <v>1</v>
      </c>
      <c r="Z157" s="14">
        <f>IF(OR('Anvendte oplysninger'!W157="Lige",'Anvendte oplysninger'!W157="Irrelevant",'Anvendte oplysninger'!X157="Irrelevant",'Anvendte oplysninger'!Y157="Irrelevant"),1,1+1.545*1000/32.2*((('Anvendte oplysninger'!Y157*3268/3600)/('Anvendte oplysninger'!W157/0.306))^2)*('Anvendte oplysninger'!X157/1000)/G157)</f>
        <v>1</v>
      </c>
      <c r="AA157" s="14">
        <f>IF(OR('Anvendte oplysninger'!W157="Lige",'Anvendte oplysninger'!W157="Irrelevant",'Anvendte oplysninger'!X157="Irrelevant",'Anvendte oplysninger'!Y157="Irrelevant"),1,1+1.961*1000/32.2*((('Anvendte oplysninger'!Y157*3268/3600)/('Anvendte oplysninger'!W157/0.306))^2)*('Anvendte oplysninger'!X157/1000)/G157)</f>
        <v>1</v>
      </c>
      <c r="AB157" s="14">
        <f>IF(OR('Anvendte oplysninger'!Z157="Lige",'Anvendte oplysninger'!Z157="Irrelevant",'Anvendte oplysninger'!AA157="Irrelevant",'Anvendte oplysninger'!AB157="Irrelevant"),1,1+1.545*1000/32.2*((('Anvendte oplysninger'!AB157*3268/3600)/('Anvendte oplysninger'!Z157/0.306))^2)*('Anvendte oplysninger'!AA157/1000)/G157)</f>
        <v>1</v>
      </c>
      <c r="AC157" s="14">
        <f>IF(OR('Anvendte oplysninger'!Z157="Lige",'Anvendte oplysninger'!Z157="Irrelevant",'Anvendte oplysninger'!AA157="Irrelevant",'Anvendte oplysninger'!AB157="Irrelevant"),1,1+1.961*1000/32.2*((('Anvendte oplysninger'!AB157*3268/3600)/('Anvendte oplysninger'!Z157/0.306))^2)*('Anvendte oplysninger'!AA157/1000)/G157)</f>
        <v>1</v>
      </c>
      <c r="AD157" s="14">
        <f>IF(OR('Anvendte oplysninger'!AC157="Irrelevant",'Anvendte oplysninger'!AC157="Nej"),1,IF(AND('Anvendte oplysninger'!AC157="Ja",OR('Anvendte oplysninger'!Q157&lt;301,'Anvendte oplysninger'!S157&lt;301)),1-(0.5*('Anvendte oplysninger'!R157+'Anvendte oplysninger'!T157)/('Anvendte oplysninger'!G157*1000)),IF(AND('Anvendte oplysninger'!AC157="Ja",OR('Anvendte oplysninger'!Q157&lt;601,'Anvendte oplysninger'!S157&lt;601)),1-(0.25*('Anvendte oplysninger'!R157+'Anvendte oplysninger'!T157)/('Anvendte oplysninger'!G157*1000)),1)))</f>
        <v>1</v>
      </c>
      <c r="AE157" s="14">
        <f>IF(OR('Anvendte oplysninger'!AC157="Irrelevant",'Anvendte oplysninger'!AC157="Nej"),1,IF(AND('Anvendte oplysninger'!AC157="Ja",OR('Anvendte oplysninger'!Q157&lt;301,'Anvendte oplysninger'!S157&lt;301)),1-(0.4*('Anvendte oplysninger'!R157+'Anvendte oplysninger'!T157)/('Anvendte oplysninger'!G157*1000)),IF(AND('Anvendte oplysninger'!AC157="Ja",OR('Anvendte oplysninger'!Q157&lt;601,'Anvendte oplysninger'!S157&lt;601)),1-(0.2*('Anvendte oplysninger'!R157+'Anvendte oplysninger'!T157)/('Anvendte oplysninger'!G157*1000)),1)))</f>
        <v>1</v>
      </c>
      <c r="AF157" s="14">
        <f>IF('Anvendte oplysninger'!AD157="110 km/t",0.79,1)</f>
        <v>1</v>
      </c>
      <c r="AG157" s="14">
        <f>IF('Anvendte oplysninger'!AD157="110 km/t",0.94,1)</f>
        <v>1</v>
      </c>
      <c r="AH157" s="14">
        <f>IF('Anvendte oplysninger'!AD157="110 km/t",0.66,1)</f>
        <v>1</v>
      </c>
      <c r="AI157" s="14">
        <f>IF('Anvendte oplysninger'!AD157="110 km/t",0.82,1)</f>
        <v>1</v>
      </c>
      <c r="AJ157" s="14">
        <f>IF(AND('Anvendte oplysninger'!AE157="Ja",I157="Tilkørselsflettestrækning"),0.65*'Anvendte oplysninger'!AF157+1-'Anvendte oplysninger'!AF157,1)</f>
        <v>1</v>
      </c>
      <c r="AK157" s="15" t="str">
        <f t="shared" si="14"/>
        <v/>
      </c>
      <c r="AL157" s="15" t="str">
        <f t="shared" si="15"/>
        <v/>
      </c>
      <c r="AM157" s="15" t="str">
        <f t="shared" si="16"/>
        <v/>
      </c>
      <c r="AN157" s="15" t="str">
        <f t="shared" si="17"/>
        <v/>
      </c>
      <c r="AO157" s="15" t="str">
        <f t="shared" si="18"/>
        <v/>
      </c>
      <c r="AP157" s="15" t="str">
        <f t="shared" si="19"/>
        <v/>
      </c>
      <c r="AQ157" s="4" t="str">
        <f t="shared" si="20"/>
        <v/>
      </c>
    </row>
    <row r="158" spans="1:43" x14ac:dyDescent="0.25">
      <c r="A158" s="4" t="str">
        <f>IF(Inddata!A173="","",Inddata!A173)</f>
        <v/>
      </c>
      <c r="B158" s="4" t="str">
        <f>IF(Inddata!B173="","",Inddata!B173)</f>
        <v/>
      </c>
      <c r="C158" s="4" t="str">
        <f>IF(Inddata!C173="","",Inddata!C173)</f>
        <v/>
      </c>
      <c r="D158" s="4" t="str">
        <f>IF(Inddata!D173="","",Inddata!D173)</f>
        <v/>
      </c>
      <c r="E158" s="4" t="str">
        <f>IF(Inddata!E173="","",Inddata!E173)</f>
        <v/>
      </c>
      <c r="F158" s="4" t="str">
        <f>IF(Inddata!F173="","",Inddata!F173)</f>
        <v/>
      </c>
      <c r="G158" s="4">
        <f>IF(Inddata!G173="","",Inddata!G173)</f>
        <v>0</v>
      </c>
      <c r="H158" s="4" t="str">
        <f>IF(Inddata!H173&gt;0.5,Inddata!H173,"")</f>
        <v/>
      </c>
      <c r="I158" s="4" t="str">
        <f>IF(Inddata!I173="","",Inddata!I173)</f>
        <v/>
      </c>
      <c r="J158" s="14">
        <f>IF('Anvendte oplysninger'!J158="Irrelevant",1,IF('Anvendte oplysninger'!J158&gt;3,1.2,1))</f>
        <v>1</v>
      </c>
      <c r="K158" s="14">
        <f>IF('Anvendte oplysninger'!K158="Irrelevant",1,IF(AND(OR(I158="Motorvejsstrækning",I158="Frakørselsflettestrækning",I158="Tilkørselsflettestrækning"),'Anvendte oplysninger'!K158&lt;3.5),1+(3.5-'Anvendte oplysninger'!K158)*0.12,IF(AND(OR(I158="Frakørselsrampe",I158="Tilkørselsrampe"),'Anvendte oplysninger'!K158&lt;3.5),1+(3.5-'Anvendte oplysninger'!K158)*0.16,1)))</f>
        <v>1</v>
      </c>
      <c r="L158" s="14">
        <f>IF('Anvendte oplysninger'!L158="Irrelevant",1,IF(AND('Anvendte oplysninger'!L158="Ja",'Anvendte oplysninger'!J158=2),0.6*'Anvendte oplysninger'!M158+(1-'Anvendte oplysninger'!M158),IF(AND('Anvendte oplysninger'!L158="Ja",'Anvendte oplysninger'!J158=3),0.7*'Anvendte oplysninger'!M158+(1-'Anvendte oplysninger'!M158),IF(AND('Anvendte oplysninger'!L158="Ja",'Anvendte oplysninger'!J158=4),0.76*'Anvendte oplysninger'!M158+(1-'Anvendte oplysninger'!M158),IF(AND('Anvendte oplysninger'!L158="Ja",'Anvendte oplysninger'!J158&gt;4.99999999),0.8*'Anvendte oplysninger'!M158+(1-'Anvendte oplysninger'!M158),1)))))</f>
        <v>1</v>
      </c>
      <c r="M158" s="14">
        <f>IF('Anvendte oplysninger'!L158="Irrelevant",1,IF(AND('Anvendte oplysninger'!L158="Ja",'Anvendte oplysninger'!J158=2),0.8*'Anvendte oplysninger'!M158+(1-'Anvendte oplysninger'!M158),IF(AND('Anvendte oplysninger'!L158="Ja",'Anvendte oplysninger'!J158=3),0.85*'Anvendte oplysninger'!M158+(1-'Anvendte oplysninger'!M158),IF(AND('Anvendte oplysninger'!L158="Ja",'Anvendte oplysninger'!J158=4),0.88*'Anvendte oplysninger'!M158+(1-'Anvendte oplysninger'!M158),IF(AND('Anvendte oplysninger'!L158="Ja",'Anvendte oplysninger'!J158&gt;4.99999999),0.9*'Anvendte oplysninger'!M158+(1-'Anvendte oplysninger'!M158),1)))))</f>
        <v>1</v>
      </c>
      <c r="N158" s="14">
        <f>IF('Anvendte oplysninger'!N158="Irrelevant",1,IF(AND(OR(I158="Motorvejsstrækning",I158="Frakørselsflettestrækning",I158="Tilkørselsflettestrækning"),'Anvendte oplysninger'!N158&lt;3),1+(3-'Anvendte oplysninger'!N158)*0.09333333,1))</f>
        <v>1</v>
      </c>
      <c r="O158" s="14">
        <f>IF('Anvendte oplysninger'!N158="Irrelevant",1,IF(AND(OR(I158="Motorvejsstrækning",I158="Frakørselsflettestrækning",I158="Tilkørselsflettestrækning"),'Anvendte oplysninger'!N158&lt;3),1+(3-'Anvendte oplysninger'!N158)*0.19666667,1))</f>
        <v>1</v>
      </c>
      <c r="P158" s="14">
        <f>IF('Anvendte oplysninger'!O158="Irrelevant",1,IF(AND(OR(I158="Motorvejsstrækning",I158="Frakørselsflettestrækning",I158="Tilkørselsflettestrækning"),'Anvendte oplysninger'!O158&lt;3.00000001),1+(0.5-'Anvendte oplysninger'!O158)*0.04,IF(AND(OR(I158="Frakørselsrampe",I158="Tilkørselsrampe"),'Anvendte oplysninger'!O158&lt;3.00000001),1+(0.5-'Anvendte oplysninger'!O158)*0.08,IF(OR(I158="Motorvejsstrækning",I158="Frakørselsflettestrækning",I158="Tilkørselsflettestrækning"),0.9,0.8))))</f>
        <v>1</v>
      </c>
      <c r="Q158" s="14">
        <f>IF('Anvendte oplysninger'!P158="Irrelevant",1,IF(AND(OR(I158="Motorvejsstrækning",I158="Frakørselsflettestrækning",I158="Tilkørselsflettestrækning"),'Anvendte oplysninger'!P158&lt;11.00000001),1+(5-'Anvendte oplysninger'!P158)*0.01,0.94))</f>
        <v>1</v>
      </c>
      <c r="R158" s="14">
        <f>IF(OR('Anvendte oplysninger'!Q158="Irrelevant",'Anvendte oplysninger'!R158="Irrelevant",'Anvendte oplysninger'!Q158="Lige"),1,IF(AND(OR(I158="Motorvejsstrækning",I158="Frakørselsflettestrækning",I158="Tilkørselsflettestrækning"),'Anvendte oplysninger'!Q158&lt;4000),(EXP(0.1096*1746.5/'Anvendte oplysninger'!Q158)/EXP(0.1096*1746.5/4000))*('Anvendte oplysninger'!R158/1000)/G158+(G158-'Anvendte oplysninger'!R158/1000)/G158,1))</f>
        <v>1</v>
      </c>
      <c r="S158" s="14">
        <f>IF(OR('Anvendte oplysninger'!S158="Irrelevant",'Anvendte oplysninger'!T158="Irrelevant",'Anvendte oplysninger'!S158="Lige"),1,IF(AND(OR(I158="Motorvejsstrækning",I158="Frakørselsflettestrækning",I158="Tilkørselsflettestrækning"),'Anvendte oplysninger'!S158&lt;4000),(EXP(0.1096*1746.5/'Anvendte oplysninger'!S158)/EXP(0.1096*1746.5/4000))*('Anvendte oplysninger'!T158/1000)/G158+(G158-'Anvendte oplysninger'!T158/1000)/G158,1))</f>
        <v>1</v>
      </c>
      <c r="T158" s="14">
        <f>IF('Anvendte oplysninger'!U158="Irrelevant",1,IF(AND(OR(I158="Motorvejsstrækning",I158="Frakørselsflettestrækning",I158="Tilkørselsflettestrækning",I158="Frakørselsrampe",I158="Tilkørselsrampe"),'Anvendte oplysninger'!U158="Ja"),0.95,1))</f>
        <v>1</v>
      </c>
      <c r="U158" s="14">
        <f>IF('Anvendte oplysninger'!U158="Irrelevant",1,IF(AND(OR(I158="Motorvejsstrækning",I158="Frakørselsflettestrækning",I158="Tilkørselsflettestrækning",I158="Frakørselsrampe",I158="Tilkørselsrampe"),'Anvendte oplysninger'!U158="Ja"),0.96,1))</f>
        <v>1</v>
      </c>
      <c r="V158" s="14">
        <f>IF('Anvendte oplysninger'!U158="Irrelevant",1,IF(AND(OR(I158="Motorvejsstrækning",I158="Frakørselsflettestrækning",I158="Tilkørselsflettestrækning",I158="Frakørselsrampe",I158="Tilkørselsrampe"),'Anvendte oplysninger'!U158="Ja"),0.79,1))</f>
        <v>1</v>
      </c>
      <c r="W158" s="14">
        <f>IF('Anvendte oplysninger'!U158="Irrelevant",1,IF(AND(OR(I158="Motorvejsstrækning",I158="Frakørselsflettestrækning",I158="Tilkørselsflettestrækning",I158="Frakørselsrampe",I158="Tilkørselsrampe"),'Anvendte oplysninger'!U158="Ja"),0.94,1))</f>
        <v>1</v>
      </c>
      <c r="X158" s="14">
        <f>IF('Anvendte oplysninger'!U158="Irrelevant",1,IF(AND(OR(I158="Motorvejsstrækning",I158="Frakørselsflettestrækning",I158="Tilkørselsflettestrækning",I158="Frakørselsrampe",I158="Tilkørselsrampe"),'Anvendte oplysninger'!U158="Ja"),0.97,1))</f>
        <v>1</v>
      </c>
      <c r="Y158" s="14">
        <f>IF(AND(I158="Frakørselsrampe",'Anvendte oplysninger'!V158="S-formet ruderrampe"),1.32,IF(AND(I158="Frakørselsrampe",'Anvendte oplysninger'!V158="S-formet trompetrampe"),2.05,IF(AND(I158="Frakørselsrampe",'Anvendte oplysninger'!V158="U-formet trompetrampe"),4.11,IF(AND(I158="Frakørselsrampe",'Anvendte oplysninger'!V158="SV-formet flyoverrampe"),5.15,IF(AND(I158="Frakørselsrampe",'Anvendte oplysninger'!V158="Vinkelformet rampe"),1.07,IF(AND(I158="Tilkørselsrampe",'Anvendte oplysninger'!V158="S-formet ruderrampe"),0.93,IF(AND(I158="Tilkørselsrampe",'Anvendte oplysninger'!V158="S-formet trompetrampe"),2.48,IF(AND(I158="Tilkørselsrampe",'Anvendte oplysninger'!V158="U-formet trompetrampe"),4.15,IF(AND(I158="Tilkørselsrampe",'Anvendte oplysninger'!V158="SV-formet flyoverrampe"),5.26,IF(AND(I158="Tilkørselsrampe",'Anvendte oplysninger'!V158="Vinkelformet rampe"),1.42,1))))))))))</f>
        <v>1</v>
      </c>
      <c r="Z158" s="14">
        <f>IF(OR('Anvendte oplysninger'!W158="Lige",'Anvendte oplysninger'!W158="Irrelevant",'Anvendte oplysninger'!X158="Irrelevant",'Anvendte oplysninger'!Y158="Irrelevant"),1,1+1.545*1000/32.2*((('Anvendte oplysninger'!Y158*3268/3600)/('Anvendte oplysninger'!W158/0.306))^2)*('Anvendte oplysninger'!X158/1000)/G158)</f>
        <v>1</v>
      </c>
      <c r="AA158" s="14">
        <f>IF(OR('Anvendte oplysninger'!W158="Lige",'Anvendte oplysninger'!W158="Irrelevant",'Anvendte oplysninger'!X158="Irrelevant",'Anvendte oplysninger'!Y158="Irrelevant"),1,1+1.961*1000/32.2*((('Anvendte oplysninger'!Y158*3268/3600)/('Anvendte oplysninger'!W158/0.306))^2)*('Anvendte oplysninger'!X158/1000)/G158)</f>
        <v>1</v>
      </c>
      <c r="AB158" s="14">
        <f>IF(OR('Anvendte oplysninger'!Z158="Lige",'Anvendte oplysninger'!Z158="Irrelevant",'Anvendte oplysninger'!AA158="Irrelevant",'Anvendte oplysninger'!AB158="Irrelevant"),1,1+1.545*1000/32.2*((('Anvendte oplysninger'!AB158*3268/3600)/('Anvendte oplysninger'!Z158/0.306))^2)*('Anvendte oplysninger'!AA158/1000)/G158)</f>
        <v>1</v>
      </c>
      <c r="AC158" s="14">
        <f>IF(OR('Anvendte oplysninger'!Z158="Lige",'Anvendte oplysninger'!Z158="Irrelevant",'Anvendte oplysninger'!AA158="Irrelevant",'Anvendte oplysninger'!AB158="Irrelevant"),1,1+1.961*1000/32.2*((('Anvendte oplysninger'!AB158*3268/3600)/('Anvendte oplysninger'!Z158/0.306))^2)*('Anvendte oplysninger'!AA158/1000)/G158)</f>
        <v>1</v>
      </c>
      <c r="AD158" s="14">
        <f>IF(OR('Anvendte oplysninger'!AC158="Irrelevant",'Anvendte oplysninger'!AC158="Nej"),1,IF(AND('Anvendte oplysninger'!AC158="Ja",OR('Anvendte oplysninger'!Q158&lt;301,'Anvendte oplysninger'!S158&lt;301)),1-(0.5*('Anvendte oplysninger'!R158+'Anvendte oplysninger'!T158)/('Anvendte oplysninger'!G158*1000)),IF(AND('Anvendte oplysninger'!AC158="Ja",OR('Anvendte oplysninger'!Q158&lt;601,'Anvendte oplysninger'!S158&lt;601)),1-(0.25*('Anvendte oplysninger'!R158+'Anvendte oplysninger'!T158)/('Anvendte oplysninger'!G158*1000)),1)))</f>
        <v>1</v>
      </c>
      <c r="AE158" s="14">
        <f>IF(OR('Anvendte oplysninger'!AC158="Irrelevant",'Anvendte oplysninger'!AC158="Nej"),1,IF(AND('Anvendte oplysninger'!AC158="Ja",OR('Anvendte oplysninger'!Q158&lt;301,'Anvendte oplysninger'!S158&lt;301)),1-(0.4*('Anvendte oplysninger'!R158+'Anvendte oplysninger'!T158)/('Anvendte oplysninger'!G158*1000)),IF(AND('Anvendte oplysninger'!AC158="Ja",OR('Anvendte oplysninger'!Q158&lt;601,'Anvendte oplysninger'!S158&lt;601)),1-(0.2*('Anvendte oplysninger'!R158+'Anvendte oplysninger'!T158)/('Anvendte oplysninger'!G158*1000)),1)))</f>
        <v>1</v>
      </c>
      <c r="AF158" s="14">
        <f>IF('Anvendte oplysninger'!AD158="110 km/t",0.79,1)</f>
        <v>1</v>
      </c>
      <c r="AG158" s="14">
        <f>IF('Anvendte oplysninger'!AD158="110 km/t",0.94,1)</f>
        <v>1</v>
      </c>
      <c r="AH158" s="14">
        <f>IF('Anvendte oplysninger'!AD158="110 km/t",0.66,1)</f>
        <v>1</v>
      </c>
      <c r="AI158" s="14">
        <f>IF('Anvendte oplysninger'!AD158="110 km/t",0.82,1)</f>
        <v>1</v>
      </c>
      <c r="AJ158" s="14">
        <f>IF(AND('Anvendte oplysninger'!AE158="Ja",I158="Tilkørselsflettestrækning"),0.65*'Anvendte oplysninger'!AF158+1-'Anvendte oplysninger'!AF158,1)</f>
        <v>1</v>
      </c>
      <c r="AK158" s="15" t="str">
        <f t="shared" si="14"/>
        <v/>
      </c>
      <c r="AL158" s="15" t="str">
        <f t="shared" si="15"/>
        <v/>
      </c>
      <c r="AM158" s="15" t="str">
        <f t="shared" si="16"/>
        <v/>
      </c>
      <c r="AN158" s="15" t="str">
        <f t="shared" si="17"/>
        <v/>
      </c>
      <c r="AO158" s="15" t="str">
        <f t="shared" si="18"/>
        <v/>
      </c>
      <c r="AP158" s="15" t="str">
        <f t="shared" si="19"/>
        <v/>
      </c>
      <c r="AQ158" s="4" t="str">
        <f t="shared" si="20"/>
        <v/>
      </c>
    </row>
    <row r="159" spans="1:43" x14ac:dyDescent="0.25">
      <c r="A159" s="4" t="str">
        <f>IF(Inddata!A174="","",Inddata!A174)</f>
        <v/>
      </c>
      <c r="B159" s="4" t="str">
        <f>IF(Inddata!B174="","",Inddata!B174)</f>
        <v/>
      </c>
      <c r="C159" s="4" t="str">
        <f>IF(Inddata!C174="","",Inddata!C174)</f>
        <v/>
      </c>
      <c r="D159" s="4" t="str">
        <f>IF(Inddata!D174="","",Inddata!D174)</f>
        <v/>
      </c>
      <c r="E159" s="4" t="str">
        <f>IF(Inddata!E174="","",Inddata!E174)</f>
        <v/>
      </c>
      <c r="F159" s="4" t="str">
        <f>IF(Inddata!F174="","",Inddata!F174)</f>
        <v/>
      </c>
      <c r="G159" s="4">
        <f>IF(Inddata!G174="","",Inddata!G174)</f>
        <v>0</v>
      </c>
      <c r="H159" s="4" t="str">
        <f>IF(Inddata!H174&gt;0.5,Inddata!H174,"")</f>
        <v/>
      </c>
      <c r="I159" s="4" t="str">
        <f>IF(Inddata!I174="","",Inddata!I174)</f>
        <v/>
      </c>
      <c r="J159" s="14">
        <f>IF('Anvendte oplysninger'!J159="Irrelevant",1,IF('Anvendte oplysninger'!J159&gt;3,1.2,1))</f>
        <v>1</v>
      </c>
      <c r="K159" s="14">
        <f>IF('Anvendte oplysninger'!K159="Irrelevant",1,IF(AND(OR(I159="Motorvejsstrækning",I159="Frakørselsflettestrækning",I159="Tilkørselsflettestrækning"),'Anvendte oplysninger'!K159&lt;3.5),1+(3.5-'Anvendte oplysninger'!K159)*0.12,IF(AND(OR(I159="Frakørselsrampe",I159="Tilkørselsrampe"),'Anvendte oplysninger'!K159&lt;3.5),1+(3.5-'Anvendte oplysninger'!K159)*0.16,1)))</f>
        <v>1</v>
      </c>
      <c r="L159" s="14">
        <f>IF('Anvendte oplysninger'!L159="Irrelevant",1,IF(AND('Anvendte oplysninger'!L159="Ja",'Anvendte oplysninger'!J159=2),0.6*'Anvendte oplysninger'!M159+(1-'Anvendte oplysninger'!M159),IF(AND('Anvendte oplysninger'!L159="Ja",'Anvendte oplysninger'!J159=3),0.7*'Anvendte oplysninger'!M159+(1-'Anvendte oplysninger'!M159),IF(AND('Anvendte oplysninger'!L159="Ja",'Anvendte oplysninger'!J159=4),0.76*'Anvendte oplysninger'!M159+(1-'Anvendte oplysninger'!M159),IF(AND('Anvendte oplysninger'!L159="Ja",'Anvendte oplysninger'!J159&gt;4.99999999),0.8*'Anvendte oplysninger'!M159+(1-'Anvendte oplysninger'!M159),1)))))</f>
        <v>1</v>
      </c>
      <c r="M159" s="14">
        <f>IF('Anvendte oplysninger'!L159="Irrelevant",1,IF(AND('Anvendte oplysninger'!L159="Ja",'Anvendte oplysninger'!J159=2),0.8*'Anvendte oplysninger'!M159+(1-'Anvendte oplysninger'!M159),IF(AND('Anvendte oplysninger'!L159="Ja",'Anvendte oplysninger'!J159=3),0.85*'Anvendte oplysninger'!M159+(1-'Anvendte oplysninger'!M159),IF(AND('Anvendte oplysninger'!L159="Ja",'Anvendte oplysninger'!J159=4),0.88*'Anvendte oplysninger'!M159+(1-'Anvendte oplysninger'!M159),IF(AND('Anvendte oplysninger'!L159="Ja",'Anvendte oplysninger'!J159&gt;4.99999999),0.9*'Anvendte oplysninger'!M159+(1-'Anvendte oplysninger'!M159),1)))))</f>
        <v>1</v>
      </c>
      <c r="N159" s="14">
        <f>IF('Anvendte oplysninger'!N159="Irrelevant",1,IF(AND(OR(I159="Motorvejsstrækning",I159="Frakørselsflettestrækning",I159="Tilkørselsflettestrækning"),'Anvendte oplysninger'!N159&lt;3),1+(3-'Anvendte oplysninger'!N159)*0.09333333,1))</f>
        <v>1</v>
      </c>
      <c r="O159" s="14">
        <f>IF('Anvendte oplysninger'!N159="Irrelevant",1,IF(AND(OR(I159="Motorvejsstrækning",I159="Frakørselsflettestrækning",I159="Tilkørselsflettestrækning"),'Anvendte oplysninger'!N159&lt;3),1+(3-'Anvendte oplysninger'!N159)*0.19666667,1))</f>
        <v>1</v>
      </c>
      <c r="P159" s="14">
        <f>IF('Anvendte oplysninger'!O159="Irrelevant",1,IF(AND(OR(I159="Motorvejsstrækning",I159="Frakørselsflettestrækning",I159="Tilkørselsflettestrækning"),'Anvendte oplysninger'!O159&lt;3.00000001),1+(0.5-'Anvendte oplysninger'!O159)*0.04,IF(AND(OR(I159="Frakørselsrampe",I159="Tilkørselsrampe"),'Anvendte oplysninger'!O159&lt;3.00000001),1+(0.5-'Anvendte oplysninger'!O159)*0.08,IF(OR(I159="Motorvejsstrækning",I159="Frakørselsflettestrækning",I159="Tilkørselsflettestrækning"),0.9,0.8))))</f>
        <v>1</v>
      </c>
      <c r="Q159" s="14">
        <f>IF('Anvendte oplysninger'!P159="Irrelevant",1,IF(AND(OR(I159="Motorvejsstrækning",I159="Frakørselsflettestrækning",I159="Tilkørselsflettestrækning"),'Anvendte oplysninger'!P159&lt;11.00000001),1+(5-'Anvendte oplysninger'!P159)*0.01,0.94))</f>
        <v>1</v>
      </c>
      <c r="R159" s="14">
        <f>IF(OR('Anvendte oplysninger'!Q159="Irrelevant",'Anvendte oplysninger'!R159="Irrelevant",'Anvendte oplysninger'!Q159="Lige"),1,IF(AND(OR(I159="Motorvejsstrækning",I159="Frakørselsflettestrækning",I159="Tilkørselsflettestrækning"),'Anvendte oplysninger'!Q159&lt;4000),(EXP(0.1096*1746.5/'Anvendte oplysninger'!Q159)/EXP(0.1096*1746.5/4000))*('Anvendte oplysninger'!R159/1000)/G159+(G159-'Anvendte oplysninger'!R159/1000)/G159,1))</f>
        <v>1</v>
      </c>
      <c r="S159" s="14">
        <f>IF(OR('Anvendte oplysninger'!S159="Irrelevant",'Anvendte oplysninger'!T159="Irrelevant",'Anvendte oplysninger'!S159="Lige"),1,IF(AND(OR(I159="Motorvejsstrækning",I159="Frakørselsflettestrækning",I159="Tilkørselsflettestrækning"),'Anvendte oplysninger'!S159&lt;4000),(EXP(0.1096*1746.5/'Anvendte oplysninger'!S159)/EXP(0.1096*1746.5/4000))*('Anvendte oplysninger'!T159/1000)/G159+(G159-'Anvendte oplysninger'!T159/1000)/G159,1))</f>
        <v>1</v>
      </c>
      <c r="T159" s="14">
        <f>IF('Anvendte oplysninger'!U159="Irrelevant",1,IF(AND(OR(I159="Motorvejsstrækning",I159="Frakørselsflettestrækning",I159="Tilkørselsflettestrækning",I159="Frakørselsrampe",I159="Tilkørselsrampe"),'Anvendte oplysninger'!U159="Ja"),0.95,1))</f>
        <v>1</v>
      </c>
      <c r="U159" s="14">
        <f>IF('Anvendte oplysninger'!U159="Irrelevant",1,IF(AND(OR(I159="Motorvejsstrækning",I159="Frakørselsflettestrækning",I159="Tilkørselsflettestrækning",I159="Frakørselsrampe",I159="Tilkørselsrampe"),'Anvendte oplysninger'!U159="Ja"),0.96,1))</f>
        <v>1</v>
      </c>
      <c r="V159" s="14">
        <f>IF('Anvendte oplysninger'!U159="Irrelevant",1,IF(AND(OR(I159="Motorvejsstrækning",I159="Frakørselsflettestrækning",I159="Tilkørselsflettestrækning",I159="Frakørselsrampe",I159="Tilkørselsrampe"),'Anvendte oplysninger'!U159="Ja"),0.79,1))</f>
        <v>1</v>
      </c>
      <c r="W159" s="14">
        <f>IF('Anvendte oplysninger'!U159="Irrelevant",1,IF(AND(OR(I159="Motorvejsstrækning",I159="Frakørselsflettestrækning",I159="Tilkørselsflettestrækning",I159="Frakørselsrampe",I159="Tilkørselsrampe"),'Anvendte oplysninger'!U159="Ja"),0.94,1))</f>
        <v>1</v>
      </c>
      <c r="X159" s="14">
        <f>IF('Anvendte oplysninger'!U159="Irrelevant",1,IF(AND(OR(I159="Motorvejsstrækning",I159="Frakørselsflettestrækning",I159="Tilkørselsflettestrækning",I159="Frakørselsrampe",I159="Tilkørselsrampe"),'Anvendte oplysninger'!U159="Ja"),0.97,1))</f>
        <v>1</v>
      </c>
      <c r="Y159" s="14">
        <f>IF(AND(I159="Frakørselsrampe",'Anvendte oplysninger'!V159="S-formet ruderrampe"),1.32,IF(AND(I159="Frakørselsrampe",'Anvendte oplysninger'!V159="S-formet trompetrampe"),2.05,IF(AND(I159="Frakørselsrampe",'Anvendte oplysninger'!V159="U-formet trompetrampe"),4.11,IF(AND(I159="Frakørselsrampe",'Anvendte oplysninger'!V159="SV-formet flyoverrampe"),5.15,IF(AND(I159="Frakørselsrampe",'Anvendte oplysninger'!V159="Vinkelformet rampe"),1.07,IF(AND(I159="Tilkørselsrampe",'Anvendte oplysninger'!V159="S-formet ruderrampe"),0.93,IF(AND(I159="Tilkørselsrampe",'Anvendte oplysninger'!V159="S-formet trompetrampe"),2.48,IF(AND(I159="Tilkørselsrampe",'Anvendte oplysninger'!V159="U-formet trompetrampe"),4.15,IF(AND(I159="Tilkørselsrampe",'Anvendte oplysninger'!V159="SV-formet flyoverrampe"),5.26,IF(AND(I159="Tilkørselsrampe",'Anvendte oplysninger'!V159="Vinkelformet rampe"),1.42,1))))))))))</f>
        <v>1</v>
      </c>
      <c r="Z159" s="14">
        <f>IF(OR('Anvendte oplysninger'!W159="Lige",'Anvendte oplysninger'!W159="Irrelevant",'Anvendte oplysninger'!X159="Irrelevant",'Anvendte oplysninger'!Y159="Irrelevant"),1,1+1.545*1000/32.2*((('Anvendte oplysninger'!Y159*3268/3600)/('Anvendte oplysninger'!W159/0.306))^2)*('Anvendte oplysninger'!X159/1000)/G159)</f>
        <v>1</v>
      </c>
      <c r="AA159" s="14">
        <f>IF(OR('Anvendte oplysninger'!W159="Lige",'Anvendte oplysninger'!W159="Irrelevant",'Anvendte oplysninger'!X159="Irrelevant",'Anvendte oplysninger'!Y159="Irrelevant"),1,1+1.961*1000/32.2*((('Anvendte oplysninger'!Y159*3268/3600)/('Anvendte oplysninger'!W159/0.306))^2)*('Anvendte oplysninger'!X159/1000)/G159)</f>
        <v>1</v>
      </c>
      <c r="AB159" s="14">
        <f>IF(OR('Anvendte oplysninger'!Z159="Lige",'Anvendte oplysninger'!Z159="Irrelevant",'Anvendte oplysninger'!AA159="Irrelevant",'Anvendte oplysninger'!AB159="Irrelevant"),1,1+1.545*1000/32.2*((('Anvendte oplysninger'!AB159*3268/3600)/('Anvendte oplysninger'!Z159/0.306))^2)*('Anvendte oplysninger'!AA159/1000)/G159)</f>
        <v>1</v>
      </c>
      <c r="AC159" s="14">
        <f>IF(OR('Anvendte oplysninger'!Z159="Lige",'Anvendte oplysninger'!Z159="Irrelevant",'Anvendte oplysninger'!AA159="Irrelevant",'Anvendte oplysninger'!AB159="Irrelevant"),1,1+1.961*1000/32.2*((('Anvendte oplysninger'!AB159*3268/3600)/('Anvendte oplysninger'!Z159/0.306))^2)*('Anvendte oplysninger'!AA159/1000)/G159)</f>
        <v>1</v>
      </c>
      <c r="AD159" s="14">
        <f>IF(OR('Anvendte oplysninger'!AC159="Irrelevant",'Anvendte oplysninger'!AC159="Nej"),1,IF(AND('Anvendte oplysninger'!AC159="Ja",OR('Anvendte oplysninger'!Q159&lt;301,'Anvendte oplysninger'!S159&lt;301)),1-(0.5*('Anvendte oplysninger'!R159+'Anvendte oplysninger'!T159)/('Anvendte oplysninger'!G159*1000)),IF(AND('Anvendte oplysninger'!AC159="Ja",OR('Anvendte oplysninger'!Q159&lt;601,'Anvendte oplysninger'!S159&lt;601)),1-(0.25*('Anvendte oplysninger'!R159+'Anvendte oplysninger'!T159)/('Anvendte oplysninger'!G159*1000)),1)))</f>
        <v>1</v>
      </c>
      <c r="AE159" s="14">
        <f>IF(OR('Anvendte oplysninger'!AC159="Irrelevant",'Anvendte oplysninger'!AC159="Nej"),1,IF(AND('Anvendte oplysninger'!AC159="Ja",OR('Anvendte oplysninger'!Q159&lt;301,'Anvendte oplysninger'!S159&lt;301)),1-(0.4*('Anvendte oplysninger'!R159+'Anvendte oplysninger'!T159)/('Anvendte oplysninger'!G159*1000)),IF(AND('Anvendte oplysninger'!AC159="Ja",OR('Anvendte oplysninger'!Q159&lt;601,'Anvendte oplysninger'!S159&lt;601)),1-(0.2*('Anvendte oplysninger'!R159+'Anvendte oplysninger'!T159)/('Anvendte oplysninger'!G159*1000)),1)))</f>
        <v>1</v>
      </c>
      <c r="AF159" s="14">
        <f>IF('Anvendte oplysninger'!AD159="110 km/t",0.79,1)</f>
        <v>1</v>
      </c>
      <c r="AG159" s="14">
        <f>IF('Anvendte oplysninger'!AD159="110 km/t",0.94,1)</f>
        <v>1</v>
      </c>
      <c r="AH159" s="14">
        <f>IF('Anvendte oplysninger'!AD159="110 km/t",0.66,1)</f>
        <v>1</v>
      </c>
      <c r="AI159" s="14">
        <f>IF('Anvendte oplysninger'!AD159="110 km/t",0.82,1)</f>
        <v>1</v>
      </c>
      <c r="AJ159" s="14">
        <f>IF(AND('Anvendte oplysninger'!AE159="Ja",I159="Tilkørselsflettestrækning"),0.65*'Anvendte oplysninger'!AF159+1-'Anvendte oplysninger'!AF159,1)</f>
        <v>1</v>
      </c>
      <c r="AK159" s="15" t="str">
        <f t="shared" si="14"/>
        <v/>
      </c>
      <c r="AL159" s="15" t="str">
        <f t="shared" si="15"/>
        <v/>
      </c>
      <c r="AM159" s="15" t="str">
        <f t="shared" si="16"/>
        <v/>
      </c>
      <c r="AN159" s="15" t="str">
        <f t="shared" si="17"/>
        <v/>
      </c>
      <c r="AO159" s="15" t="str">
        <f t="shared" si="18"/>
        <v/>
      </c>
      <c r="AP159" s="15" t="str">
        <f t="shared" si="19"/>
        <v/>
      </c>
      <c r="AQ159" s="4" t="str">
        <f t="shared" si="20"/>
        <v/>
      </c>
    </row>
    <row r="160" spans="1:43" x14ac:dyDescent="0.25">
      <c r="A160" s="4" t="str">
        <f>IF(Inddata!A175="","",Inddata!A175)</f>
        <v/>
      </c>
      <c r="B160" s="4" t="str">
        <f>IF(Inddata!B175="","",Inddata!B175)</f>
        <v/>
      </c>
      <c r="C160" s="4" t="str">
        <f>IF(Inddata!C175="","",Inddata!C175)</f>
        <v/>
      </c>
      <c r="D160" s="4" t="str">
        <f>IF(Inddata!D175="","",Inddata!D175)</f>
        <v/>
      </c>
      <c r="E160" s="4" t="str">
        <f>IF(Inddata!E175="","",Inddata!E175)</f>
        <v/>
      </c>
      <c r="F160" s="4" t="str">
        <f>IF(Inddata!F175="","",Inddata!F175)</f>
        <v/>
      </c>
      <c r="G160" s="4">
        <f>IF(Inddata!G175="","",Inddata!G175)</f>
        <v>0</v>
      </c>
      <c r="H160" s="4" t="str">
        <f>IF(Inddata!H175&gt;0.5,Inddata!H175,"")</f>
        <v/>
      </c>
      <c r="I160" s="4" t="str">
        <f>IF(Inddata!I175="","",Inddata!I175)</f>
        <v/>
      </c>
      <c r="J160" s="14">
        <f>IF('Anvendte oplysninger'!J160="Irrelevant",1,IF('Anvendte oplysninger'!J160&gt;3,1.2,1))</f>
        <v>1</v>
      </c>
      <c r="K160" s="14">
        <f>IF('Anvendte oplysninger'!K160="Irrelevant",1,IF(AND(OR(I160="Motorvejsstrækning",I160="Frakørselsflettestrækning",I160="Tilkørselsflettestrækning"),'Anvendte oplysninger'!K160&lt;3.5),1+(3.5-'Anvendte oplysninger'!K160)*0.12,IF(AND(OR(I160="Frakørselsrampe",I160="Tilkørselsrampe"),'Anvendte oplysninger'!K160&lt;3.5),1+(3.5-'Anvendte oplysninger'!K160)*0.16,1)))</f>
        <v>1</v>
      </c>
      <c r="L160" s="14">
        <f>IF('Anvendte oplysninger'!L160="Irrelevant",1,IF(AND('Anvendte oplysninger'!L160="Ja",'Anvendte oplysninger'!J160=2),0.6*'Anvendte oplysninger'!M160+(1-'Anvendte oplysninger'!M160),IF(AND('Anvendte oplysninger'!L160="Ja",'Anvendte oplysninger'!J160=3),0.7*'Anvendte oplysninger'!M160+(1-'Anvendte oplysninger'!M160),IF(AND('Anvendte oplysninger'!L160="Ja",'Anvendte oplysninger'!J160=4),0.76*'Anvendte oplysninger'!M160+(1-'Anvendte oplysninger'!M160),IF(AND('Anvendte oplysninger'!L160="Ja",'Anvendte oplysninger'!J160&gt;4.99999999),0.8*'Anvendte oplysninger'!M160+(1-'Anvendte oplysninger'!M160),1)))))</f>
        <v>1</v>
      </c>
      <c r="M160" s="14">
        <f>IF('Anvendte oplysninger'!L160="Irrelevant",1,IF(AND('Anvendte oplysninger'!L160="Ja",'Anvendte oplysninger'!J160=2),0.8*'Anvendte oplysninger'!M160+(1-'Anvendte oplysninger'!M160),IF(AND('Anvendte oplysninger'!L160="Ja",'Anvendte oplysninger'!J160=3),0.85*'Anvendte oplysninger'!M160+(1-'Anvendte oplysninger'!M160),IF(AND('Anvendte oplysninger'!L160="Ja",'Anvendte oplysninger'!J160=4),0.88*'Anvendte oplysninger'!M160+(1-'Anvendte oplysninger'!M160),IF(AND('Anvendte oplysninger'!L160="Ja",'Anvendte oplysninger'!J160&gt;4.99999999),0.9*'Anvendte oplysninger'!M160+(1-'Anvendte oplysninger'!M160),1)))))</f>
        <v>1</v>
      </c>
      <c r="N160" s="14">
        <f>IF('Anvendte oplysninger'!N160="Irrelevant",1,IF(AND(OR(I160="Motorvejsstrækning",I160="Frakørselsflettestrækning",I160="Tilkørselsflettestrækning"),'Anvendte oplysninger'!N160&lt;3),1+(3-'Anvendte oplysninger'!N160)*0.09333333,1))</f>
        <v>1</v>
      </c>
      <c r="O160" s="14">
        <f>IF('Anvendte oplysninger'!N160="Irrelevant",1,IF(AND(OR(I160="Motorvejsstrækning",I160="Frakørselsflettestrækning",I160="Tilkørselsflettestrækning"),'Anvendte oplysninger'!N160&lt;3),1+(3-'Anvendte oplysninger'!N160)*0.19666667,1))</f>
        <v>1</v>
      </c>
      <c r="P160" s="14">
        <f>IF('Anvendte oplysninger'!O160="Irrelevant",1,IF(AND(OR(I160="Motorvejsstrækning",I160="Frakørselsflettestrækning",I160="Tilkørselsflettestrækning"),'Anvendte oplysninger'!O160&lt;3.00000001),1+(0.5-'Anvendte oplysninger'!O160)*0.04,IF(AND(OR(I160="Frakørselsrampe",I160="Tilkørselsrampe"),'Anvendte oplysninger'!O160&lt;3.00000001),1+(0.5-'Anvendte oplysninger'!O160)*0.08,IF(OR(I160="Motorvejsstrækning",I160="Frakørselsflettestrækning",I160="Tilkørselsflettestrækning"),0.9,0.8))))</f>
        <v>1</v>
      </c>
      <c r="Q160" s="14">
        <f>IF('Anvendte oplysninger'!P160="Irrelevant",1,IF(AND(OR(I160="Motorvejsstrækning",I160="Frakørselsflettestrækning",I160="Tilkørselsflettestrækning"),'Anvendte oplysninger'!P160&lt;11.00000001),1+(5-'Anvendte oplysninger'!P160)*0.01,0.94))</f>
        <v>1</v>
      </c>
      <c r="R160" s="14">
        <f>IF(OR('Anvendte oplysninger'!Q160="Irrelevant",'Anvendte oplysninger'!R160="Irrelevant",'Anvendte oplysninger'!Q160="Lige"),1,IF(AND(OR(I160="Motorvejsstrækning",I160="Frakørselsflettestrækning",I160="Tilkørselsflettestrækning"),'Anvendte oplysninger'!Q160&lt;4000),(EXP(0.1096*1746.5/'Anvendte oplysninger'!Q160)/EXP(0.1096*1746.5/4000))*('Anvendte oplysninger'!R160/1000)/G160+(G160-'Anvendte oplysninger'!R160/1000)/G160,1))</f>
        <v>1</v>
      </c>
      <c r="S160" s="14">
        <f>IF(OR('Anvendte oplysninger'!S160="Irrelevant",'Anvendte oplysninger'!T160="Irrelevant",'Anvendte oplysninger'!S160="Lige"),1,IF(AND(OR(I160="Motorvejsstrækning",I160="Frakørselsflettestrækning",I160="Tilkørselsflettestrækning"),'Anvendte oplysninger'!S160&lt;4000),(EXP(0.1096*1746.5/'Anvendte oplysninger'!S160)/EXP(0.1096*1746.5/4000))*('Anvendte oplysninger'!T160/1000)/G160+(G160-'Anvendte oplysninger'!T160/1000)/G160,1))</f>
        <v>1</v>
      </c>
      <c r="T160" s="14">
        <f>IF('Anvendte oplysninger'!U160="Irrelevant",1,IF(AND(OR(I160="Motorvejsstrækning",I160="Frakørselsflettestrækning",I160="Tilkørselsflettestrækning",I160="Frakørselsrampe",I160="Tilkørselsrampe"),'Anvendte oplysninger'!U160="Ja"),0.95,1))</f>
        <v>1</v>
      </c>
      <c r="U160" s="14">
        <f>IF('Anvendte oplysninger'!U160="Irrelevant",1,IF(AND(OR(I160="Motorvejsstrækning",I160="Frakørselsflettestrækning",I160="Tilkørselsflettestrækning",I160="Frakørselsrampe",I160="Tilkørselsrampe"),'Anvendte oplysninger'!U160="Ja"),0.96,1))</f>
        <v>1</v>
      </c>
      <c r="V160" s="14">
        <f>IF('Anvendte oplysninger'!U160="Irrelevant",1,IF(AND(OR(I160="Motorvejsstrækning",I160="Frakørselsflettestrækning",I160="Tilkørselsflettestrækning",I160="Frakørselsrampe",I160="Tilkørselsrampe"),'Anvendte oplysninger'!U160="Ja"),0.79,1))</f>
        <v>1</v>
      </c>
      <c r="W160" s="14">
        <f>IF('Anvendte oplysninger'!U160="Irrelevant",1,IF(AND(OR(I160="Motorvejsstrækning",I160="Frakørselsflettestrækning",I160="Tilkørselsflettestrækning",I160="Frakørselsrampe",I160="Tilkørselsrampe"),'Anvendte oplysninger'!U160="Ja"),0.94,1))</f>
        <v>1</v>
      </c>
      <c r="X160" s="14">
        <f>IF('Anvendte oplysninger'!U160="Irrelevant",1,IF(AND(OR(I160="Motorvejsstrækning",I160="Frakørselsflettestrækning",I160="Tilkørselsflettestrækning",I160="Frakørselsrampe",I160="Tilkørselsrampe"),'Anvendte oplysninger'!U160="Ja"),0.97,1))</f>
        <v>1</v>
      </c>
      <c r="Y160" s="14">
        <f>IF(AND(I160="Frakørselsrampe",'Anvendte oplysninger'!V160="S-formet ruderrampe"),1.32,IF(AND(I160="Frakørselsrampe",'Anvendte oplysninger'!V160="S-formet trompetrampe"),2.05,IF(AND(I160="Frakørselsrampe",'Anvendte oplysninger'!V160="U-formet trompetrampe"),4.11,IF(AND(I160="Frakørselsrampe",'Anvendte oplysninger'!V160="SV-formet flyoverrampe"),5.15,IF(AND(I160="Frakørselsrampe",'Anvendte oplysninger'!V160="Vinkelformet rampe"),1.07,IF(AND(I160="Tilkørselsrampe",'Anvendte oplysninger'!V160="S-formet ruderrampe"),0.93,IF(AND(I160="Tilkørselsrampe",'Anvendte oplysninger'!V160="S-formet trompetrampe"),2.48,IF(AND(I160="Tilkørselsrampe",'Anvendte oplysninger'!V160="U-formet trompetrampe"),4.15,IF(AND(I160="Tilkørselsrampe",'Anvendte oplysninger'!V160="SV-formet flyoverrampe"),5.26,IF(AND(I160="Tilkørselsrampe",'Anvendte oplysninger'!V160="Vinkelformet rampe"),1.42,1))))))))))</f>
        <v>1</v>
      </c>
      <c r="Z160" s="14">
        <f>IF(OR('Anvendte oplysninger'!W160="Lige",'Anvendte oplysninger'!W160="Irrelevant",'Anvendte oplysninger'!X160="Irrelevant",'Anvendte oplysninger'!Y160="Irrelevant"),1,1+1.545*1000/32.2*((('Anvendte oplysninger'!Y160*3268/3600)/('Anvendte oplysninger'!W160/0.306))^2)*('Anvendte oplysninger'!X160/1000)/G160)</f>
        <v>1</v>
      </c>
      <c r="AA160" s="14">
        <f>IF(OR('Anvendte oplysninger'!W160="Lige",'Anvendte oplysninger'!W160="Irrelevant",'Anvendte oplysninger'!X160="Irrelevant",'Anvendte oplysninger'!Y160="Irrelevant"),1,1+1.961*1000/32.2*((('Anvendte oplysninger'!Y160*3268/3600)/('Anvendte oplysninger'!W160/0.306))^2)*('Anvendte oplysninger'!X160/1000)/G160)</f>
        <v>1</v>
      </c>
      <c r="AB160" s="14">
        <f>IF(OR('Anvendte oplysninger'!Z160="Lige",'Anvendte oplysninger'!Z160="Irrelevant",'Anvendte oplysninger'!AA160="Irrelevant",'Anvendte oplysninger'!AB160="Irrelevant"),1,1+1.545*1000/32.2*((('Anvendte oplysninger'!AB160*3268/3600)/('Anvendte oplysninger'!Z160/0.306))^2)*('Anvendte oplysninger'!AA160/1000)/G160)</f>
        <v>1</v>
      </c>
      <c r="AC160" s="14">
        <f>IF(OR('Anvendte oplysninger'!Z160="Lige",'Anvendte oplysninger'!Z160="Irrelevant",'Anvendte oplysninger'!AA160="Irrelevant",'Anvendte oplysninger'!AB160="Irrelevant"),1,1+1.961*1000/32.2*((('Anvendte oplysninger'!AB160*3268/3600)/('Anvendte oplysninger'!Z160/0.306))^2)*('Anvendte oplysninger'!AA160/1000)/G160)</f>
        <v>1</v>
      </c>
      <c r="AD160" s="14">
        <f>IF(OR('Anvendte oplysninger'!AC160="Irrelevant",'Anvendte oplysninger'!AC160="Nej"),1,IF(AND('Anvendte oplysninger'!AC160="Ja",OR('Anvendte oplysninger'!Q160&lt;301,'Anvendte oplysninger'!S160&lt;301)),1-(0.5*('Anvendte oplysninger'!R160+'Anvendte oplysninger'!T160)/('Anvendte oplysninger'!G160*1000)),IF(AND('Anvendte oplysninger'!AC160="Ja",OR('Anvendte oplysninger'!Q160&lt;601,'Anvendte oplysninger'!S160&lt;601)),1-(0.25*('Anvendte oplysninger'!R160+'Anvendte oplysninger'!T160)/('Anvendte oplysninger'!G160*1000)),1)))</f>
        <v>1</v>
      </c>
      <c r="AE160" s="14">
        <f>IF(OR('Anvendte oplysninger'!AC160="Irrelevant",'Anvendte oplysninger'!AC160="Nej"),1,IF(AND('Anvendte oplysninger'!AC160="Ja",OR('Anvendte oplysninger'!Q160&lt;301,'Anvendte oplysninger'!S160&lt;301)),1-(0.4*('Anvendte oplysninger'!R160+'Anvendte oplysninger'!T160)/('Anvendte oplysninger'!G160*1000)),IF(AND('Anvendte oplysninger'!AC160="Ja",OR('Anvendte oplysninger'!Q160&lt;601,'Anvendte oplysninger'!S160&lt;601)),1-(0.2*('Anvendte oplysninger'!R160+'Anvendte oplysninger'!T160)/('Anvendte oplysninger'!G160*1000)),1)))</f>
        <v>1</v>
      </c>
      <c r="AF160" s="14">
        <f>IF('Anvendte oplysninger'!AD160="110 km/t",0.79,1)</f>
        <v>1</v>
      </c>
      <c r="AG160" s="14">
        <f>IF('Anvendte oplysninger'!AD160="110 km/t",0.94,1)</f>
        <v>1</v>
      </c>
      <c r="AH160" s="14">
        <f>IF('Anvendte oplysninger'!AD160="110 km/t",0.66,1)</f>
        <v>1</v>
      </c>
      <c r="AI160" s="14">
        <f>IF('Anvendte oplysninger'!AD160="110 km/t",0.82,1)</f>
        <v>1</v>
      </c>
      <c r="AJ160" s="14">
        <f>IF(AND('Anvendte oplysninger'!AE160="Ja",I160="Tilkørselsflettestrækning"),0.65*'Anvendte oplysninger'!AF160+1-'Anvendte oplysninger'!AF160,1)</f>
        <v>1</v>
      </c>
      <c r="AK160" s="15" t="str">
        <f t="shared" si="14"/>
        <v/>
      </c>
      <c r="AL160" s="15" t="str">
        <f t="shared" si="15"/>
        <v/>
      </c>
      <c r="AM160" s="15" t="str">
        <f t="shared" si="16"/>
        <v/>
      </c>
      <c r="AN160" s="15" t="str">
        <f t="shared" si="17"/>
        <v/>
      </c>
      <c r="AO160" s="15" t="str">
        <f t="shared" si="18"/>
        <v/>
      </c>
      <c r="AP160" s="15" t="str">
        <f t="shared" si="19"/>
        <v/>
      </c>
      <c r="AQ160" s="4" t="str">
        <f t="shared" si="20"/>
        <v/>
      </c>
    </row>
    <row r="161" spans="1:43" x14ac:dyDescent="0.25">
      <c r="A161" s="4" t="str">
        <f>IF(Inddata!A176="","",Inddata!A176)</f>
        <v/>
      </c>
      <c r="B161" s="4" t="str">
        <f>IF(Inddata!B176="","",Inddata!B176)</f>
        <v/>
      </c>
      <c r="C161" s="4" t="str">
        <f>IF(Inddata!C176="","",Inddata!C176)</f>
        <v/>
      </c>
      <c r="D161" s="4" t="str">
        <f>IF(Inddata!D176="","",Inddata!D176)</f>
        <v/>
      </c>
      <c r="E161" s="4" t="str">
        <f>IF(Inddata!E176="","",Inddata!E176)</f>
        <v/>
      </c>
      <c r="F161" s="4" t="str">
        <f>IF(Inddata!F176="","",Inddata!F176)</f>
        <v/>
      </c>
      <c r="G161" s="4">
        <f>IF(Inddata!G176="","",Inddata!G176)</f>
        <v>0</v>
      </c>
      <c r="H161" s="4" t="str">
        <f>IF(Inddata!H176&gt;0.5,Inddata!H176,"")</f>
        <v/>
      </c>
      <c r="I161" s="4" t="str">
        <f>IF(Inddata!I176="","",Inddata!I176)</f>
        <v/>
      </c>
      <c r="J161" s="14">
        <f>IF('Anvendte oplysninger'!J161="Irrelevant",1,IF('Anvendte oplysninger'!J161&gt;3,1.2,1))</f>
        <v>1</v>
      </c>
      <c r="K161" s="14">
        <f>IF('Anvendte oplysninger'!K161="Irrelevant",1,IF(AND(OR(I161="Motorvejsstrækning",I161="Frakørselsflettestrækning",I161="Tilkørselsflettestrækning"),'Anvendte oplysninger'!K161&lt;3.5),1+(3.5-'Anvendte oplysninger'!K161)*0.12,IF(AND(OR(I161="Frakørselsrampe",I161="Tilkørselsrampe"),'Anvendte oplysninger'!K161&lt;3.5),1+(3.5-'Anvendte oplysninger'!K161)*0.16,1)))</f>
        <v>1</v>
      </c>
      <c r="L161" s="14">
        <f>IF('Anvendte oplysninger'!L161="Irrelevant",1,IF(AND('Anvendte oplysninger'!L161="Ja",'Anvendte oplysninger'!J161=2),0.6*'Anvendte oplysninger'!M161+(1-'Anvendte oplysninger'!M161),IF(AND('Anvendte oplysninger'!L161="Ja",'Anvendte oplysninger'!J161=3),0.7*'Anvendte oplysninger'!M161+(1-'Anvendte oplysninger'!M161),IF(AND('Anvendte oplysninger'!L161="Ja",'Anvendte oplysninger'!J161=4),0.76*'Anvendte oplysninger'!M161+(1-'Anvendte oplysninger'!M161),IF(AND('Anvendte oplysninger'!L161="Ja",'Anvendte oplysninger'!J161&gt;4.99999999),0.8*'Anvendte oplysninger'!M161+(1-'Anvendte oplysninger'!M161),1)))))</f>
        <v>1</v>
      </c>
      <c r="M161" s="14">
        <f>IF('Anvendte oplysninger'!L161="Irrelevant",1,IF(AND('Anvendte oplysninger'!L161="Ja",'Anvendte oplysninger'!J161=2),0.8*'Anvendte oplysninger'!M161+(1-'Anvendte oplysninger'!M161),IF(AND('Anvendte oplysninger'!L161="Ja",'Anvendte oplysninger'!J161=3),0.85*'Anvendte oplysninger'!M161+(1-'Anvendte oplysninger'!M161),IF(AND('Anvendte oplysninger'!L161="Ja",'Anvendte oplysninger'!J161=4),0.88*'Anvendte oplysninger'!M161+(1-'Anvendte oplysninger'!M161),IF(AND('Anvendte oplysninger'!L161="Ja",'Anvendte oplysninger'!J161&gt;4.99999999),0.9*'Anvendte oplysninger'!M161+(1-'Anvendte oplysninger'!M161),1)))))</f>
        <v>1</v>
      </c>
      <c r="N161" s="14">
        <f>IF('Anvendte oplysninger'!N161="Irrelevant",1,IF(AND(OR(I161="Motorvejsstrækning",I161="Frakørselsflettestrækning",I161="Tilkørselsflettestrækning"),'Anvendte oplysninger'!N161&lt;3),1+(3-'Anvendte oplysninger'!N161)*0.09333333,1))</f>
        <v>1</v>
      </c>
      <c r="O161" s="14">
        <f>IF('Anvendte oplysninger'!N161="Irrelevant",1,IF(AND(OR(I161="Motorvejsstrækning",I161="Frakørselsflettestrækning",I161="Tilkørselsflettestrækning"),'Anvendte oplysninger'!N161&lt;3),1+(3-'Anvendte oplysninger'!N161)*0.19666667,1))</f>
        <v>1</v>
      </c>
      <c r="P161" s="14">
        <f>IF('Anvendte oplysninger'!O161="Irrelevant",1,IF(AND(OR(I161="Motorvejsstrækning",I161="Frakørselsflettestrækning",I161="Tilkørselsflettestrækning"),'Anvendte oplysninger'!O161&lt;3.00000001),1+(0.5-'Anvendte oplysninger'!O161)*0.04,IF(AND(OR(I161="Frakørselsrampe",I161="Tilkørselsrampe"),'Anvendte oplysninger'!O161&lt;3.00000001),1+(0.5-'Anvendte oplysninger'!O161)*0.08,IF(OR(I161="Motorvejsstrækning",I161="Frakørselsflettestrækning",I161="Tilkørselsflettestrækning"),0.9,0.8))))</f>
        <v>1</v>
      </c>
      <c r="Q161" s="14">
        <f>IF('Anvendte oplysninger'!P161="Irrelevant",1,IF(AND(OR(I161="Motorvejsstrækning",I161="Frakørselsflettestrækning",I161="Tilkørselsflettestrækning"),'Anvendte oplysninger'!P161&lt;11.00000001),1+(5-'Anvendte oplysninger'!P161)*0.01,0.94))</f>
        <v>1</v>
      </c>
      <c r="R161" s="14">
        <f>IF(OR('Anvendte oplysninger'!Q161="Irrelevant",'Anvendte oplysninger'!R161="Irrelevant",'Anvendte oplysninger'!Q161="Lige"),1,IF(AND(OR(I161="Motorvejsstrækning",I161="Frakørselsflettestrækning",I161="Tilkørselsflettestrækning"),'Anvendte oplysninger'!Q161&lt;4000),(EXP(0.1096*1746.5/'Anvendte oplysninger'!Q161)/EXP(0.1096*1746.5/4000))*('Anvendte oplysninger'!R161/1000)/G161+(G161-'Anvendte oplysninger'!R161/1000)/G161,1))</f>
        <v>1</v>
      </c>
      <c r="S161" s="14">
        <f>IF(OR('Anvendte oplysninger'!S161="Irrelevant",'Anvendte oplysninger'!T161="Irrelevant",'Anvendte oplysninger'!S161="Lige"),1,IF(AND(OR(I161="Motorvejsstrækning",I161="Frakørselsflettestrækning",I161="Tilkørselsflettestrækning"),'Anvendte oplysninger'!S161&lt;4000),(EXP(0.1096*1746.5/'Anvendte oplysninger'!S161)/EXP(0.1096*1746.5/4000))*('Anvendte oplysninger'!T161/1000)/G161+(G161-'Anvendte oplysninger'!T161/1000)/G161,1))</f>
        <v>1</v>
      </c>
      <c r="T161" s="14">
        <f>IF('Anvendte oplysninger'!U161="Irrelevant",1,IF(AND(OR(I161="Motorvejsstrækning",I161="Frakørselsflettestrækning",I161="Tilkørselsflettestrækning",I161="Frakørselsrampe",I161="Tilkørselsrampe"),'Anvendte oplysninger'!U161="Ja"),0.95,1))</f>
        <v>1</v>
      </c>
      <c r="U161" s="14">
        <f>IF('Anvendte oplysninger'!U161="Irrelevant",1,IF(AND(OR(I161="Motorvejsstrækning",I161="Frakørselsflettestrækning",I161="Tilkørselsflettestrækning",I161="Frakørselsrampe",I161="Tilkørselsrampe"),'Anvendte oplysninger'!U161="Ja"),0.96,1))</f>
        <v>1</v>
      </c>
      <c r="V161" s="14">
        <f>IF('Anvendte oplysninger'!U161="Irrelevant",1,IF(AND(OR(I161="Motorvejsstrækning",I161="Frakørselsflettestrækning",I161="Tilkørselsflettestrækning",I161="Frakørselsrampe",I161="Tilkørselsrampe"),'Anvendte oplysninger'!U161="Ja"),0.79,1))</f>
        <v>1</v>
      </c>
      <c r="W161" s="14">
        <f>IF('Anvendte oplysninger'!U161="Irrelevant",1,IF(AND(OR(I161="Motorvejsstrækning",I161="Frakørselsflettestrækning",I161="Tilkørselsflettestrækning",I161="Frakørselsrampe",I161="Tilkørselsrampe"),'Anvendte oplysninger'!U161="Ja"),0.94,1))</f>
        <v>1</v>
      </c>
      <c r="X161" s="14">
        <f>IF('Anvendte oplysninger'!U161="Irrelevant",1,IF(AND(OR(I161="Motorvejsstrækning",I161="Frakørselsflettestrækning",I161="Tilkørselsflettestrækning",I161="Frakørselsrampe",I161="Tilkørselsrampe"),'Anvendte oplysninger'!U161="Ja"),0.97,1))</f>
        <v>1</v>
      </c>
      <c r="Y161" s="14">
        <f>IF(AND(I161="Frakørselsrampe",'Anvendte oplysninger'!V161="S-formet ruderrampe"),1.32,IF(AND(I161="Frakørselsrampe",'Anvendte oplysninger'!V161="S-formet trompetrampe"),2.05,IF(AND(I161="Frakørselsrampe",'Anvendte oplysninger'!V161="U-formet trompetrampe"),4.11,IF(AND(I161="Frakørselsrampe",'Anvendte oplysninger'!V161="SV-formet flyoverrampe"),5.15,IF(AND(I161="Frakørselsrampe",'Anvendte oplysninger'!V161="Vinkelformet rampe"),1.07,IF(AND(I161="Tilkørselsrampe",'Anvendte oplysninger'!V161="S-formet ruderrampe"),0.93,IF(AND(I161="Tilkørselsrampe",'Anvendte oplysninger'!V161="S-formet trompetrampe"),2.48,IF(AND(I161="Tilkørselsrampe",'Anvendte oplysninger'!V161="U-formet trompetrampe"),4.15,IF(AND(I161="Tilkørselsrampe",'Anvendte oplysninger'!V161="SV-formet flyoverrampe"),5.26,IF(AND(I161="Tilkørselsrampe",'Anvendte oplysninger'!V161="Vinkelformet rampe"),1.42,1))))))))))</f>
        <v>1</v>
      </c>
      <c r="Z161" s="14">
        <f>IF(OR('Anvendte oplysninger'!W161="Lige",'Anvendte oplysninger'!W161="Irrelevant",'Anvendte oplysninger'!X161="Irrelevant",'Anvendte oplysninger'!Y161="Irrelevant"),1,1+1.545*1000/32.2*((('Anvendte oplysninger'!Y161*3268/3600)/('Anvendte oplysninger'!W161/0.306))^2)*('Anvendte oplysninger'!X161/1000)/G161)</f>
        <v>1</v>
      </c>
      <c r="AA161" s="14">
        <f>IF(OR('Anvendte oplysninger'!W161="Lige",'Anvendte oplysninger'!W161="Irrelevant",'Anvendte oplysninger'!X161="Irrelevant",'Anvendte oplysninger'!Y161="Irrelevant"),1,1+1.961*1000/32.2*((('Anvendte oplysninger'!Y161*3268/3600)/('Anvendte oplysninger'!W161/0.306))^2)*('Anvendte oplysninger'!X161/1000)/G161)</f>
        <v>1</v>
      </c>
      <c r="AB161" s="14">
        <f>IF(OR('Anvendte oplysninger'!Z161="Lige",'Anvendte oplysninger'!Z161="Irrelevant",'Anvendte oplysninger'!AA161="Irrelevant",'Anvendte oplysninger'!AB161="Irrelevant"),1,1+1.545*1000/32.2*((('Anvendte oplysninger'!AB161*3268/3600)/('Anvendte oplysninger'!Z161/0.306))^2)*('Anvendte oplysninger'!AA161/1000)/G161)</f>
        <v>1</v>
      </c>
      <c r="AC161" s="14">
        <f>IF(OR('Anvendte oplysninger'!Z161="Lige",'Anvendte oplysninger'!Z161="Irrelevant",'Anvendte oplysninger'!AA161="Irrelevant",'Anvendte oplysninger'!AB161="Irrelevant"),1,1+1.961*1000/32.2*((('Anvendte oplysninger'!AB161*3268/3600)/('Anvendte oplysninger'!Z161/0.306))^2)*('Anvendte oplysninger'!AA161/1000)/G161)</f>
        <v>1</v>
      </c>
      <c r="AD161" s="14">
        <f>IF(OR('Anvendte oplysninger'!AC161="Irrelevant",'Anvendte oplysninger'!AC161="Nej"),1,IF(AND('Anvendte oplysninger'!AC161="Ja",OR('Anvendte oplysninger'!Q161&lt;301,'Anvendte oplysninger'!S161&lt;301)),1-(0.5*('Anvendte oplysninger'!R161+'Anvendte oplysninger'!T161)/('Anvendte oplysninger'!G161*1000)),IF(AND('Anvendte oplysninger'!AC161="Ja",OR('Anvendte oplysninger'!Q161&lt;601,'Anvendte oplysninger'!S161&lt;601)),1-(0.25*('Anvendte oplysninger'!R161+'Anvendte oplysninger'!T161)/('Anvendte oplysninger'!G161*1000)),1)))</f>
        <v>1</v>
      </c>
      <c r="AE161" s="14">
        <f>IF(OR('Anvendte oplysninger'!AC161="Irrelevant",'Anvendte oplysninger'!AC161="Nej"),1,IF(AND('Anvendte oplysninger'!AC161="Ja",OR('Anvendte oplysninger'!Q161&lt;301,'Anvendte oplysninger'!S161&lt;301)),1-(0.4*('Anvendte oplysninger'!R161+'Anvendte oplysninger'!T161)/('Anvendte oplysninger'!G161*1000)),IF(AND('Anvendte oplysninger'!AC161="Ja",OR('Anvendte oplysninger'!Q161&lt;601,'Anvendte oplysninger'!S161&lt;601)),1-(0.2*('Anvendte oplysninger'!R161+'Anvendte oplysninger'!T161)/('Anvendte oplysninger'!G161*1000)),1)))</f>
        <v>1</v>
      </c>
      <c r="AF161" s="14">
        <f>IF('Anvendte oplysninger'!AD161="110 km/t",0.79,1)</f>
        <v>1</v>
      </c>
      <c r="AG161" s="14">
        <f>IF('Anvendte oplysninger'!AD161="110 km/t",0.94,1)</f>
        <v>1</v>
      </c>
      <c r="AH161" s="14">
        <f>IF('Anvendte oplysninger'!AD161="110 km/t",0.66,1)</f>
        <v>1</v>
      </c>
      <c r="AI161" s="14">
        <f>IF('Anvendte oplysninger'!AD161="110 km/t",0.82,1)</f>
        <v>1</v>
      </c>
      <c r="AJ161" s="14">
        <f>IF(AND('Anvendte oplysninger'!AE161="Ja",I161="Tilkørselsflettestrækning"),0.65*'Anvendte oplysninger'!AF161+1-'Anvendte oplysninger'!AF161,1)</f>
        <v>1</v>
      </c>
      <c r="AK161" s="15" t="str">
        <f t="shared" si="14"/>
        <v/>
      </c>
      <c r="AL161" s="15" t="str">
        <f t="shared" si="15"/>
        <v/>
      </c>
      <c r="AM161" s="15" t="str">
        <f t="shared" si="16"/>
        <v/>
      </c>
      <c r="AN161" s="15" t="str">
        <f t="shared" si="17"/>
        <v/>
      </c>
      <c r="AO161" s="15" t="str">
        <f t="shared" si="18"/>
        <v/>
      </c>
      <c r="AP161" s="15" t="str">
        <f t="shared" si="19"/>
        <v/>
      </c>
      <c r="AQ161" s="4" t="str">
        <f t="shared" si="20"/>
        <v/>
      </c>
    </row>
    <row r="162" spans="1:43" x14ac:dyDescent="0.25">
      <c r="A162" s="4" t="str">
        <f>IF(Inddata!A177="","",Inddata!A177)</f>
        <v/>
      </c>
      <c r="B162" s="4" t="str">
        <f>IF(Inddata!B177="","",Inddata!B177)</f>
        <v/>
      </c>
      <c r="C162" s="4" t="str">
        <f>IF(Inddata!C177="","",Inddata!C177)</f>
        <v/>
      </c>
      <c r="D162" s="4" t="str">
        <f>IF(Inddata!D177="","",Inddata!D177)</f>
        <v/>
      </c>
      <c r="E162" s="4" t="str">
        <f>IF(Inddata!E177="","",Inddata!E177)</f>
        <v/>
      </c>
      <c r="F162" s="4" t="str">
        <f>IF(Inddata!F177="","",Inddata!F177)</f>
        <v/>
      </c>
      <c r="G162" s="4">
        <f>IF(Inddata!G177="","",Inddata!G177)</f>
        <v>0</v>
      </c>
      <c r="H162" s="4" t="str">
        <f>IF(Inddata!H177&gt;0.5,Inddata!H177,"")</f>
        <v/>
      </c>
      <c r="I162" s="4" t="str">
        <f>IF(Inddata!I177="","",Inddata!I177)</f>
        <v/>
      </c>
      <c r="J162" s="14">
        <f>IF('Anvendte oplysninger'!J162="Irrelevant",1,IF('Anvendte oplysninger'!J162&gt;3,1.2,1))</f>
        <v>1</v>
      </c>
      <c r="K162" s="14">
        <f>IF('Anvendte oplysninger'!K162="Irrelevant",1,IF(AND(OR(I162="Motorvejsstrækning",I162="Frakørselsflettestrækning",I162="Tilkørselsflettestrækning"),'Anvendte oplysninger'!K162&lt;3.5),1+(3.5-'Anvendte oplysninger'!K162)*0.12,IF(AND(OR(I162="Frakørselsrampe",I162="Tilkørselsrampe"),'Anvendte oplysninger'!K162&lt;3.5),1+(3.5-'Anvendte oplysninger'!K162)*0.16,1)))</f>
        <v>1</v>
      </c>
      <c r="L162" s="14">
        <f>IF('Anvendte oplysninger'!L162="Irrelevant",1,IF(AND('Anvendte oplysninger'!L162="Ja",'Anvendte oplysninger'!J162=2),0.6*'Anvendte oplysninger'!M162+(1-'Anvendte oplysninger'!M162),IF(AND('Anvendte oplysninger'!L162="Ja",'Anvendte oplysninger'!J162=3),0.7*'Anvendte oplysninger'!M162+(1-'Anvendte oplysninger'!M162),IF(AND('Anvendte oplysninger'!L162="Ja",'Anvendte oplysninger'!J162=4),0.76*'Anvendte oplysninger'!M162+(1-'Anvendte oplysninger'!M162),IF(AND('Anvendte oplysninger'!L162="Ja",'Anvendte oplysninger'!J162&gt;4.99999999),0.8*'Anvendte oplysninger'!M162+(1-'Anvendte oplysninger'!M162),1)))))</f>
        <v>1</v>
      </c>
      <c r="M162" s="14">
        <f>IF('Anvendte oplysninger'!L162="Irrelevant",1,IF(AND('Anvendte oplysninger'!L162="Ja",'Anvendte oplysninger'!J162=2),0.8*'Anvendte oplysninger'!M162+(1-'Anvendte oplysninger'!M162),IF(AND('Anvendte oplysninger'!L162="Ja",'Anvendte oplysninger'!J162=3),0.85*'Anvendte oplysninger'!M162+(1-'Anvendte oplysninger'!M162),IF(AND('Anvendte oplysninger'!L162="Ja",'Anvendte oplysninger'!J162=4),0.88*'Anvendte oplysninger'!M162+(1-'Anvendte oplysninger'!M162),IF(AND('Anvendte oplysninger'!L162="Ja",'Anvendte oplysninger'!J162&gt;4.99999999),0.9*'Anvendte oplysninger'!M162+(1-'Anvendte oplysninger'!M162),1)))))</f>
        <v>1</v>
      </c>
      <c r="N162" s="14">
        <f>IF('Anvendte oplysninger'!N162="Irrelevant",1,IF(AND(OR(I162="Motorvejsstrækning",I162="Frakørselsflettestrækning",I162="Tilkørselsflettestrækning"),'Anvendte oplysninger'!N162&lt;3),1+(3-'Anvendte oplysninger'!N162)*0.09333333,1))</f>
        <v>1</v>
      </c>
      <c r="O162" s="14">
        <f>IF('Anvendte oplysninger'!N162="Irrelevant",1,IF(AND(OR(I162="Motorvejsstrækning",I162="Frakørselsflettestrækning",I162="Tilkørselsflettestrækning"),'Anvendte oplysninger'!N162&lt;3),1+(3-'Anvendte oplysninger'!N162)*0.19666667,1))</f>
        <v>1</v>
      </c>
      <c r="P162" s="14">
        <f>IF('Anvendte oplysninger'!O162="Irrelevant",1,IF(AND(OR(I162="Motorvejsstrækning",I162="Frakørselsflettestrækning",I162="Tilkørselsflettestrækning"),'Anvendte oplysninger'!O162&lt;3.00000001),1+(0.5-'Anvendte oplysninger'!O162)*0.04,IF(AND(OR(I162="Frakørselsrampe",I162="Tilkørselsrampe"),'Anvendte oplysninger'!O162&lt;3.00000001),1+(0.5-'Anvendte oplysninger'!O162)*0.08,IF(OR(I162="Motorvejsstrækning",I162="Frakørselsflettestrækning",I162="Tilkørselsflettestrækning"),0.9,0.8))))</f>
        <v>1</v>
      </c>
      <c r="Q162" s="14">
        <f>IF('Anvendte oplysninger'!P162="Irrelevant",1,IF(AND(OR(I162="Motorvejsstrækning",I162="Frakørselsflettestrækning",I162="Tilkørselsflettestrækning"),'Anvendte oplysninger'!P162&lt;11.00000001),1+(5-'Anvendte oplysninger'!P162)*0.01,0.94))</f>
        <v>1</v>
      </c>
      <c r="R162" s="14">
        <f>IF(OR('Anvendte oplysninger'!Q162="Irrelevant",'Anvendte oplysninger'!R162="Irrelevant",'Anvendte oplysninger'!Q162="Lige"),1,IF(AND(OR(I162="Motorvejsstrækning",I162="Frakørselsflettestrækning",I162="Tilkørselsflettestrækning"),'Anvendte oplysninger'!Q162&lt;4000),(EXP(0.1096*1746.5/'Anvendte oplysninger'!Q162)/EXP(0.1096*1746.5/4000))*('Anvendte oplysninger'!R162/1000)/G162+(G162-'Anvendte oplysninger'!R162/1000)/G162,1))</f>
        <v>1</v>
      </c>
      <c r="S162" s="14">
        <f>IF(OR('Anvendte oplysninger'!S162="Irrelevant",'Anvendte oplysninger'!T162="Irrelevant",'Anvendte oplysninger'!S162="Lige"),1,IF(AND(OR(I162="Motorvejsstrækning",I162="Frakørselsflettestrækning",I162="Tilkørselsflettestrækning"),'Anvendte oplysninger'!S162&lt;4000),(EXP(0.1096*1746.5/'Anvendte oplysninger'!S162)/EXP(0.1096*1746.5/4000))*('Anvendte oplysninger'!T162/1000)/G162+(G162-'Anvendte oplysninger'!T162/1000)/G162,1))</f>
        <v>1</v>
      </c>
      <c r="T162" s="14">
        <f>IF('Anvendte oplysninger'!U162="Irrelevant",1,IF(AND(OR(I162="Motorvejsstrækning",I162="Frakørselsflettestrækning",I162="Tilkørselsflettestrækning",I162="Frakørselsrampe",I162="Tilkørselsrampe"),'Anvendte oplysninger'!U162="Ja"),0.95,1))</f>
        <v>1</v>
      </c>
      <c r="U162" s="14">
        <f>IF('Anvendte oplysninger'!U162="Irrelevant",1,IF(AND(OR(I162="Motorvejsstrækning",I162="Frakørselsflettestrækning",I162="Tilkørselsflettestrækning",I162="Frakørselsrampe",I162="Tilkørselsrampe"),'Anvendte oplysninger'!U162="Ja"),0.96,1))</f>
        <v>1</v>
      </c>
      <c r="V162" s="14">
        <f>IF('Anvendte oplysninger'!U162="Irrelevant",1,IF(AND(OR(I162="Motorvejsstrækning",I162="Frakørselsflettestrækning",I162="Tilkørselsflettestrækning",I162="Frakørselsrampe",I162="Tilkørselsrampe"),'Anvendte oplysninger'!U162="Ja"),0.79,1))</f>
        <v>1</v>
      </c>
      <c r="W162" s="14">
        <f>IF('Anvendte oplysninger'!U162="Irrelevant",1,IF(AND(OR(I162="Motorvejsstrækning",I162="Frakørselsflettestrækning",I162="Tilkørselsflettestrækning",I162="Frakørselsrampe",I162="Tilkørselsrampe"),'Anvendte oplysninger'!U162="Ja"),0.94,1))</f>
        <v>1</v>
      </c>
      <c r="X162" s="14">
        <f>IF('Anvendte oplysninger'!U162="Irrelevant",1,IF(AND(OR(I162="Motorvejsstrækning",I162="Frakørselsflettestrækning",I162="Tilkørselsflettestrækning",I162="Frakørselsrampe",I162="Tilkørselsrampe"),'Anvendte oplysninger'!U162="Ja"),0.97,1))</f>
        <v>1</v>
      </c>
      <c r="Y162" s="14">
        <f>IF(AND(I162="Frakørselsrampe",'Anvendte oplysninger'!V162="S-formet ruderrampe"),1.32,IF(AND(I162="Frakørselsrampe",'Anvendte oplysninger'!V162="S-formet trompetrampe"),2.05,IF(AND(I162="Frakørselsrampe",'Anvendte oplysninger'!V162="U-formet trompetrampe"),4.11,IF(AND(I162="Frakørselsrampe",'Anvendte oplysninger'!V162="SV-formet flyoverrampe"),5.15,IF(AND(I162="Frakørselsrampe",'Anvendte oplysninger'!V162="Vinkelformet rampe"),1.07,IF(AND(I162="Tilkørselsrampe",'Anvendte oplysninger'!V162="S-formet ruderrampe"),0.93,IF(AND(I162="Tilkørselsrampe",'Anvendte oplysninger'!V162="S-formet trompetrampe"),2.48,IF(AND(I162="Tilkørselsrampe",'Anvendte oplysninger'!V162="U-formet trompetrampe"),4.15,IF(AND(I162="Tilkørselsrampe",'Anvendte oplysninger'!V162="SV-formet flyoverrampe"),5.26,IF(AND(I162="Tilkørselsrampe",'Anvendte oplysninger'!V162="Vinkelformet rampe"),1.42,1))))))))))</f>
        <v>1</v>
      </c>
      <c r="Z162" s="14">
        <f>IF(OR('Anvendte oplysninger'!W162="Lige",'Anvendte oplysninger'!W162="Irrelevant",'Anvendte oplysninger'!X162="Irrelevant",'Anvendte oplysninger'!Y162="Irrelevant"),1,1+1.545*1000/32.2*((('Anvendte oplysninger'!Y162*3268/3600)/('Anvendte oplysninger'!W162/0.306))^2)*('Anvendte oplysninger'!X162/1000)/G162)</f>
        <v>1</v>
      </c>
      <c r="AA162" s="14">
        <f>IF(OR('Anvendte oplysninger'!W162="Lige",'Anvendte oplysninger'!W162="Irrelevant",'Anvendte oplysninger'!X162="Irrelevant",'Anvendte oplysninger'!Y162="Irrelevant"),1,1+1.961*1000/32.2*((('Anvendte oplysninger'!Y162*3268/3600)/('Anvendte oplysninger'!W162/0.306))^2)*('Anvendte oplysninger'!X162/1000)/G162)</f>
        <v>1</v>
      </c>
      <c r="AB162" s="14">
        <f>IF(OR('Anvendte oplysninger'!Z162="Lige",'Anvendte oplysninger'!Z162="Irrelevant",'Anvendte oplysninger'!AA162="Irrelevant",'Anvendte oplysninger'!AB162="Irrelevant"),1,1+1.545*1000/32.2*((('Anvendte oplysninger'!AB162*3268/3600)/('Anvendte oplysninger'!Z162/0.306))^2)*('Anvendte oplysninger'!AA162/1000)/G162)</f>
        <v>1</v>
      </c>
      <c r="AC162" s="14">
        <f>IF(OR('Anvendte oplysninger'!Z162="Lige",'Anvendte oplysninger'!Z162="Irrelevant",'Anvendte oplysninger'!AA162="Irrelevant",'Anvendte oplysninger'!AB162="Irrelevant"),1,1+1.961*1000/32.2*((('Anvendte oplysninger'!AB162*3268/3600)/('Anvendte oplysninger'!Z162/0.306))^2)*('Anvendte oplysninger'!AA162/1000)/G162)</f>
        <v>1</v>
      </c>
      <c r="AD162" s="14">
        <f>IF(OR('Anvendte oplysninger'!AC162="Irrelevant",'Anvendte oplysninger'!AC162="Nej"),1,IF(AND('Anvendte oplysninger'!AC162="Ja",OR('Anvendte oplysninger'!Q162&lt;301,'Anvendte oplysninger'!S162&lt;301)),1-(0.5*('Anvendte oplysninger'!R162+'Anvendte oplysninger'!T162)/('Anvendte oplysninger'!G162*1000)),IF(AND('Anvendte oplysninger'!AC162="Ja",OR('Anvendte oplysninger'!Q162&lt;601,'Anvendte oplysninger'!S162&lt;601)),1-(0.25*('Anvendte oplysninger'!R162+'Anvendte oplysninger'!T162)/('Anvendte oplysninger'!G162*1000)),1)))</f>
        <v>1</v>
      </c>
      <c r="AE162" s="14">
        <f>IF(OR('Anvendte oplysninger'!AC162="Irrelevant",'Anvendte oplysninger'!AC162="Nej"),1,IF(AND('Anvendte oplysninger'!AC162="Ja",OR('Anvendte oplysninger'!Q162&lt;301,'Anvendte oplysninger'!S162&lt;301)),1-(0.4*('Anvendte oplysninger'!R162+'Anvendte oplysninger'!T162)/('Anvendte oplysninger'!G162*1000)),IF(AND('Anvendte oplysninger'!AC162="Ja",OR('Anvendte oplysninger'!Q162&lt;601,'Anvendte oplysninger'!S162&lt;601)),1-(0.2*('Anvendte oplysninger'!R162+'Anvendte oplysninger'!T162)/('Anvendte oplysninger'!G162*1000)),1)))</f>
        <v>1</v>
      </c>
      <c r="AF162" s="14">
        <f>IF('Anvendte oplysninger'!AD162="110 km/t",0.79,1)</f>
        <v>1</v>
      </c>
      <c r="AG162" s="14">
        <f>IF('Anvendte oplysninger'!AD162="110 km/t",0.94,1)</f>
        <v>1</v>
      </c>
      <c r="AH162" s="14">
        <f>IF('Anvendte oplysninger'!AD162="110 km/t",0.66,1)</f>
        <v>1</v>
      </c>
      <c r="AI162" s="14">
        <f>IF('Anvendte oplysninger'!AD162="110 km/t",0.82,1)</f>
        <v>1</v>
      </c>
      <c r="AJ162" s="14">
        <f>IF(AND('Anvendte oplysninger'!AE162="Ja",I162="Tilkørselsflettestrækning"),0.65*'Anvendte oplysninger'!AF162+1-'Anvendte oplysninger'!AF162,1)</f>
        <v>1</v>
      </c>
      <c r="AK162" s="15" t="str">
        <f t="shared" si="14"/>
        <v/>
      </c>
      <c r="AL162" s="15" t="str">
        <f t="shared" si="15"/>
        <v/>
      </c>
      <c r="AM162" s="15" t="str">
        <f t="shared" si="16"/>
        <v/>
      </c>
      <c r="AN162" s="15" t="str">
        <f t="shared" si="17"/>
        <v/>
      </c>
      <c r="AO162" s="15" t="str">
        <f t="shared" si="18"/>
        <v/>
      </c>
      <c r="AP162" s="15" t="str">
        <f t="shared" si="19"/>
        <v/>
      </c>
      <c r="AQ162" s="4" t="str">
        <f t="shared" si="20"/>
        <v/>
      </c>
    </row>
    <row r="163" spans="1:43" x14ac:dyDescent="0.25">
      <c r="A163" s="4" t="str">
        <f>IF(Inddata!A178="","",Inddata!A178)</f>
        <v/>
      </c>
      <c r="B163" s="4" t="str">
        <f>IF(Inddata!B178="","",Inddata!B178)</f>
        <v/>
      </c>
      <c r="C163" s="4" t="str">
        <f>IF(Inddata!C178="","",Inddata!C178)</f>
        <v/>
      </c>
      <c r="D163" s="4" t="str">
        <f>IF(Inddata!D178="","",Inddata!D178)</f>
        <v/>
      </c>
      <c r="E163" s="4" t="str">
        <f>IF(Inddata!E178="","",Inddata!E178)</f>
        <v/>
      </c>
      <c r="F163" s="4" t="str">
        <f>IF(Inddata!F178="","",Inddata!F178)</f>
        <v/>
      </c>
      <c r="G163" s="4">
        <f>IF(Inddata!G178="","",Inddata!G178)</f>
        <v>0</v>
      </c>
      <c r="H163" s="4" t="str">
        <f>IF(Inddata!H178&gt;0.5,Inddata!H178,"")</f>
        <v/>
      </c>
      <c r="I163" s="4" t="str">
        <f>IF(Inddata!I178="","",Inddata!I178)</f>
        <v/>
      </c>
      <c r="J163" s="14">
        <f>IF('Anvendte oplysninger'!J163="Irrelevant",1,IF('Anvendte oplysninger'!J163&gt;3,1.2,1))</f>
        <v>1</v>
      </c>
      <c r="K163" s="14">
        <f>IF('Anvendte oplysninger'!K163="Irrelevant",1,IF(AND(OR(I163="Motorvejsstrækning",I163="Frakørselsflettestrækning",I163="Tilkørselsflettestrækning"),'Anvendte oplysninger'!K163&lt;3.5),1+(3.5-'Anvendte oplysninger'!K163)*0.12,IF(AND(OR(I163="Frakørselsrampe",I163="Tilkørselsrampe"),'Anvendte oplysninger'!K163&lt;3.5),1+(3.5-'Anvendte oplysninger'!K163)*0.16,1)))</f>
        <v>1</v>
      </c>
      <c r="L163" s="14">
        <f>IF('Anvendte oplysninger'!L163="Irrelevant",1,IF(AND('Anvendte oplysninger'!L163="Ja",'Anvendte oplysninger'!J163=2),0.6*'Anvendte oplysninger'!M163+(1-'Anvendte oplysninger'!M163),IF(AND('Anvendte oplysninger'!L163="Ja",'Anvendte oplysninger'!J163=3),0.7*'Anvendte oplysninger'!M163+(1-'Anvendte oplysninger'!M163),IF(AND('Anvendte oplysninger'!L163="Ja",'Anvendte oplysninger'!J163=4),0.76*'Anvendte oplysninger'!M163+(1-'Anvendte oplysninger'!M163),IF(AND('Anvendte oplysninger'!L163="Ja",'Anvendte oplysninger'!J163&gt;4.99999999),0.8*'Anvendte oplysninger'!M163+(1-'Anvendte oplysninger'!M163),1)))))</f>
        <v>1</v>
      </c>
      <c r="M163" s="14">
        <f>IF('Anvendte oplysninger'!L163="Irrelevant",1,IF(AND('Anvendte oplysninger'!L163="Ja",'Anvendte oplysninger'!J163=2),0.8*'Anvendte oplysninger'!M163+(1-'Anvendte oplysninger'!M163),IF(AND('Anvendte oplysninger'!L163="Ja",'Anvendte oplysninger'!J163=3),0.85*'Anvendte oplysninger'!M163+(1-'Anvendte oplysninger'!M163),IF(AND('Anvendte oplysninger'!L163="Ja",'Anvendte oplysninger'!J163=4),0.88*'Anvendte oplysninger'!M163+(1-'Anvendte oplysninger'!M163),IF(AND('Anvendte oplysninger'!L163="Ja",'Anvendte oplysninger'!J163&gt;4.99999999),0.9*'Anvendte oplysninger'!M163+(1-'Anvendte oplysninger'!M163),1)))))</f>
        <v>1</v>
      </c>
      <c r="N163" s="14">
        <f>IF('Anvendte oplysninger'!N163="Irrelevant",1,IF(AND(OR(I163="Motorvejsstrækning",I163="Frakørselsflettestrækning",I163="Tilkørselsflettestrækning"),'Anvendte oplysninger'!N163&lt;3),1+(3-'Anvendte oplysninger'!N163)*0.09333333,1))</f>
        <v>1</v>
      </c>
      <c r="O163" s="14">
        <f>IF('Anvendte oplysninger'!N163="Irrelevant",1,IF(AND(OR(I163="Motorvejsstrækning",I163="Frakørselsflettestrækning",I163="Tilkørselsflettestrækning"),'Anvendte oplysninger'!N163&lt;3),1+(3-'Anvendte oplysninger'!N163)*0.19666667,1))</f>
        <v>1</v>
      </c>
      <c r="P163" s="14">
        <f>IF('Anvendte oplysninger'!O163="Irrelevant",1,IF(AND(OR(I163="Motorvejsstrækning",I163="Frakørselsflettestrækning",I163="Tilkørselsflettestrækning"),'Anvendte oplysninger'!O163&lt;3.00000001),1+(0.5-'Anvendte oplysninger'!O163)*0.04,IF(AND(OR(I163="Frakørselsrampe",I163="Tilkørselsrampe"),'Anvendte oplysninger'!O163&lt;3.00000001),1+(0.5-'Anvendte oplysninger'!O163)*0.08,IF(OR(I163="Motorvejsstrækning",I163="Frakørselsflettestrækning",I163="Tilkørselsflettestrækning"),0.9,0.8))))</f>
        <v>1</v>
      </c>
      <c r="Q163" s="14">
        <f>IF('Anvendte oplysninger'!P163="Irrelevant",1,IF(AND(OR(I163="Motorvejsstrækning",I163="Frakørselsflettestrækning",I163="Tilkørselsflettestrækning"),'Anvendte oplysninger'!P163&lt;11.00000001),1+(5-'Anvendte oplysninger'!P163)*0.01,0.94))</f>
        <v>1</v>
      </c>
      <c r="R163" s="14">
        <f>IF(OR('Anvendte oplysninger'!Q163="Irrelevant",'Anvendte oplysninger'!R163="Irrelevant",'Anvendte oplysninger'!Q163="Lige"),1,IF(AND(OR(I163="Motorvejsstrækning",I163="Frakørselsflettestrækning",I163="Tilkørselsflettestrækning"),'Anvendte oplysninger'!Q163&lt;4000),(EXP(0.1096*1746.5/'Anvendte oplysninger'!Q163)/EXP(0.1096*1746.5/4000))*('Anvendte oplysninger'!R163/1000)/G163+(G163-'Anvendte oplysninger'!R163/1000)/G163,1))</f>
        <v>1</v>
      </c>
      <c r="S163" s="14">
        <f>IF(OR('Anvendte oplysninger'!S163="Irrelevant",'Anvendte oplysninger'!T163="Irrelevant",'Anvendte oplysninger'!S163="Lige"),1,IF(AND(OR(I163="Motorvejsstrækning",I163="Frakørselsflettestrækning",I163="Tilkørselsflettestrækning"),'Anvendte oplysninger'!S163&lt;4000),(EXP(0.1096*1746.5/'Anvendte oplysninger'!S163)/EXP(0.1096*1746.5/4000))*('Anvendte oplysninger'!T163/1000)/G163+(G163-'Anvendte oplysninger'!T163/1000)/G163,1))</f>
        <v>1</v>
      </c>
      <c r="T163" s="14">
        <f>IF('Anvendte oplysninger'!U163="Irrelevant",1,IF(AND(OR(I163="Motorvejsstrækning",I163="Frakørselsflettestrækning",I163="Tilkørselsflettestrækning",I163="Frakørselsrampe",I163="Tilkørselsrampe"),'Anvendte oplysninger'!U163="Ja"),0.95,1))</f>
        <v>1</v>
      </c>
      <c r="U163" s="14">
        <f>IF('Anvendte oplysninger'!U163="Irrelevant",1,IF(AND(OR(I163="Motorvejsstrækning",I163="Frakørselsflettestrækning",I163="Tilkørselsflettestrækning",I163="Frakørselsrampe",I163="Tilkørselsrampe"),'Anvendte oplysninger'!U163="Ja"),0.96,1))</f>
        <v>1</v>
      </c>
      <c r="V163" s="14">
        <f>IF('Anvendte oplysninger'!U163="Irrelevant",1,IF(AND(OR(I163="Motorvejsstrækning",I163="Frakørselsflettestrækning",I163="Tilkørselsflettestrækning",I163="Frakørselsrampe",I163="Tilkørselsrampe"),'Anvendte oplysninger'!U163="Ja"),0.79,1))</f>
        <v>1</v>
      </c>
      <c r="W163" s="14">
        <f>IF('Anvendte oplysninger'!U163="Irrelevant",1,IF(AND(OR(I163="Motorvejsstrækning",I163="Frakørselsflettestrækning",I163="Tilkørselsflettestrækning",I163="Frakørselsrampe",I163="Tilkørselsrampe"),'Anvendte oplysninger'!U163="Ja"),0.94,1))</f>
        <v>1</v>
      </c>
      <c r="X163" s="14">
        <f>IF('Anvendte oplysninger'!U163="Irrelevant",1,IF(AND(OR(I163="Motorvejsstrækning",I163="Frakørselsflettestrækning",I163="Tilkørselsflettestrækning",I163="Frakørselsrampe",I163="Tilkørselsrampe"),'Anvendte oplysninger'!U163="Ja"),0.97,1))</f>
        <v>1</v>
      </c>
      <c r="Y163" s="14">
        <f>IF(AND(I163="Frakørselsrampe",'Anvendte oplysninger'!V163="S-formet ruderrampe"),1.32,IF(AND(I163="Frakørselsrampe",'Anvendte oplysninger'!V163="S-formet trompetrampe"),2.05,IF(AND(I163="Frakørselsrampe",'Anvendte oplysninger'!V163="U-formet trompetrampe"),4.11,IF(AND(I163="Frakørselsrampe",'Anvendte oplysninger'!V163="SV-formet flyoverrampe"),5.15,IF(AND(I163="Frakørselsrampe",'Anvendte oplysninger'!V163="Vinkelformet rampe"),1.07,IF(AND(I163="Tilkørselsrampe",'Anvendte oplysninger'!V163="S-formet ruderrampe"),0.93,IF(AND(I163="Tilkørselsrampe",'Anvendte oplysninger'!V163="S-formet trompetrampe"),2.48,IF(AND(I163="Tilkørselsrampe",'Anvendte oplysninger'!V163="U-formet trompetrampe"),4.15,IF(AND(I163="Tilkørselsrampe",'Anvendte oplysninger'!V163="SV-formet flyoverrampe"),5.26,IF(AND(I163="Tilkørselsrampe",'Anvendte oplysninger'!V163="Vinkelformet rampe"),1.42,1))))))))))</f>
        <v>1</v>
      </c>
      <c r="Z163" s="14">
        <f>IF(OR('Anvendte oplysninger'!W163="Lige",'Anvendte oplysninger'!W163="Irrelevant",'Anvendte oplysninger'!X163="Irrelevant",'Anvendte oplysninger'!Y163="Irrelevant"),1,1+1.545*1000/32.2*((('Anvendte oplysninger'!Y163*3268/3600)/('Anvendte oplysninger'!W163/0.306))^2)*('Anvendte oplysninger'!X163/1000)/G163)</f>
        <v>1</v>
      </c>
      <c r="AA163" s="14">
        <f>IF(OR('Anvendte oplysninger'!W163="Lige",'Anvendte oplysninger'!W163="Irrelevant",'Anvendte oplysninger'!X163="Irrelevant",'Anvendte oplysninger'!Y163="Irrelevant"),1,1+1.961*1000/32.2*((('Anvendte oplysninger'!Y163*3268/3600)/('Anvendte oplysninger'!W163/0.306))^2)*('Anvendte oplysninger'!X163/1000)/G163)</f>
        <v>1</v>
      </c>
      <c r="AB163" s="14">
        <f>IF(OR('Anvendte oplysninger'!Z163="Lige",'Anvendte oplysninger'!Z163="Irrelevant",'Anvendte oplysninger'!AA163="Irrelevant",'Anvendte oplysninger'!AB163="Irrelevant"),1,1+1.545*1000/32.2*((('Anvendte oplysninger'!AB163*3268/3600)/('Anvendte oplysninger'!Z163/0.306))^2)*('Anvendte oplysninger'!AA163/1000)/G163)</f>
        <v>1</v>
      </c>
      <c r="AC163" s="14">
        <f>IF(OR('Anvendte oplysninger'!Z163="Lige",'Anvendte oplysninger'!Z163="Irrelevant",'Anvendte oplysninger'!AA163="Irrelevant",'Anvendte oplysninger'!AB163="Irrelevant"),1,1+1.961*1000/32.2*((('Anvendte oplysninger'!AB163*3268/3600)/('Anvendte oplysninger'!Z163/0.306))^2)*('Anvendte oplysninger'!AA163/1000)/G163)</f>
        <v>1</v>
      </c>
      <c r="AD163" s="14">
        <f>IF(OR('Anvendte oplysninger'!AC163="Irrelevant",'Anvendte oplysninger'!AC163="Nej"),1,IF(AND('Anvendte oplysninger'!AC163="Ja",OR('Anvendte oplysninger'!Q163&lt;301,'Anvendte oplysninger'!S163&lt;301)),1-(0.5*('Anvendte oplysninger'!R163+'Anvendte oplysninger'!T163)/('Anvendte oplysninger'!G163*1000)),IF(AND('Anvendte oplysninger'!AC163="Ja",OR('Anvendte oplysninger'!Q163&lt;601,'Anvendte oplysninger'!S163&lt;601)),1-(0.25*('Anvendte oplysninger'!R163+'Anvendte oplysninger'!T163)/('Anvendte oplysninger'!G163*1000)),1)))</f>
        <v>1</v>
      </c>
      <c r="AE163" s="14">
        <f>IF(OR('Anvendte oplysninger'!AC163="Irrelevant",'Anvendte oplysninger'!AC163="Nej"),1,IF(AND('Anvendte oplysninger'!AC163="Ja",OR('Anvendte oplysninger'!Q163&lt;301,'Anvendte oplysninger'!S163&lt;301)),1-(0.4*('Anvendte oplysninger'!R163+'Anvendte oplysninger'!T163)/('Anvendte oplysninger'!G163*1000)),IF(AND('Anvendte oplysninger'!AC163="Ja",OR('Anvendte oplysninger'!Q163&lt;601,'Anvendte oplysninger'!S163&lt;601)),1-(0.2*('Anvendte oplysninger'!R163+'Anvendte oplysninger'!T163)/('Anvendte oplysninger'!G163*1000)),1)))</f>
        <v>1</v>
      </c>
      <c r="AF163" s="14">
        <f>IF('Anvendte oplysninger'!AD163="110 km/t",0.79,1)</f>
        <v>1</v>
      </c>
      <c r="AG163" s="14">
        <f>IF('Anvendte oplysninger'!AD163="110 km/t",0.94,1)</f>
        <v>1</v>
      </c>
      <c r="AH163" s="14">
        <f>IF('Anvendte oplysninger'!AD163="110 km/t",0.66,1)</f>
        <v>1</v>
      </c>
      <c r="AI163" s="14">
        <f>IF('Anvendte oplysninger'!AD163="110 km/t",0.82,1)</f>
        <v>1</v>
      </c>
      <c r="AJ163" s="14">
        <f>IF(AND('Anvendte oplysninger'!AE163="Ja",I163="Tilkørselsflettestrækning"),0.65*'Anvendte oplysninger'!AF163+1-'Anvendte oplysninger'!AF163,1)</f>
        <v>1</v>
      </c>
      <c r="AK163" s="15" t="str">
        <f t="shared" si="14"/>
        <v/>
      </c>
      <c r="AL163" s="15" t="str">
        <f t="shared" si="15"/>
        <v/>
      </c>
      <c r="AM163" s="15" t="str">
        <f t="shared" si="16"/>
        <v/>
      </c>
      <c r="AN163" s="15" t="str">
        <f t="shared" si="17"/>
        <v/>
      </c>
      <c r="AO163" s="15" t="str">
        <f t="shared" si="18"/>
        <v/>
      </c>
      <c r="AP163" s="15" t="str">
        <f t="shared" si="19"/>
        <v/>
      </c>
      <c r="AQ163" s="4" t="str">
        <f t="shared" si="20"/>
        <v/>
      </c>
    </row>
    <row r="164" spans="1:43" x14ac:dyDescent="0.25">
      <c r="A164" s="4" t="str">
        <f>IF(Inddata!A179="","",Inddata!A179)</f>
        <v/>
      </c>
      <c r="B164" s="4" t="str">
        <f>IF(Inddata!B179="","",Inddata!B179)</f>
        <v/>
      </c>
      <c r="C164" s="4" t="str">
        <f>IF(Inddata!C179="","",Inddata!C179)</f>
        <v/>
      </c>
      <c r="D164" s="4" t="str">
        <f>IF(Inddata!D179="","",Inddata!D179)</f>
        <v/>
      </c>
      <c r="E164" s="4" t="str">
        <f>IF(Inddata!E179="","",Inddata!E179)</f>
        <v/>
      </c>
      <c r="F164" s="4" t="str">
        <f>IF(Inddata!F179="","",Inddata!F179)</f>
        <v/>
      </c>
      <c r="G164" s="4">
        <f>IF(Inddata!G179="","",Inddata!G179)</f>
        <v>0</v>
      </c>
      <c r="H164" s="4" t="str">
        <f>IF(Inddata!H179&gt;0.5,Inddata!H179,"")</f>
        <v/>
      </c>
      <c r="I164" s="4" t="str">
        <f>IF(Inddata!I179="","",Inddata!I179)</f>
        <v/>
      </c>
      <c r="J164" s="14">
        <f>IF('Anvendte oplysninger'!J164="Irrelevant",1,IF('Anvendte oplysninger'!J164&gt;3,1.2,1))</f>
        <v>1</v>
      </c>
      <c r="K164" s="14">
        <f>IF('Anvendte oplysninger'!K164="Irrelevant",1,IF(AND(OR(I164="Motorvejsstrækning",I164="Frakørselsflettestrækning",I164="Tilkørselsflettestrækning"),'Anvendte oplysninger'!K164&lt;3.5),1+(3.5-'Anvendte oplysninger'!K164)*0.12,IF(AND(OR(I164="Frakørselsrampe",I164="Tilkørselsrampe"),'Anvendte oplysninger'!K164&lt;3.5),1+(3.5-'Anvendte oplysninger'!K164)*0.16,1)))</f>
        <v>1</v>
      </c>
      <c r="L164" s="14">
        <f>IF('Anvendte oplysninger'!L164="Irrelevant",1,IF(AND('Anvendte oplysninger'!L164="Ja",'Anvendte oplysninger'!J164=2),0.6*'Anvendte oplysninger'!M164+(1-'Anvendte oplysninger'!M164),IF(AND('Anvendte oplysninger'!L164="Ja",'Anvendte oplysninger'!J164=3),0.7*'Anvendte oplysninger'!M164+(1-'Anvendte oplysninger'!M164),IF(AND('Anvendte oplysninger'!L164="Ja",'Anvendte oplysninger'!J164=4),0.76*'Anvendte oplysninger'!M164+(1-'Anvendte oplysninger'!M164),IF(AND('Anvendte oplysninger'!L164="Ja",'Anvendte oplysninger'!J164&gt;4.99999999),0.8*'Anvendte oplysninger'!M164+(1-'Anvendte oplysninger'!M164),1)))))</f>
        <v>1</v>
      </c>
      <c r="M164" s="14">
        <f>IF('Anvendte oplysninger'!L164="Irrelevant",1,IF(AND('Anvendte oplysninger'!L164="Ja",'Anvendte oplysninger'!J164=2),0.8*'Anvendte oplysninger'!M164+(1-'Anvendte oplysninger'!M164),IF(AND('Anvendte oplysninger'!L164="Ja",'Anvendte oplysninger'!J164=3),0.85*'Anvendte oplysninger'!M164+(1-'Anvendte oplysninger'!M164),IF(AND('Anvendte oplysninger'!L164="Ja",'Anvendte oplysninger'!J164=4),0.88*'Anvendte oplysninger'!M164+(1-'Anvendte oplysninger'!M164),IF(AND('Anvendte oplysninger'!L164="Ja",'Anvendte oplysninger'!J164&gt;4.99999999),0.9*'Anvendte oplysninger'!M164+(1-'Anvendte oplysninger'!M164),1)))))</f>
        <v>1</v>
      </c>
      <c r="N164" s="14">
        <f>IF('Anvendte oplysninger'!N164="Irrelevant",1,IF(AND(OR(I164="Motorvejsstrækning",I164="Frakørselsflettestrækning",I164="Tilkørselsflettestrækning"),'Anvendte oplysninger'!N164&lt;3),1+(3-'Anvendte oplysninger'!N164)*0.09333333,1))</f>
        <v>1</v>
      </c>
      <c r="O164" s="14">
        <f>IF('Anvendte oplysninger'!N164="Irrelevant",1,IF(AND(OR(I164="Motorvejsstrækning",I164="Frakørselsflettestrækning",I164="Tilkørselsflettestrækning"),'Anvendte oplysninger'!N164&lt;3),1+(3-'Anvendte oplysninger'!N164)*0.19666667,1))</f>
        <v>1</v>
      </c>
      <c r="P164" s="14">
        <f>IF('Anvendte oplysninger'!O164="Irrelevant",1,IF(AND(OR(I164="Motorvejsstrækning",I164="Frakørselsflettestrækning",I164="Tilkørselsflettestrækning"),'Anvendte oplysninger'!O164&lt;3.00000001),1+(0.5-'Anvendte oplysninger'!O164)*0.04,IF(AND(OR(I164="Frakørselsrampe",I164="Tilkørselsrampe"),'Anvendte oplysninger'!O164&lt;3.00000001),1+(0.5-'Anvendte oplysninger'!O164)*0.08,IF(OR(I164="Motorvejsstrækning",I164="Frakørselsflettestrækning",I164="Tilkørselsflettestrækning"),0.9,0.8))))</f>
        <v>1</v>
      </c>
      <c r="Q164" s="14">
        <f>IF('Anvendte oplysninger'!P164="Irrelevant",1,IF(AND(OR(I164="Motorvejsstrækning",I164="Frakørselsflettestrækning",I164="Tilkørselsflettestrækning"),'Anvendte oplysninger'!P164&lt;11.00000001),1+(5-'Anvendte oplysninger'!P164)*0.01,0.94))</f>
        <v>1</v>
      </c>
      <c r="R164" s="14">
        <f>IF(OR('Anvendte oplysninger'!Q164="Irrelevant",'Anvendte oplysninger'!R164="Irrelevant",'Anvendte oplysninger'!Q164="Lige"),1,IF(AND(OR(I164="Motorvejsstrækning",I164="Frakørselsflettestrækning",I164="Tilkørselsflettestrækning"),'Anvendte oplysninger'!Q164&lt;4000),(EXP(0.1096*1746.5/'Anvendte oplysninger'!Q164)/EXP(0.1096*1746.5/4000))*('Anvendte oplysninger'!R164/1000)/G164+(G164-'Anvendte oplysninger'!R164/1000)/G164,1))</f>
        <v>1</v>
      </c>
      <c r="S164" s="14">
        <f>IF(OR('Anvendte oplysninger'!S164="Irrelevant",'Anvendte oplysninger'!T164="Irrelevant",'Anvendte oplysninger'!S164="Lige"),1,IF(AND(OR(I164="Motorvejsstrækning",I164="Frakørselsflettestrækning",I164="Tilkørselsflettestrækning"),'Anvendte oplysninger'!S164&lt;4000),(EXP(0.1096*1746.5/'Anvendte oplysninger'!S164)/EXP(0.1096*1746.5/4000))*('Anvendte oplysninger'!T164/1000)/G164+(G164-'Anvendte oplysninger'!T164/1000)/G164,1))</f>
        <v>1</v>
      </c>
      <c r="T164" s="14">
        <f>IF('Anvendte oplysninger'!U164="Irrelevant",1,IF(AND(OR(I164="Motorvejsstrækning",I164="Frakørselsflettestrækning",I164="Tilkørselsflettestrækning",I164="Frakørselsrampe",I164="Tilkørselsrampe"),'Anvendte oplysninger'!U164="Ja"),0.95,1))</f>
        <v>1</v>
      </c>
      <c r="U164" s="14">
        <f>IF('Anvendte oplysninger'!U164="Irrelevant",1,IF(AND(OR(I164="Motorvejsstrækning",I164="Frakørselsflettestrækning",I164="Tilkørselsflettestrækning",I164="Frakørselsrampe",I164="Tilkørselsrampe"),'Anvendte oplysninger'!U164="Ja"),0.96,1))</f>
        <v>1</v>
      </c>
      <c r="V164" s="14">
        <f>IF('Anvendte oplysninger'!U164="Irrelevant",1,IF(AND(OR(I164="Motorvejsstrækning",I164="Frakørselsflettestrækning",I164="Tilkørselsflettestrækning",I164="Frakørselsrampe",I164="Tilkørselsrampe"),'Anvendte oplysninger'!U164="Ja"),0.79,1))</f>
        <v>1</v>
      </c>
      <c r="W164" s="14">
        <f>IF('Anvendte oplysninger'!U164="Irrelevant",1,IF(AND(OR(I164="Motorvejsstrækning",I164="Frakørselsflettestrækning",I164="Tilkørselsflettestrækning",I164="Frakørselsrampe",I164="Tilkørselsrampe"),'Anvendte oplysninger'!U164="Ja"),0.94,1))</f>
        <v>1</v>
      </c>
      <c r="X164" s="14">
        <f>IF('Anvendte oplysninger'!U164="Irrelevant",1,IF(AND(OR(I164="Motorvejsstrækning",I164="Frakørselsflettestrækning",I164="Tilkørselsflettestrækning",I164="Frakørselsrampe",I164="Tilkørselsrampe"),'Anvendte oplysninger'!U164="Ja"),0.97,1))</f>
        <v>1</v>
      </c>
      <c r="Y164" s="14">
        <f>IF(AND(I164="Frakørselsrampe",'Anvendte oplysninger'!V164="S-formet ruderrampe"),1.32,IF(AND(I164="Frakørselsrampe",'Anvendte oplysninger'!V164="S-formet trompetrampe"),2.05,IF(AND(I164="Frakørselsrampe",'Anvendte oplysninger'!V164="U-formet trompetrampe"),4.11,IF(AND(I164="Frakørselsrampe",'Anvendte oplysninger'!V164="SV-formet flyoverrampe"),5.15,IF(AND(I164="Frakørselsrampe",'Anvendte oplysninger'!V164="Vinkelformet rampe"),1.07,IF(AND(I164="Tilkørselsrampe",'Anvendte oplysninger'!V164="S-formet ruderrampe"),0.93,IF(AND(I164="Tilkørselsrampe",'Anvendte oplysninger'!V164="S-formet trompetrampe"),2.48,IF(AND(I164="Tilkørselsrampe",'Anvendte oplysninger'!V164="U-formet trompetrampe"),4.15,IF(AND(I164="Tilkørselsrampe",'Anvendte oplysninger'!V164="SV-formet flyoverrampe"),5.26,IF(AND(I164="Tilkørselsrampe",'Anvendte oplysninger'!V164="Vinkelformet rampe"),1.42,1))))))))))</f>
        <v>1</v>
      </c>
      <c r="Z164" s="14">
        <f>IF(OR('Anvendte oplysninger'!W164="Lige",'Anvendte oplysninger'!W164="Irrelevant",'Anvendte oplysninger'!X164="Irrelevant",'Anvendte oplysninger'!Y164="Irrelevant"),1,1+1.545*1000/32.2*((('Anvendte oplysninger'!Y164*3268/3600)/('Anvendte oplysninger'!W164/0.306))^2)*('Anvendte oplysninger'!X164/1000)/G164)</f>
        <v>1</v>
      </c>
      <c r="AA164" s="14">
        <f>IF(OR('Anvendte oplysninger'!W164="Lige",'Anvendte oplysninger'!W164="Irrelevant",'Anvendte oplysninger'!X164="Irrelevant",'Anvendte oplysninger'!Y164="Irrelevant"),1,1+1.961*1000/32.2*((('Anvendte oplysninger'!Y164*3268/3600)/('Anvendte oplysninger'!W164/0.306))^2)*('Anvendte oplysninger'!X164/1000)/G164)</f>
        <v>1</v>
      </c>
      <c r="AB164" s="14">
        <f>IF(OR('Anvendte oplysninger'!Z164="Lige",'Anvendte oplysninger'!Z164="Irrelevant",'Anvendte oplysninger'!AA164="Irrelevant",'Anvendte oplysninger'!AB164="Irrelevant"),1,1+1.545*1000/32.2*((('Anvendte oplysninger'!AB164*3268/3600)/('Anvendte oplysninger'!Z164/0.306))^2)*('Anvendte oplysninger'!AA164/1000)/G164)</f>
        <v>1</v>
      </c>
      <c r="AC164" s="14">
        <f>IF(OR('Anvendte oplysninger'!Z164="Lige",'Anvendte oplysninger'!Z164="Irrelevant",'Anvendte oplysninger'!AA164="Irrelevant",'Anvendte oplysninger'!AB164="Irrelevant"),1,1+1.961*1000/32.2*((('Anvendte oplysninger'!AB164*3268/3600)/('Anvendte oplysninger'!Z164/0.306))^2)*('Anvendte oplysninger'!AA164/1000)/G164)</f>
        <v>1</v>
      </c>
      <c r="AD164" s="14">
        <f>IF(OR('Anvendte oplysninger'!AC164="Irrelevant",'Anvendte oplysninger'!AC164="Nej"),1,IF(AND('Anvendte oplysninger'!AC164="Ja",OR('Anvendte oplysninger'!Q164&lt;301,'Anvendte oplysninger'!S164&lt;301)),1-(0.5*('Anvendte oplysninger'!R164+'Anvendte oplysninger'!T164)/('Anvendte oplysninger'!G164*1000)),IF(AND('Anvendte oplysninger'!AC164="Ja",OR('Anvendte oplysninger'!Q164&lt;601,'Anvendte oplysninger'!S164&lt;601)),1-(0.25*('Anvendte oplysninger'!R164+'Anvendte oplysninger'!T164)/('Anvendte oplysninger'!G164*1000)),1)))</f>
        <v>1</v>
      </c>
      <c r="AE164" s="14">
        <f>IF(OR('Anvendte oplysninger'!AC164="Irrelevant",'Anvendte oplysninger'!AC164="Nej"),1,IF(AND('Anvendte oplysninger'!AC164="Ja",OR('Anvendte oplysninger'!Q164&lt;301,'Anvendte oplysninger'!S164&lt;301)),1-(0.4*('Anvendte oplysninger'!R164+'Anvendte oplysninger'!T164)/('Anvendte oplysninger'!G164*1000)),IF(AND('Anvendte oplysninger'!AC164="Ja",OR('Anvendte oplysninger'!Q164&lt;601,'Anvendte oplysninger'!S164&lt;601)),1-(0.2*('Anvendte oplysninger'!R164+'Anvendte oplysninger'!T164)/('Anvendte oplysninger'!G164*1000)),1)))</f>
        <v>1</v>
      </c>
      <c r="AF164" s="14">
        <f>IF('Anvendte oplysninger'!AD164="110 km/t",0.79,1)</f>
        <v>1</v>
      </c>
      <c r="AG164" s="14">
        <f>IF('Anvendte oplysninger'!AD164="110 km/t",0.94,1)</f>
        <v>1</v>
      </c>
      <c r="AH164" s="14">
        <f>IF('Anvendte oplysninger'!AD164="110 km/t",0.66,1)</f>
        <v>1</v>
      </c>
      <c r="AI164" s="14">
        <f>IF('Anvendte oplysninger'!AD164="110 km/t",0.82,1)</f>
        <v>1</v>
      </c>
      <c r="AJ164" s="14">
        <f>IF(AND('Anvendte oplysninger'!AE164="Ja",I164="Tilkørselsflettestrækning"),0.65*'Anvendte oplysninger'!AF164+1-'Anvendte oplysninger'!AF164,1)</f>
        <v>1</v>
      </c>
      <c r="AK164" s="15" t="str">
        <f t="shared" si="14"/>
        <v/>
      </c>
      <c r="AL164" s="15" t="str">
        <f t="shared" si="15"/>
        <v/>
      </c>
      <c r="AM164" s="15" t="str">
        <f t="shared" si="16"/>
        <v/>
      </c>
      <c r="AN164" s="15" t="str">
        <f t="shared" si="17"/>
        <v/>
      </c>
      <c r="AO164" s="15" t="str">
        <f t="shared" si="18"/>
        <v/>
      </c>
      <c r="AP164" s="15" t="str">
        <f t="shared" si="19"/>
        <v/>
      </c>
      <c r="AQ164" s="4" t="str">
        <f t="shared" si="20"/>
        <v/>
      </c>
    </row>
    <row r="165" spans="1:43" x14ac:dyDescent="0.25">
      <c r="A165" s="4" t="str">
        <f>IF(Inddata!A180="","",Inddata!A180)</f>
        <v/>
      </c>
      <c r="B165" s="4" t="str">
        <f>IF(Inddata!B180="","",Inddata!B180)</f>
        <v/>
      </c>
      <c r="C165" s="4" t="str">
        <f>IF(Inddata!C180="","",Inddata!C180)</f>
        <v/>
      </c>
      <c r="D165" s="4" t="str">
        <f>IF(Inddata!D180="","",Inddata!D180)</f>
        <v/>
      </c>
      <c r="E165" s="4" t="str">
        <f>IF(Inddata!E180="","",Inddata!E180)</f>
        <v/>
      </c>
      <c r="F165" s="4" t="str">
        <f>IF(Inddata!F180="","",Inddata!F180)</f>
        <v/>
      </c>
      <c r="G165" s="4">
        <f>IF(Inddata!G180="","",Inddata!G180)</f>
        <v>0</v>
      </c>
      <c r="H165" s="4" t="str">
        <f>IF(Inddata!H180&gt;0.5,Inddata!H180,"")</f>
        <v/>
      </c>
      <c r="I165" s="4" t="str">
        <f>IF(Inddata!I180="","",Inddata!I180)</f>
        <v/>
      </c>
      <c r="J165" s="14">
        <f>IF('Anvendte oplysninger'!J165="Irrelevant",1,IF('Anvendte oplysninger'!J165&gt;3,1.2,1))</f>
        <v>1</v>
      </c>
      <c r="K165" s="14">
        <f>IF('Anvendte oplysninger'!K165="Irrelevant",1,IF(AND(OR(I165="Motorvejsstrækning",I165="Frakørselsflettestrækning",I165="Tilkørselsflettestrækning"),'Anvendte oplysninger'!K165&lt;3.5),1+(3.5-'Anvendte oplysninger'!K165)*0.12,IF(AND(OR(I165="Frakørselsrampe",I165="Tilkørselsrampe"),'Anvendte oplysninger'!K165&lt;3.5),1+(3.5-'Anvendte oplysninger'!K165)*0.16,1)))</f>
        <v>1</v>
      </c>
      <c r="L165" s="14">
        <f>IF('Anvendte oplysninger'!L165="Irrelevant",1,IF(AND('Anvendte oplysninger'!L165="Ja",'Anvendte oplysninger'!J165=2),0.6*'Anvendte oplysninger'!M165+(1-'Anvendte oplysninger'!M165),IF(AND('Anvendte oplysninger'!L165="Ja",'Anvendte oplysninger'!J165=3),0.7*'Anvendte oplysninger'!M165+(1-'Anvendte oplysninger'!M165),IF(AND('Anvendte oplysninger'!L165="Ja",'Anvendte oplysninger'!J165=4),0.76*'Anvendte oplysninger'!M165+(1-'Anvendte oplysninger'!M165),IF(AND('Anvendte oplysninger'!L165="Ja",'Anvendte oplysninger'!J165&gt;4.99999999),0.8*'Anvendte oplysninger'!M165+(1-'Anvendte oplysninger'!M165),1)))))</f>
        <v>1</v>
      </c>
      <c r="M165" s="14">
        <f>IF('Anvendte oplysninger'!L165="Irrelevant",1,IF(AND('Anvendte oplysninger'!L165="Ja",'Anvendte oplysninger'!J165=2),0.8*'Anvendte oplysninger'!M165+(1-'Anvendte oplysninger'!M165),IF(AND('Anvendte oplysninger'!L165="Ja",'Anvendte oplysninger'!J165=3),0.85*'Anvendte oplysninger'!M165+(1-'Anvendte oplysninger'!M165),IF(AND('Anvendte oplysninger'!L165="Ja",'Anvendte oplysninger'!J165=4),0.88*'Anvendte oplysninger'!M165+(1-'Anvendte oplysninger'!M165),IF(AND('Anvendte oplysninger'!L165="Ja",'Anvendte oplysninger'!J165&gt;4.99999999),0.9*'Anvendte oplysninger'!M165+(1-'Anvendte oplysninger'!M165),1)))))</f>
        <v>1</v>
      </c>
      <c r="N165" s="14">
        <f>IF('Anvendte oplysninger'!N165="Irrelevant",1,IF(AND(OR(I165="Motorvejsstrækning",I165="Frakørselsflettestrækning",I165="Tilkørselsflettestrækning"),'Anvendte oplysninger'!N165&lt;3),1+(3-'Anvendte oplysninger'!N165)*0.09333333,1))</f>
        <v>1</v>
      </c>
      <c r="O165" s="14">
        <f>IF('Anvendte oplysninger'!N165="Irrelevant",1,IF(AND(OR(I165="Motorvejsstrækning",I165="Frakørselsflettestrækning",I165="Tilkørselsflettestrækning"),'Anvendte oplysninger'!N165&lt;3),1+(3-'Anvendte oplysninger'!N165)*0.19666667,1))</f>
        <v>1</v>
      </c>
      <c r="P165" s="14">
        <f>IF('Anvendte oplysninger'!O165="Irrelevant",1,IF(AND(OR(I165="Motorvejsstrækning",I165="Frakørselsflettestrækning",I165="Tilkørselsflettestrækning"),'Anvendte oplysninger'!O165&lt;3.00000001),1+(0.5-'Anvendte oplysninger'!O165)*0.04,IF(AND(OR(I165="Frakørselsrampe",I165="Tilkørselsrampe"),'Anvendte oplysninger'!O165&lt;3.00000001),1+(0.5-'Anvendte oplysninger'!O165)*0.08,IF(OR(I165="Motorvejsstrækning",I165="Frakørselsflettestrækning",I165="Tilkørselsflettestrækning"),0.9,0.8))))</f>
        <v>1</v>
      </c>
      <c r="Q165" s="14">
        <f>IF('Anvendte oplysninger'!P165="Irrelevant",1,IF(AND(OR(I165="Motorvejsstrækning",I165="Frakørselsflettestrækning",I165="Tilkørselsflettestrækning"),'Anvendte oplysninger'!P165&lt;11.00000001),1+(5-'Anvendte oplysninger'!P165)*0.01,0.94))</f>
        <v>1</v>
      </c>
      <c r="R165" s="14">
        <f>IF(OR('Anvendte oplysninger'!Q165="Irrelevant",'Anvendte oplysninger'!R165="Irrelevant",'Anvendte oplysninger'!Q165="Lige"),1,IF(AND(OR(I165="Motorvejsstrækning",I165="Frakørselsflettestrækning",I165="Tilkørselsflettestrækning"),'Anvendte oplysninger'!Q165&lt;4000),(EXP(0.1096*1746.5/'Anvendte oplysninger'!Q165)/EXP(0.1096*1746.5/4000))*('Anvendte oplysninger'!R165/1000)/G165+(G165-'Anvendte oplysninger'!R165/1000)/G165,1))</f>
        <v>1</v>
      </c>
      <c r="S165" s="14">
        <f>IF(OR('Anvendte oplysninger'!S165="Irrelevant",'Anvendte oplysninger'!T165="Irrelevant",'Anvendte oplysninger'!S165="Lige"),1,IF(AND(OR(I165="Motorvejsstrækning",I165="Frakørselsflettestrækning",I165="Tilkørselsflettestrækning"),'Anvendte oplysninger'!S165&lt;4000),(EXP(0.1096*1746.5/'Anvendte oplysninger'!S165)/EXP(0.1096*1746.5/4000))*('Anvendte oplysninger'!T165/1000)/G165+(G165-'Anvendte oplysninger'!T165/1000)/G165,1))</f>
        <v>1</v>
      </c>
      <c r="T165" s="14">
        <f>IF('Anvendte oplysninger'!U165="Irrelevant",1,IF(AND(OR(I165="Motorvejsstrækning",I165="Frakørselsflettestrækning",I165="Tilkørselsflettestrækning",I165="Frakørselsrampe",I165="Tilkørselsrampe"),'Anvendte oplysninger'!U165="Ja"),0.95,1))</f>
        <v>1</v>
      </c>
      <c r="U165" s="14">
        <f>IF('Anvendte oplysninger'!U165="Irrelevant",1,IF(AND(OR(I165="Motorvejsstrækning",I165="Frakørselsflettestrækning",I165="Tilkørselsflettestrækning",I165="Frakørselsrampe",I165="Tilkørselsrampe"),'Anvendte oplysninger'!U165="Ja"),0.96,1))</f>
        <v>1</v>
      </c>
      <c r="V165" s="14">
        <f>IF('Anvendte oplysninger'!U165="Irrelevant",1,IF(AND(OR(I165="Motorvejsstrækning",I165="Frakørselsflettestrækning",I165="Tilkørselsflettestrækning",I165="Frakørselsrampe",I165="Tilkørselsrampe"),'Anvendte oplysninger'!U165="Ja"),0.79,1))</f>
        <v>1</v>
      </c>
      <c r="W165" s="14">
        <f>IF('Anvendte oplysninger'!U165="Irrelevant",1,IF(AND(OR(I165="Motorvejsstrækning",I165="Frakørselsflettestrækning",I165="Tilkørselsflettestrækning",I165="Frakørselsrampe",I165="Tilkørselsrampe"),'Anvendte oplysninger'!U165="Ja"),0.94,1))</f>
        <v>1</v>
      </c>
      <c r="X165" s="14">
        <f>IF('Anvendte oplysninger'!U165="Irrelevant",1,IF(AND(OR(I165="Motorvejsstrækning",I165="Frakørselsflettestrækning",I165="Tilkørselsflettestrækning",I165="Frakørselsrampe",I165="Tilkørselsrampe"),'Anvendte oplysninger'!U165="Ja"),0.97,1))</f>
        <v>1</v>
      </c>
      <c r="Y165" s="14">
        <f>IF(AND(I165="Frakørselsrampe",'Anvendte oplysninger'!V165="S-formet ruderrampe"),1.32,IF(AND(I165="Frakørselsrampe",'Anvendte oplysninger'!V165="S-formet trompetrampe"),2.05,IF(AND(I165="Frakørselsrampe",'Anvendte oplysninger'!V165="U-formet trompetrampe"),4.11,IF(AND(I165="Frakørselsrampe",'Anvendte oplysninger'!V165="SV-formet flyoverrampe"),5.15,IF(AND(I165="Frakørselsrampe",'Anvendte oplysninger'!V165="Vinkelformet rampe"),1.07,IF(AND(I165="Tilkørselsrampe",'Anvendte oplysninger'!V165="S-formet ruderrampe"),0.93,IF(AND(I165="Tilkørselsrampe",'Anvendte oplysninger'!V165="S-formet trompetrampe"),2.48,IF(AND(I165="Tilkørselsrampe",'Anvendte oplysninger'!V165="U-formet trompetrampe"),4.15,IF(AND(I165="Tilkørselsrampe",'Anvendte oplysninger'!V165="SV-formet flyoverrampe"),5.26,IF(AND(I165="Tilkørselsrampe",'Anvendte oplysninger'!V165="Vinkelformet rampe"),1.42,1))))))))))</f>
        <v>1</v>
      </c>
      <c r="Z165" s="14">
        <f>IF(OR('Anvendte oplysninger'!W165="Lige",'Anvendte oplysninger'!W165="Irrelevant",'Anvendte oplysninger'!X165="Irrelevant",'Anvendte oplysninger'!Y165="Irrelevant"),1,1+1.545*1000/32.2*((('Anvendte oplysninger'!Y165*3268/3600)/('Anvendte oplysninger'!W165/0.306))^2)*('Anvendte oplysninger'!X165/1000)/G165)</f>
        <v>1</v>
      </c>
      <c r="AA165" s="14">
        <f>IF(OR('Anvendte oplysninger'!W165="Lige",'Anvendte oplysninger'!W165="Irrelevant",'Anvendte oplysninger'!X165="Irrelevant",'Anvendte oplysninger'!Y165="Irrelevant"),1,1+1.961*1000/32.2*((('Anvendte oplysninger'!Y165*3268/3600)/('Anvendte oplysninger'!W165/0.306))^2)*('Anvendte oplysninger'!X165/1000)/G165)</f>
        <v>1</v>
      </c>
      <c r="AB165" s="14">
        <f>IF(OR('Anvendte oplysninger'!Z165="Lige",'Anvendte oplysninger'!Z165="Irrelevant",'Anvendte oplysninger'!AA165="Irrelevant",'Anvendte oplysninger'!AB165="Irrelevant"),1,1+1.545*1000/32.2*((('Anvendte oplysninger'!AB165*3268/3600)/('Anvendte oplysninger'!Z165/0.306))^2)*('Anvendte oplysninger'!AA165/1000)/G165)</f>
        <v>1</v>
      </c>
      <c r="AC165" s="14">
        <f>IF(OR('Anvendte oplysninger'!Z165="Lige",'Anvendte oplysninger'!Z165="Irrelevant",'Anvendte oplysninger'!AA165="Irrelevant",'Anvendte oplysninger'!AB165="Irrelevant"),1,1+1.961*1000/32.2*((('Anvendte oplysninger'!AB165*3268/3600)/('Anvendte oplysninger'!Z165/0.306))^2)*('Anvendte oplysninger'!AA165/1000)/G165)</f>
        <v>1</v>
      </c>
      <c r="AD165" s="14">
        <f>IF(OR('Anvendte oplysninger'!AC165="Irrelevant",'Anvendte oplysninger'!AC165="Nej"),1,IF(AND('Anvendte oplysninger'!AC165="Ja",OR('Anvendte oplysninger'!Q165&lt;301,'Anvendte oplysninger'!S165&lt;301)),1-(0.5*('Anvendte oplysninger'!R165+'Anvendte oplysninger'!T165)/('Anvendte oplysninger'!G165*1000)),IF(AND('Anvendte oplysninger'!AC165="Ja",OR('Anvendte oplysninger'!Q165&lt;601,'Anvendte oplysninger'!S165&lt;601)),1-(0.25*('Anvendte oplysninger'!R165+'Anvendte oplysninger'!T165)/('Anvendte oplysninger'!G165*1000)),1)))</f>
        <v>1</v>
      </c>
      <c r="AE165" s="14">
        <f>IF(OR('Anvendte oplysninger'!AC165="Irrelevant",'Anvendte oplysninger'!AC165="Nej"),1,IF(AND('Anvendte oplysninger'!AC165="Ja",OR('Anvendte oplysninger'!Q165&lt;301,'Anvendte oplysninger'!S165&lt;301)),1-(0.4*('Anvendte oplysninger'!R165+'Anvendte oplysninger'!T165)/('Anvendte oplysninger'!G165*1000)),IF(AND('Anvendte oplysninger'!AC165="Ja",OR('Anvendte oplysninger'!Q165&lt;601,'Anvendte oplysninger'!S165&lt;601)),1-(0.2*('Anvendte oplysninger'!R165+'Anvendte oplysninger'!T165)/('Anvendte oplysninger'!G165*1000)),1)))</f>
        <v>1</v>
      </c>
      <c r="AF165" s="14">
        <f>IF('Anvendte oplysninger'!AD165="110 km/t",0.79,1)</f>
        <v>1</v>
      </c>
      <c r="AG165" s="14">
        <f>IF('Anvendte oplysninger'!AD165="110 km/t",0.94,1)</f>
        <v>1</v>
      </c>
      <c r="AH165" s="14">
        <f>IF('Anvendte oplysninger'!AD165="110 km/t",0.66,1)</f>
        <v>1</v>
      </c>
      <c r="AI165" s="14">
        <f>IF('Anvendte oplysninger'!AD165="110 km/t",0.82,1)</f>
        <v>1</v>
      </c>
      <c r="AJ165" s="14">
        <f>IF(AND('Anvendte oplysninger'!AE165="Ja",I165="Tilkørselsflettestrækning"),0.65*'Anvendte oplysninger'!AF165+1-'Anvendte oplysninger'!AF165,1)</f>
        <v>1</v>
      </c>
      <c r="AK165" s="15" t="str">
        <f t="shared" si="14"/>
        <v/>
      </c>
      <c r="AL165" s="15" t="str">
        <f t="shared" si="15"/>
        <v/>
      </c>
      <c r="AM165" s="15" t="str">
        <f t="shared" si="16"/>
        <v/>
      </c>
      <c r="AN165" s="15" t="str">
        <f t="shared" si="17"/>
        <v/>
      </c>
      <c r="AO165" s="15" t="str">
        <f t="shared" si="18"/>
        <v/>
      </c>
      <c r="AP165" s="15" t="str">
        <f t="shared" si="19"/>
        <v/>
      </c>
      <c r="AQ165" s="4" t="str">
        <f t="shared" si="20"/>
        <v/>
      </c>
    </row>
    <row r="166" spans="1:43" x14ac:dyDescent="0.25">
      <c r="A166" s="4" t="str">
        <f>IF(Inddata!A181="","",Inddata!A181)</f>
        <v/>
      </c>
      <c r="B166" s="4" t="str">
        <f>IF(Inddata!B181="","",Inddata!B181)</f>
        <v/>
      </c>
      <c r="C166" s="4" t="str">
        <f>IF(Inddata!C181="","",Inddata!C181)</f>
        <v/>
      </c>
      <c r="D166" s="4" t="str">
        <f>IF(Inddata!D181="","",Inddata!D181)</f>
        <v/>
      </c>
      <c r="E166" s="4" t="str">
        <f>IF(Inddata!E181="","",Inddata!E181)</f>
        <v/>
      </c>
      <c r="F166" s="4" t="str">
        <f>IF(Inddata!F181="","",Inddata!F181)</f>
        <v/>
      </c>
      <c r="G166" s="4">
        <f>IF(Inddata!G181="","",Inddata!G181)</f>
        <v>0</v>
      </c>
      <c r="H166" s="4" t="str">
        <f>IF(Inddata!H181&gt;0.5,Inddata!H181,"")</f>
        <v/>
      </c>
      <c r="I166" s="4" t="str">
        <f>IF(Inddata!I181="","",Inddata!I181)</f>
        <v/>
      </c>
      <c r="J166" s="14">
        <f>IF('Anvendte oplysninger'!J166="Irrelevant",1,IF('Anvendte oplysninger'!J166&gt;3,1.2,1))</f>
        <v>1</v>
      </c>
      <c r="K166" s="14">
        <f>IF('Anvendte oplysninger'!K166="Irrelevant",1,IF(AND(OR(I166="Motorvejsstrækning",I166="Frakørselsflettestrækning",I166="Tilkørselsflettestrækning"),'Anvendte oplysninger'!K166&lt;3.5),1+(3.5-'Anvendte oplysninger'!K166)*0.12,IF(AND(OR(I166="Frakørselsrampe",I166="Tilkørselsrampe"),'Anvendte oplysninger'!K166&lt;3.5),1+(3.5-'Anvendte oplysninger'!K166)*0.16,1)))</f>
        <v>1</v>
      </c>
      <c r="L166" s="14">
        <f>IF('Anvendte oplysninger'!L166="Irrelevant",1,IF(AND('Anvendte oplysninger'!L166="Ja",'Anvendte oplysninger'!J166=2),0.6*'Anvendte oplysninger'!M166+(1-'Anvendte oplysninger'!M166),IF(AND('Anvendte oplysninger'!L166="Ja",'Anvendte oplysninger'!J166=3),0.7*'Anvendte oplysninger'!M166+(1-'Anvendte oplysninger'!M166),IF(AND('Anvendte oplysninger'!L166="Ja",'Anvendte oplysninger'!J166=4),0.76*'Anvendte oplysninger'!M166+(1-'Anvendte oplysninger'!M166),IF(AND('Anvendte oplysninger'!L166="Ja",'Anvendte oplysninger'!J166&gt;4.99999999),0.8*'Anvendte oplysninger'!M166+(1-'Anvendte oplysninger'!M166),1)))))</f>
        <v>1</v>
      </c>
      <c r="M166" s="14">
        <f>IF('Anvendte oplysninger'!L166="Irrelevant",1,IF(AND('Anvendte oplysninger'!L166="Ja",'Anvendte oplysninger'!J166=2),0.8*'Anvendte oplysninger'!M166+(1-'Anvendte oplysninger'!M166),IF(AND('Anvendte oplysninger'!L166="Ja",'Anvendte oplysninger'!J166=3),0.85*'Anvendte oplysninger'!M166+(1-'Anvendte oplysninger'!M166),IF(AND('Anvendte oplysninger'!L166="Ja",'Anvendte oplysninger'!J166=4),0.88*'Anvendte oplysninger'!M166+(1-'Anvendte oplysninger'!M166),IF(AND('Anvendte oplysninger'!L166="Ja",'Anvendte oplysninger'!J166&gt;4.99999999),0.9*'Anvendte oplysninger'!M166+(1-'Anvendte oplysninger'!M166),1)))))</f>
        <v>1</v>
      </c>
      <c r="N166" s="14">
        <f>IF('Anvendte oplysninger'!N166="Irrelevant",1,IF(AND(OR(I166="Motorvejsstrækning",I166="Frakørselsflettestrækning",I166="Tilkørselsflettestrækning"),'Anvendte oplysninger'!N166&lt;3),1+(3-'Anvendte oplysninger'!N166)*0.09333333,1))</f>
        <v>1</v>
      </c>
      <c r="O166" s="14">
        <f>IF('Anvendte oplysninger'!N166="Irrelevant",1,IF(AND(OR(I166="Motorvejsstrækning",I166="Frakørselsflettestrækning",I166="Tilkørselsflettestrækning"),'Anvendte oplysninger'!N166&lt;3),1+(3-'Anvendte oplysninger'!N166)*0.19666667,1))</f>
        <v>1</v>
      </c>
      <c r="P166" s="14">
        <f>IF('Anvendte oplysninger'!O166="Irrelevant",1,IF(AND(OR(I166="Motorvejsstrækning",I166="Frakørselsflettestrækning",I166="Tilkørselsflettestrækning"),'Anvendte oplysninger'!O166&lt;3.00000001),1+(0.5-'Anvendte oplysninger'!O166)*0.04,IF(AND(OR(I166="Frakørselsrampe",I166="Tilkørselsrampe"),'Anvendte oplysninger'!O166&lt;3.00000001),1+(0.5-'Anvendte oplysninger'!O166)*0.08,IF(OR(I166="Motorvejsstrækning",I166="Frakørselsflettestrækning",I166="Tilkørselsflettestrækning"),0.9,0.8))))</f>
        <v>1</v>
      </c>
      <c r="Q166" s="14">
        <f>IF('Anvendte oplysninger'!P166="Irrelevant",1,IF(AND(OR(I166="Motorvejsstrækning",I166="Frakørselsflettestrækning",I166="Tilkørselsflettestrækning"),'Anvendte oplysninger'!P166&lt;11.00000001),1+(5-'Anvendte oplysninger'!P166)*0.01,0.94))</f>
        <v>1</v>
      </c>
      <c r="R166" s="14">
        <f>IF(OR('Anvendte oplysninger'!Q166="Irrelevant",'Anvendte oplysninger'!R166="Irrelevant",'Anvendte oplysninger'!Q166="Lige"),1,IF(AND(OR(I166="Motorvejsstrækning",I166="Frakørselsflettestrækning",I166="Tilkørselsflettestrækning"),'Anvendte oplysninger'!Q166&lt;4000),(EXP(0.1096*1746.5/'Anvendte oplysninger'!Q166)/EXP(0.1096*1746.5/4000))*('Anvendte oplysninger'!R166/1000)/G166+(G166-'Anvendte oplysninger'!R166/1000)/G166,1))</f>
        <v>1</v>
      </c>
      <c r="S166" s="14">
        <f>IF(OR('Anvendte oplysninger'!S166="Irrelevant",'Anvendte oplysninger'!T166="Irrelevant",'Anvendte oplysninger'!S166="Lige"),1,IF(AND(OR(I166="Motorvejsstrækning",I166="Frakørselsflettestrækning",I166="Tilkørselsflettestrækning"),'Anvendte oplysninger'!S166&lt;4000),(EXP(0.1096*1746.5/'Anvendte oplysninger'!S166)/EXP(0.1096*1746.5/4000))*('Anvendte oplysninger'!T166/1000)/G166+(G166-'Anvendte oplysninger'!T166/1000)/G166,1))</f>
        <v>1</v>
      </c>
      <c r="T166" s="14">
        <f>IF('Anvendte oplysninger'!U166="Irrelevant",1,IF(AND(OR(I166="Motorvejsstrækning",I166="Frakørselsflettestrækning",I166="Tilkørselsflettestrækning",I166="Frakørselsrampe",I166="Tilkørselsrampe"),'Anvendte oplysninger'!U166="Ja"),0.95,1))</f>
        <v>1</v>
      </c>
      <c r="U166" s="14">
        <f>IF('Anvendte oplysninger'!U166="Irrelevant",1,IF(AND(OR(I166="Motorvejsstrækning",I166="Frakørselsflettestrækning",I166="Tilkørselsflettestrækning",I166="Frakørselsrampe",I166="Tilkørselsrampe"),'Anvendte oplysninger'!U166="Ja"),0.96,1))</f>
        <v>1</v>
      </c>
      <c r="V166" s="14">
        <f>IF('Anvendte oplysninger'!U166="Irrelevant",1,IF(AND(OR(I166="Motorvejsstrækning",I166="Frakørselsflettestrækning",I166="Tilkørselsflettestrækning",I166="Frakørselsrampe",I166="Tilkørselsrampe"),'Anvendte oplysninger'!U166="Ja"),0.79,1))</f>
        <v>1</v>
      </c>
      <c r="W166" s="14">
        <f>IF('Anvendte oplysninger'!U166="Irrelevant",1,IF(AND(OR(I166="Motorvejsstrækning",I166="Frakørselsflettestrækning",I166="Tilkørselsflettestrækning",I166="Frakørselsrampe",I166="Tilkørselsrampe"),'Anvendte oplysninger'!U166="Ja"),0.94,1))</f>
        <v>1</v>
      </c>
      <c r="X166" s="14">
        <f>IF('Anvendte oplysninger'!U166="Irrelevant",1,IF(AND(OR(I166="Motorvejsstrækning",I166="Frakørselsflettestrækning",I166="Tilkørselsflettestrækning",I166="Frakørselsrampe",I166="Tilkørselsrampe"),'Anvendte oplysninger'!U166="Ja"),0.97,1))</f>
        <v>1</v>
      </c>
      <c r="Y166" s="14">
        <f>IF(AND(I166="Frakørselsrampe",'Anvendte oplysninger'!V166="S-formet ruderrampe"),1.32,IF(AND(I166="Frakørselsrampe",'Anvendte oplysninger'!V166="S-formet trompetrampe"),2.05,IF(AND(I166="Frakørselsrampe",'Anvendte oplysninger'!V166="U-formet trompetrampe"),4.11,IF(AND(I166="Frakørselsrampe",'Anvendte oplysninger'!V166="SV-formet flyoverrampe"),5.15,IF(AND(I166="Frakørselsrampe",'Anvendte oplysninger'!V166="Vinkelformet rampe"),1.07,IF(AND(I166="Tilkørselsrampe",'Anvendte oplysninger'!V166="S-formet ruderrampe"),0.93,IF(AND(I166="Tilkørselsrampe",'Anvendte oplysninger'!V166="S-formet trompetrampe"),2.48,IF(AND(I166="Tilkørselsrampe",'Anvendte oplysninger'!V166="U-formet trompetrampe"),4.15,IF(AND(I166="Tilkørselsrampe",'Anvendte oplysninger'!V166="SV-formet flyoverrampe"),5.26,IF(AND(I166="Tilkørselsrampe",'Anvendte oplysninger'!V166="Vinkelformet rampe"),1.42,1))))))))))</f>
        <v>1</v>
      </c>
      <c r="Z166" s="14">
        <f>IF(OR('Anvendte oplysninger'!W166="Lige",'Anvendte oplysninger'!W166="Irrelevant",'Anvendte oplysninger'!X166="Irrelevant",'Anvendte oplysninger'!Y166="Irrelevant"),1,1+1.545*1000/32.2*((('Anvendte oplysninger'!Y166*3268/3600)/('Anvendte oplysninger'!W166/0.306))^2)*('Anvendte oplysninger'!X166/1000)/G166)</f>
        <v>1</v>
      </c>
      <c r="AA166" s="14">
        <f>IF(OR('Anvendte oplysninger'!W166="Lige",'Anvendte oplysninger'!W166="Irrelevant",'Anvendte oplysninger'!X166="Irrelevant",'Anvendte oplysninger'!Y166="Irrelevant"),1,1+1.961*1000/32.2*((('Anvendte oplysninger'!Y166*3268/3600)/('Anvendte oplysninger'!W166/0.306))^2)*('Anvendte oplysninger'!X166/1000)/G166)</f>
        <v>1</v>
      </c>
      <c r="AB166" s="14">
        <f>IF(OR('Anvendte oplysninger'!Z166="Lige",'Anvendte oplysninger'!Z166="Irrelevant",'Anvendte oplysninger'!AA166="Irrelevant",'Anvendte oplysninger'!AB166="Irrelevant"),1,1+1.545*1000/32.2*((('Anvendte oplysninger'!AB166*3268/3600)/('Anvendte oplysninger'!Z166/0.306))^2)*('Anvendte oplysninger'!AA166/1000)/G166)</f>
        <v>1</v>
      </c>
      <c r="AC166" s="14">
        <f>IF(OR('Anvendte oplysninger'!Z166="Lige",'Anvendte oplysninger'!Z166="Irrelevant",'Anvendte oplysninger'!AA166="Irrelevant",'Anvendte oplysninger'!AB166="Irrelevant"),1,1+1.961*1000/32.2*((('Anvendte oplysninger'!AB166*3268/3600)/('Anvendte oplysninger'!Z166/0.306))^2)*('Anvendte oplysninger'!AA166/1000)/G166)</f>
        <v>1</v>
      </c>
      <c r="AD166" s="14">
        <f>IF(OR('Anvendte oplysninger'!AC166="Irrelevant",'Anvendte oplysninger'!AC166="Nej"),1,IF(AND('Anvendte oplysninger'!AC166="Ja",OR('Anvendte oplysninger'!Q166&lt;301,'Anvendte oplysninger'!S166&lt;301)),1-(0.5*('Anvendte oplysninger'!R166+'Anvendte oplysninger'!T166)/('Anvendte oplysninger'!G166*1000)),IF(AND('Anvendte oplysninger'!AC166="Ja",OR('Anvendte oplysninger'!Q166&lt;601,'Anvendte oplysninger'!S166&lt;601)),1-(0.25*('Anvendte oplysninger'!R166+'Anvendte oplysninger'!T166)/('Anvendte oplysninger'!G166*1000)),1)))</f>
        <v>1</v>
      </c>
      <c r="AE166" s="14">
        <f>IF(OR('Anvendte oplysninger'!AC166="Irrelevant",'Anvendte oplysninger'!AC166="Nej"),1,IF(AND('Anvendte oplysninger'!AC166="Ja",OR('Anvendte oplysninger'!Q166&lt;301,'Anvendte oplysninger'!S166&lt;301)),1-(0.4*('Anvendte oplysninger'!R166+'Anvendte oplysninger'!T166)/('Anvendte oplysninger'!G166*1000)),IF(AND('Anvendte oplysninger'!AC166="Ja",OR('Anvendte oplysninger'!Q166&lt;601,'Anvendte oplysninger'!S166&lt;601)),1-(0.2*('Anvendte oplysninger'!R166+'Anvendte oplysninger'!T166)/('Anvendte oplysninger'!G166*1000)),1)))</f>
        <v>1</v>
      </c>
      <c r="AF166" s="14">
        <f>IF('Anvendte oplysninger'!AD166="110 km/t",0.79,1)</f>
        <v>1</v>
      </c>
      <c r="AG166" s="14">
        <f>IF('Anvendte oplysninger'!AD166="110 km/t",0.94,1)</f>
        <v>1</v>
      </c>
      <c r="AH166" s="14">
        <f>IF('Anvendte oplysninger'!AD166="110 km/t",0.66,1)</f>
        <v>1</v>
      </c>
      <c r="AI166" s="14">
        <f>IF('Anvendte oplysninger'!AD166="110 km/t",0.82,1)</f>
        <v>1</v>
      </c>
      <c r="AJ166" s="14">
        <f>IF(AND('Anvendte oplysninger'!AE166="Ja",I166="Tilkørselsflettestrækning"),0.65*'Anvendte oplysninger'!AF166+1-'Anvendte oplysninger'!AF166,1)</f>
        <v>1</v>
      </c>
      <c r="AK166" s="15" t="str">
        <f t="shared" si="14"/>
        <v/>
      </c>
      <c r="AL166" s="15" t="str">
        <f t="shared" si="15"/>
        <v/>
      </c>
      <c r="AM166" s="15" t="str">
        <f t="shared" si="16"/>
        <v/>
      </c>
      <c r="AN166" s="15" t="str">
        <f t="shared" si="17"/>
        <v/>
      </c>
      <c r="AO166" s="15" t="str">
        <f t="shared" si="18"/>
        <v/>
      </c>
      <c r="AP166" s="15" t="str">
        <f t="shared" si="19"/>
        <v/>
      </c>
      <c r="AQ166" s="4" t="str">
        <f t="shared" si="20"/>
        <v/>
      </c>
    </row>
    <row r="167" spans="1:43" x14ac:dyDescent="0.25">
      <c r="A167" s="4" t="str">
        <f>IF(Inddata!A182="","",Inddata!A182)</f>
        <v/>
      </c>
      <c r="B167" s="4" t="str">
        <f>IF(Inddata!B182="","",Inddata!B182)</f>
        <v/>
      </c>
      <c r="C167" s="4" t="str">
        <f>IF(Inddata!C182="","",Inddata!C182)</f>
        <v/>
      </c>
      <c r="D167" s="4" t="str">
        <f>IF(Inddata!D182="","",Inddata!D182)</f>
        <v/>
      </c>
      <c r="E167" s="4" t="str">
        <f>IF(Inddata!E182="","",Inddata!E182)</f>
        <v/>
      </c>
      <c r="F167" s="4" t="str">
        <f>IF(Inddata!F182="","",Inddata!F182)</f>
        <v/>
      </c>
      <c r="G167" s="4">
        <f>IF(Inddata!G182="","",Inddata!G182)</f>
        <v>0</v>
      </c>
      <c r="H167" s="4" t="str">
        <f>IF(Inddata!H182&gt;0.5,Inddata!H182,"")</f>
        <v/>
      </c>
      <c r="I167" s="4" t="str">
        <f>IF(Inddata!I182="","",Inddata!I182)</f>
        <v/>
      </c>
      <c r="J167" s="14">
        <f>IF('Anvendte oplysninger'!J167="Irrelevant",1,IF('Anvendte oplysninger'!J167&gt;3,1.2,1))</f>
        <v>1</v>
      </c>
      <c r="K167" s="14">
        <f>IF('Anvendte oplysninger'!K167="Irrelevant",1,IF(AND(OR(I167="Motorvejsstrækning",I167="Frakørselsflettestrækning",I167="Tilkørselsflettestrækning"),'Anvendte oplysninger'!K167&lt;3.5),1+(3.5-'Anvendte oplysninger'!K167)*0.12,IF(AND(OR(I167="Frakørselsrampe",I167="Tilkørselsrampe"),'Anvendte oplysninger'!K167&lt;3.5),1+(3.5-'Anvendte oplysninger'!K167)*0.16,1)))</f>
        <v>1</v>
      </c>
      <c r="L167" s="14">
        <f>IF('Anvendte oplysninger'!L167="Irrelevant",1,IF(AND('Anvendte oplysninger'!L167="Ja",'Anvendte oplysninger'!J167=2),0.6*'Anvendte oplysninger'!M167+(1-'Anvendte oplysninger'!M167),IF(AND('Anvendte oplysninger'!L167="Ja",'Anvendte oplysninger'!J167=3),0.7*'Anvendte oplysninger'!M167+(1-'Anvendte oplysninger'!M167),IF(AND('Anvendte oplysninger'!L167="Ja",'Anvendte oplysninger'!J167=4),0.76*'Anvendte oplysninger'!M167+(1-'Anvendte oplysninger'!M167),IF(AND('Anvendte oplysninger'!L167="Ja",'Anvendte oplysninger'!J167&gt;4.99999999),0.8*'Anvendte oplysninger'!M167+(1-'Anvendte oplysninger'!M167),1)))))</f>
        <v>1</v>
      </c>
      <c r="M167" s="14">
        <f>IF('Anvendte oplysninger'!L167="Irrelevant",1,IF(AND('Anvendte oplysninger'!L167="Ja",'Anvendte oplysninger'!J167=2),0.8*'Anvendte oplysninger'!M167+(1-'Anvendte oplysninger'!M167),IF(AND('Anvendte oplysninger'!L167="Ja",'Anvendte oplysninger'!J167=3),0.85*'Anvendte oplysninger'!M167+(1-'Anvendte oplysninger'!M167),IF(AND('Anvendte oplysninger'!L167="Ja",'Anvendte oplysninger'!J167=4),0.88*'Anvendte oplysninger'!M167+(1-'Anvendte oplysninger'!M167),IF(AND('Anvendte oplysninger'!L167="Ja",'Anvendte oplysninger'!J167&gt;4.99999999),0.9*'Anvendte oplysninger'!M167+(1-'Anvendte oplysninger'!M167),1)))))</f>
        <v>1</v>
      </c>
      <c r="N167" s="14">
        <f>IF('Anvendte oplysninger'!N167="Irrelevant",1,IF(AND(OR(I167="Motorvejsstrækning",I167="Frakørselsflettestrækning",I167="Tilkørselsflettestrækning"),'Anvendte oplysninger'!N167&lt;3),1+(3-'Anvendte oplysninger'!N167)*0.09333333,1))</f>
        <v>1</v>
      </c>
      <c r="O167" s="14">
        <f>IF('Anvendte oplysninger'!N167="Irrelevant",1,IF(AND(OR(I167="Motorvejsstrækning",I167="Frakørselsflettestrækning",I167="Tilkørselsflettestrækning"),'Anvendte oplysninger'!N167&lt;3),1+(3-'Anvendte oplysninger'!N167)*0.19666667,1))</f>
        <v>1</v>
      </c>
      <c r="P167" s="14">
        <f>IF('Anvendte oplysninger'!O167="Irrelevant",1,IF(AND(OR(I167="Motorvejsstrækning",I167="Frakørselsflettestrækning",I167="Tilkørselsflettestrækning"),'Anvendte oplysninger'!O167&lt;3.00000001),1+(0.5-'Anvendte oplysninger'!O167)*0.04,IF(AND(OR(I167="Frakørselsrampe",I167="Tilkørselsrampe"),'Anvendte oplysninger'!O167&lt;3.00000001),1+(0.5-'Anvendte oplysninger'!O167)*0.08,IF(OR(I167="Motorvejsstrækning",I167="Frakørselsflettestrækning",I167="Tilkørselsflettestrækning"),0.9,0.8))))</f>
        <v>1</v>
      </c>
      <c r="Q167" s="14">
        <f>IF('Anvendte oplysninger'!P167="Irrelevant",1,IF(AND(OR(I167="Motorvejsstrækning",I167="Frakørselsflettestrækning",I167="Tilkørselsflettestrækning"),'Anvendte oplysninger'!P167&lt;11.00000001),1+(5-'Anvendte oplysninger'!P167)*0.01,0.94))</f>
        <v>1</v>
      </c>
      <c r="R167" s="14">
        <f>IF(OR('Anvendte oplysninger'!Q167="Irrelevant",'Anvendte oplysninger'!R167="Irrelevant",'Anvendte oplysninger'!Q167="Lige"),1,IF(AND(OR(I167="Motorvejsstrækning",I167="Frakørselsflettestrækning",I167="Tilkørselsflettestrækning"),'Anvendte oplysninger'!Q167&lt;4000),(EXP(0.1096*1746.5/'Anvendte oplysninger'!Q167)/EXP(0.1096*1746.5/4000))*('Anvendte oplysninger'!R167/1000)/G167+(G167-'Anvendte oplysninger'!R167/1000)/G167,1))</f>
        <v>1</v>
      </c>
      <c r="S167" s="14">
        <f>IF(OR('Anvendte oplysninger'!S167="Irrelevant",'Anvendte oplysninger'!T167="Irrelevant",'Anvendte oplysninger'!S167="Lige"),1,IF(AND(OR(I167="Motorvejsstrækning",I167="Frakørselsflettestrækning",I167="Tilkørselsflettestrækning"),'Anvendte oplysninger'!S167&lt;4000),(EXP(0.1096*1746.5/'Anvendte oplysninger'!S167)/EXP(0.1096*1746.5/4000))*('Anvendte oplysninger'!T167/1000)/G167+(G167-'Anvendte oplysninger'!T167/1000)/G167,1))</f>
        <v>1</v>
      </c>
      <c r="T167" s="14">
        <f>IF('Anvendte oplysninger'!U167="Irrelevant",1,IF(AND(OR(I167="Motorvejsstrækning",I167="Frakørselsflettestrækning",I167="Tilkørselsflettestrækning",I167="Frakørselsrampe",I167="Tilkørselsrampe"),'Anvendte oplysninger'!U167="Ja"),0.95,1))</f>
        <v>1</v>
      </c>
      <c r="U167" s="14">
        <f>IF('Anvendte oplysninger'!U167="Irrelevant",1,IF(AND(OR(I167="Motorvejsstrækning",I167="Frakørselsflettestrækning",I167="Tilkørselsflettestrækning",I167="Frakørselsrampe",I167="Tilkørselsrampe"),'Anvendte oplysninger'!U167="Ja"),0.96,1))</f>
        <v>1</v>
      </c>
      <c r="V167" s="14">
        <f>IF('Anvendte oplysninger'!U167="Irrelevant",1,IF(AND(OR(I167="Motorvejsstrækning",I167="Frakørselsflettestrækning",I167="Tilkørselsflettestrækning",I167="Frakørselsrampe",I167="Tilkørselsrampe"),'Anvendte oplysninger'!U167="Ja"),0.79,1))</f>
        <v>1</v>
      </c>
      <c r="W167" s="14">
        <f>IF('Anvendte oplysninger'!U167="Irrelevant",1,IF(AND(OR(I167="Motorvejsstrækning",I167="Frakørselsflettestrækning",I167="Tilkørselsflettestrækning",I167="Frakørselsrampe",I167="Tilkørselsrampe"),'Anvendte oplysninger'!U167="Ja"),0.94,1))</f>
        <v>1</v>
      </c>
      <c r="X167" s="14">
        <f>IF('Anvendte oplysninger'!U167="Irrelevant",1,IF(AND(OR(I167="Motorvejsstrækning",I167="Frakørselsflettestrækning",I167="Tilkørselsflettestrækning",I167="Frakørselsrampe",I167="Tilkørselsrampe"),'Anvendte oplysninger'!U167="Ja"),0.97,1))</f>
        <v>1</v>
      </c>
      <c r="Y167" s="14">
        <f>IF(AND(I167="Frakørselsrampe",'Anvendte oplysninger'!V167="S-formet ruderrampe"),1.32,IF(AND(I167="Frakørselsrampe",'Anvendte oplysninger'!V167="S-formet trompetrampe"),2.05,IF(AND(I167="Frakørselsrampe",'Anvendte oplysninger'!V167="U-formet trompetrampe"),4.11,IF(AND(I167="Frakørselsrampe",'Anvendte oplysninger'!V167="SV-formet flyoverrampe"),5.15,IF(AND(I167="Frakørselsrampe",'Anvendte oplysninger'!V167="Vinkelformet rampe"),1.07,IF(AND(I167="Tilkørselsrampe",'Anvendte oplysninger'!V167="S-formet ruderrampe"),0.93,IF(AND(I167="Tilkørselsrampe",'Anvendte oplysninger'!V167="S-formet trompetrampe"),2.48,IF(AND(I167="Tilkørselsrampe",'Anvendte oplysninger'!V167="U-formet trompetrampe"),4.15,IF(AND(I167="Tilkørselsrampe",'Anvendte oplysninger'!V167="SV-formet flyoverrampe"),5.26,IF(AND(I167="Tilkørselsrampe",'Anvendte oplysninger'!V167="Vinkelformet rampe"),1.42,1))))))))))</f>
        <v>1</v>
      </c>
      <c r="Z167" s="14">
        <f>IF(OR('Anvendte oplysninger'!W167="Lige",'Anvendte oplysninger'!W167="Irrelevant",'Anvendte oplysninger'!X167="Irrelevant",'Anvendte oplysninger'!Y167="Irrelevant"),1,1+1.545*1000/32.2*((('Anvendte oplysninger'!Y167*3268/3600)/('Anvendte oplysninger'!W167/0.306))^2)*('Anvendte oplysninger'!X167/1000)/G167)</f>
        <v>1</v>
      </c>
      <c r="AA167" s="14">
        <f>IF(OR('Anvendte oplysninger'!W167="Lige",'Anvendte oplysninger'!W167="Irrelevant",'Anvendte oplysninger'!X167="Irrelevant",'Anvendte oplysninger'!Y167="Irrelevant"),1,1+1.961*1000/32.2*((('Anvendte oplysninger'!Y167*3268/3600)/('Anvendte oplysninger'!W167/0.306))^2)*('Anvendte oplysninger'!X167/1000)/G167)</f>
        <v>1</v>
      </c>
      <c r="AB167" s="14">
        <f>IF(OR('Anvendte oplysninger'!Z167="Lige",'Anvendte oplysninger'!Z167="Irrelevant",'Anvendte oplysninger'!AA167="Irrelevant",'Anvendte oplysninger'!AB167="Irrelevant"),1,1+1.545*1000/32.2*((('Anvendte oplysninger'!AB167*3268/3600)/('Anvendte oplysninger'!Z167/0.306))^2)*('Anvendte oplysninger'!AA167/1000)/G167)</f>
        <v>1</v>
      </c>
      <c r="AC167" s="14">
        <f>IF(OR('Anvendte oplysninger'!Z167="Lige",'Anvendte oplysninger'!Z167="Irrelevant",'Anvendte oplysninger'!AA167="Irrelevant",'Anvendte oplysninger'!AB167="Irrelevant"),1,1+1.961*1000/32.2*((('Anvendte oplysninger'!AB167*3268/3600)/('Anvendte oplysninger'!Z167/0.306))^2)*('Anvendte oplysninger'!AA167/1000)/G167)</f>
        <v>1</v>
      </c>
      <c r="AD167" s="14">
        <f>IF(OR('Anvendte oplysninger'!AC167="Irrelevant",'Anvendte oplysninger'!AC167="Nej"),1,IF(AND('Anvendte oplysninger'!AC167="Ja",OR('Anvendte oplysninger'!Q167&lt;301,'Anvendte oplysninger'!S167&lt;301)),1-(0.5*('Anvendte oplysninger'!R167+'Anvendte oplysninger'!T167)/('Anvendte oplysninger'!G167*1000)),IF(AND('Anvendte oplysninger'!AC167="Ja",OR('Anvendte oplysninger'!Q167&lt;601,'Anvendte oplysninger'!S167&lt;601)),1-(0.25*('Anvendte oplysninger'!R167+'Anvendte oplysninger'!T167)/('Anvendte oplysninger'!G167*1000)),1)))</f>
        <v>1</v>
      </c>
      <c r="AE167" s="14">
        <f>IF(OR('Anvendte oplysninger'!AC167="Irrelevant",'Anvendte oplysninger'!AC167="Nej"),1,IF(AND('Anvendte oplysninger'!AC167="Ja",OR('Anvendte oplysninger'!Q167&lt;301,'Anvendte oplysninger'!S167&lt;301)),1-(0.4*('Anvendte oplysninger'!R167+'Anvendte oplysninger'!T167)/('Anvendte oplysninger'!G167*1000)),IF(AND('Anvendte oplysninger'!AC167="Ja",OR('Anvendte oplysninger'!Q167&lt;601,'Anvendte oplysninger'!S167&lt;601)),1-(0.2*('Anvendte oplysninger'!R167+'Anvendte oplysninger'!T167)/('Anvendte oplysninger'!G167*1000)),1)))</f>
        <v>1</v>
      </c>
      <c r="AF167" s="14">
        <f>IF('Anvendte oplysninger'!AD167="110 km/t",0.79,1)</f>
        <v>1</v>
      </c>
      <c r="AG167" s="14">
        <f>IF('Anvendte oplysninger'!AD167="110 km/t",0.94,1)</f>
        <v>1</v>
      </c>
      <c r="AH167" s="14">
        <f>IF('Anvendte oplysninger'!AD167="110 km/t",0.66,1)</f>
        <v>1</v>
      </c>
      <c r="AI167" s="14">
        <f>IF('Anvendte oplysninger'!AD167="110 km/t",0.82,1)</f>
        <v>1</v>
      </c>
      <c r="AJ167" s="14">
        <f>IF(AND('Anvendte oplysninger'!AE167="Ja",I167="Tilkørselsflettestrækning"),0.65*'Anvendte oplysninger'!AF167+1-'Anvendte oplysninger'!AF167,1)</f>
        <v>1</v>
      </c>
      <c r="AK167" s="15" t="str">
        <f t="shared" si="14"/>
        <v/>
      </c>
      <c r="AL167" s="15" t="str">
        <f t="shared" si="15"/>
        <v/>
      </c>
      <c r="AM167" s="15" t="str">
        <f t="shared" si="16"/>
        <v/>
      </c>
      <c r="AN167" s="15" t="str">
        <f t="shared" si="17"/>
        <v/>
      </c>
      <c r="AO167" s="15" t="str">
        <f t="shared" si="18"/>
        <v/>
      </c>
      <c r="AP167" s="15" t="str">
        <f t="shared" si="19"/>
        <v/>
      </c>
      <c r="AQ167" s="4" t="str">
        <f t="shared" si="20"/>
        <v/>
      </c>
    </row>
    <row r="168" spans="1:43" x14ac:dyDescent="0.25">
      <c r="A168" s="4" t="str">
        <f>IF(Inddata!A183="","",Inddata!A183)</f>
        <v/>
      </c>
      <c r="B168" s="4" t="str">
        <f>IF(Inddata!B183="","",Inddata!B183)</f>
        <v/>
      </c>
      <c r="C168" s="4" t="str">
        <f>IF(Inddata!C183="","",Inddata!C183)</f>
        <v/>
      </c>
      <c r="D168" s="4" t="str">
        <f>IF(Inddata!D183="","",Inddata!D183)</f>
        <v/>
      </c>
      <c r="E168" s="4" t="str">
        <f>IF(Inddata!E183="","",Inddata!E183)</f>
        <v/>
      </c>
      <c r="F168" s="4" t="str">
        <f>IF(Inddata!F183="","",Inddata!F183)</f>
        <v/>
      </c>
      <c r="G168" s="4">
        <f>IF(Inddata!G183="","",Inddata!G183)</f>
        <v>0</v>
      </c>
      <c r="H168" s="4" t="str">
        <f>IF(Inddata!H183&gt;0.5,Inddata!H183,"")</f>
        <v/>
      </c>
      <c r="I168" s="4" t="str">
        <f>IF(Inddata!I183="","",Inddata!I183)</f>
        <v/>
      </c>
      <c r="J168" s="14">
        <f>IF('Anvendte oplysninger'!J168="Irrelevant",1,IF('Anvendte oplysninger'!J168&gt;3,1.2,1))</f>
        <v>1</v>
      </c>
      <c r="K168" s="14">
        <f>IF('Anvendte oplysninger'!K168="Irrelevant",1,IF(AND(OR(I168="Motorvejsstrækning",I168="Frakørselsflettestrækning",I168="Tilkørselsflettestrækning"),'Anvendte oplysninger'!K168&lt;3.5),1+(3.5-'Anvendte oplysninger'!K168)*0.12,IF(AND(OR(I168="Frakørselsrampe",I168="Tilkørselsrampe"),'Anvendte oplysninger'!K168&lt;3.5),1+(3.5-'Anvendte oplysninger'!K168)*0.16,1)))</f>
        <v>1</v>
      </c>
      <c r="L168" s="14">
        <f>IF('Anvendte oplysninger'!L168="Irrelevant",1,IF(AND('Anvendte oplysninger'!L168="Ja",'Anvendte oplysninger'!J168=2),0.6*'Anvendte oplysninger'!M168+(1-'Anvendte oplysninger'!M168),IF(AND('Anvendte oplysninger'!L168="Ja",'Anvendte oplysninger'!J168=3),0.7*'Anvendte oplysninger'!M168+(1-'Anvendte oplysninger'!M168),IF(AND('Anvendte oplysninger'!L168="Ja",'Anvendte oplysninger'!J168=4),0.76*'Anvendte oplysninger'!M168+(1-'Anvendte oplysninger'!M168),IF(AND('Anvendte oplysninger'!L168="Ja",'Anvendte oplysninger'!J168&gt;4.99999999),0.8*'Anvendte oplysninger'!M168+(1-'Anvendte oplysninger'!M168),1)))))</f>
        <v>1</v>
      </c>
      <c r="M168" s="14">
        <f>IF('Anvendte oplysninger'!L168="Irrelevant",1,IF(AND('Anvendte oplysninger'!L168="Ja",'Anvendte oplysninger'!J168=2),0.8*'Anvendte oplysninger'!M168+(1-'Anvendte oplysninger'!M168),IF(AND('Anvendte oplysninger'!L168="Ja",'Anvendte oplysninger'!J168=3),0.85*'Anvendte oplysninger'!M168+(1-'Anvendte oplysninger'!M168),IF(AND('Anvendte oplysninger'!L168="Ja",'Anvendte oplysninger'!J168=4),0.88*'Anvendte oplysninger'!M168+(1-'Anvendte oplysninger'!M168),IF(AND('Anvendte oplysninger'!L168="Ja",'Anvendte oplysninger'!J168&gt;4.99999999),0.9*'Anvendte oplysninger'!M168+(1-'Anvendte oplysninger'!M168),1)))))</f>
        <v>1</v>
      </c>
      <c r="N168" s="14">
        <f>IF('Anvendte oplysninger'!N168="Irrelevant",1,IF(AND(OR(I168="Motorvejsstrækning",I168="Frakørselsflettestrækning",I168="Tilkørselsflettestrækning"),'Anvendte oplysninger'!N168&lt;3),1+(3-'Anvendte oplysninger'!N168)*0.09333333,1))</f>
        <v>1</v>
      </c>
      <c r="O168" s="14">
        <f>IF('Anvendte oplysninger'!N168="Irrelevant",1,IF(AND(OR(I168="Motorvejsstrækning",I168="Frakørselsflettestrækning",I168="Tilkørselsflettestrækning"),'Anvendte oplysninger'!N168&lt;3),1+(3-'Anvendte oplysninger'!N168)*0.19666667,1))</f>
        <v>1</v>
      </c>
      <c r="P168" s="14">
        <f>IF('Anvendte oplysninger'!O168="Irrelevant",1,IF(AND(OR(I168="Motorvejsstrækning",I168="Frakørselsflettestrækning",I168="Tilkørselsflettestrækning"),'Anvendte oplysninger'!O168&lt;3.00000001),1+(0.5-'Anvendte oplysninger'!O168)*0.04,IF(AND(OR(I168="Frakørselsrampe",I168="Tilkørselsrampe"),'Anvendte oplysninger'!O168&lt;3.00000001),1+(0.5-'Anvendte oplysninger'!O168)*0.08,IF(OR(I168="Motorvejsstrækning",I168="Frakørselsflettestrækning",I168="Tilkørselsflettestrækning"),0.9,0.8))))</f>
        <v>1</v>
      </c>
      <c r="Q168" s="14">
        <f>IF('Anvendte oplysninger'!P168="Irrelevant",1,IF(AND(OR(I168="Motorvejsstrækning",I168="Frakørselsflettestrækning",I168="Tilkørselsflettestrækning"),'Anvendte oplysninger'!P168&lt;11.00000001),1+(5-'Anvendte oplysninger'!P168)*0.01,0.94))</f>
        <v>1</v>
      </c>
      <c r="R168" s="14">
        <f>IF(OR('Anvendte oplysninger'!Q168="Irrelevant",'Anvendte oplysninger'!R168="Irrelevant",'Anvendte oplysninger'!Q168="Lige"),1,IF(AND(OR(I168="Motorvejsstrækning",I168="Frakørselsflettestrækning",I168="Tilkørselsflettestrækning"),'Anvendte oplysninger'!Q168&lt;4000),(EXP(0.1096*1746.5/'Anvendte oplysninger'!Q168)/EXP(0.1096*1746.5/4000))*('Anvendte oplysninger'!R168/1000)/G168+(G168-'Anvendte oplysninger'!R168/1000)/G168,1))</f>
        <v>1</v>
      </c>
      <c r="S168" s="14">
        <f>IF(OR('Anvendte oplysninger'!S168="Irrelevant",'Anvendte oplysninger'!T168="Irrelevant",'Anvendte oplysninger'!S168="Lige"),1,IF(AND(OR(I168="Motorvejsstrækning",I168="Frakørselsflettestrækning",I168="Tilkørselsflettestrækning"),'Anvendte oplysninger'!S168&lt;4000),(EXP(0.1096*1746.5/'Anvendte oplysninger'!S168)/EXP(0.1096*1746.5/4000))*('Anvendte oplysninger'!T168/1000)/G168+(G168-'Anvendte oplysninger'!T168/1000)/G168,1))</f>
        <v>1</v>
      </c>
      <c r="T168" s="14">
        <f>IF('Anvendte oplysninger'!U168="Irrelevant",1,IF(AND(OR(I168="Motorvejsstrækning",I168="Frakørselsflettestrækning",I168="Tilkørselsflettestrækning",I168="Frakørselsrampe",I168="Tilkørselsrampe"),'Anvendte oplysninger'!U168="Ja"),0.95,1))</f>
        <v>1</v>
      </c>
      <c r="U168" s="14">
        <f>IF('Anvendte oplysninger'!U168="Irrelevant",1,IF(AND(OR(I168="Motorvejsstrækning",I168="Frakørselsflettestrækning",I168="Tilkørselsflettestrækning",I168="Frakørselsrampe",I168="Tilkørselsrampe"),'Anvendte oplysninger'!U168="Ja"),0.96,1))</f>
        <v>1</v>
      </c>
      <c r="V168" s="14">
        <f>IF('Anvendte oplysninger'!U168="Irrelevant",1,IF(AND(OR(I168="Motorvejsstrækning",I168="Frakørselsflettestrækning",I168="Tilkørselsflettestrækning",I168="Frakørselsrampe",I168="Tilkørselsrampe"),'Anvendte oplysninger'!U168="Ja"),0.79,1))</f>
        <v>1</v>
      </c>
      <c r="W168" s="14">
        <f>IF('Anvendte oplysninger'!U168="Irrelevant",1,IF(AND(OR(I168="Motorvejsstrækning",I168="Frakørselsflettestrækning",I168="Tilkørselsflettestrækning",I168="Frakørselsrampe",I168="Tilkørselsrampe"),'Anvendte oplysninger'!U168="Ja"),0.94,1))</f>
        <v>1</v>
      </c>
      <c r="X168" s="14">
        <f>IF('Anvendte oplysninger'!U168="Irrelevant",1,IF(AND(OR(I168="Motorvejsstrækning",I168="Frakørselsflettestrækning",I168="Tilkørselsflettestrækning",I168="Frakørselsrampe",I168="Tilkørselsrampe"),'Anvendte oplysninger'!U168="Ja"),0.97,1))</f>
        <v>1</v>
      </c>
      <c r="Y168" s="14">
        <f>IF(AND(I168="Frakørselsrampe",'Anvendte oplysninger'!V168="S-formet ruderrampe"),1.32,IF(AND(I168="Frakørselsrampe",'Anvendte oplysninger'!V168="S-formet trompetrampe"),2.05,IF(AND(I168="Frakørselsrampe",'Anvendte oplysninger'!V168="U-formet trompetrampe"),4.11,IF(AND(I168="Frakørselsrampe",'Anvendte oplysninger'!V168="SV-formet flyoverrampe"),5.15,IF(AND(I168="Frakørselsrampe",'Anvendte oplysninger'!V168="Vinkelformet rampe"),1.07,IF(AND(I168="Tilkørselsrampe",'Anvendte oplysninger'!V168="S-formet ruderrampe"),0.93,IF(AND(I168="Tilkørselsrampe",'Anvendte oplysninger'!V168="S-formet trompetrampe"),2.48,IF(AND(I168="Tilkørselsrampe",'Anvendte oplysninger'!V168="U-formet trompetrampe"),4.15,IF(AND(I168="Tilkørselsrampe",'Anvendte oplysninger'!V168="SV-formet flyoverrampe"),5.26,IF(AND(I168="Tilkørselsrampe",'Anvendte oplysninger'!V168="Vinkelformet rampe"),1.42,1))))))))))</f>
        <v>1</v>
      </c>
      <c r="Z168" s="14">
        <f>IF(OR('Anvendte oplysninger'!W168="Lige",'Anvendte oplysninger'!W168="Irrelevant",'Anvendte oplysninger'!X168="Irrelevant",'Anvendte oplysninger'!Y168="Irrelevant"),1,1+1.545*1000/32.2*((('Anvendte oplysninger'!Y168*3268/3600)/('Anvendte oplysninger'!W168/0.306))^2)*('Anvendte oplysninger'!X168/1000)/G168)</f>
        <v>1</v>
      </c>
      <c r="AA168" s="14">
        <f>IF(OR('Anvendte oplysninger'!W168="Lige",'Anvendte oplysninger'!W168="Irrelevant",'Anvendte oplysninger'!X168="Irrelevant",'Anvendte oplysninger'!Y168="Irrelevant"),1,1+1.961*1000/32.2*((('Anvendte oplysninger'!Y168*3268/3600)/('Anvendte oplysninger'!W168/0.306))^2)*('Anvendte oplysninger'!X168/1000)/G168)</f>
        <v>1</v>
      </c>
      <c r="AB168" s="14">
        <f>IF(OR('Anvendte oplysninger'!Z168="Lige",'Anvendte oplysninger'!Z168="Irrelevant",'Anvendte oplysninger'!AA168="Irrelevant",'Anvendte oplysninger'!AB168="Irrelevant"),1,1+1.545*1000/32.2*((('Anvendte oplysninger'!AB168*3268/3600)/('Anvendte oplysninger'!Z168/0.306))^2)*('Anvendte oplysninger'!AA168/1000)/G168)</f>
        <v>1</v>
      </c>
      <c r="AC168" s="14">
        <f>IF(OR('Anvendte oplysninger'!Z168="Lige",'Anvendte oplysninger'!Z168="Irrelevant",'Anvendte oplysninger'!AA168="Irrelevant",'Anvendte oplysninger'!AB168="Irrelevant"),1,1+1.961*1000/32.2*((('Anvendte oplysninger'!AB168*3268/3600)/('Anvendte oplysninger'!Z168/0.306))^2)*('Anvendte oplysninger'!AA168/1000)/G168)</f>
        <v>1</v>
      </c>
      <c r="AD168" s="14">
        <f>IF(OR('Anvendte oplysninger'!AC168="Irrelevant",'Anvendte oplysninger'!AC168="Nej"),1,IF(AND('Anvendte oplysninger'!AC168="Ja",OR('Anvendte oplysninger'!Q168&lt;301,'Anvendte oplysninger'!S168&lt;301)),1-(0.5*('Anvendte oplysninger'!R168+'Anvendte oplysninger'!T168)/('Anvendte oplysninger'!G168*1000)),IF(AND('Anvendte oplysninger'!AC168="Ja",OR('Anvendte oplysninger'!Q168&lt;601,'Anvendte oplysninger'!S168&lt;601)),1-(0.25*('Anvendte oplysninger'!R168+'Anvendte oplysninger'!T168)/('Anvendte oplysninger'!G168*1000)),1)))</f>
        <v>1</v>
      </c>
      <c r="AE168" s="14">
        <f>IF(OR('Anvendte oplysninger'!AC168="Irrelevant",'Anvendte oplysninger'!AC168="Nej"),1,IF(AND('Anvendte oplysninger'!AC168="Ja",OR('Anvendte oplysninger'!Q168&lt;301,'Anvendte oplysninger'!S168&lt;301)),1-(0.4*('Anvendte oplysninger'!R168+'Anvendte oplysninger'!T168)/('Anvendte oplysninger'!G168*1000)),IF(AND('Anvendte oplysninger'!AC168="Ja",OR('Anvendte oplysninger'!Q168&lt;601,'Anvendte oplysninger'!S168&lt;601)),1-(0.2*('Anvendte oplysninger'!R168+'Anvendte oplysninger'!T168)/('Anvendte oplysninger'!G168*1000)),1)))</f>
        <v>1</v>
      </c>
      <c r="AF168" s="14">
        <f>IF('Anvendte oplysninger'!AD168="110 km/t",0.79,1)</f>
        <v>1</v>
      </c>
      <c r="AG168" s="14">
        <f>IF('Anvendte oplysninger'!AD168="110 km/t",0.94,1)</f>
        <v>1</v>
      </c>
      <c r="AH168" s="14">
        <f>IF('Anvendte oplysninger'!AD168="110 km/t",0.66,1)</f>
        <v>1</v>
      </c>
      <c r="AI168" s="14">
        <f>IF('Anvendte oplysninger'!AD168="110 km/t",0.82,1)</f>
        <v>1</v>
      </c>
      <c r="AJ168" s="14">
        <f>IF(AND('Anvendte oplysninger'!AE168="Ja",I168="Tilkørselsflettestrækning"),0.65*'Anvendte oplysninger'!AF168+1-'Anvendte oplysninger'!AF168,1)</f>
        <v>1</v>
      </c>
      <c r="AK168" s="15" t="str">
        <f t="shared" si="14"/>
        <v/>
      </c>
      <c r="AL168" s="15" t="str">
        <f t="shared" si="15"/>
        <v/>
      </c>
      <c r="AM168" s="15" t="str">
        <f t="shared" si="16"/>
        <v/>
      </c>
      <c r="AN168" s="15" t="str">
        <f t="shared" si="17"/>
        <v/>
      </c>
      <c r="AO168" s="15" t="str">
        <f t="shared" si="18"/>
        <v/>
      </c>
      <c r="AP168" s="15" t="str">
        <f t="shared" si="19"/>
        <v/>
      </c>
      <c r="AQ168" s="4" t="str">
        <f t="shared" si="20"/>
        <v/>
      </c>
    </row>
    <row r="169" spans="1:43" x14ac:dyDescent="0.25">
      <c r="A169" s="4" t="str">
        <f>IF(Inddata!A184="","",Inddata!A184)</f>
        <v/>
      </c>
      <c r="B169" s="4" t="str">
        <f>IF(Inddata!B184="","",Inddata!B184)</f>
        <v/>
      </c>
      <c r="C169" s="4" t="str">
        <f>IF(Inddata!C184="","",Inddata!C184)</f>
        <v/>
      </c>
      <c r="D169" s="4" t="str">
        <f>IF(Inddata!D184="","",Inddata!D184)</f>
        <v/>
      </c>
      <c r="E169" s="4" t="str">
        <f>IF(Inddata!E184="","",Inddata!E184)</f>
        <v/>
      </c>
      <c r="F169" s="4" t="str">
        <f>IF(Inddata!F184="","",Inddata!F184)</f>
        <v/>
      </c>
      <c r="G169" s="4">
        <f>IF(Inddata!G184="","",Inddata!G184)</f>
        <v>0</v>
      </c>
      <c r="H169" s="4" t="str">
        <f>IF(Inddata!H184&gt;0.5,Inddata!H184,"")</f>
        <v/>
      </c>
      <c r="I169" s="4" t="str">
        <f>IF(Inddata!I184="","",Inddata!I184)</f>
        <v/>
      </c>
      <c r="J169" s="14">
        <f>IF('Anvendte oplysninger'!J169="Irrelevant",1,IF('Anvendte oplysninger'!J169&gt;3,1.2,1))</f>
        <v>1</v>
      </c>
      <c r="K169" s="14">
        <f>IF('Anvendte oplysninger'!K169="Irrelevant",1,IF(AND(OR(I169="Motorvejsstrækning",I169="Frakørselsflettestrækning",I169="Tilkørselsflettestrækning"),'Anvendte oplysninger'!K169&lt;3.5),1+(3.5-'Anvendte oplysninger'!K169)*0.12,IF(AND(OR(I169="Frakørselsrampe",I169="Tilkørselsrampe"),'Anvendte oplysninger'!K169&lt;3.5),1+(3.5-'Anvendte oplysninger'!K169)*0.16,1)))</f>
        <v>1</v>
      </c>
      <c r="L169" s="14">
        <f>IF('Anvendte oplysninger'!L169="Irrelevant",1,IF(AND('Anvendte oplysninger'!L169="Ja",'Anvendte oplysninger'!J169=2),0.6*'Anvendte oplysninger'!M169+(1-'Anvendte oplysninger'!M169),IF(AND('Anvendte oplysninger'!L169="Ja",'Anvendte oplysninger'!J169=3),0.7*'Anvendte oplysninger'!M169+(1-'Anvendte oplysninger'!M169),IF(AND('Anvendte oplysninger'!L169="Ja",'Anvendte oplysninger'!J169=4),0.76*'Anvendte oplysninger'!M169+(1-'Anvendte oplysninger'!M169),IF(AND('Anvendte oplysninger'!L169="Ja",'Anvendte oplysninger'!J169&gt;4.99999999),0.8*'Anvendte oplysninger'!M169+(1-'Anvendte oplysninger'!M169),1)))))</f>
        <v>1</v>
      </c>
      <c r="M169" s="14">
        <f>IF('Anvendte oplysninger'!L169="Irrelevant",1,IF(AND('Anvendte oplysninger'!L169="Ja",'Anvendte oplysninger'!J169=2),0.8*'Anvendte oplysninger'!M169+(1-'Anvendte oplysninger'!M169),IF(AND('Anvendte oplysninger'!L169="Ja",'Anvendte oplysninger'!J169=3),0.85*'Anvendte oplysninger'!M169+(1-'Anvendte oplysninger'!M169),IF(AND('Anvendte oplysninger'!L169="Ja",'Anvendte oplysninger'!J169=4),0.88*'Anvendte oplysninger'!M169+(1-'Anvendte oplysninger'!M169),IF(AND('Anvendte oplysninger'!L169="Ja",'Anvendte oplysninger'!J169&gt;4.99999999),0.9*'Anvendte oplysninger'!M169+(1-'Anvendte oplysninger'!M169),1)))))</f>
        <v>1</v>
      </c>
      <c r="N169" s="14">
        <f>IF('Anvendte oplysninger'!N169="Irrelevant",1,IF(AND(OR(I169="Motorvejsstrækning",I169="Frakørselsflettestrækning",I169="Tilkørselsflettestrækning"),'Anvendte oplysninger'!N169&lt;3),1+(3-'Anvendte oplysninger'!N169)*0.09333333,1))</f>
        <v>1</v>
      </c>
      <c r="O169" s="14">
        <f>IF('Anvendte oplysninger'!N169="Irrelevant",1,IF(AND(OR(I169="Motorvejsstrækning",I169="Frakørselsflettestrækning",I169="Tilkørselsflettestrækning"),'Anvendte oplysninger'!N169&lt;3),1+(3-'Anvendte oplysninger'!N169)*0.19666667,1))</f>
        <v>1</v>
      </c>
      <c r="P169" s="14">
        <f>IF('Anvendte oplysninger'!O169="Irrelevant",1,IF(AND(OR(I169="Motorvejsstrækning",I169="Frakørselsflettestrækning",I169="Tilkørselsflettestrækning"),'Anvendte oplysninger'!O169&lt;3.00000001),1+(0.5-'Anvendte oplysninger'!O169)*0.04,IF(AND(OR(I169="Frakørselsrampe",I169="Tilkørselsrampe"),'Anvendte oplysninger'!O169&lt;3.00000001),1+(0.5-'Anvendte oplysninger'!O169)*0.08,IF(OR(I169="Motorvejsstrækning",I169="Frakørselsflettestrækning",I169="Tilkørselsflettestrækning"),0.9,0.8))))</f>
        <v>1</v>
      </c>
      <c r="Q169" s="14">
        <f>IF('Anvendte oplysninger'!P169="Irrelevant",1,IF(AND(OR(I169="Motorvejsstrækning",I169="Frakørselsflettestrækning",I169="Tilkørselsflettestrækning"),'Anvendte oplysninger'!P169&lt;11.00000001),1+(5-'Anvendte oplysninger'!P169)*0.01,0.94))</f>
        <v>1</v>
      </c>
      <c r="R169" s="14">
        <f>IF(OR('Anvendte oplysninger'!Q169="Irrelevant",'Anvendte oplysninger'!R169="Irrelevant",'Anvendte oplysninger'!Q169="Lige"),1,IF(AND(OR(I169="Motorvejsstrækning",I169="Frakørselsflettestrækning",I169="Tilkørselsflettestrækning"),'Anvendte oplysninger'!Q169&lt;4000),(EXP(0.1096*1746.5/'Anvendte oplysninger'!Q169)/EXP(0.1096*1746.5/4000))*('Anvendte oplysninger'!R169/1000)/G169+(G169-'Anvendte oplysninger'!R169/1000)/G169,1))</f>
        <v>1</v>
      </c>
      <c r="S169" s="14">
        <f>IF(OR('Anvendte oplysninger'!S169="Irrelevant",'Anvendte oplysninger'!T169="Irrelevant",'Anvendte oplysninger'!S169="Lige"),1,IF(AND(OR(I169="Motorvejsstrækning",I169="Frakørselsflettestrækning",I169="Tilkørselsflettestrækning"),'Anvendte oplysninger'!S169&lt;4000),(EXP(0.1096*1746.5/'Anvendte oplysninger'!S169)/EXP(0.1096*1746.5/4000))*('Anvendte oplysninger'!T169/1000)/G169+(G169-'Anvendte oplysninger'!T169/1000)/G169,1))</f>
        <v>1</v>
      </c>
      <c r="T169" s="14">
        <f>IF('Anvendte oplysninger'!U169="Irrelevant",1,IF(AND(OR(I169="Motorvejsstrækning",I169="Frakørselsflettestrækning",I169="Tilkørselsflettestrækning",I169="Frakørselsrampe",I169="Tilkørselsrampe"),'Anvendte oplysninger'!U169="Ja"),0.95,1))</f>
        <v>1</v>
      </c>
      <c r="U169" s="14">
        <f>IF('Anvendte oplysninger'!U169="Irrelevant",1,IF(AND(OR(I169="Motorvejsstrækning",I169="Frakørselsflettestrækning",I169="Tilkørselsflettestrækning",I169="Frakørselsrampe",I169="Tilkørselsrampe"),'Anvendte oplysninger'!U169="Ja"),0.96,1))</f>
        <v>1</v>
      </c>
      <c r="V169" s="14">
        <f>IF('Anvendte oplysninger'!U169="Irrelevant",1,IF(AND(OR(I169="Motorvejsstrækning",I169="Frakørselsflettestrækning",I169="Tilkørselsflettestrækning",I169="Frakørselsrampe",I169="Tilkørselsrampe"),'Anvendte oplysninger'!U169="Ja"),0.79,1))</f>
        <v>1</v>
      </c>
      <c r="W169" s="14">
        <f>IF('Anvendte oplysninger'!U169="Irrelevant",1,IF(AND(OR(I169="Motorvejsstrækning",I169="Frakørselsflettestrækning",I169="Tilkørselsflettestrækning",I169="Frakørselsrampe",I169="Tilkørselsrampe"),'Anvendte oplysninger'!U169="Ja"),0.94,1))</f>
        <v>1</v>
      </c>
      <c r="X169" s="14">
        <f>IF('Anvendte oplysninger'!U169="Irrelevant",1,IF(AND(OR(I169="Motorvejsstrækning",I169="Frakørselsflettestrækning",I169="Tilkørselsflettestrækning",I169="Frakørselsrampe",I169="Tilkørselsrampe"),'Anvendte oplysninger'!U169="Ja"),0.97,1))</f>
        <v>1</v>
      </c>
      <c r="Y169" s="14">
        <f>IF(AND(I169="Frakørselsrampe",'Anvendte oplysninger'!V169="S-formet ruderrampe"),1.32,IF(AND(I169="Frakørselsrampe",'Anvendte oplysninger'!V169="S-formet trompetrampe"),2.05,IF(AND(I169="Frakørselsrampe",'Anvendte oplysninger'!V169="U-formet trompetrampe"),4.11,IF(AND(I169="Frakørselsrampe",'Anvendte oplysninger'!V169="SV-formet flyoverrampe"),5.15,IF(AND(I169="Frakørselsrampe",'Anvendte oplysninger'!V169="Vinkelformet rampe"),1.07,IF(AND(I169="Tilkørselsrampe",'Anvendte oplysninger'!V169="S-formet ruderrampe"),0.93,IF(AND(I169="Tilkørselsrampe",'Anvendte oplysninger'!V169="S-formet trompetrampe"),2.48,IF(AND(I169="Tilkørselsrampe",'Anvendte oplysninger'!V169="U-formet trompetrampe"),4.15,IF(AND(I169="Tilkørselsrampe",'Anvendte oplysninger'!V169="SV-formet flyoverrampe"),5.26,IF(AND(I169="Tilkørselsrampe",'Anvendte oplysninger'!V169="Vinkelformet rampe"),1.42,1))))))))))</f>
        <v>1</v>
      </c>
      <c r="Z169" s="14">
        <f>IF(OR('Anvendte oplysninger'!W169="Lige",'Anvendte oplysninger'!W169="Irrelevant",'Anvendte oplysninger'!X169="Irrelevant",'Anvendte oplysninger'!Y169="Irrelevant"),1,1+1.545*1000/32.2*((('Anvendte oplysninger'!Y169*3268/3600)/('Anvendte oplysninger'!W169/0.306))^2)*('Anvendte oplysninger'!X169/1000)/G169)</f>
        <v>1</v>
      </c>
      <c r="AA169" s="14">
        <f>IF(OR('Anvendte oplysninger'!W169="Lige",'Anvendte oplysninger'!W169="Irrelevant",'Anvendte oplysninger'!X169="Irrelevant",'Anvendte oplysninger'!Y169="Irrelevant"),1,1+1.961*1000/32.2*((('Anvendte oplysninger'!Y169*3268/3600)/('Anvendte oplysninger'!W169/0.306))^2)*('Anvendte oplysninger'!X169/1000)/G169)</f>
        <v>1</v>
      </c>
      <c r="AB169" s="14">
        <f>IF(OR('Anvendte oplysninger'!Z169="Lige",'Anvendte oplysninger'!Z169="Irrelevant",'Anvendte oplysninger'!AA169="Irrelevant",'Anvendte oplysninger'!AB169="Irrelevant"),1,1+1.545*1000/32.2*((('Anvendte oplysninger'!AB169*3268/3600)/('Anvendte oplysninger'!Z169/0.306))^2)*('Anvendte oplysninger'!AA169/1000)/G169)</f>
        <v>1</v>
      </c>
      <c r="AC169" s="14">
        <f>IF(OR('Anvendte oplysninger'!Z169="Lige",'Anvendte oplysninger'!Z169="Irrelevant",'Anvendte oplysninger'!AA169="Irrelevant",'Anvendte oplysninger'!AB169="Irrelevant"),1,1+1.961*1000/32.2*((('Anvendte oplysninger'!AB169*3268/3600)/('Anvendte oplysninger'!Z169/0.306))^2)*('Anvendte oplysninger'!AA169/1000)/G169)</f>
        <v>1</v>
      </c>
      <c r="AD169" s="14">
        <f>IF(OR('Anvendte oplysninger'!AC169="Irrelevant",'Anvendte oplysninger'!AC169="Nej"),1,IF(AND('Anvendte oplysninger'!AC169="Ja",OR('Anvendte oplysninger'!Q169&lt;301,'Anvendte oplysninger'!S169&lt;301)),1-(0.5*('Anvendte oplysninger'!R169+'Anvendte oplysninger'!T169)/('Anvendte oplysninger'!G169*1000)),IF(AND('Anvendte oplysninger'!AC169="Ja",OR('Anvendte oplysninger'!Q169&lt;601,'Anvendte oplysninger'!S169&lt;601)),1-(0.25*('Anvendte oplysninger'!R169+'Anvendte oplysninger'!T169)/('Anvendte oplysninger'!G169*1000)),1)))</f>
        <v>1</v>
      </c>
      <c r="AE169" s="14">
        <f>IF(OR('Anvendte oplysninger'!AC169="Irrelevant",'Anvendte oplysninger'!AC169="Nej"),1,IF(AND('Anvendte oplysninger'!AC169="Ja",OR('Anvendte oplysninger'!Q169&lt;301,'Anvendte oplysninger'!S169&lt;301)),1-(0.4*('Anvendte oplysninger'!R169+'Anvendte oplysninger'!T169)/('Anvendte oplysninger'!G169*1000)),IF(AND('Anvendte oplysninger'!AC169="Ja",OR('Anvendte oplysninger'!Q169&lt;601,'Anvendte oplysninger'!S169&lt;601)),1-(0.2*('Anvendte oplysninger'!R169+'Anvendte oplysninger'!T169)/('Anvendte oplysninger'!G169*1000)),1)))</f>
        <v>1</v>
      </c>
      <c r="AF169" s="14">
        <f>IF('Anvendte oplysninger'!AD169="110 km/t",0.79,1)</f>
        <v>1</v>
      </c>
      <c r="AG169" s="14">
        <f>IF('Anvendte oplysninger'!AD169="110 km/t",0.94,1)</f>
        <v>1</v>
      </c>
      <c r="AH169" s="14">
        <f>IF('Anvendte oplysninger'!AD169="110 km/t",0.66,1)</f>
        <v>1</v>
      </c>
      <c r="AI169" s="14">
        <f>IF('Anvendte oplysninger'!AD169="110 km/t",0.82,1)</f>
        <v>1</v>
      </c>
      <c r="AJ169" s="14">
        <f>IF(AND('Anvendte oplysninger'!AE169="Ja",I169="Tilkørselsflettestrækning"),0.65*'Anvendte oplysninger'!AF169+1-'Anvendte oplysninger'!AF169,1)</f>
        <v>1</v>
      </c>
      <c r="AK169" s="15" t="str">
        <f t="shared" si="14"/>
        <v/>
      </c>
      <c r="AL169" s="15" t="str">
        <f t="shared" si="15"/>
        <v/>
      </c>
      <c r="AM169" s="15" t="str">
        <f t="shared" si="16"/>
        <v/>
      </c>
      <c r="AN169" s="15" t="str">
        <f t="shared" si="17"/>
        <v/>
      </c>
      <c r="AO169" s="15" t="str">
        <f t="shared" si="18"/>
        <v/>
      </c>
      <c r="AP169" s="15" t="str">
        <f t="shared" si="19"/>
        <v/>
      </c>
      <c r="AQ169" s="4" t="str">
        <f t="shared" si="20"/>
        <v/>
      </c>
    </row>
    <row r="170" spans="1:43" x14ac:dyDescent="0.25">
      <c r="A170" s="4" t="str">
        <f>IF(Inddata!A185="","",Inddata!A185)</f>
        <v/>
      </c>
      <c r="B170" s="4" t="str">
        <f>IF(Inddata!B185="","",Inddata!B185)</f>
        <v/>
      </c>
      <c r="C170" s="4" t="str">
        <f>IF(Inddata!C185="","",Inddata!C185)</f>
        <v/>
      </c>
      <c r="D170" s="4" t="str">
        <f>IF(Inddata!D185="","",Inddata!D185)</f>
        <v/>
      </c>
      <c r="E170" s="4" t="str">
        <f>IF(Inddata!E185="","",Inddata!E185)</f>
        <v/>
      </c>
      <c r="F170" s="4" t="str">
        <f>IF(Inddata!F185="","",Inddata!F185)</f>
        <v/>
      </c>
      <c r="G170" s="4">
        <f>IF(Inddata!G185="","",Inddata!G185)</f>
        <v>0</v>
      </c>
      <c r="H170" s="4" t="str">
        <f>IF(Inddata!H185&gt;0.5,Inddata!H185,"")</f>
        <v/>
      </c>
      <c r="I170" s="4" t="str">
        <f>IF(Inddata!I185="","",Inddata!I185)</f>
        <v/>
      </c>
      <c r="J170" s="14">
        <f>IF('Anvendte oplysninger'!J170="Irrelevant",1,IF('Anvendte oplysninger'!J170&gt;3,1.2,1))</f>
        <v>1</v>
      </c>
      <c r="K170" s="14">
        <f>IF('Anvendte oplysninger'!K170="Irrelevant",1,IF(AND(OR(I170="Motorvejsstrækning",I170="Frakørselsflettestrækning",I170="Tilkørselsflettestrækning"),'Anvendte oplysninger'!K170&lt;3.5),1+(3.5-'Anvendte oplysninger'!K170)*0.12,IF(AND(OR(I170="Frakørselsrampe",I170="Tilkørselsrampe"),'Anvendte oplysninger'!K170&lt;3.5),1+(3.5-'Anvendte oplysninger'!K170)*0.16,1)))</f>
        <v>1</v>
      </c>
      <c r="L170" s="14">
        <f>IF('Anvendte oplysninger'!L170="Irrelevant",1,IF(AND('Anvendte oplysninger'!L170="Ja",'Anvendte oplysninger'!J170=2),0.6*'Anvendte oplysninger'!M170+(1-'Anvendte oplysninger'!M170),IF(AND('Anvendte oplysninger'!L170="Ja",'Anvendte oplysninger'!J170=3),0.7*'Anvendte oplysninger'!M170+(1-'Anvendte oplysninger'!M170),IF(AND('Anvendte oplysninger'!L170="Ja",'Anvendte oplysninger'!J170=4),0.76*'Anvendte oplysninger'!M170+(1-'Anvendte oplysninger'!M170),IF(AND('Anvendte oplysninger'!L170="Ja",'Anvendte oplysninger'!J170&gt;4.99999999),0.8*'Anvendte oplysninger'!M170+(1-'Anvendte oplysninger'!M170),1)))))</f>
        <v>1</v>
      </c>
      <c r="M170" s="14">
        <f>IF('Anvendte oplysninger'!L170="Irrelevant",1,IF(AND('Anvendte oplysninger'!L170="Ja",'Anvendte oplysninger'!J170=2),0.8*'Anvendte oplysninger'!M170+(1-'Anvendte oplysninger'!M170),IF(AND('Anvendte oplysninger'!L170="Ja",'Anvendte oplysninger'!J170=3),0.85*'Anvendte oplysninger'!M170+(1-'Anvendte oplysninger'!M170),IF(AND('Anvendte oplysninger'!L170="Ja",'Anvendte oplysninger'!J170=4),0.88*'Anvendte oplysninger'!M170+(1-'Anvendte oplysninger'!M170),IF(AND('Anvendte oplysninger'!L170="Ja",'Anvendte oplysninger'!J170&gt;4.99999999),0.9*'Anvendte oplysninger'!M170+(1-'Anvendte oplysninger'!M170),1)))))</f>
        <v>1</v>
      </c>
      <c r="N170" s="14">
        <f>IF('Anvendte oplysninger'!N170="Irrelevant",1,IF(AND(OR(I170="Motorvejsstrækning",I170="Frakørselsflettestrækning",I170="Tilkørselsflettestrækning"),'Anvendte oplysninger'!N170&lt;3),1+(3-'Anvendte oplysninger'!N170)*0.09333333,1))</f>
        <v>1</v>
      </c>
      <c r="O170" s="14">
        <f>IF('Anvendte oplysninger'!N170="Irrelevant",1,IF(AND(OR(I170="Motorvejsstrækning",I170="Frakørselsflettestrækning",I170="Tilkørselsflettestrækning"),'Anvendte oplysninger'!N170&lt;3),1+(3-'Anvendte oplysninger'!N170)*0.19666667,1))</f>
        <v>1</v>
      </c>
      <c r="P170" s="14">
        <f>IF('Anvendte oplysninger'!O170="Irrelevant",1,IF(AND(OR(I170="Motorvejsstrækning",I170="Frakørselsflettestrækning",I170="Tilkørselsflettestrækning"),'Anvendte oplysninger'!O170&lt;3.00000001),1+(0.5-'Anvendte oplysninger'!O170)*0.04,IF(AND(OR(I170="Frakørselsrampe",I170="Tilkørselsrampe"),'Anvendte oplysninger'!O170&lt;3.00000001),1+(0.5-'Anvendte oplysninger'!O170)*0.08,IF(OR(I170="Motorvejsstrækning",I170="Frakørselsflettestrækning",I170="Tilkørselsflettestrækning"),0.9,0.8))))</f>
        <v>1</v>
      </c>
      <c r="Q170" s="14">
        <f>IF('Anvendte oplysninger'!P170="Irrelevant",1,IF(AND(OR(I170="Motorvejsstrækning",I170="Frakørselsflettestrækning",I170="Tilkørselsflettestrækning"),'Anvendte oplysninger'!P170&lt;11.00000001),1+(5-'Anvendte oplysninger'!P170)*0.01,0.94))</f>
        <v>1</v>
      </c>
      <c r="R170" s="14">
        <f>IF(OR('Anvendte oplysninger'!Q170="Irrelevant",'Anvendte oplysninger'!R170="Irrelevant",'Anvendte oplysninger'!Q170="Lige"),1,IF(AND(OR(I170="Motorvejsstrækning",I170="Frakørselsflettestrækning",I170="Tilkørselsflettestrækning"),'Anvendte oplysninger'!Q170&lt;4000),(EXP(0.1096*1746.5/'Anvendte oplysninger'!Q170)/EXP(0.1096*1746.5/4000))*('Anvendte oplysninger'!R170/1000)/G170+(G170-'Anvendte oplysninger'!R170/1000)/G170,1))</f>
        <v>1</v>
      </c>
      <c r="S170" s="14">
        <f>IF(OR('Anvendte oplysninger'!S170="Irrelevant",'Anvendte oplysninger'!T170="Irrelevant",'Anvendte oplysninger'!S170="Lige"),1,IF(AND(OR(I170="Motorvejsstrækning",I170="Frakørselsflettestrækning",I170="Tilkørselsflettestrækning"),'Anvendte oplysninger'!S170&lt;4000),(EXP(0.1096*1746.5/'Anvendte oplysninger'!S170)/EXP(0.1096*1746.5/4000))*('Anvendte oplysninger'!T170/1000)/G170+(G170-'Anvendte oplysninger'!T170/1000)/G170,1))</f>
        <v>1</v>
      </c>
      <c r="T170" s="14">
        <f>IF('Anvendte oplysninger'!U170="Irrelevant",1,IF(AND(OR(I170="Motorvejsstrækning",I170="Frakørselsflettestrækning",I170="Tilkørselsflettestrækning",I170="Frakørselsrampe",I170="Tilkørselsrampe"),'Anvendte oplysninger'!U170="Ja"),0.95,1))</f>
        <v>1</v>
      </c>
      <c r="U170" s="14">
        <f>IF('Anvendte oplysninger'!U170="Irrelevant",1,IF(AND(OR(I170="Motorvejsstrækning",I170="Frakørselsflettestrækning",I170="Tilkørselsflettestrækning",I170="Frakørselsrampe",I170="Tilkørselsrampe"),'Anvendte oplysninger'!U170="Ja"),0.96,1))</f>
        <v>1</v>
      </c>
      <c r="V170" s="14">
        <f>IF('Anvendte oplysninger'!U170="Irrelevant",1,IF(AND(OR(I170="Motorvejsstrækning",I170="Frakørselsflettestrækning",I170="Tilkørselsflettestrækning",I170="Frakørselsrampe",I170="Tilkørselsrampe"),'Anvendte oplysninger'!U170="Ja"),0.79,1))</f>
        <v>1</v>
      </c>
      <c r="W170" s="14">
        <f>IF('Anvendte oplysninger'!U170="Irrelevant",1,IF(AND(OR(I170="Motorvejsstrækning",I170="Frakørselsflettestrækning",I170="Tilkørselsflettestrækning",I170="Frakørselsrampe",I170="Tilkørselsrampe"),'Anvendte oplysninger'!U170="Ja"),0.94,1))</f>
        <v>1</v>
      </c>
      <c r="X170" s="14">
        <f>IF('Anvendte oplysninger'!U170="Irrelevant",1,IF(AND(OR(I170="Motorvejsstrækning",I170="Frakørselsflettestrækning",I170="Tilkørselsflettestrækning",I170="Frakørselsrampe",I170="Tilkørselsrampe"),'Anvendte oplysninger'!U170="Ja"),0.97,1))</f>
        <v>1</v>
      </c>
      <c r="Y170" s="14">
        <f>IF(AND(I170="Frakørselsrampe",'Anvendte oplysninger'!V170="S-formet ruderrampe"),1.32,IF(AND(I170="Frakørselsrampe",'Anvendte oplysninger'!V170="S-formet trompetrampe"),2.05,IF(AND(I170="Frakørselsrampe",'Anvendte oplysninger'!V170="U-formet trompetrampe"),4.11,IF(AND(I170="Frakørselsrampe",'Anvendte oplysninger'!V170="SV-formet flyoverrampe"),5.15,IF(AND(I170="Frakørselsrampe",'Anvendte oplysninger'!V170="Vinkelformet rampe"),1.07,IF(AND(I170="Tilkørselsrampe",'Anvendte oplysninger'!V170="S-formet ruderrampe"),0.93,IF(AND(I170="Tilkørselsrampe",'Anvendte oplysninger'!V170="S-formet trompetrampe"),2.48,IF(AND(I170="Tilkørselsrampe",'Anvendte oplysninger'!V170="U-formet trompetrampe"),4.15,IF(AND(I170="Tilkørselsrampe",'Anvendte oplysninger'!V170="SV-formet flyoverrampe"),5.26,IF(AND(I170="Tilkørselsrampe",'Anvendte oplysninger'!V170="Vinkelformet rampe"),1.42,1))))))))))</f>
        <v>1</v>
      </c>
      <c r="Z170" s="14">
        <f>IF(OR('Anvendte oplysninger'!W170="Lige",'Anvendte oplysninger'!W170="Irrelevant",'Anvendte oplysninger'!X170="Irrelevant",'Anvendte oplysninger'!Y170="Irrelevant"),1,1+1.545*1000/32.2*((('Anvendte oplysninger'!Y170*3268/3600)/('Anvendte oplysninger'!W170/0.306))^2)*('Anvendte oplysninger'!X170/1000)/G170)</f>
        <v>1</v>
      </c>
      <c r="AA170" s="14">
        <f>IF(OR('Anvendte oplysninger'!W170="Lige",'Anvendte oplysninger'!W170="Irrelevant",'Anvendte oplysninger'!X170="Irrelevant",'Anvendte oplysninger'!Y170="Irrelevant"),1,1+1.961*1000/32.2*((('Anvendte oplysninger'!Y170*3268/3600)/('Anvendte oplysninger'!W170/0.306))^2)*('Anvendte oplysninger'!X170/1000)/G170)</f>
        <v>1</v>
      </c>
      <c r="AB170" s="14">
        <f>IF(OR('Anvendte oplysninger'!Z170="Lige",'Anvendte oplysninger'!Z170="Irrelevant",'Anvendte oplysninger'!AA170="Irrelevant",'Anvendte oplysninger'!AB170="Irrelevant"),1,1+1.545*1000/32.2*((('Anvendte oplysninger'!AB170*3268/3600)/('Anvendte oplysninger'!Z170/0.306))^2)*('Anvendte oplysninger'!AA170/1000)/G170)</f>
        <v>1</v>
      </c>
      <c r="AC170" s="14">
        <f>IF(OR('Anvendte oplysninger'!Z170="Lige",'Anvendte oplysninger'!Z170="Irrelevant",'Anvendte oplysninger'!AA170="Irrelevant",'Anvendte oplysninger'!AB170="Irrelevant"),1,1+1.961*1000/32.2*((('Anvendte oplysninger'!AB170*3268/3600)/('Anvendte oplysninger'!Z170/0.306))^2)*('Anvendte oplysninger'!AA170/1000)/G170)</f>
        <v>1</v>
      </c>
      <c r="AD170" s="14">
        <f>IF(OR('Anvendte oplysninger'!AC170="Irrelevant",'Anvendte oplysninger'!AC170="Nej"),1,IF(AND('Anvendte oplysninger'!AC170="Ja",OR('Anvendte oplysninger'!Q170&lt;301,'Anvendte oplysninger'!S170&lt;301)),1-(0.5*('Anvendte oplysninger'!R170+'Anvendte oplysninger'!T170)/('Anvendte oplysninger'!G170*1000)),IF(AND('Anvendte oplysninger'!AC170="Ja",OR('Anvendte oplysninger'!Q170&lt;601,'Anvendte oplysninger'!S170&lt;601)),1-(0.25*('Anvendte oplysninger'!R170+'Anvendte oplysninger'!T170)/('Anvendte oplysninger'!G170*1000)),1)))</f>
        <v>1</v>
      </c>
      <c r="AE170" s="14">
        <f>IF(OR('Anvendte oplysninger'!AC170="Irrelevant",'Anvendte oplysninger'!AC170="Nej"),1,IF(AND('Anvendte oplysninger'!AC170="Ja",OR('Anvendte oplysninger'!Q170&lt;301,'Anvendte oplysninger'!S170&lt;301)),1-(0.4*('Anvendte oplysninger'!R170+'Anvendte oplysninger'!T170)/('Anvendte oplysninger'!G170*1000)),IF(AND('Anvendte oplysninger'!AC170="Ja",OR('Anvendte oplysninger'!Q170&lt;601,'Anvendte oplysninger'!S170&lt;601)),1-(0.2*('Anvendte oplysninger'!R170+'Anvendte oplysninger'!T170)/('Anvendte oplysninger'!G170*1000)),1)))</f>
        <v>1</v>
      </c>
      <c r="AF170" s="14">
        <f>IF('Anvendte oplysninger'!AD170="110 km/t",0.79,1)</f>
        <v>1</v>
      </c>
      <c r="AG170" s="14">
        <f>IF('Anvendte oplysninger'!AD170="110 km/t",0.94,1)</f>
        <v>1</v>
      </c>
      <c r="AH170" s="14">
        <f>IF('Anvendte oplysninger'!AD170="110 km/t",0.66,1)</f>
        <v>1</v>
      </c>
      <c r="AI170" s="14">
        <f>IF('Anvendte oplysninger'!AD170="110 km/t",0.82,1)</f>
        <v>1</v>
      </c>
      <c r="AJ170" s="14">
        <f>IF(AND('Anvendte oplysninger'!AE170="Ja",I170="Tilkørselsflettestrækning"),0.65*'Anvendte oplysninger'!AF170+1-'Anvendte oplysninger'!AF170,1)</f>
        <v>1</v>
      </c>
      <c r="AK170" s="15" t="str">
        <f t="shared" si="14"/>
        <v/>
      </c>
      <c r="AL170" s="15" t="str">
        <f t="shared" si="15"/>
        <v/>
      </c>
      <c r="AM170" s="15" t="str">
        <f t="shared" si="16"/>
        <v/>
      </c>
      <c r="AN170" s="15" t="str">
        <f t="shared" si="17"/>
        <v/>
      </c>
      <c r="AO170" s="15" t="str">
        <f t="shared" si="18"/>
        <v/>
      </c>
      <c r="AP170" s="15" t="str">
        <f t="shared" si="19"/>
        <v/>
      </c>
      <c r="AQ170" s="4" t="str">
        <f t="shared" si="20"/>
        <v/>
      </c>
    </row>
    <row r="171" spans="1:43" x14ac:dyDescent="0.25">
      <c r="A171" s="4" t="str">
        <f>IF(Inddata!A186="","",Inddata!A186)</f>
        <v/>
      </c>
      <c r="B171" s="4" t="str">
        <f>IF(Inddata!B186="","",Inddata!B186)</f>
        <v/>
      </c>
      <c r="C171" s="4" t="str">
        <f>IF(Inddata!C186="","",Inddata!C186)</f>
        <v/>
      </c>
      <c r="D171" s="4" t="str">
        <f>IF(Inddata!D186="","",Inddata!D186)</f>
        <v/>
      </c>
      <c r="E171" s="4" t="str">
        <f>IF(Inddata!E186="","",Inddata!E186)</f>
        <v/>
      </c>
      <c r="F171" s="4" t="str">
        <f>IF(Inddata!F186="","",Inddata!F186)</f>
        <v/>
      </c>
      <c r="G171" s="4">
        <f>IF(Inddata!G186="","",Inddata!G186)</f>
        <v>0</v>
      </c>
      <c r="H171" s="4" t="str">
        <f>IF(Inddata!H186&gt;0.5,Inddata!H186,"")</f>
        <v/>
      </c>
      <c r="I171" s="4" t="str">
        <f>IF(Inddata!I186="","",Inddata!I186)</f>
        <v/>
      </c>
      <c r="J171" s="14">
        <f>IF('Anvendte oplysninger'!J171="Irrelevant",1,IF('Anvendte oplysninger'!J171&gt;3,1.2,1))</f>
        <v>1</v>
      </c>
      <c r="K171" s="14">
        <f>IF('Anvendte oplysninger'!K171="Irrelevant",1,IF(AND(OR(I171="Motorvejsstrækning",I171="Frakørselsflettestrækning",I171="Tilkørselsflettestrækning"),'Anvendte oplysninger'!K171&lt;3.5),1+(3.5-'Anvendte oplysninger'!K171)*0.12,IF(AND(OR(I171="Frakørselsrampe",I171="Tilkørselsrampe"),'Anvendte oplysninger'!K171&lt;3.5),1+(3.5-'Anvendte oplysninger'!K171)*0.16,1)))</f>
        <v>1</v>
      </c>
      <c r="L171" s="14">
        <f>IF('Anvendte oplysninger'!L171="Irrelevant",1,IF(AND('Anvendte oplysninger'!L171="Ja",'Anvendte oplysninger'!J171=2),0.6*'Anvendte oplysninger'!M171+(1-'Anvendte oplysninger'!M171),IF(AND('Anvendte oplysninger'!L171="Ja",'Anvendte oplysninger'!J171=3),0.7*'Anvendte oplysninger'!M171+(1-'Anvendte oplysninger'!M171),IF(AND('Anvendte oplysninger'!L171="Ja",'Anvendte oplysninger'!J171=4),0.76*'Anvendte oplysninger'!M171+(1-'Anvendte oplysninger'!M171),IF(AND('Anvendte oplysninger'!L171="Ja",'Anvendte oplysninger'!J171&gt;4.99999999),0.8*'Anvendte oplysninger'!M171+(1-'Anvendte oplysninger'!M171),1)))))</f>
        <v>1</v>
      </c>
      <c r="M171" s="14">
        <f>IF('Anvendte oplysninger'!L171="Irrelevant",1,IF(AND('Anvendte oplysninger'!L171="Ja",'Anvendte oplysninger'!J171=2),0.8*'Anvendte oplysninger'!M171+(1-'Anvendte oplysninger'!M171),IF(AND('Anvendte oplysninger'!L171="Ja",'Anvendte oplysninger'!J171=3),0.85*'Anvendte oplysninger'!M171+(1-'Anvendte oplysninger'!M171),IF(AND('Anvendte oplysninger'!L171="Ja",'Anvendte oplysninger'!J171=4),0.88*'Anvendte oplysninger'!M171+(1-'Anvendte oplysninger'!M171),IF(AND('Anvendte oplysninger'!L171="Ja",'Anvendte oplysninger'!J171&gt;4.99999999),0.9*'Anvendte oplysninger'!M171+(1-'Anvendte oplysninger'!M171),1)))))</f>
        <v>1</v>
      </c>
      <c r="N171" s="14">
        <f>IF('Anvendte oplysninger'!N171="Irrelevant",1,IF(AND(OR(I171="Motorvejsstrækning",I171="Frakørselsflettestrækning",I171="Tilkørselsflettestrækning"),'Anvendte oplysninger'!N171&lt;3),1+(3-'Anvendte oplysninger'!N171)*0.09333333,1))</f>
        <v>1</v>
      </c>
      <c r="O171" s="14">
        <f>IF('Anvendte oplysninger'!N171="Irrelevant",1,IF(AND(OR(I171="Motorvejsstrækning",I171="Frakørselsflettestrækning",I171="Tilkørselsflettestrækning"),'Anvendte oplysninger'!N171&lt;3),1+(3-'Anvendte oplysninger'!N171)*0.19666667,1))</f>
        <v>1</v>
      </c>
      <c r="P171" s="14">
        <f>IF('Anvendte oplysninger'!O171="Irrelevant",1,IF(AND(OR(I171="Motorvejsstrækning",I171="Frakørselsflettestrækning",I171="Tilkørselsflettestrækning"),'Anvendte oplysninger'!O171&lt;3.00000001),1+(0.5-'Anvendte oplysninger'!O171)*0.04,IF(AND(OR(I171="Frakørselsrampe",I171="Tilkørselsrampe"),'Anvendte oplysninger'!O171&lt;3.00000001),1+(0.5-'Anvendte oplysninger'!O171)*0.08,IF(OR(I171="Motorvejsstrækning",I171="Frakørselsflettestrækning",I171="Tilkørselsflettestrækning"),0.9,0.8))))</f>
        <v>1</v>
      </c>
      <c r="Q171" s="14">
        <f>IF('Anvendte oplysninger'!P171="Irrelevant",1,IF(AND(OR(I171="Motorvejsstrækning",I171="Frakørselsflettestrækning",I171="Tilkørselsflettestrækning"),'Anvendte oplysninger'!P171&lt;11.00000001),1+(5-'Anvendte oplysninger'!P171)*0.01,0.94))</f>
        <v>1</v>
      </c>
      <c r="R171" s="14">
        <f>IF(OR('Anvendte oplysninger'!Q171="Irrelevant",'Anvendte oplysninger'!R171="Irrelevant",'Anvendte oplysninger'!Q171="Lige"),1,IF(AND(OR(I171="Motorvejsstrækning",I171="Frakørselsflettestrækning",I171="Tilkørselsflettestrækning"),'Anvendte oplysninger'!Q171&lt;4000),(EXP(0.1096*1746.5/'Anvendte oplysninger'!Q171)/EXP(0.1096*1746.5/4000))*('Anvendte oplysninger'!R171/1000)/G171+(G171-'Anvendte oplysninger'!R171/1000)/G171,1))</f>
        <v>1</v>
      </c>
      <c r="S171" s="14">
        <f>IF(OR('Anvendte oplysninger'!S171="Irrelevant",'Anvendte oplysninger'!T171="Irrelevant",'Anvendte oplysninger'!S171="Lige"),1,IF(AND(OR(I171="Motorvejsstrækning",I171="Frakørselsflettestrækning",I171="Tilkørselsflettestrækning"),'Anvendte oplysninger'!S171&lt;4000),(EXP(0.1096*1746.5/'Anvendte oplysninger'!S171)/EXP(0.1096*1746.5/4000))*('Anvendte oplysninger'!T171/1000)/G171+(G171-'Anvendte oplysninger'!T171/1000)/G171,1))</f>
        <v>1</v>
      </c>
      <c r="T171" s="14">
        <f>IF('Anvendte oplysninger'!U171="Irrelevant",1,IF(AND(OR(I171="Motorvejsstrækning",I171="Frakørselsflettestrækning",I171="Tilkørselsflettestrækning",I171="Frakørselsrampe",I171="Tilkørselsrampe"),'Anvendte oplysninger'!U171="Ja"),0.95,1))</f>
        <v>1</v>
      </c>
      <c r="U171" s="14">
        <f>IF('Anvendte oplysninger'!U171="Irrelevant",1,IF(AND(OR(I171="Motorvejsstrækning",I171="Frakørselsflettestrækning",I171="Tilkørselsflettestrækning",I171="Frakørselsrampe",I171="Tilkørselsrampe"),'Anvendte oplysninger'!U171="Ja"),0.96,1))</f>
        <v>1</v>
      </c>
      <c r="V171" s="14">
        <f>IF('Anvendte oplysninger'!U171="Irrelevant",1,IF(AND(OR(I171="Motorvejsstrækning",I171="Frakørselsflettestrækning",I171="Tilkørselsflettestrækning",I171="Frakørselsrampe",I171="Tilkørselsrampe"),'Anvendte oplysninger'!U171="Ja"),0.79,1))</f>
        <v>1</v>
      </c>
      <c r="W171" s="14">
        <f>IF('Anvendte oplysninger'!U171="Irrelevant",1,IF(AND(OR(I171="Motorvejsstrækning",I171="Frakørselsflettestrækning",I171="Tilkørselsflettestrækning",I171="Frakørselsrampe",I171="Tilkørselsrampe"),'Anvendte oplysninger'!U171="Ja"),0.94,1))</f>
        <v>1</v>
      </c>
      <c r="X171" s="14">
        <f>IF('Anvendte oplysninger'!U171="Irrelevant",1,IF(AND(OR(I171="Motorvejsstrækning",I171="Frakørselsflettestrækning",I171="Tilkørselsflettestrækning",I171="Frakørselsrampe",I171="Tilkørselsrampe"),'Anvendte oplysninger'!U171="Ja"),0.97,1))</f>
        <v>1</v>
      </c>
      <c r="Y171" s="14">
        <f>IF(AND(I171="Frakørselsrampe",'Anvendte oplysninger'!V171="S-formet ruderrampe"),1.32,IF(AND(I171="Frakørselsrampe",'Anvendte oplysninger'!V171="S-formet trompetrampe"),2.05,IF(AND(I171="Frakørselsrampe",'Anvendte oplysninger'!V171="U-formet trompetrampe"),4.11,IF(AND(I171="Frakørselsrampe",'Anvendte oplysninger'!V171="SV-formet flyoverrampe"),5.15,IF(AND(I171="Frakørselsrampe",'Anvendte oplysninger'!V171="Vinkelformet rampe"),1.07,IF(AND(I171="Tilkørselsrampe",'Anvendte oplysninger'!V171="S-formet ruderrampe"),0.93,IF(AND(I171="Tilkørselsrampe",'Anvendte oplysninger'!V171="S-formet trompetrampe"),2.48,IF(AND(I171="Tilkørselsrampe",'Anvendte oplysninger'!V171="U-formet trompetrampe"),4.15,IF(AND(I171="Tilkørselsrampe",'Anvendte oplysninger'!V171="SV-formet flyoverrampe"),5.26,IF(AND(I171="Tilkørselsrampe",'Anvendte oplysninger'!V171="Vinkelformet rampe"),1.42,1))))))))))</f>
        <v>1</v>
      </c>
      <c r="Z171" s="14">
        <f>IF(OR('Anvendte oplysninger'!W171="Lige",'Anvendte oplysninger'!W171="Irrelevant",'Anvendte oplysninger'!X171="Irrelevant",'Anvendte oplysninger'!Y171="Irrelevant"),1,1+1.545*1000/32.2*((('Anvendte oplysninger'!Y171*3268/3600)/('Anvendte oplysninger'!W171/0.306))^2)*('Anvendte oplysninger'!X171/1000)/G171)</f>
        <v>1</v>
      </c>
      <c r="AA171" s="14">
        <f>IF(OR('Anvendte oplysninger'!W171="Lige",'Anvendte oplysninger'!W171="Irrelevant",'Anvendte oplysninger'!X171="Irrelevant",'Anvendte oplysninger'!Y171="Irrelevant"),1,1+1.961*1000/32.2*((('Anvendte oplysninger'!Y171*3268/3600)/('Anvendte oplysninger'!W171/0.306))^2)*('Anvendte oplysninger'!X171/1000)/G171)</f>
        <v>1</v>
      </c>
      <c r="AB171" s="14">
        <f>IF(OR('Anvendte oplysninger'!Z171="Lige",'Anvendte oplysninger'!Z171="Irrelevant",'Anvendte oplysninger'!AA171="Irrelevant",'Anvendte oplysninger'!AB171="Irrelevant"),1,1+1.545*1000/32.2*((('Anvendte oplysninger'!AB171*3268/3600)/('Anvendte oplysninger'!Z171/0.306))^2)*('Anvendte oplysninger'!AA171/1000)/G171)</f>
        <v>1</v>
      </c>
      <c r="AC171" s="14">
        <f>IF(OR('Anvendte oplysninger'!Z171="Lige",'Anvendte oplysninger'!Z171="Irrelevant",'Anvendte oplysninger'!AA171="Irrelevant",'Anvendte oplysninger'!AB171="Irrelevant"),1,1+1.961*1000/32.2*((('Anvendte oplysninger'!AB171*3268/3600)/('Anvendte oplysninger'!Z171/0.306))^2)*('Anvendte oplysninger'!AA171/1000)/G171)</f>
        <v>1</v>
      </c>
      <c r="AD171" s="14">
        <f>IF(OR('Anvendte oplysninger'!AC171="Irrelevant",'Anvendte oplysninger'!AC171="Nej"),1,IF(AND('Anvendte oplysninger'!AC171="Ja",OR('Anvendte oplysninger'!Q171&lt;301,'Anvendte oplysninger'!S171&lt;301)),1-(0.5*('Anvendte oplysninger'!R171+'Anvendte oplysninger'!T171)/('Anvendte oplysninger'!G171*1000)),IF(AND('Anvendte oplysninger'!AC171="Ja",OR('Anvendte oplysninger'!Q171&lt;601,'Anvendte oplysninger'!S171&lt;601)),1-(0.25*('Anvendte oplysninger'!R171+'Anvendte oplysninger'!T171)/('Anvendte oplysninger'!G171*1000)),1)))</f>
        <v>1</v>
      </c>
      <c r="AE171" s="14">
        <f>IF(OR('Anvendte oplysninger'!AC171="Irrelevant",'Anvendte oplysninger'!AC171="Nej"),1,IF(AND('Anvendte oplysninger'!AC171="Ja",OR('Anvendte oplysninger'!Q171&lt;301,'Anvendte oplysninger'!S171&lt;301)),1-(0.4*('Anvendte oplysninger'!R171+'Anvendte oplysninger'!T171)/('Anvendte oplysninger'!G171*1000)),IF(AND('Anvendte oplysninger'!AC171="Ja",OR('Anvendte oplysninger'!Q171&lt;601,'Anvendte oplysninger'!S171&lt;601)),1-(0.2*('Anvendte oplysninger'!R171+'Anvendte oplysninger'!T171)/('Anvendte oplysninger'!G171*1000)),1)))</f>
        <v>1</v>
      </c>
      <c r="AF171" s="14">
        <f>IF('Anvendte oplysninger'!AD171="110 km/t",0.79,1)</f>
        <v>1</v>
      </c>
      <c r="AG171" s="14">
        <f>IF('Anvendte oplysninger'!AD171="110 km/t",0.94,1)</f>
        <v>1</v>
      </c>
      <c r="AH171" s="14">
        <f>IF('Anvendte oplysninger'!AD171="110 km/t",0.66,1)</f>
        <v>1</v>
      </c>
      <c r="AI171" s="14">
        <f>IF('Anvendte oplysninger'!AD171="110 km/t",0.82,1)</f>
        <v>1</v>
      </c>
      <c r="AJ171" s="14">
        <f>IF(AND('Anvendte oplysninger'!AE171="Ja",I171="Tilkørselsflettestrækning"),0.65*'Anvendte oplysninger'!AF171+1-'Anvendte oplysninger'!AF171,1)</f>
        <v>1</v>
      </c>
      <c r="AK171" s="15" t="str">
        <f t="shared" si="14"/>
        <v/>
      </c>
      <c r="AL171" s="15" t="str">
        <f t="shared" si="15"/>
        <v/>
      </c>
      <c r="AM171" s="15" t="str">
        <f t="shared" si="16"/>
        <v/>
      </c>
      <c r="AN171" s="15" t="str">
        <f t="shared" si="17"/>
        <v/>
      </c>
      <c r="AO171" s="15" t="str">
        <f t="shared" si="18"/>
        <v/>
      </c>
      <c r="AP171" s="15" t="str">
        <f t="shared" si="19"/>
        <v/>
      </c>
      <c r="AQ171" s="4" t="str">
        <f t="shared" si="20"/>
        <v/>
      </c>
    </row>
    <row r="172" spans="1:43" x14ac:dyDescent="0.25">
      <c r="A172" s="4" t="str">
        <f>IF(Inddata!A187="","",Inddata!A187)</f>
        <v/>
      </c>
      <c r="B172" s="4" t="str">
        <f>IF(Inddata!B187="","",Inddata!B187)</f>
        <v/>
      </c>
      <c r="C172" s="4" t="str">
        <f>IF(Inddata!C187="","",Inddata!C187)</f>
        <v/>
      </c>
      <c r="D172" s="4" t="str">
        <f>IF(Inddata!D187="","",Inddata!D187)</f>
        <v/>
      </c>
      <c r="E172" s="4" t="str">
        <f>IF(Inddata!E187="","",Inddata!E187)</f>
        <v/>
      </c>
      <c r="F172" s="4" t="str">
        <f>IF(Inddata!F187="","",Inddata!F187)</f>
        <v/>
      </c>
      <c r="G172" s="4">
        <f>IF(Inddata!G187="","",Inddata!G187)</f>
        <v>0</v>
      </c>
      <c r="H172" s="4" t="str">
        <f>IF(Inddata!H187&gt;0.5,Inddata!H187,"")</f>
        <v/>
      </c>
      <c r="I172" s="4" t="str">
        <f>IF(Inddata!I187="","",Inddata!I187)</f>
        <v/>
      </c>
      <c r="J172" s="14">
        <f>IF('Anvendte oplysninger'!J172="Irrelevant",1,IF('Anvendte oplysninger'!J172&gt;3,1.2,1))</f>
        <v>1</v>
      </c>
      <c r="K172" s="14">
        <f>IF('Anvendte oplysninger'!K172="Irrelevant",1,IF(AND(OR(I172="Motorvejsstrækning",I172="Frakørselsflettestrækning",I172="Tilkørselsflettestrækning"),'Anvendte oplysninger'!K172&lt;3.5),1+(3.5-'Anvendte oplysninger'!K172)*0.12,IF(AND(OR(I172="Frakørselsrampe",I172="Tilkørselsrampe"),'Anvendte oplysninger'!K172&lt;3.5),1+(3.5-'Anvendte oplysninger'!K172)*0.16,1)))</f>
        <v>1</v>
      </c>
      <c r="L172" s="14">
        <f>IF('Anvendte oplysninger'!L172="Irrelevant",1,IF(AND('Anvendte oplysninger'!L172="Ja",'Anvendte oplysninger'!J172=2),0.6*'Anvendte oplysninger'!M172+(1-'Anvendte oplysninger'!M172),IF(AND('Anvendte oplysninger'!L172="Ja",'Anvendte oplysninger'!J172=3),0.7*'Anvendte oplysninger'!M172+(1-'Anvendte oplysninger'!M172),IF(AND('Anvendte oplysninger'!L172="Ja",'Anvendte oplysninger'!J172=4),0.76*'Anvendte oplysninger'!M172+(1-'Anvendte oplysninger'!M172),IF(AND('Anvendte oplysninger'!L172="Ja",'Anvendte oplysninger'!J172&gt;4.99999999),0.8*'Anvendte oplysninger'!M172+(1-'Anvendte oplysninger'!M172),1)))))</f>
        <v>1</v>
      </c>
      <c r="M172" s="14">
        <f>IF('Anvendte oplysninger'!L172="Irrelevant",1,IF(AND('Anvendte oplysninger'!L172="Ja",'Anvendte oplysninger'!J172=2),0.8*'Anvendte oplysninger'!M172+(1-'Anvendte oplysninger'!M172),IF(AND('Anvendte oplysninger'!L172="Ja",'Anvendte oplysninger'!J172=3),0.85*'Anvendte oplysninger'!M172+(1-'Anvendte oplysninger'!M172),IF(AND('Anvendte oplysninger'!L172="Ja",'Anvendte oplysninger'!J172=4),0.88*'Anvendte oplysninger'!M172+(1-'Anvendte oplysninger'!M172),IF(AND('Anvendte oplysninger'!L172="Ja",'Anvendte oplysninger'!J172&gt;4.99999999),0.9*'Anvendte oplysninger'!M172+(1-'Anvendte oplysninger'!M172),1)))))</f>
        <v>1</v>
      </c>
      <c r="N172" s="14">
        <f>IF('Anvendte oplysninger'!N172="Irrelevant",1,IF(AND(OR(I172="Motorvejsstrækning",I172="Frakørselsflettestrækning",I172="Tilkørselsflettestrækning"),'Anvendte oplysninger'!N172&lt;3),1+(3-'Anvendte oplysninger'!N172)*0.09333333,1))</f>
        <v>1</v>
      </c>
      <c r="O172" s="14">
        <f>IF('Anvendte oplysninger'!N172="Irrelevant",1,IF(AND(OR(I172="Motorvejsstrækning",I172="Frakørselsflettestrækning",I172="Tilkørselsflettestrækning"),'Anvendte oplysninger'!N172&lt;3),1+(3-'Anvendte oplysninger'!N172)*0.19666667,1))</f>
        <v>1</v>
      </c>
      <c r="P172" s="14">
        <f>IF('Anvendte oplysninger'!O172="Irrelevant",1,IF(AND(OR(I172="Motorvejsstrækning",I172="Frakørselsflettestrækning",I172="Tilkørselsflettestrækning"),'Anvendte oplysninger'!O172&lt;3.00000001),1+(0.5-'Anvendte oplysninger'!O172)*0.04,IF(AND(OR(I172="Frakørselsrampe",I172="Tilkørselsrampe"),'Anvendte oplysninger'!O172&lt;3.00000001),1+(0.5-'Anvendte oplysninger'!O172)*0.08,IF(OR(I172="Motorvejsstrækning",I172="Frakørselsflettestrækning",I172="Tilkørselsflettestrækning"),0.9,0.8))))</f>
        <v>1</v>
      </c>
      <c r="Q172" s="14">
        <f>IF('Anvendte oplysninger'!P172="Irrelevant",1,IF(AND(OR(I172="Motorvejsstrækning",I172="Frakørselsflettestrækning",I172="Tilkørselsflettestrækning"),'Anvendte oplysninger'!P172&lt;11.00000001),1+(5-'Anvendte oplysninger'!P172)*0.01,0.94))</f>
        <v>1</v>
      </c>
      <c r="R172" s="14">
        <f>IF(OR('Anvendte oplysninger'!Q172="Irrelevant",'Anvendte oplysninger'!R172="Irrelevant",'Anvendte oplysninger'!Q172="Lige"),1,IF(AND(OR(I172="Motorvejsstrækning",I172="Frakørselsflettestrækning",I172="Tilkørselsflettestrækning"),'Anvendte oplysninger'!Q172&lt;4000),(EXP(0.1096*1746.5/'Anvendte oplysninger'!Q172)/EXP(0.1096*1746.5/4000))*('Anvendte oplysninger'!R172/1000)/G172+(G172-'Anvendte oplysninger'!R172/1000)/G172,1))</f>
        <v>1</v>
      </c>
      <c r="S172" s="14">
        <f>IF(OR('Anvendte oplysninger'!S172="Irrelevant",'Anvendte oplysninger'!T172="Irrelevant",'Anvendte oplysninger'!S172="Lige"),1,IF(AND(OR(I172="Motorvejsstrækning",I172="Frakørselsflettestrækning",I172="Tilkørselsflettestrækning"),'Anvendte oplysninger'!S172&lt;4000),(EXP(0.1096*1746.5/'Anvendte oplysninger'!S172)/EXP(0.1096*1746.5/4000))*('Anvendte oplysninger'!T172/1000)/G172+(G172-'Anvendte oplysninger'!T172/1000)/G172,1))</f>
        <v>1</v>
      </c>
      <c r="T172" s="14">
        <f>IF('Anvendte oplysninger'!U172="Irrelevant",1,IF(AND(OR(I172="Motorvejsstrækning",I172="Frakørselsflettestrækning",I172="Tilkørselsflettestrækning",I172="Frakørselsrampe",I172="Tilkørselsrampe"),'Anvendte oplysninger'!U172="Ja"),0.95,1))</f>
        <v>1</v>
      </c>
      <c r="U172" s="14">
        <f>IF('Anvendte oplysninger'!U172="Irrelevant",1,IF(AND(OR(I172="Motorvejsstrækning",I172="Frakørselsflettestrækning",I172="Tilkørselsflettestrækning",I172="Frakørselsrampe",I172="Tilkørselsrampe"),'Anvendte oplysninger'!U172="Ja"),0.96,1))</f>
        <v>1</v>
      </c>
      <c r="V172" s="14">
        <f>IF('Anvendte oplysninger'!U172="Irrelevant",1,IF(AND(OR(I172="Motorvejsstrækning",I172="Frakørselsflettestrækning",I172="Tilkørselsflettestrækning",I172="Frakørselsrampe",I172="Tilkørselsrampe"),'Anvendte oplysninger'!U172="Ja"),0.79,1))</f>
        <v>1</v>
      </c>
      <c r="W172" s="14">
        <f>IF('Anvendte oplysninger'!U172="Irrelevant",1,IF(AND(OR(I172="Motorvejsstrækning",I172="Frakørselsflettestrækning",I172="Tilkørselsflettestrækning",I172="Frakørselsrampe",I172="Tilkørselsrampe"),'Anvendte oplysninger'!U172="Ja"),0.94,1))</f>
        <v>1</v>
      </c>
      <c r="X172" s="14">
        <f>IF('Anvendte oplysninger'!U172="Irrelevant",1,IF(AND(OR(I172="Motorvejsstrækning",I172="Frakørselsflettestrækning",I172="Tilkørselsflettestrækning",I172="Frakørselsrampe",I172="Tilkørselsrampe"),'Anvendte oplysninger'!U172="Ja"),0.97,1))</f>
        <v>1</v>
      </c>
      <c r="Y172" s="14">
        <f>IF(AND(I172="Frakørselsrampe",'Anvendte oplysninger'!V172="S-formet ruderrampe"),1.32,IF(AND(I172="Frakørselsrampe",'Anvendte oplysninger'!V172="S-formet trompetrampe"),2.05,IF(AND(I172="Frakørselsrampe",'Anvendte oplysninger'!V172="U-formet trompetrampe"),4.11,IF(AND(I172="Frakørselsrampe",'Anvendte oplysninger'!V172="SV-formet flyoverrampe"),5.15,IF(AND(I172="Frakørselsrampe",'Anvendte oplysninger'!V172="Vinkelformet rampe"),1.07,IF(AND(I172="Tilkørselsrampe",'Anvendte oplysninger'!V172="S-formet ruderrampe"),0.93,IF(AND(I172="Tilkørselsrampe",'Anvendte oplysninger'!V172="S-formet trompetrampe"),2.48,IF(AND(I172="Tilkørselsrampe",'Anvendte oplysninger'!V172="U-formet trompetrampe"),4.15,IF(AND(I172="Tilkørselsrampe",'Anvendte oplysninger'!V172="SV-formet flyoverrampe"),5.26,IF(AND(I172="Tilkørselsrampe",'Anvendte oplysninger'!V172="Vinkelformet rampe"),1.42,1))))))))))</f>
        <v>1</v>
      </c>
      <c r="Z172" s="14">
        <f>IF(OR('Anvendte oplysninger'!W172="Lige",'Anvendte oplysninger'!W172="Irrelevant",'Anvendte oplysninger'!X172="Irrelevant",'Anvendte oplysninger'!Y172="Irrelevant"),1,1+1.545*1000/32.2*((('Anvendte oplysninger'!Y172*3268/3600)/('Anvendte oplysninger'!W172/0.306))^2)*('Anvendte oplysninger'!X172/1000)/G172)</f>
        <v>1</v>
      </c>
      <c r="AA172" s="14">
        <f>IF(OR('Anvendte oplysninger'!W172="Lige",'Anvendte oplysninger'!W172="Irrelevant",'Anvendte oplysninger'!X172="Irrelevant",'Anvendte oplysninger'!Y172="Irrelevant"),1,1+1.961*1000/32.2*((('Anvendte oplysninger'!Y172*3268/3600)/('Anvendte oplysninger'!W172/0.306))^2)*('Anvendte oplysninger'!X172/1000)/G172)</f>
        <v>1</v>
      </c>
      <c r="AB172" s="14">
        <f>IF(OR('Anvendte oplysninger'!Z172="Lige",'Anvendte oplysninger'!Z172="Irrelevant",'Anvendte oplysninger'!AA172="Irrelevant",'Anvendte oplysninger'!AB172="Irrelevant"),1,1+1.545*1000/32.2*((('Anvendte oplysninger'!AB172*3268/3600)/('Anvendte oplysninger'!Z172/0.306))^2)*('Anvendte oplysninger'!AA172/1000)/G172)</f>
        <v>1</v>
      </c>
      <c r="AC172" s="14">
        <f>IF(OR('Anvendte oplysninger'!Z172="Lige",'Anvendte oplysninger'!Z172="Irrelevant",'Anvendte oplysninger'!AA172="Irrelevant",'Anvendte oplysninger'!AB172="Irrelevant"),1,1+1.961*1000/32.2*((('Anvendte oplysninger'!AB172*3268/3600)/('Anvendte oplysninger'!Z172/0.306))^2)*('Anvendte oplysninger'!AA172/1000)/G172)</f>
        <v>1</v>
      </c>
      <c r="AD172" s="14">
        <f>IF(OR('Anvendte oplysninger'!AC172="Irrelevant",'Anvendte oplysninger'!AC172="Nej"),1,IF(AND('Anvendte oplysninger'!AC172="Ja",OR('Anvendte oplysninger'!Q172&lt;301,'Anvendte oplysninger'!S172&lt;301)),1-(0.5*('Anvendte oplysninger'!R172+'Anvendte oplysninger'!T172)/('Anvendte oplysninger'!G172*1000)),IF(AND('Anvendte oplysninger'!AC172="Ja",OR('Anvendte oplysninger'!Q172&lt;601,'Anvendte oplysninger'!S172&lt;601)),1-(0.25*('Anvendte oplysninger'!R172+'Anvendte oplysninger'!T172)/('Anvendte oplysninger'!G172*1000)),1)))</f>
        <v>1</v>
      </c>
      <c r="AE172" s="14">
        <f>IF(OR('Anvendte oplysninger'!AC172="Irrelevant",'Anvendte oplysninger'!AC172="Nej"),1,IF(AND('Anvendte oplysninger'!AC172="Ja",OR('Anvendte oplysninger'!Q172&lt;301,'Anvendte oplysninger'!S172&lt;301)),1-(0.4*('Anvendte oplysninger'!R172+'Anvendte oplysninger'!T172)/('Anvendte oplysninger'!G172*1000)),IF(AND('Anvendte oplysninger'!AC172="Ja",OR('Anvendte oplysninger'!Q172&lt;601,'Anvendte oplysninger'!S172&lt;601)),1-(0.2*('Anvendte oplysninger'!R172+'Anvendte oplysninger'!T172)/('Anvendte oplysninger'!G172*1000)),1)))</f>
        <v>1</v>
      </c>
      <c r="AF172" s="14">
        <f>IF('Anvendte oplysninger'!AD172="110 km/t",0.79,1)</f>
        <v>1</v>
      </c>
      <c r="AG172" s="14">
        <f>IF('Anvendte oplysninger'!AD172="110 km/t",0.94,1)</f>
        <v>1</v>
      </c>
      <c r="AH172" s="14">
        <f>IF('Anvendte oplysninger'!AD172="110 km/t",0.66,1)</f>
        <v>1</v>
      </c>
      <c r="AI172" s="14">
        <f>IF('Anvendte oplysninger'!AD172="110 km/t",0.82,1)</f>
        <v>1</v>
      </c>
      <c r="AJ172" s="14">
        <f>IF(AND('Anvendte oplysninger'!AE172="Ja",I172="Tilkørselsflettestrækning"),0.65*'Anvendte oplysninger'!AF172+1-'Anvendte oplysninger'!AF172,1)</f>
        <v>1</v>
      </c>
      <c r="AK172" s="15" t="str">
        <f t="shared" si="14"/>
        <v/>
      </c>
      <c r="AL172" s="15" t="str">
        <f t="shared" si="15"/>
        <v/>
      </c>
      <c r="AM172" s="15" t="str">
        <f t="shared" si="16"/>
        <v/>
      </c>
      <c r="AN172" s="15" t="str">
        <f t="shared" si="17"/>
        <v/>
      </c>
      <c r="AO172" s="15" t="str">
        <f t="shared" si="18"/>
        <v/>
      </c>
      <c r="AP172" s="15" t="str">
        <f t="shared" si="19"/>
        <v/>
      </c>
      <c r="AQ172" s="4" t="str">
        <f t="shared" si="20"/>
        <v/>
      </c>
    </row>
    <row r="173" spans="1:43" x14ac:dyDescent="0.25">
      <c r="A173" s="4" t="str">
        <f>IF(Inddata!A188="","",Inddata!A188)</f>
        <v/>
      </c>
      <c r="B173" s="4" t="str">
        <f>IF(Inddata!B188="","",Inddata!B188)</f>
        <v/>
      </c>
      <c r="C173" s="4" t="str">
        <f>IF(Inddata!C188="","",Inddata!C188)</f>
        <v/>
      </c>
      <c r="D173" s="4" t="str">
        <f>IF(Inddata!D188="","",Inddata!D188)</f>
        <v/>
      </c>
      <c r="E173" s="4" t="str">
        <f>IF(Inddata!E188="","",Inddata!E188)</f>
        <v/>
      </c>
      <c r="F173" s="4" t="str">
        <f>IF(Inddata!F188="","",Inddata!F188)</f>
        <v/>
      </c>
      <c r="G173" s="4">
        <f>IF(Inddata!G188="","",Inddata!G188)</f>
        <v>0</v>
      </c>
      <c r="H173" s="4" t="str">
        <f>IF(Inddata!H188&gt;0.5,Inddata!H188,"")</f>
        <v/>
      </c>
      <c r="I173" s="4" t="str">
        <f>IF(Inddata!I188="","",Inddata!I188)</f>
        <v/>
      </c>
      <c r="J173" s="14">
        <f>IF('Anvendte oplysninger'!J173="Irrelevant",1,IF('Anvendte oplysninger'!J173&gt;3,1.2,1))</f>
        <v>1</v>
      </c>
      <c r="K173" s="14">
        <f>IF('Anvendte oplysninger'!K173="Irrelevant",1,IF(AND(OR(I173="Motorvejsstrækning",I173="Frakørselsflettestrækning",I173="Tilkørselsflettestrækning"),'Anvendte oplysninger'!K173&lt;3.5),1+(3.5-'Anvendte oplysninger'!K173)*0.12,IF(AND(OR(I173="Frakørselsrampe",I173="Tilkørselsrampe"),'Anvendte oplysninger'!K173&lt;3.5),1+(3.5-'Anvendte oplysninger'!K173)*0.16,1)))</f>
        <v>1</v>
      </c>
      <c r="L173" s="14">
        <f>IF('Anvendte oplysninger'!L173="Irrelevant",1,IF(AND('Anvendte oplysninger'!L173="Ja",'Anvendte oplysninger'!J173=2),0.6*'Anvendte oplysninger'!M173+(1-'Anvendte oplysninger'!M173),IF(AND('Anvendte oplysninger'!L173="Ja",'Anvendte oplysninger'!J173=3),0.7*'Anvendte oplysninger'!M173+(1-'Anvendte oplysninger'!M173),IF(AND('Anvendte oplysninger'!L173="Ja",'Anvendte oplysninger'!J173=4),0.76*'Anvendte oplysninger'!M173+(1-'Anvendte oplysninger'!M173),IF(AND('Anvendte oplysninger'!L173="Ja",'Anvendte oplysninger'!J173&gt;4.99999999),0.8*'Anvendte oplysninger'!M173+(1-'Anvendte oplysninger'!M173),1)))))</f>
        <v>1</v>
      </c>
      <c r="M173" s="14">
        <f>IF('Anvendte oplysninger'!L173="Irrelevant",1,IF(AND('Anvendte oplysninger'!L173="Ja",'Anvendte oplysninger'!J173=2),0.8*'Anvendte oplysninger'!M173+(1-'Anvendte oplysninger'!M173),IF(AND('Anvendte oplysninger'!L173="Ja",'Anvendte oplysninger'!J173=3),0.85*'Anvendte oplysninger'!M173+(1-'Anvendte oplysninger'!M173),IF(AND('Anvendte oplysninger'!L173="Ja",'Anvendte oplysninger'!J173=4),0.88*'Anvendte oplysninger'!M173+(1-'Anvendte oplysninger'!M173),IF(AND('Anvendte oplysninger'!L173="Ja",'Anvendte oplysninger'!J173&gt;4.99999999),0.9*'Anvendte oplysninger'!M173+(1-'Anvendte oplysninger'!M173),1)))))</f>
        <v>1</v>
      </c>
      <c r="N173" s="14">
        <f>IF('Anvendte oplysninger'!N173="Irrelevant",1,IF(AND(OR(I173="Motorvejsstrækning",I173="Frakørselsflettestrækning",I173="Tilkørselsflettestrækning"),'Anvendte oplysninger'!N173&lt;3),1+(3-'Anvendte oplysninger'!N173)*0.09333333,1))</f>
        <v>1</v>
      </c>
      <c r="O173" s="14">
        <f>IF('Anvendte oplysninger'!N173="Irrelevant",1,IF(AND(OR(I173="Motorvejsstrækning",I173="Frakørselsflettestrækning",I173="Tilkørselsflettestrækning"),'Anvendte oplysninger'!N173&lt;3),1+(3-'Anvendte oplysninger'!N173)*0.19666667,1))</f>
        <v>1</v>
      </c>
      <c r="P173" s="14">
        <f>IF('Anvendte oplysninger'!O173="Irrelevant",1,IF(AND(OR(I173="Motorvejsstrækning",I173="Frakørselsflettestrækning",I173="Tilkørselsflettestrækning"),'Anvendte oplysninger'!O173&lt;3.00000001),1+(0.5-'Anvendte oplysninger'!O173)*0.04,IF(AND(OR(I173="Frakørselsrampe",I173="Tilkørselsrampe"),'Anvendte oplysninger'!O173&lt;3.00000001),1+(0.5-'Anvendte oplysninger'!O173)*0.08,IF(OR(I173="Motorvejsstrækning",I173="Frakørselsflettestrækning",I173="Tilkørselsflettestrækning"),0.9,0.8))))</f>
        <v>1</v>
      </c>
      <c r="Q173" s="14">
        <f>IF('Anvendte oplysninger'!P173="Irrelevant",1,IF(AND(OR(I173="Motorvejsstrækning",I173="Frakørselsflettestrækning",I173="Tilkørselsflettestrækning"),'Anvendte oplysninger'!P173&lt;11.00000001),1+(5-'Anvendte oplysninger'!P173)*0.01,0.94))</f>
        <v>1</v>
      </c>
      <c r="R173" s="14">
        <f>IF(OR('Anvendte oplysninger'!Q173="Irrelevant",'Anvendte oplysninger'!R173="Irrelevant",'Anvendte oplysninger'!Q173="Lige"),1,IF(AND(OR(I173="Motorvejsstrækning",I173="Frakørselsflettestrækning",I173="Tilkørselsflettestrækning"),'Anvendte oplysninger'!Q173&lt;4000),(EXP(0.1096*1746.5/'Anvendte oplysninger'!Q173)/EXP(0.1096*1746.5/4000))*('Anvendte oplysninger'!R173/1000)/G173+(G173-'Anvendte oplysninger'!R173/1000)/G173,1))</f>
        <v>1</v>
      </c>
      <c r="S173" s="14">
        <f>IF(OR('Anvendte oplysninger'!S173="Irrelevant",'Anvendte oplysninger'!T173="Irrelevant",'Anvendte oplysninger'!S173="Lige"),1,IF(AND(OR(I173="Motorvejsstrækning",I173="Frakørselsflettestrækning",I173="Tilkørselsflettestrækning"),'Anvendte oplysninger'!S173&lt;4000),(EXP(0.1096*1746.5/'Anvendte oplysninger'!S173)/EXP(0.1096*1746.5/4000))*('Anvendte oplysninger'!T173/1000)/G173+(G173-'Anvendte oplysninger'!T173/1000)/G173,1))</f>
        <v>1</v>
      </c>
      <c r="T173" s="14">
        <f>IF('Anvendte oplysninger'!U173="Irrelevant",1,IF(AND(OR(I173="Motorvejsstrækning",I173="Frakørselsflettestrækning",I173="Tilkørselsflettestrækning",I173="Frakørselsrampe",I173="Tilkørselsrampe"),'Anvendte oplysninger'!U173="Ja"),0.95,1))</f>
        <v>1</v>
      </c>
      <c r="U173" s="14">
        <f>IF('Anvendte oplysninger'!U173="Irrelevant",1,IF(AND(OR(I173="Motorvejsstrækning",I173="Frakørselsflettestrækning",I173="Tilkørselsflettestrækning",I173="Frakørselsrampe",I173="Tilkørselsrampe"),'Anvendte oplysninger'!U173="Ja"),0.96,1))</f>
        <v>1</v>
      </c>
      <c r="V173" s="14">
        <f>IF('Anvendte oplysninger'!U173="Irrelevant",1,IF(AND(OR(I173="Motorvejsstrækning",I173="Frakørselsflettestrækning",I173="Tilkørselsflettestrækning",I173="Frakørselsrampe",I173="Tilkørselsrampe"),'Anvendte oplysninger'!U173="Ja"),0.79,1))</f>
        <v>1</v>
      </c>
      <c r="W173" s="14">
        <f>IF('Anvendte oplysninger'!U173="Irrelevant",1,IF(AND(OR(I173="Motorvejsstrækning",I173="Frakørselsflettestrækning",I173="Tilkørselsflettestrækning",I173="Frakørselsrampe",I173="Tilkørselsrampe"),'Anvendte oplysninger'!U173="Ja"),0.94,1))</f>
        <v>1</v>
      </c>
      <c r="X173" s="14">
        <f>IF('Anvendte oplysninger'!U173="Irrelevant",1,IF(AND(OR(I173="Motorvejsstrækning",I173="Frakørselsflettestrækning",I173="Tilkørselsflettestrækning",I173="Frakørselsrampe",I173="Tilkørselsrampe"),'Anvendte oplysninger'!U173="Ja"),0.97,1))</f>
        <v>1</v>
      </c>
      <c r="Y173" s="14">
        <f>IF(AND(I173="Frakørselsrampe",'Anvendte oplysninger'!V173="S-formet ruderrampe"),1.32,IF(AND(I173="Frakørselsrampe",'Anvendte oplysninger'!V173="S-formet trompetrampe"),2.05,IF(AND(I173="Frakørselsrampe",'Anvendte oplysninger'!V173="U-formet trompetrampe"),4.11,IF(AND(I173="Frakørselsrampe",'Anvendte oplysninger'!V173="SV-formet flyoverrampe"),5.15,IF(AND(I173="Frakørselsrampe",'Anvendte oplysninger'!V173="Vinkelformet rampe"),1.07,IF(AND(I173="Tilkørselsrampe",'Anvendte oplysninger'!V173="S-formet ruderrampe"),0.93,IF(AND(I173="Tilkørselsrampe",'Anvendte oplysninger'!V173="S-formet trompetrampe"),2.48,IF(AND(I173="Tilkørselsrampe",'Anvendte oplysninger'!V173="U-formet trompetrampe"),4.15,IF(AND(I173="Tilkørselsrampe",'Anvendte oplysninger'!V173="SV-formet flyoverrampe"),5.26,IF(AND(I173="Tilkørselsrampe",'Anvendte oplysninger'!V173="Vinkelformet rampe"),1.42,1))))))))))</f>
        <v>1</v>
      </c>
      <c r="Z173" s="14">
        <f>IF(OR('Anvendte oplysninger'!W173="Lige",'Anvendte oplysninger'!W173="Irrelevant",'Anvendte oplysninger'!X173="Irrelevant",'Anvendte oplysninger'!Y173="Irrelevant"),1,1+1.545*1000/32.2*((('Anvendte oplysninger'!Y173*3268/3600)/('Anvendte oplysninger'!W173/0.306))^2)*('Anvendte oplysninger'!X173/1000)/G173)</f>
        <v>1</v>
      </c>
      <c r="AA173" s="14">
        <f>IF(OR('Anvendte oplysninger'!W173="Lige",'Anvendte oplysninger'!W173="Irrelevant",'Anvendte oplysninger'!X173="Irrelevant",'Anvendte oplysninger'!Y173="Irrelevant"),1,1+1.961*1000/32.2*((('Anvendte oplysninger'!Y173*3268/3600)/('Anvendte oplysninger'!W173/0.306))^2)*('Anvendte oplysninger'!X173/1000)/G173)</f>
        <v>1</v>
      </c>
      <c r="AB173" s="14">
        <f>IF(OR('Anvendte oplysninger'!Z173="Lige",'Anvendte oplysninger'!Z173="Irrelevant",'Anvendte oplysninger'!AA173="Irrelevant",'Anvendte oplysninger'!AB173="Irrelevant"),1,1+1.545*1000/32.2*((('Anvendte oplysninger'!AB173*3268/3600)/('Anvendte oplysninger'!Z173/0.306))^2)*('Anvendte oplysninger'!AA173/1000)/G173)</f>
        <v>1</v>
      </c>
      <c r="AC173" s="14">
        <f>IF(OR('Anvendte oplysninger'!Z173="Lige",'Anvendte oplysninger'!Z173="Irrelevant",'Anvendte oplysninger'!AA173="Irrelevant",'Anvendte oplysninger'!AB173="Irrelevant"),1,1+1.961*1000/32.2*((('Anvendte oplysninger'!AB173*3268/3600)/('Anvendte oplysninger'!Z173/0.306))^2)*('Anvendte oplysninger'!AA173/1000)/G173)</f>
        <v>1</v>
      </c>
      <c r="AD173" s="14">
        <f>IF(OR('Anvendte oplysninger'!AC173="Irrelevant",'Anvendte oplysninger'!AC173="Nej"),1,IF(AND('Anvendte oplysninger'!AC173="Ja",OR('Anvendte oplysninger'!Q173&lt;301,'Anvendte oplysninger'!S173&lt;301)),1-(0.5*('Anvendte oplysninger'!R173+'Anvendte oplysninger'!T173)/('Anvendte oplysninger'!G173*1000)),IF(AND('Anvendte oplysninger'!AC173="Ja",OR('Anvendte oplysninger'!Q173&lt;601,'Anvendte oplysninger'!S173&lt;601)),1-(0.25*('Anvendte oplysninger'!R173+'Anvendte oplysninger'!T173)/('Anvendte oplysninger'!G173*1000)),1)))</f>
        <v>1</v>
      </c>
      <c r="AE173" s="14">
        <f>IF(OR('Anvendte oplysninger'!AC173="Irrelevant",'Anvendte oplysninger'!AC173="Nej"),1,IF(AND('Anvendte oplysninger'!AC173="Ja",OR('Anvendte oplysninger'!Q173&lt;301,'Anvendte oplysninger'!S173&lt;301)),1-(0.4*('Anvendte oplysninger'!R173+'Anvendte oplysninger'!T173)/('Anvendte oplysninger'!G173*1000)),IF(AND('Anvendte oplysninger'!AC173="Ja",OR('Anvendte oplysninger'!Q173&lt;601,'Anvendte oplysninger'!S173&lt;601)),1-(0.2*('Anvendte oplysninger'!R173+'Anvendte oplysninger'!T173)/('Anvendte oplysninger'!G173*1000)),1)))</f>
        <v>1</v>
      </c>
      <c r="AF173" s="14">
        <f>IF('Anvendte oplysninger'!AD173="110 km/t",0.79,1)</f>
        <v>1</v>
      </c>
      <c r="AG173" s="14">
        <f>IF('Anvendte oplysninger'!AD173="110 km/t",0.94,1)</f>
        <v>1</v>
      </c>
      <c r="AH173" s="14">
        <f>IF('Anvendte oplysninger'!AD173="110 km/t",0.66,1)</f>
        <v>1</v>
      </c>
      <c r="AI173" s="14">
        <f>IF('Anvendte oplysninger'!AD173="110 km/t",0.82,1)</f>
        <v>1</v>
      </c>
      <c r="AJ173" s="14">
        <f>IF(AND('Anvendte oplysninger'!AE173="Ja",I173="Tilkørselsflettestrækning"),0.65*'Anvendte oplysninger'!AF173+1-'Anvendte oplysninger'!AF173,1)</f>
        <v>1</v>
      </c>
      <c r="AK173" s="15" t="str">
        <f t="shared" si="14"/>
        <v/>
      </c>
      <c r="AL173" s="15" t="str">
        <f t="shared" si="15"/>
        <v/>
      </c>
      <c r="AM173" s="15" t="str">
        <f t="shared" si="16"/>
        <v/>
      </c>
      <c r="AN173" s="15" t="str">
        <f t="shared" si="17"/>
        <v/>
      </c>
      <c r="AO173" s="15" t="str">
        <f t="shared" si="18"/>
        <v/>
      </c>
      <c r="AP173" s="15" t="str">
        <f t="shared" si="19"/>
        <v/>
      </c>
      <c r="AQ173" s="4" t="str">
        <f t="shared" si="20"/>
        <v/>
      </c>
    </row>
    <row r="174" spans="1:43" x14ac:dyDescent="0.25">
      <c r="A174" s="4" t="str">
        <f>IF(Inddata!A189="","",Inddata!A189)</f>
        <v/>
      </c>
      <c r="B174" s="4" t="str">
        <f>IF(Inddata!B189="","",Inddata!B189)</f>
        <v/>
      </c>
      <c r="C174" s="4" t="str">
        <f>IF(Inddata!C189="","",Inddata!C189)</f>
        <v/>
      </c>
      <c r="D174" s="4" t="str">
        <f>IF(Inddata!D189="","",Inddata!D189)</f>
        <v/>
      </c>
      <c r="E174" s="4" t="str">
        <f>IF(Inddata!E189="","",Inddata!E189)</f>
        <v/>
      </c>
      <c r="F174" s="4" t="str">
        <f>IF(Inddata!F189="","",Inddata!F189)</f>
        <v/>
      </c>
      <c r="G174" s="4">
        <f>IF(Inddata!G189="","",Inddata!G189)</f>
        <v>0</v>
      </c>
      <c r="H174" s="4" t="str">
        <f>IF(Inddata!H189&gt;0.5,Inddata!H189,"")</f>
        <v/>
      </c>
      <c r="I174" s="4" t="str">
        <f>IF(Inddata!I189="","",Inddata!I189)</f>
        <v/>
      </c>
      <c r="J174" s="14">
        <f>IF('Anvendte oplysninger'!J174="Irrelevant",1,IF('Anvendte oplysninger'!J174&gt;3,1.2,1))</f>
        <v>1</v>
      </c>
      <c r="K174" s="14">
        <f>IF('Anvendte oplysninger'!K174="Irrelevant",1,IF(AND(OR(I174="Motorvejsstrækning",I174="Frakørselsflettestrækning",I174="Tilkørselsflettestrækning"),'Anvendte oplysninger'!K174&lt;3.5),1+(3.5-'Anvendte oplysninger'!K174)*0.12,IF(AND(OR(I174="Frakørselsrampe",I174="Tilkørselsrampe"),'Anvendte oplysninger'!K174&lt;3.5),1+(3.5-'Anvendte oplysninger'!K174)*0.16,1)))</f>
        <v>1</v>
      </c>
      <c r="L174" s="14">
        <f>IF('Anvendte oplysninger'!L174="Irrelevant",1,IF(AND('Anvendte oplysninger'!L174="Ja",'Anvendte oplysninger'!J174=2),0.6*'Anvendte oplysninger'!M174+(1-'Anvendte oplysninger'!M174),IF(AND('Anvendte oplysninger'!L174="Ja",'Anvendte oplysninger'!J174=3),0.7*'Anvendte oplysninger'!M174+(1-'Anvendte oplysninger'!M174),IF(AND('Anvendte oplysninger'!L174="Ja",'Anvendte oplysninger'!J174=4),0.76*'Anvendte oplysninger'!M174+(1-'Anvendte oplysninger'!M174),IF(AND('Anvendte oplysninger'!L174="Ja",'Anvendte oplysninger'!J174&gt;4.99999999),0.8*'Anvendte oplysninger'!M174+(1-'Anvendte oplysninger'!M174),1)))))</f>
        <v>1</v>
      </c>
      <c r="M174" s="14">
        <f>IF('Anvendte oplysninger'!L174="Irrelevant",1,IF(AND('Anvendte oplysninger'!L174="Ja",'Anvendte oplysninger'!J174=2),0.8*'Anvendte oplysninger'!M174+(1-'Anvendte oplysninger'!M174),IF(AND('Anvendte oplysninger'!L174="Ja",'Anvendte oplysninger'!J174=3),0.85*'Anvendte oplysninger'!M174+(1-'Anvendte oplysninger'!M174),IF(AND('Anvendte oplysninger'!L174="Ja",'Anvendte oplysninger'!J174=4),0.88*'Anvendte oplysninger'!M174+(1-'Anvendte oplysninger'!M174),IF(AND('Anvendte oplysninger'!L174="Ja",'Anvendte oplysninger'!J174&gt;4.99999999),0.9*'Anvendte oplysninger'!M174+(1-'Anvendte oplysninger'!M174),1)))))</f>
        <v>1</v>
      </c>
      <c r="N174" s="14">
        <f>IF('Anvendte oplysninger'!N174="Irrelevant",1,IF(AND(OR(I174="Motorvejsstrækning",I174="Frakørselsflettestrækning",I174="Tilkørselsflettestrækning"),'Anvendte oplysninger'!N174&lt;3),1+(3-'Anvendte oplysninger'!N174)*0.09333333,1))</f>
        <v>1</v>
      </c>
      <c r="O174" s="14">
        <f>IF('Anvendte oplysninger'!N174="Irrelevant",1,IF(AND(OR(I174="Motorvejsstrækning",I174="Frakørselsflettestrækning",I174="Tilkørselsflettestrækning"),'Anvendte oplysninger'!N174&lt;3),1+(3-'Anvendte oplysninger'!N174)*0.19666667,1))</f>
        <v>1</v>
      </c>
      <c r="P174" s="14">
        <f>IF('Anvendte oplysninger'!O174="Irrelevant",1,IF(AND(OR(I174="Motorvejsstrækning",I174="Frakørselsflettestrækning",I174="Tilkørselsflettestrækning"),'Anvendte oplysninger'!O174&lt;3.00000001),1+(0.5-'Anvendte oplysninger'!O174)*0.04,IF(AND(OR(I174="Frakørselsrampe",I174="Tilkørselsrampe"),'Anvendte oplysninger'!O174&lt;3.00000001),1+(0.5-'Anvendte oplysninger'!O174)*0.08,IF(OR(I174="Motorvejsstrækning",I174="Frakørselsflettestrækning",I174="Tilkørselsflettestrækning"),0.9,0.8))))</f>
        <v>1</v>
      </c>
      <c r="Q174" s="14">
        <f>IF('Anvendte oplysninger'!P174="Irrelevant",1,IF(AND(OR(I174="Motorvejsstrækning",I174="Frakørselsflettestrækning",I174="Tilkørselsflettestrækning"),'Anvendte oplysninger'!P174&lt;11.00000001),1+(5-'Anvendte oplysninger'!P174)*0.01,0.94))</f>
        <v>1</v>
      </c>
      <c r="R174" s="14">
        <f>IF(OR('Anvendte oplysninger'!Q174="Irrelevant",'Anvendte oplysninger'!R174="Irrelevant",'Anvendte oplysninger'!Q174="Lige"),1,IF(AND(OR(I174="Motorvejsstrækning",I174="Frakørselsflettestrækning",I174="Tilkørselsflettestrækning"),'Anvendte oplysninger'!Q174&lt;4000),(EXP(0.1096*1746.5/'Anvendte oplysninger'!Q174)/EXP(0.1096*1746.5/4000))*('Anvendte oplysninger'!R174/1000)/G174+(G174-'Anvendte oplysninger'!R174/1000)/G174,1))</f>
        <v>1</v>
      </c>
      <c r="S174" s="14">
        <f>IF(OR('Anvendte oplysninger'!S174="Irrelevant",'Anvendte oplysninger'!T174="Irrelevant",'Anvendte oplysninger'!S174="Lige"),1,IF(AND(OR(I174="Motorvejsstrækning",I174="Frakørselsflettestrækning",I174="Tilkørselsflettestrækning"),'Anvendte oplysninger'!S174&lt;4000),(EXP(0.1096*1746.5/'Anvendte oplysninger'!S174)/EXP(0.1096*1746.5/4000))*('Anvendte oplysninger'!T174/1000)/G174+(G174-'Anvendte oplysninger'!T174/1000)/G174,1))</f>
        <v>1</v>
      </c>
      <c r="T174" s="14">
        <f>IF('Anvendte oplysninger'!U174="Irrelevant",1,IF(AND(OR(I174="Motorvejsstrækning",I174="Frakørselsflettestrækning",I174="Tilkørselsflettestrækning",I174="Frakørselsrampe",I174="Tilkørselsrampe"),'Anvendte oplysninger'!U174="Ja"),0.95,1))</f>
        <v>1</v>
      </c>
      <c r="U174" s="14">
        <f>IF('Anvendte oplysninger'!U174="Irrelevant",1,IF(AND(OR(I174="Motorvejsstrækning",I174="Frakørselsflettestrækning",I174="Tilkørselsflettestrækning",I174="Frakørselsrampe",I174="Tilkørselsrampe"),'Anvendte oplysninger'!U174="Ja"),0.96,1))</f>
        <v>1</v>
      </c>
      <c r="V174" s="14">
        <f>IF('Anvendte oplysninger'!U174="Irrelevant",1,IF(AND(OR(I174="Motorvejsstrækning",I174="Frakørselsflettestrækning",I174="Tilkørselsflettestrækning",I174="Frakørselsrampe",I174="Tilkørselsrampe"),'Anvendte oplysninger'!U174="Ja"),0.79,1))</f>
        <v>1</v>
      </c>
      <c r="W174" s="14">
        <f>IF('Anvendte oplysninger'!U174="Irrelevant",1,IF(AND(OR(I174="Motorvejsstrækning",I174="Frakørselsflettestrækning",I174="Tilkørselsflettestrækning",I174="Frakørselsrampe",I174="Tilkørselsrampe"),'Anvendte oplysninger'!U174="Ja"),0.94,1))</f>
        <v>1</v>
      </c>
      <c r="X174" s="14">
        <f>IF('Anvendte oplysninger'!U174="Irrelevant",1,IF(AND(OR(I174="Motorvejsstrækning",I174="Frakørselsflettestrækning",I174="Tilkørselsflettestrækning",I174="Frakørselsrampe",I174="Tilkørselsrampe"),'Anvendte oplysninger'!U174="Ja"),0.97,1))</f>
        <v>1</v>
      </c>
      <c r="Y174" s="14">
        <f>IF(AND(I174="Frakørselsrampe",'Anvendte oplysninger'!V174="S-formet ruderrampe"),1.32,IF(AND(I174="Frakørselsrampe",'Anvendte oplysninger'!V174="S-formet trompetrampe"),2.05,IF(AND(I174="Frakørselsrampe",'Anvendte oplysninger'!V174="U-formet trompetrampe"),4.11,IF(AND(I174="Frakørselsrampe",'Anvendte oplysninger'!V174="SV-formet flyoverrampe"),5.15,IF(AND(I174="Frakørselsrampe",'Anvendte oplysninger'!V174="Vinkelformet rampe"),1.07,IF(AND(I174="Tilkørselsrampe",'Anvendte oplysninger'!V174="S-formet ruderrampe"),0.93,IF(AND(I174="Tilkørselsrampe",'Anvendte oplysninger'!V174="S-formet trompetrampe"),2.48,IF(AND(I174="Tilkørselsrampe",'Anvendte oplysninger'!V174="U-formet trompetrampe"),4.15,IF(AND(I174="Tilkørselsrampe",'Anvendte oplysninger'!V174="SV-formet flyoverrampe"),5.26,IF(AND(I174="Tilkørselsrampe",'Anvendte oplysninger'!V174="Vinkelformet rampe"),1.42,1))))))))))</f>
        <v>1</v>
      </c>
      <c r="Z174" s="14">
        <f>IF(OR('Anvendte oplysninger'!W174="Lige",'Anvendte oplysninger'!W174="Irrelevant",'Anvendte oplysninger'!X174="Irrelevant",'Anvendte oplysninger'!Y174="Irrelevant"),1,1+1.545*1000/32.2*((('Anvendte oplysninger'!Y174*3268/3600)/('Anvendte oplysninger'!W174/0.306))^2)*('Anvendte oplysninger'!X174/1000)/G174)</f>
        <v>1</v>
      </c>
      <c r="AA174" s="14">
        <f>IF(OR('Anvendte oplysninger'!W174="Lige",'Anvendte oplysninger'!W174="Irrelevant",'Anvendte oplysninger'!X174="Irrelevant",'Anvendte oplysninger'!Y174="Irrelevant"),1,1+1.961*1000/32.2*((('Anvendte oplysninger'!Y174*3268/3600)/('Anvendte oplysninger'!W174/0.306))^2)*('Anvendte oplysninger'!X174/1000)/G174)</f>
        <v>1</v>
      </c>
      <c r="AB174" s="14">
        <f>IF(OR('Anvendte oplysninger'!Z174="Lige",'Anvendte oplysninger'!Z174="Irrelevant",'Anvendte oplysninger'!AA174="Irrelevant",'Anvendte oplysninger'!AB174="Irrelevant"),1,1+1.545*1000/32.2*((('Anvendte oplysninger'!AB174*3268/3600)/('Anvendte oplysninger'!Z174/0.306))^2)*('Anvendte oplysninger'!AA174/1000)/G174)</f>
        <v>1</v>
      </c>
      <c r="AC174" s="14">
        <f>IF(OR('Anvendte oplysninger'!Z174="Lige",'Anvendte oplysninger'!Z174="Irrelevant",'Anvendte oplysninger'!AA174="Irrelevant",'Anvendte oplysninger'!AB174="Irrelevant"),1,1+1.961*1000/32.2*((('Anvendte oplysninger'!AB174*3268/3600)/('Anvendte oplysninger'!Z174/0.306))^2)*('Anvendte oplysninger'!AA174/1000)/G174)</f>
        <v>1</v>
      </c>
      <c r="AD174" s="14">
        <f>IF(OR('Anvendte oplysninger'!AC174="Irrelevant",'Anvendte oplysninger'!AC174="Nej"),1,IF(AND('Anvendte oplysninger'!AC174="Ja",OR('Anvendte oplysninger'!Q174&lt;301,'Anvendte oplysninger'!S174&lt;301)),1-(0.5*('Anvendte oplysninger'!R174+'Anvendte oplysninger'!T174)/('Anvendte oplysninger'!G174*1000)),IF(AND('Anvendte oplysninger'!AC174="Ja",OR('Anvendte oplysninger'!Q174&lt;601,'Anvendte oplysninger'!S174&lt;601)),1-(0.25*('Anvendte oplysninger'!R174+'Anvendte oplysninger'!T174)/('Anvendte oplysninger'!G174*1000)),1)))</f>
        <v>1</v>
      </c>
      <c r="AE174" s="14">
        <f>IF(OR('Anvendte oplysninger'!AC174="Irrelevant",'Anvendte oplysninger'!AC174="Nej"),1,IF(AND('Anvendte oplysninger'!AC174="Ja",OR('Anvendte oplysninger'!Q174&lt;301,'Anvendte oplysninger'!S174&lt;301)),1-(0.4*('Anvendte oplysninger'!R174+'Anvendte oplysninger'!T174)/('Anvendte oplysninger'!G174*1000)),IF(AND('Anvendte oplysninger'!AC174="Ja",OR('Anvendte oplysninger'!Q174&lt;601,'Anvendte oplysninger'!S174&lt;601)),1-(0.2*('Anvendte oplysninger'!R174+'Anvendte oplysninger'!T174)/('Anvendte oplysninger'!G174*1000)),1)))</f>
        <v>1</v>
      </c>
      <c r="AF174" s="14">
        <f>IF('Anvendte oplysninger'!AD174="110 km/t",0.79,1)</f>
        <v>1</v>
      </c>
      <c r="AG174" s="14">
        <f>IF('Anvendte oplysninger'!AD174="110 km/t",0.94,1)</f>
        <v>1</v>
      </c>
      <c r="AH174" s="14">
        <f>IF('Anvendte oplysninger'!AD174="110 km/t",0.66,1)</f>
        <v>1</v>
      </c>
      <c r="AI174" s="14">
        <f>IF('Anvendte oplysninger'!AD174="110 km/t",0.82,1)</f>
        <v>1</v>
      </c>
      <c r="AJ174" s="14">
        <f>IF(AND('Anvendte oplysninger'!AE174="Ja",I174="Tilkørselsflettestrækning"),0.65*'Anvendte oplysninger'!AF174+1-'Anvendte oplysninger'!AF174,1)</f>
        <v>1</v>
      </c>
      <c r="AK174" s="15" t="str">
        <f t="shared" si="14"/>
        <v/>
      </c>
      <c r="AL174" s="15" t="str">
        <f t="shared" si="15"/>
        <v/>
      </c>
      <c r="AM174" s="15" t="str">
        <f t="shared" si="16"/>
        <v/>
      </c>
      <c r="AN174" s="15" t="str">
        <f t="shared" si="17"/>
        <v/>
      </c>
      <c r="AO174" s="15" t="str">
        <f t="shared" si="18"/>
        <v/>
      </c>
      <c r="AP174" s="15" t="str">
        <f t="shared" si="19"/>
        <v/>
      </c>
      <c r="AQ174" s="4" t="str">
        <f t="shared" si="20"/>
        <v/>
      </c>
    </row>
    <row r="175" spans="1:43" x14ac:dyDescent="0.25">
      <c r="A175" s="4" t="str">
        <f>IF(Inddata!A190="","",Inddata!A190)</f>
        <v/>
      </c>
      <c r="B175" s="4" t="str">
        <f>IF(Inddata!B190="","",Inddata!B190)</f>
        <v/>
      </c>
      <c r="C175" s="4" t="str">
        <f>IF(Inddata!C190="","",Inddata!C190)</f>
        <v/>
      </c>
      <c r="D175" s="4" t="str">
        <f>IF(Inddata!D190="","",Inddata!D190)</f>
        <v/>
      </c>
      <c r="E175" s="4" t="str">
        <f>IF(Inddata!E190="","",Inddata!E190)</f>
        <v/>
      </c>
      <c r="F175" s="4" t="str">
        <f>IF(Inddata!F190="","",Inddata!F190)</f>
        <v/>
      </c>
      <c r="G175" s="4">
        <f>IF(Inddata!G190="","",Inddata!G190)</f>
        <v>0</v>
      </c>
      <c r="H175" s="4" t="str">
        <f>IF(Inddata!H190&gt;0.5,Inddata!H190,"")</f>
        <v/>
      </c>
      <c r="I175" s="4" t="str">
        <f>IF(Inddata!I190="","",Inddata!I190)</f>
        <v/>
      </c>
      <c r="J175" s="14">
        <f>IF('Anvendte oplysninger'!J175="Irrelevant",1,IF('Anvendte oplysninger'!J175&gt;3,1.2,1))</f>
        <v>1</v>
      </c>
      <c r="K175" s="14">
        <f>IF('Anvendte oplysninger'!K175="Irrelevant",1,IF(AND(OR(I175="Motorvejsstrækning",I175="Frakørselsflettestrækning",I175="Tilkørselsflettestrækning"),'Anvendte oplysninger'!K175&lt;3.5),1+(3.5-'Anvendte oplysninger'!K175)*0.12,IF(AND(OR(I175="Frakørselsrampe",I175="Tilkørselsrampe"),'Anvendte oplysninger'!K175&lt;3.5),1+(3.5-'Anvendte oplysninger'!K175)*0.16,1)))</f>
        <v>1</v>
      </c>
      <c r="L175" s="14">
        <f>IF('Anvendte oplysninger'!L175="Irrelevant",1,IF(AND('Anvendte oplysninger'!L175="Ja",'Anvendte oplysninger'!J175=2),0.6*'Anvendte oplysninger'!M175+(1-'Anvendte oplysninger'!M175),IF(AND('Anvendte oplysninger'!L175="Ja",'Anvendte oplysninger'!J175=3),0.7*'Anvendte oplysninger'!M175+(1-'Anvendte oplysninger'!M175),IF(AND('Anvendte oplysninger'!L175="Ja",'Anvendte oplysninger'!J175=4),0.76*'Anvendte oplysninger'!M175+(1-'Anvendte oplysninger'!M175),IF(AND('Anvendte oplysninger'!L175="Ja",'Anvendte oplysninger'!J175&gt;4.99999999),0.8*'Anvendte oplysninger'!M175+(1-'Anvendte oplysninger'!M175),1)))))</f>
        <v>1</v>
      </c>
      <c r="M175" s="14">
        <f>IF('Anvendte oplysninger'!L175="Irrelevant",1,IF(AND('Anvendte oplysninger'!L175="Ja",'Anvendte oplysninger'!J175=2),0.8*'Anvendte oplysninger'!M175+(1-'Anvendte oplysninger'!M175),IF(AND('Anvendte oplysninger'!L175="Ja",'Anvendte oplysninger'!J175=3),0.85*'Anvendte oplysninger'!M175+(1-'Anvendte oplysninger'!M175),IF(AND('Anvendte oplysninger'!L175="Ja",'Anvendte oplysninger'!J175=4),0.88*'Anvendte oplysninger'!M175+(1-'Anvendte oplysninger'!M175),IF(AND('Anvendte oplysninger'!L175="Ja",'Anvendte oplysninger'!J175&gt;4.99999999),0.9*'Anvendte oplysninger'!M175+(1-'Anvendte oplysninger'!M175),1)))))</f>
        <v>1</v>
      </c>
      <c r="N175" s="14">
        <f>IF('Anvendte oplysninger'!N175="Irrelevant",1,IF(AND(OR(I175="Motorvejsstrækning",I175="Frakørselsflettestrækning",I175="Tilkørselsflettestrækning"),'Anvendte oplysninger'!N175&lt;3),1+(3-'Anvendte oplysninger'!N175)*0.09333333,1))</f>
        <v>1</v>
      </c>
      <c r="O175" s="14">
        <f>IF('Anvendte oplysninger'!N175="Irrelevant",1,IF(AND(OR(I175="Motorvejsstrækning",I175="Frakørselsflettestrækning",I175="Tilkørselsflettestrækning"),'Anvendte oplysninger'!N175&lt;3),1+(3-'Anvendte oplysninger'!N175)*0.19666667,1))</f>
        <v>1</v>
      </c>
      <c r="P175" s="14">
        <f>IF('Anvendte oplysninger'!O175="Irrelevant",1,IF(AND(OR(I175="Motorvejsstrækning",I175="Frakørselsflettestrækning",I175="Tilkørselsflettestrækning"),'Anvendte oplysninger'!O175&lt;3.00000001),1+(0.5-'Anvendte oplysninger'!O175)*0.04,IF(AND(OR(I175="Frakørselsrampe",I175="Tilkørselsrampe"),'Anvendte oplysninger'!O175&lt;3.00000001),1+(0.5-'Anvendte oplysninger'!O175)*0.08,IF(OR(I175="Motorvejsstrækning",I175="Frakørselsflettestrækning",I175="Tilkørselsflettestrækning"),0.9,0.8))))</f>
        <v>1</v>
      </c>
      <c r="Q175" s="14">
        <f>IF('Anvendte oplysninger'!P175="Irrelevant",1,IF(AND(OR(I175="Motorvejsstrækning",I175="Frakørselsflettestrækning",I175="Tilkørselsflettestrækning"),'Anvendte oplysninger'!P175&lt;11.00000001),1+(5-'Anvendte oplysninger'!P175)*0.01,0.94))</f>
        <v>1</v>
      </c>
      <c r="R175" s="14">
        <f>IF(OR('Anvendte oplysninger'!Q175="Irrelevant",'Anvendte oplysninger'!R175="Irrelevant",'Anvendte oplysninger'!Q175="Lige"),1,IF(AND(OR(I175="Motorvejsstrækning",I175="Frakørselsflettestrækning",I175="Tilkørselsflettestrækning"),'Anvendte oplysninger'!Q175&lt;4000),(EXP(0.1096*1746.5/'Anvendte oplysninger'!Q175)/EXP(0.1096*1746.5/4000))*('Anvendte oplysninger'!R175/1000)/G175+(G175-'Anvendte oplysninger'!R175/1000)/G175,1))</f>
        <v>1</v>
      </c>
      <c r="S175" s="14">
        <f>IF(OR('Anvendte oplysninger'!S175="Irrelevant",'Anvendte oplysninger'!T175="Irrelevant",'Anvendte oplysninger'!S175="Lige"),1,IF(AND(OR(I175="Motorvejsstrækning",I175="Frakørselsflettestrækning",I175="Tilkørselsflettestrækning"),'Anvendte oplysninger'!S175&lt;4000),(EXP(0.1096*1746.5/'Anvendte oplysninger'!S175)/EXP(0.1096*1746.5/4000))*('Anvendte oplysninger'!T175/1000)/G175+(G175-'Anvendte oplysninger'!T175/1000)/G175,1))</f>
        <v>1</v>
      </c>
      <c r="T175" s="14">
        <f>IF('Anvendte oplysninger'!U175="Irrelevant",1,IF(AND(OR(I175="Motorvejsstrækning",I175="Frakørselsflettestrækning",I175="Tilkørselsflettestrækning",I175="Frakørselsrampe",I175="Tilkørselsrampe"),'Anvendte oplysninger'!U175="Ja"),0.95,1))</f>
        <v>1</v>
      </c>
      <c r="U175" s="14">
        <f>IF('Anvendte oplysninger'!U175="Irrelevant",1,IF(AND(OR(I175="Motorvejsstrækning",I175="Frakørselsflettestrækning",I175="Tilkørselsflettestrækning",I175="Frakørselsrampe",I175="Tilkørselsrampe"),'Anvendte oplysninger'!U175="Ja"),0.96,1))</f>
        <v>1</v>
      </c>
      <c r="V175" s="14">
        <f>IF('Anvendte oplysninger'!U175="Irrelevant",1,IF(AND(OR(I175="Motorvejsstrækning",I175="Frakørselsflettestrækning",I175="Tilkørselsflettestrækning",I175="Frakørselsrampe",I175="Tilkørselsrampe"),'Anvendte oplysninger'!U175="Ja"),0.79,1))</f>
        <v>1</v>
      </c>
      <c r="W175" s="14">
        <f>IF('Anvendte oplysninger'!U175="Irrelevant",1,IF(AND(OR(I175="Motorvejsstrækning",I175="Frakørselsflettestrækning",I175="Tilkørselsflettestrækning",I175="Frakørselsrampe",I175="Tilkørselsrampe"),'Anvendte oplysninger'!U175="Ja"),0.94,1))</f>
        <v>1</v>
      </c>
      <c r="X175" s="14">
        <f>IF('Anvendte oplysninger'!U175="Irrelevant",1,IF(AND(OR(I175="Motorvejsstrækning",I175="Frakørselsflettestrækning",I175="Tilkørselsflettestrækning",I175="Frakørselsrampe",I175="Tilkørselsrampe"),'Anvendte oplysninger'!U175="Ja"),0.97,1))</f>
        <v>1</v>
      </c>
      <c r="Y175" s="14">
        <f>IF(AND(I175="Frakørselsrampe",'Anvendte oplysninger'!V175="S-formet ruderrampe"),1.32,IF(AND(I175="Frakørselsrampe",'Anvendte oplysninger'!V175="S-formet trompetrampe"),2.05,IF(AND(I175="Frakørselsrampe",'Anvendte oplysninger'!V175="U-formet trompetrampe"),4.11,IF(AND(I175="Frakørselsrampe",'Anvendte oplysninger'!V175="SV-formet flyoverrampe"),5.15,IF(AND(I175="Frakørselsrampe",'Anvendte oplysninger'!V175="Vinkelformet rampe"),1.07,IF(AND(I175="Tilkørselsrampe",'Anvendte oplysninger'!V175="S-formet ruderrampe"),0.93,IF(AND(I175="Tilkørselsrampe",'Anvendte oplysninger'!V175="S-formet trompetrampe"),2.48,IF(AND(I175="Tilkørselsrampe",'Anvendte oplysninger'!V175="U-formet trompetrampe"),4.15,IF(AND(I175="Tilkørselsrampe",'Anvendte oplysninger'!V175="SV-formet flyoverrampe"),5.26,IF(AND(I175="Tilkørselsrampe",'Anvendte oplysninger'!V175="Vinkelformet rampe"),1.42,1))))))))))</f>
        <v>1</v>
      </c>
      <c r="Z175" s="14">
        <f>IF(OR('Anvendte oplysninger'!W175="Lige",'Anvendte oplysninger'!W175="Irrelevant",'Anvendte oplysninger'!X175="Irrelevant",'Anvendte oplysninger'!Y175="Irrelevant"),1,1+1.545*1000/32.2*((('Anvendte oplysninger'!Y175*3268/3600)/('Anvendte oplysninger'!W175/0.306))^2)*('Anvendte oplysninger'!X175/1000)/G175)</f>
        <v>1</v>
      </c>
      <c r="AA175" s="14">
        <f>IF(OR('Anvendte oplysninger'!W175="Lige",'Anvendte oplysninger'!W175="Irrelevant",'Anvendte oplysninger'!X175="Irrelevant",'Anvendte oplysninger'!Y175="Irrelevant"),1,1+1.961*1000/32.2*((('Anvendte oplysninger'!Y175*3268/3600)/('Anvendte oplysninger'!W175/0.306))^2)*('Anvendte oplysninger'!X175/1000)/G175)</f>
        <v>1</v>
      </c>
      <c r="AB175" s="14">
        <f>IF(OR('Anvendte oplysninger'!Z175="Lige",'Anvendte oplysninger'!Z175="Irrelevant",'Anvendte oplysninger'!AA175="Irrelevant",'Anvendte oplysninger'!AB175="Irrelevant"),1,1+1.545*1000/32.2*((('Anvendte oplysninger'!AB175*3268/3600)/('Anvendte oplysninger'!Z175/0.306))^2)*('Anvendte oplysninger'!AA175/1000)/G175)</f>
        <v>1</v>
      </c>
      <c r="AC175" s="14">
        <f>IF(OR('Anvendte oplysninger'!Z175="Lige",'Anvendte oplysninger'!Z175="Irrelevant",'Anvendte oplysninger'!AA175="Irrelevant",'Anvendte oplysninger'!AB175="Irrelevant"),1,1+1.961*1000/32.2*((('Anvendte oplysninger'!AB175*3268/3600)/('Anvendte oplysninger'!Z175/0.306))^2)*('Anvendte oplysninger'!AA175/1000)/G175)</f>
        <v>1</v>
      </c>
      <c r="AD175" s="14">
        <f>IF(OR('Anvendte oplysninger'!AC175="Irrelevant",'Anvendte oplysninger'!AC175="Nej"),1,IF(AND('Anvendte oplysninger'!AC175="Ja",OR('Anvendte oplysninger'!Q175&lt;301,'Anvendte oplysninger'!S175&lt;301)),1-(0.5*('Anvendte oplysninger'!R175+'Anvendte oplysninger'!T175)/('Anvendte oplysninger'!G175*1000)),IF(AND('Anvendte oplysninger'!AC175="Ja",OR('Anvendte oplysninger'!Q175&lt;601,'Anvendte oplysninger'!S175&lt;601)),1-(0.25*('Anvendte oplysninger'!R175+'Anvendte oplysninger'!T175)/('Anvendte oplysninger'!G175*1000)),1)))</f>
        <v>1</v>
      </c>
      <c r="AE175" s="14">
        <f>IF(OR('Anvendte oplysninger'!AC175="Irrelevant",'Anvendte oplysninger'!AC175="Nej"),1,IF(AND('Anvendte oplysninger'!AC175="Ja",OR('Anvendte oplysninger'!Q175&lt;301,'Anvendte oplysninger'!S175&lt;301)),1-(0.4*('Anvendte oplysninger'!R175+'Anvendte oplysninger'!T175)/('Anvendte oplysninger'!G175*1000)),IF(AND('Anvendte oplysninger'!AC175="Ja",OR('Anvendte oplysninger'!Q175&lt;601,'Anvendte oplysninger'!S175&lt;601)),1-(0.2*('Anvendte oplysninger'!R175+'Anvendte oplysninger'!T175)/('Anvendte oplysninger'!G175*1000)),1)))</f>
        <v>1</v>
      </c>
      <c r="AF175" s="14">
        <f>IF('Anvendte oplysninger'!AD175="110 km/t",0.79,1)</f>
        <v>1</v>
      </c>
      <c r="AG175" s="14">
        <f>IF('Anvendte oplysninger'!AD175="110 km/t",0.94,1)</f>
        <v>1</v>
      </c>
      <c r="AH175" s="14">
        <f>IF('Anvendte oplysninger'!AD175="110 km/t",0.66,1)</f>
        <v>1</v>
      </c>
      <c r="AI175" s="14">
        <f>IF('Anvendte oplysninger'!AD175="110 km/t",0.82,1)</f>
        <v>1</v>
      </c>
      <c r="AJ175" s="14">
        <f>IF(AND('Anvendte oplysninger'!AE175="Ja",I175="Tilkørselsflettestrækning"),0.65*'Anvendte oplysninger'!AF175+1-'Anvendte oplysninger'!AF175,1)</f>
        <v>1</v>
      </c>
      <c r="AK175" s="15" t="str">
        <f t="shared" si="14"/>
        <v/>
      </c>
      <c r="AL175" s="15" t="str">
        <f t="shared" si="15"/>
        <v/>
      </c>
      <c r="AM175" s="15" t="str">
        <f t="shared" si="16"/>
        <v/>
      </c>
      <c r="AN175" s="15" t="str">
        <f t="shared" si="17"/>
        <v/>
      </c>
      <c r="AO175" s="15" t="str">
        <f t="shared" si="18"/>
        <v/>
      </c>
      <c r="AP175" s="15" t="str">
        <f t="shared" si="19"/>
        <v/>
      </c>
      <c r="AQ175" s="4" t="str">
        <f t="shared" si="20"/>
        <v/>
      </c>
    </row>
    <row r="176" spans="1:43" x14ac:dyDescent="0.25">
      <c r="A176" s="4" t="str">
        <f>IF(Inddata!A191="","",Inddata!A191)</f>
        <v/>
      </c>
      <c r="B176" s="4" t="str">
        <f>IF(Inddata!B191="","",Inddata!B191)</f>
        <v/>
      </c>
      <c r="C176" s="4" t="str">
        <f>IF(Inddata!C191="","",Inddata!C191)</f>
        <v/>
      </c>
      <c r="D176" s="4" t="str">
        <f>IF(Inddata!D191="","",Inddata!D191)</f>
        <v/>
      </c>
      <c r="E176" s="4" t="str">
        <f>IF(Inddata!E191="","",Inddata!E191)</f>
        <v/>
      </c>
      <c r="F176" s="4" t="str">
        <f>IF(Inddata!F191="","",Inddata!F191)</f>
        <v/>
      </c>
      <c r="G176" s="4">
        <f>IF(Inddata!G191="","",Inddata!G191)</f>
        <v>0</v>
      </c>
      <c r="H176" s="4" t="str">
        <f>IF(Inddata!H191&gt;0.5,Inddata!H191,"")</f>
        <v/>
      </c>
      <c r="I176" s="4" t="str">
        <f>IF(Inddata!I191="","",Inddata!I191)</f>
        <v/>
      </c>
      <c r="J176" s="14">
        <f>IF('Anvendte oplysninger'!J176="Irrelevant",1,IF('Anvendte oplysninger'!J176&gt;3,1.2,1))</f>
        <v>1</v>
      </c>
      <c r="K176" s="14">
        <f>IF('Anvendte oplysninger'!K176="Irrelevant",1,IF(AND(OR(I176="Motorvejsstrækning",I176="Frakørselsflettestrækning",I176="Tilkørselsflettestrækning"),'Anvendte oplysninger'!K176&lt;3.5),1+(3.5-'Anvendte oplysninger'!K176)*0.12,IF(AND(OR(I176="Frakørselsrampe",I176="Tilkørselsrampe"),'Anvendte oplysninger'!K176&lt;3.5),1+(3.5-'Anvendte oplysninger'!K176)*0.16,1)))</f>
        <v>1</v>
      </c>
      <c r="L176" s="14">
        <f>IF('Anvendte oplysninger'!L176="Irrelevant",1,IF(AND('Anvendte oplysninger'!L176="Ja",'Anvendte oplysninger'!J176=2),0.6*'Anvendte oplysninger'!M176+(1-'Anvendte oplysninger'!M176),IF(AND('Anvendte oplysninger'!L176="Ja",'Anvendte oplysninger'!J176=3),0.7*'Anvendte oplysninger'!M176+(1-'Anvendte oplysninger'!M176),IF(AND('Anvendte oplysninger'!L176="Ja",'Anvendte oplysninger'!J176=4),0.76*'Anvendte oplysninger'!M176+(1-'Anvendte oplysninger'!M176),IF(AND('Anvendte oplysninger'!L176="Ja",'Anvendte oplysninger'!J176&gt;4.99999999),0.8*'Anvendte oplysninger'!M176+(1-'Anvendte oplysninger'!M176),1)))))</f>
        <v>1</v>
      </c>
      <c r="M176" s="14">
        <f>IF('Anvendte oplysninger'!L176="Irrelevant",1,IF(AND('Anvendte oplysninger'!L176="Ja",'Anvendte oplysninger'!J176=2),0.8*'Anvendte oplysninger'!M176+(1-'Anvendte oplysninger'!M176),IF(AND('Anvendte oplysninger'!L176="Ja",'Anvendte oplysninger'!J176=3),0.85*'Anvendte oplysninger'!M176+(1-'Anvendte oplysninger'!M176),IF(AND('Anvendte oplysninger'!L176="Ja",'Anvendte oplysninger'!J176=4),0.88*'Anvendte oplysninger'!M176+(1-'Anvendte oplysninger'!M176),IF(AND('Anvendte oplysninger'!L176="Ja",'Anvendte oplysninger'!J176&gt;4.99999999),0.9*'Anvendte oplysninger'!M176+(1-'Anvendte oplysninger'!M176),1)))))</f>
        <v>1</v>
      </c>
      <c r="N176" s="14">
        <f>IF('Anvendte oplysninger'!N176="Irrelevant",1,IF(AND(OR(I176="Motorvejsstrækning",I176="Frakørselsflettestrækning",I176="Tilkørselsflettestrækning"),'Anvendte oplysninger'!N176&lt;3),1+(3-'Anvendte oplysninger'!N176)*0.09333333,1))</f>
        <v>1</v>
      </c>
      <c r="O176" s="14">
        <f>IF('Anvendte oplysninger'!N176="Irrelevant",1,IF(AND(OR(I176="Motorvejsstrækning",I176="Frakørselsflettestrækning",I176="Tilkørselsflettestrækning"),'Anvendte oplysninger'!N176&lt;3),1+(3-'Anvendte oplysninger'!N176)*0.19666667,1))</f>
        <v>1</v>
      </c>
      <c r="P176" s="14">
        <f>IF('Anvendte oplysninger'!O176="Irrelevant",1,IF(AND(OR(I176="Motorvejsstrækning",I176="Frakørselsflettestrækning",I176="Tilkørselsflettestrækning"),'Anvendte oplysninger'!O176&lt;3.00000001),1+(0.5-'Anvendte oplysninger'!O176)*0.04,IF(AND(OR(I176="Frakørselsrampe",I176="Tilkørselsrampe"),'Anvendte oplysninger'!O176&lt;3.00000001),1+(0.5-'Anvendte oplysninger'!O176)*0.08,IF(OR(I176="Motorvejsstrækning",I176="Frakørselsflettestrækning",I176="Tilkørselsflettestrækning"),0.9,0.8))))</f>
        <v>1</v>
      </c>
      <c r="Q176" s="14">
        <f>IF('Anvendte oplysninger'!P176="Irrelevant",1,IF(AND(OR(I176="Motorvejsstrækning",I176="Frakørselsflettestrækning",I176="Tilkørselsflettestrækning"),'Anvendte oplysninger'!P176&lt;11.00000001),1+(5-'Anvendte oplysninger'!P176)*0.01,0.94))</f>
        <v>1</v>
      </c>
      <c r="R176" s="14">
        <f>IF(OR('Anvendte oplysninger'!Q176="Irrelevant",'Anvendte oplysninger'!R176="Irrelevant",'Anvendte oplysninger'!Q176="Lige"),1,IF(AND(OR(I176="Motorvejsstrækning",I176="Frakørselsflettestrækning",I176="Tilkørselsflettestrækning"),'Anvendte oplysninger'!Q176&lt;4000),(EXP(0.1096*1746.5/'Anvendte oplysninger'!Q176)/EXP(0.1096*1746.5/4000))*('Anvendte oplysninger'!R176/1000)/G176+(G176-'Anvendte oplysninger'!R176/1000)/G176,1))</f>
        <v>1</v>
      </c>
      <c r="S176" s="14">
        <f>IF(OR('Anvendte oplysninger'!S176="Irrelevant",'Anvendte oplysninger'!T176="Irrelevant",'Anvendte oplysninger'!S176="Lige"),1,IF(AND(OR(I176="Motorvejsstrækning",I176="Frakørselsflettestrækning",I176="Tilkørselsflettestrækning"),'Anvendte oplysninger'!S176&lt;4000),(EXP(0.1096*1746.5/'Anvendte oplysninger'!S176)/EXP(0.1096*1746.5/4000))*('Anvendte oplysninger'!T176/1000)/G176+(G176-'Anvendte oplysninger'!T176/1000)/G176,1))</f>
        <v>1</v>
      </c>
      <c r="T176" s="14">
        <f>IF('Anvendte oplysninger'!U176="Irrelevant",1,IF(AND(OR(I176="Motorvejsstrækning",I176="Frakørselsflettestrækning",I176="Tilkørselsflettestrækning",I176="Frakørselsrampe",I176="Tilkørselsrampe"),'Anvendte oplysninger'!U176="Ja"),0.95,1))</f>
        <v>1</v>
      </c>
      <c r="U176" s="14">
        <f>IF('Anvendte oplysninger'!U176="Irrelevant",1,IF(AND(OR(I176="Motorvejsstrækning",I176="Frakørselsflettestrækning",I176="Tilkørselsflettestrækning",I176="Frakørselsrampe",I176="Tilkørselsrampe"),'Anvendte oplysninger'!U176="Ja"),0.96,1))</f>
        <v>1</v>
      </c>
      <c r="V176" s="14">
        <f>IF('Anvendte oplysninger'!U176="Irrelevant",1,IF(AND(OR(I176="Motorvejsstrækning",I176="Frakørselsflettestrækning",I176="Tilkørselsflettestrækning",I176="Frakørselsrampe",I176="Tilkørselsrampe"),'Anvendte oplysninger'!U176="Ja"),0.79,1))</f>
        <v>1</v>
      </c>
      <c r="W176" s="14">
        <f>IF('Anvendte oplysninger'!U176="Irrelevant",1,IF(AND(OR(I176="Motorvejsstrækning",I176="Frakørselsflettestrækning",I176="Tilkørselsflettestrækning",I176="Frakørselsrampe",I176="Tilkørselsrampe"),'Anvendte oplysninger'!U176="Ja"),0.94,1))</f>
        <v>1</v>
      </c>
      <c r="X176" s="14">
        <f>IF('Anvendte oplysninger'!U176="Irrelevant",1,IF(AND(OR(I176="Motorvejsstrækning",I176="Frakørselsflettestrækning",I176="Tilkørselsflettestrækning",I176="Frakørselsrampe",I176="Tilkørselsrampe"),'Anvendte oplysninger'!U176="Ja"),0.97,1))</f>
        <v>1</v>
      </c>
      <c r="Y176" s="14">
        <f>IF(AND(I176="Frakørselsrampe",'Anvendte oplysninger'!V176="S-formet ruderrampe"),1.32,IF(AND(I176="Frakørselsrampe",'Anvendte oplysninger'!V176="S-formet trompetrampe"),2.05,IF(AND(I176="Frakørselsrampe",'Anvendte oplysninger'!V176="U-formet trompetrampe"),4.11,IF(AND(I176="Frakørselsrampe",'Anvendte oplysninger'!V176="SV-formet flyoverrampe"),5.15,IF(AND(I176="Frakørselsrampe",'Anvendte oplysninger'!V176="Vinkelformet rampe"),1.07,IF(AND(I176="Tilkørselsrampe",'Anvendte oplysninger'!V176="S-formet ruderrampe"),0.93,IF(AND(I176="Tilkørselsrampe",'Anvendte oplysninger'!V176="S-formet trompetrampe"),2.48,IF(AND(I176="Tilkørselsrampe",'Anvendte oplysninger'!V176="U-formet trompetrampe"),4.15,IF(AND(I176="Tilkørselsrampe",'Anvendte oplysninger'!V176="SV-formet flyoverrampe"),5.26,IF(AND(I176="Tilkørselsrampe",'Anvendte oplysninger'!V176="Vinkelformet rampe"),1.42,1))))))))))</f>
        <v>1</v>
      </c>
      <c r="Z176" s="14">
        <f>IF(OR('Anvendte oplysninger'!W176="Lige",'Anvendte oplysninger'!W176="Irrelevant",'Anvendte oplysninger'!X176="Irrelevant",'Anvendte oplysninger'!Y176="Irrelevant"),1,1+1.545*1000/32.2*((('Anvendte oplysninger'!Y176*3268/3600)/('Anvendte oplysninger'!W176/0.306))^2)*('Anvendte oplysninger'!X176/1000)/G176)</f>
        <v>1</v>
      </c>
      <c r="AA176" s="14">
        <f>IF(OR('Anvendte oplysninger'!W176="Lige",'Anvendte oplysninger'!W176="Irrelevant",'Anvendte oplysninger'!X176="Irrelevant",'Anvendte oplysninger'!Y176="Irrelevant"),1,1+1.961*1000/32.2*((('Anvendte oplysninger'!Y176*3268/3600)/('Anvendte oplysninger'!W176/0.306))^2)*('Anvendte oplysninger'!X176/1000)/G176)</f>
        <v>1</v>
      </c>
      <c r="AB176" s="14">
        <f>IF(OR('Anvendte oplysninger'!Z176="Lige",'Anvendte oplysninger'!Z176="Irrelevant",'Anvendte oplysninger'!AA176="Irrelevant",'Anvendte oplysninger'!AB176="Irrelevant"),1,1+1.545*1000/32.2*((('Anvendte oplysninger'!AB176*3268/3600)/('Anvendte oplysninger'!Z176/0.306))^2)*('Anvendte oplysninger'!AA176/1000)/G176)</f>
        <v>1</v>
      </c>
      <c r="AC176" s="14">
        <f>IF(OR('Anvendte oplysninger'!Z176="Lige",'Anvendte oplysninger'!Z176="Irrelevant",'Anvendte oplysninger'!AA176="Irrelevant",'Anvendte oplysninger'!AB176="Irrelevant"),1,1+1.961*1000/32.2*((('Anvendte oplysninger'!AB176*3268/3600)/('Anvendte oplysninger'!Z176/0.306))^2)*('Anvendte oplysninger'!AA176/1000)/G176)</f>
        <v>1</v>
      </c>
      <c r="AD176" s="14">
        <f>IF(OR('Anvendte oplysninger'!AC176="Irrelevant",'Anvendte oplysninger'!AC176="Nej"),1,IF(AND('Anvendte oplysninger'!AC176="Ja",OR('Anvendte oplysninger'!Q176&lt;301,'Anvendte oplysninger'!S176&lt;301)),1-(0.5*('Anvendte oplysninger'!R176+'Anvendte oplysninger'!T176)/('Anvendte oplysninger'!G176*1000)),IF(AND('Anvendte oplysninger'!AC176="Ja",OR('Anvendte oplysninger'!Q176&lt;601,'Anvendte oplysninger'!S176&lt;601)),1-(0.25*('Anvendte oplysninger'!R176+'Anvendte oplysninger'!T176)/('Anvendte oplysninger'!G176*1000)),1)))</f>
        <v>1</v>
      </c>
      <c r="AE176" s="14">
        <f>IF(OR('Anvendte oplysninger'!AC176="Irrelevant",'Anvendte oplysninger'!AC176="Nej"),1,IF(AND('Anvendte oplysninger'!AC176="Ja",OR('Anvendte oplysninger'!Q176&lt;301,'Anvendte oplysninger'!S176&lt;301)),1-(0.4*('Anvendte oplysninger'!R176+'Anvendte oplysninger'!T176)/('Anvendte oplysninger'!G176*1000)),IF(AND('Anvendte oplysninger'!AC176="Ja",OR('Anvendte oplysninger'!Q176&lt;601,'Anvendte oplysninger'!S176&lt;601)),1-(0.2*('Anvendte oplysninger'!R176+'Anvendte oplysninger'!T176)/('Anvendte oplysninger'!G176*1000)),1)))</f>
        <v>1</v>
      </c>
      <c r="AF176" s="14">
        <f>IF('Anvendte oplysninger'!AD176="110 km/t",0.79,1)</f>
        <v>1</v>
      </c>
      <c r="AG176" s="14">
        <f>IF('Anvendte oplysninger'!AD176="110 km/t",0.94,1)</f>
        <v>1</v>
      </c>
      <c r="AH176" s="14">
        <f>IF('Anvendte oplysninger'!AD176="110 km/t",0.66,1)</f>
        <v>1</v>
      </c>
      <c r="AI176" s="14">
        <f>IF('Anvendte oplysninger'!AD176="110 km/t",0.82,1)</f>
        <v>1</v>
      </c>
      <c r="AJ176" s="14">
        <f>IF(AND('Anvendte oplysninger'!AE176="Ja",I176="Tilkørselsflettestrækning"),0.65*'Anvendte oplysninger'!AF176+1-'Anvendte oplysninger'!AF176,1)</f>
        <v>1</v>
      </c>
      <c r="AK176" s="15" t="str">
        <f t="shared" si="14"/>
        <v/>
      </c>
      <c r="AL176" s="15" t="str">
        <f t="shared" si="15"/>
        <v/>
      </c>
      <c r="AM176" s="15" t="str">
        <f t="shared" si="16"/>
        <v/>
      </c>
      <c r="AN176" s="15" t="str">
        <f t="shared" si="17"/>
        <v/>
      </c>
      <c r="AO176" s="15" t="str">
        <f t="shared" si="18"/>
        <v/>
      </c>
      <c r="AP176" s="15" t="str">
        <f t="shared" si="19"/>
        <v/>
      </c>
      <c r="AQ176" s="4" t="str">
        <f t="shared" si="20"/>
        <v/>
      </c>
    </row>
    <row r="177" spans="1:43" x14ac:dyDescent="0.25">
      <c r="A177" s="4" t="str">
        <f>IF(Inddata!A192="","",Inddata!A192)</f>
        <v/>
      </c>
      <c r="B177" s="4" t="str">
        <f>IF(Inddata!B192="","",Inddata!B192)</f>
        <v/>
      </c>
      <c r="C177" s="4" t="str">
        <f>IF(Inddata!C192="","",Inddata!C192)</f>
        <v/>
      </c>
      <c r="D177" s="4" t="str">
        <f>IF(Inddata!D192="","",Inddata!D192)</f>
        <v/>
      </c>
      <c r="E177" s="4" t="str">
        <f>IF(Inddata!E192="","",Inddata!E192)</f>
        <v/>
      </c>
      <c r="F177" s="4" t="str">
        <f>IF(Inddata!F192="","",Inddata!F192)</f>
        <v/>
      </c>
      <c r="G177" s="4">
        <f>IF(Inddata!G192="","",Inddata!G192)</f>
        <v>0</v>
      </c>
      <c r="H177" s="4" t="str">
        <f>IF(Inddata!H192&gt;0.5,Inddata!H192,"")</f>
        <v/>
      </c>
      <c r="I177" s="4" t="str">
        <f>IF(Inddata!I192="","",Inddata!I192)</f>
        <v/>
      </c>
      <c r="J177" s="14">
        <f>IF('Anvendte oplysninger'!J177="Irrelevant",1,IF('Anvendte oplysninger'!J177&gt;3,1.2,1))</f>
        <v>1</v>
      </c>
      <c r="K177" s="14">
        <f>IF('Anvendte oplysninger'!K177="Irrelevant",1,IF(AND(OR(I177="Motorvejsstrækning",I177="Frakørselsflettestrækning",I177="Tilkørselsflettestrækning"),'Anvendte oplysninger'!K177&lt;3.5),1+(3.5-'Anvendte oplysninger'!K177)*0.12,IF(AND(OR(I177="Frakørselsrampe",I177="Tilkørselsrampe"),'Anvendte oplysninger'!K177&lt;3.5),1+(3.5-'Anvendte oplysninger'!K177)*0.16,1)))</f>
        <v>1</v>
      </c>
      <c r="L177" s="14">
        <f>IF('Anvendte oplysninger'!L177="Irrelevant",1,IF(AND('Anvendte oplysninger'!L177="Ja",'Anvendte oplysninger'!J177=2),0.6*'Anvendte oplysninger'!M177+(1-'Anvendte oplysninger'!M177),IF(AND('Anvendte oplysninger'!L177="Ja",'Anvendte oplysninger'!J177=3),0.7*'Anvendte oplysninger'!M177+(1-'Anvendte oplysninger'!M177),IF(AND('Anvendte oplysninger'!L177="Ja",'Anvendte oplysninger'!J177=4),0.76*'Anvendte oplysninger'!M177+(1-'Anvendte oplysninger'!M177),IF(AND('Anvendte oplysninger'!L177="Ja",'Anvendte oplysninger'!J177&gt;4.99999999),0.8*'Anvendte oplysninger'!M177+(1-'Anvendte oplysninger'!M177),1)))))</f>
        <v>1</v>
      </c>
      <c r="M177" s="14">
        <f>IF('Anvendte oplysninger'!L177="Irrelevant",1,IF(AND('Anvendte oplysninger'!L177="Ja",'Anvendte oplysninger'!J177=2),0.8*'Anvendte oplysninger'!M177+(1-'Anvendte oplysninger'!M177),IF(AND('Anvendte oplysninger'!L177="Ja",'Anvendte oplysninger'!J177=3),0.85*'Anvendte oplysninger'!M177+(1-'Anvendte oplysninger'!M177),IF(AND('Anvendte oplysninger'!L177="Ja",'Anvendte oplysninger'!J177=4),0.88*'Anvendte oplysninger'!M177+(1-'Anvendte oplysninger'!M177),IF(AND('Anvendte oplysninger'!L177="Ja",'Anvendte oplysninger'!J177&gt;4.99999999),0.9*'Anvendte oplysninger'!M177+(1-'Anvendte oplysninger'!M177),1)))))</f>
        <v>1</v>
      </c>
      <c r="N177" s="14">
        <f>IF('Anvendte oplysninger'!N177="Irrelevant",1,IF(AND(OR(I177="Motorvejsstrækning",I177="Frakørselsflettestrækning",I177="Tilkørselsflettestrækning"),'Anvendte oplysninger'!N177&lt;3),1+(3-'Anvendte oplysninger'!N177)*0.09333333,1))</f>
        <v>1</v>
      </c>
      <c r="O177" s="14">
        <f>IF('Anvendte oplysninger'!N177="Irrelevant",1,IF(AND(OR(I177="Motorvejsstrækning",I177="Frakørselsflettestrækning",I177="Tilkørselsflettestrækning"),'Anvendte oplysninger'!N177&lt;3),1+(3-'Anvendte oplysninger'!N177)*0.19666667,1))</f>
        <v>1</v>
      </c>
      <c r="P177" s="14">
        <f>IF('Anvendte oplysninger'!O177="Irrelevant",1,IF(AND(OR(I177="Motorvejsstrækning",I177="Frakørselsflettestrækning",I177="Tilkørselsflettestrækning"),'Anvendte oplysninger'!O177&lt;3.00000001),1+(0.5-'Anvendte oplysninger'!O177)*0.04,IF(AND(OR(I177="Frakørselsrampe",I177="Tilkørselsrampe"),'Anvendte oplysninger'!O177&lt;3.00000001),1+(0.5-'Anvendte oplysninger'!O177)*0.08,IF(OR(I177="Motorvejsstrækning",I177="Frakørselsflettestrækning",I177="Tilkørselsflettestrækning"),0.9,0.8))))</f>
        <v>1</v>
      </c>
      <c r="Q177" s="14">
        <f>IF('Anvendte oplysninger'!P177="Irrelevant",1,IF(AND(OR(I177="Motorvejsstrækning",I177="Frakørselsflettestrækning",I177="Tilkørselsflettestrækning"),'Anvendte oplysninger'!P177&lt;11.00000001),1+(5-'Anvendte oplysninger'!P177)*0.01,0.94))</f>
        <v>1</v>
      </c>
      <c r="R177" s="14">
        <f>IF(OR('Anvendte oplysninger'!Q177="Irrelevant",'Anvendte oplysninger'!R177="Irrelevant",'Anvendte oplysninger'!Q177="Lige"),1,IF(AND(OR(I177="Motorvejsstrækning",I177="Frakørselsflettestrækning",I177="Tilkørselsflettestrækning"),'Anvendte oplysninger'!Q177&lt;4000),(EXP(0.1096*1746.5/'Anvendte oplysninger'!Q177)/EXP(0.1096*1746.5/4000))*('Anvendte oplysninger'!R177/1000)/G177+(G177-'Anvendte oplysninger'!R177/1000)/G177,1))</f>
        <v>1</v>
      </c>
      <c r="S177" s="14">
        <f>IF(OR('Anvendte oplysninger'!S177="Irrelevant",'Anvendte oplysninger'!T177="Irrelevant",'Anvendte oplysninger'!S177="Lige"),1,IF(AND(OR(I177="Motorvejsstrækning",I177="Frakørselsflettestrækning",I177="Tilkørselsflettestrækning"),'Anvendte oplysninger'!S177&lt;4000),(EXP(0.1096*1746.5/'Anvendte oplysninger'!S177)/EXP(0.1096*1746.5/4000))*('Anvendte oplysninger'!T177/1000)/G177+(G177-'Anvendte oplysninger'!T177/1000)/G177,1))</f>
        <v>1</v>
      </c>
      <c r="T177" s="14">
        <f>IF('Anvendte oplysninger'!U177="Irrelevant",1,IF(AND(OR(I177="Motorvejsstrækning",I177="Frakørselsflettestrækning",I177="Tilkørselsflettestrækning",I177="Frakørselsrampe",I177="Tilkørselsrampe"),'Anvendte oplysninger'!U177="Ja"),0.95,1))</f>
        <v>1</v>
      </c>
      <c r="U177" s="14">
        <f>IF('Anvendte oplysninger'!U177="Irrelevant",1,IF(AND(OR(I177="Motorvejsstrækning",I177="Frakørselsflettestrækning",I177="Tilkørselsflettestrækning",I177="Frakørselsrampe",I177="Tilkørselsrampe"),'Anvendte oplysninger'!U177="Ja"),0.96,1))</f>
        <v>1</v>
      </c>
      <c r="V177" s="14">
        <f>IF('Anvendte oplysninger'!U177="Irrelevant",1,IF(AND(OR(I177="Motorvejsstrækning",I177="Frakørselsflettestrækning",I177="Tilkørselsflettestrækning",I177="Frakørselsrampe",I177="Tilkørselsrampe"),'Anvendte oplysninger'!U177="Ja"),0.79,1))</f>
        <v>1</v>
      </c>
      <c r="W177" s="14">
        <f>IF('Anvendte oplysninger'!U177="Irrelevant",1,IF(AND(OR(I177="Motorvejsstrækning",I177="Frakørselsflettestrækning",I177="Tilkørselsflettestrækning",I177="Frakørselsrampe",I177="Tilkørselsrampe"),'Anvendte oplysninger'!U177="Ja"),0.94,1))</f>
        <v>1</v>
      </c>
      <c r="X177" s="14">
        <f>IF('Anvendte oplysninger'!U177="Irrelevant",1,IF(AND(OR(I177="Motorvejsstrækning",I177="Frakørselsflettestrækning",I177="Tilkørselsflettestrækning",I177="Frakørselsrampe",I177="Tilkørselsrampe"),'Anvendte oplysninger'!U177="Ja"),0.97,1))</f>
        <v>1</v>
      </c>
      <c r="Y177" s="14">
        <f>IF(AND(I177="Frakørselsrampe",'Anvendte oplysninger'!V177="S-formet ruderrampe"),1.32,IF(AND(I177="Frakørselsrampe",'Anvendte oplysninger'!V177="S-formet trompetrampe"),2.05,IF(AND(I177="Frakørselsrampe",'Anvendte oplysninger'!V177="U-formet trompetrampe"),4.11,IF(AND(I177="Frakørselsrampe",'Anvendte oplysninger'!V177="SV-formet flyoverrampe"),5.15,IF(AND(I177="Frakørselsrampe",'Anvendte oplysninger'!V177="Vinkelformet rampe"),1.07,IF(AND(I177="Tilkørselsrampe",'Anvendte oplysninger'!V177="S-formet ruderrampe"),0.93,IF(AND(I177="Tilkørselsrampe",'Anvendte oplysninger'!V177="S-formet trompetrampe"),2.48,IF(AND(I177="Tilkørselsrampe",'Anvendte oplysninger'!V177="U-formet trompetrampe"),4.15,IF(AND(I177="Tilkørselsrampe",'Anvendte oplysninger'!V177="SV-formet flyoverrampe"),5.26,IF(AND(I177="Tilkørselsrampe",'Anvendte oplysninger'!V177="Vinkelformet rampe"),1.42,1))))))))))</f>
        <v>1</v>
      </c>
      <c r="Z177" s="14">
        <f>IF(OR('Anvendte oplysninger'!W177="Lige",'Anvendte oplysninger'!W177="Irrelevant",'Anvendte oplysninger'!X177="Irrelevant",'Anvendte oplysninger'!Y177="Irrelevant"),1,1+1.545*1000/32.2*((('Anvendte oplysninger'!Y177*3268/3600)/('Anvendte oplysninger'!W177/0.306))^2)*('Anvendte oplysninger'!X177/1000)/G177)</f>
        <v>1</v>
      </c>
      <c r="AA177" s="14">
        <f>IF(OR('Anvendte oplysninger'!W177="Lige",'Anvendte oplysninger'!W177="Irrelevant",'Anvendte oplysninger'!X177="Irrelevant",'Anvendte oplysninger'!Y177="Irrelevant"),1,1+1.961*1000/32.2*((('Anvendte oplysninger'!Y177*3268/3600)/('Anvendte oplysninger'!W177/0.306))^2)*('Anvendte oplysninger'!X177/1000)/G177)</f>
        <v>1</v>
      </c>
      <c r="AB177" s="14">
        <f>IF(OR('Anvendte oplysninger'!Z177="Lige",'Anvendte oplysninger'!Z177="Irrelevant",'Anvendte oplysninger'!AA177="Irrelevant",'Anvendte oplysninger'!AB177="Irrelevant"),1,1+1.545*1000/32.2*((('Anvendte oplysninger'!AB177*3268/3600)/('Anvendte oplysninger'!Z177/0.306))^2)*('Anvendte oplysninger'!AA177/1000)/G177)</f>
        <v>1</v>
      </c>
      <c r="AC177" s="14">
        <f>IF(OR('Anvendte oplysninger'!Z177="Lige",'Anvendte oplysninger'!Z177="Irrelevant",'Anvendte oplysninger'!AA177="Irrelevant",'Anvendte oplysninger'!AB177="Irrelevant"),1,1+1.961*1000/32.2*((('Anvendte oplysninger'!AB177*3268/3600)/('Anvendte oplysninger'!Z177/0.306))^2)*('Anvendte oplysninger'!AA177/1000)/G177)</f>
        <v>1</v>
      </c>
      <c r="AD177" s="14">
        <f>IF(OR('Anvendte oplysninger'!AC177="Irrelevant",'Anvendte oplysninger'!AC177="Nej"),1,IF(AND('Anvendte oplysninger'!AC177="Ja",OR('Anvendte oplysninger'!Q177&lt;301,'Anvendte oplysninger'!S177&lt;301)),1-(0.5*('Anvendte oplysninger'!R177+'Anvendte oplysninger'!T177)/('Anvendte oplysninger'!G177*1000)),IF(AND('Anvendte oplysninger'!AC177="Ja",OR('Anvendte oplysninger'!Q177&lt;601,'Anvendte oplysninger'!S177&lt;601)),1-(0.25*('Anvendte oplysninger'!R177+'Anvendte oplysninger'!T177)/('Anvendte oplysninger'!G177*1000)),1)))</f>
        <v>1</v>
      </c>
      <c r="AE177" s="14">
        <f>IF(OR('Anvendte oplysninger'!AC177="Irrelevant",'Anvendte oplysninger'!AC177="Nej"),1,IF(AND('Anvendte oplysninger'!AC177="Ja",OR('Anvendte oplysninger'!Q177&lt;301,'Anvendte oplysninger'!S177&lt;301)),1-(0.4*('Anvendte oplysninger'!R177+'Anvendte oplysninger'!T177)/('Anvendte oplysninger'!G177*1000)),IF(AND('Anvendte oplysninger'!AC177="Ja",OR('Anvendte oplysninger'!Q177&lt;601,'Anvendte oplysninger'!S177&lt;601)),1-(0.2*('Anvendte oplysninger'!R177+'Anvendte oplysninger'!T177)/('Anvendte oplysninger'!G177*1000)),1)))</f>
        <v>1</v>
      </c>
      <c r="AF177" s="14">
        <f>IF('Anvendte oplysninger'!AD177="110 km/t",0.79,1)</f>
        <v>1</v>
      </c>
      <c r="AG177" s="14">
        <f>IF('Anvendte oplysninger'!AD177="110 km/t",0.94,1)</f>
        <v>1</v>
      </c>
      <c r="AH177" s="14">
        <f>IF('Anvendte oplysninger'!AD177="110 km/t",0.66,1)</f>
        <v>1</v>
      </c>
      <c r="AI177" s="14">
        <f>IF('Anvendte oplysninger'!AD177="110 km/t",0.82,1)</f>
        <v>1</v>
      </c>
      <c r="AJ177" s="14">
        <f>IF(AND('Anvendte oplysninger'!AE177="Ja",I177="Tilkørselsflettestrækning"),0.65*'Anvendte oplysninger'!AF177+1-'Anvendte oplysninger'!AF177,1)</f>
        <v>1</v>
      </c>
      <c r="AK177" s="15" t="str">
        <f t="shared" si="14"/>
        <v/>
      </c>
      <c r="AL177" s="15" t="str">
        <f t="shared" si="15"/>
        <v/>
      </c>
      <c r="AM177" s="15" t="str">
        <f t="shared" si="16"/>
        <v/>
      </c>
      <c r="AN177" s="15" t="str">
        <f t="shared" si="17"/>
        <v/>
      </c>
      <c r="AO177" s="15" t="str">
        <f t="shared" si="18"/>
        <v/>
      </c>
      <c r="AP177" s="15" t="str">
        <f t="shared" si="19"/>
        <v/>
      </c>
      <c r="AQ177" s="4" t="str">
        <f t="shared" si="20"/>
        <v/>
      </c>
    </row>
    <row r="178" spans="1:43" x14ac:dyDescent="0.25">
      <c r="A178" s="4" t="str">
        <f>IF(Inddata!A193="","",Inddata!A193)</f>
        <v/>
      </c>
      <c r="B178" s="4" t="str">
        <f>IF(Inddata!B193="","",Inddata!B193)</f>
        <v/>
      </c>
      <c r="C178" s="4" t="str">
        <f>IF(Inddata!C193="","",Inddata!C193)</f>
        <v/>
      </c>
      <c r="D178" s="4" t="str">
        <f>IF(Inddata!D193="","",Inddata!D193)</f>
        <v/>
      </c>
      <c r="E178" s="4" t="str">
        <f>IF(Inddata!E193="","",Inddata!E193)</f>
        <v/>
      </c>
      <c r="F178" s="4" t="str">
        <f>IF(Inddata!F193="","",Inddata!F193)</f>
        <v/>
      </c>
      <c r="G178" s="4">
        <f>IF(Inddata!G193="","",Inddata!G193)</f>
        <v>0</v>
      </c>
      <c r="H178" s="4" t="str">
        <f>IF(Inddata!H193&gt;0.5,Inddata!H193,"")</f>
        <v/>
      </c>
      <c r="I178" s="4" t="str">
        <f>IF(Inddata!I193="","",Inddata!I193)</f>
        <v/>
      </c>
      <c r="J178" s="14">
        <f>IF('Anvendte oplysninger'!J178="Irrelevant",1,IF('Anvendte oplysninger'!J178&gt;3,1.2,1))</f>
        <v>1</v>
      </c>
      <c r="K178" s="14">
        <f>IF('Anvendte oplysninger'!K178="Irrelevant",1,IF(AND(OR(I178="Motorvejsstrækning",I178="Frakørselsflettestrækning",I178="Tilkørselsflettestrækning"),'Anvendte oplysninger'!K178&lt;3.5),1+(3.5-'Anvendte oplysninger'!K178)*0.12,IF(AND(OR(I178="Frakørselsrampe",I178="Tilkørselsrampe"),'Anvendte oplysninger'!K178&lt;3.5),1+(3.5-'Anvendte oplysninger'!K178)*0.16,1)))</f>
        <v>1</v>
      </c>
      <c r="L178" s="14">
        <f>IF('Anvendte oplysninger'!L178="Irrelevant",1,IF(AND('Anvendte oplysninger'!L178="Ja",'Anvendte oplysninger'!J178=2),0.6*'Anvendte oplysninger'!M178+(1-'Anvendte oplysninger'!M178),IF(AND('Anvendte oplysninger'!L178="Ja",'Anvendte oplysninger'!J178=3),0.7*'Anvendte oplysninger'!M178+(1-'Anvendte oplysninger'!M178),IF(AND('Anvendte oplysninger'!L178="Ja",'Anvendte oplysninger'!J178=4),0.76*'Anvendte oplysninger'!M178+(1-'Anvendte oplysninger'!M178),IF(AND('Anvendte oplysninger'!L178="Ja",'Anvendte oplysninger'!J178&gt;4.99999999),0.8*'Anvendte oplysninger'!M178+(1-'Anvendte oplysninger'!M178),1)))))</f>
        <v>1</v>
      </c>
      <c r="M178" s="14">
        <f>IF('Anvendte oplysninger'!L178="Irrelevant",1,IF(AND('Anvendte oplysninger'!L178="Ja",'Anvendte oplysninger'!J178=2),0.8*'Anvendte oplysninger'!M178+(1-'Anvendte oplysninger'!M178),IF(AND('Anvendte oplysninger'!L178="Ja",'Anvendte oplysninger'!J178=3),0.85*'Anvendte oplysninger'!M178+(1-'Anvendte oplysninger'!M178),IF(AND('Anvendte oplysninger'!L178="Ja",'Anvendte oplysninger'!J178=4),0.88*'Anvendte oplysninger'!M178+(1-'Anvendte oplysninger'!M178),IF(AND('Anvendte oplysninger'!L178="Ja",'Anvendte oplysninger'!J178&gt;4.99999999),0.9*'Anvendte oplysninger'!M178+(1-'Anvendte oplysninger'!M178),1)))))</f>
        <v>1</v>
      </c>
      <c r="N178" s="14">
        <f>IF('Anvendte oplysninger'!N178="Irrelevant",1,IF(AND(OR(I178="Motorvejsstrækning",I178="Frakørselsflettestrækning",I178="Tilkørselsflettestrækning"),'Anvendte oplysninger'!N178&lt;3),1+(3-'Anvendte oplysninger'!N178)*0.09333333,1))</f>
        <v>1</v>
      </c>
      <c r="O178" s="14">
        <f>IF('Anvendte oplysninger'!N178="Irrelevant",1,IF(AND(OR(I178="Motorvejsstrækning",I178="Frakørselsflettestrækning",I178="Tilkørselsflettestrækning"),'Anvendte oplysninger'!N178&lt;3),1+(3-'Anvendte oplysninger'!N178)*0.19666667,1))</f>
        <v>1</v>
      </c>
      <c r="P178" s="14">
        <f>IF('Anvendte oplysninger'!O178="Irrelevant",1,IF(AND(OR(I178="Motorvejsstrækning",I178="Frakørselsflettestrækning",I178="Tilkørselsflettestrækning"),'Anvendte oplysninger'!O178&lt;3.00000001),1+(0.5-'Anvendte oplysninger'!O178)*0.04,IF(AND(OR(I178="Frakørselsrampe",I178="Tilkørselsrampe"),'Anvendte oplysninger'!O178&lt;3.00000001),1+(0.5-'Anvendte oplysninger'!O178)*0.08,IF(OR(I178="Motorvejsstrækning",I178="Frakørselsflettestrækning",I178="Tilkørselsflettestrækning"),0.9,0.8))))</f>
        <v>1</v>
      </c>
      <c r="Q178" s="14">
        <f>IF('Anvendte oplysninger'!P178="Irrelevant",1,IF(AND(OR(I178="Motorvejsstrækning",I178="Frakørselsflettestrækning",I178="Tilkørselsflettestrækning"),'Anvendte oplysninger'!P178&lt;11.00000001),1+(5-'Anvendte oplysninger'!P178)*0.01,0.94))</f>
        <v>1</v>
      </c>
      <c r="R178" s="14">
        <f>IF(OR('Anvendte oplysninger'!Q178="Irrelevant",'Anvendte oplysninger'!R178="Irrelevant",'Anvendte oplysninger'!Q178="Lige"),1,IF(AND(OR(I178="Motorvejsstrækning",I178="Frakørselsflettestrækning",I178="Tilkørselsflettestrækning"),'Anvendte oplysninger'!Q178&lt;4000),(EXP(0.1096*1746.5/'Anvendte oplysninger'!Q178)/EXP(0.1096*1746.5/4000))*('Anvendte oplysninger'!R178/1000)/G178+(G178-'Anvendte oplysninger'!R178/1000)/G178,1))</f>
        <v>1</v>
      </c>
      <c r="S178" s="14">
        <f>IF(OR('Anvendte oplysninger'!S178="Irrelevant",'Anvendte oplysninger'!T178="Irrelevant",'Anvendte oplysninger'!S178="Lige"),1,IF(AND(OR(I178="Motorvejsstrækning",I178="Frakørselsflettestrækning",I178="Tilkørselsflettestrækning"),'Anvendte oplysninger'!S178&lt;4000),(EXP(0.1096*1746.5/'Anvendte oplysninger'!S178)/EXP(0.1096*1746.5/4000))*('Anvendte oplysninger'!T178/1000)/G178+(G178-'Anvendte oplysninger'!T178/1000)/G178,1))</f>
        <v>1</v>
      </c>
      <c r="T178" s="14">
        <f>IF('Anvendte oplysninger'!U178="Irrelevant",1,IF(AND(OR(I178="Motorvejsstrækning",I178="Frakørselsflettestrækning",I178="Tilkørselsflettestrækning",I178="Frakørselsrampe",I178="Tilkørselsrampe"),'Anvendte oplysninger'!U178="Ja"),0.95,1))</f>
        <v>1</v>
      </c>
      <c r="U178" s="14">
        <f>IF('Anvendte oplysninger'!U178="Irrelevant",1,IF(AND(OR(I178="Motorvejsstrækning",I178="Frakørselsflettestrækning",I178="Tilkørselsflettestrækning",I178="Frakørselsrampe",I178="Tilkørselsrampe"),'Anvendte oplysninger'!U178="Ja"),0.96,1))</f>
        <v>1</v>
      </c>
      <c r="V178" s="14">
        <f>IF('Anvendte oplysninger'!U178="Irrelevant",1,IF(AND(OR(I178="Motorvejsstrækning",I178="Frakørselsflettestrækning",I178="Tilkørselsflettestrækning",I178="Frakørselsrampe",I178="Tilkørselsrampe"),'Anvendte oplysninger'!U178="Ja"),0.79,1))</f>
        <v>1</v>
      </c>
      <c r="W178" s="14">
        <f>IF('Anvendte oplysninger'!U178="Irrelevant",1,IF(AND(OR(I178="Motorvejsstrækning",I178="Frakørselsflettestrækning",I178="Tilkørselsflettestrækning",I178="Frakørselsrampe",I178="Tilkørselsrampe"),'Anvendte oplysninger'!U178="Ja"),0.94,1))</f>
        <v>1</v>
      </c>
      <c r="X178" s="14">
        <f>IF('Anvendte oplysninger'!U178="Irrelevant",1,IF(AND(OR(I178="Motorvejsstrækning",I178="Frakørselsflettestrækning",I178="Tilkørselsflettestrækning",I178="Frakørselsrampe",I178="Tilkørselsrampe"),'Anvendte oplysninger'!U178="Ja"),0.97,1))</f>
        <v>1</v>
      </c>
      <c r="Y178" s="14">
        <f>IF(AND(I178="Frakørselsrampe",'Anvendte oplysninger'!V178="S-formet ruderrampe"),1.32,IF(AND(I178="Frakørselsrampe",'Anvendte oplysninger'!V178="S-formet trompetrampe"),2.05,IF(AND(I178="Frakørselsrampe",'Anvendte oplysninger'!V178="U-formet trompetrampe"),4.11,IF(AND(I178="Frakørselsrampe",'Anvendte oplysninger'!V178="SV-formet flyoverrampe"),5.15,IF(AND(I178="Frakørselsrampe",'Anvendte oplysninger'!V178="Vinkelformet rampe"),1.07,IF(AND(I178="Tilkørselsrampe",'Anvendte oplysninger'!V178="S-formet ruderrampe"),0.93,IF(AND(I178="Tilkørselsrampe",'Anvendte oplysninger'!V178="S-formet trompetrampe"),2.48,IF(AND(I178="Tilkørselsrampe",'Anvendte oplysninger'!V178="U-formet trompetrampe"),4.15,IF(AND(I178="Tilkørselsrampe",'Anvendte oplysninger'!V178="SV-formet flyoverrampe"),5.26,IF(AND(I178="Tilkørselsrampe",'Anvendte oplysninger'!V178="Vinkelformet rampe"),1.42,1))))))))))</f>
        <v>1</v>
      </c>
      <c r="Z178" s="14">
        <f>IF(OR('Anvendte oplysninger'!W178="Lige",'Anvendte oplysninger'!W178="Irrelevant",'Anvendte oplysninger'!X178="Irrelevant",'Anvendte oplysninger'!Y178="Irrelevant"),1,1+1.545*1000/32.2*((('Anvendte oplysninger'!Y178*3268/3600)/('Anvendte oplysninger'!W178/0.306))^2)*('Anvendte oplysninger'!X178/1000)/G178)</f>
        <v>1</v>
      </c>
      <c r="AA178" s="14">
        <f>IF(OR('Anvendte oplysninger'!W178="Lige",'Anvendte oplysninger'!W178="Irrelevant",'Anvendte oplysninger'!X178="Irrelevant",'Anvendte oplysninger'!Y178="Irrelevant"),1,1+1.961*1000/32.2*((('Anvendte oplysninger'!Y178*3268/3600)/('Anvendte oplysninger'!W178/0.306))^2)*('Anvendte oplysninger'!X178/1000)/G178)</f>
        <v>1</v>
      </c>
      <c r="AB178" s="14">
        <f>IF(OR('Anvendte oplysninger'!Z178="Lige",'Anvendte oplysninger'!Z178="Irrelevant",'Anvendte oplysninger'!AA178="Irrelevant",'Anvendte oplysninger'!AB178="Irrelevant"),1,1+1.545*1000/32.2*((('Anvendte oplysninger'!AB178*3268/3600)/('Anvendte oplysninger'!Z178/0.306))^2)*('Anvendte oplysninger'!AA178/1000)/G178)</f>
        <v>1</v>
      </c>
      <c r="AC178" s="14">
        <f>IF(OR('Anvendte oplysninger'!Z178="Lige",'Anvendte oplysninger'!Z178="Irrelevant",'Anvendte oplysninger'!AA178="Irrelevant",'Anvendte oplysninger'!AB178="Irrelevant"),1,1+1.961*1000/32.2*((('Anvendte oplysninger'!AB178*3268/3600)/('Anvendte oplysninger'!Z178/0.306))^2)*('Anvendte oplysninger'!AA178/1000)/G178)</f>
        <v>1</v>
      </c>
      <c r="AD178" s="14">
        <f>IF(OR('Anvendte oplysninger'!AC178="Irrelevant",'Anvendte oplysninger'!AC178="Nej"),1,IF(AND('Anvendte oplysninger'!AC178="Ja",OR('Anvendte oplysninger'!Q178&lt;301,'Anvendte oplysninger'!S178&lt;301)),1-(0.5*('Anvendte oplysninger'!R178+'Anvendte oplysninger'!T178)/('Anvendte oplysninger'!G178*1000)),IF(AND('Anvendte oplysninger'!AC178="Ja",OR('Anvendte oplysninger'!Q178&lt;601,'Anvendte oplysninger'!S178&lt;601)),1-(0.25*('Anvendte oplysninger'!R178+'Anvendte oplysninger'!T178)/('Anvendte oplysninger'!G178*1000)),1)))</f>
        <v>1</v>
      </c>
      <c r="AE178" s="14">
        <f>IF(OR('Anvendte oplysninger'!AC178="Irrelevant",'Anvendte oplysninger'!AC178="Nej"),1,IF(AND('Anvendte oplysninger'!AC178="Ja",OR('Anvendte oplysninger'!Q178&lt;301,'Anvendte oplysninger'!S178&lt;301)),1-(0.4*('Anvendte oplysninger'!R178+'Anvendte oplysninger'!T178)/('Anvendte oplysninger'!G178*1000)),IF(AND('Anvendte oplysninger'!AC178="Ja",OR('Anvendte oplysninger'!Q178&lt;601,'Anvendte oplysninger'!S178&lt;601)),1-(0.2*('Anvendte oplysninger'!R178+'Anvendte oplysninger'!T178)/('Anvendte oplysninger'!G178*1000)),1)))</f>
        <v>1</v>
      </c>
      <c r="AF178" s="14">
        <f>IF('Anvendte oplysninger'!AD178="110 km/t",0.79,1)</f>
        <v>1</v>
      </c>
      <c r="AG178" s="14">
        <f>IF('Anvendte oplysninger'!AD178="110 km/t",0.94,1)</f>
        <v>1</v>
      </c>
      <c r="AH178" s="14">
        <f>IF('Anvendte oplysninger'!AD178="110 km/t",0.66,1)</f>
        <v>1</v>
      </c>
      <c r="AI178" s="14">
        <f>IF('Anvendte oplysninger'!AD178="110 km/t",0.82,1)</f>
        <v>1</v>
      </c>
      <c r="AJ178" s="14">
        <f>IF(AND('Anvendte oplysninger'!AE178="Ja",I178="Tilkørselsflettestrækning"),0.65*'Anvendte oplysninger'!AF178+1-'Anvendte oplysninger'!AF178,1)</f>
        <v>1</v>
      </c>
      <c r="AK178" s="15" t="str">
        <f t="shared" si="14"/>
        <v/>
      </c>
      <c r="AL178" s="15" t="str">
        <f t="shared" si="15"/>
        <v/>
      </c>
      <c r="AM178" s="15" t="str">
        <f t="shared" si="16"/>
        <v/>
      </c>
      <c r="AN178" s="15" t="str">
        <f t="shared" si="17"/>
        <v/>
      </c>
      <c r="AO178" s="15" t="str">
        <f t="shared" si="18"/>
        <v/>
      </c>
      <c r="AP178" s="15" t="str">
        <f t="shared" si="19"/>
        <v/>
      </c>
      <c r="AQ178" s="4" t="str">
        <f t="shared" si="20"/>
        <v/>
      </c>
    </row>
    <row r="179" spans="1:43" x14ac:dyDescent="0.25">
      <c r="A179" s="4" t="str">
        <f>IF(Inddata!A194="","",Inddata!A194)</f>
        <v/>
      </c>
      <c r="B179" s="4" t="str">
        <f>IF(Inddata!B194="","",Inddata!B194)</f>
        <v/>
      </c>
      <c r="C179" s="4" t="str">
        <f>IF(Inddata!C194="","",Inddata!C194)</f>
        <v/>
      </c>
      <c r="D179" s="4" t="str">
        <f>IF(Inddata!D194="","",Inddata!D194)</f>
        <v/>
      </c>
      <c r="E179" s="4" t="str">
        <f>IF(Inddata!E194="","",Inddata!E194)</f>
        <v/>
      </c>
      <c r="F179" s="4" t="str">
        <f>IF(Inddata!F194="","",Inddata!F194)</f>
        <v/>
      </c>
      <c r="G179" s="4">
        <f>IF(Inddata!G194="","",Inddata!G194)</f>
        <v>0</v>
      </c>
      <c r="H179" s="4" t="str">
        <f>IF(Inddata!H194&gt;0.5,Inddata!H194,"")</f>
        <v/>
      </c>
      <c r="I179" s="4" t="str">
        <f>IF(Inddata!I194="","",Inddata!I194)</f>
        <v/>
      </c>
      <c r="J179" s="14">
        <f>IF('Anvendte oplysninger'!J179="Irrelevant",1,IF('Anvendte oplysninger'!J179&gt;3,1.2,1))</f>
        <v>1</v>
      </c>
      <c r="K179" s="14">
        <f>IF('Anvendte oplysninger'!K179="Irrelevant",1,IF(AND(OR(I179="Motorvejsstrækning",I179="Frakørselsflettestrækning",I179="Tilkørselsflettestrækning"),'Anvendte oplysninger'!K179&lt;3.5),1+(3.5-'Anvendte oplysninger'!K179)*0.12,IF(AND(OR(I179="Frakørselsrampe",I179="Tilkørselsrampe"),'Anvendte oplysninger'!K179&lt;3.5),1+(3.5-'Anvendte oplysninger'!K179)*0.16,1)))</f>
        <v>1</v>
      </c>
      <c r="L179" s="14">
        <f>IF('Anvendte oplysninger'!L179="Irrelevant",1,IF(AND('Anvendte oplysninger'!L179="Ja",'Anvendte oplysninger'!J179=2),0.6*'Anvendte oplysninger'!M179+(1-'Anvendte oplysninger'!M179),IF(AND('Anvendte oplysninger'!L179="Ja",'Anvendte oplysninger'!J179=3),0.7*'Anvendte oplysninger'!M179+(1-'Anvendte oplysninger'!M179),IF(AND('Anvendte oplysninger'!L179="Ja",'Anvendte oplysninger'!J179=4),0.76*'Anvendte oplysninger'!M179+(1-'Anvendte oplysninger'!M179),IF(AND('Anvendte oplysninger'!L179="Ja",'Anvendte oplysninger'!J179&gt;4.99999999),0.8*'Anvendte oplysninger'!M179+(1-'Anvendte oplysninger'!M179),1)))))</f>
        <v>1</v>
      </c>
      <c r="M179" s="14">
        <f>IF('Anvendte oplysninger'!L179="Irrelevant",1,IF(AND('Anvendte oplysninger'!L179="Ja",'Anvendte oplysninger'!J179=2),0.8*'Anvendte oplysninger'!M179+(1-'Anvendte oplysninger'!M179),IF(AND('Anvendte oplysninger'!L179="Ja",'Anvendte oplysninger'!J179=3),0.85*'Anvendte oplysninger'!M179+(1-'Anvendte oplysninger'!M179),IF(AND('Anvendte oplysninger'!L179="Ja",'Anvendte oplysninger'!J179=4),0.88*'Anvendte oplysninger'!M179+(1-'Anvendte oplysninger'!M179),IF(AND('Anvendte oplysninger'!L179="Ja",'Anvendte oplysninger'!J179&gt;4.99999999),0.9*'Anvendte oplysninger'!M179+(1-'Anvendte oplysninger'!M179),1)))))</f>
        <v>1</v>
      </c>
      <c r="N179" s="14">
        <f>IF('Anvendte oplysninger'!N179="Irrelevant",1,IF(AND(OR(I179="Motorvejsstrækning",I179="Frakørselsflettestrækning",I179="Tilkørselsflettestrækning"),'Anvendte oplysninger'!N179&lt;3),1+(3-'Anvendte oplysninger'!N179)*0.09333333,1))</f>
        <v>1</v>
      </c>
      <c r="O179" s="14">
        <f>IF('Anvendte oplysninger'!N179="Irrelevant",1,IF(AND(OR(I179="Motorvejsstrækning",I179="Frakørselsflettestrækning",I179="Tilkørselsflettestrækning"),'Anvendte oplysninger'!N179&lt;3),1+(3-'Anvendte oplysninger'!N179)*0.19666667,1))</f>
        <v>1</v>
      </c>
      <c r="P179" s="14">
        <f>IF('Anvendte oplysninger'!O179="Irrelevant",1,IF(AND(OR(I179="Motorvejsstrækning",I179="Frakørselsflettestrækning",I179="Tilkørselsflettestrækning"),'Anvendte oplysninger'!O179&lt;3.00000001),1+(0.5-'Anvendte oplysninger'!O179)*0.04,IF(AND(OR(I179="Frakørselsrampe",I179="Tilkørselsrampe"),'Anvendte oplysninger'!O179&lt;3.00000001),1+(0.5-'Anvendte oplysninger'!O179)*0.08,IF(OR(I179="Motorvejsstrækning",I179="Frakørselsflettestrækning",I179="Tilkørselsflettestrækning"),0.9,0.8))))</f>
        <v>1</v>
      </c>
      <c r="Q179" s="14">
        <f>IF('Anvendte oplysninger'!P179="Irrelevant",1,IF(AND(OR(I179="Motorvejsstrækning",I179="Frakørselsflettestrækning",I179="Tilkørselsflettestrækning"),'Anvendte oplysninger'!P179&lt;11.00000001),1+(5-'Anvendte oplysninger'!P179)*0.01,0.94))</f>
        <v>1</v>
      </c>
      <c r="R179" s="14">
        <f>IF(OR('Anvendte oplysninger'!Q179="Irrelevant",'Anvendte oplysninger'!R179="Irrelevant",'Anvendte oplysninger'!Q179="Lige"),1,IF(AND(OR(I179="Motorvejsstrækning",I179="Frakørselsflettestrækning",I179="Tilkørselsflettestrækning"),'Anvendte oplysninger'!Q179&lt;4000),(EXP(0.1096*1746.5/'Anvendte oplysninger'!Q179)/EXP(0.1096*1746.5/4000))*('Anvendte oplysninger'!R179/1000)/G179+(G179-'Anvendte oplysninger'!R179/1000)/G179,1))</f>
        <v>1</v>
      </c>
      <c r="S179" s="14">
        <f>IF(OR('Anvendte oplysninger'!S179="Irrelevant",'Anvendte oplysninger'!T179="Irrelevant",'Anvendte oplysninger'!S179="Lige"),1,IF(AND(OR(I179="Motorvejsstrækning",I179="Frakørselsflettestrækning",I179="Tilkørselsflettestrækning"),'Anvendte oplysninger'!S179&lt;4000),(EXP(0.1096*1746.5/'Anvendte oplysninger'!S179)/EXP(0.1096*1746.5/4000))*('Anvendte oplysninger'!T179/1000)/G179+(G179-'Anvendte oplysninger'!T179/1000)/G179,1))</f>
        <v>1</v>
      </c>
      <c r="T179" s="14">
        <f>IF('Anvendte oplysninger'!U179="Irrelevant",1,IF(AND(OR(I179="Motorvejsstrækning",I179="Frakørselsflettestrækning",I179="Tilkørselsflettestrækning",I179="Frakørselsrampe",I179="Tilkørselsrampe"),'Anvendte oplysninger'!U179="Ja"),0.95,1))</f>
        <v>1</v>
      </c>
      <c r="U179" s="14">
        <f>IF('Anvendte oplysninger'!U179="Irrelevant",1,IF(AND(OR(I179="Motorvejsstrækning",I179="Frakørselsflettestrækning",I179="Tilkørselsflettestrækning",I179="Frakørselsrampe",I179="Tilkørselsrampe"),'Anvendte oplysninger'!U179="Ja"),0.96,1))</f>
        <v>1</v>
      </c>
      <c r="V179" s="14">
        <f>IF('Anvendte oplysninger'!U179="Irrelevant",1,IF(AND(OR(I179="Motorvejsstrækning",I179="Frakørselsflettestrækning",I179="Tilkørselsflettestrækning",I179="Frakørselsrampe",I179="Tilkørselsrampe"),'Anvendte oplysninger'!U179="Ja"),0.79,1))</f>
        <v>1</v>
      </c>
      <c r="W179" s="14">
        <f>IF('Anvendte oplysninger'!U179="Irrelevant",1,IF(AND(OR(I179="Motorvejsstrækning",I179="Frakørselsflettestrækning",I179="Tilkørselsflettestrækning",I179="Frakørselsrampe",I179="Tilkørselsrampe"),'Anvendte oplysninger'!U179="Ja"),0.94,1))</f>
        <v>1</v>
      </c>
      <c r="X179" s="14">
        <f>IF('Anvendte oplysninger'!U179="Irrelevant",1,IF(AND(OR(I179="Motorvejsstrækning",I179="Frakørselsflettestrækning",I179="Tilkørselsflettestrækning",I179="Frakørselsrampe",I179="Tilkørselsrampe"),'Anvendte oplysninger'!U179="Ja"),0.97,1))</f>
        <v>1</v>
      </c>
      <c r="Y179" s="14">
        <f>IF(AND(I179="Frakørselsrampe",'Anvendte oplysninger'!V179="S-formet ruderrampe"),1.32,IF(AND(I179="Frakørselsrampe",'Anvendte oplysninger'!V179="S-formet trompetrampe"),2.05,IF(AND(I179="Frakørselsrampe",'Anvendte oplysninger'!V179="U-formet trompetrampe"),4.11,IF(AND(I179="Frakørselsrampe",'Anvendte oplysninger'!V179="SV-formet flyoverrampe"),5.15,IF(AND(I179="Frakørselsrampe",'Anvendte oplysninger'!V179="Vinkelformet rampe"),1.07,IF(AND(I179="Tilkørselsrampe",'Anvendte oplysninger'!V179="S-formet ruderrampe"),0.93,IF(AND(I179="Tilkørselsrampe",'Anvendte oplysninger'!V179="S-formet trompetrampe"),2.48,IF(AND(I179="Tilkørselsrampe",'Anvendte oplysninger'!V179="U-formet trompetrampe"),4.15,IF(AND(I179="Tilkørselsrampe",'Anvendte oplysninger'!V179="SV-formet flyoverrampe"),5.26,IF(AND(I179="Tilkørselsrampe",'Anvendte oplysninger'!V179="Vinkelformet rampe"),1.42,1))))))))))</f>
        <v>1</v>
      </c>
      <c r="Z179" s="14">
        <f>IF(OR('Anvendte oplysninger'!W179="Lige",'Anvendte oplysninger'!W179="Irrelevant",'Anvendte oplysninger'!X179="Irrelevant",'Anvendte oplysninger'!Y179="Irrelevant"),1,1+1.545*1000/32.2*((('Anvendte oplysninger'!Y179*3268/3600)/('Anvendte oplysninger'!W179/0.306))^2)*('Anvendte oplysninger'!X179/1000)/G179)</f>
        <v>1</v>
      </c>
      <c r="AA179" s="14">
        <f>IF(OR('Anvendte oplysninger'!W179="Lige",'Anvendte oplysninger'!W179="Irrelevant",'Anvendte oplysninger'!X179="Irrelevant",'Anvendte oplysninger'!Y179="Irrelevant"),1,1+1.961*1000/32.2*((('Anvendte oplysninger'!Y179*3268/3600)/('Anvendte oplysninger'!W179/0.306))^2)*('Anvendte oplysninger'!X179/1000)/G179)</f>
        <v>1</v>
      </c>
      <c r="AB179" s="14">
        <f>IF(OR('Anvendte oplysninger'!Z179="Lige",'Anvendte oplysninger'!Z179="Irrelevant",'Anvendte oplysninger'!AA179="Irrelevant",'Anvendte oplysninger'!AB179="Irrelevant"),1,1+1.545*1000/32.2*((('Anvendte oplysninger'!AB179*3268/3600)/('Anvendte oplysninger'!Z179/0.306))^2)*('Anvendte oplysninger'!AA179/1000)/G179)</f>
        <v>1</v>
      </c>
      <c r="AC179" s="14">
        <f>IF(OR('Anvendte oplysninger'!Z179="Lige",'Anvendte oplysninger'!Z179="Irrelevant",'Anvendte oplysninger'!AA179="Irrelevant",'Anvendte oplysninger'!AB179="Irrelevant"),1,1+1.961*1000/32.2*((('Anvendte oplysninger'!AB179*3268/3600)/('Anvendte oplysninger'!Z179/0.306))^2)*('Anvendte oplysninger'!AA179/1000)/G179)</f>
        <v>1</v>
      </c>
      <c r="AD179" s="14">
        <f>IF(OR('Anvendte oplysninger'!AC179="Irrelevant",'Anvendte oplysninger'!AC179="Nej"),1,IF(AND('Anvendte oplysninger'!AC179="Ja",OR('Anvendte oplysninger'!Q179&lt;301,'Anvendte oplysninger'!S179&lt;301)),1-(0.5*('Anvendte oplysninger'!R179+'Anvendte oplysninger'!T179)/('Anvendte oplysninger'!G179*1000)),IF(AND('Anvendte oplysninger'!AC179="Ja",OR('Anvendte oplysninger'!Q179&lt;601,'Anvendte oplysninger'!S179&lt;601)),1-(0.25*('Anvendte oplysninger'!R179+'Anvendte oplysninger'!T179)/('Anvendte oplysninger'!G179*1000)),1)))</f>
        <v>1</v>
      </c>
      <c r="AE179" s="14">
        <f>IF(OR('Anvendte oplysninger'!AC179="Irrelevant",'Anvendte oplysninger'!AC179="Nej"),1,IF(AND('Anvendte oplysninger'!AC179="Ja",OR('Anvendte oplysninger'!Q179&lt;301,'Anvendte oplysninger'!S179&lt;301)),1-(0.4*('Anvendte oplysninger'!R179+'Anvendte oplysninger'!T179)/('Anvendte oplysninger'!G179*1000)),IF(AND('Anvendte oplysninger'!AC179="Ja",OR('Anvendte oplysninger'!Q179&lt;601,'Anvendte oplysninger'!S179&lt;601)),1-(0.2*('Anvendte oplysninger'!R179+'Anvendte oplysninger'!T179)/('Anvendte oplysninger'!G179*1000)),1)))</f>
        <v>1</v>
      </c>
      <c r="AF179" s="14">
        <f>IF('Anvendte oplysninger'!AD179="110 km/t",0.79,1)</f>
        <v>1</v>
      </c>
      <c r="AG179" s="14">
        <f>IF('Anvendte oplysninger'!AD179="110 km/t",0.94,1)</f>
        <v>1</v>
      </c>
      <c r="AH179" s="14">
        <f>IF('Anvendte oplysninger'!AD179="110 km/t",0.66,1)</f>
        <v>1</v>
      </c>
      <c r="AI179" s="14">
        <f>IF('Anvendte oplysninger'!AD179="110 km/t",0.82,1)</f>
        <v>1</v>
      </c>
      <c r="AJ179" s="14">
        <f>IF(AND('Anvendte oplysninger'!AE179="Ja",I179="Tilkørselsflettestrækning"),0.65*'Anvendte oplysninger'!AF179+1-'Anvendte oplysninger'!AF179,1)</f>
        <v>1</v>
      </c>
      <c r="AK179" s="15" t="str">
        <f t="shared" si="14"/>
        <v/>
      </c>
      <c r="AL179" s="15" t="str">
        <f t="shared" si="15"/>
        <v/>
      </c>
      <c r="AM179" s="15" t="str">
        <f t="shared" si="16"/>
        <v/>
      </c>
      <c r="AN179" s="15" t="str">
        <f t="shared" si="17"/>
        <v/>
      </c>
      <c r="AO179" s="15" t="str">
        <f t="shared" si="18"/>
        <v/>
      </c>
      <c r="AP179" s="15" t="str">
        <f t="shared" si="19"/>
        <v/>
      </c>
      <c r="AQ179" s="4" t="str">
        <f t="shared" si="20"/>
        <v/>
      </c>
    </row>
    <row r="180" spans="1:43" x14ac:dyDescent="0.25">
      <c r="A180" s="4" t="str">
        <f>IF(Inddata!A195="","",Inddata!A195)</f>
        <v/>
      </c>
      <c r="B180" s="4" t="str">
        <f>IF(Inddata!B195="","",Inddata!B195)</f>
        <v/>
      </c>
      <c r="C180" s="4" t="str">
        <f>IF(Inddata!C195="","",Inddata!C195)</f>
        <v/>
      </c>
      <c r="D180" s="4" t="str">
        <f>IF(Inddata!D195="","",Inddata!D195)</f>
        <v/>
      </c>
      <c r="E180" s="4" t="str">
        <f>IF(Inddata!E195="","",Inddata!E195)</f>
        <v/>
      </c>
      <c r="F180" s="4" t="str">
        <f>IF(Inddata!F195="","",Inddata!F195)</f>
        <v/>
      </c>
      <c r="G180" s="4">
        <f>IF(Inddata!G195="","",Inddata!G195)</f>
        <v>0</v>
      </c>
      <c r="H180" s="4" t="str">
        <f>IF(Inddata!H195&gt;0.5,Inddata!H195,"")</f>
        <v/>
      </c>
      <c r="I180" s="4" t="str">
        <f>IF(Inddata!I195="","",Inddata!I195)</f>
        <v/>
      </c>
      <c r="J180" s="14">
        <f>IF('Anvendte oplysninger'!J180="Irrelevant",1,IF('Anvendte oplysninger'!J180&gt;3,1.2,1))</f>
        <v>1</v>
      </c>
      <c r="K180" s="14">
        <f>IF('Anvendte oplysninger'!K180="Irrelevant",1,IF(AND(OR(I180="Motorvejsstrækning",I180="Frakørselsflettestrækning",I180="Tilkørselsflettestrækning"),'Anvendte oplysninger'!K180&lt;3.5),1+(3.5-'Anvendte oplysninger'!K180)*0.12,IF(AND(OR(I180="Frakørselsrampe",I180="Tilkørselsrampe"),'Anvendte oplysninger'!K180&lt;3.5),1+(3.5-'Anvendte oplysninger'!K180)*0.16,1)))</f>
        <v>1</v>
      </c>
      <c r="L180" s="14">
        <f>IF('Anvendte oplysninger'!L180="Irrelevant",1,IF(AND('Anvendte oplysninger'!L180="Ja",'Anvendte oplysninger'!J180=2),0.6*'Anvendte oplysninger'!M180+(1-'Anvendte oplysninger'!M180),IF(AND('Anvendte oplysninger'!L180="Ja",'Anvendte oplysninger'!J180=3),0.7*'Anvendte oplysninger'!M180+(1-'Anvendte oplysninger'!M180),IF(AND('Anvendte oplysninger'!L180="Ja",'Anvendte oplysninger'!J180=4),0.76*'Anvendte oplysninger'!M180+(1-'Anvendte oplysninger'!M180),IF(AND('Anvendte oplysninger'!L180="Ja",'Anvendte oplysninger'!J180&gt;4.99999999),0.8*'Anvendte oplysninger'!M180+(1-'Anvendte oplysninger'!M180),1)))))</f>
        <v>1</v>
      </c>
      <c r="M180" s="14">
        <f>IF('Anvendte oplysninger'!L180="Irrelevant",1,IF(AND('Anvendte oplysninger'!L180="Ja",'Anvendte oplysninger'!J180=2),0.8*'Anvendte oplysninger'!M180+(1-'Anvendte oplysninger'!M180),IF(AND('Anvendte oplysninger'!L180="Ja",'Anvendte oplysninger'!J180=3),0.85*'Anvendte oplysninger'!M180+(1-'Anvendte oplysninger'!M180),IF(AND('Anvendte oplysninger'!L180="Ja",'Anvendte oplysninger'!J180=4),0.88*'Anvendte oplysninger'!M180+(1-'Anvendte oplysninger'!M180),IF(AND('Anvendte oplysninger'!L180="Ja",'Anvendte oplysninger'!J180&gt;4.99999999),0.9*'Anvendte oplysninger'!M180+(1-'Anvendte oplysninger'!M180),1)))))</f>
        <v>1</v>
      </c>
      <c r="N180" s="14">
        <f>IF('Anvendte oplysninger'!N180="Irrelevant",1,IF(AND(OR(I180="Motorvejsstrækning",I180="Frakørselsflettestrækning",I180="Tilkørselsflettestrækning"),'Anvendte oplysninger'!N180&lt;3),1+(3-'Anvendte oplysninger'!N180)*0.09333333,1))</f>
        <v>1</v>
      </c>
      <c r="O180" s="14">
        <f>IF('Anvendte oplysninger'!N180="Irrelevant",1,IF(AND(OR(I180="Motorvejsstrækning",I180="Frakørselsflettestrækning",I180="Tilkørselsflettestrækning"),'Anvendte oplysninger'!N180&lt;3),1+(3-'Anvendte oplysninger'!N180)*0.19666667,1))</f>
        <v>1</v>
      </c>
      <c r="P180" s="14">
        <f>IF('Anvendte oplysninger'!O180="Irrelevant",1,IF(AND(OR(I180="Motorvejsstrækning",I180="Frakørselsflettestrækning",I180="Tilkørselsflettestrækning"),'Anvendte oplysninger'!O180&lt;3.00000001),1+(0.5-'Anvendte oplysninger'!O180)*0.04,IF(AND(OR(I180="Frakørselsrampe",I180="Tilkørselsrampe"),'Anvendte oplysninger'!O180&lt;3.00000001),1+(0.5-'Anvendte oplysninger'!O180)*0.08,IF(OR(I180="Motorvejsstrækning",I180="Frakørselsflettestrækning",I180="Tilkørselsflettestrækning"),0.9,0.8))))</f>
        <v>1</v>
      </c>
      <c r="Q180" s="14">
        <f>IF('Anvendte oplysninger'!P180="Irrelevant",1,IF(AND(OR(I180="Motorvejsstrækning",I180="Frakørselsflettestrækning",I180="Tilkørselsflettestrækning"),'Anvendte oplysninger'!P180&lt;11.00000001),1+(5-'Anvendte oplysninger'!P180)*0.01,0.94))</f>
        <v>1</v>
      </c>
      <c r="R180" s="14">
        <f>IF(OR('Anvendte oplysninger'!Q180="Irrelevant",'Anvendte oplysninger'!R180="Irrelevant",'Anvendte oplysninger'!Q180="Lige"),1,IF(AND(OR(I180="Motorvejsstrækning",I180="Frakørselsflettestrækning",I180="Tilkørselsflettestrækning"),'Anvendte oplysninger'!Q180&lt;4000),(EXP(0.1096*1746.5/'Anvendte oplysninger'!Q180)/EXP(0.1096*1746.5/4000))*('Anvendte oplysninger'!R180/1000)/G180+(G180-'Anvendte oplysninger'!R180/1000)/G180,1))</f>
        <v>1</v>
      </c>
      <c r="S180" s="14">
        <f>IF(OR('Anvendte oplysninger'!S180="Irrelevant",'Anvendte oplysninger'!T180="Irrelevant",'Anvendte oplysninger'!S180="Lige"),1,IF(AND(OR(I180="Motorvejsstrækning",I180="Frakørselsflettestrækning",I180="Tilkørselsflettestrækning"),'Anvendte oplysninger'!S180&lt;4000),(EXP(0.1096*1746.5/'Anvendte oplysninger'!S180)/EXP(0.1096*1746.5/4000))*('Anvendte oplysninger'!T180/1000)/G180+(G180-'Anvendte oplysninger'!T180/1000)/G180,1))</f>
        <v>1</v>
      </c>
      <c r="T180" s="14">
        <f>IF('Anvendte oplysninger'!U180="Irrelevant",1,IF(AND(OR(I180="Motorvejsstrækning",I180="Frakørselsflettestrækning",I180="Tilkørselsflettestrækning",I180="Frakørselsrampe",I180="Tilkørselsrampe"),'Anvendte oplysninger'!U180="Ja"),0.95,1))</f>
        <v>1</v>
      </c>
      <c r="U180" s="14">
        <f>IF('Anvendte oplysninger'!U180="Irrelevant",1,IF(AND(OR(I180="Motorvejsstrækning",I180="Frakørselsflettestrækning",I180="Tilkørselsflettestrækning",I180="Frakørselsrampe",I180="Tilkørselsrampe"),'Anvendte oplysninger'!U180="Ja"),0.96,1))</f>
        <v>1</v>
      </c>
      <c r="V180" s="14">
        <f>IF('Anvendte oplysninger'!U180="Irrelevant",1,IF(AND(OR(I180="Motorvejsstrækning",I180="Frakørselsflettestrækning",I180="Tilkørselsflettestrækning",I180="Frakørselsrampe",I180="Tilkørselsrampe"),'Anvendte oplysninger'!U180="Ja"),0.79,1))</f>
        <v>1</v>
      </c>
      <c r="W180" s="14">
        <f>IF('Anvendte oplysninger'!U180="Irrelevant",1,IF(AND(OR(I180="Motorvejsstrækning",I180="Frakørselsflettestrækning",I180="Tilkørselsflettestrækning",I180="Frakørselsrampe",I180="Tilkørselsrampe"),'Anvendte oplysninger'!U180="Ja"),0.94,1))</f>
        <v>1</v>
      </c>
      <c r="X180" s="14">
        <f>IF('Anvendte oplysninger'!U180="Irrelevant",1,IF(AND(OR(I180="Motorvejsstrækning",I180="Frakørselsflettestrækning",I180="Tilkørselsflettestrækning",I180="Frakørselsrampe",I180="Tilkørselsrampe"),'Anvendte oplysninger'!U180="Ja"),0.97,1))</f>
        <v>1</v>
      </c>
      <c r="Y180" s="14">
        <f>IF(AND(I180="Frakørselsrampe",'Anvendte oplysninger'!V180="S-formet ruderrampe"),1.32,IF(AND(I180="Frakørselsrampe",'Anvendte oplysninger'!V180="S-formet trompetrampe"),2.05,IF(AND(I180="Frakørselsrampe",'Anvendte oplysninger'!V180="U-formet trompetrampe"),4.11,IF(AND(I180="Frakørselsrampe",'Anvendte oplysninger'!V180="SV-formet flyoverrampe"),5.15,IF(AND(I180="Frakørselsrampe",'Anvendte oplysninger'!V180="Vinkelformet rampe"),1.07,IF(AND(I180="Tilkørselsrampe",'Anvendte oplysninger'!V180="S-formet ruderrampe"),0.93,IF(AND(I180="Tilkørselsrampe",'Anvendte oplysninger'!V180="S-formet trompetrampe"),2.48,IF(AND(I180="Tilkørselsrampe",'Anvendte oplysninger'!V180="U-formet trompetrampe"),4.15,IF(AND(I180="Tilkørselsrampe",'Anvendte oplysninger'!V180="SV-formet flyoverrampe"),5.26,IF(AND(I180="Tilkørselsrampe",'Anvendte oplysninger'!V180="Vinkelformet rampe"),1.42,1))))))))))</f>
        <v>1</v>
      </c>
      <c r="Z180" s="14">
        <f>IF(OR('Anvendte oplysninger'!W180="Lige",'Anvendte oplysninger'!W180="Irrelevant",'Anvendte oplysninger'!X180="Irrelevant",'Anvendte oplysninger'!Y180="Irrelevant"),1,1+1.545*1000/32.2*((('Anvendte oplysninger'!Y180*3268/3600)/('Anvendte oplysninger'!W180/0.306))^2)*('Anvendte oplysninger'!X180/1000)/G180)</f>
        <v>1</v>
      </c>
      <c r="AA180" s="14">
        <f>IF(OR('Anvendte oplysninger'!W180="Lige",'Anvendte oplysninger'!W180="Irrelevant",'Anvendte oplysninger'!X180="Irrelevant",'Anvendte oplysninger'!Y180="Irrelevant"),1,1+1.961*1000/32.2*((('Anvendte oplysninger'!Y180*3268/3600)/('Anvendte oplysninger'!W180/0.306))^2)*('Anvendte oplysninger'!X180/1000)/G180)</f>
        <v>1</v>
      </c>
      <c r="AB180" s="14">
        <f>IF(OR('Anvendte oplysninger'!Z180="Lige",'Anvendte oplysninger'!Z180="Irrelevant",'Anvendte oplysninger'!AA180="Irrelevant",'Anvendte oplysninger'!AB180="Irrelevant"),1,1+1.545*1000/32.2*((('Anvendte oplysninger'!AB180*3268/3600)/('Anvendte oplysninger'!Z180/0.306))^2)*('Anvendte oplysninger'!AA180/1000)/G180)</f>
        <v>1</v>
      </c>
      <c r="AC180" s="14">
        <f>IF(OR('Anvendte oplysninger'!Z180="Lige",'Anvendte oplysninger'!Z180="Irrelevant",'Anvendte oplysninger'!AA180="Irrelevant",'Anvendte oplysninger'!AB180="Irrelevant"),1,1+1.961*1000/32.2*((('Anvendte oplysninger'!AB180*3268/3600)/('Anvendte oplysninger'!Z180/0.306))^2)*('Anvendte oplysninger'!AA180/1000)/G180)</f>
        <v>1</v>
      </c>
      <c r="AD180" s="14">
        <f>IF(OR('Anvendte oplysninger'!AC180="Irrelevant",'Anvendte oplysninger'!AC180="Nej"),1,IF(AND('Anvendte oplysninger'!AC180="Ja",OR('Anvendte oplysninger'!Q180&lt;301,'Anvendte oplysninger'!S180&lt;301)),1-(0.5*('Anvendte oplysninger'!R180+'Anvendte oplysninger'!T180)/('Anvendte oplysninger'!G180*1000)),IF(AND('Anvendte oplysninger'!AC180="Ja",OR('Anvendte oplysninger'!Q180&lt;601,'Anvendte oplysninger'!S180&lt;601)),1-(0.25*('Anvendte oplysninger'!R180+'Anvendte oplysninger'!T180)/('Anvendte oplysninger'!G180*1000)),1)))</f>
        <v>1</v>
      </c>
      <c r="AE180" s="14">
        <f>IF(OR('Anvendte oplysninger'!AC180="Irrelevant",'Anvendte oplysninger'!AC180="Nej"),1,IF(AND('Anvendte oplysninger'!AC180="Ja",OR('Anvendte oplysninger'!Q180&lt;301,'Anvendte oplysninger'!S180&lt;301)),1-(0.4*('Anvendte oplysninger'!R180+'Anvendte oplysninger'!T180)/('Anvendte oplysninger'!G180*1000)),IF(AND('Anvendte oplysninger'!AC180="Ja",OR('Anvendte oplysninger'!Q180&lt;601,'Anvendte oplysninger'!S180&lt;601)),1-(0.2*('Anvendte oplysninger'!R180+'Anvendte oplysninger'!T180)/('Anvendte oplysninger'!G180*1000)),1)))</f>
        <v>1</v>
      </c>
      <c r="AF180" s="14">
        <f>IF('Anvendte oplysninger'!AD180="110 km/t",0.79,1)</f>
        <v>1</v>
      </c>
      <c r="AG180" s="14">
        <f>IF('Anvendte oplysninger'!AD180="110 km/t",0.94,1)</f>
        <v>1</v>
      </c>
      <c r="AH180" s="14">
        <f>IF('Anvendte oplysninger'!AD180="110 km/t",0.66,1)</f>
        <v>1</v>
      </c>
      <c r="AI180" s="14">
        <f>IF('Anvendte oplysninger'!AD180="110 km/t",0.82,1)</f>
        <v>1</v>
      </c>
      <c r="AJ180" s="14">
        <f>IF(AND('Anvendte oplysninger'!AE180="Ja",I180="Tilkørselsflettestrækning"),0.65*'Anvendte oplysninger'!AF180+1-'Anvendte oplysninger'!AF180,1)</f>
        <v>1</v>
      </c>
      <c r="AK180" s="15" t="str">
        <f t="shared" si="14"/>
        <v/>
      </c>
      <c r="AL180" s="15" t="str">
        <f t="shared" si="15"/>
        <v/>
      </c>
      <c r="AM180" s="15" t="str">
        <f t="shared" si="16"/>
        <v/>
      </c>
      <c r="AN180" s="15" t="str">
        <f t="shared" si="17"/>
        <v/>
      </c>
      <c r="AO180" s="15" t="str">
        <f t="shared" si="18"/>
        <v/>
      </c>
      <c r="AP180" s="15" t="str">
        <f t="shared" si="19"/>
        <v/>
      </c>
      <c r="AQ180" s="4" t="str">
        <f t="shared" si="20"/>
        <v/>
      </c>
    </row>
    <row r="181" spans="1:43" x14ac:dyDescent="0.25">
      <c r="A181" s="4" t="str">
        <f>IF(Inddata!A196="","",Inddata!A196)</f>
        <v/>
      </c>
      <c r="B181" s="4" t="str">
        <f>IF(Inddata!B196="","",Inddata!B196)</f>
        <v/>
      </c>
      <c r="C181" s="4" t="str">
        <f>IF(Inddata!C196="","",Inddata!C196)</f>
        <v/>
      </c>
      <c r="D181" s="4" t="str">
        <f>IF(Inddata!D196="","",Inddata!D196)</f>
        <v/>
      </c>
      <c r="E181" s="4" t="str">
        <f>IF(Inddata!E196="","",Inddata!E196)</f>
        <v/>
      </c>
      <c r="F181" s="4" t="str">
        <f>IF(Inddata!F196="","",Inddata!F196)</f>
        <v/>
      </c>
      <c r="G181" s="4">
        <f>IF(Inddata!G196="","",Inddata!G196)</f>
        <v>0</v>
      </c>
      <c r="H181" s="4" t="str">
        <f>IF(Inddata!H196&gt;0.5,Inddata!H196,"")</f>
        <v/>
      </c>
      <c r="I181" s="4" t="str">
        <f>IF(Inddata!I196="","",Inddata!I196)</f>
        <v/>
      </c>
      <c r="J181" s="14">
        <f>IF('Anvendte oplysninger'!J181="Irrelevant",1,IF('Anvendte oplysninger'!J181&gt;3,1.2,1))</f>
        <v>1</v>
      </c>
      <c r="K181" s="14">
        <f>IF('Anvendte oplysninger'!K181="Irrelevant",1,IF(AND(OR(I181="Motorvejsstrækning",I181="Frakørselsflettestrækning",I181="Tilkørselsflettestrækning"),'Anvendte oplysninger'!K181&lt;3.5),1+(3.5-'Anvendte oplysninger'!K181)*0.12,IF(AND(OR(I181="Frakørselsrampe",I181="Tilkørselsrampe"),'Anvendte oplysninger'!K181&lt;3.5),1+(3.5-'Anvendte oplysninger'!K181)*0.16,1)))</f>
        <v>1</v>
      </c>
      <c r="L181" s="14">
        <f>IF('Anvendte oplysninger'!L181="Irrelevant",1,IF(AND('Anvendte oplysninger'!L181="Ja",'Anvendte oplysninger'!J181=2),0.6*'Anvendte oplysninger'!M181+(1-'Anvendte oplysninger'!M181),IF(AND('Anvendte oplysninger'!L181="Ja",'Anvendte oplysninger'!J181=3),0.7*'Anvendte oplysninger'!M181+(1-'Anvendte oplysninger'!M181),IF(AND('Anvendte oplysninger'!L181="Ja",'Anvendte oplysninger'!J181=4),0.76*'Anvendte oplysninger'!M181+(1-'Anvendte oplysninger'!M181),IF(AND('Anvendte oplysninger'!L181="Ja",'Anvendte oplysninger'!J181&gt;4.99999999),0.8*'Anvendte oplysninger'!M181+(1-'Anvendte oplysninger'!M181),1)))))</f>
        <v>1</v>
      </c>
      <c r="M181" s="14">
        <f>IF('Anvendte oplysninger'!L181="Irrelevant",1,IF(AND('Anvendte oplysninger'!L181="Ja",'Anvendte oplysninger'!J181=2),0.8*'Anvendte oplysninger'!M181+(1-'Anvendte oplysninger'!M181),IF(AND('Anvendte oplysninger'!L181="Ja",'Anvendte oplysninger'!J181=3),0.85*'Anvendte oplysninger'!M181+(1-'Anvendte oplysninger'!M181),IF(AND('Anvendte oplysninger'!L181="Ja",'Anvendte oplysninger'!J181=4),0.88*'Anvendte oplysninger'!M181+(1-'Anvendte oplysninger'!M181),IF(AND('Anvendte oplysninger'!L181="Ja",'Anvendte oplysninger'!J181&gt;4.99999999),0.9*'Anvendte oplysninger'!M181+(1-'Anvendte oplysninger'!M181),1)))))</f>
        <v>1</v>
      </c>
      <c r="N181" s="14">
        <f>IF('Anvendte oplysninger'!N181="Irrelevant",1,IF(AND(OR(I181="Motorvejsstrækning",I181="Frakørselsflettestrækning",I181="Tilkørselsflettestrækning"),'Anvendte oplysninger'!N181&lt;3),1+(3-'Anvendte oplysninger'!N181)*0.09333333,1))</f>
        <v>1</v>
      </c>
      <c r="O181" s="14">
        <f>IF('Anvendte oplysninger'!N181="Irrelevant",1,IF(AND(OR(I181="Motorvejsstrækning",I181="Frakørselsflettestrækning",I181="Tilkørselsflettestrækning"),'Anvendte oplysninger'!N181&lt;3),1+(3-'Anvendte oplysninger'!N181)*0.19666667,1))</f>
        <v>1</v>
      </c>
      <c r="P181" s="14">
        <f>IF('Anvendte oplysninger'!O181="Irrelevant",1,IF(AND(OR(I181="Motorvejsstrækning",I181="Frakørselsflettestrækning",I181="Tilkørselsflettestrækning"),'Anvendte oplysninger'!O181&lt;3.00000001),1+(0.5-'Anvendte oplysninger'!O181)*0.04,IF(AND(OR(I181="Frakørselsrampe",I181="Tilkørselsrampe"),'Anvendte oplysninger'!O181&lt;3.00000001),1+(0.5-'Anvendte oplysninger'!O181)*0.08,IF(OR(I181="Motorvejsstrækning",I181="Frakørselsflettestrækning",I181="Tilkørselsflettestrækning"),0.9,0.8))))</f>
        <v>1</v>
      </c>
      <c r="Q181" s="14">
        <f>IF('Anvendte oplysninger'!P181="Irrelevant",1,IF(AND(OR(I181="Motorvejsstrækning",I181="Frakørselsflettestrækning",I181="Tilkørselsflettestrækning"),'Anvendte oplysninger'!P181&lt;11.00000001),1+(5-'Anvendte oplysninger'!P181)*0.01,0.94))</f>
        <v>1</v>
      </c>
      <c r="R181" s="14">
        <f>IF(OR('Anvendte oplysninger'!Q181="Irrelevant",'Anvendte oplysninger'!R181="Irrelevant",'Anvendte oplysninger'!Q181="Lige"),1,IF(AND(OR(I181="Motorvejsstrækning",I181="Frakørselsflettestrækning",I181="Tilkørselsflettestrækning"),'Anvendte oplysninger'!Q181&lt;4000),(EXP(0.1096*1746.5/'Anvendte oplysninger'!Q181)/EXP(0.1096*1746.5/4000))*('Anvendte oplysninger'!R181/1000)/G181+(G181-'Anvendte oplysninger'!R181/1000)/G181,1))</f>
        <v>1</v>
      </c>
      <c r="S181" s="14">
        <f>IF(OR('Anvendte oplysninger'!S181="Irrelevant",'Anvendte oplysninger'!T181="Irrelevant",'Anvendte oplysninger'!S181="Lige"),1,IF(AND(OR(I181="Motorvejsstrækning",I181="Frakørselsflettestrækning",I181="Tilkørselsflettestrækning"),'Anvendte oplysninger'!S181&lt;4000),(EXP(0.1096*1746.5/'Anvendte oplysninger'!S181)/EXP(0.1096*1746.5/4000))*('Anvendte oplysninger'!T181/1000)/G181+(G181-'Anvendte oplysninger'!T181/1000)/G181,1))</f>
        <v>1</v>
      </c>
      <c r="T181" s="14">
        <f>IF('Anvendte oplysninger'!U181="Irrelevant",1,IF(AND(OR(I181="Motorvejsstrækning",I181="Frakørselsflettestrækning",I181="Tilkørselsflettestrækning",I181="Frakørselsrampe",I181="Tilkørselsrampe"),'Anvendte oplysninger'!U181="Ja"),0.95,1))</f>
        <v>1</v>
      </c>
      <c r="U181" s="14">
        <f>IF('Anvendte oplysninger'!U181="Irrelevant",1,IF(AND(OR(I181="Motorvejsstrækning",I181="Frakørselsflettestrækning",I181="Tilkørselsflettestrækning",I181="Frakørselsrampe",I181="Tilkørselsrampe"),'Anvendte oplysninger'!U181="Ja"),0.96,1))</f>
        <v>1</v>
      </c>
      <c r="V181" s="14">
        <f>IF('Anvendte oplysninger'!U181="Irrelevant",1,IF(AND(OR(I181="Motorvejsstrækning",I181="Frakørselsflettestrækning",I181="Tilkørselsflettestrækning",I181="Frakørselsrampe",I181="Tilkørselsrampe"),'Anvendte oplysninger'!U181="Ja"),0.79,1))</f>
        <v>1</v>
      </c>
      <c r="W181" s="14">
        <f>IF('Anvendte oplysninger'!U181="Irrelevant",1,IF(AND(OR(I181="Motorvejsstrækning",I181="Frakørselsflettestrækning",I181="Tilkørselsflettestrækning",I181="Frakørselsrampe",I181="Tilkørselsrampe"),'Anvendte oplysninger'!U181="Ja"),0.94,1))</f>
        <v>1</v>
      </c>
      <c r="X181" s="14">
        <f>IF('Anvendte oplysninger'!U181="Irrelevant",1,IF(AND(OR(I181="Motorvejsstrækning",I181="Frakørselsflettestrækning",I181="Tilkørselsflettestrækning",I181="Frakørselsrampe",I181="Tilkørselsrampe"),'Anvendte oplysninger'!U181="Ja"),0.97,1))</f>
        <v>1</v>
      </c>
      <c r="Y181" s="14">
        <f>IF(AND(I181="Frakørselsrampe",'Anvendte oplysninger'!V181="S-formet ruderrampe"),1.32,IF(AND(I181="Frakørselsrampe",'Anvendte oplysninger'!V181="S-formet trompetrampe"),2.05,IF(AND(I181="Frakørselsrampe",'Anvendte oplysninger'!V181="U-formet trompetrampe"),4.11,IF(AND(I181="Frakørselsrampe",'Anvendte oplysninger'!V181="SV-formet flyoverrampe"),5.15,IF(AND(I181="Frakørselsrampe",'Anvendte oplysninger'!V181="Vinkelformet rampe"),1.07,IF(AND(I181="Tilkørselsrampe",'Anvendte oplysninger'!V181="S-formet ruderrampe"),0.93,IF(AND(I181="Tilkørselsrampe",'Anvendte oplysninger'!V181="S-formet trompetrampe"),2.48,IF(AND(I181="Tilkørselsrampe",'Anvendte oplysninger'!V181="U-formet trompetrampe"),4.15,IF(AND(I181="Tilkørselsrampe",'Anvendte oplysninger'!V181="SV-formet flyoverrampe"),5.26,IF(AND(I181="Tilkørselsrampe",'Anvendte oplysninger'!V181="Vinkelformet rampe"),1.42,1))))))))))</f>
        <v>1</v>
      </c>
      <c r="Z181" s="14">
        <f>IF(OR('Anvendte oplysninger'!W181="Lige",'Anvendte oplysninger'!W181="Irrelevant",'Anvendte oplysninger'!X181="Irrelevant",'Anvendte oplysninger'!Y181="Irrelevant"),1,1+1.545*1000/32.2*((('Anvendte oplysninger'!Y181*3268/3600)/('Anvendte oplysninger'!W181/0.306))^2)*('Anvendte oplysninger'!X181/1000)/G181)</f>
        <v>1</v>
      </c>
      <c r="AA181" s="14">
        <f>IF(OR('Anvendte oplysninger'!W181="Lige",'Anvendte oplysninger'!W181="Irrelevant",'Anvendte oplysninger'!X181="Irrelevant",'Anvendte oplysninger'!Y181="Irrelevant"),1,1+1.961*1000/32.2*((('Anvendte oplysninger'!Y181*3268/3600)/('Anvendte oplysninger'!W181/0.306))^2)*('Anvendte oplysninger'!X181/1000)/G181)</f>
        <v>1</v>
      </c>
      <c r="AB181" s="14">
        <f>IF(OR('Anvendte oplysninger'!Z181="Lige",'Anvendte oplysninger'!Z181="Irrelevant",'Anvendte oplysninger'!AA181="Irrelevant",'Anvendte oplysninger'!AB181="Irrelevant"),1,1+1.545*1000/32.2*((('Anvendte oplysninger'!AB181*3268/3600)/('Anvendte oplysninger'!Z181/0.306))^2)*('Anvendte oplysninger'!AA181/1000)/G181)</f>
        <v>1</v>
      </c>
      <c r="AC181" s="14">
        <f>IF(OR('Anvendte oplysninger'!Z181="Lige",'Anvendte oplysninger'!Z181="Irrelevant",'Anvendte oplysninger'!AA181="Irrelevant",'Anvendte oplysninger'!AB181="Irrelevant"),1,1+1.961*1000/32.2*((('Anvendte oplysninger'!AB181*3268/3600)/('Anvendte oplysninger'!Z181/0.306))^2)*('Anvendte oplysninger'!AA181/1000)/G181)</f>
        <v>1</v>
      </c>
      <c r="AD181" s="14">
        <f>IF(OR('Anvendte oplysninger'!AC181="Irrelevant",'Anvendte oplysninger'!AC181="Nej"),1,IF(AND('Anvendte oplysninger'!AC181="Ja",OR('Anvendte oplysninger'!Q181&lt;301,'Anvendte oplysninger'!S181&lt;301)),1-(0.5*('Anvendte oplysninger'!R181+'Anvendte oplysninger'!T181)/('Anvendte oplysninger'!G181*1000)),IF(AND('Anvendte oplysninger'!AC181="Ja",OR('Anvendte oplysninger'!Q181&lt;601,'Anvendte oplysninger'!S181&lt;601)),1-(0.25*('Anvendte oplysninger'!R181+'Anvendte oplysninger'!T181)/('Anvendte oplysninger'!G181*1000)),1)))</f>
        <v>1</v>
      </c>
      <c r="AE181" s="14">
        <f>IF(OR('Anvendte oplysninger'!AC181="Irrelevant",'Anvendte oplysninger'!AC181="Nej"),1,IF(AND('Anvendte oplysninger'!AC181="Ja",OR('Anvendte oplysninger'!Q181&lt;301,'Anvendte oplysninger'!S181&lt;301)),1-(0.4*('Anvendte oplysninger'!R181+'Anvendte oplysninger'!T181)/('Anvendte oplysninger'!G181*1000)),IF(AND('Anvendte oplysninger'!AC181="Ja",OR('Anvendte oplysninger'!Q181&lt;601,'Anvendte oplysninger'!S181&lt;601)),1-(0.2*('Anvendte oplysninger'!R181+'Anvendte oplysninger'!T181)/('Anvendte oplysninger'!G181*1000)),1)))</f>
        <v>1</v>
      </c>
      <c r="AF181" s="14">
        <f>IF('Anvendte oplysninger'!AD181="110 km/t",0.79,1)</f>
        <v>1</v>
      </c>
      <c r="AG181" s="14">
        <f>IF('Anvendte oplysninger'!AD181="110 km/t",0.94,1)</f>
        <v>1</v>
      </c>
      <c r="AH181" s="14">
        <f>IF('Anvendte oplysninger'!AD181="110 km/t",0.66,1)</f>
        <v>1</v>
      </c>
      <c r="AI181" s="14">
        <f>IF('Anvendte oplysninger'!AD181="110 km/t",0.82,1)</f>
        <v>1</v>
      </c>
      <c r="AJ181" s="14">
        <f>IF(AND('Anvendte oplysninger'!AE181="Ja",I181="Tilkørselsflettestrækning"),0.65*'Anvendte oplysninger'!AF181+1-'Anvendte oplysninger'!AF181,1)</f>
        <v>1</v>
      </c>
      <c r="AK181" s="15" t="str">
        <f t="shared" si="14"/>
        <v/>
      </c>
      <c r="AL181" s="15" t="str">
        <f t="shared" si="15"/>
        <v/>
      </c>
      <c r="AM181" s="15" t="str">
        <f t="shared" si="16"/>
        <v/>
      </c>
      <c r="AN181" s="15" t="str">
        <f t="shared" si="17"/>
        <v/>
      </c>
      <c r="AO181" s="15" t="str">
        <f t="shared" si="18"/>
        <v/>
      </c>
      <c r="AP181" s="15" t="str">
        <f t="shared" si="19"/>
        <v/>
      </c>
      <c r="AQ181" s="4" t="str">
        <f t="shared" si="20"/>
        <v/>
      </c>
    </row>
    <row r="182" spans="1:43" x14ac:dyDescent="0.25">
      <c r="A182" s="4" t="str">
        <f>IF(Inddata!A197="","",Inddata!A197)</f>
        <v/>
      </c>
      <c r="B182" s="4" t="str">
        <f>IF(Inddata!B197="","",Inddata!B197)</f>
        <v/>
      </c>
      <c r="C182" s="4" t="str">
        <f>IF(Inddata!C197="","",Inddata!C197)</f>
        <v/>
      </c>
      <c r="D182" s="4" t="str">
        <f>IF(Inddata!D197="","",Inddata!D197)</f>
        <v/>
      </c>
      <c r="E182" s="4" t="str">
        <f>IF(Inddata!E197="","",Inddata!E197)</f>
        <v/>
      </c>
      <c r="F182" s="4" t="str">
        <f>IF(Inddata!F197="","",Inddata!F197)</f>
        <v/>
      </c>
      <c r="G182" s="4">
        <f>IF(Inddata!G197="","",Inddata!G197)</f>
        <v>0</v>
      </c>
      <c r="H182" s="4" t="str">
        <f>IF(Inddata!H197&gt;0.5,Inddata!H197,"")</f>
        <v/>
      </c>
      <c r="I182" s="4" t="str">
        <f>IF(Inddata!I197="","",Inddata!I197)</f>
        <v/>
      </c>
      <c r="J182" s="14">
        <f>IF('Anvendte oplysninger'!J182="Irrelevant",1,IF('Anvendte oplysninger'!J182&gt;3,1.2,1))</f>
        <v>1</v>
      </c>
      <c r="K182" s="14">
        <f>IF('Anvendte oplysninger'!K182="Irrelevant",1,IF(AND(OR(I182="Motorvejsstrækning",I182="Frakørselsflettestrækning",I182="Tilkørselsflettestrækning"),'Anvendte oplysninger'!K182&lt;3.5),1+(3.5-'Anvendte oplysninger'!K182)*0.12,IF(AND(OR(I182="Frakørselsrampe",I182="Tilkørselsrampe"),'Anvendte oplysninger'!K182&lt;3.5),1+(3.5-'Anvendte oplysninger'!K182)*0.16,1)))</f>
        <v>1</v>
      </c>
      <c r="L182" s="14">
        <f>IF('Anvendte oplysninger'!L182="Irrelevant",1,IF(AND('Anvendte oplysninger'!L182="Ja",'Anvendte oplysninger'!J182=2),0.6*'Anvendte oplysninger'!M182+(1-'Anvendte oplysninger'!M182),IF(AND('Anvendte oplysninger'!L182="Ja",'Anvendte oplysninger'!J182=3),0.7*'Anvendte oplysninger'!M182+(1-'Anvendte oplysninger'!M182),IF(AND('Anvendte oplysninger'!L182="Ja",'Anvendte oplysninger'!J182=4),0.76*'Anvendte oplysninger'!M182+(1-'Anvendte oplysninger'!M182),IF(AND('Anvendte oplysninger'!L182="Ja",'Anvendte oplysninger'!J182&gt;4.99999999),0.8*'Anvendte oplysninger'!M182+(1-'Anvendte oplysninger'!M182),1)))))</f>
        <v>1</v>
      </c>
      <c r="M182" s="14">
        <f>IF('Anvendte oplysninger'!L182="Irrelevant",1,IF(AND('Anvendte oplysninger'!L182="Ja",'Anvendte oplysninger'!J182=2),0.8*'Anvendte oplysninger'!M182+(1-'Anvendte oplysninger'!M182),IF(AND('Anvendte oplysninger'!L182="Ja",'Anvendte oplysninger'!J182=3),0.85*'Anvendte oplysninger'!M182+(1-'Anvendte oplysninger'!M182),IF(AND('Anvendte oplysninger'!L182="Ja",'Anvendte oplysninger'!J182=4),0.88*'Anvendte oplysninger'!M182+(1-'Anvendte oplysninger'!M182),IF(AND('Anvendte oplysninger'!L182="Ja",'Anvendte oplysninger'!J182&gt;4.99999999),0.9*'Anvendte oplysninger'!M182+(1-'Anvendte oplysninger'!M182),1)))))</f>
        <v>1</v>
      </c>
      <c r="N182" s="14">
        <f>IF('Anvendte oplysninger'!N182="Irrelevant",1,IF(AND(OR(I182="Motorvejsstrækning",I182="Frakørselsflettestrækning",I182="Tilkørselsflettestrækning"),'Anvendte oplysninger'!N182&lt;3),1+(3-'Anvendte oplysninger'!N182)*0.09333333,1))</f>
        <v>1</v>
      </c>
      <c r="O182" s="14">
        <f>IF('Anvendte oplysninger'!N182="Irrelevant",1,IF(AND(OR(I182="Motorvejsstrækning",I182="Frakørselsflettestrækning",I182="Tilkørselsflettestrækning"),'Anvendte oplysninger'!N182&lt;3),1+(3-'Anvendte oplysninger'!N182)*0.19666667,1))</f>
        <v>1</v>
      </c>
      <c r="P182" s="14">
        <f>IF('Anvendte oplysninger'!O182="Irrelevant",1,IF(AND(OR(I182="Motorvejsstrækning",I182="Frakørselsflettestrækning",I182="Tilkørselsflettestrækning"),'Anvendte oplysninger'!O182&lt;3.00000001),1+(0.5-'Anvendte oplysninger'!O182)*0.04,IF(AND(OR(I182="Frakørselsrampe",I182="Tilkørselsrampe"),'Anvendte oplysninger'!O182&lt;3.00000001),1+(0.5-'Anvendte oplysninger'!O182)*0.08,IF(OR(I182="Motorvejsstrækning",I182="Frakørselsflettestrækning",I182="Tilkørselsflettestrækning"),0.9,0.8))))</f>
        <v>1</v>
      </c>
      <c r="Q182" s="14">
        <f>IF('Anvendte oplysninger'!P182="Irrelevant",1,IF(AND(OR(I182="Motorvejsstrækning",I182="Frakørselsflettestrækning",I182="Tilkørselsflettestrækning"),'Anvendte oplysninger'!P182&lt;11.00000001),1+(5-'Anvendte oplysninger'!P182)*0.01,0.94))</f>
        <v>1</v>
      </c>
      <c r="R182" s="14">
        <f>IF(OR('Anvendte oplysninger'!Q182="Irrelevant",'Anvendte oplysninger'!R182="Irrelevant",'Anvendte oplysninger'!Q182="Lige"),1,IF(AND(OR(I182="Motorvejsstrækning",I182="Frakørselsflettestrækning",I182="Tilkørselsflettestrækning"),'Anvendte oplysninger'!Q182&lt;4000),(EXP(0.1096*1746.5/'Anvendte oplysninger'!Q182)/EXP(0.1096*1746.5/4000))*('Anvendte oplysninger'!R182/1000)/G182+(G182-'Anvendte oplysninger'!R182/1000)/G182,1))</f>
        <v>1</v>
      </c>
      <c r="S182" s="14">
        <f>IF(OR('Anvendte oplysninger'!S182="Irrelevant",'Anvendte oplysninger'!T182="Irrelevant",'Anvendte oplysninger'!S182="Lige"),1,IF(AND(OR(I182="Motorvejsstrækning",I182="Frakørselsflettestrækning",I182="Tilkørselsflettestrækning"),'Anvendte oplysninger'!S182&lt;4000),(EXP(0.1096*1746.5/'Anvendte oplysninger'!S182)/EXP(0.1096*1746.5/4000))*('Anvendte oplysninger'!T182/1000)/G182+(G182-'Anvendte oplysninger'!T182/1000)/G182,1))</f>
        <v>1</v>
      </c>
      <c r="T182" s="14">
        <f>IF('Anvendte oplysninger'!U182="Irrelevant",1,IF(AND(OR(I182="Motorvejsstrækning",I182="Frakørselsflettestrækning",I182="Tilkørselsflettestrækning",I182="Frakørselsrampe",I182="Tilkørselsrampe"),'Anvendte oplysninger'!U182="Ja"),0.95,1))</f>
        <v>1</v>
      </c>
      <c r="U182" s="14">
        <f>IF('Anvendte oplysninger'!U182="Irrelevant",1,IF(AND(OR(I182="Motorvejsstrækning",I182="Frakørselsflettestrækning",I182="Tilkørselsflettestrækning",I182="Frakørselsrampe",I182="Tilkørselsrampe"),'Anvendte oplysninger'!U182="Ja"),0.96,1))</f>
        <v>1</v>
      </c>
      <c r="V182" s="14">
        <f>IF('Anvendte oplysninger'!U182="Irrelevant",1,IF(AND(OR(I182="Motorvejsstrækning",I182="Frakørselsflettestrækning",I182="Tilkørselsflettestrækning",I182="Frakørselsrampe",I182="Tilkørselsrampe"),'Anvendte oplysninger'!U182="Ja"),0.79,1))</f>
        <v>1</v>
      </c>
      <c r="W182" s="14">
        <f>IF('Anvendte oplysninger'!U182="Irrelevant",1,IF(AND(OR(I182="Motorvejsstrækning",I182="Frakørselsflettestrækning",I182="Tilkørselsflettestrækning",I182="Frakørselsrampe",I182="Tilkørselsrampe"),'Anvendte oplysninger'!U182="Ja"),0.94,1))</f>
        <v>1</v>
      </c>
      <c r="X182" s="14">
        <f>IF('Anvendte oplysninger'!U182="Irrelevant",1,IF(AND(OR(I182="Motorvejsstrækning",I182="Frakørselsflettestrækning",I182="Tilkørselsflettestrækning",I182="Frakørselsrampe",I182="Tilkørselsrampe"),'Anvendte oplysninger'!U182="Ja"),0.97,1))</f>
        <v>1</v>
      </c>
      <c r="Y182" s="14">
        <f>IF(AND(I182="Frakørselsrampe",'Anvendte oplysninger'!V182="S-formet ruderrampe"),1.32,IF(AND(I182="Frakørselsrampe",'Anvendte oplysninger'!V182="S-formet trompetrampe"),2.05,IF(AND(I182="Frakørselsrampe",'Anvendte oplysninger'!V182="U-formet trompetrampe"),4.11,IF(AND(I182="Frakørselsrampe",'Anvendte oplysninger'!V182="SV-formet flyoverrampe"),5.15,IF(AND(I182="Frakørselsrampe",'Anvendte oplysninger'!V182="Vinkelformet rampe"),1.07,IF(AND(I182="Tilkørselsrampe",'Anvendte oplysninger'!V182="S-formet ruderrampe"),0.93,IF(AND(I182="Tilkørselsrampe",'Anvendte oplysninger'!V182="S-formet trompetrampe"),2.48,IF(AND(I182="Tilkørselsrampe",'Anvendte oplysninger'!V182="U-formet trompetrampe"),4.15,IF(AND(I182="Tilkørselsrampe",'Anvendte oplysninger'!V182="SV-formet flyoverrampe"),5.26,IF(AND(I182="Tilkørselsrampe",'Anvendte oplysninger'!V182="Vinkelformet rampe"),1.42,1))))))))))</f>
        <v>1</v>
      </c>
      <c r="Z182" s="14">
        <f>IF(OR('Anvendte oplysninger'!W182="Lige",'Anvendte oplysninger'!W182="Irrelevant",'Anvendte oplysninger'!X182="Irrelevant",'Anvendte oplysninger'!Y182="Irrelevant"),1,1+1.545*1000/32.2*((('Anvendte oplysninger'!Y182*3268/3600)/('Anvendte oplysninger'!W182/0.306))^2)*('Anvendte oplysninger'!X182/1000)/G182)</f>
        <v>1</v>
      </c>
      <c r="AA182" s="14">
        <f>IF(OR('Anvendte oplysninger'!W182="Lige",'Anvendte oplysninger'!W182="Irrelevant",'Anvendte oplysninger'!X182="Irrelevant",'Anvendte oplysninger'!Y182="Irrelevant"),1,1+1.961*1000/32.2*((('Anvendte oplysninger'!Y182*3268/3600)/('Anvendte oplysninger'!W182/0.306))^2)*('Anvendte oplysninger'!X182/1000)/G182)</f>
        <v>1</v>
      </c>
      <c r="AB182" s="14">
        <f>IF(OR('Anvendte oplysninger'!Z182="Lige",'Anvendte oplysninger'!Z182="Irrelevant",'Anvendte oplysninger'!AA182="Irrelevant",'Anvendte oplysninger'!AB182="Irrelevant"),1,1+1.545*1000/32.2*((('Anvendte oplysninger'!AB182*3268/3600)/('Anvendte oplysninger'!Z182/0.306))^2)*('Anvendte oplysninger'!AA182/1000)/G182)</f>
        <v>1</v>
      </c>
      <c r="AC182" s="14">
        <f>IF(OR('Anvendte oplysninger'!Z182="Lige",'Anvendte oplysninger'!Z182="Irrelevant",'Anvendte oplysninger'!AA182="Irrelevant",'Anvendte oplysninger'!AB182="Irrelevant"),1,1+1.961*1000/32.2*((('Anvendte oplysninger'!AB182*3268/3600)/('Anvendte oplysninger'!Z182/0.306))^2)*('Anvendte oplysninger'!AA182/1000)/G182)</f>
        <v>1</v>
      </c>
      <c r="AD182" s="14">
        <f>IF(OR('Anvendte oplysninger'!AC182="Irrelevant",'Anvendte oplysninger'!AC182="Nej"),1,IF(AND('Anvendte oplysninger'!AC182="Ja",OR('Anvendte oplysninger'!Q182&lt;301,'Anvendte oplysninger'!S182&lt;301)),1-(0.5*('Anvendte oplysninger'!R182+'Anvendte oplysninger'!T182)/('Anvendte oplysninger'!G182*1000)),IF(AND('Anvendte oplysninger'!AC182="Ja",OR('Anvendte oplysninger'!Q182&lt;601,'Anvendte oplysninger'!S182&lt;601)),1-(0.25*('Anvendte oplysninger'!R182+'Anvendte oplysninger'!T182)/('Anvendte oplysninger'!G182*1000)),1)))</f>
        <v>1</v>
      </c>
      <c r="AE182" s="14">
        <f>IF(OR('Anvendte oplysninger'!AC182="Irrelevant",'Anvendte oplysninger'!AC182="Nej"),1,IF(AND('Anvendte oplysninger'!AC182="Ja",OR('Anvendte oplysninger'!Q182&lt;301,'Anvendte oplysninger'!S182&lt;301)),1-(0.4*('Anvendte oplysninger'!R182+'Anvendte oplysninger'!T182)/('Anvendte oplysninger'!G182*1000)),IF(AND('Anvendte oplysninger'!AC182="Ja",OR('Anvendte oplysninger'!Q182&lt;601,'Anvendte oplysninger'!S182&lt;601)),1-(0.2*('Anvendte oplysninger'!R182+'Anvendte oplysninger'!T182)/('Anvendte oplysninger'!G182*1000)),1)))</f>
        <v>1</v>
      </c>
      <c r="AF182" s="14">
        <f>IF('Anvendte oplysninger'!AD182="110 km/t",0.79,1)</f>
        <v>1</v>
      </c>
      <c r="AG182" s="14">
        <f>IF('Anvendte oplysninger'!AD182="110 km/t",0.94,1)</f>
        <v>1</v>
      </c>
      <c r="AH182" s="14">
        <f>IF('Anvendte oplysninger'!AD182="110 km/t",0.66,1)</f>
        <v>1</v>
      </c>
      <c r="AI182" s="14">
        <f>IF('Anvendte oplysninger'!AD182="110 km/t",0.82,1)</f>
        <v>1</v>
      </c>
      <c r="AJ182" s="14">
        <f>IF(AND('Anvendte oplysninger'!AE182="Ja",I182="Tilkørselsflettestrækning"),0.65*'Anvendte oplysninger'!AF182+1-'Anvendte oplysninger'!AF182,1)</f>
        <v>1</v>
      </c>
      <c r="AK182" s="15" t="str">
        <f t="shared" si="14"/>
        <v/>
      </c>
      <c r="AL182" s="15" t="str">
        <f t="shared" si="15"/>
        <v/>
      </c>
      <c r="AM182" s="15" t="str">
        <f t="shared" si="16"/>
        <v/>
      </c>
      <c r="AN182" s="15" t="str">
        <f t="shared" si="17"/>
        <v/>
      </c>
      <c r="AO182" s="15" t="str">
        <f t="shared" si="18"/>
        <v/>
      </c>
      <c r="AP182" s="15" t="str">
        <f t="shared" si="19"/>
        <v/>
      </c>
      <c r="AQ182" s="4" t="str">
        <f t="shared" si="20"/>
        <v/>
      </c>
    </row>
    <row r="183" spans="1:43" x14ac:dyDescent="0.25">
      <c r="A183" s="4" t="str">
        <f>IF(Inddata!A198="","",Inddata!A198)</f>
        <v/>
      </c>
      <c r="B183" s="4" t="str">
        <f>IF(Inddata!B198="","",Inddata!B198)</f>
        <v/>
      </c>
      <c r="C183" s="4" t="str">
        <f>IF(Inddata!C198="","",Inddata!C198)</f>
        <v/>
      </c>
      <c r="D183" s="4" t="str">
        <f>IF(Inddata!D198="","",Inddata!D198)</f>
        <v/>
      </c>
      <c r="E183" s="4" t="str">
        <f>IF(Inddata!E198="","",Inddata!E198)</f>
        <v/>
      </c>
      <c r="F183" s="4" t="str">
        <f>IF(Inddata!F198="","",Inddata!F198)</f>
        <v/>
      </c>
      <c r="G183" s="4">
        <f>IF(Inddata!G198="","",Inddata!G198)</f>
        <v>0</v>
      </c>
      <c r="H183" s="4" t="str">
        <f>IF(Inddata!H198&gt;0.5,Inddata!H198,"")</f>
        <v/>
      </c>
      <c r="I183" s="4" t="str">
        <f>IF(Inddata!I198="","",Inddata!I198)</f>
        <v/>
      </c>
      <c r="J183" s="14">
        <f>IF('Anvendte oplysninger'!J183="Irrelevant",1,IF('Anvendte oplysninger'!J183&gt;3,1.2,1))</f>
        <v>1</v>
      </c>
      <c r="K183" s="14">
        <f>IF('Anvendte oplysninger'!K183="Irrelevant",1,IF(AND(OR(I183="Motorvejsstrækning",I183="Frakørselsflettestrækning",I183="Tilkørselsflettestrækning"),'Anvendte oplysninger'!K183&lt;3.5),1+(3.5-'Anvendte oplysninger'!K183)*0.12,IF(AND(OR(I183="Frakørselsrampe",I183="Tilkørselsrampe"),'Anvendte oplysninger'!K183&lt;3.5),1+(3.5-'Anvendte oplysninger'!K183)*0.16,1)))</f>
        <v>1</v>
      </c>
      <c r="L183" s="14">
        <f>IF('Anvendte oplysninger'!L183="Irrelevant",1,IF(AND('Anvendte oplysninger'!L183="Ja",'Anvendte oplysninger'!J183=2),0.6*'Anvendte oplysninger'!M183+(1-'Anvendte oplysninger'!M183),IF(AND('Anvendte oplysninger'!L183="Ja",'Anvendte oplysninger'!J183=3),0.7*'Anvendte oplysninger'!M183+(1-'Anvendte oplysninger'!M183),IF(AND('Anvendte oplysninger'!L183="Ja",'Anvendte oplysninger'!J183=4),0.76*'Anvendte oplysninger'!M183+(1-'Anvendte oplysninger'!M183),IF(AND('Anvendte oplysninger'!L183="Ja",'Anvendte oplysninger'!J183&gt;4.99999999),0.8*'Anvendte oplysninger'!M183+(1-'Anvendte oplysninger'!M183),1)))))</f>
        <v>1</v>
      </c>
      <c r="M183" s="14">
        <f>IF('Anvendte oplysninger'!L183="Irrelevant",1,IF(AND('Anvendte oplysninger'!L183="Ja",'Anvendte oplysninger'!J183=2),0.8*'Anvendte oplysninger'!M183+(1-'Anvendte oplysninger'!M183),IF(AND('Anvendte oplysninger'!L183="Ja",'Anvendte oplysninger'!J183=3),0.85*'Anvendte oplysninger'!M183+(1-'Anvendte oplysninger'!M183),IF(AND('Anvendte oplysninger'!L183="Ja",'Anvendte oplysninger'!J183=4),0.88*'Anvendte oplysninger'!M183+(1-'Anvendte oplysninger'!M183),IF(AND('Anvendte oplysninger'!L183="Ja",'Anvendte oplysninger'!J183&gt;4.99999999),0.9*'Anvendte oplysninger'!M183+(1-'Anvendte oplysninger'!M183),1)))))</f>
        <v>1</v>
      </c>
      <c r="N183" s="14">
        <f>IF('Anvendte oplysninger'!N183="Irrelevant",1,IF(AND(OR(I183="Motorvejsstrækning",I183="Frakørselsflettestrækning",I183="Tilkørselsflettestrækning"),'Anvendte oplysninger'!N183&lt;3),1+(3-'Anvendte oplysninger'!N183)*0.09333333,1))</f>
        <v>1</v>
      </c>
      <c r="O183" s="14">
        <f>IF('Anvendte oplysninger'!N183="Irrelevant",1,IF(AND(OR(I183="Motorvejsstrækning",I183="Frakørselsflettestrækning",I183="Tilkørselsflettestrækning"),'Anvendte oplysninger'!N183&lt;3),1+(3-'Anvendte oplysninger'!N183)*0.19666667,1))</f>
        <v>1</v>
      </c>
      <c r="P183" s="14">
        <f>IF('Anvendte oplysninger'!O183="Irrelevant",1,IF(AND(OR(I183="Motorvejsstrækning",I183="Frakørselsflettestrækning",I183="Tilkørselsflettestrækning"),'Anvendte oplysninger'!O183&lt;3.00000001),1+(0.5-'Anvendte oplysninger'!O183)*0.04,IF(AND(OR(I183="Frakørselsrampe",I183="Tilkørselsrampe"),'Anvendte oplysninger'!O183&lt;3.00000001),1+(0.5-'Anvendte oplysninger'!O183)*0.08,IF(OR(I183="Motorvejsstrækning",I183="Frakørselsflettestrækning",I183="Tilkørselsflettestrækning"),0.9,0.8))))</f>
        <v>1</v>
      </c>
      <c r="Q183" s="14">
        <f>IF('Anvendte oplysninger'!P183="Irrelevant",1,IF(AND(OR(I183="Motorvejsstrækning",I183="Frakørselsflettestrækning",I183="Tilkørselsflettestrækning"),'Anvendte oplysninger'!P183&lt;11.00000001),1+(5-'Anvendte oplysninger'!P183)*0.01,0.94))</f>
        <v>1</v>
      </c>
      <c r="R183" s="14">
        <f>IF(OR('Anvendte oplysninger'!Q183="Irrelevant",'Anvendte oplysninger'!R183="Irrelevant",'Anvendte oplysninger'!Q183="Lige"),1,IF(AND(OR(I183="Motorvejsstrækning",I183="Frakørselsflettestrækning",I183="Tilkørselsflettestrækning"),'Anvendte oplysninger'!Q183&lt;4000),(EXP(0.1096*1746.5/'Anvendte oplysninger'!Q183)/EXP(0.1096*1746.5/4000))*('Anvendte oplysninger'!R183/1000)/G183+(G183-'Anvendte oplysninger'!R183/1000)/G183,1))</f>
        <v>1</v>
      </c>
      <c r="S183" s="14">
        <f>IF(OR('Anvendte oplysninger'!S183="Irrelevant",'Anvendte oplysninger'!T183="Irrelevant",'Anvendte oplysninger'!S183="Lige"),1,IF(AND(OR(I183="Motorvejsstrækning",I183="Frakørselsflettestrækning",I183="Tilkørselsflettestrækning"),'Anvendte oplysninger'!S183&lt;4000),(EXP(0.1096*1746.5/'Anvendte oplysninger'!S183)/EXP(0.1096*1746.5/4000))*('Anvendte oplysninger'!T183/1000)/G183+(G183-'Anvendte oplysninger'!T183/1000)/G183,1))</f>
        <v>1</v>
      </c>
      <c r="T183" s="14">
        <f>IF('Anvendte oplysninger'!U183="Irrelevant",1,IF(AND(OR(I183="Motorvejsstrækning",I183="Frakørselsflettestrækning",I183="Tilkørselsflettestrækning",I183="Frakørselsrampe",I183="Tilkørselsrampe"),'Anvendte oplysninger'!U183="Ja"),0.95,1))</f>
        <v>1</v>
      </c>
      <c r="U183" s="14">
        <f>IF('Anvendte oplysninger'!U183="Irrelevant",1,IF(AND(OR(I183="Motorvejsstrækning",I183="Frakørselsflettestrækning",I183="Tilkørselsflettestrækning",I183="Frakørselsrampe",I183="Tilkørselsrampe"),'Anvendte oplysninger'!U183="Ja"),0.96,1))</f>
        <v>1</v>
      </c>
      <c r="V183" s="14">
        <f>IF('Anvendte oplysninger'!U183="Irrelevant",1,IF(AND(OR(I183="Motorvejsstrækning",I183="Frakørselsflettestrækning",I183="Tilkørselsflettestrækning",I183="Frakørselsrampe",I183="Tilkørselsrampe"),'Anvendte oplysninger'!U183="Ja"),0.79,1))</f>
        <v>1</v>
      </c>
      <c r="W183" s="14">
        <f>IF('Anvendte oplysninger'!U183="Irrelevant",1,IF(AND(OR(I183="Motorvejsstrækning",I183="Frakørselsflettestrækning",I183="Tilkørselsflettestrækning",I183="Frakørselsrampe",I183="Tilkørselsrampe"),'Anvendte oplysninger'!U183="Ja"),0.94,1))</f>
        <v>1</v>
      </c>
      <c r="X183" s="14">
        <f>IF('Anvendte oplysninger'!U183="Irrelevant",1,IF(AND(OR(I183="Motorvejsstrækning",I183="Frakørselsflettestrækning",I183="Tilkørselsflettestrækning",I183="Frakørselsrampe",I183="Tilkørselsrampe"),'Anvendte oplysninger'!U183="Ja"),0.97,1))</f>
        <v>1</v>
      </c>
      <c r="Y183" s="14">
        <f>IF(AND(I183="Frakørselsrampe",'Anvendte oplysninger'!V183="S-formet ruderrampe"),1.32,IF(AND(I183="Frakørselsrampe",'Anvendte oplysninger'!V183="S-formet trompetrampe"),2.05,IF(AND(I183="Frakørselsrampe",'Anvendte oplysninger'!V183="U-formet trompetrampe"),4.11,IF(AND(I183="Frakørselsrampe",'Anvendte oplysninger'!V183="SV-formet flyoverrampe"),5.15,IF(AND(I183="Frakørselsrampe",'Anvendte oplysninger'!V183="Vinkelformet rampe"),1.07,IF(AND(I183="Tilkørselsrampe",'Anvendte oplysninger'!V183="S-formet ruderrampe"),0.93,IF(AND(I183="Tilkørselsrampe",'Anvendte oplysninger'!V183="S-formet trompetrampe"),2.48,IF(AND(I183="Tilkørselsrampe",'Anvendte oplysninger'!V183="U-formet trompetrampe"),4.15,IF(AND(I183="Tilkørselsrampe",'Anvendte oplysninger'!V183="SV-formet flyoverrampe"),5.26,IF(AND(I183="Tilkørselsrampe",'Anvendte oplysninger'!V183="Vinkelformet rampe"),1.42,1))))))))))</f>
        <v>1</v>
      </c>
      <c r="Z183" s="14">
        <f>IF(OR('Anvendte oplysninger'!W183="Lige",'Anvendte oplysninger'!W183="Irrelevant",'Anvendte oplysninger'!X183="Irrelevant",'Anvendte oplysninger'!Y183="Irrelevant"),1,1+1.545*1000/32.2*((('Anvendte oplysninger'!Y183*3268/3600)/('Anvendte oplysninger'!W183/0.306))^2)*('Anvendte oplysninger'!X183/1000)/G183)</f>
        <v>1</v>
      </c>
      <c r="AA183" s="14">
        <f>IF(OR('Anvendte oplysninger'!W183="Lige",'Anvendte oplysninger'!W183="Irrelevant",'Anvendte oplysninger'!X183="Irrelevant",'Anvendte oplysninger'!Y183="Irrelevant"),1,1+1.961*1000/32.2*((('Anvendte oplysninger'!Y183*3268/3600)/('Anvendte oplysninger'!W183/0.306))^2)*('Anvendte oplysninger'!X183/1000)/G183)</f>
        <v>1</v>
      </c>
      <c r="AB183" s="14">
        <f>IF(OR('Anvendte oplysninger'!Z183="Lige",'Anvendte oplysninger'!Z183="Irrelevant",'Anvendte oplysninger'!AA183="Irrelevant",'Anvendte oplysninger'!AB183="Irrelevant"),1,1+1.545*1000/32.2*((('Anvendte oplysninger'!AB183*3268/3600)/('Anvendte oplysninger'!Z183/0.306))^2)*('Anvendte oplysninger'!AA183/1000)/G183)</f>
        <v>1</v>
      </c>
      <c r="AC183" s="14">
        <f>IF(OR('Anvendte oplysninger'!Z183="Lige",'Anvendte oplysninger'!Z183="Irrelevant",'Anvendte oplysninger'!AA183="Irrelevant",'Anvendte oplysninger'!AB183="Irrelevant"),1,1+1.961*1000/32.2*((('Anvendte oplysninger'!AB183*3268/3600)/('Anvendte oplysninger'!Z183/0.306))^2)*('Anvendte oplysninger'!AA183/1000)/G183)</f>
        <v>1</v>
      </c>
      <c r="AD183" s="14">
        <f>IF(OR('Anvendte oplysninger'!AC183="Irrelevant",'Anvendte oplysninger'!AC183="Nej"),1,IF(AND('Anvendte oplysninger'!AC183="Ja",OR('Anvendte oplysninger'!Q183&lt;301,'Anvendte oplysninger'!S183&lt;301)),1-(0.5*('Anvendte oplysninger'!R183+'Anvendte oplysninger'!T183)/('Anvendte oplysninger'!G183*1000)),IF(AND('Anvendte oplysninger'!AC183="Ja",OR('Anvendte oplysninger'!Q183&lt;601,'Anvendte oplysninger'!S183&lt;601)),1-(0.25*('Anvendte oplysninger'!R183+'Anvendte oplysninger'!T183)/('Anvendte oplysninger'!G183*1000)),1)))</f>
        <v>1</v>
      </c>
      <c r="AE183" s="14">
        <f>IF(OR('Anvendte oplysninger'!AC183="Irrelevant",'Anvendte oplysninger'!AC183="Nej"),1,IF(AND('Anvendte oplysninger'!AC183="Ja",OR('Anvendte oplysninger'!Q183&lt;301,'Anvendte oplysninger'!S183&lt;301)),1-(0.4*('Anvendte oplysninger'!R183+'Anvendte oplysninger'!T183)/('Anvendte oplysninger'!G183*1000)),IF(AND('Anvendte oplysninger'!AC183="Ja",OR('Anvendte oplysninger'!Q183&lt;601,'Anvendte oplysninger'!S183&lt;601)),1-(0.2*('Anvendte oplysninger'!R183+'Anvendte oplysninger'!T183)/('Anvendte oplysninger'!G183*1000)),1)))</f>
        <v>1</v>
      </c>
      <c r="AF183" s="14">
        <f>IF('Anvendte oplysninger'!AD183="110 km/t",0.79,1)</f>
        <v>1</v>
      </c>
      <c r="AG183" s="14">
        <f>IF('Anvendte oplysninger'!AD183="110 km/t",0.94,1)</f>
        <v>1</v>
      </c>
      <c r="AH183" s="14">
        <f>IF('Anvendte oplysninger'!AD183="110 km/t",0.66,1)</f>
        <v>1</v>
      </c>
      <c r="AI183" s="14">
        <f>IF('Anvendte oplysninger'!AD183="110 km/t",0.82,1)</f>
        <v>1</v>
      </c>
      <c r="AJ183" s="14">
        <f>IF(AND('Anvendte oplysninger'!AE183="Ja",I183="Tilkørselsflettestrækning"),0.65*'Anvendte oplysninger'!AF183+1-'Anvendte oplysninger'!AF183,1)</f>
        <v>1</v>
      </c>
      <c r="AK183" s="15" t="str">
        <f t="shared" si="14"/>
        <v/>
      </c>
      <c r="AL183" s="15" t="str">
        <f t="shared" si="15"/>
        <v/>
      </c>
      <c r="AM183" s="15" t="str">
        <f t="shared" si="16"/>
        <v/>
      </c>
      <c r="AN183" s="15" t="str">
        <f t="shared" si="17"/>
        <v/>
      </c>
      <c r="AO183" s="15" t="str">
        <f t="shared" si="18"/>
        <v/>
      </c>
      <c r="AP183" s="15" t="str">
        <f t="shared" si="19"/>
        <v/>
      </c>
      <c r="AQ183" s="4" t="str">
        <f t="shared" si="20"/>
        <v/>
      </c>
    </row>
    <row r="184" spans="1:43" x14ac:dyDescent="0.25">
      <c r="A184" s="4" t="str">
        <f>IF(Inddata!A199="","",Inddata!A199)</f>
        <v/>
      </c>
      <c r="B184" s="4" t="str">
        <f>IF(Inddata!B199="","",Inddata!B199)</f>
        <v/>
      </c>
      <c r="C184" s="4" t="str">
        <f>IF(Inddata!C199="","",Inddata!C199)</f>
        <v/>
      </c>
      <c r="D184" s="4" t="str">
        <f>IF(Inddata!D199="","",Inddata!D199)</f>
        <v/>
      </c>
      <c r="E184" s="4" t="str">
        <f>IF(Inddata!E199="","",Inddata!E199)</f>
        <v/>
      </c>
      <c r="F184" s="4" t="str">
        <f>IF(Inddata!F199="","",Inddata!F199)</f>
        <v/>
      </c>
      <c r="G184" s="4">
        <f>IF(Inddata!G199="","",Inddata!G199)</f>
        <v>0</v>
      </c>
      <c r="H184" s="4" t="str">
        <f>IF(Inddata!H199&gt;0.5,Inddata!H199,"")</f>
        <v/>
      </c>
      <c r="I184" s="4" t="str">
        <f>IF(Inddata!I199="","",Inddata!I199)</f>
        <v/>
      </c>
      <c r="J184" s="14">
        <f>IF('Anvendte oplysninger'!J184="Irrelevant",1,IF('Anvendte oplysninger'!J184&gt;3,1.2,1))</f>
        <v>1</v>
      </c>
      <c r="K184" s="14">
        <f>IF('Anvendte oplysninger'!K184="Irrelevant",1,IF(AND(OR(I184="Motorvejsstrækning",I184="Frakørselsflettestrækning",I184="Tilkørselsflettestrækning"),'Anvendte oplysninger'!K184&lt;3.5),1+(3.5-'Anvendte oplysninger'!K184)*0.12,IF(AND(OR(I184="Frakørselsrampe",I184="Tilkørselsrampe"),'Anvendte oplysninger'!K184&lt;3.5),1+(3.5-'Anvendte oplysninger'!K184)*0.16,1)))</f>
        <v>1</v>
      </c>
      <c r="L184" s="14">
        <f>IF('Anvendte oplysninger'!L184="Irrelevant",1,IF(AND('Anvendte oplysninger'!L184="Ja",'Anvendte oplysninger'!J184=2),0.6*'Anvendte oplysninger'!M184+(1-'Anvendte oplysninger'!M184),IF(AND('Anvendte oplysninger'!L184="Ja",'Anvendte oplysninger'!J184=3),0.7*'Anvendte oplysninger'!M184+(1-'Anvendte oplysninger'!M184),IF(AND('Anvendte oplysninger'!L184="Ja",'Anvendte oplysninger'!J184=4),0.76*'Anvendte oplysninger'!M184+(1-'Anvendte oplysninger'!M184),IF(AND('Anvendte oplysninger'!L184="Ja",'Anvendte oplysninger'!J184&gt;4.99999999),0.8*'Anvendte oplysninger'!M184+(1-'Anvendte oplysninger'!M184),1)))))</f>
        <v>1</v>
      </c>
      <c r="M184" s="14">
        <f>IF('Anvendte oplysninger'!L184="Irrelevant",1,IF(AND('Anvendte oplysninger'!L184="Ja",'Anvendte oplysninger'!J184=2),0.8*'Anvendte oplysninger'!M184+(1-'Anvendte oplysninger'!M184),IF(AND('Anvendte oplysninger'!L184="Ja",'Anvendte oplysninger'!J184=3),0.85*'Anvendte oplysninger'!M184+(1-'Anvendte oplysninger'!M184),IF(AND('Anvendte oplysninger'!L184="Ja",'Anvendte oplysninger'!J184=4),0.88*'Anvendte oplysninger'!M184+(1-'Anvendte oplysninger'!M184),IF(AND('Anvendte oplysninger'!L184="Ja",'Anvendte oplysninger'!J184&gt;4.99999999),0.9*'Anvendte oplysninger'!M184+(1-'Anvendte oplysninger'!M184),1)))))</f>
        <v>1</v>
      </c>
      <c r="N184" s="14">
        <f>IF('Anvendte oplysninger'!N184="Irrelevant",1,IF(AND(OR(I184="Motorvejsstrækning",I184="Frakørselsflettestrækning",I184="Tilkørselsflettestrækning"),'Anvendte oplysninger'!N184&lt;3),1+(3-'Anvendte oplysninger'!N184)*0.09333333,1))</f>
        <v>1</v>
      </c>
      <c r="O184" s="14">
        <f>IF('Anvendte oplysninger'!N184="Irrelevant",1,IF(AND(OR(I184="Motorvejsstrækning",I184="Frakørselsflettestrækning",I184="Tilkørselsflettestrækning"),'Anvendte oplysninger'!N184&lt;3),1+(3-'Anvendte oplysninger'!N184)*0.19666667,1))</f>
        <v>1</v>
      </c>
      <c r="P184" s="14">
        <f>IF('Anvendte oplysninger'!O184="Irrelevant",1,IF(AND(OR(I184="Motorvejsstrækning",I184="Frakørselsflettestrækning",I184="Tilkørselsflettestrækning"),'Anvendte oplysninger'!O184&lt;3.00000001),1+(0.5-'Anvendte oplysninger'!O184)*0.04,IF(AND(OR(I184="Frakørselsrampe",I184="Tilkørselsrampe"),'Anvendte oplysninger'!O184&lt;3.00000001),1+(0.5-'Anvendte oplysninger'!O184)*0.08,IF(OR(I184="Motorvejsstrækning",I184="Frakørselsflettestrækning",I184="Tilkørselsflettestrækning"),0.9,0.8))))</f>
        <v>1</v>
      </c>
      <c r="Q184" s="14">
        <f>IF('Anvendte oplysninger'!P184="Irrelevant",1,IF(AND(OR(I184="Motorvejsstrækning",I184="Frakørselsflettestrækning",I184="Tilkørselsflettestrækning"),'Anvendte oplysninger'!P184&lt;11.00000001),1+(5-'Anvendte oplysninger'!P184)*0.01,0.94))</f>
        <v>1</v>
      </c>
      <c r="R184" s="14">
        <f>IF(OR('Anvendte oplysninger'!Q184="Irrelevant",'Anvendte oplysninger'!R184="Irrelevant",'Anvendte oplysninger'!Q184="Lige"),1,IF(AND(OR(I184="Motorvejsstrækning",I184="Frakørselsflettestrækning",I184="Tilkørselsflettestrækning"),'Anvendte oplysninger'!Q184&lt;4000),(EXP(0.1096*1746.5/'Anvendte oplysninger'!Q184)/EXP(0.1096*1746.5/4000))*('Anvendte oplysninger'!R184/1000)/G184+(G184-'Anvendte oplysninger'!R184/1000)/G184,1))</f>
        <v>1</v>
      </c>
      <c r="S184" s="14">
        <f>IF(OR('Anvendte oplysninger'!S184="Irrelevant",'Anvendte oplysninger'!T184="Irrelevant",'Anvendte oplysninger'!S184="Lige"),1,IF(AND(OR(I184="Motorvejsstrækning",I184="Frakørselsflettestrækning",I184="Tilkørselsflettestrækning"),'Anvendte oplysninger'!S184&lt;4000),(EXP(0.1096*1746.5/'Anvendte oplysninger'!S184)/EXP(0.1096*1746.5/4000))*('Anvendte oplysninger'!T184/1000)/G184+(G184-'Anvendte oplysninger'!T184/1000)/G184,1))</f>
        <v>1</v>
      </c>
      <c r="T184" s="14">
        <f>IF('Anvendte oplysninger'!U184="Irrelevant",1,IF(AND(OR(I184="Motorvejsstrækning",I184="Frakørselsflettestrækning",I184="Tilkørselsflettestrækning",I184="Frakørselsrampe",I184="Tilkørselsrampe"),'Anvendte oplysninger'!U184="Ja"),0.95,1))</f>
        <v>1</v>
      </c>
      <c r="U184" s="14">
        <f>IF('Anvendte oplysninger'!U184="Irrelevant",1,IF(AND(OR(I184="Motorvejsstrækning",I184="Frakørselsflettestrækning",I184="Tilkørselsflettestrækning",I184="Frakørselsrampe",I184="Tilkørselsrampe"),'Anvendte oplysninger'!U184="Ja"),0.96,1))</f>
        <v>1</v>
      </c>
      <c r="V184" s="14">
        <f>IF('Anvendte oplysninger'!U184="Irrelevant",1,IF(AND(OR(I184="Motorvejsstrækning",I184="Frakørselsflettestrækning",I184="Tilkørselsflettestrækning",I184="Frakørselsrampe",I184="Tilkørselsrampe"),'Anvendte oplysninger'!U184="Ja"),0.79,1))</f>
        <v>1</v>
      </c>
      <c r="W184" s="14">
        <f>IF('Anvendte oplysninger'!U184="Irrelevant",1,IF(AND(OR(I184="Motorvejsstrækning",I184="Frakørselsflettestrækning",I184="Tilkørselsflettestrækning",I184="Frakørselsrampe",I184="Tilkørselsrampe"),'Anvendte oplysninger'!U184="Ja"),0.94,1))</f>
        <v>1</v>
      </c>
      <c r="X184" s="14">
        <f>IF('Anvendte oplysninger'!U184="Irrelevant",1,IF(AND(OR(I184="Motorvejsstrækning",I184="Frakørselsflettestrækning",I184="Tilkørselsflettestrækning",I184="Frakørselsrampe",I184="Tilkørselsrampe"),'Anvendte oplysninger'!U184="Ja"),0.97,1))</f>
        <v>1</v>
      </c>
      <c r="Y184" s="14">
        <f>IF(AND(I184="Frakørselsrampe",'Anvendte oplysninger'!V184="S-formet ruderrampe"),1.32,IF(AND(I184="Frakørselsrampe",'Anvendte oplysninger'!V184="S-formet trompetrampe"),2.05,IF(AND(I184="Frakørselsrampe",'Anvendte oplysninger'!V184="U-formet trompetrampe"),4.11,IF(AND(I184="Frakørselsrampe",'Anvendte oplysninger'!V184="SV-formet flyoverrampe"),5.15,IF(AND(I184="Frakørselsrampe",'Anvendte oplysninger'!V184="Vinkelformet rampe"),1.07,IF(AND(I184="Tilkørselsrampe",'Anvendte oplysninger'!V184="S-formet ruderrampe"),0.93,IF(AND(I184="Tilkørselsrampe",'Anvendte oplysninger'!V184="S-formet trompetrampe"),2.48,IF(AND(I184="Tilkørselsrampe",'Anvendte oplysninger'!V184="U-formet trompetrampe"),4.15,IF(AND(I184="Tilkørselsrampe",'Anvendte oplysninger'!V184="SV-formet flyoverrampe"),5.26,IF(AND(I184="Tilkørselsrampe",'Anvendte oplysninger'!V184="Vinkelformet rampe"),1.42,1))))))))))</f>
        <v>1</v>
      </c>
      <c r="Z184" s="14">
        <f>IF(OR('Anvendte oplysninger'!W184="Lige",'Anvendte oplysninger'!W184="Irrelevant",'Anvendte oplysninger'!X184="Irrelevant",'Anvendte oplysninger'!Y184="Irrelevant"),1,1+1.545*1000/32.2*((('Anvendte oplysninger'!Y184*3268/3600)/('Anvendte oplysninger'!W184/0.306))^2)*('Anvendte oplysninger'!X184/1000)/G184)</f>
        <v>1</v>
      </c>
      <c r="AA184" s="14">
        <f>IF(OR('Anvendte oplysninger'!W184="Lige",'Anvendte oplysninger'!W184="Irrelevant",'Anvendte oplysninger'!X184="Irrelevant",'Anvendte oplysninger'!Y184="Irrelevant"),1,1+1.961*1000/32.2*((('Anvendte oplysninger'!Y184*3268/3600)/('Anvendte oplysninger'!W184/0.306))^2)*('Anvendte oplysninger'!X184/1000)/G184)</f>
        <v>1</v>
      </c>
      <c r="AB184" s="14">
        <f>IF(OR('Anvendte oplysninger'!Z184="Lige",'Anvendte oplysninger'!Z184="Irrelevant",'Anvendte oplysninger'!AA184="Irrelevant",'Anvendte oplysninger'!AB184="Irrelevant"),1,1+1.545*1000/32.2*((('Anvendte oplysninger'!AB184*3268/3600)/('Anvendte oplysninger'!Z184/0.306))^2)*('Anvendte oplysninger'!AA184/1000)/G184)</f>
        <v>1</v>
      </c>
      <c r="AC184" s="14">
        <f>IF(OR('Anvendte oplysninger'!Z184="Lige",'Anvendte oplysninger'!Z184="Irrelevant",'Anvendte oplysninger'!AA184="Irrelevant",'Anvendte oplysninger'!AB184="Irrelevant"),1,1+1.961*1000/32.2*((('Anvendte oplysninger'!AB184*3268/3600)/('Anvendte oplysninger'!Z184/0.306))^2)*('Anvendte oplysninger'!AA184/1000)/G184)</f>
        <v>1</v>
      </c>
      <c r="AD184" s="14">
        <f>IF(OR('Anvendte oplysninger'!AC184="Irrelevant",'Anvendte oplysninger'!AC184="Nej"),1,IF(AND('Anvendte oplysninger'!AC184="Ja",OR('Anvendte oplysninger'!Q184&lt;301,'Anvendte oplysninger'!S184&lt;301)),1-(0.5*('Anvendte oplysninger'!R184+'Anvendte oplysninger'!T184)/('Anvendte oplysninger'!G184*1000)),IF(AND('Anvendte oplysninger'!AC184="Ja",OR('Anvendte oplysninger'!Q184&lt;601,'Anvendte oplysninger'!S184&lt;601)),1-(0.25*('Anvendte oplysninger'!R184+'Anvendte oplysninger'!T184)/('Anvendte oplysninger'!G184*1000)),1)))</f>
        <v>1</v>
      </c>
      <c r="AE184" s="14">
        <f>IF(OR('Anvendte oplysninger'!AC184="Irrelevant",'Anvendte oplysninger'!AC184="Nej"),1,IF(AND('Anvendte oplysninger'!AC184="Ja",OR('Anvendte oplysninger'!Q184&lt;301,'Anvendte oplysninger'!S184&lt;301)),1-(0.4*('Anvendte oplysninger'!R184+'Anvendte oplysninger'!T184)/('Anvendte oplysninger'!G184*1000)),IF(AND('Anvendte oplysninger'!AC184="Ja",OR('Anvendte oplysninger'!Q184&lt;601,'Anvendte oplysninger'!S184&lt;601)),1-(0.2*('Anvendte oplysninger'!R184+'Anvendte oplysninger'!T184)/('Anvendte oplysninger'!G184*1000)),1)))</f>
        <v>1</v>
      </c>
      <c r="AF184" s="14">
        <f>IF('Anvendte oplysninger'!AD184="110 km/t",0.79,1)</f>
        <v>1</v>
      </c>
      <c r="AG184" s="14">
        <f>IF('Anvendte oplysninger'!AD184="110 km/t",0.94,1)</f>
        <v>1</v>
      </c>
      <c r="AH184" s="14">
        <f>IF('Anvendte oplysninger'!AD184="110 km/t",0.66,1)</f>
        <v>1</v>
      </c>
      <c r="AI184" s="14">
        <f>IF('Anvendte oplysninger'!AD184="110 km/t",0.82,1)</f>
        <v>1</v>
      </c>
      <c r="AJ184" s="14">
        <f>IF(AND('Anvendte oplysninger'!AE184="Ja",I184="Tilkørselsflettestrækning"),0.65*'Anvendte oplysninger'!AF184+1-'Anvendte oplysninger'!AF184,1)</f>
        <v>1</v>
      </c>
      <c r="AK184" s="15" t="str">
        <f t="shared" si="14"/>
        <v/>
      </c>
      <c r="AL184" s="15" t="str">
        <f t="shared" si="15"/>
        <v/>
      </c>
      <c r="AM184" s="15" t="str">
        <f t="shared" si="16"/>
        <v/>
      </c>
      <c r="AN184" s="15" t="str">
        <f t="shared" si="17"/>
        <v/>
      </c>
      <c r="AO184" s="15" t="str">
        <f t="shared" si="18"/>
        <v/>
      </c>
      <c r="AP184" s="15" t="str">
        <f t="shared" si="19"/>
        <v/>
      </c>
      <c r="AQ184" s="4" t="str">
        <f t="shared" si="20"/>
        <v/>
      </c>
    </row>
    <row r="185" spans="1:43" x14ac:dyDescent="0.25">
      <c r="A185" s="4" t="str">
        <f>IF(Inddata!A200="","",Inddata!A200)</f>
        <v/>
      </c>
      <c r="B185" s="4" t="str">
        <f>IF(Inddata!B200="","",Inddata!B200)</f>
        <v/>
      </c>
      <c r="C185" s="4" t="str">
        <f>IF(Inddata!C200="","",Inddata!C200)</f>
        <v/>
      </c>
      <c r="D185" s="4" t="str">
        <f>IF(Inddata!D200="","",Inddata!D200)</f>
        <v/>
      </c>
      <c r="E185" s="4" t="str">
        <f>IF(Inddata!E200="","",Inddata!E200)</f>
        <v/>
      </c>
      <c r="F185" s="4" t="str">
        <f>IF(Inddata!F200="","",Inddata!F200)</f>
        <v/>
      </c>
      <c r="G185" s="4">
        <f>IF(Inddata!G200="","",Inddata!G200)</f>
        <v>0</v>
      </c>
      <c r="H185" s="4" t="str">
        <f>IF(Inddata!H200&gt;0.5,Inddata!H200,"")</f>
        <v/>
      </c>
      <c r="I185" s="4" t="str">
        <f>IF(Inddata!I200="","",Inddata!I200)</f>
        <v/>
      </c>
      <c r="J185" s="14">
        <f>IF('Anvendte oplysninger'!J185="Irrelevant",1,IF('Anvendte oplysninger'!J185&gt;3,1.2,1))</f>
        <v>1</v>
      </c>
      <c r="K185" s="14">
        <f>IF('Anvendte oplysninger'!K185="Irrelevant",1,IF(AND(OR(I185="Motorvejsstrækning",I185="Frakørselsflettestrækning",I185="Tilkørselsflettestrækning"),'Anvendte oplysninger'!K185&lt;3.5),1+(3.5-'Anvendte oplysninger'!K185)*0.12,IF(AND(OR(I185="Frakørselsrampe",I185="Tilkørselsrampe"),'Anvendte oplysninger'!K185&lt;3.5),1+(3.5-'Anvendte oplysninger'!K185)*0.16,1)))</f>
        <v>1</v>
      </c>
      <c r="L185" s="14">
        <f>IF('Anvendte oplysninger'!L185="Irrelevant",1,IF(AND('Anvendte oplysninger'!L185="Ja",'Anvendte oplysninger'!J185=2),0.6*'Anvendte oplysninger'!M185+(1-'Anvendte oplysninger'!M185),IF(AND('Anvendte oplysninger'!L185="Ja",'Anvendte oplysninger'!J185=3),0.7*'Anvendte oplysninger'!M185+(1-'Anvendte oplysninger'!M185),IF(AND('Anvendte oplysninger'!L185="Ja",'Anvendte oplysninger'!J185=4),0.76*'Anvendte oplysninger'!M185+(1-'Anvendte oplysninger'!M185),IF(AND('Anvendte oplysninger'!L185="Ja",'Anvendte oplysninger'!J185&gt;4.99999999),0.8*'Anvendte oplysninger'!M185+(1-'Anvendte oplysninger'!M185),1)))))</f>
        <v>1</v>
      </c>
      <c r="M185" s="14">
        <f>IF('Anvendte oplysninger'!L185="Irrelevant",1,IF(AND('Anvendte oplysninger'!L185="Ja",'Anvendte oplysninger'!J185=2),0.8*'Anvendte oplysninger'!M185+(1-'Anvendte oplysninger'!M185),IF(AND('Anvendte oplysninger'!L185="Ja",'Anvendte oplysninger'!J185=3),0.85*'Anvendte oplysninger'!M185+(1-'Anvendte oplysninger'!M185),IF(AND('Anvendte oplysninger'!L185="Ja",'Anvendte oplysninger'!J185=4),0.88*'Anvendte oplysninger'!M185+(1-'Anvendte oplysninger'!M185),IF(AND('Anvendte oplysninger'!L185="Ja",'Anvendte oplysninger'!J185&gt;4.99999999),0.9*'Anvendte oplysninger'!M185+(1-'Anvendte oplysninger'!M185),1)))))</f>
        <v>1</v>
      </c>
      <c r="N185" s="14">
        <f>IF('Anvendte oplysninger'!N185="Irrelevant",1,IF(AND(OR(I185="Motorvejsstrækning",I185="Frakørselsflettestrækning",I185="Tilkørselsflettestrækning"),'Anvendte oplysninger'!N185&lt;3),1+(3-'Anvendte oplysninger'!N185)*0.09333333,1))</f>
        <v>1</v>
      </c>
      <c r="O185" s="14">
        <f>IF('Anvendte oplysninger'!N185="Irrelevant",1,IF(AND(OR(I185="Motorvejsstrækning",I185="Frakørselsflettestrækning",I185="Tilkørselsflettestrækning"),'Anvendte oplysninger'!N185&lt;3),1+(3-'Anvendte oplysninger'!N185)*0.19666667,1))</f>
        <v>1</v>
      </c>
      <c r="P185" s="14">
        <f>IF('Anvendte oplysninger'!O185="Irrelevant",1,IF(AND(OR(I185="Motorvejsstrækning",I185="Frakørselsflettestrækning",I185="Tilkørselsflettestrækning"),'Anvendte oplysninger'!O185&lt;3.00000001),1+(0.5-'Anvendte oplysninger'!O185)*0.04,IF(AND(OR(I185="Frakørselsrampe",I185="Tilkørselsrampe"),'Anvendte oplysninger'!O185&lt;3.00000001),1+(0.5-'Anvendte oplysninger'!O185)*0.08,IF(OR(I185="Motorvejsstrækning",I185="Frakørselsflettestrækning",I185="Tilkørselsflettestrækning"),0.9,0.8))))</f>
        <v>1</v>
      </c>
      <c r="Q185" s="14">
        <f>IF('Anvendte oplysninger'!P185="Irrelevant",1,IF(AND(OR(I185="Motorvejsstrækning",I185="Frakørselsflettestrækning",I185="Tilkørselsflettestrækning"),'Anvendte oplysninger'!P185&lt;11.00000001),1+(5-'Anvendte oplysninger'!P185)*0.01,0.94))</f>
        <v>1</v>
      </c>
      <c r="R185" s="14">
        <f>IF(OR('Anvendte oplysninger'!Q185="Irrelevant",'Anvendte oplysninger'!R185="Irrelevant",'Anvendte oplysninger'!Q185="Lige"),1,IF(AND(OR(I185="Motorvejsstrækning",I185="Frakørselsflettestrækning",I185="Tilkørselsflettestrækning"),'Anvendte oplysninger'!Q185&lt;4000),(EXP(0.1096*1746.5/'Anvendte oplysninger'!Q185)/EXP(0.1096*1746.5/4000))*('Anvendte oplysninger'!R185/1000)/G185+(G185-'Anvendte oplysninger'!R185/1000)/G185,1))</f>
        <v>1</v>
      </c>
      <c r="S185" s="14">
        <f>IF(OR('Anvendte oplysninger'!S185="Irrelevant",'Anvendte oplysninger'!T185="Irrelevant",'Anvendte oplysninger'!S185="Lige"),1,IF(AND(OR(I185="Motorvejsstrækning",I185="Frakørselsflettestrækning",I185="Tilkørselsflettestrækning"),'Anvendte oplysninger'!S185&lt;4000),(EXP(0.1096*1746.5/'Anvendte oplysninger'!S185)/EXP(0.1096*1746.5/4000))*('Anvendte oplysninger'!T185/1000)/G185+(G185-'Anvendte oplysninger'!T185/1000)/G185,1))</f>
        <v>1</v>
      </c>
      <c r="T185" s="14">
        <f>IF('Anvendte oplysninger'!U185="Irrelevant",1,IF(AND(OR(I185="Motorvejsstrækning",I185="Frakørselsflettestrækning",I185="Tilkørselsflettestrækning",I185="Frakørselsrampe",I185="Tilkørselsrampe"),'Anvendte oplysninger'!U185="Ja"),0.95,1))</f>
        <v>1</v>
      </c>
      <c r="U185" s="14">
        <f>IF('Anvendte oplysninger'!U185="Irrelevant",1,IF(AND(OR(I185="Motorvejsstrækning",I185="Frakørselsflettestrækning",I185="Tilkørselsflettestrækning",I185="Frakørselsrampe",I185="Tilkørselsrampe"),'Anvendte oplysninger'!U185="Ja"),0.96,1))</f>
        <v>1</v>
      </c>
      <c r="V185" s="14">
        <f>IF('Anvendte oplysninger'!U185="Irrelevant",1,IF(AND(OR(I185="Motorvejsstrækning",I185="Frakørselsflettestrækning",I185="Tilkørselsflettestrækning",I185="Frakørselsrampe",I185="Tilkørselsrampe"),'Anvendte oplysninger'!U185="Ja"),0.79,1))</f>
        <v>1</v>
      </c>
      <c r="W185" s="14">
        <f>IF('Anvendte oplysninger'!U185="Irrelevant",1,IF(AND(OR(I185="Motorvejsstrækning",I185="Frakørselsflettestrækning",I185="Tilkørselsflettestrækning",I185="Frakørselsrampe",I185="Tilkørselsrampe"),'Anvendte oplysninger'!U185="Ja"),0.94,1))</f>
        <v>1</v>
      </c>
      <c r="X185" s="14">
        <f>IF('Anvendte oplysninger'!U185="Irrelevant",1,IF(AND(OR(I185="Motorvejsstrækning",I185="Frakørselsflettestrækning",I185="Tilkørselsflettestrækning",I185="Frakørselsrampe",I185="Tilkørselsrampe"),'Anvendte oplysninger'!U185="Ja"),0.97,1))</f>
        <v>1</v>
      </c>
      <c r="Y185" s="14">
        <f>IF(AND(I185="Frakørselsrampe",'Anvendte oplysninger'!V185="S-formet ruderrampe"),1.32,IF(AND(I185="Frakørselsrampe",'Anvendte oplysninger'!V185="S-formet trompetrampe"),2.05,IF(AND(I185="Frakørselsrampe",'Anvendte oplysninger'!V185="U-formet trompetrampe"),4.11,IF(AND(I185="Frakørselsrampe",'Anvendte oplysninger'!V185="SV-formet flyoverrampe"),5.15,IF(AND(I185="Frakørselsrampe",'Anvendte oplysninger'!V185="Vinkelformet rampe"),1.07,IF(AND(I185="Tilkørselsrampe",'Anvendte oplysninger'!V185="S-formet ruderrampe"),0.93,IF(AND(I185="Tilkørselsrampe",'Anvendte oplysninger'!V185="S-formet trompetrampe"),2.48,IF(AND(I185="Tilkørselsrampe",'Anvendte oplysninger'!V185="U-formet trompetrampe"),4.15,IF(AND(I185="Tilkørselsrampe",'Anvendte oplysninger'!V185="SV-formet flyoverrampe"),5.26,IF(AND(I185="Tilkørselsrampe",'Anvendte oplysninger'!V185="Vinkelformet rampe"),1.42,1))))))))))</f>
        <v>1</v>
      </c>
      <c r="Z185" s="14">
        <f>IF(OR('Anvendte oplysninger'!W185="Lige",'Anvendte oplysninger'!W185="Irrelevant",'Anvendte oplysninger'!X185="Irrelevant",'Anvendte oplysninger'!Y185="Irrelevant"),1,1+1.545*1000/32.2*((('Anvendte oplysninger'!Y185*3268/3600)/('Anvendte oplysninger'!W185/0.306))^2)*('Anvendte oplysninger'!X185/1000)/G185)</f>
        <v>1</v>
      </c>
      <c r="AA185" s="14">
        <f>IF(OR('Anvendte oplysninger'!W185="Lige",'Anvendte oplysninger'!W185="Irrelevant",'Anvendte oplysninger'!X185="Irrelevant",'Anvendte oplysninger'!Y185="Irrelevant"),1,1+1.961*1000/32.2*((('Anvendte oplysninger'!Y185*3268/3600)/('Anvendte oplysninger'!W185/0.306))^2)*('Anvendte oplysninger'!X185/1000)/G185)</f>
        <v>1</v>
      </c>
      <c r="AB185" s="14">
        <f>IF(OR('Anvendte oplysninger'!Z185="Lige",'Anvendte oplysninger'!Z185="Irrelevant",'Anvendte oplysninger'!AA185="Irrelevant",'Anvendte oplysninger'!AB185="Irrelevant"),1,1+1.545*1000/32.2*((('Anvendte oplysninger'!AB185*3268/3600)/('Anvendte oplysninger'!Z185/0.306))^2)*('Anvendte oplysninger'!AA185/1000)/G185)</f>
        <v>1</v>
      </c>
      <c r="AC185" s="14">
        <f>IF(OR('Anvendte oplysninger'!Z185="Lige",'Anvendte oplysninger'!Z185="Irrelevant",'Anvendte oplysninger'!AA185="Irrelevant",'Anvendte oplysninger'!AB185="Irrelevant"),1,1+1.961*1000/32.2*((('Anvendte oplysninger'!AB185*3268/3600)/('Anvendte oplysninger'!Z185/0.306))^2)*('Anvendte oplysninger'!AA185/1000)/G185)</f>
        <v>1</v>
      </c>
      <c r="AD185" s="14">
        <f>IF(OR('Anvendte oplysninger'!AC185="Irrelevant",'Anvendte oplysninger'!AC185="Nej"),1,IF(AND('Anvendte oplysninger'!AC185="Ja",OR('Anvendte oplysninger'!Q185&lt;301,'Anvendte oplysninger'!S185&lt;301)),1-(0.5*('Anvendte oplysninger'!R185+'Anvendte oplysninger'!T185)/('Anvendte oplysninger'!G185*1000)),IF(AND('Anvendte oplysninger'!AC185="Ja",OR('Anvendte oplysninger'!Q185&lt;601,'Anvendte oplysninger'!S185&lt;601)),1-(0.25*('Anvendte oplysninger'!R185+'Anvendte oplysninger'!T185)/('Anvendte oplysninger'!G185*1000)),1)))</f>
        <v>1</v>
      </c>
      <c r="AE185" s="14">
        <f>IF(OR('Anvendte oplysninger'!AC185="Irrelevant",'Anvendte oplysninger'!AC185="Nej"),1,IF(AND('Anvendte oplysninger'!AC185="Ja",OR('Anvendte oplysninger'!Q185&lt;301,'Anvendte oplysninger'!S185&lt;301)),1-(0.4*('Anvendte oplysninger'!R185+'Anvendte oplysninger'!T185)/('Anvendte oplysninger'!G185*1000)),IF(AND('Anvendte oplysninger'!AC185="Ja",OR('Anvendte oplysninger'!Q185&lt;601,'Anvendte oplysninger'!S185&lt;601)),1-(0.2*('Anvendte oplysninger'!R185+'Anvendte oplysninger'!T185)/('Anvendte oplysninger'!G185*1000)),1)))</f>
        <v>1</v>
      </c>
      <c r="AF185" s="14">
        <f>IF('Anvendte oplysninger'!AD185="110 km/t",0.79,1)</f>
        <v>1</v>
      </c>
      <c r="AG185" s="14">
        <f>IF('Anvendte oplysninger'!AD185="110 km/t",0.94,1)</f>
        <v>1</v>
      </c>
      <c r="AH185" s="14">
        <f>IF('Anvendte oplysninger'!AD185="110 km/t",0.66,1)</f>
        <v>1</v>
      </c>
      <c r="AI185" s="14">
        <f>IF('Anvendte oplysninger'!AD185="110 km/t",0.82,1)</f>
        <v>1</v>
      </c>
      <c r="AJ185" s="14">
        <f>IF(AND('Anvendte oplysninger'!AE185="Ja",I185="Tilkørselsflettestrækning"),0.65*'Anvendte oplysninger'!AF185+1-'Anvendte oplysninger'!AF185,1)</f>
        <v>1</v>
      </c>
      <c r="AK185" s="15" t="str">
        <f t="shared" si="14"/>
        <v/>
      </c>
      <c r="AL185" s="15" t="str">
        <f t="shared" si="15"/>
        <v/>
      </c>
      <c r="AM185" s="15" t="str">
        <f t="shared" si="16"/>
        <v/>
      </c>
      <c r="AN185" s="15" t="str">
        <f t="shared" si="17"/>
        <v/>
      </c>
      <c r="AO185" s="15" t="str">
        <f t="shared" si="18"/>
        <v/>
      </c>
      <c r="AP185" s="15" t="str">
        <f t="shared" si="19"/>
        <v/>
      </c>
      <c r="AQ185" s="4" t="str">
        <f t="shared" si="20"/>
        <v/>
      </c>
    </row>
    <row r="186" spans="1:43" x14ac:dyDescent="0.25">
      <c r="A186" s="4" t="str">
        <f>IF(Inddata!A201="","",Inddata!A201)</f>
        <v/>
      </c>
      <c r="B186" s="4" t="str">
        <f>IF(Inddata!B201="","",Inddata!B201)</f>
        <v/>
      </c>
      <c r="C186" s="4" t="str">
        <f>IF(Inddata!C201="","",Inddata!C201)</f>
        <v/>
      </c>
      <c r="D186" s="4" t="str">
        <f>IF(Inddata!D201="","",Inddata!D201)</f>
        <v/>
      </c>
      <c r="E186" s="4" t="str">
        <f>IF(Inddata!E201="","",Inddata!E201)</f>
        <v/>
      </c>
      <c r="F186" s="4" t="str">
        <f>IF(Inddata!F201="","",Inddata!F201)</f>
        <v/>
      </c>
      <c r="G186" s="4">
        <f>IF(Inddata!G201="","",Inddata!G201)</f>
        <v>0</v>
      </c>
      <c r="H186" s="4" t="str">
        <f>IF(Inddata!H201&gt;0.5,Inddata!H201,"")</f>
        <v/>
      </c>
      <c r="I186" s="4" t="str">
        <f>IF(Inddata!I201="","",Inddata!I201)</f>
        <v/>
      </c>
      <c r="J186" s="14">
        <f>IF('Anvendte oplysninger'!J186="Irrelevant",1,IF('Anvendte oplysninger'!J186&gt;3,1.2,1))</f>
        <v>1</v>
      </c>
      <c r="K186" s="14">
        <f>IF('Anvendte oplysninger'!K186="Irrelevant",1,IF(AND(OR(I186="Motorvejsstrækning",I186="Frakørselsflettestrækning",I186="Tilkørselsflettestrækning"),'Anvendte oplysninger'!K186&lt;3.5),1+(3.5-'Anvendte oplysninger'!K186)*0.12,IF(AND(OR(I186="Frakørselsrampe",I186="Tilkørselsrampe"),'Anvendte oplysninger'!K186&lt;3.5),1+(3.5-'Anvendte oplysninger'!K186)*0.16,1)))</f>
        <v>1</v>
      </c>
      <c r="L186" s="14">
        <f>IF('Anvendte oplysninger'!L186="Irrelevant",1,IF(AND('Anvendte oplysninger'!L186="Ja",'Anvendte oplysninger'!J186=2),0.6*'Anvendte oplysninger'!M186+(1-'Anvendte oplysninger'!M186),IF(AND('Anvendte oplysninger'!L186="Ja",'Anvendte oplysninger'!J186=3),0.7*'Anvendte oplysninger'!M186+(1-'Anvendte oplysninger'!M186),IF(AND('Anvendte oplysninger'!L186="Ja",'Anvendte oplysninger'!J186=4),0.76*'Anvendte oplysninger'!M186+(1-'Anvendte oplysninger'!M186),IF(AND('Anvendte oplysninger'!L186="Ja",'Anvendte oplysninger'!J186&gt;4.99999999),0.8*'Anvendte oplysninger'!M186+(1-'Anvendte oplysninger'!M186),1)))))</f>
        <v>1</v>
      </c>
      <c r="M186" s="14">
        <f>IF('Anvendte oplysninger'!L186="Irrelevant",1,IF(AND('Anvendte oplysninger'!L186="Ja",'Anvendte oplysninger'!J186=2),0.8*'Anvendte oplysninger'!M186+(1-'Anvendte oplysninger'!M186),IF(AND('Anvendte oplysninger'!L186="Ja",'Anvendte oplysninger'!J186=3),0.85*'Anvendte oplysninger'!M186+(1-'Anvendte oplysninger'!M186),IF(AND('Anvendte oplysninger'!L186="Ja",'Anvendte oplysninger'!J186=4),0.88*'Anvendte oplysninger'!M186+(1-'Anvendte oplysninger'!M186),IF(AND('Anvendte oplysninger'!L186="Ja",'Anvendte oplysninger'!J186&gt;4.99999999),0.9*'Anvendte oplysninger'!M186+(1-'Anvendte oplysninger'!M186),1)))))</f>
        <v>1</v>
      </c>
      <c r="N186" s="14">
        <f>IF('Anvendte oplysninger'!N186="Irrelevant",1,IF(AND(OR(I186="Motorvejsstrækning",I186="Frakørselsflettestrækning",I186="Tilkørselsflettestrækning"),'Anvendte oplysninger'!N186&lt;3),1+(3-'Anvendte oplysninger'!N186)*0.09333333,1))</f>
        <v>1</v>
      </c>
      <c r="O186" s="14">
        <f>IF('Anvendte oplysninger'!N186="Irrelevant",1,IF(AND(OR(I186="Motorvejsstrækning",I186="Frakørselsflettestrækning",I186="Tilkørselsflettestrækning"),'Anvendte oplysninger'!N186&lt;3),1+(3-'Anvendte oplysninger'!N186)*0.19666667,1))</f>
        <v>1</v>
      </c>
      <c r="P186" s="14">
        <f>IF('Anvendte oplysninger'!O186="Irrelevant",1,IF(AND(OR(I186="Motorvejsstrækning",I186="Frakørselsflettestrækning",I186="Tilkørselsflettestrækning"),'Anvendte oplysninger'!O186&lt;3.00000001),1+(0.5-'Anvendte oplysninger'!O186)*0.04,IF(AND(OR(I186="Frakørselsrampe",I186="Tilkørselsrampe"),'Anvendte oplysninger'!O186&lt;3.00000001),1+(0.5-'Anvendte oplysninger'!O186)*0.08,IF(OR(I186="Motorvejsstrækning",I186="Frakørselsflettestrækning",I186="Tilkørselsflettestrækning"),0.9,0.8))))</f>
        <v>1</v>
      </c>
      <c r="Q186" s="14">
        <f>IF('Anvendte oplysninger'!P186="Irrelevant",1,IF(AND(OR(I186="Motorvejsstrækning",I186="Frakørselsflettestrækning",I186="Tilkørselsflettestrækning"),'Anvendte oplysninger'!P186&lt;11.00000001),1+(5-'Anvendte oplysninger'!P186)*0.01,0.94))</f>
        <v>1</v>
      </c>
      <c r="R186" s="14">
        <f>IF(OR('Anvendte oplysninger'!Q186="Irrelevant",'Anvendte oplysninger'!R186="Irrelevant",'Anvendte oplysninger'!Q186="Lige"),1,IF(AND(OR(I186="Motorvejsstrækning",I186="Frakørselsflettestrækning",I186="Tilkørselsflettestrækning"),'Anvendte oplysninger'!Q186&lt;4000),(EXP(0.1096*1746.5/'Anvendte oplysninger'!Q186)/EXP(0.1096*1746.5/4000))*('Anvendte oplysninger'!R186/1000)/G186+(G186-'Anvendte oplysninger'!R186/1000)/G186,1))</f>
        <v>1</v>
      </c>
      <c r="S186" s="14">
        <f>IF(OR('Anvendte oplysninger'!S186="Irrelevant",'Anvendte oplysninger'!T186="Irrelevant",'Anvendte oplysninger'!S186="Lige"),1,IF(AND(OR(I186="Motorvejsstrækning",I186="Frakørselsflettestrækning",I186="Tilkørselsflettestrækning"),'Anvendte oplysninger'!S186&lt;4000),(EXP(0.1096*1746.5/'Anvendte oplysninger'!S186)/EXP(0.1096*1746.5/4000))*('Anvendte oplysninger'!T186/1000)/G186+(G186-'Anvendte oplysninger'!T186/1000)/G186,1))</f>
        <v>1</v>
      </c>
      <c r="T186" s="14">
        <f>IF('Anvendte oplysninger'!U186="Irrelevant",1,IF(AND(OR(I186="Motorvejsstrækning",I186="Frakørselsflettestrækning",I186="Tilkørselsflettestrækning",I186="Frakørselsrampe",I186="Tilkørselsrampe"),'Anvendte oplysninger'!U186="Ja"),0.95,1))</f>
        <v>1</v>
      </c>
      <c r="U186" s="14">
        <f>IF('Anvendte oplysninger'!U186="Irrelevant",1,IF(AND(OR(I186="Motorvejsstrækning",I186="Frakørselsflettestrækning",I186="Tilkørselsflettestrækning",I186="Frakørselsrampe",I186="Tilkørselsrampe"),'Anvendte oplysninger'!U186="Ja"),0.96,1))</f>
        <v>1</v>
      </c>
      <c r="V186" s="14">
        <f>IF('Anvendte oplysninger'!U186="Irrelevant",1,IF(AND(OR(I186="Motorvejsstrækning",I186="Frakørselsflettestrækning",I186="Tilkørselsflettestrækning",I186="Frakørselsrampe",I186="Tilkørselsrampe"),'Anvendte oplysninger'!U186="Ja"),0.79,1))</f>
        <v>1</v>
      </c>
      <c r="W186" s="14">
        <f>IF('Anvendte oplysninger'!U186="Irrelevant",1,IF(AND(OR(I186="Motorvejsstrækning",I186="Frakørselsflettestrækning",I186="Tilkørselsflettestrækning",I186="Frakørselsrampe",I186="Tilkørselsrampe"),'Anvendte oplysninger'!U186="Ja"),0.94,1))</f>
        <v>1</v>
      </c>
      <c r="X186" s="14">
        <f>IF('Anvendte oplysninger'!U186="Irrelevant",1,IF(AND(OR(I186="Motorvejsstrækning",I186="Frakørselsflettestrækning",I186="Tilkørselsflettestrækning",I186="Frakørselsrampe",I186="Tilkørselsrampe"),'Anvendte oplysninger'!U186="Ja"),0.97,1))</f>
        <v>1</v>
      </c>
      <c r="Y186" s="14">
        <f>IF(AND(I186="Frakørselsrampe",'Anvendte oplysninger'!V186="S-formet ruderrampe"),1.32,IF(AND(I186="Frakørselsrampe",'Anvendte oplysninger'!V186="S-formet trompetrampe"),2.05,IF(AND(I186="Frakørselsrampe",'Anvendte oplysninger'!V186="U-formet trompetrampe"),4.11,IF(AND(I186="Frakørselsrampe",'Anvendte oplysninger'!V186="SV-formet flyoverrampe"),5.15,IF(AND(I186="Frakørselsrampe",'Anvendte oplysninger'!V186="Vinkelformet rampe"),1.07,IF(AND(I186="Tilkørselsrampe",'Anvendte oplysninger'!V186="S-formet ruderrampe"),0.93,IF(AND(I186="Tilkørselsrampe",'Anvendte oplysninger'!V186="S-formet trompetrampe"),2.48,IF(AND(I186="Tilkørselsrampe",'Anvendte oplysninger'!V186="U-formet trompetrampe"),4.15,IF(AND(I186="Tilkørselsrampe",'Anvendte oplysninger'!V186="SV-formet flyoverrampe"),5.26,IF(AND(I186="Tilkørselsrampe",'Anvendte oplysninger'!V186="Vinkelformet rampe"),1.42,1))))))))))</f>
        <v>1</v>
      </c>
      <c r="Z186" s="14">
        <f>IF(OR('Anvendte oplysninger'!W186="Lige",'Anvendte oplysninger'!W186="Irrelevant",'Anvendte oplysninger'!X186="Irrelevant",'Anvendte oplysninger'!Y186="Irrelevant"),1,1+1.545*1000/32.2*((('Anvendte oplysninger'!Y186*3268/3600)/('Anvendte oplysninger'!W186/0.306))^2)*('Anvendte oplysninger'!X186/1000)/G186)</f>
        <v>1</v>
      </c>
      <c r="AA186" s="14">
        <f>IF(OR('Anvendte oplysninger'!W186="Lige",'Anvendte oplysninger'!W186="Irrelevant",'Anvendte oplysninger'!X186="Irrelevant",'Anvendte oplysninger'!Y186="Irrelevant"),1,1+1.961*1000/32.2*((('Anvendte oplysninger'!Y186*3268/3600)/('Anvendte oplysninger'!W186/0.306))^2)*('Anvendte oplysninger'!X186/1000)/G186)</f>
        <v>1</v>
      </c>
      <c r="AB186" s="14">
        <f>IF(OR('Anvendte oplysninger'!Z186="Lige",'Anvendte oplysninger'!Z186="Irrelevant",'Anvendte oplysninger'!AA186="Irrelevant",'Anvendte oplysninger'!AB186="Irrelevant"),1,1+1.545*1000/32.2*((('Anvendte oplysninger'!AB186*3268/3600)/('Anvendte oplysninger'!Z186/0.306))^2)*('Anvendte oplysninger'!AA186/1000)/G186)</f>
        <v>1</v>
      </c>
      <c r="AC186" s="14">
        <f>IF(OR('Anvendte oplysninger'!Z186="Lige",'Anvendte oplysninger'!Z186="Irrelevant",'Anvendte oplysninger'!AA186="Irrelevant",'Anvendte oplysninger'!AB186="Irrelevant"),1,1+1.961*1000/32.2*((('Anvendte oplysninger'!AB186*3268/3600)/('Anvendte oplysninger'!Z186/0.306))^2)*('Anvendte oplysninger'!AA186/1000)/G186)</f>
        <v>1</v>
      </c>
      <c r="AD186" s="14">
        <f>IF(OR('Anvendte oplysninger'!AC186="Irrelevant",'Anvendte oplysninger'!AC186="Nej"),1,IF(AND('Anvendte oplysninger'!AC186="Ja",OR('Anvendte oplysninger'!Q186&lt;301,'Anvendte oplysninger'!S186&lt;301)),1-(0.5*('Anvendte oplysninger'!R186+'Anvendte oplysninger'!T186)/('Anvendte oplysninger'!G186*1000)),IF(AND('Anvendte oplysninger'!AC186="Ja",OR('Anvendte oplysninger'!Q186&lt;601,'Anvendte oplysninger'!S186&lt;601)),1-(0.25*('Anvendte oplysninger'!R186+'Anvendte oplysninger'!T186)/('Anvendte oplysninger'!G186*1000)),1)))</f>
        <v>1</v>
      </c>
      <c r="AE186" s="14">
        <f>IF(OR('Anvendte oplysninger'!AC186="Irrelevant",'Anvendte oplysninger'!AC186="Nej"),1,IF(AND('Anvendte oplysninger'!AC186="Ja",OR('Anvendte oplysninger'!Q186&lt;301,'Anvendte oplysninger'!S186&lt;301)),1-(0.4*('Anvendte oplysninger'!R186+'Anvendte oplysninger'!T186)/('Anvendte oplysninger'!G186*1000)),IF(AND('Anvendte oplysninger'!AC186="Ja",OR('Anvendte oplysninger'!Q186&lt;601,'Anvendte oplysninger'!S186&lt;601)),1-(0.2*('Anvendte oplysninger'!R186+'Anvendte oplysninger'!T186)/('Anvendte oplysninger'!G186*1000)),1)))</f>
        <v>1</v>
      </c>
      <c r="AF186" s="14">
        <f>IF('Anvendte oplysninger'!AD186="110 km/t",0.79,1)</f>
        <v>1</v>
      </c>
      <c r="AG186" s="14">
        <f>IF('Anvendte oplysninger'!AD186="110 km/t",0.94,1)</f>
        <v>1</v>
      </c>
      <c r="AH186" s="14">
        <f>IF('Anvendte oplysninger'!AD186="110 km/t",0.66,1)</f>
        <v>1</v>
      </c>
      <c r="AI186" s="14">
        <f>IF('Anvendte oplysninger'!AD186="110 km/t",0.82,1)</f>
        <v>1</v>
      </c>
      <c r="AJ186" s="14">
        <f>IF(AND('Anvendte oplysninger'!AE186="Ja",I186="Tilkørselsflettestrækning"),0.65*'Anvendte oplysninger'!AF186+1-'Anvendte oplysninger'!AF186,1)</f>
        <v>1</v>
      </c>
      <c r="AK186" s="15" t="str">
        <f t="shared" si="14"/>
        <v/>
      </c>
      <c r="AL186" s="15" t="str">
        <f t="shared" si="15"/>
        <v/>
      </c>
      <c r="AM186" s="15" t="str">
        <f t="shared" si="16"/>
        <v/>
      </c>
      <c r="AN186" s="15" t="str">
        <f t="shared" si="17"/>
        <v/>
      </c>
      <c r="AO186" s="15" t="str">
        <f t="shared" si="18"/>
        <v/>
      </c>
      <c r="AP186" s="15" t="str">
        <f t="shared" si="19"/>
        <v/>
      </c>
      <c r="AQ186" s="4" t="str">
        <f t="shared" si="20"/>
        <v/>
      </c>
    </row>
    <row r="187" spans="1:43" x14ac:dyDescent="0.25">
      <c r="A187" s="4" t="str">
        <f>IF(Inddata!A202="","",Inddata!A202)</f>
        <v/>
      </c>
      <c r="B187" s="4" t="str">
        <f>IF(Inddata!B202="","",Inddata!B202)</f>
        <v/>
      </c>
      <c r="C187" s="4" t="str">
        <f>IF(Inddata!C202="","",Inddata!C202)</f>
        <v/>
      </c>
      <c r="D187" s="4" t="str">
        <f>IF(Inddata!D202="","",Inddata!D202)</f>
        <v/>
      </c>
      <c r="E187" s="4" t="str">
        <f>IF(Inddata!E202="","",Inddata!E202)</f>
        <v/>
      </c>
      <c r="F187" s="4" t="str">
        <f>IF(Inddata!F202="","",Inddata!F202)</f>
        <v/>
      </c>
      <c r="G187" s="4">
        <f>IF(Inddata!G202="","",Inddata!G202)</f>
        <v>0</v>
      </c>
      <c r="H187" s="4" t="str">
        <f>IF(Inddata!H202&gt;0.5,Inddata!H202,"")</f>
        <v/>
      </c>
      <c r="I187" s="4" t="str">
        <f>IF(Inddata!I202="","",Inddata!I202)</f>
        <v/>
      </c>
      <c r="J187" s="14">
        <f>IF('Anvendte oplysninger'!J187="Irrelevant",1,IF('Anvendte oplysninger'!J187&gt;3,1.2,1))</f>
        <v>1</v>
      </c>
      <c r="K187" s="14">
        <f>IF('Anvendte oplysninger'!K187="Irrelevant",1,IF(AND(OR(I187="Motorvejsstrækning",I187="Frakørselsflettestrækning",I187="Tilkørselsflettestrækning"),'Anvendte oplysninger'!K187&lt;3.5),1+(3.5-'Anvendte oplysninger'!K187)*0.12,IF(AND(OR(I187="Frakørselsrampe",I187="Tilkørselsrampe"),'Anvendte oplysninger'!K187&lt;3.5),1+(3.5-'Anvendte oplysninger'!K187)*0.16,1)))</f>
        <v>1</v>
      </c>
      <c r="L187" s="14">
        <f>IF('Anvendte oplysninger'!L187="Irrelevant",1,IF(AND('Anvendte oplysninger'!L187="Ja",'Anvendte oplysninger'!J187=2),0.6*'Anvendte oplysninger'!M187+(1-'Anvendte oplysninger'!M187),IF(AND('Anvendte oplysninger'!L187="Ja",'Anvendte oplysninger'!J187=3),0.7*'Anvendte oplysninger'!M187+(1-'Anvendte oplysninger'!M187),IF(AND('Anvendte oplysninger'!L187="Ja",'Anvendte oplysninger'!J187=4),0.76*'Anvendte oplysninger'!M187+(1-'Anvendte oplysninger'!M187),IF(AND('Anvendte oplysninger'!L187="Ja",'Anvendte oplysninger'!J187&gt;4.99999999),0.8*'Anvendte oplysninger'!M187+(1-'Anvendte oplysninger'!M187),1)))))</f>
        <v>1</v>
      </c>
      <c r="M187" s="14">
        <f>IF('Anvendte oplysninger'!L187="Irrelevant",1,IF(AND('Anvendte oplysninger'!L187="Ja",'Anvendte oplysninger'!J187=2),0.8*'Anvendte oplysninger'!M187+(1-'Anvendte oplysninger'!M187),IF(AND('Anvendte oplysninger'!L187="Ja",'Anvendte oplysninger'!J187=3),0.85*'Anvendte oplysninger'!M187+(1-'Anvendte oplysninger'!M187),IF(AND('Anvendte oplysninger'!L187="Ja",'Anvendte oplysninger'!J187=4),0.88*'Anvendte oplysninger'!M187+(1-'Anvendte oplysninger'!M187),IF(AND('Anvendte oplysninger'!L187="Ja",'Anvendte oplysninger'!J187&gt;4.99999999),0.9*'Anvendte oplysninger'!M187+(1-'Anvendte oplysninger'!M187),1)))))</f>
        <v>1</v>
      </c>
      <c r="N187" s="14">
        <f>IF('Anvendte oplysninger'!N187="Irrelevant",1,IF(AND(OR(I187="Motorvejsstrækning",I187="Frakørselsflettestrækning",I187="Tilkørselsflettestrækning"),'Anvendte oplysninger'!N187&lt;3),1+(3-'Anvendte oplysninger'!N187)*0.09333333,1))</f>
        <v>1</v>
      </c>
      <c r="O187" s="14">
        <f>IF('Anvendte oplysninger'!N187="Irrelevant",1,IF(AND(OR(I187="Motorvejsstrækning",I187="Frakørselsflettestrækning",I187="Tilkørselsflettestrækning"),'Anvendte oplysninger'!N187&lt;3),1+(3-'Anvendte oplysninger'!N187)*0.19666667,1))</f>
        <v>1</v>
      </c>
      <c r="P187" s="14">
        <f>IF('Anvendte oplysninger'!O187="Irrelevant",1,IF(AND(OR(I187="Motorvejsstrækning",I187="Frakørselsflettestrækning",I187="Tilkørselsflettestrækning"),'Anvendte oplysninger'!O187&lt;3.00000001),1+(0.5-'Anvendte oplysninger'!O187)*0.04,IF(AND(OR(I187="Frakørselsrampe",I187="Tilkørselsrampe"),'Anvendte oplysninger'!O187&lt;3.00000001),1+(0.5-'Anvendte oplysninger'!O187)*0.08,IF(OR(I187="Motorvejsstrækning",I187="Frakørselsflettestrækning",I187="Tilkørselsflettestrækning"),0.9,0.8))))</f>
        <v>1</v>
      </c>
      <c r="Q187" s="14">
        <f>IF('Anvendte oplysninger'!P187="Irrelevant",1,IF(AND(OR(I187="Motorvejsstrækning",I187="Frakørselsflettestrækning",I187="Tilkørselsflettestrækning"),'Anvendte oplysninger'!P187&lt;11.00000001),1+(5-'Anvendte oplysninger'!P187)*0.01,0.94))</f>
        <v>1</v>
      </c>
      <c r="R187" s="14">
        <f>IF(OR('Anvendte oplysninger'!Q187="Irrelevant",'Anvendte oplysninger'!R187="Irrelevant",'Anvendte oplysninger'!Q187="Lige"),1,IF(AND(OR(I187="Motorvejsstrækning",I187="Frakørselsflettestrækning",I187="Tilkørselsflettestrækning"),'Anvendte oplysninger'!Q187&lt;4000),(EXP(0.1096*1746.5/'Anvendte oplysninger'!Q187)/EXP(0.1096*1746.5/4000))*('Anvendte oplysninger'!R187/1000)/G187+(G187-'Anvendte oplysninger'!R187/1000)/G187,1))</f>
        <v>1</v>
      </c>
      <c r="S187" s="14">
        <f>IF(OR('Anvendte oplysninger'!S187="Irrelevant",'Anvendte oplysninger'!T187="Irrelevant",'Anvendte oplysninger'!S187="Lige"),1,IF(AND(OR(I187="Motorvejsstrækning",I187="Frakørselsflettestrækning",I187="Tilkørselsflettestrækning"),'Anvendte oplysninger'!S187&lt;4000),(EXP(0.1096*1746.5/'Anvendte oplysninger'!S187)/EXP(0.1096*1746.5/4000))*('Anvendte oplysninger'!T187/1000)/G187+(G187-'Anvendte oplysninger'!T187/1000)/G187,1))</f>
        <v>1</v>
      </c>
      <c r="T187" s="14">
        <f>IF('Anvendte oplysninger'!U187="Irrelevant",1,IF(AND(OR(I187="Motorvejsstrækning",I187="Frakørselsflettestrækning",I187="Tilkørselsflettestrækning",I187="Frakørselsrampe",I187="Tilkørselsrampe"),'Anvendte oplysninger'!U187="Ja"),0.95,1))</f>
        <v>1</v>
      </c>
      <c r="U187" s="14">
        <f>IF('Anvendte oplysninger'!U187="Irrelevant",1,IF(AND(OR(I187="Motorvejsstrækning",I187="Frakørselsflettestrækning",I187="Tilkørselsflettestrækning",I187="Frakørselsrampe",I187="Tilkørselsrampe"),'Anvendte oplysninger'!U187="Ja"),0.96,1))</f>
        <v>1</v>
      </c>
      <c r="V187" s="14">
        <f>IF('Anvendte oplysninger'!U187="Irrelevant",1,IF(AND(OR(I187="Motorvejsstrækning",I187="Frakørselsflettestrækning",I187="Tilkørselsflettestrækning",I187="Frakørselsrampe",I187="Tilkørselsrampe"),'Anvendte oplysninger'!U187="Ja"),0.79,1))</f>
        <v>1</v>
      </c>
      <c r="W187" s="14">
        <f>IF('Anvendte oplysninger'!U187="Irrelevant",1,IF(AND(OR(I187="Motorvejsstrækning",I187="Frakørselsflettestrækning",I187="Tilkørselsflettestrækning",I187="Frakørselsrampe",I187="Tilkørselsrampe"),'Anvendte oplysninger'!U187="Ja"),0.94,1))</f>
        <v>1</v>
      </c>
      <c r="X187" s="14">
        <f>IF('Anvendte oplysninger'!U187="Irrelevant",1,IF(AND(OR(I187="Motorvejsstrækning",I187="Frakørselsflettestrækning",I187="Tilkørselsflettestrækning",I187="Frakørselsrampe",I187="Tilkørselsrampe"),'Anvendte oplysninger'!U187="Ja"),0.97,1))</f>
        <v>1</v>
      </c>
      <c r="Y187" s="14">
        <f>IF(AND(I187="Frakørselsrampe",'Anvendte oplysninger'!V187="S-formet ruderrampe"),1.32,IF(AND(I187="Frakørselsrampe",'Anvendte oplysninger'!V187="S-formet trompetrampe"),2.05,IF(AND(I187="Frakørselsrampe",'Anvendte oplysninger'!V187="U-formet trompetrampe"),4.11,IF(AND(I187="Frakørselsrampe",'Anvendte oplysninger'!V187="SV-formet flyoverrampe"),5.15,IF(AND(I187="Frakørselsrampe",'Anvendte oplysninger'!V187="Vinkelformet rampe"),1.07,IF(AND(I187="Tilkørselsrampe",'Anvendte oplysninger'!V187="S-formet ruderrampe"),0.93,IF(AND(I187="Tilkørselsrampe",'Anvendte oplysninger'!V187="S-formet trompetrampe"),2.48,IF(AND(I187="Tilkørselsrampe",'Anvendte oplysninger'!V187="U-formet trompetrampe"),4.15,IF(AND(I187="Tilkørselsrampe",'Anvendte oplysninger'!V187="SV-formet flyoverrampe"),5.26,IF(AND(I187="Tilkørselsrampe",'Anvendte oplysninger'!V187="Vinkelformet rampe"),1.42,1))))))))))</f>
        <v>1</v>
      </c>
      <c r="Z187" s="14">
        <f>IF(OR('Anvendte oplysninger'!W187="Lige",'Anvendte oplysninger'!W187="Irrelevant",'Anvendte oplysninger'!X187="Irrelevant",'Anvendte oplysninger'!Y187="Irrelevant"),1,1+1.545*1000/32.2*((('Anvendte oplysninger'!Y187*3268/3600)/('Anvendte oplysninger'!W187/0.306))^2)*('Anvendte oplysninger'!X187/1000)/G187)</f>
        <v>1</v>
      </c>
      <c r="AA187" s="14">
        <f>IF(OR('Anvendte oplysninger'!W187="Lige",'Anvendte oplysninger'!W187="Irrelevant",'Anvendte oplysninger'!X187="Irrelevant",'Anvendte oplysninger'!Y187="Irrelevant"),1,1+1.961*1000/32.2*((('Anvendte oplysninger'!Y187*3268/3600)/('Anvendte oplysninger'!W187/0.306))^2)*('Anvendte oplysninger'!X187/1000)/G187)</f>
        <v>1</v>
      </c>
      <c r="AB187" s="14">
        <f>IF(OR('Anvendte oplysninger'!Z187="Lige",'Anvendte oplysninger'!Z187="Irrelevant",'Anvendte oplysninger'!AA187="Irrelevant",'Anvendte oplysninger'!AB187="Irrelevant"),1,1+1.545*1000/32.2*((('Anvendte oplysninger'!AB187*3268/3600)/('Anvendte oplysninger'!Z187/0.306))^2)*('Anvendte oplysninger'!AA187/1000)/G187)</f>
        <v>1</v>
      </c>
      <c r="AC187" s="14">
        <f>IF(OR('Anvendte oplysninger'!Z187="Lige",'Anvendte oplysninger'!Z187="Irrelevant",'Anvendte oplysninger'!AA187="Irrelevant",'Anvendte oplysninger'!AB187="Irrelevant"),1,1+1.961*1000/32.2*((('Anvendte oplysninger'!AB187*3268/3600)/('Anvendte oplysninger'!Z187/0.306))^2)*('Anvendte oplysninger'!AA187/1000)/G187)</f>
        <v>1</v>
      </c>
      <c r="AD187" s="14">
        <f>IF(OR('Anvendte oplysninger'!AC187="Irrelevant",'Anvendte oplysninger'!AC187="Nej"),1,IF(AND('Anvendte oplysninger'!AC187="Ja",OR('Anvendte oplysninger'!Q187&lt;301,'Anvendte oplysninger'!S187&lt;301)),1-(0.5*('Anvendte oplysninger'!R187+'Anvendte oplysninger'!T187)/('Anvendte oplysninger'!G187*1000)),IF(AND('Anvendte oplysninger'!AC187="Ja",OR('Anvendte oplysninger'!Q187&lt;601,'Anvendte oplysninger'!S187&lt;601)),1-(0.25*('Anvendte oplysninger'!R187+'Anvendte oplysninger'!T187)/('Anvendte oplysninger'!G187*1000)),1)))</f>
        <v>1</v>
      </c>
      <c r="AE187" s="14">
        <f>IF(OR('Anvendte oplysninger'!AC187="Irrelevant",'Anvendte oplysninger'!AC187="Nej"),1,IF(AND('Anvendte oplysninger'!AC187="Ja",OR('Anvendte oplysninger'!Q187&lt;301,'Anvendte oplysninger'!S187&lt;301)),1-(0.4*('Anvendte oplysninger'!R187+'Anvendte oplysninger'!T187)/('Anvendte oplysninger'!G187*1000)),IF(AND('Anvendte oplysninger'!AC187="Ja",OR('Anvendte oplysninger'!Q187&lt;601,'Anvendte oplysninger'!S187&lt;601)),1-(0.2*('Anvendte oplysninger'!R187+'Anvendte oplysninger'!T187)/('Anvendte oplysninger'!G187*1000)),1)))</f>
        <v>1</v>
      </c>
      <c r="AF187" s="14">
        <f>IF('Anvendte oplysninger'!AD187="110 km/t",0.79,1)</f>
        <v>1</v>
      </c>
      <c r="AG187" s="14">
        <f>IF('Anvendte oplysninger'!AD187="110 km/t",0.94,1)</f>
        <v>1</v>
      </c>
      <c r="AH187" s="14">
        <f>IF('Anvendte oplysninger'!AD187="110 km/t",0.66,1)</f>
        <v>1</v>
      </c>
      <c r="AI187" s="14">
        <f>IF('Anvendte oplysninger'!AD187="110 km/t",0.82,1)</f>
        <v>1</v>
      </c>
      <c r="AJ187" s="14">
        <f>IF(AND('Anvendte oplysninger'!AE187="Ja",I187="Tilkørselsflettestrækning"),0.65*'Anvendte oplysninger'!AF187+1-'Anvendte oplysninger'!AF187,1)</f>
        <v>1</v>
      </c>
      <c r="AK187" s="15" t="str">
        <f t="shared" si="14"/>
        <v/>
      </c>
      <c r="AL187" s="15" t="str">
        <f t="shared" si="15"/>
        <v/>
      </c>
      <c r="AM187" s="15" t="str">
        <f t="shared" si="16"/>
        <v/>
      </c>
      <c r="AN187" s="15" t="str">
        <f t="shared" si="17"/>
        <v/>
      </c>
      <c r="AO187" s="15" t="str">
        <f t="shared" si="18"/>
        <v/>
      </c>
      <c r="AP187" s="15" t="str">
        <f t="shared" si="19"/>
        <v/>
      </c>
      <c r="AQ187" s="4" t="str">
        <f t="shared" si="20"/>
        <v/>
      </c>
    </row>
    <row r="188" spans="1:43" x14ac:dyDescent="0.25">
      <c r="A188" s="4" t="str">
        <f>IF(Inddata!A203="","",Inddata!A203)</f>
        <v/>
      </c>
      <c r="B188" s="4" t="str">
        <f>IF(Inddata!B203="","",Inddata!B203)</f>
        <v/>
      </c>
      <c r="C188" s="4" t="str">
        <f>IF(Inddata!C203="","",Inddata!C203)</f>
        <v/>
      </c>
      <c r="D188" s="4" t="str">
        <f>IF(Inddata!D203="","",Inddata!D203)</f>
        <v/>
      </c>
      <c r="E188" s="4" t="str">
        <f>IF(Inddata!E203="","",Inddata!E203)</f>
        <v/>
      </c>
      <c r="F188" s="4" t="str">
        <f>IF(Inddata!F203="","",Inddata!F203)</f>
        <v/>
      </c>
      <c r="G188" s="4">
        <f>IF(Inddata!G203="","",Inddata!G203)</f>
        <v>0</v>
      </c>
      <c r="H188" s="4" t="str">
        <f>IF(Inddata!H203&gt;0.5,Inddata!H203,"")</f>
        <v/>
      </c>
      <c r="I188" s="4" t="str">
        <f>IF(Inddata!I203="","",Inddata!I203)</f>
        <v/>
      </c>
      <c r="J188" s="14">
        <f>IF('Anvendte oplysninger'!J188="Irrelevant",1,IF('Anvendte oplysninger'!J188&gt;3,1.2,1))</f>
        <v>1</v>
      </c>
      <c r="K188" s="14">
        <f>IF('Anvendte oplysninger'!K188="Irrelevant",1,IF(AND(OR(I188="Motorvejsstrækning",I188="Frakørselsflettestrækning",I188="Tilkørselsflettestrækning"),'Anvendte oplysninger'!K188&lt;3.5),1+(3.5-'Anvendte oplysninger'!K188)*0.12,IF(AND(OR(I188="Frakørselsrampe",I188="Tilkørselsrampe"),'Anvendte oplysninger'!K188&lt;3.5),1+(3.5-'Anvendte oplysninger'!K188)*0.16,1)))</f>
        <v>1</v>
      </c>
      <c r="L188" s="14">
        <f>IF('Anvendte oplysninger'!L188="Irrelevant",1,IF(AND('Anvendte oplysninger'!L188="Ja",'Anvendte oplysninger'!J188=2),0.6*'Anvendte oplysninger'!M188+(1-'Anvendte oplysninger'!M188),IF(AND('Anvendte oplysninger'!L188="Ja",'Anvendte oplysninger'!J188=3),0.7*'Anvendte oplysninger'!M188+(1-'Anvendte oplysninger'!M188),IF(AND('Anvendte oplysninger'!L188="Ja",'Anvendte oplysninger'!J188=4),0.76*'Anvendte oplysninger'!M188+(1-'Anvendte oplysninger'!M188),IF(AND('Anvendte oplysninger'!L188="Ja",'Anvendte oplysninger'!J188&gt;4.99999999),0.8*'Anvendte oplysninger'!M188+(1-'Anvendte oplysninger'!M188),1)))))</f>
        <v>1</v>
      </c>
      <c r="M188" s="14">
        <f>IF('Anvendte oplysninger'!L188="Irrelevant",1,IF(AND('Anvendte oplysninger'!L188="Ja",'Anvendte oplysninger'!J188=2),0.8*'Anvendte oplysninger'!M188+(1-'Anvendte oplysninger'!M188),IF(AND('Anvendte oplysninger'!L188="Ja",'Anvendte oplysninger'!J188=3),0.85*'Anvendte oplysninger'!M188+(1-'Anvendte oplysninger'!M188),IF(AND('Anvendte oplysninger'!L188="Ja",'Anvendte oplysninger'!J188=4),0.88*'Anvendte oplysninger'!M188+(1-'Anvendte oplysninger'!M188),IF(AND('Anvendte oplysninger'!L188="Ja",'Anvendte oplysninger'!J188&gt;4.99999999),0.9*'Anvendte oplysninger'!M188+(1-'Anvendte oplysninger'!M188),1)))))</f>
        <v>1</v>
      </c>
      <c r="N188" s="14">
        <f>IF('Anvendte oplysninger'!N188="Irrelevant",1,IF(AND(OR(I188="Motorvejsstrækning",I188="Frakørselsflettestrækning",I188="Tilkørselsflettestrækning"),'Anvendte oplysninger'!N188&lt;3),1+(3-'Anvendte oplysninger'!N188)*0.09333333,1))</f>
        <v>1</v>
      </c>
      <c r="O188" s="14">
        <f>IF('Anvendte oplysninger'!N188="Irrelevant",1,IF(AND(OR(I188="Motorvejsstrækning",I188="Frakørselsflettestrækning",I188="Tilkørselsflettestrækning"),'Anvendte oplysninger'!N188&lt;3),1+(3-'Anvendte oplysninger'!N188)*0.19666667,1))</f>
        <v>1</v>
      </c>
      <c r="P188" s="14">
        <f>IF('Anvendte oplysninger'!O188="Irrelevant",1,IF(AND(OR(I188="Motorvejsstrækning",I188="Frakørselsflettestrækning",I188="Tilkørselsflettestrækning"),'Anvendte oplysninger'!O188&lt;3.00000001),1+(0.5-'Anvendte oplysninger'!O188)*0.04,IF(AND(OR(I188="Frakørselsrampe",I188="Tilkørselsrampe"),'Anvendte oplysninger'!O188&lt;3.00000001),1+(0.5-'Anvendte oplysninger'!O188)*0.08,IF(OR(I188="Motorvejsstrækning",I188="Frakørselsflettestrækning",I188="Tilkørselsflettestrækning"),0.9,0.8))))</f>
        <v>1</v>
      </c>
      <c r="Q188" s="14">
        <f>IF('Anvendte oplysninger'!P188="Irrelevant",1,IF(AND(OR(I188="Motorvejsstrækning",I188="Frakørselsflettestrækning",I188="Tilkørselsflettestrækning"),'Anvendte oplysninger'!P188&lt;11.00000001),1+(5-'Anvendte oplysninger'!P188)*0.01,0.94))</f>
        <v>1</v>
      </c>
      <c r="R188" s="14">
        <f>IF(OR('Anvendte oplysninger'!Q188="Irrelevant",'Anvendte oplysninger'!R188="Irrelevant",'Anvendte oplysninger'!Q188="Lige"),1,IF(AND(OR(I188="Motorvejsstrækning",I188="Frakørselsflettestrækning",I188="Tilkørselsflettestrækning"),'Anvendte oplysninger'!Q188&lt;4000),(EXP(0.1096*1746.5/'Anvendte oplysninger'!Q188)/EXP(0.1096*1746.5/4000))*('Anvendte oplysninger'!R188/1000)/G188+(G188-'Anvendte oplysninger'!R188/1000)/G188,1))</f>
        <v>1</v>
      </c>
      <c r="S188" s="14">
        <f>IF(OR('Anvendte oplysninger'!S188="Irrelevant",'Anvendte oplysninger'!T188="Irrelevant",'Anvendte oplysninger'!S188="Lige"),1,IF(AND(OR(I188="Motorvejsstrækning",I188="Frakørselsflettestrækning",I188="Tilkørselsflettestrækning"),'Anvendte oplysninger'!S188&lt;4000),(EXP(0.1096*1746.5/'Anvendte oplysninger'!S188)/EXP(0.1096*1746.5/4000))*('Anvendte oplysninger'!T188/1000)/G188+(G188-'Anvendte oplysninger'!T188/1000)/G188,1))</f>
        <v>1</v>
      </c>
      <c r="T188" s="14">
        <f>IF('Anvendte oplysninger'!U188="Irrelevant",1,IF(AND(OR(I188="Motorvejsstrækning",I188="Frakørselsflettestrækning",I188="Tilkørselsflettestrækning",I188="Frakørselsrampe",I188="Tilkørselsrampe"),'Anvendte oplysninger'!U188="Ja"),0.95,1))</f>
        <v>1</v>
      </c>
      <c r="U188" s="14">
        <f>IF('Anvendte oplysninger'!U188="Irrelevant",1,IF(AND(OR(I188="Motorvejsstrækning",I188="Frakørselsflettestrækning",I188="Tilkørselsflettestrækning",I188="Frakørselsrampe",I188="Tilkørselsrampe"),'Anvendte oplysninger'!U188="Ja"),0.96,1))</f>
        <v>1</v>
      </c>
      <c r="V188" s="14">
        <f>IF('Anvendte oplysninger'!U188="Irrelevant",1,IF(AND(OR(I188="Motorvejsstrækning",I188="Frakørselsflettestrækning",I188="Tilkørselsflettestrækning",I188="Frakørselsrampe",I188="Tilkørselsrampe"),'Anvendte oplysninger'!U188="Ja"),0.79,1))</f>
        <v>1</v>
      </c>
      <c r="W188" s="14">
        <f>IF('Anvendte oplysninger'!U188="Irrelevant",1,IF(AND(OR(I188="Motorvejsstrækning",I188="Frakørselsflettestrækning",I188="Tilkørselsflettestrækning",I188="Frakørselsrampe",I188="Tilkørselsrampe"),'Anvendte oplysninger'!U188="Ja"),0.94,1))</f>
        <v>1</v>
      </c>
      <c r="X188" s="14">
        <f>IF('Anvendte oplysninger'!U188="Irrelevant",1,IF(AND(OR(I188="Motorvejsstrækning",I188="Frakørselsflettestrækning",I188="Tilkørselsflettestrækning",I188="Frakørselsrampe",I188="Tilkørselsrampe"),'Anvendte oplysninger'!U188="Ja"),0.97,1))</f>
        <v>1</v>
      </c>
      <c r="Y188" s="14">
        <f>IF(AND(I188="Frakørselsrampe",'Anvendte oplysninger'!V188="S-formet ruderrampe"),1.32,IF(AND(I188="Frakørselsrampe",'Anvendte oplysninger'!V188="S-formet trompetrampe"),2.05,IF(AND(I188="Frakørselsrampe",'Anvendte oplysninger'!V188="U-formet trompetrampe"),4.11,IF(AND(I188="Frakørselsrampe",'Anvendte oplysninger'!V188="SV-formet flyoverrampe"),5.15,IF(AND(I188="Frakørselsrampe",'Anvendte oplysninger'!V188="Vinkelformet rampe"),1.07,IF(AND(I188="Tilkørselsrampe",'Anvendte oplysninger'!V188="S-formet ruderrampe"),0.93,IF(AND(I188="Tilkørselsrampe",'Anvendte oplysninger'!V188="S-formet trompetrampe"),2.48,IF(AND(I188="Tilkørselsrampe",'Anvendte oplysninger'!V188="U-formet trompetrampe"),4.15,IF(AND(I188="Tilkørselsrampe",'Anvendte oplysninger'!V188="SV-formet flyoverrampe"),5.26,IF(AND(I188="Tilkørselsrampe",'Anvendte oplysninger'!V188="Vinkelformet rampe"),1.42,1))))))))))</f>
        <v>1</v>
      </c>
      <c r="Z188" s="14">
        <f>IF(OR('Anvendte oplysninger'!W188="Lige",'Anvendte oplysninger'!W188="Irrelevant",'Anvendte oplysninger'!X188="Irrelevant",'Anvendte oplysninger'!Y188="Irrelevant"),1,1+1.545*1000/32.2*((('Anvendte oplysninger'!Y188*3268/3600)/('Anvendte oplysninger'!W188/0.306))^2)*('Anvendte oplysninger'!X188/1000)/G188)</f>
        <v>1</v>
      </c>
      <c r="AA188" s="14">
        <f>IF(OR('Anvendte oplysninger'!W188="Lige",'Anvendte oplysninger'!W188="Irrelevant",'Anvendte oplysninger'!X188="Irrelevant",'Anvendte oplysninger'!Y188="Irrelevant"),1,1+1.961*1000/32.2*((('Anvendte oplysninger'!Y188*3268/3600)/('Anvendte oplysninger'!W188/0.306))^2)*('Anvendte oplysninger'!X188/1000)/G188)</f>
        <v>1</v>
      </c>
      <c r="AB188" s="14">
        <f>IF(OR('Anvendte oplysninger'!Z188="Lige",'Anvendte oplysninger'!Z188="Irrelevant",'Anvendte oplysninger'!AA188="Irrelevant",'Anvendte oplysninger'!AB188="Irrelevant"),1,1+1.545*1000/32.2*((('Anvendte oplysninger'!AB188*3268/3600)/('Anvendte oplysninger'!Z188/0.306))^2)*('Anvendte oplysninger'!AA188/1000)/G188)</f>
        <v>1</v>
      </c>
      <c r="AC188" s="14">
        <f>IF(OR('Anvendte oplysninger'!Z188="Lige",'Anvendte oplysninger'!Z188="Irrelevant",'Anvendte oplysninger'!AA188="Irrelevant",'Anvendte oplysninger'!AB188="Irrelevant"),1,1+1.961*1000/32.2*((('Anvendte oplysninger'!AB188*3268/3600)/('Anvendte oplysninger'!Z188/0.306))^2)*('Anvendte oplysninger'!AA188/1000)/G188)</f>
        <v>1</v>
      </c>
      <c r="AD188" s="14">
        <f>IF(OR('Anvendte oplysninger'!AC188="Irrelevant",'Anvendte oplysninger'!AC188="Nej"),1,IF(AND('Anvendte oplysninger'!AC188="Ja",OR('Anvendte oplysninger'!Q188&lt;301,'Anvendte oplysninger'!S188&lt;301)),1-(0.5*('Anvendte oplysninger'!R188+'Anvendte oplysninger'!T188)/('Anvendte oplysninger'!G188*1000)),IF(AND('Anvendte oplysninger'!AC188="Ja",OR('Anvendte oplysninger'!Q188&lt;601,'Anvendte oplysninger'!S188&lt;601)),1-(0.25*('Anvendte oplysninger'!R188+'Anvendte oplysninger'!T188)/('Anvendte oplysninger'!G188*1000)),1)))</f>
        <v>1</v>
      </c>
      <c r="AE188" s="14">
        <f>IF(OR('Anvendte oplysninger'!AC188="Irrelevant",'Anvendte oplysninger'!AC188="Nej"),1,IF(AND('Anvendte oplysninger'!AC188="Ja",OR('Anvendte oplysninger'!Q188&lt;301,'Anvendte oplysninger'!S188&lt;301)),1-(0.4*('Anvendte oplysninger'!R188+'Anvendte oplysninger'!T188)/('Anvendte oplysninger'!G188*1000)),IF(AND('Anvendte oplysninger'!AC188="Ja",OR('Anvendte oplysninger'!Q188&lt;601,'Anvendte oplysninger'!S188&lt;601)),1-(0.2*('Anvendte oplysninger'!R188+'Anvendte oplysninger'!T188)/('Anvendte oplysninger'!G188*1000)),1)))</f>
        <v>1</v>
      </c>
      <c r="AF188" s="14">
        <f>IF('Anvendte oplysninger'!AD188="110 km/t",0.79,1)</f>
        <v>1</v>
      </c>
      <c r="AG188" s="14">
        <f>IF('Anvendte oplysninger'!AD188="110 km/t",0.94,1)</f>
        <v>1</v>
      </c>
      <c r="AH188" s="14">
        <f>IF('Anvendte oplysninger'!AD188="110 km/t",0.66,1)</f>
        <v>1</v>
      </c>
      <c r="AI188" s="14">
        <f>IF('Anvendte oplysninger'!AD188="110 km/t",0.82,1)</f>
        <v>1</v>
      </c>
      <c r="AJ188" s="14">
        <f>IF(AND('Anvendte oplysninger'!AE188="Ja",I188="Tilkørselsflettestrækning"),0.65*'Anvendte oplysninger'!AF188+1-'Anvendte oplysninger'!AF188,1)</f>
        <v>1</v>
      </c>
      <c r="AK188" s="15" t="str">
        <f t="shared" si="14"/>
        <v/>
      </c>
      <c r="AL188" s="15" t="str">
        <f t="shared" si="15"/>
        <v/>
      </c>
      <c r="AM188" s="15" t="str">
        <f t="shared" si="16"/>
        <v/>
      </c>
      <c r="AN188" s="15" t="str">
        <f t="shared" si="17"/>
        <v/>
      </c>
      <c r="AO188" s="15" t="str">
        <f t="shared" si="18"/>
        <v/>
      </c>
      <c r="AP188" s="15" t="str">
        <f t="shared" si="19"/>
        <v/>
      </c>
      <c r="AQ188" s="4" t="str">
        <f t="shared" si="20"/>
        <v/>
      </c>
    </row>
    <row r="189" spans="1:43" x14ac:dyDescent="0.25">
      <c r="A189" s="4" t="str">
        <f>IF(Inddata!A204="","",Inddata!A204)</f>
        <v/>
      </c>
      <c r="B189" s="4" t="str">
        <f>IF(Inddata!B204="","",Inddata!B204)</f>
        <v/>
      </c>
      <c r="C189" s="4" t="str">
        <f>IF(Inddata!C204="","",Inddata!C204)</f>
        <v/>
      </c>
      <c r="D189" s="4" t="str">
        <f>IF(Inddata!D204="","",Inddata!D204)</f>
        <v/>
      </c>
      <c r="E189" s="4" t="str">
        <f>IF(Inddata!E204="","",Inddata!E204)</f>
        <v/>
      </c>
      <c r="F189" s="4" t="str">
        <f>IF(Inddata!F204="","",Inddata!F204)</f>
        <v/>
      </c>
      <c r="G189" s="4">
        <f>IF(Inddata!G204="","",Inddata!G204)</f>
        <v>0</v>
      </c>
      <c r="H189" s="4" t="str">
        <f>IF(Inddata!H204&gt;0.5,Inddata!H204,"")</f>
        <v/>
      </c>
      <c r="I189" s="4" t="str">
        <f>IF(Inddata!I204="","",Inddata!I204)</f>
        <v/>
      </c>
      <c r="J189" s="14">
        <f>IF('Anvendte oplysninger'!J189="Irrelevant",1,IF('Anvendte oplysninger'!J189&gt;3,1.2,1))</f>
        <v>1</v>
      </c>
      <c r="K189" s="14">
        <f>IF('Anvendte oplysninger'!K189="Irrelevant",1,IF(AND(OR(I189="Motorvejsstrækning",I189="Frakørselsflettestrækning",I189="Tilkørselsflettestrækning"),'Anvendte oplysninger'!K189&lt;3.5),1+(3.5-'Anvendte oplysninger'!K189)*0.12,IF(AND(OR(I189="Frakørselsrampe",I189="Tilkørselsrampe"),'Anvendte oplysninger'!K189&lt;3.5),1+(3.5-'Anvendte oplysninger'!K189)*0.16,1)))</f>
        <v>1</v>
      </c>
      <c r="L189" s="14">
        <f>IF('Anvendte oplysninger'!L189="Irrelevant",1,IF(AND('Anvendte oplysninger'!L189="Ja",'Anvendte oplysninger'!J189=2),0.6*'Anvendte oplysninger'!M189+(1-'Anvendte oplysninger'!M189),IF(AND('Anvendte oplysninger'!L189="Ja",'Anvendte oplysninger'!J189=3),0.7*'Anvendte oplysninger'!M189+(1-'Anvendte oplysninger'!M189),IF(AND('Anvendte oplysninger'!L189="Ja",'Anvendte oplysninger'!J189=4),0.76*'Anvendte oplysninger'!M189+(1-'Anvendte oplysninger'!M189),IF(AND('Anvendte oplysninger'!L189="Ja",'Anvendte oplysninger'!J189&gt;4.99999999),0.8*'Anvendte oplysninger'!M189+(1-'Anvendte oplysninger'!M189),1)))))</f>
        <v>1</v>
      </c>
      <c r="M189" s="14">
        <f>IF('Anvendte oplysninger'!L189="Irrelevant",1,IF(AND('Anvendte oplysninger'!L189="Ja",'Anvendte oplysninger'!J189=2),0.8*'Anvendte oplysninger'!M189+(1-'Anvendte oplysninger'!M189),IF(AND('Anvendte oplysninger'!L189="Ja",'Anvendte oplysninger'!J189=3),0.85*'Anvendte oplysninger'!M189+(1-'Anvendte oplysninger'!M189),IF(AND('Anvendte oplysninger'!L189="Ja",'Anvendte oplysninger'!J189=4),0.88*'Anvendte oplysninger'!M189+(1-'Anvendte oplysninger'!M189),IF(AND('Anvendte oplysninger'!L189="Ja",'Anvendte oplysninger'!J189&gt;4.99999999),0.9*'Anvendte oplysninger'!M189+(1-'Anvendte oplysninger'!M189),1)))))</f>
        <v>1</v>
      </c>
      <c r="N189" s="14">
        <f>IF('Anvendte oplysninger'!N189="Irrelevant",1,IF(AND(OR(I189="Motorvejsstrækning",I189="Frakørselsflettestrækning",I189="Tilkørselsflettestrækning"),'Anvendte oplysninger'!N189&lt;3),1+(3-'Anvendte oplysninger'!N189)*0.09333333,1))</f>
        <v>1</v>
      </c>
      <c r="O189" s="14">
        <f>IF('Anvendte oplysninger'!N189="Irrelevant",1,IF(AND(OR(I189="Motorvejsstrækning",I189="Frakørselsflettestrækning",I189="Tilkørselsflettestrækning"),'Anvendte oplysninger'!N189&lt;3),1+(3-'Anvendte oplysninger'!N189)*0.19666667,1))</f>
        <v>1</v>
      </c>
      <c r="P189" s="14">
        <f>IF('Anvendte oplysninger'!O189="Irrelevant",1,IF(AND(OR(I189="Motorvejsstrækning",I189="Frakørselsflettestrækning",I189="Tilkørselsflettestrækning"),'Anvendte oplysninger'!O189&lt;3.00000001),1+(0.5-'Anvendte oplysninger'!O189)*0.04,IF(AND(OR(I189="Frakørselsrampe",I189="Tilkørselsrampe"),'Anvendte oplysninger'!O189&lt;3.00000001),1+(0.5-'Anvendte oplysninger'!O189)*0.08,IF(OR(I189="Motorvejsstrækning",I189="Frakørselsflettestrækning",I189="Tilkørselsflettestrækning"),0.9,0.8))))</f>
        <v>1</v>
      </c>
      <c r="Q189" s="14">
        <f>IF('Anvendte oplysninger'!P189="Irrelevant",1,IF(AND(OR(I189="Motorvejsstrækning",I189="Frakørselsflettestrækning",I189="Tilkørselsflettestrækning"),'Anvendte oplysninger'!P189&lt;11.00000001),1+(5-'Anvendte oplysninger'!P189)*0.01,0.94))</f>
        <v>1</v>
      </c>
      <c r="R189" s="14">
        <f>IF(OR('Anvendte oplysninger'!Q189="Irrelevant",'Anvendte oplysninger'!R189="Irrelevant",'Anvendte oplysninger'!Q189="Lige"),1,IF(AND(OR(I189="Motorvejsstrækning",I189="Frakørselsflettestrækning",I189="Tilkørselsflettestrækning"),'Anvendte oplysninger'!Q189&lt;4000),(EXP(0.1096*1746.5/'Anvendte oplysninger'!Q189)/EXP(0.1096*1746.5/4000))*('Anvendte oplysninger'!R189/1000)/G189+(G189-'Anvendte oplysninger'!R189/1000)/G189,1))</f>
        <v>1</v>
      </c>
      <c r="S189" s="14">
        <f>IF(OR('Anvendte oplysninger'!S189="Irrelevant",'Anvendte oplysninger'!T189="Irrelevant",'Anvendte oplysninger'!S189="Lige"),1,IF(AND(OR(I189="Motorvejsstrækning",I189="Frakørselsflettestrækning",I189="Tilkørselsflettestrækning"),'Anvendte oplysninger'!S189&lt;4000),(EXP(0.1096*1746.5/'Anvendte oplysninger'!S189)/EXP(0.1096*1746.5/4000))*('Anvendte oplysninger'!T189/1000)/G189+(G189-'Anvendte oplysninger'!T189/1000)/G189,1))</f>
        <v>1</v>
      </c>
      <c r="T189" s="14">
        <f>IF('Anvendte oplysninger'!U189="Irrelevant",1,IF(AND(OR(I189="Motorvejsstrækning",I189="Frakørselsflettestrækning",I189="Tilkørselsflettestrækning",I189="Frakørselsrampe",I189="Tilkørselsrampe"),'Anvendte oplysninger'!U189="Ja"),0.95,1))</f>
        <v>1</v>
      </c>
      <c r="U189" s="14">
        <f>IF('Anvendte oplysninger'!U189="Irrelevant",1,IF(AND(OR(I189="Motorvejsstrækning",I189="Frakørselsflettestrækning",I189="Tilkørselsflettestrækning",I189="Frakørselsrampe",I189="Tilkørselsrampe"),'Anvendte oplysninger'!U189="Ja"),0.96,1))</f>
        <v>1</v>
      </c>
      <c r="V189" s="14">
        <f>IF('Anvendte oplysninger'!U189="Irrelevant",1,IF(AND(OR(I189="Motorvejsstrækning",I189="Frakørselsflettestrækning",I189="Tilkørselsflettestrækning",I189="Frakørselsrampe",I189="Tilkørselsrampe"),'Anvendte oplysninger'!U189="Ja"),0.79,1))</f>
        <v>1</v>
      </c>
      <c r="W189" s="14">
        <f>IF('Anvendte oplysninger'!U189="Irrelevant",1,IF(AND(OR(I189="Motorvejsstrækning",I189="Frakørselsflettestrækning",I189="Tilkørselsflettestrækning",I189="Frakørselsrampe",I189="Tilkørselsrampe"),'Anvendte oplysninger'!U189="Ja"),0.94,1))</f>
        <v>1</v>
      </c>
      <c r="X189" s="14">
        <f>IF('Anvendte oplysninger'!U189="Irrelevant",1,IF(AND(OR(I189="Motorvejsstrækning",I189="Frakørselsflettestrækning",I189="Tilkørselsflettestrækning",I189="Frakørselsrampe",I189="Tilkørselsrampe"),'Anvendte oplysninger'!U189="Ja"),0.97,1))</f>
        <v>1</v>
      </c>
      <c r="Y189" s="14">
        <f>IF(AND(I189="Frakørselsrampe",'Anvendte oplysninger'!V189="S-formet ruderrampe"),1.32,IF(AND(I189="Frakørselsrampe",'Anvendte oplysninger'!V189="S-formet trompetrampe"),2.05,IF(AND(I189="Frakørselsrampe",'Anvendte oplysninger'!V189="U-formet trompetrampe"),4.11,IF(AND(I189="Frakørselsrampe",'Anvendte oplysninger'!V189="SV-formet flyoverrampe"),5.15,IF(AND(I189="Frakørselsrampe",'Anvendte oplysninger'!V189="Vinkelformet rampe"),1.07,IF(AND(I189="Tilkørselsrampe",'Anvendte oplysninger'!V189="S-formet ruderrampe"),0.93,IF(AND(I189="Tilkørselsrampe",'Anvendte oplysninger'!V189="S-formet trompetrampe"),2.48,IF(AND(I189="Tilkørselsrampe",'Anvendte oplysninger'!V189="U-formet trompetrampe"),4.15,IF(AND(I189="Tilkørselsrampe",'Anvendte oplysninger'!V189="SV-formet flyoverrampe"),5.26,IF(AND(I189="Tilkørselsrampe",'Anvendte oplysninger'!V189="Vinkelformet rampe"),1.42,1))))))))))</f>
        <v>1</v>
      </c>
      <c r="Z189" s="14">
        <f>IF(OR('Anvendte oplysninger'!W189="Lige",'Anvendte oplysninger'!W189="Irrelevant",'Anvendte oplysninger'!X189="Irrelevant",'Anvendte oplysninger'!Y189="Irrelevant"),1,1+1.545*1000/32.2*((('Anvendte oplysninger'!Y189*3268/3600)/('Anvendte oplysninger'!W189/0.306))^2)*('Anvendte oplysninger'!X189/1000)/G189)</f>
        <v>1</v>
      </c>
      <c r="AA189" s="14">
        <f>IF(OR('Anvendte oplysninger'!W189="Lige",'Anvendte oplysninger'!W189="Irrelevant",'Anvendte oplysninger'!X189="Irrelevant",'Anvendte oplysninger'!Y189="Irrelevant"),1,1+1.961*1000/32.2*((('Anvendte oplysninger'!Y189*3268/3600)/('Anvendte oplysninger'!W189/0.306))^2)*('Anvendte oplysninger'!X189/1000)/G189)</f>
        <v>1</v>
      </c>
      <c r="AB189" s="14">
        <f>IF(OR('Anvendte oplysninger'!Z189="Lige",'Anvendte oplysninger'!Z189="Irrelevant",'Anvendte oplysninger'!AA189="Irrelevant",'Anvendte oplysninger'!AB189="Irrelevant"),1,1+1.545*1000/32.2*((('Anvendte oplysninger'!AB189*3268/3600)/('Anvendte oplysninger'!Z189/0.306))^2)*('Anvendte oplysninger'!AA189/1000)/G189)</f>
        <v>1</v>
      </c>
      <c r="AC189" s="14">
        <f>IF(OR('Anvendte oplysninger'!Z189="Lige",'Anvendte oplysninger'!Z189="Irrelevant",'Anvendte oplysninger'!AA189="Irrelevant",'Anvendte oplysninger'!AB189="Irrelevant"),1,1+1.961*1000/32.2*((('Anvendte oplysninger'!AB189*3268/3600)/('Anvendte oplysninger'!Z189/0.306))^2)*('Anvendte oplysninger'!AA189/1000)/G189)</f>
        <v>1</v>
      </c>
      <c r="AD189" s="14">
        <f>IF(OR('Anvendte oplysninger'!AC189="Irrelevant",'Anvendte oplysninger'!AC189="Nej"),1,IF(AND('Anvendte oplysninger'!AC189="Ja",OR('Anvendte oplysninger'!Q189&lt;301,'Anvendte oplysninger'!S189&lt;301)),1-(0.5*('Anvendte oplysninger'!R189+'Anvendte oplysninger'!T189)/('Anvendte oplysninger'!G189*1000)),IF(AND('Anvendte oplysninger'!AC189="Ja",OR('Anvendte oplysninger'!Q189&lt;601,'Anvendte oplysninger'!S189&lt;601)),1-(0.25*('Anvendte oplysninger'!R189+'Anvendte oplysninger'!T189)/('Anvendte oplysninger'!G189*1000)),1)))</f>
        <v>1</v>
      </c>
      <c r="AE189" s="14">
        <f>IF(OR('Anvendte oplysninger'!AC189="Irrelevant",'Anvendte oplysninger'!AC189="Nej"),1,IF(AND('Anvendte oplysninger'!AC189="Ja",OR('Anvendte oplysninger'!Q189&lt;301,'Anvendte oplysninger'!S189&lt;301)),1-(0.4*('Anvendte oplysninger'!R189+'Anvendte oplysninger'!T189)/('Anvendte oplysninger'!G189*1000)),IF(AND('Anvendte oplysninger'!AC189="Ja",OR('Anvendte oplysninger'!Q189&lt;601,'Anvendte oplysninger'!S189&lt;601)),1-(0.2*('Anvendte oplysninger'!R189+'Anvendte oplysninger'!T189)/('Anvendte oplysninger'!G189*1000)),1)))</f>
        <v>1</v>
      </c>
      <c r="AF189" s="14">
        <f>IF('Anvendte oplysninger'!AD189="110 km/t",0.79,1)</f>
        <v>1</v>
      </c>
      <c r="AG189" s="14">
        <f>IF('Anvendte oplysninger'!AD189="110 km/t",0.94,1)</f>
        <v>1</v>
      </c>
      <c r="AH189" s="14">
        <f>IF('Anvendte oplysninger'!AD189="110 km/t",0.66,1)</f>
        <v>1</v>
      </c>
      <c r="AI189" s="14">
        <f>IF('Anvendte oplysninger'!AD189="110 km/t",0.82,1)</f>
        <v>1</v>
      </c>
      <c r="AJ189" s="14">
        <f>IF(AND('Anvendte oplysninger'!AE189="Ja",I189="Tilkørselsflettestrækning"),0.65*'Anvendte oplysninger'!AF189+1-'Anvendte oplysninger'!AF189,1)</f>
        <v>1</v>
      </c>
      <c r="AK189" s="15" t="str">
        <f t="shared" si="14"/>
        <v/>
      </c>
      <c r="AL189" s="15" t="str">
        <f t="shared" si="15"/>
        <v/>
      </c>
      <c r="AM189" s="15" t="str">
        <f t="shared" si="16"/>
        <v/>
      </c>
      <c r="AN189" s="15" t="str">
        <f t="shared" si="17"/>
        <v/>
      </c>
      <c r="AO189" s="15" t="str">
        <f t="shared" si="18"/>
        <v/>
      </c>
      <c r="AP189" s="15" t="str">
        <f t="shared" si="19"/>
        <v/>
      </c>
      <c r="AQ189" s="4" t="str">
        <f t="shared" si="20"/>
        <v/>
      </c>
    </row>
    <row r="190" spans="1:43" x14ac:dyDescent="0.25">
      <c r="A190" s="4" t="str">
        <f>IF(Inddata!A205="","",Inddata!A205)</f>
        <v/>
      </c>
      <c r="B190" s="4" t="str">
        <f>IF(Inddata!B205="","",Inddata!B205)</f>
        <v/>
      </c>
      <c r="C190" s="4" t="str">
        <f>IF(Inddata!C205="","",Inddata!C205)</f>
        <v/>
      </c>
      <c r="D190" s="4" t="str">
        <f>IF(Inddata!D205="","",Inddata!D205)</f>
        <v/>
      </c>
      <c r="E190" s="4" t="str">
        <f>IF(Inddata!E205="","",Inddata!E205)</f>
        <v/>
      </c>
      <c r="F190" s="4" t="str">
        <f>IF(Inddata!F205="","",Inddata!F205)</f>
        <v/>
      </c>
      <c r="G190" s="4">
        <f>IF(Inddata!G205="","",Inddata!G205)</f>
        <v>0</v>
      </c>
      <c r="H190" s="4" t="str">
        <f>IF(Inddata!H205&gt;0.5,Inddata!H205,"")</f>
        <v/>
      </c>
      <c r="I190" s="4" t="str">
        <f>IF(Inddata!I205="","",Inddata!I205)</f>
        <v/>
      </c>
      <c r="J190" s="14">
        <f>IF('Anvendte oplysninger'!J190="Irrelevant",1,IF('Anvendte oplysninger'!J190&gt;3,1.2,1))</f>
        <v>1</v>
      </c>
      <c r="K190" s="14">
        <f>IF('Anvendte oplysninger'!K190="Irrelevant",1,IF(AND(OR(I190="Motorvejsstrækning",I190="Frakørselsflettestrækning",I190="Tilkørselsflettestrækning"),'Anvendte oplysninger'!K190&lt;3.5),1+(3.5-'Anvendte oplysninger'!K190)*0.12,IF(AND(OR(I190="Frakørselsrampe",I190="Tilkørselsrampe"),'Anvendte oplysninger'!K190&lt;3.5),1+(3.5-'Anvendte oplysninger'!K190)*0.16,1)))</f>
        <v>1</v>
      </c>
      <c r="L190" s="14">
        <f>IF('Anvendte oplysninger'!L190="Irrelevant",1,IF(AND('Anvendte oplysninger'!L190="Ja",'Anvendte oplysninger'!J190=2),0.6*'Anvendte oplysninger'!M190+(1-'Anvendte oplysninger'!M190),IF(AND('Anvendte oplysninger'!L190="Ja",'Anvendte oplysninger'!J190=3),0.7*'Anvendte oplysninger'!M190+(1-'Anvendte oplysninger'!M190),IF(AND('Anvendte oplysninger'!L190="Ja",'Anvendte oplysninger'!J190=4),0.76*'Anvendte oplysninger'!M190+(1-'Anvendte oplysninger'!M190),IF(AND('Anvendte oplysninger'!L190="Ja",'Anvendte oplysninger'!J190&gt;4.99999999),0.8*'Anvendte oplysninger'!M190+(1-'Anvendte oplysninger'!M190),1)))))</f>
        <v>1</v>
      </c>
      <c r="M190" s="14">
        <f>IF('Anvendte oplysninger'!L190="Irrelevant",1,IF(AND('Anvendte oplysninger'!L190="Ja",'Anvendte oplysninger'!J190=2),0.8*'Anvendte oplysninger'!M190+(1-'Anvendte oplysninger'!M190),IF(AND('Anvendte oplysninger'!L190="Ja",'Anvendte oplysninger'!J190=3),0.85*'Anvendte oplysninger'!M190+(1-'Anvendte oplysninger'!M190),IF(AND('Anvendte oplysninger'!L190="Ja",'Anvendte oplysninger'!J190=4),0.88*'Anvendte oplysninger'!M190+(1-'Anvendte oplysninger'!M190),IF(AND('Anvendte oplysninger'!L190="Ja",'Anvendte oplysninger'!J190&gt;4.99999999),0.9*'Anvendte oplysninger'!M190+(1-'Anvendte oplysninger'!M190),1)))))</f>
        <v>1</v>
      </c>
      <c r="N190" s="14">
        <f>IF('Anvendte oplysninger'!N190="Irrelevant",1,IF(AND(OR(I190="Motorvejsstrækning",I190="Frakørselsflettestrækning",I190="Tilkørselsflettestrækning"),'Anvendte oplysninger'!N190&lt;3),1+(3-'Anvendte oplysninger'!N190)*0.09333333,1))</f>
        <v>1</v>
      </c>
      <c r="O190" s="14">
        <f>IF('Anvendte oplysninger'!N190="Irrelevant",1,IF(AND(OR(I190="Motorvejsstrækning",I190="Frakørselsflettestrækning",I190="Tilkørselsflettestrækning"),'Anvendte oplysninger'!N190&lt;3),1+(3-'Anvendte oplysninger'!N190)*0.19666667,1))</f>
        <v>1</v>
      </c>
      <c r="P190" s="14">
        <f>IF('Anvendte oplysninger'!O190="Irrelevant",1,IF(AND(OR(I190="Motorvejsstrækning",I190="Frakørselsflettestrækning",I190="Tilkørselsflettestrækning"),'Anvendte oplysninger'!O190&lt;3.00000001),1+(0.5-'Anvendte oplysninger'!O190)*0.04,IF(AND(OR(I190="Frakørselsrampe",I190="Tilkørselsrampe"),'Anvendte oplysninger'!O190&lt;3.00000001),1+(0.5-'Anvendte oplysninger'!O190)*0.08,IF(OR(I190="Motorvejsstrækning",I190="Frakørselsflettestrækning",I190="Tilkørselsflettestrækning"),0.9,0.8))))</f>
        <v>1</v>
      </c>
      <c r="Q190" s="14">
        <f>IF('Anvendte oplysninger'!P190="Irrelevant",1,IF(AND(OR(I190="Motorvejsstrækning",I190="Frakørselsflettestrækning",I190="Tilkørselsflettestrækning"),'Anvendte oplysninger'!P190&lt;11.00000001),1+(5-'Anvendte oplysninger'!P190)*0.01,0.94))</f>
        <v>1</v>
      </c>
      <c r="R190" s="14">
        <f>IF(OR('Anvendte oplysninger'!Q190="Irrelevant",'Anvendte oplysninger'!R190="Irrelevant",'Anvendte oplysninger'!Q190="Lige"),1,IF(AND(OR(I190="Motorvejsstrækning",I190="Frakørselsflettestrækning",I190="Tilkørselsflettestrækning"),'Anvendte oplysninger'!Q190&lt;4000),(EXP(0.1096*1746.5/'Anvendte oplysninger'!Q190)/EXP(0.1096*1746.5/4000))*('Anvendte oplysninger'!R190/1000)/G190+(G190-'Anvendte oplysninger'!R190/1000)/G190,1))</f>
        <v>1</v>
      </c>
      <c r="S190" s="14">
        <f>IF(OR('Anvendte oplysninger'!S190="Irrelevant",'Anvendte oplysninger'!T190="Irrelevant",'Anvendte oplysninger'!S190="Lige"),1,IF(AND(OR(I190="Motorvejsstrækning",I190="Frakørselsflettestrækning",I190="Tilkørselsflettestrækning"),'Anvendte oplysninger'!S190&lt;4000),(EXP(0.1096*1746.5/'Anvendte oplysninger'!S190)/EXP(0.1096*1746.5/4000))*('Anvendte oplysninger'!T190/1000)/G190+(G190-'Anvendte oplysninger'!T190/1000)/G190,1))</f>
        <v>1</v>
      </c>
      <c r="T190" s="14">
        <f>IF('Anvendte oplysninger'!U190="Irrelevant",1,IF(AND(OR(I190="Motorvejsstrækning",I190="Frakørselsflettestrækning",I190="Tilkørselsflettestrækning",I190="Frakørselsrampe",I190="Tilkørselsrampe"),'Anvendte oplysninger'!U190="Ja"),0.95,1))</f>
        <v>1</v>
      </c>
      <c r="U190" s="14">
        <f>IF('Anvendte oplysninger'!U190="Irrelevant",1,IF(AND(OR(I190="Motorvejsstrækning",I190="Frakørselsflettestrækning",I190="Tilkørselsflettestrækning",I190="Frakørselsrampe",I190="Tilkørselsrampe"),'Anvendte oplysninger'!U190="Ja"),0.96,1))</f>
        <v>1</v>
      </c>
      <c r="V190" s="14">
        <f>IF('Anvendte oplysninger'!U190="Irrelevant",1,IF(AND(OR(I190="Motorvejsstrækning",I190="Frakørselsflettestrækning",I190="Tilkørselsflettestrækning",I190="Frakørselsrampe",I190="Tilkørselsrampe"),'Anvendte oplysninger'!U190="Ja"),0.79,1))</f>
        <v>1</v>
      </c>
      <c r="W190" s="14">
        <f>IF('Anvendte oplysninger'!U190="Irrelevant",1,IF(AND(OR(I190="Motorvejsstrækning",I190="Frakørselsflettestrækning",I190="Tilkørselsflettestrækning",I190="Frakørselsrampe",I190="Tilkørselsrampe"),'Anvendte oplysninger'!U190="Ja"),0.94,1))</f>
        <v>1</v>
      </c>
      <c r="X190" s="14">
        <f>IF('Anvendte oplysninger'!U190="Irrelevant",1,IF(AND(OR(I190="Motorvejsstrækning",I190="Frakørselsflettestrækning",I190="Tilkørselsflettestrækning",I190="Frakørselsrampe",I190="Tilkørselsrampe"),'Anvendte oplysninger'!U190="Ja"),0.97,1))</f>
        <v>1</v>
      </c>
      <c r="Y190" s="14">
        <f>IF(AND(I190="Frakørselsrampe",'Anvendte oplysninger'!V190="S-formet ruderrampe"),1.32,IF(AND(I190="Frakørselsrampe",'Anvendte oplysninger'!V190="S-formet trompetrampe"),2.05,IF(AND(I190="Frakørselsrampe",'Anvendte oplysninger'!V190="U-formet trompetrampe"),4.11,IF(AND(I190="Frakørselsrampe",'Anvendte oplysninger'!V190="SV-formet flyoverrampe"),5.15,IF(AND(I190="Frakørselsrampe",'Anvendte oplysninger'!V190="Vinkelformet rampe"),1.07,IF(AND(I190="Tilkørselsrampe",'Anvendte oplysninger'!V190="S-formet ruderrampe"),0.93,IF(AND(I190="Tilkørselsrampe",'Anvendte oplysninger'!V190="S-formet trompetrampe"),2.48,IF(AND(I190="Tilkørselsrampe",'Anvendte oplysninger'!V190="U-formet trompetrampe"),4.15,IF(AND(I190="Tilkørselsrampe",'Anvendte oplysninger'!V190="SV-formet flyoverrampe"),5.26,IF(AND(I190="Tilkørselsrampe",'Anvendte oplysninger'!V190="Vinkelformet rampe"),1.42,1))))))))))</f>
        <v>1</v>
      </c>
      <c r="Z190" s="14">
        <f>IF(OR('Anvendte oplysninger'!W190="Lige",'Anvendte oplysninger'!W190="Irrelevant",'Anvendte oplysninger'!X190="Irrelevant",'Anvendte oplysninger'!Y190="Irrelevant"),1,1+1.545*1000/32.2*((('Anvendte oplysninger'!Y190*3268/3600)/('Anvendte oplysninger'!W190/0.306))^2)*('Anvendte oplysninger'!X190/1000)/G190)</f>
        <v>1</v>
      </c>
      <c r="AA190" s="14">
        <f>IF(OR('Anvendte oplysninger'!W190="Lige",'Anvendte oplysninger'!W190="Irrelevant",'Anvendte oplysninger'!X190="Irrelevant",'Anvendte oplysninger'!Y190="Irrelevant"),1,1+1.961*1000/32.2*((('Anvendte oplysninger'!Y190*3268/3600)/('Anvendte oplysninger'!W190/0.306))^2)*('Anvendte oplysninger'!X190/1000)/G190)</f>
        <v>1</v>
      </c>
      <c r="AB190" s="14">
        <f>IF(OR('Anvendte oplysninger'!Z190="Lige",'Anvendte oplysninger'!Z190="Irrelevant",'Anvendte oplysninger'!AA190="Irrelevant",'Anvendte oplysninger'!AB190="Irrelevant"),1,1+1.545*1000/32.2*((('Anvendte oplysninger'!AB190*3268/3600)/('Anvendte oplysninger'!Z190/0.306))^2)*('Anvendte oplysninger'!AA190/1000)/G190)</f>
        <v>1</v>
      </c>
      <c r="AC190" s="14">
        <f>IF(OR('Anvendte oplysninger'!Z190="Lige",'Anvendte oplysninger'!Z190="Irrelevant",'Anvendte oplysninger'!AA190="Irrelevant",'Anvendte oplysninger'!AB190="Irrelevant"),1,1+1.961*1000/32.2*((('Anvendte oplysninger'!AB190*3268/3600)/('Anvendte oplysninger'!Z190/0.306))^2)*('Anvendte oplysninger'!AA190/1000)/G190)</f>
        <v>1</v>
      </c>
      <c r="AD190" s="14">
        <f>IF(OR('Anvendte oplysninger'!AC190="Irrelevant",'Anvendte oplysninger'!AC190="Nej"),1,IF(AND('Anvendte oplysninger'!AC190="Ja",OR('Anvendte oplysninger'!Q190&lt;301,'Anvendte oplysninger'!S190&lt;301)),1-(0.5*('Anvendte oplysninger'!R190+'Anvendte oplysninger'!T190)/('Anvendte oplysninger'!G190*1000)),IF(AND('Anvendte oplysninger'!AC190="Ja",OR('Anvendte oplysninger'!Q190&lt;601,'Anvendte oplysninger'!S190&lt;601)),1-(0.25*('Anvendte oplysninger'!R190+'Anvendte oplysninger'!T190)/('Anvendte oplysninger'!G190*1000)),1)))</f>
        <v>1</v>
      </c>
      <c r="AE190" s="14">
        <f>IF(OR('Anvendte oplysninger'!AC190="Irrelevant",'Anvendte oplysninger'!AC190="Nej"),1,IF(AND('Anvendte oplysninger'!AC190="Ja",OR('Anvendte oplysninger'!Q190&lt;301,'Anvendte oplysninger'!S190&lt;301)),1-(0.4*('Anvendte oplysninger'!R190+'Anvendte oplysninger'!T190)/('Anvendte oplysninger'!G190*1000)),IF(AND('Anvendte oplysninger'!AC190="Ja",OR('Anvendte oplysninger'!Q190&lt;601,'Anvendte oplysninger'!S190&lt;601)),1-(0.2*('Anvendte oplysninger'!R190+'Anvendte oplysninger'!T190)/('Anvendte oplysninger'!G190*1000)),1)))</f>
        <v>1</v>
      </c>
      <c r="AF190" s="14">
        <f>IF('Anvendte oplysninger'!AD190="110 km/t",0.79,1)</f>
        <v>1</v>
      </c>
      <c r="AG190" s="14">
        <f>IF('Anvendte oplysninger'!AD190="110 km/t",0.94,1)</f>
        <v>1</v>
      </c>
      <c r="AH190" s="14">
        <f>IF('Anvendte oplysninger'!AD190="110 km/t",0.66,1)</f>
        <v>1</v>
      </c>
      <c r="AI190" s="14">
        <f>IF('Anvendte oplysninger'!AD190="110 km/t",0.82,1)</f>
        <v>1</v>
      </c>
      <c r="AJ190" s="14">
        <f>IF(AND('Anvendte oplysninger'!AE190="Ja",I190="Tilkørselsflettestrækning"),0.65*'Anvendte oplysninger'!AF190+1-'Anvendte oplysninger'!AF190,1)</f>
        <v>1</v>
      </c>
      <c r="AK190" s="15" t="str">
        <f t="shared" si="14"/>
        <v/>
      </c>
      <c r="AL190" s="15" t="str">
        <f t="shared" si="15"/>
        <v/>
      </c>
      <c r="AM190" s="15" t="str">
        <f t="shared" si="16"/>
        <v/>
      </c>
      <c r="AN190" s="15" t="str">
        <f t="shared" si="17"/>
        <v/>
      </c>
      <c r="AO190" s="15" t="str">
        <f t="shared" si="18"/>
        <v/>
      </c>
      <c r="AP190" s="15" t="str">
        <f t="shared" si="19"/>
        <v/>
      </c>
      <c r="AQ190" s="4" t="str">
        <f t="shared" si="20"/>
        <v/>
      </c>
    </row>
    <row r="191" spans="1:43" x14ac:dyDescent="0.25">
      <c r="A191" s="4" t="str">
        <f>IF(Inddata!A206="","",Inddata!A206)</f>
        <v/>
      </c>
      <c r="B191" s="4" t="str">
        <f>IF(Inddata!B206="","",Inddata!B206)</f>
        <v/>
      </c>
      <c r="C191" s="4" t="str">
        <f>IF(Inddata!C206="","",Inddata!C206)</f>
        <v/>
      </c>
      <c r="D191" s="4" t="str">
        <f>IF(Inddata!D206="","",Inddata!D206)</f>
        <v/>
      </c>
      <c r="E191" s="4" t="str">
        <f>IF(Inddata!E206="","",Inddata!E206)</f>
        <v/>
      </c>
      <c r="F191" s="4" t="str">
        <f>IF(Inddata!F206="","",Inddata!F206)</f>
        <v/>
      </c>
      <c r="G191" s="4">
        <f>IF(Inddata!G206="","",Inddata!G206)</f>
        <v>0</v>
      </c>
      <c r="H191" s="4" t="str">
        <f>IF(Inddata!H206&gt;0.5,Inddata!H206,"")</f>
        <v/>
      </c>
      <c r="I191" s="4" t="str">
        <f>IF(Inddata!I206="","",Inddata!I206)</f>
        <v/>
      </c>
      <c r="J191" s="14">
        <f>IF('Anvendte oplysninger'!J191="Irrelevant",1,IF('Anvendte oplysninger'!J191&gt;3,1.2,1))</f>
        <v>1</v>
      </c>
      <c r="K191" s="14">
        <f>IF('Anvendte oplysninger'!K191="Irrelevant",1,IF(AND(OR(I191="Motorvejsstrækning",I191="Frakørselsflettestrækning",I191="Tilkørselsflettestrækning"),'Anvendte oplysninger'!K191&lt;3.5),1+(3.5-'Anvendte oplysninger'!K191)*0.12,IF(AND(OR(I191="Frakørselsrampe",I191="Tilkørselsrampe"),'Anvendte oplysninger'!K191&lt;3.5),1+(3.5-'Anvendte oplysninger'!K191)*0.16,1)))</f>
        <v>1</v>
      </c>
      <c r="L191" s="14">
        <f>IF('Anvendte oplysninger'!L191="Irrelevant",1,IF(AND('Anvendte oplysninger'!L191="Ja",'Anvendte oplysninger'!J191=2),0.6*'Anvendte oplysninger'!M191+(1-'Anvendte oplysninger'!M191),IF(AND('Anvendte oplysninger'!L191="Ja",'Anvendte oplysninger'!J191=3),0.7*'Anvendte oplysninger'!M191+(1-'Anvendte oplysninger'!M191),IF(AND('Anvendte oplysninger'!L191="Ja",'Anvendte oplysninger'!J191=4),0.76*'Anvendte oplysninger'!M191+(1-'Anvendte oplysninger'!M191),IF(AND('Anvendte oplysninger'!L191="Ja",'Anvendte oplysninger'!J191&gt;4.99999999),0.8*'Anvendte oplysninger'!M191+(1-'Anvendte oplysninger'!M191),1)))))</f>
        <v>1</v>
      </c>
      <c r="M191" s="14">
        <f>IF('Anvendte oplysninger'!L191="Irrelevant",1,IF(AND('Anvendte oplysninger'!L191="Ja",'Anvendte oplysninger'!J191=2),0.8*'Anvendte oplysninger'!M191+(1-'Anvendte oplysninger'!M191),IF(AND('Anvendte oplysninger'!L191="Ja",'Anvendte oplysninger'!J191=3),0.85*'Anvendte oplysninger'!M191+(1-'Anvendte oplysninger'!M191),IF(AND('Anvendte oplysninger'!L191="Ja",'Anvendte oplysninger'!J191=4),0.88*'Anvendte oplysninger'!M191+(1-'Anvendte oplysninger'!M191),IF(AND('Anvendte oplysninger'!L191="Ja",'Anvendte oplysninger'!J191&gt;4.99999999),0.9*'Anvendte oplysninger'!M191+(1-'Anvendte oplysninger'!M191),1)))))</f>
        <v>1</v>
      </c>
      <c r="N191" s="14">
        <f>IF('Anvendte oplysninger'!N191="Irrelevant",1,IF(AND(OR(I191="Motorvejsstrækning",I191="Frakørselsflettestrækning",I191="Tilkørselsflettestrækning"),'Anvendte oplysninger'!N191&lt;3),1+(3-'Anvendte oplysninger'!N191)*0.09333333,1))</f>
        <v>1</v>
      </c>
      <c r="O191" s="14">
        <f>IF('Anvendte oplysninger'!N191="Irrelevant",1,IF(AND(OR(I191="Motorvejsstrækning",I191="Frakørselsflettestrækning",I191="Tilkørselsflettestrækning"),'Anvendte oplysninger'!N191&lt;3),1+(3-'Anvendte oplysninger'!N191)*0.19666667,1))</f>
        <v>1</v>
      </c>
      <c r="P191" s="14">
        <f>IF('Anvendte oplysninger'!O191="Irrelevant",1,IF(AND(OR(I191="Motorvejsstrækning",I191="Frakørselsflettestrækning",I191="Tilkørselsflettestrækning"),'Anvendte oplysninger'!O191&lt;3.00000001),1+(0.5-'Anvendte oplysninger'!O191)*0.04,IF(AND(OR(I191="Frakørselsrampe",I191="Tilkørselsrampe"),'Anvendte oplysninger'!O191&lt;3.00000001),1+(0.5-'Anvendte oplysninger'!O191)*0.08,IF(OR(I191="Motorvejsstrækning",I191="Frakørselsflettestrækning",I191="Tilkørselsflettestrækning"),0.9,0.8))))</f>
        <v>1</v>
      </c>
      <c r="Q191" s="14">
        <f>IF('Anvendte oplysninger'!P191="Irrelevant",1,IF(AND(OR(I191="Motorvejsstrækning",I191="Frakørselsflettestrækning",I191="Tilkørselsflettestrækning"),'Anvendte oplysninger'!P191&lt;11.00000001),1+(5-'Anvendte oplysninger'!P191)*0.01,0.94))</f>
        <v>1</v>
      </c>
      <c r="R191" s="14">
        <f>IF(OR('Anvendte oplysninger'!Q191="Irrelevant",'Anvendte oplysninger'!R191="Irrelevant",'Anvendte oplysninger'!Q191="Lige"),1,IF(AND(OR(I191="Motorvejsstrækning",I191="Frakørselsflettestrækning",I191="Tilkørselsflettestrækning"),'Anvendte oplysninger'!Q191&lt;4000),(EXP(0.1096*1746.5/'Anvendte oplysninger'!Q191)/EXP(0.1096*1746.5/4000))*('Anvendte oplysninger'!R191/1000)/G191+(G191-'Anvendte oplysninger'!R191/1000)/G191,1))</f>
        <v>1</v>
      </c>
      <c r="S191" s="14">
        <f>IF(OR('Anvendte oplysninger'!S191="Irrelevant",'Anvendte oplysninger'!T191="Irrelevant",'Anvendte oplysninger'!S191="Lige"),1,IF(AND(OR(I191="Motorvejsstrækning",I191="Frakørselsflettestrækning",I191="Tilkørselsflettestrækning"),'Anvendte oplysninger'!S191&lt;4000),(EXP(0.1096*1746.5/'Anvendte oplysninger'!S191)/EXP(0.1096*1746.5/4000))*('Anvendte oplysninger'!T191/1000)/G191+(G191-'Anvendte oplysninger'!T191/1000)/G191,1))</f>
        <v>1</v>
      </c>
      <c r="T191" s="14">
        <f>IF('Anvendte oplysninger'!U191="Irrelevant",1,IF(AND(OR(I191="Motorvejsstrækning",I191="Frakørselsflettestrækning",I191="Tilkørselsflettestrækning",I191="Frakørselsrampe",I191="Tilkørselsrampe"),'Anvendte oplysninger'!U191="Ja"),0.95,1))</f>
        <v>1</v>
      </c>
      <c r="U191" s="14">
        <f>IF('Anvendte oplysninger'!U191="Irrelevant",1,IF(AND(OR(I191="Motorvejsstrækning",I191="Frakørselsflettestrækning",I191="Tilkørselsflettestrækning",I191="Frakørselsrampe",I191="Tilkørselsrampe"),'Anvendte oplysninger'!U191="Ja"),0.96,1))</f>
        <v>1</v>
      </c>
      <c r="V191" s="14">
        <f>IF('Anvendte oplysninger'!U191="Irrelevant",1,IF(AND(OR(I191="Motorvejsstrækning",I191="Frakørselsflettestrækning",I191="Tilkørselsflettestrækning",I191="Frakørselsrampe",I191="Tilkørselsrampe"),'Anvendte oplysninger'!U191="Ja"),0.79,1))</f>
        <v>1</v>
      </c>
      <c r="W191" s="14">
        <f>IF('Anvendte oplysninger'!U191="Irrelevant",1,IF(AND(OR(I191="Motorvejsstrækning",I191="Frakørselsflettestrækning",I191="Tilkørselsflettestrækning",I191="Frakørselsrampe",I191="Tilkørselsrampe"),'Anvendte oplysninger'!U191="Ja"),0.94,1))</f>
        <v>1</v>
      </c>
      <c r="X191" s="14">
        <f>IF('Anvendte oplysninger'!U191="Irrelevant",1,IF(AND(OR(I191="Motorvejsstrækning",I191="Frakørselsflettestrækning",I191="Tilkørselsflettestrækning",I191="Frakørselsrampe",I191="Tilkørselsrampe"),'Anvendte oplysninger'!U191="Ja"),0.97,1))</f>
        <v>1</v>
      </c>
      <c r="Y191" s="14">
        <f>IF(AND(I191="Frakørselsrampe",'Anvendte oplysninger'!V191="S-formet ruderrampe"),1.32,IF(AND(I191="Frakørselsrampe",'Anvendte oplysninger'!V191="S-formet trompetrampe"),2.05,IF(AND(I191="Frakørselsrampe",'Anvendte oplysninger'!V191="U-formet trompetrampe"),4.11,IF(AND(I191="Frakørselsrampe",'Anvendte oplysninger'!V191="SV-formet flyoverrampe"),5.15,IF(AND(I191="Frakørselsrampe",'Anvendte oplysninger'!V191="Vinkelformet rampe"),1.07,IF(AND(I191="Tilkørselsrampe",'Anvendte oplysninger'!V191="S-formet ruderrampe"),0.93,IF(AND(I191="Tilkørselsrampe",'Anvendte oplysninger'!V191="S-formet trompetrampe"),2.48,IF(AND(I191="Tilkørselsrampe",'Anvendte oplysninger'!V191="U-formet trompetrampe"),4.15,IF(AND(I191="Tilkørselsrampe",'Anvendte oplysninger'!V191="SV-formet flyoverrampe"),5.26,IF(AND(I191="Tilkørselsrampe",'Anvendte oplysninger'!V191="Vinkelformet rampe"),1.42,1))))))))))</f>
        <v>1</v>
      </c>
      <c r="Z191" s="14">
        <f>IF(OR('Anvendte oplysninger'!W191="Lige",'Anvendte oplysninger'!W191="Irrelevant",'Anvendte oplysninger'!X191="Irrelevant",'Anvendte oplysninger'!Y191="Irrelevant"),1,1+1.545*1000/32.2*((('Anvendte oplysninger'!Y191*3268/3600)/('Anvendte oplysninger'!W191/0.306))^2)*('Anvendte oplysninger'!X191/1000)/G191)</f>
        <v>1</v>
      </c>
      <c r="AA191" s="14">
        <f>IF(OR('Anvendte oplysninger'!W191="Lige",'Anvendte oplysninger'!W191="Irrelevant",'Anvendte oplysninger'!X191="Irrelevant",'Anvendte oplysninger'!Y191="Irrelevant"),1,1+1.961*1000/32.2*((('Anvendte oplysninger'!Y191*3268/3600)/('Anvendte oplysninger'!W191/0.306))^2)*('Anvendte oplysninger'!X191/1000)/G191)</f>
        <v>1</v>
      </c>
      <c r="AB191" s="14">
        <f>IF(OR('Anvendte oplysninger'!Z191="Lige",'Anvendte oplysninger'!Z191="Irrelevant",'Anvendte oplysninger'!AA191="Irrelevant",'Anvendte oplysninger'!AB191="Irrelevant"),1,1+1.545*1000/32.2*((('Anvendte oplysninger'!AB191*3268/3600)/('Anvendte oplysninger'!Z191/0.306))^2)*('Anvendte oplysninger'!AA191/1000)/G191)</f>
        <v>1</v>
      </c>
      <c r="AC191" s="14">
        <f>IF(OR('Anvendte oplysninger'!Z191="Lige",'Anvendte oplysninger'!Z191="Irrelevant",'Anvendte oplysninger'!AA191="Irrelevant",'Anvendte oplysninger'!AB191="Irrelevant"),1,1+1.961*1000/32.2*((('Anvendte oplysninger'!AB191*3268/3600)/('Anvendte oplysninger'!Z191/0.306))^2)*('Anvendte oplysninger'!AA191/1000)/G191)</f>
        <v>1</v>
      </c>
      <c r="AD191" s="14">
        <f>IF(OR('Anvendte oplysninger'!AC191="Irrelevant",'Anvendte oplysninger'!AC191="Nej"),1,IF(AND('Anvendte oplysninger'!AC191="Ja",OR('Anvendte oplysninger'!Q191&lt;301,'Anvendte oplysninger'!S191&lt;301)),1-(0.5*('Anvendte oplysninger'!R191+'Anvendte oplysninger'!T191)/('Anvendte oplysninger'!G191*1000)),IF(AND('Anvendte oplysninger'!AC191="Ja",OR('Anvendte oplysninger'!Q191&lt;601,'Anvendte oplysninger'!S191&lt;601)),1-(0.25*('Anvendte oplysninger'!R191+'Anvendte oplysninger'!T191)/('Anvendte oplysninger'!G191*1000)),1)))</f>
        <v>1</v>
      </c>
      <c r="AE191" s="14">
        <f>IF(OR('Anvendte oplysninger'!AC191="Irrelevant",'Anvendte oplysninger'!AC191="Nej"),1,IF(AND('Anvendte oplysninger'!AC191="Ja",OR('Anvendte oplysninger'!Q191&lt;301,'Anvendte oplysninger'!S191&lt;301)),1-(0.4*('Anvendte oplysninger'!R191+'Anvendte oplysninger'!T191)/('Anvendte oplysninger'!G191*1000)),IF(AND('Anvendte oplysninger'!AC191="Ja",OR('Anvendte oplysninger'!Q191&lt;601,'Anvendte oplysninger'!S191&lt;601)),1-(0.2*('Anvendte oplysninger'!R191+'Anvendte oplysninger'!T191)/('Anvendte oplysninger'!G191*1000)),1)))</f>
        <v>1</v>
      </c>
      <c r="AF191" s="14">
        <f>IF('Anvendte oplysninger'!AD191="110 km/t",0.79,1)</f>
        <v>1</v>
      </c>
      <c r="AG191" s="14">
        <f>IF('Anvendte oplysninger'!AD191="110 km/t",0.94,1)</f>
        <v>1</v>
      </c>
      <c r="AH191" s="14">
        <f>IF('Anvendte oplysninger'!AD191="110 km/t",0.66,1)</f>
        <v>1</v>
      </c>
      <c r="AI191" s="14">
        <f>IF('Anvendte oplysninger'!AD191="110 km/t",0.82,1)</f>
        <v>1</v>
      </c>
      <c r="AJ191" s="14">
        <f>IF(AND('Anvendte oplysninger'!AE191="Ja",I191="Tilkørselsflettestrækning"),0.65*'Anvendte oplysninger'!AF191+1-'Anvendte oplysninger'!AF191,1)</f>
        <v>1</v>
      </c>
      <c r="AK191" s="15" t="str">
        <f t="shared" si="14"/>
        <v/>
      </c>
      <c r="AL191" s="15" t="str">
        <f t="shared" si="15"/>
        <v/>
      </c>
      <c r="AM191" s="15" t="str">
        <f t="shared" si="16"/>
        <v/>
      </c>
      <c r="AN191" s="15" t="str">
        <f t="shared" si="17"/>
        <v/>
      </c>
      <c r="AO191" s="15" t="str">
        <f t="shared" si="18"/>
        <v/>
      </c>
      <c r="AP191" s="15" t="str">
        <f t="shared" si="19"/>
        <v/>
      </c>
      <c r="AQ191" s="4" t="str">
        <f t="shared" si="20"/>
        <v/>
      </c>
    </row>
    <row r="192" spans="1:43" x14ac:dyDescent="0.25">
      <c r="A192" s="4" t="str">
        <f>IF(Inddata!A207="","",Inddata!A207)</f>
        <v/>
      </c>
      <c r="B192" s="4" t="str">
        <f>IF(Inddata!B207="","",Inddata!B207)</f>
        <v/>
      </c>
      <c r="C192" s="4" t="str">
        <f>IF(Inddata!C207="","",Inddata!C207)</f>
        <v/>
      </c>
      <c r="D192" s="4" t="str">
        <f>IF(Inddata!D207="","",Inddata!D207)</f>
        <v/>
      </c>
      <c r="E192" s="4" t="str">
        <f>IF(Inddata!E207="","",Inddata!E207)</f>
        <v/>
      </c>
      <c r="F192" s="4" t="str">
        <f>IF(Inddata!F207="","",Inddata!F207)</f>
        <v/>
      </c>
      <c r="G192" s="4">
        <f>IF(Inddata!G207="","",Inddata!G207)</f>
        <v>0</v>
      </c>
      <c r="H192" s="4" t="str">
        <f>IF(Inddata!H207&gt;0.5,Inddata!H207,"")</f>
        <v/>
      </c>
      <c r="I192" s="4" t="str">
        <f>IF(Inddata!I207="","",Inddata!I207)</f>
        <v/>
      </c>
      <c r="J192" s="14">
        <f>IF('Anvendte oplysninger'!J192="Irrelevant",1,IF('Anvendte oplysninger'!J192&gt;3,1.2,1))</f>
        <v>1</v>
      </c>
      <c r="K192" s="14">
        <f>IF('Anvendte oplysninger'!K192="Irrelevant",1,IF(AND(OR(I192="Motorvejsstrækning",I192="Frakørselsflettestrækning",I192="Tilkørselsflettestrækning"),'Anvendte oplysninger'!K192&lt;3.5),1+(3.5-'Anvendte oplysninger'!K192)*0.12,IF(AND(OR(I192="Frakørselsrampe",I192="Tilkørselsrampe"),'Anvendte oplysninger'!K192&lt;3.5),1+(3.5-'Anvendte oplysninger'!K192)*0.16,1)))</f>
        <v>1</v>
      </c>
      <c r="L192" s="14">
        <f>IF('Anvendte oplysninger'!L192="Irrelevant",1,IF(AND('Anvendte oplysninger'!L192="Ja",'Anvendte oplysninger'!J192=2),0.6*'Anvendte oplysninger'!M192+(1-'Anvendte oplysninger'!M192),IF(AND('Anvendte oplysninger'!L192="Ja",'Anvendte oplysninger'!J192=3),0.7*'Anvendte oplysninger'!M192+(1-'Anvendte oplysninger'!M192),IF(AND('Anvendte oplysninger'!L192="Ja",'Anvendte oplysninger'!J192=4),0.76*'Anvendte oplysninger'!M192+(1-'Anvendte oplysninger'!M192),IF(AND('Anvendte oplysninger'!L192="Ja",'Anvendte oplysninger'!J192&gt;4.99999999),0.8*'Anvendte oplysninger'!M192+(1-'Anvendte oplysninger'!M192),1)))))</f>
        <v>1</v>
      </c>
      <c r="M192" s="14">
        <f>IF('Anvendte oplysninger'!L192="Irrelevant",1,IF(AND('Anvendte oplysninger'!L192="Ja",'Anvendte oplysninger'!J192=2),0.8*'Anvendte oplysninger'!M192+(1-'Anvendte oplysninger'!M192),IF(AND('Anvendte oplysninger'!L192="Ja",'Anvendte oplysninger'!J192=3),0.85*'Anvendte oplysninger'!M192+(1-'Anvendte oplysninger'!M192),IF(AND('Anvendte oplysninger'!L192="Ja",'Anvendte oplysninger'!J192=4),0.88*'Anvendte oplysninger'!M192+(1-'Anvendte oplysninger'!M192),IF(AND('Anvendte oplysninger'!L192="Ja",'Anvendte oplysninger'!J192&gt;4.99999999),0.9*'Anvendte oplysninger'!M192+(1-'Anvendte oplysninger'!M192),1)))))</f>
        <v>1</v>
      </c>
      <c r="N192" s="14">
        <f>IF('Anvendte oplysninger'!N192="Irrelevant",1,IF(AND(OR(I192="Motorvejsstrækning",I192="Frakørselsflettestrækning",I192="Tilkørselsflettestrækning"),'Anvendte oplysninger'!N192&lt;3),1+(3-'Anvendte oplysninger'!N192)*0.09333333,1))</f>
        <v>1</v>
      </c>
      <c r="O192" s="14">
        <f>IF('Anvendte oplysninger'!N192="Irrelevant",1,IF(AND(OR(I192="Motorvejsstrækning",I192="Frakørselsflettestrækning",I192="Tilkørselsflettestrækning"),'Anvendte oplysninger'!N192&lt;3),1+(3-'Anvendte oplysninger'!N192)*0.19666667,1))</f>
        <v>1</v>
      </c>
      <c r="P192" s="14">
        <f>IF('Anvendte oplysninger'!O192="Irrelevant",1,IF(AND(OR(I192="Motorvejsstrækning",I192="Frakørselsflettestrækning",I192="Tilkørselsflettestrækning"),'Anvendte oplysninger'!O192&lt;3.00000001),1+(0.5-'Anvendte oplysninger'!O192)*0.04,IF(AND(OR(I192="Frakørselsrampe",I192="Tilkørselsrampe"),'Anvendte oplysninger'!O192&lt;3.00000001),1+(0.5-'Anvendte oplysninger'!O192)*0.08,IF(OR(I192="Motorvejsstrækning",I192="Frakørselsflettestrækning",I192="Tilkørselsflettestrækning"),0.9,0.8))))</f>
        <v>1</v>
      </c>
      <c r="Q192" s="14">
        <f>IF('Anvendte oplysninger'!P192="Irrelevant",1,IF(AND(OR(I192="Motorvejsstrækning",I192="Frakørselsflettestrækning",I192="Tilkørselsflettestrækning"),'Anvendte oplysninger'!P192&lt;11.00000001),1+(5-'Anvendte oplysninger'!P192)*0.01,0.94))</f>
        <v>1</v>
      </c>
      <c r="R192" s="14">
        <f>IF(OR('Anvendte oplysninger'!Q192="Irrelevant",'Anvendte oplysninger'!R192="Irrelevant",'Anvendte oplysninger'!Q192="Lige"),1,IF(AND(OR(I192="Motorvejsstrækning",I192="Frakørselsflettestrækning",I192="Tilkørselsflettestrækning"),'Anvendte oplysninger'!Q192&lt;4000),(EXP(0.1096*1746.5/'Anvendte oplysninger'!Q192)/EXP(0.1096*1746.5/4000))*('Anvendte oplysninger'!R192/1000)/G192+(G192-'Anvendte oplysninger'!R192/1000)/G192,1))</f>
        <v>1</v>
      </c>
      <c r="S192" s="14">
        <f>IF(OR('Anvendte oplysninger'!S192="Irrelevant",'Anvendte oplysninger'!T192="Irrelevant",'Anvendte oplysninger'!S192="Lige"),1,IF(AND(OR(I192="Motorvejsstrækning",I192="Frakørselsflettestrækning",I192="Tilkørselsflettestrækning"),'Anvendte oplysninger'!S192&lt;4000),(EXP(0.1096*1746.5/'Anvendte oplysninger'!S192)/EXP(0.1096*1746.5/4000))*('Anvendte oplysninger'!T192/1000)/G192+(G192-'Anvendte oplysninger'!T192/1000)/G192,1))</f>
        <v>1</v>
      </c>
      <c r="T192" s="14">
        <f>IF('Anvendte oplysninger'!U192="Irrelevant",1,IF(AND(OR(I192="Motorvejsstrækning",I192="Frakørselsflettestrækning",I192="Tilkørselsflettestrækning",I192="Frakørselsrampe",I192="Tilkørselsrampe"),'Anvendte oplysninger'!U192="Ja"),0.95,1))</f>
        <v>1</v>
      </c>
      <c r="U192" s="14">
        <f>IF('Anvendte oplysninger'!U192="Irrelevant",1,IF(AND(OR(I192="Motorvejsstrækning",I192="Frakørselsflettestrækning",I192="Tilkørselsflettestrækning",I192="Frakørselsrampe",I192="Tilkørselsrampe"),'Anvendte oplysninger'!U192="Ja"),0.96,1))</f>
        <v>1</v>
      </c>
      <c r="V192" s="14">
        <f>IF('Anvendte oplysninger'!U192="Irrelevant",1,IF(AND(OR(I192="Motorvejsstrækning",I192="Frakørselsflettestrækning",I192="Tilkørselsflettestrækning",I192="Frakørselsrampe",I192="Tilkørselsrampe"),'Anvendte oplysninger'!U192="Ja"),0.79,1))</f>
        <v>1</v>
      </c>
      <c r="W192" s="14">
        <f>IF('Anvendte oplysninger'!U192="Irrelevant",1,IF(AND(OR(I192="Motorvejsstrækning",I192="Frakørselsflettestrækning",I192="Tilkørselsflettestrækning",I192="Frakørselsrampe",I192="Tilkørselsrampe"),'Anvendte oplysninger'!U192="Ja"),0.94,1))</f>
        <v>1</v>
      </c>
      <c r="X192" s="14">
        <f>IF('Anvendte oplysninger'!U192="Irrelevant",1,IF(AND(OR(I192="Motorvejsstrækning",I192="Frakørselsflettestrækning",I192="Tilkørselsflettestrækning",I192="Frakørselsrampe",I192="Tilkørselsrampe"),'Anvendte oplysninger'!U192="Ja"),0.97,1))</f>
        <v>1</v>
      </c>
      <c r="Y192" s="14">
        <f>IF(AND(I192="Frakørselsrampe",'Anvendte oplysninger'!V192="S-formet ruderrampe"),1.32,IF(AND(I192="Frakørselsrampe",'Anvendte oplysninger'!V192="S-formet trompetrampe"),2.05,IF(AND(I192="Frakørselsrampe",'Anvendte oplysninger'!V192="U-formet trompetrampe"),4.11,IF(AND(I192="Frakørselsrampe",'Anvendte oplysninger'!V192="SV-formet flyoverrampe"),5.15,IF(AND(I192="Frakørselsrampe",'Anvendte oplysninger'!V192="Vinkelformet rampe"),1.07,IF(AND(I192="Tilkørselsrampe",'Anvendte oplysninger'!V192="S-formet ruderrampe"),0.93,IF(AND(I192="Tilkørselsrampe",'Anvendte oplysninger'!V192="S-formet trompetrampe"),2.48,IF(AND(I192="Tilkørselsrampe",'Anvendte oplysninger'!V192="U-formet trompetrampe"),4.15,IF(AND(I192="Tilkørselsrampe",'Anvendte oplysninger'!V192="SV-formet flyoverrampe"),5.26,IF(AND(I192="Tilkørselsrampe",'Anvendte oplysninger'!V192="Vinkelformet rampe"),1.42,1))))))))))</f>
        <v>1</v>
      </c>
      <c r="Z192" s="14">
        <f>IF(OR('Anvendte oplysninger'!W192="Lige",'Anvendte oplysninger'!W192="Irrelevant",'Anvendte oplysninger'!X192="Irrelevant",'Anvendte oplysninger'!Y192="Irrelevant"),1,1+1.545*1000/32.2*((('Anvendte oplysninger'!Y192*3268/3600)/('Anvendte oplysninger'!W192/0.306))^2)*('Anvendte oplysninger'!X192/1000)/G192)</f>
        <v>1</v>
      </c>
      <c r="AA192" s="14">
        <f>IF(OR('Anvendte oplysninger'!W192="Lige",'Anvendte oplysninger'!W192="Irrelevant",'Anvendte oplysninger'!X192="Irrelevant",'Anvendte oplysninger'!Y192="Irrelevant"),1,1+1.961*1000/32.2*((('Anvendte oplysninger'!Y192*3268/3600)/('Anvendte oplysninger'!W192/0.306))^2)*('Anvendte oplysninger'!X192/1000)/G192)</f>
        <v>1</v>
      </c>
      <c r="AB192" s="14">
        <f>IF(OR('Anvendte oplysninger'!Z192="Lige",'Anvendte oplysninger'!Z192="Irrelevant",'Anvendte oplysninger'!AA192="Irrelevant",'Anvendte oplysninger'!AB192="Irrelevant"),1,1+1.545*1000/32.2*((('Anvendte oplysninger'!AB192*3268/3600)/('Anvendte oplysninger'!Z192/0.306))^2)*('Anvendte oplysninger'!AA192/1000)/G192)</f>
        <v>1</v>
      </c>
      <c r="AC192" s="14">
        <f>IF(OR('Anvendte oplysninger'!Z192="Lige",'Anvendte oplysninger'!Z192="Irrelevant",'Anvendte oplysninger'!AA192="Irrelevant",'Anvendte oplysninger'!AB192="Irrelevant"),1,1+1.961*1000/32.2*((('Anvendte oplysninger'!AB192*3268/3600)/('Anvendte oplysninger'!Z192/0.306))^2)*('Anvendte oplysninger'!AA192/1000)/G192)</f>
        <v>1</v>
      </c>
      <c r="AD192" s="14">
        <f>IF(OR('Anvendte oplysninger'!AC192="Irrelevant",'Anvendte oplysninger'!AC192="Nej"),1,IF(AND('Anvendte oplysninger'!AC192="Ja",OR('Anvendte oplysninger'!Q192&lt;301,'Anvendte oplysninger'!S192&lt;301)),1-(0.5*('Anvendte oplysninger'!R192+'Anvendte oplysninger'!T192)/('Anvendte oplysninger'!G192*1000)),IF(AND('Anvendte oplysninger'!AC192="Ja",OR('Anvendte oplysninger'!Q192&lt;601,'Anvendte oplysninger'!S192&lt;601)),1-(0.25*('Anvendte oplysninger'!R192+'Anvendte oplysninger'!T192)/('Anvendte oplysninger'!G192*1000)),1)))</f>
        <v>1</v>
      </c>
      <c r="AE192" s="14">
        <f>IF(OR('Anvendte oplysninger'!AC192="Irrelevant",'Anvendte oplysninger'!AC192="Nej"),1,IF(AND('Anvendte oplysninger'!AC192="Ja",OR('Anvendte oplysninger'!Q192&lt;301,'Anvendte oplysninger'!S192&lt;301)),1-(0.4*('Anvendte oplysninger'!R192+'Anvendte oplysninger'!T192)/('Anvendte oplysninger'!G192*1000)),IF(AND('Anvendte oplysninger'!AC192="Ja",OR('Anvendte oplysninger'!Q192&lt;601,'Anvendte oplysninger'!S192&lt;601)),1-(0.2*('Anvendte oplysninger'!R192+'Anvendte oplysninger'!T192)/('Anvendte oplysninger'!G192*1000)),1)))</f>
        <v>1</v>
      </c>
      <c r="AF192" s="14">
        <f>IF('Anvendte oplysninger'!AD192="110 km/t",0.79,1)</f>
        <v>1</v>
      </c>
      <c r="AG192" s="14">
        <f>IF('Anvendte oplysninger'!AD192="110 km/t",0.94,1)</f>
        <v>1</v>
      </c>
      <c r="AH192" s="14">
        <f>IF('Anvendte oplysninger'!AD192="110 km/t",0.66,1)</f>
        <v>1</v>
      </c>
      <c r="AI192" s="14">
        <f>IF('Anvendte oplysninger'!AD192="110 km/t",0.82,1)</f>
        <v>1</v>
      </c>
      <c r="AJ192" s="14">
        <f>IF(AND('Anvendte oplysninger'!AE192="Ja",I192="Tilkørselsflettestrækning"),0.65*'Anvendte oplysninger'!AF192+1-'Anvendte oplysninger'!AF192,1)</f>
        <v>1</v>
      </c>
      <c r="AK192" s="15" t="str">
        <f t="shared" si="14"/>
        <v/>
      </c>
      <c r="AL192" s="15" t="str">
        <f t="shared" si="15"/>
        <v/>
      </c>
      <c r="AM192" s="15" t="str">
        <f t="shared" si="16"/>
        <v/>
      </c>
      <c r="AN192" s="15" t="str">
        <f t="shared" si="17"/>
        <v/>
      </c>
      <c r="AO192" s="15" t="str">
        <f t="shared" si="18"/>
        <v/>
      </c>
      <c r="AP192" s="15" t="str">
        <f t="shared" si="19"/>
        <v/>
      </c>
      <c r="AQ192" s="4" t="str">
        <f t="shared" si="20"/>
        <v/>
      </c>
    </row>
    <row r="193" spans="1:43" x14ac:dyDescent="0.25">
      <c r="A193" s="4" t="str">
        <f>IF(Inddata!A208="","",Inddata!A208)</f>
        <v/>
      </c>
      <c r="B193" s="4" t="str">
        <f>IF(Inddata!B208="","",Inddata!B208)</f>
        <v/>
      </c>
      <c r="C193" s="4" t="str">
        <f>IF(Inddata!C208="","",Inddata!C208)</f>
        <v/>
      </c>
      <c r="D193" s="4" t="str">
        <f>IF(Inddata!D208="","",Inddata!D208)</f>
        <v/>
      </c>
      <c r="E193" s="4" t="str">
        <f>IF(Inddata!E208="","",Inddata!E208)</f>
        <v/>
      </c>
      <c r="F193" s="4" t="str">
        <f>IF(Inddata!F208="","",Inddata!F208)</f>
        <v/>
      </c>
      <c r="G193" s="4">
        <f>IF(Inddata!G208="","",Inddata!G208)</f>
        <v>0</v>
      </c>
      <c r="H193" s="4" t="str">
        <f>IF(Inddata!H208&gt;0.5,Inddata!H208,"")</f>
        <v/>
      </c>
      <c r="I193" s="4" t="str">
        <f>IF(Inddata!I208="","",Inddata!I208)</f>
        <v/>
      </c>
      <c r="J193" s="14">
        <f>IF('Anvendte oplysninger'!J193="Irrelevant",1,IF('Anvendte oplysninger'!J193&gt;3,1.2,1))</f>
        <v>1</v>
      </c>
      <c r="K193" s="14">
        <f>IF('Anvendte oplysninger'!K193="Irrelevant",1,IF(AND(OR(I193="Motorvejsstrækning",I193="Frakørselsflettestrækning",I193="Tilkørselsflettestrækning"),'Anvendte oplysninger'!K193&lt;3.5),1+(3.5-'Anvendte oplysninger'!K193)*0.12,IF(AND(OR(I193="Frakørselsrampe",I193="Tilkørselsrampe"),'Anvendte oplysninger'!K193&lt;3.5),1+(3.5-'Anvendte oplysninger'!K193)*0.16,1)))</f>
        <v>1</v>
      </c>
      <c r="L193" s="14">
        <f>IF('Anvendte oplysninger'!L193="Irrelevant",1,IF(AND('Anvendte oplysninger'!L193="Ja",'Anvendte oplysninger'!J193=2),0.6*'Anvendte oplysninger'!M193+(1-'Anvendte oplysninger'!M193),IF(AND('Anvendte oplysninger'!L193="Ja",'Anvendte oplysninger'!J193=3),0.7*'Anvendte oplysninger'!M193+(1-'Anvendte oplysninger'!M193),IF(AND('Anvendte oplysninger'!L193="Ja",'Anvendte oplysninger'!J193=4),0.76*'Anvendte oplysninger'!M193+(1-'Anvendte oplysninger'!M193),IF(AND('Anvendte oplysninger'!L193="Ja",'Anvendte oplysninger'!J193&gt;4.99999999),0.8*'Anvendte oplysninger'!M193+(1-'Anvendte oplysninger'!M193),1)))))</f>
        <v>1</v>
      </c>
      <c r="M193" s="14">
        <f>IF('Anvendte oplysninger'!L193="Irrelevant",1,IF(AND('Anvendte oplysninger'!L193="Ja",'Anvendte oplysninger'!J193=2),0.8*'Anvendte oplysninger'!M193+(1-'Anvendte oplysninger'!M193),IF(AND('Anvendte oplysninger'!L193="Ja",'Anvendte oplysninger'!J193=3),0.85*'Anvendte oplysninger'!M193+(1-'Anvendte oplysninger'!M193),IF(AND('Anvendte oplysninger'!L193="Ja",'Anvendte oplysninger'!J193=4),0.88*'Anvendte oplysninger'!M193+(1-'Anvendte oplysninger'!M193),IF(AND('Anvendte oplysninger'!L193="Ja",'Anvendte oplysninger'!J193&gt;4.99999999),0.9*'Anvendte oplysninger'!M193+(1-'Anvendte oplysninger'!M193),1)))))</f>
        <v>1</v>
      </c>
      <c r="N193" s="14">
        <f>IF('Anvendte oplysninger'!N193="Irrelevant",1,IF(AND(OR(I193="Motorvejsstrækning",I193="Frakørselsflettestrækning",I193="Tilkørselsflettestrækning"),'Anvendte oplysninger'!N193&lt;3),1+(3-'Anvendte oplysninger'!N193)*0.09333333,1))</f>
        <v>1</v>
      </c>
      <c r="O193" s="14">
        <f>IF('Anvendte oplysninger'!N193="Irrelevant",1,IF(AND(OR(I193="Motorvejsstrækning",I193="Frakørselsflettestrækning",I193="Tilkørselsflettestrækning"),'Anvendte oplysninger'!N193&lt;3),1+(3-'Anvendte oplysninger'!N193)*0.19666667,1))</f>
        <v>1</v>
      </c>
      <c r="P193" s="14">
        <f>IF('Anvendte oplysninger'!O193="Irrelevant",1,IF(AND(OR(I193="Motorvejsstrækning",I193="Frakørselsflettestrækning",I193="Tilkørselsflettestrækning"),'Anvendte oplysninger'!O193&lt;3.00000001),1+(0.5-'Anvendte oplysninger'!O193)*0.04,IF(AND(OR(I193="Frakørselsrampe",I193="Tilkørselsrampe"),'Anvendte oplysninger'!O193&lt;3.00000001),1+(0.5-'Anvendte oplysninger'!O193)*0.08,IF(OR(I193="Motorvejsstrækning",I193="Frakørselsflettestrækning",I193="Tilkørselsflettestrækning"),0.9,0.8))))</f>
        <v>1</v>
      </c>
      <c r="Q193" s="14">
        <f>IF('Anvendte oplysninger'!P193="Irrelevant",1,IF(AND(OR(I193="Motorvejsstrækning",I193="Frakørselsflettestrækning",I193="Tilkørselsflettestrækning"),'Anvendte oplysninger'!P193&lt;11.00000001),1+(5-'Anvendte oplysninger'!P193)*0.01,0.94))</f>
        <v>1</v>
      </c>
      <c r="R193" s="14">
        <f>IF(OR('Anvendte oplysninger'!Q193="Irrelevant",'Anvendte oplysninger'!R193="Irrelevant",'Anvendte oplysninger'!Q193="Lige"),1,IF(AND(OR(I193="Motorvejsstrækning",I193="Frakørselsflettestrækning",I193="Tilkørselsflettestrækning"),'Anvendte oplysninger'!Q193&lt;4000),(EXP(0.1096*1746.5/'Anvendte oplysninger'!Q193)/EXP(0.1096*1746.5/4000))*('Anvendte oplysninger'!R193/1000)/G193+(G193-'Anvendte oplysninger'!R193/1000)/G193,1))</f>
        <v>1</v>
      </c>
      <c r="S193" s="14">
        <f>IF(OR('Anvendte oplysninger'!S193="Irrelevant",'Anvendte oplysninger'!T193="Irrelevant",'Anvendte oplysninger'!S193="Lige"),1,IF(AND(OR(I193="Motorvejsstrækning",I193="Frakørselsflettestrækning",I193="Tilkørselsflettestrækning"),'Anvendte oplysninger'!S193&lt;4000),(EXP(0.1096*1746.5/'Anvendte oplysninger'!S193)/EXP(0.1096*1746.5/4000))*('Anvendte oplysninger'!T193/1000)/G193+(G193-'Anvendte oplysninger'!T193/1000)/G193,1))</f>
        <v>1</v>
      </c>
      <c r="T193" s="14">
        <f>IF('Anvendte oplysninger'!U193="Irrelevant",1,IF(AND(OR(I193="Motorvejsstrækning",I193="Frakørselsflettestrækning",I193="Tilkørselsflettestrækning",I193="Frakørselsrampe",I193="Tilkørselsrampe"),'Anvendte oplysninger'!U193="Ja"),0.95,1))</f>
        <v>1</v>
      </c>
      <c r="U193" s="14">
        <f>IF('Anvendte oplysninger'!U193="Irrelevant",1,IF(AND(OR(I193="Motorvejsstrækning",I193="Frakørselsflettestrækning",I193="Tilkørselsflettestrækning",I193="Frakørselsrampe",I193="Tilkørselsrampe"),'Anvendte oplysninger'!U193="Ja"),0.96,1))</f>
        <v>1</v>
      </c>
      <c r="V193" s="14">
        <f>IF('Anvendte oplysninger'!U193="Irrelevant",1,IF(AND(OR(I193="Motorvejsstrækning",I193="Frakørselsflettestrækning",I193="Tilkørselsflettestrækning",I193="Frakørselsrampe",I193="Tilkørselsrampe"),'Anvendte oplysninger'!U193="Ja"),0.79,1))</f>
        <v>1</v>
      </c>
      <c r="W193" s="14">
        <f>IF('Anvendte oplysninger'!U193="Irrelevant",1,IF(AND(OR(I193="Motorvejsstrækning",I193="Frakørselsflettestrækning",I193="Tilkørselsflettestrækning",I193="Frakørselsrampe",I193="Tilkørselsrampe"),'Anvendte oplysninger'!U193="Ja"),0.94,1))</f>
        <v>1</v>
      </c>
      <c r="X193" s="14">
        <f>IF('Anvendte oplysninger'!U193="Irrelevant",1,IF(AND(OR(I193="Motorvejsstrækning",I193="Frakørselsflettestrækning",I193="Tilkørselsflettestrækning",I193="Frakørselsrampe",I193="Tilkørselsrampe"),'Anvendte oplysninger'!U193="Ja"),0.97,1))</f>
        <v>1</v>
      </c>
      <c r="Y193" s="14">
        <f>IF(AND(I193="Frakørselsrampe",'Anvendte oplysninger'!V193="S-formet ruderrampe"),1.32,IF(AND(I193="Frakørselsrampe",'Anvendte oplysninger'!V193="S-formet trompetrampe"),2.05,IF(AND(I193="Frakørselsrampe",'Anvendte oplysninger'!V193="U-formet trompetrampe"),4.11,IF(AND(I193="Frakørselsrampe",'Anvendte oplysninger'!V193="SV-formet flyoverrampe"),5.15,IF(AND(I193="Frakørselsrampe",'Anvendte oplysninger'!V193="Vinkelformet rampe"),1.07,IF(AND(I193="Tilkørselsrampe",'Anvendte oplysninger'!V193="S-formet ruderrampe"),0.93,IF(AND(I193="Tilkørselsrampe",'Anvendte oplysninger'!V193="S-formet trompetrampe"),2.48,IF(AND(I193="Tilkørselsrampe",'Anvendte oplysninger'!V193="U-formet trompetrampe"),4.15,IF(AND(I193="Tilkørselsrampe",'Anvendte oplysninger'!V193="SV-formet flyoverrampe"),5.26,IF(AND(I193="Tilkørselsrampe",'Anvendte oplysninger'!V193="Vinkelformet rampe"),1.42,1))))))))))</f>
        <v>1</v>
      </c>
      <c r="Z193" s="14">
        <f>IF(OR('Anvendte oplysninger'!W193="Lige",'Anvendte oplysninger'!W193="Irrelevant",'Anvendte oplysninger'!X193="Irrelevant",'Anvendte oplysninger'!Y193="Irrelevant"),1,1+1.545*1000/32.2*((('Anvendte oplysninger'!Y193*3268/3600)/('Anvendte oplysninger'!W193/0.306))^2)*('Anvendte oplysninger'!X193/1000)/G193)</f>
        <v>1</v>
      </c>
      <c r="AA193" s="14">
        <f>IF(OR('Anvendte oplysninger'!W193="Lige",'Anvendte oplysninger'!W193="Irrelevant",'Anvendte oplysninger'!X193="Irrelevant",'Anvendte oplysninger'!Y193="Irrelevant"),1,1+1.961*1000/32.2*((('Anvendte oplysninger'!Y193*3268/3600)/('Anvendte oplysninger'!W193/0.306))^2)*('Anvendte oplysninger'!X193/1000)/G193)</f>
        <v>1</v>
      </c>
      <c r="AB193" s="14">
        <f>IF(OR('Anvendte oplysninger'!Z193="Lige",'Anvendte oplysninger'!Z193="Irrelevant",'Anvendte oplysninger'!AA193="Irrelevant",'Anvendte oplysninger'!AB193="Irrelevant"),1,1+1.545*1000/32.2*((('Anvendte oplysninger'!AB193*3268/3600)/('Anvendte oplysninger'!Z193/0.306))^2)*('Anvendte oplysninger'!AA193/1000)/G193)</f>
        <v>1</v>
      </c>
      <c r="AC193" s="14">
        <f>IF(OR('Anvendte oplysninger'!Z193="Lige",'Anvendte oplysninger'!Z193="Irrelevant",'Anvendte oplysninger'!AA193="Irrelevant",'Anvendte oplysninger'!AB193="Irrelevant"),1,1+1.961*1000/32.2*((('Anvendte oplysninger'!AB193*3268/3600)/('Anvendte oplysninger'!Z193/0.306))^2)*('Anvendte oplysninger'!AA193/1000)/G193)</f>
        <v>1</v>
      </c>
      <c r="AD193" s="14">
        <f>IF(OR('Anvendte oplysninger'!AC193="Irrelevant",'Anvendte oplysninger'!AC193="Nej"),1,IF(AND('Anvendte oplysninger'!AC193="Ja",OR('Anvendte oplysninger'!Q193&lt;301,'Anvendte oplysninger'!S193&lt;301)),1-(0.5*('Anvendte oplysninger'!R193+'Anvendte oplysninger'!T193)/('Anvendte oplysninger'!G193*1000)),IF(AND('Anvendte oplysninger'!AC193="Ja",OR('Anvendte oplysninger'!Q193&lt;601,'Anvendte oplysninger'!S193&lt;601)),1-(0.25*('Anvendte oplysninger'!R193+'Anvendte oplysninger'!T193)/('Anvendte oplysninger'!G193*1000)),1)))</f>
        <v>1</v>
      </c>
      <c r="AE193" s="14">
        <f>IF(OR('Anvendte oplysninger'!AC193="Irrelevant",'Anvendte oplysninger'!AC193="Nej"),1,IF(AND('Anvendte oplysninger'!AC193="Ja",OR('Anvendte oplysninger'!Q193&lt;301,'Anvendte oplysninger'!S193&lt;301)),1-(0.4*('Anvendte oplysninger'!R193+'Anvendte oplysninger'!T193)/('Anvendte oplysninger'!G193*1000)),IF(AND('Anvendte oplysninger'!AC193="Ja",OR('Anvendte oplysninger'!Q193&lt;601,'Anvendte oplysninger'!S193&lt;601)),1-(0.2*('Anvendte oplysninger'!R193+'Anvendte oplysninger'!T193)/('Anvendte oplysninger'!G193*1000)),1)))</f>
        <v>1</v>
      </c>
      <c r="AF193" s="14">
        <f>IF('Anvendte oplysninger'!AD193="110 km/t",0.79,1)</f>
        <v>1</v>
      </c>
      <c r="AG193" s="14">
        <f>IF('Anvendte oplysninger'!AD193="110 km/t",0.94,1)</f>
        <v>1</v>
      </c>
      <c r="AH193" s="14">
        <f>IF('Anvendte oplysninger'!AD193="110 km/t",0.66,1)</f>
        <v>1</v>
      </c>
      <c r="AI193" s="14">
        <f>IF('Anvendte oplysninger'!AD193="110 km/t",0.82,1)</f>
        <v>1</v>
      </c>
      <c r="AJ193" s="14">
        <f>IF(AND('Anvendte oplysninger'!AE193="Ja",I193="Tilkørselsflettestrækning"),0.65*'Anvendte oplysninger'!AF193+1-'Anvendte oplysninger'!AF193,1)</f>
        <v>1</v>
      </c>
      <c r="AK193" s="15" t="str">
        <f t="shared" si="14"/>
        <v/>
      </c>
      <c r="AL193" s="15" t="str">
        <f t="shared" si="15"/>
        <v/>
      </c>
      <c r="AM193" s="15" t="str">
        <f t="shared" si="16"/>
        <v/>
      </c>
      <c r="AN193" s="15" t="str">
        <f t="shared" si="17"/>
        <v/>
      </c>
      <c r="AO193" s="15" t="str">
        <f t="shared" si="18"/>
        <v/>
      </c>
      <c r="AP193" s="15" t="str">
        <f t="shared" si="19"/>
        <v/>
      </c>
      <c r="AQ193" s="4" t="str">
        <f t="shared" si="20"/>
        <v/>
      </c>
    </row>
    <row r="194" spans="1:43" x14ac:dyDescent="0.25">
      <c r="A194" s="4" t="str">
        <f>IF(Inddata!A209="","",Inddata!A209)</f>
        <v/>
      </c>
      <c r="B194" s="4" t="str">
        <f>IF(Inddata!B209="","",Inddata!B209)</f>
        <v/>
      </c>
      <c r="C194" s="4" t="str">
        <f>IF(Inddata!C209="","",Inddata!C209)</f>
        <v/>
      </c>
      <c r="D194" s="4" t="str">
        <f>IF(Inddata!D209="","",Inddata!D209)</f>
        <v/>
      </c>
      <c r="E194" s="4" t="str">
        <f>IF(Inddata!E209="","",Inddata!E209)</f>
        <v/>
      </c>
      <c r="F194" s="4" t="str">
        <f>IF(Inddata!F209="","",Inddata!F209)</f>
        <v/>
      </c>
      <c r="G194" s="4">
        <f>IF(Inddata!G209="","",Inddata!G209)</f>
        <v>0</v>
      </c>
      <c r="H194" s="4" t="str">
        <f>IF(Inddata!H209&gt;0.5,Inddata!H209,"")</f>
        <v/>
      </c>
      <c r="I194" s="4" t="str">
        <f>IF(Inddata!I209="","",Inddata!I209)</f>
        <v/>
      </c>
      <c r="J194" s="14">
        <f>IF('Anvendte oplysninger'!J194="Irrelevant",1,IF('Anvendte oplysninger'!J194&gt;3,1.2,1))</f>
        <v>1</v>
      </c>
      <c r="K194" s="14">
        <f>IF('Anvendte oplysninger'!K194="Irrelevant",1,IF(AND(OR(I194="Motorvejsstrækning",I194="Frakørselsflettestrækning",I194="Tilkørselsflettestrækning"),'Anvendte oplysninger'!K194&lt;3.5),1+(3.5-'Anvendte oplysninger'!K194)*0.12,IF(AND(OR(I194="Frakørselsrampe",I194="Tilkørselsrampe"),'Anvendte oplysninger'!K194&lt;3.5),1+(3.5-'Anvendte oplysninger'!K194)*0.16,1)))</f>
        <v>1</v>
      </c>
      <c r="L194" s="14">
        <f>IF('Anvendte oplysninger'!L194="Irrelevant",1,IF(AND('Anvendte oplysninger'!L194="Ja",'Anvendte oplysninger'!J194=2),0.6*'Anvendte oplysninger'!M194+(1-'Anvendte oplysninger'!M194),IF(AND('Anvendte oplysninger'!L194="Ja",'Anvendte oplysninger'!J194=3),0.7*'Anvendte oplysninger'!M194+(1-'Anvendte oplysninger'!M194),IF(AND('Anvendte oplysninger'!L194="Ja",'Anvendte oplysninger'!J194=4),0.76*'Anvendte oplysninger'!M194+(1-'Anvendte oplysninger'!M194),IF(AND('Anvendte oplysninger'!L194="Ja",'Anvendte oplysninger'!J194&gt;4.99999999),0.8*'Anvendte oplysninger'!M194+(1-'Anvendte oplysninger'!M194),1)))))</f>
        <v>1</v>
      </c>
      <c r="M194" s="14">
        <f>IF('Anvendte oplysninger'!L194="Irrelevant",1,IF(AND('Anvendte oplysninger'!L194="Ja",'Anvendte oplysninger'!J194=2),0.8*'Anvendte oplysninger'!M194+(1-'Anvendte oplysninger'!M194),IF(AND('Anvendte oplysninger'!L194="Ja",'Anvendte oplysninger'!J194=3),0.85*'Anvendte oplysninger'!M194+(1-'Anvendte oplysninger'!M194),IF(AND('Anvendte oplysninger'!L194="Ja",'Anvendte oplysninger'!J194=4),0.88*'Anvendte oplysninger'!M194+(1-'Anvendte oplysninger'!M194),IF(AND('Anvendte oplysninger'!L194="Ja",'Anvendte oplysninger'!J194&gt;4.99999999),0.9*'Anvendte oplysninger'!M194+(1-'Anvendte oplysninger'!M194),1)))))</f>
        <v>1</v>
      </c>
      <c r="N194" s="14">
        <f>IF('Anvendte oplysninger'!N194="Irrelevant",1,IF(AND(OR(I194="Motorvejsstrækning",I194="Frakørselsflettestrækning",I194="Tilkørselsflettestrækning"),'Anvendte oplysninger'!N194&lt;3),1+(3-'Anvendte oplysninger'!N194)*0.09333333,1))</f>
        <v>1</v>
      </c>
      <c r="O194" s="14">
        <f>IF('Anvendte oplysninger'!N194="Irrelevant",1,IF(AND(OR(I194="Motorvejsstrækning",I194="Frakørselsflettestrækning",I194="Tilkørselsflettestrækning"),'Anvendte oplysninger'!N194&lt;3),1+(3-'Anvendte oplysninger'!N194)*0.19666667,1))</f>
        <v>1</v>
      </c>
      <c r="P194" s="14">
        <f>IF('Anvendte oplysninger'!O194="Irrelevant",1,IF(AND(OR(I194="Motorvejsstrækning",I194="Frakørselsflettestrækning",I194="Tilkørselsflettestrækning"),'Anvendte oplysninger'!O194&lt;3.00000001),1+(0.5-'Anvendte oplysninger'!O194)*0.04,IF(AND(OR(I194="Frakørselsrampe",I194="Tilkørselsrampe"),'Anvendte oplysninger'!O194&lt;3.00000001),1+(0.5-'Anvendte oplysninger'!O194)*0.08,IF(OR(I194="Motorvejsstrækning",I194="Frakørselsflettestrækning",I194="Tilkørselsflettestrækning"),0.9,0.8))))</f>
        <v>1</v>
      </c>
      <c r="Q194" s="14">
        <f>IF('Anvendte oplysninger'!P194="Irrelevant",1,IF(AND(OR(I194="Motorvejsstrækning",I194="Frakørselsflettestrækning",I194="Tilkørselsflettestrækning"),'Anvendte oplysninger'!P194&lt;11.00000001),1+(5-'Anvendte oplysninger'!P194)*0.01,0.94))</f>
        <v>1</v>
      </c>
      <c r="R194" s="14">
        <f>IF(OR('Anvendte oplysninger'!Q194="Irrelevant",'Anvendte oplysninger'!R194="Irrelevant",'Anvendte oplysninger'!Q194="Lige"),1,IF(AND(OR(I194="Motorvejsstrækning",I194="Frakørselsflettestrækning",I194="Tilkørselsflettestrækning"),'Anvendte oplysninger'!Q194&lt;4000),(EXP(0.1096*1746.5/'Anvendte oplysninger'!Q194)/EXP(0.1096*1746.5/4000))*('Anvendte oplysninger'!R194/1000)/G194+(G194-'Anvendte oplysninger'!R194/1000)/G194,1))</f>
        <v>1</v>
      </c>
      <c r="S194" s="14">
        <f>IF(OR('Anvendte oplysninger'!S194="Irrelevant",'Anvendte oplysninger'!T194="Irrelevant",'Anvendte oplysninger'!S194="Lige"),1,IF(AND(OR(I194="Motorvejsstrækning",I194="Frakørselsflettestrækning",I194="Tilkørselsflettestrækning"),'Anvendte oplysninger'!S194&lt;4000),(EXP(0.1096*1746.5/'Anvendte oplysninger'!S194)/EXP(0.1096*1746.5/4000))*('Anvendte oplysninger'!T194/1000)/G194+(G194-'Anvendte oplysninger'!T194/1000)/G194,1))</f>
        <v>1</v>
      </c>
      <c r="T194" s="14">
        <f>IF('Anvendte oplysninger'!U194="Irrelevant",1,IF(AND(OR(I194="Motorvejsstrækning",I194="Frakørselsflettestrækning",I194="Tilkørselsflettestrækning",I194="Frakørselsrampe",I194="Tilkørselsrampe"),'Anvendte oplysninger'!U194="Ja"),0.95,1))</f>
        <v>1</v>
      </c>
      <c r="U194" s="14">
        <f>IF('Anvendte oplysninger'!U194="Irrelevant",1,IF(AND(OR(I194="Motorvejsstrækning",I194="Frakørselsflettestrækning",I194="Tilkørselsflettestrækning",I194="Frakørselsrampe",I194="Tilkørselsrampe"),'Anvendte oplysninger'!U194="Ja"),0.96,1))</f>
        <v>1</v>
      </c>
      <c r="V194" s="14">
        <f>IF('Anvendte oplysninger'!U194="Irrelevant",1,IF(AND(OR(I194="Motorvejsstrækning",I194="Frakørselsflettestrækning",I194="Tilkørselsflettestrækning",I194="Frakørselsrampe",I194="Tilkørselsrampe"),'Anvendte oplysninger'!U194="Ja"),0.79,1))</f>
        <v>1</v>
      </c>
      <c r="W194" s="14">
        <f>IF('Anvendte oplysninger'!U194="Irrelevant",1,IF(AND(OR(I194="Motorvejsstrækning",I194="Frakørselsflettestrækning",I194="Tilkørselsflettestrækning",I194="Frakørselsrampe",I194="Tilkørselsrampe"),'Anvendte oplysninger'!U194="Ja"),0.94,1))</f>
        <v>1</v>
      </c>
      <c r="X194" s="14">
        <f>IF('Anvendte oplysninger'!U194="Irrelevant",1,IF(AND(OR(I194="Motorvejsstrækning",I194="Frakørselsflettestrækning",I194="Tilkørselsflettestrækning",I194="Frakørselsrampe",I194="Tilkørselsrampe"),'Anvendte oplysninger'!U194="Ja"),0.97,1))</f>
        <v>1</v>
      </c>
      <c r="Y194" s="14">
        <f>IF(AND(I194="Frakørselsrampe",'Anvendte oplysninger'!V194="S-formet ruderrampe"),1.32,IF(AND(I194="Frakørselsrampe",'Anvendte oplysninger'!V194="S-formet trompetrampe"),2.05,IF(AND(I194="Frakørselsrampe",'Anvendte oplysninger'!V194="U-formet trompetrampe"),4.11,IF(AND(I194="Frakørselsrampe",'Anvendte oplysninger'!V194="SV-formet flyoverrampe"),5.15,IF(AND(I194="Frakørselsrampe",'Anvendte oplysninger'!V194="Vinkelformet rampe"),1.07,IF(AND(I194="Tilkørselsrampe",'Anvendte oplysninger'!V194="S-formet ruderrampe"),0.93,IF(AND(I194="Tilkørselsrampe",'Anvendte oplysninger'!V194="S-formet trompetrampe"),2.48,IF(AND(I194="Tilkørselsrampe",'Anvendte oplysninger'!V194="U-formet trompetrampe"),4.15,IF(AND(I194="Tilkørselsrampe",'Anvendte oplysninger'!V194="SV-formet flyoverrampe"),5.26,IF(AND(I194="Tilkørselsrampe",'Anvendte oplysninger'!V194="Vinkelformet rampe"),1.42,1))))))))))</f>
        <v>1</v>
      </c>
      <c r="Z194" s="14">
        <f>IF(OR('Anvendte oplysninger'!W194="Lige",'Anvendte oplysninger'!W194="Irrelevant",'Anvendte oplysninger'!X194="Irrelevant",'Anvendte oplysninger'!Y194="Irrelevant"),1,1+1.545*1000/32.2*((('Anvendte oplysninger'!Y194*3268/3600)/('Anvendte oplysninger'!W194/0.306))^2)*('Anvendte oplysninger'!X194/1000)/G194)</f>
        <v>1</v>
      </c>
      <c r="AA194" s="14">
        <f>IF(OR('Anvendte oplysninger'!W194="Lige",'Anvendte oplysninger'!W194="Irrelevant",'Anvendte oplysninger'!X194="Irrelevant",'Anvendte oplysninger'!Y194="Irrelevant"),1,1+1.961*1000/32.2*((('Anvendte oplysninger'!Y194*3268/3600)/('Anvendte oplysninger'!W194/0.306))^2)*('Anvendte oplysninger'!X194/1000)/G194)</f>
        <v>1</v>
      </c>
      <c r="AB194" s="14">
        <f>IF(OR('Anvendte oplysninger'!Z194="Lige",'Anvendte oplysninger'!Z194="Irrelevant",'Anvendte oplysninger'!AA194="Irrelevant",'Anvendte oplysninger'!AB194="Irrelevant"),1,1+1.545*1000/32.2*((('Anvendte oplysninger'!AB194*3268/3600)/('Anvendte oplysninger'!Z194/0.306))^2)*('Anvendte oplysninger'!AA194/1000)/G194)</f>
        <v>1</v>
      </c>
      <c r="AC194" s="14">
        <f>IF(OR('Anvendte oplysninger'!Z194="Lige",'Anvendte oplysninger'!Z194="Irrelevant",'Anvendte oplysninger'!AA194="Irrelevant",'Anvendte oplysninger'!AB194="Irrelevant"),1,1+1.961*1000/32.2*((('Anvendte oplysninger'!AB194*3268/3600)/('Anvendte oplysninger'!Z194/0.306))^2)*('Anvendte oplysninger'!AA194/1000)/G194)</f>
        <v>1</v>
      </c>
      <c r="AD194" s="14">
        <f>IF(OR('Anvendte oplysninger'!AC194="Irrelevant",'Anvendte oplysninger'!AC194="Nej"),1,IF(AND('Anvendte oplysninger'!AC194="Ja",OR('Anvendte oplysninger'!Q194&lt;301,'Anvendte oplysninger'!S194&lt;301)),1-(0.5*('Anvendte oplysninger'!R194+'Anvendte oplysninger'!T194)/('Anvendte oplysninger'!G194*1000)),IF(AND('Anvendte oplysninger'!AC194="Ja",OR('Anvendte oplysninger'!Q194&lt;601,'Anvendte oplysninger'!S194&lt;601)),1-(0.25*('Anvendte oplysninger'!R194+'Anvendte oplysninger'!T194)/('Anvendte oplysninger'!G194*1000)),1)))</f>
        <v>1</v>
      </c>
      <c r="AE194" s="14">
        <f>IF(OR('Anvendte oplysninger'!AC194="Irrelevant",'Anvendte oplysninger'!AC194="Nej"),1,IF(AND('Anvendte oplysninger'!AC194="Ja",OR('Anvendte oplysninger'!Q194&lt;301,'Anvendte oplysninger'!S194&lt;301)),1-(0.4*('Anvendte oplysninger'!R194+'Anvendte oplysninger'!T194)/('Anvendte oplysninger'!G194*1000)),IF(AND('Anvendte oplysninger'!AC194="Ja",OR('Anvendte oplysninger'!Q194&lt;601,'Anvendte oplysninger'!S194&lt;601)),1-(0.2*('Anvendte oplysninger'!R194+'Anvendte oplysninger'!T194)/('Anvendte oplysninger'!G194*1000)),1)))</f>
        <v>1</v>
      </c>
      <c r="AF194" s="14">
        <f>IF('Anvendte oplysninger'!AD194="110 km/t",0.79,1)</f>
        <v>1</v>
      </c>
      <c r="AG194" s="14">
        <f>IF('Anvendte oplysninger'!AD194="110 km/t",0.94,1)</f>
        <v>1</v>
      </c>
      <c r="AH194" s="14">
        <f>IF('Anvendte oplysninger'!AD194="110 km/t",0.66,1)</f>
        <v>1</v>
      </c>
      <c r="AI194" s="14">
        <f>IF('Anvendte oplysninger'!AD194="110 km/t",0.82,1)</f>
        <v>1</v>
      </c>
      <c r="AJ194" s="14">
        <f>IF(AND('Anvendte oplysninger'!AE194="Ja",I194="Tilkørselsflettestrækning"),0.65*'Anvendte oplysninger'!AF194+1-'Anvendte oplysninger'!AF194,1)</f>
        <v>1</v>
      </c>
      <c r="AK194" s="15" t="str">
        <f t="shared" si="14"/>
        <v/>
      </c>
      <c r="AL194" s="15" t="str">
        <f t="shared" si="15"/>
        <v/>
      </c>
      <c r="AM194" s="15" t="str">
        <f t="shared" si="16"/>
        <v/>
      </c>
      <c r="AN194" s="15" t="str">
        <f t="shared" si="17"/>
        <v/>
      </c>
      <c r="AO194" s="15" t="str">
        <f t="shared" si="18"/>
        <v/>
      </c>
      <c r="AP194" s="15" t="str">
        <f t="shared" si="19"/>
        <v/>
      </c>
      <c r="AQ194" s="4" t="str">
        <f t="shared" si="20"/>
        <v/>
      </c>
    </row>
    <row r="195" spans="1:43" x14ac:dyDescent="0.25">
      <c r="A195" s="4" t="str">
        <f>IF(Inddata!A210="","",Inddata!A210)</f>
        <v/>
      </c>
      <c r="B195" s="4" t="str">
        <f>IF(Inddata!B210="","",Inddata!B210)</f>
        <v/>
      </c>
      <c r="C195" s="4" t="str">
        <f>IF(Inddata!C210="","",Inddata!C210)</f>
        <v/>
      </c>
      <c r="D195" s="4" t="str">
        <f>IF(Inddata!D210="","",Inddata!D210)</f>
        <v/>
      </c>
      <c r="E195" s="4" t="str">
        <f>IF(Inddata!E210="","",Inddata!E210)</f>
        <v/>
      </c>
      <c r="F195" s="4" t="str">
        <f>IF(Inddata!F210="","",Inddata!F210)</f>
        <v/>
      </c>
      <c r="G195" s="4">
        <f>IF(Inddata!G210="","",Inddata!G210)</f>
        <v>0</v>
      </c>
      <c r="H195" s="4" t="str">
        <f>IF(Inddata!H210&gt;0.5,Inddata!H210,"")</f>
        <v/>
      </c>
      <c r="I195" s="4" t="str">
        <f>IF(Inddata!I210="","",Inddata!I210)</f>
        <v/>
      </c>
      <c r="J195" s="14">
        <f>IF('Anvendte oplysninger'!J195="Irrelevant",1,IF('Anvendte oplysninger'!J195&gt;3,1.2,1))</f>
        <v>1</v>
      </c>
      <c r="K195" s="14">
        <f>IF('Anvendte oplysninger'!K195="Irrelevant",1,IF(AND(OR(I195="Motorvejsstrækning",I195="Frakørselsflettestrækning",I195="Tilkørselsflettestrækning"),'Anvendte oplysninger'!K195&lt;3.5),1+(3.5-'Anvendte oplysninger'!K195)*0.12,IF(AND(OR(I195="Frakørselsrampe",I195="Tilkørselsrampe"),'Anvendte oplysninger'!K195&lt;3.5),1+(3.5-'Anvendte oplysninger'!K195)*0.16,1)))</f>
        <v>1</v>
      </c>
      <c r="L195" s="14">
        <f>IF('Anvendte oplysninger'!L195="Irrelevant",1,IF(AND('Anvendte oplysninger'!L195="Ja",'Anvendte oplysninger'!J195=2),0.6*'Anvendte oplysninger'!M195+(1-'Anvendte oplysninger'!M195),IF(AND('Anvendte oplysninger'!L195="Ja",'Anvendte oplysninger'!J195=3),0.7*'Anvendte oplysninger'!M195+(1-'Anvendte oplysninger'!M195),IF(AND('Anvendte oplysninger'!L195="Ja",'Anvendte oplysninger'!J195=4),0.76*'Anvendte oplysninger'!M195+(1-'Anvendte oplysninger'!M195),IF(AND('Anvendte oplysninger'!L195="Ja",'Anvendte oplysninger'!J195&gt;4.99999999),0.8*'Anvendte oplysninger'!M195+(1-'Anvendte oplysninger'!M195),1)))))</f>
        <v>1</v>
      </c>
      <c r="M195" s="14">
        <f>IF('Anvendte oplysninger'!L195="Irrelevant",1,IF(AND('Anvendte oplysninger'!L195="Ja",'Anvendte oplysninger'!J195=2),0.8*'Anvendte oplysninger'!M195+(1-'Anvendte oplysninger'!M195),IF(AND('Anvendte oplysninger'!L195="Ja",'Anvendte oplysninger'!J195=3),0.85*'Anvendte oplysninger'!M195+(1-'Anvendte oplysninger'!M195),IF(AND('Anvendte oplysninger'!L195="Ja",'Anvendte oplysninger'!J195=4),0.88*'Anvendte oplysninger'!M195+(1-'Anvendte oplysninger'!M195),IF(AND('Anvendte oplysninger'!L195="Ja",'Anvendte oplysninger'!J195&gt;4.99999999),0.9*'Anvendte oplysninger'!M195+(1-'Anvendte oplysninger'!M195),1)))))</f>
        <v>1</v>
      </c>
      <c r="N195" s="14">
        <f>IF('Anvendte oplysninger'!N195="Irrelevant",1,IF(AND(OR(I195="Motorvejsstrækning",I195="Frakørselsflettestrækning",I195="Tilkørselsflettestrækning"),'Anvendte oplysninger'!N195&lt;3),1+(3-'Anvendte oplysninger'!N195)*0.09333333,1))</f>
        <v>1</v>
      </c>
      <c r="O195" s="14">
        <f>IF('Anvendte oplysninger'!N195="Irrelevant",1,IF(AND(OR(I195="Motorvejsstrækning",I195="Frakørselsflettestrækning",I195="Tilkørselsflettestrækning"),'Anvendte oplysninger'!N195&lt;3),1+(3-'Anvendte oplysninger'!N195)*0.19666667,1))</f>
        <v>1</v>
      </c>
      <c r="P195" s="14">
        <f>IF('Anvendte oplysninger'!O195="Irrelevant",1,IF(AND(OR(I195="Motorvejsstrækning",I195="Frakørselsflettestrækning",I195="Tilkørselsflettestrækning"),'Anvendte oplysninger'!O195&lt;3.00000001),1+(0.5-'Anvendte oplysninger'!O195)*0.04,IF(AND(OR(I195="Frakørselsrampe",I195="Tilkørselsrampe"),'Anvendte oplysninger'!O195&lt;3.00000001),1+(0.5-'Anvendte oplysninger'!O195)*0.08,IF(OR(I195="Motorvejsstrækning",I195="Frakørselsflettestrækning",I195="Tilkørselsflettestrækning"),0.9,0.8))))</f>
        <v>1</v>
      </c>
      <c r="Q195" s="14">
        <f>IF('Anvendte oplysninger'!P195="Irrelevant",1,IF(AND(OR(I195="Motorvejsstrækning",I195="Frakørselsflettestrækning",I195="Tilkørselsflettestrækning"),'Anvendte oplysninger'!P195&lt;11.00000001),1+(5-'Anvendte oplysninger'!P195)*0.01,0.94))</f>
        <v>1</v>
      </c>
      <c r="R195" s="14">
        <f>IF(OR('Anvendte oplysninger'!Q195="Irrelevant",'Anvendte oplysninger'!R195="Irrelevant",'Anvendte oplysninger'!Q195="Lige"),1,IF(AND(OR(I195="Motorvejsstrækning",I195="Frakørselsflettestrækning",I195="Tilkørselsflettestrækning"),'Anvendte oplysninger'!Q195&lt;4000),(EXP(0.1096*1746.5/'Anvendte oplysninger'!Q195)/EXP(0.1096*1746.5/4000))*('Anvendte oplysninger'!R195/1000)/G195+(G195-'Anvendte oplysninger'!R195/1000)/G195,1))</f>
        <v>1</v>
      </c>
      <c r="S195" s="14">
        <f>IF(OR('Anvendte oplysninger'!S195="Irrelevant",'Anvendte oplysninger'!T195="Irrelevant",'Anvendte oplysninger'!S195="Lige"),1,IF(AND(OR(I195="Motorvejsstrækning",I195="Frakørselsflettestrækning",I195="Tilkørselsflettestrækning"),'Anvendte oplysninger'!S195&lt;4000),(EXP(0.1096*1746.5/'Anvendte oplysninger'!S195)/EXP(0.1096*1746.5/4000))*('Anvendte oplysninger'!T195/1000)/G195+(G195-'Anvendte oplysninger'!T195/1000)/G195,1))</f>
        <v>1</v>
      </c>
      <c r="T195" s="14">
        <f>IF('Anvendte oplysninger'!U195="Irrelevant",1,IF(AND(OR(I195="Motorvejsstrækning",I195="Frakørselsflettestrækning",I195="Tilkørselsflettestrækning",I195="Frakørselsrampe",I195="Tilkørselsrampe"),'Anvendte oplysninger'!U195="Ja"),0.95,1))</f>
        <v>1</v>
      </c>
      <c r="U195" s="14">
        <f>IF('Anvendte oplysninger'!U195="Irrelevant",1,IF(AND(OR(I195="Motorvejsstrækning",I195="Frakørselsflettestrækning",I195="Tilkørselsflettestrækning",I195="Frakørselsrampe",I195="Tilkørselsrampe"),'Anvendte oplysninger'!U195="Ja"),0.96,1))</f>
        <v>1</v>
      </c>
      <c r="V195" s="14">
        <f>IF('Anvendte oplysninger'!U195="Irrelevant",1,IF(AND(OR(I195="Motorvejsstrækning",I195="Frakørselsflettestrækning",I195="Tilkørselsflettestrækning",I195="Frakørselsrampe",I195="Tilkørselsrampe"),'Anvendte oplysninger'!U195="Ja"),0.79,1))</f>
        <v>1</v>
      </c>
      <c r="W195" s="14">
        <f>IF('Anvendte oplysninger'!U195="Irrelevant",1,IF(AND(OR(I195="Motorvejsstrækning",I195="Frakørselsflettestrækning",I195="Tilkørselsflettestrækning",I195="Frakørselsrampe",I195="Tilkørselsrampe"),'Anvendte oplysninger'!U195="Ja"),0.94,1))</f>
        <v>1</v>
      </c>
      <c r="X195" s="14">
        <f>IF('Anvendte oplysninger'!U195="Irrelevant",1,IF(AND(OR(I195="Motorvejsstrækning",I195="Frakørselsflettestrækning",I195="Tilkørselsflettestrækning",I195="Frakørselsrampe",I195="Tilkørselsrampe"),'Anvendte oplysninger'!U195="Ja"),0.97,1))</f>
        <v>1</v>
      </c>
      <c r="Y195" s="14">
        <f>IF(AND(I195="Frakørselsrampe",'Anvendte oplysninger'!V195="S-formet ruderrampe"),1.32,IF(AND(I195="Frakørselsrampe",'Anvendte oplysninger'!V195="S-formet trompetrampe"),2.05,IF(AND(I195="Frakørselsrampe",'Anvendte oplysninger'!V195="U-formet trompetrampe"),4.11,IF(AND(I195="Frakørselsrampe",'Anvendte oplysninger'!V195="SV-formet flyoverrampe"),5.15,IF(AND(I195="Frakørselsrampe",'Anvendte oplysninger'!V195="Vinkelformet rampe"),1.07,IF(AND(I195="Tilkørselsrampe",'Anvendte oplysninger'!V195="S-formet ruderrampe"),0.93,IF(AND(I195="Tilkørselsrampe",'Anvendte oplysninger'!V195="S-formet trompetrampe"),2.48,IF(AND(I195="Tilkørselsrampe",'Anvendte oplysninger'!V195="U-formet trompetrampe"),4.15,IF(AND(I195="Tilkørselsrampe",'Anvendte oplysninger'!V195="SV-formet flyoverrampe"),5.26,IF(AND(I195="Tilkørselsrampe",'Anvendte oplysninger'!V195="Vinkelformet rampe"),1.42,1))))))))))</f>
        <v>1</v>
      </c>
      <c r="Z195" s="14">
        <f>IF(OR('Anvendte oplysninger'!W195="Lige",'Anvendte oplysninger'!W195="Irrelevant",'Anvendte oplysninger'!X195="Irrelevant",'Anvendte oplysninger'!Y195="Irrelevant"),1,1+1.545*1000/32.2*((('Anvendte oplysninger'!Y195*3268/3600)/('Anvendte oplysninger'!W195/0.306))^2)*('Anvendte oplysninger'!X195/1000)/G195)</f>
        <v>1</v>
      </c>
      <c r="AA195" s="14">
        <f>IF(OR('Anvendte oplysninger'!W195="Lige",'Anvendte oplysninger'!W195="Irrelevant",'Anvendte oplysninger'!X195="Irrelevant",'Anvendte oplysninger'!Y195="Irrelevant"),1,1+1.961*1000/32.2*((('Anvendte oplysninger'!Y195*3268/3600)/('Anvendte oplysninger'!W195/0.306))^2)*('Anvendte oplysninger'!X195/1000)/G195)</f>
        <v>1</v>
      </c>
      <c r="AB195" s="14">
        <f>IF(OR('Anvendte oplysninger'!Z195="Lige",'Anvendte oplysninger'!Z195="Irrelevant",'Anvendte oplysninger'!AA195="Irrelevant",'Anvendte oplysninger'!AB195="Irrelevant"),1,1+1.545*1000/32.2*((('Anvendte oplysninger'!AB195*3268/3600)/('Anvendte oplysninger'!Z195/0.306))^2)*('Anvendte oplysninger'!AA195/1000)/G195)</f>
        <v>1</v>
      </c>
      <c r="AC195" s="14">
        <f>IF(OR('Anvendte oplysninger'!Z195="Lige",'Anvendte oplysninger'!Z195="Irrelevant",'Anvendte oplysninger'!AA195="Irrelevant",'Anvendte oplysninger'!AB195="Irrelevant"),1,1+1.961*1000/32.2*((('Anvendte oplysninger'!AB195*3268/3600)/('Anvendte oplysninger'!Z195/0.306))^2)*('Anvendte oplysninger'!AA195/1000)/G195)</f>
        <v>1</v>
      </c>
      <c r="AD195" s="14">
        <f>IF(OR('Anvendte oplysninger'!AC195="Irrelevant",'Anvendte oplysninger'!AC195="Nej"),1,IF(AND('Anvendte oplysninger'!AC195="Ja",OR('Anvendte oplysninger'!Q195&lt;301,'Anvendte oplysninger'!S195&lt;301)),1-(0.5*('Anvendte oplysninger'!R195+'Anvendte oplysninger'!T195)/('Anvendte oplysninger'!G195*1000)),IF(AND('Anvendte oplysninger'!AC195="Ja",OR('Anvendte oplysninger'!Q195&lt;601,'Anvendte oplysninger'!S195&lt;601)),1-(0.25*('Anvendte oplysninger'!R195+'Anvendte oplysninger'!T195)/('Anvendte oplysninger'!G195*1000)),1)))</f>
        <v>1</v>
      </c>
      <c r="AE195" s="14">
        <f>IF(OR('Anvendte oplysninger'!AC195="Irrelevant",'Anvendte oplysninger'!AC195="Nej"),1,IF(AND('Anvendte oplysninger'!AC195="Ja",OR('Anvendte oplysninger'!Q195&lt;301,'Anvendte oplysninger'!S195&lt;301)),1-(0.4*('Anvendte oplysninger'!R195+'Anvendte oplysninger'!T195)/('Anvendte oplysninger'!G195*1000)),IF(AND('Anvendte oplysninger'!AC195="Ja",OR('Anvendte oplysninger'!Q195&lt;601,'Anvendte oplysninger'!S195&lt;601)),1-(0.2*('Anvendte oplysninger'!R195+'Anvendte oplysninger'!T195)/('Anvendte oplysninger'!G195*1000)),1)))</f>
        <v>1</v>
      </c>
      <c r="AF195" s="14">
        <f>IF('Anvendte oplysninger'!AD195="110 km/t",0.79,1)</f>
        <v>1</v>
      </c>
      <c r="AG195" s="14">
        <f>IF('Anvendte oplysninger'!AD195="110 km/t",0.94,1)</f>
        <v>1</v>
      </c>
      <c r="AH195" s="14">
        <f>IF('Anvendte oplysninger'!AD195="110 km/t",0.66,1)</f>
        <v>1</v>
      </c>
      <c r="AI195" s="14">
        <f>IF('Anvendte oplysninger'!AD195="110 km/t",0.82,1)</f>
        <v>1</v>
      </c>
      <c r="AJ195" s="14">
        <f>IF(AND('Anvendte oplysninger'!AE195="Ja",I195="Tilkørselsflettestrækning"),0.65*'Anvendte oplysninger'!AF195+1-'Anvendte oplysninger'!AF195,1)</f>
        <v>1</v>
      </c>
      <c r="AK195" s="15" t="str">
        <f t="shared" si="14"/>
        <v/>
      </c>
      <c r="AL195" s="15" t="str">
        <f t="shared" si="15"/>
        <v/>
      </c>
      <c r="AM195" s="15" t="str">
        <f t="shared" si="16"/>
        <v/>
      </c>
      <c r="AN195" s="15" t="str">
        <f t="shared" si="17"/>
        <v/>
      </c>
      <c r="AO195" s="15" t="str">
        <f t="shared" si="18"/>
        <v/>
      </c>
      <c r="AP195" s="15" t="str">
        <f t="shared" si="19"/>
        <v/>
      </c>
      <c r="AQ195" s="4" t="str">
        <f t="shared" si="20"/>
        <v/>
      </c>
    </row>
    <row r="196" spans="1:43" x14ac:dyDescent="0.25">
      <c r="A196" s="4" t="str">
        <f>IF(Inddata!A211="","",Inddata!A211)</f>
        <v/>
      </c>
      <c r="B196" s="4" t="str">
        <f>IF(Inddata!B211="","",Inddata!B211)</f>
        <v/>
      </c>
      <c r="C196" s="4" t="str">
        <f>IF(Inddata!C211="","",Inddata!C211)</f>
        <v/>
      </c>
      <c r="D196" s="4" t="str">
        <f>IF(Inddata!D211="","",Inddata!D211)</f>
        <v/>
      </c>
      <c r="E196" s="4" t="str">
        <f>IF(Inddata!E211="","",Inddata!E211)</f>
        <v/>
      </c>
      <c r="F196" s="4" t="str">
        <f>IF(Inddata!F211="","",Inddata!F211)</f>
        <v/>
      </c>
      <c r="G196" s="4">
        <f>IF(Inddata!G211="","",Inddata!G211)</f>
        <v>0</v>
      </c>
      <c r="H196" s="4" t="str">
        <f>IF(Inddata!H211&gt;0.5,Inddata!H211,"")</f>
        <v/>
      </c>
      <c r="I196" s="4" t="str">
        <f>IF(Inddata!I211="","",Inddata!I211)</f>
        <v/>
      </c>
      <c r="J196" s="14">
        <f>IF('Anvendte oplysninger'!J196="Irrelevant",1,IF('Anvendte oplysninger'!J196&gt;3,1.2,1))</f>
        <v>1</v>
      </c>
      <c r="K196" s="14">
        <f>IF('Anvendte oplysninger'!K196="Irrelevant",1,IF(AND(OR(I196="Motorvejsstrækning",I196="Frakørselsflettestrækning",I196="Tilkørselsflettestrækning"),'Anvendte oplysninger'!K196&lt;3.5),1+(3.5-'Anvendte oplysninger'!K196)*0.12,IF(AND(OR(I196="Frakørselsrampe",I196="Tilkørselsrampe"),'Anvendte oplysninger'!K196&lt;3.5),1+(3.5-'Anvendte oplysninger'!K196)*0.16,1)))</f>
        <v>1</v>
      </c>
      <c r="L196" s="14">
        <f>IF('Anvendte oplysninger'!L196="Irrelevant",1,IF(AND('Anvendte oplysninger'!L196="Ja",'Anvendte oplysninger'!J196=2),0.6*'Anvendte oplysninger'!M196+(1-'Anvendte oplysninger'!M196),IF(AND('Anvendte oplysninger'!L196="Ja",'Anvendte oplysninger'!J196=3),0.7*'Anvendte oplysninger'!M196+(1-'Anvendte oplysninger'!M196),IF(AND('Anvendte oplysninger'!L196="Ja",'Anvendte oplysninger'!J196=4),0.76*'Anvendte oplysninger'!M196+(1-'Anvendte oplysninger'!M196),IF(AND('Anvendte oplysninger'!L196="Ja",'Anvendte oplysninger'!J196&gt;4.99999999),0.8*'Anvendte oplysninger'!M196+(1-'Anvendte oplysninger'!M196),1)))))</f>
        <v>1</v>
      </c>
      <c r="M196" s="14">
        <f>IF('Anvendte oplysninger'!L196="Irrelevant",1,IF(AND('Anvendte oplysninger'!L196="Ja",'Anvendte oplysninger'!J196=2),0.8*'Anvendte oplysninger'!M196+(1-'Anvendte oplysninger'!M196),IF(AND('Anvendte oplysninger'!L196="Ja",'Anvendte oplysninger'!J196=3),0.85*'Anvendte oplysninger'!M196+(1-'Anvendte oplysninger'!M196),IF(AND('Anvendte oplysninger'!L196="Ja",'Anvendte oplysninger'!J196=4),0.88*'Anvendte oplysninger'!M196+(1-'Anvendte oplysninger'!M196),IF(AND('Anvendte oplysninger'!L196="Ja",'Anvendte oplysninger'!J196&gt;4.99999999),0.9*'Anvendte oplysninger'!M196+(1-'Anvendte oplysninger'!M196),1)))))</f>
        <v>1</v>
      </c>
      <c r="N196" s="14">
        <f>IF('Anvendte oplysninger'!N196="Irrelevant",1,IF(AND(OR(I196="Motorvejsstrækning",I196="Frakørselsflettestrækning",I196="Tilkørselsflettestrækning"),'Anvendte oplysninger'!N196&lt;3),1+(3-'Anvendte oplysninger'!N196)*0.09333333,1))</f>
        <v>1</v>
      </c>
      <c r="O196" s="14">
        <f>IF('Anvendte oplysninger'!N196="Irrelevant",1,IF(AND(OR(I196="Motorvejsstrækning",I196="Frakørselsflettestrækning",I196="Tilkørselsflettestrækning"),'Anvendte oplysninger'!N196&lt;3),1+(3-'Anvendte oplysninger'!N196)*0.19666667,1))</f>
        <v>1</v>
      </c>
      <c r="P196" s="14">
        <f>IF('Anvendte oplysninger'!O196="Irrelevant",1,IF(AND(OR(I196="Motorvejsstrækning",I196="Frakørselsflettestrækning",I196="Tilkørselsflettestrækning"),'Anvendte oplysninger'!O196&lt;3.00000001),1+(0.5-'Anvendte oplysninger'!O196)*0.04,IF(AND(OR(I196="Frakørselsrampe",I196="Tilkørselsrampe"),'Anvendte oplysninger'!O196&lt;3.00000001),1+(0.5-'Anvendte oplysninger'!O196)*0.08,IF(OR(I196="Motorvejsstrækning",I196="Frakørselsflettestrækning",I196="Tilkørselsflettestrækning"),0.9,0.8))))</f>
        <v>1</v>
      </c>
      <c r="Q196" s="14">
        <f>IF('Anvendte oplysninger'!P196="Irrelevant",1,IF(AND(OR(I196="Motorvejsstrækning",I196="Frakørselsflettestrækning",I196="Tilkørselsflettestrækning"),'Anvendte oplysninger'!P196&lt;11.00000001),1+(5-'Anvendte oplysninger'!P196)*0.01,0.94))</f>
        <v>1</v>
      </c>
      <c r="R196" s="14">
        <f>IF(OR('Anvendte oplysninger'!Q196="Irrelevant",'Anvendte oplysninger'!R196="Irrelevant",'Anvendte oplysninger'!Q196="Lige"),1,IF(AND(OR(I196="Motorvejsstrækning",I196="Frakørselsflettestrækning",I196="Tilkørselsflettestrækning"),'Anvendte oplysninger'!Q196&lt;4000),(EXP(0.1096*1746.5/'Anvendte oplysninger'!Q196)/EXP(0.1096*1746.5/4000))*('Anvendte oplysninger'!R196/1000)/G196+(G196-'Anvendte oplysninger'!R196/1000)/G196,1))</f>
        <v>1</v>
      </c>
      <c r="S196" s="14">
        <f>IF(OR('Anvendte oplysninger'!S196="Irrelevant",'Anvendte oplysninger'!T196="Irrelevant",'Anvendte oplysninger'!S196="Lige"),1,IF(AND(OR(I196="Motorvejsstrækning",I196="Frakørselsflettestrækning",I196="Tilkørselsflettestrækning"),'Anvendte oplysninger'!S196&lt;4000),(EXP(0.1096*1746.5/'Anvendte oplysninger'!S196)/EXP(0.1096*1746.5/4000))*('Anvendte oplysninger'!T196/1000)/G196+(G196-'Anvendte oplysninger'!T196/1000)/G196,1))</f>
        <v>1</v>
      </c>
      <c r="T196" s="14">
        <f>IF('Anvendte oplysninger'!U196="Irrelevant",1,IF(AND(OR(I196="Motorvejsstrækning",I196="Frakørselsflettestrækning",I196="Tilkørselsflettestrækning",I196="Frakørselsrampe",I196="Tilkørselsrampe"),'Anvendte oplysninger'!U196="Ja"),0.95,1))</f>
        <v>1</v>
      </c>
      <c r="U196" s="14">
        <f>IF('Anvendte oplysninger'!U196="Irrelevant",1,IF(AND(OR(I196="Motorvejsstrækning",I196="Frakørselsflettestrækning",I196="Tilkørselsflettestrækning",I196="Frakørselsrampe",I196="Tilkørselsrampe"),'Anvendte oplysninger'!U196="Ja"),0.96,1))</f>
        <v>1</v>
      </c>
      <c r="V196" s="14">
        <f>IF('Anvendte oplysninger'!U196="Irrelevant",1,IF(AND(OR(I196="Motorvejsstrækning",I196="Frakørselsflettestrækning",I196="Tilkørselsflettestrækning",I196="Frakørselsrampe",I196="Tilkørselsrampe"),'Anvendte oplysninger'!U196="Ja"),0.79,1))</f>
        <v>1</v>
      </c>
      <c r="W196" s="14">
        <f>IF('Anvendte oplysninger'!U196="Irrelevant",1,IF(AND(OR(I196="Motorvejsstrækning",I196="Frakørselsflettestrækning",I196="Tilkørselsflettestrækning",I196="Frakørselsrampe",I196="Tilkørselsrampe"),'Anvendte oplysninger'!U196="Ja"),0.94,1))</f>
        <v>1</v>
      </c>
      <c r="X196" s="14">
        <f>IF('Anvendte oplysninger'!U196="Irrelevant",1,IF(AND(OR(I196="Motorvejsstrækning",I196="Frakørselsflettestrækning",I196="Tilkørselsflettestrækning",I196="Frakørselsrampe",I196="Tilkørselsrampe"),'Anvendte oplysninger'!U196="Ja"),0.97,1))</f>
        <v>1</v>
      </c>
      <c r="Y196" s="14">
        <f>IF(AND(I196="Frakørselsrampe",'Anvendte oplysninger'!V196="S-formet ruderrampe"),1.32,IF(AND(I196="Frakørselsrampe",'Anvendte oplysninger'!V196="S-formet trompetrampe"),2.05,IF(AND(I196="Frakørselsrampe",'Anvendte oplysninger'!V196="U-formet trompetrampe"),4.11,IF(AND(I196="Frakørselsrampe",'Anvendte oplysninger'!V196="SV-formet flyoverrampe"),5.15,IF(AND(I196="Frakørselsrampe",'Anvendte oplysninger'!V196="Vinkelformet rampe"),1.07,IF(AND(I196="Tilkørselsrampe",'Anvendte oplysninger'!V196="S-formet ruderrampe"),0.93,IF(AND(I196="Tilkørselsrampe",'Anvendte oplysninger'!V196="S-formet trompetrampe"),2.48,IF(AND(I196="Tilkørselsrampe",'Anvendte oplysninger'!V196="U-formet trompetrampe"),4.15,IF(AND(I196="Tilkørselsrampe",'Anvendte oplysninger'!V196="SV-formet flyoverrampe"),5.26,IF(AND(I196="Tilkørselsrampe",'Anvendte oplysninger'!V196="Vinkelformet rampe"),1.42,1))))))))))</f>
        <v>1</v>
      </c>
      <c r="Z196" s="14">
        <f>IF(OR('Anvendte oplysninger'!W196="Lige",'Anvendte oplysninger'!W196="Irrelevant",'Anvendte oplysninger'!X196="Irrelevant",'Anvendte oplysninger'!Y196="Irrelevant"),1,1+1.545*1000/32.2*((('Anvendte oplysninger'!Y196*3268/3600)/('Anvendte oplysninger'!W196/0.306))^2)*('Anvendte oplysninger'!X196/1000)/G196)</f>
        <v>1</v>
      </c>
      <c r="AA196" s="14">
        <f>IF(OR('Anvendte oplysninger'!W196="Lige",'Anvendte oplysninger'!W196="Irrelevant",'Anvendte oplysninger'!X196="Irrelevant",'Anvendte oplysninger'!Y196="Irrelevant"),1,1+1.961*1000/32.2*((('Anvendte oplysninger'!Y196*3268/3600)/('Anvendte oplysninger'!W196/0.306))^2)*('Anvendte oplysninger'!X196/1000)/G196)</f>
        <v>1</v>
      </c>
      <c r="AB196" s="14">
        <f>IF(OR('Anvendte oplysninger'!Z196="Lige",'Anvendte oplysninger'!Z196="Irrelevant",'Anvendte oplysninger'!AA196="Irrelevant",'Anvendte oplysninger'!AB196="Irrelevant"),1,1+1.545*1000/32.2*((('Anvendte oplysninger'!AB196*3268/3600)/('Anvendte oplysninger'!Z196/0.306))^2)*('Anvendte oplysninger'!AA196/1000)/G196)</f>
        <v>1</v>
      </c>
      <c r="AC196" s="14">
        <f>IF(OR('Anvendte oplysninger'!Z196="Lige",'Anvendte oplysninger'!Z196="Irrelevant",'Anvendte oplysninger'!AA196="Irrelevant",'Anvendte oplysninger'!AB196="Irrelevant"),1,1+1.961*1000/32.2*((('Anvendte oplysninger'!AB196*3268/3600)/('Anvendte oplysninger'!Z196/0.306))^2)*('Anvendte oplysninger'!AA196/1000)/G196)</f>
        <v>1</v>
      </c>
      <c r="AD196" s="14">
        <f>IF(OR('Anvendte oplysninger'!AC196="Irrelevant",'Anvendte oplysninger'!AC196="Nej"),1,IF(AND('Anvendte oplysninger'!AC196="Ja",OR('Anvendte oplysninger'!Q196&lt;301,'Anvendte oplysninger'!S196&lt;301)),1-(0.5*('Anvendte oplysninger'!R196+'Anvendte oplysninger'!T196)/('Anvendte oplysninger'!G196*1000)),IF(AND('Anvendte oplysninger'!AC196="Ja",OR('Anvendte oplysninger'!Q196&lt;601,'Anvendte oplysninger'!S196&lt;601)),1-(0.25*('Anvendte oplysninger'!R196+'Anvendte oplysninger'!T196)/('Anvendte oplysninger'!G196*1000)),1)))</f>
        <v>1</v>
      </c>
      <c r="AE196" s="14">
        <f>IF(OR('Anvendte oplysninger'!AC196="Irrelevant",'Anvendte oplysninger'!AC196="Nej"),1,IF(AND('Anvendte oplysninger'!AC196="Ja",OR('Anvendte oplysninger'!Q196&lt;301,'Anvendte oplysninger'!S196&lt;301)),1-(0.4*('Anvendte oplysninger'!R196+'Anvendte oplysninger'!T196)/('Anvendte oplysninger'!G196*1000)),IF(AND('Anvendte oplysninger'!AC196="Ja",OR('Anvendte oplysninger'!Q196&lt;601,'Anvendte oplysninger'!S196&lt;601)),1-(0.2*('Anvendte oplysninger'!R196+'Anvendte oplysninger'!T196)/('Anvendte oplysninger'!G196*1000)),1)))</f>
        <v>1</v>
      </c>
      <c r="AF196" s="14">
        <f>IF('Anvendte oplysninger'!AD196="110 km/t",0.79,1)</f>
        <v>1</v>
      </c>
      <c r="AG196" s="14">
        <f>IF('Anvendte oplysninger'!AD196="110 km/t",0.94,1)</f>
        <v>1</v>
      </c>
      <c r="AH196" s="14">
        <f>IF('Anvendte oplysninger'!AD196="110 km/t",0.66,1)</f>
        <v>1</v>
      </c>
      <c r="AI196" s="14">
        <f>IF('Anvendte oplysninger'!AD196="110 km/t",0.82,1)</f>
        <v>1</v>
      </c>
      <c r="AJ196" s="14">
        <f>IF(AND('Anvendte oplysninger'!AE196="Ja",I196="Tilkørselsflettestrækning"),0.65*'Anvendte oplysninger'!AF196+1-'Anvendte oplysninger'!AF196,1)</f>
        <v>1</v>
      </c>
      <c r="AK196" s="15" t="str">
        <f t="shared" si="14"/>
        <v/>
      </c>
      <c r="AL196" s="15" t="str">
        <f t="shared" si="15"/>
        <v/>
      </c>
      <c r="AM196" s="15" t="str">
        <f t="shared" si="16"/>
        <v/>
      </c>
      <c r="AN196" s="15" t="str">
        <f t="shared" si="17"/>
        <v/>
      </c>
      <c r="AO196" s="15" t="str">
        <f t="shared" si="18"/>
        <v/>
      </c>
      <c r="AP196" s="15" t="str">
        <f t="shared" si="19"/>
        <v/>
      </c>
      <c r="AQ196" s="4" t="str">
        <f t="shared" si="20"/>
        <v/>
      </c>
    </row>
    <row r="197" spans="1:43" x14ac:dyDescent="0.25">
      <c r="A197" s="4" t="str">
        <f>IF(Inddata!A212="","",Inddata!A212)</f>
        <v/>
      </c>
      <c r="B197" s="4" t="str">
        <f>IF(Inddata!B212="","",Inddata!B212)</f>
        <v/>
      </c>
      <c r="C197" s="4" t="str">
        <f>IF(Inddata!C212="","",Inddata!C212)</f>
        <v/>
      </c>
      <c r="D197" s="4" t="str">
        <f>IF(Inddata!D212="","",Inddata!D212)</f>
        <v/>
      </c>
      <c r="E197" s="4" t="str">
        <f>IF(Inddata!E212="","",Inddata!E212)</f>
        <v/>
      </c>
      <c r="F197" s="4" t="str">
        <f>IF(Inddata!F212="","",Inddata!F212)</f>
        <v/>
      </c>
      <c r="G197" s="4">
        <f>IF(Inddata!G212="","",Inddata!G212)</f>
        <v>0</v>
      </c>
      <c r="H197" s="4" t="str">
        <f>IF(Inddata!H212&gt;0.5,Inddata!H212,"")</f>
        <v/>
      </c>
      <c r="I197" s="4" t="str">
        <f>IF(Inddata!I212="","",Inddata!I212)</f>
        <v/>
      </c>
      <c r="J197" s="14">
        <f>IF('Anvendte oplysninger'!J197="Irrelevant",1,IF('Anvendte oplysninger'!J197&gt;3,1.2,1))</f>
        <v>1</v>
      </c>
      <c r="K197" s="14">
        <f>IF('Anvendte oplysninger'!K197="Irrelevant",1,IF(AND(OR(I197="Motorvejsstrækning",I197="Frakørselsflettestrækning",I197="Tilkørselsflettestrækning"),'Anvendte oplysninger'!K197&lt;3.5),1+(3.5-'Anvendte oplysninger'!K197)*0.12,IF(AND(OR(I197="Frakørselsrampe",I197="Tilkørselsrampe"),'Anvendte oplysninger'!K197&lt;3.5),1+(3.5-'Anvendte oplysninger'!K197)*0.16,1)))</f>
        <v>1</v>
      </c>
      <c r="L197" s="14">
        <f>IF('Anvendte oplysninger'!L197="Irrelevant",1,IF(AND('Anvendte oplysninger'!L197="Ja",'Anvendte oplysninger'!J197=2),0.6*'Anvendte oplysninger'!M197+(1-'Anvendte oplysninger'!M197),IF(AND('Anvendte oplysninger'!L197="Ja",'Anvendte oplysninger'!J197=3),0.7*'Anvendte oplysninger'!M197+(1-'Anvendte oplysninger'!M197),IF(AND('Anvendte oplysninger'!L197="Ja",'Anvendte oplysninger'!J197=4),0.76*'Anvendte oplysninger'!M197+(1-'Anvendte oplysninger'!M197),IF(AND('Anvendte oplysninger'!L197="Ja",'Anvendte oplysninger'!J197&gt;4.99999999),0.8*'Anvendte oplysninger'!M197+(1-'Anvendte oplysninger'!M197),1)))))</f>
        <v>1</v>
      </c>
      <c r="M197" s="14">
        <f>IF('Anvendte oplysninger'!L197="Irrelevant",1,IF(AND('Anvendte oplysninger'!L197="Ja",'Anvendte oplysninger'!J197=2),0.8*'Anvendte oplysninger'!M197+(1-'Anvendte oplysninger'!M197),IF(AND('Anvendte oplysninger'!L197="Ja",'Anvendte oplysninger'!J197=3),0.85*'Anvendte oplysninger'!M197+(1-'Anvendte oplysninger'!M197),IF(AND('Anvendte oplysninger'!L197="Ja",'Anvendte oplysninger'!J197=4),0.88*'Anvendte oplysninger'!M197+(1-'Anvendte oplysninger'!M197),IF(AND('Anvendte oplysninger'!L197="Ja",'Anvendte oplysninger'!J197&gt;4.99999999),0.9*'Anvendte oplysninger'!M197+(1-'Anvendte oplysninger'!M197),1)))))</f>
        <v>1</v>
      </c>
      <c r="N197" s="14">
        <f>IF('Anvendte oplysninger'!N197="Irrelevant",1,IF(AND(OR(I197="Motorvejsstrækning",I197="Frakørselsflettestrækning",I197="Tilkørselsflettestrækning"),'Anvendte oplysninger'!N197&lt;3),1+(3-'Anvendte oplysninger'!N197)*0.09333333,1))</f>
        <v>1</v>
      </c>
      <c r="O197" s="14">
        <f>IF('Anvendte oplysninger'!N197="Irrelevant",1,IF(AND(OR(I197="Motorvejsstrækning",I197="Frakørselsflettestrækning",I197="Tilkørselsflettestrækning"),'Anvendte oplysninger'!N197&lt;3),1+(3-'Anvendte oplysninger'!N197)*0.19666667,1))</f>
        <v>1</v>
      </c>
      <c r="P197" s="14">
        <f>IF('Anvendte oplysninger'!O197="Irrelevant",1,IF(AND(OR(I197="Motorvejsstrækning",I197="Frakørselsflettestrækning",I197="Tilkørselsflettestrækning"),'Anvendte oplysninger'!O197&lt;3.00000001),1+(0.5-'Anvendte oplysninger'!O197)*0.04,IF(AND(OR(I197="Frakørselsrampe",I197="Tilkørselsrampe"),'Anvendte oplysninger'!O197&lt;3.00000001),1+(0.5-'Anvendte oplysninger'!O197)*0.08,IF(OR(I197="Motorvejsstrækning",I197="Frakørselsflettestrækning",I197="Tilkørselsflettestrækning"),0.9,0.8))))</f>
        <v>1</v>
      </c>
      <c r="Q197" s="14">
        <f>IF('Anvendte oplysninger'!P197="Irrelevant",1,IF(AND(OR(I197="Motorvejsstrækning",I197="Frakørselsflettestrækning",I197="Tilkørselsflettestrækning"),'Anvendte oplysninger'!P197&lt;11.00000001),1+(5-'Anvendte oplysninger'!P197)*0.01,0.94))</f>
        <v>1</v>
      </c>
      <c r="R197" s="14">
        <f>IF(OR('Anvendte oplysninger'!Q197="Irrelevant",'Anvendte oplysninger'!R197="Irrelevant",'Anvendte oplysninger'!Q197="Lige"),1,IF(AND(OR(I197="Motorvejsstrækning",I197="Frakørselsflettestrækning",I197="Tilkørselsflettestrækning"),'Anvendte oplysninger'!Q197&lt;4000),(EXP(0.1096*1746.5/'Anvendte oplysninger'!Q197)/EXP(0.1096*1746.5/4000))*('Anvendte oplysninger'!R197/1000)/G197+(G197-'Anvendte oplysninger'!R197/1000)/G197,1))</f>
        <v>1</v>
      </c>
      <c r="S197" s="14">
        <f>IF(OR('Anvendte oplysninger'!S197="Irrelevant",'Anvendte oplysninger'!T197="Irrelevant",'Anvendte oplysninger'!S197="Lige"),1,IF(AND(OR(I197="Motorvejsstrækning",I197="Frakørselsflettestrækning",I197="Tilkørselsflettestrækning"),'Anvendte oplysninger'!S197&lt;4000),(EXP(0.1096*1746.5/'Anvendte oplysninger'!S197)/EXP(0.1096*1746.5/4000))*('Anvendte oplysninger'!T197/1000)/G197+(G197-'Anvendte oplysninger'!T197/1000)/G197,1))</f>
        <v>1</v>
      </c>
      <c r="T197" s="14">
        <f>IF('Anvendte oplysninger'!U197="Irrelevant",1,IF(AND(OR(I197="Motorvejsstrækning",I197="Frakørselsflettestrækning",I197="Tilkørselsflettestrækning",I197="Frakørselsrampe",I197="Tilkørselsrampe"),'Anvendte oplysninger'!U197="Ja"),0.95,1))</f>
        <v>1</v>
      </c>
      <c r="U197" s="14">
        <f>IF('Anvendte oplysninger'!U197="Irrelevant",1,IF(AND(OR(I197="Motorvejsstrækning",I197="Frakørselsflettestrækning",I197="Tilkørselsflettestrækning",I197="Frakørselsrampe",I197="Tilkørselsrampe"),'Anvendte oplysninger'!U197="Ja"),0.96,1))</f>
        <v>1</v>
      </c>
      <c r="V197" s="14">
        <f>IF('Anvendte oplysninger'!U197="Irrelevant",1,IF(AND(OR(I197="Motorvejsstrækning",I197="Frakørselsflettestrækning",I197="Tilkørselsflettestrækning",I197="Frakørselsrampe",I197="Tilkørselsrampe"),'Anvendte oplysninger'!U197="Ja"),0.79,1))</f>
        <v>1</v>
      </c>
      <c r="W197" s="14">
        <f>IF('Anvendte oplysninger'!U197="Irrelevant",1,IF(AND(OR(I197="Motorvejsstrækning",I197="Frakørselsflettestrækning",I197="Tilkørselsflettestrækning",I197="Frakørselsrampe",I197="Tilkørselsrampe"),'Anvendte oplysninger'!U197="Ja"),0.94,1))</f>
        <v>1</v>
      </c>
      <c r="X197" s="14">
        <f>IF('Anvendte oplysninger'!U197="Irrelevant",1,IF(AND(OR(I197="Motorvejsstrækning",I197="Frakørselsflettestrækning",I197="Tilkørselsflettestrækning",I197="Frakørselsrampe",I197="Tilkørselsrampe"),'Anvendte oplysninger'!U197="Ja"),0.97,1))</f>
        <v>1</v>
      </c>
      <c r="Y197" s="14">
        <f>IF(AND(I197="Frakørselsrampe",'Anvendte oplysninger'!V197="S-formet ruderrampe"),1.32,IF(AND(I197="Frakørselsrampe",'Anvendte oplysninger'!V197="S-formet trompetrampe"),2.05,IF(AND(I197="Frakørselsrampe",'Anvendte oplysninger'!V197="U-formet trompetrampe"),4.11,IF(AND(I197="Frakørselsrampe",'Anvendte oplysninger'!V197="SV-formet flyoverrampe"),5.15,IF(AND(I197="Frakørselsrampe",'Anvendte oplysninger'!V197="Vinkelformet rampe"),1.07,IF(AND(I197="Tilkørselsrampe",'Anvendte oplysninger'!V197="S-formet ruderrampe"),0.93,IF(AND(I197="Tilkørselsrampe",'Anvendte oplysninger'!V197="S-formet trompetrampe"),2.48,IF(AND(I197="Tilkørselsrampe",'Anvendte oplysninger'!V197="U-formet trompetrampe"),4.15,IF(AND(I197="Tilkørselsrampe",'Anvendte oplysninger'!V197="SV-formet flyoverrampe"),5.26,IF(AND(I197="Tilkørselsrampe",'Anvendte oplysninger'!V197="Vinkelformet rampe"),1.42,1))))))))))</f>
        <v>1</v>
      </c>
      <c r="Z197" s="14">
        <f>IF(OR('Anvendte oplysninger'!W197="Lige",'Anvendte oplysninger'!W197="Irrelevant",'Anvendte oplysninger'!X197="Irrelevant",'Anvendte oplysninger'!Y197="Irrelevant"),1,1+1.545*1000/32.2*((('Anvendte oplysninger'!Y197*3268/3600)/('Anvendte oplysninger'!W197/0.306))^2)*('Anvendte oplysninger'!X197/1000)/G197)</f>
        <v>1</v>
      </c>
      <c r="AA197" s="14">
        <f>IF(OR('Anvendte oplysninger'!W197="Lige",'Anvendte oplysninger'!W197="Irrelevant",'Anvendte oplysninger'!X197="Irrelevant",'Anvendte oplysninger'!Y197="Irrelevant"),1,1+1.961*1000/32.2*((('Anvendte oplysninger'!Y197*3268/3600)/('Anvendte oplysninger'!W197/0.306))^2)*('Anvendte oplysninger'!X197/1000)/G197)</f>
        <v>1</v>
      </c>
      <c r="AB197" s="14">
        <f>IF(OR('Anvendte oplysninger'!Z197="Lige",'Anvendte oplysninger'!Z197="Irrelevant",'Anvendte oplysninger'!AA197="Irrelevant",'Anvendte oplysninger'!AB197="Irrelevant"),1,1+1.545*1000/32.2*((('Anvendte oplysninger'!AB197*3268/3600)/('Anvendte oplysninger'!Z197/0.306))^2)*('Anvendte oplysninger'!AA197/1000)/G197)</f>
        <v>1</v>
      </c>
      <c r="AC197" s="14">
        <f>IF(OR('Anvendte oplysninger'!Z197="Lige",'Anvendte oplysninger'!Z197="Irrelevant",'Anvendte oplysninger'!AA197="Irrelevant",'Anvendte oplysninger'!AB197="Irrelevant"),1,1+1.961*1000/32.2*((('Anvendte oplysninger'!AB197*3268/3600)/('Anvendte oplysninger'!Z197/0.306))^2)*('Anvendte oplysninger'!AA197/1000)/G197)</f>
        <v>1</v>
      </c>
      <c r="AD197" s="14">
        <f>IF(OR('Anvendte oplysninger'!AC197="Irrelevant",'Anvendte oplysninger'!AC197="Nej"),1,IF(AND('Anvendte oplysninger'!AC197="Ja",OR('Anvendte oplysninger'!Q197&lt;301,'Anvendte oplysninger'!S197&lt;301)),1-(0.5*('Anvendte oplysninger'!R197+'Anvendte oplysninger'!T197)/('Anvendte oplysninger'!G197*1000)),IF(AND('Anvendte oplysninger'!AC197="Ja",OR('Anvendte oplysninger'!Q197&lt;601,'Anvendte oplysninger'!S197&lt;601)),1-(0.25*('Anvendte oplysninger'!R197+'Anvendte oplysninger'!T197)/('Anvendte oplysninger'!G197*1000)),1)))</f>
        <v>1</v>
      </c>
      <c r="AE197" s="14">
        <f>IF(OR('Anvendte oplysninger'!AC197="Irrelevant",'Anvendte oplysninger'!AC197="Nej"),1,IF(AND('Anvendte oplysninger'!AC197="Ja",OR('Anvendte oplysninger'!Q197&lt;301,'Anvendte oplysninger'!S197&lt;301)),1-(0.4*('Anvendte oplysninger'!R197+'Anvendte oplysninger'!T197)/('Anvendte oplysninger'!G197*1000)),IF(AND('Anvendte oplysninger'!AC197="Ja",OR('Anvendte oplysninger'!Q197&lt;601,'Anvendte oplysninger'!S197&lt;601)),1-(0.2*('Anvendte oplysninger'!R197+'Anvendte oplysninger'!T197)/('Anvendte oplysninger'!G197*1000)),1)))</f>
        <v>1</v>
      </c>
      <c r="AF197" s="14">
        <f>IF('Anvendte oplysninger'!AD197="110 km/t",0.79,1)</f>
        <v>1</v>
      </c>
      <c r="AG197" s="14">
        <f>IF('Anvendte oplysninger'!AD197="110 km/t",0.94,1)</f>
        <v>1</v>
      </c>
      <c r="AH197" s="14">
        <f>IF('Anvendte oplysninger'!AD197="110 km/t",0.66,1)</f>
        <v>1</v>
      </c>
      <c r="AI197" s="14">
        <f>IF('Anvendte oplysninger'!AD197="110 km/t",0.82,1)</f>
        <v>1</v>
      </c>
      <c r="AJ197" s="14">
        <f>IF(AND('Anvendte oplysninger'!AE197="Ja",I197="Tilkørselsflettestrækning"),0.65*'Anvendte oplysninger'!AF197+1-'Anvendte oplysninger'!AF197,1)</f>
        <v>1</v>
      </c>
      <c r="AK197" s="15" t="str">
        <f t="shared" si="14"/>
        <v/>
      </c>
      <c r="AL197" s="15" t="str">
        <f t="shared" si="15"/>
        <v/>
      </c>
      <c r="AM197" s="15" t="str">
        <f t="shared" si="16"/>
        <v/>
      </c>
      <c r="AN197" s="15" t="str">
        <f t="shared" si="17"/>
        <v/>
      </c>
      <c r="AO197" s="15" t="str">
        <f t="shared" si="18"/>
        <v/>
      </c>
      <c r="AP197" s="15" t="str">
        <f t="shared" si="19"/>
        <v/>
      </c>
      <c r="AQ197" s="4" t="str">
        <f t="shared" si="20"/>
        <v/>
      </c>
    </row>
    <row r="198" spans="1:43" x14ac:dyDescent="0.25">
      <c r="A198" s="4" t="str">
        <f>IF(Inddata!A213="","",Inddata!A213)</f>
        <v/>
      </c>
      <c r="B198" s="4" t="str">
        <f>IF(Inddata!B213="","",Inddata!B213)</f>
        <v/>
      </c>
      <c r="C198" s="4" t="str">
        <f>IF(Inddata!C213="","",Inddata!C213)</f>
        <v/>
      </c>
      <c r="D198" s="4" t="str">
        <f>IF(Inddata!D213="","",Inddata!D213)</f>
        <v/>
      </c>
      <c r="E198" s="4" t="str">
        <f>IF(Inddata!E213="","",Inddata!E213)</f>
        <v/>
      </c>
      <c r="F198" s="4" t="str">
        <f>IF(Inddata!F213="","",Inddata!F213)</f>
        <v/>
      </c>
      <c r="G198" s="4">
        <f>IF(Inddata!G213="","",Inddata!G213)</f>
        <v>0</v>
      </c>
      <c r="H198" s="4" t="str">
        <f>IF(Inddata!H213&gt;0.5,Inddata!H213,"")</f>
        <v/>
      </c>
      <c r="I198" s="4" t="str">
        <f>IF(Inddata!I213="","",Inddata!I213)</f>
        <v/>
      </c>
      <c r="J198" s="14">
        <f>IF('Anvendte oplysninger'!J198="Irrelevant",1,IF('Anvendte oplysninger'!J198&gt;3,1.2,1))</f>
        <v>1</v>
      </c>
      <c r="K198" s="14">
        <f>IF('Anvendte oplysninger'!K198="Irrelevant",1,IF(AND(OR(I198="Motorvejsstrækning",I198="Frakørselsflettestrækning",I198="Tilkørselsflettestrækning"),'Anvendte oplysninger'!K198&lt;3.5),1+(3.5-'Anvendte oplysninger'!K198)*0.12,IF(AND(OR(I198="Frakørselsrampe",I198="Tilkørselsrampe"),'Anvendte oplysninger'!K198&lt;3.5),1+(3.5-'Anvendte oplysninger'!K198)*0.16,1)))</f>
        <v>1</v>
      </c>
      <c r="L198" s="14">
        <f>IF('Anvendte oplysninger'!L198="Irrelevant",1,IF(AND('Anvendte oplysninger'!L198="Ja",'Anvendte oplysninger'!J198=2),0.6*'Anvendte oplysninger'!M198+(1-'Anvendte oplysninger'!M198),IF(AND('Anvendte oplysninger'!L198="Ja",'Anvendte oplysninger'!J198=3),0.7*'Anvendte oplysninger'!M198+(1-'Anvendte oplysninger'!M198),IF(AND('Anvendte oplysninger'!L198="Ja",'Anvendte oplysninger'!J198=4),0.76*'Anvendte oplysninger'!M198+(1-'Anvendte oplysninger'!M198),IF(AND('Anvendte oplysninger'!L198="Ja",'Anvendte oplysninger'!J198&gt;4.99999999),0.8*'Anvendte oplysninger'!M198+(1-'Anvendte oplysninger'!M198),1)))))</f>
        <v>1</v>
      </c>
      <c r="M198" s="14">
        <f>IF('Anvendte oplysninger'!L198="Irrelevant",1,IF(AND('Anvendte oplysninger'!L198="Ja",'Anvendte oplysninger'!J198=2),0.8*'Anvendte oplysninger'!M198+(1-'Anvendte oplysninger'!M198),IF(AND('Anvendte oplysninger'!L198="Ja",'Anvendte oplysninger'!J198=3),0.85*'Anvendte oplysninger'!M198+(1-'Anvendte oplysninger'!M198),IF(AND('Anvendte oplysninger'!L198="Ja",'Anvendte oplysninger'!J198=4),0.88*'Anvendte oplysninger'!M198+(1-'Anvendte oplysninger'!M198),IF(AND('Anvendte oplysninger'!L198="Ja",'Anvendte oplysninger'!J198&gt;4.99999999),0.9*'Anvendte oplysninger'!M198+(1-'Anvendte oplysninger'!M198),1)))))</f>
        <v>1</v>
      </c>
      <c r="N198" s="14">
        <f>IF('Anvendte oplysninger'!N198="Irrelevant",1,IF(AND(OR(I198="Motorvejsstrækning",I198="Frakørselsflettestrækning",I198="Tilkørselsflettestrækning"),'Anvendte oplysninger'!N198&lt;3),1+(3-'Anvendte oplysninger'!N198)*0.09333333,1))</f>
        <v>1</v>
      </c>
      <c r="O198" s="14">
        <f>IF('Anvendte oplysninger'!N198="Irrelevant",1,IF(AND(OR(I198="Motorvejsstrækning",I198="Frakørselsflettestrækning",I198="Tilkørselsflettestrækning"),'Anvendte oplysninger'!N198&lt;3),1+(3-'Anvendte oplysninger'!N198)*0.19666667,1))</f>
        <v>1</v>
      </c>
      <c r="P198" s="14">
        <f>IF('Anvendte oplysninger'!O198="Irrelevant",1,IF(AND(OR(I198="Motorvejsstrækning",I198="Frakørselsflettestrækning",I198="Tilkørselsflettestrækning"),'Anvendte oplysninger'!O198&lt;3.00000001),1+(0.5-'Anvendte oplysninger'!O198)*0.04,IF(AND(OR(I198="Frakørselsrampe",I198="Tilkørselsrampe"),'Anvendte oplysninger'!O198&lt;3.00000001),1+(0.5-'Anvendte oplysninger'!O198)*0.08,IF(OR(I198="Motorvejsstrækning",I198="Frakørselsflettestrækning",I198="Tilkørselsflettestrækning"),0.9,0.8))))</f>
        <v>1</v>
      </c>
      <c r="Q198" s="14">
        <f>IF('Anvendte oplysninger'!P198="Irrelevant",1,IF(AND(OR(I198="Motorvejsstrækning",I198="Frakørselsflettestrækning",I198="Tilkørselsflettestrækning"),'Anvendte oplysninger'!P198&lt;11.00000001),1+(5-'Anvendte oplysninger'!P198)*0.01,0.94))</f>
        <v>1</v>
      </c>
      <c r="R198" s="14">
        <f>IF(OR('Anvendte oplysninger'!Q198="Irrelevant",'Anvendte oplysninger'!R198="Irrelevant",'Anvendte oplysninger'!Q198="Lige"),1,IF(AND(OR(I198="Motorvejsstrækning",I198="Frakørselsflettestrækning",I198="Tilkørselsflettestrækning"),'Anvendte oplysninger'!Q198&lt;4000),(EXP(0.1096*1746.5/'Anvendte oplysninger'!Q198)/EXP(0.1096*1746.5/4000))*('Anvendte oplysninger'!R198/1000)/G198+(G198-'Anvendte oplysninger'!R198/1000)/G198,1))</f>
        <v>1</v>
      </c>
      <c r="S198" s="14">
        <f>IF(OR('Anvendte oplysninger'!S198="Irrelevant",'Anvendte oplysninger'!T198="Irrelevant",'Anvendte oplysninger'!S198="Lige"),1,IF(AND(OR(I198="Motorvejsstrækning",I198="Frakørselsflettestrækning",I198="Tilkørselsflettestrækning"),'Anvendte oplysninger'!S198&lt;4000),(EXP(0.1096*1746.5/'Anvendte oplysninger'!S198)/EXP(0.1096*1746.5/4000))*('Anvendte oplysninger'!T198/1000)/G198+(G198-'Anvendte oplysninger'!T198/1000)/G198,1))</f>
        <v>1</v>
      </c>
      <c r="T198" s="14">
        <f>IF('Anvendte oplysninger'!U198="Irrelevant",1,IF(AND(OR(I198="Motorvejsstrækning",I198="Frakørselsflettestrækning",I198="Tilkørselsflettestrækning",I198="Frakørselsrampe",I198="Tilkørselsrampe"),'Anvendte oplysninger'!U198="Ja"),0.95,1))</f>
        <v>1</v>
      </c>
      <c r="U198" s="14">
        <f>IF('Anvendte oplysninger'!U198="Irrelevant",1,IF(AND(OR(I198="Motorvejsstrækning",I198="Frakørselsflettestrækning",I198="Tilkørselsflettestrækning",I198="Frakørselsrampe",I198="Tilkørselsrampe"),'Anvendte oplysninger'!U198="Ja"),0.96,1))</f>
        <v>1</v>
      </c>
      <c r="V198" s="14">
        <f>IF('Anvendte oplysninger'!U198="Irrelevant",1,IF(AND(OR(I198="Motorvejsstrækning",I198="Frakørselsflettestrækning",I198="Tilkørselsflettestrækning",I198="Frakørselsrampe",I198="Tilkørselsrampe"),'Anvendte oplysninger'!U198="Ja"),0.79,1))</f>
        <v>1</v>
      </c>
      <c r="W198" s="14">
        <f>IF('Anvendte oplysninger'!U198="Irrelevant",1,IF(AND(OR(I198="Motorvejsstrækning",I198="Frakørselsflettestrækning",I198="Tilkørselsflettestrækning",I198="Frakørselsrampe",I198="Tilkørselsrampe"),'Anvendte oplysninger'!U198="Ja"),0.94,1))</f>
        <v>1</v>
      </c>
      <c r="X198" s="14">
        <f>IF('Anvendte oplysninger'!U198="Irrelevant",1,IF(AND(OR(I198="Motorvejsstrækning",I198="Frakørselsflettestrækning",I198="Tilkørselsflettestrækning",I198="Frakørselsrampe",I198="Tilkørselsrampe"),'Anvendte oplysninger'!U198="Ja"),0.97,1))</f>
        <v>1</v>
      </c>
      <c r="Y198" s="14">
        <f>IF(AND(I198="Frakørselsrampe",'Anvendte oplysninger'!V198="S-formet ruderrampe"),1.32,IF(AND(I198="Frakørselsrampe",'Anvendte oplysninger'!V198="S-formet trompetrampe"),2.05,IF(AND(I198="Frakørselsrampe",'Anvendte oplysninger'!V198="U-formet trompetrampe"),4.11,IF(AND(I198="Frakørselsrampe",'Anvendte oplysninger'!V198="SV-formet flyoverrampe"),5.15,IF(AND(I198="Frakørselsrampe",'Anvendte oplysninger'!V198="Vinkelformet rampe"),1.07,IF(AND(I198="Tilkørselsrampe",'Anvendte oplysninger'!V198="S-formet ruderrampe"),0.93,IF(AND(I198="Tilkørselsrampe",'Anvendte oplysninger'!V198="S-formet trompetrampe"),2.48,IF(AND(I198="Tilkørselsrampe",'Anvendte oplysninger'!V198="U-formet trompetrampe"),4.15,IF(AND(I198="Tilkørselsrampe",'Anvendte oplysninger'!V198="SV-formet flyoverrampe"),5.26,IF(AND(I198="Tilkørselsrampe",'Anvendte oplysninger'!V198="Vinkelformet rampe"),1.42,1))))))))))</f>
        <v>1</v>
      </c>
      <c r="Z198" s="14">
        <f>IF(OR('Anvendte oplysninger'!W198="Lige",'Anvendte oplysninger'!W198="Irrelevant",'Anvendte oplysninger'!X198="Irrelevant",'Anvendte oplysninger'!Y198="Irrelevant"),1,1+1.545*1000/32.2*((('Anvendte oplysninger'!Y198*3268/3600)/('Anvendte oplysninger'!W198/0.306))^2)*('Anvendte oplysninger'!X198/1000)/G198)</f>
        <v>1</v>
      </c>
      <c r="AA198" s="14">
        <f>IF(OR('Anvendte oplysninger'!W198="Lige",'Anvendte oplysninger'!W198="Irrelevant",'Anvendte oplysninger'!X198="Irrelevant",'Anvendte oplysninger'!Y198="Irrelevant"),1,1+1.961*1000/32.2*((('Anvendte oplysninger'!Y198*3268/3600)/('Anvendte oplysninger'!W198/0.306))^2)*('Anvendte oplysninger'!X198/1000)/G198)</f>
        <v>1</v>
      </c>
      <c r="AB198" s="14">
        <f>IF(OR('Anvendte oplysninger'!Z198="Lige",'Anvendte oplysninger'!Z198="Irrelevant",'Anvendte oplysninger'!AA198="Irrelevant",'Anvendte oplysninger'!AB198="Irrelevant"),1,1+1.545*1000/32.2*((('Anvendte oplysninger'!AB198*3268/3600)/('Anvendte oplysninger'!Z198/0.306))^2)*('Anvendte oplysninger'!AA198/1000)/G198)</f>
        <v>1</v>
      </c>
      <c r="AC198" s="14">
        <f>IF(OR('Anvendte oplysninger'!Z198="Lige",'Anvendte oplysninger'!Z198="Irrelevant",'Anvendte oplysninger'!AA198="Irrelevant",'Anvendte oplysninger'!AB198="Irrelevant"),1,1+1.961*1000/32.2*((('Anvendte oplysninger'!AB198*3268/3600)/('Anvendte oplysninger'!Z198/0.306))^2)*('Anvendte oplysninger'!AA198/1000)/G198)</f>
        <v>1</v>
      </c>
      <c r="AD198" s="14">
        <f>IF(OR('Anvendte oplysninger'!AC198="Irrelevant",'Anvendte oplysninger'!AC198="Nej"),1,IF(AND('Anvendte oplysninger'!AC198="Ja",OR('Anvendte oplysninger'!Q198&lt;301,'Anvendte oplysninger'!S198&lt;301)),1-(0.5*('Anvendte oplysninger'!R198+'Anvendte oplysninger'!T198)/('Anvendte oplysninger'!G198*1000)),IF(AND('Anvendte oplysninger'!AC198="Ja",OR('Anvendte oplysninger'!Q198&lt;601,'Anvendte oplysninger'!S198&lt;601)),1-(0.25*('Anvendte oplysninger'!R198+'Anvendte oplysninger'!T198)/('Anvendte oplysninger'!G198*1000)),1)))</f>
        <v>1</v>
      </c>
      <c r="AE198" s="14">
        <f>IF(OR('Anvendte oplysninger'!AC198="Irrelevant",'Anvendte oplysninger'!AC198="Nej"),1,IF(AND('Anvendte oplysninger'!AC198="Ja",OR('Anvendte oplysninger'!Q198&lt;301,'Anvendte oplysninger'!S198&lt;301)),1-(0.4*('Anvendte oplysninger'!R198+'Anvendte oplysninger'!T198)/('Anvendte oplysninger'!G198*1000)),IF(AND('Anvendte oplysninger'!AC198="Ja",OR('Anvendte oplysninger'!Q198&lt;601,'Anvendte oplysninger'!S198&lt;601)),1-(0.2*('Anvendte oplysninger'!R198+'Anvendte oplysninger'!T198)/('Anvendte oplysninger'!G198*1000)),1)))</f>
        <v>1</v>
      </c>
      <c r="AF198" s="14">
        <f>IF('Anvendte oplysninger'!AD198="110 km/t",0.79,1)</f>
        <v>1</v>
      </c>
      <c r="AG198" s="14">
        <f>IF('Anvendte oplysninger'!AD198="110 km/t",0.94,1)</f>
        <v>1</v>
      </c>
      <c r="AH198" s="14">
        <f>IF('Anvendte oplysninger'!AD198="110 km/t",0.66,1)</f>
        <v>1</v>
      </c>
      <c r="AI198" s="14">
        <f>IF('Anvendte oplysninger'!AD198="110 km/t",0.82,1)</f>
        <v>1</v>
      </c>
      <c r="AJ198" s="14">
        <f>IF(AND('Anvendte oplysninger'!AE198="Ja",I198="Tilkørselsflettestrækning"),0.65*'Anvendte oplysninger'!AF198+1-'Anvendte oplysninger'!AF198,1)</f>
        <v>1</v>
      </c>
      <c r="AK198" s="15" t="str">
        <f t="shared" si="14"/>
        <v/>
      </c>
      <c r="AL198" s="15" t="str">
        <f t="shared" si="15"/>
        <v/>
      </c>
      <c r="AM198" s="15" t="str">
        <f t="shared" si="16"/>
        <v/>
      </c>
      <c r="AN198" s="15" t="str">
        <f t="shared" si="17"/>
        <v/>
      </c>
      <c r="AO198" s="15" t="str">
        <f t="shared" si="18"/>
        <v/>
      </c>
      <c r="AP198" s="15" t="str">
        <f t="shared" si="19"/>
        <v/>
      </c>
      <c r="AQ198" s="4" t="str">
        <f t="shared" si="20"/>
        <v/>
      </c>
    </row>
    <row r="199" spans="1:43" x14ac:dyDescent="0.25">
      <c r="A199" s="4" t="str">
        <f>IF(Inddata!A214="","",Inddata!A214)</f>
        <v/>
      </c>
      <c r="B199" s="4" t="str">
        <f>IF(Inddata!B214="","",Inddata!B214)</f>
        <v/>
      </c>
      <c r="C199" s="4" t="str">
        <f>IF(Inddata!C214="","",Inddata!C214)</f>
        <v/>
      </c>
      <c r="D199" s="4" t="str">
        <f>IF(Inddata!D214="","",Inddata!D214)</f>
        <v/>
      </c>
      <c r="E199" s="4" t="str">
        <f>IF(Inddata!E214="","",Inddata!E214)</f>
        <v/>
      </c>
      <c r="F199" s="4" t="str">
        <f>IF(Inddata!F214="","",Inddata!F214)</f>
        <v/>
      </c>
      <c r="G199" s="4">
        <f>IF(Inddata!G214="","",Inddata!G214)</f>
        <v>0</v>
      </c>
      <c r="H199" s="4" t="str">
        <f>IF(Inddata!H214&gt;0.5,Inddata!H214,"")</f>
        <v/>
      </c>
      <c r="I199" s="4" t="str">
        <f>IF(Inddata!I214="","",Inddata!I214)</f>
        <v/>
      </c>
      <c r="J199" s="14">
        <f>IF('Anvendte oplysninger'!J199="Irrelevant",1,IF('Anvendte oplysninger'!J199&gt;3,1.2,1))</f>
        <v>1</v>
      </c>
      <c r="K199" s="14">
        <f>IF('Anvendte oplysninger'!K199="Irrelevant",1,IF(AND(OR(I199="Motorvejsstrækning",I199="Frakørselsflettestrækning",I199="Tilkørselsflettestrækning"),'Anvendte oplysninger'!K199&lt;3.5),1+(3.5-'Anvendte oplysninger'!K199)*0.12,IF(AND(OR(I199="Frakørselsrampe",I199="Tilkørselsrampe"),'Anvendte oplysninger'!K199&lt;3.5),1+(3.5-'Anvendte oplysninger'!K199)*0.16,1)))</f>
        <v>1</v>
      </c>
      <c r="L199" s="14">
        <f>IF('Anvendte oplysninger'!L199="Irrelevant",1,IF(AND('Anvendte oplysninger'!L199="Ja",'Anvendte oplysninger'!J199=2),0.6*'Anvendte oplysninger'!M199+(1-'Anvendte oplysninger'!M199),IF(AND('Anvendte oplysninger'!L199="Ja",'Anvendte oplysninger'!J199=3),0.7*'Anvendte oplysninger'!M199+(1-'Anvendte oplysninger'!M199),IF(AND('Anvendte oplysninger'!L199="Ja",'Anvendte oplysninger'!J199=4),0.76*'Anvendte oplysninger'!M199+(1-'Anvendte oplysninger'!M199),IF(AND('Anvendte oplysninger'!L199="Ja",'Anvendte oplysninger'!J199&gt;4.99999999),0.8*'Anvendte oplysninger'!M199+(1-'Anvendte oplysninger'!M199),1)))))</f>
        <v>1</v>
      </c>
      <c r="M199" s="14">
        <f>IF('Anvendte oplysninger'!L199="Irrelevant",1,IF(AND('Anvendte oplysninger'!L199="Ja",'Anvendte oplysninger'!J199=2),0.8*'Anvendte oplysninger'!M199+(1-'Anvendte oplysninger'!M199),IF(AND('Anvendte oplysninger'!L199="Ja",'Anvendte oplysninger'!J199=3),0.85*'Anvendte oplysninger'!M199+(1-'Anvendte oplysninger'!M199),IF(AND('Anvendte oplysninger'!L199="Ja",'Anvendte oplysninger'!J199=4),0.88*'Anvendte oplysninger'!M199+(1-'Anvendte oplysninger'!M199),IF(AND('Anvendte oplysninger'!L199="Ja",'Anvendte oplysninger'!J199&gt;4.99999999),0.9*'Anvendte oplysninger'!M199+(1-'Anvendte oplysninger'!M199),1)))))</f>
        <v>1</v>
      </c>
      <c r="N199" s="14">
        <f>IF('Anvendte oplysninger'!N199="Irrelevant",1,IF(AND(OR(I199="Motorvejsstrækning",I199="Frakørselsflettestrækning",I199="Tilkørselsflettestrækning"),'Anvendte oplysninger'!N199&lt;3),1+(3-'Anvendte oplysninger'!N199)*0.09333333,1))</f>
        <v>1</v>
      </c>
      <c r="O199" s="14">
        <f>IF('Anvendte oplysninger'!N199="Irrelevant",1,IF(AND(OR(I199="Motorvejsstrækning",I199="Frakørselsflettestrækning",I199="Tilkørselsflettestrækning"),'Anvendte oplysninger'!N199&lt;3),1+(3-'Anvendte oplysninger'!N199)*0.19666667,1))</f>
        <v>1</v>
      </c>
      <c r="P199" s="14">
        <f>IF('Anvendte oplysninger'!O199="Irrelevant",1,IF(AND(OR(I199="Motorvejsstrækning",I199="Frakørselsflettestrækning",I199="Tilkørselsflettestrækning"),'Anvendte oplysninger'!O199&lt;3.00000001),1+(0.5-'Anvendte oplysninger'!O199)*0.04,IF(AND(OR(I199="Frakørselsrampe",I199="Tilkørselsrampe"),'Anvendte oplysninger'!O199&lt;3.00000001),1+(0.5-'Anvendte oplysninger'!O199)*0.08,IF(OR(I199="Motorvejsstrækning",I199="Frakørselsflettestrækning",I199="Tilkørselsflettestrækning"),0.9,0.8))))</f>
        <v>1</v>
      </c>
      <c r="Q199" s="14">
        <f>IF('Anvendte oplysninger'!P199="Irrelevant",1,IF(AND(OR(I199="Motorvejsstrækning",I199="Frakørselsflettestrækning",I199="Tilkørselsflettestrækning"),'Anvendte oplysninger'!P199&lt;11.00000001),1+(5-'Anvendte oplysninger'!P199)*0.01,0.94))</f>
        <v>1</v>
      </c>
      <c r="R199" s="14">
        <f>IF(OR('Anvendte oplysninger'!Q199="Irrelevant",'Anvendte oplysninger'!R199="Irrelevant",'Anvendte oplysninger'!Q199="Lige"),1,IF(AND(OR(I199="Motorvejsstrækning",I199="Frakørselsflettestrækning",I199="Tilkørselsflettestrækning"),'Anvendte oplysninger'!Q199&lt;4000),(EXP(0.1096*1746.5/'Anvendte oplysninger'!Q199)/EXP(0.1096*1746.5/4000))*('Anvendte oplysninger'!R199/1000)/G199+(G199-'Anvendte oplysninger'!R199/1000)/G199,1))</f>
        <v>1</v>
      </c>
      <c r="S199" s="14">
        <f>IF(OR('Anvendte oplysninger'!S199="Irrelevant",'Anvendte oplysninger'!T199="Irrelevant",'Anvendte oplysninger'!S199="Lige"),1,IF(AND(OR(I199="Motorvejsstrækning",I199="Frakørselsflettestrækning",I199="Tilkørselsflettestrækning"),'Anvendte oplysninger'!S199&lt;4000),(EXP(0.1096*1746.5/'Anvendte oplysninger'!S199)/EXP(0.1096*1746.5/4000))*('Anvendte oplysninger'!T199/1000)/G199+(G199-'Anvendte oplysninger'!T199/1000)/G199,1))</f>
        <v>1</v>
      </c>
      <c r="T199" s="14">
        <f>IF('Anvendte oplysninger'!U199="Irrelevant",1,IF(AND(OR(I199="Motorvejsstrækning",I199="Frakørselsflettestrækning",I199="Tilkørselsflettestrækning",I199="Frakørselsrampe",I199="Tilkørselsrampe"),'Anvendte oplysninger'!U199="Ja"),0.95,1))</f>
        <v>1</v>
      </c>
      <c r="U199" s="14">
        <f>IF('Anvendte oplysninger'!U199="Irrelevant",1,IF(AND(OR(I199="Motorvejsstrækning",I199="Frakørselsflettestrækning",I199="Tilkørselsflettestrækning",I199="Frakørselsrampe",I199="Tilkørselsrampe"),'Anvendte oplysninger'!U199="Ja"),0.96,1))</f>
        <v>1</v>
      </c>
      <c r="V199" s="14">
        <f>IF('Anvendte oplysninger'!U199="Irrelevant",1,IF(AND(OR(I199="Motorvejsstrækning",I199="Frakørselsflettestrækning",I199="Tilkørselsflettestrækning",I199="Frakørselsrampe",I199="Tilkørselsrampe"),'Anvendte oplysninger'!U199="Ja"),0.79,1))</f>
        <v>1</v>
      </c>
      <c r="W199" s="14">
        <f>IF('Anvendte oplysninger'!U199="Irrelevant",1,IF(AND(OR(I199="Motorvejsstrækning",I199="Frakørselsflettestrækning",I199="Tilkørselsflettestrækning",I199="Frakørselsrampe",I199="Tilkørselsrampe"),'Anvendte oplysninger'!U199="Ja"),0.94,1))</f>
        <v>1</v>
      </c>
      <c r="X199" s="14">
        <f>IF('Anvendte oplysninger'!U199="Irrelevant",1,IF(AND(OR(I199="Motorvejsstrækning",I199="Frakørselsflettestrækning",I199="Tilkørselsflettestrækning",I199="Frakørselsrampe",I199="Tilkørselsrampe"),'Anvendte oplysninger'!U199="Ja"),0.97,1))</f>
        <v>1</v>
      </c>
      <c r="Y199" s="14">
        <f>IF(AND(I199="Frakørselsrampe",'Anvendte oplysninger'!V199="S-formet ruderrampe"),1.32,IF(AND(I199="Frakørselsrampe",'Anvendte oplysninger'!V199="S-formet trompetrampe"),2.05,IF(AND(I199="Frakørselsrampe",'Anvendte oplysninger'!V199="U-formet trompetrampe"),4.11,IF(AND(I199="Frakørselsrampe",'Anvendte oplysninger'!V199="SV-formet flyoverrampe"),5.15,IF(AND(I199="Frakørselsrampe",'Anvendte oplysninger'!V199="Vinkelformet rampe"),1.07,IF(AND(I199="Tilkørselsrampe",'Anvendte oplysninger'!V199="S-formet ruderrampe"),0.93,IF(AND(I199="Tilkørselsrampe",'Anvendte oplysninger'!V199="S-formet trompetrampe"),2.48,IF(AND(I199="Tilkørselsrampe",'Anvendte oplysninger'!V199="U-formet trompetrampe"),4.15,IF(AND(I199="Tilkørselsrampe",'Anvendte oplysninger'!V199="SV-formet flyoverrampe"),5.26,IF(AND(I199="Tilkørselsrampe",'Anvendte oplysninger'!V199="Vinkelformet rampe"),1.42,1))))))))))</f>
        <v>1</v>
      </c>
      <c r="Z199" s="14">
        <f>IF(OR('Anvendte oplysninger'!W199="Lige",'Anvendte oplysninger'!W199="Irrelevant",'Anvendte oplysninger'!X199="Irrelevant",'Anvendte oplysninger'!Y199="Irrelevant"),1,1+1.545*1000/32.2*((('Anvendte oplysninger'!Y199*3268/3600)/('Anvendte oplysninger'!W199/0.306))^2)*('Anvendte oplysninger'!X199/1000)/G199)</f>
        <v>1</v>
      </c>
      <c r="AA199" s="14">
        <f>IF(OR('Anvendte oplysninger'!W199="Lige",'Anvendte oplysninger'!W199="Irrelevant",'Anvendte oplysninger'!X199="Irrelevant",'Anvendte oplysninger'!Y199="Irrelevant"),1,1+1.961*1000/32.2*((('Anvendte oplysninger'!Y199*3268/3600)/('Anvendte oplysninger'!W199/0.306))^2)*('Anvendte oplysninger'!X199/1000)/G199)</f>
        <v>1</v>
      </c>
      <c r="AB199" s="14">
        <f>IF(OR('Anvendte oplysninger'!Z199="Lige",'Anvendte oplysninger'!Z199="Irrelevant",'Anvendte oplysninger'!AA199="Irrelevant",'Anvendte oplysninger'!AB199="Irrelevant"),1,1+1.545*1000/32.2*((('Anvendte oplysninger'!AB199*3268/3600)/('Anvendte oplysninger'!Z199/0.306))^2)*('Anvendte oplysninger'!AA199/1000)/G199)</f>
        <v>1</v>
      </c>
      <c r="AC199" s="14">
        <f>IF(OR('Anvendte oplysninger'!Z199="Lige",'Anvendte oplysninger'!Z199="Irrelevant",'Anvendte oplysninger'!AA199="Irrelevant",'Anvendte oplysninger'!AB199="Irrelevant"),1,1+1.961*1000/32.2*((('Anvendte oplysninger'!AB199*3268/3600)/('Anvendte oplysninger'!Z199/0.306))^2)*('Anvendte oplysninger'!AA199/1000)/G199)</f>
        <v>1</v>
      </c>
      <c r="AD199" s="14">
        <f>IF(OR('Anvendte oplysninger'!AC199="Irrelevant",'Anvendte oplysninger'!AC199="Nej"),1,IF(AND('Anvendte oplysninger'!AC199="Ja",OR('Anvendte oplysninger'!Q199&lt;301,'Anvendte oplysninger'!S199&lt;301)),1-(0.5*('Anvendte oplysninger'!R199+'Anvendte oplysninger'!T199)/('Anvendte oplysninger'!G199*1000)),IF(AND('Anvendte oplysninger'!AC199="Ja",OR('Anvendte oplysninger'!Q199&lt;601,'Anvendte oplysninger'!S199&lt;601)),1-(0.25*('Anvendte oplysninger'!R199+'Anvendte oplysninger'!T199)/('Anvendte oplysninger'!G199*1000)),1)))</f>
        <v>1</v>
      </c>
      <c r="AE199" s="14">
        <f>IF(OR('Anvendte oplysninger'!AC199="Irrelevant",'Anvendte oplysninger'!AC199="Nej"),1,IF(AND('Anvendte oplysninger'!AC199="Ja",OR('Anvendte oplysninger'!Q199&lt;301,'Anvendte oplysninger'!S199&lt;301)),1-(0.4*('Anvendte oplysninger'!R199+'Anvendte oplysninger'!T199)/('Anvendte oplysninger'!G199*1000)),IF(AND('Anvendte oplysninger'!AC199="Ja",OR('Anvendte oplysninger'!Q199&lt;601,'Anvendte oplysninger'!S199&lt;601)),1-(0.2*('Anvendte oplysninger'!R199+'Anvendte oplysninger'!T199)/('Anvendte oplysninger'!G199*1000)),1)))</f>
        <v>1</v>
      </c>
      <c r="AF199" s="14">
        <f>IF('Anvendte oplysninger'!AD199="110 km/t",0.79,1)</f>
        <v>1</v>
      </c>
      <c r="AG199" s="14">
        <f>IF('Anvendte oplysninger'!AD199="110 km/t",0.94,1)</f>
        <v>1</v>
      </c>
      <c r="AH199" s="14">
        <f>IF('Anvendte oplysninger'!AD199="110 km/t",0.66,1)</f>
        <v>1</v>
      </c>
      <c r="AI199" s="14">
        <f>IF('Anvendte oplysninger'!AD199="110 km/t",0.82,1)</f>
        <v>1</v>
      </c>
      <c r="AJ199" s="14">
        <f>IF(AND('Anvendte oplysninger'!AE199="Ja",I199="Tilkørselsflettestrækning"),0.65*'Anvendte oplysninger'!AF199+1-'Anvendte oplysninger'!AF199,1)</f>
        <v>1</v>
      </c>
      <c r="AK199" s="15" t="str">
        <f t="shared" ref="AK199:AK262" si="21">IF(AQ199="","",IF(I199="Motorvejsstrækning",G199*EXP(-10.3773)*POWER(H199,0.8504),IF(I199="Frakørselsflettestrækning",G199*EXP(-8.3168)*POWER(H199,0.7365)*46/135,IF(I199="Frakørselsrampe",G199*EXP(-5.6295)*POWER(H199,0.3195)*EXP(-0.953*LN(G199))*24/149,IF(I199="Tilkørselsflettestrækning",G199*EXP(-10.3028)*POWER(H199,0.8287),IF(I199="Tilkørselsrampe",G199*EXP(-8.7287)*POWER(H199,0.7477)*4/53,IF(OR(I199="Motorvejsforgrening",I199="Motorvejssammenløb",I199="Motorvejsvekselstrækning"),G199*EXP(-9.5876)*POWER(H199,0.8086),IF(I199="Sideanlæg",G199*EXP(-6.3691)*POWER(H199,0.8189)*10/70,IF(I199="Dobbeltrettet rampe",G199*EXP(-6.0693)*POWER(H199,0.6877)*0.4732*37/148,IF(I199="Forbindelsesrampe",G199*EXP(-6.0693)*POWER(H199,0.6877)*37/148,IF(I199="Parallelspor",G199*EXP(-6.0693)*POWER(H199,0.6877)*0.1658*37/148,IF(I199="Rampeforgrening",G199*EXP(-6.0693)*POWER(H199,0.6877)*0.1791*37/148,IF(I199="Rampesammenløb",G199*EXP(-6.0693)*POWER(H199,0.6877)*0.7831*37/148,IF(I199="Rampevekselstrækning",G199*EXP(-6.0693)*POWER(H199,0.6877)*0.4399*37/148,""))))))))))))))</f>
        <v/>
      </c>
      <c r="AL199" s="15" t="str">
        <f t="shared" ref="AL199:AL262" si="22">IF(AQ199="","",IF(I199="Motorvejsstrækning",G199*EXP(-8.7224)*POWER(H199,0.6383)+G199*EXP(-16.504)*POWER(H199,1.4461),IF(I199="Frakørselsflettestrækning",G199*EXP(-8.3168)*POWER(H199,0.7365)*89/135,IF(I199="Frakørselsrampe",G199*EXP(-5.6295)*POWER(H199,0.3195)*EXP(-0.953*LN(G199))*36/149,IF(I199="Tilkørselsflettestrækning",G199*EXP(-12.5258)*POWER(H199,1.117),IF(I199="Tilkørselsrampe",G199*EXP(-8.7287)*POWER(H199,0.7477)*16/53,IF(OR(I199="Motorvejsforgrening",I199="Motorvejssammenløb",I199="Motorvejsvekselstrækning"),G199*EXP(-10.6754)*POWER(H199,1.0078),IF(I199="Sideanlæg",G199*EXP(-6.3691)*POWER(H199,0.8189)*36/70,IF(I199="Dobbeltrettet rampe",G199*EXP(-6.0693)*POWER(H199,0.6877)*0.4732*38/148,IF(I199="Forbindelsesrampe",G199*EXP(-6.0693)*POWER(H199,0.6877)*38/148,IF(I199="Parallelspor",G199*EXP(-6.0693)*POWER(H199,0.6877)*0.1658*38/148,IF(I199="Rampeforgrening",G199*EXP(-6.0693)*POWER(H199,0.6877)*0.1791*38/148,IF(I199="Rampesammenløb",G199*EXP(-6.0693)*POWER(H199,0.6877)*0.7831*38/148,IF(I199="Rampevekselstrækning",G199*EXP(-6.0693)*POWER(H199,0.6877)*0.4399*38/148,""))))))))))))))</f>
        <v/>
      </c>
      <c r="AM199" s="15" t="str">
        <f t="shared" ref="AM199:AM262" si="23">IF(AQ199="","",IF(I199="Motorvejsstrækning",G199*EXP(-7.7012)*POWER(H199,0.6384)+G199*EXP(-21.8008)*POWER(H199,2.0535),IF(I199="Frakørselsflettestrækning",G199*EXP(-13.3173)*POWER(H199,1.2856),IF(I199="Frakørselsrampe",G199*EXP(-5.6295)*POWER(H199,0.3195)*EXP(-0.953*LN(G199))*89/149,IF(I199="Tilkørselsflettestrækning",G199*EXP(-12.3736)*POWER(H199,1.18),IF(I199="Tilkørselsrampe",G199*EXP(-8.7287)*POWER(H199,0.7477)*33/53,IF(OR(I199="Motorvejsforgrening",I199="Motorvejssammenløb",I199="Motorvejsvekselstrækning"),G199*EXP(-19.9223)*POWER(H199,1.9267),IF(I199="Sideanlæg",G199*EXP(-6.3691)*POWER(H199,0.8189)*24/70,IF(I199="Dobbeltrettet rampe",G199*EXP(-6.0693)*POWER(H199,0.6877)*0.4732*73/148,IF(I199="Forbindelsesrampe",G199*EXP(-6.0693)*POWER(H199,0.6877)*73/148,IF(I199="Parallelspor",G199*EXP(-6.0693)*POWER(H199,0.6877)*0.1658*73/148,IF(I199="Rampeforgrening",G199*EXP(-6.0693)*POWER(H199,0.6877)*0.1791*73/148,IF(I199="Rampesammenløb",G199*EXP(-6.0693)*POWER(H199,0.6877)*0.7831*73/148,IF(I199="Rampevekselstrækning",G199*EXP(-6.0693)*POWER(H199,0.6877)*0.4399*73/148,""))))))))))))))</f>
        <v/>
      </c>
      <c r="AN199" s="15" t="str">
        <f t="shared" ref="AN199:AN262" si="24">IF(AQ199="","",IF(I199="Motorvejsstrækning",G199*EXP(-9.1648)*POWER(H199,0.6906)*61/456,IF(I199="Frakørselsflettestrækning",G199*EXP(-8.3168)*POWER(H199,0.7365)*4/135,IF(I199="Frakørselsrampe",G199*EXP(-5.6295)*POWER(H199,0.3195)*EXP(-0.953*LN(G199))*1/149,IF(I199="Tilkørselsflettestrækning",G199*EXP(-10.3028)*POWER(H199,0.8287)*11/108,IF(I199="Tilkørselsrampe",0,IF(OR(I199="Motorvejsforgrening",I199="Motorvejssammenløb",I199="Motorvejsvekselstrækning"),G199*EXP(-9.5876)*POWER(H199,0.8086)*2/42,IF(I199="Sideanlæg",0,IF(I199="Dobbeltrettet rampe",G199*EXP(-6.0693)*POWER(H199,0.6877)*0.4732*6/148,IF(I199="Forbindelsesrampe",G199*EXP(-6.0693)*POWER(H199,0.6877)*6/148,IF(I199="Parallelspor",G199*EXP(-6.0693)*POWER(H199,0.6877)*0.1658*6/148,IF(I199="Rampeforgrening",G199*EXP(-6.0693)*POWER(H199,0.6877)*0.1791*6/148,IF(I199="Rampesammenløb",G199*EXP(-6.0693)*POWER(H199,0.6877)*0.7831*6/148,IF(I199="Rampevekselstrækning",G199*EXP(-6.0693)*POWER(H199,0.6877)*0.4399*6/148,""))))))))))))))</f>
        <v/>
      </c>
      <c r="AO199" s="15" t="str">
        <f t="shared" ref="AO199:AO262" si="25">IF(AQ199="","",IF(I199="Motorvejsstrækning",G199*EXP(-9.1648)*POWER(H199,0.6906)*395/456,IF(I199="Frakørselsflettestrækning",G199*EXP(-8.3168)*POWER(H199,0.7365)*25/135,IF(I199="Frakørselsrampe",G199*EXP(-5.6295)*POWER(H199,0.3195)*EXP(-0.953*LN(G199))*14/149,IF(I199="Tilkørselsflettestrækning",G199*EXP(-10.3028)*POWER(H199,0.8287)*66/108,IF(I199="Tilkørselsrampe",G199*EXP(-8.7287)*POWER(H199,0.7477)*3/53,IF(OR(I199="Motorvejsforgrening",I199="Motorvejssammenløb",I199="Motorvejsvekselstrækning"),G199*EXP(-9.5876)*POWER(H199,0.8086)*31/42,IF(I199="Sideanlæg",G199*EXP(-6.3691)*POWER(H199,0.8189)*6/70,IF(I199="Dobbeltrettet rampe",G199*EXP(-6.0693)*POWER(H199,0.6877)*0.4732*23/148,IF(I199="Forbindelsesrampe",G199*EXP(-6.0693)*POWER(H199,0.6877)*23/148,IF(I199="Parallelspor",G199*EXP(-6.0693)*POWER(H199,0.6877)*0.1658*23/148,IF(I199="Rampeforgrening",G199*EXP(-6.0693)*POWER(H199,0.6877)*0.1791*23/148,IF(I199="Rampesammenløb",G199*EXP(-6.0693)*POWER(H199,0.6877)*0.7831*23/148,IF(I199="Rampevekselstrækning",G199*EXP(-6.0693)*POWER(H199,0.6877)*0.4399*23/148,""))))))))))))))</f>
        <v/>
      </c>
      <c r="AP199" s="15" t="str">
        <f t="shared" ref="AP199:AP262" si="26">IF(AQ199="","",IF(I199="Motorvejsstrækning",G199*EXP(-10.4004)*POWER(H199,0.8384),IF(I199="Frakørselsflettestrækning",G199*EXP(-8.3168)*POWER(H199,0.7365)*42/135,IF(I199="Frakørselsrampe",G199*EXP(-5.6295)*POWER(H199,0.3195)*EXP(-0.953*LN(G199))*11/149,IF(I199="Tilkørselsflettestrækning",G199*EXP(-10.3028)*POWER(H199,0.8287)*90/108,IF(I199="Tilkørselsrampe",G199*EXP(-8.7287)*POWER(H199,0.7477)*2/53,IF(OR(I199="Motorvejsforgrening",I199="Motorvejssammenløb",I199="Motorvejsvekselstrækning"),G199*EXP(-9.5876)*POWER(H199,0.8086)*27/42,IF(I199="Sideanlæg",G199*EXP(-6.3691)*POWER(H199,0.8189)*4/70,IF(I199="Dobbeltrettet rampe",G199*EXP(-6.0693)*POWER(H199,0.6877)*0.4732*20/148,IF(I199="Forbindelsesrampe",G199*EXP(-6.0693)*POWER(H199,0.6877)*20/148,IF(I199="Parallelspor",G199*EXP(-6.0693)*POWER(H199,0.6877)*0.1658*20/148,IF(I199="Rampeforgrening",G199*EXP(-6.0693)*POWER(H199,0.6877)*0.1791*20/148,IF(I199="Rampesammenløb",G199*EXP(-6.0693)*POWER(H199,0.6877)*0.7831*20/148,IF(I199="Rampevekselstrækning",G199*EXP(-6.0693)*POWER(H199,0.6877)*0.4399*20/148,""))))))))))))))</f>
        <v/>
      </c>
      <c r="AQ199" s="4" t="str">
        <f t="shared" ref="AQ199:AQ262" si="27">IF(OR(G199=0,H199&lt;0.5,H199="",I199=""),"",IF(OR(I199="Motorvejsstrækning",I199="Frakørselsflettestrækning",I199="Tilkørselsflettestrækning",I199="Motorvejsforgrening",I199="Motorvejssammenløb",I199="Motorvejsvekselstrækning",I199="Sideanlæg"),"2005-2012","1999-2012"))</f>
        <v/>
      </c>
    </row>
    <row r="200" spans="1:43" x14ac:dyDescent="0.25">
      <c r="A200" s="4" t="str">
        <f>IF(Inddata!A215="","",Inddata!A215)</f>
        <v/>
      </c>
      <c r="B200" s="4" t="str">
        <f>IF(Inddata!B215="","",Inddata!B215)</f>
        <v/>
      </c>
      <c r="C200" s="4" t="str">
        <f>IF(Inddata!C215="","",Inddata!C215)</f>
        <v/>
      </c>
      <c r="D200" s="4" t="str">
        <f>IF(Inddata!D215="","",Inddata!D215)</f>
        <v/>
      </c>
      <c r="E200" s="4" t="str">
        <f>IF(Inddata!E215="","",Inddata!E215)</f>
        <v/>
      </c>
      <c r="F200" s="4" t="str">
        <f>IF(Inddata!F215="","",Inddata!F215)</f>
        <v/>
      </c>
      <c r="G200" s="4">
        <f>IF(Inddata!G215="","",Inddata!G215)</f>
        <v>0</v>
      </c>
      <c r="H200" s="4" t="str">
        <f>IF(Inddata!H215&gt;0.5,Inddata!H215,"")</f>
        <v/>
      </c>
      <c r="I200" s="4" t="str">
        <f>IF(Inddata!I215="","",Inddata!I215)</f>
        <v/>
      </c>
      <c r="J200" s="14">
        <f>IF('Anvendte oplysninger'!J200="Irrelevant",1,IF('Anvendte oplysninger'!J200&gt;3,1.2,1))</f>
        <v>1</v>
      </c>
      <c r="K200" s="14">
        <f>IF('Anvendte oplysninger'!K200="Irrelevant",1,IF(AND(OR(I200="Motorvejsstrækning",I200="Frakørselsflettestrækning",I200="Tilkørselsflettestrækning"),'Anvendte oplysninger'!K200&lt;3.5),1+(3.5-'Anvendte oplysninger'!K200)*0.12,IF(AND(OR(I200="Frakørselsrampe",I200="Tilkørselsrampe"),'Anvendte oplysninger'!K200&lt;3.5),1+(3.5-'Anvendte oplysninger'!K200)*0.16,1)))</f>
        <v>1</v>
      </c>
      <c r="L200" s="14">
        <f>IF('Anvendte oplysninger'!L200="Irrelevant",1,IF(AND('Anvendte oplysninger'!L200="Ja",'Anvendte oplysninger'!J200=2),0.6*'Anvendte oplysninger'!M200+(1-'Anvendte oplysninger'!M200),IF(AND('Anvendte oplysninger'!L200="Ja",'Anvendte oplysninger'!J200=3),0.7*'Anvendte oplysninger'!M200+(1-'Anvendte oplysninger'!M200),IF(AND('Anvendte oplysninger'!L200="Ja",'Anvendte oplysninger'!J200=4),0.76*'Anvendte oplysninger'!M200+(1-'Anvendte oplysninger'!M200),IF(AND('Anvendte oplysninger'!L200="Ja",'Anvendte oplysninger'!J200&gt;4.99999999),0.8*'Anvendte oplysninger'!M200+(1-'Anvendte oplysninger'!M200),1)))))</f>
        <v>1</v>
      </c>
      <c r="M200" s="14">
        <f>IF('Anvendte oplysninger'!L200="Irrelevant",1,IF(AND('Anvendte oplysninger'!L200="Ja",'Anvendte oplysninger'!J200=2),0.8*'Anvendte oplysninger'!M200+(1-'Anvendte oplysninger'!M200),IF(AND('Anvendte oplysninger'!L200="Ja",'Anvendte oplysninger'!J200=3),0.85*'Anvendte oplysninger'!M200+(1-'Anvendte oplysninger'!M200),IF(AND('Anvendte oplysninger'!L200="Ja",'Anvendte oplysninger'!J200=4),0.88*'Anvendte oplysninger'!M200+(1-'Anvendte oplysninger'!M200),IF(AND('Anvendte oplysninger'!L200="Ja",'Anvendte oplysninger'!J200&gt;4.99999999),0.9*'Anvendte oplysninger'!M200+(1-'Anvendte oplysninger'!M200),1)))))</f>
        <v>1</v>
      </c>
      <c r="N200" s="14">
        <f>IF('Anvendte oplysninger'!N200="Irrelevant",1,IF(AND(OR(I200="Motorvejsstrækning",I200="Frakørselsflettestrækning",I200="Tilkørselsflettestrækning"),'Anvendte oplysninger'!N200&lt;3),1+(3-'Anvendte oplysninger'!N200)*0.09333333,1))</f>
        <v>1</v>
      </c>
      <c r="O200" s="14">
        <f>IF('Anvendte oplysninger'!N200="Irrelevant",1,IF(AND(OR(I200="Motorvejsstrækning",I200="Frakørselsflettestrækning",I200="Tilkørselsflettestrækning"),'Anvendte oplysninger'!N200&lt;3),1+(3-'Anvendte oplysninger'!N200)*0.19666667,1))</f>
        <v>1</v>
      </c>
      <c r="P200" s="14">
        <f>IF('Anvendte oplysninger'!O200="Irrelevant",1,IF(AND(OR(I200="Motorvejsstrækning",I200="Frakørselsflettestrækning",I200="Tilkørselsflettestrækning"),'Anvendte oplysninger'!O200&lt;3.00000001),1+(0.5-'Anvendte oplysninger'!O200)*0.04,IF(AND(OR(I200="Frakørselsrampe",I200="Tilkørselsrampe"),'Anvendte oplysninger'!O200&lt;3.00000001),1+(0.5-'Anvendte oplysninger'!O200)*0.08,IF(OR(I200="Motorvejsstrækning",I200="Frakørselsflettestrækning",I200="Tilkørselsflettestrækning"),0.9,0.8))))</f>
        <v>1</v>
      </c>
      <c r="Q200" s="14">
        <f>IF('Anvendte oplysninger'!P200="Irrelevant",1,IF(AND(OR(I200="Motorvejsstrækning",I200="Frakørselsflettestrækning",I200="Tilkørselsflettestrækning"),'Anvendte oplysninger'!P200&lt;11.00000001),1+(5-'Anvendte oplysninger'!P200)*0.01,0.94))</f>
        <v>1</v>
      </c>
      <c r="R200" s="14">
        <f>IF(OR('Anvendte oplysninger'!Q200="Irrelevant",'Anvendte oplysninger'!R200="Irrelevant",'Anvendte oplysninger'!Q200="Lige"),1,IF(AND(OR(I200="Motorvejsstrækning",I200="Frakørselsflettestrækning",I200="Tilkørselsflettestrækning"),'Anvendte oplysninger'!Q200&lt;4000),(EXP(0.1096*1746.5/'Anvendte oplysninger'!Q200)/EXP(0.1096*1746.5/4000))*('Anvendte oplysninger'!R200/1000)/G200+(G200-'Anvendte oplysninger'!R200/1000)/G200,1))</f>
        <v>1</v>
      </c>
      <c r="S200" s="14">
        <f>IF(OR('Anvendte oplysninger'!S200="Irrelevant",'Anvendte oplysninger'!T200="Irrelevant",'Anvendte oplysninger'!S200="Lige"),1,IF(AND(OR(I200="Motorvejsstrækning",I200="Frakørselsflettestrækning",I200="Tilkørselsflettestrækning"),'Anvendte oplysninger'!S200&lt;4000),(EXP(0.1096*1746.5/'Anvendte oplysninger'!S200)/EXP(0.1096*1746.5/4000))*('Anvendte oplysninger'!T200/1000)/G200+(G200-'Anvendte oplysninger'!T200/1000)/G200,1))</f>
        <v>1</v>
      </c>
      <c r="T200" s="14">
        <f>IF('Anvendte oplysninger'!U200="Irrelevant",1,IF(AND(OR(I200="Motorvejsstrækning",I200="Frakørselsflettestrækning",I200="Tilkørselsflettestrækning",I200="Frakørselsrampe",I200="Tilkørselsrampe"),'Anvendte oplysninger'!U200="Ja"),0.95,1))</f>
        <v>1</v>
      </c>
      <c r="U200" s="14">
        <f>IF('Anvendte oplysninger'!U200="Irrelevant",1,IF(AND(OR(I200="Motorvejsstrækning",I200="Frakørselsflettestrækning",I200="Tilkørselsflettestrækning",I200="Frakørselsrampe",I200="Tilkørselsrampe"),'Anvendte oplysninger'!U200="Ja"),0.96,1))</f>
        <v>1</v>
      </c>
      <c r="V200" s="14">
        <f>IF('Anvendte oplysninger'!U200="Irrelevant",1,IF(AND(OR(I200="Motorvejsstrækning",I200="Frakørselsflettestrækning",I200="Tilkørselsflettestrækning",I200="Frakørselsrampe",I200="Tilkørselsrampe"),'Anvendte oplysninger'!U200="Ja"),0.79,1))</f>
        <v>1</v>
      </c>
      <c r="W200" s="14">
        <f>IF('Anvendte oplysninger'!U200="Irrelevant",1,IF(AND(OR(I200="Motorvejsstrækning",I200="Frakørselsflettestrækning",I200="Tilkørselsflettestrækning",I200="Frakørselsrampe",I200="Tilkørselsrampe"),'Anvendte oplysninger'!U200="Ja"),0.94,1))</f>
        <v>1</v>
      </c>
      <c r="X200" s="14">
        <f>IF('Anvendte oplysninger'!U200="Irrelevant",1,IF(AND(OR(I200="Motorvejsstrækning",I200="Frakørselsflettestrækning",I200="Tilkørselsflettestrækning",I200="Frakørselsrampe",I200="Tilkørselsrampe"),'Anvendte oplysninger'!U200="Ja"),0.97,1))</f>
        <v>1</v>
      </c>
      <c r="Y200" s="14">
        <f>IF(AND(I200="Frakørselsrampe",'Anvendte oplysninger'!V200="S-formet ruderrampe"),1.32,IF(AND(I200="Frakørselsrampe",'Anvendte oplysninger'!V200="S-formet trompetrampe"),2.05,IF(AND(I200="Frakørselsrampe",'Anvendte oplysninger'!V200="U-formet trompetrampe"),4.11,IF(AND(I200="Frakørselsrampe",'Anvendte oplysninger'!V200="SV-formet flyoverrampe"),5.15,IF(AND(I200="Frakørselsrampe",'Anvendte oplysninger'!V200="Vinkelformet rampe"),1.07,IF(AND(I200="Tilkørselsrampe",'Anvendte oplysninger'!V200="S-formet ruderrampe"),0.93,IF(AND(I200="Tilkørselsrampe",'Anvendte oplysninger'!V200="S-formet trompetrampe"),2.48,IF(AND(I200="Tilkørselsrampe",'Anvendte oplysninger'!V200="U-formet trompetrampe"),4.15,IF(AND(I200="Tilkørselsrampe",'Anvendte oplysninger'!V200="SV-formet flyoverrampe"),5.26,IF(AND(I200="Tilkørselsrampe",'Anvendte oplysninger'!V200="Vinkelformet rampe"),1.42,1))))))))))</f>
        <v>1</v>
      </c>
      <c r="Z200" s="14">
        <f>IF(OR('Anvendte oplysninger'!W200="Lige",'Anvendte oplysninger'!W200="Irrelevant",'Anvendte oplysninger'!X200="Irrelevant",'Anvendte oplysninger'!Y200="Irrelevant"),1,1+1.545*1000/32.2*((('Anvendte oplysninger'!Y200*3268/3600)/('Anvendte oplysninger'!W200/0.306))^2)*('Anvendte oplysninger'!X200/1000)/G200)</f>
        <v>1</v>
      </c>
      <c r="AA200" s="14">
        <f>IF(OR('Anvendte oplysninger'!W200="Lige",'Anvendte oplysninger'!W200="Irrelevant",'Anvendte oplysninger'!X200="Irrelevant",'Anvendte oplysninger'!Y200="Irrelevant"),1,1+1.961*1000/32.2*((('Anvendte oplysninger'!Y200*3268/3600)/('Anvendte oplysninger'!W200/0.306))^2)*('Anvendte oplysninger'!X200/1000)/G200)</f>
        <v>1</v>
      </c>
      <c r="AB200" s="14">
        <f>IF(OR('Anvendte oplysninger'!Z200="Lige",'Anvendte oplysninger'!Z200="Irrelevant",'Anvendte oplysninger'!AA200="Irrelevant",'Anvendte oplysninger'!AB200="Irrelevant"),1,1+1.545*1000/32.2*((('Anvendte oplysninger'!AB200*3268/3600)/('Anvendte oplysninger'!Z200/0.306))^2)*('Anvendte oplysninger'!AA200/1000)/G200)</f>
        <v>1</v>
      </c>
      <c r="AC200" s="14">
        <f>IF(OR('Anvendte oplysninger'!Z200="Lige",'Anvendte oplysninger'!Z200="Irrelevant",'Anvendte oplysninger'!AA200="Irrelevant",'Anvendte oplysninger'!AB200="Irrelevant"),1,1+1.961*1000/32.2*((('Anvendte oplysninger'!AB200*3268/3600)/('Anvendte oplysninger'!Z200/0.306))^2)*('Anvendte oplysninger'!AA200/1000)/G200)</f>
        <v>1</v>
      </c>
      <c r="AD200" s="14">
        <f>IF(OR('Anvendte oplysninger'!AC200="Irrelevant",'Anvendte oplysninger'!AC200="Nej"),1,IF(AND('Anvendte oplysninger'!AC200="Ja",OR('Anvendte oplysninger'!Q200&lt;301,'Anvendte oplysninger'!S200&lt;301)),1-(0.5*('Anvendte oplysninger'!R200+'Anvendte oplysninger'!T200)/('Anvendte oplysninger'!G200*1000)),IF(AND('Anvendte oplysninger'!AC200="Ja",OR('Anvendte oplysninger'!Q200&lt;601,'Anvendte oplysninger'!S200&lt;601)),1-(0.25*('Anvendte oplysninger'!R200+'Anvendte oplysninger'!T200)/('Anvendte oplysninger'!G200*1000)),1)))</f>
        <v>1</v>
      </c>
      <c r="AE200" s="14">
        <f>IF(OR('Anvendte oplysninger'!AC200="Irrelevant",'Anvendte oplysninger'!AC200="Nej"),1,IF(AND('Anvendte oplysninger'!AC200="Ja",OR('Anvendte oplysninger'!Q200&lt;301,'Anvendte oplysninger'!S200&lt;301)),1-(0.4*('Anvendte oplysninger'!R200+'Anvendte oplysninger'!T200)/('Anvendte oplysninger'!G200*1000)),IF(AND('Anvendte oplysninger'!AC200="Ja",OR('Anvendte oplysninger'!Q200&lt;601,'Anvendte oplysninger'!S200&lt;601)),1-(0.2*('Anvendte oplysninger'!R200+'Anvendte oplysninger'!T200)/('Anvendte oplysninger'!G200*1000)),1)))</f>
        <v>1</v>
      </c>
      <c r="AF200" s="14">
        <f>IF('Anvendte oplysninger'!AD200="110 km/t",0.79,1)</f>
        <v>1</v>
      </c>
      <c r="AG200" s="14">
        <f>IF('Anvendte oplysninger'!AD200="110 km/t",0.94,1)</f>
        <v>1</v>
      </c>
      <c r="AH200" s="14">
        <f>IF('Anvendte oplysninger'!AD200="110 km/t",0.66,1)</f>
        <v>1</v>
      </c>
      <c r="AI200" s="14">
        <f>IF('Anvendte oplysninger'!AD200="110 km/t",0.82,1)</f>
        <v>1</v>
      </c>
      <c r="AJ200" s="14">
        <f>IF(AND('Anvendte oplysninger'!AE200="Ja",I200="Tilkørselsflettestrækning"),0.65*'Anvendte oplysninger'!AF200+1-'Anvendte oplysninger'!AF200,1)</f>
        <v>1</v>
      </c>
      <c r="AK200" s="15" t="str">
        <f t="shared" si="21"/>
        <v/>
      </c>
      <c r="AL200" s="15" t="str">
        <f t="shared" si="22"/>
        <v/>
      </c>
      <c r="AM200" s="15" t="str">
        <f t="shared" si="23"/>
        <v/>
      </c>
      <c r="AN200" s="15" t="str">
        <f t="shared" si="24"/>
        <v/>
      </c>
      <c r="AO200" s="15" t="str">
        <f t="shared" si="25"/>
        <v/>
      </c>
      <c r="AP200" s="15" t="str">
        <f t="shared" si="26"/>
        <v/>
      </c>
      <c r="AQ200" s="4" t="str">
        <f t="shared" si="27"/>
        <v/>
      </c>
    </row>
    <row r="201" spans="1:43" x14ac:dyDescent="0.25">
      <c r="A201" s="4" t="str">
        <f>IF(Inddata!A216="","",Inddata!A216)</f>
        <v/>
      </c>
      <c r="B201" s="4" t="str">
        <f>IF(Inddata!B216="","",Inddata!B216)</f>
        <v/>
      </c>
      <c r="C201" s="4" t="str">
        <f>IF(Inddata!C216="","",Inddata!C216)</f>
        <v/>
      </c>
      <c r="D201" s="4" t="str">
        <f>IF(Inddata!D216="","",Inddata!D216)</f>
        <v/>
      </c>
      <c r="E201" s="4" t="str">
        <f>IF(Inddata!E216="","",Inddata!E216)</f>
        <v/>
      </c>
      <c r="F201" s="4" t="str">
        <f>IF(Inddata!F216="","",Inddata!F216)</f>
        <v/>
      </c>
      <c r="G201" s="4">
        <f>IF(Inddata!G216="","",Inddata!G216)</f>
        <v>0</v>
      </c>
      <c r="H201" s="4" t="str">
        <f>IF(Inddata!H216&gt;0.5,Inddata!H216,"")</f>
        <v/>
      </c>
      <c r="I201" s="4" t="str">
        <f>IF(Inddata!I216="","",Inddata!I216)</f>
        <v/>
      </c>
      <c r="J201" s="14">
        <f>IF('Anvendte oplysninger'!J201="Irrelevant",1,IF('Anvendte oplysninger'!J201&gt;3,1.2,1))</f>
        <v>1</v>
      </c>
      <c r="K201" s="14">
        <f>IF('Anvendte oplysninger'!K201="Irrelevant",1,IF(AND(OR(I201="Motorvejsstrækning",I201="Frakørselsflettestrækning",I201="Tilkørselsflettestrækning"),'Anvendte oplysninger'!K201&lt;3.5),1+(3.5-'Anvendte oplysninger'!K201)*0.12,IF(AND(OR(I201="Frakørselsrampe",I201="Tilkørselsrampe"),'Anvendte oplysninger'!K201&lt;3.5),1+(3.5-'Anvendte oplysninger'!K201)*0.16,1)))</f>
        <v>1</v>
      </c>
      <c r="L201" s="14">
        <f>IF('Anvendte oplysninger'!L201="Irrelevant",1,IF(AND('Anvendte oplysninger'!L201="Ja",'Anvendte oplysninger'!J201=2),0.6*'Anvendte oplysninger'!M201+(1-'Anvendte oplysninger'!M201),IF(AND('Anvendte oplysninger'!L201="Ja",'Anvendte oplysninger'!J201=3),0.7*'Anvendte oplysninger'!M201+(1-'Anvendte oplysninger'!M201),IF(AND('Anvendte oplysninger'!L201="Ja",'Anvendte oplysninger'!J201=4),0.76*'Anvendte oplysninger'!M201+(1-'Anvendte oplysninger'!M201),IF(AND('Anvendte oplysninger'!L201="Ja",'Anvendte oplysninger'!J201&gt;4.99999999),0.8*'Anvendte oplysninger'!M201+(1-'Anvendte oplysninger'!M201),1)))))</f>
        <v>1</v>
      </c>
      <c r="M201" s="14">
        <f>IF('Anvendte oplysninger'!L201="Irrelevant",1,IF(AND('Anvendte oplysninger'!L201="Ja",'Anvendte oplysninger'!J201=2),0.8*'Anvendte oplysninger'!M201+(1-'Anvendte oplysninger'!M201),IF(AND('Anvendte oplysninger'!L201="Ja",'Anvendte oplysninger'!J201=3),0.85*'Anvendte oplysninger'!M201+(1-'Anvendte oplysninger'!M201),IF(AND('Anvendte oplysninger'!L201="Ja",'Anvendte oplysninger'!J201=4),0.88*'Anvendte oplysninger'!M201+(1-'Anvendte oplysninger'!M201),IF(AND('Anvendte oplysninger'!L201="Ja",'Anvendte oplysninger'!J201&gt;4.99999999),0.9*'Anvendte oplysninger'!M201+(1-'Anvendte oplysninger'!M201),1)))))</f>
        <v>1</v>
      </c>
      <c r="N201" s="14">
        <f>IF('Anvendte oplysninger'!N201="Irrelevant",1,IF(AND(OR(I201="Motorvejsstrækning",I201="Frakørselsflettestrækning",I201="Tilkørselsflettestrækning"),'Anvendte oplysninger'!N201&lt;3),1+(3-'Anvendte oplysninger'!N201)*0.09333333,1))</f>
        <v>1</v>
      </c>
      <c r="O201" s="14">
        <f>IF('Anvendte oplysninger'!N201="Irrelevant",1,IF(AND(OR(I201="Motorvejsstrækning",I201="Frakørselsflettestrækning",I201="Tilkørselsflettestrækning"),'Anvendte oplysninger'!N201&lt;3),1+(3-'Anvendte oplysninger'!N201)*0.19666667,1))</f>
        <v>1</v>
      </c>
      <c r="P201" s="14">
        <f>IF('Anvendte oplysninger'!O201="Irrelevant",1,IF(AND(OR(I201="Motorvejsstrækning",I201="Frakørselsflettestrækning",I201="Tilkørselsflettestrækning"),'Anvendte oplysninger'!O201&lt;3.00000001),1+(0.5-'Anvendte oplysninger'!O201)*0.04,IF(AND(OR(I201="Frakørselsrampe",I201="Tilkørselsrampe"),'Anvendte oplysninger'!O201&lt;3.00000001),1+(0.5-'Anvendte oplysninger'!O201)*0.08,IF(OR(I201="Motorvejsstrækning",I201="Frakørselsflettestrækning",I201="Tilkørselsflettestrækning"),0.9,0.8))))</f>
        <v>1</v>
      </c>
      <c r="Q201" s="14">
        <f>IF('Anvendte oplysninger'!P201="Irrelevant",1,IF(AND(OR(I201="Motorvejsstrækning",I201="Frakørselsflettestrækning",I201="Tilkørselsflettestrækning"),'Anvendte oplysninger'!P201&lt;11.00000001),1+(5-'Anvendte oplysninger'!P201)*0.01,0.94))</f>
        <v>1</v>
      </c>
      <c r="R201" s="14">
        <f>IF(OR('Anvendte oplysninger'!Q201="Irrelevant",'Anvendte oplysninger'!R201="Irrelevant",'Anvendte oplysninger'!Q201="Lige"),1,IF(AND(OR(I201="Motorvejsstrækning",I201="Frakørselsflettestrækning",I201="Tilkørselsflettestrækning"),'Anvendte oplysninger'!Q201&lt;4000),(EXP(0.1096*1746.5/'Anvendte oplysninger'!Q201)/EXP(0.1096*1746.5/4000))*('Anvendte oplysninger'!R201/1000)/G201+(G201-'Anvendte oplysninger'!R201/1000)/G201,1))</f>
        <v>1</v>
      </c>
      <c r="S201" s="14">
        <f>IF(OR('Anvendte oplysninger'!S201="Irrelevant",'Anvendte oplysninger'!T201="Irrelevant",'Anvendte oplysninger'!S201="Lige"),1,IF(AND(OR(I201="Motorvejsstrækning",I201="Frakørselsflettestrækning",I201="Tilkørselsflettestrækning"),'Anvendte oplysninger'!S201&lt;4000),(EXP(0.1096*1746.5/'Anvendte oplysninger'!S201)/EXP(0.1096*1746.5/4000))*('Anvendte oplysninger'!T201/1000)/G201+(G201-'Anvendte oplysninger'!T201/1000)/G201,1))</f>
        <v>1</v>
      </c>
      <c r="T201" s="14">
        <f>IF('Anvendte oplysninger'!U201="Irrelevant",1,IF(AND(OR(I201="Motorvejsstrækning",I201="Frakørselsflettestrækning",I201="Tilkørselsflettestrækning",I201="Frakørselsrampe",I201="Tilkørselsrampe"),'Anvendte oplysninger'!U201="Ja"),0.95,1))</f>
        <v>1</v>
      </c>
      <c r="U201" s="14">
        <f>IF('Anvendte oplysninger'!U201="Irrelevant",1,IF(AND(OR(I201="Motorvejsstrækning",I201="Frakørselsflettestrækning",I201="Tilkørselsflettestrækning",I201="Frakørselsrampe",I201="Tilkørselsrampe"),'Anvendte oplysninger'!U201="Ja"),0.96,1))</f>
        <v>1</v>
      </c>
      <c r="V201" s="14">
        <f>IF('Anvendte oplysninger'!U201="Irrelevant",1,IF(AND(OR(I201="Motorvejsstrækning",I201="Frakørselsflettestrækning",I201="Tilkørselsflettestrækning",I201="Frakørselsrampe",I201="Tilkørselsrampe"),'Anvendte oplysninger'!U201="Ja"),0.79,1))</f>
        <v>1</v>
      </c>
      <c r="W201" s="14">
        <f>IF('Anvendte oplysninger'!U201="Irrelevant",1,IF(AND(OR(I201="Motorvejsstrækning",I201="Frakørselsflettestrækning",I201="Tilkørselsflettestrækning",I201="Frakørselsrampe",I201="Tilkørselsrampe"),'Anvendte oplysninger'!U201="Ja"),0.94,1))</f>
        <v>1</v>
      </c>
      <c r="X201" s="14">
        <f>IF('Anvendte oplysninger'!U201="Irrelevant",1,IF(AND(OR(I201="Motorvejsstrækning",I201="Frakørselsflettestrækning",I201="Tilkørselsflettestrækning",I201="Frakørselsrampe",I201="Tilkørselsrampe"),'Anvendte oplysninger'!U201="Ja"),0.97,1))</f>
        <v>1</v>
      </c>
      <c r="Y201" s="14">
        <f>IF(AND(I201="Frakørselsrampe",'Anvendte oplysninger'!V201="S-formet ruderrampe"),1.32,IF(AND(I201="Frakørselsrampe",'Anvendte oplysninger'!V201="S-formet trompetrampe"),2.05,IF(AND(I201="Frakørselsrampe",'Anvendte oplysninger'!V201="U-formet trompetrampe"),4.11,IF(AND(I201="Frakørselsrampe",'Anvendte oplysninger'!V201="SV-formet flyoverrampe"),5.15,IF(AND(I201="Frakørselsrampe",'Anvendte oplysninger'!V201="Vinkelformet rampe"),1.07,IF(AND(I201="Tilkørselsrampe",'Anvendte oplysninger'!V201="S-formet ruderrampe"),0.93,IF(AND(I201="Tilkørselsrampe",'Anvendte oplysninger'!V201="S-formet trompetrampe"),2.48,IF(AND(I201="Tilkørselsrampe",'Anvendte oplysninger'!V201="U-formet trompetrampe"),4.15,IF(AND(I201="Tilkørselsrampe",'Anvendte oplysninger'!V201="SV-formet flyoverrampe"),5.26,IF(AND(I201="Tilkørselsrampe",'Anvendte oplysninger'!V201="Vinkelformet rampe"),1.42,1))))))))))</f>
        <v>1</v>
      </c>
      <c r="Z201" s="14">
        <f>IF(OR('Anvendte oplysninger'!W201="Lige",'Anvendte oplysninger'!W201="Irrelevant",'Anvendte oplysninger'!X201="Irrelevant",'Anvendte oplysninger'!Y201="Irrelevant"),1,1+1.545*1000/32.2*((('Anvendte oplysninger'!Y201*3268/3600)/('Anvendte oplysninger'!W201/0.306))^2)*('Anvendte oplysninger'!X201/1000)/G201)</f>
        <v>1</v>
      </c>
      <c r="AA201" s="14">
        <f>IF(OR('Anvendte oplysninger'!W201="Lige",'Anvendte oplysninger'!W201="Irrelevant",'Anvendte oplysninger'!X201="Irrelevant",'Anvendte oplysninger'!Y201="Irrelevant"),1,1+1.961*1000/32.2*((('Anvendte oplysninger'!Y201*3268/3600)/('Anvendte oplysninger'!W201/0.306))^2)*('Anvendte oplysninger'!X201/1000)/G201)</f>
        <v>1</v>
      </c>
      <c r="AB201" s="14">
        <f>IF(OR('Anvendte oplysninger'!Z201="Lige",'Anvendte oplysninger'!Z201="Irrelevant",'Anvendte oplysninger'!AA201="Irrelevant",'Anvendte oplysninger'!AB201="Irrelevant"),1,1+1.545*1000/32.2*((('Anvendte oplysninger'!AB201*3268/3600)/('Anvendte oplysninger'!Z201/0.306))^2)*('Anvendte oplysninger'!AA201/1000)/G201)</f>
        <v>1</v>
      </c>
      <c r="AC201" s="14">
        <f>IF(OR('Anvendte oplysninger'!Z201="Lige",'Anvendte oplysninger'!Z201="Irrelevant",'Anvendte oplysninger'!AA201="Irrelevant",'Anvendte oplysninger'!AB201="Irrelevant"),1,1+1.961*1000/32.2*((('Anvendte oplysninger'!AB201*3268/3600)/('Anvendte oplysninger'!Z201/0.306))^2)*('Anvendte oplysninger'!AA201/1000)/G201)</f>
        <v>1</v>
      </c>
      <c r="AD201" s="14">
        <f>IF(OR('Anvendte oplysninger'!AC201="Irrelevant",'Anvendte oplysninger'!AC201="Nej"),1,IF(AND('Anvendte oplysninger'!AC201="Ja",OR('Anvendte oplysninger'!Q201&lt;301,'Anvendte oplysninger'!S201&lt;301)),1-(0.5*('Anvendte oplysninger'!R201+'Anvendte oplysninger'!T201)/('Anvendte oplysninger'!G201*1000)),IF(AND('Anvendte oplysninger'!AC201="Ja",OR('Anvendte oplysninger'!Q201&lt;601,'Anvendte oplysninger'!S201&lt;601)),1-(0.25*('Anvendte oplysninger'!R201+'Anvendte oplysninger'!T201)/('Anvendte oplysninger'!G201*1000)),1)))</f>
        <v>1</v>
      </c>
      <c r="AE201" s="14">
        <f>IF(OR('Anvendte oplysninger'!AC201="Irrelevant",'Anvendte oplysninger'!AC201="Nej"),1,IF(AND('Anvendte oplysninger'!AC201="Ja",OR('Anvendte oplysninger'!Q201&lt;301,'Anvendte oplysninger'!S201&lt;301)),1-(0.4*('Anvendte oplysninger'!R201+'Anvendte oplysninger'!T201)/('Anvendte oplysninger'!G201*1000)),IF(AND('Anvendte oplysninger'!AC201="Ja",OR('Anvendte oplysninger'!Q201&lt;601,'Anvendte oplysninger'!S201&lt;601)),1-(0.2*('Anvendte oplysninger'!R201+'Anvendte oplysninger'!T201)/('Anvendte oplysninger'!G201*1000)),1)))</f>
        <v>1</v>
      </c>
      <c r="AF201" s="14">
        <f>IF('Anvendte oplysninger'!AD201="110 km/t",0.79,1)</f>
        <v>1</v>
      </c>
      <c r="AG201" s="14">
        <f>IF('Anvendte oplysninger'!AD201="110 km/t",0.94,1)</f>
        <v>1</v>
      </c>
      <c r="AH201" s="14">
        <f>IF('Anvendte oplysninger'!AD201="110 km/t",0.66,1)</f>
        <v>1</v>
      </c>
      <c r="AI201" s="14">
        <f>IF('Anvendte oplysninger'!AD201="110 km/t",0.82,1)</f>
        <v>1</v>
      </c>
      <c r="AJ201" s="14">
        <f>IF(AND('Anvendte oplysninger'!AE201="Ja",I201="Tilkørselsflettestrækning"),0.65*'Anvendte oplysninger'!AF201+1-'Anvendte oplysninger'!AF201,1)</f>
        <v>1</v>
      </c>
      <c r="AK201" s="15" t="str">
        <f t="shared" si="21"/>
        <v/>
      </c>
      <c r="AL201" s="15" t="str">
        <f t="shared" si="22"/>
        <v/>
      </c>
      <c r="AM201" s="15" t="str">
        <f t="shared" si="23"/>
        <v/>
      </c>
      <c r="AN201" s="15" t="str">
        <f t="shared" si="24"/>
        <v/>
      </c>
      <c r="AO201" s="15" t="str">
        <f t="shared" si="25"/>
        <v/>
      </c>
      <c r="AP201" s="15" t="str">
        <f t="shared" si="26"/>
        <v/>
      </c>
      <c r="AQ201" s="4" t="str">
        <f t="shared" si="27"/>
        <v/>
      </c>
    </row>
    <row r="202" spans="1:43" x14ac:dyDescent="0.25">
      <c r="A202" s="4" t="str">
        <f>IF(Inddata!A217="","",Inddata!A217)</f>
        <v/>
      </c>
      <c r="B202" s="4" t="str">
        <f>IF(Inddata!B217="","",Inddata!B217)</f>
        <v/>
      </c>
      <c r="C202" s="4" t="str">
        <f>IF(Inddata!C217="","",Inddata!C217)</f>
        <v/>
      </c>
      <c r="D202" s="4" t="str">
        <f>IF(Inddata!D217="","",Inddata!D217)</f>
        <v/>
      </c>
      <c r="E202" s="4" t="str">
        <f>IF(Inddata!E217="","",Inddata!E217)</f>
        <v/>
      </c>
      <c r="F202" s="4" t="str">
        <f>IF(Inddata!F217="","",Inddata!F217)</f>
        <v/>
      </c>
      <c r="G202" s="4">
        <f>IF(Inddata!G217="","",Inddata!G217)</f>
        <v>0</v>
      </c>
      <c r="H202" s="4" t="str">
        <f>IF(Inddata!H217&gt;0.5,Inddata!H217,"")</f>
        <v/>
      </c>
      <c r="I202" s="4" t="str">
        <f>IF(Inddata!I217="","",Inddata!I217)</f>
        <v/>
      </c>
      <c r="J202" s="14">
        <f>IF('Anvendte oplysninger'!J202="Irrelevant",1,IF('Anvendte oplysninger'!J202&gt;3,1.2,1))</f>
        <v>1</v>
      </c>
      <c r="K202" s="14">
        <f>IF('Anvendte oplysninger'!K202="Irrelevant",1,IF(AND(OR(I202="Motorvejsstrækning",I202="Frakørselsflettestrækning",I202="Tilkørselsflettestrækning"),'Anvendte oplysninger'!K202&lt;3.5),1+(3.5-'Anvendte oplysninger'!K202)*0.12,IF(AND(OR(I202="Frakørselsrampe",I202="Tilkørselsrampe"),'Anvendte oplysninger'!K202&lt;3.5),1+(3.5-'Anvendte oplysninger'!K202)*0.16,1)))</f>
        <v>1</v>
      </c>
      <c r="L202" s="14">
        <f>IF('Anvendte oplysninger'!L202="Irrelevant",1,IF(AND('Anvendte oplysninger'!L202="Ja",'Anvendte oplysninger'!J202=2),0.6*'Anvendte oplysninger'!M202+(1-'Anvendte oplysninger'!M202),IF(AND('Anvendte oplysninger'!L202="Ja",'Anvendte oplysninger'!J202=3),0.7*'Anvendte oplysninger'!M202+(1-'Anvendte oplysninger'!M202),IF(AND('Anvendte oplysninger'!L202="Ja",'Anvendte oplysninger'!J202=4),0.76*'Anvendte oplysninger'!M202+(1-'Anvendte oplysninger'!M202),IF(AND('Anvendte oplysninger'!L202="Ja",'Anvendte oplysninger'!J202&gt;4.99999999),0.8*'Anvendte oplysninger'!M202+(1-'Anvendte oplysninger'!M202),1)))))</f>
        <v>1</v>
      </c>
      <c r="M202" s="14">
        <f>IF('Anvendte oplysninger'!L202="Irrelevant",1,IF(AND('Anvendte oplysninger'!L202="Ja",'Anvendte oplysninger'!J202=2),0.8*'Anvendte oplysninger'!M202+(1-'Anvendte oplysninger'!M202),IF(AND('Anvendte oplysninger'!L202="Ja",'Anvendte oplysninger'!J202=3),0.85*'Anvendte oplysninger'!M202+(1-'Anvendte oplysninger'!M202),IF(AND('Anvendte oplysninger'!L202="Ja",'Anvendte oplysninger'!J202=4),0.88*'Anvendte oplysninger'!M202+(1-'Anvendte oplysninger'!M202),IF(AND('Anvendte oplysninger'!L202="Ja",'Anvendte oplysninger'!J202&gt;4.99999999),0.9*'Anvendte oplysninger'!M202+(1-'Anvendte oplysninger'!M202),1)))))</f>
        <v>1</v>
      </c>
      <c r="N202" s="14">
        <f>IF('Anvendte oplysninger'!N202="Irrelevant",1,IF(AND(OR(I202="Motorvejsstrækning",I202="Frakørselsflettestrækning",I202="Tilkørselsflettestrækning"),'Anvendte oplysninger'!N202&lt;3),1+(3-'Anvendte oplysninger'!N202)*0.09333333,1))</f>
        <v>1</v>
      </c>
      <c r="O202" s="14">
        <f>IF('Anvendte oplysninger'!N202="Irrelevant",1,IF(AND(OR(I202="Motorvejsstrækning",I202="Frakørselsflettestrækning",I202="Tilkørselsflettestrækning"),'Anvendte oplysninger'!N202&lt;3),1+(3-'Anvendte oplysninger'!N202)*0.19666667,1))</f>
        <v>1</v>
      </c>
      <c r="P202" s="14">
        <f>IF('Anvendte oplysninger'!O202="Irrelevant",1,IF(AND(OR(I202="Motorvejsstrækning",I202="Frakørselsflettestrækning",I202="Tilkørselsflettestrækning"),'Anvendte oplysninger'!O202&lt;3.00000001),1+(0.5-'Anvendte oplysninger'!O202)*0.04,IF(AND(OR(I202="Frakørselsrampe",I202="Tilkørselsrampe"),'Anvendte oplysninger'!O202&lt;3.00000001),1+(0.5-'Anvendte oplysninger'!O202)*0.08,IF(OR(I202="Motorvejsstrækning",I202="Frakørselsflettestrækning",I202="Tilkørselsflettestrækning"),0.9,0.8))))</f>
        <v>1</v>
      </c>
      <c r="Q202" s="14">
        <f>IF('Anvendte oplysninger'!P202="Irrelevant",1,IF(AND(OR(I202="Motorvejsstrækning",I202="Frakørselsflettestrækning",I202="Tilkørselsflettestrækning"),'Anvendte oplysninger'!P202&lt;11.00000001),1+(5-'Anvendte oplysninger'!P202)*0.01,0.94))</f>
        <v>1</v>
      </c>
      <c r="R202" s="14">
        <f>IF(OR('Anvendte oplysninger'!Q202="Irrelevant",'Anvendte oplysninger'!R202="Irrelevant",'Anvendte oplysninger'!Q202="Lige"),1,IF(AND(OR(I202="Motorvejsstrækning",I202="Frakørselsflettestrækning",I202="Tilkørselsflettestrækning"),'Anvendte oplysninger'!Q202&lt;4000),(EXP(0.1096*1746.5/'Anvendte oplysninger'!Q202)/EXP(0.1096*1746.5/4000))*('Anvendte oplysninger'!R202/1000)/G202+(G202-'Anvendte oplysninger'!R202/1000)/G202,1))</f>
        <v>1</v>
      </c>
      <c r="S202" s="14">
        <f>IF(OR('Anvendte oplysninger'!S202="Irrelevant",'Anvendte oplysninger'!T202="Irrelevant",'Anvendte oplysninger'!S202="Lige"),1,IF(AND(OR(I202="Motorvejsstrækning",I202="Frakørselsflettestrækning",I202="Tilkørselsflettestrækning"),'Anvendte oplysninger'!S202&lt;4000),(EXP(0.1096*1746.5/'Anvendte oplysninger'!S202)/EXP(0.1096*1746.5/4000))*('Anvendte oplysninger'!T202/1000)/G202+(G202-'Anvendte oplysninger'!T202/1000)/G202,1))</f>
        <v>1</v>
      </c>
      <c r="T202" s="14">
        <f>IF('Anvendte oplysninger'!U202="Irrelevant",1,IF(AND(OR(I202="Motorvejsstrækning",I202="Frakørselsflettestrækning",I202="Tilkørselsflettestrækning",I202="Frakørselsrampe",I202="Tilkørselsrampe"),'Anvendte oplysninger'!U202="Ja"),0.95,1))</f>
        <v>1</v>
      </c>
      <c r="U202" s="14">
        <f>IF('Anvendte oplysninger'!U202="Irrelevant",1,IF(AND(OR(I202="Motorvejsstrækning",I202="Frakørselsflettestrækning",I202="Tilkørselsflettestrækning",I202="Frakørselsrampe",I202="Tilkørselsrampe"),'Anvendte oplysninger'!U202="Ja"),0.96,1))</f>
        <v>1</v>
      </c>
      <c r="V202" s="14">
        <f>IF('Anvendte oplysninger'!U202="Irrelevant",1,IF(AND(OR(I202="Motorvejsstrækning",I202="Frakørselsflettestrækning",I202="Tilkørselsflettestrækning",I202="Frakørselsrampe",I202="Tilkørselsrampe"),'Anvendte oplysninger'!U202="Ja"),0.79,1))</f>
        <v>1</v>
      </c>
      <c r="W202" s="14">
        <f>IF('Anvendte oplysninger'!U202="Irrelevant",1,IF(AND(OR(I202="Motorvejsstrækning",I202="Frakørselsflettestrækning",I202="Tilkørselsflettestrækning",I202="Frakørselsrampe",I202="Tilkørselsrampe"),'Anvendte oplysninger'!U202="Ja"),0.94,1))</f>
        <v>1</v>
      </c>
      <c r="X202" s="14">
        <f>IF('Anvendte oplysninger'!U202="Irrelevant",1,IF(AND(OR(I202="Motorvejsstrækning",I202="Frakørselsflettestrækning",I202="Tilkørselsflettestrækning",I202="Frakørselsrampe",I202="Tilkørselsrampe"),'Anvendte oplysninger'!U202="Ja"),0.97,1))</f>
        <v>1</v>
      </c>
      <c r="Y202" s="14">
        <f>IF(AND(I202="Frakørselsrampe",'Anvendte oplysninger'!V202="S-formet ruderrampe"),1.32,IF(AND(I202="Frakørselsrampe",'Anvendte oplysninger'!V202="S-formet trompetrampe"),2.05,IF(AND(I202="Frakørselsrampe",'Anvendte oplysninger'!V202="U-formet trompetrampe"),4.11,IF(AND(I202="Frakørselsrampe",'Anvendte oplysninger'!V202="SV-formet flyoverrampe"),5.15,IF(AND(I202="Frakørselsrampe",'Anvendte oplysninger'!V202="Vinkelformet rampe"),1.07,IF(AND(I202="Tilkørselsrampe",'Anvendte oplysninger'!V202="S-formet ruderrampe"),0.93,IF(AND(I202="Tilkørselsrampe",'Anvendte oplysninger'!V202="S-formet trompetrampe"),2.48,IF(AND(I202="Tilkørselsrampe",'Anvendte oplysninger'!V202="U-formet trompetrampe"),4.15,IF(AND(I202="Tilkørselsrampe",'Anvendte oplysninger'!V202="SV-formet flyoverrampe"),5.26,IF(AND(I202="Tilkørselsrampe",'Anvendte oplysninger'!V202="Vinkelformet rampe"),1.42,1))))))))))</f>
        <v>1</v>
      </c>
      <c r="Z202" s="14">
        <f>IF(OR('Anvendte oplysninger'!W202="Lige",'Anvendte oplysninger'!W202="Irrelevant",'Anvendte oplysninger'!X202="Irrelevant",'Anvendte oplysninger'!Y202="Irrelevant"),1,1+1.545*1000/32.2*((('Anvendte oplysninger'!Y202*3268/3600)/('Anvendte oplysninger'!W202/0.306))^2)*('Anvendte oplysninger'!X202/1000)/G202)</f>
        <v>1</v>
      </c>
      <c r="AA202" s="14">
        <f>IF(OR('Anvendte oplysninger'!W202="Lige",'Anvendte oplysninger'!W202="Irrelevant",'Anvendte oplysninger'!X202="Irrelevant",'Anvendte oplysninger'!Y202="Irrelevant"),1,1+1.961*1000/32.2*((('Anvendte oplysninger'!Y202*3268/3600)/('Anvendte oplysninger'!W202/0.306))^2)*('Anvendte oplysninger'!X202/1000)/G202)</f>
        <v>1</v>
      </c>
      <c r="AB202" s="14">
        <f>IF(OR('Anvendte oplysninger'!Z202="Lige",'Anvendte oplysninger'!Z202="Irrelevant",'Anvendte oplysninger'!AA202="Irrelevant",'Anvendte oplysninger'!AB202="Irrelevant"),1,1+1.545*1000/32.2*((('Anvendte oplysninger'!AB202*3268/3600)/('Anvendte oplysninger'!Z202/0.306))^2)*('Anvendte oplysninger'!AA202/1000)/G202)</f>
        <v>1</v>
      </c>
      <c r="AC202" s="14">
        <f>IF(OR('Anvendte oplysninger'!Z202="Lige",'Anvendte oplysninger'!Z202="Irrelevant",'Anvendte oplysninger'!AA202="Irrelevant",'Anvendte oplysninger'!AB202="Irrelevant"),1,1+1.961*1000/32.2*((('Anvendte oplysninger'!AB202*3268/3600)/('Anvendte oplysninger'!Z202/0.306))^2)*('Anvendte oplysninger'!AA202/1000)/G202)</f>
        <v>1</v>
      </c>
      <c r="AD202" s="14">
        <f>IF(OR('Anvendte oplysninger'!AC202="Irrelevant",'Anvendte oplysninger'!AC202="Nej"),1,IF(AND('Anvendte oplysninger'!AC202="Ja",OR('Anvendte oplysninger'!Q202&lt;301,'Anvendte oplysninger'!S202&lt;301)),1-(0.5*('Anvendte oplysninger'!R202+'Anvendte oplysninger'!T202)/('Anvendte oplysninger'!G202*1000)),IF(AND('Anvendte oplysninger'!AC202="Ja",OR('Anvendte oplysninger'!Q202&lt;601,'Anvendte oplysninger'!S202&lt;601)),1-(0.25*('Anvendte oplysninger'!R202+'Anvendte oplysninger'!T202)/('Anvendte oplysninger'!G202*1000)),1)))</f>
        <v>1</v>
      </c>
      <c r="AE202" s="14">
        <f>IF(OR('Anvendte oplysninger'!AC202="Irrelevant",'Anvendte oplysninger'!AC202="Nej"),1,IF(AND('Anvendte oplysninger'!AC202="Ja",OR('Anvendte oplysninger'!Q202&lt;301,'Anvendte oplysninger'!S202&lt;301)),1-(0.4*('Anvendte oplysninger'!R202+'Anvendte oplysninger'!T202)/('Anvendte oplysninger'!G202*1000)),IF(AND('Anvendte oplysninger'!AC202="Ja",OR('Anvendte oplysninger'!Q202&lt;601,'Anvendte oplysninger'!S202&lt;601)),1-(0.2*('Anvendte oplysninger'!R202+'Anvendte oplysninger'!T202)/('Anvendte oplysninger'!G202*1000)),1)))</f>
        <v>1</v>
      </c>
      <c r="AF202" s="14">
        <f>IF('Anvendte oplysninger'!AD202="110 km/t",0.79,1)</f>
        <v>1</v>
      </c>
      <c r="AG202" s="14">
        <f>IF('Anvendte oplysninger'!AD202="110 km/t",0.94,1)</f>
        <v>1</v>
      </c>
      <c r="AH202" s="14">
        <f>IF('Anvendte oplysninger'!AD202="110 km/t",0.66,1)</f>
        <v>1</v>
      </c>
      <c r="AI202" s="14">
        <f>IF('Anvendte oplysninger'!AD202="110 km/t",0.82,1)</f>
        <v>1</v>
      </c>
      <c r="AJ202" s="14">
        <f>IF(AND('Anvendte oplysninger'!AE202="Ja",I202="Tilkørselsflettestrækning"),0.65*'Anvendte oplysninger'!AF202+1-'Anvendte oplysninger'!AF202,1)</f>
        <v>1</v>
      </c>
      <c r="AK202" s="15" t="str">
        <f t="shared" si="21"/>
        <v/>
      </c>
      <c r="AL202" s="15" t="str">
        <f t="shared" si="22"/>
        <v/>
      </c>
      <c r="AM202" s="15" t="str">
        <f t="shared" si="23"/>
        <v/>
      </c>
      <c r="AN202" s="15" t="str">
        <f t="shared" si="24"/>
        <v/>
      </c>
      <c r="AO202" s="15" t="str">
        <f t="shared" si="25"/>
        <v/>
      </c>
      <c r="AP202" s="15" t="str">
        <f t="shared" si="26"/>
        <v/>
      </c>
      <c r="AQ202" s="4" t="str">
        <f t="shared" si="27"/>
        <v/>
      </c>
    </row>
    <row r="203" spans="1:43" x14ac:dyDescent="0.25">
      <c r="A203" s="4" t="str">
        <f>IF(Inddata!A218="","",Inddata!A218)</f>
        <v/>
      </c>
      <c r="B203" s="4" t="str">
        <f>IF(Inddata!B218="","",Inddata!B218)</f>
        <v/>
      </c>
      <c r="C203" s="4" t="str">
        <f>IF(Inddata!C218="","",Inddata!C218)</f>
        <v/>
      </c>
      <c r="D203" s="4" t="str">
        <f>IF(Inddata!D218="","",Inddata!D218)</f>
        <v/>
      </c>
      <c r="E203" s="4" t="str">
        <f>IF(Inddata!E218="","",Inddata!E218)</f>
        <v/>
      </c>
      <c r="F203" s="4" t="str">
        <f>IF(Inddata!F218="","",Inddata!F218)</f>
        <v/>
      </c>
      <c r="G203" s="4">
        <f>IF(Inddata!G218="","",Inddata!G218)</f>
        <v>0</v>
      </c>
      <c r="H203" s="4" t="str">
        <f>IF(Inddata!H218&gt;0.5,Inddata!H218,"")</f>
        <v/>
      </c>
      <c r="I203" s="4" t="str">
        <f>IF(Inddata!I218="","",Inddata!I218)</f>
        <v/>
      </c>
      <c r="J203" s="14">
        <f>IF('Anvendte oplysninger'!J203="Irrelevant",1,IF('Anvendte oplysninger'!J203&gt;3,1.2,1))</f>
        <v>1</v>
      </c>
      <c r="K203" s="14">
        <f>IF('Anvendte oplysninger'!K203="Irrelevant",1,IF(AND(OR(I203="Motorvejsstrækning",I203="Frakørselsflettestrækning",I203="Tilkørselsflettestrækning"),'Anvendte oplysninger'!K203&lt;3.5),1+(3.5-'Anvendte oplysninger'!K203)*0.12,IF(AND(OR(I203="Frakørselsrampe",I203="Tilkørselsrampe"),'Anvendte oplysninger'!K203&lt;3.5),1+(3.5-'Anvendte oplysninger'!K203)*0.16,1)))</f>
        <v>1</v>
      </c>
      <c r="L203" s="14">
        <f>IF('Anvendte oplysninger'!L203="Irrelevant",1,IF(AND('Anvendte oplysninger'!L203="Ja",'Anvendte oplysninger'!J203=2),0.6*'Anvendte oplysninger'!M203+(1-'Anvendte oplysninger'!M203),IF(AND('Anvendte oplysninger'!L203="Ja",'Anvendte oplysninger'!J203=3),0.7*'Anvendte oplysninger'!M203+(1-'Anvendte oplysninger'!M203),IF(AND('Anvendte oplysninger'!L203="Ja",'Anvendte oplysninger'!J203=4),0.76*'Anvendte oplysninger'!M203+(1-'Anvendte oplysninger'!M203),IF(AND('Anvendte oplysninger'!L203="Ja",'Anvendte oplysninger'!J203&gt;4.99999999),0.8*'Anvendte oplysninger'!M203+(1-'Anvendte oplysninger'!M203),1)))))</f>
        <v>1</v>
      </c>
      <c r="M203" s="14">
        <f>IF('Anvendte oplysninger'!L203="Irrelevant",1,IF(AND('Anvendte oplysninger'!L203="Ja",'Anvendte oplysninger'!J203=2),0.8*'Anvendte oplysninger'!M203+(1-'Anvendte oplysninger'!M203),IF(AND('Anvendte oplysninger'!L203="Ja",'Anvendte oplysninger'!J203=3),0.85*'Anvendte oplysninger'!M203+(1-'Anvendte oplysninger'!M203),IF(AND('Anvendte oplysninger'!L203="Ja",'Anvendte oplysninger'!J203=4),0.88*'Anvendte oplysninger'!M203+(1-'Anvendte oplysninger'!M203),IF(AND('Anvendte oplysninger'!L203="Ja",'Anvendte oplysninger'!J203&gt;4.99999999),0.9*'Anvendte oplysninger'!M203+(1-'Anvendte oplysninger'!M203),1)))))</f>
        <v>1</v>
      </c>
      <c r="N203" s="14">
        <f>IF('Anvendte oplysninger'!N203="Irrelevant",1,IF(AND(OR(I203="Motorvejsstrækning",I203="Frakørselsflettestrækning",I203="Tilkørselsflettestrækning"),'Anvendte oplysninger'!N203&lt;3),1+(3-'Anvendte oplysninger'!N203)*0.09333333,1))</f>
        <v>1</v>
      </c>
      <c r="O203" s="14">
        <f>IF('Anvendte oplysninger'!N203="Irrelevant",1,IF(AND(OR(I203="Motorvejsstrækning",I203="Frakørselsflettestrækning",I203="Tilkørselsflettestrækning"),'Anvendte oplysninger'!N203&lt;3),1+(3-'Anvendte oplysninger'!N203)*0.19666667,1))</f>
        <v>1</v>
      </c>
      <c r="P203" s="14">
        <f>IF('Anvendte oplysninger'!O203="Irrelevant",1,IF(AND(OR(I203="Motorvejsstrækning",I203="Frakørselsflettestrækning",I203="Tilkørselsflettestrækning"),'Anvendte oplysninger'!O203&lt;3.00000001),1+(0.5-'Anvendte oplysninger'!O203)*0.04,IF(AND(OR(I203="Frakørselsrampe",I203="Tilkørselsrampe"),'Anvendte oplysninger'!O203&lt;3.00000001),1+(0.5-'Anvendte oplysninger'!O203)*0.08,IF(OR(I203="Motorvejsstrækning",I203="Frakørselsflettestrækning",I203="Tilkørselsflettestrækning"),0.9,0.8))))</f>
        <v>1</v>
      </c>
      <c r="Q203" s="14">
        <f>IF('Anvendte oplysninger'!P203="Irrelevant",1,IF(AND(OR(I203="Motorvejsstrækning",I203="Frakørselsflettestrækning",I203="Tilkørselsflettestrækning"),'Anvendte oplysninger'!P203&lt;11.00000001),1+(5-'Anvendte oplysninger'!P203)*0.01,0.94))</f>
        <v>1</v>
      </c>
      <c r="R203" s="14">
        <f>IF(OR('Anvendte oplysninger'!Q203="Irrelevant",'Anvendte oplysninger'!R203="Irrelevant",'Anvendte oplysninger'!Q203="Lige"),1,IF(AND(OR(I203="Motorvejsstrækning",I203="Frakørselsflettestrækning",I203="Tilkørselsflettestrækning"),'Anvendte oplysninger'!Q203&lt;4000),(EXP(0.1096*1746.5/'Anvendte oplysninger'!Q203)/EXP(0.1096*1746.5/4000))*('Anvendte oplysninger'!R203/1000)/G203+(G203-'Anvendte oplysninger'!R203/1000)/G203,1))</f>
        <v>1</v>
      </c>
      <c r="S203" s="14">
        <f>IF(OR('Anvendte oplysninger'!S203="Irrelevant",'Anvendte oplysninger'!T203="Irrelevant",'Anvendte oplysninger'!S203="Lige"),1,IF(AND(OR(I203="Motorvejsstrækning",I203="Frakørselsflettestrækning",I203="Tilkørselsflettestrækning"),'Anvendte oplysninger'!S203&lt;4000),(EXP(0.1096*1746.5/'Anvendte oplysninger'!S203)/EXP(0.1096*1746.5/4000))*('Anvendte oplysninger'!T203/1000)/G203+(G203-'Anvendte oplysninger'!T203/1000)/G203,1))</f>
        <v>1</v>
      </c>
      <c r="T203" s="14">
        <f>IF('Anvendte oplysninger'!U203="Irrelevant",1,IF(AND(OR(I203="Motorvejsstrækning",I203="Frakørselsflettestrækning",I203="Tilkørselsflettestrækning",I203="Frakørselsrampe",I203="Tilkørselsrampe"),'Anvendte oplysninger'!U203="Ja"),0.95,1))</f>
        <v>1</v>
      </c>
      <c r="U203" s="14">
        <f>IF('Anvendte oplysninger'!U203="Irrelevant",1,IF(AND(OR(I203="Motorvejsstrækning",I203="Frakørselsflettestrækning",I203="Tilkørselsflettestrækning",I203="Frakørselsrampe",I203="Tilkørselsrampe"),'Anvendte oplysninger'!U203="Ja"),0.96,1))</f>
        <v>1</v>
      </c>
      <c r="V203" s="14">
        <f>IF('Anvendte oplysninger'!U203="Irrelevant",1,IF(AND(OR(I203="Motorvejsstrækning",I203="Frakørselsflettestrækning",I203="Tilkørselsflettestrækning",I203="Frakørselsrampe",I203="Tilkørselsrampe"),'Anvendte oplysninger'!U203="Ja"),0.79,1))</f>
        <v>1</v>
      </c>
      <c r="W203" s="14">
        <f>IF('Anvendte oplysninger'!U203="Irrelevant",1,IF(AND(OR(I203="Motorvejsstrækning",I203="Frakørselsflettestrækning",I203="Tilkørselsflettestrækning",I203="Frakørselsrampe",I203="Tilkørselsrampe"),'Anvendte oplysninger'!U203="Ja"),0.94,1))</f>
        <v>1</v>
      </c>
      <c r="X203" s="14">
        <f>IF('Anvendte oplysninger'!U203="Irrelevant",1,IF(AND(OR(I203="Motorvejsstrækning",I203="Frakørselsflettestrækning",I203="Tilkørselsflettestrækning",I203="Frakørselsrampe",I203="Tilkørselsrampe"),'Anvendte oplysninger'!U203="Ja"),0.97,1))</f>
        <v>1</v>
      </c>
      <c r="Y203" s="14">
        <f>IF(AND(I203="Frakørselsrampe",'Anvendte oplysninger'!V203="S-formet ruderrampe"),1.32,IF(AND(I203="Frakørselsrampe",'Anvendte oplysninger'!V203="S-formet trompetrampe"),2.05,IF(AND(I203="Frakørselsrampe",'Anvendte oplysninger'!V203="U-formet trompetrampe"),4.11,IF(AND(I203="Frakørselsrampe",'Anvendte oplysninger'!V203="SV-formet flyoverrampe"),5.15,IF(AND(I203="Frakørselsrampe",'Anvendte oplysninger'!V203="Vinkelformet rampe"),1.07,IF(AND(I203="Tilkørselsrampe",'Anvendte oplysninger'!V203="S-formet ruderrampe"),0.93,IF(AND(I203="Tilkørselsrampe",'Anvendte oplysninger'!V203="S-formet trompetrampe"),2.48,IF(AND(I203="Tilkørselsrampe",'Anvendte oplysninger'!V203="U-formet trompetrampe"),4.15,IF(AND(I203="Tilkørselsrampe",'Anvendte oplysninger'!V203="SV-formet flyoverrampe"),5.26,IF(AND(I203="Tilkørselsrampe",'Anvendte oplysninger'!V203="Vinkelformet rampe"),1.42,1))))))))))</f>
        <v>1</v>
      </c>
      <c r="Z203" s="14">
        <f>IF(OR('Anvendte oplysninger'!W203="Lige",'Anvendte oplysninger'!W203="Irrelevant",'Anvendte oplysninger'!X203="Irrelevant",'Anvendte oplysninger'!Y203="Irrelevant"),1,1+1.545*1000/32.2*((('Anvendte oplysninger'!Y203*3268/3600)/('Anvendte oplysninger'!W203/0.306))^2)*('Anvendte oplysninger'!X203/1000)/G203)</f>
        <v>1</v>
      </c>
      <c r="AA203" s="14">
        <f>IF(OR('Anvendte oplysninger'!W203="Lige",'Anvendte oplysninger'!W203="Irrelevant",'Anvendte oplysninger'!X203="Irrelevant",'Anvendte oplysninger'!Y203="Irrelevant"),1,1+1.961*1000/32.2*((('Anvendte oplysninger'!Y203*3268/3600)/('Anvendte oplysninger'!W203/0.306))^2)*('Anvendte oplysninger'!X203/1000)/G203)</f>
        <v>1</v>
      </c>
      <c r="AB203" s="14">
        <f>IF(OR('Anvendte oplysninger'!Z203="Lige",'Anvendte oplysninger'!Z203="Irrelevant",'Anvendte oplysninger'!AA203="Irrelevant",'Anvendte oplysninger'!AB203="Irrelevant"),1,1+1.545*1000/32.2*((('Anvendte oplysninger'!AB203*3268/3600)/('Anvendte oplysninger'!Z203/0.306))^2)*('Anvendte oplysninger'!AA203/1000)/G203)</f>
        <v>1</v>
      </c>
      <c r="AC203" s="14">
        <f>IF(OR('Anvendte oplysninger'!Z203="Lige",'Anvendte oplysninger'!Z203="Irrelevant",'Anvendte oplysninger'!AA203="Irrelevant",'Anvendte oplysninger'!AB203="Irrelevant"),1,1+1.961*1000/32.2*((('Anvendte oplysninger'!AB203*3268/3600)/('Anvendte oplysninger'!Z203/0.306))^2)*('Anvendte oplysninger'!AA203/1000)/G203)</f>
        <v>1</v>
      </c>
      <c r="AD203" s="14">
        <f>IF(OR('Anvendte oplysninger'!AC203="Irrelevant",'Anvendte oplysninger'!AC203="Nej"),1,IF(AND('Anvendte oplysninger'!AC203="Ja",OR('Anvendte oplysninger'!Q203&lt;301,'Anvendte oplysninger'!S203&lt;301)),1-(0.5*('Anvendte oplysninger'!R203+'Anvendte oplysninger'!T203)/('Anvendte oplysninger'!G203*1000)),IF(AND('Anvendte oplysninger'!AC203="Ja",OR('Anvendte oplysninger'!Q203&lt;601,'Anvendte oplysninger'!S203&lt;601)),1-(0.25*('Anvendte oplysninger'!R203+'Anvendte oplysninger'!T203)/('Anvendte oplysninger'!G203*1000)),1)))</f>
        <v>1</v>
      </c>
      <c r="AE203" s="14">
        <f>IF(OR('Anvendte oplysninger'!AC203="Irrelevant",'Anvendte oplysninger'!AC203="Nej"),1,IF(AND('Anvendte oplysninger'!AC203="Ja",OR('Anvendte oplysninger'!Q203&lt;301,'Anvendte oplysninger'!S203&lt;301)),1-(0.4*('Anvendte oplysninger'!R203+'Anvendte oplysninger'!T203)/('Anvendte oplysninger'!G203*1000)),IF(AND('Anvendte oplysninger'!AC203="Ja",OR('Anvendte oplysninger'!Q203&lt;601,'Anvendte oplysninger'!S203&lt;601)),1-(0.2*('Anvendte oplysninger'!R203+'Anvendte oplysninger'!T203)/('Anvendte oplysninger'!G203*1000)),1)))</f>
        <v>1</v>
      </c>
      <c r="AF203" s="14">
        <f>IF('Anvendte oplysninger'!AD203="110 km/t",0.79,1)</f>
        <v>1</v>
      </c>
      <c r="AG203" s="14">
        <f>IF('Anvendte oplysninger'!AD203="110 km/t",0.94,1)</f>
        <v>1</v>
      </c>
      <c r="AH203" s="14">
        <f>IF('Anvendte oplysninger'!AD203="110 km/t",0.66,1)</f>
        <v>1</v>
      </c>
      <c r="AI203" s="14">
        <f>IF('Anvendte oplysninger'!AD203="110 km/t",0.82,1)</f>
        <v>1</v>
      </c>
      <c r="AJ203" s="14">
        <f>IF(AND('Anvendte oplysninger'!AE203="Ja",I203="Tilkørselsflettestrækning"),0.65*'Anvendte oplysninger'!AF203+1-'Anvendte oplysninger'!AF203,1)</f>
        <v>1</v>
      </c>
      <c r="AK203" s="15" t="str">
        <f t="shared" si="21"/>
        <v/>
      </c>
      <c r="AL203" s="15" t="str">
        <f t="shared" si="22"/>
        <v/>
      </c>
      <c r="AM203" s="15" t="str">
        <f t="shared" si="23"/>
        <v/>
      </c>
      <c r="AN203" s="15" t="str">
        <f t="shared" si="24"/>
        <v/>
      </c>
      <c r="AO203" s="15" t="str">
        <f t="shared" si="25"/>
        <v/>
      </c>
      <c r="AP203" s="15" t="str">
        <f t="shared" si="26"/>
        <v/>
      </c>
      <c r="AQ203" s="4" t="str">
        <f t="shared" si="27"/>
        <v/>
      </c>
    </row>
    <row r="204" spans="1:43" x14ac:dyDescent="0.25">
      <c r="A204" s="4" t="str">
        <f>IF(Inddata!A219="","",Inddata!A219)</f>
        <v/>
      </c>
      <c r="B204" s="4" t="str">
        <f>IF(Inddata!B219="","",Inddata!B219)</f>
        <v/>
      </c>
      <c r="C204" s="4" t="str">
        <f>IF(Inddata!C219="","",Inddata!C219)</f>
        <v/>
      </c>
      <c r="D204" s="4" t="str">
        <f>IF(Inddata!D219="","",Inddata!D219)</f>
        <v/>
      </c>
      <c r="E204" s="4" t="str">
        <f>IF(Inddata!E219="","",Inddata!E219)</f>
        <v/>
      </c>
      <c r="F204" s="4" t="str">
        <f>IF(Inddata!F219="","",Inddata!F219)</f>
        <v/>
      </c>
      <c r="G204" s="4">
        <f>IF(Inddata!G219="","",Inddata!G219)</f>
        <v>0</v>
      </c>
      <c r="H204" s="4" t="str">
        <f>IF(Inddata!H219&gt;0.5,Inddata!H219,"")</f>
        <v/>
      </c>
      <c r="I204" s="4" t="str">
        <f>IF(Inddata!I219="","",Inddata!I219)</f>
        <v/>
      </c>
      <c r="J204" s="14">
        <f>IF('Anvendte oplysninger'!J204="Irrelevant",1,IF('Anvendte oplysninger'!J204&gt;3,1.2,1))</f>
        <v>1</v>
      </c>
      <c r="K204" s="14">
        <f>IF('Anvendte oplysninger'!K204="Irrelevant",1,IF(AND(OR(I204="Motorvejsstrækning",I204="Frakørselsflettestrækning",I204="Tilkørselsflettestrækning"),'Anvendte oplysninger'!K204&lt;3.5),1+(3.5-'Anvendte oplysninger'!K204)*0.12,IF(AND(OR(I204="Frakørselsrampe",I204="Tilkørselsrampe"),'Anvendte oplysninger'!K204&lt;3.5),1+(3.5-'Anvendte oplysninger'!K204)*0.16,1)))</f>
        <v>1</v>
      </c>
      <c r="L204" s="14">
        <f>IF('Anvendte oplysninger'!L204="Irrelevant",1,IF(AND('Anvendte oplysninger'!L204="Ja",'Anvendte oplysninger'!J204=2),0.6*'Anvendte oplysninger'!M204+(1-'Anvendte oplysninger'!M204),IF(AND('Anvendte oplysninger'!L204="Ja",'Anvendte oplysninger'!J204=3),0.7*'Anvendte oplysninger'!M204+(1-'Anvendte oplysninger'!M204),IF(AND('Anvendte oplysninger'!L204="Ja",'Anvendte oplysninger'!J204=4),0.76*'Anvendte oplysninger'!M204+(1-'Anvendte oplysninger'!M204),IF(AND('Anvendte oplysninger'!L204="Ja",'Anvendte oplysninger'!J204&gt;4.99999999),0.8*'Anvendte oplysninger'!M204+(1-'Anvendte oplysninger'!M204),1)))))</f>
        <v>1</v>
      </c>
      <c r="M204" s="14">
        <f>IF('Anvendte oplysninger'!L204="Irrelevant",1,IF(AND('Anvendte oplysninger'!L204="Ja",'Anvendte oplysninger'!J204=2),0.8*'Anvendte oplysninger'!M204+(1-'Anvendte oplysninger'!M204),IF(AND('Anvendte oplysninger'!L204="Ja",'Anvendte oplysninger'!J204=3),0.85*'Anvendte oplysninger'!M204+(1-'Anvendte oplysninger'!M204),IF(AND('Anvendte oplysninger'!L204="Ja",'Anvendte oplysninger'!J204=4),0.88*'Anvendte oplysninger'!M204+(1-'Anvendte oplysninger'!M204),IF(AND('Anvendte oplysninger'!L204="Ja",'Anvendte oplysninger'!J204&gt;4.99999999),0.9*'Anvendte oplysninger'!M204+(1-'Anvendte oplysninger'!M204),1)))))</f>
        <v>1</v>
      </c>
      <c r="N204" s="14">
        <f>IF('Anvendte oplysninger'!N204="Irrelevant",1,IF(AND(OR(I204="Motorvejsstrækning",I204="Frakørselsflettestrækning",I204="Tilkørselsflettestrækning"),'Anvendte oplysninger'!N204&lt;3),1+(3-'Anvendte oplysninger'!N204)*0.09333333,1))</f>
        <v>1</v>
      </c>
      <c r="O204" s="14">
        <f>IF('Anvendte oplysninger'!N204="Irrelevant",1,IF(AND(OR(I204="Motorvejsstrækning",I204="Frakørselsflettestrækning",I204="Tilkørselsflettestrækning"),'Anvendte oplysninger'!N204&lt;3),1+(3-'Anvendte oplysninger'!N204)*0.19666667,1))</f>
        <v>1</v>
      </c>
      <c r="P204" s="14">
        <f>IF('Anvendte oplysninger'!O204="Irrelevant",1,IF(AND(OR(I204="Motorvejsstrækning",I204="Frakørselsflettestrækning",I204="Tilkørselsflettestrækning"),'Anvendte oplysninger'!O204&lt;3.00000001),1+(0.5-'Anvendte oplysninger'!O204)*0.04,IF(AND(OR(I204="Frakørselsrampe",I204="Tilkørselsrampe"),'Anvendte oplysninger'!O204&lt;3.00000001),1+(0.5-'Anvendte oplysninger'!O204)*0.08,IF(OR(I204="Motorvejsstrækning",I204="Frakørselsflettestrækning",I204="Tilkørselsflettestrækning"),0.9,0.8))))</f>
        <v>1</v>
      </c>
      <c r="Q204" s="14">
        <f>IF('Anvendte oplysninger'!P204="Irrelevant",1,IF(AND(OR(I204="Motorvejsstrækning",I204="Frakørselsflettestrækning",I204="Tilkørselsflettestrækning"),'Anvendte oplysninger'!P204&lt;11.00000001),1+(5-'Anvendte oplysninger'!P204)*0.01,0.94))</f>
        <v>1</v>
      </c>
      <c r="R204" s="14">
        <f>IF(OR('Anvendte oplysninger'!Q204="Irrelevant",'Anvendte oplysninger'!R204="Irrelevant",'Anvendte oplysninger'!Q204="Lige"),1,IF(AND(OR(I204="Motorvejsstrækning",I204="Frakørselsflettestrækning",I204="Tilkørselsflettestrækning"),'Anvendte oplysninger'!Q204&lt;4000),(EXP(0.1096*1746.5/'Anvendte oplysninger'!Q204)/EXP(0.1096*1746.5/4000))*('Anvendte oplysninger'!R204/1000)/G204+(G204-'Anvendte oplysninger'!R204/1000)/G204,1))</f>
        <v>1</v>
      </c>
      <c r="S204" s="14">
        <f>IF(OR('Anvendte oplysninger'!S204="Irrelevant",'Anvendte oplysninger'!T204="Irrelevant",'Anvendte oplysninger'!S204="Lige"),1,IF(AND(OR(I204="Motorvejsstrækning",I204="Frakørselsflettestrækning",I204="Tilkørselsflettestrækning"),'Anvendte oplysninger'!S204&lt;4000),(EXP(0.1096*1746.5/'Anvendte oplysninger'!S204)/EXP(0.1096*1746.5/4000))*('Anvendte oplysninger'!T204/1000)/G204+(G204-'Anvendte oplysninger'!T204/1000)/G204,1))</f>
        <v>1</v>
      </c>
      <c r="T204" s="14">
        <f>IF('Anvendte oplysninger'!U204="Irrelevant",1,IF(AND(OR(I204="Motorvejsstrækning",I204="Frakørselsflettestrækning",I204="Tilkørselsflettestrækning",I204="Frakørselsrampe",I204="Tilkørselsrampe"),'Anvendte oplysninger'!U204="Ja"),0.95,1))</f>
        <v>1</v>
      </c>
      <c r="U204" s="14">
        <f>IF('Anvendte oplysninger'!U204="Irrelevant",1,IF(AND(OR(I204="Motorvejsstrækning",I204="Frakørselsflettestrækning",I204="Tilkørselsflettestrækning",I204="Frakørselsrampe",I204="Tilkørselsrampe"),'Anvendte oplysninger'!U204="Ja"),0.96,1))</f>
        <v>1</v>
      </c>
      <c r="V204" s="14">
        <f>IF('Anvendte oplysninger'!U204="Irrelevant",1,IF(AND(OR(I204="Motorvejsstrækning",I204="Frakørselsflettestrækning",I204="Tilkørselsflettestrækning",I204="Frakørselsrampe",I204="Tilkørselsrampe"),'Anvendte oplysninger'!U204="Ja"),0.79,1))</f>
        <v>1</v>
      </c>
      <c r="W204" s="14">
        <f>IF('Anvendte oplysninger'!U204="Irrelevant",1,IF(AND(OR(I204="Motorvejsstrækning",I204="Frakørselsflettestrækning",I204="Tilkørselsflettestrækning",I204="Frakørselsrampe",I204="Tilkørselsrampe"),'Anvendte oplysninger'!U204="Ja"),0.94,1))</f>
        <v>1</v>
      </c>
      <c r="X204" s="14">
        <f>IF('Anvendte oplysninger'!U204="Irrelevant",1,IF(AND(OR(I204="Motorvejsstrækning",I204="Frakørselsflettestrækning",I204="Tilkørselsflettestrækning",I204="Frakørselsrampe",I204="Tilkørselsrampe"),'Anvendte oplysninger'!U204="Ja"),0.97,1))</f>
        <v>1</v>
      </c>
      <c r="Y204" s="14">
        <f>IF(AND(I204="Frakørselsrampe",'Anvendte oplysninger'!V204="S-formet ruderrampe"),1.32,IF(AND(I204="Frakørselsrampe",'Anvendte oplysninger'!V204="S-formet trompetrampe"),2.05,IF(AND(I204="Frakørselsrampe",'Anvendte oplysninger'!V204="U-formet trompetrampe"),4.11,IF(AND(I204="Frakørselsrampe",'Anvendte oplysninger'!V204="SV-formet flyoverrampe"),5.15,IF(AND(I204="Frakørselsrampe",'Anvendte oplysninger'!V204="Vinkelformet rampe"),1.07,IF(AND(I204="Tilkørselsrampe",'Anvendte oplysninger'!V204="S-formet ruderrampe"),0.93,IF(AND(I204="Tilkørselsrampe",'Anvendte oplysninger'!V204="S-formet trompetrampe"),2.48,IF(AND(I204="Tilkørselsrampe",'Anvendte oplysninger'!V204="U-formet trompetrampe"),4.15,IF(AND(I204="Tilkørselsrampe",'Anvendte oplysninger'!V204="SV-formet flyoverrampe"),5.26,IF(AND(I204="Tilkørselsrampe",'Anvendte oplysninger'!V204="Vinkelformet rampe"),1.42,1))))))))))</f>
        <v>1</v>
      </c>
      <c r="Z204" s="14">
        <f>IF(OR('Anvendte oplysninger'!W204="Lige",'Anvendte oplysninger'!W204="Irrelevant",'Anvendte oplysninger'!X204="Irrelevant",'Anvendte oplysninger'!Y204="Irrelevant"),1,1+1.545*1000/32.2*((('Anvendte oplysninger'!Y204*3268/3600)/('Anvendte oplysninger'!W204/0.306))^2)*('Anvendte oplysninger'!X204/1000)/G204)</f>
        <v>1</v>
      </c>
      <c r="AA204" s="14">
        <f>IF(OR('Anvendte oplysninger'!W204="Lige",'Anvendte oplysninger'!W204="Irrelevant",'Anvendte oplysninger'!X204="Irrelevant",'Anvendte oplysninger'!Y204="Irrelevant"),1,1+1.961*1000/32.2*((('Anvendte oplysninger'!Y204*3268/3600)/('Anvendte oplysninger'!W204/0.306))^2)*('Anvendte oplysninger'!X204/1000)/G204)</f>
        <v>1</v>
      </c>
      <c r="AB204" s="14">
        <f>IF(OR('Anvendte oplysninger'!Z204="Lige",'Anvendte oplysninger'!Z204="Irrelevant",'Anvendte oplysninger'!AA204="Irrelevant",'Anvendte oplysninger'!AB204="Irrelevant"),1,1+1.545*1000/32.2*((('Anvendte oplysninger'!AB204*3268/3600)/('Anvendte oplysninger'!Z204/0.306))^2)*('Anvendte oplysninger'!AA204/1000)/G204)</f>
        <v>1</v>
      </c>
      <c r="AC204" s="14">
        <f>IF(OR('Anvendte oplysninger'!Z204="Lige",'Anvendte oplysninger'!Z204="Irrelevant",'Anvendte oplysninger'!AA204="Irrelevant",'Anvendte oplysninger'!AB204="Irrelevant"),1,1+1.961*1000/32.2*((('Anvendte oplysninger'!AB204*3268/3600)/('Anvendte oplysninger'!Z204/0.306))^2)*('Anvendte oplysninger'!AA204/1000)/G204)</f>
        <v>1</v>
      </c>
      <c r="AD204" s="14">
        <f>IF(OR('Anvendte oplysninger'!AC204="Irrelevant",'Anvendte oplysninger'!AC204="Nej"),1,IF(AND('Anvendte oplysninger'!AC204="Ja",OR('Anvendte oplysninger'!Q204&lt;301,'Anvendte oplysninger'!S204&lt;301)),1-(0.5*('Anvendte oplysninger'!R204+'Anvendte oplysninger'!T204)/('Anvendte oplysninger'!G204*1000)),IF(AND('Anvendte oplysninger'!AC204="Ja",OR('Anvendte oplysninger'!Q204&lt;601,'Anvendte oplysninger'!S204&lt;601)),1-(0.25*('Anvendte oplysninger'!R204+'Anvendte oplysninger'!T204)/('Anvendte oplysninger'!G204*1000)),1)))</f>
        <v>1</v>
      </c>
      <c r="AE204" s="14">
        <f>IF(OR('Anvendte oplysninger'!AC204="Irrelevant",'Anvendte oplysninger'!AC204="Nej"),1,IF(AND('Anvendte oplysninger'!AC204="Ja",OR('Anvendte oplysninger'!Q204&lt;301,'Anvendte oplysninger'!S204&lt;301)),1-(0.4*('Anvendte oplysninger'!R204+'Anvendte oplysninger'!T204)/('Anvendte oplysninger'!G204*1000)),IF(AND('Anvendte oplysninger'!AC204="Ja",OR('Anvendte oplysninger'!Q204&lt;601,'Anvendte oplysninger'!S204&lt;601)),1-(0.2*('Anvendte oplysninger'!R204+'Anvendte oplysninger'!T204)/('Anvendte oplysninger'!G204*1000)),1)))</f>
        <v>1</v>
      </c>
      <c r="AF204" s="14">
        <f>IF('Anvendte oplysninger'!AD204="110 km/t",0.79,1)</f>
        <v>1</v>
      </c>
      <c r="AG204" s="14">
        <f>IF('Anvendte oplysninger'!AD204="110 km/t",0.94,1)</f>
        <v>1</v>
      </c>
      <c r="AH204" s="14">
        <f>IF('Anvendte oplysninger'!AD204="110 km/t",0.66,1)</f>
        <v>1</v>
      </c>
      <c r="AI204" s="14">
        <f>IF('Anvendte oplysninger'!AD204="110 km/t",0.82,1)</f>
        <v>1</v>
      </c>
      <c r="AJ204" s="14">
        <f>IF(AND('Anvendte oplysninger'!AE204="Ja",I204="Tilkørselsflettestrækning"),0.65*'Anvendte oplysninger'!AF204+1-'Anvendte oplysninger'!AF204,1)</f>
        <v>1</v>
      </c>
      <c r="AK204" s="15" t="str">
        <f t="shared" si="21"/>
        <v/>
      </c>
      <c r="AL204" s="15" t="str">
        <f t="shared" si="22"/>
        <v/>
      </c>
      <c r="AM204" s="15" t="str">
        <f t="shared" si="23"/>
        <v/>
      </c>
      <c r="AN204" s="15" t="str">
        <f t="shared" si="24"/>
        <v/>
      </c>
      <c r="AO204" s="15" t="str">
        <f t="shared" si="25"/>
        <v/>
      </c>
      <c r="AP204" s="15" t="str">
        <f t="shared" si="26"/>
        <v/>
      </c>
      <c r="AQ204" s="4" t="str">
        <f t="shared" si="27"/>
        <v/>
      </c>
    </row>
    <row r="205" spans="1:43" x14ac:dyDescent="0.25">
      <c r="A205" s="4" t="str">
        <f>IF(Inddata!A220="","",Inddata!A220)</f>
        <v/>
      </c>
      <c r="B205" s="4" t="str">
        <f>IF(Inddata!B220="","",Inddata!B220)</f>
        <v/>
      </c>
      <c r="C205" s="4" t="str">
        <f>IF(Inddata!C220="","",Inddata!C220)</f>
        <v/>
      </c>
      <c r="D205" s="4" t="str">
        <f>IF(Inddata!D220="","",Inddata!D220)</f>
        <v/>
      </c>
      <c r="E205" s="4" t="str">
        <f>IF(Inddata!E220="","",Inddata!E220)</f>
        <v/>
      </c>
      <c r="F205" s="4" t="str">
        <f>IF(Inddata!F220="","",Inddata!F220)</f>
        <v/>
      </c>
      <c r="G205" s="4">
        <f>IF(Inddata!G220="","",Inddata!G220)</f>
        <v>0</v>
      </c>
      <c r="H205" s="4" t="str">
        <f>IF(Inddata!H220&gt;0.5,Inddata!H220,"")</f>
        <v/>
      </c>
      <c r="I205" s="4" t="str">
        <f>IF(Inddata!I220="","",Inddata!I220)</f>
        <v/>
      </c>
      <c r="J205" s="14">
        <f>IF('Anvendte oplysninger'!J205="Irrelevant",1,IF('Anvendte oplysninger'!J205&gt;3,1.2,1))</f>
        <v>1</v>
      </c>
      <c r="K205" s="14">
        <f>IF('Anvendte oplysninger'!K205="Irrelevant",1,IF(AND(OR(I205="Motorvejsstrækning",I205="Frakørselsflettestrækning",I205="Tilkørselsflettestrækning"),'Anvendte oplysninger'!K205&lt;3.5),1+(3.5-'Anvendte oplysninger'!K205)*0.12,IF(AND(OR(I205="Frakørselsrampe",I205="Tilkørselsrampe"),'Anvendte oplysninger'!K205&lt;3.5),1+(3.5-'Anvendte oplysninger'!K205)*0.16,1)))</f>
        <v>1</v>
      </c>
      <c r="L205" s="14">
        <f>IF('Anvendte oplysninger'!L205="Irrelevant",1,IF(AND('Anvendte oplysninger'!L205="Ja",'Anvendte oplysninger'!J205=2),0.6*'Anvendte oplysninger'!M205+(1-'Anvendte oplysninger'!M205),IF(AND('Anvendte oplysninger'!L205="Ja",'Anvendte oplysninger'!J205=3),0.7*'Anvendte oplysninger'!M205+(1-'Anvendte oplysninger'!M205),IF(AND('Anvendte oplysninger'!L205="Ja",'Anvendte oplysninger'!J205=4),0.76*'Anvendte oplysninger'!M205+(1-'Anvendte oplysninger'!M205),IF(AND('Anvendte oplysninger'!L205="Ja",'Anvendte oplysninger'!J205&gt;4.99999999),0.8*'Anvendte oplysninger'!M205+(1-'Anvendte oplysninger'!M205),1)))))</f>
        <v>1</v>
      </c>
      <c r="M205" s="14">
        <f>IF('Anvendte oplysninger'!L205="Irrelevant",1,IF(AND('Anvendte oplysninger'!L205="Ja",'Anvendte oplysninger'!J205=2),0.8*'Anvendte oplysninger'!M205+(1-'Anvendte oplysninger'!M205),IF(AND('Anvendte oplysninger'!L205="Ja",'Anvendte oplysninger'!J205=3),0.85*'Anvendte oplysninger'!M205+(1-'Anvendte oplysninger'!M205),IF(AND('Anvendte oplysninger'!L205="Ja",'Anvendte oplysninger'!J205=4),0.88*'Anvendte oplysninger'!M205+(1-'Anvendte oplysninger'!M205),IF(AND('Anvendte oplysninger'!L205="Ja",'Anvendte oplysninger'!J205&gt;4.99999999),0.9*'Anvendte oplysninger'!M205+(1-'Anvendte oplysninger'!M205),1)))))</f>
        <v>1</v>
      </c>
      <c r="N205" s="14">
        <f>IF('Anvendte oplysninger'!N205="Irrelevant",1,IF(AND(OR(I205="Motorvejsstrækning",I205="Frakørselsflettestrækning",I205="Tilkørselsflettestrækning"),'Anvendte oplysninger'!N205&lt;3),1+(3-'Anvendte oplysninger'!N205)*0.09333333,1))</f>
        <v>1</v>
      </c>
      <c r="O205" s="14">
        <f>IF('Anvendte oplysninger'!N205="Irrelevant",1,IF(AND(OR(I205="Motorvejsstrækning",I205="Frakørselsflettestrækning",I205="Tilkørselsflettestrækning"),'Anvendte oplysninger'!N205&lt;3),1+(3-'Anvendte oplysninger'!N205)*0.19666667,1))</f>
        <v>1</v>
      </c>
      <c r="P205" s="14">
        <f>IF('Anvendte oplysninger'!O205="Irrelevant",1,IF(AND(OR(I205="Motorvejsstrækning",I205="Frakørselsflettestrækning",I205="Tilkørselsflettestrækning"),'Anvendte oplysninger'!O205&lt;3.00000001),1+(0.5-'Anvendte oplysninger'!O205)*0.04,IF(AND(OR(I205="Frakørselsrampe",I205="Tilkørselsrampe"),'Anvendte oplysninger'!O205&lt;3.00000001),1+(0.5-'Anvendte oplysninger'!O205)*0.08,IF(OR(I205="Motorvejsstrækning",I205="Frakørselsflettestrækning",I205="Tilkørselsflettestrækning"),0.9,0.8))))</f>
        <v>1</v>
      </c>
      <c r="Q205" s="14">
        <f>IF('Anvendte oplysninger'!P205="Irrelevant",1,IF(AND(OR(I205="Motorvejsstrækning",I205="Frakørselsflettestrækning",I205="Tilkørselsflettestrækning"),'Anvendte oplysninger'!P205&lt;11.00000001),1+(5-'Anvendte oplysninger'!P205)*0.01,0.94))</f>
        <v>1</v>
      </c>
      <c r="R205" s="14">
        <f>IF(OR('Anvendte oplysninger'!Q205="Irrelevant",'Anvendte oplysninger'!R205="Irrelevant",'Anvendte oplysninger'!Q205="Lige"),1,IF(AND(OR(I205="Motorvejsstrækning",I205="Frakørselsflettestrækning",I205="Tilkørselsflettestrækning"),'Anvendte oplysninger'!Q205&lt;4000),(EXP(0.1096*1746.5/'Anvendte oplysninger'!Q205)/EXP(0.1096*1746.5/4000))*('Anvendte oplysninger'!R205/1000)/G205+(G205-'Anvendte oplysninger'!R205/1000)/G205,1))</f>
        <v>1</v>
      </c>
      <c r="S205" s="14">
        <f>IF(OR('Anvendte oplysninger'!S205="Irrelevant",'Anvendte oplysninger'!T205="Irrelevant",'Anvendte oplysninger'!S205="Lige"),1,IF(AND(OR(I205="Motorvejsstrækning",I205="Frakørselsflettestrækning",I205="Tilkørselsflettestrækning"),'Anvendte oplysninger'!S205&lt;4000),(EXP(0.1096*1746.5/'Anvendte oplysninger'!S205)/EXP(0.1096*1746.5/4000))*('Anvendte oplysninger'!T205/1000)/G205+(G205-'Anvendte oplysninger'!T205/1000)/G205,1))</f>
        <v>1</v>
      </c>
      <c r="T205" s="14">
        <f>IF('Anvendte oplysninger'!U205="Irrelevant",1,IF(AND(OR(I205="Motorvejsstrækning",I205="Frakørselsflettestrækning",I205="Tilkørselsflettestrækning",I205="Frakørselsrampe",I205="Tilkørselsrampe"),'Anvendte oplysninger'!U205="Ja"),0.95,1))</f>
        <v>1</v>
      </c>
      <c r="U205" s="14">
        <f>IF('Anvendte oplysninger'!U205="Irrelevant",1,IF(AND(OR(I205="Motorvejsstrækning",I205="Frakørselsflettestrækning",I205="Tilkørselsflettestrækning",I205="Frakørselsrampe",I205="Tilkørselsrampe"),'Anvendte oplysninger'!U205="Ja"),0.96,1))</f>
        <v>1</v>
      </c>
      <c r="V205" s="14">
        <f>IF('Anvendte oplysninger'!U205="Irrelevant",1,IF(AND(OR(I205="Motorvejsstrækning",I205="Frakørselsflettestrækning",I205="Tilkørselsflettestrækning",I205="Frakørselsrampe",I205="Tilkørselsrampe"),'Anvendte oplysninger'!U205="Ja"),0.79,1))</f>
        <v>1</v>
      </c>
      <c r="W205" s="14">
        <f>IF('Anvendte oplysninger'!U205="Irrelevant",1,IF(AND(OR(I205="Motorvejsstrækning",I205="Frakørselsflettestrækning",I205="Tilkørselsflettestrækning",I205="Frakørselsrampe",I205="Tilkørselsrampe"),'Anvendte oplysninger'!U205="Ja"),0.94,1))</f>
        <v>1</v>
      </c>
      <c r="X205" s="14">
        <f>IF('Anvendte oplysninger'!U205="Irrelevant",1,IF(AND(OR(I205="Motorvejsstrækning",I205="Frakørselsflettestrækning",I205="Tilkørselsflettestrækning",I205="Frakørselsrampe",I205="Tilkørselsrampe"),'Anvendte oplysninger'!U205="Ja"),0.97,1))</f>
        <v>1</v>
      </c>
      <c r="Y205" s="14">
        <f>IF(AND(I205="Frakørselsrampe",'Anvendte oplysninger'!V205="S-formet ruderrampe"),1.32,IF(AND(I205="Frakørselsrampe",'Anvendte oplysninger'!V205="S-formet trompetrampe"),2.05,IF(AND(I205="Frakørselsrampe",'Anvendte oplysninger'!V205="U-formet trompetrampe"),4.11,IF(AND(I205="Frakørselsrampe",'Anvendte oplysninger'!V205="SV-formet flyoverrampe"),5.15,IF(AND(I205="Frakørselsrampe",'Anvendte oplysninger'!V205="Vinkelformet rampe"),1.07,IF(AND(I205="Tilkørselsrampe",'Anvendte oplysninger'!V205="S-formet ruderrampe"),0.93,IF(AND(I205="Tilkørselsrampe",'Anvendte oplysninger'!V205="S-formet trompetrampe"),2.48,IF(AND(I205="Tilkørselsrampe",'Anvendte oplysninger'!V205="U-formet trompetrampe"),4.15,IF(AND(I205="Tilkørselsrampe",'Anvendte oplysninger'!V205="SV-formet flyoverrampe"),5.26,IF(AND(I205="Tilkørselsrampe",'Anvendte oplysninger'!V205="Vinkelformet rampe"),1.42,1))))))))))</f>
        <v>1</v>
      </c>
      <c r="Z205" s="14">
        <f>IF(OR('Anvendte oplysninger'!W205="Lige",'Anvendte oplysninger'!W205="Irrelevant",'Anvendte oplysninger'!X205="Irrelevant",'Anvendte oplysninger'!Y205="Irrelevant"),1,1+1.545*1000/32.2*((('Anvendte oplysninger'!Y205*3268/3600)/('Anvendte oplysninger'!W205/0.306))^2)*('Anvendte oplysninger'!X205/1000)/G205)</f>
        <v>1</v>
      </c>
      <c r="AA205" s="14">
        <f>IF(OR('Anvendte oplysninger'!W205="Lige",'Anvendte oplysninger'!W205="Irrelevant",'Anvendte oplysninger'!X205="Irrelevant",'Anvendte oplysninger'!Y205="Irrelevant"),1,1+1.961*1000/32.2*((('Anvendte oplysninger'!Y205*3268/3600)/('Anvendte oplysninger'!W205/0.306))^2)*('Anvendte oplysninger'!X205/1000)/G205)</f>
        <v>1</v>
      </c>
      <c r="AB205" s="14">
        <f>IF(OR('Anvendte oplysninger'!Z205="Lige",'Anvendte oplysninger'!Z205="Irrelevant",'Anvendte oplysninger'!AA205="Irrelevant",'Anvendte oplysninger'!AB205="Irrelevant"),1,1+1.545*1000/32.2*((('Anvendte oplysninger'!AB205*3268/3600)/('Anvendte oplysninger'!Z205/0.306))^2)*('Anvendte oplysninger'!AA205/1000)/G205)</f>
        <v>1</v>
      </c>
      <c r="AC205" s="14">
        <f>IF(OR('Anvendte oplysninger'!Z205="Lige",'Anvendte oplysninger'!Z205="Irrelevant",'Anvendte oplysninger'!AA205="Irrelevant",'Anvendte oplysninger'!AB205="Irrelevant"),1,1+1.961*1000/32.2*((('Anvendte oplysninger'!AB205*3268/3600)/('Anvendte oplysninger'!Z205/0.306))^2)*('Anvendte oplysninger'!AA205/1000)/G205)</f>
        <v>1</v>
      </c>
      <c r="AD205" s="14">
        <f>IF(OR('Anvendte oplysninger'!AC205="Irrelevant",'Anvendte oplysninger'!AC205="Nej"),1,IF(AND('Anvendte oplysninger'!AC205="Ja",OR('Anvendte oplysninger'!Q205&lt;301,'Anvendte oplysninger'!S205&lt;301)),1-(0.5*('Anvendte oplysninger'!R205+'Anvendte oplysninger'!T205)/('Anvendte oplysninger'!G205*1000)),IF(AND('Anvendte oplysninger'!AC205="Ja",OR('Anvendte oplysninger'!Q205&lt;601,'Anvendte oplysninger'!S205&lt;601)),1-(0.25*('Anvendte oplysninger'!R205+'Anvendte oplysninger'!T205)/('Anvendte oplysninger'!G205*1000)),1)))</f>
        <v>1</v>
      </c>
      <c r="AE205" s="14">
        <f>IF(OR('Anvendte oplysninger'!AC205="Irrelevant",'Anvendte oplysninger'!AC205="Nej"),1,IF(AND('Anvendte oplysninger'!AC205="Ja",OR('Anvendte oplysninger'!Q205&lt;301,'Anvendte oplysninger'!S205&lt;301)),1-(0.4*('Anvendte oplysninger'!R205+'Anvendte oplysninger'!T205)/('Anvendte oplysninger'!G205*1000)),IF(AND('Anvendte oplysninger'!AC205="Ja",OR('Anvendte oplysninger'!Q205&lt;601,'Anvendte oplysninger'!S205&lt;601)),1-(0.2*('Anvendte oplysninger'!R205+'Anvendte oplysninger'!T205)/('Anvendte oplysninger'!G205*1000)),1)))</f>
        <v>1</v>
      </c>
      <c r="AF205" s="14">
        <f>IF('Anvendte oplysninger'!AD205="110 km/t",0.79,1)</f>
        <v>1</v>
      </c>
      <c r="AG205" s="14">
        <f>IF('Anvendte oplysninger'!AD205="110 km/t",0.94,1)</f>
        <v>1</v>
      </c>
      <c r="AH205" s="14">
        <f>IF('Anvendte oplysninger'!AD205="110 km/t",0.66,1)</f>
        <v>1</v>
      </c>
      <c r="AI205" s="14">
        <f>IF('Anvendte oplysninger'!AD205="110 km/t",0.82,1)</f>
        <v>1</v>
      </c>
      <c r="AJ205" s="14">
        <f>IF(AND('Anvendte oplysninger'!AE205="Ja",I205="Tilkørselsflettestrækning"),0.65*'Anvendte oplysninger'!AF205+1-'Anvendte oplysninger'!AF205,1)</f>
        <v>1</v>
      </c>
      <c r="AK205" s="15" t="str">
        <f t="shared" si="21"/>
        <v/>
      </c>
      <c r="AL205" s="15" t="str">
        <f t="shared" si="22"/>
        <v/>
      </c>
      <c r="AM205" s="15" t="str">
        <f t="shared" si="23"/>
        <v/>
      </c>
      <c r="AN205" s="15" t="str">
        <f t="shared" si="24"/>
        <v/>
      </c>
      <c r="AO205" s="15" t="str">
        <f t="shared" si="25"/>
        <v/>
      </c>
      <c r="AP205" s="15" t="str">
        <f t="shared" si="26"/>
        <v/>
      </c>
      <c r="AQ205" s="4" t="str">
        <f t="shared" si="27"/>
        <v/>
      </c>
    </row>
    <row r="206" spans="1:43" x14ac:dyDescent="0.25">
      <c r="A206" s="4" t="str">
        <f>IF(Inddata!A221="","",Inddata!A221)</f>
        <v/>
      </c>
      <c r="B206" s="4" t="str">
        <f>IF(Inddata!B221="","",Inddata!B221)</f>
        <v/>
      </c>
      <c r="C206" s="4" t="str">
        <f>IF(Inddata!C221="","",Inddata!C221)</f>
        <v/>
      </c>
      <c r="D206" s="4" t="str">
        <f>IF(Inddata!D221="","",Inddata!D221)</f>
        <v/>
      </c>
      <c r="E206" s="4" t="str">
        <f>IF(Inddata!E221="","",Inddata!E221)</f>
        <v/>
      </c>
      <c r="F206" s="4" t="str">
        <f>IF(Inddata!F221="","",Inddata!F221)</f>
        <v/>
      </c>
      <c r="G206" s="4">
        <f>IF(Inddata!G221="","",Inddata!G221)</f>
        <v>0</v>
      </c>
      <c r="H206" s="4" t="str">
        <f>IF(Inddata!H221&gt;0.5,Inddata!H221,"")</f>
        <v/>
      </c>
      <c r="I206" s="4" t="str">
        <f>IF(Inddata!I221="","",Inddata!I221)</f>
        <v/>
      </c>
      <c r="J206" s="14">
        <f>IF('Anvendte oplysninger'!J206="Irrelevant",1,IF('Anvendte oplysninger'!J206&gt;3,1.2,1))</f>
        <v>1</v>
      </c>
      <c r="K206" s="14">
        <f>IF('Anvendte oplysninger'!K206="Irrelevant",1,IF(AND(OR(I206="Motorvejsstrækning",I206="Frakørselsflettestrækning",I206="Tilkørselsflettestrækning"),'Anvendte oplysninger'!K206&lt;3.5),1+(3.5-'Anvendte oplysninger'!K206)*0.12,IF(AND(OR(I206="Frakørselsrampe",I206="Tilkørselsrampe"),'Anvendte oplysninger'!K206&lt;3.5),1+(3.5-'Anvendte oplysninger'!K206)*0.16,1)))</f>
        <v>1</v>
      </c>
      <c r="L206" s="14">
        <f>IF('Anvendte oplysninger'!L206="Irrelevant",1,IF(AND('Anvendte oplysninger'!L206="Ja",'Anvendte oplysninger'!J206=2),0.6*'Anvendte oplysninger'!M206+(1-'Anvendte oplysninger'!M206),IF(AND('Anvendte oplysninger'!L206="Ja",'Anvendte oplysninger'!J206=3),0.7*'Anvendte oplysninger'!M206+(1-'Anvendte oplysninger'!M206),IF(AND('Anvendte oplysninger'!L206="Ja",'Anvendte oplysninger'!J206=4),0.76*'Anvendte oplysninger'!M206+(1-'Anvendte oplysninger'!M206),IF(AND('Anvendte oplysninger'!L206="Ja",'Anvendte oplysninger'!J206&gt;4.99999999),0.8*'Anvendte oplysninger'!M206+(1-'Anvendte oplysninger'!M206),1)))))</f>
        <v>1</v>
      </c>
      <c r="M206" s="14">
        <f>IF('Anvendte oplysninger'!L206="Irrelevant",1,IF(AND('Anvendte oplysninger'!L206="Ja",'Anvendte oplysninger'!J206=2),0.8*'Anvendte oplysninger'!M206+(1-'Anvendte oplysninger'!M206),IF(AND('Anvendte oplysninger'!L206="Ja",'Anvendte oplysninger'!J206=3),0.85*'Anvendte oplysninger'!M206+(1-'Anvendte oplysninger'!M206),IF(AND('Anvendte oplysninger'!L206="Ja",'Anvendte oplysninger'!J206=4),0.88*'Anvendte oplysninger'!M206+(1-'Anvendte oplysninger'!M206),IF(AND('Anvendte oplysninger'!L206="Ja",'Anvendte oplysninger'!J206&gt;4.99999999),0.9*'Anvendte oplysninger'!M206+(1-'Anvendte oplysninger'!M206),1)))))</f>
        <v>1</v>
      </c>
      <c r="N206" s="14">
        <f>IF('Anvendte oplysninger'!N206="Irrelevant",1,IF(AND(OR(I206="Motorvejsstrækning",I206="Frakørselsflettestrækning",I206="Tilkørselsflettestrækning"),'Anvendte oplysninger'!N206&lt;3),1+(3-'Anvendte oplysninger'!N206)*0.09333333,1))</f>
        <v>1</v>
      </c>
      <c r="O206" s="14">
        <f>IF('Anvendte oplysninger'!N206="Irrelevant",1,IF(AND(OR(I206="Motorvejsstrækning",I206="Frakørselsflettestrækning",I206="Tilkørselsflettestrækning"),'Anvendte oplysninger'!N206&lt;3),1+(3-'Anvendte oplysninger'!N206)*0.19666667,1))</f>
        <v>1</v>
      </c>
      <c r="P206" s="14">
        <f>IF('Anvendte oplysninger'!O206="Irrelevant",1,IF(AND(OR(I206="Motorvejsstrækning",I206="Frakørselsflettestrækning",I206="Tilkørselsflettestrækning"),'Anvendte oplysninger'!O206&lt;3.00000001),1+(0.5-'Anvendte oplysninger'!O206)*0.04,IF(AND(OR(I206="Frakørselsrampe",I206="Tilkørselsrampe"),'Anvendte oplysninger'!O206&lt;3.00000001),1+(0.5-'Anvendte oplysninger'!O206)*0.08,IF(OR(I206="Motorvejsstrækning",I206="Frakørselsflettestrækning",I206="Tilkørselsflettestrækning"),0.9,0.8))))</f>
        <v>1</v>
      </c>
      <c r="Q206" s="14">
        <f>IF('Anvendte oplysninger'!P206="Irrelevant",1,IF(AND(OR(I206="Motorvejsstrækning",I206="Frakørselsflettestrækning",I206="Tilkørselsflettestrækning"),'Anvendte oplysninger'!P206&lt;11.00000001),1+(5-'Anvendte oplysninger'!P206)*0.01,0.94))</f>
        <v>1</v>
      </c>
      <c r="R206" s="14">
        <f>IF(OR('Anvendte oplysninger'!Q206="Irrelevant",'Anvendte oplysninger'!R206="Irrelevant",'Anvendte oplysninger'!Q206="Lige"),1,IF(AND(OR(I206="Motorvejsstrækning",I206="Frakørselsflettestrækning",I206="Tilkørselsflettestrækning"),'Anvendte oplysninger'!Q206&lt;4000),(EXP(0.1096*1746.5/'Anvendte oplysninger'!Q206)/EXP(0.1096*1746.5/4000))*('Anvendte oplysninger'!R206/1000)/G206+(G206-'Anvendte oplysninger'!R206/1000)/G206,1))</f>
        <v>1</v>
      </c>
      <c r="S206" s="14">
        <f>IF(OR('Anvendte oplysninger'!S206="Irrelevant",'Anvendte oplysninger'!T206="Irrelevant",'Anvendte oplysninger'!S206="Lige"),1,IF(AND(OR(I206="Motorvejsstrækning",I206="Frakørselsflettestrækning",I206="Tilkørselsflettestrækning"),'Anvendte oplysninger'!S206&lt;4000),(EXP(0.1096*1746.5/'Anvendte oplysninger'!S206)/EXP(0.1096*1746.5/4000))*('Anvendte oplysninger'!T206/1000)/G206+(G206-'Anvendte oplysninger'!T206/1000)/G206,1))</f>
        <v>1</v>
      </c>
      <c r="T206" s="14">
        <f>IF('Anvendte oplysninger'!U206="Irrelevant",1,IF(AND(OR(I206="Motorvejsstrækning",I206="Frakørselsflettestrækning",I206="Tilkørselsflettestrækning",I206="Frakørselsrampe",I206="Tilkørselsrampe"),'Anvendte oplysninger'!U206="Ja"),0.95,1))</f>
        <v>1</v>
      </c>
      <c r="U206" s="14">
        <f>IF('Anvendte oplysninger'!U206="Irrelevant",1,IF(AND(OR(I206="Motorvejsstrækning",I206="Frakørselsflettestrækning",I206="Tilkørselsflettestrækning",I206="Frakørselsrampe",I206="Tilkørselsrampe"),'Anvendte oplysninger'!U206="Ja"),0.96,1))</f>
        <v>1</v>
      </c>
      <c r="V206" s="14">
        <f>IF('Anvendte oplysninger'!U206="Irrelevant",1,IF(AND(OR(I206="Motorvejsstrækning",I206="Frakørselsflettestrækning",I206="Tilkørselsflettestrækning",I206="Frakørselsrampe",I206="Tilkørselsrampe"),'Anvendte oplysninger'!U206="Ja"),0.79,1))</f>
        <v>1</v>
      </c>
      <c r="W206" s="14">
        <f>IF('Anvendte oplysninger'!U206="Irrelevant",1,IF(AND(OR(I206="Motorvejsstrækning",I206="Frakørselsflettestrækning",I206="Tilkørselsflettestrækning",I206="Frakørselsrampe",I206="Tilkørselsrampe"),'Anvendte oplysninger'!U206="Ja"),0.94,1))</f>
        <v>1</v>
      </c>
      <c r="X206" s="14">
        <f>IF('Anvendte oplysninger'!U206="Irrelevant",1,IF(AND(OR(I206="Motorvejsstrækning",I206="Frakørselsflettestrækning",I206="Tilkørselsflettestrækning",I206="Frakørselsrampe",I206="Tilkørselsrampe"),'Anvendte oplysninger'!U206="Ja"),0.97,1))</f>
        <v>1</v>
      </c>
      <c r="Y206" s="14">
        <f>IF(AND(I206="Frakørselsrampe",'Anvendte oplysninger'!V206="S-formet ruderrampe"),1.32,IF(AND(I206="Frakørselsrampe",'Anvendte oplysninger'!V206="S-formet trompetrampe"),2.05,IF(AND(I206="Frakørselsrampe",'Anvendte oplysninger'!V206="U-formet trompetrampe"),4.11,IF(AND(I206="Frakørselsrampe",'Anvendte oplysninger'!V206="SV-formet flyoverrampe"),5.15,IF(AND(I206="Frakørselsrampe",'Anvendte oplysninger'!V206="Vinkelformet rampe"),1.07,IF(AND(I206="Tilkørselsrampe",'Anvendte oplysninger'!V206="S-formet ruderrampe"),0.93,IF(AND(I206="Tilkørselsrampe",'Anvendte oplysninger'!V206="S-formet trompetrampe"),2.48,IF(AND(I206="Tilkørselsrampe",'Anvendte oplysninger'!V206="U-formet trompetrampe"),4.15,IF(AND(I206="Tilkørselsrampe",'Anvendte oplysninger'!V206="SV-formet flyoverrampe"),5.26,IF(AND(I206="Tilkørselsrampe",'Anvendte oplysninger'!V206="Vinkelformet rampe"),1.42,1))))))))))</f>
        <v>1</v>
      </c>
      <c r="Z206" s="14">
        <f>IF(OR('Anvendte oplysninger'!W206="Lige",'Anvendte oplysninger'!W206="Irrelevant",'Anvendte oplysninger'!X206="Irrelevant",'Anvendte oplysninger'!Y206="Irrelevant"),1,1+1.545*1000/32.2*((('Anvendte oplysninger'!Y206*3268/3600)/('Anvendte oplysninger'!W206/0.306))^2)*('Anvendte oplysninger'!X206/1000)/G206)</f>
        <v>1</v>
      </c>
      <c r="AA206" s="14">
        <f>IF(OR('Anvendte oplysninger'!W206="Lige",'Anvendte oplysninger'!W206="Irrelevant",'Anvendte oplysninger'!X206="Irrelevant",'Anvendte oplysninger'!Y206="Irrelevant"),1,1+1.961*1000/32.2*((('Anvendte oplysninger'!Y206*3268/3600)/('Anvendte oplysninger'!W206/0.306))^2)*('Anvendte oplysninger'!X206/1000)/G206)</f>
        <v>1</v>
      </c>
      <c r="AB206" s="14">
        <f>IF(OR('Anvendte oplysninger'!Z206="Lige",'Anvendte oplysninger'!Z206="Irrelevant",'Anvendte oplysninger'!AA206="Irrelevant",'Anvendte oplysninger'!AB206="Irrelevant"),1,1+1.545*1000/32.2*((('Anvendte oplysninger'!AB206*3268/3600)/('Anvendte oplysninger'!Z206/0.306))^2)*('Anvendte oplysninger'!AA206/1000)/G206)</f>
        <v>1</v>
      </c>
      <c r="AC206" s="14">
        <f>IF(OR('Anvendte oplysninger'!Z206="Lige",'Anvendte oplysninger'!Z206="Irrelevant",'Anvendte oplysninger'!AA206="Irrelevant",'Anvendte oplysninger'!AB206="Irrelevant"),1,1+1.961*1000/32.2*((('Anvendte oplysninger'!AB206*3268/3600)/('Anvendte oplysninger'!Z206/0.306))^2)*('Anvendte oplysninger'!AA206/1000)/G206)</f>
        <v>1</v>
      </c>
      <c r="AD206" s="14">
        <f>IF(OR('Anvendte oplysninger'!AC206="Irrelevant",'Anvendte oplysninger'!AC206="Nej"),1,IF(AND('Anvendte oplysninger'!AC206="Ja",OR('Anvendte oplysninger'!Q206&lt;301,'Anvendte oplysninger'!S206&lt;301)),1-(0.5*('Anvendte oplysninger'!R206+'Anvendte oplysninger'!T206)/('Anvendte oplysninger'!G206*1000)),IF(AND('Anvendte oplysninger'!AC206="Ja",OR('Anvendte oplysninger'!Q206&lt;601,'Anvendte oplysninger'!S206&lt;601)),1-(0.25*('Anvendte oplysninger'!R206+'Anvendte oplysninger'!T206)/('Anvendte oplysninger'!G206*1000)),1)))</f>
        <v>1</v>
      </c>
      <c r="AE206" s="14">
        <f>IF(OR('Anvendte oplysninger'!AC206="Irrelevant",'Anvendte oplysninger'!AC206="Nej"),1,IF(AND('Anvendte oplysninger'!AC206="Ja",OR('Anvendte oplysninger'!Q206&lt;301,'Anvendte oplysninger'!S206&lt;301)),1-(0.4*('Anvendte oplysninger'!R206+'Anvendte oplysninger'!T206)/('Anvendte oplysninger'!G206*1000)),IF(AND('Anvendte oplysninger'!AC206="Ja",OR('Anvendte oplysninger'!Q206&lt;601,'Anvendte oplysninger'!S206&lt;601)),1-(0.2*('Anvendte oplysninger'!R206+'Anvendte oplysninger'!T206)/('Anvendte oplysninger'!G206*1000)),1)))</f>
        <v>1</v>
      </c>
      <c r="AF206" s="14">
        <f>IF('Anvendte oplysninger'!AD206="110 km/t",0.79,1)</f>
        <v>1</v>
      </c>
      <c r="AG206" s="14">
        <f>IF('Anvendte oplysninger'!AD206="110 km/t",0.94,1)</f>
        <v>1</v>
      </c>
      <c r="AH206" s="14">
        <f>IF('Anvendte oplysninger'!AD206="110 km/t",0.66,1)</f>
        <v>1</v>
      </c>
      <c r="AI206" s="14">
        <f>IF('Anvendte oplysninger'!AD206="110 km/t",0.82,1)</f>
        <v>1</v>
      </c>
      <c r="AJ206" s="14">
        <f>IF(AND('Anvendte oplysninger'!AE206="Ja",I206="Tilkørselsflettestrækning"),0.65*'Anvendte oplysninger'!AF206+1-'Anvendte oplysninger'!AF206,1)</f>
        <v>1</v>
      </c>
      <c r="AK206" s="15" t="str">
        <f t="shared" si="21"/>
        <v/>
      </c>
      <c r="AL206" s="15" t="str">
        <f t="shared" si="22"/>
        <v/>
      </c>
      <c r="AM206" s="15" t="str">
        <f t="shared" si="23"/>
        <v/>
      </c>
      <c r="AN206" s="15" t="str">
        <f t="shared" si="24"/>
        <v/>
      </c>
      <c r="AO206" s="15" t="str">
        <f t="shared" si="25"/>
        <v/>
      </c>
      <c r="AP206" s="15" t="str">
        <f t="shared" si="26"/>
        <v/>
      </c>
      <c r="AQ206" s="4" t="str">
        <f t="shared" si="27"/>
        <v/>
      </c>
    </row>
    <row r="207" spans="1:43" x14ac:dyDescent="0.25">
      <c r="A207" s="4" t="str">
        <f>IF(Inddata!A222="","",Inddata!A222)</f>
        <v/>
      </c>
      <c r="B207" s="4" t="str">
        <f>IF(Inddata!B222="","",Inddata!B222)</f>
        <v/>
      </c>
      <c r="C207" s="4" t="str">
        <f>IF(Inddata!C222="","",Inddata!C222)</f>
        <v/>
      </c>
      <c r="D207" s="4" t="str">
        <f>IF(Inddata!D222="","",Inddata!D222)</f>
        <v/>
      </c>
      <c r="E207" s="4" t="str">
        <f>IF(Inddata!E222="","",Inddata!E222)</f>
        <v/>
      </c>
      <c r="F207" s="4" t="str">
        <f>IF(Inddata!F222="","",Inddata!F222)</f>
        <v/>
      </c>
      <c r="G207" s="4">
        <f>IF(Inddata!G222="","",Inddata!G222)</f>
        <v>0</v>
      </c>
      <c r="H207" s="4" t="str">
        <f>IF(Inddata!H222&gt;0.5,Inddata!H222,"")</f>
        <v/>
      </c>
      <c r="I207" s="4" t="str">
        <f>IF(Inddata!I222="","",Inddata!I222)</f>
        <v/>
      </c>
      <c r="J207" s="14">
        <f>IF('Anvendte oplysninger'!J207="Irrelevant",1,IF('Anvendte oplysninger'!J207&gt;3,1.2,1))</f>
        <v>1</v>
      </c>
      <c r="K207" s="14">
        <f>IF('Anvendte oplysninger'!K207="Irrelevant",1,IF(AND(OR(I207="Motorvejsstrækning",I207="Frakørselsflettestrækning",I207="Tilkørselsflettestrækning"),'Anvendte oplysninger'!K207&lt;3.5),1+(3.5-'Anvendte oplysninger'!K207)*0.12,IF(AND(OR(I207="Frakørselsrampe",I207="Tilkørselsrampe"),'Anvendte oplysninger'!K207&lt;3.5),1+(3.5-'Anvendte oplysninger'!K207)*0.16,1)))</f>
        <v>1</v>
      </c>
      <c r="L207" s="14">
        <f>IF('Anvendte oplysninger'!L207="Irrelevant",1,IF(AND('Anvendte oplysninger'!L207="Ja",'Anvendte oplysninger'!J207=2),0.6*'Anvendte oplysninger'!M207+(1-'Anvendte oplysninger'!M207),IF(AND('Anvendte oplysninger'!L207="Ja",'Anvendte oplysninger'!J207=3),0.7*'Anvendte oplysninger'!M207+(1-'Anvendte oplysninger'!M207),IF(AND('Anvendte oplysninger'!L207="Ja",'Anvendte oplysninger'!J207=4),0.76*'Anvendte oplysninger'!M207+(1-'Anvendte oplysninger'!M207),IF(AND('Anvendte oplysninger'!L207="Ja",'Anvendte oplysninger'!J207&gt;4.99999999),0.8*'Anvendte oplysninger'!M207+(1-'Anvendte oplysninger'!M207),1)))))</f>
        <v>1</v>
      </c>
      <c r="M207" s="14">
        <f>IF('Anvendte oplysninger'!L207="Irrelevant",1,IF(AND('Anvendte oplysninger'!L207="Ja",'Anvendte oplysninger'!J207=2),0.8*'Anvendte oplysninger'!M207+(1-'Anvendte oplysninger'!M207),IF(AND('Anvendte oplysninger'!L207="Ja",'Anvendte oplysninger'!J207=3),0.85*'Anvendte oplysninger'!M207+(1-'Anvendte oplysninger'!M207),IF(AND('Anvendte oplysninger'!L207="Ja",'Anvendte oplysninger'!J207=4),0.88*'Anvendte oplysninger'!M207+(1-'Anvendte oplysninger'!M207),IF(AND('Anvendte oplysninger'!L207="Ja",'Anvendte oplysninger'!J207&gt;4.99999999),0.9*'Anvendte oplysninger'!M207+(1-'Anvendte oplysninger'!M207),1)))))</f>
        <v>1</v>
      </c>
      <c r="N207" s="14">
        <f>IF('Anvendte oplysninger'!N207="Irrelevant",1,IF(AND(OR(I207="Motorvejsstrækning",I207="Frakørselsflettestrækning",I207="Tilkørselsflettestrækning"),'Anvendte oplysninger'!N207&lt;3),1+(3-'Anvendte oplysninger'!N207)*0.09333333,1))</f>
        <v>1</v>
      </c>
      <c r="O207" s="14">
        <f>IF('Anvendte oplysninger'!N207="Irrelevant",1,IF(AND(OR(I207="Motorvejsstrækning",I207="Frakørselsflettestrækning",I207="Tilkørselsflettestrækning"),'Anvendte oplysninger'!N207&lt;3),1+(3-'Anvendte oplysninger'!N207)*0.19666667,1))</f>
        <v>1</v>
      </c>
      <c r="P207" s="14">
        <f>IF('Anvendte oplysninger'!O207="Irrelevant",1,IF(AND(OR(I207="Motorvejsstrækning",I207="Frakørselsflettestrækning",I207="Tilkørselsflettestrækning"),'Anvendte oplysninger'!O207&lt;3.00000001),1+(0.5-'Anvendte oplysninger'!O207)*0.04,IF(AND(OR(I207="Frakørselsrampe",I207="Tilkørselsrampe"),'Anvendte oplysninger'!O207&lt;3.00000001),1+(0.5-'Anvendte oplysninger'!O207)*0.08,IF(OR(I207="Motorvejsstrækning",I207="Frakørselsflettestrækning",I207="Tilkørselsflettestrækning"),0.9,0.8))))</f>
        <v>1</v>
      </c>
      <c r="Q207" s="14">
        <f>IF('Anvendte oplysninger'!P207="Irrelevant",1,IF(AND(OR(I207="Motorvejsstrækning",I207="Frakørselsflettestrækning",I207="Tilkørselsflettestrækning"),'Anvendte oplysninger'!P207&lt;11.00000001),1+(5-'Anvendte oplysninger'!P207)*0.01,0.94))</f>
        <v>1</v>
      </c>
      <c r="R207" s="14">
        <f>IF(OR('Anvendte oplysninger'!Q207="Irrelevant",'Anvendte oplysninger'!R207="Irrelevant",'Anvendte oplysninger'!Q207="Lige"),1,IF(AND(OR(I207="Motorvejsstrækning",I207="Frakørselsflettestrækning",I207="Tilkørselsflettestrækning"),'Anvendte oplysninger'!Q207&lt;4000),(EXP(0.1096*1746.5/'Anvendte oplysninger'!Q207)/EXP(0.1096*1746.5/4000))*('Anvendte oplysninger'!R207/1000)/G207+(G207-'Anvendte oplysninger'!R207/1000)/G207,1))</f>
        <v>1</v>
      </c>
      <c r="S207" s="14">
        <f>IF(OR('Anvendte oplysninger'!S207="Irrelevant",'Anvendte oplysninger'!T207="Irrelevant",'Anvendte oplysninger'!S207="Lige"),1,IF(AND(OR(I207="Motorvejsstrækning",I207="Frakørselsflettestrækning",I207="Tilkørselsflettestrækning"),'Anvendte oplysninger'!S207&lt;4000),(EXP(0.1096*1746.5/'Anvendte oplysninger'!S207)/EXP(0.1096*1746.5/4000))*('Anvendte oplysninger'!T207/1000)/G207+(G207-'Anvendte oplysninger'!T207/1000)/G207,1))</f>
        <v>1</v>
      </c>
      <c r="T207" s="14">
        <f>IF('Anvendte oplysninger'!U207="Irrelevant",1,IF(AND(OR(I207="Motorvejsstrækning",I207="Frakørselsflettestrækning",I207="Tilkørselsflettestrækning",I207="Frakørselsrampe",I207="Tilkørselsrampe"),'Anvendte oplysninger'!U207="Ja"),0.95,1))</f>
        <v>1</v>
      </c>
      <c r="U207" s="14">
        <f>IF('Anvendte oplysninger'!U207="Irrelevant",1,IF(AND(OR(I207="Motorvejsstrækning",I207="Frakørselsflettestrækning",I207="Tilkørselsflettestrækning",I207="Frakørselsrampe",I207="Tilkørselsrampe"),'Anvendte oplysninger'!U207="Ja"),0.96,1))</f>
        <v>1</v>
      </c>
      <c r="V207" s="14">
        <f>IF('Anvendte oplysninger'!U207="Irrelevant",1,IF(AND(OR(I207="Motorvejsstrækning",I207="Frakørselsflettestrækning",I207="Tilkørselsflettestrækning",I207="Frakørselsrampe",I207="Tilkørselsrampe"),'Anvendte oplysninger'!U207="Ja"),0.79,1))</f>
        <v>1</v>
      </c>
      <c r="W207" s="14">
        <f>IF('Anvendte oplysninger'!U207="Irrelevant",1,IF(AND(OR(I207="Motorvejsstrækning",I207="Frakørselsflettestrækning",I207="Tilkørselsflettestrækning",I207="Frakørselsrampe",I207="Tilkørselsrampe"),'Anvendte oplysninger'!U207="Ja"),0.94,1))</f>
        <v>1</v>
      </c>
      <c r="X207" s="14">
        <f>IF('Anvendte oplysninger'!U207="Irrelevant",1,IF(AND(OR(I207="Motorvejsstrækning",I207="Frakørselsflettestrækning",I207="Tilkørselsflettestrækning",I207="Frakørselsrampe",I207="Tilkørselsrampe"),'Anvendte oplysninger'!U207="Ja"),0.97,1))</f>
        <v>1</v>
      </c>
      <c r="Y207" s="14">
        <f>IF(AND(I207="Frakørselsrampe",'Anvendte oplysninger'!V207="S-formet ruderrampe"),1.32,IF(AND(I207="Frakørselsrampe",'Anvendte oplysninger'!V207="S-formet trompetrampe"),2.05,IF(AND(I207="Frakørselsrampe",'Anvendte oplysninger'!V207="U-formet trompetrampe"),4.11,IF(AND(I207="Frakørselsrampe",'Anvendte oplysninger'!V207="SV-formet flyoverrampe"),5.15,IF(AND(I207="Frakørselsrampe",'Anvendte oplysninger'!V207="Vinkelformet rampe"),1.07,IF(AND(I207="Tilkørselsrampe",'Anvendte oplysninger'!V207="S-formet ruderrampe"),0.93,IF(AND(I207="Tilkørselsrampe",'Anvendte oplysninger'!V207="S-formet trompetrampe"),2.48,IF(AND(I207="Tilkørselsrampe",'Anvendte oplysninger'!V207="U-formet trompetrampe"),4.15,IF(AND(I207="Tilkørselsrampe",'Anvendte oplysninger'!V207="SV-formet flyoverrampe"),5.26,IF(AND(I207="Tilkørselsrampe",'Anvendte oplysninger'!V207="Vinkelformet rampe"),1.42,1))))))))))</f>
        <v>1</v>
      </c>
      <c r="Z207" s="14">
        <f>IF(OR('Anvendte oplysninger'!W207="Lige",'Anvendte oplysninger'!W207="Irrelevant",'Anvendte oplysninger'!X207="Irrelevant",'Anvendte oplysninger'!Y207="Irrelevant"),1,1+1.545*1000/32.2*((('Anvendte oplysninger'!Y207*3268/3600)/('Anvendte oplysninger'!W207/0.306))^2)*('Anvendte oplysninger'!X207/1000)/G207)</f>
        <v>1</v>
      </c>
      <c r="AA207" s="14">
        <f>IF(OR('Anvendte oplysninger'!W207="Lige",'Anvendte oplysninger'!W207="Irrelevant",'Anvendte oplysninger'!X207="Irrelevant",'Anvendte oplysninger'!Y207="Irrelevant"),1,1+1.961*1000/32.2*((('Anvendte oplysninger'!Y207*3268/3600)/('Anvendte oplysninger'!W207/0.306))^2)*('Anvendte oplysninger'!X207/1000)/G207)</f>
        <v>1</v>
      </c>
      <c r="AB207" s="14">
        <f>IF(OR('Anvendte oplysninger'!Z207="Lige",'Anvendte oplysninger'!Z207="Irrelevant",'Anvendte oplysninger'!AA207="Irrelevant",'Anvendte oplysninger'!AB207="Irrelevant"),1,1+1.545*1000/32.2*((('Anvendte oplysninger'!AB207*3268/3600)/('Anvendte oplysninger'!Z207/0.306))^2)*('Anvendte oplysninger'!AA207/1000)/G207)</f>
        <v>1</v>
      </c>
      <c r="AC207" s="14">
        <f>IF(OR('Anvendte oplysninger'!Z207="Lige",'Anvendte oplysninger'!Z207="Irrelevant",'Anvendte oplysninger'!AA207="Irrelevant",'Anvendte oplysninger'!AB207="Irrelevant"),1,1+1.961*1000/32.2*((('Anvendte oplysninger'!AB207*3268/3600)/('Anvendte oplysninger'!Z207/0.306))^2)*('Anvendte oplysninger'!AA207/1000)/G207)</f>
        <v>1</v>
      </c>
      <c r="AD207" s="14">
        <f>IF(OR('Anvendte oplysninger'!AC207="Irrelevant",'Anvendte oplysninger'!AC207="Nej"),1,IF(AND('Anvendte oplysninger'!AC207="Ja",OR('Anvendte oplysninger'!Q207&lt;301,'Anvendte oplysninger'!S207&lt;301)),1-(0.5*('Anvendte oplysninger'!R207+'Anvendte oplysninger'!T207)/('Anvendte oplysninger'!G207*1000)),IF(AND('Anvendte oplysninger'!AC207="Ja",OR('Anvendte oplysninger'!Q207&lt;601,'Anvendte oplysninger'!S207&lt;601)),1-(0.25*('Anvendte oplysninger'!R207+'Anvendte oplysninger'!T207)/('Anvendte oplysninger'!G207*1000)),1)))</f>
        <v>1</v>
      </c>
      <c r="AE207" s="14">
        <f>IF(OR('Anvendte oplysninger'!AC207="Irrelevant",'Anvendte oplysninger'!AC207="Nej"),1,IF(AND('Anvendte oplysninger'!AC207="Ja",OR('Anvendte oplysninger'!Q207&lt;301,'Anvendte oplysninger'!S207&lt;301)),1-(0.4*('Anvendte oplysninger'!R207+'Anvendte oplysninger'!T207)/('Anvendte oplysninger'!G207*1000)),IF(AND('Anvendte oplysninger'!AC207="Ja",OR('Anvendte oplysninger'!Q207&lt;601,'Anvendte oplysninger'!S207&lt;601)),1-(0.2*('Anvendte oplysninger'!R207+'Anvendte oplysninger'!T207)/('Anvendte oplysninger'!G207*1000)),1)))</f>
        <v>1</v>
      </c>
      <c r="AF207" s="14">
        <f>IF('Anvendte oplysninger'!AD207="110 km/t",0.79,1)</f>
        <v>1</v>
      </c>
      <c r="AG207" s="14">
        <f>IF('Anvendte oplysninger'!AD207="110 km/t",0.94,1)</f>
        <v>1</v>
      </c>
      <c r="AH207" s="14">
        <f>IF('Anvendte oplysninger'!AD207="110 km/t",0.66,1)</f>
        <v>1</v>
      </c>
      <c r="AI207" s="14">
        <f>IF('Anvendte oplysninger'!AD207="110 km/t",0.82,1)</f>
        <v>1</v>
      </c>
      <c r="AJ207" s="14">
        <f>IF(AND('Anvendte oplysninger'!AE207="Ja",I207="Tilkørselsflettestrækning"),0.65*'Anvendte oplysninger'!AF207+1-'Anvendte oplysninger'!AF207,1)</f>
        <v>1</v>
      </c>
      <c r="AK207" s="15" t="str">
        <f t="shared" si="21"/>
        <v/>
      </c>
      <c r="AL207" s="15" t="str">
        <f t="shared" si="22"/>
        <v/>
      </c>
      <c r="AM207" s="15" t="str">
        <f t="shared" si="23"/>
        <v/>
      </c>
      <c r="AN207" s="15" t="str">
        <f t="shared" si="24"/>
        <v/>
      </c>
      <c r="AO207" s="15" t="str">
        <f t="shared" si="25"/>
        <v/>
      </c>
      <c r="AP207" s="15" t="str">
        <f t="shared" si="26"/>
        <v/>
      </c>
      <c r="AQ207" s="4" t="str">
        <f t="shared" si="27"/>
        <v/>
      </c>
    </row>
    <row r="208" spans="1:43" x14ac:dyDescent="0.25">
      <c r="A208" s="4" t="str">
        <f>IF(Inddata!A223="","",Inddata!A223)</f>
        <v/>
      </c>
      <c r="B208" s="4" t="str">
        <f>IF(Inddata!B223="","",Inddata!B223)</f>
        <v/>
      </c>
      <c r="C208" s="4" t="str">
        <f>IF(Inddata!C223="","",Inddata!C223)</f>
        <v/>
      </c>
      <c r="D208" s="4" t="str">
        <f>IF(Inddata!D223="","",Inddata!D223)</f>
        <v/>
      </c>
      <c r="E208" s="4" t="str">
        <f>IF(Inddata!E223="","",Inddata!E223)</f>
        <v/>
      </c>
      <c r="F208" s="4" t="str">
        <f>IF(Inddata!F223="","",Inddata!F223)</f>
        <v/>
      </c>
      <c r="G208" s="4">
        <f>IF(Inddata!G223="","",Inddata!G223)</f>
        <v>0</v>
      </c>
      <c r="H208" s="4" t="str">
        <f>IF(Inddata!H223&gt;0.5,Inddata!H223,"")</f>
        <v/>
      </c>
      <c r="I208" s="4" t="str">
        <f>IF(Inddata!I223="","",Inddata!I223)</f>
        <v/>
      </c>
      <c r="J208" s="14">
        <f>IF('Anvendte oplysninger'!J208="Irrelevant",1,IF('Anvendte oplysninger'!J208&gt;3,1.2,1))</f>
        <v>1</v>
      </c>
      <c r="K208" s="14">
        <f>IF('Anvendte oplysninger'!K208="Irrelevant",1,IF(AND(OR(I208="Motorvejsstrækning",I208="Frakørselsflettestrækning",I208="Tilkørselsflettestrækning"),'Anvendte oplysninger'!K208&lt;3.5),1+(3.5-'Anvendte oplysninger'!K208)*0.12,IF(AND(OR(I208="Frakørselsrampe",I208="Tilkørselsrampe"),'Anvendte oplysninger'!K208&lt;3.5),1+(3.5-'Anvendte oplysninger'!K208)*0.16,1)))</f>
        <v>1</v>
      </c>
      <c r="L208" s="14">
        <f>IF('Anvendte oplysninger'!L208="Irrelevant",1,IF(AND('Anvendte oplysninger'!L208="Ja",'Anvendte oplysninger'!J208=2),0.6*'Anvendte oplysninger'!M208+(1-'Anvendte oplysninger'!M208),IF(AND('Anvendte oplysninger'!L208="Ja",'Anvendte oplysninger'!J208=3),0.7*'Anvendte oplysninger'!M208+(1-'Anvendte oplysninger'!M208),IF(AND('Anvendte oplysninger'!L208="Ja",'Anvendte oplysninger'!J208=4),0.76*'Anvendte oplysninger'!M208+(1-'Anvendte oplysninger'!M208),IF(AND('Anvendte oplysninger'!L208="Ja",'Anvendte oplysninger'!J208&gt;4.99999999),0.8*'Anvendte oplysninger'!M208+(1-'Anvendte oplysninger'!M208),1)))))</f>
        <v>1</v>
      </c>
      <c r="M208" s="14">
        <f>IF('Anvendte oplysninger'!L208="Irrelevant",1,IF(AND('Anvendte oplysninger'!L208="Ja",'Anvendte oplysninger'!J208=2),0.8*'Anvendte oplysninger'!M208+(1-'Anvendte oplysninger'!M208),IF(AND('Anvendte oplysninger'!L208="Ja",'Anvendte oplysninger'!J208=3),0.85*'Anvendte oplysninger'!M208+(1-'Anvendte oplysninger'!M208),IF(AND('Anvendte oplysninger'!L208="Ja",'Anvendte oplysninger'!J208=4),0.88*'Anvendte oplysninger'!M208+(1-'Anvendte oplysninger'!M208),IF(AND('Anvendte oplysninger'!L208="Ja",'Anvendte oplysninger'!J208&gt;4.99999999),0.9*'Anvendte oplysninger'!M208+(1-'Anvendte oplysninger'!M208),1)))))</f>
        <v>1</v>
      </c>
      <c r="N208" s="14">
        <f>IF('Anvendte oplysninger'!N208="Irrelevant",1,IF(AND(OR(I208="Motorvejsstrækning",I208="Frakørselsflettestrækning",I208="Tilkørselsflettestrækning"),'Anvendte oplysninger'!N208&lt;3),1+(3-'Anvendte oplysninger'!N208)*0.09333333,1))</f>
        <v>1</v>
      </c>
      <c r="O208" s="14">
        <f>IF('Anvendte oplysninger'!N208="Irrelevant",1,IF(AND(OR(I208="Motorvejsstrækning",I208="Frakørselsflettestrækning",I208="Tilkørselsflettestrækning"),'Anvendte oplysninger'!N208&lt;3),1+(3-'Anvendte oplysninger'!N208)*0.19666667,1))</f>
        <v>1</v>
      </c>
      <c r="P208" s="14">
        <f>IF('Anvendte oplysninger'!O208="Irrelevant",1,IF(AND(OR(I208="Motorvejsstrækning",I208="Frakørselsflettestrækning",I208="Tilkørselsflettestrækning"),'Anvendte oplysninger'!O208&lt;3.00000001),1+(0.5-'Anvendte oplysninger'!O208)*0.04,IF(AND(OR(I208="Frakørselsrampe",I208="Tilkørselsrampe"),'Anvendte oplysninger'!O208&lt;3.00000001),1+(0.5-'Anvendte oplysninger'!O208)*0.08,IF(OR(I208="Motorvejsstrækning",I208="Frakørselsflettestrækning",I208="Tilkørselsflettestrækning"),0.9,0.8))))</f>
        <v>1</v>
      </c>
      <c r="Q208" s="14">
        <f>IF('Anvendte oplysninger'!P208="Irrelevant",1,IF(AND(OR(I208="Motorvejsstrækning",I208="Frakørselsflettestrækning",I208="Tilkørselsflettestrækning"),'Anvendte oplysninger'!P208&lt;11.00000001),1+(5-'Anvendte oplysninger'!P208)*0.01,0.94))</f>
        <v>1</v>
      </c>
      <c r="R208" s="14">
        <f>IF(OR('Anvendte oplysninger'!Q208="Irrelevant",'Anvendte oplysninger'!R208="Irrelevant",'Anvendte oplysninger'!Q208="Lige"),1,IF(AND(OR(I208="Motorvejsstrækning",I208="Frakørselsflettestrækning",I208="Tilkørselsflettestrækning"),'Anvendte oplysninger'!Q208&lt;4000),(EXP(0.1096*1746.5/'Anvendte oplysninger'!Q208)/EXP(0.1096*1746.5/4000))*('Anvendte oplysninger'!R208/1000)/G208+(G208-'Anvendte oplysninger'!R208/1000)/G208,1))</f>
        <v>1</v>
      </c>
      <c r="S208" s="14">
        <f>IF(OR('Anvendte oplysninger'!S208="Irrelevant",'Anvendte oplysninger'!T208="Irrelevant",'Anvendte oplysninger'!S208="Lige"),1,IF(AND(OR(I208="Motorvejsstrækning",I208="Frakørselsflettestrækning",I208="Tilkørselsflettestrækning"),'Anvendte oplysninger'!S208&lt;4000),(EXP(0.1096*1746.5/'Anvendte oplysninger'!S208)/EXP(0.1096*1746.5/4000))*('Anvendte oplysninger'!T208/1000)/G208+(G208-'Anvendte oplysninger'!T208/1000)/G208,1))</f>
        <v>1</v>
      </c>
      <c r="T208" s="14">
        <f>IF('Anvendte oplysninger'!U208="Irrelevant",1,IF(AND(OR(I208="Motorvejsstrækning",I208="Frakørselsflettestrækning",I208="Tilkørselsflettestrækning",I208="Frakørselsrampe",I208="Tilkørselsrampe"),'Anvendte oplysninger'!U208="Ja"),0.95,1))</f>
        <v>1</v>
      </c>
      <c r="U208" s="14">
        <f>IF('Anvendte oplysninger'!U208="Irrelevant",1,IF(AND(OR(I208="Motorvejsstrækning",I208="Frakørselsflettestrækning",I208="Tilkørselsflettestrækning",I208="Frakørselsrampe",I208="Tilkørselsrampe"),'Anvendte oplysninger'!U208="Ja"),0.96,1))</f>
        <v>1</v>
      </c>
      <c r="V208" s="14">
        <f>IF('Anvendte oplysninger'!U208="Irrelevant",1,IF(AND(OR(I208="Motorvejsstrækning",I208="Frakørselsflettestrækning",I208="Tilkørselsflettestrækning",I208="Frakørselsrampe",I208="Tilkørselsrampe"),'Anvendte oplysninger'!U208="Ja"),0.79,1))</f>
        <v>1</v>
      </c>
      <c r="W208" s="14">
        <f>IF('Anvendte oplysninger'!U208="Irrelevant",1,IF(AND(OR(I208="Motorvejsstrækning",I208="Frakørselsflettestrækning",I208="Tilkørselsflettestrækning",I208="Frakørselsrampe",I208="Tilkørselsrampe"),'Anvendte oplysninger'!U208="Ja"),0.94,1))</f>
        <v>1</v>
      </c>
      <c r="X208" s="14">
        <f>IF('Anvendte oplysninger'!U208="Irrelevant",1,IF(AND(OR(I208="Motorvejsstrækning",I208="Frakørselsflettestrækning",I208="Tilkørselsflettestrækning",I208="Frakørselsrampe",I208="Tilkørselsrampe"),'Anvendte oplysninger'!U208="Ja"),0.97,1))</f>
        <v>1</v>
      </c>
      <c r="Y208" s="14">
        <f>IF(AND(I208="Frakørselsrampe",'Anvendte oplysninger'!V208="S-formet ruderrampe"),1.32,IF(AND(I208="Frakørselsrampe",'Anvendte oplysninger'!V208="S-formet trompetrampe"),2.05,IF(AND(I208="Frakørselsrampe",'Anvendte oplysninger'!V208="U-formet trompetrampe"),4.11,IF(AND(I208="Frakørselsrampe",'Anvendte oplysninger'!V208="SV-formet flyoverrampe"),5.15,IF(AND(I208="Frakørselsrampe",'Anvendte oplysninger'!V208="Vinkelformet rampe"),1.07,IF(AND(I208="Tilkørselsrampe",'Anvendte oplysninger'!V208="S-formet ruderrampe"),0.93,IF(AND(I208="Tilkørselsrampe",'Anvendte oplysninger'!V208="S-formet trompetrampe"),2.48,IF(AND(I208="Tilkørselsrampe",'Anvendte oplysninger'!V208="U-formet trompetrampe"),4.15,IF(AND(I208="Tilkørselsrampe",'Anvendte oplysninger'!V208="SV-formet flyoverrampe"),5.26,IF(AND(I208="Tilkørselsrampe",'Anvendte oplysninger'!V208="Vinkelformet rampe"),1.42,1))))))))))</f>
        <v>1</v>
      </c>
      <c r="Z208" s="14">
        <f>IF(OR('Anvendte oplysninger'!W208="Lige",'Anvendte oplysninger'!W208="Irrelevant",'Anvendte oplysninger'!X208="Irrelevant",'Anvendte oplysninger'!Y208="Irrelevant"),1,1+1.545*1000/32.2*((('Anvendte oplysninger'!Y208*3268/3600)/('Anvendte oplysninger'!W208/0.306))^2)*('Anvendte oplysninger'!X208/1000)/G208)</f>
        <v>1</v>
      </c>
      <c r="AA208" s="14">
        <f>IF(OR('Anvendte oplysninger'!W208="Lige",'Anvendte oplysninger'!W208="Irrelevant",'Anvendte oplysninger'!X208="Irrelevant",'Anvendte oplysninger'!Y208="Irrelevant"),1,1+1.961*1000/32.2*((('Anvendte oplysninger'!Y208*3268/3600)/('Anvendte oplysninger'!W208/0.306))^2)*('Anvendte oplysninger'!X208/1000)/G208)</f>
        <v>1</v>
      </c>
      <c r="AB208" s="14">
        <f>IF(OR('Anvendte oplysninger'!Z208="Lige",'Anvendte oplysninger'!Z208="Irrelevant",'Anvendte oplysninger'!AA208="Irrelevant",'Anvendte oplysninger'!AB208="Irrelevant"),1,1+1.545*1000/32.2*((('Anvendte oplysninger'!AB208*3268/3600)/('Anvendte oplysninger'!Z208/0.306))^2)*('Anvendte oplysninger'!AA208/1000)/G208)</f>
        <v>1</v>
      </c>
      <c r="AC208" s="14">
        <f>IF(OR('Anvendte oplysninger'!Z208="Lige",'Anvendte oplysninger'!Z208="Irrelevant",'Anvendte oplysninger'!AA208="Irrelevant",'Anvendte oplysninger'!AB208="Irrelevant"),1,1+1.961*1000/32.2*((('Anvendte oplysninger'!AB208*3268/3600)/('Anvendte oplysninger'!Z208/0.306))^2)*('Anvendte oplysninger'!AA208/1000)/G208)</f>
        <v>1</v>
      </c>
      <c r="AD208" s="14">
        <f>IF(OR('Anvendte oplysninger'!AC208="Irrelevant",'Anvendte oplysninger'!AC208="Nej"),1,IF(AND('Anvendte oplysninger'!AC208="Ja",OR('Anvendte oplysninger'!Q208&lt;301,'Anvendte oplysninger'!S208&lt;301)),1-(0.5*('Anvendte oplysninger'!R208+'Anvendte oplysninger'!T208)/('Anvendte oplysninger'!G208*1000)),IF(AND('Anvendte oplysninger'!AC208="Ja",OR('Anvendte oplysninger'!Q208&lt;601,'Anvendte oplysninger'!S208&lt;601)),1-(0.25*('Anvendte oplysninger'!R208+'Anvendte oplysninger'!T208)/('Anvendte oplysninger'!G208*1000)),1)))</f>
        <v>1</v>
      </c>
      <c r="AE208" s="14">
        <f>IF(OR('Anvendte oplysninger'!AC208="Irrelevant",'Anvendte oplysninger'!AC208="Nej"),1,IF(AND('Anvendte oplysninger'!AC208="Ja",OR('Anvendte oplysninger'!Q208&lt;301,'Anvendte oplysninger'!S208&lt;301)),1-(0.4*('Anvendte oplysninger'!R208+'Anvendte oplysninger'!T208)/('Anvendte oplysninger'!G208*1000)),IF(AND('Anvendte oplysninger'!AC208="Ja",OR('Anvendte oplysninger'!Q208&lt;601,'Anvendte oplysninger'!S208&lt;601)),1-(0.2*('Anvendte oplysninger'!R208+'Anvendte oplysninger'!T208)/('Anvendte oplysninger'!G208*1000)),1)))</f>
        <v>1</v>
      </c>
      <c r="AF208" s="14">
        <f>IF('Anvendte oplysninger'!AD208="110 km/t",0.79,1)</f>
        <v>1</v>
      </c>
      <c r="AG208" s="14">
        <f>IF('Anvendte oplysninger'!AD208="110 km/t",0.94,1)</f>
        <v>1</v>
      </c>
      <c r="AH208" s="14">
        <f>IF('Anvendte oplysninger'!AD208="110 km/t",0.66,1)</f>
        <v>1</v>
      </c>
      <c r="AI208" s="14">
        <f>IF('Anvendte oplysninger'!AD208="110 km/t",0.82,1)</f>
        <v>1</v>
      </c>
      <c r="AJ208" s="14">
        <f>IF(AND('Anvendte oplysninger'!AE208="Ja",I208="Tilkørselsflettestrækning"),0.65*'Anvendte oplysninger'!AF208+1-'Anvendte oplysninger'!AF208,1)</f>
        <v>1</v>
      </c>
      <c r="AK208" s="15" t="str">
        <f t="shared" si="21"/>
        <v/>
      </c>
      <c r="AL208" s="15" t="str">
        <f t="shared" si="22"/>
        <v/>
      </c>
      <c r="AM208" s="15" t="str">
        <f t="shared" si="23"/>
        <v/>
      </c>
      <c r="AN208" s="15" t="str">
        <f t="shared" si="24"/>
        <v/>
      </c>
      <c r="AO208" s="15" t="str">
        <f t="shared" si="25"/>
        <v/>
      </c>
      <c r="AP208" s="15" t="str">
        <f t="shared" si="26"/>
        <v/>
      </c>
      <c r="AQ208" s="4" t="str">
        <f t="shared" si="27"/>
        <v/>
      </c>
    </row>
    <row r="209" spans="1:43" x14ac:dyDescent="0.25">
      <c r="A209" s="4" t="str">
        <f>IF(Inddata!A224="","",Inddata!A224)</f>
        <v/>
      </c>
      <c r="B209" s="4" t="str">
        <f>IF(Inddata!B224="","",Inddata!B224)</f>
        <v/>
      </c>
      <c r="C209" s="4" t="str">
        <f>IF(Inddata!C224="","",Inddata!C224)</f>
        <v/>
      </c>
      <c r="D209" s="4" t="str">
        <f>IF(Inddata!D224="","",Inddata!D224)</f>
        <v/>
      </c>
      <c r="E209" s="4" t="str">
        <f>IF(Inddata!E224="","",Inddata!E224)</f>
        <v/>
      </c>
      <c r="F209" s="4" t="str">
        <f>IF(Inddata!F224="","",Inddata!F224)</f>
        <v/>
      </c>
      <c r="G209" s="4">
        <f>IF(Inddata!G224="","",Inddata!G224)</f>
        <v>0</v>
      </c>
      <c r="H209" s="4" t="str">
        <f>IF(Inddata!H224&gt;0.5,Inddata!H224,"")</f>
        <v/>
      </c>
      <c r="I209" s="4" t="str">
        <f>IF(Inddata!I224="","",Inddata!I224)</f>
        <v/>
      </c>
      <c r="J209" s="14">
        <f>IF('Anvendte oplysninger'!J209="Irrelevant",1,IF('Anvendte oplysninger'!J209&gt;3,1.2,1))</f>
        <v>1</v>
      </c>
      <c r="K209" s="14">
        <f>IF('Anvendte oplysninger'!K209="Irrelevant",1,IF(AND(OR(I209="Motorvejsstrækning",I209="Frakørselsflettestrækning",I209="Tilkørselsflettestrækning"),'Anvendte oplysninger'!K209&lt;3.5),1+(3.5-'Anvendte oplysninger'!K209)*0.12,IF(AND(OR(I209="Frakørselsrampe",I209="Tilkørselsrampe"),'Anvendte oplysninger'!K209&lt;3.5),1+(3.5-'Anvendte oplysninger'!K209)*0.16,1)))</f>
        <v>1</v>
      </c>
      <c r="L209" s="14">
        <f>IF('Anvendte oplysninger'!L209="Irrelevant",1,IF(AND('Anvendte oplysninger'!L209="Ja",'Anvendte oplysninger'!J209=2),0.6*'Anvendte oplysninger'!M209+(1-'Anvendte oplysninger'!M209),IF(AND('Anvendte oplysninger'!L209="Ja",'Anvendte oplysninger'!J209=3),0.7*'Anvendte oplysninger'!M209+(1-'Anvendte oplysninger'!M209),IF(AND('Anvendte oplysninger'!L209="Ja",'Anvendte oplysninger'!J209=4),0.76*'Anvendte oplysninger'!M209+(1-'Anvendte oplysninger'!M209),IF(AND('Anvendte oplysninger'!L209="Ja",'Anvendte oplysninger'!J209&gt;4.99999999),0.8*'Anvendte oplysninger'!M209+(1-'Anvendte oplysninger'!M209),1)))))</f>
        <v>1</v>
      </c>
      <c r="M209" s="14">
        <f>IF('Anvendte oplysninger'!L209="Irrelevant",1,IF(AND('Anvendte oplysninger'!L209="Ja",'Anvendte oplysninger'!J209=2),0.8*'Anvendte oplysninger'!M209+(1-'Anvendte oplysninger'!M209),IF(AND('Anvendte oplysninger'!L209="Ja",'Anvendte oplysninger'!J209=3),0.85*'Anvendte oplysninger'!M209+(1-'Anvendte oplysninger'!M209),IF(AND('Anvendte oplysninger'!L209="Ja",'Anvendte oplysninger'!J209=4),0.88*'Anvendte oplysninger'!M209+(1-'Anvendte oplysninger'!M209),IF(AND('Anvendte oplysninger'!L209="Ja",'Anvendte oplysninger'!J209&gt;4.99999999),0.9*'Anvendte oplysninger'!M209+(1-'Anvendte oplysninger'!M209),1)))))</f>
        <v>1</v>
      </c>
      <c r="N209" s="14">
        <f>IF('Anvendte oplysninger'!N209="Irrelevant",1,IF(AND(OR(I209="Motorvejsstrækning",I209="Frakørselsflettestrækning",I209="Tilkørselsflettestrækning"),'Anvendte oplysninger'!N209&lt;3),1+(3-'Anvendte oplysninger'!N209)*0.09333333,1))</f>
        <v>1</v>
      </c>
      <c r="O209" s="14">
        <f>IF('Anvendte oplysninger'!N209="Irrelevant",1,IF(AND(OR(I209="Motorvejsstrækning",I209="Frakørselsflettestrækning",I209="Tilkørselsflettestrækning"),'Anvendte oplysninger'!N209&lt;3),1+(3-'Anvendte oplysninger'!N209)*0.19666667,1))</f>
        <v>1</v>
      </c>
      <c r="P209" s="14">
        <f>IF('Anvendte oplysninger'!O209="Irrelevant",1,IF(AND(OR(I209="Motorvejsstrækning",I209="Frakørselsflettestrækning",I209="Tilkørselsflettestrækning"),'Anvendte oplysninger'!O209&lt;3.00000001),1+(0.5-'Anvendte oplysninger'!O209)*0.04,IF(AND(OR(I209="Frakørselsrampe",I209="Tilkørselsrampe"),'Anvendte oplysninger'!O209&lt;3.00000001),1+(0.5-'Anvendte oplysninger'!O209)*0.08,IF(OR(I209="Motorvejsstrækning",I209="Frakørselsflettestrækning",I209="Tilkørselsflettestrækning"),0.9,0.8))))</f>
        <v>1</v>
      </c>
      <c r="Q209" s="14">
        <f>IF('Anvendte oplysninger'!P209="Irrelevant",1,IF(AND(OR(I209="Motorvejsstrækning",I209="Frakørselsflettestrækning",I209="Tilkørselsflettestrækning"),'Anvendte oplysninger'!P209&lt;11.00000001),1+(5-'Anvendte oplysninger'!P209)*0.01,0.94))</f>
        <v>1</v>
      </c>
      <c r="R209" s="14">
        <f>IF(OR('Anvendte oplysninger'!Q209="Irrelevant",'Anvendte oplysninger'!R209="Irrelevant",'Anvendte oplysninger'!Q209="Lige"),1,IF(AND(OR(I209="Motorvejsstrækning",I209="Frakørselsflettestrækning",I209="Tilkørselsflettestrækning"),'Anvendte oplysninger'!Q209&lt;4000),(EXP(0.1096*1746.5/'Anvendte oplysninger'!Q209)/EXP(0.1096*1746.5/4000))*('Anvendte oplysninger'!R209/1000)/G209+(G209-'Anvendte oplysninger'!R209/1000)/G209,1))</f>
        <v>1</v>
      </c>
      <c r="S209" s="14">
        <f>IF(OR('Anvendte oplysninger'!S209="Irrelevant",'Anvendte oplysninger'!T209="Irrelevant",'Anvendte oplysninger'!S209="Lige"),1,IF(AND(OR(I209="Motorvejsstrækning",I209="Frakørselsflettestrækning",I209="Tilkørselsflettestrækning"),'Anvendte oplysninger'!S209&lt;4000),(EXP(0.1096*1746.5/'Anvendte oplysninger'!S209)/EXP(0.1096*1746.5/4000))*('Anvendte oplysninger'!T209/1000)/G209+(G209-'Anvendte oplysninger'!T209/1000)/G209,1))</f>
        <v>1</v>
      </c>
      <c r="T209" s="14">
        <f>IF('Anvendte oplysninger'!U209="Irrelevant",1,IF(AND(OR(I209="Motorvejsstrækning",I209="Frakørselsflettestrækning",I209="Tilkørselsflettestrækning",I209="Frakørselsrampe",I209="Tilkørselsrampe"),'Anvendte oplysninger'!U209="Ja"),0.95,1))</f>
        <v>1</v>
      </c>
      <c r="U209" s="14">
        <f>IF('Anvendte oplysninger'!U209="Irrelevant",1,IF(AND(OR(I209="Motorvejsstrækning",I209="Frakørselsflettestrækning",I209="Tilkørselsflettestrækning",I209="Frakørselsrampe",I209="Tilkørselsrampe"),'Anvendte oplysninger'!U209="Ja"),0.96,1))</f>
        <v>1</v>
      </c>
      <c r="V209" s="14">
        <f>IF('Anvendte oplysninger'!U209="Irrelevant",1,IF(AND(OR(I209="Motorvejsstrækning",I209="Frakørselsflettestrækning",I209="Tilkørselsflettestrækning",I209="Frakørselsrampe",I209="Tilkørselsrampe"),'Anvendte oplysninger'!U209="Ja"),0.79,1))</f>
        <v>1</v>
      </c>
      <c r="W209" s="14">
        <f>IF('Anvendte oplysninger'!U209="Irrelevant",1,IF(AND(OR(I209="Motorvejsstrækning",I209="Frakørselsflettestrækning",I209="Tilkørselsflettestrækning",I209="Frakørselsrampe",I209="Tilkørselsrampe"),'Anvendte oplysninger'!U209="Ja"),0.94,1))</f>
        <v>1</v>
      </c>
      <c r="X209" s="14">
        <f>IF('Anvendte oplysninger'!U209="Irrelevant",1,IF(AND(OR(I209="Motorvejsstrækning",I209="Frakørselsflettestrækning",I209="Tilkørselsflettestrækning",I209="Frakørselsrampe",I209="Tilkørselsrampe"),'Anvendte oplysninger'!U209="Ja"),0.97,1))</f>
        <v>1</v>
      </c>
      <c r="Y209" s="14">
        <f>IF(AND(I209="Frakørselsrampe",'Anvendte oplysninger'!V209="S-formet ruderrampe"),1.32,IF(AND(I209="Frakørselsrampe",'Anvendte oplysninger'!V209="S-formet trompetrampe"),2.05,IF(AND(I209="Frakørselsrampe",'Anvendte oplysninger'!V209="U-formet trompetrampe"),4.11,IF(AND(I209="Frakørselsrampe",'Anvendte oplysninger'!V209="SV-formet flyoverrampe"),5.15,IF(AND(I209="Frakørselsrampe",'Anvendte oplysninger'!V209="Vinkelformet rampe"),1.07,IF(AND(I209="Tilkørselsrampe",'Anvendte oplysninger'!V209="S-formet ruderrampe"),0.93,IF(AND(I209="Tilkørselsrampe",'Anvendte oplysninger'!V209="S-formet trompetrampe"),2.48,IF(AND(I209="Tilkørselsrampe",'Anvendte oplysninger'!V209="U-formet trompetrampe"),4.15,IF(AND(I209="Tilkørselsrampe",'Anvendte oplysninger'!V209="SV-formet flyoverrampe"),5.26,IF(AND(I209="Tilkørselsrampe",'Anvendte oplysninger'!V209="Vinkelformet rampe"),1.42,1))))))))))</f>
        <v>1</v>
      </c>
      <c r="Z209" s="14">
        <f>IF(OR('Anvendte oplysninger'!W209="Lige",'Anvendte oplysninger'!W209="Irrelevant",'Anvendte oplysninger'!X209="Irrelevant",'Anvendte oplysninger'!Y209="Irrelevant"),1,1+1.545*1000/32.2*((('Anvendte oplysninger'!Y209*3268/3600)/('Anvendte oplysninger'!W209/0.306))^2)*('Anvendte oplysninger'!X209/1000)/G209)</f>
        <v>1</v>
      </c>
      <c r="AA209" s="14">
        <f>IF(OR('Anvendte oplysninger'!W209="Lige",'Anvendte oplysninger'!W209="Irrelevant",'Anvendte oplysninger'!X209="Irrelevant",'Anvendte oplysninger'!Y209="Irrelevant"),1,1+1.961*1000/32.2*((('Anvendte oplysninger'!Y209*3268/3600)/('Anvendte oplysninger'!W209/0.306))^2)*('Anvendte oplysninger'!X209/1000)/G209)</f>
        <v>1</v>
      </c>
      <c r="AB209" s="14">
        <f>IF(OR('Anvendte oplysninger'!Z209="Lige",'Anvendte oplysninger'!Z209="Irrelevant",'Anvendte oplysninger'!AA209="Irrelevant",'Anvendte oplysninger'!AB209="Irrelevant"),1,1+1.545*1000/32.2*((('Anvendte oplysninger'!AB209*3268/3600)/('Anvendte oplysninger'!Z209/0.306))^2)*('Anvendte oplysninger'!AA209/1000)/G209)</f>
        <v>1</v>
      </c>
      <c r="AC209" s="14">
        <f>IF(OR('Anvendte oplysninger'!Z209="Lige",'Anvendte oplysninger'!Z209="Irrelevant",'Anvendte oplysninger'!AA209="Irrelevant",'Anvendte oplysninger'!AB209="Irrelevant"),1,1+1.961*1000/32.2*((('Anvendte oplysninger'!AB209*3268/3600)/('Anvendte oplysninger'!Z209/0.306))^2)*('Anvendte oplysninger'!AA209/1000)/G209)</f>
        <v>1</v>
      </c>
      <c r="AD209" s="14">
        <f>IF(OR('Anvendte oplysninger'!AC209="Irrelevant",'Anvendte oplysninger'!AC209="Nej"),1,IF(AND('Anvendte oplysninger'!AC209="Ja",OR('Anvendte oplysninger'!Q209&lt;301,'Anvendte oplysninger'!S209&lt;301)),1-(0.5*('Anvendte oplysninger'!R209+'Anvendte oplysninger'!T209)/('Anvendte oplysninger'!G209*1000)),IF(AND('Anvendte oplysninger'!AC209="Ja",OR('Anvendte oplysninger'!Q209&lt;601,'Anvendte oplysninger'!S209&lt;601)),1-(0.25*('Anvendte oplysninger'!R209+'Anvendte oplysninger'!T209)/('Anvendte oplysninger'!G209*1000)),1)))</f>
        <v>1</v>
      </c>
      <c r="AE209" s="14">
        <f>IF(OR('Anvendte oplysninger'!AC209="Irrelevant",'Anvendte oplysninger'!AC209="Nej"),1,IF(AND('Anvendte oplysninger'!AC209="Ja",OR('Anvendte oplysninger'!Q209&lt;301,'Anvendte oplysninger'!S209&lt;301)),1-(0.4*('Anvendte oplysninger'!R209+'Anvendte oplysninger'!T209)/('Anvendte oplysninger'!G209*1000)),IF(AND('Anvendte oplysninger'!AC209="Ja",OR('Anvendte oplysninger'!Q209&lt;601,'Anvendte oplysninger'!S209&lt;601)),1-(0.2*('Anvendte oplysninger'!R209+'Anvendte oplysninger'!T209)/('Anvendte oplysninger'!G209*1000)),1)))</f>
        <v>1</v>
      </c>
      <c r="AF209" s="14">
        <f>IF('Anvendte oplysninger'!AD209="110 km/t",0.79,1)</f>
        <v>1</v>
      </c>
      <c r="AG209" s="14">
        <f>IF('Anvendte oplysninger'!AD209="110 km/t",0.94,1)</f>
        <v>1</v>
      </c>
      <c r="AH209" s="14">
        <f>IF('Anvendte oplysninger'!AD209="110 km/t",0.66,1)</f>
        <v>1</v>
      </c>
      <c r="AI209" s="14">
        <f>IF('Anvendte oplysninger'!AD209="110 km/t",0.82,1)</f>
        <v>1</v>
      </c>
      <c r="AJ209" s="14">
        <f>IF(AND('Anvendte oplysninger'!AE209="Ja",I209="Tilkørselsflettestrækning"),0.65*'Anvendte oplysninger'!AF209+1-'Anvendte oplysninger'!AF209,1)</f>
        <v>1</v>
      </c>
      <c r="AK209" s="15" t="str">
        <f t="shared" si="21"/>
        <v/>
      </c>
      <c r="AL209" s="15" t="str">
        <f t="shared" si="22"/>
        <v/>
      </c>
      <c r="AM209" s="15" t="str">
        <f t="shared" si="23"/>
        <v/>
      </c>
      <c r="AN209" s="15" t="str">
        <f t="shared" si="24"/>
        <v/>
      </c>
      <c r="AO209" s="15" t="str">
        <f t="shared" si="25"/>
        <v/>
      </c>
      <c r="AP209" s="15" t="str">
        <f t="shared" si="26"/>
        <v/>
      </c>
      <c r="AQ209" s="4" t="str">
        <f t="shared" si="27"/>
        <v/>
      </c>
    </row>
    <row r="210" spans="1:43" x14ac:dyDescent="0.25">
      <c r="A210" s="4" t="str">
        <f>IF(Inddata!A225="","",Inddata!A225)</f>
        <v/>
      </c>
      <c r="B210" s="4" t="str">
        <f>IF(Inddata!B225="","",Inddata!B225)</f>
        <v/>
      </c>
      <c r="C210" s="4" t="str">
        <f>IF(Inddata!C225="","",Inddata!C225)</f>
        <v/>
      </c>
      <c r="D210" s="4" t="str">
        <f>IF(Inddata!D225="","",Inddata!D225)</f>
        <v/>
      </c>
      <c r="E210" s="4" t="str">
        <f>IF(Inddata!E225="","",Inddata!E225)</f>
        <v/>
      </c>
      <c r="F210" s="4" t="str">
        <f>IF(Inddata!F225="","",Inddata!F225)</f>
        <v/>
      </c>
      <c r="G210" s="4">
        <f>IF(Inddata!G225="","",Inddata!G225)</f>
        <v>0</v>
      </c>
      <c r="H210" s="4" t="str">
        <f>IF(Inddata!H225&gt;0.5,Inddata!H225,"")</f>
        <v/>
      </c>
      <c r="I210" s="4" t="str">
        <f>IF(Inddata!I225="","",Inddata!I225)</f>
        <v/>
      </c>
      <c r="J210" s="14">
        <f>IF('Anvendte oplysninger'!J210="Irrelevant",1,IF('Anvendte oplysninger'!J210&gt;3,1.2,1))</f>
        <v>1</v>
      </c>
      <c r="K210" s="14">
        <f>IF('Anvendte oplysninger'!K210="Irrelevant",1,IF(AND(OR(I210="Motorvejsstrækning",I210="Frakørselsflettestrækning",I210="Tilkørselsflettestrækning"),'Anvendte oplysninger'!K210&lt;3.5),1+(3.5-'Anvendte oplysninger'!K210)*0.12,IF(AND(OR(I210="Frakørselsrampe",I210="Tilkørselsrampe"),'Anvendte oplysninger'!K210&lt;3.5),1+(3.5-'Anvendte oplysninger'!K210)*0.16,1)))</f>
        <v>1</v>
      </c>
      <c r="L210" s="14">
        <f>IF('Anvendte oplysninger'!L210="Irrelevant",1,IF(AND('Anvendte oplysninger'!L210="Ja",'Anvendte oplysninger'!J210=2),0.6*'Anvendte oplysninger'!M210+(1-'Anvendte oplysninger'!M210),IF(AND('Anvendte oplysninger'!L210="Ja",'Anvendte oplysninger'!J210=3),0.7*'Anvendte oplysninger'!M210+(1-'Anvendte oplysninger'!M210),IF(AND('Anvendte oplysninger'!L210="Ja",'Anvendte oplysninger'!J210=4),0.76*'Anvendte oplysninger'!M210+(1-'Anvendte oplysninger'!M210),IF(AND('Anvendte oplysninger'!L210="Ja",'Anvendte oplysninger'!J210&gt;4.99999999),0.8*'Anvendte oplysninger'!M210+(1-'Anvendte oplysninger'!M210),1)))))</f>
        <v>1</v>
      </c>
      <c r="M210" s="14">
        <f>IF('Anvendte oplysninger'!L210="Irrelevant",1,IF(AND('Anvendte oplysninger'!L210="Ja",'Anvendte oplysninger'!J210=2),0.8*'Anvendte oplysninger'!M210+(1-'Anvendte oplysninger'!M210),IF(AND('Anvendte oplysninger'!L210="Ja",'Anvendte oplysninger'!J210=3),0.85*'Anvendte oplysninger'!M210+(1-'Anvendte oplysninger'!M210),IF(AND('Anvendte oplysninger'!L210="Ja",'Anvendte oplysninger'!J210=4),0.88*'Anvendte oplysninger'!M210+(1-'Anvendte oplysninger'!M210),IF(AND('Anvendte oplysninger'!L210="Ja",'Anvendte oplysninger'!J210&gt;4.99999999),0.9*'Anvendte oplysninger'!M210+(1-'Anvendte oplysninger'!M210),1)))))</f>
        <v>1</v>
      </c>
      <c r="N210" s="14">
        <f>IF('Anvendte oplysninger'!N210="Irrelevant",1,IF(AND(OR(I210="Motorvejsstrækning",I210="Frakørselsflettestrækning",I210="Tilkørselsflettestrækning"),'Anvendte oplysninger'!N210&lt;3),1+(3-'Anvendte oplysninger'!N210)*0.09333333,1))</f>
        <v>1</v>
      </c>
      <c r="O210" s="14">
        <f>IF('Anvendte oplysninger'!N210="Irrelevant",1,IF(AND(OR(I210="Motorvejsstrækning",I210="Frakørselsflettestrækning",I210="Tilkørselsflettestrækning"),'Anvendte oplysninger'!N210&lt;3),1+(3-'Anvendte oplysninger'!N210)*0.19666667,1))</f>
        <v>1</v>
      </c>
      <c r="P210" s="14">
        <f>IF('Anvendte oplysninger'!O210="Irrelevant",1,IF(AND(OR(I210="Motorvejsstrækning",I210="Frakørselsflettestrækning",I210="Tilkørselsflettestrækning"),'Anvendte oplysninger'!O210&lt;3.00000001),1+(0.5-'Anvendte oplysninger'!O210)*0.04,IF(AND(OR(I210="Frakørselsrampe",I210="Tilkørselsrampe"),'Anvendte oplysninger'!O210&lt;3.00000001),1+(0.5-'Anvendte oplysninger'!O210)*0.08,IF(OR(I210="Motorvejsstrækning",I210="Frakørselsflettestrækning",I210="Tilkørselsflettestrækning"),0.9,0.8))))</f>
        <v>1</v>
      </c>
      <c r="Q210" s="14">
        <f>IF('Anvendte oplysninger'!P210="Irrelevant",1,IF(AND(OR(I210="Motorvejsstrækning",I210="Frakørselsflettestrækning",I210="Tilkørselsflettestrækning"),'Anvendte oplysninger'!P210&lt;11.00000001),1+(5-'Anvendte oplysninger'!P210)*0.01,0.94))</f>
        <v>1</v>
      </c>
      <c r="R210" s="14">
        <f>IF(OR('Anvendte oplysninger'!Q210="Irrelevant",'Anvendte oplysninger'!R210="Irrelevant",'Anvendte oplysninger'!Q210="Lige"),1,IF(AND(OR(I210="Motorvejsstrækning",I210="Frakørselsflettestrækning",I210="Tilkørselsflettestrækning"),'Anvendte oplysninger'!Q210&lt;4000),(EXP(0.1096*1746.5/'Anvendte oplysninger'!Q210)/EXP(0.1096*1746.5/4000))*('Anvendte oplysninger'!R210/1000)/G210+(G210-'Anvendte oplysninger'!R210/1000)/G210,1))</f>
        <v>1</v>
      </c>
      <c r="S210" s="14">
        <f>IF(OR('Anvendte oplysninger'!S210="Irrelevant",'Anvendte oplysninger'!T210="Irrelevant",'Anvendte oplysninger'!S210="Lige"),1,IF(AND(OR(I210="Motorvejsstrækning",I210="Frakørselsflettestrækning",I210="Tilkørselsflettestrækning"),'Anvendte oplysninger'!S210&lt;4000),(EXP(0.1096*1746.5/'Anvendte oplysninger'!S210)/EXP(0.1096*1746.5/4000))*('Anvendte oplysninger'!T210/1000)/G210+(G210-'Anvendte oplysninger'!T210/1000)/G210,1))</f>
        <v>1</v>
      </c>
      <c r="T210" s="14">
        <f>IF('Anvendte oplysninger'!U210="Irrelevant",1,IF(AND(OR(I210="Motorvejsstrækning",I210="Frakørselsflettestrækning",I210="Tilkørselsflettestrækning",I210="Frakørselsrampe",I210="Tilkørselsrampe"),'Anvendte oplysninger'!U210="Ja"),0.95,1))</f>
        <v>1</v>
      </c>
      <c r="U210" s="14">
        <f>IF('Anvendte oplysninger'!U210="Irrelevant",1,IF(AND(OR(I210="Motorvejsstrækning",I210="Frakørselsflettestrækning",I210="Tilkørselsflettestrækning",I210="Frakørselsrampe",I210="Tilkørselsrampe"),'Anvendte oplysninger'!U210="Ja"),0.96,1))</f>
        <v>1</v>
      </c>
      <c r="V210" s="14">
        <f>IF('Anvendte oplysninger'!U210="Irrelevant",1,IF(AND(OR(I210="Motorvejsstrækning",I210="Frakørselsflettestrækning",I210="Tilkørselsflettestrækning",I210="Frakørselsrampe",I210="Tilkørselsrampe"),'Anvendte oplysninger'!U210="Ja"),0.79,1))</f>
        <v>1</v>
      </c>
      <c r="W210" s="14">
        <f>IF('Anvendte oplysninger'!U210="Irrelevant",1,IF(AND(OR(I210="Motorvejsstrækning",I210="Frakørselsflettestrækning",I210="Tilkørselsflettestrækning",I210="Frakørselsrampe",I210="Tilkørselsrampe"),'Anvendte oplysninger'!U210="Ja"),0.94,1))</f>
        <v>1</v>
      </c>
      <c r="X210" s="14">
        <f>IF('Anvendte oplysninger'!U210="Irrelevant",1,IF(AND(OR(I210="Motorvejsstrækning",I210="Frakørselsflettestrækning",I210="Tilkørselsflettestrækning",I210="Frakørselsrampe",I210="Tilkørselsrampe"),'Anvendte oplysninger'!U210="Ja"),0.97,1))</f>
        <v>1</v>
      </c>
      <c r="Y210" s="14">
        <f>IF(AND(I210="Frakørselsrampe",'Anvendte oplysninger'!V210="S-formet ruderrampe"),1.32,IF(AND(I210="Frakørselsrampe",'Anvendte oplysninger'!V210="S-formet trompetrampe"),2.05,IF(AND(I210="Frakørselsrampe",'Anvendte oplysninger'!V210="U-formet trompetrampe"),4.11,IF(AND(I210="Frakørselsrampe",'Anvendte oplysninger'!V210="SV-formet flyoverrampe"),5.15,IF(AND(I210="Frakørselsrampe",'Anvendte oplysninger'!V210="Vinkelformet rampe"),1.07,IF(AND(I210="Tilkørselsrampe",'Anvendte oplysninger'!V210="S-formet ruderrampe"),0.93,IF(AND(I210="Tilkørselsrampe",'Anvendte oplysninger'!V210="S-formet trompetrampe"),2.48,IF(AND(I210="Tilkørselsrampe",'Anvendte oplysninger'!V210="U-formet trompetrampe"),4.15,IF(AND(I210="Tilkørselsrampe",'Anvendte oplysninger'!V210="SV-formet flyoverrampe"),5.26,IF(AND(I210="Tilkørselsrampe",'Anvendte oplysninger'!V210="Vinkelformet rampe"),1.42,1))))))))))</f>
        <v>1</v>
      </c>
      <c r="Z210" s="14">
        <f>IF(OR('Anvendte oplysninger'!W210="Lige",'Anvendte oplysninger'!W210="Irrelevant",'Anvendte oplysninger'!X210="Irrelevant",'Anvendte oplysninger'!Y210="Irrelevant"),1,1+1.545*1000/32.2*((('Anvendte oplysninger'!Y210*3268/3600)/('Anvendte oplysninger'!W210/0.306))^2)*('Anvendte oplysninger'!X210/1000)/G210)</f>
        <v>1</v>
      </c>
      <c r="AA210" s="14">
        <f>IF(OR('Anvendte oplysninger'!W210="Lige",'Anvendte oplysninger'!W210="Irrelevant",'Anvendte oplysninger'!X210="Irrelevant",'Anvendte oplysninger'!Y210="Irrelevant"),1,1+1.961*1000/32.2*((('Anvendte oplysninger'!Y210*3268/3600)/('Anvendte oplysninger'!W210/0.306))^2)*('Anvendte oplysninger'!X210/1000)/G210)</f>
        <v>1</v>
      </c>
      <c r="AB210" s="14">
        <f>IF(OR('Anvendte oplysninger'!Z210="Lige",'Anvendte oplysninger'!Z210="Irrelevant",'Anvendte oplysninger'!AA210="Irrelevant",'Anvendte oplysninger'!AB210="Irrelevant"),1,1+1.545*1000/32.2*((('Anvendte oplysninger'!AB210*3268/3600)/('Anvendte oplysninger'!Z210/0.306))^2)*('Anvendte oplysninger'!AA210/1000)/G210)</f>
        <v>1</v>
      </c>
      <c r="AC210" s="14">
        <f>IF(OR('Anvendte oplysninger'!Z210="Lige",'Anvendte oplysninger'!Z210="Irrelevant",'Anvendte oplysninger'!AA210="Irrelevant",'Anvendte oplysninger'!AB210="Irrelevant"),1,1+1.961*1000/32.2*((('Anvendte oplysninger'!AB210*3268/3600)/('Anvendte oplysninger'!Z210/0.306))^2)*('Anvendte oplysninger'!AA210/1000)/G210)</f>
        <v>1</v>
      </c>
      <c r="AD210" s="14">
        <f>IF(OR('Anvendte oplysninger'!AC210="Irrelevant",'Anvendte oplysninger'!AC210="Nej"),1,IF(AND('Anvendte oplysninger'!AC210="Ja",OR('Anvendte oplysninger'!Q210&lt;301,'Anvendte oplysninger'!S210&lt;301)),1-(0.5*('Anvendte oplysninger'!R210+'Anvendte oplysninger'!T210)/('Anvendte oplysninger'!G210*1000)),IF(AND('Anvendte oplysninger'!AC210="Ja",OR('Anvendte oplysninger'!Q210&lt;601,'Anvendte oplysninger'!S210&lt;601)),1-(0.25*('Anvendte oplysninger'!R210+'Anvendte oplysninger'!T210)/('Anvendte oplysninger'!G210*1000)),1)))</f>
        <v>1</v>
      </c>
      <c r="AE210" s="14">
        <f>IF(OR('Anvendte oplysninger'!AC210="Irrelevant",'Anvendte oplysninger'!AC210="Nej"),1,IF(AND('Anvendte oplysninger'!AC210="Ja",OR('Anvendte oplysninger'!Q210&lt;301,'Anvendte oplysninger'!S210&lt;301)),1-(0.4*('Anvendte oplysninger'!R210+'Anvendte oplysninger'!T210)/('Anvendte oplysninger'!G210*1000)),IF(AND('Anvendte oplysninger'!AC210="Ja",OR('Anvendte oplysninger'!Q210&lt;601,'Anvendte oplysninger'!S210&lt;601)),1-(0.2*('Anvendte oplysninger'!R210+'Anvendte oplysninger'!T210)/('Anvendte oplysninger'!G210*1000)),1)))</f>
        <v>1</v>
      </c>
      <c r="AF210" s="14">
        <f>IF('Anvendte oplysninger'!AD210="110 km/t",0.79,1)</f>
        <v>1</v>
      </c>
      <c r="AG210" s="14">
        <f>IF('Anvendte oplysninger'!AD210="110 km/t",0.94,1)</f>
        <v>1</v>
      </c>
      <c r="AH210" s="14">
        <f>IF('Anvendte oplysninger'!AD210="110 km/t",0.66,1)</f>
        <v>1</v>
      </c>
      <c r="AI210" s="14">
        <f>IF('Anvendte oplysninger'!AD210="110 km/t",0.82,1)</f>
        <v>1</v>
      </c>
      <c r="AJ210" s="14">
        <f>IF(AND('Anvendte oplysninger'!AE210="Ja",I210="Tilkørselsflettestrækning"),0.65*'Anvendte oplysninger'!AF210+1-'Anvendte oplysninger'!AF210,1)</f>
        <v>1</v>
      </c>
      <c r="AK210" s="15" t="str">
        <f t="shared" si="21"/>
        <v/>
      </c>
      <c r="AL210" s="15" t="str">
        <f t="shared" si="22"/>
        <v/>
      </c>
      <c r="AM210" s="15" t="str">
        <f t="shared" si="23"/>
        <v/>
      </c>
      <c r="AN210" s="15" t="str">
        <f t="shared" si="24"/>
        <v/>
      </c>
      <c r="AO210" s="15" t="str">
        <f t="shared" si="25"/>
        <v/>
      </c>
      <c r="AP210" s="15" t="str">
        <f t="shared" si="26"/>
        <v/>
      </c>
      <c r="AQ210" s="4" t="str">
        <f t="shared" si="27"/>
        <v/>
      </c>
    </row>
    <row r="211" spans="1:43" x14ac:dyDescent="0.25">
      <c r="A211" s="4" t="str">
        <f>IF(Inddata!A226="","",Inddata!A226)</f>
        <v/>
      </c>
      <c r="B211" s="4" t="str">
        <f>IF(Inddata!B226="","",Inddata!B226)</f>
        <v/>
      </c>
      <c r="C211" s="4" t="str">
        <f>IF(Inddata!C226="","",Inddata!C226)</f>
        <v/>
      </c>
      <c r="D211" s="4" t="str">
        <f>IF(Inddata!D226="","",Inddata!D226)</f>
        <v/>
      </c>
      <c r="E211" s="4" t="str">
        <f>IF(Inddata!E226="","",Inddata!E226)</f>
        <v/>
      </c>
      <c r="F211" s="4" t="str">
        <f>IF(Inddata!F226="","",Inddata!F226)</f>
        <v/>
      </c>
      <c r="G211" s="4">
        <f>IF(Inddata!G226="","",Inddata!G226)</f>
        <v>0</v>
      </c>
      <c r="H211" s="4" t="str">
        <f>IF(Inddata!H226&gt;0.5,Inddata!H226,"")</f>
        <v/>
      </c>
      <c r="I211" s="4" t="str">
        <f>IF(Inddata!I226="","",Inddata!I226)</f>
        <v/>
      </c>
      <c r="J211" s="14">
        <f>IF('Anvendte oplysninger'!J211="Irrelevant",1,IF('Anvendte oplysninger'!J211&gt;3,1.2,1))</f>
        <v>1</v>
      </c>
      <c r="K211" s="14">
        <f>IF('Anvendte oplysninger'!K211="Irrelevant",1,IF(AND(OR(I211="Motorvejsstrækning",I211="Frakørselsflettestrækning",I211="Tilkørselsflettestrækning"),'Anvendte oplysninger'!K211&lt;3.5),1+(3.5-'Anvendte oplysninger'!K211)*0.12,IF(AND(OR(I211="Frakørselsrampe",I211="Tilkørselsrampe"),'Anvendte oplysninger'!K211&lt;3.5),1+(3.5-'Anvendte oplysninger'!K211)*0.16,1)))</f>
        <v>1</v>
      </c>
      <c r="L211" s="14">
        <f>IF('Anvendte oplysninger'!L211="Irrelevant",1,IF(AND('Anvendte oplysninger'!L211="Ja",'Anvendte oplysninger'!J211=2),0.6*'Anvendte oplysninger'!M211+(1-'Anvendte oplysninger'!M211),IF(AND('Anvendte oplysninger'!L211="Ja",'Anvendte oplysninger'!J211=3),0.7*'Anvendte oplysninger'!M211+(1-'Anvendte oplysninger'!M211),IF(AND('Anvendte oplysninger'!L211="Ja",'Anvendte oplysninger'!J211=4),0.76*'Anvendte oplysninger'!M211+(1-'Anvendte oplysninger'!M211),IF(AND('Anvendte oplysninger'!L211="Ja",'Anvendte oplysninger'!J211&gt;4.99999999),0.8*'Anvendte oplysninger'!M211+(1-'Anvendte oplysninger'!M211),1)))))</f>
        <v>1</v>
      </c>
      <c r="M211" s="14">
        <f>IF('Anvendte oplysninger'!L211="Irrelevant",1,IF(AND('Anvendte oplysninger'!L211="Ja",'Anvendte oplysninger'!J211=2),0.8*'Anvendte oplysninger'!M211+(1-'Anvendte oplysninger'!M211),IF(AND('Anvendte oplysninger'!L211="Ja",'Anvendte oplysninger'!J211=3),0.85*'Anvendte oplysninger'!M211+(1-'Anvendte oplysninger'!M211),IF(AND('Anvendte oplysninger'!L211="Ja",'Anvendte oplysninger'!J211=4),0.88*'Anvendte oplysninger'!M211+(1-'Anvendte oplysninger'!M211),IF(AND('Anvendte oplysninger'!L211="Ja",'Anvendte oplysninger'!J211&gt;4.99999999),0.9*'Anvendte oplysninger'!M211+(1-'Anvendte oplysninger'!M211),1)))))</f>
        <v>1</v>
      </c>
      <c r="N211" s="14">
        <f>IF('Anvendte oplysninger'!N211="Irrelevant",1,IF(AND(OR(I211="Motorvejsstrækning",I211="Frakørselsflettestrækning",I211="Tilkørselsflettestrækning"),'Anvendte oplysninger'!N211&lt;3),1+(3-'Anvendte oplysninger'!N211)*0.09333333,1))</f>
        <v>1</v>
      </c>
      <c r="O211" s="14">
        <f>IF('Anvendte oplysninger'!N211="Irrelevant",1,IF(AND(OR(I211="Motorvejsstrækning",I211="Frakørselsflettestrækning",I211="Tilkørselsflettestrækning"),'Anvendte oplysninger'!N211&lt;3),1+(3-'Anvendte oplysninger'!N211)*0.19666667,1))</f>
        <v>1</v>
      </c>
      <c r="P211" s="14">
        <f>IF('Anvendte oplysninger'!O211="Irrelevant",1,IF(AND(OR(I211="Motorvejsstrækning",I211="Frakørselsflettestrækning",I211="Tilkørselsflettestrækning"),'Anvendte oplysninger'!O211&lt;3.00000001),1+(0.5-'Anvendte oplysninger'!O211)*0.04,IF(AND(OR(I211="Frakørselsrampe",I211="Tilkørselsrampe"),'Anvendte oplysninger'!O211&lt;3.00000001),1+(0.5-'Anvendte oplysninger'!O211)*0.08,IF(OR(I211="Motorvejsstrækning",I211="Frakørselsflettestrækning",I211="Tilkørselsflettestrækning"),0.9,0.8))))</f>
        <v>1</v>
      </c>
      <c r="Q211" s="14">
        <f>IF('Anvendte oplysninger'!P211="Irrelevant",1,IF(AND(OR(I211="Motorvejsstrækning",I211="Frakørselsflettestrækning",I211="Tilkørselsflettestrækning"),'Anvendte oplysninger'!P211&lt;11.00000001),1+(5-'Anvendte oplysninger'!P211)*0.01,0.94))</f>
        <v>1</v>
      </c>
      <c r="R211" s="14">
        <f>IF(OR('Anvendte oplysninger'!Q211="Irrelevant",'Anvendte oplysninger'!R211="Irrelevant",'Anvendte oplysninger'!Q211="Lige"),1,IF(AND(OR(I211="Motorvejsstrækning",I211="Frakørselsflettestrækning",I211="Tilkørselsflettestrækning"),'Anvendte oplysninger'!Q211&lt;4000),(EXP(0.1096*1746.5/'Anvendte oplysninger'!Q211)/EXP(0.1096*1746.5/4000))*('Anvendte oplysninger'!R211/1000)/G211+(G211-'Anvendte oplysninger'!R211/1000)/G211,1))</f>
        <v>1</v>
      </c>
      <c r="S211" s="14">
        <f>IF(OR('Anvendte oplysninger'!S211="Irrelevant",'Anvendte oplysninger'!T211="Irrelevant",'Anvendte oplysninger'!S211="Lige"),1,IF(AND(OR(I211="Motorvejsstrækning",I211="Frakørselsflettestrækning",I211="Tilkørselsflettestrækning"),'Anvendte oplysninger'!S211&lt;4000),(EXP(0.1096*1746.5/'Anvendte oplysninger'!S211)/EXP(0.1096*1746.5/4000))*('Anvendte oplysninger'!T211/1000)/G211+(G211-'Anvendte oplysninger'!T211/1000)/G211,1))</f>
        <v>1</v>
      </c>
      <c r="T211" s="14">
        <f>IF('Anvendte oplysninger'!U211="Irrelevant",1,IF(AND(OR(I211="Motorvejsstrækning",I211="Frakørselsflettestrækning",I211="Tilkørselsflettestrækning",I211="Frakørselsrampe",I211="Tilkørselsrampe"),'Anvendte oplysninger'!U211="Ja"),0.95,1))</f>
        <v>1</v>
      </c>
      <c r="U211" s="14">
        <f>IF('Anvendte oplysninger'!U211="Irrelevant",1,IF(AND(OR(I211="Motorvejsstrækning",I211="Frakørselsflettestrækning",I211="Tilkørselsflettestrækning",I211="Frakørselsrampe",I211="Tilkørselsrampe"),'Anvendte oplysninger'!U211="Ja"),0.96,1))</f>
        <v>1</v>
      </c>
      <c r="V211" s="14">
        <f>IF('Anvendte oplysninger'!U211="Irrelevant",1,IF(AND(OR(I211="Motorvejsstrækning",I211="Frakørselsflettestrækning",I211="Tilkørselsflettestrækning",I211="Frakørselsrampe",I211="Tilkørselsrampe"),'Anvendte oplysninger'!U211="Ja"),0.79,1))</f>
        <v>1</v>
      </c>
      <c r="W211" s="14">
        <f>IF('Anvendte oplysninger'!U211="Irrelevant",1,IF(AND(OR(I211="Motorvejsstrækning",I211="Frakørselsflettestrækning",I211="Tilkørselsflettestrækning",I211="Frakørselsrampe",I211="Tilkørselsrampe"),'Anvendte oplysninger'!U211="Ja"),0.94,1))</f>
        <v>1</v>
      </c>
      <c r="X211" s="14">
        <f>IF('Anvendte oplysninger'!U211="Irrelevant",1,IF(AND(OR(I211="Motorvejsstrækning",I211="Frakørselsflettestrækning",I211="Tilkørselsflettestrækning",I211="Frakørselsrampe",I211="Tilkørselsrampe"),'Anvendte oplysninger'!U211="Ja"),0.97,1))</f>
        <v>1</v>
      </c>
      <c r="Y211" s="14">
        <f>IF(AND(I211="Frakørselsrampe",'Anvendte oplysninger'!V211="S-formet ruderrampe"),1.32,IF(AND(I211="Frakørselsrampe",'Anvendte oplysninger'!V211="S-formet trompetrampe"),2.05,IF(AND(I211="Frakørselsrampe",'Anvendte oplysninger'!V211="U-formet trompetrampe"),4.11,IF(AND(I211="Frakørselsrampe",'Anvendte oplysninger'!V211="SV-formet flyoverrampe"),5.15,IF(AND(I211="Frakørselsrampe",'Anvendte oplysninger'!V211="Vinkelformet rampe"),1.07,IF(AND(I211="Tilkørselsrampe",'Anvendte oplysninger'!V211="S-formet ruderrampe"),0.93,IF(AND(I211="Tilkørselsrampe",'Anvendte oplysninger'!V211="S-formet trompetrampe"),2.48,IF(AND(I211="Tilkørselsrampe",'Anvendte oplysninger'!V211="U-formet trompetrampe"),4.15,IF(AND(I211="Tilkørselsrampe",'Anvendte oplysninger'!V211="SV-formet flyoverrampe"),5.26,IF(AND(I211="Tilkørselsrampe",'Anvendte oplysninger'!V211="Vinkelformet rampe"),1.42,1))))))))))</f>
        <v>1</v>
      </c>
      <c r="Z211" s="14">
        <f>IF(OR('Anvendte oplysninger'!W211="Lige",'Anvendte oplysninger'!W211="Irrelevant",'Anvendte oplysninger'!X211="Irrelevant",'Anvendte oplysninger'!Y211="Irrelevant"),1,1+1.545*1000/32.2*((('Anvendte oplysninger'!Y211*3268/3600)/('Anvendte oplysninger'!W211/0.306))^2)*('Anvendte oplysninger'!X211/1000)/G211)</f>
        <v>1</v>
      </c>
      <c r="AA211" s="14">
        <f>IF(OR('Anvendte oplysninger'!W211="Lige",'Anvendte oplysninger'!W211="Irrelevant",'Anvendte oplysninger'!X211="Irrelevant",'Anvendte oplysninger'!Y211="Irrelevant"),1,1+1.961*1000/32.2*((('Anvendte oplysninger'!Y211*3268/3600)/('Anvendte oplysninger'!W211/0.306))^2)*('Anvendte oplysninger'!X211/1000)/G211)</f>
        <v>1</v>
      </c>
      <c r="AB211" s="14">
        <f>IF(OR('Anvendte oplysninger'!Z211="Lige",'Anvendte oplysninger'!Z211="Irrelevant",'Anvendte oplysninger'!AA211="Irrelevant",'Anvendte oplysninger'!AB211="Irrelevant"),1,1+1.545*1000/32.2*((('Anvendte oplysninger'!AB211*3268/3600)/('Anvendte oplysninger'!Z211/0.306))^2)*('Anvendte oplysninger'!AA211/1000)/G211)</f>
        <v>1</v>
      </c>
      <c r="AC211" s="14">
        <f>IF(OR('Anvendte oplysninger'!Z211="Lige",'Anvendte oplysninger'!Z211="Irrelevant",'Anvendte oplysninger'!AA211="Irrelevant",'Anvendte oplysninger'!AB211="Irrelevant"),1,1+1.961*1000/32.2*((('Anvendte oplysninger'!AB211*3268/3600)/('Anvendte oplysninger'!Z211/0.306))^2)*('Anvendte oplysninger'!AA211/1000)/G211)</f>
        <v>1</v>
      </c>
      <c r="AD211" s="14">
        <f>IF(OR('Anvendte oplysninger'!AC211="Irrelevant",'Anvendte oplysninger'!AC211="Nej"),1,IF(AND('Anvendte oplysninger'!AC211="Ja",OR('Anvendte oplysninger'!Q211&lt;301,'Anvendte oplysninger'!S211&lt;301)),1-(0.5*('Anvendte oplysninger'!R211+'Anvendte oplysninger'!T211)/('Anvendte oplysninger'!G211*1000)),IF(AND('Anvendte oplysninger'!AC211="Ja",OR('Anvendte oplysninger'!Q211&lt;601,'Anvendte oplysninger'!S211&lt;601)),1-(0.25*('Anvendte oplysninger'!R211+'Anvendte oplysninger'!T211)/('Anvendte oplysninger'!G211*1000)),1)))</f>
        <v>1</v>
      </c>
      <c r="AE211" s="14">
        <f>IF(OR('Anvendte oplysninger'!AC211="Irrelevant",'Anvendte oplysninger'!AC211="Nej"),1,IF(AND('Anvendte oplysninger'!AC211="Ja",OR('Anvendte oplysninger'!Q211&lt;301,'Anvendte oplysninger'!S211&lt;301)),1-(0.4*('Anvendte oplysninger'!R211+'Anvendte oplysninger'!T211)/('Anvendte oplysninger'!G211*1000)),IF(AND('Anvendte oplysninger'!AC211="Ja",OR('Anvendte oplysninger'!Q211&lt;601,'Anvendte oplysninger'!S211&lt;601)),1-(0.2*('Anvendte oplysninger'!R211+'Anvendte oplysninger'!T211)/('Anvendte oplysninger'!G211*1000)),1)))</f>
        <v>1</v>
      </c>
      <c r="AF211" s="14">
        <f>IF('Anvendte oplysninger'!AD211="110 km/t",0.79,1)</f>
        <v>1</v>
      </c>
      <c r="AG211" s="14">
        <f>IF('Anvendte oplysninger'!AD211="110 km/t",0.94,1)</f>
        <v>1</v>
      </c>
      <c r="AH211" s="14">
        <f>IF('Anvendte oplysninger'!AD211="110 km/t",0.66,1)</f>
        <v>1</v>
      </c>
      <c r="AI211" s="14">
        <f>IF('Anvendte oplysninger'!AD211="110 km/t",0.82,1)</f>
        <v>1</v>
      </c>
      <c r="AJ211" s="14">
        <f>IF(AND('Anvendte oplysninger'!AE211="Ja",I211="Tilkørselsflettestrækning"),0.65*'Anvendte oplysninger'!AF211+1-'Anvendte oplysninger'!AF211,1)</f>
        <v>1</v>
      </c>
      <c r="AK211" s="15" t="str">
        <f t="shared" si="21"/>
        <v/>
      </c>
      <c r="AL211" s="15" t="str">
        <f t="shared" si="22"/>
        <v/>
      </c>
      <c r="AM211" s="15" t="str">
        <f t="shared" si="23"/>
        <v/>
      </c>
      <c r="AN211" s="15" t="str">
        <f t="shared" si="24"/>
        <v/>
      </c>
      <c r="AO211" s="15" t="str">
        <f t="shared" si="25"/>
        <v/>
      </c>
      <c r="AP211" s="15" t="str">
        <f t="shared" si="26"/>
        <v/>
      </c>
      <c r="AQ211" s="4" t="str">
        <f t="shared" si="27"/>
        <v/>
      </c>
    </row>
    <row r="212" spans="1:43" x14ac:dyDescent="0.25">
      <c r="A212" s="4" t="str">
        <f>IF(Inddata!A227="","",Inddata!A227)</f>
        <v/>
      </c>
      <c r="B212" s="4" t="str">
        <f>IF(Inddata!B227="","",Inddata!B227)</f>
        <v/>
      </c>
      <c r="C212" s="4" t="str">
        <f>IF(Inddata!C227="","",Inddata!C227)</f>
        <v/>
      </c>
      <c r="D212" s="4" t="str">
        <f>IF(Inddata!D227="","",Inddata!D227)</f>
        <v/>
      </c>
      <c r="E212" s="4" t="str">
        <f>IF(Inddata!E227="","",Inddata!E227)</f>
        <v/>
      </c>
      <c r="F212" s="4" t="str">
        <f>IF(Inddata!F227="","",Inddata!F227)</f>
        <v/>
      </c>
      <c r="G212" s="4">
        <f>IF(Inddata!G227="","",Inddata!G227)</f>
        <v>0</v>
      </c>
      <c r="H212" s="4" t="str">
        <f>IF(Inddata!H227&gt;0.5,Inddata!H227,"")</f>
        <v/>
      </c>
      <c r="I212" s="4" t="str">
        <f>IF(Inddata!I227="","",Inddata!I227)</f>
        <v/>
      </c>
      <c r="J212" s="14">
        <f>IF('Anvendte oplysninger'!J212="Irrelevant",1,IF('Anvendte oplysninger'!J212&gt;3,1.2,1))</f>
        <v>1</v>
      </c>
      <c r="K212" s="14">
        <f>IF('Anvendte oplysninger'!K212="Irrelevant",1,IF(AND(OR(I212="Motorvejsstrækning",I212="Frakørselsflettestrækning",I212="Tilkørselsflettestrækning"),'Anvendte oplysninger'!K212&lt;3.5),1+(3.5-'Anvendte oplysninger'!K212)*0.12,IF(AND(OR(I212="Frakørselsrampe",I212="Tilkørselsrampe"),'Anvendte oplysninger'!K212&lt;3.5),1+(3.5-'Anvendte oplysninger'!K212)*0.16,1)))</f>
        <v>1</v>
      </c>
      <c r="L212" s="14">
        <f>IF('Anvendte oplysninger'!L212="Irrelevant",1,IF(AND('Anvendte oplysninger'!L212="Ja",'Anvendte oplysninger'!J212=2),0.6*'Anvendte oplysninger'!M212+(1-'Anvendte oplysninger'!M212),IF(AND('Anvendte oplysninger'!L212="Ja",'Anvendte oplysninger'!J212=3),0.7*'Anvendte oplysninger'!M212+(1-'Anvendte oplysninger'!M212),IF(AND('Anvendte oplysninger'!L212="Ja",'Anvendte oplysninger'!J212=4),0.76*'Anvendte oplysninger'!M212+(1-'Anvendte oplysninger'!M212),IF(AND('Anvendte oplysninger'!L212="Ja",'Anvendte oplysninger'!J212&gt;4.99999999),0.8*'Anvendte oplysninger'!M212+(1-'Anvendte oplysninger'!M212),1)))))</f>
        <v>1</v>
      </c>
      <c r="M212" s="14">
        <f>IF('Anvendte oplysninger'!L212="Irrelevant",1,IF(AND('Anvendte oplysninger'!L212="Ja",'Anvendte oplysninger'!J212=2),0.8*'Anvendte oplysninger'!M212+(1-'Anvendte oplysninger'!M212),IF(AND('Anvendte oplysninger'!L212="Ja",'Anvendte oplysninger'!J212=3),0.85*'Anvendte oplysninger'!M212+(1-'Anvendte oplysninger'!M212),IF(AND('Anvendte oplysninger'!L212="Ja",'Anvendte oplysninger'!J212=4),0.88*'Anvendte oplysninger'!M212+(1-'Anvendte oplysninger'!M212),IF(AND('Anvendte oplysninger'!L212="Ja",'Anvendte oplysninger'!J212&gt;4.99999999),0.9*'Anvendte oplysninger'!M212+(1-'Anvendte oplysninger'!M212),1)))))</f>
        <v>1</v>
      </c>
      <c r="N212" s="14">
        <f>IF('Anvendte oplysninger'!N212="Irrelevant",1,IF(AND(OR(I212="Motorvejsstrækning",I212="Frakørselsflettestrækning",I212="Tilkørselsflettestrækning"),'Anvendte oplysninger'!N212&lt;3),1+(3-'Anvendte oplysninger'!N212)*0.09333333,1))</f>
        <v>1</v>
      </c>
      <c r="O212" s="14">
        <f>IF('Anvendte oplysninger'!N212="Irrelevant",1,IF(AND(OR(I212="Motorvejsstrækning",I212="Frakørselsflettestrækning",I212="Tilkørselsflettestrækning"),'Anvendte oplysninger'!N212&lt;3),1+(3-'Anvendte oplysninger'!N212)*0.19666667,1))</f>
        <v>1</v>
      </c>
      <c r="P212" s="14">
        <f>IF('Anvendte oplysninger'!O212="Irrelevant",1,IF(AND(OR(I212="Motorvejsstrækning",I212="Frakørselsflettestrækning",I212="Tilkørselsflettestrækning"),'Anvendte oplysninger'!O212&lt;3.00000001),1+(0.5-'Anvendte oplysninger'!O212)*0.04,IF(AND(OR(I212="Frakørselsrampe",I212="Tilkørselsrampe"),'Anvendte oplysninger'!O212&lt;3.00000001),1+(0.5-'Anvendte oplysninger'!O212)*0.08,IF(OR(I212="Motorvejsstrækning",I212="Frakørselsflettestrækning",I212="Tilkørselsflettestrækning"),0.9,0.8))))</f>
        <v>1</v>
      </c>
      <c r="Q212" s="14">
        <f>IF('Anvendte oplysninger'!P212="Irrelevant",1,IF(AND(OR(I212="Motorvejsstrækning",I212="Frakørselsflettestrækning",I212="Tilkørselsflettestrækning"),'Anvendte oplysninger'!P212&lt;11.00000001),1+(5-'Anvendte oplysninger'!P212)*0.01,0.94))</f>
        <v>1</v>
      </c>
      <c r="R212" s="14">
        <f>IF(OR('Anvendte oplysninger'!Q212="Irrelevant",'Anvendte oplysninger'!R212="Irrelevant",'Anvendte oplysninger'!Q212="Lige"),1,IF(AND(OR(I212="Motorvejsstrækning",I212="Frakørselsflettestrækning",I212="Tilkørselsflettestrækning"),'Anvendte oplysninger'!Q212&lt;4000),(EXP(0.1096*1746.5/'Anvendte oplysninger'!Q212)/EXP(0.1096*1746.5/4000))*('Anvendte oplysninger'!R212/1000)/G212+(G212-'Anvendte oplysninger'!R212/1000)/G212,1))</f>
        <v>1</v>
      </c>
      <c r="S212" s="14">
        <f>IF(OR('Anvendte oplysninger'!S212="Irrelevant",'Anvendte oplysninger'!T212="Irrelevant",'Anvendte oplysninger'!S212="Lige"),1,IF(AND(OR(I212="Motorvejsstrækning",I212="Frakørselsflettestrækning",I212="Tilkørselsflettestrækning"),'Anvendte oplysninger'!S212&lt;4000),(EXP(0.1096*1746.5/'Anvendte oplysninger'!S212)/EXP(0.1096*1746.5/4000))*('Anvendte oplysninger'!T212/1000)/G212+(G212-'Anvendte oplysninger'!T212/1000)/G212,1))</f>
        <v>1</v>
      </c>
      <c r="T212" s="14">
        <f>IF('Anvendte oplysninger'!U212="Irrelevant",1,IF(AND(OR(I212="Motorvejsstrækning",I212="Frakørselsflettestrækning",I212="Tilkørselsflettestrækning",I212="Frakørselsrampe",I212="Tilkørselsrampe"),'Anvendte oplysninger'!U212="Ja"),0.95,1))</f>
        <v>1</v>
      </c>
      <c r="U212" s="14">
        <f>IF('Anvendte oplysninger'!U212="Irrelevant",1,IF(AND(OR(I212="Motorvejsstrækning",I212="Frakørselsflettestrækning",I212="Tilkørselsflettestrækning",I212="Frakørselsrampe",I212="Tilkørselsrampe"),'Anvendte oplysninger'!U212="Ja"),0.96,1))</f>
        <v>1</v>
      </c>
      <c r="V212" s="14">
        <f>IF('Anvendte oplysninger'!U212="Irrelevant",1,IF(AND(OR(I212="Motorvejsstrækning",I212="Frakørselsflettestrækning",I212="Tilkørselsflettestrækning",I212="Frakørselsrampe",I212="Tilkørselsrampe"),'Anvendte oplysninger'!U212="Ja"),0.79,1))</f>
        <v>1</v>
      </c>
      <c r="W212" s="14">
        <f>IF('Anvendte oplysninger'!U212="Irrelevant",1,IF(AND(OR(I212="Motorvejsstrækning",I212="Frakørselsflettestrækning",I212="Tilkørselsflettestrækning",I212="Frakørselsrampe",I212="Tilkørselsrampe"),'Anvendte oplysninger'!U212="Ja"),0.94,1))</f>
        <v>1</v>
      </c>
      <c r="X212" s="14">
        <f>IF('Anvendte oplysninger'!U212="Irrelevant",1,IF(AND(OR(I212="Motorvejsstrækning",I212="Frakørselsflettestrækning",I212="Tilkørselsflettestrækning",I212="Frakørselsrampe",I212="Tilkørselsrampe"),'Anvendte oplysninger'!U212="Ja"),0.97,1))</f>
        <v>1</v>
      </c>
      <c r="Y212" s="14">
        <f>IF(AND(I212="Frakørselsrampe",'Anvendte oplysninger'!V212="S-formet ruderrampe"),1.32,IF(AND(I212="Frakørselsrampe",'Anvendte oplysninger'!V212="S-formet trompetrampe"),2.05,IF(AND(I212="Frakørselsrampe",'Anvendte oplysninger'!V212="U-formet trompetrampe"),4.11,IF(AND(I212="Frakørselsrampe",'Anvendte oplysninger'!V212="SV-formet flyoverrampe"),5.15,IF(AND(I212="Frakørselsrampe",'Anvendte oplysninger'!V212="Vinkelformet rampe"),1.07,IF(AND(I212="Tilkørselsrampe",'Anvendte oplysninger'!V212="S-formet ruderrampe"),0.93,IF(AND(I212="Tilkørselsrampe",'Anvendte oplysninger'!V212="S-formet trompetrampe"),2.48,IF(AND(I212="Tilkørselsrampe",'Anvendte oplysninger'!V212="U-formet trompetrampe"),4.15,IF(AND(I212="Tilkørselsrampe",'Anvendte oplysninger'!V212="SV-formet flyoverrampe"),5.26,IF(AND(I212="Tilkørselsrampe",'Anvendte oplysninger'!V212="Vinkelformet rampe"),1.42,1))))))))))</f>
        <v>1</v>
      </c>
      <c r="Z212" s="14">
        <f>IF(OR('Anvendte oplysninger'!W212="Lige",'Anvendte oplysninger'!W212="Irrelevant",'Anvendte oplysninger'!X212="Irrelevant",'Anvendte oplysninger'!Y212="Irrelevant"),1,1+1.545*1000/32.2*((('Anvendte oplysninger'!Y212*3268/3600)/('Anvendte oplysninger'!W212/0.306))^2)*('Anvendte oplysninger'!X212/1000)/G212)</f>
        <v>1</v>
      </c>
      <c r="AA212" s="14">
        <f>IF(OR('Anvendte oplysninger'!W212="Lige",'Anvendte oplysninger'!W212="Irrelevant",'Anvendte oplysninger'!X212="Irrelevant",'Anvendte oplysninger'!Y212="Irrelevant"),1,1+1.961*1000/32.2*((('Anvendte oplysninger'!Y212*3268/3600)/('Anvendte oplysninger'!W212/0.306))^2)*('Anvendte oplysninger'!X212/1000)/G212)</f>
        <v>1</v>
      </c>
      <c r="AB212" s="14">
        <f>IF(OR('Anvendte oplysninger'!Z212="Lige",'Anvendte oplysninger'!Z212="Irrelevant",'Anvendte oplysninger'!AA212="Irrelevant",'Anvendte oplysninger'!AB212="Irrelevant"),1,1+1.545*1000/32.2*((('Anvendte oplysninger'!AB212*3268/3600)/('Anvendte oplysninger'!Z212/0.306))^2)*('Anvendte oplysninger'!AA212/1000)/G212)</f>
        <v>1</v>
      </c>
      <c r="AC212" s="14">
        <f>IF(OR('Anvendte oplysninger'!Z212="Lige",'Anvendte oplysninger'!Z212="Irrelevant",'Anvendte oplysninger'!AA212="Irrelevant",'Anvendte oplysninger'!AB212="Irrelevant"),1,1+1.961*1000/32.2*((('Anvendte oplysninger'!AB212*3268/3600)/('Anvendte oplysninger'!Z212/0.306))^2)*('Anvendte oplysninger'!AA212/1000)/G212)</f>
        <v>1</v>
      </c>
      <c r="AD212" s="14">
        <f>IF(OR('Anvendte oplysninger'!AC212="Irrelevant",'Anvendte oplysninger'!AC212="Nej"),1,IF(AND('Anvendte oplysninger'!AC212="Ja",OR('Anvendte oplysninger'!Q212&lt;301,'Anvendte oplysninger'!S212&lt;301)),1-(0.5*('Anvendte oplysninger'!R212+'Anvendte oplysninger'!T212)/('Anvendte oplysninger'!G212*1000)),IF(AND('Anvendte oplysninger'!AC212="Ja",OR('Anvendte oplysninger'!Q212&lt;601,'Anvendte oplysninger'!S212&lt;601)),1-(0.25*('Anvendte oplysninger'!R212+'Anvendte oplysninger'!T212)/('Anvendte oplysninger'!G212*1000)),1)))</f>
        <v>1</v>
      </c>
      <c r="AE212" s="14">
        <f>IF(OR('Anvendte oplysninger'!AC212="Irrelevant",'Anvendte oplysninger'!AC212="Nej"),1,IF(AND('Anvendte oplysninger'!AC212="Ja",OR('Anvendte oplysninger'!Q212&lt;301,'Anvendte oplysninger'!S212&lt;301)),1-(0.4*('Anvendte oplysninger'!R212+'Anvendte oplysninger'!T212)/('Anvendte oplysninger'!G212*1000)),IF(AND('Anvendte oplysninger'!AC212="Ja",OR('Anvendte oplysninger'!Q212&lt;601,'Anvendte oplysninger'!S212&lt;601)),1-(0.2*('Anvendte oplysninger'!R212+'Anvendte oplysninger'!T212)/('Anvendte oplysninger'!G212*1000)),1)))</f>
        <v>1</v>
      </c>
      <c r="AF212" s="14">
        <f>IF('Anvendte oplysninger'!AD212="110 km/t",0.79,1)</f>
        <v>1</v>
      </c>
      <c r="AG212" s="14">
        <f>IF('Anvendte oplysninger'!AD212="110 km/t",0.94,1)</f>
        <v>1</v>
      </c>
      <c r="AH212" s="14">
        <f>IF('Anvendte oplysninger'!AD212="110 km/t",0.66,1)</f>
        <v>1</v>
      </c>
      <c r="AI212" s="14">
        <f>IF('Anvendte oplysninger'!AD212="110 km/t",0.82,1)</f>
        <v>1</v>
      </c>
      <c r="AJ212" s="14">
        <f>IF(AND('Anvendte oplysninger'!AE212="Ja",I212="Tilkørselsflettestrækning"),0.65*'Anvendte oplysninger'!AF212+1-'Anvendte oplysninger'!AF212,1)</f>
        <v>1</v>
      </c>
      <c r="AK212" s="15" t="str">
        <f t="shared" si="21"/>
        <v/>
      </c>
      <c r="AL212" s="15" t="str">
        <f t="shared" si="22"/>
        <v/>
      </c>
      <c r="AM212" s="15" t="str">
        <f t="shared" si="23"/>
        <v/>
      </c>
      <c r="AN212" s="15" t="str">
        <f t="shared" si="24"/>
        <v/>
      </c>
      <c r="AO212" s="15" t="str">
        <f t="shared" si="25"/>
        <v/>
      </c>
      <c r="AP212" s="15" t="str">
        <f t="shared" si="26"/>
        <v/>
      </c>
      <c r="AQ212" s="4" t="str">
        <f t="shared" si="27"/>
        <v/>
      </c>
    </row>
    <row r="213" spans="1:43" x14ac:dyDescent="0.25">
      <c r="A213" s="4" t="str">
        <f>IF(Inddata!A228="","",Inddata!A228)</f>
        <v/>
      </c>
      <c r="B213" s="4" t="str">
        <f>IF(Inddata!B228="","",Inddata!B228)</f>
        <v/>
      </c>
      <c r="C213" s="4" t="str">
        <f>IF(Inddata!C228="","",Inddata!C228)</f>
        <v/>
      </c>
      <c r="D213" s="4" t="str">
        <f>IF(Inddata!D228="","",Inddata!D228)</f>
        <v/>
      </c>
      <c r="E213" s="4" t="str">
        <f>IF(Inddata!E228="","",Inddata!E228)</f>
        <v/>
      </c>
      <c r="F213" s="4" t="str">
        <f>IF(Inddata!F228="","",Inddata!F228)</f>
        <v/>
      </c>
      <c r="G213" s="4">
        <f>IF(Inddata!G228="","",Inddata!G228)</f>
        <v>0</v>
      </c>
      <c r="H213" s="4" t="str">
        <f>IF(Inddata!H228&gt;0.5,Inddata!H228,"")</f>
        <v/>
      </c>
      <c r="I213" s="4" t="str">
        <f>IF(Inddata!I228="","",Inddata!I228)</f>
        <v/>
      </c>
      <c r="J213" s="14">
        <f>IF('Anvendte oplysninger'!J213="Irrelevant",1,IF('Anvendte oplysninger'!J213&gt;3,1.2,1))</f>
        <v>1</v>
      </c>
      <c r="K213" s="14">
        <f>IF('Anvendte oplysninger'!K213="Irrelevant",1,IF(AND(OR(I213="Motorvejsstrækning",I213="Frakørselsflettestrækning",I213="Tilkørselsflettestrækning"),'Anvendte oplysninger'!K213&lt;3.5),1+(3.5-'Anvendte oplysninger'!K213)*0.12,IF(AND(OR(I213="Frakørselsrampe",I213="Tilkørselsrampe"),'Anvendte oplysninger'!K213&lt;3.5),1+(3.5-'Anvendte oplysninger'!K213)*0.16,1)))</f>
        <v>1</v>
      </c>
      <c r="L213" s="14">
        <f>IF('Anvendte oplysninger'!L213="Irrelevant",1,IF(AND('Anvendte oplysninger'!L213="Ja",'Anvendte oplysninger'!J213=2),0.6*'Anvendte oplysninger'!M213+(1-'Anvendte oplysninger'!M213),IF(AND('Anvendte oplysninger'!L213="Ja",'Anvendte oplysninger'!J213=3),0.7*'Anvendte oplysninger'!M213+(1-'Anvendte oplysninger'!M213),IF(AND('Anvendte oplysninger'!L213="Ja",'Anvendte oplysninger'!J213=4),0.76*'Anvendte oplysninger'!M213+(1-'Anvendte oplysninger'!M213),IF(AND('Anvendte oplysninger'!L213="Ja",'Anvendte oplysninger'!J213&gt;4.99999999),0.8*'Anvendte oplysninger'!M213+(1-'Anvendte oplysninger'!M213),1)))))</f>
        <v>1</v>
      </c>
      <c r="M213" s="14">
        <f>IF('Anvendte oplysninger'!L213="Irrelevant",1,IF(AND('Anvendte oplysninger'!L213="Ja",'Anvendte oplysninger'!J213=2),0.8*'Anvendte oplysninger'!M213+(1-'Anvendte oplysninger'!M213),IF(AND('Anvendte oplysninger'!L213="Ja",'Anvendte oplysninger'!J213=3),0.85*'Anvendte oplysninger'!M213+(1-'Anvendte oplysninger'!M213),IF(AND('Anvendte oplysninger'!L213="Ja",'Anvendte oplysninger'!J213=4),0.88*'Anvendte oplysninger'!M213+(1-'Anvendte oplysninger'!M213),IF(AND('Anvendte oplysninger'!L213="Ja",'Anvendte oplysninger'!J213&gt;4.99999999),0.9*'Anvendte oplysninger'!M213+(1-'Anvendte oplysninger'!M213),1)))))</f>
        <v>1</v>
      </c>
      <c r="N213" s="14">
        <f>IF('Anvendte oplysninger'!N213="Irrelevant",1,IF(AND(OR(I213="Motorvejsstrækning",I213="Frakørselsflettestrækning",I213="Tilkørselsflettestrækning"),'Anvendte oplysninger'!N213&lt;3),1+(3-'Anvendte oplysninger'!N213)*0.09333333,1))</f>
        <v>1</v>
      </c>
      <c r="O213" s="14">
        <f>IF('Anvendte oplysninger'!N213="Irrelevant",1,IF(AND(OR(I213="Motorvejsstrækning",I213="Frakørselsflettestrækning",I213="Tilkørselsflettestrækning"),'Anvendte oplysninger'!N213&lt;3),1+(3-'Anvendte oplysninger'!N213)*0.19666667,1))</f>
        <v>1</v>
      </c>
      <c r="P213" s="14">
        <f>IF('Anvendte oplysninger'!O213="Irrelevant",1,IF(AND(OR(I213="Motorvejsstrækning",I213="Frakørselsflettestrækning",I213="Tilkørselsflettestrækning"),'Anvendte oplysninger'!O213&lt;3.00000001),1+(0.5-'Anvendte oplysninger'!O213)*0.04,IF(AND(OR(I213="Frakørselsrampe",I213="Tilkørselsrampe"),'Anvendte oplysninger'!O213&lt;3.00000001),1+(0.5-'Anvendte oplysninger'!O213)*0.08,IF(OR(I213="Motorvejsstrækning",I213="Frakørselsflettestrækning",I213="Tilkørselsflettestrækning"),0.9,0.8))))</f>
        <v>1</v>
      </c>
      <c r="Q213" s="14">
        <f>IF('Anvendte oplysninger'!P213="Irrelevant",1,IF(AND(OR(I213="Motorvejsstrækning",I213="Frakørselsflettestrækning",I213="Tilkørselsflettestrækning"),'Anvendte oplysninger'!P213&lt;11.00000001),1+(5-'Anvendte oplysninger'!P213)*0.01,0.94))</f>
        <v>1</v>
      </c>
      <c r="R213" s="14">
        <f>IF(OR('Anvendte oplysninger'!Q213="Irrelevant",'Anvendte oplysninger'!R213="Irrelevant",'Anvendte oplysninger'!Q213="Lige"),1,IF(AND(OR(I213="Motorvejsstrækning",I213="Frakørselsflettestrækning",I213="Tilkørselsflettestrækning"),'Anvendte oplysninger'!Q213&lt;4000),(EXP(0.1096*1746.5/'Anvendte oplysninger'!Q213)/EXP(0.1096*1746.5/4000))*('Anvendte oplysninger'!R213/1000)/G213+(G213-'Anvendte oplysninger'!R213/1000)/G213,1))</f>
        <v>1</v>
      </c>
      <c r="S213" s="14">
        <f>IF(OR('Anvendte oplysninger'!S213="Irrelevant",'Anvendte oplysninger'!T213="Irrelevant",'Anvendte oplysninger'!S213="Lige"),1,IF(AND(OR(I213="Motorvejsstrækning",I213="Frakørselsflettestrækning",I213="Tilkørselsflettestrækning"),'Anvendte oplysninger'!S213&lt;4000),(EXP(0.1096*1746.5/'Anvendte oplysninger'!S213)/EXP(0.1096*1746.5/4000))*('Anvendte oplysninger'!T213/1000)/G213+(G213-'Anvendte oplysninger'!T213/1000)/G213,1))</f>
        <v>1</v>
      </c>
      <c r="T213" s="14">
        <f>IF('Anvendte oplysninger'!U213="Irrelevant",1,IF(AND(OR(I213="Motorvejsstrækning",I213="Frakørselsflettestrækning",I213="Tilkørselsflettestrækning",I213="Frakørselsrampe",I213="Tilkørselsrampe"),'Anvendte oplysninger'!U213="Ja"),0.95,1))</f>
        <v>1</v>
      </c>
      <c r="U213" s="14">
        <f>IF('Anvendte oplysninger'!U213="Irrelevant",1,IF(AND(OR(I213="Motorvejsstrækning",I213="Frakørselsflettestrækning",I213="Tilkørselsflettestrækning",I213="Frakørselsrampe",I213="Tilkørselsrampe"),'Anvendte oplysninger'!U213="Ja"),0.96,1))</f>
        <v>1</v>
      </c>
      <c r="V213" s="14">
        <f>IF('Anvendte oplysninger'!U213="Irrelevant",1,IF(AND(OR(I213="Motorvejsstrækning",I213="Frakørselsflettestrækning",I213="Tilkørselsflettestrækning",I213="Frakørselsrampe",I213="Tilkørselsrampe"),'Anvendte oplysninger'!U213="Ja"),0.79,1))</f>
        <v>1</v>
      </c>
      <c r="W213" s="14">
        <f>IF('Anvendte oplysninger'!U213="Irrelevant",1,IF(AND(OR(I213="Motorvejsstrækning",I213="Frakørselsflettestrækning",I213="Tilkørselsflettestrækning",I213="Frakørselsrampe",I213="Tilkørselsrampe"),'Anvendte oplysninger'!U213="Ja"),0.94,1))</f>
        <v>1</v>
      </c>
      <c r="X213" s="14">
        <f>IF('Anvendte oplysninger'!U213="Irrelevant",1,IF(AND(OR(I213="Motorvejsstrækning",I213="Frakørselsflettestrækning",I213="Tilkørselsflettestrækning",I213="Frakørselsrampe",I213="Tilkørselsrampe"),'Anvendte oplysninger'!U213="Ja"),0.97,1))</f>
        <v>1</v>
      </c>
      <c r="Y213" s="14">
        <f>IF(AND(I213="Frakørselsrampe",'Anvendte oplysninger'!V213="S-formet ruderrampe"),1.32,IF(AND(I213="Frakørselsrampe",'Anvendte oplysninger'!V213="S-formet trompetrampe"),2.05,IF(AND(I213="Frakørselsrampe",'Anvendte oplysninger'!V213="U-formet trompetrampe"),4.11,IF(AND(I213="Frakørselsrampe",'Anvendte oplysninger'!V213="SV-formet flyoverrampe"),5.15,IF(AND(I213="Frakørselsrampe",'Anvendte oplysninger'!V213="Vinkelformet rampe"),1.07,IF(AND(I213="Tilkørselsrampe",'Anvendte oplysninger'!V213="S-formet ruderrampe"),0.93,IF(AND(I213="Tilkørselsrampe",'Anvendte oplysninger'!V213="S-formet trompetrampe"),2.48,IF(AND(I213="Tilkørselsrampe",'Anvendte oplysninger'!V213="U-formet trompetrampe"),4.15,IF(AND(I213="Tilkørselsrampe",'Anvendte oplysninger'!V213="SV-formet flyoverrampe"),5.26,IF(AND(I213="Tilkørselsrampe",'Anvendte oplysninger'!V213="Vinkelformet rampe"),1.42,1))))))))))</f>
        <v>1</v>
      </c>
      <c r="Z213" s="14">
        <f>IF(OR('Anvendte oplysninger'!W213="Lige",'Anvendte oplysninger'!W213="Irrelevant",'Anvendte oplysninger'!X213="Irrelevant",'Anvendte oplysninger'!Y213="Irrelevant"),1,1+1.545*1000/32.2*((('Anvendte oplysninger'!Y213*3268/3600)/('Anvendte oplysninger'!W213/0.306))^2)*('Anvendte oplysninger'!X213/1000)/G213)</f>
        <v>1</v>
      </c>
      <c r="AA213" s="14">
        <f>IF(OR('Anvendte oplysninger'!W213="Lige",'Anvendte oplysninger'!W213="Irrelevant",'Anvendte oplysninger'!X213="Irrelevant",'Anvendte oplysninger'!Y213="Irrelevant"),1,1+1.961*1000/32.2*((('Anvendte oplysninger'!Y213*3268/3600)/('Anvendte oplysninger'!W213/0.306))^2)*('Anvendte oplysninger'!X213/1000)/G213)</f>
        <v>1</v>
      </c>
      <c r="AB213" s="14">
        <f>IF(OR('Anvendte oplysninger'!Z213="Lige",'Anvendte oplysninger'!Z213="Irrelevant",'Anvendte oplysninger'!AA213="Irrelevant",'Anvendte oplysninger'!AB213="Irrelevant"),1,1+1.545*1000/32.2*((('Anvendte oplysninger'!AB213*3268/3600)/('Anvendte oplysninger'!Z213/0.306))^2)*('Anvendte oplysninger'!AA213/1000)/G213)</f>
        <v>1</v>
      </c>
      <c r="AC213" s="14">
        <f>IF(OR('Anvendte oplysninger'!Z213="Lige",'Anvendte oplysninger'!Z213="Irrelevant",'Anvendte oplysninger'!AA213="Irrelevant",'Anvendte oplysninger'!AB213="Irrelevant"),1,1+1.961*1000/32.2*((('Anvendte oplysninger'!AB213*3268/3600)/('Anvendte oplysninger'!Z213/0.306))^2)*('Anvendte oplysninger'!AA213/1000)/G213)</f>
        <v>1</v>
      </c>
      <c r="AD213" s="14">
        <f>IF(OR('Anvendte oplysninger'!AC213="Irrelevant",'Anvendte oplysninger'!AC213="Nej"),1,IF(AND('Anvendte oplysninger'!AC213="Ja",OR('Anvendte oplysninger'!Q213&lt;301,'Anvendte oplysninger'!S213&lt;301)),1-(0.5*('Anvendte oplysninger'!R213+'Anvendte oplysninger'!T213)/('Anvendte oplysninger'!G213*1000)),IF(AND('Anvendte oplysninger'!AC213="Ja",OR('Anvendte oplysninger'!Q213&lt;601,'Anvendte oplysninger'!S213&lt;601)),1-(0.25*('Anvendte oplysninger'!R213+'Anvendte oplysninger'!T213)/('Anvendte oplysninger'!G213*1000)),1)))</f>
        <v>1</v>
      </c>
      <c r="AE213" s="14">
        <f>IF(OR('Anvendte oplysninger'!AC213="Irrelevant",'Anvendte oplysninger'!AC213="Nej"),1,IF(AND('Anvendte oplysninger'!AC213="Ja",OR('Anvendte oplysninger'!Q213&lt;301,'Anvendte oplysninger'!S213&lt;301)),1-(0.4*('Anvendte oplysninger'!R213+'Anvendte oplysninger'!T213)/('Anvendte oplysninger'!G213*1000)),IF(AND('Anvendte oplysninger'!AC213="Ja",OR('Anvendte oplysninger'!Q213&lt;601,'Anvendte oplysninger'!S213&lt;601)),1-(0.2*('Anvendte oplysninger'!R213+'Anvendte oplysninger'!T213)/('Anvendte oplysninger'!G213*1000)),1)))</f>
        <v>1</v>
      </c>
      <c r="AF213" s="14">
        <f>IF('Anvendte oplysninger'!AD213="110 km/t",0.79,1)</f>
        <v>1</v>
      </c>
      <c r="AG213" s="14">
        <f>IF('Anvendte oplysninger'!AD213="110 km/t",0.94,1)</f>
        <v>1</v>
      </c>
      <c r="AH213" s="14">
        <f>IF('Anvendte oplysninger'!AD213="110 km/t",0.66,1)</f>
        <v>1</v>
      </c>
      <c r="AI213" s="14">
        <f>IF('Anvendte oplysninger'!AD213="110 km/t",0.82,1)</f>
        <v>1</v>
      </c>
      <c r="AJ213" s="14">
        <f>IF(AND('Anvendte oplysninger'!AE213="Ja",I213="Tilkørselsflettestrækning"),0.65*'Anvendte oplysninger'!AF213+1-'Anvendte oplysninger'!AF213,1)</f>
        <v>1</v>
      </c>
      <c r="AK213" s="15" t="str">
        <f t="shared" si="21"/>
        <v/>
      </c>
      <c r="AL213" s="15" t="str">
        <f t="shared" si="22"/>
        <v/>
      </c>
      <c r="AM213" s="15" t="str">
        <f t="shared" si="23"/>
        <v/>
      </c>
      <c r="AN213" s="15" t="str">
        <f t="shared" si="24"/>
        <v/>
      </c>
      <c r="AO213" s="15" t="str">
        <f t="shared" si="25"/>
        <v/>
      </c>
      <c r="AP213" s="15" t="str">
        <f t="shared" si="26"/>
        <v/>
      </c>
      <c r="AQ213" s="4" t="str">
        <f t="shared" si="27"/>
        <v/>
      </c>
    </row>
    <row r="214" spans="1:43" x14ac:dyDescent="0.25">
      <c r="A214" s="4" t="str">
        <f>IF(Inddata!A229="","",Inddata!A229)</f>
        <v/>
      </c>
      <c r="B214" s="4" t="str">
        <f>IF(Inddata!B229="","",Inddata!B229)</f>
        <v/>
      </c>
      <c r="C214" s="4" t="str">
        <f>IF(Inddata!C229="","",Inddata!C229)</f>
        <v/>
      </c>
      <c r="D214" s="4" t="str">
        <f>IF(Inddata!D229="","",Inddata!D229)</f>
        <v/>
      </c>
      <c r="E214" s="4" t="str">
        <f>IF(Inddata!E229="","",Inddata!E229)</f>
        <v/>
      </c>
      <c r="F214" s="4" t="str">
        <f>IF(Inddata!F229="","",Inddata!F229)</f>
        <v/>
      </c>
      <c r="G214" s="4">
        <f>IF(Inddata!G229="","",Inddata!G229)</f>
        <v>0</v>
      </c>
      <c r="H214" s="4" t="str">
        <f>IF(Inddata!H229&gt;0.5,Inddata!H229,"")</f>
        <v/>
      </c>
      <c r="I214" s="4" t="str">
        <f>IF(Inddata!I229="","",Inddata!I229)</f>
        <v/>
      </c>
      <c r="J214" s="14">
        <f>IF('Anvendte oplysninger'!J214="Irrelevant",1,IF('Anvendte oplysninger'!J214&gt;3,1.2,1))</f>
        <v>1</v>
      </c>
      <c r="K214" s="14">
        <f>IF('Anvendte oplysninger'!K214="Irrelevant",1,IF(AND(OR(I214="Motorvejsstrækning",I214="Frakørselsflettestrækning",I214="Tilkørselsflettestrækning"),'Anvendte oplysninger'!K214&lt;3.5),1+(3.5-'Anvendte oplysninger'!K214)*0.12,IF(AND(OR(I214="Frakørselsrampe",I214="Tilkørselsrampe"),'Anvendte oplysninger'!K214&lt;3.5),1+(3.5-'Anvendte oplysninger'!K214)*0.16,1)))</f>
        <v>1</v>
      </c>
      <c r="L214" s="14">
        <f>IF('Anvendte oplysninger'!L214="Irrelevant",1,IF(AND('Anvendte oplysninger'!L214="Ja",'Anvendte oplysninger'!J214=2),0.6*'Anvendte oplysninger'!M214+(1-'Anvendte oplysninger'!M214),IF(AND('Anvendte oplysninger'!L214="Ja",'Anvendte oplysninger'!J214=3),0.7*'Anvendte oplysninger'!M214+(1-'Anvendte oplysninger'!M214),IF(AND('Anvendte oplysninger'!L214="Ja",'Anvendte oplysninger'!J214=4),0.76*'Anvendte oplysninger'!M214+(1-'Anvendte oplysninger'!M214),IF(AND('Anvendte oplysninger'!L214="Ja",'Anvendte oplysninger'!J214&gt;4.99999999),0.8*'Anvendte oplysninger'!M214+(1-'Anvendte oplysninger'!M214),1)))))</f>
        <v>1</v>
      </c>
      <c r="M214" s="14">
        <f>IF('Anvendte oplysninger'!L214="Irrelevant",1,IF(AND('Anvendte oplysninger'!L214="Ja",'Anvendte oplysninger'!J214=2),0.8*'Anvendte oplysninger'!M214+(1-'Anvendte oplysninger'!M214),IF(AND('Anvendte oplysninger'!L214="Ja",'Anvendte oplysninger'!J214=3),0.85*'Anvendte oplysninger'!M214+(1-'Anvendte oplysninger'!M214),IF(AND('Anvendte oplysninger'!L214="Ja",'Anvendte oplysninger'!J214=4),0.88*'Anvendte oplysninger'!M214+(1-'Anvendte oplysninger'!M214),IF(AND('Anvendte oplysninger'!L214="Ja",'Anvendte oplysninger'!J214&gt;4.99999999),0.9*'Anvendte oplysninger'!M214+(1-'Anvendte oplysninger'!M214),1)))))</f>
        <v>1</v>
      </c>
      <c r="N214" s="14">
        <f>IF('Anvendte oplysninger'!N214="Irrelevant",1,IF(AND(OR(I214="Motorvejsstrækning",I214="Frakørselsflettestrækning",I214="Tilkørselsflettestrækning"),'Anvendte oplysninger'!N214&lt;3),1+(3-'Anvendte oplysninger'!N214)*0.09333333,1))</f>
        <v>1</v>
      </c>
      <c r="O214" s="14">
        <f>IF('Anvendte oplysninger'!N214="Irrelevant",1,IF(AND(OR(I214="Motorvejsstrækning",I214="Frakørselsflettestrækning",I214="Tilkørselsflettestrækning"),'Anvendte oplysninger'!N214&lt;3),1+(3-'Anvendte oplysninger'!N214)*0.19666667,1))</f>
        <v>1</v>
      </c>
      <c r="P214" s="14">
        <f>IF('Anvendte oplysninger'!O214="Irrelevant",1,IF(AND(OR(I214="Motorvejsstrækning",I214="Frakørselsflettestrækning",I214="Tilkørselsflettestrækning"),'Anvendte oplysninger'!O214&lt;3.00000001),1+(0.5-'Anvendte oplysninger'!O214)*0.04,IF(AND(OR(I214="Frakørselsrampe",I214="Tilkørselsrampe"),'Anvendte oplysninger'!O214&lt;3.00000001),1+(0.5-'Anvendte oplysninger'!O214)*0.08,IF(OR(I214="Motorvejsstrækning",I214="Frakørselsflettestrækning",I214="Tilkørselsflettestrækning"),0.9,0.8))))</f>
        <v>1</v>
      </c>
      <c r="Q214" s="14">
        <f>IF('Anvendte oplysninger'!P214="Irrelevant",1,IF(AND(OR(I214="Motorvejsstrækning",I214="Frakørselsflettestrækning",I214="Tilkørselsflettestrækning"),'Anvendte oplysninger'!P214&lt;11.00000001),1+(5-'Anvendte oplysninger'!P214)*0.01,0.94))</f>
        <v>1</v>
      </c>
      <c r="R214" s="14">
        <f>IF(OR('Anvendte oplysninger'!Q214="Irrelevant",'Anvendte oplysninger'!R214="Irrelevant",'Anvendte oplysninger'!Q214="Lige"),1,IF(AND(OR(I214="Motorvejsstrækning",I214="Frakørselsflettestrækning",I214="Tilkørselsflettestrækning"),'Anvendte oplysninger'!Q214&lt;4000),(EXP(0.1096*1746.5/'Anvendte oplysninger'!Q214)/EXP(0.1096*1746.5/4000))*('Anvendte oplysninger'!R214/1000)/G214+(G214-'Anvendte oplysninger'!R214/1000)/G214,1))</f>
        <v>1</v>
      </c>
      <c r="S214" s="14">
        <f>IF(OR('Anvendte oplysninger'!S214="Irrelevant",'Anvendte oplysninger'!T214="Irrelevant",'Anvendte oplysninger'!S214="Lige"),1,IF(AND(OR(I214="Motorvejsstrækning",I214="Frakørselsflettestrækning",I214="Tilkørselsflettestrækning"),'Anvendte oplysninger'!S214&lt;4000),(EXP(0.1096*1746.5/'Anvendte oplysninger'!S214)/EXP(0.1096*1746.5/4000))*('Anvendte oplysninger'!T214/1000)/G214+(G214-'Anvendte oplysninger'!T214/1000)/G214,1))</f>
        <v>1</v>
      </c>
      <c r="T214" s="14">
        <f>IF('Anvendte oplysninger'!U214="Irrelevant",1,IF(AND(OR(I214="Motorvejsstrækning",I214="Frakørselsflettestrækning",I214="Tilkørselsflettestrækning",I214="Frakørselsrampe",I214="Tilkørselsrampe"),'Anvendte oplysninger'!U214="Ja"),0.95,1))</f>
        <v>1</v>
      </c>
      <c r="U214" s="14">
        <f>IF('Anvendte oplysninger'!U214="Irrelevant",1,IF(AND(OR(I214="Motorvejsstrækning",I214="Frakørselsflettestrækning",I214="Tilkørselsflettestrækning",I214="Frakørselsrampe",I214="Tilkørselsrampe"),'Anvendte oplysninger'!U214="Ja"),0.96,1))</f>
        <v>1</v>
      </c>
      <c r="V214" s="14">
        <f>IF('Anvendte oplysninger'!U214="Irrelevant",1,IF(AND(OR(I214="Motorvejsstrækning",I214="Frakørselsflettestrækning",I214="Tilkørselsflettestrækning",I214="Frakørselsrampe",I214="Tilkørselsrampe"),'Anvendte oplysninger'!U214="Ja"),0.79,1))</f>
        <v>1</v>
      </c>
      <c r="W214" s="14">
        <f>IF('Anvendte oplysninger'!U214="Irrelevant",1,IF(AND(OR(I214="Motorvejsstrækning",I214="Frakørselsflettestrækning",I214="Tilkørselsflettestrækning",I214="Frakørselsrampe",I214="Tilkørselsrampe"),'Anvendte oplysninger'!U214="Ja"),0.94,1))</f>
        <v>1</v>
      </c>
      <c r="X214" s="14">
        <f>IF('Anvendte oplysninger'!U214="Irrelevant",1,IF(AND(OR(I214="Motorvejsstrækning",I214="Frakørselsflettestrækning",I214="Tilkørselsflettestrækning",I214="Frakørselsrampe",I214="Tilkørselsrampe"),'Anvendte oplysninger'!U214="Ja"),0.97,1))</f>
        <v>1</v>
      </c>
      <c r="Y214" s="14">
        <f>IF(AND(I214="Frakørselsrampe",'Anvendte oplysninger'!V214="S-formet ruderrampe"),1.32,IF(AND(I214="Frakørselsrampe",'Anvendte oplysninger'!V214="S-formet trompetrampe"),2.05,IF(AND(I214="Frakørselsrampe",'Anvendte oplysninger'!V214="U-formet trompetrampe"),4.11,IF(AND(I214="Frakørselsrampe",'Anvendte oplysninger'!V214="SV-formet flyoverrampe"),5.15,IF(AND(I214="Frakørselsrampe",'Anvendte oplysninger'!V214="Vinkelformet rampe"),1.07,IF(AND(I214="Tilkørselsrampe",'Anvendte oplysninger'!V214="S-formet ruderrampe"),0.93,IF(AND(I214="Tilkørselsrampe",'Anvendte oplysninger'!V214="S-formet trompetrampe"),2.48,IF(AND(I214="Tilkørselsrampe",'Anvendte oplysninger'!V214="U-formet trompetrampe"),4.15,IF(AND(I214="Tilkørselsrampe",'Anvendte oplysninger'!V214="SV-formet flyoverrampe"),5.26,IF(AND(I214="Tilkørselsrampe",'Anvendte oplysninger'!V214="Vinkelformet rampe"),1.42,1))))))))))</f>
        <v>1</v>
      </c>
      <c r="Z214" s="14">
        <f>IF(OR('Anvendte oplysninger'!W214="Lige",'Anvendte oplysninger'!W214="Irrelevant",'Anvendte oplysninger'!X214="Irrelevant",'Anvendte oplysninger'!Y214="Irrelevant"),1,1+1.545*1000/32.2*((('Anvendte oplysninger'!Y214*3268/3600)/('Anvendte oplysninger'!W214/0.306))^2)*('Anvendte oplysninger'!X214/1000)/G214)</f>
        <v>1</v>
      </c>
      <c r="AA214" s="14">
        <f>IF(OR('Anvendte oplysninger'!W214="Lige",'Anvendte oplysninger'!W214="Irrelevant",'Anvendte oplysninger'!X214="Irrelevant",'Anvendte oplysninger'!Y214="Irrelevant"),1,1+1.961*1000/32.2*((('Anvendte oplysninger'!Y214*3268/3600)/('Anvendte oplysninger'!W214/0.306))^2)*('Anvendte oplysninger'!X214/1000)/G214)</f>
        <v>1</v>
      </c>
      <c r="AB214" s="14">
        <f>IF(OR('Anvendte oplysninger'!Z214="Lige",'Anvendte oplysninger'!Z214="Irrelevant",'Anvendte oplysninger'!AA214="Irrelevant",'Anvendte oplysninger'!AB214="Irrelevant"),1,1+1.545*1000/32.2*((('Anvendte oplysninger'!AB214*3268/3600)/('Anvendte oplysninger'!Z214/0.306))^2)*('Anvendte oplysninger'!AA214/1000)/G214)</f>
        <v>1</v>
      </c>
      <c r="AC214" s="14">
        <f>IF(OR('Anvendte oplysninger'!Z214="Lige",'Anvendte oplysninger'!Z214="Irrelevant",'Anvendte oplysninger'!AA214="Irrelevant",'Anvendte oplysninger'!AB214="Irrelevant"),1,1+1.961*1000/32.2*((('Anvendte oplysninger'!AB214*3268/3600)/('Anvendte oplysninger'!Z214/0.306))^2)*('Anvendte oplysninger'!AA214/1000)/G214)</f>
        <v>1</v>
      </c>
      <c r="AD214" s="14">
        <f>IF(OR('Anvendte oplysninger'!AC214="Irrelevant",'Anvendte oplysninger'!AC214="Nej"),1,IF(AND('Anvendte oplysninger'!AC214="Ja",OR('Anvendte oplysninger'!Q214&lt;301,'Anvendte oplysninger'!S214&lt;301)),1-(0.5*('Anvendte oplysninger'!R214+'Anvendte oplysninger'!T214)/('Anvendte oplysninger'!G214*1000)),IF(AND('Anvendte oplysninger'!AC214="Ja",OR('Anvendte oplysninger'!Q214&lt;601,'Anvendte oplysninger'!S214&lt;601)),1-(0.25*('Anvendte oplysninger'!R214+'Anvendte oplysninger'!T214)/('Anvendte oplysninger'!G214*1000)),1)))</f>
        <v>1</v>
      </c>
      <c r="AE214" s="14">
        <f>IF(OR('Anvendte oplysninger'!AC214="Irrelevant",'Anvendte oplysninger'!AC214="Nej"),1,IF(AND('Anvendte oplysninger'!AC214="Ja",OR('Anvendte oplysninger'!Q214&lt;301,'Anvendte oplysninger'!S214&lt;301)),1-(0.4*('Anvendte oplysninger'!R214+'Anvendte oplysninger'!T214)/('Anvendte oplysninger'!G214*1000)),IF(AND('Anvendte oplysninger'!AC214="Ja",OR('Anvendte oplysninger'!Q214&lt;601,'Anvendte oplysninger'!S214&lt;601)),1-(0.2*('Anvendte oplysninger'!R214+'Anvendte oplysninger'!T214)/('Anvendte oplysninger'!G214*1000)),1)))</f>
        <v>1</v>
      </c>
      <c r="AF214" s="14">
        <f>IF('Anvendte oplysninger'!AD214="110 km/t",0.79,1)</f>
        <v>1</v>
      </c>
      <c r="AG214" s="14">
        <f>IF('Anvendte oplysninger'!AD214="110 km/t",0.94,1)</f>
        <v>1</v>
      </c>
      <c r="AH214" s="14">
        <f>IF('Anvendte oplysninger'!AD214="110 km/t",0.66,1)</f>
        <v>1</v>
      </c>
      <c r="AI214" s="14">
        <f>IF('Anvendte oplysninger'!AD214="110 km/t",0.82,1)</f>
        <v>1</v>
      </c>
      <c r="AJ214" s="14">
        <f>IF(AND('Anvendte oplysninger'!AE214="Ja",I214="Tilkørselsflettestrækning"),0.65*'Anvendte oplysninger'!AF214+1-'Anvendte oplysninger'!AF214,1)</f>
        <v>1</v>
      </c>
      <c r="AK214" s="15" t="str">
        <f t="shared" si="21"/>
        <v/>
      </c>
      <c r="AL214" s="15" t="str">
        <f t="shared" si="22"/>
        <v/>
      </c>
      <c r="AM214" s="15" t="str">
        <f t="shared" si="23"/>
        <v/>
      </c>
      <c r="AN214" s="15" t="str">
        <f t="shared" si="24"/>
        <v/>
      </c>
      <c r="AO214" s="15" t="str">
        <f t="shared" si="25"/>
        <v/>
      </c>
      <c r="AP214" s="15" t="str">
        <f t="shared" si="26"/>
        <v/>
      </c>
      <c r="AQ214" s="4" t="str">
        <f t="shared" si="27"/>
        <v/>
      </c>
    </row>
    <row r="215" spans="1:43" x14ac:dyDescent="0.25">
      <c r="A215" s="4" t="str">
        <f>IF(Inddata!A230="","",Inddata!A230)</f>
        <v/>
      </c>
      <c r="B215" s="4" t="str">
        <f>IF(Inddata!B230="","",Inddata!B230)</f>
        <v/>
      </c>
      <c r="C215" s="4" t="str">
        <f>IF(Inddata!C230="","",Inddata!C230)</f>
        <v/>
      </c>
      <c r="D215" s="4" t="str">
        <f>IF(Inddata!D230="","",Inddata!D230)</f>
        <v/>
      </c>
      <c r="E215" s="4" t="str">
        <f>IF(Inddata!E230="","",Inddata!E230)</f>
        <v/>
      </c>
      <c r="F215" s="4" t="str">
        <f>IF(Inddata!F230="","",Inddata!F230)</f>
        <v/>
      </c>
      <c r="G215" s="4">
        <f>IF(Inddata!G230="","",Inddata!G230)</f>
        <v>0</v>
      </c>
      <c r="H215" s="4" t="str">
        <f>IF(Inddata!H230&gt;0.5,Inddata!H230,"")</f>
        <v/>
      </c>
      <c r="I215" s="4" t="str">
        <f>IF(Inddata!I230="","",Inddata!I230)</f>
        <v/>
      </c>
      <c r="J215" s="14">
        <f>IF('Anvendte oplysninger'!J215="Irrelevant",1,IF('Anvendte oplysninger'!J215&gt;3,1.2,1))</f>
        <v>1</v>
      </c>
      <c r="K215" s="14">
        <f>IF('Anvendte oplysninger'!K215="Irrelevant",1,IF(AND(OR(I215="Motorvejsstrækning",I215="Frakørselsflettestrækning",I215="Tilkørselsflettestrækning"),'Anvendte oplysninger'!K215&lt;3.5),1+(3.5-'Anvendte oplysninger'!K215)*0.12,IF(AND(OR(I215="Frakørselsrampe",I215="Tilkørselsrampe"),'Anvendte oplysninger'!K215&lt;3.5),1+(3.5-'Anvendte oplysninger'!K215)*0.16,1)))</f>
        <v>1</v>
      </c>
      <c r="L215" s="14">
        <f>IF('Anvendte oplysninger'!L215="Irrelevant",1,IF(AND('Anvendte oplysninger'!L215="Ja",'Anvendte oplysninger'!J215=2),0.6*'Anvendte oplysninger'!M215+(1-'Anvendte oplysninger'!M215),IF(AND('Anvendte oplysninger'!L215="Ja",'Anvendte oplysninger'!J215=3),0.7*'Anvendte oplysninger'!M215+(1-'Anvendte oplysninger'!M215),IF(AND('Anvendte oplysninger'!L215="Ja",'Anvendte oplysninger'!J215=4),0.76*'Anvendte oplysninger'!M215+(1-'Anvendte oplysninger'!M215),IF(AND('Anvendte oplysninger'!L215="Ja",'Anvendte oplysninger'!J215&gt;4.99999999),0.8*'Anvendte oplysninger'!M215+(1-'Anvendte oplysninger'!M215),1)))))</f>
        <v>1</v>
      </c>
      <c r="M215" s="14">
        <f>IF('Anvendte oplysninger'!L215="Irrelevant",1,IF(AND('Anvendte oplysninger'!L215="Ja",'Anvendte oplysninger'!J215=2),0.8*'Anvendte oplysninger'!M215+(1-'Anvendte oplysninger'!M215),IF(AND('Anvendte oplysninger'!L215="Ja",'Anvendte oplysninger'!J215=3),0.85*'Anvendte oplysninger'!M215+(1-'Anvendte oplysninger'!M215),IF(AND('Anvendte oplysninger'!L215="Ja",'Anvendte oplysninger'!J215=4),0.88*'Anvendte oplysninger'!M215+(1-'Anvendte oplysninger'!M215),IF(AND('Anvendte oplysninger'!L215="Ja",'Anvendte oplysninger'!J215&gt;4.99999999),0.9*'Anvendte oplysninger'!M215+(1-'Anvendte oplysninger'!M215),1)))))</f>
        <v>1</v>
      </c>
      <c r="N215" s="14">
        <f>IF('Anvendte oplysninger'!N215="Irrelevant",1,IF(AND(OR(I215="Motorvejsstrækning",I215="Frakørselsflettestrækning",I215="Tilkørselsflettestrækning"),'Anvendte oplysninger'!N215&lt;3),1+(3-'Anvendte oplysninger'!N215)*0.09333333,1))</f>
        <v>1</v>
      </c>
      <c r="O215" s="14">
        <f>IF('Anvendte oplysninger'!N215="Irrelevant",1,IF(AND(OR(I215="Motorvejsstrækning",I215="Frakørselsflettestrækning",I215="Tilkørselsflettestrækning"),'Anvendte oplysninger'!N215&lt;3),1+(3-'Anvendte oplysninger'!N215)*0.19666667,1))</f>
        <v>1</v>
      </c>
      <c r="P215" s="14">
        <f>IF('Anvendte oplysninger'!O215="Irrelevant",1,IF(AND(OR(I215="Motorvejsstrækning",I215="Frakørselsflettestrækning",I215="Tilkørselsflettestrækning"),'Anvendte oplysninger'!O215&lt;3.00000001),1+(0.5-'Anvendte oplysninger'!O215)*0.04,IF(AND(OR(I215="Frakørselsrampe",I215="Tilkørselsrampe"),'Anvendte oplysninger'!O215&lt;3.00000001),1+(0.5-'Anvendte oplysninger'!O215)*0.08,IF(OR(I215="Motorvejsstrækning",I215="Frakørselsflettestrækning",I215="Tilkørselsflettestrækning"),0.9,0.8))))</f>
        <v>1</v>
      </c>
      <c r="Q215" s="14">
        <f>IF('Anvendte oplysninger'!P215="Irrelevant",1,IF(AND(OR(I215="Motorvejsstrækning",I215="Frakørselsflettestrækning",I215="Tilkørselsflettestrækning"),'Anvendte oplysninger'!P215&lt;11.00000001),1+(5-'Anvendte oplysninger'!P215)*0.01,0.94))</f>
        <v>1</v>
      </c>
      <c r="R215" s="14">
        <f>IF(OR('Anvendte oplysninger'!Q215="Irrelevant",'Anvendte oplysninger'!R215="Irrelevant",'Anvendte oplysninger'!Q215="Lige"),1,IF(AND(OR(I215="Motorvejsstrækning",I215="Frakørselsflettestrækning",I215="Tilkørselsflettestrækning"),'Anvendte oplysninger'!Q215&lt;4000),(EXP(0.1096*1746.5/'Anvendte oplysninger'!Q215)/EXP(0.1096*1746.5/4000))*('Anvendte oplysninger'!R215/1000)/G215+(G215-'Anvendte oplysninger'!R215/1000)/G215,1))</f>
        <v>1</v>
      </c>
      <c r="S215" s="14">
        <f>IF(OR('Anvendte oplysninger'!S215="Irrelevant",'Anvendte oplysninger'!T215="Irrelevant",'Anvendte oplysninger'!S215="Lige"),1,IF(AND(OR(I215="Motorvejsstrækning",I215="Frakørselsflettestrækning",I215="Tilkørselsflettestrækning"),'Anvendte oplysninger'!S215&lt;4000),(EXP(0.1096*1746.5/'Anvendte oplysninger'!S215)/EXP(0.1096*1746.5/4000))*('Anvendte oplysninger'!T215/1000)/G215+(G215-'Anvendte oplysninger'!T215/1000)/G215,1))</f>
        <v>1</v>
      </c>
      <c r="T215" s="14">
        <f>IF('Anvendte oplysninger'!U215="Irrelevant",1,IF(AND(OR(I215="Motorvejsstrækning",I215="Frakørselsflettestrækning",I215="Tilkørselsflettestrækning",I215="Frakørselsrampe",I215="Tilkørselsrampe"),'Anvendte oplysninger'!U215="Ja"),0.95,1))</f>
        <v>1</v>
      </c>
      <c r="U215" s="14">
        <f>IF('Anvendte oplysninger'!U215="Irrelevant",1,IF(AND(OR(I215="Motorvejsstrækning",I215="Frakørselsflettestrækning",I215="Tilkørselsflettestrækning",I215="Frakørselsrampe",I215="Tilkørselsrampe"),'Anvendte oplysninger'!U215="Ja"),0.96,1))</f>
        <v>1</v>
      </c>
      <c r="V215" s="14">
        <f>IF('Anvendte oplysninger'!U215="Irrelevant",1,IF(AND(OR(I215="Motorvejsstrækning",I215="Frakørselsflettestrækning",I215="Tilkørselsflettestrækning",I215="Frakørselsrampe",I215="Tilkørselsrampe"),'Anvendte oplysninger'!U215="Ja"),0.79,1))</f>
        <v>1</v>
      </c>
      <c r="W215" s="14">
        <f>IF('Anvendte oplysninger'!U215="Irrelevant",1,IF(AND(OR(I215="Motorvejsstrækning",I215="Frakørselsflettestrækning",I215="Tilkørselsflettestrækning",I215="Frakørselsrampe",I215="Tilkørselsrampe"),'Anvendte oplysninger'!U215="Ja"),0.94,1))</f>
        <v>1</v>
      </c>
      <c r="X215" s="14">
        <f>IF('Anvendte oplysninger'!U215="Irrelevant",1,IF(AND(OR(I215="Motorvejsstrækning",I215="Frakørselsflettestrækning",I215="Tilkørselsflettestrækning",I215="Frakørselsrampe",I215="Tilkørselsrampe"),'Anvendte oplysninger'!U215="Ja"),0.97,1))</f>
        <v>1</v>
      </c>
      <c r="Y215" s="14">
        <f>IF(AND(I215="Frakørselsrampe",'Anvendte oplysninger'!V215="S-formet ruderrampe"),1.32,IF(AND(I215="Frakørselsrampe",'Anvendte oplysninger'!V215="S-formet trompetrampe"),2.05,IF(AND(I215="Frakørselsrampe",'Anvendte oplysninger'!V215="U-formet trompetrampe"),4.11,IF(AND(I215="Frakørselsrampe",'Anvendte oplysninger'!V215="SV-formet flyoverrampe"),5.15,IF(AND(I215="Frakørselsrampe",'Anvendte oplysninger'!V215="Vinkelformet rampe"),1.07,IF(AND(I215="Tilkørselsrampe",'Anvendte oplysninger'!V215="S-formet ruderrampe"),0.93,IF(AND(I215="Tilkørselsrampe",'Anvendte oplysninger'!V215="S-formet trompetrampe"),2.48,IF(AND(I215="Tilkørselsrampe",'Anvendte oplysninger'!V215="U-formet trompetrampe"),4.15,IF(AND(I215="Tilkørselsrampe",'Anvendte oplysninger'!V215="SV-formet flyoverrampe"),5.26,IF(AND(I215="Tilkørselsrampe",'Anvendte oplysninger'!V215="Vinkelformet rampe"),1.42,1))))))))))</f>
        <v>1</v>
      </c>
      <c r="Z215" s="14">
        <f>IF(OR('Anvendte oplysninger'!W215="Lige",'Anvendte oplysninger'!W215="Irrelevant",'Anvendte oplysninger'!X215="Irrelevant",'Anvendte oplysninger'!Y215="Irrelevant"),1,1+1.545*1000/32.2*((('Anvendte oplysninger'!Y215*3268/3600)/('Anvendte oplysninger'!W215/0.306))^2)*('Anvendte oplysninger'!X215/1000)/G215)</f>
        <v>1</v>
      </c>
      <c r="AA215" s="14">
        <f>IF(OR('Anvendte oplysninger'!W215="Lige",'Anvendte oplysninger'!W215="Irrelevant",'Anvendte oplysninger'!X215="Irrelevant",'Anvendte oplysninger'!Y215="Irrelevant"),1,1+1.961*1000/32.2*((('Anvendte oplysninger'!Y215*3268/3600)/('Anvendte oplysninger'!W215/0.306))^2)*('Anvendte oplysninger'!X215/1000)/G215)</f>
        <v>1</v>
      </c>
      <c r="AB215" s="14">
        <f>IF(OR('Anvendte oplysninger'!Z215="Lige",'Anvendte oplysninger'!Z215="Irrelevant",'Anvendte oplysninger'!AA215="Irrelevant",'Anvendte oplysninger'!AB215="Irrelevant"),1,1+1.545*1000/32.2*((('Anvendte oplysninger'!AB215*3268/3600)/('Anvendte oplysninger'!Z215/0.306))^2)*('Anvendte oplysninger'!AA215/1000)/G215)</f>
        <v>1</v>
      </c>
      <c r="AC215" s="14">
        <f>IF(OR('Anvendte oplysninger'!Z215="Lige",'Anvendte oplysninger'!Z215="Irrelevant",'Anvendte oplysninger'!AA215="Irrelevant",'Anvendte oplysninger'!AB215="Irrelevant"),1,1+1.961*1000/32.2*((('Anvendte oplysninger'!AB215*3268/3600)/('Anvendte oplysninger'!Z215/0.306))^2)*('Anvendte oplysninger'!AA215/1000)/G215)</f>
        <v>1</v>
      </c>
      <c r="AD215" s="14">
        <f>IF(OR('Anvendte oplysninger'!AC215="Irrelevant",'Anvendte oplysninger'!AC215="Nej"),1,IF(AND('Anvendte oplysninger'!AC215="Ja",OR('Anvendte oplysninger'!Q215&lt;301,'Anvendte oplysninger'!S215&lt;301)),1-(0.5*('Anvendte oplysninger'!R215+'Anvendte oplysninger'!T215)/('Anvendte oplysninger'!G215*1000)),IF(AND('Anvendte oplysninger'!AC215="Ja",OR('Anvendte oplysninger'!Q215&lt;601,'Anvendte oplysninger'!S215&lt;601)),1-(0.25*('Anvendte oplysninger'!R215+'Anvendte oplysninger'!T215)/('Anvendte oplysninger'!G215*1000)),1)))</f>
        <v>1</v>
      </c>
      <c r="AE215" s="14">
        <f>IF(OR('Anvendte oplysninger'!AC215="Irrelevant",'Anvendte oplysninger'!AC215="Nej"),1,IF(AND('Anvendte oplysninger'!AC215="Ja",OR('Anvendte oplysninger'!Q215&lt;301,'Anvendte oplysninger'!S215&lt;301)),1-(0.4*('Anvendte oplysninger'!R215+'Anvendte oplysninger'!T215)/('Anvendte oplysninger'!G215*1000)),IF(AND('Anvendte oplysninger'!AC215="Ja",OR('Anvendte oplysninger'!Q215&lt;601,'Anvendte oplysninger'!S215&lt;601)),1-(0.2*('Anvendte oplysninger'!R215+'Anvendte oplysninger'!T215)/('Anvendte oplysninger'!G215*1000)),1)))</f>
        <v>1</v>
      </c>
      <c r="AF215" s="14">
        <f>IF('Anvendte oplysninger'!AD215="110 km/t",0.79,1)</f>
        <v>1</v>
      </c>
      <c r="AG215" s="14">
        <f>IF('Anvendte oplysninger'!AD215="110 km/t",0.94,1)</f>
        <v>1</v>
      </c>
      <c r="AH215" s="14">
        <f>IF('Anvendte oplysninger'!AD215="110 km/t",0.66,1)</f>
        <v>1</v>
      </c>
      <c r="AI215" s="14">
        <f>IF('Anvendte oplysninger'!AD215="110 km/t",0.82,1)</f>
        <v>1</v>
      </c>
      <c r="AJ215" s="14">
        <f>IF(AND('Anvendte oplysninger'!AE215="Ja",I215="Tilkørselsflettestrækning"),0.65*'Anvendte oplysninger'!AF215+1-'Anvendte oplysninger'!AF215,1)</f>
        <v>1</v>
      </c>
      <c r="AK215" s="15" t="str">
        <f t="shared" si="21"/>
        <v/>
      </c>
      <c r="AL215" s="15" t="str">
        <f t="shared" si="22"/>
        <v/>
      </c>
      <c r="AM215" s="15" t="str">
        <f t="shared" si="23"/>
        <v/>
      </c>
      <c r="AN215" s="15" t="str">
        <f t="shared" si="24"/>
        <v/>
      </c>
      <c r="AO215" s="15" t="str">
        <f t="shared" si="25"/>
        <v/>
      </c>
      <c r="AP215" s="15" t="str">
        <f t="shared" si="26"/>
        <v/>
      </c>
      <c r="AQ215" s="4" t="str">
        <f t="shared" si="27"/>
        <v/>
      </c>
    </row>
    <row r="216" spans="1:43" x14ac:dyDescent="0.25">
      <c r="A216" s="4" t="str">
        <f>IF(Inddata!A231="","",Inddata!A231)</f>
        <v/>
      </c>
      <c r="B216" s="4" t="str">
        <f>IF(Inddata!B231="","",Inddata!B231)</f>
        <v/>
      </c>
      <c r="C216" s="4" t="str">
        <f>IF(Inddata!C231="","",Inddata!C231)</f>
        <v/>
      </c>
      <c r="D216" s="4" t="str">
        <f>IF(Inddata!D231="","",Inddata!D231)</f>
        <v/>
      </c>
      <c r="E216" s="4" t="str">
        <f>IF(Inddata!E231="","",Inddata!E231)</f>
        <v/>
      </c>
      <c r="F216" s="4" t="str">
        <f>IF(Inddata!F231="","",Inddata!F231)</f>
        <v/>
      </c>
      <c r="G216" s="4">
        <f>IF(Inddata!G231="","",Inddata!G231)</f>
        <v>0</v>
      </c>
      <c r="H216" s="4" t="str">
        <f>IF(Inddata!H231&gt;0.5,Inddata!H231,"")</f>
        <v/>
      </c>
      <c r="I216" s="4" t="str">
        <f>IF(Inddata!I231="","",Inddata!I231)</f>
        <v/>
      </c>
      <c r="J216" s="14">
        <f>IF('Anvendte oplysninger'!J216="Irrelevant",1,IF('Anvendte oplysninger'!J216&gt;3,1.2,1))</f>
        <v>1</v>
      </c>
      <c r="K216" s="14">
        <f>IF('Anvendte oplysninger'!K216="Irrelevant",1,IF(AND(OR(I216="Motorvejsstrækning",I216="Frakørselsflettestrækning",I216="Tilkørselsflettestrækning"),'Anvendte oplysninger'!K216&lt;3.5),1+(3.5-'Anvendte oplysninger'!K216)*0.12,IF(AND(OR(I216="Frakørselsrampe",I216="Tilkørselsrampe"),'Anvendte oplysninger'!K216&lt;3.5),1+(3.5-'Anvendte oplysninger'!K216)*0.16,1)))</f>
        <v>1</v>
      </c>
      <c r="L216" s="14">
        <f>IF('Anvendte oplysninger'!L216="Irrelevant",1,IF(AND('Anvendte oplysninger'!L216="Ja",'Anvendte oplysninger'!J216=2),0.6*'Anvendte oplysninger'!M216+(1-'Anvendte oplysninger'!M216),IF(AND('Anvendte oplysninger'!L216="Ja",'Anvendte oplysninger'!J216=3),0.7*'Anvendte oplysninger'!M216+(1-'Anvendte oplysninger'!M216),IF(AND('Anvendte oplysninger'!L216="Ja",'Anvendte oplysninger'!J216=4),0.76*'Anvendte oplysninger'!M216+(1-'Anvendte oplysninger'!M216),IF(AND('Anvendte oplysninger'!L216="Ja",'Anvendte oplysninger'!J216&gt;4.99999999),0.8*'Anvendte oplysninger'!M216+(1-'Anvendte oplysninger'!M216),1)))))</f>
        <v>1</v>
      </c>
      <c r="M216" s="14">
        <f>IF('Anvendte oplysninger'!L216="Irrelevant",1,IF(AND('Anvendte oplysninger'!L216="Ja",'Anvendte oplysninger'!J216=2),0.8*'Anvendte oplysninger'!M216+(1-'Anvendte oplysninger'!M216),IF(AND('Anvendte oplysninger'!L216="Ja",'Anvendte oplysninger'!J216=3),0.85*'Anvendte oplysninger'!M216+(1-'Anvendte oplysninger'!M216),IF(AND('Anvendte oplysninger'!L216="Ja",'Anvendte oplysninger'!J216=4),0.88*'Anvendte oplysninger'!M216+(1-'Anvendte oplysninger'!M216),IF(AND('Anvendte oplysninger'!L216="Ja",'Anvendte oplysninger'!J216&gt;4.99999999),0.9*'Anvendte oplysninger'!M216+(1-'Anvendte oplysninger'!M216),1)))))</f>
        <v>1</v>
      </c>
      <c r="N216" s="14">
        <f>IF('Anvendte oplysninger'!N216="Irrelevant",1,IF(AND(OR(I216="Motorvejsstrækning",I216="Frakørselsflettestrækning",I216="Tilkørselsflettestrækning"),'Anvendte oplysninger'!N216&lt;3),1+(3-'Anvendte oplysninger'!N216)*0.09333333,1))</f>
        <v>1</v>
      </c>
      <c r="O216" s="14">
        <f>IF('Anvendte oplysninger'!N216="Irrelevant",1,IF(AND(OR(I216="Motorvejsstrækning",I216="Frakørselsflettestrækning",I216="Tilkørselsflettestrækning"),'Anvendte oplysninger'!N216&lt;3),1+(3-'Anvendte oplysninger'!N216)*0.19666667,1))</f>
        <v>1</v>
      </c>
      <c r="P216" s="14">
        <f>IF('Anvendte oplysninger'!O216="Irrelevant",1,IF(AND(OR(I216="Motorvejsstrækning",I216="Frakørselsflettestrækning",I216="Tilkørselsflettestrækning"),'Anvendte oplysninger'!O216&lt;3.00000001),1+(0.5-'Anvendte oplysninger'!O216)*0.04,IF(AND(OR(I216="Frakørselsrampe",I216="Tilkørselsrampe"),'Anvendte oplysninger'!O216&lt;3.00000001),1+(0.5-'Anvendte oplysninger'!O216)*0.08,IF(OR(I216="Motorvejsstrækning",I216="Frakørselsflettestrækning",I216="Tilkørselsflettestrækning"),0.9,0.8))))</f>
        <v>1</v>
      </c>
      <c r="Q216" s="14">
        <f>IF('Anvendte oplysninger'!P216="Irrelevant",1,IF(AND(OR(I216="Motorvejsstrækning",I216="Frakørselsflettestrækning",I216="Tilkørselsflettestrækning"),'Anvendte oplysninger'!P216&lt;11.00000001),1+(5-'Anvendte oplysninger'!P216)*0.01,0.94))</f>
        <v>1</v>
      </c>
      <c r="R216" s="14">
        <f>IF(OR('Anvendte oplysninger'!Q216="Irrelevant",'Anvendte oplysninger'!R216="Irrelevant",'Anvendte oplysninger'!Q216="Lige"),1,IF(AND(OR(I216="Motorvejsstrækning",I216="Frakørselsflettestrækning",I216="Tilkørselsflettestrækning"),'Anvendte oplysninger'!Q216&lt;4000),(EXP(0.1096*1746.5/'Anvendte oplysninger'!Q216)/EXP(0.1096*1746.5/4000))*('Anvendte oplysninger'!R216/1000)/G216+(G216-'Anvendte oplysninger'!R216/1000)/G216,1))</f>
        <v>1</v>
      </c>
      <c r="S216" s="14">
        <f>IF(OR('Anvendte oplysninger'!S216="Irrelevant",'Anvendte oplysninger'!T216="Irrelevant",'Anvendte oplysninger'!S216="Lige"),1,IF(AND(OR(I216="Motorvejsstrækning",I216="Frakørselsflettestrækning",I216="Tilkørselsflettestrækning"),'Anvendte oplysninger'!S216&lt;4000),(EXP(0.1096*1746.5/'Anvendte oplysninger'!S216)/EXP(0.1096*1746.5/4000))*('Anvendte oplysninger'!T216/1000)/G216+(G216-'Anvendte oplysninger'!T216/1000)/G216,1))</f>
        <v>1</v>
      </c>
      <c r="T216" s="14">
        <f>IF('Anvendte oplysninger'!U216="Irrelevant",1,IF(AND(OR(I216="Motorvejsstrækning",I216="Frakørselsflettestrækning",I216="Tilkørselsflettestrækning",I216="Frakørselsrampe",I216="Tilkørselsrampe"),'Anvendte oplysninger'!U216="Ja"),0.95,1))</f>
        <v>1</v>
      </c>
      <c r="U216" s="14">
        <f>IF('Anvendte oplysninger'!U216="Irrelevant",1,IF(AND(OR(I216="Motorvejsstrækning",I216="Frakørselsflettestrækning",I216="Tilkørselsflettestrækning",I216="Frakørselsrampe",I216="Tilkørselsrampe"),'Anvendte oplysninger'!U216="Ja"),0.96,1))</f>
        <v>1</v>
      </c>
      <c r="V216" s="14">
        <f>IF('Anvendte oplysninger'!U216="Irrelevant",1,IF(AND(OR(I216="Motorvejsstrækning",I216="Frakørselsflettestrækning",I216="Tilkørselsflettestrækning",I216="Frakørselsrampe",I216="Tilkørselsrampe"),'Anvendte oplysninger'!U216="Ja"),0.79,1))</f>
        <v>1</v>
      </c>
      <c r="W216" s="14">
        <f>IF('Anvendte oplysninger'!U216="Irrelevant",1,IF(AND(OR(I216="Motorvejsstrækning",I216="Frakørselsflettestrækning",I216="Tilkørselsflettestrækning",I216="Frakørselsrampe",I216="Tilkørselsrampe"),'Anvendte oplysninger'!U216="Ja"),0.94,1))</f>
        <v>1</v>
      </c>
      <c r="X216" s="14">
        <f>IF('Anvendte oplysninger'!U216="Irrelevant",1,IF(AND(OR(I216="Motorvejsstrækning",I216="Frakørselsflettestrækning",I216="Tilkørselsflettestrækning",I216="Frakørselsrampe",I216="Tilkørselsrampe"),'Anvendte oplysninger'!U216="Ja"),0.97,1))</f>
        <v>1</v>
      </c>
      <c r="Y216" s="14">
        <f>IF(AND(I216="Frakørselsrampe",'Anvendte oplysninger'!V216="S-formet ruderrampe"),1.32,IF(AND(I216="Frakørselsrampe",'Anvendte oplysninger'!V216="S-formet trompetrampe"),2.05,IF(AND(I216="Frakørselsrampe",'Anvendte oplysninger'!V216="U-formet trompetrampe"),4.11,IF(AND(I216="Frakørselsrampe",'Anvendte oplysninger'!V216="SV-formet flyoverrampe"),5.15,IF(AND(I216="Frakørselsrampe",'Anvendte oplysninger'!V216="Vinkelformet rampe"),1.07,IF(AND(I216="Tilkørselsrampe",'Anvendte oplysninger'!V216="S-formet ruderrampe"),0.93,IF(AND(I216="Tilkørselsrampe",'Anvendte oplysninger'!V216="S-formet trompetrampe"),2.48,IF(AND(I216="Tilkørselsrampe",'Anvendte oplysninger'!V216="U-formet trompetrampe"),4.15,IF(AND(I216="Tilkørselsrampe",'Anvendte oplysninger'!V216="SV-formet flyoverrampe"),5.26,IF(AND(I216="Tilkørselsrampe",'Anvendte oplysninger'!V216="Vinkelformet rampe"),1.42,1))))))))))</f>
        <v>1</v>
      </c>
      <c r="Z216" s="14">
        <f>IF(OR('Anvendte oplysninger'!W216="Lige",'Anvendte oplysninger'!W216="Irrelevant",'Anvendte oplysninger'!X216="Irrelevant",'Anvendte oplysninger'!Y216="Irrelevant"),1,1+1.545*1000/32.2*((('Anvendte oplysninger'!Y216*3268/3600)/('Anvendte oplysninger'!W216/0.306))^2)*('Anvendte oplysninger'!X216/1000)/G216)</f>
        <v>1</v>
      </c>
      <c r="AA216" s="14">
        <f>IF(OR('Anvendte oplysninger'!W216="Lige",'Anvendte oplysninger'!W216="Irrelevant",'Anvendte oplysninger'!X216="Irrelevant",'Anvendte oplysninger'!Y216="Irrelevant"),1,1+1.961*1000/32.2*((('Anvendte oplysninger'!Y216*3268/3600)/('Anvendte oplysninger'!W216/0.306))^2)*('Anvendte oplysninger'!X216/1000)/G216)</f>
        <v>1</v>
      </c>
      <c r="AB216" s="14">
        <f>IF(OR('Anvendte oplysninger'!Z216="Lige",'Anvendte oplysninger'!Z216="Irrelevant",'Anvendte oplysninger'!AA216="Irrelevant",'Anvendte oplysninger'!AB216="Irrelevant"),1,1+1.545*1000/32.2*((('Anvendte oplysninger'!AB216*3268/3600)/('Anvendte oplysninger'!Z216/0.306))^2)*('Anvendte oplysninger'!AA216/1000)/G216)</f>
        <v>1</v>
      </c>
      <c r="AC216" s="14">
        <f>IF(OR('Anvendte oplysninger'!Z216="Lige",'Anvendte oplysninger'!Z216="Irrelevant",'Anvendte oplysninger'!AA216="Irrelevant",'Anvendte oplysninger'!AB216="Irrelevant"),1,1+1.961*1000/32.2*((('Anvendte oplysninger'!AB216*3268/3600)/('Anvendte oplysninger'!Z216/0.306))^2)*('Anvendte oplysninger'!AA216/1000)/G216)</f>
        <v>1</v>
      </c>
      <c r="AD216" s="14">
        <f>IF(OR('Anvendte oplysninger'!AC216="Irrelevant",'Anvendte oplysninger'!AC216="Nej"),1,IF(AND('Anvendte oplysninger'!AC216="Ja",OR('Anvendte oplysninger'!Q216&lt;301,'Anvendte oplysninger'!S216&lt;301)),1-(0.5*('Anvendte oplysninger'!R216+'Anvendte oplysninger'!T216)/('Anvendte oplysninger'!G216*1000)),IF(AND('Anvendte oplysninger'!AC216="Ja",OR('Anvendte oplysninger'!Q216&lt;601,'Anvendte oplysninger'!S216&lt;601)),1-(0.25*('Anvendte oplysninger'!R216+'Anvendte oplysninger'!T216)/('Anvendte oplysninger'!G216*1000)),1)))</f>
        <v>1</v>
      </c>
      <c r="AE216" s="14">
        <f>IF(OR('Anvendte oplysninger'!AC216="Irrelevant",'Anvendte oplysninger'!AC216="Nej"),1,IF(AND('Anvendte oplysninger'!AC216="Ja",OR('Anvendte oplysninger'!Q216&lt;301,'Anvendte oplysninger'!S216&lt;301)),1-(0.4*('Anvendte oplysninger'!R216+'Anvendte oplysninger'!T216)/('Anvendte oplysninger'!G216*1000)),IF(AND('Anvendte oplysninger'!AC216="Ja",OR('Anvendte oplysninger'!Q216&lt;601,'Anvendte oplysninger'!S216&lt;601)),1-(0.2*('Anvendte oplysninger'!R216+'Anvendte oplysninger'!T216)/('Anvendte oplysninger'!G216*1000)),1)))</f>
        <v>1</v>
      </c>
      <c r="AF216" s="14">
        <f>IF('Anvendte oplysninger'!AD216="110 km/t",0.79,1)</f>
        <v>1</v>
      </c>
      <c r="AG216" s="14">
        <f>IF('Anvendte oplysninger'!AD216="110 km/t",0.94,1)</f>
        <v>1</v>
      </c>
      <c r="AH216" s="14">
        <f>IF('Anvendte oplysninger'!AD216="110 km/t",0.66,1)</f>
        <v>1</v>
      </c>
      <c r="AI216" s="14">
        <f>IF('Anvendte oplysninger'!AD216="110 km/t",0.82,1)</f>
        <v>1</v>
      </c>
      <c r="AJ216" s="14">
        <f>IF(AND('Anvendte oplysninger'!AE216="Ja",I216="Tilkørselsflettestrækning"),0.65*'Anvendte oplysninger'!AF216+1-'Anvendte oplysninger'!AF216,1)</f>
        <v>1</v>
      </c>
      <c r="AK216" s="15" t="str">
        <f t="shared" si="21"/>
        <v/>
      </c>
      <c r="AL216" s="15" t="str">
        <f t="shared" si="22"/>
        <v/>
      </c>
      <c r="AM216" s="15" t="str">
        <f t="shared" si="23"/>
        <v/>
      </c>
      <c r="AN216" s="15" t="str">
        <f t="shared" si="24"/>
        <v/>
      </c>
      <c r="AO216" s="15" t="str">
        <f t="shared" si="25"/>
        <v/>
      </c>
      <c r="AP216" s="15" t="str">
        <f t="shared" si="26"/>
        <v/>
      </c>
      <c r="AQ216" s="4" t="str">
        <f t="shared" si="27"/>
        <v/>
      </c>
    </row>
    <row r="217" spans="1:43" x14ac:dyDescent="0.25">
      <c r="A217" s="4" t="str">
        <f>IF(Inddata!A232="","",Inddata!A232)</f>
        <v/>
      </c>
      <c r="B217" s="4" t="str">
        <f>IF(Inddata!B232="","",Inddata!B232)</f>
        <v/>
      </c>
      <c r="C217" s="4" t="str">
        <f>IF(Inddata!C232="","",Inddata!C232)</f>
        <v/>
      </c>
      <c r="D217" s="4" t="str">
        <f>IF(Inddata!D232="","",Inddata!D232)</f>
        <v/>
      </c>
      <c r="E217" s="4" t="str">
        <f>IF(Inddata!E232="","",Inddata!E232)</f>
        <v/>
      </c>
      <c r="F217" s="4" t="str">
        <f>IF(Inddata!F232="","",Inddata!F232)</f>
        <v/>
      </c>
      <c r="G217" s="4">
        <f>IF(Inddata!G232="","",Inddata!G232)</f>
        <v>0</v>
      </c>
      <c r="H217" s="4" t="str">
        <f>IF(Inddata!H232&gt;0.5,Inddata!H232,"")</f>
        <v/>
      </c>
      <c r="I217" s="4" t="str">
        <f>IF(Inddata!I232="","",Inddata!I232)</f>
        <v/>
      </c>
      <c r="J217" s="14">
        <f>IF('Anvendte oplysninger'!J217="Irrelevant",1,IF('Anvendte oplysninger'!J217&gt;3,1.2,1))</f>
        <v>1</v>
      </c>
      <c r="K217" s="14">
        <f>IF('Anvendte oplysninger'!K217="Irrelevant",1,IF(AND(OR(I217="Motorvejsstrækning",I217="Frakørselsflettestrækning",I217="Tilkørselsflettestrækning"),'Anvendte oplysninger'!K217&lt;3.5),1+(3.5-'Anvendte oplysninger'!K217)*0.12,IF(AND(OR(I217="Frakørselsrampe",I217="Tilkørselsrampe"),'Anvendte oplysninger'!K217&lt;3.5),1+(3.5-'Anvendte oplysninger'!K217)*0.16,1)))</f>
        <v>1</v>
      </c>
      <c r="L217" s="14">
        <f>IF('Anvendte oplysninger'!L217="Irrelevant",1,IF(AND('Anvendte oplysninger'!L217="Ja",'Anvendte oplysninger'!J217=2),0.6*'Anvendte oplysninger'!M217+(1-'Anvendte oplysninger'!M217),IF(AND('Anvendte oplysninger'!L217="Ja",'Anvendte oplysninger'!J217=3),0.7*'Anvendte oplysninger'!M217+(1-'Anvendte oplysninger'!M217),IF(AND('Anvendte oplysninger'!L217="Ja",'Anvendte oplysninger'!J217=4),0.76*'Anvendte oplysninger'!M217+(1-'Anvendte oplysninger'!M217),IF(AND('Anvendte oplysninger'!L217="Ja",'Anvendte oplysninger'!J217&gt;4.99999999),0.8*'Anvendte oplysninger'!M217+(1-'Anvendte oplysninger'!M217),1)))))</f>
        <v>1</v>
      </c>
      <c r="M217" s="14">
        <f>IF('Anvendte oplysninger'!L217="Irrelevant",1,IF(AND('Anvendte oplysninger'!L217="Ja",'Anvendte oplysninger'!J217=2),0.8*'Anvendte oplysninger'!M217+(1-'Anvendte oplysninger'!M217),IF(AND('Anvendte oplysninger'!L217="Ja",'Anvendte oplysninger'!J217=3),0.85*'Anvendte oplysninger'!M217+(1-'Anvendte oplysninger'!M217),IF(AND('Anvendte oplysninger'!L217="Ja",'Anvendte oplysninger'!J217=4),0.88*'Anvendte oplysninger'!M217+(1-'Anvendte oplysninger'!M217),IF(AND('Anvendte oplysninger'!L217="Ja",'Anvendte oplysninger'!J217&gt;4.99999999),0.9*'Anvendte oplysninger'!M217+(1-'Anvendte oplysninger'!M217),1)))))</f>
        <v>1</v>
      </c>
      <c r="N217" s="14">
        <f>IF('Anvendte oplysninger'!N217="Irrelevant",1,IF(AND(OR(I217="Motorvejsstrækning",I217="Frakørselsflettestrækning",I217="Tilkørselsflettestrækning"),'Anvendte oplysninger'!N217&lt;3),1+(3-'Anvendte oplysninger'!N217)*0.09333333,1))</f>
        <v>1</v>
      </c>
      <c r="O217" s="14">
        <f>IF('Anvendte oplysninger'!N217="Irrelevant",1,IF(AND(OR(I217="Motorvejsstrækning",I217="Frakørselsflettestrækning",I217="Tilkørselsflettestrækning"),'Anvendte oplysninger'!N217&lt;3),1+(3-'Anvendte oplysninger'!N217)*0.19666667,1))</f>
        <v>1</v>
      </c>
      <c r="P217" s="14">
        <f>IF('Anvendte oplysninger'!O217="Irrelevant",1,IF(AND(OR(I217="Motorvejsstrækning",I217="Frakørselsflettestrækning",I217="Tilkørselsflettestrækning"),'Anvendte oplysninger'!O217&lt;3.00000001),1+(0.5-'Anvendte oplysninger'!O217)*0.04,IF(AND(OR(I217="Frakørselsrampe",I217="Tilkørselsrampe"),'Anvendte oplysninger'!O217&lt;3.00000001),1+(0.5-'Anvendte oplysninger'!O217)*0.08,IF(OR(I217="Motorvejsstrækning",I217="Frakørselsflettestrækning",I217="Tilkørselsflettestrækning"),0.9,0.8))))</f>
        <v>1</v>
      </c>
      <c r="Q217" s="14">
        <f>IF('Anvendte oplysninger'!P217="Irrelevant",1,IF(AND(OR(I217="Motorvejsstrækning",I217="Frakørselsflettestrækning",I217="Tilkørselsflettestrækning"),'Anvendte oplysninger'!P217&lt;11.00000001),1+(5-'Anvendte oplysninger'!P217)*0.01,0.94))</f>
        <v>1</v>
      </c>
      <c r="R217" s="14">
        <f>IF(OR('Anvendte oplysninger'!Q217="Irrelevant",'Anvendte oplysninger'!R217="Irrelevant",'Anvendte oplysninger'!Q217="Lige"),1,IF(AND(OR(I217="Motorvejsstrækning",I217="Frakørselsflettestrækning",I217="Tilkørselsflettestrækning"),'Anvendte oplysninger'!Q217&lt;4000),(EXP(0.1096*1746.5/'Anvendte oplysninger'!Q217)/EXP(0.1096*1746.5/4000))*('Anvendte oplysninger'!R217/1000)/G217+(G217-'Anvendte oplysninger'!R217/1000)/G217,1))</f>
        <v>1</v>
      </c>
      <c r="S217" s="14">
        <f>IF(OR('Anvendte oplysninger'!S217="Irrelevant",'Anvendte oplysninger'!T217="Irrelevant",'Anvendte oplysninger'!S217="Lige"),1,IF(AND(OR(I217="Motorvejsstrækning",I217="Frakørselsflettestrækning",I217="Tilkørselsflettestrækning"),'Anvendte oplysninger'!S217&lt;4000),(EXP(0.1096*1746.5/'Anvendte oplysninger'!S217)/EXP(0.1096*1746.5/4000))*('Anvendte oplysninger'!T217/1000)/G217+(G217-'Anvendte oplysninger'!T217/1000)/G217,1))</f>
        <v>1</v>
      </c>
      <c r="T217" s="14">
        <f>IF('Anvendte oplysninger'!U217="Irrelevant",1,IF(AND(OR(I217="Motorvejsstrækning",I217="Frakørselsflettestrækning",I217="Tilkørselsflettestrækning",I217="Frakørselsrampe",I217="Tilkørselsrampe"),'Anvendte oplysninger'!U217="Ja"),0.95,1))</f>
        <v>1</v>
      </c>
      <c r="U217" s="14">
        <f>IF('Anvendte oplysninger'!U217="Irrelevant",1,IF(AND(OR(I217="Motorvejsstrækning",I217="Frakørselsflettestrækning",I217="Tilkørselsflettestrækning",I217="Frakørselsrampe",I217="Tilkørselsrampe"),'Anvendte oplysninger'!U217="Ja"),0.96,1))</f>
        <v>1</v>
      </c>
      <c r="V217" s="14">
        <f>IF('Anvendte oplysninger'!U217="Irrelevant",1,IF(AND(OR(I217="Motorvejsstrækning",I217="Frakørselsflettestrækning",I217="Tilkørselsflettestrækning",I217="Frakørselsrampe",I217="Tilkørselsrampe"),'Anvendte oplysninger'!U217="Ja"),0.79,1))</f>
        <v>1</v>
      </c>
      <c r="W217" s="14">
        <f>IF('Anvendte oplysninger'!U217="Irrelevant",1,IF(AND(OR(I217="Motorvejsstrækning",I217="Frakørselsflettestrækning",I217="Tilkørselsflettestrækning",I217="Frakørselsrampe",I217="Tilkørselsrampe"),'Anvendte oplysninger'!U217="Ja"),0.94,1))</f>
        <v>1</v>
      </c>
      <c r="X217" s="14">
        <f>IF('Anvendte oplysninger'!U217="Irrelevant",1,IF(AND(OR(I217="Motorvejsstrækning",I217="Frakørselsflettestrækning",I217="Tilkørselsflettestrækning",I217="Frakørselsrampe",I217="Tilkørselsrampe"),'Anvendte oplysninger'!U217="Ja"),0.97,1))</f>
        <v>1</v>
      </c>
      <c r="Y217" s="14">
        <f>IF(AND(I217="Frakørselsrampe",'Anvendte oplysninger'!V217="S-formet ruderrampe"),1.32,IF(AND(I217="Frakørselsrampe",'Anvendte oplysninger'!V217="S-formet trompetrampe"),2.05,IF(AND(I217="Frakørselsrampe",'Anvendte oplysninger'!V217="U-formet trompetrampe"),4.11,IF(AND(I217="Frakørselsrampe",'Anvendte oplysninger'!V217="SV-formet flyoverrampe"),5.15,IF(AND(I217="Frakørselsrampe",'Anvendte oplysninger'!V217="Vinkelformet rampe"),1.07,IF(AND(I217="Tilkørselsrampe",'Anvendte oplysninger'!V217="S-formet ruderrampe"),0.93,IF(AND(I217="Tilkørselsrampe",'Anvendte oplysninger'!V217="S-formet trompetrampe"),2.48,IF(AND(I217="Tilkørselsrampe",'Anvendte oplysninger'!V217="U-formet trompetrampe"),4.15,IF(AND(I217="Tilkørselsrampe",'Anvendte oplysninger'!V217="SV-formet flyoverrampe"),5.26,IF(AND(I217="Tilkørselsrampe",'Anvendte oplysninger'!V217="Vinkelformet rampe"),1.42,1))))))))))</f>
        <v>1</v>
      </c>
      <c r="Z217" s="14">
        <f>IF(OR('Anvendte oplysninger'!W217="Lige",'Anvendte oplysninger'!W217="Irrelevant",'Anvendte oplysninger'!X217="Irrelevant",'Anvendte oplysninger'!Y217="Irrelevant"),1,1+1.545*1000/32.2*((('Anvendte oplysninger'!Y217*3268/3600)/('Anvendte oplysninger'!W217/0.306))^2)*('Anvendte oplysninger'!X217/1000)/G217)</f>
        <v>1</v>
      </c>
      <c r="AA217" s="14">
        <f>IF(OR('Anvendte oplysninger'!W217="Lige",'Anvendte oplysninger'!W217="Irrelevant",'Anvendte oplysninger'!X217="Irrelevant",'Anvendte oplysninger'!Y217="Irrelevant"),1,1+1.961*1000/32.2*((('Anvendte oplysninger'!Y217*3268/3600)/('Anvendte oplysninger'!W217/0.306))^2)*('Anvendte oplysninger'!X217/1000)/G217)</f>
        <v>1</v>
      </c>
      <c r="AB217" s="14">
        <f>IF(OR('Anvendte oplysninger'!Z217="Lige",'Anvendte oplysninger'!Z217="Irrelevant",'Anvendte oplysninger'!AA217="Irrelevant",'Anvendte oplysninger'!AB217="Irrelevant"),1,1+1.545*1000/32.2*((('Anvendte oplysninger'!AB217*3268/3600)/('Anvendte oplysninger'!Z217/0.306))^2)*('Anvendte oplysninger'!AA217/1000)/G217)</f>
        <v>1</v>
      </c>
      <c r="AC217" s="14">
        <f>IF(OR('Anvendte oplysninger'!Z217="Lige",'Anvendte oplysninger'!Z217="Irrelevant",'Anvendte oplysninger'!AA217="Irrelevant",'Anvendte oplysninger'!AB217="Irrelevant"),1,1+1.961*1000/32.2*((('Anvendte oplysninger'!AB217*3268/3600)/('Anvendte oplysninger'!Z217/0.306))^2)*('Anvendte oplysninger'!AA217/1000)/G217)</f>
        <v>1</v>
      </c>
      <c r="AD217" s="14">
        <f>IF(OR('Anvendte oplysninger'!AC217="Irrelevant",'Anvendte oplysninger'!AC217="Nej"),1,IF(AND('Anvendte oplysninger'!AC217="Ja",OR('Anvendte oplysninger'!Q217&lt;301,'Anvendte oplysninger'!S217&lt;301)),1-(0.5*('Anvendte oplysninger'!R217+'Anvendte oplysninger'!T217)/('Anvendte oplysninger'!G217*1000)),IF(AND('Anvendte oplysninger'!AC217="Ja",OR('Anvendte oplysninger'!Q217&lt;601,'Anvendte oplysninger'!S217&lt;601)),1-(0.25*('Anvendte oplysninger'!R217+'Anvendte oplysninger'!T217)/('Anvendte oplysninger'!G217*1000)),1)))</f>
        <v>1</v>
      </c>
      <c r="AE217" s="14">
        <f>IF(OR('Anvendte oplysninger'!AC217="Irrelevant",'Anvendte oplysninger'!AC217="Nej"),1,IF(AND('Anvendte oplysninger'!AC217="Ja",OR('Anvendte oplysninger'!Q217&lt;301,'Anvendte oplysninger'!S217&lt;301)),1-(0.4*('Anvendte oplysninger'!R217+'Anvendte oplysninger'!T217)/('Anvendte oplysninger'!G217*1000)),IF(AND('Anvendte oplysninger'!AC217="Ja",OR('Anvendte oplysninger'!Q217&lt;601,'Anvendte oplysninger'!S217&lt;601)),1-(0.2*('Anvendte oplysninger'!R217+'Anvendte oplysninger'!T217)/('Anvendte oplysninger'!G217*1000)),1)))</f>
        <v>1</v>
      </c>
      <c r="AF217" s="14">
        <f>IF('Anvendte oplysninger'!AD217="110 km/t",0.79,1)</f>
        <v>1</v>
      </c>
      <c r="AG217" s="14">
        <f>IF('Anvendte oplysninger'!AD217="110 km/t",0.94,1)</f>
        <v>1</v>
      </c>
      <c r="AH217" s="14">
        <f>IF('Anvendte oplysninger'!AD217="110 km/t",0.66,1)</f>
        <v>1</v>
      </c>
      <c r="AI217" s="14">
        <f>IF('Anvendte oplysninger'!AD217="110 km/t",0.82,1)</f>
        <v>1</v>
      </c>
      <c r="AJ217" s="14">
        <f>IF(AND('Anvendte oplysninger'!AE217="Ja",I217="Tilkørselsflettestrækning"),0.65*'Anvendte oplysninger'!AF217+1-'Anvendte oplysninger'!AF217,1)</f>
        <v>1</v>
      </c>
      <c r="AK217" s="15" t="str">
        <f t="shared" si="21"/>
        <v/>
      </c>
      <c r="AL217" s="15" t="str">
        <f t="shared" si="22"/>
        <v/>
      </c>
      <c r="AM217" s="15" t="str">
        <f t="shared" si="23"/>
        <v/>
      </c>
      <c r="AN217" s="15" t="str">
        <f t="shared" si="24"/>
        <v/>
      </c>
      <c r="AO217" s="15" t="str">
        <f t="shared" si="25"/>
        <v/>
      </c>
      <c r="AP217" s="15" t="str">
        <f t="shared" si="26"/>
        <v/>
      </c>
      <c r="AQ217" s="4" t="str">
        <f t="shared" si="27"/>
        <v/>
      </c>
    </row>
    <row r="218" spans="1:43" x14ac:dyDescent="0.25">
      <c r="A218" s="4" t="str">
        <f>IF(Inddata!A233="","",Inddata!A233)</f>
        <v/>
      </c>
      <c r="B218" s="4" t="str">
        <f>IF(Inddata!B233="","",Inddata!B233)</f>
        <v/>
      </c>
      <c r="C218" s="4" t="str">
        <f>IF(Inddata!C233="","",Inddata!C233)</f>
        <v/>
      </c>
      <c r="D218" s="4" t="str">
        <f>IF(Inddata!D233="","",Inddata!D233)</f>
        <v/>
      </c>
      <c r="E218" s="4" t="str">
        <f>IF(Inddata!E233="","",Inddata!E233)</f>
        <v/>
      </c>
      <c r="F218" s="4" t="str">
        <f>IF(Inddata!F233="","",Inddata!F233)</f>
        <v/>
      </c>
      <c r="G218" s="4">
        <f>IF(Inddata!G233="","",Inddata!G233)</f>
        <v>0</v>
      </c>
      <c r="H218" s="4" t="str">
        <f>IF(Inddata!H233&gt;0.5,Inddata!H233,"")</f>
        <v/>
      </c>
      <c r="I218" s="4" t="str">
        <f>IF(Inddata!I233="","",Inddata!I233)</f>
        <v/>
      </c>
      <c r="J218" s="14">
        <f>IF('Anvendte oplysninger'!J218="Irrelevant",1,IF('Anvendte oplysninger'!J218&gt;3,1.2,1))</f>
        <v>1</v>
      </c>
      <c r="K218" s="14">
        <f>IF('Anvendte oplysninger'!K218="Irrelevant",1,IF(AND(OR(I218="Motorvejsstrækning",I218="Frakørselsflettestrækning",I218="Tilkørselsflettestrækning"),'Anvendte oplysninger'!K218&lt;3.5),1+(3.5-'Anvendte oplysninger'!K218)*0.12,IF(AND(OR(I218="Frakørselsrampe",I218="Tilkørselsrampe"),'Anvendte oplysninger'!K218&lt;3.5),1+(3.5-'Anvendte oplysninger'!K218)*0.16,1)))</f>
        <v>1</v>
      </c>
      <c r="L218" s="14">
        <f>IF('Anvendte oplysninger'!L218="Irrelevant",1,IF(AND('Anvendte oplysninger'!L218="Ja",'Anvendte oplysninger'!J218=2),0.6*'Anvendte oplysninger'!M218+(1-'Anvendte oplysninger'!M218),IF(AND('Anvendte oplysninger'!L218="Ja",'Anvendte oplysninger'!J218=3),0.7*'Anvendte oplysninger'!M218+(1-'Anvendte oplysninger'!M218),IF(AND('Anvendte oplysninger'!L218="Ja",'Anvendte oplysninger'!J218=4),0.76*'Anvendte oplysninger'!M218+(1-'Anvendte oplysninger'!M218),IF(AND('Anvendte oplysninger'!L218="Ja",'Anvendte oplysninger'!J218&gt;4.99999999),0.8*'Anvendte oplysninger'!M218+(1-'Anvendte oplysninger'!M218),1)))))</f>
        <v>1</v>
      </c>
      <c r="M218" s="14">
        <f>IF('Anvendte oplysninger'!L218="Irrelevant",1,IF(AND('Anvendte oplysninger'!L218="Ja",'Anvendte oplysninger'!J218=2),0.8*'Anvendte oplysninger'!M218+(1-'Anvendte oplysninger'!M218),IF(AND('Anvendte oplysninger'!L218="Ja",'Anvendte oplysninger'!J218=3),0.85*'Anvendte oplysninger'!M218+(1-'Anvendte oplysninger'!M218),IF(AND('Anvendte oplysninger'!L218="Ja",'Anvendte oplysninger'!J218=4),0.88*'Anvendte oplysninger'!M218+(1-'Anvendte oplysninger'!M218),IF(AND('Anvendte oplysninger'!L218="Ja",'Anvendte oplysninger'!J218&gt;4.99999999),0.9*'Anvendte oplysninger'!M218+(1-'Anvendte oplysninger'!M218),1)))))</f>
        <v>1</v>
      </c>
      <c r="N218" s="14">
        <f>IF('Anvendte oplysninger'!N218="Irrelevant",1,IF(AND(OR(I218="Motorvejsstrækning",I218="Frakørselsflettestrækning",I218="Tilkørselsflettestrækning"),'Anvendte oplysninger'!N218&lt;3),1+(3-'Anvendte oplysninger'!N218)*0.09333333,1))</f>
        <v>1</v>
      </c>
      <c r="O218" s="14">
        <f>IF('Anvendte oplysninger'!N218="Irrelevant",1,IF(AND(OR(I218="Motorvejsstrækning",I218="Frakørselsflettestrækning",I218="Tilkørselsflettestrækning"),'Anvendte oplysninger'!N218&lt;3),1+(3-'Anvendte oplysninger'!N218)*0.19666667,1))</f>
        <v>1</v>
      </c>
      <c r="P218" s="14">
        <f>IF('Anvendte oplysninger'!O218="Irrelevant",1,IF(AND(OR(I218="Motorvejsstrækning",I218="Frakørselsflettestrækning",I218="Tilkørselsflettestrækning"),'Anvendte oplysninger'!O218&lt;3.00000001),1+(0.5-'Anvendte oplysninger'!O218)*0.04,IF(AND(OR(I218="Frakørselsrampe",I218="Tilkørselsrampe"),'Anvendte oplysninger'!O218&lt;3.00000001),1+(0.5-'Anvendte oplysninger'!O218)*0.08,IF(OR(I218="Motorvejsstrækning",I218="Frakørselsflettestrækning",I218="Tilkørselsflettestrækning"),0.9,0.8))))</f>
        <v>1</v>
      </c>
      <c r="Q218" s="14">
        <f>IF('Anvendte oplysninger'!P218="Irrelevant",1,IF(AND(OR(I218="Motorvejsstrækning",I218="Frakørselsflettestrækning",I218="Tilkørselsflettestrækning"),'Anvendte oplysninger'!P218&lt;11.00000001),1+(5-'Anvendte oplysninger'!P218)*0.01,0.94))</f>
        <v>1</v>
      </c>
      <c r="R218" s="14">
        <f>IF(OR('Anvendte oplysninger'!Q218="Irrelevant",'Anvendte oplysninger'!R218="Irrelevant",'Anvendte oplysninger'!Q218="Lige"),1,IF(AND(OR(I218="Motorvejsstrækning",I218="Frakørselsflettestrækning",I218="Tilkørselsflettestrækning"),'Anvendte oplysninger'!Q218&lt;4000),(EXP(0.1096*1746.5/'Anvendte oplysninger'!Q218)/EXP(0.1096*1746.5/4000))*('Anvendte oplysninger'!R218/1000)/G218+(G218-'Anvendte oplysninger'!R218/1000)/G218,1))</f>
        <v>1</v>
      </c>
      <c r="S218" s="14">
        <f>IF(OR('Anvendte oplysninger'!S218="Irrelevant",'Anvendte oplysninger'!T218="Irrelevant",'Anvendte oplysninger'!S218="Lige"),1,IF(AND(OR(I218="Motorvejsstrækning",I218="Frakørselsflettestrækning",I218="Tilkørselsflettestrækning"),'Anvendte oplysninger'!S218&lt;4000),(EXP(0.1096*1746.5/'Anvendte oplysninger'!S218)/EXP(0.1096*1746.5/4000))*('Anvendte oplysninger'!T218/1000)/G218+(G218-'Anvendte oplysninger'!T218/1000)/G218,1))</f>
        <v>1</v>
      </c>
      <c r="T218" s="14">
        <f>IF('Anvendte oplysninger'!U218="Irrelevant",1,IF(AND(OR(I218="Motorvejsstrækning",I218="Frakørselsflettestrækning",I218="Tilkørselsflettestrækning",I218="Frakørselsrampe",I218="Tilkørselsrampe"),'Anvendte oplysninger'!U218="Ja"),0.95,1))</f>
        <v>1</v>
      </c>
      <c r="U218" s="14">
        <f>IF('Anvendte oplysninger'!U218="Irrelevant",1,IF(AND(OR(I218="Motorvejsstrækning",I218="Frakørselsflettestrækning",I218="Tilkørselsflettestrækning",I218="Frakørselsrampe",I218="Tilkørselsrampe"),'Anvendte oplysninger'!U218="Ja"),0.96,1))</f>
        <v>1</v>
      </c>
      <c r="V218" s="14">
        <f>IF('Anvendte oplysninger'!U218="Irrelevant",1,IF(AND(OR(I218="Motorvejsstrækning",I218="Frakørselsflettestrækning",I218="Tilkørselsflettestrækning",I218="Frakørselsrampe",I218="Tilkørselsrampe"),'Anvendte oplysninger'!U218="Ja"),0.79,1))</f>
        <v>1</v>
      </c>
      <c r="W218" s="14">
        <f>IF('Anvendte oplysninger'!U218="Irrelevant",1,IF(AND(OR(I218="Motorvejsstrækning",I218="Frakørselsflettestrækning",I218="Tilkørselsflettestrækning",I218="Frakørselsrampe",I218="Tilkørselsrampe"),'Anvendte oplysninger'!U218="Ja"),0.94,1))</f>
        <v>1</v>
      </c>
      <c r="X218" s="14">
        <f>IF('Anvendte oplysninger'!U218="Irrelevant",1,IF(AND(OR(I218="Motorvejsstrækning",I218="Frakørselsflettestrækning",I218="Tilkørselsflettestrækning",I218="Frakørselsrampe",I218="Tilkørselsrampe"),'Anvendte oplysninger'!U218="Ja"),0.97,1))</f>
        <v>1</v>
      </c>
      <c r="Y218" s="14">
        <f>IF(AND(I218="Frakørselsrampe",'Anvendte oplysninger'!V218="S-formet ruderrampe"),1.32,IF(AND(I218="Frakørselsrampe",'Anvendte oplysninger'!V218="S-formet trompetrampe"),2.05,IF(AND(I218="Frakørselsrampe",'Anvendte oplysninger'!V218="U-formet trompetrampe"),4.11,IF(AND(I218="Frakørselsrampe",'Anvendte oplysninger'!V218="SV-formet flyoverrampe"),5.15,IF(AND(I218="Frakørselsrampe",'Anvendte oplysninger'!V218="Vinkelformet rampe"),1.07,IF(AND(I218="Tilkørselsrampe",'Anvendte oplysninger'!V218="S-formet ruderrampe"),0.93,IF(AND(I218="Tilkørselsrampe",'Anvendte oplysninger'!V218="S-formet trompetrampe"),2.48,IF(AND(I218="Tilkørselsrampe",'Anvendte oplysninger'!V218="U-formet trompetrampe"),4.15,IF(AND(I218="Tilkørselsrampe",'Anvendte oplysninger'!V218="SV-formet flyoverrampe"),5.26,IF(AND(I218="Tilkørselsrampe",'Anvendte oplysninger'!V218="Vinkelformet rampe"),1.42,1))))))))))</f>
        <v>1</v>
      </c>
      <c r="Z218" s="14">
        <f>IF(OR('Anvendte oplysninger'!W218="Lige",'Anvendte oplysninger'!W218="Irrelevant",'Anvendte oplysninger'!X218="Irrelevant",'Anvendte oplysninger'!Y218="Irrelevant"),1,1+1.545*1000/32.2*((('Anvendte oplysninger'!Y218*3268/3600)/('Anvendte oplysninger'!W218/0.306))^2)*('Anvendte oplysninger'!X218/1000)/G218)</f>
        <v>1</v>
      </c>
      <c r="AA218" s="14">
        <f>IF(OR('Anvendte oplysninger'!W218="Lige",'Anvendte oplysninger'!W218="Irrelevant",'Anvendte oplysninger'!X218="Irrelevant",'Anvendte oplysninger'!Y218="Irrelevant"),1,1+1.961*1000/32.2*((('Anvendte oplysninger'!Y218*3268/3600)/('Anvendte oplysninger'!W218/0.306))^2)*('Anvendte oplysninger'!X218/1000)/G218)</f>
        <v>1</v>
      </c>
      <c r="AB218" s="14">
        <f>IF(OR('Anvendte oplysninger'!Z218="Lige",'Anvendte oplysninger'!Z218="Irrelevant",'Anvendte oplysninger'!AA218="Irrelevant",'Anvendte oplysninger'!AB218="Irrelevant"),1,1+1.545*1000/32.2*((('Anvendte oplysninger'!AB218*3268/3600)/('Anvendte oplysninger'!Z218/0.306))^2)*('Anvendte oplysninger'!AA218/1000)/G218)</f>
        <v>1</v>
      </c>
      <c r="AC218" s="14">
        <f>IF(OR('Anvendte oplysninger'!Z218="Lige",'Anvendte oplysninger'!Z218="Irrelevant",'Anvendte oplysninger'!AA218="Irrelevant",'Anvendte oplysninger'!AB218="Irrelevant"),1,1+1.961*1000/32.2*((('Anvendte oplysninger'!AB218*3268/3600)/('Anvendte oplysninger'!Z218/0.306))^2)*('Anvendte oplysninger'!AA218/1000)/G218)</f>
        <v>1</v>
      </c>
      <c r="AD218" s="14">
        <f>IF(OR('Anvendte oplysninger'!AC218="Irrelevant",'Anvendte oplysninger'!AC218="Nej"),1,IF(AND('Anvendte oplysninger'!AC218="Ja",OR('Anvendte oplysninger'!Q218&lt;301,'Anvendte oplysninger'!S218&lt;301)),1-(0.5*('Anvendte oplysninger'!R218+'Anvendte oplysninger'!T218)/('Anvendte oplysninger'!G218*1000)),IF(AND('Anvendte oplysninger'!AC218="Ja",OR('Anvendte oplysninger'!Q218&lt;601,'Anvendte oplysninger'!S218&lt;601)),1-(0.25*('Anvendte oplysninger'!R218+'Anvendte oplysninger'!T218)/('Anvendte oplysninger'!G218*1000)),1)))</f>
        <v>1</v>
      </c>
      <c r="AE218" s="14">
        <f>IF(OR('Anvendte oplysninger'!AC218="Irrelevant",'Anvendte oplysninger'!AC218="Nej"),1,IF(AND('Anvendte oplysninger'!AC218="Ja",OR('Anvendte oplysninger'!Q218&lt;301,'Anvendte oplysninger'!S218&lt;301)),1-(0.4*('Anvendte oplysninger'!R218+'Anvendte oplysninger'!T218)/('Anvendte oplysninger'!G218*1000)),IF(AND('Anvendte oplysninger'!AC218="Ja",OR('Anvendte oplysninger'!Q218&lt;601,'Anvendte oplysninger'!S218&lt;601)),1-(0.2*('Anvendte oplysninger'!R218+'Anvendte oplysninger'!T218)/('Anvendte oplysninger'!G218*1000)),1)))</f>
        <v>1</v>
      </c>
      <c r="AF218" s="14">
        <f>IF('Anvendte oplysninger'!AD218="110 km/t",0.79,1)</f>
        <v>1</v>
      </c>
      <c r="AG218" s="14">
        <f>IF('Anvendte oplysninger'!AD218="110 km/t",0.94,1)</f>
        <v>1</v>
      </c>
      <c r="AH218" s="14">
        <f>IF('Anvendte oplysninger'!AD218="110 km/t",0.66,1)</f>
        <v>1</v>
      </c>
      <c r="AI218" s="14">
        <f>IF('Anvendte oplysninger'!AD218="110 km/t",0.82,1)</f>
        <v>1</v>
      </c>
      <c r="AJ218" s="14">
        <f>IF(AND('Anvendte oplysninger'!AE218="Ja",I218="Tilkørselsflettestrækning"),0.65*'Anvendte oplysninger'!AF218+1-'Anvendte oplysninger'!AF218,1)</f>
        <v>1</v>
      </c>
      <c r="AK218" s="15" t="str">
        <f t="shared" si="21"/>
        <v/>
      </c>
      <c r="AL218" s="15" t="str">
        <f t="shared" si="22"/>
        <v/>
      </c>
      <c r="AM218" s="15" t="str">
        <f t="shared" si="23"/>
        <v/>
      </c>
      <c r="AN218" s="15" t="str">
        <f t="shared" si="24"/>
        <v/>
      </c>
      <c r="AO218" s="15" t="str">
        <f t="shared" si="25"/>
        <v/>
      </c>
      <c r="AP218" s="15" t="str">
        <f t="shared" si="26"/>
        <v/>
      </c>
      <c r="AQ218" s="4" t="str">
        <f t="shared" si="27"/>
        <v/>
      </c>
    </row>
    <row r="219" spans="1:43" x14ac:dyDescent="0.25">
      <c r="A219" s="4" t="str">
        <f>IF(Inddata!A234="","",Inddata!A234)</f>
        <v/>
      </c>
      <c r="B219" s="4" t="str">
        <f>IF(Inddata!B234="","",Inddata!B234)</f>
        <v/>
      </c>
      <c r="C219" s="4" t="str">
        <f>IF(Inddata!C234="","",Inddata!C234)</f>
        <v/>
      </c>
      <c r="D219" s="4" t="str">
        <f>IF(Inddata!D234="","",Inddata!D234)</f>
        <v/>
      </c>
      <c r="E219" s="4" t="str">
        <f>IF(Inddata!E234="","",Inddata!E234)</f>
        <v/>
      </c>
      <c r="F219" s="4" t="str">
        <f>IF(Inddata!F234="","",Inddata!F234)</f>
        <v/>
      </c>
      <c r="G219" s="4">
        <f>IF(Inddata!G234="","",Inddata!G234)</f>
        <v>0</v>
      </c>
      <c r="H219" s="4" t="str">
        <f>IF(Inddata!H234&gt;0.5,Inddata!H234,"")</f>
        <v/>
      </c>
      <c r="I219" s="4" t="str">
        <f>IF(Inddata!I234="","",Inddata!I234)</f>
        <v/>
      </c>
      <c r="J219" s="14">
        <f>IF('Anvendte oplysninger'!J219="Irrelevant",1,IF('Anvendte oplysninger'!J219&gt;3,1.2,1))</f>
        <v>1</v>
      </c>
      <c r="K219" s="14">
        <f>IF('Anvendte oplysninger'!K219="Irrelevant",1,IF(AND(OR(I219="Motorvejsstrækning",I219="Frakørselsflettestrækning",I219="Tilkørselsflettestrækning"),'Anvendte oplysninger'!K219&lt;3.5),1+(3.5-'Anvendte oplysninger'!K219)*0.12,IF(AND(OR(I219="Frakørselsrampe",I219="Tilkørselsrampe"),'Anvendte oplysninger'!K219&lt;3.5),1+(3.5-'Anvendte oplysninger'!K219)*0.16,1)))</f>
        <v>1</v>
      </c>
      <c r="L219" s="14">
        <f>IF('Anvendte oplysninger'!L219="Irrelevant",1,IF(AND('Anvendte oplysninger'!L219="Ja",'Anvendte oplysninger'!J219=2),0.6*'Anvendte oplysninger'!M219+(1-'Anvendte oplysninger'!M219),IF(AND('Anvendte oplysninger'!L219="Ja",'Anvendte oplysninger'!J219=3),0.7*'Anvendte oplysninger'!M219+(1-'Anvendte oplysninger'!M219),IF(AND('Anvendte oplysninger'!L219="Ja",'Anvendte oplysninger'!J219=4),0.76*'Anvendte oplysninger'!M219+(1-'Anvendte oplysninger'!M219),IF(AND('Anvendte oplysninger'!L219="Ja",'Anvendte oplysninger'!J219&gt;4.99999999),0.8*'Anvendte oplysninger'!M219+(1-'Anvendte oplysninger'!M219),1)))))</f>
        <v>1</v>
      </c>
      <c r="M219" s="14">
        <f>IF('Anvendte oplysninger'!L219="Irrelevant",1,IF(AND('Anvendte oplysninger'!L219="Ja",'Anvendte oplysninger'!J219=2),0.8*'Anvendte oplysninger'!M219+(1-'Anvendte oplysninger'!M219),IF(AND('Anvendte oplysninger'!L219="Ja",'Anvendte oplysninger'!J219=3),0.85*'Anvendte oplysninger'!M219+(1-'Anvendte oplysninger'!M219),IF(AND('Anvendte oplysninger'!L219="Ja",'Anvendte oplysninger'!J219=4),0.88*'Anvendte oplysninger'!M219+(1-'Anvendte oplysninger'!M219),IF(AND('Anvendte oplysninger'!L219="Ja",'Anvendte oplysninger'!J219&gt;4.99999999),0.9*'Anvendte oplysninger'!M219+(1-'Anvendte oplysninger'!M219),1)))))</f>
        <v>1</v>
      </c>
      <c r="N219" s="14">
        <f>IF('Anvendte oplysninger'!N219="Irrelevant",1,IF(AND(OR(I219="Motorvejsstrækning",I219="Frakørselsflettestrækning",I219="Tilkørselsflettestrækning"),'Anvendte oplysninger'!N219&lt;3),1+(3-'Anvendte oplysninger'!N219)*0.09333333,1))</f>
        <v>1</v>
      </c>
      <c r="O219" s="14">
        <f>IF('Anvendte oplysninger'!N219="Irrelevant",1,IF(AND(OR(I219="Motorvejsstrækning",I219="Frakørselsflettestrækning",I219="Tilkørselsflettestrækning"),'Anvendte oplysninger'!N219&lt;3),1+(3-'Anvendte oplysninger'!N219)*0.19666667,1))</f>
        <v>1</v>
      </c>
      <c r="P219" s="14">
        <f>IF('Anvendte oplysninger'!O219="Irrelevant",1,IF(AND(OR(I219="Motorvejsstrækning",I219="Frakørselsflettestrækning",I219="Tilkørselsflettestrækning"),'Anvendte oplysninger'!O219&lt;3.00000001),1+(0.5-'Anvendte oplysninger'!O219)*0.04,IF(AND(OR(I219="Frakørselsrampe",I219="Tilkørselsrampe"),'Anvendte oplysninger'!O219&lt;3.00000001),1+(0.5-'Anvendte oplysninger'!O219)*0.08,IF(OR(I219="Motorvejsstrækning",I219="Frakørselsflettestrækning",I219="Tilkørselsflettestrækning"),0.9,0.8))))</f>
        <v>1</v>
      </c>
      <c r="Q219" s="14">
        <f>IF('Anvendte oplysninger'!P219="Irrelevant",1,IF(AND(OR(I219="Motorvejsstrækning",I219="Frakørselsflettestrækning",I219="Tilkørselsflettestrækning"),'Anvendte oplysninger'!P219&lt;11.00000001),1+(5-'Anvendte oplysninger'!P219)*0.01,0.94))</f>
        <v>1</v>
      </c>
      <c r="R219" s="14">
        <f>IF(OR('Anvendte oplysninger'!Q219="Irrelevant",'Anvendte oplysninger'!R219="Irrelevant",'Anvendte oplysninger'!Q219="Lige"),1,IF(AND(OR(I219="Motorvejsstrækning",I219="Frakørselsflettestrækning",I219="Tilkørselsflettestrækning"),'Anvendte oplysninger'!Q219&lt;4000),(EXP(0.1096*1746.5/'Anvendte oplysninger'!Q219)/EXP(0.1096*1746.5/4000))*('Anvendte oplysninger'!R219/1000)/G219+(G219-'Anvendte oplysninger'!R219/1000)/G219,1))</f>
        <v>1</v>
      </c>
      <c r="S219" s="14">
        <f>IF(OR('Anvendte oplysninger'!S219="Irrelevant",'Anvendte oplysninger'!T219="Irrelevant",'Anvendte oplysninger'!S219="Lige"),1,IF(AND(OR(I219="Motorvejsstrækning",I219="Frakørselsflettestrækning",I219="Tilkørselsflettestrækning"),'Anvendte oplysninger'!S219&lt;4000),(EXP(0.1096*1746.5/'Anvendte oplysninger'!S219)/EXP(0.1096*1746.5/4000))*('Anvendte oplysninger'!T219/1000)/G219+(G219-'Anvendte oplysninger'!T219/1000)/G219,1))</f>
        <v>1</v>
      </c>
      <c r="T219" s="14">
        <f>IF('Anvendte oplysninger'!U219="Irrelevant",1,IF(AND(OR(I219="Motorvejsstrækning",I219="Frakørselsflettestrækning",I219="Tilkørselsflettestrækning",I219="Frakørselsrampe",I219="Tilkørselsrampe"),'Anvendte oplysninger'!U219="Ja"),0.95,1))</f>
        <v>1</v>
      </c>
      <c r="U219" s="14">
        <f>IF('Anvendte oplysninger'!U219="Irrelevant",1,IF(AND(OR(I219="Motorvejsstrækning",I219="Frakørselsflettestrækning",I219="Tilkørselsflettestrækning",I219="Frakørselsrampe",I219="Tilkørselsrampe"),'Anvendte oplysninger'!U219="Ja"),0.96,1))</f>
        <v>1</v>
      </c>
      <c r="V219" s="14">
        <f>IF('Anvendte oplysninger'!U219="Irrelevant",1,IF(AND(OR(I219="Motorvejsstrækning",I219="Frakørselsflettestrækning",I219="Tilkørselsflettestrækning",I219="Frakørselsrampe",I219="Tilkørselsrampe"),'Anvendte oplysninger'!U219="Ja"),0.79,1))</f>
        <v>1</v>
      </c>
      <c r="W219" s="14">
        <f>IF('Anvendte oplysninger'!U219="Irrelevant",1,IF(AND(OR(I219="Motorvejsstrækning",I219="Frakørselsflettestrækning",I219="Tilkørselsflettestrækning",I219="Frakørselsrampe",I219="Tilkørselsrampe"),'Anvendte oplysninger'!U219="Ja"),0.94,1))</f>
        <v>1</v>
      </c>
      <c r="X219" s="14">
        <f>IF('Anvendte oplysninger'!U219="Irrelevant",1,IF(AND(OR(I219="Motorvejsstrækning",I219="Frakørselsflettestrækning",I219="Tilkørselsflettestrækning",I219="Frakørselsrampe",I219="Tilkørselsrampe"),'Anvendte oplysninger'!U219="Ja"),0.97,1))</f>
        <v>1</v>
      </c>
      <c r="Y219" s="14">
        <f>IF(AND(I219="Frakørselsrampe",'Anvendte oplysninger'!V219="S-formet ruderrampe"),1.32,IF(AND(I219="Frakørselsrampe",'Anvendte oplysninger'!V219="S-formet trompetrampe"),2.05,IF(AND(I219="Frakørselsrampe",'Anvendte oplysninger'!V219="U-formet trompetrampe"),4.11,IF(AND(I219="Frakørselsrampe",'Anvendte oplysninger'!V219="SV-formet flyoverrampe"),5.15,IF(AND(I219="Frakørselsrampe",'Anvendte oplysninger'!V219="Vinkelformet rampe"),1.07,IF(AND(I219="Tilkørselsrampe",'Anvendte oplysninger'!V219="S-formet ruderrampe"),0.93,IF(AND(I219="Tilkørselsrampe",'Anvendte oplysninger'!V219="S-formet trompetrampe"),2.48,IF(AND(I219="Tilkørselsrampe",'Anvendte oplysninger'!V219="U-formet trompetrampe"),4.15,IF(AND(I219="Tilkørselsrampe",'Anvendte oplysninger'!V219="SV-formet flyoverrampe"),5.26,IF(AND(I219="Tilkørselsrampe",'Anvendte oplysninger'!V219="Vinkelformet rampe"),1.42,1))))))))))</f>
        <v>1</v>
      </c>
      <c r="Z219" s="14">
        <f>IF(OR('Anvendte oplysninger'!W219="Lige",'Anvendte oplysninger'!W219="Irrelevant",'Anvendte oplysninger'!X219="Irrelevant",'Anvendte oplysninger'!Y219="Irrelevant"),1,1+1.545*1000/32.2*((('Anvendte oplysninger'!Y219*3268/3600)/('Anvendte oplysninger'!W219/0.306))^2)*('Anvendte oplysninger'!X219/1000)/G219)</f>
        <v>1</v>
      </c>
      <c r="AA219" s="14">
        <f>IF(OR('Anvendte oplysninger'!W219="Lige",'Anvendte oplysninger'!W219="Irrelevant",'Anvendte oplysninger'!X219="Irrelevant",'Anvendte oplysninger'!Y219="Irrelevant"),1,1+1.961*1000/32.2*((('Anvendte oplysninger'!Y219*3268/3600)/('Anvendte oplysninger'!W219/0.306))^2)*('Anvendte oplysninger'!X219/1000)/G219)</f>
        <v>1</v>
      </c>
      <c r="AB219" s="14">
        <f>IF(OR('Anvendte oplysninger'!Z219="Lige",'Anvendte oplysninger'!Z219="Irrelevant",'Anvendte oplysninger'!AA219="Irrelevant",'Anvendte oplysninger'!AB219="Irrelevant"),1,1+1.545*1000/32.2*((('Anvendte oplysninger'!AB219*3268/3600)/('Anvendte oplysninger'!Z219/0.306))^2)*('Anvendte oplysninger'!AA219/1000)/G219)</f>
        <v>1</v>
      </c>
      <c r="AC219" s="14">
        <f>IF(OR('Anvendte oplysninger'!Z219="Lige",'Anvendte oplysninger'!Z219="Irrelevant",'Anvendte oplysninger'!AA219="Irrelevant",'Anvendte oplysninger'!AB219="Irrelevant"),1,1+1.961*1000/32.2*((('Anvendte oplysninger'!AB219*3268/3600)/('Anvendte oplysninger'!Z219/0.306))^2)*('Anvendte oplysninger'!AA219/1000)/G219)</f>
        <v>1</v>
      </c>
      <c r="AD219" s="14">
        <f>IF(OR('Anvendte oplysninger'!AC219="Irrelevant",'Anvendte oplysninger'!AC219="Nej"),1,IF(AND('Anvendte oplysninger'!AC219="Ja",OR('Anvendte oplysninger'!Q219&lt;301,'Anvendte oplysninger'!S219&lt;301)),1-(0.5*('Anvendte oplysninger'!R219+'Anvendte oplysninger'!T219)/('Anvendte oplysninger'!G219*1000)),IF(AND('Anvendte oplysninger'!AC219="Ja",OR('Anvendte oplysninger'!Q219&lt;601,'Anvendte oplysninger'!S219&lt;601)),1-(0.25*('Anvendte oplysninger'!R219+'Anvendte oplysninger'!T219)/('Anvendte oplysninger'!G219*1000)),1)))</f>
        <v>1</v>
      </c>
      <c r="AE219" s="14">
        <f>IF(OR('Anvendte oplysninger'!AC219="Irrelevant",'Anvendte oplysninger'!AC219="Nej"),1,IF(AND('Anvendte oplysninger'!AC219="Ja",OR('Anvendte oplysninger'!Q219&lt;301,'Anvendte oplysninger'!S219&lt;301)),1-(0.4*('Anvendte oplysninger'!R219+'Anvendte oplysninger'!T219)/('Anvendte oplysninger'!G219*1000)),IF(AND('Anvendte oplysninger'!AC219="Ja",OR('Anvendte oplysninger'!Q219&lt;601,'Anvendte oplysninger'!S219&lt;601)),1-(0.2*('Anvendte oplysninger'!R219+'Anvendte oplysninger'!T219)/('Anvendte oplysninger'!G219*1000)),1)))</f>
        <v>1</v>
      </c>
      <c r="AF219" s="14">
        <f>IF('Anvendte oplysninger'!AD219="110 km/t",0.79,1)</f>
        <v>1</v>
      </c>
      <c r="AG219" s="14">
        <f>IF('Anvendte oplysninger'!AD219="110 km/t",0.94,1)</f>
        <v>1</v>
      </c>
      <c r="AH219" s="14">
        <f>IF('Anvendte oplysninger'!AD219="110 km/t",0.66,1)</f>
        <v>1</v>
      </c>
      <c r="AI219" s="14">
        <f>IF('Anvendte oplysninger'!AD219="110 km/t",0.82,1)</f>
        <v>1</v>
      </c>
      <c r="AJ219" s="14">
        <f>IF(AND('Anvendte oplysninger'!AE219="Ja",I219="Tilkørselsflettestrækning"),0.65*'Anvendte oplysninger'!AF219+1-'Anvendte oplysninger'!AF219,1)</f>
        <v>1</v>
      </c>
      <c r="AK219" s="15" t="str">
        <f t="shared" si="21"/>
        <v/>
      </c>
      <c r="AL219" s="15" t="str">
        <f t="shared" si="22"/>
        <v/>
      </c>
      <c r="AM219" s="15" t="str">
        <f t="shared" si="23"/>
        <v/>
      </c>
      <c r="AN219" s="15" t="str">
        <f t="shared" si="24"/>
        <v/>
      </c>
      <c r="AO219" s="15" t="str">
        <f t="shared" si="25"/>
        <v/>
      </c>
      <c r="AP219" s="15" t="str">
        <f t="shared" si="26"/>
        <v/>
      </c>
      <c r="AQ219" s="4" t="str">
        <f t="shared" si="27"/>
        <v/>
      </c>
    </row>
    <row r="220" spans="1:43" x14ac:dyDescent="0.25">
      <c r="A220" s="4" t="str">
        <f>IF(Inddata!A235="","",Inddata!A235)</f>
        <v/>
      </c>
      <c r="B220" s="4" t="str">
        <f>IF(Inddata!B235="","",Inddata!B235)</f>
        <v/>
      </c>
      <c r="C220" s="4" t="str">
        <f>IF(Inddata!C235="","",Inddata!C235)</f>
        <v/>
      </c>
      <c r="D220" s="4" t="str">
        <f>IF(Inddata!D235="","",Inddata!D235)</f>
        <v/>
      </c>
      <c r="E220" s="4" t="str">
        <f>IF(Inddata!E235="","",Inddata!E235)</f>
        <v/>
      </c>
      <c r="F220" s="4" t="str">
        <f>IF(Inddata!F235="","",Inddata!F235)</f>
        <v/>
      </c>
      <c r="G220" s="4">
        <f>IF(Inddata!G235="","",Inddata!G235)</f>
        <v>0</v>
      </c>
      <c r="H220" s="4" t="str">
        <f>IF(Inddata!H235&gt;0.5,Inddata!H235,"")</f>
        <v/>
      </c>
      <c r="I220" s="4" t="str">
        <f>IF(Inddata!I235="","",Inddata!I235)</f>
        <v/>
      </c>
      <c r="J220" s="14">
        <f>IF('Anvendte oplysninger'!J220="Irrelevant",1,IF('Anvendte oplysninger'!J220&gt;3,1.2,1))</f>
        <v>1</v>
      </c>
      <c r="K220" s="14">
        <f>IF('Anvendte oplysninger'!K220="Irrelevant",1,IF(AND(OR(I220="Motorvejsstrækning",I220="Frakørselsflettestrækning",I220="Tilkørselsflettestrækning"),'Anvendte oplysninger'!K220&lt;3.5),1+(3.5-'Anvendte oplysninger'!K220)*0.12,IF(AND(OR(I220="Frakørselsrampe",I220="Tilkørselsrampe"),'Anvendte oplysninger'!K220&lt;3.5),1+(3.5-'Anvendte oplysninger'!K220)*0.16,1)))</f>
        <v>1</v>
      </c>
      <c r="L220" s="14">
        <f>IF('Anvendte oplysninger'!L220="Irrelevant",1,IF(AND('Anvendte oplysninger'!L220="Ja",'Anvendte oplysninger'!J220=2),0.6*'Anvendte oplysninger'!M220+(1-'Anvendte oplysninger'!M220),IF(AND('Anvendte oplysninger'!L220="Ja",'Anvendte oplysninger'!J220=3),0.7*'Anvendte oplysninger'!M220+(1-'Anvendte oplysninger'!M220),IF(AND('Anvendte oplysninger'!L220="Ja",'Anvendte oplysninger'!J220=4),0.76*'Anvendte oplysninger'!M220+(1-'Anvendte oplysninger'!M220),IF(AND('Anvendte oplysninger'!L220="Ja",'Anvendte oplysninger'!J220&gt;4.99999999),0.8*'Anvendte oplysninger'!M220+(1-'Anvendte oplysninger'!M220),1)))))</f>
        <v>1</v>
      </c>
      <c r="M220" s="14">
        <f>IF('Anvendte oplysninger'!L220="Irrelevant",1,IF(AND('Anvendte oplysninger'!L220="Ja",'Anvendte oplysninger'!J220=2),0.8*'Anvendte oplysninger'!M220+(1-'Anvendte oplysninger'!M220),IF(AND('Anvendte oplysninger'!L220="Ja",'Anvendte oplysninger'!J220=3),0.85*'Anvendte oplysninger'!M220+(1-'Anvendte oplysninger'!M220),IF(AND('Anvendte oplysninger'!L220="Ja",'Anvendte oplysninger'!J220=4),0.88*'Anvendte oplysninger'!M220+(1-'Anvendte oplysninger'!M220),IF(AND('Anvendte oplysninger'!L220="Ja",'Anvendte oplysninger'!J220&gt;4.99999999),0.9*'Anvendte oplysninger'!M220+(1-'Anvendte oplysninger'!M220),1)))))</f>
        <v>1</v>
      </c>
      <c r="N220" s="14">
        <f>IF('Anvendte oplysninger'!N220="Irrelevant",1,IF(AND(OR(I220="Motorvejsstrækning",I220="Frakørselsflettestrækning",I220="Tilkørselsflettestrækning"),'Anvendte oplysninger'!N220&lt;3),1+(3-'Anvendte oplysninger'!N220)*0.09333333,1))</f>
        <v>1</v>
      </c>
      <c r="O220" s="14">
        <f>IF('Anvendte oplysninger'!N220="Irrelevant",1,IF(AND(OR(I220="Motorvejsstrækning",I220="Frakørselsflettestrækning",I220="Tilkørselsflettestrækning"),'Anvendte oplysninger'!N220&lt;3),1+(3-'Anvendte oplysninger'!N220)*0.19666667,1))</f>
        <v>1</v>
      </c>
      <c r="P220" s="14">
        <f>IF('Anvendte oplysninger'!O220="Irrelevant",1,IF(AND(OR(I220="Motorvejsstrækning",I220="Frakørselsflettestrækning",I220="Tilkørselsflettestrækning"),'Anvendte oplysninger'!O220&lt;3.00000001),1+(0.5-'Anvendte oplysninger'!O220)*0.04,IF(AND(OR(I220="Frakørselsrampe",I220="Tilkørselsrampe"),'Anvendte oplysninger'!O220&lt;3.00000001),1+(0.5-'Anvendte oplysninger'!O220)*0.08,IF(OR(I220="Motorvejsstrækning",I220="Frakørselsflettestrækning",I220="Tilkørselsflettestrækning"),0.9,0.8))))</f>
        <v>1</v>
      </c>
      <c r="Q220" s="14">
        <f>IF('Anvendte oplysninger'!P220="Irrelevant",1,IF(AND(OR(I220="Motorvejsstrækning",I220="Frakørselsflettestrækning",I220="Tilkørselsflettestrækning"),'Anvendte oplysninger'!P220&lt;11.00000001),1+(5-'Anvendte oplysninger'!P220)*0.01,0.94))</f>
        <v>1</v>
      </c>
      <c r="R220" s="14">
        <f>IF(OR('Anvendte oplysninger'!Q220="Irrelevant",'Anvendte oplysninger'!R220="Irrelevant",'Anvendte oplysninger'!Q220="Lige"),1,IF(AND(OR(I220="Motorvejsstrækning",I220="Frakørselsflettestrækning",I220="Tilkørselsflettestrækning"),'Anvendte oplysninger'!Q220&lt;4000),(EXP(0.1096*1746.5/'Anvendte oplysninger'!Q220)/EXP(0.1096*1746.5/4000))*('Anvendte oplysninger'!R220/1000)/G220+(G220-'Anvendte oplysninger'!R220/1000)/G220,1))</f>
        <v>1</v>
      </c>
      <c r="S220" s="14">
        <f>IF(OR('Anvendte oplysninger'!S220="Irrelevant",'Anvendte oplysninger'!T220="Irrelevant",'Anvendte oplysninger'!S220="Lige"),1,IF(AND(OR(I220="Motorvejsstrækning",I220="Frakørselsflettestrækning",I220="Tilkørselsflettestrækning"),'Anvendte oplysninger'!S220&lt;4000),(EXP(0.1096*1746.5/'Anvendte oplysninger'!S220)/EXP(0.1096*1746.5/4000))*('Anvendte oplysninger'!T220/1000)/G220+(G220-'Anvendte oplysninger'!T220/1000)/G220,1))</f>
        <v>1</v>
      </c>
      <c r="T220" s="14">
        <f>IF('Anvendte oplysninger'!U220="Irrelevant",1,IF(AND(OR(I220="Motorvejsstrækning",I220="Frakørselsflettestrækning",I220="Tilkørselsflettestrækning",I220="Frakørselsrampe",I220="Tilkørselsrampe"),'Anvendte oplysninger'!U220="Ja"),0.95,1))</f>
        <v>1</v>
      </c>
      <c r="U220" s="14">
        <f>IF('Anvendte oplysninger'!U220="Irrelevant",1,IF(AND(OR(I220="Motorvejsstrækning",I220="Frakørselsflettestrækning",I220="Tilkørselsflettestrækning",I220="Frakørselsrampe",I220="Tilkørselsrampe"),'Anvendte oplysninger'!U220="Ja"),0.96,1))</f>
        <v>1</v>
      </c>
      <c r="V220" s="14">
        <f>IF('Anvendte oplysninger'!U220="Irrelevant",1,IF(AND(OR(I220="Motorvejsstrækning",I220="Frakørselsflettestrækning",I220="Tilkørselsflettestrækning",I220="Frakørselsrampe",I220="Tilkørselsrampe"),'Anvendte oplysninger'!U220="Ja"),0.79,1))</f>
        <v>1</v>
      </c>
      <c r="W220" s="14">
        <f>IF('Anvendte oplysninger'!U220="Irrelevant",1,IF(AND(OR(I220="Motorvejsstrækning",I220="Frakørselsflettestrækning",I220="Tilkørselsflettestrækning",I220="Frakørselsrampe",I220="Tilkørselsrampe"),'Anvendte oplysninger'!U220="Ja"),0.94,1))</f>
        <v>1</v>
      </c>
      <c r="X220" s="14">
        <f>IF('Anvendte oplysninger'!U220="Irrelevant",1,IF(AND(OR(I220="Motorvejsstrækning",I220="Frakørselsflettestrækning",I220="Tilkørselsflettestrækning",I220="Frakørselsrampe",I220="Tilkørselsrampe"),'Anvendte oplysninger'!U220="Ja"),0.97,1))</f>
        <v>1</v>
      </c>
      <c r="Y220" s="14">
        <f>IF(AND(I220="Frakørselsrampe",'Anvendte oplysninger'!V220="S-formet ruderrampe"),1.32,IF(AND(I220="Frakørselsrampe",'Anvendte oplysninger'!V220="S-formet trompetrampe"),2.05,IF(AND(I220="Frakørselsrampe",'Anvendte oplysninger'!V220="U-formet trompetrampe"),4.11,IF(AND(I220="Frakørselsrampe",'Anvendte oplysninger'!V220="SV-formet flyoverrampe"),5.15,IF(AND(I220="Frakørselsrampe",'Anvendte oplysninger'!V220="Vinkelformet rampe"),1.07,IF(AND(I220="Tilkørselsrampe",'Anvendte oplysninger'!V220="S-formet ruderrampe"),0.93,IF(AND(I220="Tilkørselsrampe",'Anvendte oplysninger'!V220="S-formet trompetrampe"),2.48,IF(AND(I220="Tilkørselsrampe",'Anvendte oplysninger'!V220="U-formet trompetrampe"),4.15,IF(AND(I220="Tilkørselsrampe",'Anvendte oplysninger'!V220="SV-formet flyoverrampe"),5.26,IF(AND(I220="Tilkørselsrampe",'Anvendte oplysninger'!V220="Vinkelformet rampe"),1.42,1))))))))))</f>
        <v>1</v>
      </c>
      <c r="Z220" s="14">
        <f>IF(OR('Anvendte oplysninger'!W220="Lige",'Anvendte oplysninger'!W220="Irrelevant",'Anvendte oplysninger'!X220="Irrelevant",'Anvendte oplysninger'!Y220="Irrelevant"),1,1+1.545*1000/32.2*((('Anvendte oplysninger'!Y220*3268/3600)/('Anvendte oplysninger'!W220/0.306))^2)*('Anvendte oplysninger'!X220/1000)/G220)</f>
        <v>1</v>
      </c>
      <c r="AA220" s="14">
        <f>IF(OR('Anvendte oplysninger'!W220="Lige",'Anvendte oplysninger'!W220="Irrelevant",'Anvendte oplysninger'!X220="Irrelevant",'Anvendte oplysninger'!Y220="Irrelevant"),1,1+1.961*1000/32.2*((('Anvendte oplysninger'!Y220*3268/3600)/('Anvendte oplysninger'!W220/0.306))^2)*('Anvendte oplysninger'!X220/1000)/G220)</f>
        <v>1</v>
      </c>
      <c r="AB220" s="14">
        <f>IF(OR('Anvendte oplysninger'!Z220="Lige",'Anvendte oplysninger'!Z220="Irrelevant",'Anvendte oplysninger'!AA220="Irrelevant",'Anvendte oplysninger'!AB220="Irrelevant"),1,1+1.545*1000/32.2*((('Anvendte oplysninger'!AB220*3268/3600)/('Anvendte oplysninger'!Z220/0.306))^2)*('Anvendte oplysninger'!AA220/1000)/G220)</f>
        <v>1</v>
      </c>
      <c r="AC220" s="14">
        <f>IF(OR('Anvendte oplysninger'!Z220="Lige",'Anvendte oplysninger'!Z220="Irrelevant",'Anvendte oplysninger'!AA220="Irrelevant",'Anvendte oplysninger'!AB220="Irrelevant"),1,1+1.961*1000/32.2*((('Anvendte oplysninger'!AB220*3268/3600)/('Anvendte oplysninger'!Z220/0.306))^2)*('Anvendte oplysninger'!AA220/1000)/G220)</f>
        <v>1</v>
      </c>
      <c r="AD220" s="14">
        <f>IF(OR('Anvendte oplysninger'!AC220="Irrelevant",'Anvendte oplysninger'!AC220="Nej"),1,IF(AND('Anvendte oplysninger'!AC220="Ja",OR('Anvendte oplysninger'!Q220&lt;301,'Anvendte oplysninger'!S220&lt;301)),1-(0.5*('Anvendte oplysninger'!R220+'Anvendte oplysninger'!T220)/('Anvendte oplysninger'!G220*1000)),IF(AND('Anvendte oplysninger'!AC220="Ja",OR('Anvendte oplysninger'!Q220&lt;601,'Anvendte oplysninger'!S220&lt;601)),1-(0.25*('Anvendte oplysninger'!R220+'Anvendte oplysninger'!T220)/('Anvendte oplysninger'!G220*1000)),1)))</f>
        <v>1</v>
      </c>
      <c r="AE220" s="14">
        <f>IF(OR('Anvendte oplysninger'!AC220="Irrelevant",'Anvendte oplysninger'!AC220="Nej"),1,IF(AND('Anvendte oplysninger'!AC220="Ja",OR('Anvendte oplysninger'!Q220&lt;301,'Anvendte oplysninger'!S220&lt;301)),1-(0.4*('Anvendte oplysninger'!R220+'Anvendte oplysninger'!T220)/('Anvendte oplysninger'!G220*1000)),IF(AND('Anvendte oplysninger'!AC220="Ja",OR('Anvendte oplysninger'!Q220&lt;601,'Anvendte oplysninger'!S220&lt;601)),1-(0.2*('Anvendte oplysninger'!R220+'Anvendte oplysninger'!T220)/('Anvendte oplysninger'!G220*1000)),1)))</f>
        <v>1</v>
      </c>
      <c r="AF220" s="14">
        <f>IF('Anvendte oplysninger'!AD220="110 km/t",0.79,1)</f>
        <v>1</v>
      </c>
      <c r="AG220" s="14">
        <f>IF('Anvendte oplysninger'!AD220="110 km/t",0.94,1)</f>
        <v>1</v>
      </c>
      <c r="AH220" s="14">
        <f>IF('Anvendte oplysninger'!AD220="110 km/t",0.66,1)</f>
        <v>1</v>
      </c>
      <c r="AI220" s="14">
        <f>IF('Anvendte oplysninger'!AD220="110 km/t",0.82,1)</f>
        <v>1</v>
      </c>
      <c r="AJ220" s="14">
        <f>IF(AND('Anvendte oplysninger'!AE220="Ja",I220="Tilkørselsflettestrækning"),0.65*'Anvendte oplysninger'!AF220+1-'Anvendte oplysninger'!AF220,1)</f>
        <v>1</v>
      </c>
      <c r="AK220" s="15" t="str">
        <f t="shared" si="21"/>
        <v/>
      </c>
      <c r="AL220" s="15" t="str">
        <f t="shared" si="22"/>
        <v/>
      </c>
      <c r="AM220" s="15" t="str">
        <f t="shared" si="23"/>
        <v/>
      </c>
      <c r="AN220" s="15" t="str">
        <f t="shared" si="24"/>
        <v/>
      </c>
      <c r="AO220" s="15" t="str">
        <f t="shared" si="25"/>
        <v/>
      </c>
      <c r="AP220" s="15" t="str">
        <f t="shared" si="26"/>
        <v/>
      </c>
      <c r="AQ220" s="4" t="str">
        <f t="shared" si="27"/>
        <v/>
      </c>
    </row>
    <row r="221" spans="1:43" x14ac:dyDescent="0.25">
      <c r="A221" s="4" t="str">
        <f>IF(Inddata!A236="","",Inddata!A236)</f>
        <v/>
      </c>
      <c r="B221" s="4" t="str">
        <f>IF(Inddata!B236="","",Inddata!B236)</f>
        <v/>
      </c>
      <c r="C221" s="4" t="str">
        <f>IF(Inddata!C236="","",Inddata!C236)</f>
        <v/>
      </c>
      <c r="D221" s="4" t="str">
        <f>IF(Inddata!D236="","",Inddata!D236)</f>
        <v/>
      </c>
      <c r="E221" s="4" t="str">
        <f>IF(Inddata!E236="","",Inddata!E236)</f>
        <v/>
      </c>
      <c r="F221" s="4" t="str">
        <f>IF(Inddata!F236="","",Inddata!F236)</f>
        <v/>
      </c>
      <c r="G221" s="4">
        <f>IF(Inddata!G236="","",Inddata!G236)</f>
        <v>0</v>
      </c>
      <c r="H221" s="4" t="str">
        <f>IF(Inddata!H236&gt;0.5,Inddata!H236,"")</f>
        <v/>
      </c>
      <c r="I221" s="4" t="str">
        <f>IF(Inddata!I236="","",Inddata!I236)</f>
        <v/>
      </c>
      <c r="J221" s="14">
        <f>IF('Anvendte oplysninger'!J221="Irrelevant",1,IF('Anvendte oplysninger'!J221&gt;3,1.2,1))</f>
        <v>1</v>
      </c>
      <c r="K221" s="14">
        <f>IF('Anvendte oplysninger'!K221="Irrelevant",1,IF(AND(OR(I221="Motorvejsstrækning",I221="Frakørselsflettestrækning",I221="Tilkørselsflettestrækning"),'Anvendte oplysninger'!K221&lt;3.5),1+(3.5-'Anvendte oplysninger'!K221)*0.12,IF(AND(OR(I221="Frakørselsrampe",I221="Tilkørselsrampe"),'Anvendte oplysninger'!K221&lt;3.5),1+(3.5-'Anvendte oplysninger'!K221)*0.16,1)))</f>
        <v>1</v>
      </c>
      <c r="L221" s="14">
        <f>IF('Anvendte oplysninger'!L221="Irrelevant",1,IF(AND('Anvendte oplysninger'!L221="Ja",'Anvendte oplysninger'!J221=2),0.6*'Anvendte oplysninger'!M221+(1-'Anvendte oplysninger'!M221),IF(AND('Anvendte oplysninger'!L221="Ja",'Anvendte oplysninger'!J221=3),0.7*'Anvendte oplysninger'!M221+(1-'Anvendte oplysninger'!M221),IF(AND('Anvendte oplysninger'!L221="Ja",'Anvendte oplysninger'!J221=4),0.76*'Anvendte oplysninger'!M221+(1-'Anvendte oplysninger'!M221),IF(AND('Anvendte oplysninger'!L221="Ja",'Anvendte oplysninger'!J221&gt;4.99999999),0.8*'Anvendte oplysninger'!M221+(1-'Anvendte oplysninger'!M221),1)))))</f>
        <v>1</v>
      </c>
      <c r="M221" s="14">
        <f>IF('Anvendte oplysninger'!L221="Irrelevant",1,IF(AND('Anvendte oplysninger'!L221="Ja",'Anvendte oplysninger'!J221=2),0.8*'Anvendte oplysninger'!M221+(1-'Anvendte oplysninger'!M221),IF(AND('Anvendte oplysninger'!L221="Ja",'Anvendte oplysninger'!J221=3),0.85*'Anvendte oplysninger'!M221+(1-'Anvendte oplysninger'!M221),IF(AND('Anvendte oplysninger'!L221="Ja",'Anvendte oplysninger'!J221=4),0.88*'Anvendte oplysninger'!M221+(1-'Anvendte oplysninger'!M221),IF(AND('Anvendte oplysninger'!L221="Ja",'Anvendte oplysninger'!J221&gt;4.99999999),0.9*'Anvendte oplysninger'!M221+(1-'Anvendte oplysninger'!M221),1)))))</f>
        <v>1</v>
      </c>
      <c r="N221" s="14">
        <f>IF('Anvendte oplysninger'!N221="Irrelevant",1,IF(AND(OR(I221="Motorvejsstrækning",I221="Frakørselsflettestrækning",I221="Tilkørselsflettestrækning"),'Anvendte oplysninger'!N221&lt;3),1+(3-'Anvendte oplysninger'!N221)*0.09333333,1))</f>
        <v>1</v>
      </c>
      <c r="O221" s="14">
        <f>IF('Anvendte oplysninger'!N221="Irrelevant",1,IF(AND(OR(I221="Motorvejsstrækning",I221="Frakørselsflettestrækning",I221="Tilkørselsflettestrækning"),'Anvendte oplysninger'!N221&lt;3),1+(3-'Anvendte oplysninger'!N221)*0.19666667,1))</f>
        <v>1</v>
      </c>
      <c r="P221" s="14">
        <f>IF('Anvendte oplysninger'!O221="Irrelevant",1,IF(AND(OR(I221="Motorvejsstrækning",I221="Frakørselsflettestrækning",I221="Tilkørselsflettestrækning"),'Anvendte oplysninger'!O221&lt;3.00000001),1+(0.5-'Anvendte oplysninger'!O221)*0.04,IF(AND(OR(I221="Frakørselsrampe",I221="Tilkørselsrampe"),'Anvendte oplysninger'!O221&lt;3.00000001),1+(0.5-'Anvendte oplysninger'!O221)*0.08,IF(OR(I221="Motorvejsstrækning",I221="Frakørselsflettestrækning",I221="Tilkørselsflettestrækning"),0.9,0.8))))</f>
        <v>1</v>
      </c>
      <c r="Q221" s="14">
        <f>IF('Anvendte oplysninger'!P221="Irrelevant",1,IF(AND(OR(I221="Motorvejsstrækning",I221="Frakørselsflettestrækning",I221="Tilkørselsflettestrækning"),'Anvendte oplysninger'!P221&lt;11.00000001),1+(5-'Anvendte oplysninger'!P221)*0.01,0.94))</f>
        <v>1</v>
      </c>
      <c r="R221" s="14">
        <f>IF(OR('Anvendte oplysninger'!Q221="Irrelevant",'Anvendte oplysninger'!R221="Irrelevant",'Anvendte oplysninger'!Q221="Lige"),1,IF(AND(OR(I221="Motorvejsstrækning",I221="Frakørselsflettestrækning",I221="Tilkørselsflettestrækning"),'Anvendte oplysninger'!Q221&lt;4000),(EXP(0.1096*1746.5/'Anvendte oplysninger'!Q221)/EXP(0.1096*1746.5/4000))*('Anvendte oplysninger'!R221/1000)/G221+(G221-'Anvendte oplysninger'!R221/1000)/G221,1))</f>
        <v>1</v>
      </c>
      <c r="S221" s="14">
        <f>IF(OR('Anvendte oplysninger'!S221="Irrelevant",'Anvendte oplysninger'!T221="Irrelevant",'Anvendte oplysninger'!S221="Lige"),1,IF(AND(OR(I221="Motorvejsstrækning",I221="Frakørselsflettestrækning",I221="Tilkørselsflettestrækning"),'Anvendte oplysninger'!S221&lt;4000),(EXP(0.1096*1746.5/'Anvendte oplysninger'!S221)/EXP(0.1096*1746.5/4000))*('Anvendte oplysninger'!T221/1000)/G221+(G221-'Anvendte oplysninger'!T221/1000)/G221,1))</f>
        <v>1</v>
      </c>
      <c r="T221" s="14">
        <f>IF('Anvendte oplysninger'!U221="Irrelevant",1,IF(AND(OR(I221="Motorvejsstrækning",I221="Frakørselsflettestrækning",I221="Tilkørselsflettestrækning",I221="Frakørselsrampe",I221="Tilkørselsrampe"),'Anvendte oplysninger'!U221="Ja"),0.95,1))</f>
        <v>1</v>
      </c>
      <c r="U221" s="14">
        <f>IF('Anvendte oplysninger'!U221="Irrelevant",1,IF(AND(OR(I221="Motorvejsstrækning",I221="Frakørselsflettestrækning",I221="Tilkørselsflettestrækning",I221="Frakørselsrampe",I221="Tilkørselsrampe"),'Anvendte oplysninger'!U221="Ja"),0.96,1))</f>
        <v>1</v>
      </c>
      <c r="V221" s="14">
        <f>IF('Anvendte oplysninger'!U221="Irrelevant",1,IF(AND(OR(I221="Motorvejsstrækning",I221="Frakørselsflettestrækning",I221="Tilkørselsflettestrækning",I221="Frakørselsrampe",I221="Tilkørselsrampe"),'Anvendte oplysninger'!U221="Ja"),0.79,1))</f>
        <v>1</v>
      </c>
      <c r="W221" s="14">
        <f>IF('Anvendte oplysninger'!U221="Irrelevant",1,IF(AND(OR(I221="Motorvejsstrækning",I221="Frakørselsflettestrækning",I221="Tilkørselsflettestrækning",I221="Frakørselsrampe",I221="Tilkørselsrampe"),'Anvendte oplysninger'!U221="Ja"),0.94,1))</f>
        <v>1</v>
      </c>
      <c r="X221" s="14">
        <f>IF('Anvendte oplysninger'!U221="Irrelevant",1,IF(AND(OR(I221="Motorvejsstrækning",I221="Frakørselsflettestrækning",I221="Tilkørselsflettestrækning",I221="Frakørselsrampe",I221="Tilkørselsrampe"),'Anvendte oplysninger'!U221="Ja"),0.97,1))</f>
        <v>1</v>
      </c>
      <c r="Y221" s="14">
        <f>IF(AND(I221="Frakørselsrampe",'Anvendte oplysninger'!V221="S-formet ruderrampe"),1.32,IF(AND(I221="Frakørselsrampe",'Anvendte oplysninger'!V221="S-formet trompetrampe"),2.05,IF(AND(I221="Frakørselsrampe",'Anvendte oplysninger'!V221="U-formet trompetrampe"),4.11,IF(AND(I221="Frakørselsrampe",'Anvendte oplysninger'!V221="SV-formet flyoverrampe"),5.15,IF(AND(I221="Frakørselsrampe",'Anvendte oplysninger'!V221="Vinkelformet rampe"),1.07,IF(AND(I221="Tilkørselsrampe",'Anvendte oplysninger'!V221="S-formet ruderrampe"),0.93,IF(AND(I221="Tilkørselsrampe",'Anvendte oplysninger'!V221="S-formet trompetrampe"),2.48,IF(AND(I221="Tilkørselsrampe",'Anvendte oplysninger'!V221="U-formet trompetrampe"),4.15,IF(AND(I221="Tilkørselsrampe",'Anvendte oplysninger'!V221="SV-formet flyoverrampe"),5.26,IF(AND(I221="Tilkørselsrampe",'Anvendte oplysninger'!V221="Vinkelformet rampe"),1.42,1))))))))))</f>
        <v>1</v>
      </c>
      <c r="Z221" s="14">
        <f>IF(OR('Anvendte oplysninger'!W221="Lige",'Anvendte oplysninger'!W221="Irrelevant",'Anvendte oplysninger'!X221="Irrelevant",'Anvendte oplysninger'!Y221="Irrelevant"),1,1+1.545*1000/32.2*((('Anvendte oplysninger'!Y221*3268/3600)/('Anvendte oplysninger'!W221/0.306))^2)*('Anvendte oplysninger'!X221/1000)/G221)</f>
        <v>1</v>
      </c>
      <c r="AA221" s="14">
        <f>IF(OR('Anvendte oplysninger'!W221="Lige",'Anvendte oplysninger'!W221="Irrelevant",'Anvendte oplysninger'!X221="Irrelevant",'Anvendte oplysninger'!Y221="Irrelevant"),1,1+1.961*1000/32.2*((('Anvendte oplysninger'!Y221*3268/3600)/('Anvendte oplysninger'!W221/0.306))^2)*('Anvendte oplysninger'!X221/1000)/G221)</f>
        <v>1</v>
      </c>
      <c r="AB221" s="14">
        <f>IF(OR('Anvendte oplysninger'!Z221="Lige",'Anvendte oplysninger'!Z221="Irrelevant",'Anvendte oplysninger'!AA221="Irrelevant",'Anvendte oplysninger'!AB221="Irrelevant"),1,1+1.545*1000/32.2*((('Anvendte oplysninger'!AB221*3268/3600)/('Anvendte oplysninger'!Z221/0.306))^2)*('Anvendte oplysninger'!AA221/1000)/G221)</f>
        <v>1</v>
      </c>
      <c r="AC221" s="14">
        <f>IF(OR('Anvendte oplysninger'!Z221="Lige",'Anvendte oplysninger'!Z221="Irrelevant",'Anvendte oplysninger'!AA221="Irrelevant",'Anvendte oplysninger'!AB221="Irrelevant"),1,1+1.961*1000/32.2*((('Anvendte oplysninger'!AB221*3268/3600)/('Anvendte oplysninger'!Z221/0.306))^2)*('Anvendte oplysninger'!AA221/1000)/G221)</f>
        <v>1</v>
      </c>
      <c r="AD221" s="14">
        <f>IF(OR('Anvendte oplysninger'!AC221="Irrelevant",'Anvendte oplysninger'!AC221="Nej"),1,IF(AND('Anvendte oplysninger'!AC221="Ja",OR('Anvendte oplysninger'!Q221&lt;301,'Anvendte oplysninger'!S221&lt;301)),1-(0.5*('Anvendte oplysninger'!R221+'Anvendte oplysninger'!T221)/('Anvendte oplysninger'!G221*1000)),IF(AND('Anvendte oplysninger'!AC221="Ja",OR('Anvendte oplysninger'!Q221&lt;601,'Anvendte oplysninger'!S221&lt;601)),1-(0.25*('Anvendte oplysninger'!R221+'Anvendte oplysninger'!T221)/('Anvendte oplysninger'!G221*1000)),1)))</f>
        <v>1</v>
      </c>
      <c r="AE221" s="14">
        <f>IF(OR('Anvendte oplysninger'!AC221="Irrelevant",'Anvendte oplysninger'!AC221="Nej"),1,IF(AND('Anvendte oplysninger'!AC221="Ja",OR('Anvendte oplysninger'!Q221&lt;301,'Anvendte oplysninger'!S221&lt;301)),1-(0.4*('Anvendte oplysninger'!R221+'Anvendte oplysninger'!T221)/('Anvendte oplysninger'!G221*1000)),IF(AND('Anvendte oplysninger'!AC221="Ja",OR('Anvendte oplysninger'!Q221&lt;601,'Anvendte oplysninger'!S221&lt;601)),1-(0.2*('Anvendte oplysninger'!R221+'Anvendte oplysninger'!T221)/('Anvendte oplysninger'!G221*1000)),1)))</f>
        <v>1</v>
      </c>
      <c r="AF221" s="14">
        <f>IF('Anvendte oplysninger'!AD221="110 km/t",0.79,1)</f>
        <v>1</v>
      </c>
      <c r="AG221" s="14">
        <f>IF('Anvendte oplysninger'!AD221="110 km/t",0.94,1)</f>
        <v>1</v>
      </c>
      <c r="AH221" s="14">
        <f>IF('Anvendte oplysninger'!AD221="110 km/t",0.66,1)</f>
        <v>1</v>
      </c>
      <c r="AI221" s="14">
        <f>IF('Anvendte oplysninger'!AD221="110 km/t",0.82,1)</f>
        <v>1</v>
      </c>
      <c r="AJ221" s="14">
        <f>IF(AND('Anvendte oplysninger'!AE221="Ja",I221="Tilkørselsflettestrækning"),0.65*'Anvendte oplysninger'!AF221+1-'Anvendte oplysninger'!AF221,1)</f>
        <v>1</v>
      </c>
      <c r="AK221" s="15" t="str">
        <f t="shared" si="21"/>
        <v/>
      </c>
      <c r="AL221" s="15" t="str">
        <f t="shared" si="22"/>
        <v/>
      </c>
      <c r="AM221" s="15" t="str">
        <f t="shared" si="23"/>
        <v/>
      </c>
      <c r="AN221" s="15" t="str">
        <f t="shared" si="24"/>
        <v/>
      </c>
      <c r="AO221" s="15" t="str">
        <f t="shared" si="25"/>
        <v/>
      </c>
      <c r="AP221" s="15" t="str">
        <f t="shared" si="26"/>
        <v/>
      </c>
      <c r="AQ221" s="4" t="str">
        <f t="shared" si="27"/>
        <v/>
      </c>
    </row>
    <row r="222" spans="1:43" x14ac:dyDescent="0.25">
      <c r="A222" s="4" t="str">
        <f>IF(Inddata!A237="","",Inddata!A237)</f>
        <v/>
      </c>
      <c r="B222" s="4" t="str">
        <f>IF(Inddata!B237="","",Inddata!B237)</f>
        <v/>
      </c>
      <c r="C222" s="4" t="str">
        <f>IF(Inddata!C237="","",Inddata!C237)</f>
        <v/>
      </c>
      <c r="D222" s="4" t="str">
        <f>IF(Inddata!D237="","",Inddata!D237)</f>
        <v/>
      </c>
      <c r="E222" s="4" t="str">
        <f>IF(Inddata!E237="","",Inddata!E237)</f>
        <v/>
      </c>
      <c r="F222" s="4" t="str">
        <f>IF(Inddata!F237="","",Inddata!F237)</f>
        <v/>
      </c>
      <c r="G222" s="4">
        <f>IF(Inddata!G237="","",Inddata!G237)</f>
        <v>0</v>
      </c>
      <c r="H222" s="4" t="str">
        <f>IF(Inddata!H237&gt;0.5,Inddata!H237,"")</f>
        <v/>
      </c>
      <c r="I222" s="4" t="str">
        <f>IF(Inddata!I237="","",Inddata!I237)</f>
        <v/>
      </c>
      <c r="J222" s="14">
        <f>IF('Anvendte oplysninger'!J222="Irrelevant",1,IF('Anvendte oplysninger'!J222&gt;3,1.2,1))</f>
        <v>1</v>
      </c>
      <c r="K222" s="14">
        <f>IF('Anvendte oplysninger'!K222="Irrelevant",1,IF(AND(OR(I222="Motorvejsstrækning",I222="Frakørselsflettestrækning",I222="Tilkørselsflettestrækning"),'Anvendte oplysninger'!K222&lt;3.5),1+(3.5-'Anvendte oplysninger'!K222)*0.12,IF(AND(OR(I222="Frakørselsrampe",I222="Tilkørselsrampe"),'Anvendte oplysninger'!K222&lt;3.5),1+(3.5-'Anvendte oplysninger'!K222)*0.16,1)))</f>
        <v>1</v>
      </c>
      <c r="L222" s="14">
        <f>IF('Anvendte oplysninger'!L222="Irrelevant",1,IF(AND('Anvendte oplysninger'!L222="Ja",'Anvendte oplysninger'!J222=2),0.6*'Anvendte oplysninger'!M222+(1-'Anvendte oplysninger'!M222),IF(AND('Anvendte oplysninger'!L222="Ja",'Anvendte oplysninger'!J222=3),0.7*'Anvendte oplysninger'!M222+(1-'Anvendte oplysninger'!M222),IF(AND('Anvendte oplysninger'!L222="Ja",'Anvendte oplysninger'!J222=4),0.76*'Anvendte oplysninger'!M222+(1-'Anvendte oplysninger'!M222),IF(AND('Anvendte oplysninger'!L222="Ja",'Anvendte oplysninger'!J222&gt;4.99999999),0.8*'Anvendte oplysninger'!M222+(1-'Anvendte oplysninger'!M222),1)))))</f>
        <v>1</v>
      </c>
      <c r="M222" s="14">
        <f>IF('Anvendte oplysninger'!L222="Irrelevant",1,IF(AND('Anvendte oplysninger'!L222="Ja",'Anvendte oplysninger'!J222=2),0.8*'Anvendte oplysninger'!M222+(1-'Anvendte oplysninger'!M222),IF(AND('Anvendte oplysninger'!L222="Ja",'Anvendte oplysninger'!J222=3),0.85*'Anvendte oplysninger'!M222+(1-'Anvendte oplysninger'!M222),IF(AND('Anvendte oplysninger'!L222="Ja",'Anvendte oplysninger'!J222=4),0.88*'Anvendte oplysninger'!M222+(1-'Anvendte oplysninger'!M222),IF(AND('Anvendte oplysninger'!L222="Ja",'Anvendte oplysninger'!J222&gt;4.99999999),0.9*'Anvendte oplysninger'!M222+(1-'Anvendte oplysninger'!M222),1)))))</f>
        <v>1</v>
      </c>
      <c r="N222" s="14">
        <f>IF('Anvendte oplysninger'!N222="Irrelevant",1,IF(AND(OR(I222="Motorvejsstrækning",I222="Frakørselsflettestrækning",I222="Tilkørselsflettestrækning"),'Anvendte oplysninger'!N222&lt;3),1+(3-'Anvendte oplysninger'!N222)*0.09333333,1))</f>
        <v>1</v>
      </c>
      <c r="O222" s="14">
        <f>IF('Anvendte oplysninger'!N222="Irrelevant",1,IF(AND(OR(I222="Motorvejsstrækning",I222="Frakørselsflettestrækning",I222="Tilkørselsflettestrækning"),'Anvendte oplysninger'!N222&lt;3),1+(3-'Anvendte oplysninger'!N222)*0.19666667,1))</f>
        <v>1</v>
      </c>
      <c r="P222" s="14">
        <f>IF('Anvendte oplysninger'!O222="Irrelevant",1,IF(AND(OR(I222="Motorvejsstrækning",I222="Frakørselsflettestrækning",I222="Tilkørselsflettestrækning"),'Anvendte oplysninger'!O222&lt;3.00000001),1+(0.5-'Anvendte oplysninger'!O222)*0.04,IF(AND(OR(I222="Frakørselsrampe",I222="Tilkørselsrampe"),'Anvendte oplysninger'!O222&lt;3.00000001),1+(0.5-'Anvendte oplysninger'!O222)*0.08,IF(OR(I222="Motorvejsstrækning",I222="Frakørselsflettestrækning",I222="Tilkørselsflettestrækning"),0.9,0.8))))</f>
        <v>1</v>
      </c>
      <c r="Q222" s="14">
        <f>IF('Anvendte oplysninger'!P222="Irrelevant",1,IF(AND(OR(I222="Motorvejsstrækning",I222="Frakørselsflettestrækning",I222="Tilkørselsflettestrækning"),'Anvendte oplysninger'!P222&lt;11.00000001),1+(5-'Anvendte oplysninger'!P222)*0.01,0.94))</f>
        <v>1</v>
      </c>
      <c r="R222" s="14">
        <f>IF(OR('Anvendte oplysninger'!Q222="Irrelevant",'Anvendte oplysninger'!R222="Irrelevant",'Anvendte oplysninger'!Q222="Lige"),1,IF(AND(OR(I222="Motorvejsstrækning",I222="Frakørselsflettestrækning",I222="Tilkørselsflettestrækning"),'Anvendte oplysninger'!Q222&lt;4000),(EXP(0.1096*1746.5/'Anvendte oplysninger'!Q222)/EXP(0.1096*1746.5/4000))*('Anvendte oplysninger'!R222/1000)/G222+(G222-'Anvendte oplysninger'!R222/1000)/G222,1))</f>
        <v>1</v>
      </c>
      <c r="S222" s="14">
        <f>IF(OR('Anvendte oplysninger'!S222="Irrelevant",'Anvendte oplysninger'!T222="Irrelevant",'Anvendte oplysninger'!S222="Lige"),1,IF(AND(OR(I222="Motorvejsstrækning",I222="Frakørselsflettestrækning",I222="Tilkørselsflettestrækning"),'Anvendte oplysninger'!S222&lt;4000),(EXP(0.1096*1746.5/'Anvendte oplysninger'!S222)/EXP(0.1096*1746.5/4000))*('Anvendte oplysninger'!T222/1000)/G222+(G222-'Anvendte oplysninger'!T222/1000)/G222,1))</f>
        <v>1</v>
      </c>
      <c r="T222" s="14">
        <f>IF('Anvendte oplysninger'!U222="Irrelevant",1,IF(AND(OR(I222="Motorvejsstrækning",I222="Frakørselsflettestrækning",I222="Tilkørselsflettestrækning",I222="Frakørselsrampe",I222="Tilkørselsrampe"),'Anvendte oplysninger'!U222="Ja"),0.95,1))</f>
        <v>1</v>
      </c>
      <c r="U222" s="14">
        <f>IF('Anvendte oplysninger'!U222="Irrelevant",1,IF(AND(OR(I222="Motorvejsstrækning",I222="Frakørselsflettestrækning",I222="Tilkørselsflettestrækning",I222="Frakørselsrampe",I222="Tilkørselsrampe"),'Anvendte oplysninger'!U222="Ja"),0.96,1))</f>
        <v>1</v>
      </c>
      <c r="V222" s="14">
        <f>IF('Anvendte oplysninger'!U222="Irrelevant",1,IF(AND(OR(I222="Motorvejsstrækning",I222="Frakørselsflettestrækning",I222="Tilkørselsflettestrækning",I222="Frakørselsrampe",I222="Tilkørselsrampe"),'Anvendte oplysninger'!U222="Ja"),0.79,1))</f>
        <v>1</v>
      </c>
      <c r="W222" s="14">
        <f>IF('Anvendte oplysninger'!U222="Irrelevant",1,IF(AND(OR(I222="Motorvejsstrækning",I222="Frakørselsflettestrækning",I222="Tilkørselsflettestrækning",I222="Frakørselsrampe",I222="Tilkørselsrampe"),'Anvendte oplysninger'!U222="Ja"),0.94,1))</f>
        <v>1</v>
      </c>
      <c r="X222" s="14">
        <f>IF('Anvendte oplysninger'!U222="Irrelevant",1,IF(AND(OR(I222="Motorvejsstrækning",I222="Frakørselsflettestrækning",I222="Tilkørselsflettestrækning",I222="Frakørselsrampe",I222="Tilkørselsrampe"),'Anvendte oplysninger'!U222="Ja"),0.97,1))</f>
        <v>1</v>
      </c>
      <c r="Y222" s="14">
        <f>IF(AND(I222="Frakørselsrampe",'Anvendte oplysninger'!V222="S-formet ruderrampe"),1.32,IF(AND(I222="Frakørselsrampe",'Anvendte oplysninger'!V222="S-formet trompetrampe"),2.05,IF(AND(I222="Frakørselsrampe",'Anvendte oplysninger'!V222="U-formet trompetrampe"),4.11,IF(AND(I222="Frakørselsrampe",'Anvendte oplysninger'!V222="SV-formet flyoverrampe"),5.15,IF(AND(I222="Frakørselsrampe",'Anvendte oplysninger'!V222="Vinkelformet rampe"),1.07,IF(AND(I222="Tilkørselsrampe",'Anvendte oplysninger'!V222="S-formet ruderrampe"),0.93,IF(AND(I222="Tilkørselsrampe",'Anvendte oplysninger'!V222="S-formet trompetrampe"),2.48,IF(AND(I222="Tilkørselsrampe",'Anvendte oplysninger'!V222="U-formet trompetrampe"),4.15,IF(AND(I222="Tilkørselsrampe",'Anvendte oplysninger'!V222="SV-formet flyoverrampe"),5.26,IF(AND(I222="Tilkørselsrampe",'Anvendte oplysninger'!V222="Vinkelformet rampe"),1.42,1))))))))))</f>
        <v>1</v>
      </c>
      <c r="Z222" s="14">
        <f>IF(OR('Anvendte oplysninger'!W222="Lige",'Anvendte oplysninger'!W222="Irrelevant",'Anvendte oplysninger'!X222="Irrelevant",'Anvendte oplysninger'!Y222="Irrelevant"),1,1+1.545*1000/32.2*((('Anvendte oplysninger'!Y222*3268/3600)/('Anvendte oplysninger'!W222/0.306))^2)*('Anvendte oplysninger'!X222/1000)/G222)</f>
        <v>1</v>
      </c>
      <c r="AA222" s="14">
        <f>IF(OR('Anvendte oplysninger'!W222="Lige",'Anvendte oplysninger'!W222="Irrelevant",'Anvendte oplysninger'!X222="Irrelevant",'Anvendte oplysninger'!Y222="Irrelevant"),1,1+1.961*1000/32.2*((('Anvendte oplysninger'!Y222*3268/3600)/('Anvendte oplysninger'!W222/0.306))^2)*('Anvendte oplysninger'!X222/1000)/G222)</f>
        <v>1</v>
      </c>
      <c r="AB222" s="14">
        <f>IF(OR('Anvendte oplysninger'!Z222="Lige",'Anvendte oplysninger'!Z222="Irrelevant",'Anvendte oplysninger'!AA222="Irrelevant",'Anvendte oplysninger'!AB222="Irrelevant"),1,1+1.545*1000/32.2*((('Anvendte oplysninger'!AB222*3268/3600)/('Anvendte oplysninger'!Z222/0.306))^2)*('Anvendte oplysninger'!AA222/1000)/G222)</f>
        <v>1</v>
      </c>
      <c r="AC222" s="14">
        <f>IF(OR('Anvendte oplysninger'!Z222="Lige",'Anvendte oplysninger'!Z222="Irrelevant",'Anvendte oplysninger'!AA222="Irrelevant",'Anvendte oplysninger'!AB222="Irrelevant"),1,1+1.961*1000/32.2*((('Anvendte oplysninger'!AB222*3268/3600)/('Anvendte oplysninger'!Z222/0.306))^2)*('Anvendte oplysninger'!AA222/1000)/G222)</f>
        <v>1</v>
      </c>
      <c r="AD222" s="14">
        <f>IF(OR('Anvendte oplysninger'!AC222="Irrelevant",'Anvendte oplysninger'!AC222="Nej"),1,IF(AND('Anvendte oplysninger'!AC222="Ja",OR('Anvendte oplysninger'!Q222&lt;301,'Anvendte oplysninger'!S222&lt;301)),1-(0.5*('Anvendte oplysninger'!R222+'Anvendte oplysninger'!T222)/('Anvendte oplysninger'!G222*1000)),IF(AND('Anvendte oplysninger'!AC222="Ja",OR('Anvendte oplysninger'!Q222&lt;601,'Anvendte oplysninger'!S222&lt;601)),1-(0.25*('Anvendte oplysninger'!R222+'Anvendte oplysninger'!T222)/('Anvendte oplysninger'!G222*1000)),1)))</f>
        <v>1</v>
      </c>
      <c r="AE222" s="14">
        <f>IF(OR('Anvendte oplysninger'!AC222="Irrelevant",'Anvendte oplysninger'!AC222="Nej"),1,IF(AND('Anvendte oplysninger'!AC222="Ja",OR('Anvendte oplysninger'!Q222&lt;301,'Anvendte oplysninger'!S222&lt;301)),1-(0.4*('Anvendte oplysninger'!R222+'Anvendte oplysninger'!T222)/('Anvendte oplysninger'!G222*1000)),IF(AND('Anvendte oplysninger'!AC222="Ja",OR('Anvendte oplysninger'!Q222&lt;601,'Anvendte oplysninger'!S222&lt;601)),1-(0.2*('Anvendte oplysninger'!R222+'Anvendte oplysninger'!T222)/('Anvendte oplysninger'!G222*1000)),1)))</f>
        <v>1</v>
      </c>
      <c r="AF222" s="14">
        <f>IF('Anvendte oplysninger'!AD222="110 km/t",0.79,1)</f>
        <v>1</v>
      </c>
      <c r="AG222" s="14">
        <f>IF('Anvendte oplysninger'!AD222="110 km/t",0.94,1)</f>
        <v>1</v>
      </c>
      <c r="AH222" s="14">
        <f>IF('Anvendte oplysninger'!AD222="110 km/t",0.66,1)</f>
        <v>1</v>
      </c>
      <c r="AI222" s="14">
        <f>IF('Anvendte oplysninger'!AD222="110 km/t",0.82,1)</f>
        <v>1</v>
      </c>
      <c r="AJ222" s="14">
        <f>IF(AND('Anvendte oplysninger'!AE222="Ja",I222="Tilkørselsflettestrækning"),0.65*'Anvendte oplysninger'!AF222+1-'Anvendte oplysninger'!AF222,1)</f>
        <v>1</v>
      </c>
      <c r="AK222" s="15" t="str">
        <f t="shared" si="21"/>
        <v/>
      </c>
      <c r="AL222" s="15" t="str">
        <f t="shared" si="22"/>
        <v/>
      </c>
      <c r="AM222" s="15" t="str">
        <f t="shared" si="23"/>
        <v/>
      </c>
      <c r="AN222" s="15" t="str">
        <f t="shared" si="24"/>
        <v/>
      </c>
      <c r="AO222" s="15" t="str">
        <f t="shared" si="25"/>
        <v/>
      </c>
      <c r="AP222" s="15" t="str">
        <f t="shared" si="26"/>
        <v/>
      </c>
      <c r="AQ222" s="4" t="str">
        <f t="shared" si="27"/>
        <v/>
      </c>
    </row>
    <row r="223" spans="1:43" x14ac:dyDescent="0.25">
      <c r="A223" s="4" t="str">
        <f>IF(Inddata!A238="","",Inddata!A238)</f>
        <v/>
      </c>
      <c r="B223" s="4" t="str">
        <f>IF(Inddata!B238="","",Inddata!B238)</f>
        <v/>
      </c>
      <c r="C223" s="4" t="str">
        <f>IF(Inddata!C238="","",Inddata!C238)</f>
        <v/>
      </c>
      <c r="D223" s="4" t="str">
        <f>IF(Inddata!D238="","",Inddata!D238)</f>
        <v/>
      </c>
      <c r="E223" s="4" t="str">
        <f>IF(Inddata!E238="","",Inddata!E238)</f>
        <v/>
      </c>
      <c r="F223" s="4" t="str">
        <f>IF(Inddata!F238="","",Inddata!F238)</f>
        <v/>
      </c>
      <c r="G223" s="4">
        <f>IF(Inddata!G238="","",Inddata!G238)</f>
        <v>0</v>
      </c>
      <c r="H223" s="4" t="str">
        <f>IF(Inddata!H238&gt;0.5,Inddata!H238,"")</f>
        <v/>
      </c>
      <c r="I223" s="4" t="str">
        <f>IF(Inddata!I238="","",Inddata!I238)</f>
        <v/>
      </c>
      <c r="J223" s="14">
        <f>IF('Anvendte oplysninger'!J223="Irrelevant",1,IF('Anvendte oplysninger'!J223&gt;3,1.2,1))</f>
        <v>1</v>
      </c>
      <c r="K223" s="14">
        <f>IF('Anvendte oplysninger'!K223="Irrelevant",1,IF(AND(OR(I223="Motorvejsstrækning",I223="Frakørselsflettestrækning",I223="Tilkørselsflettestrækning"),'Anvendte oplysninger'!K223&lt;3.5),1+(3.5-'Anvendte oplysninger'!K223)*0.12,IF(AND(OR(I223="Frakørselsrampe",I223="Tilkørselsrampe"),'Anvendte oplysninger'!K223&lt;3.5),1+(3.5-'Anvendte oplysninger'!K223)*0.16,1)))</f>
        <v>1</v>
      </c>
      <c r="L223" s="14">
        <f>IF('Anvendte oplysninger'!L223="Irrelevant",1,IF(AND('Anvendte oplysninger'!L223="Ja",'Anvendte oplysninger'!J223=2),0.6*'Anvendte oplysninger'!M223+(1-'Anvendte oplysninger'!M223),IF(AND('Anvendte oplysninger'!L223="Ja",'Anvendte oplysninger'!J223=3),0.7*'Anvendte oplysninger'!M223+(1-'Anvendte oplysninger'!M223),IF(AND('Anvendte oplysninger'!L223="Ja",'Anvendte oplysninger'!J223=4),0.76*'Anvendte oplysninger'!M223+(1-'Anvendte oplysninger'!M223),IF(AND('Anvendte oplysninger'!L223="Ja",'Anvendte oplysninger'!J223&gt;4.99999999),0.8*'Anvendte oplysninger'!M223+(1-'Anvendte oplysninger'!M223),1)))))</f>
        <v>1</v>
      </c>
      <c r="M223" s="14">
        <f>IF('Anvendte oplysninger'!L223="Irrelevant",1,IF(AND('Anvendte oplysninger'!L223="Ja",'Anvendte oplysninger'!J223=2),0.8*'Anvendte oplysninger'!M223+(1-'Anvendte oplysninger'!M223),IF(AND('Anvendte oplysninger'!L223="Ja",'Anvendte oplysninger'!J223=3),0.85*'Anvendte oplysninger'!M223+(1-'Anvendte oplysninger'!M223),IF(AND('Anvendte oplysninger'!L223="Ja",'Anvendte oplysninger'!J223=4),0.88*'Anvendte oplysninger'!M223+(1-'Anvendte oplysninger'!M223),IF(AND('Anvendte oplysninger'!L223="Ja",'Anvendte oplysninger'!J223&gt;4.99999999),0.9*'Anvendte oplysninger'!M223+(1-'Anvendte oplysninger'!M223),1)))))</f>
        <v>1</v>
      </c>
      <c r="N223" s="14">
        <f>IF('Anvendte oplysninger'!N223="Irrelevant",1,IF(AND(OR(I223="Motorvejsstrækning",I223="Frakørselsflettestrækning",I223="Tilkørselsflettestrækning"),'Anvendte oplysninger'!N223&lt;3),1+(3-'Anvendte oplysninger'!N223)*0.09333333,1))</f>
        <v>1</v>
      </c>
      <c r="O223" s="14">
        <f>IF('Anvendte oplysninger'!N223="Irrelevant",1,IF(AND(OR(I223="Motorvejsstrækning",I223="Frakørselsflettestrækning",I223="Tilkørselsflettestrækning"),'Anvendte oplysninger'!N223&lt;3),1+(3-'Anvendte oplysninger'!N223)*0.19666667,1))</f>
        <v>1</v>
      </c>
      <c r="P223" s="14">
        <f>IF('Anvendte oplysninger'!O223="Irrelevant",1,IF(AND(OR(I223="Motorvejsstrækning",I223="Frakørselsflettestrækning",I223="Tilkørselsflettestrækning"),'Anvendte oplysninger'!O223&lt;3.00000001),1+(0.5-'Anvendte oplysninger'!O223)*0.04,IF(AND(OR(I223="Frakørselsrampe",I223="Tilkørselsrampe"),'Anvendte oplysninger'!O223&lt;3.00000001),1+(0.5-'Anvendte oplysninger'!O223)*0.08,IF(OR(I223="Motorvejsstrækning",I223="Frakørselsflettestrækning",I223="Tilkørselsflettestrækning"),0.9,0.8))))</f>
        <v>1</v>
      </c>
      <c r="Q223" s="14">
        <f>IF('Anvendte oplysninger'!P223="Irrelevant",1,IF(AND(OR(I223="Motorvejsstrækning",I223="Frakørselsflettestrækning",I223="Tilkørselsflettestrækning"),'Anvendte oplysninger'!P223&lt;11.00000001),1+(5-'Anvendte oplysninger'!P223)*0.01,0.94))</f>
        <v>1</v>
      </c>
      <c r="R223" s="14">
        <f>IF(OR('Anvendte oplysninger'!Q223="Irrelevant",'Anvendte oplysninger'!R223="Irrelevant",'Anvendte oplysninger'!Q223="Lige"),1,IF(AND(OR(I223="Motorvejsstrækning",I223="Frakørselsflettestrækning",I223="Tilkørselsflettestrækning"),'Anvendte oplysninger'!Q223&lt;4000),(EXP(0.1096*1746.5/'Anvendte oplysninger'!Q223)/EXP(0.1096*1746.5/4000))*('Anvendte oplysninger'!R223/1000)/G223+(G223-'Anvendte oplysninger'!R223/1000)/G223,1))</f>
        <v>1</v>
      </c>
      <c r="S223" s="14">
        <f>IF(OR('Anvendte oplysninger'!S223="Irrelevant",'Anvendte oplysninger'!T223="Irrelevant",'Anvendte oplysninger'!S223="Lige"),1,IF(AND(OR(I223="Motorvejsstrækning",I223="Frakørselsflettestrækning",I223="Tilkørselsflettestrækning"),'Anvendte oplysninger'!S223&lt;4000),(EXP(0.1096*1746.5/'Anvendte oplysninger'!S223)/EXP(0.1096*1746.5/4000))*('Anvendte oplysninger'!T223/1000)/G223+(G223-'Anvendte oplysninger'!T223/1000)/G223,1))</f>
        <v>1</v>
      </c>
      <c r="T223" s="14">
        <f>IF('Anvendte oplysninger'!U223="Irrelevant",1,IF(AND(OR(I223="Motorvejsstrækning",I223="Frakørselsflettestrækning",I223="Tilkørselsflettestrækning",I223="Frakørselsrampe",I223="Tilkørselsrampe"),'Anvendte oplysninger'!U223="Ja"),0.95,1))</f>
        <v>1</v>
      </c>
      <c r="U223" s="14">
        <f>IF('Anvendte oplysninger'!U223="Irrelevant",1,IF(AND(OR(I223="Motorvejsstrækning",I223="Frakørselsflettestrækning",I223="Tilkørselsflettestrækning",I223="Frakørselsrampe",I223="Tilkørselsrampe"),'Anvendte oplysninger'!U223="Ja"),0.96,1))</f>
        <v>1</v>
      </c>
      <c r="V223" s="14">
        <f>IF('Anvendte oplysninger'!U223="Irrelevant",1,IF(AND(OR(I223="Motorvejsstrækning",I223="Frakørselsflettestrækning",I223="Tilkørselsflettestrækning",I223="Frakørselsrampe",I223="Tilkørselsrampe"),'Anvendte oplysninger'!U223="Ja"),0.79,1))</f>
        <v>1</v>
      </c>
      <c r="W223" s="14">
        <f>IF('Anvendte oplysninger'!U223="Irrelevant",1,IF(AND(OR(I223="Motorvejsstrækning",I223="Frakørselsflettestrækning",I223="Tilkørselsflettestrækning",I223="Frakørselsrampe",I223="Tilkørselsrampe"),'Anvendte oplysninger'!U223="Ja"),0.94,1))</f>
        <v>1</v>
      </c>
      <c r="X223" s="14">
        <f>IF('Anvendte oplysninger'!U223="Irrelevant",1,IF(AND(OR(I223="Motorvejsstrækning",I223="Frakørselsflettestrækning",I223="Tilkørselsflettestrækning",I223="Frakørselsrampe",I223="Tilkørselsrampe"),'Anvendte oplysninger'!U223="Ja"),0.97,1))</f>
        <v>1</v>
      </c>
      <c r="Y223" s="14">
        <f>IF(AND(I223="Frakørselsrampe",'Anvendte oplysninger'!V223="S-formet ruderrampe"),1.32,IF(AND(I223="Frakørselsrampe",'Anvendte oplysninger'!V223="S-formet trompetrampe"),2.05,IF(AND(I223="Frakørselsrampe",'Anvendte oplysninger'!V223="U-formet trompetrampe"),4.11,IF(AND(I223="Frakørselsrampe",'Anvendte oplysninger'!V223="SV-formet flyoverrampe"),5.15,IF(AND(I223="Frakørselsrampe",'Anvendte oplysninger'!V223="Vinkelformet rampe"),1.07,IF(AND(I223="Tilkørselsrampe",'Anvendte oplysninger'!V223="S-formet ruderrampe"),0.93,IF(AND(I223="Tilkørselsrampe",'Anvendte oplysninger'!V223="S-formet trompetrampe"),2.48,IF(AND(I223="Tilkørselsrampe",'Anvendte oplysninger'!V223="U-formet trompetrampe"),4.15,IF(AND(I223="Tilkørselsrampe",'Anvendte oplysninger'!V223="SV-formet flyoverrampe"),5.26,IF(AND(I223="Tilkørselsrampe",'Anvendte oplysninger'!V223="Vinkelformet rampe"),1.42,1))))))))))</f>
        <v>1</v>
      </c>
      <c r="Z223" s="14">
        <f>IF(OR('Anvendte oplysninger'!W223="Lige",'Anvendte oplysninger'!W223="Irrelevant",'Anvendte oplysninger'!X223="Irrelevant",'Anvendte oplysninger'!Y223="Irrelevant"),1,1+1.545*1000/32.2*((('Anvendte oplysninger'!Y223*3268/3600)/('Anvendte oplysninger'!W223/0.306))^2)*('Anvendte oplysninger'!X223/1000)/G223)</f>
        <v>1</v>
      </c>
      <c r="AA223" s="14">
        <f>IF(OR('Anvendte oplysninger'!W223="Lige",'Anvendte oplysninger'!W223="Irrelevant",'Anvendte oplysninger'!X223="Irrelevant",'Anvendte oplysninger'!Y223="Irrelevant"),1,1+1.961*1000/32.2*((('Anvendte oplysninger'!Y223*3268/3600)/('Anvendte oplysninger'!W223/0.306))^2)*('Anvendte oplysninger'!X223/1000)/G223)</f>
        <v>1</v>
      </c>
      <c r="AB223" s="14">
        <f>IF(OR('Anvendte oplysninger'!Z223="Lige",'Anvendte oplysninger'!Z223="Irrelevant",'Anvendte oplysninger'!AA223="Irrelevant",'Anvendte oplysninger'!AB223="Irrelevant"),1,1+1.545*1000/32.2*((('Anvendte oplysninger'!AB223*3268/3600)/('Anvendte oplysninger'!Z223/0.306))^2)*('Anvendte oplysninger'!AA223/1000)/G223)</f>
        <v>1</v>
      </c>
      <c r="AC223" s="14">
        <f>IF(OR('Anvendte oplysninger'!Z223="Lige",'Anvendte oplysninger'!Z223="Irrelevant",'Anvendte oplysninger'!AA223="Irrelevant",'Anvendte oplysninger'!AB223="Irrelevant"),1,1+1.961*1000/32.2*((('Anvendte oplysninger'!AB223*3268/3600)/('Anvendte oplysninger'!Z223/0.306))^2)*('Anvendte oplysninger'!AA223/1000)/G223)</f>
        <v>1</v>
      </c>
      <c r="AD223" s="14">
        <f>IF(OR('Anvendte oplysninger'!AC223="Irrelevant",'Anvendte oplysninger'!AC223="Nej"),1,IF(AND('Anvendte oplysninger'!AC223="Ja",OR('Anvendte oplysninger'!Q223&lt;301,'Anvendte oplysninger'!S223&lt;301)),1-(0.5*('Anvendte oplysninger'!R223+'Anvendte oplysninger'!T223)/('Anvendte oplysninger'!G223*1000)),IF(AND('Anvendte oplysninger'!AC223="Ja",OR('Anvendte oplysninger'!Q223&lt;601,'Anvendte oplysninger'!S223&lt;601)),1-(0.25*('Anvendte oplysninger'!R223+'Anvendte oplysninger'!T223)/('Anvendte oplysninger'!G223*1000)),1)))</f>
        <v>1</v>
      </c>
      <c r="AE223" s="14">
        <f>IF(OR('Anvendte oplysninger'!AC223="Irrelevant",'Anvendte oplysninger'!AC223="Nej"),1,IF(AND('Anvendte oplysninger'!AC223="Ja",OR('Anvendte oplysninger'!Q223&lt;301,'Anvendte oplysninger'!S223&lt;301)),1-(0.4*('Anvendte oplysninger'!R223+'Anvendte oplysninger'!T223)/('Anvendte oplysninger'!G223*1000)),IF(AND('Anvendte oplysninger'!AC223="Ja",OR('Anvendte oplysninger'!Q223&lt;601,'Anvendte oplysninger'!S223&lt;601)),1-(0.2*('Anvendte oplysninger'!R223+'Anvendte oplysninger'!T223)/('Anvendte oplysninger'!G223*1000)),1)))</f>
        <v>1</v>
      </c>
      <c r="AF223" s="14">
        <f>IF('Anvendte oplysninger'!AD223="110 km/t",0.79,1)</f>
        <v>1</v>
      </c>
      <c r="AG223" s="14">
        <f>IF('Anvendte oplysninger'!AD223="110 km/t",0.94,1)</f>
        <v>1</v>
      </c>
      <c r="AH223" s="14">
        <f>IF('Anvendte oplysninger'!AD223="110 km/t",0.66,1)</f>
        <v>1</v>
      </c>
      <c r="AI223" s="14">
        <f>IF('Anvendte oplysninger'!AD223="110 km/t",0.82,1)</f>
        <v>1</v>
      </c>
      <c r="AJ223" s="14">
        <f>IF(AND('Anvendte oplysninger'!AE223="Ja",I223="Tilkørselsflettestrækning"),0.65*'Anvendte oplysninger'!AF223+1-'Anvendte oplysninger'!AF223,1)</f>
        <v>1</v>
      </c>
      <c r="AK223" s="15" t="str">
        <f t="shared" si="21"/>
        <v/>
      </c>
      <c r="AL223" s="15" t="str">
        <f t="shared" si="22"/>
        <v/>
      </c>
      <c r="AM223" s="15" t="str">
        <f t="shared" si="23"/>
        <v/>
      </c>
      <c r="AN223" s="15" t="str">
        <f t="shared" si="24"/>
        <v/>
      </c>
      <c r="AO223" s="15" t="str">
        <f t="shared" si="25"/>
        <v/>
      </c>
      <c r="AP223" s="15" t="str">
        <f t="shared" si="26"/>
        <v/>
      </c>
      <c r="AQ223" s="4" t="str">
        <f t="shared" si="27"/>
        <v/>
      </c>
    </row>
    <row r="224" spans="1:43" x14ac:dyDescent="0.25">
      <c r="A224" s="4" t="str">
        <f>IF(Inddata!A239="","",Inddata!A239)</f>
        <v/>
      </c>
      <c r="B224" s="4" t="str">
        <f>IF(Inddata!B239="","",Inddata!B239)</f>
        <v/>
      </c>
      <c r="C224" s="4" t="str">
        <f>IF(Inddata!C239="","",Inddata!C239)</f>
        <v/>
      </c>
      <c r="D224" s="4" t="str">
        <f>IF(Inddata!D239="","",Inddata!D239)</f>
        <v/>
      </c>
      <c r="E224" s="4" t="str">
        <f>IF(Inddata!E239="","",Inddata!E239)</f>
        <v/>
      </c>
      <c r="F224" s="4" t="str">
        <f>IF(Inddata!F239="","",Inddata!F239)</f>
        <v/>
      </c>
      <c r="G224" s="4">
        <f>IF(Inddata!G239="","",Inddata!G239)</f>
        <v>0</v>
      </c>
      <c r="H224" s="4" t="str">
        <f>IF(Inddata!H239&gt;0.5,Inddata!H239,"")</f>
        <v/>
      </c>
      <c r="I224" s="4" t="str">
        <f>IF(Inddata!I239="","",Inddata!I239)</f>
        <v/>
      </c>
      <c r="J224" s="14">
        <f>IF('Anvendte oplysninger'!J224="Irrelevant",1,IF('Anvendte oplysninger'!J224&gt;3,1.2,1))</f>
        <v>1</v>
      </c>
      <c r="K224" s="14">
        <f>IF('Anvendte oplysninger'!K224="Irrelevant",1,IF(AND(OR(I224="Motorvejsstrækning",I224="Frakørselsflettestrækning",I224="Tilkørselsflettestrækning"),'Anvendte oplysninger'!K224&lt;3.5),1+(3.5-'Anvendte oplysninger'!K224)*0.12,IF(AND(OR(I224="Frakørselsrampe",I224="Tilkørselsrampe"),'Anvendte oplysninger'!K224&lt;3.5),1+(3.5-'Anvendte oplysninger'!K224)*0.16,1)))</f>
        <v>1</v>
      </c>
      <c r="L224" s="14">
        <f>IF('Anvendte oplysninger'!L224="Irrelevant",1,IF(AND('Anvendte oplysninger'!L224="Ja",'Anvendte oplysninger'!J224=2),0.6*'Anvendte oplysninger'!M224+(1-'Anvendte oplysninger'!M224),IF(AND('Anvendte oplysninger'!L224="Ja",'Anvendte oplysninger'!J224=3),0.7*'Anvendte oplysninger'!M224+(1-'Anvendte oplysninger'!M224),IF(AND('Anvendte oplysninger'!L224="Ja",'Anvendte oplysninger'!J224=4),0.76*'Anvendte oplysninger'!M224+(1-'Anvendte oplysninger'!M224),IF(AND('Anvendte oplysninger'!L224="Ja",'Anvendte oplysninger'!J224&gt;4.99999999),0.8*'Anvendte oplysninger'!M224+(1-'Anvendte oplysninger'!M224),1)))))</f>
        <v>1</v>
      </c>
      <c r="M224" s="14">
        <f>IF('Anvendte oplysninger'!L224="Irrelevant",1,IF(AND('Anvendte oplysninger'!L224="Ja",'Anvendte oplysninger'!J224=2),0.8*'Anvendte oplysninger'!M224+(1-'Anvendte oplysninger'!M224),IF(AND('Anvendte oplysninger'!L224="Ja",'Anvendte oplysninger'!J224=3),0.85*'Anvendte oplysninger'!M224+(1-'Anvendte oplysninger'!M224),IF(AND('Anvendte oplysninger'!L224="Ja",'Anvendte oplysninger'!J224=4),0.88*'Anvendte oplysninger'!M224+(1-'Anvendte oplysninger'!M224),IF(AND('Anvendte oplysninger'!L224="Ja",'Anvendte oplysninger'!J224&gt;4.99999999),0.9*'Anvendte oplysninger'!M224+(1-'Anvendte oplysninger'!M224),1)))))</f>
        <v>1</v>
      </c>
      <c r="N224" s="14">
        <f>IF('Anvendte oplysninger'!N224="Irrelevant",1,IF(AND(OR(I224="Motorvejsstrækning",I224="Frakørselsflettestrækning",I224="Tilkørselsflettestrækning"),'Anvendte oplysninger'!N224&lt;3),1+(3-'Anvendte oplysninger'!N224)*0.09333333,1))</f>
        <v>1</v>
      </c>
      <c r="O224" s="14">
        <f>IF('Anvendte oplysninger'!N224="Irrelevant",1,IF(AND(OR(I224="Motorvejsstrækning",I224="Frakørselsflettestrækning",I224="Tilkørselsflettestrækning"),'Anvendte oplysninger'!N224&lt;3),1+(3-'Anvendte oplysninger'!N224)*0.19666667,1))</f>
        <v>1</v>
      </c>
      <c r="P224" s="14">
        <f>IF('Anvendte oplysninger'!O224="Irrelevant",1,IF(AND(OR(I224="Motorvejsstrækning",I224="Frakørselsflettestrækning",I224="Tilkørselsflettestrækning"),'Anvendte oplysninger'!O224&lt;3.00000001),1+(0.5-'Anvendte oplysninger'!O224)*0.04,IF(AND(OR(I224="Frakørselsrampe",I224="Tilkørselsrampe"),'Anvendte oplysninger'!O224&lt;3.00000001),1+(0.5-'Anvendte oplysninger'!O224)*0.08,IF(OR(I224="Motorvejsstrækning",I224="Frakørselsflettestrækning",I224="Tilkørselsflettestrækning"),0.9,0.8))))</f>
        <v>1</v>
      </c>
      <c r="Q224" s="14">
        <f>IF('Anvendte oplysninger'!P224="Irrelevant",1,IF(AND(OR(I224="Motorvejsstrækning",I224="Frakørselsflettestrækning",I224="Tilkørselsflettestrækning"),'Anvendte oplysninger'!P224&lt;11.00000001),1+(5-'Anvendte oplysninger'!P224)*0.01,0.94))</f>
        <v>1</v>
      </c>
      <c r="R224" s="14">
        <f>IF(OR('Anvendte oplysninger'!Q224="Irrelevant",'Anvendte oplysninger'!R224="Irrelevant",'Anvendte oplysninger'!Q224="Lige"),1,IF(AND(OR(I224="Motorvejsstrækning",I224="Frakørselsflettestrækning",I224="Tilkørselsflettestrækning"),'Anvendte oplysninger'!Q224&lt;4000),(EXP(0.1096*1746.5/'Anvendte oplysninger'!Q224)/EXP(0.1096*1746.5/4000))*('Anvendte oplysninger'!R224/1000)/G224+(G224-'Anvendte oplysninger'!R224/1000)/G224,1))</f>
        <v>1</v>
      </c>
      <c r="S224" s="14">
        <f>IF(OR('Anvendte oplysninger'!S224="Irrelevant",'Anvendte oplysninger'!T224="Irrelevant",'Anvendte oplysninger'!S224="Lige"),1,IF(AND(OR(I224="Motorvejsstrækning",I224="Frakørselsflettestrækning",I224="Tilkørselsflettestrækning"),'Anvendte oplysninger'!S224&lt;4000),(EXP(0.1096*1746.5/'Anvendte oplysninger'!S224)/EXP(0.1096*1746.5/4000))*('Anvendte oplysninger'!T224/1000)/G224+(G224-'Anvendte oplysninger'!T224/1000)/G224,1))</f>
        <v>1</v>
      </c>
      <c r="T224" s="14">
        <f>IF('Anvendte oplysninger'!U224="Irrelevant",1,IF(AND(OR(I224="Motorvejsstrækning",I224="Frakørselsflettestrækning",I224="Tilkørselsflettestrækning",I224="Frakørselsrampe",I224="Tilkørselsrampe"),'Anvendte oplysninger'!U224="Ja"),0.95,1))</f>
        <v>1</v>
      </c>
      <c r="U224" s="14">
        <f>IF('Anvendte oplysninger'!U224="Irrelevant",1,IF(AND(OR(I224="Motorvejsstrækning",I224="Frakørselsflettestrækning",I224="Tilkørselsflettestrækning",I224="Frakørselsrampe",I224="Tilkørselsrampe"),'Anvendte oplysninger'!U224="Ja"),0.96,1))</f>
        <v>1</v>
      </c>
      <c r="V224" s="14">
        <f>IF('Anvendte oplysninger'!U224="Irrelevant",1,IF(AND(OR(I224="Motorvejsstrækning",I224="Frakørselsflettestrækning",I224="Tilkørselsflettestrækning",I224="Frakørselsrampe",I224="Tilkørselsrampe"),'Anvendte oplysninger'!U224="Ja"),0.79,1))</f>
        <v>1</v>
      </c>
      <c r="W224" s="14">
        <f>IF('Anvendte oplysninger'!U224="Irrelevant",1,IF(AND(OR(I224="Motorvejsstrækning",I224="Frakørselsflettestrækning",I224="Tilkørselsflettestrækning",I224="Frakørselsrampe",I224="Tilkørselsrampe"),'Anvendte oplysninger'!U224="Ja"),0.94,1))</f>
        <v>1</v>
      </c>
      <c r="X224" s="14">
        <f>IF('Anvendte oplysninger'!U224="Irrelevant",1,IF(AND(OR(I224="Motorvejsstrækning",I224="Frakørselsflettestrækning",I224="Tilkørselsflettestrækning",I224="Frakørselsrampe",I224="Tilkørselsrampe"),'Anvendte oplysninger'!U224="Ja"),0.97,1))</f>
        <v>1</v>
      </c>
      <c r="Y224" s="14">
        <f>IF(AND(I224="Frakørselsrampe",'Anvendte oplysninger'!V224="S-formet ruderrampe"),1.32,IF(AND(I224="Frakørselsrampe",'Anvendte oplysninger'!V224="S-formet trompetrampe"),2.05,IF(AND(I224="Frakørselsrampe",'Anvendte oplysninger'!V224="U-formet trompetrampe"),4.11,IF(AND(I224="Frakørselsrampe",'Anvendte oplysninger'!V224="SV-formet flyoverrampe"),5.15,IF(AND(I224="Frakørselsrampe",'Anvendte oplysninger'!V224="Vinkelformet rampe"),1.07,IF(AND(I224="Tilkørselsrampe",'Anvendte oplysninger'!V224="S-formet ruderrampe"),0.93,IF(AND(I224="Tilkørselsrampe",'Anvendte oplysninger'!V224="S-formet trompetrampe"),2.48,IF(AND(I224="Tilkørselsrampe",'Anvendte oplysninger'!V224="U-formet trompetrampe"),4.15,IF(AND(I224="Tilkørselsrampe",'Anvendte oplysninger'!V224="SV-formet flyoverrampe"),5.26,IF(AND(I224="Tilkørselsrampe",'Anvendte oplysninger'!V224="Vinkelformet rampe"),1.42,1))))))))))</f>
        <v>1</v>
      </c>
      <c r="Z224" s="14">
        <f>IF(OR('Anvendte oplysninger'!W224="Lige",'Anvendte oplysninger'!W224="Irrelevant",'Anvendte oplysninger'!X224="Irrelevant",'Anvendte oplysninger'!Y224="Irrelevant"),1,1+1.545*1000/32.2*((('Anvendte oplysninger'!Y224*3268/3600)/('Anvendte oplysninger'!W224/0.306))^2)*('Anvendte oplysninger'!X224/1000)/G224)</f>
        <v>1</v>
      </c>
      <c r="AA224" s="14">
        <f>IF(OR('Anvendte oplysninger'!W224="Lige",'Anvendte oplysninger'!W224="Irrelevant",'Anvendte oplysninger'!X224="Irrelevant",'Anvendte oplysninger'!Y224="Irrelevant"),1,1+1.961*1000/32.2*((('Anvendte oplysninger'!Y224*3268/3600)/('Anvendte oplysninger'!W224/0.306))^2)*('Anvendte oplysninger'!X224/1000)/G224)</f>
        <v>1</v>
      </c>
      <c r="AB224" s="14">
        <f>IF(OR('Anvendte oplysninger'!Z224="Lige",'Anvendte oplysninger'!Z224="Irrelevant",'Anvendte oplysninger'!AA224="Irrelevant",'Anvendte oplysninger'!AB224="Irrelevant"),1,1+1.545*1000/32.2*((('Anvendte oplysninger'!AB224*3268/3600)/('Anvendte oplysninger'!Z224/0.306))^2)*('Anvendte oplysninger'!AA224/1000)/G224)</f>
        <v>1</v>
      </c>
      <c r="AC224" s="14">
        <f>IF(OR('Anvendte oplysninger'!Z224="Lige",'Anvendte oplysninger'!Z224="Irrelevant",'Anvendte oplysninger'!AA224="Irrelevant",'Anvendte oplysninger'!AB224="Irrelevant"),1,1+1.961*1000/32.2*((('Anvendte oplysninger'!AB224*3268/3600)/('Anvendte oplysninger'!Z224/0.306))^2)*('Anvendte oplysninger'!AA224/1000)/G224)</f>
        <v>1</v>
      </c>
      <c r="AD224" s="14">
        <f>IF(OR('Anvendte oplysninger'!AC224="Irrelevant",'Anvendte oplysninger'!AC224="Nej"),1,IF(AND('Anvendte oplysninger'!AC224="Ja",OR('Anvendte oplysninger'!Q224&lt;301,'Anvendte oplysninger'!S224&lt;301)),1-(0.5*('Anvendte oplysninger'!R224+'Anvendte oplysninger'!T224)/('Anvendte oplysninger'!G224*1000)),IF(AND('Anvendte oplysninger'!AC224="Ja",OR('Anvendte oplysninger'!Q224&lt;601,'Anvendte oplysninger'!S224&lt;601)),1-(0.25*('Anvendte oplysninger'!R224+'Anvendte oplysninger'!T224)/('Anvendte oplysninger'!G224*1000)),1)))</f>
        <v>1</v>
      </c>
      <c r="AE224" s="14">
        <f>IF(OR('Anvendte oplysninger'!AC224="Irrelevant",'Anvendte oplysninger'!AC224="Nej"),1,IF(AND('Anvendte oplysninger'!AC224="Ja",OR('Anvendte oplysninger'!Q224&lt;301,'Anvendte oplysninger'!S224&lt;301)),1-(0.4*('Anvendte oplysninger'!R224+'Anvendte oplysninger'!T224)/('Anvendte oplysninger'!G224*1000)),IF(AND('Anvendte oplysninger'!AC224="Ja",OR('Anvendte oplysninger'!Q224&lt;601,'Anvendte oplysninger'!S224&lt;601)),1-(0.2*('Anvendte oplysninger'!R224+'Anvendte oplysninger'!T224)/('Anvendte oplysninger'!G224*1000)),1)))</f>
        <v>1</v>
      </c>
      <c r="AF224" s="14">
        <f>IF('Anvendte oplysninger'!AD224="110 km/t",0.79,1)</f>
        <v>1</v>
      </c>
      <c r="AG224" s="14">
        <f>IF('Anvendte oplysninger'!AD224="110 km/t",0.94,1)</f>
        <v>1</v>
      </c>
      <c r="AH224" s="14">
        <f>IF('Anvendte oplysninger'!AD224="110 km/t",0.66,1)</f>
        <v>1</v>
      </c>
      <c r="AI224" s="14">
        <f>IF('Anvendte oplysninger'!AD224="110 km/t",0.82,1)</f>
        <v>1</v>
      </c>
      <c r="AJ224" s="14">
        <f>IF(AND('Anvendte oplysninger'!AE224="Ja",I224="Tilkørselsflettestrækning"),0.65*'Anvendte oplysninger'!AF224+1-'Anvendte oplysninger'!AF224,1)</f>
        <v>1</v>
      </c>
      <c r="AK224" s="15" t="str">
        <f t="shared" si="21"/>
        <v/>
      </c>
      <c r="AL224" s="15" t="str">
        <f t="shared" si="22"/>
        <v/>
      </c>
      <c r="AM224" s="15" t="str">
        <f t="shared" si="23"/>
        <v/>
      </c>
      <c r="AN224" s="15" t="str">
        <f t="shared" si="24"/>
        <v/>
      </c>
      <c r="AO224" s="15" t="str">
        <f t="shared" si="25"/>
        <v/>
      </c>
      <c r="AP224" s="15" t="str">
        <f t="shared" si="26"/>
        <v/>
      </c>
      <c r="AQ224" s="4" t="str">
        <f t="shared" si="27"/>
        <v/>
      </c>
    </row>
    <row r="225" spans="1:43" x14ac:dyDescent="0.25">
      <c r="A225" s="4" t="str">
        <f>IF(Inddata!A240="","",Inddata!A240)</f>
        <v/>
      </c>
      <c r="B225" s="4" t="str">
        <f>IF(Inddata!B240="","",Inddata!B240)</f>
        <v/>
      </c>
      <c r="C225" s="4" t="str">
        <f>IF(Inddata!C240="","",Inddata!C240)</f>
        <v/>
      </c>
      <c r="D225" s="4" t="str">
        <f>IF(Inddata!D240="","",Inddata!D240)</f>
        <v/>
      </c>
      <c r="E225" s="4" t="str">
        <f>IF(Inddata!E240="","",Inddata!E240)</f>
        <v/>
      </c>
      <c r="F225" s="4" t="str">
        <f>IF(Inddata!F240="","",Inddata!F240)</f>
        <v/>
      </c>
      <c r="G225" s="4">
        <f>IF(Inddata!G240="","",Inddata!G240)</f>
        <v>0</v>
      </c>
      <c r="H225" s="4" t="str">
        <f>IF(Inddata!H240&gt;0.5,Inddata!H240,"")</f>
        <v/>
      </c>
      <c r="I225" s="4" t="str">
        <f>IF(Inddata!I240="","",Inddata!I240)</f>
        <v/>
      </c>
      <c r="J225" s="14">
        <f>IF('Anvendte oplysninger'!J225="Irrelevant",1,IF('Anvendte oplysninger'!J225&gt;3,1.2,1))</f>
        <v>1</v>
      </c>
      <c r="K225" s="14">
        <f>IF('Anvendte oplysninger'!K225="Irrelevant",1,IF(AND(OR(I225="Motorvejsstrækning",I225="Frakørselsflettestrækning",I225="Tilkørselsflettestrækning"),'Anvendte oplysninger'!K225&lt;3.5),1+(3.5-'Anvendte oplysninger'!K225)*0.12,IF(AND(OR(I225="Frakørselsrampe",I225="Tilkørselsrampe"),'Anvendte oplysninger'!K225&lt;3.5),1+(3.5-'Anvendte oplysninger'!K225)*0.16,1)))</f>
        <v>1</v>
      </c>
      <c r="L225" s="14">
        <f>IF('Anvendte oplysninger'!L225="Irrelevant",1,IF(AND('Anvendte oplysninger'!L225="Ja",'Anvendte oplysninger'!J225=2),0.6*'Anvendte oplysninger'!M225+(1-'Anvendte oplysninger'!M225),IF(AND('Anvendte oplysninger'!L225="Ja",'Anvendte oplysninger'!J225=3),0.7*'Anvendte oplysninger'!M225+(1-'Anvendte oplysninger'!M225),IF(AND('Anvendte oplysninger'!L225="Ja",'Anvendte oplysninger'!J225=4),0.76*'Anvendte oplysninger'!M225+(1-'Anvendte oplysninger'!M225),IF(AND('Anvendte oplysninger'!L225="Ja",'Anvendte oplysninger'!J225&gt;4.99999999),0.8*'Anvendte oplysninger'!M225+(1-'Anvendte oplysninger'!M225),1)))))</f>
        <v>1</v>
      </c>
      <c r="M225" s="14">
        <f>IF('Anvendte oplysninger'!L225="Irrelevant",1,IF(AND('Anvendte oplysninger'!L225="Ja",'Anvendte oplysninger'!J225=2),0.8*'Anvendte oplysninger'!M225+(1-'Anvendte oplysninger'!M225),IF(AND('Anvendte oplysninger'!L225="Ja",'Anvendte oplysninger'!J225=3),0.85*'Anvendte oplysninger'!M225+(1-'Anvendte oplysninger'!M225),IF(AND('Anvendte oplysninger'!L225="Ja",'Anvendte oplysninger'!J225=4),0.88*'Anvendte oplysninger'!M225+(1-'Anvendte oplysninger'!M225),IF(AND('Anvendte oplysninger'!L225="Ja",'Anvendte oplysninger'!J225&gt;4.99999999),0.9*'Anvendte oplysninger'!M225+(1-'Anvendte oplysninger'!M225),1)))))</f>
        <v>1</v>
      </c>
      <c r="N225" s="14">
        <f>IF('Anvendte oplysninger'!N225="Irrelevant",1,IF(AND(OR(I225="Motorvejsstrækning",I225="Frakørselsflettestrækning",I225="Tilkørselsflettestrækning"),'Anvendte oplysninger'!N225&lt;3),1+(3-'Anvendte oplysninger'!N225)*0.09333333,1))</f>
        <v>1</v>
      </c>
      <c r="O225" s="14">
        <f>IF('Anvendte oplysninger'!N225="Irrelevant",1,IF(AND(OR(I225="Motorvejsstrækning",I225="Frakørselsflettestrækning",I225="Tilkørselsflettestrækning"),'Anvendte oplysninger'!N225&lt;3),1+(3-'Anvendte oplysninger'!N225)*0.19666667,1))</f>
        <v>1</v>
      </c>
      <c r="P225" s="14">
        <f>IF('Anvendte oplysninger'!O225="Irrelevant",1,IF(AND(OR(I225="Motorvejsstrækning",I225="Frakørselsflettestrækning",I225="Tilkørselsflettestrækning"),'Anvendte oplysninger'!O225&lt;3.00000001),1+(0.5-'Anvendte oplysninger'!O225)*0.04,IF(AND(OR(I225="Frakørselsrampe",I225="Tilkørselsrampe"),'Anvendte oplysninger'!O225&lt;3.00000001),1+(0.5-'Anvendte oplysninger'!O225)*0.08,IF(OR(I225="Motorvejsstrækning",I225="Frakørselsflettestrækning",I225="Tilkørselsflettestrækning"),0.9,0.8))))</f>
        <v>1</v>
      </c>
      <c r="Q225" s="14">
        <f>IF('Anvendte oplysninger'!P225="Irrelevant",1,IF(AND(OR(I225="Motorvejsstrækning",I225="Frakørselsflettestrækning",I225="Tilkørselsflettestrækning"),'Anvendte oplysninger'!P225&lt;11.00000001),1+(5-'Anvendte oplysninger'!P225)*0.01,0.94))</f>
        <v>1</v>
      </c>
      <c r="R225" s="14">
        <f>IF(OR('Anvendte oplysninger'!Q225="Irrelevant",'Anvendte oplysninger'!R225="Irrelevant",'Anvendte oplysninger'!Q225="Lige"),1,IF(AND(OR(I225="Motorvejsstrækning",I225="Frakørselsflettestrækning",I225="Tilkørselsflettestrækning"),'Anvendte oplysninger'!Q225&lt;4000),(EXP(0.1096*1746.5/'Anvendte oplysninger'!Q225)/EXP(0.1096*1746.5/4000))*('Anvendte oplysninger'!R225/1000)/G225+(G225-'Anvendte oplysninger'!R225/1000)/G225,1))</f>
        <v>1</v>
      </c>
      <c r="S225" s="14">
        <f>IF(OR('Anvendte oplysninger'!S225="Irrelevant",'Anvendte oplysninger'!T225="Irrelevant",'Anvendte oplysninger'!S225="Lige"),1,IF(AND(OR(I225="Motorvejsstrækning",I225="Frakørselsflettestrækning",I225="Tilkørselsflettestrækning"),'Anvendte oplysninger'!S225&lt;4000),(EXP(0.1096*1746.5/'Anvendte oplysninger'!S225)/EXP(0.1096*1746.5/4000))*('Anvendte oplysninger'!T225/1000)/G225+(G225-'Anvendte oplysninger'!T225/1000)/G225,1))</f>
        <v>1</v>
      </c>
      <c r="T225" s="14">
        <f>IF('Anvendte oplysninger'!U225="Irrelevant",1,IF(AND(OR(I225="Motorvejsstrækning",I225="Frakørselsflettestrækning",I225="Tilkørselsflettestrækning",I225="Frakørselsrampe",I225="Tilkørselsrampe"),'Anvendte oplysninger'!U225="Ja"),0.95,1))</f>
        <v>1</v>
      </c>
      <c r="U225" s="14">
        <f>IF('Anvendte oplysninger'!U225="Irrelevant",1,IF(AND(OR(I225="Motorvejsstrækning",I225="Frakørselsflettestrækning",I225="Tilkørselsflettestrækning",I225="Frakørselsrampe",I225="Tilkørselsrampe"),'Anvendte oplysninger'!U225="Ja"),0.96,1))</f>
        <v>1</v>
      </c>
      <c r="V225" s="14">
        <f>IF('Anvendte oplysninger'!U225="Irrelevant",1,IF(AND(OR(I225="Motorvejsstrækning",I225="Frakørselsflettestrækning",I225="Tilkørselsflettestrækning",I225="Frakørselsrampe",I225="Tilkørselsrampe"),'Anvendte oplysninger'!U225="Ja"),0.79,1))</f>
        <v>1</v>
      </c>
      <c r="W225" s="14">
        <f>IF('Anvendte oplysninger'!U225="Irrelevant",1,IF(AND(OR(I225="Motorvejsstrækning",I225="Frakørselsflettestrækning",I225="Tilkørselsflettestrækning",I225="Frakørselsrampe",I225="Tilkørselsrampe"),'Anvendte oplysninger'!U225="Ja"),0.94,1))</f>
        <v>1</v>
      </c>
      <c r="X225" s="14">
        <f>IF('Anvendte oplysninger'!U225="Irrelevant",1,IF(AND(OR(I225="Motorvejsstrækning",I225="Frakørselsflettestrækning",I225="Tilkørselsflettestrækning",I225="Frakørselsrampe",I225="Tilkørselsrampe"),'Anvendte oplysninger'!U225="Ja"),0.97,1))</f>
        <v>1</v>
      </c>
      <c r="Y225" s="14">
        <f>IF(AND(I225="Frakørselsrampe",'Anvendte oplysninger'!V225="S-formet ruderrampe"),1.32,IF(AND(I225="Frakørselsrampe",'Anvendte oplysninger'!V225="S-formet trompetrampe"),2.05,IF(AND(I225="Frakørselsrampe",'Anvendte oplysninger'!V225="U-formet trompetrampe"),4.11,IF(AND(I225="Frakørselsrampe",'Anvendte oplysninger'!V225="SV-formet flyoverrampe"),5.15,IF(AND(I225="Frakørselsrampe",'Anvendte oplysninger'!V225="Vinkelformet rampe"),1.07,IF(AND(I225="Tilkørselsrampe",'Anvendte oplysninger'!V225="S-formet ruderrampe"),0.93,IF(AND(I225="Tilkørselsrampe",'Anvendte oplysninger'!V225="S-formet trompetrampe"),2.48,IF(AND(I225="Tilkørselsrampe",'Anvendte oplysninger'!V225="U-formet trompetrampe"),4.15,IF(AND(I225="Tilkørselsrampe",'Anvendte oplysninger'!V225="SV-formet flyoverrampe"),5.26,IF(AND(I225="Tilkørselsrampe",'Anvendte oplysninger'!V225="Vinkelformet rampe"),1.42,1))))))))))</f>
        <v>1</v>
      </c>
      <c r="Z225" s="14">
        <f>IF(OR('Anvendte oplysninger'!W225="Lige",'Anvendte oplysninger'!W225="Irrelevant",'Anvendte oplysninger'!X225="Irrelevant",'Anvendte oplysninger'!Y225="Irrelevant"),1,1+1.545*1000/32.2*((('Anvendte oplysninger'!Y225*3268/3600)/('Anvendte oplysninger'!W225/0.306))^2)*('Anvendte oplysninger'!X225/1000)/G225)</f>
        <v>1</v>
      </c>
      <c r="AA225" s="14">
        <f>IF(OR('Anvendte oplysninger'!W225="Lige",'Anvendte oplysninger'!W225="Irrelevant",'Anvendte oplysninger'!X225="Irrelevant",'Anvendte oplysninger'!Y225="Irrelevant"),1,1+1.961*1000/32.2*((('Anvendte oplysninger'!Y225*3268/3600)/('Anvendte oplysninger'!W225/0.306))^2)*('Anvendte oplysninger'!X225/1000)/G225)</f>
        <v>1</v>
      </c>
      <c r="AB225" s="14">
        <f>IF(OR('Anvendte oplysninger'!Z225="Lige",'Anvendte oplysninger'!Z225="Irrelevant",'Anvendte oplysninger'!AA225="Irrelevant",'Anvendte oplysninger'!AB225="Irrelevant"),1,1+1.545*1000/32.2*((('Anvendte oplysninger'!AB225*3268/3600)/('Anvendte oplysninger'!Z225/0.306))^2)*('Anvendte oplysninger'!AA225/1000)/G225)</f>
        <v>1</v>
      </c>
      <c r="AC225" s="14">
        <f>IF(OR('Anvendte oplysninger'!Z225="Lige",'Anvendte oplysninger'!Z225="Irrelevant",'Anvendte oplysninger'!AA225="Irrelevant",'Anvendte oplysninger'!AB225="Irrelevant"),1,1+1.961*1000/32.2*((('Anvendte oplysninger'!AB225*3268/3600)/('Anvendte oplysninger'!Z225/0.306))^2)*('Anvendte oplysninger'!AA225/1000)/G225)</f>
        <v>1</v>
      </c>
      <c r="AD225" s="14">
        <f>IF(OR('Anvendte oplysninger'!AC225="Irrelevant",'Anvendte oplysninger'!AC225="Nej"),1,IF(AND('Anvendte oplysninger'!AC225="Ja",OR('Anvendte oplysninger'!Q225&lt;301,'Anvendte oplysninger'!S225&lt;301)),1-(0.5*('Anvendte oplysninger'!R225+'Anvendte oplysninger'!T225)/('Anvendte oplysninger'!G225*1000)),IF(AND('Anvendte oplysninger'!AC225="Ja",OR('Anvendte oplysninger'!Q225&lt;601,'Anvendte oplysninger'!S225&lt;601)),1-(0.25*('Anvendte oplysninger'!R225+'Anvendte oplysninger'!T225)/('Anvendte oplysninger'!G225*1000)),1)))</f>
        <v>1</v>
      </c>
      <c r="AE225" s="14">
        <f>IF(OR('Anvendte oplysninger'!AC225="Irrelevant",'Anvendte oplysninger'!AC225="Nej"),1,IF(AND('Anvendte oplysninger'!AC225="Ja",OR('Anvendte oplysninger'!Q225&lt;301,'Anvendte oplysninger'!S225&lt;301)),1-(0.4*('Anvendte oplysninger'!R225+'Anvendte oplysninger'!T225)/('Anvendte oplysninger'!G225*1000)),IF(AND('Anvendte oplysninger'!AC225="Ja",OR('Anvendte oplysninger'!Q225&lt;601,'Anvendte oplysninger'!S225&lt;601)),1-(0.2*('Anvendte oplysninger'!R225+'Anvendte oplysninger'!T225)/('Anvendte oplysninger'!G225*1000)),1)))</f>
        <v>1</v>
      </c>
      <c r="AF225" s="14">
        <f>IF('Anvendte oplysninger'!AD225="110 km/t",0.79,1)</f>
        <v>1</v>
      </c>
      <c r="AG225" s="14">
        <f>IF('Anvendte oplysninger'!AD225="110 km/t",0.94,1)</f>
        <v>1</v>
      </c>
      <c r="AH225" s="14">
        <f>IF('Anvendte oplysninger'!AD225="110 km/t",0.66,1)</f>
        <v>1</v>
      </c>
      <c r="AI225" s="14">
        <f>IF('Anvendte oplysninger'!AD225="110 km/t",0.82,1)</f>
        <v>1</v>
      </c>
      <c r="AJ225" s="14">
        <f>IF(AND('Anvendte oplysninger'!AE225="Ja",I225="Tilkørselsflettestrækning"),0.65*'Anvendte oplysninger'!AF225+1-'Anvendte oplysninger'!AF225,1)</f>
        <v>1</v>
      </c>
      <c r="AK225" s="15" t="str">
        <f t="shared" si="21"/>
        <v/>
      </c>
      <c r="AL225" s="15" t="str">
        <f t="shared" si="22"/>
        <v/>
      </c>
      <c r="AM225" s="15" t="str">
        <f t="shared" si="23"/>
        <v/>
      </c>
      <c r="AN225" s="15" t="str">
        <f t="shared" si="24"/>
        <v/>
      </c>
      <c r="AO225" s="15" t="str">
        <f t="shared" si="25"/>
        <v/>
      </c>
      <c r="AP225" s="15" t="str">
        <f t="shared" si="26"/>
        <v/>
      </c>
      <c r="AQ225" s="4" t="str">
        <f t="shared" si="27"/>
        <v/>
      </c>
    </row>
    <row r="226" spans="1:43" x14ac:dyDescent="0.25">
      <c r="A226" s="4" t="str">
        <f>IF(Inddata!A241="","",Inddata!A241)</f>
        <v/>
      </c>
      <c r="B226" s="4" t="str">
        <f>IF(Inddata!B241="","",Inddata!B241)</f>
        <v/>
      </c>
      <c r="C226" s="4" t="str">
        <f>IF(Inddata!C241="","",Inddata!C241)</f>
        <v/>
      </c>
      <c r="D226" s="4" t="str">
        <f>IF(Inddata!D241="","",Inddata!D241)</f>
        <v/>
      </c>
      <c r="E226" s="4" t="str">
        <f>IF(Inddata!E241="","",Inddata!E241)</f>
        <v/>
      </c>
      <c r="F226" s="4" t="str">
        <f>IF(Inddata!F241="","",Inddata!F241)</f>
        <v/>
      </c>
      <c r="G226" s="4">
        <f>IF(Inddata!G241="","",Inddata!G241)</f>
        <v>0</v>
      </c>
      <c r="H226" s="4" t="str">
        <f>IF(Inddata!H241&gt;0.5,Inddata!H241,"")</f>
        <v/>
      </c>
      <c r="I226" s="4" t="str">
        <f>IF(Inddata!I241="","",Inddata!I241)</f>
        <v/>
      </c>
      <c r="J226" s="14">
        <f>IF('Anvendte oplysninger'!J226="Irrelevant",1,IF('Anvendte oplysninger'!J226&gt;3,1.2,1))</f>
        <v>1</v>
      </c>
      <c r="K226" s="14">
        <f>IF('Anvendte oplysninger'!K226="Irrelevant",1,IF(AND(OR(I226="Motorvejsstrækning",I226="Frakørselsflettestrækning",I226="Tilkørselsflettestrækning"),'Anvendte oplysninger'!K226&lt;3.5),1+(3.5-'Anvendte oplysninger'!K226)*0.12,IF(AND(OR(I226="Frakørselsrampe",I226="Tilkørselsrampe"),'Anvendte oplysninger'!K226&lt;3.5),1+(3.5-'Anvendte oplysninger'!K226)*0.16,1)))</f>
        <v>1</v>
      </c>
      <c r="L226" s="14">
        <f>IF('Anvendte oplysninger'!L226="Irrelevant",1,IF(AND('Anvendte oplysninger'!L226="Ja",'Anvendte oplysninger'!J226=2),0.6*'Anvendte oplysninger'!M226+(1-'Anvendte oplysninger'!M226),IF(AND('Anvendte oplysninger'!L226="Ja",'Anvendte oplysninger'!J226=3),0.7*'Anvendte oplysninger'!M226+(1-'Anvendte oplysninger'!M226),IF(AND('Anvendte oplysninger'!L226="Ja",'Anvendte oplysninger'!J226=4),0.76*'Anvendte oplysninger'!M226+(1-'Anvendte oplysninger'!M226),IF(AND('Anvendte oplysninger'!L226="Ja",'Anvendte oplysninger'!J226&gt;4.99999999),0.8*'Anvendte oplysninger'!M226+(1-'Anvendte oplysninger'!M226),1)))))</f>
        <v>1</v>
      </c>
      <c r="M226" s="14">
        <f>IF('Anvendte oplysninger'!L226="Irrelevant",1,IF(AND('Anvendte oplysninger'!L226="Ja",'Anvendte oplysninger'!J226=2),0.8*'Anvendte oplysninger'!M226+(1-'Anvendte oplysninger'!M226),IF(AND('Anvendte oplysninger'!L226="Ja",'Anvendte oplysninger'!J226=3),0.85*'Anvendte oplysninger'!M226+(1-'Anvendte oplysninger'!M226),IF(AND('Anvendte oplysninger'!L226="Ja",'Anvendte oplysninger'!J226=4),0.88*'Anvendte oplysninger'!M226+(1-'Anvendte oplysninger'!M226),IF(AND('Anvendte oplysninger'!L226="Ja",'Anvendte oplysninger'!J226&gt;4.99999999),0.9*'Anvendte oplysninger'!M226+(1-'Anvendte oplysninger'!M226),1)))))</f>
        <v>1</v>
      </c>
      <c r="N226" s="14">
        <f>IF('Anvendte oplysninger'!N226="Irrelevant",1,IF(AND(OR(I226="Motorvejsstrækning",I226="Frakørselsflettestrækning",I226="Tilkørselsflettestrækning"),'Anvendte oplysninger'!N226&lt;3),1+(3-'Anvendte oplysninger'!N226)*0.09333333,1))</f>
        <v>1</v>
      </c>
      <c r="O226" s="14">
        <f>IF('Anvendte oplysninger'!N226="Irrelevant",1,IF(AND(OR(I226="Motorvejsstrækning",I226="Frakørselsflettestrækning",I226="Tilkørselsflettestrækning"),'Anvendte oplysninger'!N226&lt;3),1+(3-'Anvendte oplysninger'!N226)*0.19666667,1))</f>
        <v>1</v>
      </c>
      <c r="P226" s="14">
        <f>IF('Anvendte oplysninger'!O226="Irrelevant",1,IF(AND(OR(I226="Motorvejsstrækning",I226="Frakørselsflettestrækning",I226="Tilkørselsflettestrækning"),'Anvendte oplysninger'!O226&lt;3.00000001),1+(0.5-'Anvendte oplysninger'!O226)*0.04,IF(AND(OR(I226="Frakørselsrampe",I226="Tilkørselsrampe"),'Anvendte oplysninger'!O226&lt;3.00000001),1+(0.5-'Anvendte oplysninger'!O226)*0.08,IF(OR(I226="Motorvejsstrækning",I226="Frakørselsflettestrækning",I226="Tilkørselsflettestrækning"),0.9,0.8))))</f>
        <v>1</v>
      </c>
      <c r="Q226" s="14">
        <f>IF('Anvendte oplysninger'!P226="Irrelevant",1,IF(AND(OR(I226="Motorvejsstrækning",I226="Frakørselsflettestrækning",I226="Tilkørselsflettestrækning"),'Anvendte oplysninger'!P226&lt;11.00000001),1+(5-'Anvendte oplysninger'!P226)*0.01,0.94))</f>
        <v>1</v>
      </c>
      <c r="R226" s="14">
        <f>IF(OR('Anvendte oplysninger'!Q226="Irrelevant",'Anvendte oplysninger'!R226="Irrelevant",'Anvendte oplysninger'!Q226="Lige"),1,IF(AND(OR(I226="Motorvejsstrækning",I226="Frakørselsflettestrækning",I226="Tilkørselsflettestrækning"),'Anvendte oplysninger'!Q226&lt;4000),(EXP(0.1096*1746.5/'Anvendte oplysninger'!Q226)/EXP(0.1096*1746.5/4000))*('Anvendte oplysninger'!R226/1000)/G226+(G226-'Anvendte oplysninger'!R226/1000)/G226,1))</f>
        <v>1</v>
      </c>
      <c r="S226" s="14">
        <f>IF(OR('Anvendte oplysninger'!S226="Irrelevant",'Anvendte oplysninger'!T226="Irrelevant",'Anvendte oplysninger'!S226="Lige"),1,IF(AND(OR(I226="Motorvejsstrækning",I226="Frakørselsflettestrækning",I226="Tilkørselsflettestrækning"),'Anvendte oplysninger'!S226&lt;4000),(EXP(0.1096*1746.5/'Anvendte oplysninger'!S226)/EXP(0.1096*1746.5/4000))*('Anvendte oplysninger'!T226/1000)/G226+(G226-'Anvendte oplysninger'!T226/1000)/G226,1))</f>
        <v>1</v>
      </c>
      <c r="T226" s="14">
        <f>IF('Anvendte oplysninger'!U226="Irrelevant",1,IF(AND(OR(I226="Motorvejsstrækning",I226="Frakørselsflettestrækning",I226="Tilkørselsflettestrækning",I226="Frakørselsrampe",I226="Tilkørselsrampe"),'Anvendte oplysninger'!U226="Ja"),0.95,1))</f>
        <v>1</v>
      </c>
      <c r="U226" s="14">
        <f>IF('Anvendte oplysninger'!U226="Irrelevant",1,IF(AND(OR(I226="Motorvejsstrækning",I226="Frakørselsflettestrækning",I226="Tilkørselsflettestrækning",I226="Frakørselsrampe",I226="Tilkørselsrampe"),'Anvendte oplysninger'!U226="Ja"),0.96,1))</f>
        <v>1</v>
      </c>
      <c r="V226" s="14">
        <f>IF('Anvendte oplysninger'!U226="Irrelevant",1,IF(AND(OR(I226="Motorvejsstrækning",I226="Frakørselsflettestrækning",I226="Tilkørselsflettestrækning",I226="Frakørselsrampe",I226="Tilkørselsrampe"),'Anvendte oplysninger'!U226="Ja"),0.79,1))</f>
        <v>1</v>
      </c>
      <c r="W226" s="14">
        <f>IF('Anvendte oplysninger'!U226="Irrelevant",1,IF(AND(OR(I226="Motorvejsstrækning",I226="Frakørselsflettestrækning",I226="Tilkørselsflettestrækning",I226="Frakørselsrampe",I226="Tilkørselsrampe"),'Anvendte oplysninger'!U226="Ja"),0.94,1))</f>
        <v>1</v>
      </c>
      <c r="X226" s="14">
        <f>IF('Anvendte oplysninger'!U226="Irrelevant",1,IF(AND(OR(I226="Motorvejsstrækning",I226="Frakørselsflettestrækning",I226="Tilkørselsflettestrækning",I226="Frakørselsrampe",I226="Tilkørselsrampe"),'Anvendte oplysninger'!U226="Ja"),0.97,1))</f>
        <v>1</v>
      </c>
      <c r="Y226" s="14">
        <f>IF(AND(I226="Frakørselsrampe",'Anvendte oplysninger'!V226="S-formet ruderrampe"),1.32,IF(AND(I226="Frakørselsrampe",'Anvendte oplysninger'!V226="S-formet trompetrampe"),2.05,IF(AND(I226="Frakørselsrampe",'Anvendte oplysninger'!V226="U-formet trompetrampe"),4.11,IF(AND(I226="Frakørselsrampe",'Anvendte oplysninger'!V226="SV-formet flyoverrampe"),5.15,IF(AND(I226="Frakørselsrampe",'Anvendte oplysninger'!V226="Vinkelformet rampe"),1.07,IF(AND(I226="Tilkørselsrampe",'Anvendte oplysninger'!V226="S-formet ruderrampe"),0.93,IF(AND(I226="Tilkørselsrampe",'Anvendte oplysninger'!V226="S-formet trompetrampe"),2.48,IF(AND(I226="Tilkørselsrampe",'Anvendte oplysninger'!V226="U-formet trompetrampe"),4.15,IF(AND(I226="Tilkørselsrampe",'Anvendte oplysninger'!V226="SV-formet flyoverrampe"),5.26,IF(AND(I226="Tilkørselsrampe",'Anvendte oplysninger'!V226="Vinkelformet rampe"),1.42,1))))))))))</f>
        <v>1</v>
      </c>
      <c r="Z226" s="14">
        <f>IF(OR('Anvendte oplysninger'!W226="Lige",'Anvendte oplysninger'!W226="Irrelevant",'Anvendte oplysninger'!X226="Irrelevant",'Anvendte oplysninger'!Y226="Irrelevant"),1,1+1.545*1000/32.2*((('Anvendte oplysninger'!Y226*3268/3600)/('Anvendte oplysninger'!W226/0.306))^2)*('Anvendte oplysninger'!X226/1000)/G226)</f>
        <v>1</v>
      </c>
      <c r="AA226" s="14">
        <f>IF(OR('Anvendte oplysninger'!W226="Lige",'Anvendte oplysninger'!W226="Irrelevant",'Anvendte oplysninger'!X226="Irrelevant",'Anvendte oplysninger'!Y226="Irrelevant"),1,1+1.961*1000/32.2*((('Anvendte oplysninger'!Y226*3268/3600)/('Anvendte oplysninger'!W226/0.306))^2)*('Anvendte oplysninger'!X226/1000)/G226)</f>
        <v>1</v>
      </c>
      <c r="AB226" s="14">
        <f>IF(OR('Anvendte oplysninger'!Z226="Lige",'Anvendte oplysninger'!Z226="Irrelevant",'Anvendte oplysninger'!AA226="Irrelevant",'Anvendte oplysninger'!AB226="Irrelevant"),1,1+1.545*1000/32.2*((('Anvendte oplysninger'!AB226*3268/3600)/('Anvendte oplysninger'!Z226/0.306))^2)*('Anvendte oplysninger'!AA226/1000)/G226)</f>
        <v>1</v>
      </c>
      <c r="AC226" s="14">
        <f>IF(OR('Anvendte oplysninger'!Z226="Lige",'Anvendte oplysninger'!Z226="Irrelevant",'Anvendte oplysninger'!AA226="Irrelevant",'Anvendte oplysninger'!AB226="Irrelevant"),1,1+1.961*1000/32.2*((('Anvendte oplysninger'!AB226*3268/3600)/('Anvendte oplysninger'!Z226/0.306))^2)*('Anvendte oplysninger'!AA226/1000)/G226)</f>
        <v>1</v>
      </c>
      <c r="AD226" s="14">
        <f>IF(OR('Anvendte oplysninger'!AC226="Irrelevant",'Anvendte oplysninger'!AC226="Nej"),1,IF(AND('Anvendte oplysninger'!AC226="Ja",OR('Anvendte oplysninger'!Q226&lt;301,'Anvendte oplysninger'!S226&lt;301)),1-(0.5*('Anvendte oplysninger'!R226+'Anvendte oplysninger'!T226)/('Anvendte oplysninger'!G226*1000)),IF(AND('Anvendte oplysninger'!AC226="Ja",OR('Anvendte oplysninger'!Q226&lt;601,'Anvendte oplysninger'!S226&lt;601)),1-(0.25*('Anvendte oplysninger'!R226+'Anvendte oplysninger'!T226)/('Anvendte oplysninger'!G226*1000)),1)))</f>
        <v>1</v>
      </c>
      <c r="AE226" s="14">
        <f>IF(OR('Anvendte oplysninger'!AC226="Irrelevant",'Anvendte oplysninger'!AC226="Nej"),1,IF(AND('Anvendte oplysninger'!AC226="Ja",OR('Anvendte oplysninger'!Q226&lt;301,'Anvendte oplysninger'!S226&lt;301)),1-(0.4*('Anvendte oplysninger'!R226+'Anvendte oplysninger'!T226)/('Anvendte oplysninger'!G226*1000)),IF(AND('Anvendte oplysninger'!AC226="Ja",OR('Anvendte oplysninger'!Q226&lt;601,'Anvendte oplysninger'!S226&lt;601)),1-(0.2*('Anvendte oplysninger'!R226+'Anvendte oplysninger'!T226)/('Anvendte oplysninger'!G226*1000)),1)))</f>
        <v>1</v>
      </c>
      <c r="AF226" s="14">
        <f>IF('Anvendte oplysninger'!AD226="110 km/t",0.79,1)</f>
        <v>1</v>
      </c>
      <c r="AG226" s="14">
        <f>IF('Anvendte oplysninger'!AD226="110 km/t",0.94,1)</f>
        <v>1</v>
      </c>
      <c r="AH226" s="14">
        <f>IF('Anvendte oplysninger'!AD226="110 km/t",0.66,1)</f>
        <v>1</v>
      </c>
      <c r="AI226" s="14">
        <f>IF('Anvendte oplysninger'!AD226="110 km/t",0.82,1)</f>
        <v>1</v>
      </c>
      <c r="AJ226" s="14">
        <f>IF(AND('Anvendte oplysninger'!AE226="Ja",I226="Tilkørselsflettestrækning"),0.65*'Anvendte oplysninger'!AF226+1-'Anvendte oplysninger'!AF226,1)</f>
        <v>1</v>
      </c>
      <c r="AK226" s="15" t="str">
        <f t="shared" si="21"/>
        <v/>
      </c>
      <c r="AL226" s="15" t="str">
        <f t="shared" si="22"/>
        <v/>
      </c>
      <c r="AM226" s="15" t="str">
        <f t="shared" si="23"/>
        <v/>
      </c>
      <c r="AN226" s="15" t="str">
        <f t="shared" si="24"/>
        <v/>
      </c>
      <c r="AO226" s="15" t="str">
        <f t="shared" si="25"/>
        <v/>
      </c>
      <c r="AP226" s="15" t="str">
        <f t="shared" si="26"/>
        <v/>
      </c>
      <c r="AQ226" s="4" t="str">
        <f t="shared" si="27"/>
        <v/>
      </c>
    </row>
    <row r="227" spans="1:43" x14ac:dyDescent="0.25">
      <c r="A227" s="4" t="str">
        <f>IF(Inddata!A242="","",Inddata!A242)</f>
        <v/>
      </c>
      <c r="B227" s="4" t="str">
        <f>IF(Inddata!B242="","",Inddata!B242)</f>
        <v/>
      </c>
      <c r="C227" s="4" t="str">
        <f>IF(Inddata!C242="","",Inddata!C242)</f>
        <v/>
      </c>
      <c r="D227" s="4" t="str">
        <f>IF(Inddata!D242="","",Inddata!D242)</f>
        <v/>
      </c>
      <c r="E227" s="4" t="str">
        <f>IF(Inddata!E242="","",Inddata!E242)</f>
        <v/>
      </c>
      <c r="F227" s="4" t="str">
        <f>IF(Inddata!F242="","",Inddata!F242)</f>
        <v/>
      </c>
      <c r="G227" s="4">
        <f>IF(Inddata!G242="","",Inddata!G242)</f>
        <v>0</v>
      </c>
      <c r="H227" s="4" t="str">
        <f>IF(Inddata!H242&gt;0.5,Inddata!H242,"")</f>
        <v/>
      </c>
      <c r="I227" s="4" t="str">
        <f>IF(Inddata!I242="","",Inddata!I242)</f>
        <v/>
      </c>
      <c r="J227" s="14">
        <f>IF('Anvendte oplysninger'!J227="Irrelevant",1,IF('Anvendte oplysninger'!J227&gt;3,1.2,1))</f>
        <v>1</v>
      </c>
      <c r="K227" s="14">
        <f>IF('Anvendte oplysninger'!K227="Irrelevant",1,IF(AND(OR(I227="Motorvejsstrækning",I227="Frakørselsflettestrækning",I227="Tilkørselsflettestrækning"),'Anvendte oplysninger'!K227&lt;3.5),1+(3.5-'Anvendte oplysninger'!K227)*0.12,IF(AND(OR(I227="Frakørselsrampe",I227="Tilkørselsrampe"),'Anvendte oplysninger'!K227&lt;3.5),1+(3.5-'Anvendte oplysninger'!K227)*0.16,1)))</f>
        <v>1</v>
      </c>
      <c r="L227" s="14">
        <f>IF('Anvendte oplysninger'!L227="Irrelevant",1,IF(AND('Anvendte oplysninger'!L227="Ja",'Anvendte oplysninger'!J227=2),0.6*'Anvendte oplysninger'!M227+(1-'Anvendte oplysninger'!M227),IF(AND('Anvendte oplysninger'!L227="Ja",'Anvendte oplysninger'!J227=3),0.7*'Anvendte oplysninger'!M227+(1-'Anvendte oplysninger'!M227),IF(AND('Anvendte oplysninger'!L227="Ja",'Anvendte oplysninger'!J227=4),0.76*'Anvendte oplysninger'!M227+(1-'Anvendte oplysninger'!M227),IF(AND('Anvendte oplysninger'!L227="Ja",'Anvendte oplysninger'!J227&gt;4.99999999),0.8*'Anvendte oplysninger'!M227+(1-'Anvendte oplysninger'!M227),1)))))</f>
        <v>1</v>
      </c>
      <c r="M227" s="14">
        <f>IF('Anvendte oplysninger'!L227="Irrelevant",1,IF(AND('Anvendte oplysninger'!L227="Ja",'Anvendte oplysninger'!J227=2),0.8*'Anvendte oplysninger'!M227+(1-'Anvendte oplysninger'!M227),IF(AND('Anvendte oplysninger'!L227="Ja",'Anvendte oplysninger'!J227=3),0.85*'Anvendte oplysninger'!M227+(1-'Anvendte oplysninger'!M227),IF(AND('Anvendte oplysninger'!L227="Ja",'Anvendte oplysninger'!J227=4),0.88*'Anvendte oplysninger'!M227+(1-'Anvendte oplysninger'!M227),IF(AND('Anvendte oplysninger'!L227="Ja",'Anvendte oplysninger'!J227&gt;4.99999999),0.9*'Anvendte oplysninger'!M227+(1-'Anvendte oplysninger'!M227),1)))))</f>
        <v>1</v>
      </c>
      <c r="N227" s="14">
        <f>IF('Anvendte oplysninger'!N227="Irrelevant",1,IF(AND(OR(I227="Motorvejsstrækning",I227="Frakørselsflettestrækning",I227="Tilkørselsflettestrækning"),'Anvendte oplysninger'!N227&lt;3),1+(3-'Anvendte oplysninger'!N227)*0.09333333,1))</f>
        <v>1</v>
      </c>
      <c r="O227" s="14">
        <f>IF('Anvendte oplysninger'!N227="Irrelevant",1,IF(AND(OR(I227="Motorvejsstrækning",I227="Frakørselsflettestrækning",I227="Tilkørselsflettestrækning"),'Anvendte oplysninger'!N227&lt;3),1+(3-'Anvendte oplysninger'!N227)*0.19666667,1))</f>
        <v>1</v>
      </c>
      <c r="P227" s="14">
        <f>IF('Anvendte oplysninger'!O227="Irrelevant",1,IF(AND(OR(I227="Motorvejsstrækning",I227="Frakørselsflettestrækning",I227="Tilkørselsflettestrækning"),'Anvendte oplysninger'!O227&lt;3.00000001),1+(0.5-'Anvendte oplysninger'!O227)*0.04,IF(AND(OR(I227="Frakørselsrampe",I227="Tilkørselsrampe"),'Anvendte oplysninger'!O227&lt;3.00000001),1+(0.5-'Anvendte oplysninger'!O227)*0.08,IF(OR(I227="Motorvejsstrækning",I227="Frakørselsflettestrækning",I227="Tilkørselsflettestrækning"),0.9,0.8))))</f>
        <v>1</v>
      </c>
      <c r="Q227" s="14">
        <f>IF('Anvendte oplysninger'!P227="Irrelevant",1,IF(AND(OR(I227="Motorvejsstrækning",I227="Frakørselsflettestrækning",I227="Tilkørselsflettestrækning"),'Anvendte oplysninger'!P227&lt;11.00000001),1+(5-'Anvendte oplysninger'!P227)*0.01,0.94))</f>
        <v>1</v>
      </c>
      <c r="R227" s="14">
        <f>IF(OR('Anvendte oplysninger'!Q227="Irrelevant",'Anvendte oplysninger'!R227="Irrelevant",'Anvendte oplysninger'!Q227="Lige"),1,IF(AND(OR(I227="Motorvejsstrækning",I227="Frakørselsflettestrækning",I227="Tilkørselsflettestrækning"),'Anvendte oplysninger'!Q227&lt;4000),(EXP(0.1096*1746.5/'Anvendte oplysninger'!Q227)/EXP(0.1096*1746.5/4000))*('Anvendte oplysninger'!R227/1000)/G227+(G227-'Anvendte oplysninger'!R227/1000)/G227,1))</f>
        <v>1</v>
      </c>
      <c r="S227" s="14">
        <f>IF(OR('Anvendte oplysninger'!S227="Irrelevant",'Anvendte oplysninger'!T227="Irrelevant",'Anvendte oplysninger'!S227="Lige"),1,IF(AND(OR(I227="Motorvejsstrækning",I227="Frakørselsflettestrækning",I227="Tilkørselsflettestrækning"),'Anvendte oplysninger'!S227&lt;4000),(EXP(0.1096*1746.5/'Anvendte oplysninger'!S227)/EXP(0.1096*1746.5/4000))*('Anvendte oplysninger'!T227/1000)/G227+(G227-'Anvendte oplysninger'!T227/1000)/G227,1))</f>
        <v>1</v>
      </c>
      <c r="T227" s="14">
        <f>IF('Anvendte oplysninger'!U227="Irrelevant",1,IF(AND(OR(I227="Motorvejsstrækning",I227="Frakørselsflettestrækning",I227="Tilkørselsflettestrækning",I227="Frakørselsrampe",I227="Tilkørselsrampe"),'Anvendte oplysninger'!U227="Ja"),0.95,1))</f>
        <v>1</v>
      </c>
      <c r="U227" s="14">
        <f>IF('Anvendte oplysninger'!U227="Irrelevant",1,IF(AND(OR(I227="Motorvejsstrækning",I227="Frakørselsflettestrækning",I227="Tilkørselsflettestrækning",I227="Frakørselsrampe",I227="Tilkørselsrampe"),'Anvendte oplysninger'!U227="Ja"),0.96,1))</f>
        <v>1</v>
      </c>
      <c r="V227" s="14">
        <f>IF('Anvendte oplysninger'!U227="Irrelevant",1,IF(AND(OR(I227="Motorvejsstrækning",I227="Frakørselsflettestrækning",I227="Tilkørselsflettestrækning",I227="Frakørselsrampe",I227="Tilkørselsrampe"),'Anvendte oplysninger'!U227="Ja"),0.79,1))</f>
        <v>1</v>
      </c>
      <c r="W227" s="14">
        <f>IF('Anvendte oplysninger'!U227="Irrelevant",1,IF(AND(OR(I227="Motorvejsstrækning",I227="Frakørselsflettestrækning",I227="Tilkørselsflettestrækning",I227="Frakørselsrampe",I227="Tilkørselsrampe"),'Anvendte oplysninger'!U227="Ja"),0.94,1))</f>
        <v>1</v>
      </c>
      <c r="X227" s="14">
        <f>IF('Anvendte oplysninger'!U227="Irrelevant",1,IF(AND(OR(I227="Motorvejsstrækning",I227="Frakørselsflettestrækning",I227="Tilkørselsflettestrækning",I227="Frakørselsrampe",I227="Tilkørselsrampe"),'Anvendte oplysninger'!U227="Ja"),0.97,1))</f>
        <v>1</v>
      </c>
      <c r="Y227" s="14">
        <f>IF(AND(I227="Frakørselsrampe",'Anvendte oplysninger'!V227="S-formet ruderrampe"),1.32,IF(AND(I227="Frakørselsrampe",'Anvendte oplysninger'!V227="S-formet trompetrampe"),2.05,IF(AND(I227="Frakørselsrampe",'Anvendte oplysninger'!V227="U-formet trompetrampe"),4.11,IF(AND(I227="Frakørselsrampe",'Anvendte oplysninger'!V227="SV-formet flyoverrampe"),5.15,IF(AND(I227="Frakørselsrampe",'Anvendte oplysninger'!V227="Vinkelformet rampe"),1.07,IF(AND(I227="Tilkørselsrampe",'Anvendte oplysninger'!V227="S-formet ruderrampe"),0.93,IF(AND(I227="Tilkørselsrampe",'Anvendte oplysninger'!V227="S-formet trompetrampe"),2.48,IF(AND(I227="Tilkørselsrampe",'Anvendte oplysninger'!V227="U-formet trompetrampe"),4.15,IF(AND(I227="Tilkørselsrampe",'Anvendte oplysninger'!V227="SV-formet flyoverrampe"),5.26,IF(AND(I227="Tilkørselsrampe",'Anvendte oplysninger'!V227="Vinkelformet rampe"),1.42,1))))))))))</f>
        <v>1</v>
      </c>
      <c r="Z227" s="14">
        <f>IF(OR('Anvendte oplysninger'!W227="Lige",'Anvendte oplysninger'!W227="Irrelevant",'Anvendte oplysninger'!X227="Irrelevant",'Anvendte oplysninger'!Y227="Irrelevant"),1,1+1.545*1000/32.2*((('Anvendte oplysninger'!Y227*3268/3600)/('Anvendte oplysninger'!W227/0.306))^2)*('Anvendte oplysninger'!X227/1000)/G227)</f>
        <v>1</v>
      </c>
      <c r="AA227" s="14">
        <f>IF(OR('Anvendte oplysninger'!W227="Lige",'Anvendte oplysninger'!W227="Irrelevant",'Anvendte oplysninger'!X227="Irrelevant",'Anvendte oplysninger'!Y227="Irrelevant"),1,1+1.961*1000/32.2*((('Anvendte oplysninger'!Y227*3268/3600)/('Anvendte oplysninger'!W227/0.306))^2)*('Anvendte oplysninger'!X227/1000)/G227)</f>
        <v>1</v>
      </c>
      <c r="AB227" s="14">
        <f>IF(OR('Anvendte oplysninger'!Z227="Lige",'Anvendte oplysninger'!Z227="Irrelevant",'Anvendte oplysninger'!AA227="Irrelevant",'Anvendte oplysninger'!AB227="Irrelevant"),1,1+1.545*1000/32.2*((('Anvendte oplysninger'!AB227*3268/3600)/('Anvendte oplysninger'!Z227/0.306))^2)*('Anvendte oplysninger'!AA227/1000)/G227)</f>
        <v>1</v>
      </c>
      <c r="AC227" s="14">
        <f>IF(OR('Anvendte oplysninger'!Z227="Lige",'Anvendte oplysninger'!Z227="Irrelevant",'Anvendte oplysninger'!AA227="Irrelevant",'Anvendte oplysninger'!AB227="Irrelevant"),1,1+1.961*1000/32.2*((('Anvendte oplysninger'!AB227*3268/3600)/('Anvendte oplysninger'!Z227/0.306))^2)*('Anvendte oplysninger'!AA227/1000)/G227)</f>
        <v>1</v>
      </c>
      <c r="AD227" s="14">
        <f>IF(OR('Anvendte oplysninger'!AC227="Irrelevant",'Anvendte oplysninger'!AC227="Nej"),1,IF(AND('Anvendte oplysninger'!AC227="Ja",OR('Anvendte oplysninger'!Q227&lt;301,'Anvendte oplysninger'!S227&lt;301)),1-(0.5*('Anvendte oplysninger'!R227+'Anvendte oplysninger'!T227)/('Anvendte oplysninger'!G227*1000)),IF(AND('Anvendte oplysninger'!AC227="Ja",OR('Anvendte oplysninger'!Q227&lt;601,'Anvendte oplysninger'!S227&lt;601)),1-(0.25*('Anvendte oplysninger'!R227+'Anvendte oplysninger'!T227)/('Anvendte oplysninger'!G227*1000)),1)))</f>
        <v>1</v>
      </c>
      <c r="AE227" s="14">
        <f>IF(OR('Anvendte oplysninger'!AC227="Irrelevant",'Anvendte oplysninger'!AC227="Nej"),1,IF(AND('Anvendte oplysninger'!AC227="Ja",OR('Anvendte oplysninger'!Q227&lt;301,'Anvendte oplysninger'!S227&lt;301)),1-(0.4*('Anvendte oplysninger'!R227+'Anvendte oplysninger'!T227)/('Anvendte oplysninger'!G227*1000)),IF(AND('Anvendte oplysninger'!AC227="Ja",OR('Anvendte oplysninger'!Q227&lt;601,'Anvendte oplysninger'!S227&lt;601)),1-(0.2*('Anvendte oplysninger'!R227+'Anvendte oplysninger'!T227)/('Anvendte oplysninger'!G227*1000)),1)))</f>
        <v>1</v>
      </c>
      <c r="AF227" s="14">
        <f>IF('Anvendte oplysninger'!AD227="110 km/t",0.79,1)</f>
        <v>1</v>
      </c>
      <c r="AG227" s="14">
        <f>IF('Anvendte oplysninger'!AD227="110 km/t",0.94,1)</f>
        <v>1</v>
      </c>
      <c r="AH227" s="14">
        <f>IF('Anvendte oplysninger'!AD227="110 km/t",0.66,1)</f>
        <v>1</v>
      </c>
      <c r="AI227" s="14">
        <f>IF('Anvendte oplysninger'!AD227="110 km/t",0.82,1)</f>
        <v>1</v>
      </c>
      <c r="AJ227" s="14">
        <f>IF(AND('Anvendte oplysninger'!AE227="Ja",I227="Tilkørselsflettestrækning"),0.65*'Anvendte oplysninger'!AF227+1-'Anvendte oplysninger'!AF227,1)</f>
        <v>1</v>
      </c>
      <c r="AK227" s="15" t="str">
        <f t="shared" si="21"/>
        <v/>
      </c>
      <c r="AL227" s="15" t="str">
        <f t="shared" si="22"/>
        <v/>
      </c>
      <c r="AM227" s="15" t="str">
        <f t="shared" si="23"/>
        <v/>
      </c>
      <c r="AN227" s="15" t="str">
        <f t="shared" si="24"/>
        <v/>
      </c>
      <c r="AO227" s="15" t="str">
        <f t="shared" si="25"/>
        <v/>
      </c>
      <c r="AP227" s="15" t="str">
        <f t="shared" si="26"/>
        <v/>
      </c>
      <c r="AQ227" s="4" t="str">
        <f t="shared" si="27"/>
        <v/>
      </c>
    </row>
    <row r="228" spans="1:43" x14ac:dyDescent="0.25">
      <c r="A228" s="4" t="str">
        <f>IF(Inddata!A243="","",Inddata!A243)</f>
        <v/>
      </c>
      <c r="B228" s="4" t="str">
        <f>IF(Inddata!B243="","",Inddata!B243)</f>
        <v/>
      </c>
      <c r="C228" s="4" t="str">
        <f>IF(Inddata!C243="","",Inddata!C243)</f>
        <v/>
      </c>
      <c r="D228" s="4" t="str">
        <f>IF(Inddata!D243="","",Inddata!D243)</f>
        <v/>
      </c>
      <c r="E228" s="4" t="str">
        <f>IF(Inddata!E243="","",Inddata!E243)</f>
        <v/>
      </c>
      <c r="F228" s="4" t="str">
        <f>IF(Inddata!F243="","",Inddata!F243)</f>
        <v/>
      </c>
      <c r="G228" s="4">
        <f>IF(Inddata!G243="","",Inddata!G243)</f>
        <v>0</v>
      </c>
      <c r="H228" s="4" t="str">
        <f>IF(Inddata!H243&gt;0.5,Inddata!H243,"")</f>
        <v/>
      </c>
      <c r="I228" s="4" t="str">
        <f>IF(Inddata!I243="","",Inddata!I243)</f>
        <v/>
      </c>
      <c r="J228" s="14">
        <f>IF('Anvendte oplysninger'!J228="Irrelevant",1,IF('Anvendte oplysninger'!J228&gt;3,1.2,1))</f>
        <v>1</v>
      </c>
      <c r="K228" s="14">
        <f>IF('Anvendte oplysninger'!K228="Irrelevant",1,IF(AND(OR(I228="Motorvejsstrækning",I228="Frakørselsflettestrækning",I228="Tilkørselsflettestrækning"),'Anvendte oplysninger'!K228&lt;3.5),1+(3.5-'Anvendte oplysninger'!K228)*0.12,IF(AND(OR(I228="Frakørselsrampe",I228="Tilkørselsrampe"),'Anvendte oplysninger'!K228&lt;3.5),1+(3.5-'Anvendte oplysninger'!K228)*0.16,1)))</f>
        <v>1</v>
      </c>
      <c r="L228" s="14">
        <f>IF('Anvendte oplysninger'!L228="Irrelevant",1,IF(AND('Anvendte oplysninger'!L228="Ja",'Anvendte oplysninger'!J228=2),0.6*'Anvendte oplysninger'!M228+(1-'Anvendte oplysninger'!M228),IF(AND('Anvendte oplysninger'!L228="Ja",'Anvendte oplysninger'!J228=3),0.7*'Anvendte oplysninger'!M228+(1-'Anvendte oplysninger'!M228),IF(AND('Anvendte oplysninger'!L228="Ja",'Anvendte oplysninger'!J228=4),0.76*'Anvendte oplysninger'!M228+(1-'Anvendte oplysninger'!M228),IF(AND('Anvendte oplysninger'!L228="Ja",'Anvendte oplysninger'!J228&gt;4.99999999),0.8*'Anvendte oplysninger'!M228+(1-'Anvendte oplysninger'!M228),1)))))</f>
        <v>1</v>
      </c>
      <c r="M228" s="14">
        <f>IF('Anvendte oplysninger'!L228="Irrelevant",1,IF(AND('Anvendte oplysninger'!L228="Ja",'Anvendte oplysninger'!J228=2),0.8*'Anvendte oplysninger'!M228+(1-'Anvendte oplysninger'!M228),IF(AND('Anvendte oplysninger'!L228="Ja",'Anvendte oplysninger'!J228=3),0.85*'Anvendte oplysninger'!M228+(1-'Anvendte oplysninger'!M228),IF(AND('Anvendte oplysninger'!L228="Ja",'Anvendte oplysninger'!J228=4),0.88*'Anvendte oplysninger'!M228+(1-'Anvendte oplysninger'!M228),IF(AND('Anvendte oplysninger'!L228="Ja",'Anvendte oplysninger'!J228&gt;4.99999999),0.9*'Anvendte oplysninger'!M228+(1-'Anvendte oplysninger'!M228),1)))))</f>
        <v>1</v>
      </c>
      <c r="N228" s="14">
        <f>IF('Anvendte oplysninger'!N228="Irrelevant",1,IF(AND(OR(I228="Motorvejsstrækning",I228="Frakørselsflettestrækning",I228="Tilkørselsflettestrækning"),'Anvendte oplysninger'!N228&lt;3),1+(3-'Anvendte oplysninger'!N228)*0.09333333,1))</f>
        <v>1</v>
      </c>
      <c r="O228" s="14">
        <f>IF('Anvendte oplysninger'!N228="Irrelevant",1,IF(AND(OR(I228="Motorvejsstrækning",I228="Frakørselsflettestrækning",I228="Tilkørselsflettestrækning"),'Anvendte oplysninger'!N228&lt;3),1+(3-'Anvendte oplysninger'!N228)*0.19666667,1))</f>
        <v>1</v>
      </c>
      <c r="P228" s="14">
        <f>IF('Anvendte oplysninger'!O228="Irrelevant",1,IF(AND(OR(I228="Motorvejsstrækning",I228="Frakørselsflettestrækning",I228="Tilkørselsflettestrækning"),'Anvendte oplysninger'!O228&lt;3.00000001),1+(0.5-'Anvendte oplysninger'!O228)*0.04,IF(AND(OR(I228="Frakørselsrampe",I228="Tilkørselsrampe"),'Anvendte oplysninger'!O228&lt;3.00000001),1+(0.5-'Anvendte oplysninger'!O228)*0.08,IF(OR(I228="Motorvejsstrækning",I228="Frakørselsflettestrækning",I228="Tilkørselsflettestrækning"),0.9,0.8))))</f>
        <v>1</v>
      </c>
      <c r="Q228" s="14">
        <f>IF('Anvendte oplysninger'!P228="Irrelevant",1,IF(AND(OR(I228="Motorvejsstrækning",I228="Frakørselsflettestrækning",I228="Tilkørselsflettestrækning"),'Anvendte oplysninger'!P228&lt;11.00000001),1+(5-'Anvendte oplysninger'!P228)*0.01,0.94))</f>
        <v>1</v>
      </c>
      <c r="R228" s="14">
        <f>IF(OR('Anvendte oplysninger'!Q228="Irrelevant",'Anvendte oplysninger'!R228="Irrelevant",'Anvendte oplysninger'!Q228="Lige"),1,IF(AND(OR(I228="Motorvejsstrækning",I228="Frakørselsflettestrækning",I228="Tilkørselsflettestrækning"),'Anvendte oplysninger'!Q228&lt;4000),(EXP(0.1096*1746.5/'Anvendte oplysninger'!Q228)/EXP(0.1096*1746.5/4000))*('Anvendte oplysninger'!R228/1000)/G228+(G228-'Anvendte oplysninger'!R228/1000)/G228,1))</f>
        <v>1</v>
      </c>
      <c r="S228" s="14">
        <f>IF(OR('Anvendte oplysninger'!S228="Irrelevant",'Anvendte oplysninger'!T228="Irrelevant",'Anvendte oplysninger'!S228="Lige"),1,IF(AND(OR(I228="Motorvejsstrækning",I228="Frakørselsflettestrækning",I228="Tilkørselsflettestrækning"),'Anvendte oplysninger'!S228&lt;4000),(EXP(0.1096*1746.5/'Anvendte oplysninger'!S228)/EXP(0.1096*1746.5/4000))*('Anvendte oplysninger'!T228/1000)/G228+(G228-'Anvendte oplysninger'!T228/1000)/G228,1))</f>
        <v>1</v>
      </c>
      <c r="T228" s="14">
        <f>IF('Anvendte oplysninger'!U228="Irrelevant",1,IF(AND(OR(I228="Motorvejsstrækning",I228="Frakørselsflettestrækning",I228="Tilkørselsflettestrækning",I228="Frakørselsrampe",I228="Tilkørselsrampe"),'Anvendte oplysninger'!U228="Ja"),0.95,1))</f>
        <v>1</v>
      </c>
      <c r="U228" s="14">
        <f>IF('Anvendte oplysninger'!U228="Irrelevant",1,IF(AND(OR(I228="Motorvejsstrækning",I228="Frakørselsflettestrækning",I228="Tilkørselsflettestrækning",I228="Frakørselsrampe",I228="Tilkørselsrampe"),'Anvendte oplysninger'!U228="Ja"),0.96,1))</f>
        <v>1</v>
      </c>
      <c r="V228" s="14">
        <f>IF('Anvendte oplysninger'!U228="Irrelevant",1,IF(AND(OR(I228="Motorvejsstrækning",I228="Frakørselsflettestrækning",I228="Tilkørselsflettestrækning",I228="Frakørselsrampe",I228="Tilkørselsrampe"),'Anvendte oplysninger'!U228="Ja"),0.79,1))</f>
        <v>1</v>
      </c>
      <c r="W228" s="14">
        <f>IF('Anvendte oplysninger'!U228="Irrelevant",1,IF(AND(OR(I228="Motorvejsstrækning",I228="Frakørselsflettestrækning",I228="Tilkørselsflettestrækning",I228="Frakørselsrampe",I228="Tilkørselsrampe"),'Anvendte oplysninger'!U228="Ja"),0.94,1))</f>
        <v>1</v>
      </c>
      <c r="X228" s="14">
        <f>IF('Anvendte oplysninger'!U228="Irrelevant",1,IF(AND(OR(I228="Motorvejsstrækning",I228="Frakørselsflettestrækning",I228="Tilkørselsflettestrækning",I228="Frakørselsrampe",I228="Tilkørselsrampe"),'Anvendte oplysninger'!U228="Ja"),0.97,1))</f>
        <v>1</v>
      </c>
      <c r="Y228" s="14">
        <f>IF(AND(I228="Frakørselsrampe",'Anvendte oplysninger'!V228="S-formet ruderrampe"),1.32,IF(AND(I228="Frakørselsrampe",'Anvendte oplysninger'!V228="S-formet trompetrampe"),2.05,IF(AND(I228="Frakørselsrampe",'Anvendte oplysninger'!V228="U-formet trompetrampe"),4.11,IF(AND(I228="Frakørselsrampe",'Anvendte oplysninger'!V228="SV-formet flyoverrampe"),5.15,IF(AND(I228="Frakørselsrampe",'Anvendte oplysninger'!V228="Vinkelformet rampe"),1.07,IF(AND(I228="Tilkørselsrampe",'Anvendte oplysninger'!V228="S-formet ruderrampe"),0.93,IF(AND(I228="Tilkørselsrampe",'Anvendte oplysninger'!V228="S-formet trompetrampe"),2.48,IF(AND(I228="Tilkørselsrampe",'Anvendte oplysninger'!V228="U-formet trompetrampe"),4.15,IF(AND(I228="Tilkørselsrampe",'Anvendte oplysninger'!V228="SV-formet flyoverrampe"),5.26,IF(AND(I228="Tilkørselsrampe",'Anvendte oplysninger'!V228="Vinkelformet rampe"),1.42,1))))))))))</f>
        <v>1</v>
      </c>
      <c r="Z228" s="14">
        <f>IF(OR('Anvendte oplysninger'!W228="Lige",'Anvendte oplysninger'!W228="Irrelevant",'Anvendte oplysninger'!X228="Irrelevant",'Anvendte oplysninger'!Y228="Irrelevant"),1,1+1.545*1000/32.2*((('Anvendte oplysninger'!Y228*3268/3600)/('Anvendte oplysninger'!W228/0.306))^2)*('Anvendte oplysninger'!X228/1000)/G228)</f>
        <v>1</v>
      </c>
      <c r="AA228" s="14">
        <f>IF(OR('Anvendte oplysninger'!W228="Lige",'Anvendte oplysninger'!W228="Irrelevant",'Anvendte oplysninger'!X228="Irrelevant",'Anvendte oplysninger'!Y228="Irrelevant"),1,1+1.961*1000/32.2*((('Anvendte oplysninger'!Y228*3268/3600)/('Anvendte oplysninger'!W228/0.306))^2)*('Anvendte oplysninger'!X228/1000)/G228)</f>
        <v>1</v>
      </c>
      <c r="AB228" s="14">
        <f>IF(OR('Anvendte oplysninger'!Z228="Lige",'Anvendte oplysninger'!Z228="Irrelevant",'Anvendte oplysninger'!AA228="Irrelevant",'Anvendte oplysninger'!AB228="Irrelevant"),1,1+1.545*1000/32.2*((('Anvendte oplysninger'!AB228*3268/3600)/('Anvendte oplysninger'!Z228/0.306))^2)*('Anvendte oplysninger'!AA228/1000)/G228)</f>
        <v>1</v>
      </c>
      <c r="AC228" s="14">
        <f>IF(OR('Anvendte oplysninger'!Z228="Lige",'Anvendte oplysninger'!Z228="Irrelevant",'Anvendte oplysninger'!AA228="Irrelevant",'Anvendte oplysninger'!AB228="Irrelevant"),1,1+1.961*1000/32.2*((('Anvendte oplysninger'!AB228*3268/3600)/('Anvendte oplysninger'!Z228/0.306))^2)*('Anvendte oplysninger'!AA228/1000)/G228)</f>
        <v>1</v>
      </c>
      <c r="AD228" s="14">
        <f>IF(OR('Anvendte oplysninger'!AC228="Irrelevant",'Anvendte oplysninger'!AC228="Nej"),1,IF(AND('Anvendte oplysninger'!AC228="Ja",OR('Anvendte oplysninger'!Q228&lt;301,'Anvendte oplysninger'!S228&lt;301)),1-(0.5*('Anvendte oplysninger'!R228+'Anvendte oplysninger'!T228)/('Anvendte oplysninger'!G228*1000)),IF(AND('Anvendte oplysninger'!AC228="Ja",OR('Anvendte oplysninger'!Q228&lt;601,'Anvendte oplysninger'!S228&lt;601)),1-(0.25*('Anvendte oplysninger'!R228+'Anvendte oplysninger'!T228)/('Anvendte oplysninger'!G228*1000)),1)))</f>
        <v>1</v>
      </c>
      <c r="AE228" s="14">
        <f>IF(OR('Anvendte oplysninger'!AC228="Irrelevant",'Anvendte oplysninger'!AC228="Nej"),1,IF(AND('Anvendte oplysninger'!AC228="Ja",OR('Anvendte oplysninger'!Q228&lt;301,'Anvendte oplysninger'!S228&lt;301)),1-(0.4*('Anvendte oplysninger'!R228+'Anvendte oplysninger'!T228)/('Anvendte oplysninger'!G228*1000)),IF(AND('Anvendte oplysninger'!AC228="Ja",OR('Anvendte oplysninger'!Q228&lt;601,'Anvendte oplysninger'!S228&lt;601)),1-(0.2*('Anvendte oplysninger'!R228+'Anvendte oplysninger'!T228)/('Anvendte oplysninger'!G228*1000)),1)))</f>
        <v>1</v>
      </c>
      <c r="AF228" s="14">
        <f>IF('Anvendte oplysninger'!AD228="110 km/t",0.79,1)</f>
        <v>1</v>
      </c>
      <c r="AG228" s="14">
        <f>IF('Anvendte oplysninger'!AD228="110 km/t",0.94,1)</f>
        <v>1</v>
      </c>
      <c r="AH228" s="14">
        <f>IF('Anvendte oplysninger'!AD228="110 km/t",0.66,1)</f>
        <v>1</v>
      </c>
      <c r="AI228" s="14">
        <f>IF('Anvendte oplysninger'!AD228="110 km/t",0.82,1)</f>
        <v>1</v>
      </c>
      <c r="AJ228" s="14">
        <f>IF(AND('Anvendte oplysninger'!AE228="Ja",I228="Tilkørselsflettestrækning"),0.65*'Anvendte oplysninger'!AF228+1-'Anvendte oplysninger'!AF228,1)</f>
        <v>1</v>
      </c>
      <c r="AK228" s="15" t="str">
        <f t="shared" si="21"/>
        <v/>
      </c>
      <c r="AL228" s="15" t="str">
        <f t="shared" si="22"/>
        <v/>
      </c>
      <c r="AM228" s="15" t="str">
        <f t="shared" si="23"/>
        <v/>
      </c>
      <c r="AN228" s="15" t="str">
        <f t="shared" si="24"/>
        <v/>
      </c>
      <c r="AO228" s="15" t="str">
        <f t="shared" si="25"/>
        <v/>
      </c>
      <c r="AP228" s="15" t="str">
        <f t="shared" si="26"/>
        <v/>
      </c>
      <c r="AQ228" s="4" t="str">
        <f t="shared" si="27"/>
        <v/>
      </c>
    </row>
    <row r="229" spans="1:43" x14ac:dyDescent="0.25">
      <c r="A229" s="4" t="str">
        <f>IF(Inddata!A244="","",Inddata!A244)</f>
        <v/>
      </c>
      <c r="B229" s="4" t="str">
        <f>IF(Inddata!B244="","",Inddata!B244)</f>
        <v/>
      </c>
      <c r="C229" s="4" t="str">
        <f>IF(Inddata!C244="","",Inddata!C244)</f>
        <v/>
      </c>
      <c r="D229" s="4" t="str">
        <f>IF(Inddata!D244="","",Inddata!D244)</f>
        <v/>
      </c>
      <c r="E229" s="4" t="str">
        <f>IF(Inddata!E244="","",Inddata!E244)</f>
        <v/>
      </c>
      <c r="F229" s="4" t="str">
        <f>IF(Inddata!F244="","",Inddata!F244)</f>
        <v/>
      </c>
      <c r="G229" s="4">
        <f>IF(Inddata!G244="","",Inddata!G244)</f>
        <v>0</v>
      </c>
      <c r="H229" s="4" t="str">
        <f>IF(Inddata!H244&gt;0.5,Inddata!H244,"")</f>
        <v/>
      </c>
      <c r="I229" s="4" t="str">
        <f>IF(Inddata!I244="","",Inddata!I244)</f>
        <v/>
      </c>
      <c r="J229" s="14">
        <f>IF('Anvendte oplysninger'!J229="Irrelevant",1,IF('Anvendte oplysninger'!J229&gt;3,1.2,1))</f>
        <v>1</v>
      </c>
      <c r="K229" s="14">
        <f>IF('Anvendte oplysninger'!K229="Irrelevant",1,IF(AND(OR(I229="Motorvejsstrækning",I229="Frakørselsflettestrækning",I229="Tilkørselsflettestrækning"),'Anvendte oplysninger'!K229&lt;3.5),1+(3.5-'Anvendte oplysninger'!K229)*0.12,IF(AND(OR(I229="Frakørselsrampe",I229="Tilkørselsrampe"),'Anvendte oplysninger'!K229&lt;3.5),1+(3.5-'Anvendte oplysninger'!K229)*0.16,1)))</f>
        <v>1</v>
      </c>
      <c r="L229" s="14">
        <f>IF('Anvendte oplysninger'!L229="Irrelevant",1,IF(AND('Anvendte oplysninger'!L229="Ja",'Anvendte oplysninger'!J229=2),0.6*'Anvendte oplysninger'!M229+(1-'Anvendte oplysninger'!M229),IF(AND('Anvendte oplysninger'!L229="Ja",'Anvendte oplysninger'!J229=3),0.7*'Anvendte oplysninger'!M229+(1-'Anvendte oplysninger'!M229),IF(AND('Anvendte oplysninger'!L229="Ja",'Anvendte oplysninger'!J229=4),0.76*'Anvendte oplysninger'!M229+(1-'Anvendte oplysninger'!M229),IF(AND('Anvendte oplysninger'!L229="Ja",'Anvendte oplysninger'!J229&gt;4.99999999),0.8*'Anvendte oplysninger'!M229+(1-'Anvendte oplysninger'!M229),1)))))</f>
        <v>1</v>
      </c>
      <c r="M229" s="14">
        <f>IF('Anvendte oplysninger'!L229="Irrelevant",1,IF(AND('Anvendte oplysninger'!L229="Ja",'Anvendte oplysninger'!J229=2),0.8*'Anvendte oplysninger'!M229+(1-'Anvendte oplysninger'!M229),IF(AND('Anvendte oplysninger'!L229="Ja",'Anvendte oplysninger'!J229=3),0.85*'Anvendte oplysninger'!M229+(1-'Anvendte oplysninger'!M229),IF(AND('Anvendte oplysninger'!L229="Ja",'Anvendte oplysninger'!J229=4),0.88*'Anvendte oplysninger'!M229+(1-'Anvendte oplysninger'!M229),IF(AND('Anvendte oplysninger'!L229="Ja",'Anvendte oplysninger'!J229&gt;4.99999999),0.9*'Anvendte oplysninger'!M229+(1-'Anvendte oplysninger'!M229),1)))))</f>
        <v>1</v>
      </c>
      <c r="N229" s="14">
        <f>IF('Anvendte oplysninger'!N229="Irrelevant",1,IF(AND(OR(I229="Motorvejsstrækning",I229="Frakørselsflettestrækning",I229="Tilkørselsflettestrækning"),'Anvendte oplysninger'!N229&lt;3),1+(3-'Anvendte oplysninger'!N229)*0.09333333,1))</f>
        <v>1</v>
      </c>
      <c r="O229" s="14">
        <f>IF('Anvendte oplysninger'!N229="Irrelevant",1,IF(AND(OR(I229="Motorvejsstrækning",I229="Frakørselsflettestrækning",I229="Tilkørselsflettestrækning"),'Anvendte oplysninger'!N229&lt;3),1+(3-'Anvendte oplysninger'!N229)*0.19666667,1))</f>
        <v>1</v>
      </c>
      <c r="P229" s="14">
        <f>IF('Anvendte oplysninger'!O229="Irrelevant",1,IF(AND(OR(I229="Motorvejsstrækning",I229="Frakørselsflettestrækning",I229="Tilkørselsflettestrækning"),'Anvendte oplysninger'!O229&lt;3.00000001),1+(0.5-'Anvendte oplysninger'!O229)*0.04,IF(AND(OR(I229="Frakørselsrampe",I229="Tilkørselsrampe"),'Anvendte oplysninger'!O229&lt;3.00000001),1+(0.5-'Anvendte oplysninger'!O229)*0.08,IF(OR(I229="Motorvejsstrækning",I229="Frakørselsflettestrækning",I229="Tilkørselsflettestrækning"),0.9,0.8))))</f>
        <v>1</v>
      </c>
      <c r="Q229" s="14">
        <f>IF('Anvendte oplysninger'!P229="Irrelevant",1,IF(AND(OR(I229="Motorvejsstrækning",I229="Frakørselsflettestrækning",I229="Tilkørselsflettestrækning"),'Anvendte oplysninger'!P229&lt;11.00000001),1+(5-'Anvendte oplysninger'!P229)*0.01,0.94))</f>
        <v>1</v>
      </c>
      <c r="R229" s="14">
        <f>IF(OR('Anvendte oplysninger'!Q229="Irrelevant",'Anvendte oplysninger'!R229="Irrelevant",'Anvendte oplysninger'!Q229="Lige"),1,IF(AND(OR(I229="Motorvejsstrækning",I229="Frakørselsflettestrækning",I229="Tilkørselsflettestrækning"),'Anvendte oplysninger'!Q229&lt;4000),(EXP(0.1096*1746.5/'Anvendte oplysninger'!Q229)/EXP(0.1096*1746.5/4000))*('Anvendte oplysninger'!R229/1000)/G229+(G229-'Anvendte oplysninger'!R229/1000)/G229,1))</f>
        <v>1</v>
      </c>
      <c r="S229" s="14">
        <f>IF(OR('Anvendte oplysninger'!S229="Irrelevant",'Anvendte oplysninger'!T229="Irrelevant",'Anvendte oplysninger'!S229="Lige"),1,IF(AND(OR(I229="Motorvejsstrækning",I229="Frakørselsflettestrækning",I229="Tilkørselsflettestrækning"),'Anvendte oplysninger'!S229&lt;4000),(EXP(0.1096*1746.5/'Anvendte oplysninger'!S229)/EXP(0.1096*1746.5/4000))*('Anvendte oplysninger'!T229/1000)/G229+(G229-'Anvendte oplysninger'!T229/1000)/G229,1))</f>
        <v>1</v>
      </c>
      <c r="T229" s="14">
        <f>IF('Anvendte oplysninger'!U229="Irrelevant",1,IF(AND(OR(I229="Motorvejsstrækning",I229="Frakørselsflettestrækning",I229="Tilkørselsflettestrækning",I229="Frakørselsrampe",I229="Tilkørselsrampe"),'Anvendte oplysninger'!U229="Ja"),0.95,1))</f>
        <v>1</v>
      </c>
      <c r="U229" s="14">
        <f>IF('Anvendte oplysninger'!U229="Irrelevant",1,IF(AND(OR(I229="Motorvejsstrækning",I229="Frakørselsflettestrækning",I229="Tilkørselsflettestrækning",I229="Frakørselsrampe",I229="Tilkørselsrampe"),'Anvendte oplysninger'!U229="Ja"),0.96,1))</f>
        <v>1</v>
      </c>
      <c r="V229" s="14">
        <f>IF('Anvendte oplysninger'!U229="Irrelevant",1,IF(AND(OR(I229="Motorvejsstrækning",I229="Frakørselsflettestrækning",I229="Tilkørselsflettestrækning",I229="Frakørselsrampe",I229="Tilkørselsrampe"),'Anvendte oplysninger'!U229="Ja"),0.79,1))</f>
        <v>1</v>
      </c>
      <c r="W229" s="14">
        <f>IF('Anvendte oplysninger'!U229="Irrelevant",1,IF(AND(OR(I229="Motorvejsstrækning",I229="Frakørselsflettestrækning",I229="Tilkørselsflettestrækning",I229="Frakørselsrampe",I229="Tilkørselsrampe"),'Anvendte oplysninger'!U229="Ja"),0.94,1))</f>
        <v>1</v>
      </c>
      <c r="X229" s="14">
        <f>IF('Anvendte oplysninger'!U229="Irrelevant",1,IF(AND(OR(I229="Motorvejsstrækning",I229="Frakørselsflettestrækning",I229="Tilkørselsflettestrækning",I229="Frakørselsrampe",I229="Tilkørselsrampe"),'Anvendte oplysninger'!U229="Ja"),0.97,1))</f>
        <v>1</v>
      </c>
      <c r="Y229" s="14">
        <f>IF(AND(I229="Frakørselsrampe",'Anvendte oplysninger'!V229="S-formet ruderrampe"),1.32,IF(AND(I229="Frakørselsrampe",'Anvendte oplysninger'!V229="S-formet trompetrampe"),2.05,IF(AND(I229="Frakørselsrampe",'Anvendte oplysninger'!V229="U-formet trompetrampe"),4.11,IF(AND(I229="Frakørselsrampe",'Anvendte oplysninger'!V229="SV-formet flyoverrampe"),5.15,IF(AND(I229="Frakørselsrampe",'Anvendte oplysninger'!V229="Vinkelformet rampe"),1.07,IF(AND(I229="Tilkørselsrampe",'Anvendte oplysninger'!V229="S-formet ruderrampe"),0.93,IF(AND(I229="Tilkørselsrampe",'Anvendte oplysninger'!V229="S-formet trompetrampe"),2.48,IF(AND(I229="Tilkørselsrampe",'Anvendte oplysninger'!V229="U-formet trompetrampe"),4.15,IF(AND(I229="Tilkørselsrampe",'Anvendte oplysninger'!V229="SV-formet flyoverrampe"),5.26,IF(AND(I229="Tilkørselsrampe",'Anvendte oplysninger'!V229="Vinkelformet rampe"),1.42,1))))))))))</f>
        <v>1</v>
      </c>
      <c r="Z229" s="14">
        <f>IF(OR('Anvendte oplysninger'!W229="Lige",'Anvendte oplysninger'!W229="Irrelevant",'Anvendte oplysninger'!X229="Irrelevant",'Anvendte oplysninger'!Y229="Irrelevant"),1,1+1.545*1000/32.2*((('Anvendte oplysninger'!Y229*3268/3600)/('Anvendte oplysninger'!W229/0.306))^2)*('Anvendte oplysninger'!X229/1000)/G229)</f>
        <v>1</v>
      </c>
      <c r="AA229" s="14">
        <f>IF(OR('Anvendte oplysninger'!W229="Lige",'Anvendte oplysninger'!W229="Irrelevant",'Anvendte oplysninger'!X229="Irrelevant",'Anvendte oplysninger'!Y229="Irrelevant"),1,1+1.961*1000/32.2*((('Anvendte oplysninger'!Y229*3268/3600)/('Anvendte oplysninger'!W229/0.306))^2)*('Anvendte oplysninger'!X229/1000)/G229)</f>
        <v>1</v>
      </c>
      <c r="AB229" s="14">
        <f>IF(OR('Anvendte oplysninger'!Z229="Lige",'Anvendte oplysninger'!Z229="Irrelevant",'Anvendte oplysninger'!AA229="Irrelevant",'Anvendte oplysninger'!AB229="Irrelevant"),1,1+1.545*1000/32.2*((('Anvendte oplysninger'!AB229*3268/3600)/('Anvendte oplysninger'!Z229/0.306))^2)*('Anvendte oplysninger'!AA229/1000)/G229)</f>
        <v>1</v>
      </c>
      <c r="AC229" s="14">
        <f>IF(OR('Anvendte oplysninger'!Z229="Lige",'Anvendte oplysninger'!Z229="Irrelevant",'Anvendte oplysninger'!AA229="Irrelevant",'Anvendte oplysninger'!AB229="Irrelevant"),1,1+1.961*1000/32.2*((('Anvendte oplysninger'!AB229*3268/3600)/('Anvendte oplysninger'!Z229/0.306))^2)*('Anvendte oplysninger'!AA229/1000)/G229)</f>
        <v>1</v>
      </c>
      <c r="AD229" s="14">
        <f>IF(OR('Anvendte oplysninger'!AC229="Irrelevant",'Anvendte oplysninger'!AC229="Nej"),1,IF(AND('Anvendte oplysninger'!AC229="Ja",OR('Anvendte oplysninger'!Q229&lt;301,'Anvendte oplysninger'!S229&lt;301)),1-(0.5*('Anvendte oplysninger'!R229+'Anvendte oplysninger'!T229)/('Anvendte oplysninger'!G229*1000)),IF(AND('Anvendte oplysninger'!AC229="Ja",OR('Anvendte oplysninger'!Q229&lt;601,'Anvendte oplysninger'!S229&lt;601)),1-(0.25*('Anvendte oplysninger'!R229+'Anvendte oplysninger'!T229)/('Anvendte oplysninger'!G229*1000)),1)))</f>
        <v>1</v>
      </c>
      <c r="AE229" s="14">
        <f>IF(OR('Anvendte oplysninger'!AC229="Irrelevant",'Anvendte oplysninger'!AC229="Nej"),1,IF(AND('Anvendte oplysninger'!AC229="Ja",OR('Anvendte oplysninger'!Q229&lt;301,'Anvendte oplysninger'!S229&lt;301)),1-(0.4*('Anvendte oplysninger'!R229+'Anvendte oplysninger'!T229)/('Anvendte oplysninger'!G229*1000)),IF(AND('Anvendte oplysninger'!AC229="Ja",OR('Anvendte oplysninger'!Q229&lt;601,'Anvendte oplysninger'!S229&lt;601)),1-(0.2*('Anvendte oplysninger'!R229+'Anvendte oplysninger'!T229)/('Anvendte oplysninger'!G229*1000)),1)))</f>
        <v>1</v>
      </c>
      <c r="AF229" s="14">
        <f>IF('Anvendte oplysninger'!AD229="110 km/t",0.79,1)</f>
        <v>1</v>
      </c>
      <c r="AG229" s="14">
        <f>IF('Anvendte oplysninger'!AD229="110 km/t",0.94,1)</f>
        <v>1</v>
      </c>
      <c r="AH229" s="14">
        <f>IF('Anvendte oplysninger'!AD229="110 km/t",0.66,1)</f>
        <v>1</v>
      </c>
      <c r="AI229" s="14">
        <f>IF('Anvendte oplysninger'!AD229="110 km/t",0.82,1)</f>
        <v>1</v>
      </c>
      <c r="AJ229" s="14">
        <f>IF(AND('Anvendte oplysninger'!AE229="Ja",I229="Tilkørselsflettestrækning"),0.65*'Anvendte oplysninger'!AF229+1-'Anvendte oplysninger'!AF229,1)</f>
        <v>1</v>
      </c>
      <c r="AK229" s="15" t="str">
        <f t="shared" si="21"/>
        <v/>
      </c>
      <c r="AL229" s="15" t="str">
        <f t="shared" si="22"/>
        <v/>
      </c>
      <c r="AM229" s="15" t="str">
        <f t="shared" si="23"/>
        <v/>
      </c>
      <c r="AN229" s="15" t="str">
        <f t="shared" si="24"/>
        <v/>
      </c>
      <c r="AO229" s="15" t="str">
        <f t="shared" si="25"/>
        <v/>
      </c>
      <c r="AP229" s="15" t="str">
        <f t="shared" si="26"/>
        <v/>
      </c>
      <c r="AQ229" s="4" t="str">
        <f t="shared" si="27"/>
        <v/>
      </c>
    </row>
    <row r="230" spans="1:43" x14ac:dyDescent="0.25">
      <c r="A230" s="4" t="str">
        <f>IF(Inddata!A245="","",Inddata!A245)</f>
        <v/>
      </c>
      <c r="B230" s="4" t="str">
        <f>IF(Inddata!B245="","",Inddata!B245)</f>
        <v/>
      </c>
      <c r="C230" s="4" t="str">
        <f>IF(Inddata!C245="","",Inddata!C245)</f>
        <v/>
      </c>
      <c r="D230" s="4" t="str">
        <f>IF(Inddata!D245="","",Inddata!D245)</f>
        <v/>
      </c>
      <c r="E230" s="4" t="str">
        <f>IF(Inddata!E245="","",Inddata!E245)</f>
        <v/>
      </c>
      <c r="F230" s="4" t="str">
        <f>IF(Inddata!F245="","",Inddata!F245)</f>
        <v/>
      </c>
      <c r="G230" s="4">
        <f>IF(Inddata!G245="","",Inddata!G245)</f>
        <v>0</v>
      </c>
      <c r="H230" s="4" t="str">
        <f>IF(Inddata!H245&gt;0.5,Inddata!H245,"")</f>
        <v/>
      </c>
      <c r="I230" s="4" t="str">
        <f>IF(Inddata!I245="","",Inddata!I245)</f>
        <v/>
      </c>
      <c r="J230" s="14">
        <f>IF('Anvendte oplysninger'!J230="Irrelevant",1,IF('Anvendte oplysninger'!J230&gt;3,1.2,1))</f>
        <v>1</v>
      </c>
      <c r="K230" s="14">
        <f>IF('Anvendte oplysninger'!K230="Irrelevant",1,IF(AND(OR(I230="Motorvejsstrækning",I230="Frakørselsflettestrækning",I230="Tilkørselsflettestrækning"),'Anvendte oplysninger'!K230&lt;3.5),1+(3.5-'Anvendte oplysninger'!K230)*0.12,IF(AND(OR(I230="Frakørselsrampe",I230="Tilkørselsrampe"),'Anvendte oplysninger'!K230&lt;3.5),1+(3.5-'Anvendte oplysninger'!K230)*0.16,1)))</f>
        <v>1</v>
      </c>
      <c r="L230" s="14">
        <f>IF('Anvendte oplysninger'!L230="Irrelevant",1,IF(AND('Anvendte oplysninger'!L230="Ja",'Anvendte oplysninger'!J230=2),0.6*'Anvendte oplysninger'!M230+(1-'Anvendte oplysninger'!M230),IF(AND('Anvendte oplysninger'!L230="Ja",'Anvendte oplysninger'!J230=3),0.7*'Anvendte oplysninger'!M230+(1-'Anvendte oplysninger'!M230),IF(AND('Anvendte oplysninger'!L230="Ja",'Anvendte oplysninger'!J230=4),0.76*'Anvendte oplysninger'!M230+(1-'Anvendte oplysninger'!M230),IF(AND('Anvendte oplysninger'!L230="Ja",'Anvendte oplysninger'!J230&gt;4.99999999),0.8*'Anvendte oplysninger'!M230+(1-'Anvendte oplysninger'!M230),1)))))</f>
        <v>1</v>
      </c>
      <c r="M230" s="14">
        <f>IF('Anvendte oplysninger'!L230="Irrelevant",1,IF(AND('Anvendte oplysninger'!L230="Ja",'Anvendte oplysninger'!J230=2),0.8*'Anvendte oplysninger'!M230+(1-'Anvendte oplysninger'!M230),IF(AND('Anvendte oplysninger'!L230="Ja",'Anvendte oplysninger'!J230=3),0.85*'Anvendte oplysninger'!M230+(1-'Anvendte oplysninger'!M230),IF(AND('Anvendte oplysninger'!L230="Ja",'Anvendte oplysninger'!J230=4),0.88*'Anvendte oplysninger'!M230+(1-'Anvendte oplysninger'!M230),IF(AND('Anvendte oplysninger'!L230="Ja",'Anvendte oplysninger'!J230&gt;4.99999999),0.9*'Anvendte oplysninger'!M230+(1-'Anvendte oplysninger'!M230),1)))))</f>
        <v>1</v>
      </c>
      <c r="N230" s="14">
        <f>IF('Anvendte oplysninger'!N230="Irrelevant",1,IF(AND(OR(I230="Motorvejsstrækning",I230="Frakørselsflettestrækning",I230="Tilkørselsflettestrækning"),'Anvendte oplysninger'!N230&lt;3),1+(3-'Anvendte oplysninger'!N230)*0.09333333,1))</f>
        <v>1</v>
      </c>
      <c r="O230" s="14">
        <f>IF('Anvendte oplysninger'!N230="Irrelevant",1,IF(AND(OR(I230="Motorvejsstrækning",I230="Frakørselsflettestrækning",I230="Tilkørselsflettestrækning"),'Anvendte oplysninger'!N230&lt;3),1+(3-'Anvendte oplysninger'!N230)*0.19666667,1))</f>
        <v>1</v>
      </c>
      <c r="P230" s="14">
        <f>IF('Anvendte oplysninger'!O230="Irrelevant",1,IF(AND(OR(I230="Motorvejsstrækning",I230="Frakørselsflettestrækning",I230="Tilkørselsflettestrækning"),'Anvendte oplysninger'!O230&lt;3.00000001),1+(0.5-'Anvendte oplysninger'!O230)*0.04,IF(AND(OR(I230="Frakørselsrampe",I230="Tilkørselsrampe"),'Anvendte oplysninger'!O230&lt;3.00000001),1+(0.5-'Anvendte oplysninger'!O230)*0.08,IF(OR(I230="Motorvejsstrækning",I230="Frakørselsflettestrækning",I230="Tilkørselsflettestrækning"),0.9,0.8))))</f>
        <v>1</v>
      </c>
      <c r="Q230" s="14">
        <f>IF('Anvendte oplysninger'!P230="Irrelevant",1,IF(AND(OR(I230="Motorvejsstrækning",I230="Frakørselsflettestrækning",I230="Tilkørselsflettestrækning"),'Anvendte oplysninger'!P230&lt;11.00000001),1+(5-'Anvendte oplysninger'!P230)*0.01,0.94))</f>
        <v>1</v>
      </c>
      <c r="R230" s="14">
        <f>IF(OR('Anvendte oplysninger'!Q230="Irrelevant",'Anvendte oplysninger'!R230="Irrelevant",'Anvendte oplysninger'!Q230="Lige"),1,IF(AND(OR(I230="Motorvejsstrækning",I230="Frakørselsflettestrækning",I230="Tilkørselsflettestrækning"),'Anvendte oplysninger'!Q230&lt;4000),(EXP(0.1096*1746.5/'Anvendte oplysninger'!Q230)/EXP(0.1096*1746.5/4000))*('Anvendte oplysninger'!R230/1000)/G230+(G230-'Anvendte oplysninger'!R230/1000)/G230,1))</f>
        <v>1</v>
      </c>
      <c r="S230" s="14">
        <f>IF(OR('Anvendte oplysninger'!S230="Irrelevant",'Anvendte oplysninger'!T230="Irrelevant",'Anvendte oplysninger'!S230="Lige"),1,IF(AND(OR(I230="Motorvejsstrækning",I230="Frakørselsflettestrækning",I230="Tilkørselsflettestrækning"),'Anvendte oplysninger'!S230&lt;4000),(EXP(0.1096*1746.5/'Anvendte oplysninger'!S230)/EXP(0.1096*1746.5/4000))*('Anvendte oplysninger'!T230/1000)/G230+(G230-'Anvendte oplysninger'!T230/1000)/G230,1))</f>
        <v>1</v>
      </c>
      <c r="T230" s="14">
        <f>IF('Anvendte oplysninger'!U230="Irrelevant",1,IF(AND(OR(I230="Motorvejsstrækning",I230="Frakørselsflettestrækning",I230="Tilkørselsflettestrækning",I230="Frakørselsrampe",I230="Tilkørselsrampe"),'Anvendte oplysninger'!U230="Ja"),0.95,1))</f>
        <v>1</v>
      </c>
      <c r="U230" s="14">
        <f>IF('Anvendte oplysninger'!U230="Irrelevant",1,IF(AND(OR(I230="Motorvejsstrækning",I230="Frakørselsflettestrækning",I230="Tilkørselsflettestrækning",I230="Frakørselsrampe",I230="Tilkørselsrampe"),'Anvendte oplysninger'!U230="Ja"),0.96,1))</f>
        <v>1</v>
      </c>
      <c r="V230" s="14">
        <f>IF('Anvendte oplysninger'!U230="Irrelevant",1,IF(AND(OR(I230="Motorvejsstrækning",I230="Frakørselsflettestrækning",I230="Tilkørselsflettestrækning",I230="Frakørselsrampe",I230="Tilkørselsrampe"),'Anvendte oplysninger'!U230="Ja"),0.79,1))</f>
        <v>1</v>
      </c>
      <c r="W230" s="14">
        <f>IF('Anvendte oplysninger'!U230="Irrelevant",1,IF(AND(OR(I230="Motorvejsstrækning",I230="Frakørselsflettestrækning",I230="Tilkørselsflettestrækning",I230="Frakørselsrampe",I230="Tilkørselsrampe"),'Anvendte oplysninger'!U230="Ja"),0.94,1))</f>
        <v>1</v>
      </c>
      <c r="X230" s="14">
        <f>IF('Anvendte oplysninger'!U230="Irrelevant",1,IF(AND(OR(I230="Motorvejsstrækning",I230="Frakørselsflettestrækning",I230="Tilkørselsflettestrækning",I230="Frakørselsrampe",I230="Tilkørselsrampe"),'Anvendte oplysninger'!U230="Ja"),0.97,1))</f>
        <v>1</v>
      </c>
      <c r="Y230" s="14">
        <f>IF(AND(I230="Frakørselsrampe",'Anvendte oplysninger'!V230="S-formet ruderrampe"),1.32,IF(AND(I230="Frakørselsrampe",'Anvendte oplysninger'!V230="S-formet trompetrampe"),2.05,IF(AND(I230="Frakørselsrampe",'Anvendte oplysninger'!V230="U-formet trompetrampe"),4.11,IF(AND(I230="Frakørselsrampe",'Anvendte oplysninger'!V230="SV-formet flyoverrampe"),5.15,IF(AND(I230="Frakørselsrampe",'Anvendte oplysninger'!V230="Vinkelformet rampe"),1.07,IF(AND(I230="Tilkørselsrampe",'Anvendte oplysninger'!V230="S-formet ruderrampe"),0.93,IF(AND(I230="Tilkørselsrampe",'Anvendte oplysninger'!V230="S-formet trompetrampe"),2.48,IF(AND(I230="Tilkørselsrampe",'Anvendte oplysninger'!V230="U-formet trompetrampe"),4.15,IF(AND(I230="Tilkørselsrampe",'Anvendte oplysninger'!V230="SV-formet flyoverrampe"),5.26,IF(AND(I230="Tilkørselsrampe",'Anvendte oplysninger'!V230="Vinkelformet rampe"),1.42,1))))))))))</f>
        <v>1</v>
      </c>
      <c r="Z230" s="14">
        <f>IF(OR('Anvendte oplysninger'!W230="Lige",'Anvendte oplysninger'!W230="Irrelevant",'Anvendte oplysninger'!X230="Irrelevant",'Anvendte oplysninger'!Y230="Irrelevant"),1,1+1.545*1000/32.2*((('Anvendte oplysninger'!Y230*3268/3600)/('Anvendte oplysninger'!W230/0.306))^2)*('Anvendte oplysninger'!X230/1000)/G230)</f>
        <v>1</v>
      </c>
      <c r="AA230" s="14">
        <f>IF(OR('Anvendte oplysninger'!W230="Lige",'Anvendte oplysninger'!W230="Irrelevant",'Anvendte oplysninger'!X230="Irrelevant",'Anvendte oplysninger'!Y230="Irrelevant"),1,1+1.961*1000/32.2*((('Anvendte oplysninger'!Y230*3268/3600)/('Anvendte oplysninger'!W230/0.306))^2)*('Anvendte oplysninger'!X230/1000)/G230)</f>
        <v>1</v>
      </c>
      <c r="AB230" s="14">
        <f>IF(OR('Anvendte oplysninger'!Z230="Lige",'Anvendte oplysninger'!Z230="Irrelevant",'Anvendte oplysninger'!AA230="Irrelevant",'Anvendte oplysninger'!AB230="Irrelevant"),1,1+1.545*1000/32.2*((('Anvendte oplysninger'!AB230*3268/3600)/('Anvendte oplysninger'!Z230/0.306))^2)*('Anvendte oplysninger'!AA230/1000)/G230)</f>
        <v>1</v>
      </c>
      <c r="AC230" s="14">
        <f>IF(OR('Anvendte oplysninger'!Z230="Lige",'Anvendte oplysninger'!Z230="Irrelevant",'Anvendte oplysninger'!AA230="Irrelevant",'Anvendte oplysninger'!AB230="Irrelevant"),1,1+1.961*1000/32.2*((('Anvendte oplysninger'!AB230*3268/3600)/('Anvendte oplysninger'!Z230/0.306))^2)*('Anvendte oplysninger'!AA230/1000)/G230)</f>
        <v>1</v>
      </c>
      <c r="AD230" s="14">
        <f>IF(OR('Anvendte oplysninger'!AC230="Irrelevant",'Anvendte oplysninger'!AC230="Nej"),1,IF(AND('Anvendte oplysninger'!AC230="Ja",OR('Anvendte oplysninger'!Q230&lt;301,'Anvendte oplysninger'!S230&lt;301)),1-(0.5*('Anvendte oplysninger'!R230+'Anvendte oplysninger'!T230)/('Anvendte oplysninger'!G230*1000)),IF(AND('Anvendte oplysninger'!AC230="Ja",OR('Anvendte oplysninger'!Q230&lt;601,'Anvendte oplysninger'!S230&lt;601)),1-(0.25*('Anvendte oplysninger'!R230+'Anvendte oplysninger'!T230)/('Anvendte oplysninger'!G230*1000)),1)))</f>
        <v>1</v>
      </c>
      <c r="AE230" s="14">
        <f>IF(OR('Anvendte oplysninger'!AC230="Irrelevant",'Anvendte oplysninger'!AC230="Nej"),1,IF(AND('Anvendte oplysninger'!AC230="Ja",OR('Anvendte oplysninger'!Q230&lt;301,'Anvendte oplysninger'!S230&lt;301)),1-(0.4*('Anvendte oplysninger'!R230+'Anvendte oplysninger'!T230)/('Anvendte oplysninger'!G230*1000)),IF(AND('Anvendte oplysninger'!AC230="Ja",OR('Anvendte oplysninger'!Q230&lt;601,'Anvendte oplysninger'!S230&lt;601)),1-(0.2*('Anvendte oplysninger'!R230+'Anvendte oplysninger'!T230)/('Anvendte oplysninger'!G230*1000)),1)))</f>
        <v>1</v>
      </c>
      <c r="AF230" s="14">
        <f>IF('Anvendte oplysninger'!AD230="110 km/t",0.79,1)</f>
        <v>1</v>
      </c>
      <c r="AG230" s="14">
        <f>IF('Anvendte oplysninger'!AD230="110 km/t",0.94,1)</f>
        <v>1</v>
      </c>
      <c r="AH230" s="14">
        <f>IF('Anvendte oplysninger'!AD230="110 km/t",0.66,1)</f>
        <v>1</v>
      </c>
      <c r="AI230" s="14">
        <f>IF('Anvendte oplysninger'!AD230="110 km/t",0.82,1)</f>
        <v>1</v>
      </c>
      <c r="AJ230" s="14">
        <f>IF(AND('Anvendte oplysninger'!AE230="Ja",I230="Tilkørselsflettestrækning"),0.65*'Anvendte oplysninger'!AF230+1-'Anvendte oplysninger'!AF230,1)</f>
        <v>1</v>
      </c>
      <c r="AK230" s="15" t="str">
        <f t="shared" si="21"/>
        <v/>
      </c>
      <c r="AL230" s="15" t="str">
        <f t="shared" si="22"/>
        <v/>
      </c>
      <c r="AM230" s="15" t="str">
        <f t="shared" si="23"/>
        <v/>
      </c>
      <c r="AN230" s="15" t="str">
        <f t="shared" si="24"/>
        <v/>
      </c>
      <c r="AO230" s="15" t="str">
        <f t="shared" si="25"/>
        <v/>
      </c>
      <c r="AP230" s="15" t="str">
        <f t="shared" si="26"/>
        <v/>
      </c>
      <c r="AQ230" s="4" t="str">
        <f t="shared" si="27"/>
        <v/>
      </c>
    </row>
    <row r="231" spans="1:43" x14ac:dyDescent="0.25">
      <c r="A231" s="4" t="str">
        <f>IF(Inddata!A246="","",Inddata!A246)</f>
        <v/>
      </c>
      <c r="B231" s="4" t="str">
        <f>IF(Inddata!B246="","",Inddata!B246)</f>
        <v/>
      </c>
      <c r="C231" s="4" t="str">
        <f>IF(Inddata!C246="","",Inddata!C246)</f>
        <v/>
      </c>
      <c r="D231" s="4" t="str">
        <f>IF(Inddata!D246="","",Inddata!D246)</f>
        <v/>
      </c>
      <c r="E231" s="4" t="str">
        <f>IF(Inddata!E246="","",Inddata!E246)</f>
        <v/>
      </c>
      <c r="F231" s="4" t="str">
        <f>IF(Inddata!F246="","",Inddata!F246)</f>
        <v/>
      </c>
      <c r="G231" s="4">
        <f>IF(Inddata!G246="","",Inddata!G246)</f>
        <v>0</v>
      </c>
      <c r="H231" s="4" t="str">
        <f>IF(Inddata!H246&gt;0.5,Inddata!H246,"")</f>
        <v/>
      </c>
      <c r="I231" s="4" t="str">
        <f>IF(Inddata!I246="","",Inddata!I246)</f>
        <v/>
      </c>
      <c r="J231" s="14">
        <f>IF('Anvendte oplysninger'!J231="Irrelevant",1,IF('Anvendte oplysninger'!J231&gt;3,1.2,1))</f>
        <v>1</v>
      </c>
      <c r="K231" s="14">
        <f>IF('Anvendte oplysninger'!K231="Irrelevant",1,IF(AND(OR(I231="Motorvejsstrækning",I231="Frakørselsflettestrækning",I231="Tilkørselsflettestrækning"),'Anvendte oplysninger'!K231&lt;3.5),1+(3.5-'Anvendte oplysninger'!K231)*0.12,IF(AND(OR(I231="Frakørselsrampe",I231="Tilkørselsrampe"),'Anvendte oplysninger'!K231&lt;3.5),1+(3.5-'Anvendte oplysninger'!K231)*0.16,1)))</f>
        <v>1</v>
      </c>
      <c r="L231" s="14">
        <f>IF('Anvendte oplysninger'!L231="Irrelevant",1,IF(AND('Anvendte oplysninger'!L231="Ja",'Anvendte oplysninger'!J231=2),0.6*'Anvendte oplysninger'!M231+(1-'Anvendte oplysninger'!M231),IF(AND('Anvendte oplysninger'!L231="Ja",'Anvendte oplysninger'!J231=3),0.7*'Anvendte oplysninger'!M231+(1-'Anvendte oplysninger'!M231),IF(AND('Anvendte oplysninger'!L231="Ja",'Anvendte oplysninger'!J231=4),0.76*'Anvendte oplysninger'!M231+(1-'Anvendte oplysninger'!M231),IF(AND('Anvendte oplysninger'!L231="Ja",'Anvendte oplysninger'!J231&gt;4.99999999),0.8*'Anvendte oplysninger'!M231+(1-'Anvendte oplysninger'!M231),1)))))</f>
        <v>1</v>
      </c>
      <c r="M231" s="14">
        <f>IF('Anvendte oplysninger'!L231="Irrelevant",1,IF(AND('Anvendte oplysninger'!L231="Ja",'Anvendte oplysninger'!J231=2),0.8*'Anvendte oplysninger'!M231+(1-'Anvendte oplysninger'!M231),IF(AND('Anvendte oplysninger'!L231="Ja",'Anvendte oplysninger'!J231=3),0.85*'Anvendte oplysninger'!M231+(1-'Anvendte oplysninger'!M231),IF(AND('Anvendte oplysninger'!L231="Ja",'Anvendte oplysninger'!J231=4),0.88*'Anvendte oplysninger'!M231+(1-'Anvendte oplysninger'!M231),IF(AND('Anvendte oplysninger'!L231="Ja",'Anvendte oplysninger'!J231&gt;4.99999999),0.9*'Anvendte oplysninger'!M231+(1-'Anvendte oplysninger'!M231),1)))))</f>
        <v>1</v>
      </c>
      <c r="N231" s="14">
        <f>IF('Anvendte oplysninger'!N231="Irrelevant",1,IF(AND(OR(I231="Motorvejsstrækning",I231="Frakørselsflettestrækning",I231="Tilkørselsflettestrækning"),'Anvendte oplysninger'!N231&lt;3),1+(3-'Anvendte oplysninger'!N231)*0.09333333,1))</f>
        <v>1</v>
      </c>
      <c r="O231" s="14">
        <f>IF('Anvendte oplysninger'!N231="Irrelevant",1,IF(AND(OR(I231="Motorvejsstrækning",I231="Frakørselsflettestrækning",I231="Tilkørselsflettestrækning"),'Anvendte oplysninger'!N231&lt;3),1+(3-'Anvendte oplysninger'!N231)*0.19666667,1))</f>
        <v>1</v>
      </c>
      <c r="P231" s="14">
        <f>IF('Anvendte oplysninger'!O231="Irrelevant",1,IF(AND(OR(I231="Motorvejsstrækning",I231="Frakørselsflettestrækning",I231="Tilkørselsflettestrækning"),'Anvendte oplysninger'!O231&lt;3.00000001),1+(0.5-'Anvendte oplysninger'!O231)*0.04,IF(AND(OR(I231="Frakørselsrampe",I231="Tilkørselsrampe"),'Anvendte oplysninger'!O231&lt;3.00000001),1+(0.5-'Anvendte oplysninger'!O231)*0.08,IF(OR(I231="Motorvejsstrækning",I231="Frakørselsflettestrækning",I231="Tilkørselsflettestrækning"),0.9,0.8))))</f>
        <v>1</v>
      </c>
      <c r="Q231" s="14">
        <f>IF('Anvendte oplysninger'!P231="Irrelevant",1,IF(AND(OR(I231="Motorvejsstrækning",I231="Frakørselsflettestrækning",I231="Tilkørselsflettestrækning"),'Anvendte oplysninger'!P231&lt;11.00000001),1+(5-'Anvendte oplysninger'!P231)*0.01,0.94))</f>
        <v>1</v>
      </c>
      <c r="R231" s="14">
        <f>IF(OR('Anvendte oplysninger'!Q231="Irrelevant",'Anvendte oplysninger'!R231="Irrelevant",'Anvendte oplysninger'!Q231="Lige"),1,IF(AND(OR(I231="Motorvejsstrækning",I231="Frakørselsflettestrækning",I231="Tilkørselsflettestrækning"),'Anvendte oplysninger'!Q231&lt;4000),(EXP(0.1096*1746.5/'Anvendte oplysninger'!Q231)/EXP(0.1096*1746.5/4000))*('Anvendte oplysninger'!R231/1000)/G231+(G231-'Anvendte oplysninger'!R231/1000)/G231,1))</f>
        <v>1</v>
      </c>
      <c r="S231" s="14">
        <f>IF(OR('Anvendte oplysninger'!S231="Irrelevant",'Anvendte oplysninger'!T231="Irrelevant",'Anvendte oplysninger'!S231="Lige"),1,IF(AND(OR(I231="Motorvejsstrækning",I231="Frakørselsflettestrækning",I231="Tilkørselsflettestrækning"),'Anvendte oplysninger'!S231&lt;4000),(EXP(0.1096*1746.5/'Anvendte oplysninger'!S231)/EXP(0.1096*1746.5/4000))*('Anvendte oplysninger'!T231/1000)/G231+(G231-'Anvendte oplysninger'!T231/1000)/G231,1))</f>
        <v>1</v>
      </c>
      <c r="T231" s="14">
        <f>IF('Anvendte oplysninger'!U231="Irrelevant",1,IF(AND(OR(I231="Motorvejsstrækning",I231="Frakørselsflettestrækning",I231="Tilkørselsflettestrækning",I231="Frakørselsrampe",I231="Tilkørselsrampe"),'Anvendte oplysninger'!U231="Ja"),0.95,1))</f>
        <v>1</v>
      </c>
      <c r="U231" s="14">
        <f>IF('Anvendte oplysninger'!U231="Irrelevant",1,IF(AND(OR(I231="Motorvejsstrækning",I231="Frakørselsflettestrækning",I231="Tilkørselsflettestrækning",I231="Frakørselsrampe",I231="Tilkørselsrampe"),'Anvendte oplysninger'!U231="Ja"),0.96,1))</f>
        <v>1</v>
      </c>
      <c r="V231" s="14">
        <f>IF('Anvendte oplysninger'!U231="Irrelevant",1,IF(AND(OR(I231="Motorvejsstrækning",I231="Frakørselsflettestrækning",I231="Tilkørselsflettestrækning",I231="Frakørselsrampe",I231="Tilkørselsrampe"),'Anvendte oplysninger'!U231="Ja"),0.79,1))</f>
        <v>1</v>
      </c>
      <c r="W231" s="14">
        <f>IF('Anvendte oplysninger'!U231="Irrelevant",1,IF(AND(OR(I231="Motorvejsstrækning",I231="Frakørselsflettestrækning",I231="Tilkørselsflettestrækning",I231="Frakørselsrampe",I231="Tilkørselsrampe"),'Anvendte oplysninger'!U231="Ja"),0.94,1))</f>
        <v>1</v>
      </c>
      <c r="X231" s="14">
        <f>IF('Anvendte oplysninger'!U231="Irrelevant",1,IF(AND(OR(I231="Motorvejsstrækning",I231="Frakørselsflettestrækning",I231="Tilkørselsflettestrækning",I231="Frakørselsrampe",I231="Tilkørselsrampe"),'Anvendte oplysninger'!U231="Ja"),0.97,1))</f>
        <v>1</v>
      </c>
      <c r="Y231" s="14">
        <f>IF(AND(I231="Frakørselsrampe",'Anvendte oplysninger'!V231="S-formet ruderrampe"),1.32,IF(AND(I231="Frakørselsrampe",'Anvendte oplysninger'!V231="S-formet trompetrampe"),2.05,IF(AND(I231="Frakørselsrampe",'Anvendte oplysninger'!V231="U-formet trompetrampe"),4.11,IF(AND(I231="Frakørselsrampe",'Anvendte oplysninger'!V231="SV-formet flyoverrampe"),5.15,IF(AND(I231="Frakørselsrampe",'Anvendte oplysninger'!V231="Vinkelformet rampe"),1.07,IF(AND(I231="Tilkørselsrampe",'Anvendte oplysninger'!V231="S-formet ruderrampe"),0.93,IF(AND(I231="Tilkørselsrampe",'Anvendte oplysninger'!V231="S-formet trompetrampe"),2.48,IF(AND(I231="Tilkørselsrampe",'Anvendte oplysninger'!V231="U-formet trompetrampe"),4.15,IF(AND(I231="Tilkørselsrampe",'Anvendte oplysninger'!V231="SV-formet flyoverrampe"),5.26,IF(AND(I231="Tilkørselsrampe",'Anvendte oplysninger'!V231="Vinkelformet rampe"),1.42,1))))))))))</f>
        <v>1</v>
      </c>
      <c r="Z231" s="14">
        <f>IF(OR('Anvendte oplysninger'!W231="Lige",'Anvendte oplysninger'!W231="Irrelevant",'Anvendte oplysninger'!X231="Irrelevant",'Anvendte oplysninger'!Y231="Irrelevant"),1,1+1.545*1000/32.2*((('Anvendte oplysninger'!Y231*3268/3600)/('Anvendte oplysninger'!W231/0.306))^2)*('Anvendte oplysninger'!X231/1000)/G231)</f>
        <v>1</v>
      </c>
      <c r="AA231" s="14">
        <f>IF(OR('Anvendte oplysninger'!W231="Lige",'Anvendte oplysninger'!W231="Irrelevant",'Anvendte oplysninger'!X231="Irrelevant",'Anvendte oplysninger'!Y231="Irrelevant"),1,1+1.961*1000/32.2*((('Anvendte oplysninger'!Y231*3268/3600)/('Anvendte oplysninger'!W231/0.306))^2)*('Anvendte oplysninger'!X231/1000)/G231)</f>
        <v>1</v>
      </c>
      <c r="AB231" s="14">
        <f>IF(OR('Anvendte oplysninger'!Z231="Lige",'Anvendte oplysninger'!Z231="Irrelevant",'Anvendte oplysninger'!AA231="Irrelevant",'Anvendte oplysninger'!AB231="Irrelevant"),1,1+1.545*1000/32.2*((('Anvendte oplysninger'!AB231*3268/3600)/('Anvendte oplysninger'!Z231/0.306))^2)*('Anvendte oplysninger'!AA231/1000)/G231)</f>
        <v>1</v>
      </c>
      <c r="AC231" s="14">
        <f>IF(OR('Anvendte oplysninger'!Z231="Lige",'Anvendte oplysninger'!Z231="Irrelevant",'Anvendte oplysninger'!AA231="Irrelevant",'Anvendte oplysninger'!AB231="Irrelevant"),1,1+1.961*1000/32.2*((('Anvendte oplysninger'!AB231*3268/3600)/('Anvendte oplysninger'!Z231/0.306))^2)*('Anvendte oplysninger'!AA231/1000)/G231)</f>
        <v>1</v>
      </c>
      <c r="AD231" s="14">
        <f>IF(OR('Anvendte oplysninger'!AC231="Irrelevant",'Anvendte oplysninger'!AC231="Nej"),1,IF(AND('Anvendte oplysninger'!AC231="Ja",OR('Anvendte oplysninger'!Q231&lt;301,'Anvendte oplysninger'!S231&lt;301)),1-(0.5*('Anvendte oplysninger'!R231+'Anvendte oplysninger'!T231)/('Anvendte oplysninger'!G231*1000)),IF(AND('Anvendte oplysninger'!AC231="Ja",OR('Anvendte oplysninger'!Q231&lt;601,'Anvendte oplysninger'!S231&lt;601)),1-(0.25*('Anvendte oplysninger'!R231+'Anvendte oplysninger'!T231)/('Anvendte oplysninger'!G231*1000)),1)))</f>
        <v>1</v>
      </c>
      <c r="AE231" s="14">
        <f>IF(OR('Anvendte oplysninger'!AC231="Irrelevant",'Anvendte oplysninger'!AC231="Nej"),1,IF(AND('Anvendte oplysninger'!AC231="Ja",OR('Anvendte oplysninger'!Q231&lt;301,'Anvendte oplysninger'!S231&lt;301)),1-(0.4*('Anvendte oplysninger'!R231+'Anvendte oplysninger'!T231)/('Anvendte oplysninger'!G231*1000)),IF(AND('Anvendte oplysninger'!AC231="Ja",OR('Anvendte oplysninger'!Q231&lt;601,'Anvendte oplysninger'!S231&lt;601)),1-(0.2*('Anvendte oplysninger'!R231+'Anvendte oplysninger'!T231)/('Anvendte oplysninger'!G231*1000)),1)))</f>
        <v>1</v>
      </c>
      <c r="AF231" s="14">
        <f>IF('Anvendte oplysninger'!AD231="110 km/t",0.79,1)</f>
        <v>1</v>
      </c>
      <c r="AG231" s="14">
        <f>IF('Anvendte oplysninger'!AD231="110 km/t",0.94,1)</f>
        <v>1</v>
      </c>
      <c r="AH231" s="14">
        <f>IF('Anvendte oplysninger'!AD231="110 km/t",0.66,1)</f>
        <v>1</v>
      </c>
      <c r="AI231" s="14">
        <f>IF('Anvendte oplysninger'!AD231="110 km/t",0.82,1)</f>
        <v>1</v>
      </c>
      <c r="AJ231" s="14">
        <f>IF(AND('Anvendte oplysninger'!AE231="Ja",I231="Tilkørselsflettestrækning"),0.65*'Anvendte oplysninger'!AF231+1-'Anvendte oplysninger'!AF231,1)</f>
        <v>1</v>
      </c>
      <c r="AK231" s="15" t="str">
        <f t="shared" si="21"/>
        <v/>
      </c>
      <c r="AL231" s="15" t="str">
        <f t="shared" si="22"/>
        <v/>
      </c>
      <c r="AM231" s="15" t="str">
        <f t="shared" si="23"/>
        <v/>
      </c>
      <c r="AN231" s="15" t="str">
        <f t="shared" si="24"/>
        <v/>
      </c>
      <c r="AO231" s="15" t="str">
        <f t="shared" si="25"/>
        <v/>
      </c>
      <c r="AP231" s="15" t="str">
        <f t="shared" si="26"/>
        <v/>
      </c>
      <c r="AQ231" s="4" t="str">
        <f t="shared" si="27"/>
        <v/>
      </c>
    </row>
    <row r="232" spans="1:43" x14ac:dyDescent="0.25">
      <c r="A232" s="4" t="str">
        <f>IF(Inddata!A247="","",Inddata!A247)</f>
        <v/>
      </c>
      <c r="B232" s="4" t="str">
        <f>IF(Inddata!B247="","",Inddata!B247)</f>
        <v/>
      </c>
      <c r="C232" s="4" t="str">
        <f>IF(Inddata!C247="","",Inddata!C247)</f>
        <v/>
      </c>
      <c r="D232" s="4" t="str">
        <f>IF(Inddata!D247="","",Inddata!D247)</f>
        <v/>
      </c>
      <c r="E232" s="4" t="str">
        <f>IF(Inddata!E247="","",Inddata!E247)</f>
        <v/>
      </c>
      <c r="F232" s="4" t="str">
        <f>IF(Inddata!F247="","",Inddata!F247)</f>
        <v/>
      </c>
      <c r="G232" s="4">
        <f>IF(Inddata!G247="","",Inddata!G247)</f>
        <v>0</v>
      </c>
      <c r="H232" s="4" t="str">
        <f>IF(Inddata!H247&gt;0.5,Inddata!H247,"")</f>
        <v/>
      </c>
      <c r="I232" s="4" t="str">
        <f>IF(Inddata!I247="","",Inddata!I247)</f>
        <v/>
      </c>
      <c r="J232" s="14">
        <f>IF('Anvendte oplysninger'!J232="Irrelevant",1,IF('Anvendte oplysninger'!J232&gt;3,1.2,1))</f>
        <v>1</v>
      </c>
      <c r="K232" s="14">
        <f>IF('Anvendte oplysninger'!K232="Irrelevant",1,IF(AND(OR(I232="Motorvejsstrækning",I232="Frakørselsflettestrækning",I232="Tilkørselsflettestrækning"),'Anvendte oplysninger'!K232&lt;3.5),1+(3.5-'Anvendte oplysninger'!K232)*0.12,IF(AND(OR(I232="Frakørselsrampe",I232="Tilkørselsrampe"),'Anvendte oplysninger'!K232&lt;3.5),1+(3.5-'Anvendte oplysninger'!K232)*0.16,1)))</f>
        <v>1</v>
      </c>
      <c r="L232" s="14">
        <f>IF('Anvendte oplysninger'!L232="Irrelevant",1,IF(AND('Anvendte oplysninger'!L232="Ja",'Anvendte oplysninger'!J232=2),0.6*'Anvendte oplysninger'!M232+(1-'Anvendte oplysninger'!M232),IF(AND('Anvendte oplysninger'!L232="Ja",'Anvendte oplysninger'!J232=3),0.7*'Anvendte oplysninger'!M232+(1-'Anvendte oplysninger'!M232),IF(AND('Anvendte oplysninger'!L232="Ja",'Anvendte oplysninger'!J232=4),0.76*'Anvendte oplysninger'!M232+(1-'Anvendte oplysninger'!M232),IF(AND('Anvendte oplysninger'!L232="Ja",'Anvendte oplysninger'!J232&gt;4.99999999),0.8*'Anvendte oplysninger'!M232+(1-'Anvendte oplysninger'!M232),1)))))</f>
        <v>1</v>
      </c>
      <c r="M232" s="14">
        <f>IF('Anvendte oplysninger'!L232="Irrelevant",1,IF(AND('Anvendte oplysninger'!L232="Ja",'Anvendte oplysninger'!J232=2),0.8*'Anvendte oplysninger'!M232+(1-'Anvendte oplysninger'!M232),IF(AND('Anvendte oplysninger'!L232="Ja",'Anvendte oplysninger'!J232=3),0.85*'Anvendte oplysninger'!M232+(1-'Anvendte oplysninger'!M232),IF(AND('Anvendte oplysninger'!L232="Ja",'Anvendte oplysninger'!J232=4),0.88*'Anvendte oplysninger'!M232+(1-'Anvendte oplysninger'!M232),IF(AND('Anvendte oplysninger'!L232="Ja",'Anvendte oplysninger'!J232&gt;4.99999999),0.9*'Anvendte oplysninger'!M232+(1-'Anvendte oplysninger'!M232),1)))))</f>
        <v>1</v>
      </c>
      <c r="N232" s="14">
        <f>IF('Anvendte oplysninger'!N232="Irrelevant",1,IF(AND(OR(I232="Motorvejsstrækning",I232="Frakørselsflettestrækning",I232="Tilkørselsflettestrækning"),'Anvendte oplysninger'!N232&lt;3),1+(3-'Anvendte oplysninger'!N232)*0.09333333,1))</f>
        <v>1</v>
      </c>
      <c r="O232" s="14">
        <f>IF('Anvendte oplysninger'!N232="Irrelevant",1,IF(AND(OR(I232="Motorvejsstrækning",I232="Frakørselsflettestrækning",I232="Tilkørselsflettestrækning"),'Anvendte oplysninger'!N232&lt;3),1+(3-'Anvendte oplysninger'!N232)*0.19666667,1))</f>
        <v>1</v>
      </c>
      <c r="P232" s="14">
        <f>IF('Anvendte oplysninger'!O232="Irrelevant",1,IF(AND(OR(I232="Motorvejsstrækning",I232="Frakørselsflettestrækning",I232="Tilkørselsflettestrækning"),'Anvendte oplysninger'!O232&lt;3.00000001),1+(0.5-'Anvendte oplysninger'!O232)*0.04,IF(AND(OR(I232="Frakørselsrampe",I232="Tilkørselsrampe"),'Anvendte oplysninger'!O232&lt;3.00000001),1+(0.5-'Anvendte oplysninger'!O232)*0.08,IF(OR(I232="Motorvejsstrækning",I232="Frakørselsflettestrækning",I232="Tilkørselsflettestrækning"),0.9,0.8))))</f>
        <v>1</v>
      </c>
      <c r="Q232" s="14">
        <f>IF('Anvendte oplysninger'!P232="Irrelevant",1,IF(AND(OR(I232="Motorvejsstrækning",I232="Frakørselsflettestrækning",I232="Tilkørselsflettestrækning"),'Anvendte oplysninger'!P232&lt;11.00000001),1+(5-'Anvendte oplysninger'!P232)*0.01,0.94))</f>
        <v>1</v>
      </c>
      <c r="R232" s="14">
        <f>IF(OR('Anvendte oplysninger'!Q232="Irrelevant",'Anvendte oplysninger'!R232="Irrelevant",'Anvendte oplysninger'!Q232="Lige"),1,IF(AND(OR(I232="Motorvejsstrækning",I232="Frakørselsflettestrækning",I232="Tilkørselsflettestrækning"),'Anvendte oplysninger'!Q232&lt;4000),(EXP(0.1096*1746.5/'Anvendte oplysninger'!Q232)/EXP(0.1096*1746.5/4000))*('Anvendte oplysninger'!R232/1000)/G232+(G232-'Anvendte oplysninger'!R232/1000)/G232,1))</f>
        <v>1</v>
      </c>
      <c r="S232" s="14">
        <f>IF(OR('Anvendte oplysninger'!S232="Irrelevant",'Anvendte oplysninger'!T232="Irrelevant",'Anvendte oplysninger'!S232="Lige"),1,IF(AND(OR(I232="Motorvejsstrækning",I232="Frakørselsflettestrækning",I232="Tilkørselsflettestrækning"),'Anvendte oplysninger'!S232&lt;4000),(EXP(0.1096*1746.5/'Anvendte oplysninger'!S232)/EXP(0.1096*1746.5/4000))*('Anvendte oplysninger'!T232/1000)/G232+(G232-'Anvendte oplysninger'!T232/1000)/G232,1))</f>
        <v>1</v>
      </c>
      <c r="T232" s="14">
        <f>IF('Anvendte oplysninger'!U232="Irrelevant",1,IF(AND(OR(I232="Motorvejsstrækning",I232="Frakørselsflettestrækning",I232="Tilkørselsflettestrækning",I232="Frakørselsrampe",I232="Tilkørselsrampe"),'Anvendte oplysninger'!U232="Ja"),0.95,1))</f>
        <v>1</v>
      </c>
      <c r="U232" s="14">
        <f>IF('Anvendte oplysninger'!U232="Irrelevant",1,IF(AND(OR(I232="Motorvejsstrækning",I232="Frakørselsflettestrækning",I232="Tilkørselsflettestrækning",I232="Frakørselsrampe",I232="Tilkørselsrampe"),'Anvendte oplysninger'!U232="Ja"),0.96,1))</f>
        <v>1</v>
      </c>
      <c r="V232" s="14">
        <f>IF('Anvendte oplysninger'!U232="Irrelevant",1,IF(AND(OR(I232="Motorvejsstrækning",I232="Frakørselsflettestrækning",I232="Tilkørselsflettestrækning",I232="Frakørselsrampe",I232="Tilkørselsrampe"),'Anvendte oplysninger'!U232="Ja"),0.79,1))</f>
        <v>1</v>
      </c>
      <c r="W232" s="14">
        <f>IF('Anvendte oplysninger'!U232="Irrelevant",1,IF(AND(OR(I232="Motorvejsstrækning",I232="Frakørselsflettestrækning",I232="Tilkørselsflettestrækning",I232="Frakørselsrampe",I232="Tilkørselsrampe"),'Anvendte oplysninger'!U232="Ja"),0.94,1))</f>
        <v>1</v>
      </c>
      <c r="X232" s="14">
        <f>IF('Anvendte oplysninger'!U232="Irrelevant",1,IF(AND(OR(I232="Motorvejsstrækning",I232="Frakørselsflettestrækning",I232="Tilkørselsflettestrækning",I232="Frakørselsrampe",I232="Tilkørselsrampe"),'Anvendte oplysninger'!U232="Ja"),0.97,1))</f>
        <v>1</v>
      </c>
      <c r="Y232" s="14">
        <f>IF(AND(I232="Frakørselsrampe",'Anvendte oplysninger'!V232="S-formet ruderrampe"),1.32,IF(AND(I232="Frakørselsrampe",'Anvendte oplysninger'!V232="S-formet trompetrampe"),2.05,IF(AND(I232="Frakørselsrampe",'Anvendte oplysninger'!V232="U-formet trompetrampe"),4.11,IF(AND(I232="Frakørselsrampe",'Anvendte oplysninger'!V232="SV-formet flyoverrampe"),5.15,IF(AND(I232="Frakørselsrampe",'Anvendte oplysninger'!V232="Vinkelformet rampe"),1.07,IF(AND(I232="Tilkørselsrampe",'Anvendte oplysninger'!V232="S-formet ruderrampe"),0.93,IF(AND(I232="Tilkørselsrampe",'Anvendte oplysninger'!V232="S-formet trompetrampe"),2.48,IF(AND(I232="Tilkørselsrampe",'Anvendte oplysninger'!V232="U-formet trompetrampe"),4.15,IF(AND(I232="Tilkørselsrampe",'Anvendte oplysninger'!V232="SV-formet flyoverrampe"),5.26,IF(AND(I232="Tilkørselsrampe",'Anvendte oplysninger'!V232="Vinkelformet rampe"),1.42,1))))))))))</f>
        <v>1</v>
      </c>
      <c r="Z232" s="14">
        <f>IF(OR('Anvendte oplysninger'!W232="Lige",'Anvendte oplysninger'!W232="Irrelevant",'Anvendte oplysninger'!X232="Irrelevant",'Anvendte oplysninger'!Y232="Irrelevant"),1,1+1.545*1000/32.2*((('Anvendte oplysninger'!Y232*3268/3600)/('Anvendte oplysninger'!W232/0.306))^2)*('Anvendte oplysninger'!X232/1000)/G232)</f>
        <v>1</v>
      </c>
      <c r="AA232" s="14">
        <f>IF(OR('Anvendte oplysninger'!W232="Lige",'Anvendte oplysninger'!W232="Irrelevant",'Anvendte oplysninger'!X232="Irrelevant",'Anvendte oplysninger'!Y232="Irrelevant"),1,1+1.961*1000/32.2*((('Anvendte oplysninger'!Y232*3268/3600)/('Anvendte oplysninger'!W232/0.306))^2)*('Anvendte oplysninger'!X232/1000)/G232)</f>
        <v>1</v>
      </c>
      <c r="AB232" s="14">
        <f>IF(OR('Anvendte oplysninger'!Z232="Lige",'Anvendte oplysninger'!Z232="Irrelevant",'Anvendte oplysninger'!AA232="Irrelevant",'Anvendte oplysninger'!AB232="Irrelevant"),1,1+1.545*1000/32.2*((('Anvendte oplysninger'!AB232*3268/3600)/('Anvendte oplysninger'!Z232/0.306))^2)*('Anvendte oplysninger'!AA232/1000)/G232)</f>
        <v>1</v>
      </c>
      <c r="AC232" s="14">
        <f>IF(OR('Anvendte oplysninger'!Z232="Lige",'Anvendte oplysninger'!Z232="Irrelevant",'Anvendte oplysninger'!AA232="Irrelevant",'Anvendte oplysninger'!AB232="Irrelevant"),1,1+1.961*1000/32.2*((('Anvendte oplysninger'!AB232*3268/3600)/('Anvendte oplysninger'!Z232/0.306))^2)*('Anvendte oplysninger'!AA232/1000)/G232)</f>
        <v>1</v>
      </c>
      <c r="AD232" s="14">
        <f>IF(OR('Anvendte oplysninger'!AC232="Irrelevant",'Anvendte oplysninger'!AC232="Nej"),1,IF(AND('Anvendte oplysninger'!AC232="Ja",OR('Anvendte oplysninger'!Q232&lt;301,'Anvendte oplysninger'!S232&lt;301)),1-(0.5*('Anvendte oplysninger'!R232+'Anvendte oplysninger'!T232)/('Anvendte oplysninger'!G232*1000)),IF(AND('Anvendte oplysninger'!AC232="Ja",OR('Anvendte oplysninger'!Q232&lt;601,'Anvendte oplysninger'!S232&lt;601)),1-(0.25*('Anvendte oplysninger'!R232+'Anvendte oplysninger'!T232)/('Anvendte oplysninger'!G232*1000)),1)))</f>
        <v>1</v>
      </c>
      <c r="AE232" s="14">
        <f>IF(OR('Anvendte oplysninger'!AC232="Irrelevant",'Anvendte oplysninger'!AC232="Nej"),1,IF(AND('Anvendte oplysninger'!AC232="Ja",OR('Anvendte oplysninger'!Q232&lt;301,'Anvendte oplysninger'!S232&lt;301)),1-(0.4*('Anvendte oplysninger'!R232+'Anvendte oplysninger'!T232)/('Anvendte oplysninger'!G232*1000)),IF(AND('Anvendte oplysninger'!AC232="Ja",OR('Anvendte oplysninger'!Q232&lt;601,'Anvendte oplysninger'!S232&lt;601)),1-(0.2*('Anvendte oplysninger'!R232+'Anvendte oplysninger'!T232)/('Anvendte oplysninger'!G232*1000)),1)))</f>
        <v>1</v>
      </c>
      <c r="AF232" s="14">
        <f>IF('Anvendte oplysninger'!AD232="110 km/t",0.79,1)</f>
        <v>1</v>
      </c>
      <c r="AG232" s="14">
        <f>IF('Anvendte oplysninger'!AD232="110 km/t",0.94,1)</f>
        <v>1</v>
      </c>
      <c r="AH232" s="14">
        <f>IF('Anvendte oplysninger'!AD232="110 km/t",0.66,1)</f>
        <v>1</v>
      </c>
      <c r="AI232" s="14">
        <f>IF('Anvendte oplysninger'!AD232="110 km/t",0.82,1)</f>
        <v>1</v>
      </c>
      <c r="AJ232" s="14">
        <f>IF(AND('Anvendte oplysninger'!AE232="Ja",I232="Tilkørselsflettestrækning"),0.65*'Anvendte oplysninger'!AF232+1-'Anvendte oplysninger'!AF232,1)</f>
        <v>1</v>
      </c>
      <c r="AK232" s="15" t="str">
        <f t="shared" si="21"/>
        <v/>
      </c>
      <c r="AL232" s="15" t="str">
        <f t="shared" si="22"/>
        <v/>
      </c>
      <c r="AM232" s="15" t="str">
        <f t="shared" si="23"/>
        <v/>
      </c>
      <c r="AN232" s="15" t="str">
        <f t="shared" si="24"/>
        <v/>
      </c>
      <c r="AO232" s="15" t="str">
        <f t="shared" si="25"/>
        <v/>
      </c>
      <c r="AP232" s="15" t="str">
        <f t="shared" si="26"/>
        <v/>
      </c>
      <c r="AQ232" s="4" t="str">
        <f t="shared" si="27"/>
        <v/>
      </c>
    </row>
    <row r="233" spans="1:43" x14ac:dyDescent="0.25">
      <c r="A233" s="4" t="str">
        <f>IF(Inddata!A248="","",Inddata!A248)</f>
        <v/>
      </c>
      <c r="B233" s="4" t="str">
        <f>IF(Inddata!B248="","",Inddata!B248)</f>
        <v/>
      </c>
      <c r="C233" s="4" t="str">
        <f>IF(Inddata!C248="","",Inddata!C248)</f>
        <v/>
      </c>
      <c r="D233" s="4" t="str">
        <f>IF(Inddata!D248="","",Inddata!D248)</f>
        <v/>
      </c>
      <c r="E233" s="4" t="str">
        <f>IF(Inddata!E248="","",Inddata!E248)</f>
        <v/>
      </c>
      <c r="F233" s="4" t="str">
        <f>IF(Inddata!F248="","",Inddata!F248)</f>
        <v/>
      </c>
      <c r="G233" s="4">
        <f>IF(Inddata!G248="","",Inddata!G248)</f>
        <v>0</v>
      </c>
      <c r="H233" s="4" t="str">
        <f>IF(Inddata!H248&gt;0.5,Inddata!H248,"")</f>
        <v/>
      </c>
      <c r="I233" s="4" t="str">
        <f>IF(Inddata!I248="","",Inddata!I248)</f>
        <v/>
      </c>
      <c r="J233" s="14">
        <f>IF('Anvendte oplysninger'!J233="Irrelevant",1,IF('Anvendte oplysninger'!J233&gt;3,1.2,1))</f>
        <v>1</v>
      </c>
      <c r="K233" s="14">
        <f>IF('Anvendte oplysninger'!K233="Irrelevant",1,IF(AND(OR(I233="Motorvejsstrækning",I233="Frakørselsflettestrækning",I233="Tilkørselsflettestrækning"),'Anvendte oplysninger'!K233&lt;3.5),1+(3.5-'Anvendte oplysninger'!K233)*0.12,IF(AND(OR(I233="Frakørselsrampe",I233="Tilkørselsrampe"),'Anvendte oplysninger'!K233&lt;3.5),1+(3.5-'Anvendte oplysninger'!K233)*0.16,1)))</f>
        <v>1</v>
      </c>
      <c r="L233" s="14">
        <f>IF('Anvendte oplysninger'!L233="Irrelevant",1,IF(AND('Anvendte oplysninger'!L233="Ja",'Anvendte oplysninger'!J233=2),0.6*'Anvendte oplysninger'!M233+(1-'Anvendte oplysninger'!M233),IF(AND('Anvendte oplysninger'!L233="Ja",'Anvendte oplysninger'!J233=3),0.7*'Anvendte oplysninger'!M233+(1-'Anvendte oplysninger'!M233),IF(AND('Anvendte oplysninger'!L233="Ja",'Anvendte oplysninger'!J233=4),0.76*'Anvendte oplysninger'!M233+(1-'Anvendte oplysninger'!M233),IF(AND('Anvendte oplysninger'!L233="Ja",'Anvendte oplysninger'!J233&gt;4.99999999),0.8*'Anvendte oplysninger'!M233+(1-'Anvendte oplysninger'!M233),1)))))</f>
        <v>1</v>
      </c>
      <c r="M233" s="14">
        <f>IF('Anvendte oplysninger'!L233="Irrelevant",1,IF(AND('Anvendte oplysninger'!L233="Ja",'Anvendte oplysninger'!J233=2),0.8*'Anvendte oplysninger'!M233+(1-'Anvendte oplysninger'!M233),IF(AND('Anvendte oplysninger'!L233="Ja",'Anvendte oplysninger'!J233=3),0.85*'Anvendte oplysninger'!M233+(1-'Anvendte oplysninger'!M233),IF(AND('Anvendte oplysninger'!L233="Ja",'Anvendte oplysninger'!J233=4),0.88*'Anvendte oplysninger'!M233+(1-'Anvendte oplysninger'!M233),IF(AND('Anvendte oplysninger'!L233="Ja",'Anvendte oplysninger'!J233&gt;4.99999999),0.9*'Anvendte oplysninger'!M233+(1-'Anvendte oplysninger'!M233),1)))))</f>
        <v>1</v>
      </c>
      <c r="N233" s="14">
        <f>IF('Anvendte oplysninger'!N233="Irrelevant",1,IF(AND(OR(I233="Motorvejsstrækning",I233="Frakørselsflettestrækning",I233="Tilkørselsflettestrækning"),'Anvendte oplysninger'!N233&lt;3),1+(3-'Anvendte oplysninger'!N233)*0.09333333,1))</f>
        <v>1</v>
      </c>
      <c r="O233" s="14">
        <f>IF('Anvendte oplysninger'!N233="Irrelevant",1,IF(AND(OR(I233="Motorvejsstrækning",I233="Frakørselsflettestrækning",I233="Tilkørselsflettestrækning"),'Anvendte oplysninger'!N233&lt;3),1+(3-'Anvendte oplysninger'!N233)*0.19666667,1))</f>
        <v>1</v>
      </c>
      <c r="P233" s="14">
        <f>IF('Anvendte oplysninger'!O233="Irrelevant",1,IF(AND(OR(I233="Motorvejsstrækning",I233="Frakørselsflettestrækning",I233="Tilkørselsflettestrækning"),'Anvendte oplysninger'!O233&lt;3.00000001),1+(0.5-'Anvendte oplysninger'!O233)*0.04,IF(AND(OR(I233="Frakørselsrampe",I233="Tilkørselsrampe"),'Anvendte oplysninger'!O233&lt;3.00000001),1+(0.5-'Anvendte oplysninger'!O233)*0.08,IF(OR(I233="Motorvejsstrækning",I233="Frakørselsflettestrækning",I233="Tilkørselsflettestrækning"),0.9,0.8))))</f>
        <v>1</v>
      </c>
      <c r="Q233" s="14">
        <f>IF('Anvendte oplysninger'!P233="Irrelevant",1,IF(AND(OR(I233="Motorvejsstrækning",I233="Frakørselsflettestrækning",I233="Tilkørselsflettestrækning"),'Anvendte oplysninger'!P233&lt;11.00000001),1+(5-'Anvendte oplysninger'!P233)*0.01,0.94))</f>
        <v>1</v>
      </c>
      <c r="R233" s="14">
        <f>IF(OR('Anvendte oplysninger'!Q233="Irrelevant",'Anvendte oplysninger'!R233="Irrelevant",'Anvendte oplysninger'!Q233="Lige"),1,IF(AND(OR(I233="Motorvejsstrækning",I233="Frakørselsflettestrækning",I233="Tilkørselsflettestrækning"),'Anvendte oplysninger'!Q233&lt;4000),(EXP(0.1096*1746.5/'Anvendte oplysninger'!Q233)/EXP(0.1096*1746.5/4000))*('Anvendte oplysninger'!R233/1000)/G233+(G233-'Anvendte oplysninger'!R233/1000)/G233,1))</f>
        <v>1</v>
      </c>
      <c r="S233" s="14">
        <f>IF(OR('Anvendte oplysninger'!S233="Irrelevant",'Anvendte oplysninger'!T233="Irrelevant",'Anvendte oplysninger'!S233="Lige"),1,IF(AND(OR(I233="Motorvejsstrækning",I233="Frakørselsflettestrækning",I233="Tilkørselsflettestrækning"),'Anvendte oplysninger'!S233&lt;4000),(EXP(0.1096*1746.5/'Anvendte oplysninger'!S233)/EXP(0.1096*1746.5/4000))*('Anvendte oplysninger'!T233/1000)/G233+(G233-'Anvendte oplysninger'!T233/1000)/G233,1))</f>
        <v>1</v>
      </c>
      <c r="T233" s="14">
        <f>IF('Anvendte oplysninger'!U233="Irrelevant",1,IF(AND(OR(I233="Motorvejsstrækning",I233="Frakørselsflettestrækning",I233="Tilkørselsflettestrækning",I233="Frakørselsrampe",I233="Tilkørselsrampe"),'Anvendte oplysninger'!U233="Ja"),0.95,1))</f>
        <v>1</v>
      </c>
      <c r="U233" s="14">
        <f>IF('Anvendte oplysninger'!U233="Irrelevant",1,IF(AND(OR(I233="Motorvejsstrækning",I233="Frakørselsflettestrækning",I233="Tilkørselsflettestrækning",I233="Frakørselsrampe",I233="Tilkørselsrampe"),'Anvendte oplysninger'!U233="Ja"),0.96,1))</f>
        <v>1</v>
      </c>
      <c r="V233" s="14">
        <f>IF('Anvendte oplysninger'!U233="Irrelevant",1,IF(AND(OR(I233="Motorvejsstrækning",I233="Frakørselsflettestrækning",I233="Tilkørselsflettestrækning",I233="Frakørselsrampe",I233="Tilkørselsrampe"),'Anvendte oplysninger'!U233="Ja"),0.79,1))</f>
        <v>1</v>
      </c>
      <c r="W233" s="14">
        <f>IF('Anvendte oplysninger'!U233="Irrelevant",1,IF(AND(OR(I233="Motorvejsstrækning",I233="Frakørselsflettestrækning",I233="Tilkørselsflettestrækning",I233="Frakørselsrampe",I233="Tilkørselsrampe"),'Anvendte oplysninger'!U233="Ja"),0.94,1))</f>
        <v>1</v>
      </c>
      <c r="X233" s="14">
        <f>IF('Anvendte oplysninger'!U233="Irrelevant",1,IF(AND(OR(I233="Motorvejsstrækning",I233="Frakørselsflettestrækning",I233="Tilkørselsflettestrækning",I233="Frakørselsrampe",I233="Tilkørselsrampe"),'Anvendte oplysninger'!U233="Ja"),0.97,1))</f>
        <v>1</v>
      </c>
      <c r="Y233" s="14">
        <f>IF(AND(I233="Frakørselsrampe",'Anvendte oplysninger'!V233="S-formet ruderrampe"),1.32,IF(AND(I233="Frakørselsrampe",'Anvendte oplysninger'!V233="S-formet trompetrampe"),2.05,IF(AND(I233="Frakørselsrampe",'Anvendte oplysninger'!V233="U-formet trompetrampe"),4.11,IF(AND(I233="Frakørselsrampe",'Anvendte oplysninger'!V233="SV-formet flyoverrampe"),5.15,IF(AND(I233="Frakørselsrampe",'Anvendte oplysninger'!V233="Vinkelformet rampe"),1.07,IF(AND(I233="Tilkørselsrampe",'Anvendte oplysninger'!V233="S-formet ruderrampe"),0.93,IF(AND(I233="Tilkørselsrampe",'Anvendte oplysninger'!V233="S-formet trompetrampe"),2.48,IF(AND(I233="Tilkørselsrampe",'Anvendte oplysninger'!V233="U-formet trompetrampe"),4.15,IF(AND(I233="Tilkørselsrampe",'Anvendte oplysninger'!V233="SV-formet flyoverrampe"),5.26,IF(AND(I233="Tilkørselsrampe",'Anvendte oplysninger'!V233="Vinkelformet rampe"),1.42,1))))))))))</f>
        <v>1</v>
      </c>
      <c r="Z233" s="14">
        <f>IF(OR('Anvendte oplysninger'!W233="Lige",'Anvendte oplysninger'!W233="Irrelevant",'Anvendte oplysninger'!X233="Irrelevant",'Anvendte oplysninger'!Y233="Irrelevant"),1,1+1.545*1000/32.2*((('Anvendte oplysninger'!Y233*3268/3600)/('Anvendte oplysninger'!W233/0.306))^2)*('Anvendte oplysninger'!X233/1000)/G233)</f>
        <v>1</v>
      </c>
      <c r="AA233" s="14">
        <f>IF(OR('Anvendte oplysninger'!W233="Lige",'Anvendte oplysninger'!W233="Irrelevant",'Anvendte oplysninger'!X233="Irrelevant",'Anvendte oplysninger'!Y233="Irrelevant"),1,1+1.961*1000/32.2*((('Anvendte oplysninger'!Y233*3268/3600)/('Anvendte oplysninger'!W233/0.306))^2)*('Anvendte oplysninger'!X233/1000)/G233)</f>
        <v>1</v>
      </c>
      <c r="AB233" s="14">
        <f>IF(OR('Anvendte oplysninger'!Z233="Lige",'Anvendte oplysninger'!Z233="Irrelevant",'Anvendte oplysninger'!AA233="Irrelevant",'Anvendte oplysninger'!AB233="Irrelevant"),1,1+1.545*1000/32.2*((('Anvendte oplysninger'!AB233*3268/3600)/('Anvendte oplysninger'!Z233/0.306))^2)*('Anvendte oplysninger'!AA233/1000)/G233)</f>
        <v>1</v>
      </c>
      <c r="AC233" s="14">
        <f>IF(OR('Anvendte oplysninger'!Z233="Lige",'Anvendte oplysninger'!Z233="Irrelevant",'Anvendte oplysninger'!AA233="Irrelevant",'Anvendte oplysninger'!AB233="Irrelevant"),1,1+1.961*1000/32.2*((('Anvendte oplysninger'!AB233*3268/3600)/('Anvendte oplysninger'!Z233/0.306))^2)*('Anvendte oplysninger'!AA233/1000)/G233)</f>
        <v>1</v>
      </c>
      <c r="AD233" s="14">
        <f>IF(OR('Anvendte oplysninger'!AC233="Irrelevant",'Anvendte oplysninger'!AC233="Nej"),1,IF(AND('Anvendte oplysninger'!AC233="Ja",OR('Anvendte oplysninger'!Q233&lt;301,'Anvendte oplysninger'!S233&lt;301)),1-(0.5*('Anvendte oplysninger'!R233+'Anvendte oplysninger'!T233)/('Anvendte oplysninger'!G233*1000)),IF(AND('Anvendte oplysninger'!AC233="Ja",OR('Anvendte oplysninger'!Q233&lt;601,'Anvendte oplysninger'!S233&lt;601)),1-(0.25*('Anvendte oplysninger'!R233+'Anvendte oplysninger'!T233)/('Anvendte oplysninger'!G233*1000)),1)))</f>
        <v>1</v>
      </c>
      <c r="AE233" s="14">
        <f>IF(OR('Anvendte oplysninger'!AC233="Irrelevant",'Anvendte oplysninger'!AC233="Nej"),1,IF(AND('Anvendte oplysninger'!AC233="Ja",OR('Anvendte oplysninger'!Q233&lt;301,'Anvendte oplysninger'!S233&lt;301)),1-(0.4*('Anvendte oplysninger'!R233+'Anvendte oplysninger'!T233)/('Anvendte oplysninger'!G233*1000)),IF(AND('Anvendte oplysninger'!AC233="Ja",OR('Anvendte oplysninger'!Q233&lt;601,'Anvendte oplysninger'!S233&lt;601)),1-(0.2*('Anvendte oplysninger'!R233+'Anvendte oplysninger'!T233)/('Anvendte oplysninger'!G233*1000)),1)))</f>
        <v>1</v>
      </c>
      <c r="AF233" s="14">
        <f>IF('Anvendte oplysninger'!AD233="110 km/t",0.79,1)</f>
        <v>1</v>
      </c>
      <c r="AG233" s="14">
        <f>IF('Anvendte oplysninger'!AD233="110 km/t",0.94,1)</f>
        <v>1</v>
      </c>
      <c r="AH233" s="14">
        <f>IF('Anvendte oplysninger'!AD233="110 km/t",0.66,1)</f>
        <v>1</v>
      </c>
      <c r="AI233" s="14">
        <f>IF('Anvendte oplysninger'!AD233="110 km/t",0.82,1)</f>
        <v>1</v>
      </c>
      <c r="AJ233" s="14">
        <f>IF(AND('Anvendte oplysninger'!AE233="Ja",I233="Tilkørselsflettestrækning"),0.65*'Anvendte oplysninger'!AF233+1-'Anvendte oplysninger'!AF233,1)</f>
        <v>1</v>
      </c>
      <c r="AK233" s="15" t="str">
        <f t="shared" si="21"/>
        <v/>
      </c>
      <c r="AL233" s="15" t="str">
        <f t="shared" si="22"/>
        <v/>
      </c>
      <c r="AM233" s="15" t="str">
        <f t="shared" si="23"/>
        <v/>
      </c>
      <c r="AN233" s="15" t="str">
        <f t="shared" si="24"/>
        <v/>
      </c>
      <c r="AO233" s="15" t="str">
        <f t="shared" si="25"/>
        <v/>
      </c>
      <c r="AP233" s="15" t="str">
        <f t="shared" si="26"/>
        <v/>
      </c>
      <c r="AQ233" s="4" t="str">
        <f t="shared" si="27"/>
        <v/>
      </c>
    </row>
    <row r="234" spans="1:43" x14ac:dyDescent="0.25">
      <c r="A234" s="4" t="str">
        <f>IF(Inddata!A249="","",Inddata!A249)</f>
        <v/>
      </c>
      <c r="B234" s="4" t="str">
        <f>IF(Inddata!B249="","",Inddata!B249)</f>
        <v/>
      </c>
      <c r="C234" s="4" t="str">
        <f>IF(Inddata!C249="","",Inddata!C249)</f>
        <v/>
      </c>
      <c r="D234" s="4" t="str">
        <f>IF(Inddata!D249="","",Inddata!D249)</f>
        <v/>
      </c>
      <c r="E234" s="4" t="str">
        <f>IF(Inddata!E249="","",Inddata!E249)</f>
        <v/>
      </c>
      <c r="F234" s="4" t="str">
        <f>IF(Inddata!F249="","",Inddata!F249)</f>
        <v/>
      </c>
      <c r="G234" s="4">
        <f>IF(Inddata!G249="","",Inddata!G249)</f>
        <v>0</v>
      </c>
      <c r="H234" s="4" t="str">
        <f>IF(Inddata!H249&gt;0.5,Inddata!H249,"")</f>
        <v/>
      </c>
      <c r="I234" s="4" t="str">
        <f>IF(Inddata!I249="","",Inddata!I249)</f>
        <v/>
      </c>
      <c r="J234" s="14">
        <f>IF('Anvendte oplysninger'!J234="Irrelevant",1,IF('Anvendte oplysninger'!J234&gt;3,1.2,1))</f>
        <v>1</v>
      </c>
      <c r="K234" s="14">
        <f>IF('Anvendte oplysninger'!K234="Irrelevant",1,IF(AND(OR(I234="Motorvejsstrækning",I234="Frakørselsflettestrækning",I234="Tilkørselsflettestrækning"),'Anvendte oplysninger'!K234&lt;3.5),1+(3.5-'Anvendte oplysninger'!K234)*0.12,IF(AND(OR(I234="Frakørselsrampe",I234="Tilkørselsrampe"),'Anvendte oplysninger'!K234&lt;3.5),1+(3.5-'Anvendte oplysninger'!K234)*0.16,1)))</f>
        <v>1</v>
      </c>
      <c r="L234" s="14">
        <f>IF('Anvendte oplysninger'!L234="Irrelevant",1,IF(AND('Anvendte oplysninger'!L234="Ja",'Anvendte oplysninger'!J234=2),0.6*'Anvendte oplysninger'!M234+(1-'Anvendte oplysninger'!M234),IF(AND('Anvendte oplysninger'!L234="Ja",'Anvendte oplysninger'!J234=3),0.7*'Anvendte oplysninger'!M234+(1-'Anvendte oplysninger'!M234),IF(AND('Anvendte oplysninger'!L234="Ja",'Anvendte oplysninger'!J234=4),0.76*'Anvendte oplysninger'!M234+(1-'Anvendte oplysninger'!M234),IF(AND('Anvendte oplysninger'!L234="Ja",'Anvendte oplysninger'!J234&gt;4.99999999),0.8*'Anvendte oplysninger'!M234+(1-'Anvendte oplysninger'!M234),1)))))</f>
        <v>1</v>
      </c>
      <c r="M234" s="14">
        <f>IF('Anvendte oplysninger'!L234="Irrelevant",1,IF(AND('Anvendte oplysninger'!L234="Ja",'Anvendte oplysninger'!J234=2),0.8*'Anvendte oplysninger'!M234+(1-'Anvendte oplysninger'!M234),IF(AND('Anvendte oplysninger'!L234="Ja",'Anvendte oplysninger'!J234=3),0.85*'Anvendte oplysninger'!M234+(1-'Anvendte oplysninger'!M234),IF(AND('Anvendte oplysninger'!L234="Ja",'Anvendte oplysninger'!J234=4),0.88*'Anvendte oplysninger'!M234+(1-'Anvendte oplysninger'!M234),IF(AND('Anvendte oplysninger'!L234="Ja",'Anvendte oplysninger'!J234&gt;4.99999999),0.9*'Anvendte oplysninger'!M234+(1-'Anvendte oplysninger'!M234),1)))))</f>
        <v>1</v>
      </c>
      <c r="N234" s="14">
        <f>IF('Anvendte oplysninger'!N234="Irrelevant",1,IF(AND(OR(I234="Motorvejsstrækning",I234="Frakørselsflettestrækning",I234="Tilkørselsflettestrækning"),'Anvendte oplysninger'!N234&lt;3),1+(3-'Anvendte oplysninger'!N234)*0.09333333,1))</f>
        <v>1</v>
      </c>
      <c r="O234" s="14">
        <f>IF('Anvendte oplysninger'!N234="Irrelevant",1,IF(AND(OR(I234="Motorvejsstrækning",I234="Frakørselsflettestrækning",I234="Tilkørselsflettestrækning"),'Anvendte oplysninger'!N234&lt;3),1+(3-'Anvendte oplysninger'!N234)*0.19666667,1))</f>
        <v>1</v>
      </c>
      <c r="P234" s="14">
        <f>IF('Anvendte oplysninger'!O234="Irrelevant",1,IF(AND(OR(I234="Motorvejsstrækning",I234="Frakørselsflettestrækning",I234="Tilkørselsflettestrækning"),'Anvendte oplysninger'!O234&lt;3.00000001),1+(0.5-'Anvendte oplysninger'!O234)*0.04,IF(AND(OR(I234="Frakørselsrampe",I234="Tilkørselsrampe"),'Anvendte oplysninger'!O234&lt;3.00000001),1+(0.5-'Anvendte oplysninger'!O234)*0.08,IF(OR(I234="Motorvejsstrækning",I234="Frakørselsflettestrækning",I234="Tilkørselsflettestrækning"),0.9,0.8))))</f>
        <v>1</v>
      </c>
      <c r="Q234" s="14">
        <f>IF('Anvendte oplysninger'!P234="Irrelevant",1,IF(AND(OR(I234="Motorvejsstrækning",I234="Frakørselsflettestrækning",I234="Tilkørselsflettestrækning"),'Anvendte oplysninger'!P234&lt;11.00000001),1+(5-'Anvendte oplysninger'!P234)*0.01,0.94))</f>
        <v>1</v>
      </c>
      <c r="R234" s="14">
        <f>IF(OR('Anvendte oplysninger'!Q234="Irrelevant",'Anvendte oplysninger'!R234="Irrelevant",'Anvendte oplysninger'!Q234="Lige"),1,IF(AND(OR(I234="Motorvejsstrækning",I234="Frakørselsflettestrækning",I234="Tilkørselsflettestrækning"),'Anvendte oplysninger'!Q234&lt;4000),(EXP(0.1096*1746.5/'Anvendte oplysninger'!Q234)/EXP(0.1096*1746.5/4000))*('Anvendte oplysninger'!R234/1000)/G234+(G234-'Anvendte oplysninger'!R234/1000)/G234,1))</f>
        <v>1</v>
      </c>
      <c r="S234" s="14">
        <f>IF(OR('Anvendte oplysninger'!S234="Irrelevant",'Anvendte oplysninger'!T234="Irrelevant",'Anvendte oplysninger'!S234="Lige"),1,IF(AND(OR(I234="Motorvejsstrækning",I234="Frakørselsflettestrækning",I234="Tilkørselsflettestrækning"),'Anvendte oplysninger'!S234&lt;4000),(EXP(0.1096*1746.5/'Anvendte oplysninger'!S234)/EXP(0.1096*1746.5/4000))*('Anvendte oplysninger'!T234/1000)/G234+(G234-'Anvendte oplysninger'!T234/1000)/G234,1))</f>
        <v>1</v>
      </c>
      <c r="T234" s="14">
        <f>IF('Anvendte oplysninger'!U234="Irrelevant",1,IF(AND(OR(I234="Motorvejsstrækning",I234="Frakørselsflettestrækning",I234="Tilkørselsflettestrækning",I234="Frakørselsrampe",I234="Tilkørselsrampe"),'Anvendte oplysninger'!U234="Ja"),0.95,1))</f>
        <v>1</v>
      </c>
      <c r="U234" s="14">
        <f>IF('Anvendte oplysninger'!U234="Irrelevant",1,IF(AND(OR(I234="Motorvejsstrækning",I234="Frakørselsflettestrækning",I234="Tilkørselsflettestrækning",I234="Frakørselsrampe",I234="Tilkørselsrampe"),'Anvendte oplysninger'!U234="Ja"),0.96,1))</f>
        <v>1</v>
      </c>
      <c r="V234" s="14">
        <f>IF('Anvendte oplysninger'!U234="Irrelevant",1,IF(AND(OR(I234="Motorvejsstrækning",I234="Frakørselsflettestrækning",I234="Tilkørselsflettestrækning",I234="Frakørselsrampe",I234="Tilkørselsrampe"),'Anvendte oplysninger'!U234="Ja"),0.79,1))</f>
        <v>1</v>
      </c>
      <c r="W234" s="14">
        <f>IF('Anvendte oplysninger'!U234="Irrelevant",1,IF(AND(OR(I234="Motorvejsstrækning",I234="Frakørselsflettestrækning",I234="Tilkørselsflettestrækning",I234="Frakørselsrampe",I234="Tilkørselsrampe"),'Anvendte oplysninger'!U234="Ja"),0.94,1))</f>
        <v>1</v>
      </c>
      <c r="X234" s="14">
        <f>IF('Anvendte oplysninger'!U234="Irrelevant",1,IF(AND(OR(I234="Motorvejsstrækning",I234="Frakørselsflettestrækning",I234="Tilkørselsflettestrækning",I234="Frakørselsrampe",I234="Tilkørselsrampe"),'Anvendte oplysninger'!U234="Ja"),0.97,1))</f>
        <v>1</v>
      </c>
      <c r="Y234" s="14">
        <f>IF(AND(I234="Frakørselsrampe",'Anvendte oplysninger'!V234="S-formet ruderrampe"),1.32,IF(AND(I234="Frakørselsrampe",'Anvendte oplysninger'!V234="S-formet trompetrampe"),2.05,IF(AND(I234="Frakørselsrampe",'Anvendte oplysninger'!V234="U-formet trompetrampe"),4.11,IF(AND(I234="Frakørselsrampe",'Anvendte oplysninger'!V234="SV-formet flyoverrampe"),5.15,IF(AND(I234="Frakørselsrampe",'Anvendte oplysninger'!V234="Vinkelformet rampe"),1.07,IF(AND(I234="Tilkørselsrampe",'Anvendte oplysninger'!V234="S-formet ruderrampe"),0.93,IF(AND(I234="Tilkørselsrampe",'Anvendte oplysninger'!V234="S-formet trompetrampe"),2.48,IF(AND(I234="Tilkørselsrampe",'Anvendte oplysninger'!V234="U-formet trompetrampe"),4.15,IF(AND(I234="Tilkørselsrampe",'Anvendte oplysninger'!V234="SV-formet flyoverrampe"),5.26,IF(AND(I234="Tilkørselsrampe",'Anvendte oplysninger'!V234="Vinkelformet rampe"),1.42,1))))))))))</f>
        <v>1</v>
      </c>
      <c r="Z234" s="14">
        <f>IF(OR('Anvendte oplysninger'!W234="Lige",'Anvendte oplysninger'!W234="Irrelevant",'Anvendte oplysninger'!X234="Irrelevant",'Anvendte oplysninger'!Y234="Irrelevant"),1,1+1.545*1000/32.2*((('Anvendte oplysninger'!Y234*3268/3600)/('Anvendte oplysninger'!W234/0.306))^2)*('Anvendte oplysninger'!X234/1000)/G234)</f>
        <v>1</v>
      </c>
      <c r="AA234" s="14">
        <f>IF(OR('Anvendte oplysninger'!W234="Lige",'Anvendte oplysninger'!W234="Irrelevant",'Anvendte oplysninger'!X234="Irrelevant",'Anvendte oplysninger'!Y234="Irrelevant"),1,1+1.961*1000/32.2*((('Anvendte oplysninger'!Y234*3268/3600)/('Anvendte oplysninger'!W234/0.306))^2)*('Anvendte oplysninger'!X234/1000)/G234)</f>
        <v>1</v>
      </c>
      <c r="AB234" s="14">
        <f>IF(OR('Anvendte oplysninger'!Z234="Lige",'Anvendte oplysninger'!Z234="Irrelevant",'Anvendte oplysninger'!AA234="Irrelevant",'Anvendte oplysninger'!AB234="Irrelevant"),1,1+1.545*1000/32.2*((('Anvendte oplysninger'!AB234*3268/3600)/('Anvendte oplysninger'!Z234/0.306))^2)*('Anvendte oplysninger'!AA234/1000)/G234)</f>
        <v>1</v>
      </c>
      <c r="AC234" s="14">
        <f>IF(OR('Anvendte oplysninger'!Z234="Lige",'Anvendte oplysninger'!Z234="Irrelevant",'Anvendte oplysninger'!AA234="Irrelevant",'Anvendte oplysninger'!AB234="Irrelevant"),1,1+1.961*1000/32.2*((('Anvendte oplysninger'!AB234*3268/3600)/('Anvendte oplysninger'!Z234/0.306))^2)*('Anvendte oplysninger'!AA234/1000)/G234)</f>
        <v>1</v>
      </c>
      <c r="AD234" s="14">
        <f>IF(OR('Anvendte oplysninger'!AC234="Irrelevant",'Anvendte oplysninger'!AC234="Nej"),1,IF(AND('Anvendte oplysninger'!AC234="Ja",OR('Anvendte oplysninger'!Q234&lt;301,'Anvendte oplysninger'!S234&lt;301)),1-(0.5*('Anvendte oplysninger'!R234+'Anvendte oplysninger'!T234)/('Anvendte oplysninger'!G234*1000)),IF(AND('Anvendte oplysninger'!AC234="Ja",OR('Anvendte oplysninger'!Q234&lt;601,'Anvendte oplysninger'!S234&lt;601)),1-(0.25*('Anvendte oplysninger'!R234+'Anvendte oplysninger'!T234)/('Anvendte oplysninger'!G234*1000)),1)))</f>
        <v>1</v>
      </c>
      <c r="AE234" s="14">
        <f>IF(OR('Anvendte oplysninger'!AC234="Irrelevant",'Anvendte oplysninger'!AC234="Nej"),1,IF(AND('Anvendte oplysninger'!AC234="Ja",OR('Anvendte oplysninger'!Q234&lt;301,'Anvendte oplysninger'!S234&lt;301)),1-(0.4*('Anvendte oplysninger'!R234+'Anvendte oplysninger'!T234)/('Anvendte oplysninger'!G234*1000)),IF(AND('Anvendte oplysninger'!AC234="Ja",OR('Anvendte oplysninger'!Q234&lt;601,'Anvendte oplysninger'!S234&lt;601)),1-(0.2*('Anvendte oplysninger'!R234+'Anvendte oplysninger'!T234)/('Anvendte oplysninger'!G234*1000)),1)))</f>
        <v>1</v>
      </c>
      <c r="AF234" s="14">
        <f>IF('Anvendte oplysninger'!AD234="110 km/t",0.79,1)</f>
        <v>1</v>
      </c>
      <c r="AG234" s="14">
        <f>IF('Anvendte oplysninger'!AD234="110 km/t",0.94,1)</f>
        <v>1</v>
      </c>
      <c r="AH234" s="14">
        <f>IF('Anvendte oplysninger'!AD234="110 km/t",0.66,1)</f>
        <v>1</v>
      </c>
      <c r="AI234" s="14">
        <f>IF('Anvendte oplysninger'!AD234="110 km/t",0.82,1)</f>
        <v>1</v>
      </c>
      <c r="AJ234" s="14">
        <f>IF(AND('Anvendte oplysninger'!AE234="Ja",I234="Tilkørselsflettestrækning"),0.65*'Anvendte oplysninger'!AF234+1-'Anvendte oplysninger'!AF234,1)</f>
        <v>1</v>
      </c>
      <c r="AK234" s="15" t="str">
        <f t="shared" si="21"/>
        <v/>
      </c>
      <c r="AL234" s="15" t="str">
        <f t="shared" si="22"/>
        <v/>
      </c>
      <c r="AM234" s="15" t="str">
        <f t="shared" si="23"/>
        <v/>
      </c>
      <c r="AN234" s="15" t="str">
        <f t="shared" si="24"/>
        <v/>
      </c>
      <c r="AO234" s="15" t="str">
        <f t="shared" si="25"/>
        <v/>
      </c>
      <c r="AP234" s="15" t="str">
        <f t="shared" si="26"/>
        <v/>
      </c>
      <c r="AQ234" s="4" t="str">
        <f t="shared" si="27"/>
        <v/>
      </c>
    </row>
    <row r="235" spans="1:43" x14ac:dyDescent="0.25">
      <c r="A235" s="4" t="str">
        <f>IF(Inddata!A250="","",Inddata!A250)</f>
        <v/>
      </c>
      <c r="B235" s="4" t="str">
        <f>IF(Inddata!B250="","",Inddata!B250)</f>
        <v/>
      </c>
      <c r="C235" s="4" t="str">
        <f>IF(Inddata!C250="","",Inddata!C250)</f>
        <v/>
      </c>
      <c r="D235" s="4" t="str">
        <f>IF(Inddata!D250="","",Inddata!D250)</f>
        <v/>
      </c>
      <c r="E235" s="4" t="str">
        <f>IF(Inddata!E250="","",Inddata!E250)</f>
        <v/>
      </c>
      <c r="F235" s="4" t="str">
        <f>IF(Inddata!F250="","",Inddata!F250)</f>
        <v/>
      </c>
      <c r="G235" s="4">
        <f>IF(Inddata!G250="","",Inddata!G250)</f>
        <v>0</v>
      </c>
      <c r="H235" s="4" t="str">
        <f>IF(Inddata!H250&gt;0.5,Inddata!H250,"")</f>
        <v/>
      </c>
      <c r="I235" s="4" t="str">
        <f>IF(Inddata!I250="","",Inddata!I250)</f>
        <v/>
      </c>
      <c r="J235" s="14">
        <f>IF('Anvendte oplysninger'!J235="Irrelevant",1,IF('Anvendte oplysninger'!J235&gt;3,1.2,1))</f>
        <v>1</v>
      </c>
      <c r="K235" s="14">
        <f>IF('Anvendte oplysninger'!K235="Irrelevant",1,IF(AND(OR(I235="Motorvejsstrækning",I235="Frakørselsflettestrækning",I235="Tilkørselsflettestrækning"),'Anvendte oplysninger'!K235&lt;3.5),1+(3.5-'Anvendte oplysninger'!K235)*0.12,IF(AND(OR(I235="Frakørselsrampe",I235="Tilkørselsrampe"),'Anvendte oplysninger'!K235&lt;3.5),1+(3.5-'Anvendte oplysninger'!K235)*0.16,1)))</f>
        <v>1</v>
      </c>
      <c r="L235" s="14">
        <f>IF('Anvendte oplysninger'!L235="Irrelevant",1,IF(AND('Anvendte oplysninger'!L235="Ja",'Anvendte oplysninger'!J235=2),0.6*'Anvendte oplysninger'!M235+(1-'Anvendte oplysninger'!M235),IF(AND('Anvendte oplysninger'!L235="Ja",'Anvendte oplysninger'!J235=3),0.7*'Anvendte oplysninger'!M235+(1-'Anvendte oplysninger'!M235),IF(AND('Anvendte oplysninger'!L235="Ja",'Anvendte oplysninger'!J235=4),0.76*'Anvendte oplysninger'!M235+(1-'Anvendte oplysninger'!M235),IF(AND('Anvendte oplysninger'!L235="Ja",'Anvendte oplysninger'!J235&gt;4.99999999),0.8*'Anvendte oplysninger'!M235+(1-'Anvendte oplysninger'!M235),1)))))</f>
        <v>1</v>
      </c>
      <c r="M235" s="14">
        <f>IF('Anvendte oplysninger'!L235="Irrelevant",1,IF(AND('Anvendte oplysninger'!L235="Ja",'Anvendte oplysninger'!J235=2),0.8*'Anvendte oplysninger'!M235+(1-'Anvendte oplysninger'!M235),IF(AND('Anvendte oplysninger'!L235="Ja",'Anvendte oplysninger'!J235=3),0.85*'Anvendte oplysninger'!M235+(1-'Anvendte oplysninger'!M235),IF(AND('Anvendte oplysninger'!L235="Ja",'Anvendte oplysninger'!J235=4),0.88*'Anvendte oplysninger'!M235+(1-'Anvendte oplysninger'!M235),IF(AND('Anvendte oplysninger'!L235="Ja",'Anvendte oplysninger'!J235&gt;4.99999999),0.9*'Anvendte oplysninger'!M235+(1-'Anvendte oplysninger'!M235),1)))))</f>
        <v>1</v>
      </c>
      <c r="N235" s="14">
        <f>IF('Anvendte oplysninger'!N235="Irrelevant",1,IF(AND(OR(I235="Motorvejsstrækning",I235="Frakørselsflettestrækning",I235="Tilkørselsflettestrækning"),'Anvendte oplysninger'!N235&lt;3),1+(3-'Anvendte oplysninger'!N235)*0.09333333,1))</f>
        <v>1</v>
      </c>
      <c r="O235" s="14">
        <f>IF('Anvendte oplysninger'!N235="Irrelevant",1,IF(AND(OR(I235="Motorvejsstrækning",I235="Frakørselsflettestrækning",I235="Tilkørselsflettestrækning"),'Anvendte oplysninger'!N235&lt;3),1+(3-'Anvendte oplysninger'!N235)*0.19666667,1))</f>
        <v>1</v>
      </c>
      <c r="P235" s="14">
        <f>IF('Anvendte oplysninger'!O235="Irrelevant",1,IF(AND(OR(I235="Motorvejsstrækning",I235="Frakørselsflettestrækning",I235="Tilkørselsflettestrækning"),'Anvendte oplysninger'!O235&lt;3.00000001),1+(0.5-'Anvendte oplysninger'!O235)*0.04,IF(AND(OR(I235="Frakørselsrampe",I235="Tilkørselsrampe"),'Anvendte oplysninger'!O235&lt;3.00000001),1+(0.5-'Anvendte oplysninger'!O235)*0.08,IF(OR(I235="Motorvejsstrækning",I235="Frakørselsflettestrækning",I235="Tilkørselsflettestrækning"),0.9,0.8))))</f>
        <v>1</v>
      </c>
      <c r="Q235" s="14">
        <f>IF('Anvendte oplysninger'!P235="Irrelevant",1,IF(AND(OR(I235="Motorvejsstrækning",I235="Frakørselsflettestrækning",I235="Tilkørselsflettestrækning"),'Anvendte oplysninger'!P235&lt;11.00000001),1+(5-'Anvendte oplysninger'!P235)*0.01,0.94))</f>
        <v>1</v>
      </c>
      <c r="R235" s="14">
        <f>IF(OR('Anvendte oplysninger'!Q235="Irrelevant",'Anvendte oplysninger'!R235="Irrelevant",'Anvendte oplysninger'!Q235="Lige"),1,IF(AND(OR(I235="Motorvejsstrækning",I235="Frakørselsflettestrækning",I235="Tilkørselsflettestrækning"),'Anvendte oplysninger'!Q235&lt;4000),(EXP(0.1096*1746.5/'Anvendte oplysninger'!Q235)/EXP(0.1096*1746.5/4000))*('Anvendte oplysninger'!R235/1000)/G235+(G235-'Anvendte oplysninger'!R235/1000)/G235,1))</f>
        <v>1</v>
      </c>
      <c r="S235" s="14">
        <f>IF(OR('Anvendte oplysninger'!S235="Irrelevant",'Anvendte oplysninger'!T235="Irrelevant",'Anvendte oplysninger'!S235="Lige"),1,IF(AND(OR(I235="Motorvejsstrækning",I235="Frakørselsflettestrækning",I235="Tilkørselsflettestrækning"),'Anvendte oplysninger'!S235&lt;4000),(EXP(0.1096*1746.5/'Anvendte oplysninger'!S235)/EXP(0.1096*1746.5/4000))*('Anvendte oplysninger'!T235/1000)/G235+(G235-'Anvendte oplysninger'!T235/1000)/G235,1))</f>
        <v>1</v>
      </c>
      <c r="T235" s="14">
        <f>IF('Anvendte oplysninger'!U235="Irrelevant",1,IF(AND(OR(I235="Motorvejsstrækning",I235="Frakørselsflettestrækning",I235="Tilkørselsflettestrækning",I235="Frakørselsrampe",I235="Tilkørselsrampe"),'Anvendte oplysninger'!U235="Ja"),0.95,1))</f>
        <v>1</v>
      </c>
      <c r="U235" s="14">
        <f>IF('Anvendte oplysninger'!U235="Irrelevant",1,IF(AND(OR(I235="Motorvejsstrækning",I235="Frakørselsflettestrækning",I235="Tilkørselsflettestrækning",I235="Frakørselsrampe",I235="Tilkørselsrampe"),'Anvendte oplysninger'!U235="Ja"),0.96,1))</f>
        <v>1</v>
      </c>
      <c r="V235" s="14">
        <f>IF('Anvendte oplysninger'!U235="Irrelevant",1,IF(AND(OR(I235="Motorvejsstrækning",I235="Frakørselsflettestrækning",I235="Tilkørselsflettestrækning",I235="Frakørselsrampe",I235="Tilkørselsrampe"),'Anvendte oplysninger'!U235="Ja"),0.79,1))</f>
        <v>1</v>
      </c>
      <c r="W235" s="14">
        <f>IF('Anvendte oplysninger'!U235="Irrelevant",1,IF(AND(OR(I235="Motorvejsstrækning",I235="Frakørselsflettestrækning",I235="Tilkørselsflettestrækning",I235="Frakørselsrampe",I235="Tilkørselsrampe"),'Anvendte oplysninger'!U235="Ja"),0.94,1))</f>
        <v>1</v>
      </c>
      <c r="X235" s="14">
        <f>IF('Anvendte oplysninger'!U235="Irrelevant",1,IF(AND(OR(I235="Motorvejsstrækning",I235="Frakørselsflettestrækning",I235="Tilkørselsflettestrækning",I235="Frakørselsrampe",I235="Tilkørselsrampe"),'Anvendte oplysninger'!U235="Ja"),0.97,1))</f>
        <v>1</v>
      </c>
      <c r="Y235" s="14">
        <f>IF(AND(I235="Frakørselsrampe",'Anvendte oplysninger'!V235="S-formet ruderrampe"),1.32,IF(AND(I235="Frakørselsrampe",'Anvendte oplysninger'!V235="S-formet trompetrampe"),2.05,IF(AND(I235="Frakørselsrampe",'Anvendte oplysninger'!V235="U-formet trompetrampe"),4.11,IF(AND(I235="Frakørselsrampe",'Anvendte oplysninger'!V235="SV-formet flyoverrampe"),5.15,IF(AND(I235="Frakørselsrampe",'Anvendte oplysninger'!V235="Vinkelformet rampe"),1.07,IF(AND(I235="Tilkørselsrampe",'Anvendte oplysninger'!V235="S-formet ruderrampe"),0.93,IF(AND(I235="Tilkørselsrampe",'Anvendte oplysninger'!V235="S-formet trompetrampe"),2.48,IF(AND(I235="Tilkørselsrampe",'Anvendte oplysninger'!V235="U-formet trompetrampe"),4.15,IF(AND(I235="Tilkørselsrampe",'Anvendte oplysninger'!V235="SV-formet flyoverrampe"),5.26,IF(AND(I235="Tilkørselsrampe",'Anvendte oplysninger'!V235="Vinkelformet rampe"),1.42,1))))))))))</f>
        <v>1</v>
      </c>
      <c r="Z235" s="14">
        <f>IF(OR('Anvendte oplysninger'!W235="Lige",'Anvendte oplysninger'!W235="Irrelevant",'Anvendte oplysninger'!X235="Irrelevant",'Anvendte oplysninger'!Y235="Irrelevant"),1,1+1.545*1000/32.2*((('Anvendte oplysninger'!Y235*3268/3600)/('Anvendte oplysninger'!W235/0.306))^2)*('Anvendte oplysninger'!X235/1000)/G235)</f>
        <v>1</v>
      </c>
      <c r="AA235" s="14">
        <f>IF(OR('Anvendte oplysninger'!W235="Lige",'Anvendte oplysninger'!W235="Irrelevant",'Anvendte oplysninger'!X235="Irrelevant",'Anvendte oplysninger'!Y235="Irrelevant"),1,1+1.961*1000/32.2*((('Anvendte oplysninger'!Y235*3268/3600)/('Anvendte oplysninger'!W235/0.306))^2)*('Anvendte oplysninger'!X235/1000)/G235)</f>
        <v>1</v>
      </c>
      <c r="AB235" s="14">
        <f>IF(OR('Anvendte oplysninger'!Z235="Lige",'Anvendte oplysninger'!Z235="Irrelevant",'Anvendte oplysninger'!AA235="Irrelevant",'Anvendte oplysninger'!AB235="Irrelevant"),1,1+1.545*1000/32.2*((('Anvendte oplysninger'!AB235*3268/3600)/('Anvendte oplysninger'!Z235/0.306))^2)*('Anvendte oplysninger'!AA235/1000)/G235)</f>
        <v>1</v>
      </c>
      <c r="AC235" s="14">
        <f>IF(OR('Anvendte oplysninger'!Z235="Lige",'Anvendte oplysninger'!Z235="Irrelevant",'Anvendte oplysninger'!AA235="Irrelevant",'Anvendte oplysninger'!AB235="Irrelevant"),1,1+1.961*1000/32.2*((('Anvendte oplysninger'!AB235*3268/3600)/('Anvendte oplysninger'!Z235/0.306))^2)*('Anvendte oplysninger'!AA235/1000)/G235)</f>
        <v>1</v>
      </c>
      <c r="AD235" s="14">
        <f>IF(OR('Anvendte oplysninger'!AC235="Irrelevant",'Anvendte oplysninger'!AC235="Nej"),1,IF(AND('Anvendte oplysninger'!AC235="Ja",OR('Anvendte oplysninger'!Q235&lt;301,'Anvendte oplysninger'!S235&lt;301)),1-(0.5*('Anvendte oplysninger'!R235+'Anvendte oplysninger'!T235)/('Anvendte oplysninger'!G235*1000)),IF(AND('Anvendte oplysninger'!AC235="Ja",OR('Anvendte oplysninger'!Q235&lt;601,'Anvendte oplysninger'!S235&lt;601)),1-(0.25*('Anvendte oplysninger'!R235+'Anvendte oplysninger'!T235)/('Anvendte oplysninger'!G235*1000)),1)))</f>
        <v>1</v>
      </c>
      <c r="AE235" s="14">
        <f>IF(OR('Anvendte oplysninger'!AC235="Irrelevant",'Anvendte oplysninger'!AC235="Nej"),1,IF(AND('Anvendte oplysninger'!AC235="Ja",OR('Anvendte oplysninger'!Q235&lt;301,'Anvendte oplysninger'!S235&lt;301)),1-(0.4*('Anvendte oplysninger'!R235+'Anvendte oplysninger'!T235)/('Anvendte oplysninger'!G235*1000)),IF(AND('Anvendte oplysninger'!AC235="Ja",OR('Anvendte oplysninger'!Q235&lt;601,'Anvendte oplysninger'!S235&lt;601)),1-(0.2*('Anvendte oplysninger'!R235+'Anvendte oplysninger'!T235)/('Anvendte oplysninger'!G235*1000)),1)))</f>
        <v>1</v>
      </c>
      <c r="AF235" s="14">
        <f>IF('Anvendte oplysninger'!AD235="110 km/t",0.79,1)</f>
        <v>1</v>
      </c>
      <c r="AG235" s="14">
        <f>IF('Anvendte oplysninger'!AD235="110 km/t",0.94,1)</f>
        <v>1</v>
      </c>
      <c r="AH235" s="14">
        <f>IF('Anvendte oplysninger'!AD235="110 km/t",0.66,1)</f>
        <v>1</v>
      </c>
      <c r="AI235" s="14">
        <f>IF('Anvendte oplysninger'!AD235="110 km/t",0.82,1)</f>
        <v>1</v>
      </c>
      <c r="AJ235" s="14">
        <f>IF(AND('Anvendte oplysninger'!AE235="Ja",I235="Tilkørselsflettestrækning"),0.65*'Anvendte oplysninger'!AF235+1-'Anvendte oplysninger'!AF235,1)</f>
        <v>1</v>
      </c>
      <c r="AK235" s="15" t="str">
        <f t="shared" si="21"/>
        <v/>
      </c>
      <c r="AL235" s="15" t="str">
        <f t="shared" si="22"/>
        <v/>
      </c>
      <c r="AM235" s="15" t="str">
        <f t="shared" si="23"/>
        <v/>
      </c>
      <c r="AN235" s="15" t="str">
        <f t="shared" si="24"/>
        <v/>
      </c>
      <c r="AO235" s="15" t="str">
        <f t="shared" si="25"/>
        <v/>
      </c>
      <c r="AP235" s="15" t="str">
        <f t="shared" si="26"/>
        <v/>
      </c>
      <c r="AQ235" s="4" t="str">
        <f t="shared" si="27"/>
        <v/>
      </c>
    </row>
    <row r="236" spans="1:43" x14ac:dyDescent="0.25">
      <c r="A236" s="4" t="str">
        <f>IF(Inddata!A251="","",Inddata!A251)</f>
        <v/>
      </c>
      <c r="B236" s="4" t="str">
        <f>IF(Inddata!B251="","",Inddata!B251)</f>
        <v/>
      </c>
      <c r="C236" s="4" t="str">
        <f>IF(Inddata!C251="","",Inddata!C251)</f>
        <v/>
      </c>
      <c r="D236" s="4" t="str">
        <f>IF(Inddata!D251="","",Inddata!D251)</f>
        <v/>
      </c>
      <c r="E236" s="4" t="str">
        <f>IF(Inddata!E251="","",Inddata!E251)</f>
        <v/>
      </c>
      <c r="F236" s="4" t="str">
        <f>IF(Inddata!F251="","",Inddata!F251)</f>
        <v/>
      </c>
      <c r="G236" s="4">
        <f>IF(Inddata!G251="","",Inddata!G251)</f>
        <v>0</v>
      </c>
      <c r="H236" s="4" t="str">
        <f>IF(Inddata!H251&gt;0.5,Inddata!H251,"")</f>
        <v/>
      </c>
      <c r="I236" s="4" t="str">
        <f>IF(Inddata!I251="","",Inddata!I251)</f>
        <v/>
      </c>
      <c r="J236" s="14">
        <f>IF('Anvendte oplysninger'!J236="Irrelevant",1,IF('Anvendte oplysninger'!J236&gt;3,1.2,1))</f>
        <v>1</v>
      </c>
      <c r="K236" s="14">
        <f>IF('Anvendte oplysninger'!K236="Irrelevant",1,IF(AND(OR(I236="Motorvejsstrækning",I236="Frakørselsflettestrækning",I236="Tilkørselsflettestrækning"),'Anvendte oplysninger'!K236&lt;3.5),1+(3.5-'Anvendte oplysninger'!K236)*0.12,IF(AND(OR(I236="Frakørselsrampe",I236="Tilkørselsrampe"),'Anvendte oplysninger'!K236&lt;3.5),1+(3.5-'Anvendte oplysninger'!K236)*0.16,1)))</f>
        <v>1</v>
      </c>
      <c r="L236" s="14">
        <f>IF('Anvendte oplysninger'!L236="Irrelevant",1,IF(AND('Anvendte oplysninger'!L236="Ja",'Anvendte oplysninger'!J236=2),0.6*'Anvendte oplysninger'!M236+(1-'Anvendte oplysninger'!M236),IF(AND('Anvendte oplysninger'!L236="Ja",'Anvendte oplysninger'!J236=3),0.7*'Anvendte oplysninger'!M236+(1-'Anvendte oplysninger'!M236),IF(AND('Anvendte oplysninger'!L236="Ja",'Anvendte oplysninger'!J236=4),0.76*'Anvendte oplysninger'!M236+(1-'Anvendte oplysninger'!M236),IF(AND('Anvendte oplysninger'!L236="Ja",'Anvendte oplysninger'!J236&gt;4.99999999),0.8*'Anvendte oplysninger'!M236+(1-'Anvendte oplysninger'!M236),1)))))</f>
        <v>1</v>
      </c>
      <c r="M236" s="14">
        <f>IF('Anvendte oplysninger'!L236="Irrelevant",1,IF(AND('Anvendte oplysninger'!L236="Ja",'Anvendte oplysninger'!J236=2),0.8*'Anvendte oplysninger'!M236+(1-'Anvendte oplysninger'!M236),IF(AND('Anvendte oplysninger'!L236="Ja",'Anvendte oplysninger'!J236=3),0.85*'Anvendte oplysninger'!M236+(1-'Anvendte oplysninger'!M236),IF(AND('Anvendte oplysninger'!L236="Ja",'Anvendte oplysninger'!J236=4),0.88*'Anvendte oplysninger'!M236+(1-'Anvendte oplysninger'!M236),IF(AND('Anvendte oplysninger'!L236="Ja",'Anvendte oplysninger'!J236&gt;4.99999999),0.9*'Anvendte oplysninger'!M236+(1-'Anvendte oplysninger'!M236),1)))))</f>
        <v>1</v>
      </c>
      <c r="N236" s="14">
        <f>IF('Anvendte oplysninger'!N236="Irrelevant",1,IF(AND(OR(I236="Motorvejsstrækning",I236="Frakørselsflettestrækning",I236="Tilkørselsflettestrækning"),'Anvendte oplysninger'!N236&lt;3),1+(3-'Anvendte oplysninger'!N236)*0.09333333,1))</f>
        <v>1</v>
      </c>
      <c r="O236" s="14">
        <f>IF('Anvendte oplysninger'!N236="Irrelevant",1,IF(AND(OR(I236="Motorvejsstrækning",I236="Frakørselsflettestrækning",I236="Tilkørselsflettestrækning"),'Anvendte oplysninger'!N236&lt;3),1+(3-'Anvendte oplysninger'!N236)*0.19666667,1))</f>
        <v>1</v>
      </c>
      <c r="P236" s="14">
        <f>IF('Anvendte oplysninger'!O236="Irrelevant",1,IF(AND(OR(I236="Motorvejsstrækning",I236="Frakørselsflettestrækning",I236="Tilkørselsflettestrækning"),'Anvendte oplysninger'!O236&lt;3.00000001),1+(0.5-'Anvendte oplysninger'!O236)*0.04,IF(AND(OR(I236="Frakørselsrampe",I236="Tilkørselsrampe"),'Anvendte oplysninger'!O236&lt;3.00000001),1+(0.5-'Anvendte oplysninger'!O236)*0.08,IF(OR(I236="Motorvejsstrækning",I236="Frakørselsflettestrækning",I236="Tilkørselsflettestrækning"),0.9,0.8))))</f>
        <v>1</v>
      </c>
      <c r="Q236" s="14">
        <f>IF('Anvendte oplysninger'!P236="Irrelevant",1,IF(AND(OR(I236="Motorvejsstrækning",I236="Frakørselsflettestrækning",I236="Tilkørselsflettestrækning"),'Anvendte oplysninger'!P236&lt;11.00000001),1+(5-'Anvendte oplysninger'!P236)*0.01,0.94))</f>
        <v>1</v>
      </c>
      <c r="R236" s="14">
        <f>IF(OR('Anvendte oplysninger'!Q236="Irrelevant",'Anvendte oplysninger'!R236="Irrelevant",'Anvendte oplysninger'!Q236="Lige"),1,IF(AND(OR(I236="Motorvejsstrækning",I236="Frakørselsflettestrækning",I236="Tilkørselsflettestrækning"),'Anvendte oplysninger'!Q236&lt;4000),(EXP(0.1096*1746.5/'Anvendte oplysninger'!Q236)/EXP(0.1096*1746.5/4000))*('Anvendte oplysninger'!R236/1000)/G236+(G236-'Anvendte oplysninger'!R236/1000)/G236,1))</f>
        <v>1</v>
      </c>
      <c r="S236" s="14">
        <f>IF(OR('Anvendte oplysninger'!S236="Irrelevant",'Anvendte oplysninger'!T236="Irrelevant",'Anvendte oplysninger'!S236="Lige"),1,IF(AND(OR(I236="Motorvejsstrækning",I236="Frakørselsflettestrækning",I236="Tilkørselsflettestrækning"),'Anvendte oplysninger'!S236&lt;4000),(EXP(0.1096*1746.5/'Anvendte oplysninger'!S236)/EXP(0.1096*1746.5/4000))*('Anvendte oplysninger'!T236/1000)/G236+(G236-'Anvendte oplysninger'!T236/1000)/G236,1))</f>
        <v>1</v>
      </c>
      <c r="T236" s="14">
        <f>IF('Anvendte oplysninger'!U236="Irrelevant",1,IF(AND(OR(I236="Motorvejsstrækning",I236="Frakørselsflettestrækning",I236="Tilkørselsflettestrækning",I236="Frakørselsrampe",I236="Tilkørselsrampe"),'Anvendte oplysninger'!U236="Ja"),0.95,1))</f>
        <v>1</v>
      </c>
      <c r="U236" s="14">
        <f>IF('Anvendte oplysninger'!U236="Irrelevant",1,IF(AND(OR(I236="Motorvejsstrækning",I236="Frakørselsflettestrækning",I236="Tilkørselsflettestrækning",I236="Frakørselsrampe",I236="Tilkørselsrampe"),'Anvendte oplysninger'!U236="Ja"),0.96,1))</f>
        <v>1</v>
      </c>
      <c r="V236" s="14">
        <f>IF('Anvendte oplysninger'!U236="Irrelevant",1,IF(AND(OR(I236="Motorvejsstrækning",I236="Frakørselsflettestrækning",I236="Tilkørselsflettestrækning",I236="Frakørselsrampe",I236="Tilkørselsrampe"),'Anvendte oplysninger'!U236="Ja"),0.79,1))</f>
        <v>1</v>
      </c>
      <c r="W236" s="14">
        <f>IF('Anvendte oplysninger'!U236="Irrelevant",1,IF(AND(OR(I236="Motorvejsstrækning",I236="Frakørselsflettestrækning",I236="Tilkørselsflettestrækning",I236="Frakørselsrampe",I236="Tilkørselsrampe"),'Anvendte oplysninger'!U236="Ja"),0.94,1))</f>
        <v>1</v>
      </c>
      <c r="X236" s="14">
        <f>IF('Anvendte oplysninger'!U236="Irrelevant",1,IF(AND(OR(I236="Motorvejsstrækning",I236="Frakørselsflettestrækning",I236="Tilkørselsflettestrækning",I236="Frakørselsrampe",I236="Tilkørselsrampe"),'Anvendte oplysninger'!U236="Ja"),0.97,1))</f>
        <v>1</v>
      </c>
      <c r="Y236" s="14">
        <f>IF(AND(I236="Frakørselsrampe",'Anvendte oplysninger'!V236="S-formet ruderrampe"),1.32,IF(AND(I236="Frakørselsrampe",'Anvendte oplysninger'!V236="S-formet trompetrampe"),2.05,IF(AND(I236="Frakørselsrampe",'Anvendte oplysninger'!V236="U-formet trompetrampe"),4.11,IF(AND(I236="Frakørselsrampe",'Anvendte oplysninger'!V236="SV-formet flyoverrampe"),5.15,IF(AND(I236="Frakørselsrampe",'Anvendte oplysninger'!V236="Vinkelformet rampe"),1.07,IF(AND(I236="Tilkørselsrampe",'Anvendte oplysninger'!V236="S-formet ruderrampe"),0.93,IF(AND(I236="Tilkørselsrampe",'Anvendte oplysninger'!V236="S-formet trompetrampe"),2.48,IF(AND(I236="Tilkørselsrampe",'Anvendte oplysninger'!V236="U-formet trompetrampe"),4.15,IF(AND(I236="Tilkørselsrampe",'Anvendte oplysninger'!V236="SV-formet flyoverrampe"),5.26,IF(AND(I236="Tilkørselsrampe",'Anvendte oplysninger'!V236="Vinkelformet rampe"),1.42,1))))))))))</f>
        <v>1</v>
      </c>
      <c r="Z236" s="14">
        <f>IF(OR('Anvendte oplysninger'!W236="Lige",'Anvendte oplysninger'!W236="Irrelevant",'Anvendte oplysninger'!X236="Irrelevant",'Anvendte oplysninger'!Y236="Irrelevant"),1,1+1.545*1000/32.2*((('Anvendte oplysninger'!Y236*3268/3600)/('Anvendte oplysninger'!W236/0.306))^2)*('Anvendte oplysninger'!X236/1000)/G236)</f>
        <v>1</v>
      </c>
      <c r="AA236" s="14">
        <f>IF(OR('Anvendte oplysninger'!W236="Lige",'Anvendte oplysninger'!W236="Irrelevant",'Anvendte oplysninger'!X236="Irrelevant",'Anvendte oplysninger'!Y236="Irrelevant"),1,1+1.961*1000/32.2*((('Anvendte oplysninger'!Y236*3268/3600)/('Anvendte oplysninger'!W236/0.306))^2)*('Anvendte oplysninger'!X236/1000)/G236)</f>
        <v>1</v>
      </c>
      <c r="AB236" s="14">
        <f>IF(OR('Anvendte oplysninger'!Z236="Lige",'Anvendte oplysninger'!Z236="Irrelevant",'Anvendte oplysninger'!AA236="Irrelevant",'Anvendte oplysninger'!AB236="Irrelevant"),1,1+1.545*1000/32.2*((('Anvendte oplysninger'!AB236*3268/3600)/('Anvendte oplysninger'!Z236/0.306))^2)*('Anvendte oplysninger'!AA236/1000)/G236)</f>
        <v>1</v>
      </c>
      <c r="AC236" s="14">
        <f>IF(OR('Anvendte oplysninger'!Z236="Lige",'Anvendte oplysninger'!Z236="Irrelevant",'Anvendte oplysninger'!AA236="Irrelevant",'Anvendte oplysninger'!AB236="Irrelevant"),1,1+1.961*1000/32.2*((('Anvendte oplysninger'!AB236*3268/3600)/('Anvendte oplysninger'!Z236/0.306))^2)*('Anvendte oplysninger'!AA236/1000)/G236)</f>
        <v>1</v>
      </c>
      <c r="AD236" s="14">
        <f>IF(OR('Anvendte oplysninger'!AC236="Irrelevant",'Anvendte oplysninger'!AC236="Nej"),1,IF(AND('Anvendte oplysninger'!AC236="Ja",OR('Anvendte oplysninger'!Q236&lt;301,'Anvendte oplysninger'!S236&lt;301)),1-(0.5*('Anvendte oplysninger'!R236+'Anvendte oplysninger'!T236)/('Anvendte oplysninger'!G236*1000)),IF(AND('Anvendte oplysninger'!AC236="Ja",OR('Anvendte oplysninger'!Q236&lt;601,'Anvendte oplysninger'!S236&lt;601)),1-(0.25*('Anvendte oplysninger'!R236+'Anvendte oplysninger'!T236)/('Anvendte oplysninger'!G236*1000)),1)))</f>
        <v>1</v>
      </c>
      <c r="AE236" s="14">
        <f>IF(OR('Anvendte oplysninger'!AC236="Irrelevant",'Anvendte oplysninger'!AC236="Nej"),1,IF(AND('Anvendte oplysninger'!AC236="Ja",OR('Anvendte oplysninger'!Q236&lt;301,'Anvendte oplysninger'!S236&lt;301)),1-(0.4*('Anvendte oplysninger'!R236+'Anvendte oplysninger'!T236)/('Anvendte oplysninger'!G236*1000)),IF(AND('Anvendte oplysninger'!AC236="Ja",OR('Anvendte oplysninger'!Q236&lt;601,'Anvendte oplysninger'!S236&lt;601)),1-(0.2*('Anvendte oplysninger'!R236+'Anvendte oplysninger'!T236)/('Anvendte oplysninger'!G236*1000)),1)))</f>
        <v>1</v>
      </c>
      <c r="AF236" s="14">
        <f>IF('Anvendte oplysninger'!AD236="110 km/t",0.79,1)</f>
        <v>1</v>
      </c>
      <c r="AG236" s="14">
        <f>IF('Anvendte oplysninger'!AD236="110 km/t",0.94,1)</f>
        <v>1</v>
      </c>
      <c r="AH236" s="14">
        <f>IF('Anvendte oplysninger'!AD236="110 km/t",0.66,1)</f>
        <v>1</v>
      </c>
      <c r="AI236" s="14">
        <f>IF('Anvendte oplysninger'!AD236="110 km/t",0.82,1)</f>
        <v>1</v>
      </c>
      <c r="AJ236" s="14">
        <f>IF(AND('Anvendte oplysninger'!AE236="Ja",I236="Tilkørselsflettestrækning"),0.65*'Anvendte oplysninger'!AF236+1-'Anvendte oplysninger'!AF236,1)</f>
        <v>1</v>
      </c>
      <c r="AK236" s="15" t="str">
        <f t="shared" si="21"/>
        <v/>
      </c>
      <c r="AL236" s="15" t="str">
        <f t="shared" si="22"/>
        <v/>
      </c>
      <c r="AM236" s="15" t="str">
        <f t="shared" si="23"/>
        <v/>
      </c>
      <c r="AN236" s="15" t="str">
        <f t="shared" si="24"/>
        <v/>
      </c>
      <c r="AO236" s="15" t="str">
        <f t="shared" si="25"/>
        <v/>
      </c>
      <c r="AP236" s="15" t="str">
        <f t="shared" si="26"/>
        <v/>
      </c>
      <c r="AQ236" s="4" t="str">
        <f t="shared" si="27"/>
        <v/>
      </c>
    </row>
    <row r="237" spans="1:43" x14ac:dyDescent="0.25">
      <c r="A237" s="4" t="str">
        <f>IF(Inddata!A252="","",Inddata!A252)</f>
        <v/>
      </c>
      <c r="B237" s="4" t="str">
        <f>IF(Inddata!B252="","",Inddata!B252)</f>
        <v/>
      </c>
      <c r="C237" s="4" t="str">
        <f>IF(Inddata!C252="","",Inddata!C252)</f>
        <v/>
      </c>
      <c r="D237" s="4" t="str">
        <f>IF(Inddata!D252="","",Inddata!D252)</f>
        <v/>
      </c>
      <c r="E237" s="4" t="str">
        <f>IF(Inddata!E252="","",Inddata!E252)</f>
        <v/>
      </c>
      <c r="F237" s="4" t="str">
        <f>IF(Inddata!F252="","",Inddata!F252)</f>
        <v/>
      </c>
      <c r="G237" s="4">
        <f>IF(Inddata!G252="","",Inddata!G252)</f>
        <v>0</v>
      </c>
      <c r="H237" s="4" t="str">
        <f>IF(Inddata!H252&gt;0.5,Inddata!H252,"")</f>
        <v/>
      </c>
      <c r="I237" s="4" t="str">
        <f>IF(Inddata!I252="","",Inddata!I252)</f>
        <v/>
      </c>
      <c r="J237" s="14">
        <f>IF('Anvendte oplysninger'!J237="Irrelevant",1,IF('Anvendte oplysninger'!J237&gt;3,1.2,1))</f>
        <v>1</v>
      </c>
      <c r="K237" s="14">
        <f>IF('Anvendte oplysninger'!K237="Irrelevant",1,IF(AND(OR(I237="Motorvejsstrækning",I237="Frakørselsflettestrækning",I237="Tilkørselsflettestrækning"),'Anvendte oplysninger'!K237&lt;3.5),1+(3.5-'Anvendte oplysninger'!K237)*0.12,IF(AND(OR(I237="Frakørselsrampe",I237="Tilkørselsrampe"),'Anvendte oplysninger'!K237&lt;3.5),1+(3.5-'Anvendte oplysninger'!K237)*0.16,1)))</f>
        <v>1</v>
      </c>
      <c r="L237" s="14">
        <f>IF('Anvendte oplysninger'!L237="Irrelevant",1,IF(AND('Anvendte oplysninger'!L237="Ja",'Anvendte oplysninger'!J237=2),0.6*'Anvendte oplysninger'!M237+(1-'Anvendte oplysninger'!M237),IF(AND('Anvendte oplysninger'!L237="Ja",'Anvendte oplysninger'!J237=3),0.7*'Anvendte oplysninger'!M237+(1-'Anvendte oplysninger'!M237),IF(AND('Anvendte oplysninger'!L237="Ja",'Anvendte oplysninger'!J237=4),0.76*'Anvendte oplysninger'!M237+(1-'Anvendte oplysninger'!M237),IF(AND('Anvendte oplysninger'!L237="Ja",'Anvendte oplysninger'!J237&gt;4.99999999),0.8*'Anvendte oplysninger'!M237+(1-'Anvendte oplysninger'!M237),1)))))</f>
        <v>1</v>
      </c>
      <c r="M237" s="14">
        <f>IF('Anvendte oplysninger'!L237="Irrelevant",1,IF(AND('Anvendte oplysninger'!L237="Ja",'Anvendte oplysninger'!J237=2),0.8*'Anvendte oplysninger'!M237+(1-'Anvendte oplysninger'!M237),IF(AND('Anvendte oplysninger'!L237="Ja",'Anvendte oplysninger'!J237=3),0.85*'Anvendte oplysninger'!M237+(1-'Anvendte oplysninger'!M237),IF(AND('Anvendte oplysninger'!L237="Ja",'Anvendte oplysninger'!J237=4),0.88*'Anvendte oplysninger'!M237+(1-'Anvendte oplysninger'!M237),IF(AND('Anvendte oplysninger'!L237="Ja",'Anvendte oplysninger'!J237&gt;4.99999999),0.9*'Anvendte oplysninger'!M237+(1-'Anvendte oplysninger'!M237),1)))))</f>
        <v>1</v>
      </c>
      <c r="N237" s="14">
        <f>IF('Anvendte oplysninger'!N237="Irrelevant",1,IF(AND(OR(I237="Motorvejsstrækning",I237="Frakørselsflettestrækning",I237="Tilkørselsflettestrækning"),'Anvendte oplysninger'!N237&lt;3),1+(3-'Anvendte oplysninger'!N237)*0.09333333,1))</f>
        <v>1</v>
      </c>
      <c r="O237" s="14">
        <f>IF('Anvendte oplysninger'!N237="Irrelevant",1,IF(AND(OR(I237="Motorvejsstrækning",I237="Frakørselsflettestrækning",I237="Tilkørselsflettestrækning"),'Anvendte oplysninger'!N237&lt;3),1+(3-'Anvendte oplysninger'!N237)*0.19666667,1))</f>
        <v>1</v>
      </c>
      <c r="P237" s="14">
        <f>IF('Anvendte oplysninger'!O237="Irrelevant",1,IF(AND(OR(I237="Motorvejsstrækning",I237="Frakørselsflettestrækning",I237="Tilkørselsflettestrækning"),'Anvendte oplysninger'!O237&lt;3.00000001),1+(0.5-'Anvendte oplysninger'!O237)*0.04,IF(AND(OR(I237="Frakørselsrampe",I237="Tilkørselsrampe"),'Anvendte oplysninger'!O237&lt;3.00000001),1+(0.5-'Anvendte oplysninger'!O237)*0.08,IF(OR(I237="Motorvejsstrækning",I237="Frakørselsflettestrækning",I237="Tilkørselsflettestrækning"),0.9,0.8))))</f>
        <v>1</v>
      </c>
      <c r="Q237" s="14">
        <f>IF('Anvendte oplysninger'!P237="Irrelevant",1,IF(AND(OR(I237="Motorvejsstrækning",I237="Frakørselsflettestrækning",I237="Tilkørselsflettestrækning"),'Anvendte oplysninger'!P237&lt;11.00000001),1+(5-'Anvendte oplysninger'!P237)*0.01,0.94))</f>
        <v>1</v>
      </c>
      <c r="R237" s="14">
        <f>IF(OR('Anvendte oplysninger'!Q237="Irrelevant",'Anvendte oplysninger'!R237="Irrelevant",'Anvendte oplysninger'!Q237="Lige"),1,IF(AND(OR(I237="Motorvejsstrækning",I237="Frakørselsflettestrækning",I237="Tilkørselsflettestrækning"),'Anvendte oplysninger'!Q237&lt;4000),(EXP(0.1096*1746.5/'Anvendte oplysninger'!Q237)/EXP(0.1096*1746.5/4000))*('Anvendte oplysninger'!R237/1000)/G237+(G237-'Anvendte oplysninger'!R237/1000)/G237,1))</f>
        <v>1</v>
      </c>
      <c r="S237" s="14">
        <f>IF(OR('Anvendte oplysninger'!S237="Irrelevant",'Anvendte oplysninger'!T237="Irrelevant",'Anvendte oplysninger'!S237="Lige"),1,IF(AND(OR(I237="Motorvejsstrækning",I237="Frakørselsflettestrækning",I237="Tilkørselsflettestrækning"),'Anvendte oplysninger'!S237&lt;4000),(EXP(0.1096*1746.5/'Anvendte oplysninger'!S237)/EXP(0.1096*1746.5/4000))*('Anvendte oplysninger'!T237/1000)/G237+(G237-'Anvendte oplysninger'!T237/1000)/G237,1))</f>
        <v>1</v>
      </c>
      <c r="T237" s="14">
        <f>IF('Anvendte oplysninger'!U237="Irrelevant",1,IF(AND(OR(I237="Motorvejsstrækning",I237="Frakørselsflettestrækning",I237="Tilkørselsflettestrækning",I237="Frakørselsrampe",I237="Tilkørselsrampe"),'Anvendte oplysninger'!U237="Ja"),0.95,1))</f>
        <v>1</v>
      </c>
      <c r="U237" s="14">
        <f>IF('Anvendte oplysninger'!U237="Irrelevant",1,IF(AND(OR(I237="Motorvejsstrækning",I237="Frakørselsflettestrækning",I237="Tilkørselsflettestrækning",I237="Frakørselsrampe",I237="Tilkørselsrampe"),'Anvendte oplysninger'!U237="Ja"),0.96,1))</f>
        <v>1</v>
      </c>
      <c r="V237" s="14">
        <f>IF('Anvendte oplysninger'!U237="Irrelevant",1,IF(AND(OR(I237="Motorvejsstrækning",I237="Frakørselsflettestrækning",I237="Tilkørselsflettestrækning",I237="Frakørselsrampe",I237="Tilkørselsrampe"),'Anvendte oplysninger'!U237="Ja"),0.79,1))</f>
        <v>1</v>
      </c>
      <c r="W237" s="14">
        <f>IF('Anvendte oplysninger'!U237="Irrelevant",1,IF(AND(OR(I237="Motorvejsstrækning",I237="Frakørselsflettestrækning",I237="Tilkørselsflettestrækning",I237="Frakørselsrampe",I237="Tilkørselsrampe"),'Anvendte oplysninger'!U237="Ja"),0.94,1))</f>
        <v>1</v>
      </c>
      <c r="X237" s="14">
        <f>IF('Anvendte oplysninger'!U237="Irrelevant",1,IF(AND(OR(I237="Motorvejsstrækning",I237="Frakørselsflettestrækning",I237="Tilkørselsflettestrækning",I237="Frakørselsrampe",I237="Tilkørselsrampe"),'Anvendte oplysninger'!U237="Ja"),0.97,1))</f>
        <v>1</v>
      </c>
      <c r="Y237" s="14">
        <f>IF(AND(I237="Frakørselsrampe",'Anvendte oplysninger'!V237="S-formet ruderrampe"),1.32,IF(AND(I237="Frakørselsrampe",'Anvendte oplysninger'!V237="S-formet trompetrampe"),2.05,IF(AND(I237="Frakørselsrampe",'Anvendte oplysninger'!V237="U-formet trompetrampe"),4.11,IF(AND(I237="Frakørselsrampe",'Anvendte oplysninger'!V237="SV-formet flyoverrampe"),5.15,IF(AND(I237="Frakørselsrampe",'Anvendte oplysninger'!V237="Vinkelformet rampe"),1.07,IF(AND(I237="Tilkørselsrampe",'Anvendte oplysninger'!V237="S-formet ruderrampe"),0.93,IF(AND(I237="Tilkørselsrampe",'Anvendte oplysninger'!V237="S-formet trompetrampe"),2.48,IF(AND(I237="Tilkørselsrampe",'Anvendte oplysninger'!V237="U-formet trompetrampe"),4.15,IF(AND(I237="Tilkørselsrampe",'Anvendte oplysninger'!V237="SV-formet flyoverrampe"),5.26,IF(AND(I237="Tilkørselsrampe",'Anvendte oplysninger'!V237="Vinkelformet rampe"),1.42,1))))))))))</f>
        <v>1</v>
      </c>
      <c r="Z237" s="14">
        <f>IF(OR('Anvendte oplysninger'!W237="Lige",'Anvendte oplysninger'!W237="Irrelevant",'Anvendte oplysninger'!X237="Irrelevant",'Anvendte oplysninger'!Y237="Irrelevant"),1,1+1.545*1000/32.2*((('Anvendte oplysninger'!Y237*3268/3600)/('Anvendte oplysninger'!W237/0.306))^2)*('Anvendte oplysninger'!X237/1000)/G237)</f>
        <v>1</v>
      </c>
      <c r="AA237" s="14">
        <f>IF(OR('Anvendte oplysninger'!W237="Lige",'Anvendte oplysninger'!W237="Irrelevant",'Anvendte oplysninger'!X237="Irrelevant",'Anvendte oplysninger'!Y237="Irrelevant"),1,1+1.961*1000/32.2*((('Anvendte oplysninger'!Y237*3268/3600)/('Anvendte oplysninger'!W237/0.306))^2)*('Anvendte oplysninger'!X237/1000)/G237)</f>
        <v>1</v>
      </c>
      <c r="AB237" s="14">
        <f>IF(OR('Anvendte oplysninger'!Z237="Lige",'Anvendte oplysninger'!Z237="Irrelevant",'Anvendte oplysninger'!AA237="Irrelevant",'Anvendte oplysninger'!AB237="Irrelevant"),1,1+1.545*1000/32.2*((('Anvendte oplysninger'!AB237*3268/3600)/('Anvendte oplysninger'!Z237/0.306))^2)*('Anvendte oplysninger'!AA237/1000)/G237)</f>
        <v>1</v>
      </c>
      <c r="AC237" s="14">
        <f>IF(OR('Anvendte oplysninger'!Z237="Lige",'Anvendte oplysninger'!Z237="Irrelevant",'Anvendte oplysninger'!AA237="Irrelevant",'Anvendte oplysninger'!AB237="Irrelevant"),1,1+1.961*1000/32.2*((('Anvendte oplysninger'!AB237*3268/3600)/('Anvendte oplysninger'!Z237/0.306))^2)*('Anvendte oplysninger'!AA237/1000)/G237)</f>
        <v>1</v>
      </c>
      <c r="AD237" s="14">
        <f>IF(OR('Anvendte oplysninger'!AC237="Irrelevant",'Anvendte oplysninger'!AC237="Nej"),1,IF(AND('Anvendte oplysninger'!AC237="Ja",OR('Anvendte oplysninger'!Q237&lt;301,'Anvendte oplysninger'!S237&lt;301)),1-(0.5*('Anvendte oplysninger'!R237+'Anvendte oplysninger'!T237)/('Anvendte oplysninger'!G237*1000)),IF(AND('Anvendte oplysninger'!AC237="Ja",OR('Anvendte oplysninger'!Q237&lt;601,'Anvendte oplysninger'!S237&lt;601)),1-(0.25*('Anvendte oplysninger'!R237+'Anvendte oplysninger'!T237)/('Anvendte oplysninger'!G237*1000)),1)))</f>
        <v>1</v>
      </c>
      <c r="AE237" s="14">
        <f>IF(OR('Anvendte oplysninger'!AC237="Irrelevant",'Anvendte oplysninger'!AC237="Nej"),1,IF(AND('Anvendte oplysninger'!AC237="Ja",OR('Anvendte oplysninger'!Q237&lt;301,'Anvendte oplysninger'!S237&lt;301)),1-(0.4*('Anvendte oplysninger'!R237+'Anvendte oplysninger'!T237)/('Anvendte oplysninger'!G237*1000)),IF(AND('Anvendte oplysninger'!AC237="Ja",OR('Anvendte oplysninger'!Q237&lt;601,'Anvendte oplysninger'!S237&lt;601)),1-(0.2*('Anvendte oplysninger'!R237+'Anvendte oplysninger'!T237)/('Anvendte oplysninger'!G237*1000)),1)))</f>
        <v>1</v>
      </c>
      <c r="AF237" s="14">
        <f>IF('Anvendte oplysninger'!AD237="110 km/t",0.79,1)</f>
        <v>1</v>
      </c>
      <c r="AG237" s="14">
        <f>IF('Anvendte oplysninger'!AD237="110 km/t",0.94,1)</f>
        <v>1</v>
      </c>
      <c r="AH237" s="14">
        <f>IF('Anvendte oplysninger'!AD237="110 km/t",0.66,1)</f>
        <v>1</v>
      </c>
      <c r="AI237" s="14">
        <f>IF('Anvendte oplysninger'!AD237="110 km/t",0.82,1)</f>
        <v>1</v>
      </c>
      <c r="AJ237" s="14">
        <f>IF(AND('Anvendte oplysninger'!AE237="Ja",I237="Tilkørselsflettestrækning"),0.65*'Anvendte oplysninger'!AF237+1-'Anvendte oplysninger'!AF237,1)</f>
        <v>1</v>
      </c>
      <c r="AK237" s="15" t="str">
        <f t="shared" si="21"/>
        <v/>
      </c>
      <c r="AL237" s="15" t="str">
        <f t="shared" si="22"/>
        <v/>
      </c>
      <c r="AM237" s="15" t="str">
        <f t="shared" si="23"/>
        <v/>
      </c>
      <c r="AN237" s="15" t="str">
        <f t="shared" si="24"/>
        <v/>
      </c>
      <c r="AO237" s="15" t="str">
        <f t="shared" si="25"/>
        <v/>
      </c>
      <c r="AP237" s="15" t="str">
        <f t="shared" si="26"/>
        <v/>
      </c>
      <c r="AQ237" s="4" t="str">
        <f t="shared" si="27"/>
        <v/>
      </c>
    </row>
    <row r="238" spans="1:43" x14ac:dyDescent="0.25">
      <c r="A238" s="4" t="str">
        <f>IF(Inddata!A253="","",Inddata!A253)</f>
        <v/>
      </c>
      <c r="B238" s="4" t="str">
        <f>IF(Inddata!B253="","",Inddata!B253)</f>
        <v/>
      </c>
      <c r="C238" s="4" t="str">
        <f>IF(Inddata!C253="","",Inddata!C253)</f>
        <v/>
      </c>
      <c r="D238" s="4" t="str">
        <f>IF(Inddata!D253="","",Inddata!D253)</f>
        <v/>
      </c>
      <c r="E238" s="4" t="str">
        <f>IF(Inddata!E253="","",Inddata!E253)</f>
        <v/>
      </c>
      <c r="F238" s="4" t="str">
        <f>IF(Inddata!F253="","",Inddata!F253)</f>
        <v/>
      </c>
      <c r="G238" s="4">
        <f>IF(Inddata!G253="","",Inddata!G253)</f>
        <v>0</v>
      </c>
      <c r="H238" s="4" t="str">
        <f>IF(Inddata!H253&gt;0.5,Inddata!H253,"")</f>
        <v/>
      </c>
      <c r="I238" s="4" t="str">
        <f>IF(Inddata!I253="","",Inddata!I253)</f>
        <v/>
      </c>
      <c r="J238" s="14">
        <f>IF('Anvendte oplysninger'!J238="Irrelevant",1,IF('Anvendte oplysninger'!J238&gt;3,1.2,1))</f>
        <v>1</v>
      </c>
      <c r="K238" s="14">
        <f>IF('Anvendte oplysninger'!K238="Irrelevant",1,IF(AND(OR(I238="Motorvejsstrækning",I238="Frakørselsflettestrækning",I238="Tilkørselsflettestrækning"),'Anvendte oplysninger'!K238&lt;3.5),1+(3.5-'Anvendte oplysninger'!K238)*0.12,IF(AND(OR(I238="Frakørselsrampe",I238="Tilkørselsrampe"),'Anvendte oplysninger'!K238&lt;3.5),1+(3.5-'Anvendte oplysninger'!K238)*0.16,1)))</f>
        <v>1</v>
      </c>
      <c r="L238" s="14">
        <f>IF('Anvendte oplysninger'!L238="Irrelevant",1,IF(AND('Anvendte oplysninger'!L238="Ja",'Anvendte oplysninger'!J238=2),0.6*'Anvendte oplysninger'!M238+(1-'Anvendte oplysninger'!M238),IF(AND('Anvendte oplysninger'!L238="Ja",'Anvendte oplysninger'!J238=3),0.7*'Anvendte oplysninger'!M238+(1-'Anvendte oplysninger'!M238),IF(AND('Anvendte oplysninger'!L238="Ja",'Anvendte oplysninger'!J238=4),0.76*'Anvendte oplysninger'!M238+(1-'Anvendte oplysninger'!M238),IF(AND('Anvendte oplysninger'!L238="Ja",'Anvendte oplysninger'!J238&gt;4.99999999),0.8*'Anvendte oplysninger'!M238+(1-'Anvendte oplysninger'!M238),1)))))</f>
        <v>1</v>
      </c>
      <c r="M238" s="14">
        <f>IF('Anvendte oplysninger'!L238="Irrelevant",1,IF(AND('Anvendte oplysninger'!L238="Ja",'Anvendte oplysninger'!J238=2),0.8*'Anvendte oplysninger'!M238+(1-'Anvendte oplysninger'!M238),IF(AND('Anvendte oplysninger'!L238="Ja",'Anvendte oplysninger'!J238=3),0.85*'Anvendte oplysninger'!M238+(1-'Anvendte oplysninger'!M238),IF(AND('Anvendte oplysninger'!L238="Ja",'Anvendte oplysninger'!J238=4),0.88*'Anvendte oplysninger'!M238+(1-'Anvendte oplysninger'!M238),IF(AND('Anvendte oplysninger'!L238="Ja",'Anvendte oplysninger'!J238&gt;4.99999999),0.9*'Anvendte oplysninger'!M238+(1-'Anvendte oplysninger'!M238),1)))))</f>
        <v>1</v>
      </c>
      <c r="N238" s="14">
        <f>IF('Anvendte oplysninger'!N238="Irrelevant",1,IF(AND(OR(I238="Motorvejsstrækning",I238="Frakørselsflettestrækning",I238="Tilkørselsflettestrækning"),'Anvendte oplysninger'!N238&lt;3),1+(3-'Anvendte oplysninger'!N238)*0.09333333,1))</f>
        <v>1</v>
      </c>
      <c r="O238" s="14">
        <f>IF('Anvendte oplysninger'!N238="Irrelevant",1,IF(AND(OR(I238="Motorvejsstrækning",I238="Frakørselsflettestrækning",I238="Tilkørselsflettestrækning"),'Anvendte oplysninger'!N238&lt;3),1+(3-'Anvendte oplysninger'!N238)*0.19666667,1))</f>
        <v>1</v>
      </c>
      <c r="P238" s="14">
        <f>IF('Anvendte oplysninger'!O238="Irrelevant",1,IF(AND(OR(I238="Motorvejsstrækning",I238="Frakørselsflettestrækning",I238="Tilkørselsflettestrækning"),'Anvendte oplysninger'!O238&lt;3.00000001),1+(0.5-'Anvendte oplysninger'!O238)*0.04,IF(AND(OR(I238="Frakørselsrampe",I238="Tilkørselsrampe"),'Anvendte oplysninger'!O238&lt;3.00000001),1+(0.5-'Anvendte oplysninger'!O238)*0.08,IF(OR(I238="Motorvejsstrækning",I238="Frakørselsflettestrækning",I238="Tilkørselsflettestrækning"),0.9,0.8))))</f>
        <v>1</v>
      </c>
      <c r="Q238" s="14">
        <f>IF('Anvendte oplysninger'!P238="Irrelevant",1,IF(AND(OR(I238="Motorvejsstrækning",I238="Frakørselsflettestrækning",I238="Tilkørselsflettestrækning"),'Anvendte oplysninger'!P238&lt;11.00000001),1+(5-'Anvendte oplysninger'!P238)*0.01,0.94))</f>
        <v>1</v>
      </c>
      <c r="R238" s="14">
        <f>IF(OR('Anvendte oplysninger'!Q238="Irrelevant",'Anvendte oplysninger'!R238="Irrelevant",'Anvendte oplysninger'!Q238="Lige"),1,IF(AND(OR(I238="Motorvejsstrækning",I238="Frakørselsflettestrækning",I238="Tilkørselsflettestrækning"),'Anvendte oplysninger'!Q238&lt;4000),(EXP(0.1096*1746.5/'Anvendte oplysninger'!Q238)/EXP(0.1096*1746.5/4000))*('Anvendte oplysninger'!R238/1000)/G238+(G238-'Anvendte oplysninger'!R238/1000)/G238,1))</f>
        <v>1</v>
      </c>
      <c r="S238" s="14">
        <f>IF(OR('Anvendte oplysninger'!S238="Irrelevant",'Anvendte oplysninger'!T238="Irrelevant",'Anvendte oplysninger'!S238="Lige"),1,IF(AND(OR(I238="Motorvejsstrækning",I238="Frakørselsflettestrækning",I238="Tilkørselsflettestrækning"),'Anvendte oplysninger'!S238&lt;4000),(EXP(0.1096*1746.5/'Anvendte oplysninger'!S238)/EXP(0.1096*1746.5/4000))*('Anvendte oplysninger'!T238/1000)/G238+(G238-'Anvendte oplysninger'!T238/1000)/G238,1))</f>
        <v>1</v>
      </c>
      <c r="T238" s="14">
        <f>IF('Anvendte oplysninger'!U238="Irrelevant",1,IF(AND(OR(I238="Motorvejsstrækning",I238="Frakørselsflettestrækning",I238="Tilkørselsflettestrækning",I238="Frakørselsrampe",I238="Tilkørselsrampe"),'Anvendte oplysninger'!U238="Ja"),0.95,1))</f>
        <v>1</v>
      </c>
      <c r="U238" s="14">
        <f>IF('Anvendte oplysninger'!U238="Irrelevant",1,IF(AND(OR(I238="Motorvejsstrækning",I238="Frakørselsflettestrækning",I238="Tilkørselsflettestrækning",I238="Frakørselsrampe",I238="Tilkørselsrampe"),'Anvendte oplysninger'!U238="Ja"),0.96,1))</f>
        <v>1</v>
      </c>
      <c r="V238" s="14">
        <f>IF('Anvendte oplysninger'!U238="Irrelevant",1,IF(AND(OR(I238="Motorvejsstrækning",I238="Frakørselsflettestrækning",I238="Tilkørselsflettestrækning",I238="Frakørselsrampe",I238="Tilkørselsrampe"),'Anvendte oplysninger'!U238="Ja"),0.79,1))</f>
        <v>1</v>
      </c>
      <c r="W238" s="14">
        <f>IF('Anvendte oplysninger'!U238="Irrelevant",1,IF(AND(OR(I238="Motorvejsstrækning",I238="Frakørselsflettestrækning",I238="Tilkørselsflettestrækning",I238="Frakørselsrampe",I238="Tilkørselsrampe"),'Anvendte oplysninger'!U238="Ja"),0.94,1))</f>
        <v>1</v>
      </c>
      <c r="X238" s="14">
        <f>IF('Anvendte oplysninger'!U238="Irrelevant",1,IF(AND(OR(I238="Motorvejsstrækning",I238="Frakørselsflettestrækning",I238="Tilkørselsflettestrækning",I238="Frakørselsrampe",I238="Tilkørselsrampe"),'Anvendte oplysninger'!U238="Ja"),0.97,1))</f>
        <v>1</v>
      </c>
      <c r="Y238" s="14">
        <f>IF(AND(I238="Frakørselsrampe",'Anvendte oplysninger'!V238="S-formet ruderrampe"),1.32,IF(AND(I238="Frakørselsrampe",'Anvendte oplysninger'!V238="S-formet trompetrampe"),2.05,IF(AND(I238="Frakørselsrampe",'Anvendte oplysninger'!V238="U-formet trompetrampe"),4.11,IF(AND(I238="Frakørselsrampe",'Anvendte oplysninger'!V238="SV-formet flyoverrampe"),5.15,IF(AND(I238="Frakørselsrampe",'Anvendte oplysninger'!V238="Vinkelformet rampe"),1.07,IF(AND(I238="Tilkørselsrampe",'Anvendte oplysninger'!V238="S-formet ruderrampe"),0.93,IF(AND(I238="Tilkørselsrampe",'Anvendte oplysninger'!V238="S-formet trompetrampe"),2.48,IF(AND(I238="Tilkørselsrampe",'Anvendte oplysninger'!V238="U-formet trompetrampe"),4.15,IF(AND(I238="Tilkørselsrampe",'Anvendte oplysninger'!V238="SV-formet flyoverrampe"),5.26,IF(AND(I238="Tilkørselsrampe",'Anvendte oplysninger'!V238="Vinkelformet rampe"),1.42,1))))))))))</f>
        <v>1</v>
      </c>
      <c r="Z238" s="14">
        <f>IF(OR('Anvendte oplysninger'!W238="Lige",'Anvendte oplysninger'!W238="Irrelevant",'Anvendte oplysninger'!X238="Irrelevant",'Anvendte oplysninger'!Y238="Irrelevant"),1,1+1.545*1000/32.2*((('Anvendte oplysninger'!Y238*3268/3600)/('Anvendte oplysninger'!W238/0.306))^2)*('Anvendte oplysninger'!X238/1000)/G238)</f>
        <v>1</v>
      </c>
      <c r="AA238" s="14">
        <f>IF(OR('Anvendte oplysninger'!W238="Lige",'Anvendte oplysninger'!W238="Irrelevant",'Anvendte oplysninger'!X238="Irrelevant",'Anvendte oplysninger'!Y238="Irrelevant"),1,1+1.961*1000/32.2*((('Anvendte oplysninger'!Y238*3268/3600)/('Anvendte oplysninger'!W238/0.306))^2)*('Anvendte oplysninger'!X238/1000)/G238)</f>
        <v>1</v>
      </c>
      <c r="AB238" s="14">
        <f>IF(OR('Anvendte oplysninger'!Z238="Lige",'Anvendte oplysninger'!Z238="Irrelevant",'Anvendte oplysninger'!AA238="Irrelevant",'Anvendte oplysninger'!AB238="Irrelevant"),1,1+1.545*1000/32.2*((('Anvendte oplysninger'!AB238*3268/3600)/('Anvendte oplysninger'!Z238/0.306))^2)*('Anvendte oplysninger'!AA238/1000)/G238)</f>
        <v>1</v>
      </c>
      <c r="AC238" s="14">
        <f>IF(OR('Anvendte oplysninger'!Z238="Lige",'Anvendte oplysninger'!Z238="Irrelevant",'Anvendte oplysninger'!AA238="Irrelevant",'Anvendte oplysninger'!AB238="Irrelevant"),1,1+1.961*1000/32.2*((('Anvendte oplysninger'!AB238*3268/3600)/('Anvendte oplysninger'!Z238/0.306))^2)*('Anvendte oplysninger'!AA238/1000)/G238)</f>
        <v>1</v>
      </c>
      <c r="AD238" s="14">
        <f>IF(OR('Anvendte oplysninger'!AC238="Irrelevant",'Anvendte oplysninger'!AC238="Nej"),1,IF(AND('Anvendte oplysninger'!AC238="Ja",OR('Anvendte oplysninger'!Q238&lt;301,'Anvendte oplysninger'!S238&lt;301)),1-(0.5*('Anvendte oplysninger'!R238+'Anvendte oplysninger'!T238)/('Anvendte oplysninger'!G238*1000)),IF(AND('Anvendte oplysninger'!AC238="Ja",OR('Anvendte oplysninger'!Q238&lt;601,'Anvendte oplysninger'!S238&lt;601)),1-(0.25*('Anvendte oplysninger'!R238+'Anvendte oplysninger'!T238)/('Anvendte oplysninger'!G238*1000)),1)))</f>
        <v>1</v>
      </c>
      <c r="AE238" s="14">
        <f>IF(OR('Anvendte oplysninger'!AC238="Irrelevant",'Anvendte oplysninger'!AC238="Nej"),1,IF(AND('Anvendte oplysninger'!AC238="Ja",OR('Anvendte oplysninger'!Q238&lt;301,'Anvendte oplysninger'!S238&lt;301)),1-(0.4*('Anvendte oplysninger'!R238+'Anvendte oplysninger'!T238)/('Anvendte oplysninger'!G238*1000)),IF(AND('Anvendte oplysninger'!AC238="Ja",OR('Anvendte oplysninger'!Q238&lt;601,'Anvendte oplysninger'!S238&lt;601)),1-(0.2*('Anvendte oplysninger'!R238+'Anvendte oplysninger'!T238)/('Anvendte oplysninger'!G238*1000)),1)))</f>
        <v>1</v>
      </c>
      <c r="AF238" s="14">
        <f>IF('Anvendte oplysninger'!AD238="110 km/t",0.79,1)</f>
        <v>1</v>
      </c>
      <c r="AG238" s="14">
        <f>IF('Anvendte oplysninger'!AD238="110 km/t",0.94,1)</f>
        <v>1</v>
      </c>
      <c r="AH238" s="14">
        <f>IF('Anvendte oplysninger'!AD238="110 km/t",0.66,1)</f>
        <v>1</v>
      </c>
      <c r="AI238" s="14">
        <f>IF('Anvendte oplysninger'!AD238="110 km/t",0.82,1)</f>
        <v>1</v>
      </c>
      <c r="AJ238" s="14">
        <f>IF(AND('Anvendte oplysninger'!AE238="Ja",I238="Tilkørselsflettestrækning"),0.65*'Anvendte oplysninger'!AF238+1-'Anvendte oplysninger'!AF238,1)</f>
        <v>1</v>
      </c>
      <c r="AK238" s="15" t="str">
        <f t="shared" si="21"/>
        <v/>
      </c>
      <c r="AL238" s="15" t="str">
        <f t="shared" si="22"/>
        <v/>
      </c>
      <c r="AM238" s="15" t="str">
        <f t="shared" si="23"/>
        <v/>
      </c>
      <c r="AN238" s="15" t="str">
        <f t="shared" si="24"/>
        <v/>
      </c>
      <c r="AO238" s="15" t="str">
        <f t="shared" si="25"/>
        <v/>
      </c>
      <c r="AP238" s="15" t="str">
        <f t="shared" si="26"/>
        <v/>
      </c>
      <c r="AQ238" s="4" t="str">
        <f t="shared" si="27"/>
        <v/>
      </c>
    </row>
    <row r="239" spans="1:43" x14ac:dyDescent="0.25">
      <c r="A239" s="4" t="str">
        <f>IF(Inddata!A254="","",Inddata!A254)</f>
        <v/>
      </c>
      <c r="B239" s="4" t="str">
        <f>IF(Inddata!B254="","",Inddata!B254)</f>
        <v/>
      </c>
      <c r="C239" s="4" t="str">
        <f>IF(Inddata!C254="","",Inddata!C254)</f>
        <v/>
      </c>
      <c r="D239" s="4" t="str">
        <f>IF(Inddata!D254="","",Inddata!D254)</f>
        <v/>
      </c>
      <c r="E239" s="4" t="str">
        <f>IF(Inddata!E254="","",Inddata!E254)</f>
        <v/>
      </c>
      <c r="F239" s="4" t="str">
        <f>IF(Inddata!F254="","",Inddata!F254)</f>
        <v/>
      </c>
      <c r="G239" s="4">
        <f>IF(Inddata!G254="","",Inddata!G254)</f>
        <v>0</v>
      </c>
      <c r="H239" s="4" t="str">
        <f>IF(Inddata!H254&gt;0.5,Inddata!H254,"")</f>
        <v/>
      </c>
      <c r="I239" s="4" t="str">
        <f>IF(Inddata!I254="","",Inddata!I254)</f>
        <v/>
      </c>
      <c r="J239" s="14">
        <f>IF('Anvendte oplysninger'!J239="Irrelevant",1,IF('Anvendte oplysninger'!J239&gt;3,1.2,1))</f>
        <v>1</v>
      </c>
      <c r="K239" s="14">
        <f>IF('Anvendte oplysninger'!K239="Irrelevant",1,IF(AND(OR(I239="Motorvejsstrækning",I239="Frakørselsflettestrækning",I239="Tilkørselsflettestrækning"),'Anvendte oplysninger'!K239&lt;3.5),1+(3.5-'Anvendte oplysninger'!K239)*0.12,IF(AND(OR(I239="Frakørselsrampe",I239="Tilkørselsrampe"),'Anvendte oplysninger'!K239&lt;3.5),1+(3.5-'Anvendte oplysninger'!K239)*0.16,1)))</f>
        <v>1</v>
      </c>
      <c r="L239" s="14">
        <f>IF('Anvendte oplysninger'!L239="Irrelevant",1,IF(AND('Anvendte oplysninger'!L239="Ja",'Anvendte oplysninger'!J239=2),0.6*'Anvendte oplysninger'!M239+(1-'Anvendte oplysninger'!M239),IF(AND('Anvendte oplysninger'!L239="Ja",'Anvendte oplysninger'!J239=3),0.7*'Anvendte oplysninger'!M239+(1-'Anvendte oplysninger'!M239),IF(AND('Anvendte oplysninger'!L239="Ja",'Anvendte oplysninger'!J239=4),0.76*'Anvendte oplysninger'!M239+(1-'Anvendte oplysninger'!M239),IF(AND('Anvendte oplysninger'!L239="Ja",'Anvendte oplysninger'!J239&gt;4.99999999),0.8*'Anvendte oplysninger'!M239+(1-'Anvendte oplysninger'!M239),1)))))</f>
        <v>1</v>
      </c>
      <c r="M239" s="14">
        <f>IF('Anvendte oplysninger'!L239="Irrelevant",1,IF(AND('Anvendte oplysninger'!L239="Ja",'Anvendte oplysninger'!J239=2),0.8*'Anvendte oplysninger'!M239+(1-'Anvendte oplysninger'!M239),IF(AND('Anvendte oplysninger'!L239="Ja",'Anvendte oplysninger'!J239=3),0.85*'Anvendte oplysninger'!M239+(1-'Anvendte oplysninger'!M239),IF(AND('Anvendte oplysninger'!L239="Ja",'Anvendte oplysninger'!J239=4),0.88*'Anvendte oplysninger'!M239+(1-'Anvendte oplysninger'!M239),IF(AND('Anvendte oplysninger'!L239="Ja",'Anvendte oplysninger'!J239&gt;4.99999999),0.9*'Anvendte oplysninger'!M239+(1-'Anvendte oplysninger'!M239),1)))))</f>
        <v>1</v>
      </c>
      <c r="N239" s="14">
        <f>IF('Anvendte oplysninger'!N239="Irrelevant",1,IF(AND(OR(I239="Motorvejsstrækning",I239="Frakørselsflettestrækning",I239="Tilkørselsflettestrækning"),'Anvendte oplysninger'!N239&lt;3),1+(3-'Anvendte oplysninger'!N239)*0.09333333,1))</f>
        <v>1</v>
      </c>
      <c r="O239" s="14">
        <f>IF('Anvendte oplysninger'!N239="Irrelevant",1,IF(AND(OR(I239="Motorvejsstrækning",I239="Frakørselsflettestrækning",I239="Tilkørselsflettestrækning"),'Anvendte oplysninger'!N239&lt;3),1+(3-'Anvendte oplysninger'!N239)*0.19666667,1))</f>
        <v>1</v>
      </c>
      <c r="P239" s="14">
        <f>IF('Anvendte oplysninger'!O239="Irrelevant",1,IF(AND(OR(I239="Motorvejsstrækning",I239="Frakørselsflettestrækning",I239="Tilkørselsflettestrækning"),'Anvendte oplysninger'!O239&lt;3.00000001),1+(0.5-'Anvendte oplysninger'!O239)*0.04,IF(AND(OR(I239="Frakørselsrampe",I239="Tilkørselsrampe"),'Anvendte oplysninger'!O239&lt;3.00000001),1+(0.5-'Anvendte oplysninger'!O239)*0.08,IF(OR(I239="Motorvejsstrækning",I239="Frakørselsflettestrækning",I239="Tilkørselsflettestrækning"),0.9,0.8))))</f>
        <v>1</v>
      </c>
      <c r="Q239" s="14">
        <f>IF('Anvendte oplysninger'!P239="Irrelevant",1,IF(AND(OR(I239="Motorvejsstrækning",I239="Frakørselsflettestrækning",I239="Tilkørselsflettestrækning"),'Anvendte oplysninger'!P239&lt;11.00000001),1+(5-'Anvendte oplysninger'!P239)*0.01,0.94))</f>
        <v>1</v>
      </c>
      <c r="R239" s="14">
        <f>IF(OR('Anvendte oplysninger'!Q239="Irrelevant",'Anvendte oplysninger'!R239="Irrelevant",'Anvendte oplysninger'!Q239="Lige"),1,IF(AND(OR(I239="Motorvejsstrækning",I239="Frakørselsflettestrækning",I239="Tilkørselsflettestrækning"),'Anvendte oplysninger'!Q239&lt;4000),(EXP(0.1096*1746.5/'Anvendte oplysninger'!Q239)/EXP(0.1096*1746.5/4000))*('Anvendte oplysninger'!R239/1000)/G239+(G239-'Anvendte oplysninger'!R239/1000)/G239,1))</f>
        <v>1</v>
      </c>
      <c r="S239" s="14">
        <f>IF(OR('Anvendte oplysninger'!S239="Irrelevant",'Anvendte oplysninger'!T239="Irrelevant",'Anvendte oplysninger'!S239="Lige"),1,IF(AND(OR(I239="Motorvejsstrækning",I239="Frakørselsflettestrækning",I239="Tilkørselsflettestrækning"),'Anvendte oplysninger'!S239&lt;4000),(EXP(0.1096*1746.5/'Anvendte oplysninger'!S239)/EXP(0.1096*1746.5/4000))*('Anvendte oplysninger'!T239/1000)/G239+(G239-'Anvendte oplysninger'!T239/1000)/G239,1))</f>
        <v>1</v>
      </c>
      <c r="T239" s="14">
        <f>IF('Anvendte oplysninger'!U239="Irrelevant",1,IF(AND(OR(I239="Motorvejsstrækning",I239="Frakørselsflettestrækning",I239="Tilkørselsflettestrækning",I239="Frakørselsrampe",I239="Tilkørselsrampe"),'Anvendte oplysninger'!U239="Ja"),0.95,1))</f>
        <v>1</v>
      </c>
      <c r="U239" s="14">
        <f>IF('Anvendte oplysninger'!U239="Irrelevant",1,IF(AND(OR(I239="Motorvejsstrækning",I239="Frakørselsflettestrækning",I239="Tilkørselsflettestrækning",I239="Frakørselsrampe",I239="Tilkørselsrampe"),'Anvendte oplysninger'!U239="Ja"),0.96,1))</f>
        <v>1</v>
      </c>
      <c r="V239" s="14">
        <f>IF('Anvendte oplysninger'!U239="Irrelevant",1,IF(AND(OR(I239="Motorvejsstrækning",I239="Frakørselsflettestrækning",I239="Tilkørselsflettestrækning",I239="Frakørselsrampe",I239="Tilkørselsrampe"),'Anvendte oplysninger'!U239="Ja"),0.79,1))</f>
        <v>1</v>
      </c>
      <c r="W239" s="14">
        <f>IF('Anvendte oplysninger'!U239="Irrelevant",1,IF(AND(OR(I239="Motorvejsstrækning",I239="Frakørselsflettestrækning",I239="Tilkørselsflettestrækning",I239="Frakørselsrampe",I239="Tilkørselsrampe"),'Anvendte oplysninger'!U239="Ja"),0.94,1))</f>
        <v>1</v>
      </c>
      <c r="X239" s="14">
        <f>IF('Anvendte oplysninger'!U239="Irrelevant",1,IF(AND(OR(I239="Motorvejsstrækning",I239="Frakørselsflettestrækning",I239="Tilkørselsflettestrækning",I239="Frakørselsrampe",I239="Tilkørselsrampe"),'Anvendte oplysninger'!U239="Ja"),0.97,1))</f>
        <v>1</v>
      </c>
      <c r="Y239" s="14">
        <f>IF(AND(I239="Frakørselsrampe",'Anvendte oplysninger'!V239="S-formet ruderrampe"),1.32,IF(AND(I239="Frakørselsrampe",'Anvendte oplysninger'!V239="S-formet trompetrampe"),2.05,IF(AND(I239="Frakørselsrampe",'Anvendte oplysninger'!V239="U-formet trompetrampe"),4.11,IF(AND(I239="Frakørselsrampe",'Anvendte oplysninger'!V239="SV-formet flyoverrampe"),5.15,IF(AND(I239="Frakørselsrampe",'Anvendte oplysninger'!V239="Vinkelformet rampe"),1.07,IF(AND(I239="Tilkørselsrampe",'Anvendte oplysninger'!V239="S-formet ruderrampe"),0.93,IF(AND(I239="Tilkørselsrampe",'Anvendte oplysninger'!V239="S-formet trompetrampe"),2.48,IF(AND(I239="Tilkørselsrampe",'Anvendte oplysninger'!V239="U-formet trompetrampe"),4.15,IF(AND(I239="Tilkørselsrampe",'Anvendte oplysninger'!V239="SV-formet flyoverrampe"),5.26,IF(AND(I239="Tilkørselsrampe",'Anvendte oplysninger'!V239="Vinkelformet rampe"),1.42,1))))))))))</f>
        <v>1</v>
      </c>
      <c r="Z239" s="14">
        <f>IF(OR('Anvendte oplysninger'!W239="Lige",'Anvendte oplysninger'!W239="Irrelevant",'Anvendte oplysninger'!X239="Irrelevant",'Anvendte oplysninger'!Y239="Irrelevant"),1,1+1.545*1000/32.2*((('Anvendte oplysninger'!Y239*3268/3600)/('Anvendte oplysninger'!W239/0.306))^2)*('Anvendte oplysninger'!X239/1000)/G239)</f>
        <v>1</v>
      </c>
      <c r="AA239" s="14">
        <f>IF(OR('Anvendte oplysninger'!W239="Lige",'Anvendte oplysninger'!W239="Irrelevant",'Anvendte oplysninger'!X239="Irrelevant",'Anvendte oplysninger'!Y239="Irrelevant"),1,1+1.961*1000/32.2*((('Anvendte oplysninger'!Y239*3268/3600)/('Anvendte oplysninger'!W239/0.306))^2)*('Anvendte oplysninger'!X239/1000)/G239)</f>
        <v>1</v>
      </c>
      <c r="AB239" s="14">
        <f>IF(OR('Anvendte oplysninger'!Z239="Lige",'Anvendte oplysninger'!Z239="Irrelevant",'Anvendte oplysninger'!AA239="Irrelevant",'Anvendte oplysninger'!AB239="Irrelevant"),1,1+1.545*1000/32.2*((('Anvendte oplysninger'!AB239*3268/3600)/('Anvendte oplysninger'!Z239/0.306))^2)*('Anvendte oplysninger'!AA239/1000)/G239)</f>
        <v>1</v>
      </c>
      <c r="AC239" s="14">
        <f>IF(OR('Anvendte oplysninger'!Z239="Lige",'Anvendte oplysninger'!Z239="Irrelevant",'Anvendte oplysninger'!AA239="Irrelevant",'Anvendte oplysninger'!AB239="Irrelevant"),1,1+1.961*1000/32.2*((('Anvendte oplysninger'!AB239*3268/3600)/('Anvendte oplysninger'!Z239/0.306))^2)*('Anvendte oplysninger'!AA239/1000)/G239)</f>
        <v>1</v>
      </c>
      <c r="AD239" s="14">
        <f>IF(OR('Anvendte oplysninger'!AC239="Irrelevant",'Anvendte oplysninger'!AC239="Nej"),1,IF(AND('Anvendte oplysninger'!AC239="Ja",OR('Anvendte oplysninger'!Q239&lt;301,'Anvendte oplysninger'!S239&lt;301)),1-(0.5*('Anvendte oplysninger'!R239+'Anvendte oplysninger'!T239)/('Anvendte oplysninger'!G239*1000)),IF(AND('Anvendte oplysninger'!AC239="Ja",OR('Anvendte oplysninger'!Q239&lt;601,'Anvendte oplysninger'!S239&lt;601)),1-(0.25*('Anvendte oplysninger'!R239+'Anvendte oplysninger'!T239)/('Anvendte oplysninger'!G239*1000)),1)))</f>
        <v>1</v>
      </c>
      <c r="AE239" s="14">
        <f>IF(OR('Anvendte oplysninger'!AC239="Irrelevant",'Anvendte oplysninger'!AC239="Nej"),1,IF(AND('Anvendte oplysninger'!AC239="Ja",OR('Anvendte oplysninger'!Q239&lt;301,'Anvendte oplysninger'!S239&lt;301)),1-(0.4*('Anvendte oplysninger'!R239+'Anvendte oplysninger'!T239)/('Anvendte oplysninger'!G239*1000)),IF(AND('Anvendte oplysninger'!AC239="Ja",OR('Anvendte oplysninger'!Q239&lt;601,'Anvendte oplysninger'!S239&lt;601)),1-(0.2*('Anvendte oplysninger'!R239+'Anvendte oplysninger'!T239)/('Anvendte oplysninger'!G239*1000)),1)))</f>
        <v>1</v>
      </c>
      <c r="AF239" s="14">
        <f>IF('Anvendte oplysninger'!AD239="110 km/t",0.79,1)</f>
        <v>1</v>
      </c>
      <c r="AG239" s="14">
        <f>IF('Anvendte oplysninger'!AD239="110 km/t",0.94,1)</f>
        <v>1</v>
      </c>
      <c r="AH239" s="14">
        <f>IF('Anvendte oplysninger'!AD239="110 km/t",0.66,1)</f>
        <v>1</v>
      </c>
      <c r="AI239" s="14">
        <f>IF('Anvendte oplysninger'!AD239="110 km/t",0.82,1)</f>
        <v>1</v>
      </c>
      <c r="AJ239" s="14">
        <f>IF(AND('Anvendte oplysninger'!AE239="Ja",I239="Tilkørselsflettestrækning"),0.65*'Anvendte oplysninger'!AF239+1-'Anvendte oplysninger'!AF239,1)</f>
        <v>1</v>
      </c>
      <c r="AK239" s="15" t="str">
        <f t="shared" si="21"/>
        <v/>
      </c>
      <c r="AL239" s="15" t="str">
        <f t="shared" si="22"/>
        <v/>
      </c>
      <c r="AM239" s="15" t="str">
        <f t="shared" si="23"/>
        <v/>
      </c>
      <c r="AN239" s="15" t="str">
        <f t="shared" si="24"/>
        <v/>
      </c>
      <c r="AO239" s="15" t="str">
        <f t="shared" si="25"/>
        <v/>
      </c>
      <c r="AP239" s="15" t="str">
        <f t="shared" si="26"/>
        <v/>
      </c>
      <c r="AQ239" s="4" t="str">
        <f t="shared" si="27"/>
        <v/>
      </c>
    </row>
    <row r="240" spans="1:43" x14ac:dyDescent="0.25">
      <c r="A240" s="4" t="str">
        <f>IF(Inddata!A255="","",Inddata!A255)</f>
        <v/>
      </c>
      <c r="B240" s="4" t="str">
        <f>IF(Inddata!B255="","",Inddata!B255)</f>
        <v/>
      </c>
      <c r="C240" s="4" t="str">
        <f>IF(Inddata!C255="","",Inddata!C255)</f>
        <v/>
      </c>
      <c r="D240" s="4" t="str">
        <f>IF(Inddata!D255="","",Inddata!D255)</f>
        <v/>
      </c>
      <c r="E240" s="4" t="str">
        <f>IF(Inddata!E255="","",Inddata!E255)</f>
        <v/>
      </c>
      <c r="F240" s="4" t="str">
        <f>IF(Inddata!F255="","",Inddata!F255)</f>
        <v/>
      </c>
      <c r="G240" s="4">
        <f>IF(Inddata!G255="","",Inddata!G255)</f>
        <v>0</v>
      </c>
      <c r="H240" s="4" t="str">
        <f>IF(Inddata!H255&gt;0.5,Inddata!H255,"")</f>
        <v/>
      </c>
      <c r="I240" s="4" t="str">
        <f>IF(Inddata!I255="","",Inddata!I255)</f>
        <v/>
      </c>
      <c r="J240" s="14">
        <f>IF('Anvendte oplysninger'!J240="Irrelevant",1,IF('Anvendte oplysninger'!J240&gt;3,1.2,1))</f>
        <v>1</v>
      </c>
      <c r="K240" s="14">
        <f>IF('Anvendte oplysninger'!K240="Irrelevant",1,IF(AND(OR(I240="Motorvejsstrækning",I240="Frakørselsflettestrækning",I240="Tilkørselsflettestrækning"),'Anvendte oplysninger'!K240&lt;3.5),1+(3.5-'Anvendte oplysninger'!K240)*0.12,IF(AND(OR(I240="Frakørselsrampe",I240="Tilkørselsrampe"),'Anvendte oplysninger'!K240&lt;3.5),1+(3.5-'Anvendte oplysninger'!K240)*0.16,1)))</f>
        <v>1</v>
      </c>
      <c r="L240" s="14">
        <f>IF('Anvendte oplysninger'!L240="Irrelevant",1,IF(AND('Anvendte oplysninger'!L240="Ja",'Anvendte oplysninger'!J240=2),0.6*'Anvendte oplysninger'!M240+(1-'Anvendte oplysninger'!M240),IF(AND('Anvendte oplysninger'!L240="Ja",'Anvendte oplysninger'!J240=3),0.7*'Anvendte oplysninger'!M240+(1-'Anvendte oplysninger'!M240),IF(AND('Anvendte oplysninger'!L240="Ja",'Anvendte oplysninger'!J240=4),0.76*'Anvendte oplysninger'!M240+(1-'Anvendte oplysninger'!M240),IF(AND('Anvendte oplysninger'!L240="Ja",'Anvendte oplysninger'!J240&gt;4.99999999),0.8*'Anvendte oplysninger'!M240+(1-'Anvendte oplysninger'!M240),1)))))</f>
        <v>1</v>
      </c>
      <c r="M240" s="14">
        <f>IF('Anvendte oplysninger'!L240="Irrelevant",1,IF(AND('Anvendte oplysninger'!L240="Ja",'Anvendte oplysninger'!J240=2),0.8*'Anvendte oplysninger'!M240+(1-'Anvendte oplysninger'!M240),IF(AND('Anvendte oplysninger'!L240="Ja",'Anvendte oplysninger'!J240=3),0.85*'Anvendte oplysninger'!M240+(1-'Anvendte oplysninger'!M240),IF(AND('Anvendte oplysninger'!L240="Ja",'Anvendte oplysninger'!J240=4),0.88*'Anvendte oplysninger'!M240+(1-'Anvendte oplysninger'!M240),IF(AND('Anvendte oplysninger'!L240="Ja",'Anvendte oplysninger'!J240&gt;4.99999999),0.9*'Anvendte oplysninger'!M240+(1-'Anvendte oplysninger'!M240),1)))))</f>
        <v>1</v>
      </c>
      <c r="N240" s="14">
        <f>IF('Anvendte oplysninger'!N240="Irrelevant",1,IF(AND(OR(I240="Motorvejsstrækning",I240="Frakørselsflettestrækning",I240="Tilkørselsflettestrækning"),'Anvendte oplysninger'!N240&lt;3),1+(3-'Anvendte oplysninger'!N240)*0.09333333,1))</f>
        <v>1</v>
      </c>
      <c r="O240" s="14">
        <f>IF('Anvendte oplysninger'!N240="Irrelevant",1,IF(AND(OR(I240="Motorvejsstrækning",I240="Frakørselsflettestrækning",I240="Tilkørselsflettestrækning"),'Anvendte oplysninger'!N240&lt;3),1+(3-'Anvendte oplysninger'!N240)*0.19666667,1))</f>
        <v>1</v>
      </c>
      <c r="P240" s="14">
        <f>IF('Anvendte oplysninger'!O240="Irrelevant",1,IF(AND(OR(I240="Motorvejsstrækning",I240="Frakørselsflettestrækning",I240="Tilkørselsflettestrækning"),'Anvendte oplysninger'!O240&lt;3.00000001),1+(0.5-'Anvendte oplysninger'!O240)*0.04,IF(AND(OR(I240="Frakørselsrampe",I240="Tilkørselsrampe"),'Anvendte oplysninger'!O240&lt;3.00000001),1+(0.5-'Anvendte oplysninger'!O240)*0.08,IF(OR(I240="Motorvejsstrækning",I240="Frakørselsflettestrækning",I240="Tilkørselsflettestrækning"),0.9,0.8))))</f>
        <v>1</v>
      </c>
      <c r="Q240" s="14">
        <f>IF('Anvendte oplysninger'!P240="Irrelevant",1,IF(AND(OR(I240="Motorvejsstrækning",I240="Frakørselsflettestrækning",I240="Tilkørselsflettestrækning"),'Anvendte oplysninger'!P240&lt;11.00000001),1+(5-'Anvendte oplysninger'!P240)*0.01,0.94))</f>
        <v>1</v>
      </c>
      <c r="R240" s="14">
        <f>IF(OR('Anvendte oplysninger'!Q240="Irrelevant",'Anvendte oplysninger'!R240="Irrelevant",'Anvendte oplysninger'!Q240="Lige"),1,IF(AND(OR(I240="Motorvejsstrækning",I240="Frakørselsflettestrækning",I240="Tilkørselsflettestrækning"),'Anvendte oplysninger'!Q240&lt;4000),(EXP(0.1096*1746.5/'Anvendte oplysninger'!Q240)/EXP(0.1096*1746.5/4000))*('Anvendte oplysninger'!R240/1000)/G240+(G240-'Anvendte oplysninger'!R240/1000)/G240,1))</f>
        <v>1</v>
      </c>
      <c r="S240" s="14">
        <f>IF(OR('Anvendte oplysninger'!S240="Irrelevant",'Anvendte oplysninger'!T240="Irrelevant",'Anvendte oplysninger'!S240="Lige"),1,IF(AND(OR(I240="Motorvejsstrækning",I240="Frakørselsflettestrækning",I240="Tilkørselsflettestrækning"),'Anvendte oplysninger'!S240&lt;4000),(EXP(0.1096*1746.5/'Anvendte oplysninger'!S240)/EXP(0.1096*1746.5/4000))*('Anvendte oplysninger'!T240/1000)/G240+(G240-'Anvendte oplysninger'!T240/1000)/G240,1))</f>
        <v>1</v>
      </c>
      <c r="T240" s="14">
        <f>IF('Anvendte oplysninger'!U240="Irrelevant",1,IF(AND(OR(I240="Motorvejsstrækning",I240="Frakørselsflettestrækning",I240="Tilkørselsflettestrækning",I240="Frakørselsrampe",I240="Tilkørselsrampe"),'Anvendte oplysninger'!U240="Ja"),0.95,1))</f>
        <v>1</v>
      </c>
      <c r="U240" s="14">
        <f>IF('Anvendte oplysninger'!U240="Irrelevant",1,IF(AND(OR(I240="Motorvejsstrækning",I240="Frakørselsflettestrækning",I240="Tilkørselsflettestrækning",I240="Frakørselsrampe",I240="Tilkørselsrampe"),'Anvendte oplysninger'!U240="Ja"),0.96,1))</f>
        <v>1</v>
      </c>
      <c r="V240" s="14">
        <f>IF('Anvendte oplysninger'!U240="Irrelevant",1,IF(AND(OR(I240="Motorvejsstrækning",I240="Frakørselsflettestrækning",I240="Tilkørselsflettestrækning",I240="Frakørselsrampe",I240="Tilkørselsrampe"),'Anvendte oplysninger'!U240="Ja"),0.79,1))</f>
        <v>1</v>
      </c>
      <c r="W240" s="14">
        <f>IF('Anvendte oplysninger'!U240="Irrelevant",1,IF(AND(OR(I240="Motorvejsstrækning",I240="Frakørselsflettestrækning",I240="Tilkørselsflettestrækning",I240="Frakørselsrampe",I240="Tilkørselsrampe"),'Anvendte oplysninger'!U240="Ja"),0.94,1))</f>
        <v>1</v>
      </c>
      <c r="X240" s="14">
        <f>IF('Anvendte oplysninger'!U240="Irrelevant",1,IF(AND(OR(I240="Motorvejsstrækning",I240="Frakørselsflettestrækning",I240="Tilkørselsflettestrækning",I240="Frakørselsrampe",I240="Tilkørselsrampe"),'Anvendte oplysninger'!U240="Ja"),0.97,1))</f>
        <v>1</v>
      </c>
      <c r="Y240" s="14">
        <f>IF(AND(I240="Frakørselsrampe",'Anvendte oplysninger'!V240="S-formet ruderrampe"),1.32,IF(AND(I240="Frakørselsrampe",'Anvendte oplysninger'!V240="S-formet trompetrampe"),2.05,IF(AND(I240="Frakørselsrampe",'Anvendte oplysninger'!V240="U-formet trompetrampe"),4.11,IF(AND(I240="Frakørselsrampe",'Anvendte oplysninger'!V240="SV-formet flyoverrampe"),5.15,IF(AND(I240="Frakørselsrampe",'Anvendte oplysninger'!V240="Vinkelformet rampe"),1.07,IF(AND(I240="Tilkørselsrampe",'Anvendte oplysninger'!V240="S-formet ruderrampe"),0.93,IF(AND(I240="Tilkørselsrampe",'Anvendte oplysninger'!V240="S-formet trompetrampe"),2.48,IF(AND(I240="Tilkørselsrampe",'Anvendte oplysninger'!V240="U-formet trompetrampe"),4.15,IF(AND(I240="Tilkørselsrampe",'Anvendte oplysninger'!V240="SV-formet flyoverrampe"),5.26,IF(AND(I240="Tilkørselsrampe",'Anvendte oplysninger'!V240="Vinkelformet rampe"),1.42,1))))))))))</f>
        <v>1</v>
      </c>
      <c r="Z240" s="14">
        <f>IF(OR('Anvendte oplysninger'!W240="Lige",'Anvendte oplysninger'!W240="Irrelevant",'Anvendte oplysninger'!X240="Irrelevant",'Anvendte oplysninger'!Y240="Irrelevant"),1,1+1.545*1000/32.2*((('Anvendte oplysninger'!Y240*3268/3600)/('Anvendte oplysninger'!W240/0.306))^2)*('Anvendte oplysninger'!X240/1000)/G240)</f>
        <v>1</v>
      </c>
      <c r="AA240" s="14">
        <f>IF(OR('Anvendte oplysninger'!W240="Lige",'Anvendte oplysninger'!W240="Irrelevant",'Anvendte oplysninger'!X240="Irrelevant",'Anvendte oplysninger'!Y240="Irrelevant"),1,1+1.961*1000/32.2*((('Anvendte oplysninger'!Y240*3268/3600)/('Anvendte oplysninger'!W240/0.306))^2)*('Anvendte oplysninger'!X240/1000)/G240)</f>
        <v>1</v>
      </c>
      <c r="AB240" s="14">
        <f>IF(OR('Anvendte oplysninger'!Z240="Lige",'Anvendte oplysninger'!Z240="Irrelevant",'Anvendte oplysninger'!AA240="Irrelevant",'Anvendte oplysninger'!AB240="Irrelevant"),1,1+1.545*1000/32.2*((('Anvendte oplysninger'!AB240*3268/3600)/('Anvendte oplysninger'!Z240/0.306))^2)*('Anvendte oplysninger'!AA240/1000)/G240)</f>
        <v>1</v>
      </c>
      <c r="AC240" s="14">
        <f>IF(OR('Anvendte oplysninger'!Z240="Lige",'Anvendte oplysninger'!Z240="Irrelevant",'Anvendte oplysninger'!AA240="Irrelevant",'Anvendte oplysninger'!AB240="Irrelevant"),1,1+1.961*1000/32.2*((('Anvendte oplysninger'!AB240*3268/3600)/('Anvendte oplysninger'!Z240/0.306))^2)*('Anvendte oplysninger'!AA240/1000)/G240)</f>
        <v>1</v>
      </c>
      <c r="AD240" s="14">
        <f>IF(OR('Anvendte oplysninger'!AC240="Irrelevant",'Anvendte oplysninger'!AC240="Nej"),1,IF(AND('Anvendte oplysninger'!AC240="Ja",OR('Anvendte oplysninger'!Q240&lt;301,'Anvendte oplysninger'!S240&lt;301)),1-(0.5*('Anvendte oplysninger'!R240+'Anvendte oplysninger'!T240)/('Anvendte oplysninger'!G240*1000)),IF(AND('Anvendte oplysninger'!AC240="Ja",OR('Anvendte oplysninger'!Q240&lt;601,'Anvendte oplysninger'!S240&lt;601)),1-(0.25*('Anvendte oplysninger'!R240+'Anvendte oplysninger'!T240)/('Anvendte oplysninger'!G240*1000)),1)))</f>
        <v>1</v>
      </c>
      <c r="AE240" s="14">
        <f>IF(OR('Anvendte oplysninger'!AC240="Irrelevant",'Anvendte oplysninger'!AC240="Nej"),1,IF(AND('Anvendte oplysninger'!AC240="Ja",OR('Anvendte oplysninger'!Q240&lt;301,'Anvendte oplysninger'!S240&lt;301)),1-(0.4*('Anvendte oplysninger'!R240+'Anvendte oplysninger'!T240)/('Anvendte oplysninger'!G240*1000)),IF(AND('Anvendte oplysninger'!AC240="Ja",OR('Anvendte oplysninger'!Q240&lt;601,'Anvendte oplysninger'!S240&lt;601)),1-(0.2*('Anvendte oplysninger'!R240+'Anvendte oplysninger'!T240)/('Anvendte oplysninger'!G240*1000)),1)))</f>
        <v>1</v>
      </c>
      <c r="AF240" s="14">
        <f>IF('Anvendte oplysninger'!AD240="110 km/t",0.79,1)</f>
        <v>1</v>
      </c>
      <c r="AG240" s="14">
        <f>IF('Anvendte oplysninger'!AD240="110 km/t",0.94,1)</f>
        <v>1</v>
      </c>
      <c r="AH240" s="14">
        <f>IF('Anvendte oplysninger'!AD240="110 km/t",0.66,1)</f>
        <v>1</v>
      </c>
      <c r="AI240" s="14">
        <f>IF('Anvendte oplysninger'!AD240="110 km/t",0.82,1)</f>
        <v>1</v>
      </c>
      <c r="AJ240" s="14">
        <f>IF(AND('Anvendte oplysninger'!AE240="Ja",I240="Tilkørselsflettestrækning"),0.65*'Anvendte oplysninger'!AF240+1-'Anvendte oplysninger'!AF240,1)</f>
        <v>1</v>
      </c>
      <c r="AK240" s="15" t="str">
        <f t="shared" si="21"/>
        <v/>
      </c>
      <c r="AL240" s="15" t="str">
        <f t="shared" si="22"/>
        <v/>
      </c>
      <c r="AM240" s="15" t="str">
        <f t="shared" si="23"/>
        <v/>
      </c>
      <c r="AN240" s="15" t="str">
        <f t="shared" si="24"/>
        <v/>
      </c>
      <c r="AO240" s="15" t="str">
        <f t="shared" si="25"/>
        <v/>
      </c>
      <c r="AP240" s="15" t="str">
        <f t="shared" si="26"/>
        <v/>
      </c>
      <c r="AQ240" s="4" t="str">
        <f t="shared" si="27"/>
        <v/>
      </c>
    </row>
    <row r="241" spans="1:43" x14ac:dyDescent="0.25">
      <c r="A241" s="4" t="str">
        <f>IF(Inddata!A256="","",Inddata!A256)</f>
        <v/>
      </c>
      <c r="B241" s="4" t="str">
        <f>IF(Inddata!B256="","",Inddata!B256)</f>
        <v/>
      </c>
      <c r="C241" s="4" t="str">
        <f>IF(Inddata!C256="","",Inddata!C256)</f>
        <v/>
      </c>
      <c r="D241" s="4" t="str">
        <f>IF(Inddata!D256="","",Inddata!D256)</f>
        <v/>
      </c>
      <c r="E241" s="4" t="str">
        <f>IF(Inddata!E256="","",Inddata!E256)</f>
        <v/>
      </c>
      <c r="F241" s="4" t="str">
        <f>IF(Inddata!F256="","",Inddata!F256)</f>
        <v/>
      </c>
      <c r="G241" s="4">
        <f>IF(Inddata!G256="","",Inddata!G256)</f>
        <v>0</v>
      </c>
      <c r="H241" s="4" t="str">
        <f>IF(Inddata!H256&gt;0.5,Inddata!H256,"")</f>
        <v/>
      </c>
      <c r="I241" s="4" t="str">
        <f>IF(Inddata!I256="","",Inddata!I256)</f>
        <v/>
      </c>
      <c r="J241" s="14">
        <f>IF('Anvendte oplysninger'!J241="Irrelevant",1,IF('Anvendte oplysninger'!J241&gt;3,1.2,1))</f>
        <v>1</v>
      </c>
      <c r="K241" s="14">
        <f>IF('Anvendte oplysninger'!K241="Irrelevant",1,IF(AND(OR(I241="Motorvejsstrækning",I241="Frakørselsflettestrækning",I241="Tilkørselsflettestrækning"),'Anvendte oplysninger'!K241&lt;3.5),1+(3.5-'Anvendte oplysninger'!K241)*0.12,IF(AND(OR(I241="Frakørselsrampe",I241="Tilkørselsrampe"),'Anvendte oplysninger'!K241&lt;3.5),1+(3.5-'Anvendte oplysninger'!K241)*0.16,1)))</f>
        <v>1</v>
      </c>
      <c r="L241" s="14">
        <f>IF('Anvendte oplysninger'!L241="Irrelevant",1,IF(AND('Anvendte oplysninger'!L241="Ja",'Anvendte oplysninger'!J241=2),0.6*'Anvendte oplysninger'!M241+(1-'Anvendte oplysninger'!M241),IF(AND('Anvendte oplysninger'!L241="Ja",'Anvendte oplysninger'!J241=3),0.7*'Anvendte oplysninger'!M241+(1-'Anvendte oplysninger'!M241),IF(AND('Anvendte oplysninger'!L241="Ja",'Anvendte oplysninger'!J241=4),0.76*'Anvendte oplysninger'!M241+(1-'Anvendte oplysninger'!M241),IF(AND('Anvendte oplysninger'!L241="Ja",'Anvendte oplysninger'!J241&gt;4.99999999),0.8*'Anvendte oplysninger'!M241+(1-'Anvendte oplysninger'!M241),1)))))</f>
        <v>1</v>
      </c>
      <c r="M241" s="14">
        <f>IF('Anvendte oplysninger'!L241="Irrelevant",1,IF(AND('Anvendte oplysninger'!L241="Ja",'Anvendte oplysninger'!J241=2),0.8*'Anvendte oplysninger'!M241+(1-'Anvendte oplysninger'!M241),IF(AND('Anvendte oplysninger'!L241="Ja",'Anvendte oplysninger'!J241=3),0.85*'Anvendte oplysninger'!M241+(1-'Anvendte oplysninger'!M241),IF(AND('Anvendte oplysninger'!L241="Ja",'Anvendte oplysninger'!J241=4),0.88*'Anvendte oplysninger'!M241+(1-'Anvendte oplysninger'!M241),IF(AND('Anvendte oplysninger'!L241="Ja",'Anvendte oplysninger'!J241&gt;4.99999999),0.9*'Anvendte oplysninger'!M241+(1-'Anvendte oplysninger'!M241),1)))))</f>
        <v>1</v>
      </c>
      <c r="N241" s="14">
        <f>IF('Anvendte oplysninger'!N241="Irrelevant",1,IF(AND(OR(I241="Motorvejsstrækning",I241="Frakørselsflettestrækning",I241="Tilkørselsflettestrækning"),'Anvendte oplysninger'!N241&lt;3),1+(3-'Anvendte oplysninger'!N241)*0.09333333,1))</f>
        <v>1</v>
      </c>
      <c r="O241" s="14">
        <f>IF('Anvendte oplysninger'!N241="Irrelevant",1,IF(AND(OR(I241="Motorvejsstrækning",I241="Frakørselsflettestrækning",I241="Tilkørselsflettestrækning"),'Anvendte oplysninger'!N241&lt;3),1+(3-'Anvendte oplysninger'!N241)*0.19666667,1))</f>
        <v>1</v>
      </c>
      <c r="P241" s="14">
        <f>IF('Anvendte oplysninger'!O241="Irrelevant",1,IF(AND(OR(I241="Motorvejsstrækning",I241="Frakørselsflettestrækning",I241="Tilkørselsflettestrækning"),'Anvendte oplysninger'!O241&lt;3.00000001),1+(0.5-'Anvendte oplysninger'!O241)*0.04,IF(AND(OR(I241="Frakørselsrampe",I241="Tilkørselsrampe"),'Anvendte oplysninger'!O241&lt;3.00000001),1+(0.5-'Anvendte oplysninger'!O241)*0.08,IF(OR(I241="Motorvejsstrækning",I241="Frakørselsflettestrækning",I241="Tilkørselsflettestrækning"),0.9,0.8))))</f>
        <v>1</v>
      </c>
      <c r="Q241" s="14">
        <f>IF('Anvendte oplysninger'!P241="Irrelevant",1,IF(AND(OR(I241="Motorvejsstrækning",I241="Frakørselsflettestrækning",I241="Tilkørselsflettestrækning"),'Anvendte oplysninger'!P241&lt;11.00000001),1+(5-'Anvendte oplysninger'!P241)*0.01,0.94))</f>
        <v>1</v>
      </c>
      <c r="R241" s="14">
        <f>IF(OR('Anvendte oplysninger'!Q241="Irrelevant",'Anvendte oplysninger'!R241="Irrelevant",'Anvendte oplysninger'!Q241="Lige"),1,IF(AND(OR(I241="Motorvejsstrækning",I241="Frakørselsflettestrækning",I241="Tilkørselsflettestrækning"),'Anvendte oplysninger'!Q241&lt;4000),(EXP(0.1096*1746.5/'Anvendte oplysninger'!Q241)/EXP(0.1096*1746.5/4000))*('Anvendte oplysninger'!R241/1000)/G241+(G241-'Anvendte oplysninger'!R241/1000)/G241,1))</f>
        <v>1</v>
      </c>
      <c r="S241" s="14">
        <f>IF(OR('Anvendte oplysninger'!S241="Irrelevant",'Anvendte oplysninger'!T241="Irrelevant",'Anvendte oplysninger'!S241="Lige"),1,IF(AND(OR(I241="Motorvejsstrækning",I241="Frakørselsflettestrækning",I241="Tilkørselsflettestrækning"),'Anvendte oplysninger'!S241&lt;4000),(EXP(0.1096*1746.5/'Anvendte oplysninger'!S241)/EXP(0.1096*1746.5/4000))*('Anvendte oplysninger'!T241/1000)/G241+(G241-'Anvendte oplysninger'!T241/1000)/G241,1))</f>
        <v>1</v>
      </c>
      <c r="T241" s="14">
        <f>IF('Anvendte oplysninger'!U241="Irrelevant",1,IF(AND(OR(I241="Motorvejsstrækning",I241="Frakørselsflettestrækning",I241="Tilkørselsflettestrækning",I241="Frakørselsrampe",I241="Tilkørselsrampe"),'Anvendte oplysninger'!U241="Ja"),0.95,1))</f>
        <v>1</v>
      </c>
      <c r="U241" s="14">
        <f>IF('Anvendte oplysninger'!U241="Irrelevant",1,IF(AND(OR(I241="Motorvejsstrækning",I241="Frakørselsflettestrækning",I241="Tilkørselsflettestrækning",I241="Frakørselsrampe",I241="Tilkørselsrampe"),'Anvendte oplysninger'!U241="Ja"),0.96,1))</f>
        <v>1</v>
      </c>
      <c r="V241" s="14">
        <f>IF('Anvendte oplysninger'!U241="Irrelevant",1,IF(AND(OR(I241="Motorvejsstrækning",I241="Frakørselsflettestrækning",I241="Tilkørselsflettestrækning",I241="Frakørselsrampe",I241="Tilkørselsrampe"),'Anvendte oplysninger'!U241="Ja"),0.79,1))</f>
        <v>1</v>
      </c>
      <c r="W241" s="14">
        <f>IF('Anvendte oplysninger'!U241="Irrelevant",1,IF(AND(OR(I241="Motorvejsstrækning",I241="Frakørselsflettestrækning",I241="Tilkørselsflettestrækning",I241="Frakørselsrampe",I241="Tilkørselsrampe"),'Anvendte oplysninger'!U241="Ja"),0.94,1))</f>
        <v>1</v>
      </c>
      <c r="X241" s="14">
        <f>IF('Anvendte oplysninger'!U241="Irrelevant",1,IF(AND(OR(I241="Motorvejsstrækning",I241="Frakørselsflettestrækning",I241="Tilkørselsflettestrækning",I241="Frakørselsrampe",I241="Tilkørselsrampe"),'Anvendte oplysninger'!U241="Ja"),0.97,1))</f>
        <v>1</v>
      </c>
      <c r="Y241" s="14">
        <f>IF(AND(I241="Frakørselsrampe",'Anvendte oplysninger'!V241="S-formet ruderrampe"),1.32,IF(AND(I241="Frakørselsrampe",'Anvendte oplysninger'!V241="S-formet trompetrampe"),2.05,IF(AND(I241="Frakørselsrampe",'Anvendte oplysninger'!V241="U-formet trompetrampe"),4.11,IF(AND(I241="Frakørselsrampe",'Anvendte oplysninger'!V241="SV-formet flyoverrampe"),5.15,IF(AND(I241="Frakørselsrampe",'Anvendte oplysninger'!V241="Vinkelformet rampe"),1.07,IF(AND(I241="Tilkørselsrampe",'Anvendte oplysninger'!V241="S-formet ruderrampe"),0.93,IF(AND(I241="Tilkørselsrampe",'Anvendte oplysninger'!V241="S-formet trompetrampe"),2.48,IF(AND(I241="Tilkørselsrampe",'Anvendte oplysninger'!V241="U-formet trompetrampe"),4.15,IF(AND(I241="Tilkørselsrampe",'Anvendte oplysninger'!V241="SV-formet flyoverrampe"),5.26,IF(AND(I241="Tilkørselsrampe",'Anvendte oplysninger'!V241="Vinkelformet rampe"),1.42,1))))))))))</f>
        <v>1</v>
      </c>
      <c r="Z241" s="14">
        <f>IF(OR('Anvendte oplysninger'!W241="Lige",'Anvendte oplysninger'!W241="Irrelevant",'Anvendte oplysninger'!X241="Irrelevant",'Anvendte oplysninger'!Y241="Irrelevant"),1,1+1.545*1000/32.2*((('Anvendte oplysninger'!Y241*3268/3600)/('Anvendte oplysninger'!W241/0.306))^2)*('Anvendte oplysninger'!X241/1000)/G241)</f>
        <v>1</v>
      </c>
      <c r="AA241" s="14">
        <f>IF(OR('Anvendte oplysninger'!W241="Lige",'Anvendte oplysninger'!W241="Irrelevant",'Anvendte oplysninger'!X241="Irrelevant",'Anvendte oplysninger'!Y241="Irrelevant"),1,1+1.961*1000/32.2*((('Anvendte oplysninger'!Y241*3268/3600)/('Anvendte oplysninger'!W241/0.306))^2)*('Anvendte oplysninger'!X241/1000)/G241)</f>
        <v>1</v>
      </c>
      <c r="AB241" s="14">
        <f>IF(OR('Anvendte oplysninger'!Z241="Lige",'Anvendte oplysninger'!Z241="Irrelevant",'Anvendte oplysninger'!AA241="Irrelevant",'Anvendte oplysninger'!AB241="Irrelevant"),1,1+1.545*1000/32.2*((('Anvendte oplysninger'!AB241*3268/3600)/('Anvendte oplysninger'!Z241/0.306))^2)*('Anvendte oplysninger'!AA241/1000)/G241)</f>
        <v>1</v>
      </c>
      <c r="AC241" s="14">
        <f>IF(OR('Anvendte oplysninger'!Z241="Lige",'Anvendte oplysninger'!Z241="Irrelevant",'Anvendte oplysninger'!AA241="Irrelevant",'Anvendte oplysninger'!AB241="Irrelevant"),1,1+1.961*1000/32.2*((('Anvendte oplysninger'!AB241*3268/3600)/('Anvendte oplysninger'!Z241/0.306))^2)*('Anvendte oplysninger'!AA241/1000)/G241)</f>
        <v>1</v>
      </c>
      <c r="AD241" s="14">
        <f>IF(OR('Anvendte oplysninger'!AC241="Irrelevant",'Anvendte oplysninger'!AC241="Nej"),1,IF(AND('Anvendte oplysninger'!AC241="Ja",OR('Anvendte oplysninger'!Q241&lt;301,'Anvendte oplysninger'!S241&lt;301)),1-(0.5*('Anvendte oplysninger'!R241+'Anvendte oplysninger'!T241)/('Anvendte oplysninger'!G241*1000)),IF(AND('Anvendte oplysninger'!AC241="Ja",OR('Anvendte oplysninger'!Q241&lt;601,'Anvendte oplysninger'!S241&lt;601)),1-(0.25*('Anvendte oplysninger'!R241+'Anvendte oplysninger'!T241)/('Anvendte oplysninger'!G241*1000)),1)))</f>
        <v>1</v>
      </c>
      <c r="AE241" s="14">
        <f>IF(OR('Anvendte oplysninger'!AC241="Irrelevant",'Anvendte oplysninger'!AC241="Nej"),1,IF(AND('Anvendte oplysninger'!AC241="Ja",OR('Anvendte oplysninger'!Q241&lt;301,'Anvendte oplysninger'!S241&lt;301)),1-(0.4*('Anvendte oplysninger'!R241+'Anvendte oplysninger'!T241)/('Anvendte oplysninger'!G241*1000)),IF(AND('Anvendte oplysninger'!AC241="Ja",OR('Anvendte oplysninger'!Q241&lt;601,'Anvendte oplysninger'!S241&lt;601)),1-(0.2*('Anvendte oplysninger'!R241+'Anvendte oplysninger'!T241)/('Anvendte oplysninger'!G241*1000)),1)))</f>
        <v>1</v>
      </c>
      <c r="AF241" s="14">
        <f>IF('Anvendte oplysninger'!AD241="110 km/t",0.79,1)</f>
        <v>1</v>
      </c>
      <c r="AG241" s="14">
        <f>IF('Anvendte oplysninger'!AD241="110 km/t",0.94,1)</f>
        <v>1</v>
      </c>
      <c r="AH241" s="14">
        <f>IF('Anvendte oplysninger'!AD241="110 km/t",0.66,1)</f>
        <v>1</v>
      </c>
      <c r="AI241" s="14">
        <f>IF('Anvendte oplysninger'!AD241="110 km/t",0.82,1)</f>
        <v>1</v>
      </c>
      <c r="AJ241" s="14">
        <f>IF(AND('Anvendte oplysninger'!AE241="Ja",I241="Tilkørselsflettestrækning"),0.65*'Anvendte oplysninger'!AF241+1-'Anvendte oplysninger'!AF241,1)</f>
        <v>1</v>
      </c>
      <c r="AK241" s="15" t="str">
        <f t="shared" si="21"/>
        <v/>
      </c>
      <c r="AL241" s="15" t="str">
        <f t="shared" si="22"/>
        <v/>
      </c>
      <c r="AM241" s="15" t="str">
        <f t="shared" si="23"/>
        <v/>
      </c>
      <c r="AN241" s="15" t="str">
        <f t="shared" si="24"/>
        <v/>
      </c>
      <c r="AO241" s="15" t="str">
        <f t="shared" si="25"/>
        <v/>
      </c>
      <c r="AP241" s="15" t="str">
        <f t="shared" si="26"/>
        <v/>
      </c>
      <c r="AQ241" s="4" t="str">
        <f t="shared" si="27"/>
        <v/>
      </c>
    </row>
    <row r="242" spans="1:43" x14ac:dyDescent="0.25">
      <c r="A242" s="4" t="str">
        <f>IF(Inddata!A257="","",Inddata!A257)</f>
        <v/>
      </c>
      <c r="B242" s="4" t="str">
        <f>IF(Inddata!B257="","",Inddata!B257)</f>
        <v/>
      </c>
      <c r="C242" s="4" t="str">
        <f>IF(Inddata!C257="","",Inddata!C257)</f>
        <v/>
      </c>
      <c r="D242" s="4" t="str">
        <f>IF(Inddata!D257="","",Inddata!D257)</f>
        <v/>
      </c>
      <c r="E242" s="4" t="str">
        <f>IF(Inddata!E257="","",Inddata!E257)</f>
        <v/>
      </c>
      <c r="F242" s="4" t="str">
        <f>IF(Inddata!F257="","",Inddata!F257)</f>
        <v/>
      </c>
      <c r="G242" s="4">
        <f>IF(Inddata!G257="","",Inddata!G257)</f>
        <v>0</v>
      </c>
      <c r="H242" s="4" t="str">
        <f>IF(Inddata!H257&gt;0.5,Inddata!H257,"")</f>
        <v/>
      </c>
      <c r="I242" s="4" t="str">
        <f>IF(Inddata!I257="","",Inddata!I257)</f>
        <v/>
      </c>
      <c r="J242" s="14">
        <f>IF('Anvendte oplysninger'!J242="Irrelevant",1,IF('Anvendte oplysninger'!J242&gt;3,1.2,1))</f>
        <v>1</v>
      </c>
      <c r="K242" s="14">
        <f>IF('Anvendte oplysninger'!K242="Irrelevant",1,IF(AND(OR(I242="Motorvejsstrækning",I242="Frakørselsflettestrækning",I242="Tilkørselsflettestrækning"),'Anvendte oplysninger'!K242&lt;3.5),1+(3.5-'Anvendte oplysninger'!K242)*0.12,IF(AND(OR(I242="Frakørselsrampe",I242="Tilkørselsrampe"),'Anvendte oplysninger'!K242&lt;3.5),1+(3.5-'Anvendte oplysninger'!K242)*0.16,1)))</f>
        <v>1</v>
      </c>
      <c r="L242" s="14">
        <f>IF('Anvendte oplysninger'!L242="Irrelevant",1,IF(AND('Anvendte oplysninger'!L242="Ja",'Anvendte oplysninger'!J242=2),0.6*'Anvendte oplysninger'!M242+(1-'Anvendte oplysninger'!M242),IF(AND('Anvendte oplysninger'!L242="Ja",'Anvendte oplysninger'!J242=3),0.7*'Anvendte oplysninger'!M242+(1-'Anvendte oplysninger'!M242),IF(AND('Anvendte oplysninger'!L242="Ja",'Anvendte oplysninger'!J242=4),0.76*'Anvendte oplysninger'!M242+(1-'Anvendte oplysninger'!M242),IF(AND('Anvendte oplysninger'!L242="Ja",'Anvendte oplysninger'!J242&gt;4.99999999),0.8*'Anvendte oplysninger'!M242+(1-'Anvendte oplysninger'!M242),1)))))</f>
        <v>1</v>
      </c>
      <c r="M242" s="14">
        <f>IF('Anvendte oplysninger'!L242="Irrelevant",1,IF(AND('Anvendte oplysninger'!L242="Ja",'Anvendte oplysninger'!J242=2),0.8*'Anvendte oplysninger'!M242+(1-'Anvendte oplysninger'!M242),IF(AND('Anvendte oplysninger'!L242="Ja",'Anvendte oplysninger'!J242=3),0.85*'Anvendte oplysninger'!M242+(1-'Anvendte oplysninger'!M242),IF(AND('Anvendte oplysninger'!L242="Ja",'Anvendte oplysninger'!J242=4),0.88*'Anvendte oplysninger'!M242+(1-'Anvendte oplysninger'!M242),IF(AND('Anvendte oplysninger'!L242="Ja",'Anvendte oplysninger'!J242&gt;4.99999999),0.9*'Anvendte oplysninger'!M242+(1-'Anvendte oplysninger'!M242),1)))))</f>
        <v>1</v>
      </c>
      <c r="N242" s="14">
        <f>IF('Anvendte oplysninger'!N242="Irrelevant",1,IF(AND(OR(I242="Motorvejsstrækning",I242="Frakørselsflettestrækning",I242="Tilkørselsflettestrækning"),'Anvendte oplysninger'!N242&lt;3),1+(3-'Anvendte oplysninger'!N242)*0.09333333,1))</f>
        <v>1</v>
      </c>
      <c r="O242" s="14">
        <f>IF('Anvendte oplysninger'!N242="Irrelevant",1,IF(AND(OR(I242="Motorvejsstrækning",I242="Frakørselsflettestrækning",I242="Tilkørselsflettestrækning"),'Anvendte oplysninger'!N242&lt;3),1+(3-'Anvendte oplysninger'!N242)*0.19666667,1))</f>
        <v>1</v>
      </c>
      <c r="P242" s="14">
        <f>IF('Anvendte oplysninger'!O242="Irrelevant",1,IF(AND(OR(I242="Motorvejsstrækning",I242="Frakørselsflettestrækning",I242="Tilkørselsflettestrækning"),'Anvendte oplysninger'!O242&lt;3.00000001),1+(0.5-'Anvendte oplysninger'!O242)*0.04,IF(AND(OR(I242="Frakørselsrampe",I242="Tilkørselsrampe"),'Anvendte oplysninger'!O242&lt;3.00000001),1+(0.5-'Anvendte oplysninger'!O242)*0.08,IF(OR(I242="Motorvejsstrækning",I242="Frakørselsflettestrækning",I242="Tilkørselsflettestrækning"),0.9,0.8))))</f>
        <v>1</v>
      </c>
      <c r="Q242" s="14">
        <f>IF('Anvendte oplysninger'!P242="Irrelevant",1,IF(AND(OR(I242="Motorvejsstrækning",I242="Frakørselsflettestrækning",I242="Tilkørselsflettestrækning"),'Anvendte oplysninger'!P242&lt;11.00000001),1+(5-'Anvendte oplysninger'!P242)*0.01,0.94))</f>
        <v>1</v>
      </c>
      <c r="R242" s="14">
        <f>IF(OR('Anvendte oplysninger'!Q242="Irrelevant",'Anvendte oplysninger'!R242="Irrelevant",'Anvendte oplysninger'!Q242="Lige"),1,IF(AND(OR(I242="Motorvejsstrækning",I242="Frakørselsflettestrækning",I242="Tilkørselsflettestrækning"),'Anvendte oplysninger'!Q242&lt;4000),(EXP(0.1096*1746.5/'Anvendte oplysninger'!Q242)/EXP(0.1096*1746.5/4000))*('Anvendte oplysninger'!R242/1000)/G242+(G242-'Anvendte oplysninger'!R242/1000)/G242,1))</f>
        <v>1</v>
      </c>
      <c r="S242" s="14">
        <f>IF(OR('Anvendte oplysninger'!S242="Irrelevant",'Anvendte oplysninger'!T242="Irrelevant",'Anvendte oplysninger'!S242="Lige"),1,IF(AND(OR(I242="Motorvejsstrækning",I242="Frakørselsflettestrækning",I242="Tilkørselsflettestrækning"),'Anvendte oplysninger'!S242&lt;4000),(EXP(0.1096*1746.5/'Anvendte oplysninger'!S242)/EXP(0.1096*1746.5/4000))*('Anvendte oplysninger'!T242/1000)/G242+(G242-'Anvendte oplysninger'!T242/1000)/G242,1))</f>
        <v>1</v>
      </c>
      <c r="T242" s="14">
        <f>IF('Anvendte oplysninger'!U242="Irrelevant",1,IF(AND(OR(I242="Motorvejsstrækning",I242="Frakørselsflettestrækning",I242="Tilkørselsflettestrækning",I242="Frakørselsrampe",I242="Tilkørselsrampe"),'Anvendte oplysninger'!U242="Ja"),0.95,1))</f>
        <v>1</v>
      </c>
      <c r="U242" s="14">
        <f>IF('Anvendte oplysninger'!U242="Irrelevant",1,IF(AND(OR(I242="Motorvejsstrækning",I242="Frakørselsflettestrækning",I242="Tilkørselsflettestrækning",I242="Frakørselsrampe",I242="Tilkørselsrampe"),'Anvendte oplysninger'!U242="Ja"),0.96,1))</f>
        <v>1</v>
      </c>
      <c r="V242" s="14">
        <f>IF('Anvendte oplysninger'!U242="Irrelevant",1,IF(AND(OR(I242="Motorvejsstrækning",I242="Frakørselsflettestrækning",I242="Tilkørselsflettestrækning",I242="Frakørselsrampe",I242="Tilkørselsrampe"),'Anvendte oplysninger'!U242="Ja"),0.79,1))</f>
        <v>1</v>
      </c>
      <c r="W242" s="14">
        <f>IF('Anvendte oplysninger'!U242="Irrelevant",1,IF(AND(OR(I242="Motorvejsstrækning",I242="Frakørselsflettestrækning",I242="Tilkørselsflettestrækning",I242="Frakørselsrampe",I242="Tilkørselsrampe"),'Anvendte oplysninger'!U242="Ja"),0.94,1))</f>
        <v>1</v>
      </c>
      <c r="X242" s="14">
        <f>IF('Anvendte oplysninger'!U242="Irrelevant",1,IF(AND(OR(I242="Motorvejsstrækning",I242="Frakørselsflettestrækning",I242="Tilkørselsflettestrækning",I242="Frakørselsrampe",I242="Tilkørselsrampe"),'Anvendte oplysninger'!U242="Ja"),0.97,1))</f>
        <v>1</v>
      </c>
      <c r="Y242" s="14">
        <f>IF(AND(I242="Frakørselsrampe",'Anvendte oplysninger'!V242="S-formet ruderrampe"),1.32,IF(AND(I242="Frakørselsrampe",'Anvendte oplysninger'!V242="S-formet trompetrampe"),2.05,IF(AND(I242="Frakørselsrampe",'Anvendte oplysninger'!V242="U-formet trompetrampe"),4.11,IF(AND(I242="Frakørselsrampe",'Anvendte oplysninger'!V242="SV-formet flyoverrampe"),5.15,IF(AND(I242="Frakørselsrampe",'Anvendte oplysninger'!V242="Vinkelformet rampe"),1.07,IF(AND(I242="Tilkørselsrampe",'Anvendte oplysninger'!V242="S-formet ruderrampe"),0.93,IF(AND(I242="Tilkørselsrampe",'Anvendte oplysninger'!V242="S-formet trompetrampe"),2.48,IF(AND(I242="Tilkørselsrampe",'Anvendte oplysninger'!V242="U-formet trompetrampe"),4.15,IF(AND(I242="Tilkørselsrampe",'Anvendte oplysninger'!V242="SV-formet flyoverrampe"),5.26,IF(AND(I242="Tilkørselsrampe",'Anvendte oplysninger'!V242="Vinkelformet rampe"),1.42,1))))))))))</f>
        <v>1</v>
      </c>
      <c r="Z242" s="14">
        <f>IF(OR('Anvendte oplysninger'!W242="Lige",'Anvendte oplysninger'!W242="Irrelevant",'Anvendte oplysninger'!X242="Irrelevant",'Anvendte oplysninger'!Y242="Irrelevant"),1,1+1.545*1000/32.2*((('Anvendte oplysninger'!Y242*3268/3600)/('Anvendte oplysninger'!W242/0.306))^2)*('Anvendte oplysninger'!X242/1000)/G242)</f>
        <v>1</v>
      </c>
      <c r="AA242" s="14">
        <f>IF(OR('Anvendte oplysninger'!W242="Lige",'Anvendte oplysninger'!W242="Irrelevant",'Anvendte oplysninger'!X242="Irrelevant",'Anvendte oplysninger'!Y242="Irrelevant"),1,1+1.961*1000/32.2*((('Anvendte oplysninger'!Y242*3268/3600)/('Anvendte oplysninger'!W242/0.306))^2)*('Anvendte oplysninger'!X242/1000)/G242)</f>
        <v>1</v>
      </c>
      <c r="AB242" s="14">
        <f>IF(OR('Anvendte oplysninger'!Z242="Lige",'Anvendte oplysninger'!Z242="Irrelevant",'Anvendte oplysninger'!AA242="Irrelevant",'Anvendte oplysninger'!AB242="Irrelevant"),1,1+1.545*1000/32.2*((('Anvendte oplysninger'!AB242*3268/3600)/('Anvendte oplysninger'!Z242/0.306))^2)*('Anvendte oplysninger'!AA242/1000)/G242)</f>
        <v>1</v>
      </c>
      <c r="AC242" s="14">
        <f>IF(OR('Anvendte oplysninger'!Z242="Lige",'Anvendte oplysninger'!Z242="Irrelevant",'Anvendte oplysninger'!AA242="Irrelevant",'Anvendte oplysninger'!AB242="Irrelevant"),1,1+1.961*1000/32.2*((('Anvendte oplysninger'!AB242*3268/3600)/('Anvendte oplysninger'!Z242/0.306))^2)*('Anvendte oplysninger'!AA242/1000)/G242)</f>
        <v>1</v>
      </c>
      <c r="AD242" s="14">
        <f>IF(OR('Anvendte oplysninger'!AC242="Irrelevant",'Anvendte oplysninger'!AC242="Nej"),1,IF(AND('Anvendte oplysninger'!AC242="Ja",OR('Anvendte oplysninger'!Q242&lt;301,'Anvendte oplysninger'!S242&lt;301)),1-(0.5*('Anvendte oplysninger'!R242+'Anvendte oplysninger'!T242)/('Anvendte oplysninger'!G242*1000)),IF(AND('Anvendte oplysninger'!AC242="Ja",OR('Anvendte oplysninger'!Q242&lt;601,'Anvendte oplysninger'!S242&lt;601)),1-(0.25*('Anvendte oplysninger'!R242+'Anvendte oplysninger'!T242)/('Anvendte oplysninger'!G242*1000)),1)))</f>
        <v>1</v>
      </c>
      <c r="AE242" s="14">
        <f>IF(OR('Anvendte oplysninger'!AC242="Irrelevant",'Anvendte oplysninger'!AC242="Nej"),1,IF(AND('Anvendte oplysninger'!AC242="Ja",OR('Anvendte oplysninger'!Q242&lt;301,'Anvendte oplysninger'!S242&lt;301)),1-(0.4*('Anvendte oplysninger'!R242+'Anvendte oplysninger'!T242)/('Anvendte oplysninger'!G242*1000)),IF(AND('Anvendte oplysninger'!AC242="Ja",OR('Anvendte oplysninger'!Q242&lt;601,'Anvendte oplysninger'!S242&lt;601)),1-(0.2*('Anvendte oplysninger'!R242+'Anvendte oplysninger'!T242)/('Anvendte oplysninger'!G242*1000)),1)))</f>
        <v>1</v>
      </c>
      <c r="AF242" s="14">
        <f>IF('Anvendte oplysninger'!AD242="110 km/t",0.79,1)</f>
        <v>1</v>
      </c>
      <c r="AG242" s="14">
        <f>IF('Anvendte oplysninger'!AD242="110 km/t",0.94,1)</f>
        <v>1</v>
      </c>
      <c r="AH242" s="14">
        <f>IF('Anvendte oplysninger'!AD242="110 km/t",0.66,1)</f>
        <v>1</v>
      </c>
      <c r="AI242" s="14">
        <f>IF('Anvendte oplysninger'!AD242="110 km/t",0.82,1)</f>
        <v>1</v>
      </c>
      <c r="AJ242" s="14">
        <f>IF(AND('Anvendte oplysninger'!AE242="Ja",I242="Tilkørselsflettestrækning"),0.65*'Anvendte oplysninger'!AF242+1-'Anvendte oplysninger'!AF242,1)</f>
        <v>1</v>
      </c>
      <c r="AK242" s="15" t="str">
        <f t="shared" si="21"/>
        <v/>
      </c>
      <c r="AL242" s="15" t="str">
        <f t="shared" si="22"/>
        <v/>
      </c>
      <c r="AM242" s="15" t="str">
        <f t="shared" si="23"/>
        <v/>
      </c>
      <c r="AN242" s="15" t="str">
        <f t="shared" si="24"/>
        <v/>
      </c>
      <c r="AO242" s="15" t="str">
        <f t="shared" si="25"/>
        <v/>
      </c>
      <c r="AP242" s="15" t="str">
        <f t="shared" si="26"/>
        <v/>
      </c>
      <c r="AQ242" s="4" t="str">
        <f t="shared" si="27"/>
        <v/>
      </c>
    </row>
    <row r="243" spans="1:43" x14ac:dyDescent="0.25">
      <c r="A243" s="4" t="str">
        <f>IF(Inddata!A258="","",Inddata!A258)</f>
        <v/>
      </c>
      <c r="B243" s="4" t="str">
        <f>IF(Inddata!B258="","",Inddata!B258)</f>
        <v/>
      </c>
      <c r="C243" s="4" t="str">
        <f>IF(Inddata!C258="","",Inddata!C258)</f>
        <v/>
      </c>
      <c r="D243" s="4" t="str">
        <f>IF(Inddata!D258="","",Inddata!D258)</f>
        <v/>
      </c>
      <c r="E243" s="4" t="str">
        <f>IF(Inddata!E258="","",Inddata!E258)</f>
        <v/>
      </c>
      <c r="F243" s="4" t="str">
        <f>IF(Inddata!F258="","",Inddata!F258)</f>
        <v/>
      </c>
      <c r="G243" s="4">
        <f>IF(Inddata!G258="","",Inddata!G258)</f>
        <v>0</v>
      </c>
      <c r="H243" s="4" t="str">
        <f>IF(Inddata!H258&gt;0.5,Inddata!H258,"")</f>
        <v/>
      </c>
      <c r="I243" s="4" t="str">
        <f>IF(Inddata!I258="","",Inddata!I258)</f>
        <v/>
      </c>
      <c r="J243" s="14">
        <f>IF('Anvendte oplysninger'!J243="Irrelevant",1,IF('Anvendte oplysninger'!J243&gt;3,1.2,1))</f>
        <v>1</v>
      </c>
      <c r="K243" s="14">
        <f>IF('Anvendte oplysninger'!K243="Irrelevant",1,IF(AND(OR(I243="Motorvejsstrækning",I243="Frakørselsflettestrækning",I243="Tilkørselsflettestrækning"),'Anvendte oplysninger'!K243&lt;3.5),1+(3.5-'Anvendte oplysninger'!K243)*0.12,IF(AND(OR(I243="Frakørselsrampe",I243="Tilkørselsrampe"),'Anvendte oplysninger'!K243&lt;3.5),1+(3.5-'Anvendte oplysninger'!K243)*0.16,1)))</f>
        <v>1</v>
      </c>
      <c r="L243" s="14">
        <f>IF('Anvendte oplysninger'!L243="Irrelevant",1,IF(AND('Anvendte oplysninger'!L243="Ja",'Anvendte oplysninger'!J243=2),0.6*'Anvendte oplysninger'!M243+(1-'Anvendte oplysninger'!M243),IF(AND('Anvendte oplysninger'!L243="Ja",'Anvendte oplysninger'!J243=3),0.7*'Anvendte oplysninger'!M243+(1-'Anvendte oplysninger'!M243),IF(AND('Anvendte oplysninger'!L243="Ja",'Anvendte oplysninger'!J243=4),0.76*'Anvendte oplysninger'!M243+(1-'Anvendte oplysninger'!M243),IF(AND('Anvendte oplysninger'!L243="Ja",'Anvendte oplysninger'!J243&gt;4.99999999),0.8*'Anvendte oplysninger'!M243+(1-'Anvendte oplysninger'!M243),1)))))</f>
        <v>1</v>
      </c>
      <c r="M243" s="14">
        <f>IF('Anvendte oplysninger'!L243="Irrelevant",1,IF(AND('Anvendte oplysninger'!L243="Ja",'Anvendte oplysninger'!J243=2),0.8*'Anvendte oplysninger'!M243+(1-'Anvendte oplysninger'!M243),IF(AND('Anvendte oplysninger'!L243="Ja",'Anvendte oplysninger'!J243=3),0.85*'Anvendte oplysninger'!M243+(1-'Anvendte oplysninger'!M243),IF(AND('Anvendte oplysninger'!L243="Ja",'Anvendte oplysninger'!J243=4),0.88*'Anvendte oplysninger'!M243+(1-'Anvendte oplysninger'!M243),IF(AND('Anvendte oplysninger'!L243="Ja",'Anvendte oplysninger'!J243&gt;4.99999999),0.9*'Anvendte oplysninger'!M243+(1-'Anvendte oplysninger'!M243),1)))))</f>
        <v>1</v>
      </c>
      <c r="N243" s="14">
        <f>IF('Anvendte oplysninger'!N243="Irrelevant",1,IF(AND(OR(I243="Motorvejsstrækning",I243="Frakørselsflettestrækning",I243="Tilkørselsflettestrækning"),'Anvendte oplysninger'!N243&lt;3),1+(3-'Anvendte oplysninger'!N243)*0.09333333,1))</f>
        <v>1</v>
      </c>
      <c r="O243" s="14">
        <f>IF('Anvendte oplysninger'!N243="Irrelevant",1,IF(AND(OR(I243="Motorvejsstrækning",I243="Frakørselsflettestrækning",I243="Tilkørselsflettestrækning"),'Anvendte oplysninger'!N243&lt;3),1+(3-'Anvendte oplysninger'!N243)*0.19666667,1))</f>
        <v>1</v>
      </c>
      <c r="P243" s="14">
        <f>IF('Anvendte oplysninger'!O243="Irrelevant",1,IF(AND(OR(I243="Motorvejsstrækning",I243="Frakørselsflettestrækning",I243="Tilkørselsflettestrækning"),'Anvendte oplysninger'!O243&lt;3.00000001),1+(0.5-'Anvendte oplysninger'!O243)*0.04,IF(AND(OR(I243="Frakørselsrampe",I243="Tilkørselsrampe"),'Anvendte oplysninger'!O243&lt;3.00000001),1+(0.5-'Anvendte oplysninger'!O243)*0.08,IF(OR(I243="Motorvejsstrækning",I243="Frakørselsflettestrækning",I243="Tilkørselsflettestrækning"),0.9,0.8))))</f>
        <v>1</v>
      </c>
      <c r="Q243" s="14">
        <f>IF('Anvendte oplysninger'!P243="Irrelevant",1,IF(AND(OR(I243="Motorvejsstrækning",I243="Frakørselsflettestrækning",I243="Tilkørselsflettestrækning"),'Anvendte oplysninger'!P243&lt;11.00000001),1+(5-'Anvendte oplysninger'!P243)*0.01,0.94))</f>
        <v>1</v>
      </c>
      <c r="R243" s="14">
        <f>IF(OR('Anvendte oplysninger'!Q243="Irrelevant",'Anvendte oplysninger'!R243="Irrelevant",'Anvendte oplysninger'!Q243="Lige"),1,IF(AND(OR(I243="Motorvejsstrækning",I243="Frakørselsflettestrækning",I243="Tilkørselsflettestrækning"),'Anvendte oplysninger'!Q243&lt;4000),(EXP(0.1096*1746.5/'Anvendte oplysninger'!Q243)/EXP(0.1096*1746.5/4000))*('Anvendte oplysninger'!R243/1000)/G243+(G243-'Anvendte oplysninger'!R243/1000)/G243,1))</f>
        <v>1</v>
      </c>
      <c r="S243" s="14">
        <f>IF(OR('Anvendte oplysninger'!S243="Irrelevant",'Anvendte oplysninger'!T243="Irrelevant",'Anvendte oplysninger'!S243="Lige"),1,IF(AND(OR(I243="Motorvejsstrækning",I243="Frakørselsflettestrækning",I243="Tilkørselsflettestrækning"),'Anvendte oplysninger'!S243&lt;4000),(EXP(0.1096*1746.5/'Anvendte oplysninger'!S243)/EXP(0.1096*1746.5/4000))*('Anvendte oplysninger'!T243/1000)/G243+(G243-'Anvendte oplysninger'!T243/1000)/G243,1))</f>
        <v>1</v>
      </c>
      <c r="T243" s="14">
        <f>IF('Anvendte oplysninger'!U243="Irrelevant",1,IF(AND(OR(I243="Motorvejsstrækning",I243="Frakørselsflettestrækning",I243="Tilkørselsflettestrækning",I243="Frakørselsrampe",I243="Tilkørselsrampe"),'Anvendte oplysninger'!U243="Ja"),0.95,1))</f>
        <v>1</v>
      </c>
      <c r="U243" s="14">
        <f>IF('Anvendte oplysninger'!U243="Irrelevant",1,IF(AND(OR(I243="Motorvejsstrækning",I243="Frakørselsflettestrækning",I243="Tilkørselsflettestrækning",I243="Frakørselsrampe",I243="Tilkørselsrampe"),'Anvendte oplysninger'!U243="Ja"),0.96,1))</f>
        <v>1</v>
      </c>
      <c r="V243" s="14">
        <f>IF('Anvendte oplysninger'!U243="Irrelevant",1,IF(AND(OR(I243="Motorvejsstrækning",I243="Frakørselsflettestrækning",I243="Tilkørselsflettestrækning",I243="Frakørselsrampe",I243="Tilkørselsrampe"),'Anvendte oplysninger'!U243="Ja"),0.79,1))</f>
        <v>1</v>
      </c>
      <c r="W243" s="14">
        <f>IF('Anvendte oplysninger'!U243="Irrelevant",1,IF(AND(OR(I243="Motorvejsstrækning",I243="Frakørselsflettestrækning",I243="Tilkørselsflettestrækning",I243="Frakørselsrampe",I243="Tilkørselsrampe"),'Anvendte oplysninger'!U243="Ja"),0.94,1))</f>
        <v>1</v>
      </c>
      <c r="X243" s="14">
        <f>IF('Anvendte oplysninger'!U243="Irrelevant",1,IF(AND(OR(I243="Motorvejsstrækning",I243="Frakørselsflettestrækning",I243="Tilkørselsflettestrækning",I243="Frakørselsrampe",I243="Tilkørselsrampe"),'Anvendte oplysninger'!U243="Ja"),0.97,1))</f>
        <v>1</v>
      </c>
      <c r="Y243" s="14">
        <f>IF(AND(I243="Frakørselsrampe",'Anvendte oplysninger'!V243="S-formet ruderrampe"),1.32,IF(AND(I243="Frakørselsrampe",'Anvendte oplysninger'!V243="S-formet trompetrampe"),2.05,IF(AND(I243="Frakørselsrampe",'Anvendte oplysninger'!V243="U-formet trompetrampe"),4.11,IF(AND(I243="Frakørselsrampe",'Anvendte oplysninger'!V243="SV-formet flyoverrampe"),5.15,IF(AND(I243="Frakørselsrampe",'Anvendte oplysninger'!V243="Vinkelformet rampe"),1.07,IF(AND(I243="Tilkørselsrampe",'Anvendte oplysninger'!V243="S-formet ruderrampe"),0.93,IF(AND(I243="Tilkørselsrampe",'Anvendte oplysninger'!V243="S-formet trompetrampe"),2.48,IF(AND(I243="Tilkørselsrampe",'Anvendte oplysninger'!V243="U-formet trompetrampe"),4.15,IF(AND(I243="Tilkørselsrampe",'Anvendte oplysninger'!V243="SV-formet flyoverrampe"),5.26,IF(AND(I243="Tilkørselsrampe",'Anvendte oplysninger'!V243="Vinkelformet rampe"),1.42,1))))))))))</f>
        <v>1</v>
      </c>
      <c r="Z243" s="14">
        <f>IF(OR('Anvendte oplysninger'!W243="Lige",'Anvendte oplysninger'!W243="Irrelevant",'Anvendte oplysninger'!X243="Irrelevant",'Anvendte oplysninger'!Y243="Irrelevant"),1,1+1.545*1000/32.2*((('Anvendte oplysninger'!Y243*3268/3600)/('Anvendte oplysninger'!W243/0.306))^2)*('Anvendte oplysninger'!X243/1000)/G243)</f>
        <v>1</v>
      </c>
      <c r="AA243" s="14">
        <f>IF(OR('Anvendte oplysninger'!W243="Lige",'Anvendte oplysninger'!W243="Irrelevant",'Anvendte oplysninger'!X243="Irrelevant",'Anvendte oplysninger'!Y243="Irrelevant"),1,1+1.961*1000/32.2*((('Anvendte oplysninger'!Y243*3268/3600)/('Anvendte oplysninger'!W243/0.306))^2)*('Anvendte oplysninger'!X243/1000)/G243)</f>
        <v>1</v>
      </c>
      <c r="AB243" s="14">
        <f>IF(OR('Anvendte oplysninger'!Z243="Lige",'Anvendte oplysninger'!Z243="Irrelevant",'Anvendte oplysninger'!AA243="Irrelevant",'Anvendte oplysninger'!AB243="Irrelevant"),1,1+1.545*1000/32.2*((('Anvendte oplysninger'!AB243*3268/3600)/('Anvendte oplysninger'!Z243/0.306))^2)*('Anvendte oplysninger'!AA243/1000)/G243)</f>
        <v>1</v>
      </c>
      <c r="AC243" s="14">
        <f>IF(OR('Anvendte oplysninger'!Z243="Lige",'Anvendte oplysninger'!Z243="Irrelevant",'Anvendte oplysninger'!AA243="Irrelevant",'Anvendte oplysninger'!AB243="Irrelevant"),1,1+1.961*1000/32.2*((('Anvendte oplysninger'!AB243*3268/3600)/('Anvendte oplysninger'!Z243/0.306))^2)*('Anvendte oplysninger'!AA243/1000)/G243)</f>
        <v>1</v>
      </c>
      <c r="AD243" s="14">
        <f>IF(OR('Anvendte oplysninger'!AC243="Irrelevant",'Anvendte oplysninger'!AC243="Nej"),1,IF(AND('Anvendte oplysninger'!AC243="Ja",OR('Anvendte oplysninger'!Q243&lt;301,'Anvendte oplysninger'!S243&lt;301)),1-(0.5*('Anvendte oplysninger'!R243+'Anvendte oplysninger'!T243)/('Anvendte oplysninger'!G243*1000)),IF(AND('Anvendte oplysninger'!AC243="Ja",OR('Anvendte oplysninger'!Q243&lt;601,'Anvendte oplysninger'!S243&lt;601)),1-(0.25*('Anvendte oplysninger'!R243+'Anvendte oplysninger'!T243)/('Anvendte oplysninger'!G243*1000)),1)))</f>
        <v>1</v>
      </c>
      <c r="AE243" s="14">
        <f>IF(OR('Anvendte oplysninger'!AC243="Irrelevant",'Anvendte oplysninger'!AC243="Nej"),1,IF(AND('Anvendte oplysninger'!AC243="Ja",OR('Anvendte oplysninger'!Q243&lt;301,'Anvendte oplysninger'!S243&lt;301)),1-(0.4*('Anvendte oplysninger'!R243+'Anvendte oplysninger'!T243)/('Anvendte oplysninger'!G243*1000)),IF(AND('Anvendte oplysninger'!AC243="Ja",OR('Anvendte oplysninger'!Q243&lt;601,'Anvendte oplysninger'!S243&lt;601)),1-(0.2*('Anvendte oplysninger'!R243+'Anvendte oplysninger'!T243)/('Anvendte oplysninger'!G243*1000)),1)))</f>
        <v>1</v>
      </c>
      <c r="AF243" s="14">
        <f>IF('Anvendte oplysninger'!AD243="110 km/t",0.79,1)</f>
        <v>1</v>
      </c>
      <c r="AG243" s="14">
        <f>IF('Anvendte oplysninger'!AD243="110 km/t",0.94,1)</f>
        <v>1</v>
      </c>
      <c r="AH243" s="14">
        <f>IF('Anvendte oplysninger'!AD243="110 km/t",0.66,1)</f>
        <v>1</v>
      </c>
      <c r="AI243" s="14">
        <f>IF('Anvendte oplysninger'!AD243="110 km/t",0.82,1)</f>
        <v>1</v>
      </c>
      <c r="AJ243" s="14">
        <f>IF(AND('Anvendte oplysninger'!AE243="Ja",I243="Tilkørselsflettestrækning"),0.65*'Anvendte oplysninger'!AF243+1-'Anvendte oplysninger'!AF243,1)</f>
        <v>1</v>
      </c>
      <c r="AK243" s="15" t="str">
        <f t="shared" si="21"/>
        <v/>
      </c>
      <c r="AL243" s="15" t="str">
        <f t="shared" si="22"/>
        <v/>
      </c>
      <c r="AM243" s="15" t="str">
        <f t="shared" si="23"/>
        <v/>
      </c>
      <c r="AN243" s="15" t="str">
        <f t="shared" si="24"/>
        <v/>
      </c>
      <c r="AO243" s="15" t="str">
        <f t="shared" si="25"/>
        <v/>
      </c>
      <c r="AP243" s="15" t="str">
        <f t="shared" si="26"/>
        <v/>
      </c>
      <c r="AQ243" s="4" t="str">
        <f t="shared" si="27"/>
        <v/>
      </c>
    </row>
    <row r="244" spans="1:43" x14ac:dyDescent="0.25">
      <c r="A244" s="4" t="str">
        <f>IF(Inddata!A259="","",Inddata!A259)</f>
        <v/>
      </c>
      <c r="B244" s="4" t="str">
        <f>IF(Inddata!B259="","",Inddata!B259)</f>
        <v/>
      </c>
      <c r="C244" s="4" t="str">
        <f>IF(Inddata!C259="","",Inddata!C259)</f>
        <v/>
      </c>
      <c r="D244" s="4" t="str">
        <f>IF(Inddata!D259="","",Inddata!D259)</f>
        <v/>
      </c>
      <c r="E244" s="4" t="str">
        <f>IF(Inddata!E259="","",Inddata!E259)</f>
        <v/>
      </c>
      <c r="F244" s="4" t="str">
        <f>IF(Inddata!F259="","",Inddata!F259)</f>
        <v/>
      </c>
      <c r="G244" s="4">
        <f>IF(Inddata!G259="","",Inddata!G259)</f>
        <v>0</v>
      </c>
      <c r="H244" s="4" t="str">
        <f>IF(Inddata!H259&gt;0.5,Inddata!H259,"")</f>
        <v/>
      </c>
      <c r="I244" s="4" t="str">
        <f>IF(Inddata!I259="","",Inddata!I259)</f>
        <v/>
      </c>
      <c r="J244" s="14">
        <f>IF('Anvendte oplysninger'!J244="Irrelevant",1,IF('Anvendte oplysninger'!J244&gt;3,1.2,1))</f>
        <v>1</v>
      </c>
      <c r="K244" s="14">
        <f>IF('Anvendte oplysninger'!K244="Irrelevant",1,IF(AND(OR(I244="Motorvejsstrækning",I244="Frakørselsflettestrækning",I244="Tilkørselsflettestrækning"),'Anvendte oplysninger'!K244&lt;3.5),1+(3.5-'Anvendte oplysninger'!K244)*0.12,IF(AND(OR(I244="Frakørselsrampe",I244="Tilkørselsrampe"),'Anvendte oplysninger'!K244&lt;3.5),1+(3.5-'Anvendte oplysninger'!K244)*0.16,1)))</f>
        <v>1</v>
      </c>
      <c r="L244" s="14">
        <f>IF('Anvendte oplysninger'!L244="Irrelevant",1,IF(AND('Anvendte oplysninger'!L244="Ja",'Anvendte oplysninger'!J244=2),0.6*'Anvendte oplysninger'!M244+(1-'Anvendte oplysninger'!M244),IF(AND('Anvendte oplysninger'!L244="Ja",'Anvendte oplysninger'!J244=3),0.7*'Anvendte oplysninger'!M244+(1-'Anvendte oplysninger'!M244),IF(AND('Anvendte oplysninger'!L244="Ja",'Anvendte oplysninger'!J244=4),0.76*'Anvendte oplysninger'!M244+(1-'Anvendte oplysninger'!M244),IF(AND('Anvendte oplysninger'!L244="Ja",'Anvendte oplysninger'!J244&gt;4.99999999),0.8*'Anvendte oplysninger'!M244+(1-'Anvendte oplysninger'!M244),1)))))</f>
        <v>1</v>
      </c>
      <c r="M244" s="14">
        <f>IF('Anvendte oplysninger'!L244="Irrelevant",1,IF(AND('Anvendte oplysninger'!L244="Ja",'Anvendte oplysninger'!J244=2),0.8*'Anvendte oplysninger'!M244+(1-'Anvendte oplysninger'!M244),IF(AND('Anvendte oplysninger'!L244="Ja",'Anvendte oplysninger'!J244=3),0.85*'Anvendte oplysninger'!M244+(1-'Anvendte oplysninger'!M244),IF(AND('Anvendte oplysninger'!L244="Ja",'Anvendte oplysninger'!J244=4),0.88*'Anvendte oplysninger'!M244+(1-'Anvendte oplysninger'!M244),IF(AND('Anvendte oplysninger'!L244="Ja",'Anvendte oplysninger'!J244&gt;4.99999999),0.9*'Anvendte oplysninger'!M244+(1-'Anvendte oplysninger'!M244),1)))))</f>
        <v>1</v>
      </c>
      <c r="N244" s="14">
        <f>IF('Anvendte oplysninger'!N244="Irrelevant",1,IF(AND(OR(I244="Motorvejsstrækning",I244="Frakørselsflettestrækning",I244="Tilkørselsflettestrækning"),'Anvendte oplysninger'!N244&lt;3),1+(3-'Anvendte oplysninger'!N244)*0.09333333,1))</f>
        <v>1</v>
      </c>
      <c r="O244" s="14">
        <f>IF('Anvendte oplysninger'!N244="Irrelevant",1,IF(AND(OR(I244="Motorvejsstrækning",I244="Frakørselsflettestrækning",I244="Tilkørselsflettestrækning"),'Anvendte oplysninger'!N244&lt;3),1+(3-'Anvendte oplysninger'!N244)*0.19666667,1))</f>
        <v>1</v>
      </c>
      <c r="P244" s="14">
        <f>IF('Anvendte oplysninger'!O244="Irrelevant",1,IF(AND(OR(I244="Motorvejsstrækning",I244="Frakørselsflettestrækning",I244="Tilkørselsflettestrækning"),'Anvendte oplysninger'!O244&lt;3.00000001),1+(0.5-'Anvendte oplysninger'!O244)*0.04,IF(AND(OR(I244="Frakørselsrampe",I244="Tilkørselsrampe"),'Anvendte oplysninger'!O244&lt;3.00000001),1+(0.5-'Anvendte oplysninger'!O244)*0.08,IF(OR(I244="Motorvejsstrækning",I244="Frakørselsflettestrækning",I244="Tilkørselsflettestrækning"),0.9,0.8))))</f>
        <v>1</v>
      </c>
      <c r="Q244" s="14">
        <f>IF('Anvendte oplysninger'!P244="Irrelevant",1,IF(AND(OR(I244="Motorvejsstrækning",I244="Frakørselsflettestrækning",I244="Tilkørselsflettestrækning"),'Anvendte oplysninger'!P244&lt;11.00000001),1+(5-'Anvendte oplysninger'!P244)*0.01,0.94))</f>
        <v>1</v>
      </c>
      <c r="R244" s="14">
        <f>IF(OR('Anvendte oplysninger'!Q244="Irrelevant",'Anvendte oplysninger'!R244="Irrelevant",'Anvendte oplysninger'!Q244="Lige"),1,IF(AND(OR(I244="Motorvejsstrækning",I244="Frakørselsflettestrækning",I244="Tilkørselsflettestrækning"),'Anvendte oplysninger'!Q244&lt;4000),(EXP(0.1096*1746.5/'Anvendte oplysninger'!Q244)/EXP(0.1096*1746.5/4000))*('Anvendte oplysninger'!R244/1000)/G244+(G244-'Anvendte oplysninger'!R244/1000)/G244,1))</f>
        <v>1</v>
      </c>
      <c r="S244" s="14">
        <f>IF(OR('Anvendte oplysninger'!S244="Irrelevant",'Anvendte oplysninger'!T244="Irrelevant",'Anvendte oplysninger'!S244="Lige"),1,IF(AND(OR(I244="Motorvejsstrækning",I244="Frakørselsflettestrækning",I244="Tilkørselsflettestrækning"),'Anvendte oplysninger'!S244&lt;4000),(EXP(0.1096*1746.5/'Anvendte oplysninger'!S244)/EXP(0.1096*1746.5/4000))*('Anvendte oplysninger'!T244/1000)/G244+(G244-'Anvendte oplysninger'!T244/1000)/G244,1))</f>
        <v>1</v>
      </c>
      <c r="T244" s="14">
        <f>IF('Anvendte oplysninger'!U244="Irrelevant",1,IF(AND(OR(I244="Motorvejsstrækning",I244="Frakørselsflettestrækning",I244="Tilkørselsflettestrækning",I244="Frakørselsrampe",I244="Tilkørselsrampe"),'Anvendte oplysninger'!U244="Ja"),0.95,1))</f>
        <v>1</v>
      </c>
      <c r="U244" s="14">
        <f>IF('Anvendte oplysninger'!U244="Irrelevant",1,IF(AND(OR(I244="Motorvejsstrækning",I244="Frakørselsflettestrækning",I244="Tilkørselsflettestrækning",I244="Frakørselsrampe",I244="Tilkørselsrampe"),'Anvendte oplysninger'!U244="Ja"),0.96,1))</f>
        <v>1</v>
      </c>
      <c r="V244" s="14">
        <f>IF('Anvendte oplysninger'!U244="Irrelevant",1,IF(AND(OR(I244="Motorvejsstrækning",I244="Frakørselsflettestrækning",I244="Tilkørselsflettestrækning",I244="Frakørselsrampe",I244="Tilkørselsrampe"),'Anvendte oplysninger'!U244="Ja"),0.79,1))</f>
        <v>1</v>
      </c>
      <c r="W244" s="14">
        <f>IF('Anvendte oplysninger'!U244="Irrelevant",1,IF(AND(OR(I244="Motorvejsstrækning",I244="Frakørselsflettestrækning",I244="Tilkørselsflettestrækning",I244="Frakørselsrampe",I244="Tilkørselsrampe"),'Anvendte oplysninger'!U244="Ja"),0.94,1))</f>
        <v>1</v>
      </c>
      <c r="X244" s="14">
        <f>IF('Anvendte oplysninger'!U244="Irrelevant",1,IF(AND(OR(I244="Motorvejsstrækning",I244="Frakørselsflettestrækning",I244="Tilkørselsflettestrækning",I244="Frakørselsrampe",I244="Tilkørselsrampe"),'Anvendte oplysninger'!U244="Ja"),0.97,1))</f>
        <v>1</v>
      </c>
      <c r="Y244" s="14">
        <f>IF(AND(I244="Frakørselsrampe",'Anvendte oplysninger'!V244="S-formet ruderrampe"),1.32,IF(AND(I244="Frakørselsrampe",'Anvendte oplysninger'!V244="S-formet trompetrampe"),2.05,IF(AND(I244="Frakørselsrampe",'Anvendte oplysninger'!V244="U-formet trompetrampe"),4.11,IF(AND(I244="Frakørselsrampe",'Anvendte oplysninger'!V244="SV-formet flyoverrampe"),5.15,IF(AND(I244="Frakørselsrampe",'Anvendte oplysninger'!V244="Vinkelformet rampe"),1.07,IF(AND(I244="Tilkørselsrampe",'Anvendte oplysninger'!V244="S-formet ruderrampe"),0.93,IF(AND(I244="Tilkørselsrampe",'Anvendte oplysninger'!V244="S-formet trompetrampe"),2.48,IF(AND(I244="Tilkørselsrampe",'Anvendte oplysninger'!V244="U-formet trompetrampe"),4.15,IF(AND(I244="Tilkørselsrampe",'Anvendte oplysninger'!V244="SV-formet flyoverrampe"),5.26,IF(AND(I244="Tilkørselsrampe",'Anvendte oplysninger'!V244="Vinkelformet rampe"),1.42,1))))))))))</f>
        <v>1</v>
      </c>
      <c r="Z244" s="14">
        <f>IF(OR('Anvendte oplysninger'!W244="Lige",'Anvendte oplysninger'!W244="Irrelevant",'Anvendte oplysninger'!X244="Irrelevant",'Anvendte oplysninger'!Y244="Irrelevant"),1,1+1.545*1000/32.2*((('Anvendte oplysninger'!Y244*3268/3600)/('Anvendte oplysninger'!W244/0.306))^2)*('Anvendte oplysninger'!X244/1000)/G244)</f>
        <v>1</v>
      </c>
      <c r="AA244" s="14">
        <f>IF(OR('Anvendte oplysninger'!W244="Lige",'Anvendte oplysninger'!W244="Irrelevant",'Anvendte oplysninger'!X244="Irrelevant",'Anvendte oplysninger'!Y244="Irrelevant"),1,1+1.961*1000/32.2*((('Anvendte oplysninger'!Y244*3268/3600)/('Anvendte oplysninger'!W244/0.306))^2)*('Anvendte oplysninger'!X244/1000)/G244)</f>
        <v>1</v>
      </c>
      <c r="AB244" s="14">
        <f>IF(OR('Anvendte oplysninger'!Z244="Lige",'Anvendte oplysninger'!Z244="Irrelevant",'Anvendte oplysninger'!AA244="Irrelevant",'Anvendte oplysninger'!AB244="Irrelevant"),1,1+1.545*1000/32.2*((('Anvendte oplysninger'!AB244*3268/3600)/('Anvendte oplysninger'!Z244/0.306))^2)*('Anvendte oplysninger'!AA244/1000)/G244)</f>
        <v>1</v>
      </c>
      <c r="AC244" s="14">
        <f>IF(OR('Anvendte oplysninger'!Z244="Lige",'Anvendte oplysninger'!Z244="Irrelevant",'Anvendte oplysninger'!AA244="Irrelevant",'Anvendte oplysninger'!AB244="Irrelevant"),1,1+1.961*1000/32.2*((('Anvendte oplysninger'!AB244*3268/3600)/('Anvendte oplysninger'!Z244/0.306))^2)*('Anvendte oplysninger'!AA244/1000)/G244)</f>
        <v>1</v>
      </c>
      <c r="AD244" s="14">
        <f>IF(OR('Anvendte oplysninger'!AC244="Irrelevant",'Anvendte oplysninger'!AC244="Nej"),1,IF(AND('Anvendte oplysninger'!AC244="Ja",OR('Anvendte oplysninger'!Q244&lt;301,'Anvendte oplysninger'!S244&lt;301)),1-(0.5*('Anvendte oplysninger'!R244+'Anvendte oplysninger'!T244)/('Anvendte oplysninger'!G244*1000)),IF(AND('Anvendte oplysninger'!AC244="Ja",OR('Anvendte oplysninger'!Q244&lt;601,'Anvendte oplysninger'!S244&lt;601)),1-(0.25*('Anvendte oplysninger'!R244+'Anvendte oplysninger'!T244)/('Anvendte oplysninger'!G244*1000)),1)))</f>
        <v>1</v>
      </c>
      <c r="AE244" s="14">
        <f>IF(OR('Anvendte oplysninger'!AC244="Irrelevant",'Anvendte oplysninger'!AC244="Nej"),1,IF(AND('Anvendte oplysninger'!AC244="Ja",OR('Anvendte oplysninger'!Q244&lt;301,'Anvendte oplysninger'!S244&lt;301)),1-(0.4*('Anvendte oplysninger'!R244+'Anvendte oplysninger'!T244)/('Anvendte oplysninger'!G244*1000)),IF(AND('Anvendte oplysninger'!AC244="Ja",OR('Anvendte oplysninger'!Q244&lt;601,'Anvendte oplysninger'!S244&lt;601)),1-(0.2*('Anvendte oplysninger'!R244+'Anvendte oplysninger'!T244)/('Anvendte oplysninger'!G244*1000)),1)))</f>
        <v>1</v>
      </c>
      <c r="AF244" s="14">
        <f>IF('Anvendte oplysninger'!AD244="110 km/t",0.79,1)</f>
        <v>1</v>
      </c>
      <c r="AG244" s="14">
        <f>IF('Anvendte oplysninger'!AD244="110 km/t",0.94,1)</f>
        <v>1</v>
      </c>
      <c r="AH244" s="14">
        <f>IF('Anvendte oplysninger'!AD244="110 km/t",0.66,1)</f>
        <v>1</v>
      </c>
      <c r="AI244" s="14">
        <f>IF('Anvendte oplysninger'!AD244="110 km/t",0.82,1)</f>
        <v>1</v>
      </c>
      <c r="AJ244" s="14">
        <f>IF(AND('Anvendte oplysninger'!AE244="Ja",I244="Tilkørselsflettestrækning"),0.65*'Anvendte oplysninger'!AF244+1-'Anvendte oplysninger'!AF244,1)</f>
        <v>1</v>
      </c>
      <c r="AK244" s="15" t="str">
        <f t="shared" si="21"/>
        <v/>
      </c>
      <c r="AL244" s="15" t="str">
        <f t="shared" si="22"/>
        <v/>
      </c>
      <c r="AM244" s="15" t="str">
        <f t="shared" si="23"/>
        <v/>
      </c>
      <c r="AN244" s="15" t="str">
        <f t="shared" si="24"/>
        <v/>
      </c>
      <c r="AO244" s="15" t="str">
        <f t="shared" si="25"/>
        <v/>
      </c>
      <c r="AP244" s="15" t="str">
        <f t="shared" si="26"/>
        <v/>
      </c>
      <c r="AQ244" s="4" t="str">
        <f t="shared" si="27"/>
        <v/>
      </c>
    </row>
    <row r="245" spans="1:43" x14ac:dyDescent="0.25">
      <c r="A245" s="4" t="str">
        <f>IF(Inddata!A260="","",Inddata!A260)</f>
        <v/>
      </c>
      <c r="B245" s="4" t="str">
        <f>IF(Inddata!B260="","",Inddata!B260)</f>
        <v/>
      </c>
      <c r="C245" s="4" t="str">
        <f>IF(Inddata!C260="","",Inddata!C260)</f>
        <v/>
      </c>
      <c r="D245" s="4" t="str">
        <f>IF(Inddata!D260="","",Inddata!D260)</f>
        <v/>
      </c>
      <c r="E245" s="4" t="str">
        <f>IF(Inddata!E260="","",Inddata!E260)</f>
        <v/>
      </c>
      <c r="F245" s="4" t="str">
        <f>IF(Inddata!F260="","",Inddata!F260)</f>
        <v/>
      </c>
      <c r="G245" s="4">
        <f>IF(Inddata!G260="","",Inddata!G260)</f>
        <v>0</v>
      </c>
      <c r="H245" s="4" t="str">
        <f>IF(Inddata!H260&gt;0.5,Inddata!H260,"")</f>
        <v/>
      </c>
      <c r="I245" s="4" t="str">
        <f>IF(Inddata!I260="","",Inddata!I260)</f>
        <v/>
      </c>
      <c r="J245" s="14">
        <f>IF('Anvendte oplysninger'!J245="Irrelevant",1,IF('Anvendte oplysninger'!J245&gt;3,1.2,1))</f>
        <v>1</v>
      </c>
      <c r="K245" s="14">
        <f>IF('Anvendte oplysninger'!K245="Irrelevant",1,IF(AND(OR(I245="Motorvejsstrækning",I245="Frakørselsflettestrækning",I245="Tilkørselsflettestrækning"),'Anvendte oplysninger'!K245&lt;3.5),1+(3.5-'Anvendte oplysninger'!K245)*0.12,IF(AND(OR(I245="Frakørselsrampe",I245="Tilkørselsrampe"),'Anvendte oplysninger'!K245&lt;3.5),1+(3.5-'Anvendte oplysninger'!K245)*0.16,1)))</f>
        <v>1</v>
      </c>
      <c r="L245" s="14">
        <f>IF('Anvendte oplysninger'!L245="Irrelevant",1,IF(AND('Anvendte oplysninger'!L245="Ja",'Anvendte oplysninger'!J245=2),0.6*'Anvendte oplysninger'!M245+(1-'Anvendte oplysninger'!M245),IF(AND('Anvendte oplysninger'!L245="Ja",'Anvendte oplysninger'!J245=3),0.7*'Anvendte oplysninger'!M245+(1-'Anvendte oplysninger'!M245),IF(AND('Anvendte oplysninger'!L245="Ja",'Anvendte oplysninger'!J245=4),0.76*'Anvendte oplysninger'!M245+(1-'Anvendte oplysninger'!M245),IF(AND('Anvendte oplysninger'!L245="Ja",'Anvendte oplysninger'!J245&gt;4.99999999),0.8*'Anvendte oplysninger'!M245+(1-'Anvendte oplysninger'!M245),1)))))</f>
        <v>1</v>
      </c>
      <c r="M245" s="14">
        <f>IF('Anvendte oplysninger'!L245="Irrelevant",1,IF(AND('Anvendte oplysninger'!L245="Ja",'Anvendte oplysninger'!J245=2),0.8*'Anvendte oplysninger'!M245+(1-'Anvendte oplysninger'!M245),IF(AND('Anvendte oplysninger'!L245="Ja",'Anvendte oplysninger'!J245=3),0.85*'Anvendte oplysninger'!M245+(1-'Anvendte oplysninger'!M245),IF(AND('Anvendte oplysninger'!L245="Ja",'Anvendte oplysninger'!J245=4),0.88*'Anvendte oplysninger'!M245+(1-'Anvendte oplysninger'!M245),IF(AND('Anvendte oplysninger'!L245="Ja",'Anvendte oplysninger'!J245&gt;4.99999999),0.9*'Anvendte oplysninger'!M245+(1-'Anvendte oplysninger'!M245),1)))))</f>
        <v>1</v>
      </c>
      <c r="N245" s="14">
        <f>IF('Anvendte oplysninger'!N245="Irrelevant",1,IF(AND(OR(I245="Motorvejsstrækning",I245="Frakørselsflettestrækning",I245="Tilkørselsflettestrækning"),'Anvendte oplysninger'!N245&lt;3),1+(3-'Anvendte oplysninger'!N245)*0.09333333,1))</f>
        <v>1</v>
      </c>
      <c r="O245" s="14">
        <f>IF('Anvendte oplysninger'!N245="Irrelevant",1,IF(AND(OR(I245="Motorvejsstrækning",I245="Frakørselsflettestrækning",I245="Tilkørselsflettestrækning"),'Anvendte oplysninger'!N245&lt;3),1+(3-'Anvendte oplysninger'!N245)*0.19666667,1))</f>
        <v>1</v>
      </c>
      <c r="P245" s="14">
        <f>IF('Anvendte oplysninger'!O245="Irrelevant",1,IF(AND(OR(I245="Motorvejsstrækning",I245="Frakørselsflettestrækning",I245="Tilkørselsflettestrækning"),'Anvendte oplysninger'!O245&lt;3.00000001),1+(0.5-'Anvendte oplysninger'!O245)*0.04,IF(AND(OR(I245="Frakørselsrampe",I245="Tilkørselsrampe"),'Anvendte oplysninger'!O245&lt;3.00000001),1+(0.5-'Anvendte oplysninger'!O245)*0.08,IF(OR(I245="Motorvejsstrækning",I245="Frakørselsflettestrækning",I245="Tilkørselsflettestrækning"),0.9,0.8))))</f>
        <v>1</v>
      </c>
      <c r="Q245" s="14">
        <f>IF('Anvendte oplysninger'!P245="Irrelevant",1,IF(AND(OR(I245="Motorvejsstrækning",I245="Frakørselsflettestrækning",I245="Tilkørselsflettestrækning"),'Anvendte oplysninger'!P245&lt;11.00000001),1+(5-'Anvendte oplysninger'!P245)*0.01,0.94))</f>
        <v>1</v>
      </c>
      <c r="R245" s="14">
        <f>IF(OR('Anvendte oplysninger'!Q245="Irrelevant",'Anvendte oplysninger'!R245="Irrelevant",'Anvendte oplysninger'!Q245="Lige"),1,IF(AND(OR(I245="Motorvejsstrækning",I245="Frakørselsflettestrækning",I245="Tilkørselsflettestrækning"),'Anvendte oplysninger'!Q245&lt;4000),(EXP(0.1096*1746.5/'Anvendte oplysninger'!Q245)/EXP(0.1096*1746.5/4000))*('Anvendte oplysninger'!R245/1000)/G245+(G245-'Anvendte oplysninger'!R245/1000)/G245,1))</f>
        <v>1</v>
      </c>
      <c r="S245" s="14">
        <f>IF(OR('Anvendte oplysninger'!S245="Irrelevant",'Anvendte oplysninger'!T245="Irrelevant",'Anvendte oplysninger'!S245="Lige"),1,IF(AND(OR(I245="Motorvejsstrækning",I245="Frakørselsflettestrækning",I245="Tilkørselsflettestrækning"),'Anvendte oplysninger'!S245&lt;4000),(EXP(0.1096*1746.5/'Anvendte oplysninger'!S245)/EXP(0.1096*1746.5/4000))*('Anvendte oplysninger'!T245/1000)/G245+(G245-'Anvendte oplysninger'!T245/1000)/G245,1))</f>
        <v>1</v>
      </c>
      <c r="T245" s="14">
        <f>IF('Anvendte oplysninger'!U245="Irrelevant",1,IF(AND(OR(I245="Motorvejsstrækning",I245="Frakørselsflettestrækning",I245="Tilkørselsflettestrækning",I245="Frakørselsrampe",I245="Tilkørselsrampe"),'Anvendte oplysninger'!U245="Ja"),0.95,1))</f>
        <v>1</v>
      </c>
      <c r="U245" s="14">
        <f>IF('Anvendte oplysninger'!U245="Irrelevant",1,IF(AND(OR(I245="Motorvejsstrækning",I245="Frakørselsflettestrækning",I245="Tilkørselsflettestrækning",I245="Frakørselsrampe",I245="Tilkørselsrampe"),'Anvendte oplysninger'!U245="Ja"),0.96,1))</f>
        <v>1</v>
      </c>
      <c r="V245" s="14">
        <f>IF('Anvendte oplysninger'!U245="Irrelevant",1,IF(AND(OR(I245="Motorvejsstrækning",I245="Frakørselsflettestrækning",I245="Tilkørselsflettestrækning",I245="Frakørselsrampe",I245="Tilkørselsrampe"),'Anvendte oplysninger'!U245="Ja"),0.79,1))</f>
        <v>1</v>
      </c>
      <c r="W245" s="14">
        <f>IF('Anvendte oplysninger'!U245="Irrelevant",1,IF(AND(OR(I245="Motorvejsstrækning",I245="Frakørselsflettestrækning",I245="Tilkørselsflettestrækning",I245="Frakørselsrampe",I245="Tilkørselsrampe"),'Anvendte oplysninger'!U245="Ja"),0.94,1))</f>
        <v>1</v>
      </c>
      <c r="X245" s="14">
        <f>IF('Anvendte oplysninger'!U245="Irrelevant",1,IF(AND(OR(I245="Motorvejsstrækning",I245="Frakørselsflettestrækning",I245="Tilkørselsflettestrækning",I245="Frakørselsrampe",I245="Tilkørselsrampe"),'Anvendte oplysninger'!U245="Ja"),0.97,1))</f>
        <v>1</v>
      </c>
      <c r="Y245" s="14">
        <f>IF(AND(I245="Frakørselsrampe",'Anvendte oplysninger'!V245="S-formet ruderrampe"),1.32,IF(AND(I245="Frakørselsrampe",'Anvendte oplysninger'!V245="S-formet trompetrampe"),2.05,IF(AND(I245="Frakørselsrampe",'Anvendte oplysninger'!V245="U-formet trompetrampe"),4.11,IF(AND(I245="Frakørselsrampe",'Anvendte oplysninger'!V245="SV-formet flyoverrampe"),5.15,IF(AND(I245="Frakørselsrampe",'Anvendte oplysninger'!V245="Vinkelformet rampe"),1.07,IF(AND(I245="Tilkørselsrampe",'Anvendte oplysninger'!V245="S-formet ruderrampe"),0.93,IF(AND(I245="Tilkørselsrampe",'Anvendte oplysninger'!V245="S-formet trompetrampe"),2.48,IF(AND(I245="Tilkørselsrampe",'Anvendte oplysninger'!V245="U-formet trompetrampe"),4.15,IF(AND(I245="Tilkørselsrampe",'Anvendte oplysninger'!V245="SV-formet flyoverrampe"),5.26,IF(AND(I245="Tilkørselsrampe",'Anvendte oplysninger'!V245="Vinkelformet rampe"),1.42,1))))))))))</f>
        <v>1</v>
      </c>
      <c r="Z245" s="14">
        <f>IF(OR('Anvendte oplysninger'!W245="Lige",'Anvendte oplysninger'!W245="Irrelevant",'Anvendte oplysninger'!X245="Irrelevant",'Anvendte oplysninger'!Y245="Irrelevant"),1,1+1.545*1000/32.2*((('Anvendte oplysninger'!Y245*3268/3600)/('Anvendte oplysninger'!W245/0.306))^2)*('Anvendte oplysninger'!X245/1000)/G245)</f>
        <v>1</v>
      </c>
      <c r="AA245" s="14">
        <f>IF(OR('Anvendte oplysninger'!W245="Lige",'Anvendte oplysninger'!W245="Irrelevant",'Anvendte oplysninger'!X245="Irrelevant",'Anvendte oplysninger'!Y245="Irrelevant"),1,1+1.961*1000/32.2*((('Anvendte oplysninger'!Y245*3268/3600)/('Anvendte oplysninger'!W245/0.306))^2)*('Anvendte oplysninger'!X245/1000)/G245)</f>
        <v>1</v>
      </c>
      <c r="AB245" s="14">
        <f>IF(OR('Anvendte oplysninger'!Z245="Lige",'Anvendte oplysninger'!Z245="Irrelevant",'Anvendte oplysninger'!AA245="Irrelevant",'Anvendte oplysninger'!AB245="Irrelevant"),1,1+1.545*1000/32.2*((('Anvendte oplysninger'!AB245*3268/3600)/('Anvendte oplysninger'!Z245/0.306))^2)*('Anvendte oplysninger'!AA245/1000)/G245)</f>
        <v>1</v>
      </c>
      <c r="AC245" s="14">
        <f>IF(OR('Anvendte oplysninger'!Z245="Lige",'Anvendte oplysninger'!Z245="Irrelevant",'Anvendte oplysninger'!AA245="Irrelevant",'Anvendte oplysninger'!AB245="Irrelevant"),1,1+1.961*1000/32.2*((('Anvendte oplysninger'!AB245*3268/3600)/('Anvendte oplysninger'!Z245/0.306))^2)*('Anvendte oplysninger'!AA245/1000)/G245)</f>
        <v>1</v>
      </c>
      <c r="AD245" s="14">
        <f>IF(OR('Anvendte oplysninger'!AC245="Irrelevant",'Anvendte oplysninger'!AC245="Nej"),1,IF(AND('Anvendte oplysninger'!AC245="Ja",OR('Anvendte oplysninger'!Q245&lt;301,'Anvendte oplysninger'!S245&lt;301)),1-(0.5*('Anvendte oplysninger'!R245+'Anvendte oplysninger'!T245)/('Anvendte oplysninger'!G245*1000)),IF(AND('Anvendte oplysninger'!AC245="Ja",OR('Anvendte oplysninger'!Q245&lt;601,'Anvendte oplysninger'!S245&lt;601)),1-(0.25*('Anvendte oplysninger'!R245+'Anvendte oplysninger'!T245)/('Anvendte oplysninger'!G245*1000)),1)))</f>
        <v>1</v>
      </c>
      <c r="AE245" s="14">
        <f>IF(OR('Anvendte oplysninger'!AC245="Irrelevant",'Anvendte oplysninger'!AC245="Nej"),1,IF(AND('Anvendte oplysninger'!AC245="Ja",OR('Anvendte oplysninger'!Q245&lt;301,'Anvendte oplysninger'!S245&lt;301)),1-(0.4*('Anvendte oplysninger'!R245+'Anvendte oplysninger'!T245)/('Anvendte oplysninger'!G245*1000)),IF(AND('Anvendte oplysninger'!AC245="Ja",OR('Anvendte oplysninger'!Q245&lt;601,'Anvendte oplysninger'!S245&lt;601)),1-(0.2*('Anvendte oplysninger'!R245+'Anvendte oplysninger'!T245)/('Anvendte oplysninger'!G245*1000)),1)))</f>
        <v>1</v>
      </c>
      <c r="AF245" s="14">
        <f>IF('Anvendte oplysninger'!AD245="110 km/t",0.79,1)</f>
        <v>1</v>
      </c>
      <c r="AG245" s="14">
        <f>IF('Anvendte oplysninger'!AD245="110 km/t",0.94,1)</f>
        <v>1</v>
      </c>
      <c r="AH245" s="14">
        <f>IF('Anvendte oplysninger'!AD245="110 km/t",0.66,1)</f>
        <v>1</v>
      </c>
      <c r="AI245" s="14">
        <f>IF('Anvendte oplysninger'!AD245="110 km/t",0.82,1)</f>
        <v>1</v>
      </c>
      <c r="AJ245" s="14">
        <f>IF(AND('Anvendte oplysninger'!AE245="Ja",I245="Tilkørselsflettestrækning"),0.65*'Anvendte oplysninger'!AF245+1-'Anvendte oplysninger'!AF245,1)</f>
        <v>1</v>
      </c>
      <c r="AK245" s="15" t="str">
        <f t="shared" si="21"/>
        <v/>
      </c>
      <c r="AL245" s="15" t="str">
        <f t="shared" si="22"/>
        <v/>
      </c>
      <c r="AM245" s="15" t="str">
        <f t="shared" si="23"/>
        <v/>
      </c>
      <c r="AN245" s="15" t="str">
        <f t="shared" si="24"/>
        <v/>
      </c>
      <c r="AO245" s="15" t="str">
        <f t="shared" si="25"/>
        <v/>
      </c>
      <c r="AP245" s="15" t="str">
        <f t="shared" si="26"/>
        <v/>
      </c>
      <c r="AQ245" s="4" t="str">
        <f t="shared" si="27"/>
        <v/>
      </c>
    </row>
    <row r="246" spans="1:43" x14ac:dyDescent="0.25">
      <c r="A246" s="4" t="str">
        <f>IF(Inddata!A261="","",Inddata!A261)</f>
        <v/>
      </c>
      <c r="B246" s="4" t="str">
        <f>IF(Inddata!B261="","",Inddata!B261)</f>
        <v/>
      </c>
      <c r="C246" s="4" t="str">
        <f>IF(Inddata!C261="","",Inddata!C261)</f>
        <v/>
      </c>
      <c r="D246" s="4" t="str">
        <f>IF(Inddata!D261="","",Inddata!D261)</f>
        <v/>
      </c>
      <c r="E246" s="4" t="str">
        <f>IF(Inddata!E261="","",Inddata!E261)</f>
        <v/>
      </c>
      <c r="F246" s="4" t="str">
        <f>IF(Inddata!F261="","",Inddata!F261)</f>
        <v/>
      </c>
      <c r="G246" s="4">
        <f>IF(Inddata!G261="","",Inddata!G261)</f>
        <v>0</v>
      </c>
      <c r="H246" s="4" t="str">
        <f>IF(Inddata!H261&gt;0.5,Inddata!H261,"")</f>
        <v/>
      </c>
      <c r="I246" s="4" t="str">
        <f>IF(Inddata!I261="","",Inddata!I261)</f>
        <v/>
      </c>
      <c r="J246" s="14">
        <f>IF('Anvendte oplysninger'!J246="Irrelevant",1,IF('Anvendte oplysninger'!J246&gt;3,1.2,1))</f>
        <v>1</v>
      </c>
      <c r="K246" s="14">
        <f>IF('Anvendte oplysninger'!K246="Irrelevant",1,IF(AND(OR(I246="Motorvejsstrækning",I246="Frakørselsflettestrækning",I246="Tilkørselsflettestrækning"),'Anvendte oplysninger'!K246&lt;3.5),1+(3.5-'Anvendte oplysninger'!K246)*0.12,IF(AND(OR(I246="Frakørselsrampe",I246="Tilkørselsrampe"),'Anvendte oplysninger'!K246&lt;3.5),1+(3.5-'Anvendte oplysninger'!K246)*0.16,1)))</f>
        <v>1</v>
      </c>
      <c r="L246" s="14">
        <f>IF('Anvendte oplysninger'!L246="Irrelevant",1,IF(AND('Anvendte oplysninger'!L246="Ja",'Anvendte oplysninger'!J246=2),0.6*'Anvendte oplysninger'!M246+(1-'Anvendte oplysninger'!M246),IF(AND('Anvendte oplysninger'!L246="Ja",'Anvendte oplysninger'!J246=3),0.7*'Anvendte oplysninger'!M246+(1-'Anvendte oplysninger'!M246),IF(AND('Anvendte oplysninger'!L246="Ja",'Anvendte oplysninger'!J246=4),0.76*'Anvendte oplysninger'!M246+(1-'Anvendte oplysninger'!M246),IF(AND('Anvendte oplysninger'!L246="Ja",'Anvendte oplysninger'!J246&gt;4.99999999),0.8*'Anvendte oplysninger'!M246+(1-'Anvendte oplysninger'!M246),1)))))</f>
        <v>1</v>
      </c>
      <c r="M246" s="14">
        <f>IF('Anvendte oplysninger'!L246="Irrelevant",1,IF(AND('Anvendte oplysninger'!L246="Ja",'Anvendte oplysninger'!J246=2),0.8*'Anvendte oplysninger'!M246+(1-'Anvendte oplysninger'!M246),IF(AND('Anvendte oplysninger'!L246="Ja",'Anvendte oplysninger'!J246=3),0.85*'Anvendte oplysninger'!M246+(1-'Anvendte oplysninger'!M246),IF(AND('Anvendte oplysninger'!L246="Ja",'Anvendte oplysninger'!J246=4),0.88*'Anvendte oplysninger'!M246+(1-'Anvendte oplysninger'!M246),IF(AND('Anvendte oplysninger'!L246="Ja",'Anvendte oplysninger'!J246&gt;4.99999999),0.9*'Anvendte oplysninger'!M246+(1-'Anvendte oplysninger'!M246),1)))))</f>
        <v>1</v>
      </c>
      <c r="N246" s="14">
        <f>IF('Anvendte oplysninger'!N246="Irrelevant",1,IF(AND(OR(I246="Motorvejsstrækning",I246="Frakørselsflettestrækning",I246="Tilkørselsflettestrækning"),'Anvendte oplysninger'!N246&lt;3),1+(3-'Anvendte oplysninger'!N246)*0.09333333,1))</f>
        <v>1</v>
      </c>
      <c r="O246" s="14">
        <f>IF('Anvendte oplysninger'!N246="Irrelevant",1,IF(AND(OR(I246="Motorvejsstrækning",I246="Frakørselsflettestrækning",I246="Tilkørselsflettestrækning"),'Anvendte oplysninger'!N246&lt;3),1+(3-'Anvendte oplysninger'!N246)*0.19666667,1))</f>
        <v>1</v>
      </c>
      <c r="P246" s="14">
        <f>IF('Anvendte oplysninger'!O246="Irrelevant",1,IF(AND(OR(I246="Motorvejsstrækning",I246="Frakørselsflettestrækning",I246="Tilkørselsflettestrækning"),'Anvendte oplysninger'!O246&lt;3.00000001),1+(0.5-'Anvendte oplysninger'!O246)*0.04,IF(AND(OR(I246="Frakørselsrampe",I246="Tilkørselsrampe"),'Anvendte oplysninger'!O246&lt;3.00000001),1+(0.5-'Anvendte oplysninger'!O246)*0.08,IF(OR(I246="Motorvejsstrækning",I246="Frakørselsflettestrækning",I246="Tilkørselsflettestrækning"),0.9,0.8))))</f>
        <v>1</v>
      </c>
      <c r="Q246" s="14">
        <f>IF('Anvendte oplysninger'!P246="Irrelevant",1,IF(AND(OR(I246="Motorvejsstrækning",I246="Frakørselsflettestrækning",I246="Tilkørselsflettestrækning"),'Anvendte oplysninger'!P246&lt;11.00000001),1+(5-'Anvendte oplysninger'!P246)*0.01,0.94))</f>
        <v>1</v>
      </c>
      <c r="R246" s="14">
        <f>IF(OR('Anvendte oplysninger'!Q246="Irrelevant",'Anvendte oplysninger'!R246="Irrelevant",'Anvendte oplysninger'!Q246="Lige"),1,IF(AND(OR(I246="Motorvejsstrækning",I246="Frakørselsflettestrækning",I246="Tilkørselsflettestrækning"),'Anvendte oplysninger'!Q246&lt;4000),(EXP(0.1096*1746.5/'Anvendte oplysninger'!Q246)/EXP(0.1096*1746.5/4000))*('Anvendte oplysninger'!R246/1000)/G246+(G246-'Anvendte oplysninger'!R246/1000)/G246,1))</f>
        <v>1</v>
      </c>
      <c r="S246" s="14">
        <f>IF(OR('Anvendte oplysninger'!S246="Irrelevant",'Anvendte oplysninger'!T246="Irrelevant",'Anvendte oplysninger'!S246="Lige"),1,IF(AND(OR(I246="Motorvejsstrækning",I246="Frakørselsflettestrækning",I246="Tilkørselsflettestrækning"),'Anvendte oplysninger'!S246&lt;4000),(EXP(0.1096*1746.5/'Anvendte oplysninger'!S246)/EXP(0.1096*1746.5/4000))*('Anvendte oplysninger'!T246/1000)/G246+(G246-'Anvendte oplysninger'!T246/1000)/G246,1))</f>
        <v>1</v>
      </c>
      <c r="T246" s="14">
        <f>IF('Anvendte oplysninger'!U246="Irrelevant",1,IF(AND(OR(I246="Motorvejsstrækning",I246="Frakørselsflettestrækning",I246="Tilkørselsflettestrækning",I246="Frakørselsrampe",I246="Tilkørselsrampe"),'Anvendte oplysninger'!U246="Ja"),0.95,1))</f>
        <v>1</v>
      </c>
      <c r="U246" s="14">
        <f>IF('Anvendte oplysninger'!U246="Irrelevant",1,IF(AND(OR(I246="Motorvejsstrækning",I246="Frakørselsflettestrækning",I246="Tilkørselsflettestrækning",I246="Frakørselsrampe",I246="Tilkørselsrampe"),'Anvendte oplysninger'!U246="Ja"),0.96,1))</f>
        <v>1</v>
      </c>
      <c r="V246" s="14">
        <f>IF('Anvendte oplysninger'!U246="Irrelevant",1,IF(AND(OR(I246="Motorvejsstrækning",I246="Frakørselsflettestrækning",I246="Tilkørselsflettestrækning",I246="Frakørselsrampe",I246="Tilkørselsrampe"),'Anvendte oplysninger'!U246="Ja"),0.79,1))</f>
        <v>1</v>
      </c>
      <c r="W246" s="14">
        <f>IF('Anvendte oplysninger'!U246="Irrelevant",1,IF(AND(OR(I246="Motorvejsstrækning",I246="Frakørselsflettestrækning",I246="Tilkørselsflettestrækning",I246="Frakørselsrampe",I246="Tilkørselsrampe"),'Anvendte oplysninger'!U246="Ja"),0.94,1))</f>
        <v>1</v>
      </c>
      <c r="X246" s="14">
        <f>IF('Anvendte oplysninger'!U246="Irrelevant",1,IF(AND(OR(I246="Motorvejsstrækning",I246="Frakørselsflettestrækning",I246="Tilkørselsflettestrækning",I246="Frakørselsrampe",I246="Tilkørselsrampe"),'Anvendte oplysninger'!U246="Ja"),0.97,1))</f>
        <v>1</v>
      </c>
      <c r="Y246" s="14">
        <f>IF(AND(I246="Frakørselsrampe",'Anvendte oplysninger'!V246="S-formet ruderrampe"),1.32,IF(AND(I246="Frakørselsrampe",'Anvendte oplysninger'!V246="S-formet trompetrampe"),2.05,IF(AND(I246="Frakørselsrampe",'Anvendte oplysninger'!V246="U-formet trompetrampe"),4.11,IF(AND(I246="Frakørselsrampe",'Anvendte oplysninger'!V246="SV-formet flyoverrampe"),5.15,IF(AND(I246="Frakørselsrampe",'Anvendte oplysninger'!V246="Vinkelformet rampe"),1.07,IF(AND(I246="Tilkørselsrampe",'Anvendte oplysninger'!V246="S-formet ruderrampe"),0.93,IF(AND(I246="Tilkørselsrampe",'Anvendte oplysninger'!V246="S-formet trompetrampe"),2.48,IF(AND(I246="Tilkørselsrampe",'Anvendte oplysninger'!V246="U-formet trompetrampe"),4.15,IF(AND(I246="Tilkørselsrampe",'Anvendte oplysninger'!V246="SV-formet flyoverrampe"),5.26,IF(AND(I246="Tilkørselsrampe",'Anvendte oplysninger'!V246="Vinkelformet rampe"),1.42,1))))))))))</f>
        <v>1</v>
      </c>
      <c r="Z246" s="14">
        <f>IF(OR('Anvendte oplysninger'!W246="Lige",'Anvendte oplysninger'!W246="Irrelevant",'Anvendte oplysninger'!X246="Irrelevant",'Anvendte oplysninger'!Y246="Irrelevant"),1,1+1.545*1000/32.2*((('Anvendte oplysninger'!Y246*3268/3600)/('Anvendte oplysninger'!W246/0.306))^2)*('Anvendte oplysninger'!X246/1000)/G246)</f>
        <v>1</v>
      </c>
      <c r="AA246" s="14">
        <f>IF(OR('Anvendte oplysninger'!W246="Lige",'Anvendte oplysninger'!W246="Irrelevant",'Anvendte oplysninger'!X246="Irrelevant",'Anvendte oplysninger'!Y246="Irrelevant"),1,1+1.961*1000/32.2*((('Anvendte oplysninger'!Y246*3268/3600)/('Anvendte oplysninger'!W246/0.306))^2)*('Anvendte oplysninger'!X246/1000)/G246)</f>
        <v>1</v>
      </c>
      <c r="AB246" s="14">
        <f>IF(OR('Anvendte oplysninger'!Z246="Lige",'Anvendte oplysninger'!Z246="Irrelevant",'Anvendte oplysninger'!AA246="Irrelevant",'Anvendte oplysninger'!AB246="Irrelevant"),1,1+1.545*1000/32.2*((('Anvendte oplysninger'!AB246*3268/3600)/('Anvendte oplysninger'!Z246/0.306))^2)*('Anvendte oplysninger'!AA246/1000)/G246)</f>
        <v>1</v>
      </c>
      <c r="AC246" s="14">
        <f>IF(OR('Anvendte oplysninger'!Z246="Lige",'Anvendte oplysninger'!Z246="Irrelevant",'Anvendte oplysninger'!AA246="Irrelevant",'Anvendte oplysninger'!AB246="Irrelevant"),1,1+1.961*1000/32.2*((('Anvendte oplysninger'!AB246*3268/3600)/('Anvendte oplysninger'!Z246/0.306))^2)*('Anvendte oplysninger'!AA246/1000)/G246)</f>
        <v>1</v>
      </c>
      <c r="AD246" s="14">
        <f>IF(OR('Anvendte oplysninger'!AC246="Irrelevant",'Anvendte oplysninger'!AC246="Nej"),1,IF(AND('Anvendte oplysninger'!AC246="Ja",OR('Anvendte oplysninger'!Q246&lt;301,'Anvendte oplysninger'!S246&lt;301)),1-(0.5*('Anvendte oplysninger'!R246+'Anvendte oplysninger'!T246)/('Anvendte oplysninger'!G246*1000)),IF(AND('Anvendte oplysninger'!AC246="Ja",OR('Anvendte oplysninger'!Q246&lt;601,'Anvendte oplysninger'!S246&lt;601)),1-(0.25*('Anvendte oplysninger'!R246+'Anvendte oplysninger'!T246)/('Anvendte oplysninger'!G246*1000)),1)))</f>
        <v>1</v>
      </c>
      <c r="AE246" s="14">
        <f>IF(OR('Anvendte oplysninger'!AC246="Irrelevant",'Anvendte oplysninger'!AC246="Nej"),1,IF(AND('Anvendte oplysninger'!AC246="Ja",OR('Anvendte oplysninger'!Q246&lt;301,'Anvendte oplysninger'!S246&lt;301)),1-(0.4*('Anvendte oplysninger'!R246+'Anvendte oplysninger'!T246)/('Anvendte oplysninger'!G246*1000)),IF(AND('Anvendte oplysninger'!AC246="Ja",OR('Anvendte oplysninger'!Q246&lt;601,'Anvendte oplysninger'!S246&lt;601)),1-(0.2*('Anvendte oplysninger'!R246+'Anvendte oplysninger'!T246)/('Anvendte oplysninger'!G246*1000)),1)))</f>
        <v>1</v>
      </c>
      <c r="AF246" s="14">
        <f>IF('Anvendte oplysninger'!AD246="110 km/t",0.79,1)</f>
        <v>1</v>
      </c>
      <c r="AG246" s="14">
        <f>IF('Anvendte oplysninger'!AD246="110 km/t",0.94,1)</f>
        <v>1</v>
      </c>
      <c r="AH246" s="14">
        <f>IF('Anvendte oplysninger'!AD246="110 km/t",0.66,1)</f>
        <v>1</v>
      </c>
      <c r="AI246" s="14">
        <f>IF('Anvendte oplysninger'!AD246="110 km/t",0.82,1)</f>
        <v>1</v>
      </c>
      <c r="AJ246" s="14">
        <f>IF(AND('Anvendte oplysninger'!AE246="Ja",I246="Tilkørselsflettestrækning"),0.65*'Anvendte oplysninger'!AF246+1-'Anvendte oplysninger'!AF246,1)</f>
        <v>1</v>
      </c>
      <c r="AK246" s="15" t="str">
        <f t="shared" si="21"/>
        <v/>
      </c>
      <c r="AL246" s="15" t="str">
        <f t="shared" si="22"/>
        <v/>
      </c>
      <c r="AM246" s="15" t="str">
        <f t="shared" si="23"/>
        <v/>
      </c>
      <c r="AN246" s="15" t="str">
        <f t="shared" si="24"/>
        <v/>
      </c>
      <c r="AO246" s="15" t="str">
        <f t="shared" si="25"/>
        <v/>
      </c>
      <c r="AP246" s="15" t="str">
        <f t="shared" si="26"/>
        <v/>
      </c>
      <c r="AQ246" s="4" t="str">
        <f t="shared" si="27"/>
        <v/>
      </c>
    </row>
    <row r="247" spans="1:43" x14ac:dyDescent="0.25">
      <c r="A247" s="4" t="str">
        <f>IF(Inddata!A262="","",Inddata!A262)</f>
        <v/>
      </c>
      <c r="B247" s="4" t="str">
        <f>IF(Inddata!B262="","",Inddata!B262)</f>
        <v/>
      </c>
      <c r="C247" s="4" t="str">
        <f>IF(Inddata!C262="","",Inddata!C262)</f>
        <v/>
      </c>
      <c r="D247" s="4" t="str">
        <f>IF(Inddata!D262="","",Inddata!D262)</f>
        <v/>
      </c>
      <c r="E247" s="4" t="str">
        <f>IF(Inddata!E262="","",Inddata!E262)</f>
        <v/>
      </c>
      <c r="F247" s="4" t="str">
        <f>IF(Inddata!F262="","",Inddata!F262)</f>
        <v/>
      </c>
      <c r="G247" s="4">
        <f>IF(Inddata!G262="","",Inddata!G262)</f>
        <v>0</v>
      </c>
      <c r="H247" s="4" t="str">
        <f>IF(Inddata!H262&gt;0.5,Inddata!H262,"")</f>
        <v/>
      </c>
      <c r="I247" s="4" t="str">
        <f>IF(Inddata!I262="","",Inddata!I262)</f>
        <v/>
      </c>
      <c r="J247" s="14">
        <f>IF('Anvendte oplysninger'!J247="Irrelevant",1,IF('Anvendte oplysninger'!J247&gt;3,1.2,1))</f>
        <v>1</v>
      </c>
      <c r="K247" s="14">
        <f>IF('Anvendte oplysninger'!K247="Irrelevant",1,IF(AND(OR(I247="Motorvejsstrækning",I247="Frakørselsflettestrækning",I247="Tilkørselsflettestrækning"),'Anvendte oplysninger'!K247&lt;3.5),1+(3.5-'Anvendte oplysninger'!K247)*0.12,IF(AND(OR(I247="Frakørselsrampe",I247="Tilkørselsrampe"),'Anvendte oplysninger'!K247&lt;3.5),1+(3.5-'Anvendte oplysninger'!K247)*0.16,1)))</f>
        <v>1</v>
      </c>
      <c r="L247" s="14">
        <f>IF('Anvendte oplysninger'!L247="Irrelevant",1,IF(AND('Anvendte oplysninger'!L247="Ja",'Anvendte oplysninger'!J247=2),0.6*'Anvendte oplysninger'!M247+(1-'Anvendte oplysninger'!M247),IF(AND('Anvendte oplysninger'!L247="Ja",'Anvendte oplysninger'!J247=3),0.7*'Anvendte oplysninger'!M247+(1-'Anvendte oplysninger'!M247),IF(AND('Anvendte oplysninger'!L247="Ja",'Anvendte oplysninger'!J247=4),0.76*'Anvendte oplysninger'!M247+(1-'Anvendte oplysninger'!M247),IF(AND('Anvendte oplysninger'!L247="Ja",'Anvendte oplysninger'!J247&gt;4.99999999),0.8*'Anvendte oplysninger'!M247+(1-'Anvendte oplysninger'!M247),1)))))</f>
        <v>1</v>
      </c>
      <c r="M247" s="14">
        <f>IF('Anvendte oplysninger'!L247="Irrelevant",1,IF(AND('Anvendte oplysninger'!L247="Ja",'Anvendte oplysninger'!J247=2),0.8*'Anvendte oplysninger'!M247+(1-'Anvendte oplysninger'!M247),IF(AND('Anvendte oplysninger'!L247="Ja",'Anvendte oplysninger'!J247=3),0.85*'Anvendte oplysninger'!M247+(1-'Anvendte oplysninger'!M247),IF(AND('Anvendte oplysninger'!L247="Ja",'Anvendte oplysninger'!J247=4),0.88*'Anvendte oplysninger'!M247+(1-'Anvendte oplysninger'!M247),IF(AND('Anvendte oplysninger'!L247="Ja",'Anvendte oplysninger'!J247&gt;4.99999999),0.9*'Anvendte oplysninger'!M247+(1-'Anvendte oplysninger'!M247),1)))))</f>
        <v>1</v>
      </c>
      <c r="N247" s="14">
        <f>IF('Anvendte oplysninger'!N247="Irrelevant",1,IF(AND(OR(I247="Motorvejsstrækning",I247="Frakørselsflettestrækning",I247="Tilkørselsflettestrækning"),'Anvendte oplysninger'!N247&lt;3),1+(3-'Anvendte oplysninger'!N247)*0.09333333,1))</f>
        <v>1</v>
      </c>
      <c r="O247" s="14">
        <f>IF('Anvendte oplysninger'!N247="Irrelevant",1,IF(AND(OR(I247="Motorvejsstrækning",I247="Frakørselsflettestrækning",I247="Tilkørselsflettestrækning"),'Anvendte oplysninger'!N247&lt;3),1+(3-'Anvendte oplysninger'!N247)*0.19666667,1))</f>
        <v>1</v>
      </c>
      <c r="P247" s="14">
        <f>IF('Anvendte oplysninger'!O247="Irrelevant",1,IF(AND(OR(I247="Motorvejsstrækning",I247="Frakørselsflettestrækning",I247="Tilkørselsflettestrækning"),'Anvendte oplysninger'!O247&lt;3.00000001),1+(0.5-'Anvendte oplysninger'!O247)*0.04,IF(AND(OR(I247="Frakørselsrampe",I247="Tilkørselsrampe"),'Anvendte oplysninger'!O247&lt;3.00000001),1+(0.5-'Anvendte oplysninger'!O247)*0.08,IF(OR(I247="Motorvejsstrækning",I247="Frakørselsflettestrækning",I247="Tilkørselsflettestrækning"),0.9,0.8))))</f>
        <v>1</v>
      </c>
      <c r="Q247" s="14">
        <f>IF('Anvendte oplysninger'!P247="Irrelevant",1,IF(AND(OR(I247="Motorvejsstrækning",I247="Frakørselsflettestrækning",I247="Tilkørselsflettestrækning"),'Anvendte oplysninger'!P247&lt;11.00000001),1+(5-'Anvendte oplysninger'!P247)*0.01,0.94))</f>
        <v>1</v>
      </c>
      <c r="R247" s="14">
        <f>IF(OR('Anvendte oplysninger'!Q247="Irrelevant",'Anvendte oplysninger'!R247="Irrelevant",'Anvendte oplysninger'!Q247="Lige"),1,IF(AND(OR(I247="Motorvejsstrækning",I247="Frakørselsflettestrækning",I247="Tilkørselsflettestrækning"),'Anvendte oplysninger'!Q247&lt;4000),(EXP(0.1096*1746.5/'Anvendte oplysninger'!Q247)/EXP(0.1096*1746.5/4000))*('Anvendte oplysninger'!R247/1000)/G247+(G247-'Anvendte oplysninger'!R247/1000)/G247,1))</f>
        <v>1</v>
      </c>
      <c r="S247" s="14">
        <f>IF(OR('Anvendte oplysninger'!S247="Irrelevant",'Anvendte oplysninger'!T247="Irrelevant",'Anvendte oplysninger'!S247="Lige"),1,IF(AND(OR(I247="Motorvejsstrækning",I247="Frakørselsflettestrækning",I247="Tilkørselsflettestrækning"),'Anvendte oplysninger'!S247&lt;4000),(EXP(0.1096*1746.5/'Anvendte oplysninger'!S247)/EXP(0.1096*1746.5/4000))*('Anvendte oplysninger'!T247/1000)/G247+(G247-'Anvendte oplysninger'!T247/1000)/G247,1))</f>
        <v>1</v>
      </c>
      <c r="T247" s="14">
        <f>IF('Anvendte oplysninger'!U247="Irrelevant",1,IF(AND(OR(I247="Motorvejsstrækning",I247="Frakørselsflettestrækning",I247="Tilkørselsflettestrækning",I247="Frakørselsrampe",I247="Tilkørselsrampe"),'Anvendte oplysninger'!U247="Ja"),0.95,1))</f>
        <v>1</v>
      </c>
      <c r="U247" s="14">
        <f>IF('Anvendte oplysninger'!U247="Irrelevant",1,IF(AND(OR(I247="Motorvejsstrækning",I247="Frakørselsflettestrækning",I247="Tilkørselsflettestrækning",I247="Frakørselsrampe",I247="Tilkørselsrampe"),'Anvendte oplysninger'!U247="Ja"),0.96,1))</f>
        <v>1</v>
      </c>
      <c r="V247" s="14">
        <f>IF('Anvendte oplysninger'!U247="Irrelevant",1,IF(AND(OR(I247="Motorvejsstrækning",I247="Frakørselsflettestrækning",I247="Tilkørselsflettestrækning",I247="Frakørselsrampe",I247="Tilkørselsrampe"),'Anvendte oplysninger'!U247="Ja"),0.79,1))</f>
        <v>1</v>
      </c>
      <c r="W247" s="14">
        <f>IF('Anvendte oplysninger'!U247="Irrelevant",1,IF(AND(OR(I247="Motorvejsstrækning",I247="Frakørselsflettestrækning",I247="Tilkørselsflettestrækning",I247="Frakørselsrampe",I247="Tilkørselsrampe"),'Anvendte oplysninger'!U247="Ja"),0.94,1))</f>
        <v>1</v>
      </c>
      <c r="X247" s="14">
        <f>IF('Anvendte oplysninger'!U247="Irrelevant",1,IF(AND(OR(I247="Motorvejsstrækning",I247="Frakørselsflettestrækning",I247="Tilkørselsflettestrækning",I247="Frakørselsrampe",I247="Tilkørselsrampe"),'Anvendte oplysninger'!U247="Ja"),0.97,1))</f>
        <v>1</v>
      </c>
      <c r="Y247" s="14">
        <f>IF(AND(I247="Frakørselsrampe",'Anvendte oplysninger'!V247="S-formet ruderrampe"),1.32,IF(AND(I247="Frakørselsrampe",'Anvendte oplysninger'!V247="S-formet trompetrampe"),2.05,IF(AND(I247="Frakørselsrampe",'Anvendte oplysninger'!V247="U-formet trompetrampe"),4.11,IF(AND(I247="Frakørselsrampe",'Anvendte oplysninger'!V247="SV-formet flyoverrampe"),5.15,IF(AND(I247="Frakørselsrampe",'Anvendte oplysninger'!V247="Vinkelformet rampe"),1.07,IF(AND(I247="Tilkørselsrampe",'Anvendte oplysninger'!V247="S-formet ruderrampe"),0.93,IF(AND(I247="Tilkørselsrampe",'Anvendte oplysninger'!V247="S-formet trompetrampe"),2.48,IF(AND(I247="Tilkørselsrampe",'Anvendte oplysninger'!V247="U-formet trompetrampe"),4.15,IF(AND(I247="Tilkørselsrampe",'Anvendte oplysninger'!V247="SV-formet flyoverrampe"),5.26,IF(AND(I247="Tilkørselsrampe",'Anvendte oplysninger'!V247="Vinkelformet rampe"),1.42,1))))))))))</f>
        <v>1</v>
      </c>
      <c r="Z247" s="14">
        <f>IF(OR('Anvendte oplysninger'!W247="Lige",'Anvendte oplysninger'!W247="Irrelevant",'Anvendte oplysninger'!X247="Irrelevant",'Anvendte oplysninger'!Y247="Irrelevant"),1,1+1.545*1000/32.2*((('Anvendte oplysninger'!Y247*3268/3600)/('Anvendte oplysninger'!W247/0.306))^2)*('Anvendte oplysninger'!X247/1000)/G247)</f>
        <v>1</v>
      </c>
      <c r="AA247" s="14">
        <f>IF(OR('Anvendte oplysninger'!W247="Lige",'Anvendte oplysninger'!W247="Irrelevant",'Anvendte oplysninger'!X247="Irrelevant",'Anvendte oplysninger'!Y247="Irrelevant"),1,1+1.961*1000/32.2*((('Anvendte oplysninger'!Y247*3268/3600)/('Anvendte oplysninger'!W247/0.306))^2)*('Anvendte oplysninger'!X247/1000)/G247)</f>
        <v>1</v>
      </c>
      <c r="AB247" s="14">
        <f>IF(OR('Anvendte oplysninger'!Z247="Lige",'Anvendte oplysninger'!Z247="Irrelevant",'Anvendte oplysninger'!AA247="Irrelevant",'Anvendte oplysninger'!AB247="Irrelevant"),1,1+1.545*1000/32.2*((('Anvendte oplysninger'!AB247*3268/3600)/('Anvendte oplysninger'!Z247/0.306))^2)*('Anvendte oplysninger'!AA247/1000)/G247)</f>
        <v>1</v>
      </c>
      <c r="AC247" s="14">
        <f>IF(OR('Anvendte oplysninger'!Z247="Lige",'Anvendte oplysninger'!Z247="Irrelevant",'Anvendte oplysninger'!AA247="Irrelevant",'Anvendte oplysninger'!AB247="Irrelevant"),1,1+1.961*1000/32.2*((('Anvendte oplysninger'!AB247*3268/3600)/('Anvendte oplysninger'!Z247/0.306))^2)*('Anvendte oplysninger'!AA247/1000)/G247)</f>
        <v>1</v>
      </c>
      <c r="AD247" s="14">
        <f>IF(OR('Anvendte oplysninger'!AC247="Irrelevant",'Anvendte oplysninger'!AC247="Nej"),1,IF(AND('Anvendte oplysninger'!AC247="Ja",OR('Anvendte oplysninger'!Q247&lt;301,'Anvendte oplysninger'!S247&lt;301)),1-(0.5*('Anvendte oplysninger'!R247+'Anvendte oplysninger'!T247)/('Anvendte oplysninger'!G247*1000)),IF(AND('Anvendte oplysninger'!AC247="Ja",OR('Anvendte oplysninger'!Q247&lt;601,'Anvendte oplysninger'!S247&lt;601)),1-(0.25*('Anvendte oplysninger'!R247+'Anvendte oplysninger'!T247)/('Anvendte oplysninger'!G247*1000)),1)))</f>
        <v>1</v>
      </c>
      <c r="AE247" s="14">
        <f>IF(OR('Anvendte oplysninger'!AC247="Irrelevant",'Anvendte oplysninger'!AC247="Nej"),1,IF(AND('Anvendte oplysninger'!AC247="Ja",OR('Anvendte oplysninger'!Q247&lt;301,'Anvendte oplysninger'!S247&lt;301)),1-(0.4*('Anvendte oplysninger'!R247+'Anvendte oplysninger'!T247)/('Anvendte oplysninger'!G247*1000)),IF(AND('Anvendte oplysninger'!AC247="Ja",OR('Anvendte oplysninger'!Q247&lt;601,'Anvendte oplysninger'!S247&lt;601)),1-(0.2*('Anvendte oplysninger'!R247+'Anvendte oplysninger'!T247)/('Anvendte oplysninger'!G247*1000)),1)))</f>
        <v>1</v>
      </c>
      <c r="AF247" s="14">
        <f>IF('Anvendte oplysninger'!AD247="110 km/t",0.79,1)</f>
        <v>1</v>
      </c>
      <c r="AG247" s="14">
        <f>IF('Anvendte oplysninger'!AD247="110 km/t",0.94,1)</f>
        <v>1</v>
      </c>
      <c r="AH247" s="14">
        <f>IF('Anvendte oplysninger'!AD247="110 km/t",0.66,1)</f>
        <v>1</v>
      </c>
      <c r="AI247" s="14">
        <f>IF('Anvendte oplysninger'!AD247="110 km/t",0.82,1)</f>
        <v>1</v>
      </c>
      <c r="AJ247" s="14">
        <f>IF(AND('Anvendte oplysninger'!AE247="Ja",I247="Tilkørselsflettestrækning"),0.65*'Anvendte oplysninger'!AF247+1-'Anvendte oplysninger'!AF247,1)</f>
        <v>1</v>
      </c>
      <c r="AK247" s="15" t="str">
        <f t="shared" si="21"/>
        <v/>
      </c>
      <c r="AL247" s="15" t="str">
        <f t="shared" si="22"/>
        <v/>
      </c>
      <c r="AM247" s="15" t="str">
        <f t="shared" si="23"/>
        <v/>
      </c>
      <c r="AN247" s="15" t="str">
        <f t="shared" si="24"/>
        <v/>
      </c>
      <c r="AO247" s="15" t="str">
        <f t="shared" si="25"/>
        <v/>
      </c>
      <c r="AP247" s="15" t="str">
        <f t="shared" si="26"/>
        <v/>
      </c>
      <c r="AQ247" s="4" t="str">
        <f t="shared" si="27"/>
        <v/>
      </c>
    </row>
    <row r="248" spans="1:43" x14ac:dyDescent="0.25">
      <c r="A248" s="4" t="str">
        <f>IF(Inddata!A263="","",Inddata!A263)</f>
        <v/>
      </c>
      <c r="B248" s="4" t="str">
        <f>IF(Inddata!B263="","",Inddata!B263)</f>
        <v/>
      </c>
      <c r="C248" s="4" t="str">
        <f>IF(Inddata!C263="","",Inddata!C263)</f>
        <v/>
      </c>
      <c r="D248" s="4" t="str">
        <f>IF(Inddata!D263="","",Inddata!D263)</f>
        <v/>
      </c>
      <c r="E248" s="4" t="str">
        <f>IF(Inddata!E263="","",Inddata!E263)</f>
        <v/>
      </c>
      <c r="F248" s="4" t="str">
        <f>IF(Inddata!F263="","",Inddata!F263)</f>
        <v/>
      </c>
      <c r="G248" s="4">
        <f>IF(Inddata!G263="","",Inddata!G263)</f>
        <v>0</v>
      </c>
      <c r="H248" s="4" t="str">
        <f>IF(Inddata!H263&gt;0.5,Inddata!H263,"")</f>
        <v/>
      </c>
      <c r="I248" s="4" t="str">
        <f>IF(Inddata!I263="","",Inddata!I263)</f>
        <v/>
      </c>
      <c r="J248" s="14">
        <f>IF('Anvendte oplysninger'!J248="Irrelevant",1,IF('Anvendte oplysninger'!J248&gt;3,1.2,1))</f>
        <v>1</v>
      </c>
      <c r="K248" s="14">
        <f>IF('Anvendte oplysninger'!K248="Irrelevant",1,IF(AND(OR(I248="Motorvejsstrækning",I248="Frakørselsflettestrækning",I248="Tilkørselsflettestrækning"),'Anvendte oplysninger'!K248&lt;3.5),1+(3.5-'Anvendte oplysninger'!K248)*0.12,IF(AND(OR(I248="Frakørselsrampe",I248="Tilkørselsrampe"),'Anvendte oplysninger'!K248&lt;3.5),1+(3.5-'Anvendte oplysninger'!K248)*0.16,1)))</f>
        <v>1</v>
      </c>
      <c r="L248" s="14">
        <f>IF('Anvendte oplysninger'!L248="Irrelevant",1,IF(AND('Anvendte oplysninger'!L248="Ja",'Anvendte oplysninger'!J248=2),0.6*'Anvendte oplysninger'!M248+(1-'Anvendte oplysninger'!M248),IF(AND('Anvendte oplysninger'!L248="Ja",'Anvendte oplysninger'!J248=3),0.7*'Anvendte oplysninger'!M248+(1-'Anvendte oplysninger'!M248),IF(AND('Anvendte oplysninger'!L248="Ja",'Anvendte oplysninger'!J248=4),0.76*'Anvendte oplysninger'!M248+(1-'Anvendte oplysninger'!M248),IF(AND('Anvendte oplysninger'!L248="Ja",'Anvendte oplysninger'!J248&gt;4.99999999),0.8*'Anvendte oplysninger'!M248+(1-'Anvendte oplysninger'!M248),1)))))</f>
        <v>1</v>
      </c>
      <c r="M248" s="14">
        <f>IF('Anvendte oplysninger'!L248="Irrelevant",1,IF(AND('Anvendte oplysninger'!L248="Ja",'Anvendte oplysninger'!J248=2),0.8*'Anvendte oplysninger'!M248+(1-'Anvendte oplysninger'!M248),IF(AND('Anvendte oplysninger'!L248="Ja",'Anvendte oplysninger'!J248=3),0.85*'Anvendte oplysninger'!M248+(1-'Anvendte oplysninger'!M248),IF(AND('Anvendte oplysninger'!L248="Ja",'Anvendte oplysninger'!J248=4),0.88*'Anvendte oplysninger'!M248+(1-'Anvendte oplysninger'!M248),IF(AND('Anvendte oplysninger'!L248="Ja",'Anvendte oplysninger'!J248&gt;4.99999999),0.9*'Anvendte oplysninger'!M248+(1-'Anvendte oplysninger'!M248),1)))))</f>
        <v>1</v>
      </c>
      <c r="N248" s="14">
        <f>IF('Anvendte oplysninger'!N248="Irrelevant",1,IF(AND(OR(I248="Motorvejsstrækning",I248="Frakørselsflettestrækning",I248="Tilkørselsflettestrækning"),'Anvendte oplysninger'!N248&lt;3),1+(3-'Anvendte oplysninger'!N248)*0.09333333,1))</f>
        <v>1</v>
      </c>
      <c r="O248" s="14">
        <f>IF('Anvendte oplysninger'!N248="Irrelevant",1,IF(AND(OR(I248="Motorvejsstrækning",I248="Frakørselsflettestrækning",I248="Tilkørselsflettestrækning"),'Anvendte oplysninger'!N248&lt;3),1+(3-'Anvendte oplysninger'!N248)*0.19666667,1))</f>
        <v>1</v>
      </c>
      <c r="P248" s="14">
        <f>IF('Anvendte oplysninger'!O248="Irrelevant",1,IF(AND(OR(I248="Motorvejsstrækning",I248="Frakørselsflettestrækning",I248="Tilkørselsflettestrækning"),'Anvendte oplysninger'!O248&lt;3.00000001),1+(0.5-'Anvendte oplysninger'!O248)*0.04,IF(AND(OR(I248="Frakørselsrampe",I248="Tilkørselsrampe"),'Anvendte oplysninger'!O248&lt;3.00000001),1+(0.5-'Anvendte oplysninger'!O248)*0.08,IF(OR(I248="Motorvejsstrækning",I248="Frakørselsflettestrækning",I248="Tilkørselsflettestrækning"),0.9,0.8))))</f>
        <v>1</v>
      </c>
      <c r="Q248" s="14">
        <f>IF('Anvendte oplysninger'!P248="Irrelevant",1,IF(AND(OR(I248="Motorvejsstrækning",I248="Frakørselsflettestrækning",I248="Tilkørselsflettestrækning"),'Anvendte oplysninger'!P248&lt;11.00000001),1+(5-'Anvendte oplysninger'!P248)*0.01,0.94))</f>
        <v>1</v>
      </c>
      <c r="R248" s="14">
        <f>IF(OR('Anvendte oplysninger'!Q248="Irrelevant",'Anvendte oplysninger'!R248="Irrelevant",'Anvendte oplysninger'!Q248="Lige"),1,IF(AND(OR(I248="Motorvejsstrækning",I248="Frakørselsflettestrækning",I248="Tilkørselsflettestrækning"),'Anvendte oplysninger'!Q248&lt;4000),(EXP(0.1096*1746.5/'Anvendte oplysninger'!Q248)/EXP(0.1096*1746.5/4000))*('Anvendte oplysninger'!R248/1000)/G248+(G248-'Anvendte oplysninger'!R248/1000)/G248,1))</f>
        <v>1</v>
      </c>
      <c r="S248" s="14">
        <f>IF(OR('Anvendte oplysninger'!S248="Irrelevant",'Anvendte oplysninger'!T248="Irrelevant",'Anvendte oplysninger'!S248="Lige"),1,IF(AND(OR(I248="Motorvejsstrækning",I248="Frakørselsflettestrækning",I248="Tilkørselsflettestrækning"),'Anvendte oplysninger'!S248&lt;4000),(EXP(0.1096*1746.5/'Anvendte oplysninger'!S248)/EXP(0.1096*1746.5/4000))*('Anvendte oplysninger'!T248/1000)/G248+(G248-'Anvendte oplysninger'!T248/1000)/G248,1))</f>
        <v>1</v>
      </c>
      <c r="T248" s="14">
        <f>IF('Anvendte oplysninger'!U248="Irrelevant",1,IF(AND(OR(I248="Motorvejsstrækning",I248="Frakørselsflettestrækning",I248="Tilkørselsflettestrækning",I248="Frakørselsrampe",I248="Tilkørselsrampe"),'Anvendte oplysninger'!U248="Ja"),0.95,1))</f>
        <v>1</v>
      </c>
      <c r="U248" s="14">
        <f>IF('Anvendte oplysninger'!U248="Irrelevant",1,IF(AND(OR(I248="Motorvejsstrækning",I248="Frakørselsflettestrækning",I248="Tilkørselsflettestrækning",I248="Frakørselsrampe",I248="Tilkørselsrampe"),'Anvendte oplysninger'!U248="Ja"),0.96,1))</f>
        <v>1</v>
      </c>
      <c r="V248" s="14">
        <f>IF('Anvendte oplysninger'!U248="Irrelevant",1,IF(AND(OR(I248="Motorvejsstrækning",I248="Frakørselsflettestrækning",I248="Tilkørselsflettestrækning",I248="Frakørselsrampe",I248="Tilkørselsrampe"),'Anvendte oplysninger'!U248="Ja"),0.79,1))</f>
        <v>1</v>
      </c>
      <c r="W248" s="14">
        <f>IF('Anvendte oplysninger'!U248="Irrelevant",1,IF(AND(OR(I248="Motorvejsstrækning",I248="Frakørselsflettestrækning",I248="Tilkørselsflettestrækning",I248="Frakørselsrampe",I248="Tilkørselsrampe"),'Anvendte oplysninger'!U248="Ja"),0.94,1))</f>
        <v>1</v>
      </c>
      <c r="X248" s="14">
        <f>IF('Anvendte oplysninger'!U248="Irrelevant",1,IF(AND(OR(I248="Motorvejsstrækning",I248="Frakørselsflettestrækning",I248="Tilkørselsflettestrækning",I248="Frakørselsrampe",I248="Tilkørselsrampe"),'Anvendte oplysninger'!U248="Ja"),0.97,1))</f>
        <v>1</v>
      </c>
      <c r="Y248" s="14">
        <f>IF(AND(I248="Frakørselsrampe",'Anvendte oplysninger'!V248="S-formet ruderrampe"),1.32,IF(AND(I248="Frakørselsrampe",'Anvendte oplysninger'!V248="S-formet trompetrampe"),2.05,IF(AND(I248="Frakørselsrampe",'Anvendte oplysninger'!V248="U-formet trompetrampe"),4.11,IF(AND(I248="Frakørselsrampe",'Anvendte oplysninger'!V248="SV-formet flyoverrampe"),5.15,IF(AND(I248="Frakørselsrampe",'Anvendte oplysninger'!V248="Vinkelformet rampe"),1.07,IF(AND(I248="Tilkørselsrampe",'Anvendte oplysninger'!V248="S-formet ruderrampe"),0.93,IF(AND(I248="Tilkørselsrampe",'Anvendte oplysninger'!V248="S-formet trompetrampe"),2.48,IF(AND(I248="Tilkørselsrampe",'Anvendte oplysninger'!V248="U-formet trompetrampe"),4.15,IF(AND(I248="Tilkørselsrampe",'Anvendte oplysninger'!V248="SV-formet flyoverrampe"),5.26,IF(AND(I248="Tilkørselsrampe",'Anvendte oplysninger'!V248="Vinkelformet rampe"),1.42,1))))))))))</f>
        <v>1</v>
      </c>
      <c r="Z248" s="14">
        <f>IF(OR('Anvendte oplysninger'!W248="Lige",'Anvendte oplysninger'!W248="Irrelevant",'Anvendte oplysninger'!X248="Irrelevant",'Anvendte oplysninger'!Y248="Irrelevant"),1,1+1.545*1000/32.2*((('Anvendte oplysninger'!Y248*3268/3600)/('Anvendte oplysninger'!W248/0.306))^2)*('Anvendte oplysninger'!X248/1000)/G248)</f>
        <v>1</v>
      </c>
      <c r="AA248" s="14">
        <f>IF(OR('Anvendte oplysninger'!W248="Lige",'Anvendte oplysninger'!W248="Irrelevant",'Anvendte oplysninger'!X248="Irrelevant",'Anvendte oplysninger'!Y248="Irrelevant"),1,1+1.961*1000/32.2*((('Anvendte oplysninger'!Y248*3268/3600)/('Anvendte oplysninger'!W248/0.306))^2)*('Anvendte oplysninger'!X248/1000)/G248)</f>
        <v>1</v>
      </c>
      <c r="AB248" s="14">
        <f>IF(OR('Anvendte oplysninger'!Z248="Lige",'Anvendte oplysninger'!Z248="Irrelevant",'Anvendte oplysninger'!AA248="Irrelevant",'Anvendte oplysninger'!AB248="Irrelevant"),1,1+1.545*1000/32.2*((('Anvendte oplysninger'!AB248*3268/3600)/('Anvendte oplysninger'!Z248/0.306))^2)*('Anvendte oplysninger'!AA248/1000)/G248)</f>
        <v>1</v>
      </c>
      <c r="AC248" s="14">
        <f>IF(OR('Anvendte oplysninger'!Z248="Lige",'Anvendte oplysninger'!Z248="Irrelevant",'Anvendte oplysninger'!AA248="Irrelevant",'Anvendte oplysninger'!AB248="Irrelevant"),1,1+1.961*1000/32.2*((('Anvendte oplysninger'!AB248*3268/3600)/('Anvendte oplysninger'!Z248/0.306))^2)*('Anvendte oplysninger'!AA248/1000)/G248)</f>
        <v>1</v>
      </c>
      <c r="AD248" s="14">
        <f>IF(OR('Anvendte oplysninger'!AC248="Irrelevant",'Anvendte oplysninger'!AC248="Nej"),1,IF(AND('Anvendte oplysninger'!AC248="Ja",OR('Anvendte oplysninger'!Q248&lt;301,'Anvendte oplysninger'!S248&lt;301)),1-(0.5*('Anvendte oplysninger'!R248+'Anvendte oplysninger'!T248)/('Anvendte oplysninger'!G248*1000)),IF(AND('Anvendte oplysninger'!AC248="Ja",OR('Anvendte oplysninger'!Q248&lt;601,'Anvendte oplysninger'!S248&lt;601)),1-(0.25*('Anvendte oplysninger'!R248+'Anvendte oplysninger'!T248)/('Anvendte oplysninger'!G248*1000)),1)))</f>
        <v>1</v>
      </c>
      <c r="AE248" s="14">
        <f>IF(OR('Anvendte oplysninger'!AC248="Irrelevant",'Anvendte oplysninger'!AC248="Nej"),1,IF(AND('Anvendte oplysninger'!AC248="Ja",OR('Anvendte oplysninger'!Q248&lt;301,'Anvendte oplysninger'!S248&lt;301)),1-(0.4*('Anvendte oplysninger'!R248+'Anvendte oplysninger'!T248)/('Anvendte oplysninger'!G248*1000)),IF(AND('Anvendte oplysninger'!AC248="Ja",OR('Anvendte oplysninger'!Q248&lt;601,'Anvendte oplysninger'!S248&lt;601)),1-(0.2*('Anvendte oplysninger'!R248+'Anvendte oplysninger'!T248)/('Anvendte oplysninger'!G248*1000)),1)))</f>
        <v>1</v>
      </c>
      <c r="AF248" s="14">
        <f>IF('Anvendte oplysninger'!AD248="110 km/t",0.79,1)</f>
        <v>1</v>
      </c>
      <c r="AG248" s="14">
        <f>IF('Anvendte oplysninger'!AD248="110 km/t",0.94,1)</f>
        <v>1</v>
      </c>
      <c r="AH248" s="14">
        <f>IF('Anvendte oplysninger'!AD248="110 km/t",0.66,1)</f>
        <v>1</v>
      </c>
      <c r="AI248" s="14">
        <f>IF('Anvendte oplysninger'!AD248="110 km/t",0.82,1)</f>
        <v>1</v>
      </c>
      <c r="AJ248" s="14">
        <f>IF(AND('Anvendte oplysninger'!AE248="Ja",I248="Tilkørselsflettestrækning"),0.65*'Anvendte oplysninger'!AF248+1-'Anvendte oplysninger'!AF248,1)</f>
        <v>1</v>
      </c>
      <c r="AK248" s="15" t="str">
        <f t="shared" si="21"/>
        <v/>
      </c>
      <c r="AL248" s="15" t="str">
        <f t="shared" si="22"/>
        <v/>
      </c>
      <c r="AM248" s="15" t="str">
        <f t="shared" si="23"/>
        <v/>
      </c>
      <c r="AN248" s="15" t="str">
        <f t="shared" si="24"/>
        <v/>
      </c>
      <c r="AO248" s="15" t="str">
        <f t="shared" si="25"/>
        <v/>
      </c>
      <c r="AP248" s="15" t="str">
        <f t="shared" si="26"/>
        <v/>
      </c>
      <c r="AQ248" s="4" t="str">
        <f t="shared" si="27"/>
        <v/>
      </c>
    </row>
    <row r="249" spans="1:43" x14ac:dyDescent="0.25">
      <c r="A249" s="4" t="str">
        <f>IF(Inddata!A264="","",Inddata!A264)</f>
        <v/>
      </c>
      <c r="B249" s="4" t="str">
        <f>IF(Inddata!B264="","",Inddata!B264)</f>
        <v/>
      </c>
      <c r="C249" s="4" t="str">
        <f>IF(Inddata!C264="","",Inddata!C264)</f>
        <v/>
      </c>
      <c r="D249" s="4" t="str">
        <f>IF(Inddata!D264="","",Inddata!D264)</f>
        <v/>
      </c>
      <c r="E249" s="4" t="str">
        <f>IF(Inddata!E264="","",Inddata!E264)</f>
        <v/>
      </c>
      <c r="F249" s="4" t="str">
        <f>IF(Inddata!F264="","",Inddata!F264)</f>
        <v/>
      </c>
      <c r="G249" s="4">
        <f>IF(Inddata!G264="","",Inddata!G264)</f>
        <v>0</v>
      </c>
      <c r="H249" s="4" t="str">
        <f>IF(Inddata!H264&gt;0.5,Inddata!H264,"")</f>
        <v/>
      </c>
      <c r="I249" s="4" t="str">
        <f>IF(Inddata!I264="","",Inddata!I264)</f>
        <v/>
      </c>
      <c r="J249" s="14">
        <f>IF('Anvendte oplysninger'!J249="Irrelevant",1,IF('Anvendte oplysninger'!J249&gt;3,1.2,1))</f>
        <v>1</v>
      </c>
      <c r="K249" s="14">
        <f>IF('Anvendte oplysninger'!K249="Irrelevant",1,IF(AND(OR(I249="Motorvejsstrækning",I249="Frakørselsflettestrækning",I249="Tilkørselsflettestrækning"),'Anvendte oplysninger'!K249&lt;3.5),1+(3.5-'Anvendte oplysninger'!K249)*0.12,IF(AND(OR(I249="Frakørselsrampe",I249="Tilkørselsrampe"),'Anvendte oplysninger'!K249&lt;3.5),1+(3.5-'Anvendte oplysninger'!K249)*0.16,1)))</f>
        <v>1</v>
      </c>
      <c r="L249" s="14">
        <f>IF('Anvendte oplysninger'!L249="Irrelevant",1,IF(AND('Anvendte oplysninger'!L249="Ja",'Anvendte oplysninger'!J249=2),0.6*'Anvendte oplysninger'!M249+(1-'Anvendte oplysninger'!M249),IF(AND('Anvendte oplysninger'!L249="Ja",'Anvendte oplysninger'!J249=3),0.7*'Anvendte oplysninger'!M249+(1-'Anvendte oplysninger'!M249),IF(AND('Anvendte oplysninger'!L249="Ja",'Anvendte oplysninger'!J249=4),0.76*'Anvendte oplysninger'!M249+(1-'Anvendte oplysninger'!M249),IF(AND('Anvendte oplysninger'!L249="Ja",'Anvendte oplysninger'!J249&gt;4.99999999),0.8*'Anvendte oplysninger'!M249+(1-'Anvendte oplysninger'!M249),1)))))</f>
        <v>1</v>
      </c>
      <c r="M249" s="14">
        <f>IF('Anvendte oplysninger'!L249="Irrelevant",1,IF(AND('Anvendte oplysninger'!L249="Ja",'Anvendte oplysninger'!J249=2),0.8*'Anvendte oplysninger'!M249+(1-'Anvendte oplysninger'!M249),IF(AND('Anvendte oplysninger'!L249="Ja",'Anvendte oplysninger'!J249=3),0.85*'Anvendte oplysninger'!M249+(1-'Anvendte oplysninger'!M249),IF(AND('Anvendte oplysninger'!L249="Ja",'Anvendte oplysninger'!J249=4),0.88*'Anvendte oplysninger'!M249+(1-'Anvendte oplysninger'!M249),IF(AND('Anvendte oplysninger'!L249="Ja",'Anvendte oplysninger'!J249&gt;4.99999999),0.9*'Anvendte oplysninger'!M249+(1-'Anvendte oplysninger'!M249),1)))))</f>
        <v>1</v>
      </c>
      <c r="N249" s="14">
        <f>IF('Anvendte oplysninger'!N249="Irrelevant",1,IF(AND(OR(I249="Motorvejsstrækning",I249="Frakørselsflettestrækning",I249="Tilkørselsflettestrækning"),'Anvendte oplysninger'!N249&lt;3),1+(3-'Anvendte oplysninger'!N249)*0.09333333,1))</f>
        <v>1</v>
      </c>
      <c r="O249" s="14">
        <f>IF('Anvendte oplysninger'!N249="Irrelevant",1,IF(AND(OR(I249="Motorvejsstrækning",I249="Frakørselsflettestrækning",I249="Tilkørselsflettestrækning"),'Anvendte oplysninger'!N249&lt;3),1+(3-'Anvendte oplysninger'!N249)*0.19666667,1))</f>
        <v>1</v>
      </c>
      <c r="P249" s="14">
        <f>IF('Anvendte oplysninger'!O249="Irrelevant",1,IF(AND(OR(I249="Motorvejsstrækning",I249="Frakørselsflettestrækning",I249="Tilkørselsflettestrækning"),'Anvendte oplysninger'!O249&lt;3.00000001),1+(0.5-'Anvendte oplysninger'!O249)*0.04,IF(AND(OR(I249="Frakørselsrampe",I249="Tilkørselsrampe"),'Anvendte oplysninger'!O249&lt;3.00000001),1+(0.5-'Anvendte oplysninger'!O249)*0.08,IF(OR(I249="Motorvejsstrækning",I249="Frakørselsflettestrækning",I249="Tilkørselsflettestrækning"),0.9,0.8))))</f>
        <v>1</v>
      </c>
      <c r="Q249" s="14">
        <f>IF('Anvendte oplysninger'!P249="Irrelevant",1,IF(AND(OR(I249="Motorvejsstrækning",I249="Frakørselsflettestrækning",I249="Tilkørselsflettestrækning"),'Anvendte oplysninger'!P249&lt;11.00000001),1+(5-'Anvendte oplysninger'!P249)*0.01,0.94))</f>
        <v>1</v>
      </c>
      <c r="R249" s="14">
        <f>IF(OR('Anvendte oplysninger'!Q249="Irrelevant",'Anvendte oplysninger'!R249="Irrelevant",'Anvendte oplysninger'!Q249="Lige"),1,IF(AND(OR(I249="Motorvejsstrækning",I249="Frakørselsflettestrækning",I249="Tilkørselsflettestrækning"),'Anvendte oplysninger'!Q249&lt;4000),(EXP(0.1096*1746.5/'Anvendte oplysninger'!Q249)/EXP(0.1096*1746.5/4000))*('Anvendte oplysninger'!R249/1000)/G249+(G249-'Anvendte oplysninger'!R249/1000)/G249,1))</f>
        <v>1</v>
      </c>
      <c r="S249" s="14">
        <f>IF(OR('Anvendte oplysninger'!S249="Irrelevant",'Anvendte oplysninger'!T249="Irrelevant",'Anvendte oplysninger'!S249="Lige"),1,IF(AND(OR(I249="Motorvejsstrækning",I249="Frakørselsflettestrækning",I249="Tilkørselsflettestrækning"),'Anvendte oplysninger'!S249&lt;4000),(EXP(0.1096*1746.5/'Anvendte oplysninger'!S249)/EXP(0.1096*1746.5/4000))*('Anvendte oplysninger'!T249/1000)/G249+(G249-'Anvendte oplysninger'!T249/1000)/G249,1))</f>
        <v>1</v>
      </c>
      <c r="T249" s="14">
        <f>IF('Anvendte oplysninger'!U249="Irrelevant",1,IF(AND(OR(I249="Motorvejsstrækning",I249="Frakørselsflettestrækning",I249="Tilkørselsflettestrækning",I249="Frakørselsrampe",I249="Tilkørselsrampe"),'Anvendte oplysninger'!U249="Ja"),0.95,1))</f>
        <v>1</v>
      </c>
      <c r="U249" s="14">
        <f>IF('Anvendte oplysninger'!U249="Irrelevant",1,IF(AND(OR(I249="Motorvejsstrækning",I249="Frakørselsflettestrækning",I249="Tilkørselsflettestrækning",I249="Frakørselsrampe",I249="Tilkørselsrampe"),'Anvendte oplysninger'!U249="Ja"),0.96,1))</f>
        <v>1</v>
      </c>
      <c r="V249" s="14">
        <f>IF('Anvendte oplysninger'!U249="Irrelevant",1,IF(AND(OR(I249="Motorvejsstrækning",I249="Frakørselsflettestrækning",I249="Tilkørselsflettestrækning",I249="Frakørselsrampe",I249="Tilkørselsrampe"),'Anvendte oplysninger'!U249="Ja"),0.79,1))</f>
        <v>1</v>
      </c>
      <c r="W249" s="14">
        <f>IF('Anvendte oplysninger'!U249="Irrelevant",1,IF(AND(OR(I249="Motorvejsstrækning",I249="Frakørselsflettestrækning",I249="Tilkørselsflettestrækning",I249="Frakørselsrampe",I249="Tilkørselsrampe"),'Anvendte oplysninger'!U249="Ja"),0.94,1))</f>
        <v>1</v>
      </c>
      <c r="X249" s="14">
        <f>IF('Anvendte oplysninger'!U249="Irrelevant",1,IF(AND(OR(I249="Motorvejsstrækning",I249="Frakørselsflettestrækning",I249="Tilkørselsflettestrækning",I249="Frakørselsrampe",I249="Tilkørselsrampe"),'Anvendte oplysninger'!U249="Ja"),0.97,1))</f>
        <v>1</v>
      </c>
      <c r="Y249" s="14">
        <f>IF(AND(I249="Frakørselsrampe",'Anvendte oplysninger'!V249="S-formet ruderrampe"),1.32,IF(AND(I249="Frakørselsrampe",'Anvendte oplysninger'!V249="S-formet trompetrampe"),2.05,IF(AND(I249="Frakørselsrampe",'Anvendte oplysninger'!V249="U-formet trompetrampe"),4.11,IF(AND(I249="Frakørselsrampe",'Anvendte oplysninger'!V249="SV-formet flyoverrampe"),5.15,IF(AND(I249="Frakørselsrampe",'Anvendte oplysninger'!V249="Vinkelformet rampe"),1.07,IF(AND(I249="Tilkørselsrampe",'Anvendte oplysninger'!V249="S-formet ruderrampe"),0.93,IF(AND(I249="Tilkørselsrampe",'Anvendte oplysninger'!V249="S-formet trompetrampe"),2.48,IF(AND(I249="Tilkørselsrampe",'Anvendte oplysninger'!V249="U-formet trompetrampe"),4.15,IF(AND(I249="Tilkørselsrampe",'Anvendte oplysninger'!V249="SV-formet flyoverrampe"),5.26,IF(AND(I249="Tilkørselsrampe",'Anvendte oplysninger'!V249="Vinkelformet rampe"),1.42,1))))))))))</f>
        <v>1</v>
      </c>
      <c r="Z249" s="14">
        <f>IF(OR('Anvendte oplysninger'!W249="Lige",'Anvendte oplysninger'!W249="Irrelevant",'Anvendte oplysninger'!X249="Irrelevant",'Anvendte oplysninger'!Y249="Irrelevant"),1,1+1.545*1000/32.2*((('Anvendte oplysninger'!Y249*3268/3600)/('Anvendte oplysninger'!W249/0.306))^2)*('Anvendte oplysninger'!X249/1000)/G249)</f>
        <v>1</v>
      </c>
      <c r="AA249" s="14">
        <f>IF(OR('Anvendte oplysninger'!W249="Lige",'Anvendte oplysninger'!W249="Irrelevant",'Anvendte oplysninger'!X249="Irrelevant",'Anvendte oplysninger'!Y249="Irrelevant"),1,1+1.961*1000/32.2*((('Anvendte oplysninger'!Y249*3268/3600)/('Anvendte oplysninger'!W249/0.306))^2)*('Anvendte oplysninger'!X249/1000)/G249)</f>
        <v>1</v>
      </c>
      <c r="AB249" s="14">
        <f>IF(OR('Anvendte oplysninger'!Z249="Lige",'Anvendte oplysninger'!Z249="Irrelevant",'Anvendte oplysninger'!AA249="Irrelevant",'Anvendte oplysninger'!AB249="Irrelevant"),1,1+1.545*1000/32.2*((('Anvendte oplysninger'!AB249*3268/3600)/('Anvendte oplysninger'!Z249/0.306))^2)*('Anvendte oplysninger'!AA249/1000)/G249)</f>
        <v>1</v>
      </c>
      <c r="AC249" s="14">
        <f>IF(OR('Anvendte oplysninger'!Z249="Lige",'Anvendte oplysninger'!Z249="Irrelevant",'Anvendte oplysninger'!AA249="Irrelevant",'Anvendte oplysninger'!AB249="Irrelevant"),1,1+1.961*1000/32.2*((('Anvendte oplysninger'!AB249*3268/3600)/('Anvendte oplysninger'!Z249/0.306))^2)*('Anvendte oplysninger'!AA249/1000)/G249)</f>
        <v>1</v>
      </c>
      <c r="AD249" s="14">
        <f>IF(OR('Anvendte oplysninger'!AC249="Irrelevant",'Anvendte oplysninger'!AC249="Nej"),1,IF(AND('Anvendte oplysninger'!AC249="Ja",OR('Anvendte oplysninger'!Q249&lt;301,'Anvendte oplysninger'!S249&lt;301)),1-(0.5*('Anvendte oplysninger'!R249+'Anvendte oplysninger'!T249)/('Anvendte oplysninger'!G249*1000)),IF(AND('Anvendte oplysninger'!AC249="Ja",OR('Anvendte oplysninger'!Q249&lt;601,'Anvendte oplysninger'!S249&lt;601)),1-(0.25*('Anvendte oplysninger'!R249+'Anvendte oplysninger'!T249)/('Anvendte oplysninger'!G249*1000)),1)))</f>
        <v>1</v>
      </c>
      <c r="AE249" s="14">
        <f>IF(OR('Anvendte oplysninger'!AC249="Irrelevant",'Anvendte oplysninger'!AC249="Nej"),1,IF(AND('Anvendte oplysninger'!AC249="Ja",OR('Anvendte oplysninger'!Q249&lt;301,'Anvendte oplysninger'!S249&lt;301)),1-(0.4*('Anvendte oplysninger'!R249+'Anvendte oplysninger'!T249)/('Anvendte oplysninger'!G249*1000)),IF(AND('Anvendte oplysninger'!AC249="Ja",OR('Anvendte oplysninger'!Q249&lt;601,'Anvendte oplysninger'!S249&lt;601)),1-(0.2*('Anvendte oplysninger'!R249+'Anvendte oplysninger'!T249)/('Anvendte oplysninger'!G249*1000)),1)))</f>
        <v>1</v>
      </c>
      <c r="AF249" s="14">
        <f>IF('Anvendte oplysninger'!AD249="110 km/t",0.79,1)</f>
        <v>1</v>
      </c>
      <c r="AG249" s="14">
        <f>IF('Anvendte oplysninger'!AD249="110 km/t",0.94,1)</f>
        <v>1</v>
      </c>
      <c r="AH249" s="14">
        <f>IF('Anvendte oplysninger'!AD249="110 km/t",0.66,1)</f>
        <v>1</v>
      </c>
      <c r="AI249" s="14">
        <f>IF('Anvendte oplysninger'!AD249="110 km/t",0.82,1)</f>
        <v>1</v>
      </c>
      <c r="AJ249" s="14">
        <f>IF(AND('Anvendte oplysninger'!AE249="Ja",I249="Tilkørselsflettestrækning"),0.65*'Anvendte oplysninger'!AF249+1-'Anvendte oplysninger'!AF249,1)</f>
        <v>1</v>
      </c>
      <c r="AK249" s="15" t="str">
        <f t="shared" si="21"/>
        <v/>
      </c>
      <c r="AL249" s="15" t="str">
        <f t="shared" si="22"/>
        <v/>
      </c>
      <c r="AM249" s="15" t="str">
        <f t="shared" si="23"/>
        <v/>
      </c>
      <c r="AN249" s="15" t="str">
        <f t="shared" si="24"/>
        <v/>
      </c>
      <c r="AO249" s="15" t="str">
        <f t="shared" si="25"/>
        <v/>
      </c>
      <c r="AP249" s="15" t="str">
        <f t="shared" si="26"/>
        <v/>
      </c>
      <c r="AQ249" s="4" t="str">
        <f t="shared" si="27"/>
        <v/>
      </c>
    </row>
    <row r="250" spans="1:43" x14ac:dyDescent="0.25">
      <c r="A250" s="4" t="str">
        <f>IF(Inddata!A265="","",Inddata!A265)</f>
        <v/>
      </c>
      <c r="B250" s="4" t="str">
        <f>IF(Inddata!B265="","",Inddata!B265)</f>
        <v/>
      </c>
      <c r="C250" s="4" t="str">
        <f>IF(Inddata!C265="","",Inddata!C265)</f>
        <v/>
      </c>
      <c r="D250" s="4" t="str">
        <f>IF(Inddata!D265="","",Inddata!D265)</f>
        <v/>
      </c>
      <c r="E250" s="4" t="str">
        <f>IF(Inddata!E265="","",Inddata!E265)</f>
        <v/>
      </c>
      <c r="F250" s="4" t="str">
        <f>IF(Inddata!F265="","",Inddata!F265)</f>
        <v/>
      </c>
      <c r="G250" s="4">
        <f>IF(Inddata!G265="","",Inddata!G265)</f>
        <v>0</v>
      </c>
      <c r="H250" s="4" t="str">
        <f>IF(Inddata!H265&gt;0.5,Inddata!H265,"")</f>
        <v/>
      </c>
      <c r="I250" s="4" t="str">
        <f>IF(Inddata!I265="","",Inddata!I265)</f>
        <v/>
      </c>
      <c r="J250" s="14">
        <f>IF('Anvendte oplysninger'!J250="Irrelevant",1,IF('Anvendte oplysninger'!J250&gt;3,1.2,1))</f>
        <v>1</v>
      </c>
      <c r="K250" s="14">
        <f>IF('Anvendte oplysninger'!K250="Irrelevant",1,IF(AND(OR(I250="Motorvejsstrækning",I250="Frakørselsflettestrækning",I250="Tilkørselsflettestrækning"),'Anvendte oplysninger'!K250&lt;3.5),1+(3.5-'Anvendte oplysninger'!K250)*0.12,IF(AND(OR(I250="Frakørselsrampe",I250="Tilkørselsrampe"),'Anvendte oplysninger'!K250&lt;3.5),1+(3.5-'Anvendte oplysninger'!K250)*0.16,1)))</f>
        <v>1</v>
      </c>
      <c r="L250" s="14">
        <f>IF('Anvendte oplysninger'!L250="Irrelevant",1,IF(AND('Anvendte oplysninger'!L250="Ja",'Anvendte oplysninger'!J250=2),0.6*'Anvendte oplysninger'!M250+(1-'Anvendte oplysninger'!M250),IF(AND('Anvendte oplysninger'!L250="Ja",'Anvendte oplysninger'!J250=3),0.7*'Anvendte oplysninger'!M250+(1-'Anvendte oplysninger'!M250),IF(AND('Anvendte oplysninger'!L250="Ja",'Anvendte oplysninger'!J250=4),0.76*'Anvendte oplysninger'!M250+(1-'Anvendte oplysninger'!M250),IF(AND('Anvendte oplysninger'!L250="Ja",'Anvendte oplysninger'!J250&gt;4.99999999),0.8*'Anvendte oplysninger'!M250+(1-'Anvendte oplysninger'!M250),1)))))</f>
        <v>1</v>
      </c>
      <c r="M250" s="14">
        <f>IF('Anvendte oplysninger'!L250="Irrelevant",1,IF(AND('Anvendte oplysninger'!L250="Ja",'Anvendte oplysninger'!J250=2),0.8*'Anvendte oplysninger'!M250+(1-'Anvendte oplysninger'!M250),IF(AND('Anvendte oplysninger'!L250="Ja",'Anvendte oplysninger'!J250=3),0.85*'Anvendte oplysninger'!M250+(1-'Anvendte oplysninger'!M250),IF(AND('Anvendte oplysninger'!L250="Ja",'Anvendte oplysninger'!J250=4),0.88*'Anvendte oplysninger'!M250+(1-'Anvendte oplysninger'!M250),IF(AND('Anvendte oplysninger'!L250="Ja",'Anvendte oplysninger'!J250&gt;4.99999999),0.9*'Anvendte oplysninger'!M250+(1-'Anvendte oplysninger'!M250),1)))))</f>
        <v>1</v>
      </c>
      <c r="N250" s="14">
        <f>IF('Anvendte oplysninger'!N250="Irrelevant",1,IF(AND(OR(I250="Motorvejsstrækning",I250="Frakørselsflettestrækning",I250="Tilkørselsflettestrækning"),'Anvendte oplysninger'!N250&lt;3),1+(3-'Anvendte oplysninger'!N250)*0.09333333,1))</f>
        <v>1</v>
      </c>
      <c r="O250" s="14">
        <f>IF('Anvendte oplysninger'!N250="Irrelevant",1,IF(AND(OR(I250="Motorvejsstrækning",I250="Frakørselsflettestrækning",I250="Tilkørselsflettestrækning"),'Anvendte oplysninger'!N250&lt;3),1+(3-'Anvendte oplysninger'!N250)*0.19666667,1))</f>
        <v>1</v>
      </c>
      <c r="P250" s="14">
        <f>IF('Anvendte oplysninger'!O250="Irrelevant",1,IF(AND(OR(I250="Motorvejsstrækning",I250="Frakørselsflettestrækning",I250="Tilkørselsflettestrækning"),'Anvendte oplysninger'!O250&lt;3.00000001),1+(0.5-'Anvendte oplysninger'!O250)*0.04,IF(AND(OR(I250="Frakørselsrampe",I250="Tilkørselsrampe"),'Anvendte oplysninger'!O250&lt;3.00000001),1+(0.5-'Anvendte oplysninger'!O250)*0.08,IF(OR(I250="Motorvejsstrækning",I250="Frakørselsflettestrækning",I250="Tilkørselsflettestrækning"),0.9,0.8))))</f>
        <v>1</v>
      </c>
      <c r="Q250" s="14">
        <f>IF('Anvendte oplysninger'!P250="Irrelevant",1,IF(AND(OR(I250="Motorvejsstrækning",I250="Frakørselsflettestrækning",I250="Tilkørselsflettestrækning"),'Anvendte oplysninger'!P250&lt;11.00000001),1+(5-'Anvendte oplysninger'!P250)*0.01,0.94))</f>
        <v>1</v>
      </c>
      <c r="R250" s="14">
        <f>IF(OR('Anvendte oplysninger'!Q250="Irrelevant",'Anvendte oplysninger'!R250="Irrelevant",'Anvendte oplysninger'!Q250="Lige"),1,IF(AND(OR(I250="Motorvejsstrækning",I250="Frakørselsflettestrækning",I250="Tilkørselsflettestrækning"),'Anvendte oplysninger'!Q250&lt;4000),(EXP(0.1096*1746.5/'Anvendte oplysninger'!Q250)/EXP(0.1096*1746.5/4000))*('Anvendte oplysninger'!R250/1000)/G250+(G250-'Anvendte oplysninger'!R250/1000)/G250,1))</f>
        <v>1</v>
      </c>
      <c r="S250" s="14">
        <f>IF(OR('Anvendte oplysninger'!S250="Irrelevant",'Anvendte oplysninger'!T250="Irrelevant",'Anvendte oplysninger'!S250="Lige"),1,IF(AND(OR(I250="Motorvejsstrækning",I250="Frakørselsflettestrækning",I250="Tilkørselsflettestrækning"),'Anvendte oplysninger'!S250&lt;4000),(EXP(0.1096*1746.5/'Anvendte oplysninger'!S250)/EXP(0.1096*1746.5/4000))*('Anvendte oplysninger'!T250/1000)/G250+(G250-'Anvendte oplysninger'!T250/1000)/G250,1))</f>
        <v>1</v>
      </c>
      <c r="T250" s="14">
        <f>IF('Anvendte oplysninger'!U250="Irrelevant",1,IF(AND(OR(I250="Motorvejsstrækning",I250="Frakørselsflettestrækning",I250="Tilkørselsflettestrækning",I250="Frakørselsrampe",I250="Tilkørselsrampe"),'Anvendte oplysninger'!U250="Ja"),0.95,1))</f>
        <v>1</v>
      </c>
      <c r="U250" s="14">
        <f>IF('Anvendte oplysninger'!U250="Irrelevant",1,IF(AND(OR(I250="Motorvejsstrækning",I250="Frakørselsflettestrækning",I250="Tilkørselsflettestrækning",I250="Frakørselsrampe",I250="Tilkørselsrampe"),'Anvendte oplysninger'!U250="Ja"),0.96,1))</f>
        <v>1</v>
      </c>
      <c r="V250" s="14">
        <f>IF('Anvendte oplysninger'!U250="Irrelevant",1,IF(AND(OR(I250="Motorvejsstrækning",I250="Frakørselsflettestrækning",I250="Tilkørselsflettestrækning",I250="Frakørselsrampe",I250="Tilkørselsrampe"),'Anvendte oplysninger'!U250="Ja"),0.79,1))</f>
        <v>1</v>
      </c>
      <c r="W250" s="14">
        <f>IF('Anvendte oplysninger'!U250="Irrelevant",1,IF(AND(OR(I250="Motorvejsstrækning",I250="Frakørselsflettestrækning",I250="Tilkørselsflettestrækning",I250="Frakørselsrampe",I250="Tilkørselsrampe"),'Anvendte oplysninger'!U250="Ja"),0.94,1))</f>
        <v>1</v>
      </c>
      <c r="X250" s="14">
        <f>IF('Anvendte oplysninger'!U250="Irrelevant",1,IF(AND(OR(I250="Motorvejsstrækning",I250="Frakørselsflettestrækning",I250="Tilkørselsflettestrækning",I250="Frakørselsrampe",I250="Tilkørselsrampe"),'Anvendte oplysninger'!U250="Ja"),0.97,1))</f>
        <v>1</v>
      </c>
      <c r="Y250" s="14">
        <f>IF(AND(I250="Frakørselsrampe",'Anvendte oplysninger'!V250="S-formet ruderrampe"),1.32,IF(AND(I250="Frakørselsrampe",'Anvendte oplysninger'!V250="S-formet trompetrampe"),2.05,IF(AND(I250="Frakørselsrampe",'Anvendte oplysninger'!V250="U-formet trompetrampe"),4.11,IF(AND(I250="Frakørselsrampe",'Anvendte oplysninger'!V250="SV-formet flyoverrampe"),5.15,IF(AND(I250="Frakørselsrampe",'Anvendte oplysninger'!V250="Vinkelformet rampe"),1.07,IF(AND(I250="Tilkørselsrampe",'Anvendte oplysninger'!V250="S-formet ruderrampe"),0.93,IF(AND(I250="Tilkørselsrampe",'Anvendte oplysninger'!V250="S-formet trompetrampe"),2.48,IF(AND(I250="Tilkørselsrampe",'Anvendte oplysninger'!V250="U-formet trompetrampe"),4.15,IF(AND(I250="Tilkørselsrampe",'Anvendte oplysninger'!V250="SV-formet flyoverrampe"),5.26,IF(AND(I250="Tilkørselsrampe",'Anvendte oplysninger'!V250="Vinkelformet rampe"),1.42,1))))))))))</f>
        <v>1</v>
      </c>
      <c r="Z250" s="14">
        <f>IF(OR('Anvendte oplysninger'!W250="Lige",'Anvendte oplysninger'!W250="Irrelevant",'Anvendte oplysninger'!X250="Irrelevant",'Anvendte oplysninger'!Y250="Irrelevant"),1,1+1.545*1000/32.2*((('Anvendte oplysninger'!Y250*3268/3600)/('Anvendte oplysninger'!W250/0.306))^2)*('Anvendte oplysninger'!X250/1000)/G250)</f>
        <v>1</v>
      </c>
      <c r="AA250" s="14">
        <f>IF(OR('Anvendte oplysninger'!W250="Lige",'Anvendte oplysninger'!W250="Irrelevant",'Anvendte oplysninger'!X250="Irrelevant",'Anvendte oplysninger'!Y250="Irrelevant"),1,1+1.961*1000/32.2*((('Anvendte oplysninger'!Y250*3268/3600)/('Anvendte oplysninger'!W250/0.306))^2)*('Anvendte oplysninger'!X250/1000)/G250)</f>
        <v>1</v>
      </c>
      <c r="AB250" s="14">
        <f>IF(OR('Anvendte oplysninger'!Z250="Lige",'Anvendte oplysninger'!Z250="Irrelevant",'Anvendte oplysninger'!AA250="Irrelevant",'Anvendte oplysninger'!AB250="Irrelevant"),1,1+1.545*1000/32.2*((('Anvendte oplysninger'!AB250*3268/3600)/('Anvendte oplysninger'!Z250/0.306))^2)*('Anvendte oplysninger'!AA250/1000)/G250)</f>
        <v>1</v>
      </c>
      <c r="AC250" s="14">
        <f>IF(OR('Anvendte oplysninger'!Z250="Lige",'Anvendte oplysninger'!Z250="Irrelevant",'Anvendte oplysninger'!AA250="Irrelevant",'Anvendte oplysninger'!AB250="Irrelevant"),1,1+1.961*1000/32.2*((('Anvendte oplysninger'!AB250*3268/3600)/('Anvendte oplysninger'!Z250/0.306))^2)*('Anvendte oplysninger'!AA250/1000)/G250)</f>
        <v>1</v>
      </c>
      <c r="AD250" s="14">
        <f>IF(OR('Anvendte oplysninger'!AC250="Irrelevant",'Anvendte oplysninger'!AC250="Nej"),1,IF(AND('Anvendte oplysninger'!AC250="Ja",OR('Anvendte oplysninger'!Q250&lt;301,'Anvendte oplysninger'!S250&lt;301)),1-(0.5*('Anvendte oplysninger'!R250+'Anvendte oplysninger'!T250)/('Anvendte oplysninger'!G250*1000)),IF(AND('Anvendte oplysninger'!AC250="Ja",OR('Anvendte oplysninger'!Q250&lt;601,'Anvendte oplysninger'!S250&lt;601)),1-(0.25*('Anvendte oplysninger'!R250+'Anvendte oplysninger'!T250)/('Anvendte oplysninger'!G250*1000)),1)))</f>
        <v>1</v>
      </c>
      <c r="AE250" s="14">
        <f>IF(OR('Anvendte oplysninger'!AC250="Irrelevant",'Anvendte oplysninger'!AC250="Nej"),1,IF(AND('Anvendte oplysninger'!AC250="Ja",OR('Anvendte oplysninger'!Q250&lt;301,'Anvendte oplysninger'!S250&lt;301)),1-(0.4*('Anvendte oplysninger'!R250+'Anvendte oplysninger'!T250)/('Anvendte oplysninger'!G250*1000)),IF(AND('Anvendte oplysninger'!AC250="Ja",OR('Anvendte oplysninger'!Q250&lt;601,'Anvendte oplysninger'!S250&lt;601)),1-(0.2*('Anvendte oplysninger'!R250+'Anvendte oplysninger'!T250)/('Anvendte oplysninger'!G250*1000)),1)))</f>
        <v>1</v>
      </c>
      <c r="AF250" s="14">
        <f>IF('Anvendte oplysninger'!AD250="110 km/t",0.79,1)</f>
        <v>1</v>
      </c>
      <c r="AG250" s="14">
        <f>IF('Anvendte oplysninger'!AD250="110 km/t",0.94,1)</f>
        <v>1</v>
      </c>
      <c r="AH250" s="14">
        <f>IF('Anvendte oplysninger'!AD250="110 km/t",0.66,1)</f>
        <v>1</v>
      </c>
      <c r="AI250" s="14">
        <f>IF('Anvendte oplysninger'!AD250="110 km/t",0.82,1)</f>
        <v>1</v>
      </c>
      <c r="AJ250" s="14">
        <f>IF(AND('Anvendte oplysninger'!AE250="Ja",I250="Tilkørselsflettestrækning"),0.65*'Anvendte oplysninger'!AF250+1-'Anvendte oplysninger'!AF250,1)</f>
        <v>1</v>
      </c>
      <c r="AK250" s="15" t="str">
        <f t="shared" si="21"/>
        <v/>
      </c>
      <c r="AL250" s="15" t="str">
        <f t="shared" si="22"/>
        <v/>
      </c>
      <c r="AM250" s="15" t="str">
        <f t="shared" si="23"/>
        <v/>
      </c>
      <c r="AN250" s="15" t="str">
        <f t="shared" si="24"/>
        <v/>
      </c>
      <c r="AO250" s="15" t="str">
        <f t="shared" si="25"/>
        <v/>
      </c>
      <c r="AP250" s="15" t="str">
        <f t="shared" si="26"/>
        <v/>
      </c>
      <c r="AQ250" s="4" t="str">
        <f t="shared" si="27"/>
        <v/>
      </c>
    </row>
    <row r="251" spans="1:43" x14ac:dyDescent="0.25">
      <c r="A251" s="4" t="str">
        <f>IF(Inddata!A266="","",Inddata!A266)</f>
        <v/>
      </c>
      <c r="B251" s="4" t="str">
        <f>IF(Inddata!B266="","",Inddata!B266)</f>
        <v/>
      </c>
      <c r="C251" s="4" t="str">
        <f>IF(Inddata!C266="","",Inddata!C266)</f>
        <v/>
      </c>
      <c r="D251" s="4" t="str">
        <f>IF(Inddata!D266="","",Inddata!D266)</f>
        <v/>
      </c>
      <c r="E251" s="4" t="str">
        <f>IF(Inddata!E266="","",Inddata!E266)</f>
        <v/>
      </c>
      <c r="F251" s="4" t="str">
        <f>IF(Inddata!F266="","",Inddata!F266)</f>
        <v/>
      </c>
      <c r="G251" s="4">
        <f>IF(Inddata!G266="","",Inddata!G266)</f>
        <v>0</v>
      </c>
      <c r="H251" s="4" t="str">
        <f>IF(Inddata!H266&gt;0.5,Inddata!H266,"")</f>
        <v/>
      </c>
      <c r="I251" s="4" t="str">
        <f>IF(Inddata!I266="","",Inddata!I266)</f>
        <v/>
      </c>
      <c r="J251" s="14">
        <f>IF('Anvendte oplysninger'!J251="Irrelevant",1,IF('Anvendte oplysninger'!J251&gt;3,1.2,1))</f>
        <v>1</v>
      </c>
      <c r="K251" s="14">
        <f>IF('Anvendte oplysninger'!K251="Irrelevant",1,IF(AND(OR(I251="Motorvejsstrækning",I251="Frakørselsflettestrækning",I251="Tilkørselsflettestrækning"),'Anvendte oplysninger'!K251&lt;3.5),1+(3.5-'Anvendte oplysninger'!K251)*0.12,IF(AND(OR(I251="Frakørselsrampe",I251="Tilkørselsrampe"),'Anvendte oplysninger'!K251&lt;3.5),1+(3.5-'Anvendte oplysninger'!K251)*0.16,1)))</f>
        <v>1</v>
      </c>
      <c r="L251" s="14">
        <f>IF('Anvendte oplysninger'!L251="Irrelevant",1,IF(AND('Anvendte oplysninger'!L251="Ja",'Anvendte oplysninger'!J251=2),0.6*'Anvendte oplysninger'!M251+(1-'Anvendte oplysninger'!M251),IF(AND('Anvendte oplysninger'!L251="Ja",'Anvendte oplysninger'!J251=3),0.7*'Anvendte oplysninger'!M251+(1-'Anvendte oplysninger'!M251),IF(AND('Anvendte oplysninger'!L251="Ja",'Anvendte oplysninger'!J251=4),0.76*'Anvendte oplysninger'!M251+(1-'Anvendte oplysninger'!M251),IF(AND('Anvendte oplysninger'!L251="Ja",'Anvendte oplysninger'!J251&gt;4.99999999),0.8*'Anvendte oplysninger'!M251+(1-'Anvendte oplysninger'!M251),1)))))</f>
        <v>1</v>
      </c>
      <c r="M251" s="14">
        <f>IF('Anvendte oplysninger'!L251="Irrelevant",1,IF(AND('Anvendte oplysninger'!L251="Ja",'Anvendte oplysninger'!J251=2),0.8*'Anvendte oplysninger'!M251+(1-'Anvendte oplysninger'!M251),IF(AND('Anvendte oplysninger'!L251="Ja",'Anvendte oplysninger'!J251=3),0.85*'Anvendte oplysninger'!M251+(1-'Anvendte oplysninger'!M251),IF(AND('Anvendte oplysninger'!L251="Ja",'Anvendte oplysninger'!J251=4),0.88*'Anvendte oplysninger'!M251+(1-'Anvendte oplysninger'!M251),IF(AND('Anvendte oplysninger'!L251="Ja",'Anvendte oplysninger'!J251&gt;4.99999999),0.9*'Anvendte oplysninger'!M251+(1-'Anvendte oplysninger'!M251),1)))))</f>
        <v>1</v>
      </c>
      <c r="N251" s="14">
        <f>IF('Anvendte oplysninger'!N251="Irrelevant",1,IF(AND(OR(I251="Motorvejsstrækning",I251="Frakørselsflettestrækning",I251="Tilkørselsflettestrækning"),'Anvendte oplysninger'!N251&lt;3),1+(3-'Anvendte oplysninger'!N251)*0.09333333,1))</f>
        <v>1</v>
      </c>
      <c r="O251" s="14">
        <f>IF('Anvendte oplysninger'!N251="Irrelevant",1,IF(AND(OR(I251="Motorvejsstrækning",I251="Frakørselsflettestrækning",I251="Tilkørselsflettestrækning"),'Anvendte oplysninger'!N251&lt;3),1+(3-'Anvendte oplysninger'!N251)*0.19666667,1))</f>
        <v>1</v>
      </c>
      <c r="P251" s="14">
        <f>IF('Anvendte oplysninger'!O251="Irrelevant",1,IF(AND(OR(I251="Motorvejsstrækning",I251="Frakørselsflettestrækning",I251="Tilkørselsflettestrækning"),'Anvendte oplysninger'!O251&lt;3.00000001),1+(0.5-'Anvendte oplysninger'!O251)*0.04,IF(AND(OR(I251="Frakørselsrampe",I251="Tilkørselsrampe"),'Anvendte oplysninger'!O251&lt;3.00000001),1+(0.5-'Anvendte oplysninger'!O251)*0.08,IF(OR(I251="Motorvejsstrækning",I251="Frakørselsflettestrækning",I251="Tilkørselsflettestrækning"),0.9,0.8))))</f>
        <v>1</v>
      </c>
      <c r="Q251" s="14">
        <f>IF('Anvendte oplysninger'!P251="Irrelevant",1,IF(AND(OR(I251="Motorvejsstrækning",I251="Frakørselsflettestrækning",I251="Tilkørselsflettestrækning"),'Anvendte oplysninger'!P251&lt;11.00000001),1+(5-'Anvendte oplysninger'!P251)*0.01,0.94))</f>
        <v>1</v>
      </c>
      <c r="R251" s="14">
        <f>IF(OR('Anvendte oplysninger'!Q251="Irrelevant",'Anvendte oplysninger'!R251="Irrelevant",'Anvendte oplysninger'!Q251="Lige"),1,IF(AND(OR(I251="Motorvejsstrækning",I251="Frakørselsflettestrækning",I251="Tilkørselsflettestrækning"),'Anvendte oplysninger'!Q251&lt;4000),(EXP(0.1096*1746.5/'Anvendte oplysninger'!Q251)/EXP(0.1096*1746.5/4000))*('Anvendte oplysninger'!R251/1000)/G251+(G251-'Anvendte oplysninger'!R251/1000)/G251,1))</f>
        <v>1</v>
      </c>
      <c r="S251" s="14">
        <f>IF(OR('Anvendte oplysninger'!S251="Irrelevant",'Anvendte oplysninger'!T251="Irrelevant",'Anvendte oplysninger'!S251="Lige"),1,IF(AND(OR(I251="Motorvejsstrækning",I251="Frakørselsflettestrækning",I251="Tilkørselsflettestrækning"),'Anvendte oplysninger'!S251&lt;4000),(EXP(0.1096*1746.5/'Anvendte oplysninger'!S251)/EXP(0.1096*1746.5/4000))*('Anvendte oplysninger'!T251/1000)/G251+(G251-'Anvendte oplysninger'!T251/1000)/G251,1))</f>
        <v>1</v>
      </c>
      <c r="T251" s="14">
        <f>IF('Anvendte oplysninger'!U251="Irrelevant",1,IF(AND(OR(I251="Motorvejsstrækning",I251="Frakørselsflettestrækning",I251="Tilkørselsflettestrækning",I251="Frakørselsrampe",I251="Tilkørselsrampe"),'Anvendte oplysninger'!U251="Ja"),0.95,1))</f>
        <v>1</v>
      </c>
      <c r="U251" s="14">
        <f>IF('Anvendte oplysninger'!U251="Irrelevant",1,IF(AND(OR(I251="Motorvejsstrækning",I251="Frakørselsflettestrækning",I251="Tilkørselsflettestrækning",I251="Frakørselsrampe",I251="Tilkørselsrampe"),'Anvendte oplysninger'!U251="Ja"),0.96,1))</f>
        <v>1</v>
      </c>
      <c r="V251" s="14">
        <f>IF('Anvendte oplysninger'!U251="Irrelevant",1,IF(AND(OR(I251="Motorvejsstrækning",I251="Frakørselsflettestrækning",I251="Tilkørselsflettestrækning",I251="Frakørselsrampe",I251="Tilkørselsrampe"),'Anvendte oplysninger'!U251="Ja"),0.79,1))</f>
        <v>1</v>
      </c>
      <c r="W251" s="14">
        <f>IF('Anvendte oplysninger'!U251="Irrelevant",1,IF(AND(OR(I251="Motorvejsstrækning",I251="Frakørselsflettestrækning",I251="Tilkørselsflettestrækning",I251="Frakørselsrampe",I251="Tilkørselsrampe"),'Anvendte oplysninger'!U251="Ja"),0.94,1))</f>
        <v>1</v>
      </c>
      <c r="X251" s="14">
        <f>IF('Anvendte oplysninger'!U251="Irrelevant",1,IF(AND(OR(I251="Motorvejsstrækning",I251="Frakørselsflettestrækning",I251="Tilkørselsflettestrækning",I251="Frakørselsrampe",I251="Tilkørselsrampe"),'Anvendte oplysninger'!U251="Ja"),0.97,1))</f>
        <v>1</v>
      </c>
      <c r="Y251" s="14">
        <f>IF(AND(I251="Frakørselsrampe",'Anvendte oplysninger'!V251="S-formet ruderrampe"),1.32,IF(AND(I251="Frakørselsrampe",'Anvendte oplysninger'!V251="S-formet trompetrampe"),2.05,IF(AND(I251="Frakørselsrampe",'Anvendte oplysninger'!V251="U-formet trompetrampe"),4.11,IF(AND(I251="Frakørselsrampe",'Anvendte oplysninger'!V251="SV-formet flyoverrampe"),5.15,IF(AND(I251="Frakørselsrampe",'Anvendte oplysninger'!V251="Vinkelformet rampe"),1.07,IF(AND(I251="Tilkørselsrampe",'Anvendte oplysninger'!V251="S-formet ruderrampe"),0.93,IF(AND(I251="Tilkørselsrampe",'Anvendte oplysninger'!V251="S-formet trompetrampe"),2.48,IF(AND(I251="Tilkørselsrampe",'Anvendte oplysninger'!V251="U-formet trompetrampe"),4.15,IF(AND(I251="Tilkørselsrampe",'Anvendte oplysninger'!V251="SV-formet flyoverrampe"),5.26,IF(AND(I251="Tilkørselsrampe",'Anvendte oplysninger'!V251="Vinkelformet rampe"),1.42,1))))))))))</f>
        <v>1</v>
      </c>
      <c r="Z251" s="14">
        <f>IF(OR('Anvendte oplysninger'!W251="Lige",'Anvendte oplysninger'!W251="Irrelevant",'Anvendte oplysninger'!X251="Irrelevant",'Anvendte oplysninger'!Y251="Irrelevant"),1,1+1.545*1000/32.2*((('Anvendte oplysninger'!Y251*3268/3600)/('Anvendte oplysninger'!W251/0.306))^2)*('Anvendte oplysninger'!X251/1000)/G251)</f>
        <v>1</v>
      </c>
      <c r="AA251" s="14">
        <f>IF(OR('Anvendte oplysninger'!W251="Lige",'Anvendte oplysninger'!W251="Irrelevant",'Anvendte oplysninger'!X251="Irrelevant",'Anvendte oplysninger'!Y251="Irrelevant"),1,1+1.961*1000/32.2*((('Anvendte oplysninger'!Y251*3268/3600)/('Anvendte oplysninger'!W251/0.306))^2)*('Anvendte oplysninger'!X251/1000)/G251)</f>
        <v>1</v>
      </c>
      <c r="AB251" s="14">
        <f>IF(OR('Anvendte oplysninger'!Z251="Lige",'Anvendte oplysninger'!Z251="Irrelevant",'Anvendte oplysninger'!AA251="Irrelevant",'Anvendte oplysninger'!AB251="Irrelevant"),1,1+1.545*1000/32.2*((('Anvendte oplysninger'!AB251*3268/3600)/('Anvendte oplysninger'!Z251/0.306))^2)*('Anvendte oplysninger'!AA251/1000)/G251)</f>
        <v>1</v>
      </c>
      <c r="AC251" s="14">
        <f>IF(OR('Anvendte oplysninger'!Z251="Lige",'Anvendte oplysninger'!Z251="Irrelevant",'Anvendte oplysninger'!AA251="Irrelevant",'Anvendte oplysninger'!AB251="Irrelevant"),1,1+1.961*1000/32.2*((('Anvendte oplysninger'!AB251*3268/3600)/('Anvendte oplysninger'!Z251/0.306))^2)*('Anvendte oplysninger'!AA251/1000)/G251)</f>
        <v>1</v>
      </c>
      <c r="AD251" s="14">
        <f>IF(OR('Anvendte oplysninger'!AC251="Irrelevant",'Anvendte oplysninger'!AC251="Nej"),1,IF(AND('Anvendte oplysninger'!AC251="Ja",OR('Anvendte oplysninger'!Q251&lt;301,'Anvendte oplysninger'!S251&lt;301)),1-(0.5*('Anvendte oplysninger'!R251+'Anvendte oplysninger'!T251)/('Anvendte oplysninger'!G251*1000)),IF(AND('Anvendte oplysninger'!AC251="Ja",OR('Anvendte oplysninger'!Q251&lt;601,'Anvendte oplysninger'!S251&lt;601)),1-(0.25*('Anvendte oplysninger'!R251+'Anvendte oplysninger'!T251)/('Anvendte oplysninger'!G251*1000)),1)))</f>
        <v>1</v>
      </c>
      <c r="AE251" s="14">
        <f>IF(OR('Anvendte oplysninger'!AC251="Irrelevant",'Anvendte oplysninger'!AC251="Nej"),1,IF(AND('Anvendte oplysninger'!AC251="Ja",OR('Anvendte oplysninger'!Q251&lt;301,'Anvendte oplysninger'!S251&lt;301)),1-(0.4*('Anvendte oplysninger'!R251+'Anvendte oplysninger'!T251)/('Anvendte oplysninger'!G251*1000)),IF(AND('Anvendte oplysninger'!AC251="Ja",OR('Anvendte oplysninger'!Q251&lt;601,'Anvendte oplysninger'!S251&lt;601)),1-(0.2*('Anvendte oplysninger'!R251+'Anvendte oplysninger'!T251)/('Anvendte oplysninger'!G251*1000)),1)))</f>
        <v>1</v>
      </c>
      <c r="AF251" s="14">
        <f>IF('Anvendte oplysninger'!AD251="110 km/t",0.79,1)</f>
        <v>1</v>
      </c>
      <c r="AG251" s="14">
        <f>IF('Anvendte oplysninger'!AD251="110 km/t",0.94,1)</f>
        <v>1</v>
      </c>
      <c r="AH251" s="14">
        <f>IF('Anvendte oplysninger'!AD251="110 km/t",0.66,1)</f>
        <v>1</v>
      </c>
      <c r="AI251" s="14">
        <f>IF('Anvendte oplysninger'!AD251="110 km/t",0.82,1)</f>
        <v>1</v>
      </c>
      <c r="AJ251" s="14">
        <f>IF(AND('Anvendte oplysninger'!AE251="Ja",I251="Tilkørselsflettestrækning"),0.65*'Anvendte oplysninger'!AF251+1-'Anvendte oplysninger'!AF251,1)</f>
        <v>1</v>
      </c>
      <c r="AK251" s="15" t="str">
        <f t="shared" si="21"/>
        <v/>
      </c>
      <c r="AL251" s="15" t="str">
        <f t="shared" si="22"/>
        <v/>
      </c>
      <c r="AM251" s="15" t="str">
        <f t="shared" si="23"/>
        <v/>
      </c>
      <c r="AN251" s="15" t="str">
        <f t="shared" si="24"/>
        <v/>
      </c>
      <c r="AO251" s="15" t="str">
        <f t="shared" si="25"/>
        <v/>
      </c>
      <c r="AP251" s="15" t="str">
        <f t="shared" si="26"/>
        <v/>
      </c>
      <c r="AQ251" s="4" t="str">
        <f t="shared" si="27"/>
        <v/>
      </c>
    </row>
    <row r="252" spans="1:43" x14ac:dyDescent="0.25">
      <c r="A252" s="4" t="str">
        <f>IF(Inddata!A267="","",Inddata!A267)</f>
        <v/>
      </c>
      <c r="B252" s="4" t="str">
        <f>IF(Inddata!B267="","",Inddata!B267)</f>
        <v/>
      </c>
      <c r="C252" s="4" t="str">
        <f>IF(Inddata!C267="","",Inddata!C267)</f>
        <v/>
      </c>
      <c r="D252" s="4" t="str">
        <f>IF(Inddata!D267="","",Inddata!D267)</f>
        <v/>
      </c>
      <c r="E252" s="4" t="str">
        <f>IF(Inddata!E267="","",Inddata!E267)</f>
        <v/>
      </c>
      <c r="F252" s="4" t="str">
        <f>IF(Inddata!F267="","",Inddata!F267)</f>
        <v/>
      </c>
      <c r="G252" s="4">
        <f>IF(Inddata!G267="","",Inddata!G267)</f>
        <v>0</v>
      </c>
      <c r="H252" s="4" t="str">
        <f>IF(Inddata!H267&gt;0.5,Inddata!H267,"")</f>
        <v/>
      </c>
      <c r="I252" s="4" t="str">
        <f>IF(Inddata!I267="","",Inddata!I267)</f>
        <v/>
      </c>
      <c r="J252" s="14">
        <f>IF('Anvendte oplysninger'!J252="Irrelevant",1,IF('Anvendte oplysninger'!J252&gt;3,1.2,1))</f>
        <v>1</v>
      </c>
      <c r="K252" s="14">
        <f>IF('Anvendte oplysninger'!K252="Irrelevant",1,IF(AND(OR(I252="Motorvejsstrækning",I252="Frakørselsflettestrækning",I252="Tilkørselsflettestrækning"),'Anvendte oplysninger'!K252&lt;3.5),1+(3.5-'Anvendte oplysninger'!K252)*0.12,IF(AND(OR(I252="Frakørselsrampe",I252="Tilkørselsrampe"),'Anvendte oplysninger'!K252&lt;3.5),1+(3.5-'Anvendte oplysninger'!K252)*0.16,1)))</f>
        <v>1</v>
      </c>
      <c r="L252" s="14">
        <f>IF('Anvendte oplysninger'!L252="Irrelevant",1,IF(AND('Anvendte oplysninger'!L252="Ja",'Anvendte oplysninger'!J252=2),0.6*'Anvendte oplysninger'!M252+(1-'Anvendte oplysninger'!M252),IF(AND('Anvendte oplysninger'!L252="Ja",'Anvendte oplysninger'!J252=3),0.7*'Anvendte oplysninger'!M252+(1-'Anvendte oplysninger'!M252),IF(AND('Anvendte oplysninger'!L252="Ja",'Anvendte oplysninger'!J252=4),0.76*'Anvendte oplysninger'!M252+(1-'Anvendte oplysninger'!M252),IF(AND('Anvendte oplysninger'!L252="Ja",'Anvendte oplysninger'!J252&gt;4.99999999),0.8*'Anvendte oplysninger'!M252+(1-'Anvendte oplysninger'!M252),1)))))</f>
        <v>1</v>
      </c>
      <c r="M252" s="14">
        <f>IF('Anvendte oplysninger'!L252="Irrelevant",1,IF(AND('Anvendte oplysninger'!L252="Ja",'Anvendte oplysninger'!J252=2),0.8*'Anvendte oplysninger'!M252+(1-'Anvendte oplysninger'!M252),IF(AND('Anvendte oplysninger'!L252="Ja",'Anvendte oplysninger'!J252=3),0.85*'Anvendte oplysninger'!M252+(1-'Anvendte oplysninger'!M252),IF(AND('Anvendte oplysninger'!L252="Ja",'Anvendte oplysninger'!J252=4),0.88*'Anvendte oplysninger'!M252+(1-'Anvendte oplysninger'!M252),IF(AND('Anvendte oplysninger'!L252="Ja",'Anvendte oplysninger'!J252&gt;4.99999999),0.9*'Anvendte oplysninger'!M252+(1-'Anvendte oplysninger'!M252),1)))))</f>
        <v>1</v>
      </c>
      <c r="N252" s="14">
        <f>IF('Anvendte oplysninger'!N252="Irrelevant",1,IF(AND(OR(I252="Motorvejsstrækning",I252="Frakørselsflettestrækning",I252="Tilkørselsflettestrækning"),'Anvendte oplysninger'!N252&lt;3),1+(3-'Anvendte oplysninger'!N252)*0.09333333,1))</f>
        <v>1</v>
      </c>
      <c r="O252" s="14">
        <f>IF('Anvendte oplysninger'!N252="Irrelevant",1,IF(AND(OR(I252="Motorvejsstrækning",I252="Frakørselsflettestrækning",I252="Tilkørselsflettestrækning"),'Anvendte oplysninger'!N252&lt;3),1+(3-'Anvendte oplysninger'!N252)*0.19666667,1))</f>
        <v>1</v>
      </c>
      <c r="P252" s="14">
        <f>IF('Anvendte oplysninger'!O252="Irrelevant",1,IF(AND(OR(I252="Motorvejsstrækning",I252="Frakørselsflettestrækning",I252="Tilkørselsflettestrækning"),'Anvendte oplysninger'!O252&lt;3.00000001),1+(0.5-'Anvendte oplysninger'!O252)*0.04,IF(AND(OR(I252="Frakørselsrampe",I252="Tilkørselsrampe"),'Anvendte oplysninger'!O252&lt;3.00000001),1+(0.5-'Anvendte oplysninger'!O252)*0.08,IF(OR(I252="Motorvejsstrækning",I252="Frakørselsflettestrækning",I252="Tilkørselsflettestrækning"),0.9,0.8))))</f>
        <v>1</v>
      </c>
      <c r="Q252" s="14">
        <f>IF('Anvendte oplysninger'!P252="Irrelevant",1,IF(AND(OR(I252="Motorvejsstrækning",I252="Frakørselsflettestrækning",I252="Tilkørselsflettestrækning"),'Anvendte oplysninger'!P252&lt;11.00000001),1+(5-'Anvendte oplysninger'!P252)*0.01,0.94))</f>
        <v>1</v>
      </c>
      <c r="R252" s="14">
        <f>IF(OR('Anvendte oplysninger'!Q252="Irrelevant",'Anvendte oplysninger'!R252="Irrelevant",'Anvendte oplysninger'!Q252="Lige"),1,IF(AND(OR(I252="Motorvejsstrækning",I252="Frakørselsflettestrækning",I252="Tilkørselsflettestrækning"),'Anvendte oplysninger'!Q252&lt;4000),(EXP(0.1096*1746.5/'Anvendte oplysninger'!Q252)/EXP(0.1096*1746.5/4000))*('Anvendte oplysninger'!R252/1000)/G252+(G252-'Anvendte oplysninger'!R252/1000)/G252,1))</f>
        <v>1</v>
      </c>
      <c r="S252" s="14">
        <f>IF(OR('Anvendte oplysninger'!S252="Irrelevant",'Anvendte oplysninger'!T252="Irrelevant",'Anvendte oplysninger'!S252="Lige"),1,IF(AND(OR(I252="Motorvejsstrækning",I252="Frakørselsflettestrækning",I252="Tilkørselsflettestrækning"),'Anvendte oplysninger'!S252&lt;4000),(EXP(0.1096*1746.5/'Anvendte oplysninger'!S252)/EXP(0.1096*1746.5/4000))*('Anvendte oplysninger'!T252/1000)/G252+(G252-'Anvendte oplysninger'!T252/1000)/G252,1))</f>
        <v>1</v>
      </c>
      <c r="T252" s="14">
        <f>IF('Anvendte oplysninger'!U252="Irrelevant",1,IF(AND(OR(I252="Motorvejsstrækning",I252="Frakørselsflettestrækning",I252="Tilkørselsflettestrækning",I252="Frakørselsrampe",I252="Tilkørselsrampe"),'Anvendte oplysninger'!U252="Ja"),0.95,1))</f>
        <v>1</v>
      </c>
      <c r="U252" s="14">
        <f>IF('Anvendte oplysninger'!U252="Irrelevant",1,IF(AND(OR(I252="Motorvejsstrækning",I252="Frakørselsflettestrækning",I252="Tilkørselsflettestrækning",I252="Frakørselsrampe",I252="Tilkørselsrampe"),'Anvendte oplysninger'!U252="Ja"),0.96,1))</f>
        <v>1</v>
      </c>
      <c r="V252" s="14">
        <f>IF('Anvendte oplysninger'!U252="Irrelevant",1,IF(AND(OR(I252="Motorvejsstrækning",I252="Frakørselsflettestrækning",I252="Tilkørselsflettestrækning",I252="Frakørselsrampe",I252="Tilkørselsrampe"),'Anvendte oplysninger'!U252="Ja"),0.79,1))</f>
        <v>1</v>
      </c>
      <c r="W252" s="14">
        <f>IF('Anvendte oplysninger'!U252="Irrelevant",1,IF(AND(OR(I252="Motorvejsstrækning",I252="Frakørselsflettestrækning",I252="Tilkørselsflettestrækning",I252="Frakørselsrampe",I252="Tilkørselsrampe"),'Anvendte oplysninger'!U252="Ja"),0.94,1))</f>
        <v>1</v>
      </c>
      <c r="X252" s="14">
        <f>IF('Anvendte oplysninger'!U252="Irrelevant",1,IF(AND(OR(I252="Motorvejsstrækning",I252="Frakørselsflettestrækning",I252="Tilkørselsflettestrækning",I252="Frakørselsrampe",I252="Tilkørselsrampe"),'Anvendte oplysninger'!U252="Ja"),0.97,1))</f>
        <v>1</v>
      </c>
      <c r="Y252" s="14">
        <f>IF(AND(I252="Frakørselsrampe",'Anvendte oplysninger'!V252="S-formet ruderrampe"),1.32,IF(AND(I252="Frakørselsrampe",'Anvendte oplysninger'!V252="S-formet trompetrampe"),2.05,IF(AND(I252="Frakørselsrampe",'Anvendte oplysninger'!V252="U-formet trompetrampe"),4.11,IF(AND(I252="Frakørselsrampe",'Anvendte oplysninger'!V252="SV-formet flyoverrampe"),5.15,IF(AND(I252="Frakørselsrampe",'Anvendte oplysninger'!V252="Vinkelformet rampe"),1.07,IF(AND(I252="Tilkørselsrampe",'Anvendte oplysninger'!V252="S-formet ruderrampe"),0.93,IF(AND(I252="Tilkørselsrampe",'Anvendte oplysninger'!V252="S-formet trompetrampe"),2.48,IF(AND(I252="Tilkørselsrampe",'Anvendte oplysninger'!V252="U-formet trompetrampe"),4.15,IF(AND(I252="Tilkørselsrampe",'Anvendte oplysninger'!V252="SV-formet flyoverrampe"),5.26,IF(AND(I252="Tilkørselsrampe",'Anvendte oplysninger'!V252="Vinkelformet rampe"),1.42,1))))))))))</f>
        <v>1</v>
      </c>
      <c r="Z252" s="14">
        <f>IF(OR('Anvendte oplysninger'!W252="Lige",'Anvendte oplysninger'!W252="Irrelevant",'Anvendte oplysninger'!X252="Irrelevant",'Anvendte oplysninger'!Y252="Irrelevant"),1,1+1.545*1000/32.2*((('Anvendte oplysninger'!Y252*3268/3600)/('Anvendte oplysninger'!W252/0.306))^2)*('Anvendte oplysninger'!X252/1000)/G252)</f>
        <v>1</v>
      </c>
      <c r="AA252" s="14">
        <f>IF(OR('Anvendte oplysninger'!W252="Lige",'Anvendte oplysninger'!W252="Irrelevant",'Anvendte oplysninger'!X252="Irrelevant",'Anvendte oplysninger'!Y252="Irrelevant"),1,1+1.961*1000/32.2*((('Anvendte oplysninger'!Y252*3268/3600)/('Anvendte oplysninger'!W252/0.306))^2)*('Anvendte oplysninger'!X252/1000)/G252)</f>
        <v>1</v>
      </c>
      <c r="AB252" s="14">
        <f>IF(OR('Anvendte oplysninger'!Z252="Lige",'Anvendte oplysninger'!Z252="Irrelevant",'Anvendte oplysninger'!AA252="Irrelevant",'Anvendte oplysninger'!AB252="Irrelevant"),1,1+1.545*1000/32.2*((('Anvendte oplysninger'!AB252*3268/3600)/('Anvendte oplysninger'!Z252/0.306))^2)*('Anvendte oplysninger'!AA252/1000)/G252)</f>
        <v>1</v>
      </c>
      <c r="AC252" s="14">
        <f>IF(OR('Anvendte oplysninger'!Z252="Lige",'Anvendte oplysninger'!Z252="Irrelevant",'Anvendte oplysninger'!AA252="Irrelevant",'Anvendte oplysninger'!AB252="Irrelevant"),1,1+1.961*1000/32.2*((('Anvendte oplysninger'!AB252*3268/3600)/('Anvendte oplysninger'!Z252/0.306))^2)*('Anvendte oplysninger'!AA252/1000)/G252)</f>
        <v>1</v>
      </c>
      <c r="AD252" s="14">
        <f>IF(OR('Anvendte oplysninger'!AC252="Irrelevant",'Anvendte oplysninger'!AC252="Nej"),1,IF(AND('Anvendte oplysninger'!AC252="Ja",OR('Anvendte oplysninger'!Q252&lt;301,'Anvendte oplysninger'!S252&lt;301)),1-(0.5*('Anvendte oplysninger'!R252+'Anvendte oplysninger'!T252)/('Anvendte oplysninger'!G252*1000)),IF(AND('Anvendte oplysninger'!AC252="Ja",OR('Anvendte oplysninger'!Q252&lt;601,'Anvendte oplysninger'!S252&lt;601)),1-(0.25*('Anvendte oplysninger'!R252+'Anvendte oplysninger'!T252)/('Anvendte oplysninger'!G252*1000)),1)))</f>
        <v>1</v>
      </c>
      <c r="AE252" s="14">
        <f>IF(OR('Anvendte oplysninger'!AC252="Irrelevant",'Anvendte oplysninger'!AC252="Nej"),1,IF(AND('Anvendte oplysninger'!AC252="Ja",OR('Anvendte oplysninger'!Q252&lt;301,'Anvendte oplysninger'!S252&lt;301)),1-(0.4*('Anvendte oplysninger'!R252+'Anvendte oplysninger'!T252)/('Anvendte oplysninger'!G252*1000)),IF(AND('Anvendte oplysninger'!AC252="Ja",OR('Anvendte oplysninger'!Q252&lt;601,'Anvendte oplysninger'!S252&lt;601)),1-(0.2*('Anvendte oplysninger'!R252+'Anvendte oplysninger'!T252)/('Anvendte oplysninger'!G252*1000)),1)))</f>
        <v>1</v>
      </c>
      <c r="AF252" s="14">
        <f>IF('Anvendte oplysninger'!AD252="110 km/t",0.79,1)</f>
        <v>1</v>
      </c>
      <c r="AG252" s="14">
        <f>IF('Anvendte oplysninger'!AD252="110 km/t",0.94,1)</f>
        <v>1</v>
      </c>
      <c r="AH252" s="14">
        <f>IF('Anvendte oplysninger'!AD252="110 km/t",0.66,1)</f>
        <v>1</v>
      </c>
      <c r="AI252" s="14">
        <f>IF('Anvendte oplysninger'!AD252="110 km/t",0.82,1)</f>
        <v>1</v>
      </c>
      <c r="AJ252" s="14">
        <f>IF(AND('Anvendte oplysninger'!AE252="Ja",I252="Tilkørselsflettestrækning"),0.65*'Anvendte oplysninger'!AF252+1-'Anvendte oplysninger'!AF252,1)</f>
        <v>1</v>
      </c>
      <c r="AK252" s="15" t="str">
        <f t="shared" si="21"/>
        <v/>
      </c>
      <c r="AL252" s="15" t="str">
        <f t="shared" si="22"/>
        <v/>
      </c>
      <c r="AM252" s="15" t="str">
        <f t="shared" si="23"/>
        <v/>
      </c>
      <c r="AN252" s="15" t="str">
        <f t="shared" si="24"/>
        <v/>
      </c>
      <c r="AO252" s="15" t="str">
        <f t="shared" si="25"/>
        <v/>
      </c>
      <c r="AP252" s="15" t="str">
        <f t="shared" si="26"/>
        <v/>
      </c>
      <c r="AQ252" s="4" t="str">
        <f t="shared" si="27"/>
        <v/>
      </c>
    </row>
    <row r="253" spans="1:43" x14ac:dyDescent="0.25">
      <c r="A253" s="4" t="str">
        <f>IF(Inddata!A268="","",Inddata!A268)</f>
        <v/>
      </c>
      <c r="B253" s="4" t="str">
        <f>IF(Inddata!B268="","",Inddata!B268)</f>
        <v/>
      </c>
      <c r="C253" s="4" t="str">
        <f>IF(Inddata!C268="","",Inddata!C268)</f>
        <v/>
      </c>
      <c r="D253" s="4" t="str">
        <f>IF(Inddata!D268="","",Inddata!D268)</f>
        <v/>
      </c>
      <c r="E253" s="4" t="str">
        <f>IF(Inddata!E268="","",Inddata!E268)</f>
        <v/>
      </c>
      <c r="F253" s="4" t="str">
        <f>IF(Inddata!F268="","",Inddata!F268)</f>
        <v/>
      </c>
      <c r="G253" s="4">
        <f>IF(Inddata!G268="","",Inddata!G268)</f>
        <v>0</v>
      </c>
      <c r="H253" s="4" t="str">
        <f>IF(Inddata!H268&gt;0.5,Inddata!H268,"")</f>
        <v/>
      </c>
      <c r="I253" s="4" t="str">
        <f>IF(Inddata!I268="","",Inddata!I268)</f>
        <v/>
      </c>
      <c r="J253" s="14">
        <f>IF('Anvendte oplysninger'!J253="Irrelevant",1,IF('Anvendte oplysninger'!J253&gt;3,1.2,1))</f>
        <v>1</v>
      </c>
      <c r="K253" s="14">
        <f>IF('Anvendte oplysninger'!K253="Irrelevant",1,IF(AND(OR(I253="Motorvejsstrækning",I253="Frakørselsflettestrækning",I253="Tilkørselsflettestrækning"),'Anvendte oplysninger'!K253&lt;3.5),1+(3.5-'Anvendte oplysninger'!K253)*0.12,IF(AND(OR(I253="Frakørselsrampe",I253="Tilkørselsrampe"),'Anvendte oplysninger'!K253&lt;3.5),1+(3.5-'Anvendte oplysninger'!K253)*0.16,1)))</f>
        <v>1</v>
      </c>
      <c r="L253" s="14">
        <f>IF('Anvendte oplysninger'!L253="Irrelevant",1,IF(AND('Anvendte oplysninger'!L253="Ja",'Anvendte oplysninger'!J253=2),0.6*'Anvendte oplysninger'!M253+(1-'Anvendte oplysninger'!M253),IF(AND('Anvendte oplysninger'!L253="Ja",'Anvendte oplysninger'!J253=3),0.7*'Anvendte oplysninger'!M253+(1-'Anvendte oplysninger'!M253),IF(AND('Anvendte oplysninger'!L253="Ja",'Anvendte oplysninger'!J253=4),0.76*'Anvendte oplysninger'!M253+(1-'Anvendte oplysninger'!M253),IF(AND('Anvendte oplysninger'!L253="Ja",'Anvendte oplysninger'!J253&gt;4.99999999),0.8*'Anvendte oplysninger'!M253+(1-'Anvendte oplysninger'!M253),1)))))</f>
        <v>1</v>
      </c>
      <c r="M253" s="14">
        <f>IF('Anvendte oplysninger'!L253="Irrelevant",1,IF(AND('Anvendte oplysninger'!L253="Ja",'Anvendte oplysninger'!J253=2),0.8*'Anvendte oplysninger'!M253+(1-'Anvendte oplysninger'!M253),IF(AND('Anvendte oplysninger'!L253="Ja",'Anvendte oplysninger'!J253=3),0.85*'Anvendte oplysninger'!M253+(1-'Anvendte oplysninger'!M253),IF(AND('Anvendte oplysninger'!L253="Ja",'Anvendte oplysninger'!J253=4),0.88*'Anvendte oplysninger'!M253+(1-'Anvendte oplysninger'!M253),IF(AND('Anvendte oplysninger'!L253="Ja",'Anvendte oplysninger'!J253&gt;4.99999999),0.9*'Anvendte oplysninger'!M253+(1-'Anvendte oplysninger'!M253),1)))))</f>
        <v>1</v>
      </c>
      <c r="N253" s="14">
        <f>IF('Anvendte oplysninger'!N253="Irrelevant",1,IF(AND(OR(I253="Motorvejsstrækning",I253="Frakørselsflettestrækning",I253="Tilkørselsflettestrækning"),'Anvendte oplysninger'!N253&lt;3),1+(3-'Anvendte oplysninger'!N253)*0.09333333,1))</f>
        <v>1</v>
      </c>
      <c r="O253" s="14">
        <f>IF('Anvendte oplysninger'!N253="Irrelevant",1,IF(AND(OR(I253="Motorvejsstrækning",I253="Frakørselsflettestrækning",I253="Tilkørselsflettestrækning"),'Anvendte oplysninger'!N253&lt;3),1+(3-'Anvendte oplysninger'!N253)*0.19666667,1))</f>
        <v>1</v>
      </c>
      <c r="P253" s="14">
        <f>IF('Anvendte oplysninger'!O253="Irrelevant",1,IF(AND(OR(I253="Motorvejsstrækning",I253="Frakørselsflettestrækning",I253="Tilkørselsflettestrækning"),'Anvendte oplysninger'!O253&lt;3.00000001),1+(0.5-'Anvendte oplysninger'!O253)*0.04,IF(AND(OR(I253="Frakørselsrampe",I253="Tilkørselsrampe"),'Anvendte oplysninger'!O253&lt;3.00000001),1+(0.5-'Anvendte oplysninger'!O253)*0.08,IF(OR(I253="Motorvejsstrækning",I253="Frakørselsflettestrækning",I253="Tilkørselsflettestrækning"),0.9,0.8))))</f>
        <v>1</v>
      </c>
      <c r="Q253" s="14">
        <f>IF('Anvendte oplysninger'!P253="Irrelevant",1,IF(AND(OR(I253="Motorvejsstrækning",I253="Frakørselsflettestrækning",I253="Tilkørselsflettestrækning"),'Anvendte oplysninger'!P253&lt;11.00000001),1+(5-'Anvendte oplysninger'!P253)*0.01,0.94))</f>
        <v>1</v>
      </c>
      <c r="R253" s="14">
        <f>IF(OR('Anvendte oplysninger'!Q253="Irrelevant",'Anvendte oplysninger'!R253="Irrelevant",'Anvendte oplysninger'!Q253="Lige"),1,IF(AND(OR(I253="Motorvejsstrækning",I253="Frakørselsflettestrækning",I253="Tilkørselsflettestrækning"),'Anvendte oplysninger'!Q253&lt;4000),(EXP(0.1096*1746.5/'Anvendte oplysninger'!Q253)/EXP(0.1096*1746.5/4000))*('Anvendte oplysninger'!R253/1000)/G253+(G253-'Anvendte oplysninger'!R253/1000)/G253,1))</f>
        <v>1</v>
      </c>
      <c r="S253" s="14">
        <f>IF(OR('Anvendte oplysninger'!S253="Irrelevant",'Anvendte oplysninger'!T253="Irrelevant",'Anvendte oplysninger'!S253="Lige"),1,IF(AND(OR(I253="Motorvejsstrækning",I253="Frakørselsflettestrækning",I253="Tilkørselsflettestrækning"),'Anvendte oplysninger'!S253&lt;4000),(EXP(0.1096*1746.5/'Anvendte oplysninger'!S253)/EXP(0.1096*1746.5/4000))*('Anvendte oplysninger'!T253/1000)/G253+(G253-'Anvendte oplysninger'!T253/1000)/G253,1))</f>
        <v>1</v>
      </c>
      <c r="T253" s="14">
        <f>IF('Anvendte oplysninger'!U253="Irrelevant",1,IF(AND(OR(I253="Motorvejsstrækning",I253="Frakørselsflettestrækning",I253="Tilkørselsflettestrækning",I253="Frakørselsrampe",I253="Tilkørselsrampe"),'Anvendte oplysninger'!U253="Ja"),0.95,1))</f>
        <v>1</v>
      </c>
      <c r="U253" s="14">
        <f>IF('Anvendte oplysninger'!U253="Irrelevant",1,IF(AND(OR(I253="Motorvejsstrækning",I253="Frakørselsflettestrækning",I253="Tilkørselsflettestrækning",I253="Frakørselsrampe",I253="Tilkørselsrampe"),'Anvendte oplysninger'!U253="Ja"),0.96,1))</f>
        <v>1</v>
      </c>
      <c r="V253" s="14">
        <f>IF('Anvendte oplysninger'!U253="Irrelevant",1,IF(AND(OR(I253="Motorvejsstrækning",I253="Frakørselsflettestrækning",I253="Tilkørselsflettestrækning",I253="Frakørselsrampe",I253="Tilkørselsrampe"),'Anvendte oplysninger'!U253="Ja"),0.79,1))</f>
        <v>1</v>
      </c>
      <c r="W253" s="14">
        <f>IF('Anvendte oplysninger'!U253="Irrelevant",1,IF(AND(OR(I253="Motorvejsstrækning",I253="Frakørselsflettestrækning",I253="Tilkørselsflettestrækning",I253="Frakørselsrampe",I253="Tilkørselsrampe"),'Anvendte oplysninger'!U253="Ja"),0.94,1))</f>
        <v>1</v>
      </c>
      <c r="X253" s="14">
        <f>IF('Anvendte oplysninger'!U253="Irrelevant",1,IF(AND(OR(I253="Motorvejsstrækning",I253="Frakørselsflettestrækning",I253="Tilkørselsflettestrækning",I253="Frakørselsrampe",I253="Tilkørselsrampe"),'Anvendte oplysninger'!U253="Ja"),0.97,1))</f>
        <v>1</v>
      </c>
      <c r="Y253" s="14">
        <f>IF(AND(I253="Frakørselsrampe",'Anvendte oplysninger'!V253="S-formet ruderrampe"),1.32,IF(AND(I253="Frakørselsrampe",'Anvendte oplysninger'!V253="S-formet trompetrampe"),2.05,IF(AND(I253="Frakørselsrampe",'Anvendte oplysninger'!V253="U-formet trompetrampe"),4.11,IF(AND(I253="Frakørselsrampe",'Anvendte oplysninger'!V253="SV-formet flyoverrampe"),5.15,IF(AND(I253="Frakørselsrampe",'Anvendte oplysninger'!V253="Vinkelformet rampe"),1.07,IF(AND(I253="Tilkørselsrampe",'Anvendte oplysninger'!V253="S-formet ruderrampe"),0.93,IF(AND(I253="Tilkørselsrampe",'Anvendte oplysninger'!V253="S-formet trompetrampe"),2.48,IF(AND(I253="Tilkørselsrampe",'Anvendte oplysninger'!V253="U-formet trompetrampe"),4.15,IF(AND(I253="Tilkørselsrampe",'Anvendte oplysninger'!V253="SV-formet flyoverrampe"),5.26,IF(AND(I253="Tilkørselsrampe",'Anvendte oplysninger'!V253="Vinkelformet rampe"),1.42,1))))))))))</f>
        <v>1</v>
      </c>
      <c r="Z253" s="14">
        <f>IF(OR('Anvendte oplysninger'!W253="Lige",'Anvendte oplysninger'!W253="Irrelevant",'Anvendte oplysninger'!X253="Irrelevant",'Anvendte oplysninger'!Y253="Irrelevant"),1,1+1.545*1000/32.2*((('Anvendte oplysninger'!Y253*3268/3600)/('Anvendte oplysninger'!W253/0.306))^2)*('Anvendte oplysninger'!X253/1000)/G253)</f>
        <v>1</v>
      </c>
      <c r="AA253" s="14">
        <f>IF(OR('Anvendte oplysninger'!W253="Lige",'Anvendte oplysninger'!W253="Irrelevant",'Anvendte oplysninger'!X253="Irrelevant",'Anvendte oplysninger'!Y253="Irrelevant"),1,1+1.961*1000/32.2*((('Anvendte oplysninger'!Y253*3268/3600)/('Anvendte oplysninger'!W253/0.306))^2)*('Anvendte oplysninger'!X253/1000)/G253)</f>
        <v>1</v>
      </c>
      <c r="AB253" s="14">
        <f>IF(OR('Anvendte oplysninger'!Z253="Lige",'Anvendte oplysninger'!Z253="Irrelevant",'Anvendte oplysninger'!AA253="Irrelevant",'Anvendte oplysninger'!AB253="Irrelevant"),1,1+1.545*1000/32.2*((('Anvendte oplysninger'!AB253*3268/3600)/('Anvendte oplysninger'!Z253/0.306))^2)*('Anvendte oplysninger'!AA253/1000)/G253)</f>
        <v>1</v>
      </c>
      <c r="AC253" s="14">
        <f>IF(OR('Anvendte oplysninger'!Z253="Lige",'Anvendte oplysninger'!Z253="Irrelevant",'Anvendte oplysninger'!AA253="Irrelevant",'Anvendte oplysninger'!AB253="Irrelevant"),1,1+1.961*1000/32.2*((('Anvendte oplysninger'!AB253*3268/3600)/('Anvendte oplysninger'!Z253/0.306))^2)*('Anvendte oplysninger'!AA253/1000)/G253)</f>
        <v>1</v>
      </c>
      <c r="AD253" s="14">
        <f>IF(OR('Anvendte oplysninger'!AC253="Irrelevant",'Anvendte oplysninger'!AC253="Nej"),1,IF(AND('Anvendte oplysninger'!AC253="Ja",OR('Anvendte oplysninger'!Q253&lt;301,'Anvendte oplysninger'!S253&lt;301)),1-(0.5*('Anvendte oplysninger'!R253+'Anvendte oplysninger'!T253)/('Anvendte oplysninger'!G253*1000)),IF(AND('Anvendte oplysninger'!AC253="Ja",OR('Anvendte oplysninger'!Q253&lt;601,'Anvendte oplysninger'!S253&lt;601)),1-(0.25*('Anvendte oplysninger'!R253+'Anvendte oplysninger'!T253)/('Anvendte oplysninger'!G253*1000)),1)))</f>
        <v>1</v>
      </c>
      <c r="AE253" s="14">
        <f>IF(OR('Anvendte oplysninger'!AC253="Irrelevant",'Anvendte oplysninger'!AC253="Nej"),1,IF(AND('Anvendte oplysninger'!AC253="Ja",OR('Anvendte oplysninger'!Q253&lt;301,'Anvendte oplysninger'!S253&lt;301)),1-(0.4*('Anvendte oplysninger'!R253+'Anvendte oplysninger'!T253)/('Anvendte oplysninger'!G253*1000)),IF(AND('Anvendte oplysninger'!AC253="Ja",OR('Anvendte oplysninger'!Q253&lt;601,'Anvendte oplysninger'!S253&lt;601)),1-(0.2*('Anvendte oplysninger'!R253+'Anvendte oplysninger'!T253)/('Anvendte oplysninger'!G253*1000)),1)))</f>
        <v>1</v>
      </c>
      <c r="AF253" s="14">
        <f>IF('Anvendte oplysninger'!AD253="110 km/t",0.79,1)</f>
        <v>1</v>
      </c>
      <c r="AG253" s="14">
        <f>IF('Anvendte oplysninger'!AD253="110 km/t",0.94,1)</f>
        <v>1</v>
      </c>
      <c r="AH253" s="14">
        <f>IF('Anvendte oplysninger'!AD253="110 km/t",0.66,1)</f>
        <v>1</v>
      </c>
      <c r="AI253" s="14">
        <f>IF('Anvendte oplysninger'!AD253="110 km/t",0.82,1)</f>
        <v>1</v>
      </c>
      <c r="AJ253" s="14">
        <f>IF(AND('Anvendte oplysninger'!AE253="Ja",I253="Tilkørselsflettestrækning"),0.65*'Anvendte oplysninger'!AF253+1-'Anvendte oplysninger'!AF253,1)</f>
        <v>1</v>
      </c>
      <c r="AK253" s="15" t="str">
        <f t="shared" si="21"/>
        <v/>
      </c>
      <c r="AL253" s="15" t="str">
        <f t="shared" si="22"/>
        <v/>
      </c>
      <c r="AM253" s="15" t="str">
        <f t="shared" si="23"/>
        <v/>
      </c>
      <c r="AN253" s="15" t="str">
        <f t="shared" si="24"/>
        <v/>
      </c>
      <c r="AO253" s="15" t="str">
        <f t="shared" si="25"/>
        <v/>
      </c>
      <c r="AP253" s="15" t="str">
        <f t="shared" si="26"/>
        <v/>
      </c>
      <c r="AQ253" s="4" t="str">
        <f t="shared" si="27"/>
        <v/>
      </c>
    </row>
    <row r="254" spans="1:43" x14ac:dyDescent="0.25">
      <c r="A254" s="4" t="str">
        <f>IF(Inddata!A269="","",Inddata!A269)</f>
        <v/>
      </c>
      <c r="B254" s="4" t="str">
        <f>IF(Inddata!B269="","",Inddata!B269)</f>
        <v/>
      </c>
      <c r="C254" s="4" t="str">
        <f>IF(Inddata!C269="","",Inddata!C269)</f>
        <v/>
      </c>
      <c r="D254" s="4" t="str">
        <f>IF(Inddata!D269="","",Inddata!D269)</f>
        <v/>
      </c>
      <c r="E254" s="4" t="str">
        <f>IF(Inddata!E269="","",Inddata!E269)</f>
        <v/>
      </c>
      <c r="F254" s="4" t="str">
        <f>IF(Inddata!F269="","",Inddata!F269)</f>
        <v/>
      </c>
      <c r="G254" s="4">
        <f>IF(Inddata!G269="","",Inddata!G269)</f>
        <v>0</v>
      </c>
      <c r="H254" s="4" t="str">
        <f>IF(Inddata!H269&gt;0.5,Inddata!H269,"")</f>
        <v/>
      </c>
      <c r="I254" s="4" t="str">
        <f>IF(Inddata!I269="","",Inddata!I269)</f>
        <v/>
      </c>
      <c r="J254" s="14">
        <f>IF('Anvendte oplysninger'!J254="Irrelevant",1,IF('Anvendte oplysninger'!J254&gt;3,1.2,1))</f>
        <v>1</v>
      </c>
      <c r="K254" s="14">
        <f>IF('Anvendte oplysninger'!K254="Irrelevant",1,IF(AND(OR(I254="Motorvejsstrækning",I254="Frakørselsflettestrækning",I254="Tilkørselsflettestrækning"),'Anvendte oplysninger'!K254&lt;3.5),1+(3.5-'Anvendte oplysninger'!K254)*0.12,IF(AND(OR(I254="Frakørselsrampe",I254="Tilkørselsrampe"),'Anvendte oplysninger'!K254&lt;3.5),1+(3.5-'Anvendte oplysninger'!K254)*0.16,1)))</f>
        <v>1</v>
      </c>
      <c r="L254" s="14">
        <f>IF('Anvendte oplysninger'!L254="Irrelevant",1,IF(AND('Anvendte oplysninger'!L254="Ja",'Anvendte oplysninger'!J254=2),0.6*'Anvendte oplysninger'!M254+(1-'Anvendte oplysninger'!M254),IF(AND('Anvendte oplysninger'!L254="Ja",'Anvendte oplysninger'!J254=3),0.7*'Anvendte oplysninger'!M254+(1-'Anvendte oplysninger'!M254),IF(AND('Anvendte oplysninger'!L254="Ja",'Anvendte oplysninger'!J254=4),0.76*'Anvendte oplysninger'!M254+(1-'Anvendte oplysninger'!M254),IF(AND('Anvendte oplysninger'!L254="Ja",'Anvendte oplysninger'!J254&gt;4.99999999),0.8*'Anvendte oplysninger'!M254+(1-'Anvendte oplysninger'!M254),1)))))</f>
        <v>1</v>
      </c>
      <c r="M254" s="14">
        <f>IF('Anvendte oplysninger'!L254="Irrelevant",1,IF(AND('Anvendte oplysninger'!L254="Ja",'Anvendte oplysninger'!J254=2),0.8*'Anvendte oplysninger'!M254+(1-'Anvendte oplysninger'!M254),IF(AND('Anvendte oplysninger'!L254="Ja",'Anvendte oplysninger'!J254=3),0.85*'Anvendte oplysninger'!M254+(1-'Anvendte oplysninger'!M254),IF(AND('Anvendte oplysninger'!L254="Ja",'Anvendte oplysninger'!J254=4),0.88*'Anvendte oplysninger'!M254+(1-'Anvendte oplysninger'!M254),IF(AND('Anvendte oplysninger'!L254="Ja",'Anvendte oplysninger'!J254&gt;4.99999999),0.9*'Anvendte oplysninger'!M254+(1-'Anvendte oplysninger'!M254),1)))))</f>
        <v>1</v>
      </c>
      <c r="N254" s="14">
        <f>IF('Anvendte oplysninger'!N254="Irrelevant",1,IF(AND(OR(I254="Motorvejsstrækning",I254="Frakørselsflettestrækning",I254="Tilkørselsflettestrækning"),'Anvendte oplysninger'!N254&lt;3),1+(3-'Anvendte oplysninger'!N254)*0.09333333,1))</f>
        <v>1</v>
      </c>
      <c r="O254" s="14">
        <f>IF('Anvendte oplysninger'!N254="Irrelevant",1,IF(AND(OR(I254="Motorvejsstrækning",I254="Frakørselsflettestrækning",I254="Tilkørselsflettestrækning"),'Anvendte oplysninger'!N254&lt;3),1+(3-'Anvendte oplysninger'!N254)*0.19666667,1))</f>
        <v>1</v>
      </c>
      <c r="P254" s="14">
        <f>IF('Anvendte oplysninger'!O254="Irrelevant",1,IF(AND(OR(I254="Motorvejsstrækning",I254="Frakørselsflettestrækning",I254="Tilkørselsflettestrækning"),'Anvendte oplysninger'!O254&lt;3.00000001),1+(0.5-'Anvendte oplysninger'!O254)*0.04,IF(AND(OR(I254="Frakørselsrampe",I254="Tilkørselsrampe"),'Anvendte oplysninger'!O254&lt;3.00000001),1+(0.5-'Anvendte oplysninger'!O254)*0.08,IF(OR(I254="Motorvejsstrækning",I254="Frakørselsflettestrækning",I254="Tilkørselsflettestrækning"),0.9,0.8))))</f>
        <v>1</v>
      </c>
      <c r="Q254" s="14">
        <f>IF('Anvendte oplysninger'!P254="Irrelevant",1,IF(AND(OR(I254="Motorvejsstrækning",I254="Frakørselsflettestrækning",I254="Tilkørselsflettestrækning"),'Anvendte oplysninger'!P254&lt;11.00000001),1+(5-'Anvendte oplysninger'!P254)*0.01,0.94))</f>
        <v>1</v>
      </c>
      <c r="R254" s="14">
        <f>IF(OR('Anvendte oplysninger'!Q254="Irrelevant",'Anvendte oplysninger'!R254="Irrelevant",'Anvendte oplysninger'!Q254="Lige"),1,IF(AND(OR(I254="Motorvejsstrækning",I254="Frakørselsflettestrækning",I254="Tilkørselsflettestrækning"),'Anvendte oplysninger'!Q254&lt;4000),(EXP(0.1096*1746.5/'Anvendte oplysninger'!Q254)/EXP(0.1096*1746.5/4000))*('Anvendte oplysninger'!R254/1000)/G254+(G254-'Anvendte oplysninger'!R254/1000)/G254,1))</f>
        <v>1</v>
      </c>
      <c r="S254" s="14">
        <f>IF(OR('Anvendte oplysninger'!S254="Irrelevant",'Anvendte oplysninger'!T254="Irrelevant",'Anvendte oplysninger'!S254="Lige"),1,IF(AND(OR(I254="Motorvejsstrækning",I254="Frakørselsflettestrækning",I254="Tilkørselsflettestrækning"),'Anvendte oplysninger'!S254&lt;4000),(EXP(0.1096*1746.5/'Anvendte oplysninger'!S254)/EXP(0.1096*1746.5/4000))*('Anvendte oplysninger'!T254/1000)/G254+(G254-'Anvendte oplysninger'!T254/1000)/G254,1))</f>
        <v>1</v>
      </c>
      <c r="T254" s="14">
        <f>IF('Anvendte oplysninger'!U254="Irrelevant",1,IF(AND(OR(I254="Motorvejsstrækning",I254="Frakørselsflettestrækning",I254="Tilkørselsflettestrækning",I254="Frakørselsrampe",I254="Tilkørselsrampe"),'Anvendte oplysninger'!U254="Ja"),0.95,1))</f>
        <v>1</v>
      </c>
      <c r="U254" s="14">
        <f>IF('Anvendte oplysninger'!U254="Irrelevant",1,IF(AND(OR(I254="Motorvejsstrækning",I254="Frakørselsflettestrækning",I254="Tilkørselsflettestrækning",I254="Frakørselsrampe",I254="Tilkørselsrampe"),'Anvendte oplysninger'!U254="Ja"),0.96,1))</f>
        <v>1</v>
      </c>
      <c r="V254" s="14">
        <f>IF('Anvendte oplysninger'!U254="Irrelevant",1,IF(AND(OR(I254="Motorvejsstrækning",I254="Frakørselsflettestrækning",I254="Tilkørselsflettestrækning",I254="Frakørselsrampe",I254="Tilkørselsrampe"),'Anvendte oplysninger'!U254="Ja"),0.79,1))</f>
        <v>1</v>
      </c>
      <c r="W254" s="14">
        <f>IF('Anvendte oplysninger'!U254="Irrelevant",1,IF(AND(OR(I254="Motorvejsstrækning",I254="Frakørselsflettestrækning",I254="Tilkørselsflettestrækning",I254="Frakørselsrampe",I254="Tilkørselsrampe"),'Anvendte oplysninger'!U254="Ja"),0.94,1))</f>
        <v>1</v>
      </c>
      <c r="X254" s="14">
        <f>IF('Anvendte oplysninger'!U254="Irrelevant",1,IF(AND(OR(I254="Motorvejsstrækning",I254="Frakørselsflettestrækning",I254="Tilkørselsflettestrækning",I254="Frakørselsrampe",I254="Tilkørselsrampe"),'Anvendte oplysninger'!U254="Ja"),0.97,1))</f>
        <v>1</v>
      </c>
      <c r="Y254" s="14">
        <f>IF(AND(I254="Frakørselsrampe",'Anvendte oplysninger'!V254="S-formet ruderrampe"),1.32,IF(AND(I254="Frakørselsrampe",'Anvendte oplysninger'!V254="S-formet trompetrampe"),2.05,IF(AND(I254="Frakørselsrampe",'Anvendte oplysninger'!V254="U-formet trompetrampe"),4.11,IF(AND(I254="Frakørselsrampe",'Anvendte oplysninger'!V254="SV-formet flyoverrampe"),5.15,IF(AND(I254="Frakørselsrampe",'Anvendte oplysninger'!V254="Vinkelformet rampe"),1.07,IF(AND(I254="Tilkørselsrampe",'Anvendte oplysninger'!V254="S-formet ruderrampe"),0.93,IF(AND(I254="Tilkørselsrampe",'Anvendte oplysninger'!V254="S-formet trompetrampe"),2.48,IF(AND(I254="Tilkørselsrampe",'Anvendte oplysninger'!V254="U-formet trompetrampe"),4.15,IF(AND(I254="Tilkørselsrampe",'Anvendte oplysninger'!V254="SV-formet flyoverrampe"),5.26,IF(AND(I254="Tilkørselsrampe",'Anvendte oplysninger'!V254="Vinkelformet rampe"),1.42,1))))))))))</f>
        <v>1</v>
      </c>
      <c r="Z254" s="14">
        <f>IF(OR('Anvendte oplysninger'!W254="Lige",'Anvendte oplysninger'!W254="Irrelevant",'Anvendte oplysninger'!X254="Irrelevant",'Anvendte oplysninger'!Y254="Irrelevant"),1,1+1.545*1000/32.2*((('Anvendte oplysninger'!Y254*3268/3600)/('Anvendte oplysninger'!W254/0.306))^2)*('Anvendte oplysninger'!X254/1000)/G254)</f>
        <v>1</v>
      </c>
      <c r="AA254" s="14">
        <f>IF(OR('Anvendte oplysninger'!W254="Lige",'Anvendte oplysninger'!W254="Irrelevant",'Anvendte oplysninger'!X254="Irrelevant",'Anvendte oplysninger'!Y254="Irrelevant"),1,1+1.961*1000/32.2*((('Anvendte oplysninger'!Y254*3268/3600)/('Anvendte oplysninger'!W254/0.306))^2)*('Anvendte oplysninger'!X254/1000)/G254)</f>
        <v>1</v>
      </c>
      <c r="AB254" s="14">
        <f>IF(OR('Anvendte oplysninger'!Z254="Lige",'Anvendte oplysninger'!Z254="Irrelevant",'Anvendte oplysninger'!AA254="Irrelevant",'Anvendte oplysninger'!AB254="Irrelevant"),1,1+1.545*1000/32.2*((('Anvendte oplysninger'!AB254*3268/3600)/('Anvendte oplysninger'!Z254/0.306))^2)*('Anvendte oplysninger'!AA254/1000)/G254)</f>
        <v>1</v>
      </c>
      <c r="AC254" s="14">
        <f>IF(OR('Anvendte oplysninger'!Z254="Lige",'Anvendte oplysninger'!Z254="Irrelevant",'Anvendte oplysninger'!AA254="Irrelevant",'Anvendte oplysninger'!AB254="Irrelevant"),1,1+1.961*1000/32.2*((('Anvendte oplysninger'!AB254*3268/3600)/('Anvendte oplysninger'!Z254/0.306))^2)*('Anvendte oplysninger'!AA254/1000)/G254)</f>
        <v>1</v>
      </c>
      <c r="AD254" s="14">
        <f>IF(OR('Anvendte oplysninger'!AC254="Irrelevant",'Anvendte oplysninger'!AC254="Nej"),1,IF(AND('Anvendte oplysninger'!AC254="Ja",OR('Anvendte oplysninger'!Q254&lt;301,'Anvendte oplysninger'!S254&lt;301)),1-(0.5*('Anvendte oplysninger'!R254+'Anvendte oplysninger'!T254)/('Anvendte oplysninger'!G254*1000)),IF(AND('Anvendte oplysninger'!AC254="Ja",OR('Anvendte oplysninger'!Q254&lt;601,'Anvendte oplysninger'!S254&lt;601)),1-(0.25*('Anvendte oplysninger'!R254+'Anvendte oplysninger'!T254)/('Anvendte oplysninger'!G254*1000)),1)))</f>
        <v>1</v>
      </c>
      <c r="AE254" s="14">
        <f>IF(OR('Anvendte oplysninger'!AC254="Irrelevant",'Anvendte oplysninger'!AC254="Nej"),1,IF(AND('Anvendte oplysninger'!AC254="Ja",OR('Anvendte oplysninger'!Q254&lt;301,'Anvendte oplysninger'!S254&lt;301)),1-(0.4*('Anvendte oplysninger'!R254+'Anvendte oplysninger'!T254)/('Anvendte oplysninger'!G254*1000)),IF(AND('Anvendte oplysninger'!AC254="Ja",OR('Anvendte oplysninger'!Q254&lt;601,'Anvendte oplysninger'!S254&lt;601)),1-(0.2*('Anvendte oplysninger'!R254+'Anvendte oplysninger'!T254)/('Anvendte oplysninger'!G254*1000)),1)))</f>
        <v>1</v>
      </c>
      <c r="AF254" s="14">
        <f>IF('Anvendte oplysninger'!AD254="110 km/t",0.79,1)</f>
        <v>1</v>
      </c>
      <c r="AG254" s="14">
        <f>IF('Anvendte oplysninger'!AD254="110 km/t",0.94,1)</f>
        <v>1</v>
      </c>
      <c r="AH254" s="14">
        <f>IF('Anvendte oplysninger'!AD254="110 km/t",0.66,1)</f>
        <v>1</v>
      </c>
      <c r="AI254" s="14">
        <f>IF('Anvendte oplysninger'!AD254="110 km/t",0.82,1)</f>
        <v>1</v>
      </c>
      <c r="AJ254" s="14">
        <f>IF(AND('Anvendte oplysninger'!AE254="Ja",I254="Tilkørselsflettestrækning"),0.65*'Anvendte oplysninger'!AF254+1-'Anvendte oplysninger'!AF254,1)</f>
        <v>1</v>
      </c>
      <c r="AK254" s="15" t="str">
        <f t="shared" si="21"/>
        <v/>
      </c>
      <c r="AL254" s="15" t="str">
        <f t="shared" si="22"/>
        <v/>
      </c>
      <c r="AM254" s="15" t="str">
        <f t="shared" si="23"/>
        <v/>
      </c>
      <c r="AN254" s="15" t="str">
        <f t="shared" si="24"/>
        <v/>
      </c>
      <c r="AO254" s="15" t="str">
        <f t="shared" si="25"/>
        <v/>
      </c>
      <c r="AP254" s="15" t="str">
        <f t="shared" si="26"/>
        <v/>
      </c>
      <c r="AQ254" s="4" t="str">
        <f t="shared" si="27"/>
        <v/>
      </c>
    </row>
    <row r="255" spans="1:43" x14ac:dyDescent="0.25">
      <c r="A255" s="4" t="str">
        <f>IF(Inddata!A270="","",Inddata!A270)</f>
        <v/>
      </c>
      <c r="B255" s="4" t="str">
        <f>IF(Inddata!B270="","",Inddata!B270)</f>
        <v/>
      </c>
      <c r="C255" s="4" t="str">
        <f>IF(Inddata!C270="","",Inddata!C270)</f>
        <v/>
      </c>
      <c r="D255" s="4" t="str">
        <f>IF(Inddata!D270="","",Inddata!D270)</f>
        <v/>
      </c>
      <c r="E255" s="4" t="str">
        <f>IF(Inddata!E270="","",Inddata!E270)</f>
        <v/>
      </c>
      <c r="F255" s="4" t="str">
        <f>IF(Inddata!F270="","",Inddata!F270)</f>
        <v/>
      </c>
      <c r="G255" s="4">
        <f>IF(Inddata!G270="","",Inddata!G270)</f>
        <v>0</v>
      </c>
      <c r="H255" s="4" t="str">
        <f>IF(Inddata!H270&gt;0.5,Inddata!H270,"")</f>
        <v/>
      </c>
      <c r="I255" s="4" t="str">
        <f>IF(Inddata!I270="","",Inddata!I270)</f>
        <v/>
      </c>
      <c r="J255" s="14">
        <f>IF('Anvendte oplysninger'!J255="Irrelevant",1,IF('Anvendte oplysninger'!J255&gt;3,1.2,1))</f>
        <v>1</v>
      </c>
      <c r="K255" s="14">
        <f>IF('Anvendte oplysninger'!K255="Irrelevant",1,IF(AND(OR(I255="Motorvejsstrækning",I255="Frakørselsflettestrækning",I255="Tilkørselsflettestrækning"),'Anvendte oplysninger'!K255&lt;3.5),1+(3.5-'Anvendte oplysninger'!K255)*0.12,IF(AND(OR(I255="Frakørselsrampe",I255="Tilkørselsrampe"),'Anvendte oplysninger'!K255&lt;3.5),1+(3.5-'Anvendte oplysninger'!K255)*0.16,1)))</f>
        <v>1</v>
      </c>
      <c r="L255" s="14">
        <f>IF('Anvendte oplysninger'!L255="Irrelevant",1,IF(AND('Anvendte oplysninger'!L255="Ja",'Anvendte oplysninger'!J255=2),0.6*'Anvendte oplysninger'!M255+(1-'Anvendte oplysninger'!M255),IF(AND('Anvendte oplysninger'!L255="Ja",'Anvendte oplysninger'!J255=3),0.7*'Anvendte oplysninger'!M255+(1-'Anvendte oplysninger'!M255),IF(AND('Anvendte oplysninger'!L255="Ja",'Anvendte oplysninger'!J255=4),0.76*'Anvendte oplysninger'!M255+(1-'Anvendte oplysninger'!M255),IF(AND('Anvendte oplysninger'!L255="Ja",'Anvendte oplysninger'!J255&gt;4.99999999),0.8*'Anvendte oplysninger'!M255+(1-'Anvendte oplysninger'!M255),1)))))</f>
        <v>1</v>
      </c>
      <c r="M255" s="14">
        <f>IF('Anvendte oplysninger'!L255="Irrelevant",1,IF(AND('Anvendte oplysninger'!L255="Ja",'Anvendte oplysninger'!J255=2),0.8*'Anvendte oplysninger'!M255+(1-'Anvendte oplysninger'!M255),IF(AND('Anvendte oplysninger'!L255="Ja",'Anvendte oplysninger'!J255=3),0.85*'Anvendte oplysninger'!M255+(1-'Anvendte oplysninger'!M255),IF(AND('Anvendte oplysninger'!L255="Ja",'Anvendte oplysninger'!J255=4),0.88*'Anvendte oplysninger'!M255+(1-'Anvendte oplysninger'!M255),IF(AND('Anvendte oplysninger'!L255="Ja",'Anvendte oplysninger'!J255&gt;4.99999999),0.9*'Anvendte oplysninger'!M255+(1-'Anvendte oplysninger'!M255),1)))))</f>
        <v>1</v>
      </c>
      <c r="N255" s="14">
        <f>IF('Anvendte oplysninger'!N255="Irrelevant",1,IF(AND(OR(I255="Motorvejsstrækning",I255="Frakørselsflettestrækning",I255="Tilkørselsflettestrækning"),'Anvendte oplysninger'!N255&lt;3),1+(3-'Anvendte oplysninger'!N255)*0.09333333,1))</f>
        <v>1</v>
      </c>
      <c r="O255" s="14">
        <f>IF('Anvendte oplysninger'!N255="Irrelevant",1,IF(AND(OR(I255="Motorvejsstrækning",I255="Frakørselsflettestrækning",I255="Tilkørselsflettestrækning"),'Anvendte oplysninger'!N255&lt;3),1+(3-'Anvendte oplysninger'!N255)*0.19666667,1))</f>
        <v>1</v>
      </c>
      <c r="P255" s="14">
        <f>IF('Anvendte oplysninger'!O255="Irrelevant",1,IF(AND(OR(I255="Motorvejsstrækning",I255="Frakørselsflettestrækning",I255="Tilkørselsflettestrækning"),'Anvendte oplysninger'!O255&lt;3.00000001),1+(0.5-'Anvendte oplysninger'!O255)*0.04,IF(AND(OR(I255="Frakørselsrampe",I255="Tilkørselsrampe"),'Anvendte oplysninger'!O255&lt;3.00000001),1+(0.5-'Anvendte oplysninger'!O255)*0.08,IF(OR(I255="Motorvejsstrækning",I255="Frakørselsflettestrækning",I255="Tilkørselsflettestrækning"),0.9,0.8))))</f>
        <v>1</v>
      </c>
      <c r="Q255" s="14">
        <f>IF('Anvendte oplysninger'!P255="Irrelevant",1,IF(AND(OR(I255="Motorvejsstrækning",I255="Frakørselsflettestrækning",I255="Tilkørselsflettestrækning"),'Anvendte oplysninger'!P255&lt;11.00000001),1+(5-'Anvendte oplysninger'!P255)*0.01,0.94))</f>
        <v>1</v>
      </c>
      <c r="R255" s="14">
        <f>IF(OR('Anvendte oplysninger'!Q255="Irrelevant",'Anvendte oplysninger'!R255="Irrelevant",'Anvendte oplysninger'!Q255="Lige"),1,IF(AND(OR(I255="Motorvejsstrækning",I255="Frakørselsflettestrækning",I255="Tilkørselsflettestrækning"),'Anvendte oplysninger'!Q255&lt;4000),(EXP(0.1096*1746.5/'Anvendte oplysninger'!Q255)/EXP(0.1096*1746.5/4000))*('Anvendte oplysninger'!R255/1000)/G255+(G255-'Anvendte oplysninger'!R255/1000)/G255,1))</f>
        <v>1</v>
      </c>
      <c r="S255" s="14">
        <f>IF(OR('Anvendte oplysninger'!S255="Irrelevant",'Anvendte oplysninger'!T255="Irrelevant",'Anvendte oplysninger'!S255="Lige"),1,IF(AND(OR(I255="Motorvejsstrækning",I255="Frakørselsflettestrækning",I255="Tilkørselsflettestrækning"),'Anvendte oplysninger'!S255&lt;4000),(EXP(0.1096*1746.5/'Anvendte oplysninger'!S255)/EXP(0.1096*1746.5/4000))*('Anvendte oplysninger'!T255/1000)/G255+(G255-'Anvendte oplysninger'!T255/1000)/G255,1))</f>
        <v>1</v>
      </c>
      <c r="T255" s="14">
        <f>IF('Anvendte oplysninger'!U255="Irrelevant",1,IF(AND(OR(I255="Motorvejsstrækning",I255="Frakørselsflettestrækning",I255="Tilkørselsflettestrækning",I255="Frakørselsrampe",I255="Tilkørselsrampe"),'Anvendte oplysninger'!U255="Ja"),0.95,1))</f>
        <v>1</v>
      </c>
      <c r="U255" s="14">
        <f>IF('Anvendte oplysninger'!U255="Irrelevant",1,IF(AND(OR(I255="Motorvejsstrækning",I255="Frakørselsflettestrækning",I255="Tilkørselsflettestrækning",I255="Frakørselsrampe",I255="Tilkørselsrampe"),'Anvendte oplysninger'!U255="Ja"),0.96,1))</f>
        <v>1</v>
      </c>
      <c r="V255" s="14">
        <f>IF('Anvendte oplysninger'!U255="Irrelevant",1,IF(AND(OR(I255="Motorvejsstrækning",I255="Frakørselsflettestrækning",I255="Tilkørselsflettestrækning",I255="Frakørselsrampe",I255="Tilkørselsrampe"),'Anvendte oplysninger'!U255="Ja"),0.79,1))</f>
        <v>1</v>
      </c>
      <c r="W255" s="14">
        <f>IF('Anvendte oplysninger'!U255="Irrelevant",1,IF(AND(OR(I255="Motorvejsstrækning",I255="Frakørselsflettestrækning",I255="Tilkørselsflettestrækning",I255="Frakørselsrampe",I255="Tilkørselsrampe"),'Anvendte oplysninger'!U255="Ja"),0.94,1))</f>
        <v>1</v>
      </c>
      <c r="X255" s="14">
        <f>IF('Anvendte oplysninger'!U255="Irrelevant",1,IF(AND(OR(I255="Motorvejsstrækning",I255="Frakørselsflettestrækning",I255="Tilkørselsflettestrækning",I255="Frakørselsrampe",I255="Tilkørselsrampe"),'Anvendte oplysninger'!U255="Ja"),0.97,1))</f>
        <v>1</v>
      </c>
      <c r="Y255" s="14">
        <f>IF(AND(I255="Frakørselsrampe",'Anvendte oplysninger'!V255="S-formet ruderrampe"),1.32,IF(AND(I255="Frakørselsrampe",'Anvendte oplysninger'!V255="S-formet trompetrampe"),2.05,IF(AND(I255="Frakørselsrampe",'Anvendte oplysninger'!V255="U-formet trompetrampe"),4.11,IF(AND(I255="Frakørselsrampe",'Anvendte oplysninger'!V255="SV-formet flyoverrampe"),5.15,IF(AND(I255="Frakørselsrampe",'Anvendte oplysninger'!V255="Vinkelformet rampe"),1.07,IF(AND(I255="Tilkørselsrampe",'Anvendte oplysninger'!V255="S-formet ruderrampe"),0.93,IF(AND(I255="Tilkørselsrampe",'Anvendte oplysninger'!V255="S-formet trompetrampe"),2.48,IF(AND(I255="Tilkørselsrampe",'Anvendte oplysninger'!V255="U-formet trompetrampe"),4.15,IF(AND(I255="Tilkørselsrampe",'Anvendte oplysninger'!V255="SV-formet flyoverrampe"),5.26,IF(AND(I255="Tilkørselsrampe",'Anvendte oplysninger'!V255="Vinkelformet rampe"),1.42,1))))))))))</f>
        <v>1</v>
      </c>
      <c r="Z255" s="14">
        <f>IF(OR('Anvendte oplysninger'!W255="Lige",'Anvendte oplysninger'!W255="Irrelevant",'Anvendte oplysninger'!X255="Irrelevant",'Anvendte oplysninger'!Y255="Irrelevant"),1,1+1.545*1000/32.2*((('Anvendte oplysninger'!Y255*3268/3600)/('Anvendte oplysninger'!W255/0.306))^2)*('Anvendte oplysninger'!X255/1000)/G255)</f>
        <v>1</v>
      </c>
      <c r="AA255" s="14">
        <f>IF(OR('Anvendte oplysninger'!W255="Lige",'Anvendte oplysninger'!W255="Irrelevant",'Anvendte oplysninger'!X255="Irrelevant",'Anvendte oplysninger'!Y255="Irrelevant"),1,1+1.961*1000/32.2*((('Anvendte oplysninger'!Y255*3268/3600)/('Anvendte oplysninger'!W255/0.306))^2)*('Anvendte oplysninger'!X255/1000)/G255)</f>
        <v>1</v>
      </c>
      <c r="AB255" s="14">
        <f>IF(OR('Anvendte oplysninger'!Z255="Lige",'Anvendte oplysninger'!Z255="Irrelevant",'Anvendte oplysninger'!AA255="Irrelevant",'Anvendte oplysninger'!AB255="Irrelevant"),1,1+1.545*1000/32.2*((('Anvendte oplysninger'!AB255*3268/3600)/('Anvendte oplysninger'!Z255/0.306))^2)*('Anvendte oplysninger'!AA255/1000)/G255)</f>
        <v>1</v>
      </c>
      <c r="AC255" s="14">
        <f>IF(OR('Anvendte oplysninger'!Z255="Lige",'Anvendte oplysninger'!Z255="Irrelevant",'Anvendte oplysninger'!AA255="Irrelevant",'Anvendte oplysninger'!AB255="Irrelevant"),1,1+1.961*1000/32.2*((('Anvendte oplysninger'!AB255*3268/3600)/('Anvendte oplysninger'!Z255/0.306))^2)*('Anvendte oplysninger'!AA255/1000)/G255)</f>
        <v>1</v>
      </c>
      <c r="AD255" s="14">
        <f>IF(OR('Anvendte oplysninger'!AC255="Irrelevant",'Anvendte oplysninger'!AC255="Nej"),1,IF(AND('Anvendte oplysninger'!AC255="Ja",OR('Anvendte oplysninger'!Q255&lt;301,'Anvendte oplysninger'!S255&lt;301)),1-(0.5*('Anvendte oplysninger'!R255+'Anvendte oplysninger'!T255)/('Anvendte oplysninger'!G255*1000)),IF(AND('Anvendte oplysninger'!AC255="Ja",OR('Anvendte oplysninger'!Q255&lt;601,'Anvendte oplysninger'!S255&lt;601)),1-(0.25*('Anvendte oplysninger'!R255+'Anvendte oplysninger'!T255)/('Anvendte oplysninger'!G255*1000)),1)))</f>
        <v>1</v>
      </c>
      <c r="AE255" s="14">
        <f>IF(OR('Anvendte oplysninger'!AC255="Irrelevant",'Anvendte oplysninger'!AC255="Nej"),1,IF(AND('Anvendte oplysninger'!AC255="Ja",OR('Anvendte oplysninger'!Q255&lt;301,'Anvendte oplysninger'!S255&lt;301)),1-(0.4*('Anvendte oplysninger'!R255+'Anvendte oplysninger'!T255)/('Anvendte oplysninger'!G255*1000)),IF(AND('Anvendte oplysninger'!AC255="Ja",OR('Anvendte oplysninger'!Q255&lt;601,'Anvendte oplysninger'!S255&lt;601)),1-(0.2*('Anvendte oplysninger'!R255+'Anvendte oplysninger'!T255)/('Anvendte oplysninger'!G255*1000)),1)))</f>
        <v>1</v>
      </c>
      <c r="AF255" s="14">
        <f>IF('Anvendte oplysninger'!AD255="110 km/t",0.79,1)</f>
        <v>1</v>
      </c>
      <c r="AG255" s="14">
        <f>IF('Anvendte oplysninger'!AD255="110 km/t",0.94,1)</f>
        <v>1</v>
      </c>
      <c r="AH255" s="14">
        <f>IF('Anvendte oplysninger'!AD255="110 km/t",0.66,1)</f>
        <v>1</v>
      </c>
      <c r="AI255" s="14">
        <f>IF('Anvendte oplysninger'!AD255="110 km/t",0.82,1)</f>
        <v>1</v>
      </c>
      <c r="AJ255" s="14">
        <f>IF(AND('Anvendte oplysninger'!AE255="Ja",I255="Tilkørselsflettestrækning"),0.65*'Anvendte oplysninger'!AF255+1-'Anvendte oplysninger'!AF255,1)</f>
        <v>1</v>
      </c>
      <c r="AK255" s="15" t="str">
        <f t="shared" si="21"/>
        <v/>
      </c>
      <c r="AL255" s="15" t="str">
        <f t="shared" si="22"/>
        <v/>
      </c>
      <c r="AM255" s="15" t="str">
        <f t="shared" si="23"/>
        <v/>
      </c>
      <c r="AN255" s="15" t="str">
        <f t="shared" si="24"/>
        <v/>
      </c>
      <c r="AO255" s="15" t="str">
        <f t="shared" si="25"/>
        <v/>
      </c>
      <c r="AP255" s="15" t="str">
        <f t="shared" si="26"/>
        <v/>
      </c>
      <c r="AQ255" s="4" t="str">
        <f t="shared" si="27"/>
        <v/>
      </c>
    </row>
    <row r="256" spans="1:43" x14ac:dyDescent="0.25">
      <c r="A256" s="4" t="str">
        <f>IF(Inddata!A271="","",Inddata!A271)</f>
        <v/>
      </c>
      <c r="B256" s="4" t="str">
        <f>IF(Inddata!B271="","",Inddata!B271)</f>
        <v/>
      </c>
      <c r="C256" s="4" t="str">
        <f>IF(Inddata!C271="","",Inddata!C271)</f>
        <v/>
      </c>
      <c r="D256" s="4" t="str">
        <f>IF(Inddata!D271="","",Inddata!D271)</f>
        <v/>
      </c>
      <c r="E256" s="4" t="str">
        <f>IF(Inddata!E271="","",Inddata!E271)</f>
        <v/>
      </c>
      <c r="F256" s="4" t="str">
        <f>IF(Inddata!F271="","",Inddata!F271)</f>
        <v/>
      </c>
      <c r="G256" s="4">
        <f>IF(Inddata!G271="","",Inddata!G271)</f>
        <v>0</v>
      </c>
      <c r="H256" s="4" t="str">
        <f>IF(Inddata!H271&gt;0.5,Inddata!H271,"")</f>
        <v/>
      </c>
      <c r="I256" s="4" t="str">
        <f>IF(Inddata!I271="","",Inddata!I271)</f>
        <v/>
      </c>
      <c r="J256" s="14">
        <f>IF('Anvendte oplysninger'!J256="Irrelevant",1,IF('Anvendte oplysninger'!J256&gt;3,1.2,1))</f>
        <v>1</v>
      </c>
      <c r="K256" s="14">
        <f>IF('Anvendte oplysninger'!K256="Irrelevant",1,IF(AND(OR(I256="Motorvejsstrækning",I256="Frakørselsflettestrækning",I256="Tilkørselsflettestrækning"),'Anvendte oplysninger'!K256&lt;3.5),1+(3.5-'Anvendte oplysninger'!K256)*0.12,IF(AND(OR(I256="Frakørselsrampe",I256="Tilkørselsrampe"),'Anvendte oplysninger'!K256&lt;3.5),1+(3.5-'Anvendte oplysninger'!K256)*0.16,1)))</f>
        <v>1</v>
      </c>
      <c r="L256" s="14">
        <f>IF('Anvendte oplysninger'!L256="Irrelevant",1,IF(AND('Anvendte oplysninger'!L256="Ja",'Anvendte oplysninger'!J256=2),0.6*'Anvendte oplysninger'!M256+(1-'Anvendte oplysninger'!M256),IF(AND('Anvendte oplysninger'!L256="Ja",'Anvendte oplysninger'!J256=3),0.7*'Anvendte oplysninger'!M256+(1-'Anvendte oplysninger'!M256),IF(AND('Anvendte oplysninger'!L256="Ja",'Anvendte oplysninger'!J256=4),0.76*'Anvendte oplysninger'!M256+(1-'Anvendte oplysninger'!M256),IF(AND('Anvendte oplysninger'!L256="Ja",'Anvendte oplysninger'!J256&gt;4.99999999),0.8*'Anvendte oplysninger'!M256+(1-'Anvendte oplysninger'!M256),1)))))</f>
        <v>1</v>
      </c>
      <c r="M256" s="14">
        <f>IF('Anvendte oplysninger'!L256="Irrelevant",1,IF(AND('Anvendte oplysninger'!L256="Ja",'Anvendte oplysninger'!J256=2),0.8*'Anvendte oplysninger'!M256+(1-'Anvendte oplysninger'!M256),IF(AND('Anvendte oplysninger'!L256="Ja",'Anvendte oplysninger'!J256=3),0.85*'Anvendte oplysninger'!M256+(1-'Anvendte oplysninger'!M256),IF(AND('Anvendte oplysninger'!L256="Ja",'Anvendte oplysninger'!J256=4),0.88*'Anvendte oplysninger'!M256+(1-'Anvendte oplysninger'!M256),IF(AND('Anvendte oplysninger'!L256="Ja",'Anvendte oplysninger'!J256&gt;4.99999999),0.9*'Anvendte oplysninger'!M256+(1-'Anvendte oplysninger'!M256),1)))))</f>
        <v>1</v>
      </c>
      <c r="N256" s="14">
        <f>IF('Anvendte oplysninger'!N256="Irrelevant",1,IF(AND(OR(I256="Motorvejsstrækning",I256="Frakørselsflettestrækning",I256="Tilkørselsflettestrækning"),'Anvendte oplysninger'!N256&lt;3),1+(3-'Anvendte oplysninger'!N256)*0.09333333,1))</f>
        <v>1</v>
      </c>
      <c r="O256" s="14">
        <f>IF('Anvendte oplysninger'!N256="Irrelevant",1,IF(AND(OR(I256="Motorvejsstrækning",I256="Frakørselsflettestrækning",I256="Tilkørselsflettestrækning"),'Anvendte oplysninger'!N256&lt;3),1+(3-'Anvendte oplysninger'!N256)*0.19666667,1))</f>
        <v>1</v>
      </c>
      <c r="P256" s="14">
        <f>IF('Anvendte oplysninger'!O256="Irrelevant",1,IF(AND(OR(I256="Motorvejsstrækning",I256="Frakørselsflettestrækning",I256="Tilkørselsflettestrækning"),'Anvendte oplysninger'!O256&lt;3.00000001),1+(0.5-'Anvendte oplysninger'!O256)*0.04,IF(AND(OR(I256="Frakørselsrampe",I256="Tilkørselsrampe"),'Anvendte oplysninger'!O256&lt;3.00000001),1+(0.5-'Anvendte oplysninger'!O256)*0.08,IF(OR(I256="Motorvejsstrækning",I256="Frakørselsflettestrækning",I256="Tilkørselsflettestrækning"),0.9,0.8))))</f>
        <v>1</v>
      </c>
      <c r="Q256" s="14">
        <f>IF('Anvendte oplysninger'!P256="Irrelevant",1,IF(AND(OR(I256="Motorvejsstrækning",I256="Frakørselsflettestrækning",I256="Tilkørselsflettestrækning"),'Anvendte oplysninger'!P256&lt;11.00000001),1+(5-'Anvendte oplysninger'!P256)*0.01,0.94))</f>
        <v>1</v>
      </c>
      <c r="R256" s="14">
        <f>IF(OR('Anvendte oplysninger'!Q256="Irrelevant",'Anvendte oplysninger'!R256="Irrelevant",'Anvendte oplysninger'!Q256="Lige"),1,IF(AND(OR(I256="Motorvejsstrækning",I256="Frakørselsflettestrækning",I256="Tilkørselsflettestrækning"),'Anvendte oplysninger'!Q256&lt;4000),(EXP(0.1096*1746.5/'Anvendte oplysninger'!Q256)/EXP(0.1096*1746.5/4000))*('Anvendte oplysninger'!R256/1000)/G256+(G256-'Anvendte oplysninger'!R256/1000)/G256,1))</f>
        <v>1</v>
      </c>
      <c r="S256" s="14">
        <f>IF(OR('Anvendte oplysninger'!S256="Irrelevant",'Anvendte oplysninger'!T256="Irrelevant",'Anvendte oplysninger'!S256="Lige"),1,IF(AND(OR(I256="Motorvejsstrækning",I256="Frakørselsflettestrækning",I256="Tilkørselsflettestrækning"),'Anvendte oplysninger'!S256&lt;4000),(EXP(0.1096*1746.5/'Anvendte oplysninger'!S256)/EXP(0.1096*1746.5/4000))*('Anvendte oplysninger'!T256/1000)/G256+(G256-'Anvendte oplysninger'!T256/1000)/G256,1))</f>
        <v>1</v>
      </c>
      <c r="T256" s="14">
        <f>IF('Anvendte oplysninger'!U256="Irrelevant",1,IF(AND(OR(I256="Motorvejsstrækning",I256="Frakørselsflettestrækning",I256="Tilkørselsflettestrækning",I256="Frakørselsrampe",I256="Tilkørselsrampe"),'Anvendte oplysninger'!U256="Ja"),0.95,1))</f>
        <v>1</v>
      </c>
      <c r="U256" s="14">
        <f>IF('Anvendte oplysninger'!U256="Irrelevant",1,IF(AND(OR(I256="Motorvejsstrækning",I256="Frakørselsflettestrækning",I256="Tilkørselsflettestrækning",I256="Frakørselsrampe",I256="Tilkørselsrampe"),'Anvendte oplysninger'!U256="Ja"),0.96,1))</f>
        <v>1</v>
      </c>
      <c r="V256" s="14">
        <f>IF('Anvendte oplysninger'!U256="Irrelevant",1,IF(AND(OR(I256="Motorvejsstrækning",I256="Frakørselsflettestrækning",I256="Tilkørselsflettestrækning",I256="Frakørselsrampe",I256="Tilkørselsrampe"),'Anvendte oplysninger'!U256="Ja"),0.79,1))</f>
        <v>1</v>
      </c>
      <c r="W256" s="14">
        <f>IF('Anvendte oplysninger'!U256="Irrelevant",1,IF(AND(OR(I256="Motorvejsstrækning",I256="Frakørselsflettestrækning",I256="Tilkørselsflettestrækning",I256="Frakørselsrampe",I256="Tilkørselsrampe"),'Anvendte oplysninger'!U256="Ja"),0.94,1))</f>
        <v>1</v>
      </c>
      <c r="X256" s="14">
        <f>IF('Anvendte oplysninger'!U256="Irrelevant",1,IF(AND(OR(I256="Motorvejsstrækning",I256="Frakørselsflettestrækning",I256="Tilkørselsflettestrækning",I256="Frakørselsrampe",I256="Tilkørselsrampe"),'Anvendte oplysninger'!U256="Ja"),0.97,1))</f>
        <v>1</v>
      </c>
      <c r="Y256" s="14">
        <f>IF(AND(I256="Frakørselsrampe",'Anvendte oplysninger'!V256="S-formet ruderrampe"),1.32,IF(AND(I256="Frakørselsrampe",'Anvendte oplysninger'!V256="S-formet trompetrampe"),2.05,IF(AND(I256="Frakørselsrampe",'Anvendte oplysninger'!V256="U-formet trompetrampe"),4.11,IF(AND(I256="Frakørselsrampe",'Anvendte oplysninger'!V256="SV-formet flyoverrampe"),5.15,IF(AND(I256="Frakørselsrampe",'Anvendte oplysninger'!V256="Vinkelformet rampe"),1.07,IF(AND(I256="Tilkørselsrampe",'Anvendte oplysninger'!V256="S-formet ruderrampe"),0.93,IF(AND(I256="Tilkørselsrampe",'Anvendte oplysninger'!V256="S-formet trompetrampe"),2.48,IF(AND(I256="Tilkørselsrampe",'Anvendte oplysninger'!V256="U-formet trompetrampe"),4.15,IF(AND(I256="Tilkørselsrampe",'Anvendte oplysninger'!V256="SV-formet flyoverrampe"),5.26,IF(AND(I256="Tilkørselsrampe",'Anvendte oplysninger'!V256="Vinkelformet rampe"),1.42,1))))))))))</f>
        <v>1</v>
      </c>
      <c r="Z256" s="14">
        <f>IF(OR('Anvendte oplysninger'!W256="Lige",'Anvendte oplysninger'!W256="Irrelevant",'Anvendte oplysninger'!X256="Irrelevant",'Anvendte oplysninger'!Y256="Irrelevant"),1,1+1.545*1000/32.2*((('Anvendte oplysninger'!Y256*3268/3600)/('Anvendte oplysninger'!W256/0.306))^2)*('Anvendte oplysninger'!X256/1000)/G256)</f>
        <v>1</v>
      </c>
      <c r="AA256" s="14">
        <f>IF(OR('Anvendte oplysninger'!W256="Lige",'Anvendte oplysninger'!W256="Irrelevant",'Anvendte oplysninger'!X256="Irrelevant",'Anvendte oplysninger'!Y256="Irrelevant"),1,1+1.961*1000/32.2*((('Anvendte oplysninger'!Y256*3268/3600)/('Anvendte oplysninger'!W256/0.306))^2)*('Anvendte oplysninger'!X256/1000)/G256)</f>
        <v>1</v>
      </c>
      <c r="AB256" s="14">
        <f>IF(OR('Anvendte oplysninger'!Z256="Lige",'Anvendte oplysninger'!Z256="Irrelevant",'Anvendte oplysninger'!AA256="Irrelevant",'Anvendte oplysninger'!AB256="Irrelevant"),1,1+1.545*1000/32.2*((('Anvendte oplysninger'!AB256*3268/3600)/('Anvendte oplysninger'!Z256/0.306))^2)*('Anvendte oplysninger'!AA256/1000)/G256)</f>
        <v>1</v>
      </c>
      <c r="AC256" s="14">
        <f>IF(OR('Anvendte oplysninger'!Z256="Lige",'Anvendte oplysninger'!Z256="Irrelevant",'Anvendte oplysninger'!AA256="Irrelevant",'Anvendte oplysninger'!AB256="Irrelevant"),1,1+1.961*1000/32.2*((('Anvendte oplysninger'!AB256*3268/3600)/('Anvendte oplysninger'!Z256/0.306))^2)*('Anvendte oplysninger'!AA256/1000)/G256)</f>
        <v>1</v>
      </c>
      <c r="AD256" s="14">
        <f>IF(OR('Anvendte oplysninger'!AC256="Irrelevant",'Anvendte oplysninger'!AC256="Nej"),1,IF(AND('Anvendte oplysninger'!AC256="Ja",OR('Anvendte oplysninger'!Q256&lt;301,'Anvendte oplysninger'!S256&lt;301)),1-(0.5*('Anvendte oplysninger'!R256+'Anvendte oplysninger'!T256)/('Anvendte oplysninger'!G256*1000)),IF(AND('Anvendte oplysninger'!AC256="Ja",OR('Anvendte oplysninger'!Q256&lt;601,'Anvendte oplysninger'!S256&lt;601)),1-(0.25*('Anvendte oplysninger'!R256+'Anvendte oplysninger'!T256)/('Anvendte oplysninger'!G256*1000)),1)))</f>
        <v>1</v>
      </c>
      <c r="AE256" s="14">
        <f>IF(OR('Anvendte oplysninger'!AC256="Irrelevant",'Anvendte oplysninger'!AC256="Nej"),1,IF(AND('Anvendte oplysninger'!AC256="Ja",OR('Anvendte oplysninger'!Q256&lt;301,'Anvendte oplysninger'!S256&lt;301)),1-(0.4*('Anvendte oplysninger'!R256+'Anvendte oplysninger'!T256)/('Anvendte oplysninger'!G256*1000)),IF(AND('Anvendte oplysninger'!AC256="Ja",OR('Anvendte oplysninger'!Q256&lt;601,'Anvendte oplysninger'!S256&lt;601)),1-(0.2*('Anvendte oplysninger'!R256+'Anvendte oplysninger'!T256)/('Anvendte oplysninger'!G256*1000)),1)))</f>
        <v>1</v>
      </c>
      <c r="AF256" s="14">
        <f>IF('Anvendte oplysninger'!AD256="110 km/t",0.79,1)</f>
        <v>1</v>
      </c>
      <c r="AG256" s="14">
        <f>IF('Anvendte oplysninger'!AD256="110 km/t",0.94,1)</f>
        <v>1</v>
      </c>
      <c r="AH256" s="14">
        <f>IF('Anvendte oplysninger'!AD256="110 km/t",0.66,1)</f>
        <v>1</v>
      </c>
      <c r="AI256" s="14">
        <f>IF('Anvendte oplysninger'!AD256="110 km/t",0.82,1)</f>
        <v>1</v>
      </c>
      <c r="AJ256" s="14">
        <f>IF(AND('Anvendte oplysninger'!AE256="Ja",I256="Tilkørselsflettestrækning"),0.65*'Anvendte oplysninger'!AF256+1-'Anvendte oplysninger'!AF256,1)</f>
        <v>1</v>
      </c>
      <c r="AK256" s="15" t="str">
        <f t="shared" si="21"/>
        <v/>
      </c>
      <c r="AL256" s="15" t="str">
        <f t="shared" si="22"/>
        <v/>
      </c>
      <c r="AM256" s="15" t="str">
        <f t="shared" si="23"/>
        <v/>
      </c>
      <c r="AN256" s="15" t="str">
        <f t="shared" si="24"/>
        <v/>
      </c>
      <c r="AO256" s="15" t="str">
        <f t="shared" si="25"/>
        <v/>
      </c>
      <c r="AP256" s="15" t="str">
        <f t="shared" si="26"/>
        <v/>
      </c>
      <c r="AQ256" s="4" t="str">
        <f t="shared" si="27"/>
        <v/>
      </c>
    </row>
    <row r="257" spans="1:43" x14ac:dyDescent="0.25">
      <c r="A257" s="4" t="str">
        <f>IF(Inddata!A272="","",Inddata!A272)</f>
        <v/>
      </c>
      <c r="B257" s="4" t="str">
        <f>IF(Inddata!B272="","",Inddata!B272)</f>
        <v/>
      </c>
      <c r="C257" s="4" t="str">
        <f>IF(Inddata!C272="","",Inddata!C272)</f>
        <v/>
      </c>
      <c r="D257" s="4" t="str">
        <f>IF(Inddata!D272="","",Inddata!D272)</f>
        <v/>
      </c>
      <c r="E257" s="4" t="str">
        <f>IF(Inddata!E272="","",Inddata!E272)</f>
        <v/>
      </c>
      <c r="F257" s="4" t="str">
        <f>IF(Inddata!F272="","",Inddata!F272)</f>
        <v/>
      </c>
      <c r="G257" s="4">
        <f>IF(Inddata!G272="","",Inddata!G272)</f>
        <v>0</v>
      </c>
      <c r="H257" s="4" t="str">
        <f>IF(Inddata!H272&gt;0.5,Inddata!H272,"")</f>
        <v/>
      </c>
      <c r="I257" s="4" t="str">
        <f>IF(Inddata!I272="","",Inddata!I272)</f>
        <v/>
      </c>
      <c r="J257" s="14">
        <f>IF('Anvendte oplysninger'!J257="Irrelevant",1,IF('Anvendte oplysninger'!J257&gt;3,1.2,1))</f>
        <v>1</v>
      </c>
      <c r="K257" s="14">
        <f>IF('Anvendte oplysninger'!K257="Irrelevant",1,IF(AND(OR(I257="Motorvejsstrækning",I257="Frakørselsflettestrækning",I257="Tilkørselsflettestrækning"),'Anvendte oplysninger'!K257&lt;3.5),1+(3.5-'Anvendte oplysninger'!K257)*0.12,IF(AND(OR(I257="Frakørselsrampe",I257="Tilkørselsrampe"),'Anvendte oplysninger'!K257&lt;3.5),1+(3.5-'Anvendte oplysninger'!K257)*0.16,1)))</f>
        <v>1</v>
      </c>
      <c r="L257" s="14">
        <f>IF('Anvendte oplysninger'!L257="Irrelevant",1,IF(AND('Anvendte oplysninger'!L257="Ja",'Anvendte oplysninger'!J257=2),0.6*'Anvendte oplysninger'!M257+(1-'Anvendte oplysninger'!M257),IF(AND('Anvendte oplysninger'!L257="Ja",'Anvendte oplysninger'!J257=3),0.7*'Anvendte oplysninger'!M257+(1-'Anvendte oplysninger'!M257),IF(AND('Anvendte oplysninger'!L257="Ja",'Anvendte oplysninger'!J257=4),0.76*'Anvendte oplysninger'!M257+(1-'Anvendte oplysninger'!M257),IF(AND('Anvendte oplysninger'!L257="Ja",'Anvendte oplysninger'!J257&gt;4.99999999),0.8*'Anvendte oplysninger'!M257+(1-'Anvendte oplysninger'!M257),1)))))</f>
        <v>1</v>
      </c>
      <c r="M257" s="14">
        <f>IF('Anvendte oplysninger'!L257="Irrelevant",1,IF(AND('Anvendte oplysninger'!L257="Ja",'Anvendte oplysninger'!J257=2),0.8*'Anvendte oplysninger'!M257+(1-'Anvendte oplysninger'!M257),IF(AND('Anvendte oplysninger'!L257="Ja",'Anvendte oplysninger'!J257=3),0.85*'Anvendte oplysninger'!M257+(1-'Anvendte oplysninger'!M257),IF(AND('Anvendte oplysninger'!L257="Ja",'Anvendte oplysninger'!J257=4),0.88*'Anvendte oplysninger'!M257+(1-'Anvendte oplysninger'!M257),IF(AND('Anvendte oplysninger'!L257="Ja",'Anvendte oplysninger'!J257&gt;4.99999999),0.9*'Anvendte oplysninger'!M257+(1-'Anvendte oplysninger'!M257),1)))))</f>
        <v>1</v>
      </c>
      <c r="N257" s="14">
        <f>IF('Anvendte oplysninger'!N257="Irrelevant",1,IF(AND(OR(I257="Motorvejsstrækning",I257="Frakørselsflettestrækning",I257="Tilkørselsflettestrækning"),'Anvendte oplysninger'!N257&lt;3),1+(3-'Anvendte oplysninger'!N257)*0.09333333,1))</f>
        <v>1</v>
      </c>
      <c r="O257" s="14">
        <f>IF('Anvendte oplysninger'!N257="Irrelevant",1,IF(AND(OR(I257="Motorvejsstrækning",I257="Frakørselsflettestrækning",I257="Tilkørselsflettestrækning"),'Anvendte oplysninger'!N257&lt;3),1+(3-'Anvendte oplysninger'!N257)*0.19666667,1))</f>
        <v>1</v>
      </c>
      <c r="P257" s="14">
        <f>IF('Anvendte oplysninger'!O257="Irrelevant",1,IF(AND(OR(I257="Motorvejsstrækning",I257="Frakørselsflettestrækning",I257="Tilkørselsflettestrækning"),'Anvendte oplysninger'!O257&lt;3.00000001),1+(0.5-'Anvendte oplysninger'!O257)*0.04,IF(AND(OR(I257="Frakørselsrampe",I257="Tilkørselsrampe"),'Anvendte oplysninger'!O257&lt;3.00000001),1+(0.5-'Anvendte oplysninger'!O257)*0.08,IF(OR(I257="Motorvejsstrækning",I257="Frakørselsflettestrækning",I257="Tilkørselsflettestrækning"),0.9,0.8))))</f>
        <v>1</v>
      </c>
      <c r="Q257" s="14">
        <f>IF('Anvendte oplysninger'!P257="Irrelevant",1,IF(AND(OR(I257="Motorvejsstrækning",I257="Frakørselsflettestrækning",I257="Tilkørselsflettestrækning"),'Anvendte oplysninger'!P257&lt;11.00000001),1+(5-'Anvendte oplysninger'!P257)*0.01,0.94))</f>
        <v>1</v>
      </c>
      <c r="R257" s="14">
        <f>IF(OR('Anvendte oplysninger'!Q257="Irrelevant",'Anvendte oplysninger'!R257="Irrelevant",'Anvendte oplysninger'!Q257="Lige"),1,IF(AND(OR(I257="Motorvejsstrækning",I257="Frakørselsflettestrækning",I257="Tilkørselsflettestrækning"),'Anvendte oplysninger'!Q257&lt;4000),(EXP(0.1096*1746.5/'Anvendte oplysninger'!Q257)/EXP(0.1096*1746.5/4000))*('Anvendte oplysninger'!R257/1000)/G257+(G257-'Anvendte oplysninger'!R257/1000)/G257,1))</f>
        <v>1</v>
      </c>
      <c r="S257" s="14">
        <f>IF(OR('Anvendte oplysninger'!S257="Irrelevant",'Anvendte oplysninger'!T257="Irrelevant",'Anvendte oplysninger'!S257="Lige"),1,IF(AND(OR(I257="Motorvejsstrækning",I257="Frakørselsflettestrækning",I257="Tilkørselsflettestrækning"),'Anvendte oplysninger'!S257&lt;4000),(EXP(0.1096*1746.5/'Anvendte oplysninger'!S257)/EXP(0.1096*1746.5/4000))*('Anvendte oplysninger'!T257/1000)/G257+(G257-'Anvendte oplysninger'!T257/1000)/G257,1))</f>
        <v>1</v>
      </c>
      <c r="T257" s="14">
        <f>IF('Anvendte oplysninger'!U257="Irrelevant",1,IF(AND(OR(I257="Motorvejsstrækning",I257="Frakørselsflettestrækning",I257="Tilkørselsflettestrækning",I257="Frakørselsrampe",I257="Tilkørselsrampe"),'Anvendte oplysninger'!U257="Ja"),0.95,1))</f>
        <v>1</v>
      </c>
      <c r="U257" s="14">
        <f>IF('Anvendte oplysninger'!U257="Irrelevant",1,IF(AND(OR(I257="Motorvejsstrækning",I257="Frakørselsflettestrækning",I257="Tilkørselsflettestrækning",I257="Frakørselsrampe",I257="Tilkørselsrampe"),'Anvendte oplysninger'!U257="Ja"),0.96,1))</f>
        <v>1</v>
      </c>
      <c r="V257" s="14">
        <f>IF('Anvendte oplysninger'!U257="Irrelevant",1,IF(AND(OR(I257="Motorvejsstrækning",I257="Frakørselsflettestrækning",I257="Tilkørselsflettestrækning",I257="Frakørselsrampe",I257="Tilkørselsrampe"),'Anvendte oplysninger'!U257="Ja"),0.79,1))</f>
        <v>1</v>
      </c>
      <c r="W257" s="14">
        <f>IF('Anvendte oplysninger'!U257="Irrelevant",1,IF(AND(OR(I257="Motorvejsstrækning",I257="Frakørselsflettestrækning",I257="Tilkørselsflettestrækning",I257="Frakørselsrampe",I257="Tilkørselsrampe"),'Anvendte oplysninger'!U257="Ja"),0.94,1))</f>
        <v>1</v>
      </c>
      <c r="X257" s="14">
        <f>IF('Anvendte oplysninger'!U257="Irrelevant",1,IF(AND(OR(I257="Motorvejsstrækning",I257="Frakørselsflettestrækning",I257="Tilkørselsflettestrækning",I257="Frakørselsrampe",I257="Tilkørselsrampe"),'Anvendte oplysninger'!U257="Ja"),0.97,1))</f>
        <v>1</v>
      </c>
      <c r="Y257" s="14">
        <f>IF(AND(I257="Frakørselsrampe",'Anvendte oplysninger'!V257="S-formet ruderrampe"),1.32,IF(AND(I257="Frakørselsrampe",'Anvendte oplysninger'!V257="S-formet trompetrampe"),2.05,IF(AND(I257="Frakørselsrampe",'Anvendte oplysninger'!V257="U-formet trompetrampe"),4.11,IF(AND(I257="Frakørselsrampe",'Anvendte oplysninger'!V257="SV-formet flyoverrampe"),5.15,IF(AND(I257="Frakørselsrampe",'Anvendte oplysninger'!V257="Vinkelformet rampe"),1.07,IF(AND(I257="Tilkørselsrampe",'Anvendte oplysninger'!V257="S-formet ruderrampe"),0.93,IF(AND(I257="Tilkørselsrampe",'Anvendte oplysninger'!V257="S-formet trompetrampe"),2.48,IF(AND(I257="Tilkørselsrampe",'Anvendte oplysninger'!V257="U-formet trompetrampe"),4.15,IF(AND(I257="Tilkørselsrampe",'Anvendte oplysninger'!V257="SV-formet flyoverrampe"),5.26,IF(AND(I257="Tilkørselsrampe",'Anvendte oplysninger'!V257="Vinkelformet rampe"),1.42,1))))))))))</f>
        <v>1</v>
      </c>
      <c r="Z257" s="14">
        <f>IF(OR('Anvendte oplysninger'!W257="Lige",'Anvendte oplysninger'!W257="Irrelevant",'Anvendte oplysninger'!X257="Irrelevant",'Anvendte oplysninger'!Y257="Irrelevant"),1,1+1.545*1000/32.2*((('Anvendte oplysninger'!Y257*3268/3600)/('Anvendte oplysninger'!W257/0.306))^2)*('Anvendte oplysninger'!X257/1000)/G257)</f>
        <v>1</v>
      </c>
      <c r="AA257" s="14">
        <f>IF(OR('Anvendte oplysninger'!W257="Lige",'Anvendte oplysninger'!W257="Irrelevant",'Anvendte oplysninger'!X257="Irrelevant",'Anvendte oplysninger'!Y257="Irrelevant"),1,1+1.961*1000/32.2*((('Anvendte oplysninger'!Y257*3268/3600)/('Anvendte oplysninger'!W257/0.306))^2)*('Anvendte oplysninger'!X257/1000)/G257)</f>
        <v>1</v>
      </c>
      <c r="AB257" s="14">
        <f>IF(OR('Anvendte oplysninger'!Z257="Lige",'Anvendte oplysninger'!Z257="Irrelevant",'Anvendte oplysninger'!AA257="Irrelevant",'Anvendte oplysninger'!AB257="Irrelevant"),1,1+1.545*1000/32.2*((('Anvendte oplysninger'!AB257*3268/3600)/('Anvendte oplysninger'!Z257/0.306))^2)*('Anvendte oplysninger'!AA257/1000)/G257)</f>
        <v>1</v>
      </c>
      <c r="AC257" s="14">
        <f>IF(OR('Anvendte oplysninger'!Z257="Lige",'Anvendte oplysninger'!Z257="Irrelevant",'Anvendte oplysninger'!AA257="Irrelevant",'Anvendte oplysninger'!AB257="Irrelevant"),1,1+1.961*1000/32.2*((('Anvendte oplysninger'!AB257*3268/3600)/('Anvendte oplysninger'!Z257/0.306))^2)*('Anvendte oplysninger'!AA257/1000)/G257)</f>
        <v>1</v>
      </c>
      <c r="AD257" s="14">
        <f>IF(OR('Anvendte oplysninger'!AC257="Irrelevant",'Anvendte oplysninger'!AC257="Nej"),1,IF(AND('Anvendte oplysninger'!AC257="Ja",OR('Anvendte oplysninger'!Q257&lt;301,'Anvendte oplysninger'!S257&lt;301)),1-(0.5*('Anvendte oplysninger'!R257+'Anvendte oplysninger'!T257)/('Anvendte oplysninger'!G257*1000)),IF(AND('Anvendte oplysninger'!AC257="Ja",OR('Anvendte oplysninger'!Q257&lt;601,'Anvendte oplysninger'!S257&lt;601)),1-(0.25*('Anvendte oplysninger'!R257+'Anvendte oplysninger'!T257)/('Anvendte oplysninger'!G257*1000)),1)))</f>
        <v>1</v>
      </c>
      <c r="AE257" s="14">
        <f>IF(OR('Anvendte oplysninger'!AC257="Irrelevant",'Anvendte oplysninger'!AC257="Nej"),1,IF(AND('Anvendte oplysninger'!AC257="Ja",OR('Anvendte oplysninger'!Q257&lt;301,'Anvendte oplysninger'!S257&lt;301)),1-(0.4*('Anvendte oplysninger'!R257+'Anvendte oplysninger'!T257)/('Anvendte oplysninger'!G257*1000)),IF(AND('Anvendte oplysninger'!AC257="Ja",OR('Anvendte oplysninger'!Q257&lt;601,'Anvendte oplysninger'!S257&lt;601)),1-(0.2*('Anvendte oplysninger'!R257+'Anvendte oplysninger'!T257)/('Anvendte oplysninger'!G257*1000)),1)))</f>
        <v>1</v>
      </c>
      <c r="AF257" s="14">
        <f>IF('Anvendte oplysninger'!AD257="110 km/t",0.79,1)</f>
        <v>1</v>
      </c>
      <c r="AG257" s="14">
        <f>IF('Anvendte oplysninger'!AD257="110 km/t",0.94,1)</f>
        <v>1</v>
      </c>
      <c r="AH257" s="14">
        <f>IF('Anvendte oplysninger'!AD257="110 km/t",0.66,1)</f>
        <v>1</v>
      </c>
      <c r="AI257" s="14">
        <f>IF('Anvendte oplysninger'!AD257="110 km/t",0.82,1)</f>
        <v>1</v>
      </c>
      <c r="AJ257" s="14">
        <f>IF(AND('Anvendte oplysninger'!AE257="Ja",I257="Tilkørselsflettestrækning"),0.65*'Anvendte oplysninger'!AF257+1-'Anvendte oplysninger'!AF257,1)</f>
        <v>1</v>
      </c>
      <c r="AK257" s="15" t="str">
        <f t="shared" si="21"/>
        <v/>
      </c>
      <c r="AL257" s="15" t="str">
        <f t="shared" si="22"/>
        <v/>
      </c>
      <c r="AM257" s="15" t="str">
        <f t="shared" si="23"/>
        <v/>
      </c>
      <c r="AN257" s="15" t="str">
        <f t="shared" si="24"/>
        <v/>
      </c>
      <c r="AO257" s="15" t="str">
        <f t="shared" si="25"/>
        <v/>
      </c>
      <c r="AP257" s="15" t="str">
        <f t="shared" si="26"/>
        <v/>
      </c>
      <c r="AQ257" s="4" t="str">
        <f t="shared" si="27"/>
        <v/>
      </c>
    </row>
    <row r="258" spans="1:43" x14ac:dyDescent="0.25">
      <c r="A258" s="4" t="str">
        <f>IF(Inddata!A273="","",Inddata!A273)</f>
        <v/>
      </c>
      <c r="B258" s="4" t="str">
        <f>IF(Inddata!B273="","",Inddata!B273)</f>
        <v/>
      </c>
      <c r="C258" s="4" t="str">
        <f>IF(Inddata!C273="","",Inddata!C273)</f>
        <v/>
      </c>
      <c r="D258" s="4" t="str">
        <f>IF(Inddata!D273="","",Inddata!D273)</f>
        <v/>
      </c>
      <c r="E258" s="4" t="str">
        <f>IF(Inddata!E273="","",Inddata!E273)</f>
        <v/>
      </c>
      <c r="F258" s="4" t="str">
        <f>IF(Inddata!F273="","",Inddata!F273)</f>
        <v/>
      </c>
      <c r="G258" s="4">
        <f>IF(Inddata!G273="","",Inddata!G273)</f>
        <v>0</v>
      </c>
      <c r="H258" s="4" t="str">
        <f>IF(Inddata!H273&gt;0.5,Inddata!H273,"")</f>
        <v/>
      </c>
      <c r="I258" s="4" t="str">
        <f>IF(Inddata!I273="","",Inddata!I273)</f>
        <v/>
      </c>
      <c r="J258" s="14">
        <f>IF('Anvendte oplysninger'!J258="Irrelevant",1,IF('Anvendte oplysninger'!J258&gt;3,1.2,1))</f>
        <v>1</v>
      </c>
      <c r="K258" s="14">
        <f>IF('Anvendte oplysninger'!K258="Irrelevant",1,IF(AND(OR(I258="Motorvejsstrækning",I258="Frakørselsflettestrækning",I258="Tilkørselsflettestrækning"),'Anvendte oplysninger'!K258&lt;3.5),1+(3.5-'Anvendte oplysninger'!K258)*0.12,IF(AND(OR(I258="Frakørselsrampe",I258="Tilkørselsrampe"),'Anvendte oplysninger'!K258&lt;3.5),1+(3.5-'Anvendte oplysninger'!K258)*0.16,1)))</f>
        <v>1</v>
      </c>
      <c r="L258" s="14">
        <f>IF('Anvendte oplysninger'!L258="Irrelevant",1,IF(AND('Anvendte oplysninger'!L258="Ja",'Anvendte oplysninger'!J258=2),0.6*'Anvendte oplysninger'!M258+(1-'Anvendte oplysninger'!M258),IF(AND('Anvendte oplysninger'!L258="Ja",'Anvendte oplysninger'!J258=3),0.7*'Anvendte oplysninger'!M258+(1-'Anvendte oplysninger'!M258),IF(AND('Anvendte oplysninger'!L258="Ja",'Anvendte oplysninger'!J258=4),0.76*'Anvendte oplysninger'!M258+(1-'Anvendte oplysninger'!M258),IF(AND('Anvendte oplysninger'!L258="Ja",'Anvendte oplysninger'!J258&gt;4.99999999),0.8*'Anvendte oplysninger'!M258+(1-'Anvendte oplysninger'!M258),1)))))</f>
        <v>1</v>
      </c>
      <c r="M258" s="14">
        <f>IF('Anvendte oplysninger'!L258="Irrelevant",1,IF(AND('Anvendte oplysninger'!L258="Ja",'Anvendte oplysninger'!J258=2),0.8*'Anvendte oplysninger'!M258+(1-'Anvendte oplysninger'!M258),IF(AND('Anvendte oplysninger'!L258="Ja",'Anvendte oplysninger'!J258=3),0.85*'Anvendte oplysninger'!M258+(1-'Anvendte oplysninger'!M258),IF(AND('Anvendte oplysninger'!L258="Ja",'Anvendte oplysninger'!J258=4),0.88*'Anvendte oplysninger'!M258+(1-'Anvendte oplysninger'!M258),IF(AND('Anvendte oplysninger'!L258="Ja",'Anvendte oplysninger'!J258&gt;4.99999999),0.9*'Anvendte oplysninger'!M258+(1-'Anvendte oplysninger'!M258),1)))))</f>
        <v>1</v>
      </c>
      <c r="N258" s="14">
        <f>IF('Anvendte oplysninger'!N258="Irrelevant",1,IF(AND(OR(I258="Motorvejsstrækning",I258="Frakørselsflettestrækning",I258="Tilkørselsflettestrækning"),'Anvendte oplysninger'!N258&lt;3),1+(3-'Anvendte oplysninger'!N258)*0.09333333,1))</f>
        <v>1</v>
      </c>
      <c r="O258" s="14">
        <f>IF('Anvendte oplysninger'!N258="Irrelevant",1,IF(AND(OR(I258="Motorvejsstrækning",I258="Frakørselsflettestrækning",I258="Tilkørselsflettestrækning"),'Anvendte oplysninger'!N258&lt;3),1+(3-'Anvendte oplysninger'!N258)*0.19666667,1))</f>
        <v>1</v>
      </c>
      <c r="P258" s="14">
        <f>IF('Anvendte oplysninger'!O258="Irrelevant",1,IF(AND(OR(I258="Motorvejsstrækning",I258="Frakørselsflettestrækning",I258="Tilkørselsflettestrækning"),'Anvendte oplysninger'!O258&lt;3.00000001),1+(0.5-'Anvendte oplysninger'!O258)*0.04,IF(AND(OR(I258="Frakørselsrampe",I258="Tilkørselsrampe"),'Anvendte oplysninger'!O258&lt;3.00000001),1+(0.5-'Anvendte oplysninger'!O258)*0.08,IF(OR(I258="Motorvejsstrækning",I258="Frakørselsflettestrækning",I258="Tilkørselsflettestrækning"),0.9,0.8))))</f>
        <v>1</v>
      </c>
      <c r="Q258" s="14">
        <f>IF('Anvendte oplysninger'!P258="Irrelevant",1,IF(AND(OR(I258="Motorvejsstrækning",I258="Frakørselsflettestrækning",I258="Tilkørselsflettestrækning"),'Anvendte oplysninger'!P258&lt;11.00000001),1+(5-'Anvendte oplysninger'!P258)*0.01,0.94))</f>
        <v>1</v>
      </c>
      <c r="R258" s="14">
        <f>IF(OR('Anvendte oplysninger'!Q258="Irrelevant",'Anvendte oplysninger'!R258="Irrelevant",'Anvendte oplysninger'!Q258="Lige"),1,IF(AND(OR(I258="Motorvejsstrækning",I258="Frakørselsflettestrækning",I258="Tilkørselsflettestrækning"),'Anvendte oplysninger'!Q258&lt;4000),(EXP(0.1096*1746.5/'Anvendte oplysninger'!Q258)/EXP(0.1096*1746.5/4000))*('Anvendte oplysninger'!R258/1000)/G258+(G258-'Anvendte oplysninger'!R258/1000)/G258,1))</f>
        <v>1</v>
      </c>
      <c r="S258" s="14">
        <f>IF(OR('Anvendte oplysninger'!S258="Irrelevant",'Anvendte oplysninger'!T258="Irrelevant",'Anvendte oplysninger'!S258="Lige"),1,IF(AND(OR(I258="Motorvejsstrækning",I258="Frakørselsflettestrækning",I258="Tilkørselsflettestrækning"),'Anvendte oplysninger'!S258&lt;4000),(EXP(0.1096*1746.5/'Anvendte oplysninger'!S258)/EXP(0.1096*1746.5/4000))*('Anvendte oplysninger'!T258/1000)/G258+(G258-'Anvendte oplysninger'!T258/1000)/G258,1))</f>
        <v>1</v>
      </c>
      <c r="T258" s="14">
        <f>IF('Anvendte oplysninger'!U258="Irrelevant",1,IF(AND(OR(I258="Motorvejsstrækning",I258="Frakørselsflettestrækning",I258="Tilkørselsflettestrækning",I258="Frakørselsrampe",I258="Tilkørselsrampe"),'Anvendte oplysninger'!U258="Ja"),0.95,1))</f>
        <v>1</v>
      </c>
      <c r="U258" s="14">
        <f>IF('Anvendte oplysninger'!U258="Irrelevant",1,IF(AND(OR(I258="Motorvejsstrækning",I258="Frakørselsflettestrækning",I258="Tilkørselsflettestrækning",I258="Frakørselsrampe",I258="Tilkørselsrampe"),'Anvendte oplysninger'!U258="Ja"),0.96,1))</f>
        <v>1</v>
      </c>
      <c r="V258" s="14">
        <f>IF('Anvendte oplysninger'!U258="Irrelevant",1,IF(AND(OR(I258="Motorvejsstrækning",I258="Frakørselsflettestrækning",I258="Tilkørselsflettestrækning",I258="Frakørselsrampe",I258="Tilkørselsrampe"),'Anvendte oplysninger'!U258="Ja"),0.79,1))</f>
        <v>1</v>
      </c>
      <c r="W258" s="14">
        <f>IF('Anvendte oplysninger'!U258="Irrelevant",1,IF(AND(OR(I258="Motorvejsstrækning",I258="Frakørselsflettestrækning",I258="Tilkørselsflettestrækning",I258="Frakørselsrampe",I258="Tilkørselsrampe"),'Anvendte oplysninger'!U258="Ja"),0.94,1))</f>
        <v>1</v>
      </c>
      <c r="X258" s="14">
        <f>IF('Anvendte oplysninger'!U258="Irrelevant",1,IF(AND(OR(I258="Motorvejsstrækning",I258="Frakørselsflettestrækning",I258="Tilkørselsflettestrækning",I258="Frakørselsrampe",I258="Tilkørselsrampe"),'Anvendte oplysninger'!U258="Ja"),0.97,1))</f>
        <v>1</v>
      </c>
      <c r="Y258" s="14">
        <f>IF(AND(I258="Frakørselsrampe",'Anvendte oplysninger'!V258="S-formet ruderrampe"),1.32,IF(AND(I258="Frakørselsrampe",'Anvendte oplysninger'!V258="S-formet trompetrampe"),2.05,IF(AND(I258="Frakørselsrampe",'Anvendte oplysninger'!V258="U-formet trompetrampe"),4.11,IF(AND(I258="Frakørselsrampe",'Anvendte oplysninger'!V258="SV-formet flyoverrampe"),5.15,IF(AND(I258="Frakørselsrampe",'Anvendte oplysninger'!V258="Vinkelformet rampe"),1.07,IF(AND(I258="Tilkørselsrampe",'Anvendte oplysninger'!V258="S-formet ruderrampe"),0.93,IF(AND(I258="Tilkørselsrampe",'Anvendte oplysninger'!V258="S-formet trompetrampe"),2.48,IF(AND(I258="Tilkørselsrampe",'Anvendte oplysninger'!V258="U-formet trompetrampe"),4.15,IF(AND(I258="Tilkørselsrampe",'Anvendte oplysninger'!V258="SV-formet flyoverrampe"),5.26,IF(AND(I258="Tilkørselsrampe",'Anvendte oplysninger'!V258="Vinkelformet rampe"),1.42,1))))))))))</f>
        <v>1</v>
      </c>
      <c r="Z258" s="14">
        <f>IF(OR('Anvendte oplysninger'!W258="Lige",'Anvendte oplysninger'!W258="Irrelevant",'Anvendte oplysninger'!X258="Irrelevant",'Anvendte oplysninger'!Y258="Irrelevant"),1,1+1.545*1000/32.2*((('Anvendte oplysninger'!Y258*3268/3600)/('Anvendte oplysninger'!W258/0.306))^2)*('Anvendte oplysninger'!X258/1000)/G258)</f>
        <v>1</v>
      </c>
      <c r="AA258" s="14">
        <f>IF(OR('Anvendte oplysninger'!W258="Lige",'Anvendte oplysninger'!W258="Irrelevant",'Anvendte oplysninger'!X258="Irrelevant",'Anvendte oplysninger'!Y258="Irrelevant"),1,1+1.961*1000/32.2*((('Anvendte oplysninger'!Y258*3268/3600)/('Anvendte oplysninger'!W258/0.306))^2)*('Anvendte oplysninger'!X258/1000)/G258)</f>
        <v>1</v>
      </c>
      <c r="AB258" s="14">
        <f>IF(OR('Anvendte oplysninger'!Z258="Lige",'Anvendte oplysninger'!Z258="Irrelevant",'Anvendte oplysninger'!AA258="Irrelevant",'Anvendte oplysninger'!AB258="Irrelevant"),1,1+1.545*1000/32.2*((('Anvendte oplysninger'!AB258*3268/3600)/('Anvendte oplysninger'!Z258/0.306))^2)*('Anvendte oplysninger'!AA258/1000)/G258)</f>
        <v>1</v>
      </c>
      <c r="AC258" s="14">
        <f>IF(OR('Anvendte oplysninger'!Z258="Lige",'Anvendte oplysninger'!Z258="Irrelevant",'Anvendte oplysninger'!AA258="Irrelevant",'Anvendte oplysninger'!AB258="Irrelevant"),1,1+1.961*1000/32.2*((('Anvendte oplysninger'!AB258*3268/3600)/('Anvendte oplysninger'!Z258/0.306))^2)*('Anvendte oplysninger'!AA258/1000)/G258)</f>
        <v>1</v>
      </c>
      <c r="AD258" s="14">
        <f>IF(OR('Anvendte oplysninger'!AC258="Irrelevant",'Anvendte oplysninger'!AC258="Nej"),1,IF(AND('Anvendte oplysninger'!AC258="Ja",OR('Anvendte oplysninger'!Q258&lt;301,'Anvendte oplysninger'!S258&lt;301)),1-(0.5*('Anvendte oplysninger'!R258+'Anvendte oplysninger'!T258)/('Anvendte oplysninger'!G258*1000)),IF(AND('Anvendte oplysninger'!AC258="Ja",OR('Anvendte oplysninger'!Q258&lt;601,'Anvendte oplysninger'!S258&lt;601)),1-(0.25*('Anvendte oplysninger'!R258+'Anvendte oplysninger'!T258)/('Anvendte oplysninger'!G258*1000)),1)))</f>
        <v>1</v>
      </c>
      <c r="AE258" s="14">
        <f>IF(OR('Anvendte oplysninger'!AC258="Irrelevant",'Anvendte oplysninger'!AC258="Nej"),1,IF(AND('Anvendte oplysninger'!AC258="Ja",OR('Anvendte oplysninger'!Q258&lt;301,'Anvendte oplysninger'!S258&lt;301)),1-(0.4*('Anvendte oplysninger'!R258+'Anvendte oplysninger'!T258)/('Anvendte oplysninger'!G258*1000)),IF(AND('Anvendte oplysninger'!AC258="Ja",OR('Anvendte oplysninger'!Q258&lt;601,'Anvendte oplysninger'!S258&lt;601)),1-(0.2*('Anvendte oplysninger'!R258+'Anvendte oplysninger'!T258)/('Anvendte oplysninger'!G258*1000)),1)))</f>
        <v>1</v>
      </c>
      <c r="AF258" s="14">
        <f>IF('Anvendte oplysninger'!AD258="110 km/t",0.79,1)</f>
        <v>1</v>
      </c>
      <c r="AG258" s="14">
        <f>IF('Anvendte oplysninger'!AD258="110 km/t",0.94,1)</f>
        <v>1</v>
      </c>
      <c r="AH258" s="14">
        <f>IF('Anvendte oplysninger'!AD258="110 km/t",0.66,1)</f>
        <v>1</v>
      </c>
      <c r="AI258" s="14">
        <f>IF('Anvendte oplysninger'!AD258="110 km/t",0.82,1)</f>
        <v>1</v>
      </c>
      <c r="AJ258" s="14">
        <f>IF(AND('Anvendte oplysninger'!AE258="Ja",I258="Tilkørselsflettestrækning"),0.65*'Anvendte oplysninger'!AF258+1-'Anvendte oplysninger'!AF258,1)</f>
        <v>1</v>
      </c>
      <c r="AK258" s="15" t="str">
        <f t="shared" si="21"/>
        <v/>
      </c>
      <c r="AL258" s="15" t="str">
        <f t="shared" si="22"/>
        <v/>
      </c>
      <c r="AM258" s="15" t="str">
        <f t="shared" si="23"/>
        <v/>
      </c>
      <c r="AN258" s="15" t="str">
        <f t="shared" si="24"/>
        <v/>
      </c>
      <c r="AO258" s="15" t="str">
        <f t="shared" si="25"/>
        <v/>
      </c>
      <c r="AP258" s="15" t="str">
        <f t="shared" si="26"/>
        <v/>
      </c>
      <c r="AQ258" s="4" t="str">
        <f t="shared" si="27"/>
        <v/>
      </c>
    </row>
    <row r="259" spans="1:43" x14ac:dyDescent="0.25">
      <c r="A259" s="4" t="str">
        <f>IF(Inddata!A274="","",Inddata!A274)</f>
        <v/>
      </c>
      <c r="B259" s="4" t="str">
        <f>IF(Inddata!B274="","",Inddata!B274)</f>
        <v/>
      </c>
      <c r="C259" s="4" t="str">
        <f>IF(Inddata!C274="","",Inddata!C274)</f>
        <v/>
      </c>
      <c r="D259" s="4" t="str">
        <f>IF(Inddata!D274="","",Inddata!D274)</f>
        <v/>
      </c>
      <c r="E259" s="4" t="str">
        <f>IF(Inddata!E274="","",Inddata!E274)</f>
        <v/>
      </c>
      <c r="F259" s="4" t="str">
        <f>IF(Inddata!F274="","",Inddata!F274)</f>
        <v/>
      </c>
      <c r="G259" s="4">
        <f>IF(Inddata!G274="","",Inddata!G274)</f>
        <v>0</v>
      </c>
      <c r="H259" s="4" t="str">
        <f>IF(Inddata!H274&gt;0.5,Inddata!H274,"")</f>
        <v/>
      </c>
      <c r="I259" s="4" t="str">
        <f>IF(Inddata!I274="","",Inddata!I274)</f>
        <v/>
      </c>
      <c r="J259" s="14">
        <f>IF('Anvendte oplysninger'!J259="Irrelevant",1,IF('Anvendte oplysninger'!J259&gt;3,1.2,1))</f>
        <v>1</v>
      </c>
      <c r="K259" s="14">
        <f>IF('Anvendte oplysninger'!K259="Irrelevant",1,IF(AND(OR(I259="Motorvejsstrækning",I259="Frakørselsflettestrækning",I259="Tilkørselsflettestrækning"),'Anvendte oplysninger'!K259&lt;3.5),1+(3.5-'Anvendte oplysninger'!K259)*0.12,IF(AND(OR(I259="Frakørselsrampe",I259="Tilkørselsrampe"),'Anvendte oplysninger'!K259&lt;3.5),1+(3.5-'Anvendte oplysninger'!K259)*0.16,1)))</f>
        <v>1</v>
      </c>
      <c r="L259" s="14">
        <f>IF('Anvendte oplysninger'!L259="Irrelevant",1,IF(AND('Anvendte oplysninger'!L259="Ja",'Anvendte oplysninger'!J259=2),0.6*'Anvendte oplysninger'!M259+(1-'Anvendte oplysninger'!M259),IF(AND('Anvendte oplysninger'!L259="Ja",'Anvendte oplysninger'!J259=3),0.7*'Anvendte oplysninger'!M259+(1-'Anvendte oplysninger'!M259),IF(AND('Anvendte oplysninger'!L259="Ja",'Anvendte oplysninger'!J259=4),0.76*'Anvendte oplysninger'!M259+(1-'Anvendte oplysninger'!M259),IF(AND('Anvendte oplysninger'!L259="Ja",'Anvendte oplysninger'!J259&gt;4.99999999),0.8*'Anvendte oplysninger'!M259+(1-'Anvendte oplysninger'!M259),1)))))</f>
        <v>1</v>
      </c>
      <c r="M259" s="14">
        <f>IF('Anvendte oplysninger'!L259="Irrelevant",1,IF(AND('Anvendte oplysninger'!L259="Ja",'Anvendte oplysninger'!J259=2),0.8*'Anvendte oplysninger'!M259+(1-'Anvendte oplysninger'!M259),IF(AND('Anvendte oplysninger'!L259="Ja",'Anvendte oplysninger'!J259=3),0.85*'Anvendte oplysninger'!M259+(1-'Anvendte oplysninger'!M259),IF(AND('Anvendte oplysninger'!L259="Ja",'Anvendte oplysninger'!J259=4),0.88*'Anvendte oplysninger'!M259+(1-'Anvendte oplysninger'!M259),IF(AND('Anvendte oplysninger'!L259="Ja",'Anvendte oplysninger'!J259&gt;4.99999999),0.9*'Anvendte oplysninger'!M259+(1-'Anvendte oplysninger'!M259),1)))))</f>
        <v>1</v>
      </c>
      <c r="N259" s="14">
        <f>IF('Anvendte oplysninger'!N259="Irrelevant",1,IF(AND(OR(I259="Motorvejsstrækning",I259="Frakørselsflettestrækning",I259="Tilkørselsflettestrækning"),'Anvendte oplysninger'!N259&lt;3),1+(3-'Anvendte oplysninger'!N259)*0.09333333,1))</f>
        <v>1</v>
      </c>
      <c r="O259" s="14">
        <f>IF('Anvendte oplysninger'!N259="Irrelevant",1,IF(AND(OR(I259="Motorvejsstrækning",I259="Frakørselsflettestrækning",I259="Tilkørselsflettestrækning"),'Anvendte oplysninger'!N259&lt;3),1+(3-'Anvendte oplysninger'!N259)*0.19666667,1))</f>
        <v>1</v>
      </c>
      <c r="P259" s="14">
        <f>IF('Anvendte oplysninger'!O259="Irrelevant",1,IF(AND(OR(I259="Motorvejsstrækning",I259="Frakørselsflettestrækning",I259="Tilkørselsflettestrækning"),'Anvendte oplysninger'!O259&lt;3.00000001),1+(0.5-'Anvendte oplysninger'!O259)*0.04,IF(AND(OR(I259="Frakørselsrampe",I259="Tilkørselsrampe"),'Anvendte oplysninger'!O259&lt;3.00000001),1+(0.5-'Anvendte oplysninger'!O259)*0.08,IF(OR(I259="Motorvejsstrækning",I259="Frakørselsflettestrækning",I259="Tilkørselsflettestrækning"),0.9,0.8))))</f>
        <v>1</v>
      </c>
      <c r="Q259" s="14">
        <f>IF('Anvendte oplysninger'!P259="Irrelevant",1,IF(AND(OR(I259="Motorvejsstrækning",I259="Frakørselsflettestrækning",I259="Tilkørselsflettestrækning"),'Anvendte oplysninger'!P259&lt;11.00000001),1+(5-'Anvendte oplysninger'!P259)*0.01,0.94))</f>
        <v>1</v>
      </c>
      <c r="R259" s="14">
        <f>IF(OR('Anvendte oplysninger'!Q259="Irrelevant",'Anvendte oplysninger'!R259="Irrelevant",'Anvendte oplysninger'!Q259="Lige"),1,IF(AND(OR(I259="Motorvejsstrækning",I259="Frakørselsflettestrækning",I259="Tilkørselsflettestrækning"),'Anvendte oplysninger'!Q259&lt;4000),(EXP(0.1096*1746.5/'Anvendte oplysninger'!Q259)/EXP(0.1096*1746.5/4000))*('Anvendte oplysninger'!R259/1000)/G259+(G259-'Anvendte oplysninger'!R259/1000)/G259,1))</f>
        <v>1</v>
      </c>
      <c r="S259" s="14">
        <f>IF(OR('Anvendte oplysninger'!S259="Irrelevant",'Anvendte oplysninger'!T259="Irrelevant",'Anvendte oplysninger'!S259="Lige"),1,IF(AND(OR(I259="Motorvejsstrækning",I259="Frakørselsflettestrækning",I259="Tilkørselsflettestrækning"),'Anvendte oplysninger'!S259&lt;4000),(EXP(0.1096*1746.5/'Anvendte oplysninger'!S259)/EXP(0.1096*1746.5/4000))*('Anvendte oplysninger'!T259/1000)/G259+(G259-'Anvendte oplysninger'!T259/1000)/G259,1))</f>
        <v>1</v>
      </c>
      <c r="T259" s="14">
        <f>IF('Anvendte oplysninger'!U259="Irrelevant",1,IF(AND(OR(I259="Motorvejsstrækning",I259="Frakørselsflettestrækning",I259="Tilkørselsflettestrækning",I259="Frakørselsrampe",I259="Tilkørselsrampe"),'Anvendte oplysninger'!U259="Ja"),0.95,1))</f>
        <v>1</v>
      </c>
      <c r="U259" s="14">
        <f>IF('Anvendte oplysninger'!U259="Irrelevant",1,IF(AND(OR(I259="Motorvejsstrækning",I259="Frakørselsflettestrækning",I259="Tilkørselsflettestrækning",I259="Frakørselsrampe",I259="Tilkørselsrampe"),'Anvendte oplysninger'!U259="Ja"),0.96,1))</f>
        <v>1</v>
      </c>
      <c r="V259" s="14">
        <f>IF('Anvendte oplysninger'!U259="Irrelevant",1,IF(AND(OR(I259="Motorvejsstrækning",I259="Frakørselsflettestrækning",I259="Tilkørselsflettestrækning",I259="Frakørselsrampe",I259="Tilkørselsrampe"),'Anvendte oplysninger'!U259="Ja"),0.79,1))</f>
        <v>1</v>
      </c>
      <c r="W259" s="14">
        <f>IF('Anvendte oplysninger'!U259="Irrelevant",1,IF(AND(OR(I259="Motorvejsstrækning",I259="Frakørselsflettestrækning",I259="Tilkørselsflettestrækning",I259="Frakørselsrampe",I259="Tilkørselsrampe"),'Anvendte oplysninger'!U259="Ja"),0.94,1))</f>
        <v>1</v>
      </c>
      <c r="X259" s="14">
        <f>IF('Anvendte oplysninger'!U259="Irrelevant",1,IF(AND(OR(I259="Motorvejsstrækning",I259="Frakørselsflettestrækning",I259="Tilkørselsflettestrækning",I259="Frakørselsrampe",I259="Tilkørselsrampe"),'Anvendte oplysninger'!U259="Ja"),0.97,1))</f>
        <v>1</v>
      </c>
      <c r="Y259" s="14">
        <f>IF(AND(I259="Frakørselsrampe",'Anvendte oplysninger'!V259="S-formet ruderrampe"),1.32,IF(AND(I259="Frakørselsrampe",'Anvendte oplysninger'!V259="S-formet trompetrampe"),2.05,IF(AND(I259="Frakørselsrampe",'Anvendte oplysninger'!V259="U-formet trompetrampe"),4.11,IF(AND(I259="Frakørselsrampe",'Anvendte oplysninger'!V259="SV-formet flyoverrampe"),5.15,IF(AND(I259="Frakørselsrampe",'Anvendte oplysninger'!V259="Vinkelformet rampe"),1.07,IF(AND(I259="Tilkørselsrampe",'Anvendte oplysninger'!V259="S-formet ruderrampe"),0.93,IF(AND(I259="Tilkørselsrampe",'Anvendte oplysninger'!V259="S-formet trompetrampe"),2.48,IF(AND(I259="Tilkørselsrampe",'Anvendte oplysninger'!V259="U-formet trompetrampe"),4.15,IF(AND(I259="Tilkørselsrampe",'Anvendte oplysninger'!V259="SV-formet flyoverrampe"),5.26,IF(AND(I259="Tilkørselsrampe",'Anvendte oplysninger'!V259="Vinkelformet rampe"),1.42,1))))))))))</f>
        <v>1</v>
      </c>
      <c r="Z259" s="14">
        <f>IF(OR('Anvendte oplysninger'!W259="Lige",'Anvendte oplysninger'!W259="Irrelevant",'Anvendte oplysninger'!X259="Irrelevant",'Anvendte oplysninger'!Y259="Irrelevant"),1,1+1.545*1000/32.2*((('Anvendte oplysninger'!Y259*3268/3600)/('Anvendte oplysninger'!W259/0.306))^2)*('Anvendte oplysninger'!X259/1000)/G259)</f>
        <v>1</v>
      </c>
      <c r="AA259" s="14">
        <f>IF(OR('Anvendte oplysninger'!W259="Lige",'Anvendte oplysninger'!W259="Irrelevant",'Anvendte oplysninger'!X259="Irrelevant",'Anvendte oplysninger'!Y259="Irrelevant"),1,1+1.961*1000/32.2*((('Anvendte oplysninger'!Y259*3268/3600)/('Anvendte oplysninger'!W259/0.306))^2)*('Anvendte oplysninger'!X259/1000)/G259)</f>
        <v>1</v>
      </c>
      <c r="AB259" s="14">
        <f>IF(OR('Anvendte oplysninger'!Z259="Lige",'Anvendte oplysninger'!Z259="Irrelevant",'Anvendte oplysninger'!AA259="Irrelevant",'Anvendte oplysninger'!AB259="Irrelevant"),1,1+1.545*1000/32.2*((('Anvendte oplysninger'!AB259*3268/3600)/('Anvendte oplysninger'!Z259/0.306))^2)*('Anvendte oplysninger'!AA259/1000)/G259)</f>
        <v>1</v>
      </c>
      <c r="AC259" s="14">
        <f>IF(OR('Anvendte oplysninger'!Z259="Lige",'Anvendte oplysninger'!Z259="Irrelevant",'Anvendte oplysninger'!AA259="Irrelevant",'Anvendte oplysninger'!AB259="Irrelevant"),1,1+1.961*1000/32.2*((('Anvendte oplysninger'!AB259*3268/3600)/('Anvendte oplysninger'!Z259/0.306))^2)*('Anvendte oplysninger'!AA259/1000)/G259)</f>
        <v>1</v>
      </c>
      <c r="AD259" s="14">
        <f>IF(OR('Anvendte oplysninger'!AC259="Irrelevant",'Anvendte oplysninger'!AC259="Nej"),1,IF(AND('Anvendte oplysninger'!AC259="Ja",OR('Anvendte oplysninger'!Q259&lt;301,'Anvendte oplysninger'!S259&lt;301)),1-(0.5*('Anvendte oplysninger'!R259+'Anvendte oplysninger'!T259)/('Anvendte oplysninger'!G259*1000)),IF(AND('Anvendte oplysninger'!AC259="Ja",OR('Anvendte oplysninger'!Q259&lt;601,'Anvendte oplysninger'!S259&lt;601)),1-(0.25*('Anvendte oplysninger'!R259+'Anvendte oplysninger'!T259)/('Anvendte oplysninger'!G259*1000)),1)))</f>
        <v>1</v>
      </c>
      <c r="AE259" s="14">
        <f>IF(OR('Anvendte oplysninger'!AC259="Irrelevant",'Anvendte oplysninger'!AC259="Nej"),1,IF(AND('Anvendte oplysninger'!AC259="Ja",OR('Anvendte oplysninger'!Q259&lt;301,'Anvendte oplysninger'!S259&lt;301)),1-(0.4*('Anvendte oplysninger'!R259+'Anvendte oplysninger'!T259)/('Anvendte oplysninger'!G259*1000)),IF(AND('Anvendte oplysninger'!AC259="Ja",OR('Anvendte oplysninger'!Q259&lt;601,'Anvendte oplysninger'!S259&lt;601)),1-(0.2*('Anvendte oplysninger'!R259+'Anvendte oplysninger'!T259)/('Anvendte oplysninger'!G259*1000)),1)))</f>
        <v>1</v>
      </c>
      <c r="AF259" s="14">
        <f>IF('Anvendte oplysninger'!AD259="110 km/t",0.79,1)</f>
        <v>1</v>
      </c>
      <c r="AG259" s="14">
        <f>IF('Anvendte oplysninger'!AD259="110 km/t",0.94,1)</f>
        <v>1</v>
      </c>
      <c r="AH259" s="14">
        <f>IF('Anvendte oplysninger'!AD259="110 km/t",0.66,1)</f>
        <v>1</v>
      </c>
      <c r="AI259" s="14">
        <f>IF('Anvendte oplysninger'!AD259="110 km/t",0.82,1)</f>
        <v>1</v>
      </c>
      <c r="AJ259" s="14">
        <f>IF(AND('Anvendte oplysninger'!AE259="Ja",I259="Tilkørselsflettestrækning"),0.65*'Anvendte oplysninger'!AF259+1-'Anvendte oplysninger'!AF259,1)</f>
        <v>1</v>
      </c>
      <c r="AK259" s="15" t="str">
        <f t="shared" si="21"/>
        <v/>
      </c>
      <c r="AL259" s="15" t="str">
        <f t="shared" si="22"/>
        <v/>
      </c>
      <c r="AM259" s="15" t="str">
        <f t="shared" si="23"/>
        <v/>
      </c>
      <c r="AN259" s="15" t="str">
        <f t="shared" si="24"/>
        <v/>
      </c>
      <c r="AO259" s="15" t="str">
        <f t="shared" si="25"/>
        <v/>
      </c>
      <c r="AP259" s="15" t="str">
        <f t="shared" si="26"/>
        <v/>
      </c>
      <c r="AQ259" s="4" t="str">
        <f t="shared" si="27"/>
        <v/>
      </c>
    </row>
    <row r="260" spans="1:43" x14ac:dyDescent="0.25">
      <c r="A260" s="4" t="str">
        <f>IF(Inddata!A275="","",Inddata!A275)</f>
        <v/>
      </c>
      <c r="B260" s="4" t="str">
        <f>IF(Inddata!B275="","",Inddata!B275)</f>
        <v/>
      </c>
      <c r="C260" s="4" t="str">
        <f>IF(Inddata!C275="","",Inddata!C275)</f>
        <v/>
      </c>
      <c r="D260" s="4" t="str">
        <f>IF(Inddata!D275="","",Inddata!D275)</f>
        <v/>
      </c>
      <c r="E260" s="4" t="str">
        <f>IF(Inddata!E275="","",Inddata!E275)</f>
        <v/>
      </c>
      <c r="F260" s="4" t="str">
        <f>IF(Inddata!F275="","",Inddata!F275)</f>
        <v/>
      </c>
      <c r="G260" s="4">
        <f>IF(Inddata!G275="","",Inddata!G275)</f>
        <v>0</v>
      </c>
      <c r="H260" s="4" t="str">
        <f>IF(Inddata!H275&gt;0.5,Inddata!H275,"")</f>
        <v/>
      </c>
      <c r="I260" s="4" t="str">
        <f>IF(Inddata!I275="","",Inddata!I275)</f>
        <v/>
      </c>
      <c r="J260" s="14">
        <f>IF('Anvendte oplysninger'!J260="Irrelevant",1,IF('Anvendte oplysninger'!J260&gt;3,1.2,1))</f>
        <v>1</v>
      </c>
      <c r="K260" s="14">
        <f>IF('Anvendte oplysninger'!K260="Irrelevant",1,IF(AND(OR(I260="Motorvejsstrækning",I260="Frakørselsflettestrækning",I260="Tilkørselsflettestrækning"),'Anvendte oplysninger'!K260&lt;3.5),1+(3.5-'Anvendte oplysninger'!K260)*0.12,IF(AND(OR(I260="Frakørselsrampe",I260="Tilkørselsrampe"),'Anvendte oplysninger'!K260&lt;3.5),1+(3.5-'Anvendte oplysninger'!K260)*0.16,1)))</f>
        <v>1</v>
      </c>
      <c r="L260" s="14">
        <f>IF('Anvendte oplysninger'!L260="Irrelevant",1,IF(AND('Anvendte oplysninger'!L260="Ja",'Anvendte oplysninger'!J260=2),0.6*'Anvendte oplysninger'!M260+(1-'Anvendte oplysninger'!M260),IF(AND('Anvendte oplysninger'!L260="Ja",'Anvendte oplysninger'!J260=3),0.7*'Anvendte oplysninger'!M260+(1-'Anvendte oplysninger'!M260),IF(AND('Anvendte oplysninger'!L260="Ja",'Anvendte oplysninger'!J260=4),0.76*'Anvendte oplysninger'!M260+(1-'Anvendte oplysninger'!M260),IF(AND('Anvendte oplysninger'!L260="Ja",'Anvendte oplysninger'!J260&gt;4.99999999),0.8*'Anvendte oplysninger'!M260+(1-'Anvendte oplysninger'!M260),1)))))</f>
        <v>1</v>
      </c>
      <c r="M260" s="14">
        <f>IF('Anvendte oplysninger'!L260="Irrelevant",1,IF(AND('Anvendte oplysninger'!L260="Ja",'Anvendte oplysninger'!J260=2),0.8*'Anvendte oplysninger'!M260+(1-'Anvendte oplysninger'!M260),IF(AND('Anvendte oplysninger'!L260="Ja",'Anvendte oplysninger'!J260=3),0.85*'Anvendte oplysninger'!M260+(1-'Anvendte oplysninger'!M260),IF(AND('Anvendte oplysninger'!L260="Ja",'Anvendte oplysninger'!J260=4),0.88*'Anvendte oplysninger'!M260+(1-'Anvendte oplysninger'!M260),IF(AND('Anvendte oplysninger'!L260="Ja",'Anvendte oplysninger'!J260&gt;4.99999999),0.9*'Anvendte oplysninger'!M260+(1-'Anvendte oplysninger'!M260),1)))))</f>
        <v>1</v>
      </c>
      <c r="N260" s="14">
        <f>IF('Anvendte oplysninger'!N260="Irrelevant",1,IF(AND(OR(I260="Motorvejsstrækning",I260="Frakørselsflettestrækning",I260="Tilkørselsflettestrækning"),'Anvendte oplysninger'!N260&lt;3),1+(3-'Anvendte oplysninger'!N260)*0.09333333,1))</f>
        <v>1</v>
      </c>
      <c r="O260" s="14">
        <f>IF('Anvendte oplysninger'!N260="Irrelevant",1,IF(AND(OR(I260="Motorvejsstrækning",I260="Frakørselsflettestrækning",I260="Tilkørselsflettestrækning"),'Anvendte oplysninger'!N260&lt;3),1+(3-'Anvendte oplysninger'!N260)*0.19666667,1))</f>
        <v>1</v>
      </c>
      <c r="P260" s="14">
        <f>IF('Anvendte oplysninger'!O260="Irrelevant",1,IF(AND(OR(I260="Motorvejsstrækning",I260="Frakørselsflettestrækning",I260="Tilkørselsflettestrækning"),'Anvendte oplysninger'!O260&lt;3.00000001),1+(0.5-'Anvendte oplysninger'!O260)*0.04,IF(AND(OR(I260="Frakørselsrampe",I260="Tilkørselsrampe"),'Anvendte oplysninger'!O260&lt;3.00000001),1+(0.5-'Anvendte oplysninger'!O260)*0.08,IF(OR(I260="Motorvejsstrækning",I260="Frakørselsflettestrækning",I260="Tilkørselsflettestrækning"),0.9,0.8))))</f>
        <v>1</v>
      </c>
      <c r="Q260" s="14">
        <f>IF('Anvendte oplysninger'!P260="Irrelevant",1,IF(AND(OR(I260="Motorvejsstrækning",I260="Frakørselsflettestrækning",I260="Tilkørselsflettestrækning"),'Anvendte oplysninger'!P260&lt;11.00000001),1+(5-'Anvendte oplysninger'!P260)*0.01,0.94))</f>
        <v>1</v>
      </c>
      <c r="R260" s="14">
        <f>IF(OR('Anvendte oplysninger'!Q260="Irrelevant",'Anvendte oplysninger'!R260="Irrelevant",'Anvendte oplysninger'!Q260="Lige"),1,IF(AND(OR(I260="Motorvejsstrækning",I260="Frakørselsflettestrækning",I260="Tilkørselsflettestrækning"),'Anvendte oplysninger'!Q260&lt;4000),(EXP(0.1096*1746.5/'Anvendte oplysninger'!Q260)/EXP(0.1096*1746.5/4000))*('Anvendte oplysninger'!R260/1000)/G260+(G260-'Anvendte oplysninger'!R260/1000)/G260,1))</f>
        <v>1</v>
      </c>
      <c r="S260" s="14">
        <f>IF(OR('Anvendte oplysninger'!S260="Irrelevant",'Anvendte oplysninger'!T260="Irrelevant",'Anvendte oplysninger'!S260="Lige"),1,IF(AND(OR(I260="Motorvejsstrækning",I260="Frakørselsflettestrækning",I260="Tilkørselsflettestrækning"),'Anvendte oplysninger'!S260&lt;4000),(EXP(0.1096*1746.5/'Anvendte oplysninger'!S260)/EXP(0.1096*1746.5/4000))*('Anvendte oplysninger'!T260/1000)/G260+(G260-'Anvendte oplysninger'!T260/1000)/G260,1))</f>
        <v>1</v>
      </c>
      <c r="T260" s="14">
        <f>IF('Anvendte oplysninger'!U260="Irrelevant",1,IF(AND(OR(I260="Motorvejsstrækning",I260="Frakørselsflettestrækning",I260="Tilkørselsflettestrækning",I260="Frakørselsrampe",I260="Tilkørselsrampe"),'Anvendte oplysninger'!U260="Ja"),0.95,1))</f>
        <v>1</v>
      </c>
      <c r="U260" s="14">
        <f>IF('Anvendte oplysninger'!U260="Irrelevant",1,IF(AND(OR(I260="Motorvejsstrækning",I260="Frakørselsflettestrækning",I260="Tilkørselsflettestrækning",I260="Frakørselsrampe",I260="Tilkørselsrampe"),'Anvendte oplysninger'!U260="Ja"),0.96,1))</f>
        <v>1</v>
      </c>
      <c r="V260" s="14">
        <f>IF('Anvendte oplysninger'!U260="Irrelevant",1,IF(AND(OR(I260="Motorvejsstrækning",I260="Frakørselsflettestrækning",I260="Tilkørselsflettestrækning",I260="Frakørselsrampe",I260="Tilkørselsrampe"),'Anvendte oplysninger'!U260="Ja"),0.79,1))</f>
        <v>1</v>
      </c>
      <c r="W260" s="14">
        <f>IF('Anvendte oplysninger'!U260="Irrelevant",1,IF(AND(OR(I260="Motorvejsstrækning",I260="Frakørselsflettestrækning",I260="Tilkørselsflettestrækning",I260="Frakørselsrampe",I260="Tilkørselsrampe"),'Anvendte oplysninger'!U260="Ja"),0.94,1))</f>
        <v>1</v>
      </c>
      <c r="X260" s="14">
        <f>IF('Anvendte oplysninger'!U260="Irrelevant",1,IF(AND(OR(I260="Motorvejsstrækning",I260="Frakørselsflettestrækning",I260="Tilkørselsflettestrækning",I260="Frakørselsrampe",I260="Tilkørselsrampe"),'Anvendte oplysninger'!U260="Ja"),0.97,1))</f>
        <v>1</v>
      </c>
      <c r="Y260" s="14">
        <f>IF(AND(I260="Frakørselsrampe",'Anvendte oplysninger'!V260="S-formet ruderrampe"),1.32,IF(AND(I260="Frakørselsrampe",'Anvendte oplysninger'!V260="S-formet trompetrampe"),2.05,IF(AND(I260="Frakørselsrampe",'Anvendte oplysninger'!V260="U-formet trompetrampe"),4.11,IF(AND(I260="Frakørselsrampe",'Anvendte oplysninger'!V260="SV-formet flyoverrampe"),5.15,IF(AND(I260="Frakørselsrampe",'Anvendte oplysninger'!V260="Vinkelformet rampe"),1.07,IF(AND(I260="Tilkørselsrampe",'Anvendte oplysninger'!V260="S-formet ruderrampe"),0.93,IF(AND(I260="Tilkørselsrampe",'Anvendte oplysninger'!V260="S-formet trompetrampe"),2.48,IF(AND(I260="Tilkørselsrampe",'Anvendte oplysninger'!V260="U-formet trompetrampe"),4.15,IF(AND(I260="Tilkørselsrampe",'Anvendte oplysninger'!V260="SV-formet flyoverrampe"),5.26,IF(AND(I260="Tilkørselsrampe",'Anvendte oplysninger'!V260="Vinkelformet rampe"),1.42,1))))))))))</f>
        <v>1</v>
      </c>
      <c r="Z260" s="14">
        <f>IF(OR('Anvendte oplysninger'!W260="Lige",'Anvendte oplysninger'!W260="Irrelevant",'Anvendte oplysninger'!X260="Irrelevant",'Anvendte oplysninger'!Y260="Irrelevant"),1,1+1.545*1000/32.2*((('Anvendte oplysninger'!Y260*3268/3600)/('Anvendte oplysninger'!W260/0.306))^2)*('Anvendte oplysninger'!X260/1000)/G260)</f>
        <v>1</v>
      </c>
      <c r="AA260" s="14">
        <f>IF(OR('Anvendte oplysninger'!W260="Lige",'Anvendte oplysninger'!W260="Irrelevant",'Anvendte oplysninger'!X260="Irrelevant",'Anvendte oplysninger'!Y260="Irrelevant"),1,1+1.961*1000/32.2*((('Anvendte oplysninger'!Y260*3268/3600)/('Anvendte oplysninger'!W260/0.306))^2)*('Anvendte oplysninger'!X260/1000)/G260)</f>
        <v>1</v>
      </c>
      <c r="AB260" s="14">
        <f>IF(OR('Anvendte oplysninger'!Z260="Lige",'Anvendte oplysninger'!Z260="Irrelevant",'Anvendte oplysninger'!AA260="Irrelevant",'Anvendte oplysninger'!AB260="Irrelevant"),1,1+1.545*1000/32.2*((('Anvendte oplysninger'!AB260*3268/3600)/('Anvendte oplysninger'!Z260/0.306))^2)*('Anvendte oplysninger'!AA260/1000)/G260)</f>
        <v>1</v>
      </c>
      <c r="AC260" s="14">
        <f>IF(OR('Anvendte oplysninger'!Z260="Lige",'Anvendte oplysninger'!Z260="Irrelevant",'Anvendte oplysninger'!AA260="Irrelevant",'Anvendte oplysninger'!AB260="Irrelevant"),1,1+1.961*1000/32.2*((('Anvendte oplysninger'!AB260*3268/3600)/('Anvendte oplysninger'!Z260/0.306))^2)*('Anvendte oplysninger'!AA260/1000)/G260)</f>
        <v>1</v>
      </c>
      <c r="AD260" s="14">
        <f>IF(OR('Anvendte oplysninger'!AC260="Irrelevant",'Anvendte oplysninger'!AC260="Nej"),1,IF(AND('Anvendte oplysninger'!AC260="Ja",OR('Anvendte oplysninger'!Q260&lt;301,'Anvendte oplysninger'!S260&lt;301)),1-(0.5*('Anvendte oplysninger'!R260+'Anvendte oplysninger'!T260)/('Anvendte oplysninger'!G260*1000)),IF(AND('Anvendte oplysninger'!AC260="Ja",OR('Anvendte oplysninger'!Q260&lt;601,'Anvendte oplysninger'!S260&lt;601)),1-(0.25*('Anvendte oplysninger'!R260+'Anvendte oplysninger'!T260)/('Anvendte oplysninger'!G260*1000)),1)))</f>
        <v>1</v>
      </c>
      <c r="AE260" s="14">
        <f>IF(OR('Anvendte oplysninger'!AC260="Irrelevant",'Anvendte oplysninger'!AC260="Nej"),1,IF(AND('Anvendte oplysninger'!AC260="Ja",OR('Anvendte oplysninger'!Q260&lt;301,'Anvendte oplysninger'!S260&lt;301)),1-(0.4*('Anvendte oplysninger'!R260+'Anvendte oplysninger'!T260)/('Anvendte oplysninger'!G260*1000)),IF(AND('Anvendte oplysninger'!AC260="Ja",OR('Anvendte oplysninger'!Q260&lt;601,'Anvendte oplysninger'!S260&lt;601)),1-(0.2*('Anvendte oplysninger'!R260+'Anvendte oplysninger'!T260)/('Anvendte oplysninger'!G260*1000)),1)))</f>
        <v>1</v>
      </c>
      <c r="AF260" s="14">
        <f>IF('Anvendte oplysninger'!AD260="110 km/t",0.79,1)</f>
        <v>1</v>
      </c>
      <c r="AG260" s="14">
        <f>IF('Anvendte oplysninger'!AD260="110 km/t",0.94,1)</f>
        <v>1</v>
      </c>
      <c r="AH260" s="14">
        <f>IF('Anvendte oplysninger'!AD260="110 km/t",0.66,1)</f>
        <v>1</v>
      </c>
      <c r="AI260" s="14">
        <f>IF('Anvendte oplysninger'!AD260="110 km/t",0.82,1)</f>
        <v>1</v>
      </c>
      <c r="AJ260" s="14">
        <f>IF(AND('Anvendte oplysninger'!AE260="Ja",I260="Tilkørselsflettestrækning"),0.65*'Anvendte oplysninger'!AF260+1-'Anvendte oplysninger'!AF260,1)</f>
        <v>1</v>
      </c>
      <c r="AK260" s="15" t="str">
        <f t="shared" si="21"/>
        <v/>
      </c>
      <c r="AL260" s="15" t="str">
        <f t="shared" si="22"/>
        <v/>
      </c>
      <c r="AM260" s="15" t="str">
        <f t="shared" si="23"/>
        <v/>
      </c>
      <c r="AN260" s="15" t="str">
        <f t="shared" si="24"/>
        <v/>
      </c>
      <c r="AO260" s="15" t="str">
        <f t="shared" si="25"/>
        <v/>
      </c>
      <c r="AP260" s="15" t="str">
        <f t="shared" si="26"/>
        <v/>
      </c>
      <c r="AQ260" s="4" t="str">
        <f t="shared" si="27"/>
        <v/>
      </c>
    </row>
    <row r="261" spans="1:43" x14ac:dyDescent="0.25">
      <c r="A261" s="4" t="str">
        <f>IF(Inddata!A276="","",Inddata!A276)</f>
        <v/>
      </c>
      <c r="B261" s="4" t="str">
        <f>IF(Inddata!B276="","",Inddata!B276)</f>
        <v/>
      </c>
      <c r="C261" s="4" t="str">
        <f>IF(Inddata!C276="","",Inddata!C276)</f>
        <v/>
      </c>
      <c r="D261" s="4" t="str">
        <f>IF(Inddata!D276="","",Inddata!D276)</f>
        <v/>
      </c>
      <c r="E261" s="4" t="str">
        <f>IF(Inddata!E276="","",Inddata!E276)</f>
        <v/>
      </c>
      <c r="F261" s="4" t="str">
        <f>IF(Inddata!F276="","",Inddata!F276)</f>
        <v/>
      </c>
      <c r="G261" s="4">
        <f>IF(Inddata!G276="","",Inddata!G276)</f>
        <v>0</v>
      </c>
      <c r="H261" s="4" t="str">
        <f>IF(Inddata!H276&gt;0.5,Inddata!H276,"")</f>
        <v/>
      </c>
      <c r="I261" s="4" t="str">
        <f>IF(Inddata!I276="","",Inddata!I276)</f>
        <v/>
      </c>
      <c r="J261" s="14">
        <f>IF('Anvendte oplysninger'!J261="Irrelevant",1,IF('Anvendte oplysninger'!J261&gt;3,1.2,1))</f>
        <v>1</v>
      </c>
      <c r="K261" s="14">
        <f>IF('Anvendte oplysninger'!K261="Irrelevant",1,IF(AND(OR(I261="Motorvejsstrækning",I261="Frakørselsflettestrækning",I261="Tilkørselsflettestrækning"),'Anvendte oplysninger'!K261&lt;3.5),1+(3.5-'Anvendte oplysninger'!K261)*0.12,IF(AND(OR(I261="Frakørselsrampe",I261="Tilkørselsrampe"),'Anvendte oplysninger'!K261&lt;3.5),1+(3.5-'Anvendte oplysninger'!K261)*0.16,1)))</f>
        <v>1</v>
      </c>
      <c r="L261" s="14">
        <f>IF('Anvendte oplysninger'!L261="Irrelevant",1,IF(AND('Anvendte oplysninger'!L261="Ja",'Anvendte oplysninger'!J261=2),0.6*'Anvendte oplysninger'!M261+(1-'Anvendte oplysninger'!M261),IF(AND('Anvendte oplysninger'!L261="Ja",'Anvendte oplysninger'!J261=3),0.7*'Anvendte oplysninger'!M261+(1-'Anvendte oplysninger'!M261),IF(AND('Anvendte oplysninger'!L261="Ja",'Anvendte oplysninger'!J261=4),0.76*'Anvendte oplysninger'!M261+(1-'Anvendte oplysninger'!M261),IF(AND('Anvendte oplysninger'!L261="Ja",'Anvendte oplysninger'!J261&gt;4.99999999),0.8*'Anvendte oplysninger'!M261+(1-'Anvendte oplysninger'!M261),1)))))</f>
        <v>1</v>
      </c>
      <c r="M261" s="14">
        <f>IF('Anvendte oplysninger'!L261="Irrelevant",1,IF(AND('Anvendte oplysninger'!L261="Ja",'Anvendte oplysninger'!J261=2),0.8*'Anvendte oplysninger'!M261+(1-'Anvendte oplysninger'!M261),IF(AND('Anvendte oplysninger'!L261="Ja",'Anvendte oplysninger'!J261=3),0.85*'Anvendte oplysninger'!M261+(1-'Anvendte oplysninger'!M261),IF(AND('Anvendte oplysninger'!L261="Ja",'Anvendte oplysninger'!J261=4),0.88*'Anvendte oplysninger'!M261+(1-'Anvendte oplysninger'!M261),IF(AND('Anvendte oplysninger'!L261="Ja",'Anvendte oplysninger'!J261&gt;4.99999999),0.9*'Anvendte oplysninger'!M261+(1-'Anvendte oplysninger'!M261),1)))))</f>
        <v>1</v>
      </c>
      <c r="N261" s="14">
        <f>IF('Anvendte oplysninger'!N261="Irrelevant",1,IF(AND(OR(I261="Motorvejsstrækning",I261="Frakørselsflettestrækning",I261="Tilkørselsflettestrækning"),'Anvendte oplysninger'!N261&lt;3),1+(3-'Anvendte oplysninger'!N261)*0.09333333,1))</f>
        <v>1</v>
      </c>
      <c r="O261" s="14">
        <f>IF('Anvendte oplysninger'!N261="Irrelevant",1,IF(AND(OR(I261="Motorvejsstrækning",I261="Frakørselsflettestrækning",I261="Tilkørselsflettestrækning"),'Anvendte oplysninger'!N261&lt;3),1+(3-'Anvendte oplysninger'!N261)*0.19666667,1))</f>
        <v>1</v>
      </c>
      <c r="P261" s="14">
        <f>IF('Anvendte oplysninger'!O261="Irrelevant",1,IF(AND(OR(I261="Motorvejsstrækning",I261="Frakørselsflettestrækning",I261="Tilkørselsflettestrækning"),'Anvendte oplysninger'!O261&lt;3.00000001),1+(0.5-'Anvendte oplysninger'!O261)*0.04,IF(AND(OR(I261="Frakørselsrampe",I261="Tilkørselsrampe"),'Anvendte oplysninger'!O261&lt;3.00000001),1+(0.5-'Anvendte oplysninger'!O261)*0.08,IF(OR(I261="Motorvejsstrækning",I261="Frakørselsflettestrækning",I261="Tilkørselsflettestrækning"),0.9,0.8))))</f>
        <v>1</v>
      </c>
      <c r="Q261" s="14">
        <f>IF('Anvendte oplysninger'!P261="Irrelevant",1,IF(AND(OR(I261="Motorvejsstrækning",I261="Frakørselsflettestrækning",I261="Tilkørselsflettestrækning"),'Anvendte oplysninger'!P261&lt;11.00000001),1+(5-'Anvendte oplysninger'!P261)*0.01,0.94))</f>
        <v>1</v>
      </c>
      <c r="R261" s="14">
        <f>IF(OR('Anvendte oplysninger'!Q261="Irrelevant",'Anvendte oplysninger'!R261="Irrelevant",'Anvendte oplysninger'!Q261="Lige"),1,IF(AND(OR(I261="Motorvejsstrækning",I261="Frakørselsflettestrækning",I261="Tilkørselsflettestrækning"),'Anvendte oplysninger'!Q261&lt;4000),(EXP(0.1096*1746.5/'Anvendte oplysninger'!Q261)/EXP(0.1096*1746.5/4000))*('Anvendte oplysninger'!R261/1000)/G261+(G261-'Anvendte oplysninger'!R261/1000)/G261,1))</f>
        <v>1</v>
      </c>
      <c r="S261" s="14">
        <f>IF(OR('Anvendte oplysninger'!S261="Irrelevant",'Anvendte oplysninger'!T261="Irrelevant",'Anvendte oplysninger'!S261="Lige"),1,IF(AND(OR(I261="Motorvejsstrækning",I261="Frakørselsflettestrækning",I261="Tilkørselsflettestrækning"),'Anvendte oplysninger'!S261&lt;4000),(EXP(0.1096*1746.5/'Anvendte oplysninger'!S261)/EXP(0.1096*1746.5/4000))*('Anvendte oplysninger'!T261/1000)/G261+(G261-'Anvendte oplysninger'!T261/1000)/G261,1))</f>
        <v>1</v>
      </c>
      <c r="T261" s="14">
        <f>IF('Anvendte oplysninger'!U261="Irrelevant",1,IF(AND(OR(I261="Motorvejsstrækning",I261="Frakørselsflettestrækning",I261="Tilkørselsflettestrækning",I261="Frakørselsrampe",I261="Tilkørselsrampe"),'Anvendte oplysninger'!U261="Ja"),0.95,1))</f>
        <v>1</v>
      </c>
      <c r="U261" s="14">
        <f>IF('Anvendte oplysninger'!U261="Irrelevant",1,IF(AND(OR(I261="Motorvejsstrækning",I261="Frakørselsflettestrækning",I261="Tilkørselsflettestrækning",I261="Frakørselsrampe",I261="Tilkørselsrampe"),'Anvendte oplysninger'!U261="Ja"),0.96,1))</f>
        <v>1</v>
      </c>
      <c r="V261" s="14">
        <f>IF('Anvendte oplysninger'!U261="Irrelevant",1,IF(AND(OR(I261="Motorvejsstrækning",I261="Frakørselsflettestrækning",I261="Tilkørselsflettestrækning",I261="Frakørselsrampe",I261="Tilkørselsrampe"),'Anvendte oplysninger'!U261="Ja"),0.79,1))</f>
        <v>1</v>
      </c>
      <c r="W261" s="14">
        <f>IF('Anvendte oplysninger'!U261="Irrelevant",1,IF(AND(OR(I261="Motorvejsstrækning",I261="Frakørselsflettestrækning",I261="Tilkørselsflettestrækning",I261="Frakørselsrampe",I261="Tilkørselsrampe"),'Anvendte oplysninger'!U261="Ja"),0.94,1))</f>
        <v>1</v>
      </c>
      <c r="X261" s="14">
        <f>IF('Anvendte oplysninger'!U261="Irrelevant",1,IF(AND(OR(I261="Motorvejsstrækning",I261="Frakørselsflettestrækning",I261="Tilkørselsflettestrækning",I261="Frakørselsrampe",I261="Tilkørselsrampe"),'Anvendte oplysninger'!U261="Ja"),0.97,1))</f>
        <v>1</v>
      </c>
      <c r="Y261" s="14">
        <f>IF(AND(I261="Frakørselsrampe",'Anvendte oplysninger'!V261="S-formet ruderrampe"),1.32,IF(AND(I261="Frakørselsrampe",'Anvendte oplysninger'!V261="S-formet trompetrampe"),2.05,IF(AND(I261="Frakørselsrampe",'Anvendte oplysninger'!V261="U-formet trompetrampe"),4.11,IF(AND(I261="Frakørselsrampe",'Anvendte oplysninger'!V261="SV-formet flyoverrampe"),5.15,IF(AND(I261="Frakørselsrampe",'Anvendte oplysninger'!V261="Vinkelformet rampe"),1.07,IF(AND(I261="Tilkørselsrampe",'Anvendte oplysninger'!V261="S-formet ruderrampe"),0.93,IF(AND(I261="Tilkørselsrampe",'Anvendte oplysninger'!V261="S-formet trompetrampe"),2.48,IF(AND(I261="Tilkørselsrampe",'Anvendte oplysninger'!V261="U-formet trompetrampe"),4.15,IF(AND(I261="Tilkørselsrampe",'Anvendte oplysninger'!V261="SV-formet flyoverrampe"),5.26,IF(AND(I261="Tilkørselsrampe",'Anvendte oplysninger'!V261="Vinkelformet rampe"),1.42,1))))))))))</f>
        <v>1</v>
      </c>
      <c r="Z261" s="14">
        <f>IF(OR('Anvendte oplysninger'!W261="Lige",'Anvendte oplysninger'!W261="Irrelevant",'Anvendte oplysninger'!X261="Irrelevant",'Anvendte oplysninger'!Y261="Irrelevant"),1,1+1.545*1000/32.2*((('Anvendte oplysninger'!Y261*3268/3600)/('Anvendte oplysninger'!W261/0.306))^2)*('Anvendte oplysninger'!X261/1000)/G261)</f>
        <v>1</v>
      </c>
      <c r="AA261" s="14">
        <f>IF(OR('Anvendte oplysninger'!W261="Lige",'Anvendte oplysninger'!W261="Irrelevant",'Anvendte oplysninger'!X261="Irrelevant",'Anvendte oplysninger'!Y261="Irrelevant"),1,1+1.961*1000/32.2*((('Anvendte oplysninger'!Y261*3268/3600)/('Anvendte oplysninger'!W261/0.306))^2)*('Anvendte oplysninger'!X261/1000)/G261)</f>
        <v>1</v>
      </c>
      <c r="AB261" s="14">
        <f>IF(OR('Anvendte oplysninger'!Z261="Lige",'Anvendte oplysninger'!Z261="Irrelevant",'Anvendte oplysninger'!AA261="Irrelevant",'Anvendte oplysninger'!AB261="Irrelevant"),1,1+1.545*1000/32.2*((('Anvendte oplysninger'!AB261*3268/3600)/('Anvendte oplysninger'!Z261/0.306))^2)*('Anvendte oplysninger'!AA261/1000)/G261)</f>
        <v>1</v>
      </c>
      <c r="AC261" s="14">
        <f>IF(OR('Anvendte oplysninger'!Z261="Lige",'Anvendte oplysninger'!Z261="Irrelevant",'Anvendte oplysninger'!AA261="Irrelevant",'Anvendte oplysninger'!AB261="Irrelevant"),1,1+1.961*1000/32.2*((('Anvendte oplysninger'!AB261*3268/3600)/('Anvendte oplysninger'!Z261/0.306))^2)*('Anvendte oplysninger'!AA261/1000)/G261)</f>
        <v>1</v>
      </c>
      <c r="AD261" s="14">
        <f>IF(OR('Anvendte oplysninger'!AC261="Irrelevant",'Anvendte oplysninger'!AC261="Nej"),1,IF(AND('Anvendte oplysninger'!AC261="Ja",OR('Anvendte oplysninger'!Q261&lt;301,'Anvendte oplysninger'!S261&lt;301)),1-(0.5*('Anvendte oplysninger'!R261+'Anvendte oplysninger'!T261)/('Anvendte oplysninger'!G261*1000)),IF(AND('Anvendte oplysninger'!AC261="Ja",OR('Anvendte oplysninger'!Q261&lt;601,'Anvendte oplysninger'!S261&lt;601)),1-(0.25*('Anvendte oplysninger'!R261+'Anvendte oplysninger'!T261)/('Anvendte oplysninger'!G261*1000)),1)))</f>
        <v>1</v>
      </c>
      <c r="AE261" s="14">
        <f>IF(OR('Anvendte oplysninger'!AC261="Irrelevant",'Anvendte oplysninger'!AC261="Nej"),1,IF(AND('Anvendte oplysninger'!AC261="Ja",OR('Anvendte oplysninger'!Q261&lt;301,'Anvendte oplysninger'!S261&lt;301)),1-(0.4*('Anvendte oplysninger'!R261+'Anvendte oplysninger'!T261)/('Anvendte oplysninger'!G261*1000)),IF(AND('Anvendte oplysninger'!AC261="Ja",OR('Anvendte oplysninger'!Q261&lt;601,'Anvendte oplysninger'!S261&lt;601)),1-(0.2*('Anvendte oplysninger'!R261+'Anvendte oplysninger'!T261)/('Anvendte oplysninger'!G261*1000)),1)))</f>
        <v>1</v>
      </c>
      <c r="AF261" s="14">
        <f>IF('Anvendte oplysninger'!AD261="110 km/t",0.79,1)</f>
        <v>1</v>
      </c>
      <c r="AG261" s="14">
        <f>IF('Anvendte oplysninger'!AD261="110 km/t",0.94,1)</f>
        <v>1</v>
      </c>
      <c r="AH261" s="14">
        <f>IF('Anvendte oplysninger'!AD261="110 km/t",0.66,1)</f>
        <v>1</v>
      </c>
      <c r="AI261" s="14">
        <f>IF('Anvendte oplysninger'!AD261="110 km/t",0.82,1)</f>
        <v>1</v>
      </c>
      <c r="AJ261" s="14">
        <f>IF(AND('Anvendte oplysninger'!AE261="Ja",I261="Tilkørselsflettestrækning"),0.65*'Anvendte oplysninger'!AF261+1-'Anvendte oplysninger'!AF261,1)</f>
        <v>1</v>
      </c>
      <c r="AK261" s="15" t="str">
        <f t="shared" si="21"/>
        <v/>
      </c>
      <c r="AL261" s="15" t="str">
        <f t="shared" si="22"/>
        <v/>
      </c>
      <c r="AM261" s="15" t="str">
        <f t="shared" si="23"/>
        <v/>
      </c>
      <c r="AN261" s="15" t="str">
        <f t="shared" si="24"/>
        <v/>
      </c>
      <c r="AO261" s="15" t="str">
        <f t="shared" si="25"/>
        <v/>
      </c>
      <c r="AP261" s="15" t="str">
        <f t="shared" si="26"/>
        <v/>
      </c>
      <c r="AQ261" s="4" t="str">
        <f t="shared" si="27"/>
        <v/>
      </c>
    </row>
    <row r="262" spans="1:43" x14ac:dyDescent="0.25">
      <c r="A262" s="4" t="str">
        <f>IF(Inddata!A277="","",Inddata!A277)</f>
        <v/>
      </c>
      <c r="B262" s="4" t="str">
        <f>IF(Inddata!B277="","",Inddata!B277)</f>
        <v/>
      </c>
      <c r="C262" s="4" t="str">
        <f>IF(Inddata!C277="","",Inddata!C277)</f>
        <v/>
      </c>
      <c r="D262" s="4" t="str">
        <f>IF(Inddata!D277="","",Inddata!D277)</f>
        <v/>
      </c>
      <c r="E262" s="4" t="str">
        <f>IF(Inddata!E277="","",Inddata!E277)</f>
        <v/>
      </c>
      <c r="F262" s="4" t="str">
        <f>IF(Inddata!F277="","",Inddata!F277)</f>
        <v/>
      </c>
      <c r="G262" s="4">
        <f>IF(Inddata!G277="","",Inddata!G277)</f>
        <v>0</v>
      </c>
      <c r="H262" s="4" t="str">
        <f>IF(Inddata!H277&gt;0.5,Inddata!H277,"")</f>
        <v/>
      </c>
      <c r="I262" s="4" t="str">
        <f>IF(Inddata!I277="","",Inddata!I277)</f>
        <v/>
      </c>
      <c r="J262" s="14">
        <f>IF('Anvendte oplysninger'!J262="Irrelevant",1,IF('Anvendte oplysninger'!J262&gt;3,1.2,1))</f>
        <v>1</v>
      </c>
      <c r="K262" s="14">
        <f>IF('Anvendte oplysninger'!K262="Irrelevant",1,IF(AND(OR(I262="Motorvejsstrækning",I262="Frakørselsflettestrækning",I262="Tilkørselsflettestrækning"),'Anvendte oplysninger'!K262&lt;3.5),1+(3.5-'Anvendte oplysninger'!K262)*0.12,IF(AND(OR(I262="Frakørselsrampe",I262="Tilkørselsrampe"),'Anvendte oplysninger'!K262&lt;3.5),1+(3.5-'Anvendte oplysninger'!K262)*0.16,1)))</f>
        <v>1</v>
      </c>
      <c r="L262" s="14">
        <f>IF('Anvendte oplysninger'!L262="Irrelevant",1,IF(AND('Anvendte oplysninger'!L262="Ja",'Anvendte oplysninger'!J262=2),0.6*'Anvendte oplysninger'!M262+(1-'Anvendte oplysninger'!M262),IF(AND('Anvendte oplysninger'!L262="Ja",'Anvendte oplysninger'!J262=3),0.7*'Anvendte oplysninger'!M262+(1-'Anvendte oplysninger'!M262),IF(AND('Anvendte oplysninger'!L262="Ja",'Anvendte oplysninger'!J262=4),0.76*'Anvendte oplysninger'!M262+(1-'Anvendte oplysninger'!M262),IF(AND('Anvendte oplysninger'!L262="Ja",'Anvendte oplysninger'!J262&gt;4.99999999),0.8*'Anvendte oplysninger'!M262+(1-'Anvendte oplysninger'!M262),1)))))</f>
        <v>1</v>
      </c>
      <c r="M262" s="14">
        <f>IF('Anvendte oplysninger'!L262="Irrelevant",1,IF(AND('Anvendte oplysninger'!L262="Ja",'Anvendte oplysninger'!J262=2),0.8*'Anvendte oplysninger'!M262+(1-'Anvendte oplysninger'!M262),IF(AND('Anvendte oplysninger'!L262="Ja",'Anvendte oplysninger'!J262=3),0.85*'Anvendte oplysninger'!M262+(1-'Anvendte oplysninger'!M262),IF(AND('Anvendte oplysninger'!L262="Ja",'Anvendte oplysninger'!J262=4),0.88*'Anvendte oplysninger'!M262+(1-'Anvendte oplysninger'!M262),IF(AND('Anvendte oplysninger'!L262="Ja",'Anvendte oplysninger'!J262&gt;4.99999999),0.9*'Anvendte oplysninger'!M262+(1-'Anvendte oplysninger'!M262),1)))))</f>
        <v>1</v>
      </c>
      <c r="N262" s="14">
        <f>IF('Anvendte oplysninger'!N262="Irrelevant",1,IF(AND(OR(I262="Motorvejsstrækning",I262="Frakørselsflettestrækning",I262="Tilkørselsflettestrækning"),'Anvendte oplysninger'!N262&lt;3),1+(3-'Anvendte oplysninger'!N262)*0.09333333,1))</f>
        <v>1</v>
      </c>
      <c r="O262" s="14">
        <f>IF('Anvendte oplysninger'!N262="Irrelevant",1,IF(AND(OR(I262="Motorvejsstrækning",I262="Frakørselsflettestrækning",I262="Tilkørselsflettestrækning"),'Anvendte oplysninger'!N262&lt;3),1+(3-'Anvendte oplysninger'!N262)*0.19666667,1))</f>
        <v>1</v>
      </c>
      <c r="P262" s="14">
        <f>IF('Anvendte oplysninger'!O262="Irrelevant",1,IF(AND(OR(I262="Motorvejsstrækning",I262="Frakørselsflettestrækning",I262="Tilkørselsflettestrækning"),'Anvendte oplysninger'!O262&lt;3.00000001),1+(0.5-'Anvendte oplysninger'!O262)*0.04,IF(AND(OR(I262="Frakørselsrampe",I262="Tilkørselsrampe"),'Anvendte oplysninger'!O262&lt;3.00000001),1+(0.5-'Anvendte oplysninger'!O262)*0.08,IF(OR(I262="Motorvejsstrækning",I262="Frakørselsflettestrækning",I262="Tilkørselsflettestrækning"),0.9,0.8))))</f>
        <v>1</v>
      </c>
      <c r="Q262" s="14">
        <f>IF('Anvendte oplysninger'!P262="Irrelevant",1,IF(AND(OR(I262="Motorvejsstrækning",I262="Frakørselsflettestrækning",I262="Tilkørselsflettestrækning"),'Anvendte oplysninger'!P262&lt;11.00000001),1+(5-'Anvendte oplysninger'!P262)*0.01,0.94))</f>
        <v>1</v>
      </c>
      <c r="R262" s="14">
        <f>IF(OR('Anvendte oplysninger'!Q262="Irrelevant",'Anvendte oplysninger'!R262="Irrelevant",'Anvendte oplysninger'!Q262="Lige"),1,IF(AND(OR(I262="Motorvejsstrækning",I262="Frakørselsflettestrækning",I262="Tilkørselsflettestrækning"),'Anvendte oplysninger'!Q262&lt;4000),(EXP(0.1096*1746.5/'Anvendte oplysninger'!Q262)/EXP(0.1096*1746.5/4000))*('Anvendte oplysninger'!R262/1000)/G262+(G262-'Anvendte oplysninger'!R262/1000)/G262,1))</f>
        <v>1</v>
      </c>
      <c r="S262" s="14">
        <f>IF(OR('Anvendte oplysninger'!S262="Irrelevant",'Anvendte oplysninger'!T262="Irrelevant",'Anvendte oplysninger'!S262="Lige"),1,IF(AND(OR(I262="Motorvejsstrækning",I262="Frakørselsflettestrækning",I262="Tilkørselsflettestrækning"),'Anvendte oplysninger'!S262&lt;4000),(EXP(0.1096*1746.5/'Anvendte oplysninger'!S262)/EXP(0.1096*1746.5/4000))*('Anvendte oplysninger'!T262/1000)/G262+(G262-'Anvendte oplysninger'!T262/1000)/G262,1))</f>
        <v>1</v>
      </c>
      <c r="T262" s="14">
        <f>IF('Anvendte oplysninger'!U262="Irrelevant",1,IF(AND(OR(I262="Motorvejsstrækning",I262="Frakørselsflettestrækning",I262="Tilkørselsflettestrækning",I262="Frakørselsrampe",I262="Tilkørselsrampe"),'Anvendte oplysninger'!U262="Ja"),0.95,1))</f>
        <v>1</v>
      </c>
      <c r="U262" s="14">
        <f>IF('Anvendte oplysninger'!U262="Irrelevant",1,IF(AND(OR(I262="Motorvejsstrækning",I262="Frakørselsflettestrækning",I262="Tilkørselsflettestrækning",I262="Frakørselsrampe",I262="Tilkørselsrampe"),'Anvendte oplysninger'!U262="Ja"),0.96,1))</f>
        <v>1</v>
      </c>
      <c r="V262" s="14">
        <f>IF('Anvendte oplysninger'!U262="Irrelevant",1,IF(AND(OR(I262="Motorvejsstrækning",I262="Frakørselsflettestrækning",I262="Tilkørselsflettestrækning",I262="Frakørselsrampe",I262="Tilkørselsrampe"),'Anvendte oplysninger'!U262="Ja"),0.79,1))</f>
        <v>1</v>
      </c>
      <c r="W262" s="14">
        <f>IF('Anvendte oplysninger'!U262="Irrelevant",1,IF(AND(OR(I262="Motorvejsstrækning",I262="Frakørselsflettestrækning",I262="Tilkørselsflettestrækning",I262="Frakørselsrampe",I262="Tilkørselsrampe"),'Anvendte oplysninger'!U262="Ja"),0.94,1))</f>
        <v>1</v>
      </c>
      <c r="X262" s="14">
        <f>IF('Anvendte oplysninger'!U262="Irrelevant",1,IF(AND(OR(I262="Motorvejsstrækning",I262="Frakørselsflettestrækning",I262="Tilkørselsflettestrækning",I262="Frakørselsrampe",I262="Tilkørselsrampe"),'Anvendte oplysninger'!U262="Ja"),0.97,1))</f>
        <v>1</v>
      </c>
      <c r="Y262" s="14">
        <f>IF(AND(I262="Frakørselsrampe",'Anvendte oplysninger'!V262="S-formet ruderrampe"),1.32,IF(AND(I262="Frakørselsrampe",'Anvendte oplysninger'!V262="S-formet trompetrampe"),2.05,IF(AND(I262="Frakørselsrampe",'Anvendte oplysninger'!V262="U-formet trompetrampe"),4.11,IF(AND(I262="Frakørselsrampe",'Anvendte oplysninger'!V262="SV-formet flyoverrampe"),5.15,IF(AND(I262="Frakørselsrampe",'Anvendte oplysninger'!V262="Vinkelformet rampe"),1.07,IF(AND(I262="Tilkørselsrampe",'Anvendte oplysninger'!V262="S-formet ruderrampe"),0.93,IF(AND(I262="Tilkørselsrampe",'Anvendte oplysninger'!V262="S-formet trompetrampe"),2.48,IF(AND(I262="Tilkørselsrampe",'Anvendte oplysninger'!V262="U-formet trompetrampe"),4.15,IF(AND(I262="Tilkørselsrampe",'Anvendte oplysninger'!V262="SV-formet flyoverrampe"),5.26,IF(AND(I262="Tilkørselsrampe",'Anvendte oplysninger'!V262="Vinkelformet rampe"),1.42,1))))))))))</f>
        <v>1</v>
      </c>
      <c r="Z262" s="14">
        <f>IF(OR('Anvendte oplysninger'!W262="Lige",'Anvendte oplysninger'!W262="Irrelevant",'Anvendte oplysninger'!X262="Irrelevant",'Anvendte oplysninger'!Y262="Irrelevant"),1,1+1.545*1000/32.2*((('Anvendte oplysninger'!Y262*3268/3600)/('Anvendte oplysninger'!W262/0.306))^2)*('Anvendte oplysninger'!X262/1000)/G262)</f>
        <v>1</v>
      </c>
      <c r="AA262" s="14">
        <f>IF(OR('Anvendte oplysninger'!W262="Lige",'Anvendte oplysninger'!W262="Irrelevant",'Anvendte oplysninger'!X262="Irrelevant",'Anvendte oplysninger'!Y262="Irrelevant"),1,1+1.961*1000/32.2*((('Anvendte oplysninger'!Y262*3268/3600)/('Anvendte oplysninger'!W262/0.306))^2)*('Anvendte oplysninger'!X262/1000)/G262)</f>
        <v>1</v>
      </c>
      <c r="AB262" s="14">
        <f>IF(OR('Anvendte oplysninger'!Z262="Lige",'Anvendte oplysninger'!Z262="Irrelevant",'Anvendte oplysninger'!AA262="Irrelevant",'Anvendte oplysninger'!AB262="Irrelevant"),1,1+1.545*1000/32.2*((('Anvendte oplysninger'!AB262*3268/3600)/('Anvendte oplysninger'!Z262/0.306))^2)*('Anvendte oplysninger'!AA262/1000)/G262)</f>
        <v>1</v>
      </c>
      <c r="AC262" s="14">
        <f>IF(OR('Anvendte oplysninger'!Z262="Lige",'Anvendte oplysninger'!Z262="Irrelevant",'Anvendte oplysninger'!AA262="Irrelevant",'Anvendte oplysninger'!AB262="Irrelevant"),1,1+1.961*1000/32.2*((('Anvendte oplysninger'!AB262*3268/3600)/('Anvendte oplysninger'!Z262/0.306))^2)*('Anvendte oplysninger'!AA262/1000)/G262)</f>
        <v>1</v>
      </c>
      <c r="AD262" s="14">
        <f>IF(OR('Anvendte oplysninger'!AC262="Irrelevant",'Anvendte oplysninger'!AC262="Nej"),1,IF(AND('Anvendte oplysninger'!AC262="Ja",OR('Anvendte oplysninger'!Q262&lt;301,'Anvendte oplysninger'!S262&lt;301)),1-(0.5*('Anvendte oplysninger'!R262+'Anvendte oplysninger'!T262)/('Anvendte oplysninger'!G262*1000)),IF(AND('Anvendte oplysninger'!AC262="Ja",OR('Anvendte oplysninger'!Q262&lt;601,'Anvendte oplysninger'!S262&lt;601)),1-(0.25*('Anvendte oplysninger'!R262+'Anvendte oplysninger'!T262)/('Anvendte oplysninger'!G262*1000)),1)))</f>
        <v>1</v>
      </c>
      <c r="AE262" s="14">
        <f>IF(OR('Anvendte oplysninger'!AC262="Irrelevant",'Anvendte oplysninger'!AC262="Nej"),1,IF(AND('Anvendte oplysninger'!AC262="Ja",OR('Anvendte oplysninger'!Q262&lt;301,'Anvendte oplysninger'!S262&lt;301)),1-(0.4*('Anvendte oplysninger'!R262+'Anvendte oplysninger'!T262)/('Anvendte oplysninger'!G262*1000)),IF(AND('Anvendte oplysninger'!AC262="Ja",OR('Anvendte oplysninger'!Q262&lt;601,'Anvendte oplysninger'!S262&lt;601)),1-(0.2*('Anvendte oplysninger'!R262+'Anvendte oplysninger'!T262)/('Anvendte oplysninger'!G262*1000)),1)))</f>
        <v>1</v>
      </c>
      <c r="AF262" s="14">
        <f>IF('Anvendte oplysninger'!AD262="110 km/t",0.79,1)</f>
        <v>1</v>
      </c>
      <c r="AG262" s="14">
        <f>IF('Anvendte oplysninger'!AD262="110 km/t",0.94,1)</f>
        <v>1</v>
      </c>
      <c r="AH262" s="14">
        <f>IF('Anvendte oplysninger'!AD262="110 km/t",0.66,1)</f>
        <v>1</v>
      </c>
      <c r="AI262" s="14">
        <f>IF('Anvendte oplysninger'!AD262="110 km/t",0.82,1)</f>
        <v>1</v>
      </c>
      <c r="AJ262" s="14">
        <f>IF(AND('Anvendte oplysninger'!AE262="Ja",I262="Tilkørselsflettestrækning"),0.65*'Anvendte oplysninger'!AF262+1-'Anvendte oplysninger'!AF262,1)</f>
        <v>1</v>
      </c>
      <c r="AK262" s="15" t="str">
        <f t="shared" si="21"/>
        <v/>
      </c>
      <c r="AL262" s="15" t="str">
        <f t="shared" si="22"/>
        <v/>
      </c>
      <c r="AM262" s="15" t="str">
        <f t="shared" si="23"/>
        <v/>
      </c>
      <c r="AN262" s="15" t="str">
        <f t="shared" si="24"/>
        <v/>
      </c>
      <c r="AO262" s="15" t="str">
        <f t="shared" si="25"/>
        <v/>
      </c>
      <c r="AP262" s="15" t="str">
        <f t="shared" si="26"/>
        <v/>
      </c>
      <c r="AQ262" s="4" t="str">
        <f t="shared" si="27"/>
        <v/>
      </c>
    </row>
    <row r="263" spans="1:43" x14ac:dyDescent="0.25">
      <c r="A263" s="4" t="str">
        <f>IF(Inddata!A278="","",Inddata!A278)</f>
        <v/>
      </c>
      <c r="B263" s="4" t="str">
        <f>IF(Inddata!B278="","",Inddata!B278)</f>
        <v/>
      </c>
      <c r="C263" s="4" t="str">
        <f>IF(Inddata!C278="","",Inddata!C278)</f>
        <v/>
      </c>
      <c r="D263" s="4" t="str">
        <f>IF(Inddata!D278="","",Inddata!D278)</f>
        <v/>
      </c>
      <c r="E263" s="4" t="str">
        <f>IF(Inddata!E278="","",Inddata!E278)</f>
        <v/>
      </c>
      <c r="F263" s="4" t="str">
        <f>IF(Inddata!F278="","",Inddata!F278)</f>
        <v/>
      </c>
      <c r="G263" s="4">
        <f>IF(Inddata!G278="","",Inddata!G278)</f>
        <v>0</v>
      </c>
      <c r="H263" s="4" t="str">
        <f>IF(Inddata!H278&gt;0.5,Inddata!H278,"")</f>
        <v/>
      </c>
      <c r="I263" s="4" t="str">
        <f>IF(Inddata!I278="","",Inddata!I278)</f>
        <v/>
      </c>
      <c r="J263" s="14">
        <f>IF('Anvendte oplysninger'!J263="Irrelevant",1,IF('Anvendte oplysninger'!J263&gt;3,1.2,1))</f>
        <v>1</v>
      </c>
      <c r="K263" s="14">
        <f>IF('Anvendte oplysninger'!K263="Irrelevant",1,IF(AND(OR(I263="Motorvejsstrækning",I263="Frakørselsflettestrækning",I263="Tilkørselsflettestrækning"),'Anvendte oplysninger'!K263&lt;3.5),1+(3.5-'Anvendte oplysninger'!K263)*0.12,IF(AND(OR(I263="Frakørselsrampe",I263="Tilkørselsrampe"),'Anvendte oplysninger'!K263&lt;3.5),1+(3.5-'Anvendte oplysninger'!K263)*0.16,1)))</f>
        <v>1</v>
      </c>
      <c r="L263" s="14">
        <f>IF('Anvendte oplysninger'!L263="Irrelevant",1,IF(AND('Anvendte oplysninger'!L263="Ja",'Anvendte oplysninger'!J263=2),0.6*'Anvendte oplysninger'!M263+(1-'Anvendte oplysninger'!M263),IF(AND('Anvendte oplysninger'!L263="Ja",'Anvendte oplysninger'!J263=3),0.7*'Anvendte oplysninger'!M263+(1-'Anvendte oplysninger'!M263),IF(AND('Anvendte oplysninger'!L263="Ja",'Anvendte oplysninger'!J263=4),0.76*'Anvendte oplysninger'!M263+(1-'Anvendte oplysninger'!M263),IF(AND('Anvendte oplysninger'!L263="Ja",'Anvendte oplysninger'!J263&gt;4.99999999),0.8*'Anvendte oplysninger'!M263+(1-'Anvendte oplysninger'!M263),1)))))</f>
        <v>1</v>
      </c>
      <c r="M263" s="14">
        <f>IF('Anvendte oplysninger'!L263="Irrelevant",1,IF(AND('Anvendte oplysninger'!L263="Ja",'Anvendte oplysninger'!J263=2),0.8*'Anvendte oplysninger'!M263+(1-'Anvendte oplysninger'!M263),IF(AND('Anvendte oplysninger'!L263="Ja",'Anvendte oplysninger'!J263=3),0.85*'Anvendte oplysninger'!M263+(1-'Anvendte oplysninger'!M263),IF(AND('Anvendte oplysninger'!L263="Ja",'Anvendte oplysninger'!J263=4),0.88*'Anvendte oplysninger'!M263+(1-'Anvendte oplysninger'!M263),IF(AND('Anvendte oplysninger'!L263="Ja",'Anvendte oplysninger'!J263&gt;4.99999999),0.9*'Anvendte oplysninger'!M263+(1-'Anvendte oplysninger'!M263),1)))))</f>
        <v>1</v>
      </c>
      <c r="N263" s="14">
        <f>IF('Anvendte oplysninger'!N263="Irrelevant",1,IF(AND(OR(I263="Motorvejsstrækning",I263="Frakørselsflettestrækning",I263="Tilkørselsflettestrækning"),'Anvendte oplysninger'!N263&lt;3),1+(3-'Anvendte oplysninger'!N263)*0.09333333,1))</f>
        <v>1</v>
      </c>
      <c r="O263" s="14">
        <f>IF('Anvendte oplysninger'!N263="Irrelevant",1,IF(AND(OR(I263="Motorvejsstrækning",I263="Frakørselsflettestrækning",I263="Tilkørselsflettestrækning"),'Anvendte oplysninger'!N263&lt;3),1+(3-'Anvendte oplysninger'!N263)*0.19666667,1))</f>
        <v>1</v>
      </c>
      <c r="P263" s="14">
        <f>IF('Anvendte oplysninger'!O263="Irrelevant",1,IF(AND(OR(I263="Motorvejsstrækning",I263="Frakørselsflettestrækning",I263="Tilkørselsflettestrækning"),'Anvendte oplysninger'!O263&lt;3.00000001),1+(0.5-'Anvendte oplysninger'!O263)*0.04,IF(AND(OR(I263="Frakørselsrampe",I263="Tilkørselsrampe"),'Anvendte oplysninger'!O263&lt;3.00000001),1+(0.5-'Anvendte oplysninger'!O263)*0.08,IF(OR(I263="Motorvejsstrækning",I263="Frakørselsflettestrækning",I263="Tilkørselsflettestrækning"),0.9,0.8))))</f>
        <v>1</v>
      </c>
      <c r="Q263" s="14">
        <f>IF('Anvendte oplysninger'!P263="Irrelevant",1,IF(AND(OR(I263="Motorvejsstrækning",I263="Frakørselsflettestrækning",I263="Tilkørselsflettestrækning"),'Anvendte oplysninger'!P263&lt;11.00000001),1+(5-'Anvendte oplysninger'!P263)*0.01,0.94))</f>
        <v>1</v>
      </c>
      <c r="R263" s="14">
        <f>IF(OR('Anvendte oplysninger'!Q263="Irrelevant",'Anvendte oplysninger'!R263="Irrelevant",'Anvendte oplysninger'!Q263="Lige"),1,IF(AND(OR(I263="Motorvejsstrækning",I263="Frakørselsflettestrækning",I263="Tilkørselsflettestrækning"),'Anvendte oplysninger'!Q263&lt;4000),(EXP(0.1096*1746.5/'Anvendte oplysninger'!Q263)/EXP(0.1096*1746.5/4000))*('Anvendte oplysninger'!R263/1000)/G263+(G263-'Anvendte oplysninger'!R263/1000)/G263,1))</f>
        <v>1</v>
      </c>
      <c r="S263" s="14">
        <f>IF(OR('Anvendte oplysninger'!S263="Irrelevant",'Anvendte oplysninger'!T263="Irrelevant",'Anvendte oplysninger'!S263="Lige"),1,IF(AND(OR(I263="Motorvejsstrækning",I263="Frakørselsflettestrækning",I263="Tilkørselsflettestrækning"),'Anvendte oplysninger'!S263&lt;4000),(EXP(0.1096*1746.5/'Anvendte oplysninger'!S263)/EXP(0.1096*1746.5/4000))*('Anvendte oplysninger'!T263/1000)/G263+(G263-'Anvendte oplysninger'!T263/1000)/G263,1))</f>
        <v>1</v>
      </c>
      <c r="T263" s="14">
        <f>IF('Anvendte oplysninger'!U263="Irrelevant",1,IF(AND(OR(I263="Motorvejsstrækning",I263="Frakørselsflettestrækning",I263="Tilkørselsflettestrækning",I263="Frakørselsrampe",I263="Tilkørselsrampe"),'Anvendte oplysninger'!U263="Ja"),0.95,1))</f>
        <v>1</v>
      </c>
      <c r="U263" s="14">
        <f>IF('Anvendte oplysninger'!U263="Irrelevant",1,IF(AND(OR(I263="Motorvejsstrækning",I263="Frakørselsflettestrækning",I263="Tilkørselsflettestrækning",I263="Frakørselsrampe",I263="Tilkørselsrampe"),'Anvendte oplysninger'!U263="Ja"),0.96,1))</f>
        <v>1</v>
      </c>
      <c r="V263" s="14">
        <f>IF('Anvendte oplysninger'!U263="Irrelevant",1,IF(AND(OR(I263="Motorvejsstrækning",I263="Frakørselsflettestrækning",I263="Tilkørselsflettestrækning",I263="Frakørselsrampe",I263="Tilkørselsrampe"),'Anvendte oplysninger'!U263="Ja"),0.79,1))</f>
        <v>1</v>
      </c>
      <c r="W263" s="14">
        <f>IF('Anvendte oplysninger'!U263="Irrelevant",1,IF(AND(OR(I263="Motorvejsstrækning",I263="Frakørselsflettestrækning",I263="Tilkørselsflettestrækning",I263="Frakørselsrampe",I263="Tilkørselsrampe"),'Anvendte oplysninger'!U263="Ja"),0.94,1))</f>
        <v>1</v>
      </c>
      <c r="X263" s="14">
        <f>IF('Anvendte oplysninger'!U263="Irrelevant",1,IF(AND(OR(I263="Motorvejsstrækning",I263="Frakørselsflettestrækning",I263="Tilkørselsflettestrækning",I263="Frakørselsrampe",I263="Tilkørselsrampe"),'Anvendte oplysninger'!U263="Ja"),0.97,1))</f>
        <v>1</v>
      </c>
      <c r="Y263" s="14">
        <f>IF(AND(I263="Frakørselsrampe",'Anvendte oplysninger'!V263="S-formet ruderrampe"),1.32,IF(AND(I263="Frakørselsrampe",'Anvendte oplysninger'!V263="S-formet trompetrampe"),2.05,IF(AND(I263="Frakørselsrampe",'Anvendte oplysninger'!V263="U-formet trompetrampe"),4.11,IF(AND(I263="Frakørselsrampe",'Anvendte oplysninger'!V263="SV-formet flyoverrampe"),5.15,IF(AND(I263="Frakørselsrampe",'Anvendte oplysninger'!V263="Vinkelformet rampe"),1.07,IF(AND(I263="Tilkørselsrampe",'Anvendte oplysninger'!V263="S-formet ruderrampe"),0.93,IF(AND(I263="Tilkørselsrampe",'Anvendte oplysninger'!V263="S-formet trompetrampe"),2.48,IF(AND(I263="Tilkørselsrampe",'Anvendte oplysninger'!V263="U-formet trompetrampe"),4.15,IF(AND(I263="Tilkørselsrampe",'Anvendte oplysninger'!V263="SV-formet flyoverrampe"),5.26,IF(AND(I263="Tilkørselsrampe",'Anvendte oplysninger'!V263="Vinkelformet rampe"),1.42,1))))))))))</f>
        <v>1</v>
      </c>
      <c r="Z263" s="14">
        <f>IF(OR('Anvendte oplysninger'!W263="Lige",'Anvendte oplysninger'!W263="Irrelevant",'Anvendte oplysninger'!X263="Irrelevant",'Anvendte oplysninger'!Y263="Irrelevant"),1,1+1.545*1000/32.2*((('Anvendte oplysninger'!Y263*3268/3600)/('Anvendte oplysninger'!W263/0.306))^2)*('Anvendte oplysninger'!X263/1000)/G263)</f>
        <v>1</v>
      </c>
      <c r="AA263" s="14">
        <f>IF(OR('Anvendte oplysninger'!W263="Lige",'Anvendte oplysninger'!W263="Irrelevant",'Anvendte oplysninger'!X263="Irrelevant",'Anvendte oplysninger'!Y263="Irrelevant"),1,1+1.961*1000/32.2*((('Anvendte oplysninger'!Y263*3268/3600)/('Anvendte oplysninger'!W263/0.306))^2)*('Anvendte oplysninger'!X263/1000)/G263)</f>
        <v>1</v>
      </c>
      <c r="AB263" s="14">
        <f>IF(OR('Anvendte oplysninger'!Z263="Lige",'Anvendte oplysninger'!Z263="Irrelevant",'Anvendte oplysninger'!AA263="Irrelevant",'Anvendte oplysninger'!AB263="Irrelevant"),1,1+1.545*1000/32.2*((('Anvendte oplysninger'!AB263*3268/3600)/('Anvendte oplysninger'!Z263/0.306))^2)*('Anvendte oplysninger'!AA263/1000)/G263)</f>
        <v>1</v>
      </c>
      <c r="AC263" s="14">
        <f>IF(OR('Anvendte oplysninger'!Z263="Lige",'Anvendte oplysninger'!Z263="Irrelevant",'Anvendte oplysninger'!AA263="Irrelevant",'Anvendte oplysninger'!AB263="Irrelevant"),1,1+1.961*1000/32.2*((('Anvendte oplysninger'!AB263*3268/3600)/('Anvendte oplysninger'!Z263/0.306))^2)*('Anvendte oplysninger'!AA263/1000)/G263)</f>
        <v>1</v>
      </c>
      <c r="AD263" s="14">
        <f>IF(OR('Anvendte oplysninger'!AC263="Irrelevant",'Anvendte oplysninger'!AC263="Nej"),1,IF(AND('Anvendte oplysninger'!AC263="Ja",OR('Anvendte oplysninger'!Q263&lt;301,'Anvendte oplysninger'!S263&lt;301)),1-(0.5*('Anvendte oplysninger'!R263+'Anvendte oplysninger'!T263)/('Anvendte oplysninger'!G263*1000)),IF(AND('Anvendte oplysninger'!AC263="Ja",OR('Anvendte oplysninger'!Q263&lt;601,'Anvendte oplysninger'!S263&lt;601)),1-(0.25*('Anvendte oplysninger'!R263+'Anvendte oplysninger'!T263)/('Anvendte oplysninger'!G263*1000)),1)))</f>
        <v>1</v>
      </c>
      <c r="AE263" s="14">
        <f>IF(OR('Anvendte oplysninger'!AC263="Irrelevant",'Anvendte oplysninger'!AC263="Nej"),1,IF(AND('Anvendte oplysninger'!AC263="Ja",OR('Anvendte oplysninger'!Q263&lt;301,'Anvendte oplysninger'!S263&lt;301)),1-(0.4*('Anvendte oplysninger'!R263+'Anvendte oplysninger'!T263)/('Anvendte oplysninger'!G263*1000)),IF(AND('Anvendte oplysninger'!AC263="Ja",OR('Anvendte oplysninger'!Q263&lt;601,'Anvendte oplysninger'!S263&lt;601)),1-(0.2*('Anvendte oplysninger'!R263+'Anvendte oplysninger'!T263)/('Anvendte oplysninger'!G263*1000)),1)))</f>
        <v>1</v>
      </c>
      <c r="AF263" s="14">
        <f>IF('Anvendte oplysninger'!AD263="110 km/t",0.79,1)</f>
        <v>1</v>
      </c>
      <c r="AG263" s="14">
        <f>IF('Anvendte oplysninger'!AD263="110 km/t",0.94,1)</f>
        <v>1</v>
      </c>
      <c r="AH263" s="14">
        <f>IF('Anvendte oplysninger'!AD263="110 km/t",0.66,1)</f>
        <v>1</v>
      </c>
      <c r="AI263" s="14">
        <f>IF('Anvendte oplysninger'!AD263="110 km/t",0.82,1)</f>
        <v>1</v>
      </c>
      <c r="AJ263" s="14">
        <f>IF(AND('Anvendte oplysninger'!AE263="Ja",I263="Tilkørselsflettestrækning"),0.65*'Anvendte oplysninger'!AF263+1-'Anvendte oplysninger'!AF263,1)</f>
        <v>1</v>
      </c>
      <c r="AK263" s="15" t="str">
        <f t="shared" ref="AK263:AK326" si="28">IF(AQ263="","",IF(I263="Motorvejsstrækning",G263*EXP(-10.3773)*POWER(H263,0.8504),IF(I263="Frakørselsflettestrækning",G263*EXP(-8.3168)*POWER(H263,0.7365)*46/135,IF(I263="Frakørselsrampe",G263*EXP(-5.6295)*POWER(H263,0.3195)*EXP(-0.953*LN(G263))*24/149,IF(I263="Tilkørselsflettestrækning",G263*EXP(-10.3028)*POWER(H263,0.8287),IF(I263="Tilkørselsrampe",G263*EXP(-8.7287)*POWER(H263,0.7477)*4/53,IF(OR(I263="Motorvejsforgrening",I263="Motorvejssammenløb",I263="Motorvejsvekselstrækning"),G263*EXP(-9.5876)*POWER(H263,0.8086),IF(I263="Sideanlæg",G263*EXP(-6.3691)*POWER(H263,0.8189)*10/70,IF(I263="Dobbeltrettet rampe",G263*EXP(-6.0693)*POWER(H263,0.6877)*0.4732*37/148,IF(I263="Forbindelsesrampe",G263*EXP(-6.0693)*POWER(H263,0.6877)*37/148,IF(I263="Parallelspor",G263*EXP(-6.0693)*POWER(H263,0.6877)*0.1658*37/148,IF(I263="Rampeforgrening",G263*EXP(-6.0693)*POWER(H263,0.6877)*0.1791*37/148,IF(I263="Rampesammenløb",G263*EXP(-6.0693)*POWER(H263,0.6877)*0.7831*37/148,IF(I263="Rampevekselstrækning",G263*EXP(-6.0693)*POWER(H263,0.6877)*0.4399*37/148,""))))))))))))))</f>
        <v/>
      </c>
      <c r="AL263" s="15" t="str">
        <f t="shared" ref="AL263:AL326" si="29">IF(AQ263="","",IF(I263="Motorvejsstrækning",G263*EXP(-8.7224)*POWER(H263,0.6383)+G263*EXP(-16.504)*POWER(H263,1.4461),IF(I263="Frakørselsflettestrækning",G263*EXP(-8.3168)*POWER(H263,0.7365)*89/135,IF(I263="Frakørselsrampe",G263*EXP(-5.6295)*POWER(H263,0.3195)*EXP(-0.953*LN(G263))*36/149,IF(I263="Tilkørselsflettestrækning",G263*EXP(-12.5258)*POWER(H263,1.117),IF(I263="Tilkørselsrampe",G263*EXP(-8.7287)*POWER(H263,0.7477)*16/53,IF(OR(I263="Motorvejsforgrening",I263="Motorvejssammenløb",I263="Motorvejsvekselstrækning"),G263*EXP(-10.6754)*POWER(H263,1.0078),IF(I263="Sideanlæg",G263*EXP(-6.3691)*POWER(H263,0.8189)*36/70,IF(I263="Dobbeltrettet rampe",G263*EXP(-6.0693)*POWER(H263,0.6877)*0.4732*38/148,IF(I263="Forbindelsesrampe",G263*EXP(-6.0693)*POWER(H263,0.6877)*38/148,IF(I263="Parallelspor",G263*EXP(-6.0693)*POWER(H263,0.6877)*0.1658*38/148,IF(I263="Rampeforgrening",G263*EXP(-6.0693)*POWER(H263,0.6877)*0.1791*38/148,IF(I263="Rampesammenløb",G263*EXP(-6.0693)*POWER(H263,0.6877)*0.7831*38/148,IF(I263="Rampevekselstrækning",G263*EXP(-6.0693)*POWER(H263,0.6877)*0.4399*38/148,""))))))))))))))</f>
        <v/>
      </c>
      <c r="AM263" s="15" t="str">
        <f t="shared" ref="AM263:AM326" si="30">IF(AQ263="","",IF(I263="Motorvejsstrækning",G263*EXP(-7.7012)*POWER(H263,0.6384)+G263*EXP(-21.8008)*POWER(H263,2.0535),IF(I263="Frakørselsflettestrækning",G263*EXP(-13.3173)*POWER(H263,1.2856),IF(I263="Frakørselsrampe",G263*EXP(-5.6295)*POWER(H263,0.3195)*EXP(-0.953*LN(G263))*89/149,IF(I263="Tilkørselsflettestrækning",G263*EXP(-12.3736)*POWER(H263,1.18),IF(I263="Tilkørselsrampe",G263*EXP(-8.7287)*POWER(H263,0.7477)*33/53,IF(OR(I263="Motorvejsforgrening",I263="Motorvejssammenløb",I263="Motorvejsvekselstrækning"),G263*EXP(-19.9223)*POWER(H263,1.9267),IF(I263="Sideanlæg",G263*EXP(-6.3691)*POWER(H263,0.8189)*24/70,IF(I263="Dobbeltrettet rampe",G263*EXP(-6.0693)*POWER(H263,0.6877)*0.4732*73/148,IF(I263="Forbindelsesrampe",G263*EXP(-6.0693)*POWER(H263,0.6877)*73/148,IF(I263="Parallelspor",G263*EXP(-6.0693)*POWER(H263,0.6877)*0.1658*73/148,IF(I263="Rampeforgrening",G263*EXP(-6.0693)*POWER(H263,0.6877)*0.1791*73/148,IF(I263="Rampesammenløb",G263*EXP(-6.0693)*POWER(H263,0.6877)*0.7831*73/148,IF(I263="Rampevekselstrækning",G263*EXP(-6.0693)*POWER(H263,0.6877)*0.4399*73/148,""))))))))))))))</f>
        <v/>
      </c>
      <c r="AN263" s="15" t="str">
        <f t="shared" ref="AN263:AN326" si="31">IF(AQ263="","",IF(I263="Motorvejsstrækning",G263*EXP(-9.1648)*POWER(H263,0.6906)*61/456,IF(I263="Frakørselsflettestrækning",G263*EXP(-8.3168)*POWER(H263,0.7365)*4/135,IF(I263="Frakørselsrampe",G263*EXP(-5.6295)*POWER(H263,0.3195)*EXP(-0.953*LN(G263))*1/149,IF(I263="Tilkørselsflettestrækning",G263*EXP(-10.3028)*POWER(H263,0.8287)*11/108,IF(I263="Tilkørselsrampe",0,IF(OR(I263="Motorvejsforgrening",I263="Motorvejssammenløb",I263="Motorvejsvekselstrækning"),G263*EXP(-9.5876)*POWER(H263,0.8086)*2/42,IF(I263="Sideanlæg",0,IF(I263="Dobbeltrettet rampe",G263*EXP(-6.0693)*POWER(H263,0.6877)*0.4732*6/148,IF(I263="Forbindelsesrampe",G263*EXP(-6.0693)*POWER(H263,0.6877)*6/148,IF(I263="Parallelspor",G263*EXP(-6.0693)*POWER(H263,0.6877)*0.1658*6/148,IF(I263="Rampeforgrening",G263*EXP(-6.0693)*POWER(H263,0.6877)*0.1791*6/148,IF(I263="Rampesammenløb",G263*EXP(-6.0693)*POWER(H263,0.6877)*0.7831*6/148,IF(I263="Rampevekselstrækning",G263*EXP(-6.0693)*POWER(H263,0.6877)*0.4399*6/148,""))))))))))))))</f>
        <v/>
      </c>
      <c r="AO263" s="15" t="str">
        <f t="shared" ref="AO263:AO326" si="32">IF(AQ263="","",IF(I263="Motorvejsstrækning",G263*EXP(-9.1648)*POWER(H263,0.6906)*395/456,IF(I263="Frakørselsflettestrækning",G263*EXP(-8.3168)*POWER(H263,0.7365)*25/135,IF(I263="Frakørselsrampe",G263*EXP(-5.6295)*POWER(H263,0.3195)*EXP(-0.953*LN(G263))*14/149,IF(I263="Tilkørselsflettestrækning",G263*EXP(-10.3028)*POWER(H263,0.8287)*66/108,IF(I263="Tilkørselsrampe",G263*EXP(-8.7287)*POWER(H263,0.7477)*3/53,IF(OR(I263="Motorvejsforgrening",I263="Motorvejssammenløb",I263="Motorvejsvekselstrækning"),G263*EXP(-9.5876)*POWER(H263,0.8086)*31/42,IF(I263="Sideanlæg",G263*EXP(-6.3691)*POWER(H263,0.8189)*6/70,IF(I263="Dobbeltrettet rampe",G263*EXP(-6.0693)*POWER(H263,0.6877)*0.4732*23/148,IF(I263="Forbindelsesrampe",G263*EXP(-6.0693)*POWER(H263,0.6877)*23/148,IF(I263="Parallelspor",G263*EXP(-6.0693)*POWER(H263,0.6877)*0.1658*23/148,IF(I263="Rampeforgrening",G263*EXP(-6.0693)*POWER(H263,0.6877)*0.1791*23/148,IF(I263="Rampesammenløb",G263*EXP(-6.0693)*POWER(H263,0.6877)*0.7831*23/148,IF(I263="Rampevekselstrækning",G263*EXP(-6.0693)*POWER(H263,0.6877)*0.4399*23/148,""))))))))))))))</f>
        <v/>
      </c>
      <c r="AP263" s="15" t="str">
        <f t="shared" ref="AP263:AP326" si="33">IF(AQ263="","",IF(I263="Motorvejsstrækning",G263*EXP(-10.4004)*POWER(H263,0.8384),IF(I263="Frakørselsflettestrækning",G263*EXP(-8.3168)*POWER(H263,0.7365)*42/135,IF(I263="Frakørselsrampe",G263*EXP(-5.6295)*POWER(H263,0.3195)*EXP(-0.953*LN(G263))*11/149,IF(I263="Tilkørselsflettestrækning",G263*EXP(-10.3028)*POWER(H263,0.8287)*90/108,IF(I263="Tilkørselsrampe",G263*EXP(-8.7287)*POWER(H263,0.7477)*2/53,IF(OR(I263="Motorvejsforgrening",I263="Motorvejssammenløb",I263="Motorvejsvekselstrækning"),G263*EXP(-9.5876)*POWER(H263,0.8086)*27/42,IF(I263="Sideanlæg",G263*EXP(-6.3691)*POWER(H263,0.8189)*4/70,IF(I263="Dobbeltrettet rampe",G263*EXP(-6.0693)*POWER(H263,0.6877)*0.4732*20/148,IF(I263="Forbindelsesrampe",G263*EXP(-6.0693)*POWER(H263,0.6877)*20/148,IF(I263="Parallelspor",G263*EXP(-6.0693)*POWER(H263,0.6877)*0.1658*20/148,IF(I263="Rampeforgrening",G263*EXP(-6.0693)*POWER(H263,0.6877)*0.1791*20/148,IF(I263="Rampesammenløb",G263*EXP(-6.0693)*POWER(H263,0.6877)*0.7831*20/148,IF(I263="Rampevekselstrækning",G263*EXP(-6.0693)*POWER(H263,0.6877)*0.4399*20/148,""))))))))))))))</f>
        <v/>
      </c>
      <c r="AQ263" s="4" t="str">
        <f t="shared" ref="AQ263:AQ326" si="34">IF(OR(G263=0,H263&lt;0.5,H263="",I263=""),"",IF(OR(I263="Motorvejsstrækning",I263="Frakørselsflettestrækning",I263="Tilkørselsflettestrækning",I263="Motorvejsforgrening",I263="Motorvejssammenløb",I263="Motorvejsvekselstrækning",I263="Sideanlæg"),"2005-2012","1999-2012"))</f>
        <v/>
      </c>
    </row>
    <row r="264" spans="1:43" x14ac:dyDescent="0.25">
      <c r="A264" s="4" t="str">
        <f>IF(Inddata!A279="","",Inddata!A279)</f>
        <v/>
      </c>
      <c r="B264" s="4" t="str">
        <f>IF(Inddata!B279="","",Inddata!B279)</f>
        <v/>
      </c>
      <c r="C264" s="4" t="str">
        <f>IF(Inddata!C279="","",Inddata!C279)</f>
        <v/>
      </c>
      <c r="D264" s="4" t="str">
        <f>IF(Inddata!D279="","",Inddata!D279)</f>
        <v/>
      </c>
      <c r="E264" s="4" t="str">
        <f>IF(Inddata!E279="","",Inddata!E279)</f>
        <v/>
      </c>
      <c r="F264" s="4" t="str">
        <f>IF(Inddata!F279="","",Inddata!F279)</f>
        <v/>
      </c>
      <c r="G264" s="4">
        <f>IF(Inddata!G279="","",Inddata!G279)</f>
        <v>0</v>
      </c>
      <c r="H264" s="4" t="str">
        <f>IF(Inddata!H279&gt;0.5,Inddata!H279,"")</f>
        <v/>
      </c>
      <c r="I264" s="4" t="str">
        <f>IF(Inddata!I279="","",Inddata!I279)</f>
        <v/>
      </c>
      <c r="J264" s="14">
        <f>IF('Anvendte oplysninger'!J264="Irrelevant",1,IF('Anvendte oplysninger'!J264&gt;3,1.2,1))</f>
        <v>1</v>
      </c>
      <c r="K264" s="14">
        <f>IF('Anvendte oplysninger'!K264="Irrelevant",1,IF(AND(OR(I264="Motorvejsstrækning",I264="Frakørselsflettestrækning",I264="Tilkørselsflettestrækning"),'Anvendte oplysninger'!K264&lt;3.5),1+(3.5-'Anvendte oplysninger'!K264)*0.12,IF(AND(OR(I264="Frakørselsrampe",I264="Tilkørselsrampe"),'Anvendte oplysninger'!K264&lt;3.5),1+(3.5-'Anvendte oplysninger'!K264)*0.16,1)))</f>
        <v>1</v>
      </c>
      <c r="L264" s="14">
        <f>IF('Anvendte oplysninger'!L264="Irrelevant",1,IF(AND('Anvendte oplysninger'!L264="Ja",'Anvendte oplysninger'!J264=2),0.6*'Anvendte oplysninger'!M264+(1-'Anvendte oplysninger'!M264),IF(AND('Anvendte oplysninger'!L264="Ja",'Anvendte oplysninger'!J264=3),0.7*'Anvendte oplysninger'!M264+(1-'Anvendte oplysninger'!M264),IF(AND('Anvendte oplysninger'!L264="Ja",'Anvendte oplysninger'!J264=4),0.76*'Anvendte oplysninger'!M264+(1-'Anvendte oplysninger'!M264),IF(AND('Anvendte oplysninger'!L264="Ja",'Anvendte oplysninger'!J264&gt;4.99999999),0.8*'Anvendte oplysninger'!M264+(1-'Anvendte oplysninger'!M264),1)))))</f>
        <v>1</v>
      </c>
      <c r="M264" s="14">
        <f>IF('Anvendte oplysninger'!L264="Irrelevant",1,IF(AND('Anvendte oplysninger'!L264="Ja",'Anvendte oplysninger'!J264=2),0.8*'Anvendte oplysninger'!M264+(1-'Anvendte oplysninger'!M264),IF(AND('Anvendte oplysninger'!L264="Ja",'Anvendte oplysninger'!J264=3),0.85*'Anvendte oplysninger'!M264+(1-'Anvendte oplysninger'!M264),IF(AND('Anvendte oplysninger'!L264="Ja",'Anvendte oplysninger'!J264=4),0.88*'Anvendte oplysninger'!M264+(1-'Anvendte oplysninger'!M264),IF(AND('Anvendte oplysninger'!L264="Ja",'Anvendte oplysninger'!J264&gt;4.99999999),0.9*'Anvendte oplysninger'!M264+(1-'Anvendte oplysninger'!M264),1)))))</f>
        <v>1</v>
      </c>
      <c r="N264" s="14">
        <f>IF('Anvendte oplysninger'!N264="Irrelevant",1,IF(AND(OR(I264="Motorvejsstrækning",I264="Frakørselsflettestrækning",I264="Tilkørselsflettestrækning"),'Anvendte oplysninger'!N264&lt;3),1+(3-'Anvendte oplysninger'!N264)*0.09333333,1))</f>
        <v>1</v>
      </c>
      <c r="O264" s="14">
        <f>IF('Anvendte oplysninger'!N264="Irrelevant",1,IF(AND(OR(I264="Motorvejsstrækning",I264="Frakørselsflettestrækning",I264="Tilkørselsflettestrækning"),'Anvendte oplysninger'!N264&lt;3),1+(3-'Anvendte oplysninger'!N264)*0.19666667,1))</f>
        <v>1</v>
      </c>
      <c r="P264" s="14">
        <f>IF('Anvendte oplysninger'!O264="Irrelevant",1,IF(AND(OR(I264="Motorvejsstrækning",I264="Frakørselsflettestrækning",I264="Tilkørselsflettestrækning"),'Anvendte oplysninger'!O264&lt;3.00000001),1+(0.5-'Anvendte oplysninger'!O264)*0.04,IF(AND(OR(I264="Frakørselsrampe",I264="Tilkørselsrampe"),'Anvendte oplysninger'!O264&lt;3.00000001),1+(0.5-'Anvendte oplysninger'!O264)*0.08,IF(OR(I264="Motorvejsstrækning",I264="Frakørselsflettestrækning",I264="Tilkørselsflettestrækning"),0.9,0.8))))</f>
        <v>1</v>
      </c>
      <c r="Q264" s="14">
        <f>IF('Anvendte oplysninger'!P264="Irrelevant",1,IF(AND(OR(I264="Motorvejsstrækning",I264="Frakørselsflettestrækning",I264="Tilkørselsflettestrækning"),'Anvendte oplysninger'!P264&lt;11.00000001),1+(5-'Anvendte oplysninger'!P264)*0.01,0.94))</f>
        <v>1</v>
      </c>
      <c r="R264" s="14">
        <f>IF(OR('Anvendte oplysninger'!Q264="Irrelevant",'Anvendte oplysninger'!R264="Irrelevant",'Anvendte oplysninger'!Q264="Lige"),1,IF(AND(OR(I264="Motorvejsstrækning",I264="Frakørselsflettestrækning",I264="Tilkørselsflettestrækning"),'Anvendte oplysninger'!Q264&lt;4000),(EXP(0.1096*1746.5/'Anvendte oplysninger'!Q264)/EXP(0.1096*1746.5/4000))*('Anvendte oplysninger'!R264/1000)/G264+(G264-'Anvendte oplysninger'!R264/1000)/G264,1))</f>
        <v>1</v>
      </c>
      <c r="S264" s="14">
        <f>IF(OR('Anvendte oplysninger'!S264="Irrelevant",'Anvendte oplysninger'!T264="Irrelevant",'Anvendte oplysninger'!S264="Lige"),1,IF(AND(OR(I264="Motorvejsstrækning",I264="Frakørselsflettestrækning",I264="Tilkørselsflettestrækning"),'Anvendte oplysninger'!S264&lt;4000),(EXP(0.1096*1746.5/'Anvendte oplysninger'!S264)/EXP(0.1096*1746.5/4000))*('Anvendte oplysninger'!T264/1000)/G264+(G264-'Anvendte oplysninger'!T264/1000)/G264,1))</f>
        <v>1</v>
      </c>
      <c r="T264" s="14">
        <f>IF('Anvendte oplysninger'!U264="Irrelevant",1,IF(AND(OR(I264="Motorvejsstrækning",I264="Frakørselsflettestrækning",I264="Tilkørselsflettestrækning",I264="Frakørselsrampe",I264="Tilkørselsrampe"),'Anvendte oplysninger'!U264="Ja"),0.95,1))</f>
        <v>1</v>
      </c>
      <c r="U264" s="14">
        <f>IF('Anvendte oplysninger'!U264="Irrelevant",1,IF(AND(OR(I264="Motorvejsstrækning",I264="Frakørselsflettestrækning",I264="Tilkørselsflettestrækning",I264="Frakørselsrampe",I264="Tilkørselsrampe"),'Anvendte oplysninger'!U264="Ja"),0.96,1))</f>
        <v>1</v>
      </c>
      <c r="V264" s="14">
        <f>IF('Anvendte oplysninger'!U264="Irrelevant",1,IF(AND(OR(I264="Motorvejsstrækning",I264="Frakørselsflettestrækning",I264="Tilkørselsflettestrækning",I264="Frakørselsrampe",I264="Tilkørselsrampe"),'Anvendte oplysninger'!U264="Ja"),0.79,1))</f>
        <v>1</v>
      </c>
      <c r="W264" s="14">
        <f>IF('Anvendte oplysninger'!U264="Irrelevant",1,IF(AND(OR(I264="Motorvejsstrækning",I264="Frakørselsflettestrækning",I264="Tilkørselsflettestrækning",I264="Frakørselsrampe",I264="Tilkørselsrampe"),'Anvendte oplysninger'!U264="Ja"),0.94,1))</f>
        <v>1</v>
      </c>
      <c r="X264" s="14">
        <f>IF('Anvendte oplysninger'!U264="Irrelevant",1,IF(AND(OR(I264="Motorvejsstrækning",I264="Frakørselsflettestrækning",I264="Tilkørselsflettestrækning",I264="Frakørselsrampe",I264="Tilkørselsrampe"),'Anvendte oplysninger'!U264="Ja"),0.97,1))</f>
        <v>1</v>
      </c>
      <c r="Y264" s="14">
        <f>IF(AND(I264="Frakørselsrampe",'Anvendte oplysninger'!V264="S-formet ruderrampe"),1.32,IF(AND(I264="Frakørselsrampe",'Anvendte oplysninger'!V264="S-formet trompetrampe"),2.05,IF(AND(I264="Frakørselsrampe",'Anvendte oplysninger'!V264="U-formet trompetrampe"),4.11,IF(AND(I264="Frakørselsrampe",'Anvendte oplysninger'!V264="SV-formet flyoverrampe"),5.15,IF(AND(I264="Frakørselsrampe",'Anvendte oplysninger'!V264="Vinkelformet rampe"),1.07,IF(AND(I264="Tilkørselsrampe",'Anvendte oplysninger'!V264="S-formet ruderrampe"),0.93,IF(AND(I264="Tilkørselsrampe",'Anvendte oplysninger'!V264="S-formet trompetrampe"),2.48,IF(AND(I264="Tilkørselsrampe",'Anvendte oplysninger'!V264="U-formet trompetrampe"),4.15,IF(AND(I264="Tilkørselsrampe",'Anvendte oplysninger'!V264="SV-formet flyoverrampe"),5.26,IF(AND(I264="Tilkørselsrampe",'Anvendte oplysninger'!V264="Vinkelformet rampe"),1.42,1))))))))))</f>
        <v>1</v>
      </c>
      <c r="Z264" s="14">
        <f>IF(OR('Anvendte oplysninger'!W264="Lige",'Anvendte oplysninger'!W264="Irrelevant",'Anvendte oplysninger'!X264="Irrelevant",'Anvendte oplysninger'!Y264="Irrelevant"),1,1+1.545*1000/32.2*((('Anvendte oplysninger'!Y264*3268/3600)/('Anvendte oplysninger'!W264/0.306))^2)*('Anvendte oplysninger'!X264/1000)/G264)</f>
        <v>1</v>
      </c>
      <c r="AA264" s="14">
        <f>IF(OR('Anvendte oplysninger'!W264="Lige",'Anvendte oplysninger'!W264="Irrelevant",'Anvendte oplysninger'!X264="Irrelevant",'Anvendte oplysninger'!Y264="Irrelevant"),1,1+1.961*1000/32.2*((('Anvendte oplysninger'!Y264*3268/3600)/('Anvendte oplysninger'!W264/0.306))^2)*('Anvendte oplysninger'!X264/1000)/G264)</f>
        <v>1</v>
      </c>
      <c r="AB264" s="14">
        <f>IF(OR('Anvendte oplysninger'!Z264="Lige",'Anvendte oplysninger'!Z264="Irrelevant",'Anvendte oplysninger'!AA264="Irrelevant",'Anvendte oplysninger'!AB264="Irrelevant"),1,1+1.545*1000/32.2*((('Anvendte oplysninger'!AB264*3268/3600)/('Anvendte oplysninger'!Z264/0.306))^2)*('Anvendte oplysninger'!AA264/1000)/G264)</f>
        <v>1</v>
      </c>
      <c r="AC264" s="14">
        <f>IF(OR('Anvendte oplysninger'!Z264="Lige",'Anvendte oplysninger'!Z264="Irrelevant",'Anvendte oplysninger'!AA264="Irrelevant",'Anvendte oplysninger'!AB264="Irrelevant"),1,1+1.961*1000/32.2*((('Anvendte oplysninger'!AB264*3268/3600)/('Anvendte oplysninger'!Z264/0.306))^2)*('Anvendte oplysninger'!AA264/1000)/G264)</f>
        <v>1</v>
      </c>
      <c r="AD264" s="14">
        <f>IF(OR('Anvendte oplysninger'!AC264="Irrelevant",'Anvendte oplysninger'!AC264="Nej"),1,IF(AND('Anvendte oplysninger'!AC264="Ja",OR('Anvendte oplysninger'!Q264&lt;301,'Anvendte oplysninger'!S264&lt;301)),1-(0.5*('Anvendte oplysninger'!R264+'Anvendte oplysninger'!T264)/('Anvendte oplysninger'!G264*1000)),IF(AND('Anvendte oplysninger'!AC264="Ja",OR('Anvendte oplysninger'!Q264&lt;601,'Anvendte oplysninger'!S264&lt;601)),1-(0.25*('Anvendte oplysninger'!R264+'Anvendte oplysninger'!T264)/('Anvendte oplysninger'!G264*1000)),1)))</f>
        <v>1</v>
      </c>
      <c r="AE264" s="14">
        <f>IF(OR('Anvendte oplysninger'!AC264="Irrelevant",'Anvendte oplysninger'!AC264="Nej"),1,IF(AND('Anvendte oplysninger'!AC264="Ja",OR('Anvendte oplysninger'!Q264&lt;301,'Anvendte oplysninger'!S264&lt;301)),1-(0.4*('Anvendte oplysninger'!R264+'Anvendte oplysninger'!T264)/('Anvendte oplysninger'!G264*1000)),IF(AND('Anvendte oplysninger'!AC264="Ja",OR('Anvendte oplysninger'!Q264&lt;601,'Anvendte oplysninger'!S264&lt;601)),1-(0.2*('Anvendte oplysninger'!R264+'Anvendte oplysninger'!T264)/('Anvendte oplysninger'!G264*1000)),1)))</f>
        <v>1</v>
      </c>
      <c r="AF264" s="14">
        <f>IF('Anvendte oplysninger'!AD264="110 km/t",0.79,1)</f>
        <v>1</v>
      </c>
      <c r="AG264" s="14">
        <f>IF('Anvendte oplysninger'!AD264="110 km/t",0.94,1)</f>
        <v>1</v>
      </c>
      <c r="AH264" s="14">
        <f>IF('Anvendte oplysninger'!AD264="110 km/t",0.66,1)</f>
        <v>1</v>
      </c>
      <c r="AI264" s="14">
        <f>IF('Anvendte oplysninger'!AD264="110 km/t",0.82,1)</f>
        <v>1</v>
      </c>
      <c r="AJ264" s="14">
        <f>IF(AND('Anvendte oplysninger'!AE264="Ja",I264="Tilkørselsflettestrækning"),0.65*'Anvendte oplysninger'!AF264+1-'Anvendte oplysninger'!AF264,1)</f>
        <v>1</v>
      </c>
      <c r="AK264" s="15" t="str">
        <f t="shared" si="28"/>
        <v/>
      </c>
      <c r="AL264" s="15" t="str">
        <f t="shared" si="29"/>
        <v/>
      </c>
      <c r="AM264" s="15" t="str">
        <f t="shared" si="30"/>
        <v/>
      </c>
      <c r="AN264" s="15" t="str">
        <f t="shared" si="31"/>
        <v/>
      </c>
      <c r="AO264" s="15" t="str">
        <f t="shared" si="32"/>
        <v/>
      </c>
      <c r="AP264" s="15" t="str">
        <f t="shared" si="33"/>
        <v/>
      </c>
      <c r="AQ264" s="4" t="str">
        <f t="shared" si="34"/>
        <v/>
      </c>
    </row>
    <row r="265" spans="1:43" x14ac:dyDescent="0.25">
      <c r="A265" s="4" t="str">
        <f>IF(Inddata!A280="","",Inddata!A280)</f>
        <v/>
      </c>
      <c r="B265" s="4" t="str">
        <f>IF(Inddata!B280="","",Inddata!B280)</f>
        <v/>
      </c>
      <c r="C265" s="4" t="str">
        <f>IF(Inddata!C280="","",Inddata!C280)</f>
        <v/>
      </c>
      <c r="D265" s="4" t="str">
        <f>IF(Inddata!D280="","",Inddata!D280)</f>
        <v/>
      </c>
      <c r="E265" s="4" t="str">
        <f>IF(Inddata!E280="","",Inddata!E280)</f>
        <v/>
      </c>
      <c r="F265" s="4" t="str">
        <f>IF(Inddata!F280="","",Inddata!F280)</f>
        <v/>
      </c>
      <c r="G265" s="4">
        <f>IF(Inddata!G280="","",Inddata!G280)</f>
        <v>0</v>
      </c>
      <c r="H265" s="4" t="str">
        <f>IF(Inddata!H280&gt;0.5,Inddata!H280,"")</f>
        <v/>
      </c>
      <c r="I265" s="4" t="str">
        <f>IF(Inddata!I280="","",Inddata!I280)</f>
        <v/>
      </c>
      <c r="J265" s="14">
        <f>IF('Anvendte oplysninger'!J265="Irrelevant",1,IF('Anvendte oplysninger'!J265&gt;3,1.2,1))</f>
        <v>1</v>
      </c>
      <c r="K265" s="14">
        <f>IF('Anvendte oplysninger'!K265="Irrelevant",1,IF(AND(OR(I265="Motorvejsstrækning",I265="Frakørselsflettestrækning",I265="Tilkørselsflettestrækning"),'Anvendte oplysninger'!K265&lt;3.5),1+(3.5-'Anvendte oplysninger'!K265)*0.12,IF(AND(OR(I265="Frakørselsrampe",I265="Tilkørselsrampe"),'Anvendte oplysninger'!K265&lt;3.5),1+(3.5-'Anvendte oplysninger'!K265)*0.16,1)))</f>
        <v>1</v>
      </c>
      <c r="L265" s="14">
        <f>IF('Anvendte oplysninger'!L265="Irrelevant",1,IF(AND('Anvendte oplysninger'!L265="Ja",'Anvendte oplysninger'!J265=2),0.6*'Anvendte oplysninger'!M265+(1-'Anvendte oplysninger'!M265),IF(AND('Anvendte oplysninger'!L265="Ja",'Anvendte oplysninger'!J265=3),0.7*'Anvendte oplysninger'!M265+(1-'Anvendte oplysninger'!M265),IF(AND('Anvendte oplysninger'!L265="Ja",'Anvendte oplysninger'!J265=4),0.76*'Anvendte oplysninger'!M265+(1-'Anvendte oplysninger'!M265),IF(AND('Anvendte oplysninger'!L265="Ja",'Anvendte oplysninger'!J265&gt;4.99999999),0.8*'Anvendte oplysninger'!M265+(1-'Anvendte oplysninger'!M265),1)))))</f>
        <v>1</v>
      </c>
      <c r="M265" s="14">
        <f>IF('Anvendte oplysninger'!L265="Irrelevant",1,IF(AND('Anvendte oplysninger'!L265="Ja",'Anvendte oplysninger'!J265=2),0.8*'Anvendte oplysninger'!M265+(1-'Anvendte oplysninger'!M265),IF(AND('Anvendte oplysninger'!L265="Ja",'Anvendte oplysninger'!J265=3),0.85*'Anvendte oplysninger'!M265+(1-'Anvendte oplysninger'!M265),IF(AND('Anvendte oplysninger'!L265="Ja",'Anvendte oplysninger'!J265=4),0.88*'Anvendte oplysninger'!M265+(1-'Anvendte oplysninger'!M265),IF(AND('Anvendte oplysninger'!L265="Ja",'Anvendte oplysninger'!J265&gt;4.99999999),0.9*'Anvendte oplysninger'!M265+(1-'Anvendte oplysninger'!M265),1)))))</f>
        <v>1</v>
      </c>
      <c r="N265" s="14">
        <f>IF('Anvendte oplysninger'!N265="Irrelevant",1,IF(AND(OR(I265="Motorvejsstrækning",I265="Frakørselsflettestrækning",I265="Tilkørselsflettestrækning"),'Anvendte oplysninger'!N265&lt;3),1+(3-'Anvendte oplysninger'!N265)*0.09333333,1))</f>
        <v>1</v>
      </c>
      <c r="O265" s="14">
        <f>IF('Anvendte oplysninger'!N265="Irrelevant",1,IF(AND(OR(I265="Motorvejsstrækning",I265="Frakørselsflettestrækning",I265="Tilkørselsflettestrækning"),'Anvendte oplysninger'!N265&lt;3),1+(3-'Anvendte oplysninger'!N265)*0.19666667,1))</f>
        <v>1</v>
      </c>
      <c r="P265" s="14">
        <f>IF('Anvendte oplysninger'!O265="Irrelevant",1,IF(AND(OR(I265="Motorvejsstrækning",I265="Frakørselsflettestrækning",I265="Tilkørselsflettestrækning"),'Anvendte oplysninger'!O265&lt;3.00000001),1+(0.5-'Anvendte oplysninger'!O265)*0.04,IF(AND(OR(I265="Frakørselsrampe",I265="Tilkørselsrampe"),'Anvendte oplysninger'!O265&lt;3.00000001),1+(0.5-'Anvendte oplysninger'!O265)*0.08,IF(OR(I265="Motorvejsstrækning",I265="Frakørselsflettestrækning",I265="Tilkørselsflettestrækning"),0.9,0.8))))</f>
        <v>1</v>
      </c>
      <c r="Q265" s="14">
        <f>IF('Anvendte oplysninger'!P265="Irrelevant",1,IF(AND(OR(I265="Motorvejsstrækning",I265="Frakørselsflettestrækning",I265="Tilkørselsflettestrækning"),'Anvendte oplysninger'!P265&lt;11.00000001),1+(5-'Anvendte oplysninger'!P265)*0.01,0.94))</f>
        <v>1</v>
      </c>
      <c r="R265" s="14">
        <f>IF(OR('Anvendte oplysninger'!Q265="Irrelevant",'Anvendte oplysninger'!R265="Irrelevant",'Anvendte oplysninger'!Q265="Lige"),1,IF(AND(OR(I265="Motorvejsstrækning",I265="Frakørselsflettestrækning",I265="Tilkørselsflettestrækning"),'Anvendte oplysninger'!Q265&lt;4000),(EXP(0.1096*1746.5/'Anvendte oplysninger'!Q265)/EXP(0.1096*1746.5/4000))*('Anvendte oplysninger'!R265/1000)/G265+(G265-'Anvendte oplysninger'!R265/1000)/G265,1))</f>
        <v>1</v>
      </c>
      <c r="S265" s="14">
        <f>IF(OR('Anvendte oplysninger'!S265="Irrelevant",'Anvendte oplysninger'!T265="Irrelevant",'Anvendte oplysninger'!S265="Lige"),1,IF(AND(OR(I265="Motorvejsstrækning",I265="Frakørselsflettestrækning",I265="Tilkørselsflettestrækning"),'Anvendte oplysninger'!S265&lt;4000),(EXP(0.1096*1746.5/'Anvendte oplysninger'!S265)/EXP(0.1096*1746.5/4000))*('Anvendte oplysninger'!T265/1000)/G265+(G265-'Anvendte oplysninger'!T265/1000)/G265,1))</f>
        <v>1</v>
      </c>
      <c r="T265" s="14">
        <f>IF('Anvendte oplysninger'!U265="Irrelevant",1,IF(AND(OR(I265="Motorvejsstrækning",I265="Frakørselsflettestrækning",I265="Tilkørselsflettestrækning",I265="Frakørselsrampe",I265="Tilkørselsrampe"),'Anvendte oplysninger'!U265="Ja"),0.95,1))</f>
        <v>1</v>
      </c>
      <c r="U265" s="14">
        <f>IF('Anvendte oplysninger'!U265="Irrelevant",1,IF(AND(OR(I265="Motorvejsstrækning",I265="Frakørselsflettestrækning",I265="Tilkørselsflettestrækning",I265="Frakørselsrampe",I265="Tilkørselsrampe"),'Anvendte oplysninger'!U265="Ja"),0.96,1))</f>
        <v>1</v>
      </c>
      <c r="V265" s="14">
        <f>IF('Anvendte oplysninger'!U265="Irrelevant",1,IF(AND(OR(I265="Motorvejsstrækning",I265="Frakørselsflettestrækning",I265="Tilkørselsflettestrækning",I265="Frakørselsrampe",I265="Tilkørselsrampe"),'Anvendte oplysninger'!U265="Ja"),0.79,1))</f>
        <v>1</v>
      </c>
      <c r="W265" s="14">
        <f>IF('Anvendte oplysninger'!U265="Irrelevant",1,IF(AND(OR(I265="Motorvejsstrækning",I265="Frakørselsflettestrækning",I265="Tilkørselsflettestrækning",I265="Frakørselsrampe",I265="Tilkørselsrampe"),'Anvendte oplysninger'!U265="Ja"),0.94,1))</f>
        <v>1</v>
      </c>
      <c r="X265" s="14">
        <f>IF('Anvendte oplysninger'!U265="Irrelevant",1,IF(AND(OR(I265="Motorvejsstrækning",I265="Frakørselsflettestrækning",I265="Tilkørselsflettestrækning",I265="Frakørselsrampe",I265="Tilkørselsrampe"),'Anvendte oplysninger'!U265="Ja"),0.97,1))</f>
        <v>1</v>
      </c>
      <c r="Y265" s="14">
        <f>IF(AND(I265="Frakørselsrampe",'Anvendte oplysninger'!V265="S-formet ruderrampe"),1.32,IF(AND(I265="Frakørselsrampe",'Anvendte oplysninger'!V265="S-formet trompetrampe"),2.05,IF(AND(I265="Frakørselsrampe",'Anvendte oplysninger'!V265="U-formet trompetrampe"),4.11,IF(AND(I265="Frakørselsrampe",'Anvendte oplysninger'!V265="SV-formet flyoverrampe"),5.15,IF(AND(I265="Frakørselsrampe",'Anvendte oplysninger'!V265="Vinkelformet rampe"),1.07,IF(AND(I265="Tilkørselsrampe",'Anvendte oplysninger'!V265="S-formet ruderrampe"),0.93,IF(AND(I265="Tilkørselsrampe",'Anvendte oplysninger'!V265="S-formet trompetrampe"),2.48,IF(AND(I265="Tilkørselsrampe",'Anvendte oplysninger'!V265="U-formet trompetrampe"),4.15,IF(AND(I265="Tilkørselsrampe",'Anvendte oplysninger'!V265="SV-formet flyoverrampe"),5.26,IF(AND(I265="Tilkørselsrampe",'Anvendte oplysninger'!V265="Vinkelformet rampe"),1.42,1))))))))))</f>
        <v>1</v>
      </c>
      <c r="Z265" s="14">
        <f>IF(OR('Anvendte oplysninger'!W265="Lige",'Anvendte oplysninger'!W265="Irrelevant",'Anvendte oplysninger'!X265="Irrelevant",'Anvendte oplysninger'!Y265="Irrelevant"),1,1+1.545*1000/32.2*((('Anvendte oplysninger'!Y265*3268/3600)/('Anvendte oplysninger'!W265/0.306))^2)*('Anvendte oplysninger'!X265/1000)/G265)</f>
        <v>1</v>
      </c>
      <c r="AA265" s="14">
        <f>IF(OR('Anvendte oplysninger'!W265="Lige",'Anvendte oplysninger'!W265="Irrelevant",'Anvendte oplysninger'!X265="Irrelevant",'Anvendte oplysninger'!Y265="Irrelevant"),1,1+1.961*1000/32.2*((('Anvendte oplysninger'!Y265*3268/3600)/('Anvendte oplysninger'!W265/0.306))^2)*('Anvendte oplysninger'!X265/1000)/G265)</f>
        <v>1</v>
      </c>
      <c r="AB265" s="14">
        <f>IF(OR('Anvendte oplysninger'!Z265="Lige",'Anvendte oplysninger'!Z265="Irrelevant",'Anvendte oplysninger'!AA265="Irrelevant",'Anvendte oplysninger'!AB265="Irrelevant"),1,1+1.545*1000/32.2*((('Anvendte oplysninger'!AB265*3268/3600)/('Anvendte oplysninger'!Z265/0.306))^2)*('Anvendte oplysninger'!AA265/1000)/G265)</f>
        <v>1</v>
      </c>
      <c r="AC265" s="14">
        <f>IF(OR('Anvendte oplysninger'!Z265="Lige",'Anvendte oplysninger'!Z265="Irrelevant",'Anvendte oplysninger'!AA265="Irrelevant",'Anvendte oplysninger'!AB265="Irrelevant"),1,1+1.961*1000/32.2*((('Anvendte oplysninger'!AB265*3268/3600)/('Anvendte oplysninger'!Z265/0.306))^2)*('Anvendte oplysninger'!AA265/1000)/G265)</f>
        <v>1</v>
      </c>
      <c r="AD265" s="14">
        <f>IF(OR('Anvendte oplysninger'!AC265="Irrelevant",'Anvendte oplysninger'!AC265="Nej"),1,IF(AND('Anvendte oplysninger'!AC265="Ja",OR('Anvendte oplysninger'!Q265&lt;301,'Anvendte oplysninger'!S265&lt;301)),1-(0.5*('Anvendte oplysninger'!R265+'Anvendte oplysninger'!T265)/('Anvendte oplysninger'!G265*1000)),IF(AND('Anvendte oplysninger'!AC265="Ja",OR('Anvendte oplysninger'!Q265&lt;601,'Anvendte oplysninger'!S265&lt;601)),1-(0.25*('Anvendte oplysninger'!R265+'Anvendte oplysninger'!T265)/('Anvendte oplysninger'!G265*1000)),1)))</f>
        <v>1</v>
      </c>
      <c r="AE265" s="14">
        <f>IF(OR('Anvendte oplysninger'!AC265="Irrelevant",'Anvendte oplysninger'!AC265="Nej"),1,IF(AND('Anvendte oplysninger'!AC265="Ja",OR('Anvendte oplysninger'!Q265&lt;301,'Anvendte oplysninger'!S265&lt;301)),1-(0.4*('Anvendte oplysninger'!R265+'Anvendte oplysninger'!T265)/('Anvendte oplysninger'!G265*1000)),IF(AND('Anvendte oplysninger'!AC265="Ja",OR('Anvendte oplysninger'!Q265&lt;601,'Anvendte oplysninger'!S265&lt;601)),1-(0.2*('Anvendte oplysninger'!R265+'Anvendte oplysninger'!T265)/('Anvendte oplysninger'!G265*1000)),1)))</f>
        <v>1</v>
      </c>
      <c r="AF265" s="14">
        <f>IF('Anvendte oplysninger'!AD265="110 km/t",0.79,1)</f>
        <v>1</v>
      </c>
      <c r="AG265" s="14">
        <f>IF('Anvendte oplysninger'!AD265="110 km/t",0.94,1)</f>
        <v>1</v>
      </c>
      <c r="AH265" s="14">
        <f>IF('Anvendte oplysninger'!AD265="110 km/t",0.66,1)</f>
        <v>1</v>
      </c>
      <c r="AI265" s="14">
        <f>IF('Anvendte oplysninger'!AD265="110 km/t",0.82,1)</f>
        <v>1</v>
      </c>
      <c r="AJ265" s="14">
        <f>IF(AND('Anvendte oplysninger'!AE265="Ja",I265="Tilkørselsflettestrækning"),0.65*'Anvendte oplysninger'!AF265+1-'Anvendte oplysninger'!AF265,1)</f>
        <v>1</v>
      </c>
      <c r="AK265" s="15" t="str">
        <f t="shared" si="28"/>
        <v/>
      </c>
      <c r="AL265" s="15" t="str">
        <f t="shared" si="29"/>
        <v/>
      </c>
      <c r="AM265" s="15" t="str">
        <f t="shared" si="30"/>
        <v/>
      </c>
      <c r="AN265" s="15" t="str">
        <f t="shared" si="31"/>
        <v/>
      </c>
      <c r="AO265" s="15" t="str">
        <f t="shared" si="32"/>
        <v/>
      </c>
      <c r="AP265" s="15" t="str">
        <f t="shared" si="33"/>
        <v/>
      </c>
      <c r="AQ265" s="4" t="str">
        <f t="shared" si="34"/>
        <v/>
      </c>
    </row>
    <row r="266" spans="1:43" x14ac:dyDescent="0.25">
      <c r="A266" s="4" t="str">
        <f>IF(Inddata!A281="","",Inddata!A281)</f>
        <v/>
      </c>
      <c r="B266" s="4" t="str">
        <f>IF(Inddata!B281="","",Inddata!B281)</f>
        <v/>
      </c>
      <c r="C266" s="4" t="str">
        <f>IF(Inddata!C281="","",Inddata!C281)</f>
        <v/>
      </c>
      <c r="D266" s="4" t="str">
        <f>IF(Inddata!D281="","",Inddata!D281)</f>
        <v/>
      </c>
      <c r="E266" s="4" t="str">
        <f>IF(Inddata!E281="","",Inddata!E281)</f>
        <v/>
      </c>
      <c r="F266" s="4" t="str">
        <f>IF(Inddata!F281="","",Inddata!F281)</f>
        <v/>
      </c>
      <c r="G266" s="4">
        <f>IF(Inddata!G281="","",Inddata!G281)</f>
        <v>0</v>
      </c>
      <c r="H266" s="4" t="str">
        <f>IF(Inddata!H281&gt;0.5,Inddata!H281,"")</f>
        <v/>
      </c>
      <c r="I266" s="4" t="str">
        <f>IF(Inddata!I281="","",Inddata!I281)</f>
        <v/>
      </c>
      <c r="J266" s="14">
        <f>IF('Anvendte oplysninger'!J266="Irrelevant",1,IF('Anvendte oplysninger'!J266&gt;3,1.2,1))</f>
        <v>1</v>
      </c>
      <c r="K266" s="14">
        <f>IF('Anvendte oplysninger'!K266="Irrelevant",1,IF(AND(OR(I266="Motorvejsstrækning",I266="Frakørselsflettestrækning",I266="Tilkørselsflettestrækning"),'Anvendte oplysninger'!K266&lt;3.5),1+(3.5-'Anvendte oplysninger'!K266)*0.12,IF(AND(OR(I266="Frakørselsrampe",I266="Tilkørselsrampe"),'Anvendte oplysninger'!K266&lt;3.5),1+(3.5-'Anvendte oplysninger'!K266)*0.16,1)))</f>
        <v>1</v>
      </c>
      <c r="L266" s="14">
        <f>IF('Anvendte oplysninger'!L266="Irrelevant",1,IF(AND('Anvendte oplysninger'!L266="Ja",'Anvendte oplysninger'!J266=2),0.6*'Anvendte oplysninger'!M266+(1-'Anvendte oplysninger'!M266),IF(AND('Anvendte oplysninger'!L266="Ja",'Anvendte oplysninger'!J266=3),0.7*'Anvendte oplysninger'!M266+(1-'Anvendte oplysninger'!M266),IF(AND('Anvendte oplysninger'!L266="Ja",'Anvendte oplysninger'!J266=4),0.76*'Anvendte oplysninger'!M266+(1-'Anvendte oplysninger'!M266),IF(AND('Anvendte oplysninger'!L266="Ja",'Anvendte oplysninger'!J266&gt;4.99999999),0.8*'Anvendte oplysninger'!M266+(1-'Anvendte oplysninger'!M266),1)))))</f>
        <v>1</v>
      </c>
      <c r="M266" s="14">
        <f>IF('Anvendte oplysninger'!L266="Irrelevant",1,IF(AND('Anvendte oplysninger'!L266="Ja",'Anvendte oplysninger'!J266=2),0.8*'Anvendte oplysninger'!M266+(1-'Anvendte oplysninger'!M266),IF(AND('Anvendte oplysninger'!L266="Ja",'Anvendte oplysninger'!J266=3),0.85*'Anvendte oplysninger'!M266+(1-'Anvendte oplysninger'!M266),IF(AND('Anvendte oplysninger'!L266="Ja",'Anvendte oplysninger'!J266=4),0.88*'Anvendte oplysninger'!M266+(1-'Anvendte oplysninger'!M266),IF(AND('Anvendte oplysninger'!L266="Ja",'Anvendte oplysninger'!J266&gt;4.99999999),0.9*'Anvendte oplysninger'!M266+(1-'Anvendte oplysninger'!M266),1)))))</f>
        <v>1</v>
      </c>
      <c r="N266" s="14">
        <f>IF('Anvendte oplysninger'!N266="Irrelevant",1,IF(AND(OR(I266="Motorvejsstrækning",I266="Frakørselsflettestrækning",I266="Tilkørselsflettestrækning"),'Anvendte oplysninger'!N266&lt;3),1+(3-'Anvendte oplysninger'!N266)*0.09333333,1))</f>
        <v>1</v>
      </c>
      <c r="O266" s="14">
        <f>IF('Anvendte oplysninger'!N266="Irrelevant",1,IF(AND(OR(I266="Motorvejsstrækning",I266="Frakørselsflettestrækning",I266="Tilkørselsflettestrækning"),'Anvendte oplysninger'!N266&lt;3),1+(3-'Anvendte oplysninger'!N266)*0.19666667,1))</f>
        <v>1</v>
      </c>
      <c r="P266" s="14">
        <f>IF('Anvendte oplysninger'!O266="Irrelevant",1,IF(AND(OR(I266="Motorvejsstrækning",I266="Frakørselsflettestrækning",I266="Tilkørselsflettestrækning"),'Anvendte oplysninger'!O266&lt;3.00000001),1+(0.5-'Anvendte oplysninger'!O266)*0.04,IF(AND(OR(I266="Frakørselsrampe",I266="Tilkørselsrampe"),'Anvendte oplysninger'!O266&lt;3.00000001),1+(0.5-'Anvendte oplysninger'!O266)*0.08,IF(OR(I266="Motorvejsstrækning",I266="Frakørselsflettestrækning",I266="Tilkørselsflettestrækning"),0.9,0.8))))</f>
        <v>1</v>
      </c>
      <c r="Q266" s="14">
        <f>IF('Anvendte oplysninger'!P266="Irrelevant",1,IF(AND(OR(I266="Motorvejsstrækning",I266="Frakørselsflettestrækning",I266="Tilkørselsflettestrækning"),'Anvendte oplysninger'!P266&lt;11.00000001),1+(5-'Anvendte oplysninger'!P266)*0.01,0.94))</f>
        <v>1</v>
      </c>
      <c r="R266" s="14">
        <f>IF(OR('Anvendte oplysninger'!Q266="Irrelevant",'Anvendte oplysninger'!R266="Irrelevant",'Anvendte oplysninger'!Q266="Lige"),1,IF(AND(OR(I266="Motorvejsstrækning",I266="Frakørselsflettestrækning",I266="Tilkørselsflettestrækning"),'Anvendte oplysninger'!Q266&lt;4000),(EXP(0.1096*1746.5/'Anvendte oplysninger'!Q266)/EXP(0.1096*1746.5/4000))*('Anvendte oplysninger'!R266/1000)/G266+(G266-'Anvendte oplysninger'!R266/1000)/G266,1))</f>
        <v>1</v>
      </c>
      <c r="S266" s="14">
        <f>IF(OR('Anvendte oplysninger'!S266="Irrelevant",'Anvendte oplysninger'!T266="Irrelevant",'Anvendte oplysninger'!S266="Lige"),1,IF(AND(OR(I266="Motorvejsstrækning",I266="Frakørselsflettestrækning",I266="Tilkørselsflettestrækning"),'Anvendte oplysninger'!S266&lt;4000),(EXP(0.1096*1746.5/'Anvendte oplysninger'!S266)/EXP(0.1096*1746.5/4000))*('Anvendte oplysninger'!T266/1000)/G266+(G266-'Anvendte oplysninger'!T266/1000)/G266,1))</f>
        <v>1</v>
      </c>
      <c r="T266" s="14">
        <f>IF('Anvendte oplysninger'!U266="Irrelevant",1,IF(AND(OR(I266="Motorvejsstrækning",I266="Frakørselsflettestrækning",I266="Tilkørselsflettestrækning",I266="Frakørselsrampe",I266="Tilkørselsrampe"),'Anvendte oplysninger'!U266="Ja"),0.95,1))</f>
        <v>1</v>
      </c>
      <c r="U266" s="14">
        <f>IF('Anvendte oplysninger'!U266="Irrelevant",1,IF(AND(OR(I266="Motorvejsstrækning",I266="Frakørselsflettestrækning",I266="Tilkørselsflettestrækning",I266="Frakørselsrampe",I266="Tilkørselsrampe"),'Anvendte oplysninger'!U266="Ja"),0.96,1))</f>
        <v>1</v>
      </c>
      <c r="V266" s="14">
        <f>IF('Anvendte oplysninger'!U266="Irrelevant",1,IF(AND(OR(I266="Motorvejsstrækning",I266="Frakørselsflettestrækning",I266="Tilkørselsflettestrækning",I266="Frakørselsrampe",I266="Tilkørselsrampe"),'Anvendte oplysninger'!U266="Ja"),0.79,1))</f>
        <v>1</v>
      </c>
      <c r="W266" s="14">
        <f>IF('Anvendte oplysninger'!U266="Irrelevant",1,IF(AND(OR(I266="Motorvejsstrækning",I266="Frakørselsflettestrækning",I266="Tilkørselsflettestrækning",I266="Frakørselsrampe",I266="Tilkørselsrampe"),'Anvendte oplysninger'!U266="Ja"),0.94,1))</f>
        <v>1</v>
      </c>
      <c r="X266" s="14">
        <f>IF('Anvendte oplysninger'!U266="Irrelevant",1,IF(AND(OR(I266="Motorvejsstrækning",I266="Frakørselsflettestrækning",I266="Tilkørselsflettestrækning",I266="Frakørselsrampe",I266="Tilkørselsrampe"),'Anvendte oplysninger'!U266="Ja"),0.97,1))</f>
        <v>1</v>
      </c>
      <c r="Y266" s="14">
        <f>IF(AND(I266="Frakørselsrampe",'Anvendte oplysninger'!V266="S-formet ruderrampe"),1.32,IF(AND(I266="Frakørselsrampe",'Anvendte oplysninger'!V266="S-formet trompetrampe"),2.05,IF(AND(I266="Frakørselsrampe",'Anvendte oplysninger'!V266="U-formet trompetrampe"),4.11,IF(AND(I266="Frakørselsrampe",'Anvendte oplysninger'!V266="SV-formet flyoverrampe"),5.15,IF(AND(I266="Frakørselsrampe",'Anvendte oplysninger'!V266="Vinkelformet rampe"),1.07,IF(AND(I266="Tilkørselsrampe",'Anvendte oplysninger'!V266="S-formet ruderrampe"),0.93,IF(AND(I266="Tilkørselsrampe",'Anvendte oplysninger'!V266="S-formet trompetrampe"),2.48,IF(AND(I266="Tilkørselsrampe",'Anvendte oplysninger'!V266="U-formet trompetrampe"),4.15,IF(AND(I266="Tilkørselsrampe",'Anvendte oplysninger'!V266="SV-formet flyoverrampe"),5.26,IF(AND(I266="Tilkørselsrampe",'Anvendte oplysninger'!V266="Vinkelformet rampe"),1.42,1))))))))))</f>
        <v>1</v>
      </c>
      <c r="Z266" s="14">
        <f>IF(OR('Anvendte oplysninger'!W266="Lige",'Anvendte oplysninger'!W266="Irrelevant",'Anvendte oplysninger'!X266="Irrelevant",'Anvendte oplysninger'!Y266="Irrelevant"),1,1+1.545*1000/32.2*((('Anvendte oplysninger'!Y266*3268/3600)/('Anvendte oplysninger'!W266/0.306))^2)*('Anvendte oplysninger'!X266/1000)/G266)</f>
        <v>1</v>
      </c>
      <c r="AA266" s="14">
        <f>IF(OR('Anvendte oplysninger'!W266="Lige",'Anvendte oplysninger'!W266="Irrelevant",'Anvendte oplysninger'!X266="Irrelevant",'Anvendte oplysninger'!Y266="Irrelevant"),1,1+1.961*1000/32.2*((('Anvendte oplysninger'!Y266*3268/3600)/('Anvendte oplysninger'!W266/0.306))^2)*('Anvendte oplysninger'!X266/1000)/G266)</f>
        <v>1</v>
      </c>
      <c r="AB266" s="14">
        <f>IF(OR('Anvendte oplysninger'!Z266="Lige",'Anvendte oplysninger'!Z266="Irrelevant",'Anvendte oplysninger'!AA266="Irrelevant",'Anvendte oplysninger'!AB266="Irrelevant"),1,1+1.545*1000/32.2*((('Anvendte oplysninger'!AB266*3268/3600)/('Anvendte oplysninger'!Z266/0.306))^2)*('Anvendte oplysninger'!AA266/1000)/G266)</f>
        <v>1</v>
      </c>
      <c r="AC266" s="14">
        <f>IF(OR('Anvendte oplysninger'!Z266="Lige",'Anvendte oplysninger'!Z266="Irrelevant",'Anvendte oplysninger'!AA266="Irrelevant",'Anvendte oplysninger'!AB266="Irrelevant"),1,1+1.961*1000/32.2*((('Anvendte oplysninger'!AB266*3268/3600)/('Anvendte oplysninger'!Z266/0.306))^2)*('Anvendte oplysninger'!AA266/1000)/G266)</f>
        <v>1</v>
      </c>
      <c r="AD266" s="14">
        <f>IF(OR('Anvendte oplysninger'!AC266="Irrelevant",'Anvendte oplysninger'!AC266="Nej"),1,IF(AND('Anvendte oplysninger'!AC266="Ja",OR('Anvendte oplysninger'!Q266&lt;301,'Anvendte oplysninger'!S266&lt;301)),1-(0.5*('Anvendte oplysninger'!R266+'Anvendte oplysninger'!T266)/('Anvendte oplysninger'!G266*1000)),IF(AND('Anvendte oplysninger'!AC266="Ja",OR('Anvendte oplysninger'!Q266&lt;601,'Anvendte oplysninger'!S266&lt;601)),1-(0.25*('Anvendte oplysninger'!R266+'Anvendte oplysninger'!T266)/('Anvendte oplysninger'!G266*1000)),1)))</f>
        <v>1</v>
      </c>
      <c r="AE266" s="14">
        <f>IF(OR('Anvendte oplysninger'!AC266="Irrelevant",'Anvendte oplysninger'!AC266="Nej"),1,IF(AND('Anvendte oplysninger'!AC266="Ja",OR('Anvendte oplysninger'!Q266&lt;301,'Anvendte oplysninger'!S266&lt;301)),1-(0.4*('Anvendte oplysninger'!R266+'Anvendte oplysninger'!T266)/('Anvendte oplysninger'!G266*1000)),IF(AND('Anvendte oplysninger'!AC266="Ja",OR('Anvendte oplysninger'!Q266&lt;601,'Anvendte oplysninger'!S266&lt;601)),1-(0.2*('Anvendte oplysninger'!R266+'Anvendte oplysninger'!T266)/('Anvendte oplysninger'!G266*1000)),1)))</f>
        <v>1</v>
      </c>
      <c r="AF266" s="14">
        <f>IF('Anvendte oplysninger'!AD266="110 km/t",0.79,1)</f>
        <v>1</v>
      </c>
      <c r="AG266" s="14">
        <f>IF('Anvendte oplysninger'!AD266="110 km/t",0.94,1)</f>
        <v>1</v>
      </c>
      <c r="AH266" s="14">
        <f>IF('Anvendte oplysninger'!AD266="110 km/t",0.66,1)</f>
        <v>1</v>
      </c>
      <c r="AI266" s="14">
        <f>IF('Anvendte oplysninger'!AD266="110 km/t",0.82,1)</f>
        <v>1</v>
      </c>
      <c r="AJ266" s="14">
        <f>IF(AND('Anvendte oplysninger'!AE266="Ja",I266="Tilkørselsflettestrækning"),0.65*'Anvendte oplysninger'!AF266+1-'Anvendte oplysninger'!AF266,1)</f>
        <v>1</v>
      </c>
      <c r="AK266" s="15" t="str">
        <f t="shared" si="28"/>
        <v/>
      </c>
      <c r="AL266" s="15" t="str">
        <f t="shared" si="29"/>
        <v/>
      </c>
      <c r="AM266" s="15" t="str">
        <f t="shared" si="30"/>
        <v/>
      </c>
      <c r="AN266" s="15" t="str">
        <f t="shared" si="31"/>
        <v/>
      </c>
      <c r="AO266" s="15" t="str">
        <f t="shared" si="32"/>
        <v/>
      </c>
      <c r="AP266" s="15" t="str">
        <f t="shared" si="33"/>
        <v/>
      </c>
      <c r="AQ266" s="4" t="str">
        <f t="shared" si="34"/>
        <v/>
      </c>
    </row>
    <row r="267" spans="1:43" x14ac:dyDescent="0.25">
      <c r="A267" s="4" t="str">
        <f>IF(Inddata!A282="","",Inddata!A282)</f>
        <v/>
      </c>
      <c r="B267" s="4" t="str">
        <f>IF(Inddata!B282="","",Inddata!B282)</f>
        <v/>
      </c>
      <c r="C267" s="4" t="str">
        <f>IF(Inddata!C282="","",Inddata!C282)</f>
        <v/>
      </c>
      <c r="D267" s="4" t="str">
        <f>IF(Inddata!D282="","",Inddata!D282)</f>
        <v/>
      </c>
      <c r="E267" s="4" t="str">
        <f>IF(Inddata!E282="","",Inddata!E282)</f>
        <v/>
      </c>
      <c r="F267" s="4" t="str">
        <f>IF(Inddata!F282="","",Inddata!F282)</f>
        <v/>
      </c>
      <c r="G267" s="4">
        <f>IF(Inddata!G282="","",Inddata!G282)</f>
        <v>0</v>
      </c>
      <c r="H267" s="4" t="str">
        <f>IF(Inddata!H282&gt;0.5,Inddata!H282,"")</f>
        <v/>
      </c>
      <c r="I267" s="4" t="str">
        <f>IF(Inddata!I282="","",Inddata!I282)</f>
        <v/>
      </c>
      <c r="J267" s="14">
        <f>IF('Anvendte oplysninger'!J267="Irrelevant",1,IF('Anvendte oplysninger'!J267&gt;3,1.2,1))</f>
        <v>1</v>
      </c>
      <c r="K267" s="14">
        <f>IF('Anvendte oplysninger'!K267="Irrelevant",1,IF(AND(OR(I267="Motorvejsstrækning",I267="Frakørselsflettestrækning",I267="Tilkørselsflettestrækning"),'Anvendte oplysninger'!K267&lt;3.5),1+(3.5-'Anvendte oplysninger'!K267)*0.12,IF(AND(OR(I267="Frakørselsrampe",I267="Tilkørselsrampe"),'Anvendte oplysninger'!K267&lt;3.5),1+(3.5-'Anvendte oplysninger'!K267)*0.16,1)))</f>
        <v>1</v>
      </c>
      <c r="L267" s="14">
        <f>IF('Anvendte oplysninger'!L267="Irrelevant",1,IF(AND('Anvendte oplysninger'!L267="Ja",'Anvendte oplysninger'!J267=2),0.6*'Anvendte oplysninger'!M267+(1-'Anvendte oplysninger'!M267),IF(AND('Anvendte oplysninger'!L267="Ja",'Anvendte oplysninger'!J267=3),0.7*'Anvendte oplysninger'!M267+(1-'Anvendte oplysninger'!M267),IF(AND('Anvendte oplysninger'!L267="Ja",'Anvendte oplysninger'!J267=4),0.76*'Anvendte oplysninger'!M267+(1-'Anvendte oplysninger'!M267),IF(AND('Anvendte oplysninger'!L267="Ja",'Anvendte oplysninger'!J267&gt;4.99999999),0.8*'Anvendte oplysninger'!M267+(1-'Anvendte oplysninger'!M267),1)))))</f>
        <v>1</v>
      </c>
      <c r="M267" s="14">
        <f>IF('Anvendte oplysninger'!L267="Irrelevant",1,IF(AND('Anvendte oplysninger'!L267="Ja",'Anvendte oplysninger'!J267=2),0.8*'Anvendte oplysninger'!M267+(1-'Anvendte oplysninger'!M267),IF(AND('Anvendte oplysninger'!L267="Ja",'Anvendte oplysninger'!J267=3),0.85*'Anvendte oplysninger'!M267+(1-'Anvendte oplysninger'!M267),IF(AND('Anvendte oplysninger'!L267="Ja",'Anvendte oplysninger'!J267=4),0.88*'Anvendte oplysninger'!M267+(1-'Anvendte oplysninger'!M267),IF(AND('Anvendte oplysninger'!L267="Ja",'Anvendte oplysninger'!J267&gt;4.99999999),0.9*'Anvendte oplysninger'!M267+(1-'Anvendte oplysninger'!M267),1)))))</f>
        <v>1</v>
      </c>
      <c r="N267" s="14">
        <f>IF('Anvendte oplysninger'!N267="Irrelevant",1,IF(AND(OR(I267="Motorvejsstrækning",I267="Frakørselsflettestrækning",I267="Tilkørselsflettestrækning"),'Anvendte oplysninger'!N267&lt;3),1+(3-'Anvendte oplysninger'!N267)*0.09333333,1))</f>
        <v>1</v>
      </c>
      <c r="O267" s="14">
        <f>IF('Anvendte oplysninger'!N267="Irrelevant",1,IF(AND(OR(I267="Motorvejsstrækning",I267="Frakørselsflettestrækning",I267="Tilkørselsflettestrækning"),'Anvendte oplysninger'!N267&lt;3),1+(3-'Anvendte oplysninger'!N267)*0.19666667,1))</f>
        <v>1</v>
      </c>
      <c r="P267" s="14">
        <f>IF('Anvendte oplysninger'!O267="Irrelevant",1,IF(AND(OR(I267="Motorvejsstrækning",I267="Frakørselsflettestrækning",I267="Tilkørselsflettestrækning"),'Anvendte oplysninger'!O267&lt;3.00000001),1+(0.5-'Anvendte oplysninger'!O267)*0.04,IF(AND(OR(I267="Frakørselsrampe",I267="Tilkørselsrampe"),'Anvendte oplysninger'!O267&lt;3.00000001),1+(0.5-'Anvendte oplysninger'!O267)*0.08,IF(OR(I267="Motorvejsstrækning",I267="Frakørselsflettestrækning",I267="Tilkørselsflettestrækning"),0.9,0.8))))</f>
        <v>1</v>
      </c>
      <c r="Q267" s="14">
        <f>IF('Anvendte oplysninger'!P267="Irrelevant",1,IF(AND(OR(I267="Motorvejsstrækning",I267="Frakørselsflettestrækning",I267="Tilkørselsflettestrækning"),'Anvendte oplysninger'!P267&lt;11.00000001),1+(5-'Anvendte oplysninger'!P267)*0.01,0.94))</f>
        <v>1</v>
      </c>
      <c r="R267" s="14">
        <f>IF(OR('Anvendte oplysninger'!Q267="Irrelevant",'Anvendte oplysninger'!R267="Irrelevant",'Anvendte oplysninger'!Q267="Lige"),1,IF(AND(OR(I267="Motorvejsstrækning",I267="Frakørselsflettestrækning",I267="Tilkørselsflettestrækning"),'Anvendte oplysninger'!Q267&lt;4000),(EXP(0.1096*1746.5/'Anvendte oplysninger'!Q267)/EXP(0.1096*1746.5/4000))*('Anvendte oplysninger'!R267/1000)/G267+(G267-'Anvendte oplysninger'!R267/1000)/G267,1))</f>
        <v>1</v>
      </c>
      <c r="S267" s="14">
        <f>IF(OR('Anvendte oplysninger'!S267="Irrelevant",'Anvendte oplysninger'!T267="Irrelevant",'Anvendte oplysninger'!S267="Lige"),1,IF(AND(OR(I267="Motorvejsstrækning",I267="Frakørselsflettestrækning",I267="Tilkørselsflettestrækning"),'Anvendte oplysninger'!S267&lt;4000),(EXP(0.1096*1746.5/'Anvendte oplysninger'!S267)/EXP(0.1096*1746.5/4000))*('Anvendte oplysninger'!T267/1000)/G267+(G267-'Anvendte oplysninger'!T267/1000)/G267,1))</f>
        <v>1</v>
      </c>
      <c r="T267" s="14">
        <f>IF('Anvendte oplysninger'!U267="Irrelevant",1,IF(AND(OR(I267="Motorvejsstrækning",I267="Frakørselsflettestrækning",I267="Tilkørselsflettestrækning",I267="Frakørselsrampe",I267="Tilkørselsrampe"),'Anvendte oplysninger'!U267="Ja"),0.95,1))</f>
        <v>1</v>
      </c>
      <c r="U267" s="14">
        <f>IF('Anvendte oplysninger'!U267="Irrelevant",1,IF(AND(OR(I267="Motorvejsstrækning",I267="Frakørselsflettestrækning",I267="Tilkørselsflettestrækning",I267="Frakørselsrampe",I267="Tilkørselsrampe"),'Anvendte oplysninger'!U267="Ja"),0.96,1))</f>
        <v>1</v>
      </c>
      <c r="V267" s="14">
        <f>IF('Anvendte oplysninger'!U267="Irrelevant",1,IF(AND(OR(I267="Motorvejsstrækning",I267="Frakørselsflettestrækning",I267="Tilkørselsflettestrækning",I267="Frakørselsrampe",I267="Tilkørselsrampe"),'Anvendte oplysninger'!U267="Ja"),0.79,1))</f>
        <v>1</v>
      </c>
      <c r="W267" s="14">
        <f>IF('Anvendte oplysninger'!U267="Irrelevant",1,IF(AND(OR(I267="Motorvejsstrækning",I267="Frakørselsflettestrækning",I267="Tilkørselsflettestrækning",I267="Frakørselsrampe",I267="Tilkørselsrampe"),'Anvendte oplysninger'!U267="Ja"),0.94,1))</f>
        <v>1</v>
      </c>
      <c r="X267" s="14">
        <f>IF('Anvendte oplysninger'!U267="Irrelevant",1,IF(AND(OR(I267="Motorvejsstrækning",I267="Frakørselsflettestrækning",I267="Tilkørselsflettestrækning",I267="Frakørselsrampe",I267="Tilkørselsrampe"),'Anvendte oplysninger'!U267="Ja"),0.97,1))</f>
        <v>1</v>
      </c>
      <c r="Y267" s="14">
        <f>IF(AND(I267="Frakørselsrampe",'Anvendte oplysninger'!V267="S-formet ruderrampe"),1.32,IF(AND(I267="Frakørselsrampe",'Anvendte oplysninger'!V267="S-formet trompetrampe"),2.05,IF(AND(I267="Frakørselsrampe",'Anvendte oplysninger'!V267="U-formet trompetrampe"),4.11,IF(AND(I267="Frakørselsrampe",'Anvendte oplysninger'!V267="SV-formet flyoverrampe"),5.15,IF(AND(I267="Frakørselsrampe",'Anvendte oplysninger'!V267="Vinkelformet rampe"),1.07,IF(AND(I267="Tilkørselsrampe",'Anvendte oplysninger'!V267="S-formet ruderrampe"),0.93,IF(AND(I267="Tilkørselsrampe",'Anvendte oplysninger'!V267="S-formet trompetrampe"),2.48,IF(AND(I267="Tilkørselsrampe",'Anvendte oplysninger'!V267="U-formet trompetrampe"),4.15,IF(AND(I267="Tilkørselsrampe",'Anvendte oplysninger'!V267="SV-formet flyoverrampe"),5.26,IF(AND(I267="Tilkørselsrampe",'Anvendte oplysninger'!V267="Vinkelformet rampe"),1.42,1))))))))))</f>
        <v>1</v>
      </c>
      <c r="Z267" s="14">
        <f>IF(OR('Anvendte oplysninger'!W267="Lige",'Anvendte oplysninger'!W267="Irrelevant",'Anvendte oplysninger'!X267="Irrelevant",'Anvendte oplysninger'!Y267="Irrelevant"),1,1+1.545*1000/32.2*((('Anvendte oplysninger'!Y267*3268/3600)/('Anvendte oplysninger'!W267/0.306))^2)*('Anvendte oplysninger'!X267/1000)/G267)</f>
        <v>1</v>
      </c>
      <c r="AA267" s="14">
        <f>IF(OR('Anvendte oplysninger'!W267="Lige",'Anvendte oplysninger'!W267="Irrelevant",'Anvendte oplysninger'!X267="Irrelevant",'Anvendte oplysninger'!Y267="Irrelevant"),1,1+1.961*1000/32.2*((('Anvendte oplysninger'!Y267*3268/3600)/('Anvendte oplysninger'!W267/0.306))^2)*('Anvendte oplysninger'!X267/1000)/G267)</f>
        <v>1</v>
      </c>
      <c r="AB267" s="14">
        <f>IF(OR('Anvendte oplysninger'!Z267="Lige",'Anvendte oplysninger'!Z267="Irrelevant",'Anvendte oplysninger'!AA267="Irrelevant",'Anvendte oplysninger'!AB267="Irrelevant"),1,1+1.545*1000/32.2*((('Anvendte oplysninger'!AB267*3268/3600)/('Anvendte oplysninger'!Z267/0.306))^2)*('Anvendte oplysninger'!AA267/1000)/G267)</f>
        <v>1</v>
      </c>
      <c r="AC267" s="14">
        <f>IF(OR('Anvendte oplysninger'!Z267="Lige",'Anvendte oplysninger'!Z267="Irrelevant",'Anvendte oplysninger'!AA267="Irrelevant",'Anvendte oplysninger'!AB267="Irrelevant"),1,1+1.961*1000/32.2*((('Anvendte oplysninger'!AB267*3268/3600)/('Anvendte oplysninger'!Z267/0.306))^2)*('Anvendte oplysninger'!AA267/1000)/G267)</f>
        <v>1</v>
      </c>
      <c r="AD267" s="14">
        <f>IF(OR('Anvendte oplysninger'!AC267="Irrelevant",'Anvendte oplysninger'!AC267="Nej"),1,IF(AND('Anvendte oplysninger'!AC267="Ja",OR('Anvendte oplysninger'!Q267&lt;301,'Anvendte oplysninger'!S267&lt;301)),1-(0.5*('Anvendte oplysninger'!R267+'Anvendte oplysninger'!T267)/('Anvendte oplysninger'!G267*1000)),IF(AND('Anvendte oplysninger'!AC267="Ja",OR('Anvendte oplysninger'!Q267&lt;601,'Anvendte oplysninger'!S267&lt;601)),1-(0.25*('Anvendte oplysninger'!R267+'Anvendte oplysninger'!T267)/('Anvendte oplysninger'!G267*1000)),1)))</f>
        <v>1</v>
      </c>
      <c r="AE267" s="14">
        <f>IF(OR('Anvendte oplysninger'!AC267="Irrelevant",'Anvendte oplysninger'!AC267="Nej"),1,IF(AND('Anvendte oplysninger'!AC267="Ja",OR('Anvendte oplysninger'!Q267&lt;301,'Anvendte oplysninger'!S267&lt;301)),1-(0.4*('Anvendte oplysninger'!R267+'Anvendte oplysninger'!T267)/('Anvendte oplysninger'!G267*1000)),IF(AND('Anvendte oplysninger'!AC267="Ja",OR('Anvendte oplysninger'!Q267&lt;601,'Anvendte oplysninger'!S267&lt;601)),1-(0.2*('Anvendte oplysninger'!R267+'Anvendte oplysninger'!T267)/('Anvendte oplysninger'!G267*1000)),1)))</f>
        <v>1</v>
      </c>
      <c r="AF267" s="14">
        <f>IF('Anvendte oplysninger'!AD267="110 km/t",0.79,1)</f>
        <v>1</v>
      </c>
      <c r="AG267" s="14">
        <f>IF('Anvendte oplysninger'!AD267="110 km/t",0.94,1)</f>
        <v>1</v>
      </c>
      <c r="AH267" s="14">
        <f>IF('Anvendte oplysninger'!AD267="110 km/t",0.66,1)</f>
        <v>1</v>
      </c>
      <c r="AI267" s="14">
        <f>IF('Anvendte oplysninger'!AD267="110 km/t",0.82,1)</f>
        <v>1</v>
      </c>
      <c r="AJ267" s="14">
        <f>IF(AND('Anvendte oplysninger'!AE267="Ja",I267="Tilkørselsflettestrækning"),0.65*'Anvendte oplysninger'!AF267+1-'Anvendte oplysninger'!AF267,1)</f>
        <v>1</v>
      </c>
      <c r="AK267" s="15" t="str">
        <f t="shared" si="28"/>
        <v/>
      </c>
      <c r="AL267" s="15" t="str">
        <f t="shared" si="29"/>
        <v/>
      </c>
      <c r="AM267" s="15" t="str">
        <f t="shared" si="30"/>
        <v/>
      </c>
      <c r="AN267" s="15" t="str">
        <f t="shared" si="31"/>
        <v/>
      </c>
      <c r="AO267" s="15" t="str">
        <f t="shared" si="32"/>
        <v/>
      </c>
      <c r="AP267" s="15" t="str">
        <f t="shared" si="33"/>
        <v/>
      </c>
      <c r="AQ267" s="4" t="str">
        <f t="shared" si="34"/>
        <v/>
      </c>
    </row>
    <row r="268" spans="1:43" x14ac:dyDescent="0.25">
      <c r="A268" s="4" t="str">
        <f>IF(Inddata!A283="","",Inddata!A283)</f>
        <v/>
      </c>
      <c r="B268" s="4" t="str">
        <f>IF(Inddata!B283="","",Inddata!B283)</f>
        <v/>
      </c>
      <c r="C268" s="4" t="str">
        <f>IF(Inddata!C283="","",Inddata!C283)</f>
        <v/>
      </c>
      <c r="D268" s="4" t="str">
        <f>IF(Inddata!D283="","",Inddata!D283)</f>
        <v/>
      </c>
      <c r="E268" s="4" t="str">
        <f>IF(Inddata!E283="","",Inddata!E283)</f>
        <v/>
      </c>
      <c r="F268" s="4" t="str">
        <f>IF(Inddata!F283="","",Inddata!F283)</f>
        <v/>
      </c>
      <c r="G268" s="4">
        <f>IF(Inddata!G283="","",Inddata!G283)</f>
        <v>0</v>
      </c>
      <c r="H268" s="4" t="str">
        <f>IF(Inddata!H283&gt;0.5,Inddata!H283,"")</f>
        <v/>
      </c>
      <c r="I268" s="4" t="str">
        <f>IF(Inddata!I283="","",Inddata!I283)</f>
        <v/>
      </c>
      <c r="J268" s="14">
        <f>IF('Anvendte oplysninger'!J268="Irrelevant",1,IF('Anvendte oplysninger'!J268&gt;3,1.2,1))</f>
        <v>1</v>
      </c>
      <c r="K268" s="14">
        <f>IF('Anvendte oplysninger'!K268="Irrelevant",1,IF(AND(OR(I268="Motorvejsstrækning",I268="Frakørselsflettestrækning",I268="Tilkørselsflettestrækning"),'Anvendte oplysninger'!K268&lt;3.5),1+(3.5-'Anvendte oplysninger'!K268)*0.12,IF(AND(OR(I268="Frakørselsrampe",I268="Tilkørselsrampe"),'Anvendte oplysninger'!K268&lt;3.5),1+(3.5-'Anvendte oplysninger'!K268)*0.16,1)))</f>
        <v>1</v>
      </c>
      <c r="L268" s="14">
        <f>IF('Anvendte oplysninger'!L268="Irrelevant",1,IF(AND('Anvendte oplysninger'!L268="Ja",'Anvendte oplysninger'!J268=2),0.6*'Anvendte oplysninger'!M268+(1-'Anvendte oplysninger'!M268),IF(AND('Anvendte oplysninger'!L268="Ja",'Anvendte oplysninger'!J268=3),0.7*'Anvendte oplysninger'!M268+(1-'Anvendte oplysninger'!M268),IF(AND('Anvendte oplysninger'!L268="Ja",'Anvendte oplysninger'!J268=4),0.76*'Anvendte oplysninger'!M268+(1-'Anvendte oplysninger'!M268),IF(AND('Anvendte oplysninger'!L268="Ja",'Anvendte oplysninger'!J268&gt;4.99999999),0.8*'Anvendte oplysninger'!M268+(1-'Anvendte oplysninger'!M268),1)))))</f>
        <v>1</v>
      </c>
      <c r="M268" s="14">
        <f>IF('Anvendte oplysninger'!L268="Irrelevant",1,IF(AND('Anvendte oplysninger'!L268="Ja",'Anvendte oplysninger'!J268=2),0.8*'Anvendte oplysninger'!M268+(1-'Anvendte oplysninger'!M268),IF(AND('Anvendte oplysninger'!L268="Ja",'Anvendte oplysninger'!J268=3),0.85*'Anvendte oplysninger'!M268+(1-'Anvendte oplysninger'!M268),IF(AND('Anvendte oplysninger'!L268="Ja",'Anvendte oplysninger'!J268=4),0.88*'Anvendte oplysninger'!M268+(1-'Anvendte oplysninger'!M268),IF(AND('Anvendte oplysninger'!L268="Ja",'Anvendte oplysninger'!J268&gt;4.99999999),0.9*'Anvendte oplysninger'!M268+(1-'Anvendte oplysninger'!M268),1)))))</f>
        <v>1</v>
      </c>
      <c r="N268" s="14">
        <f>IF('Anvendte oplysninger'!N268="Irrelevant",1,IF(AND(OR(I268="Motorvejsstrækning",I268="Frakørselsflettestrækning",I268="Tilkørselsflettestrækning"),'Anvendte oplysninger'!N268&lt;3),1+(3-'Anvendte oplysninger'!N268)*0.09333333,1))</f>
        <v>1</v>
      </c>
      <c r="O268" s="14">
        <f>IF('Anvendte oplysninger'!N268="Irrelevant",1,IF(AND(OR(I268="Motorvejsstrækning",I268="Frakørselsflettestrækning",I268="Tilkørselsflettestrækning"),'Anvendte oplysninger'!N268&lt;3),1+(3-'Anvendte oplysninger'!N268)*0.19666667,1))</f>
        <v>1</v>
      </c>
      <c r="P268" s="14">
        <f>IF('Anvendte oplysninger'!O268="Irrelevant",1,IF(AND(OR(I268="Motorvejsstrækning",I268="Frakørselsflettestrækning",I268="Tilkørselsflettestrækning"),'Anvendte oplysninger'!O268&lt;3.00000001),1+(0.5-'Anvendte oplysninger'!O268)*0.04,IF(AND(OR(I268="Frakørselsrampe",I268="Tilkørselsrampe"),'Anvendte oplysninger'!O268&lt;3.00000001),1+(0.5-'Anvendte oplysninger'!O268)*0.08,IF(OR(I268="Motorvejsstrækning",I268="Frakørselsflettestrækning",I268="Tilkørselsflettestrækning"),0.9,0.8))))</f>
        <v>1</v>
      </c>
      <c r="Q268" s="14">
        <f>IF('Anvendte oplysninger'!P268="Irrelevant",1,IF(AND(OR(I268="Motorvejsstrækning",I268="Frakørselsflettestrækning",I268="Tilkørselsflettestrækning"),'Anvendte oplysninger'!P268&lt;11.00000001),1+(5-'Anvendte oplysninger'!P268)*0.01,0.94))</f>
        <v>1</v>
      </c>
      <c r="R268" s="14">
        <f>IF(OR('Anvendte oplysninger'!Q268="Irrelevant",'Anvendte oplysninger'!R268="Irrelevant",'Anvendte oplysninger'!Q268="Lige"),1,IF(AND(OR(I268="Motorvejsstrækning",I268="Frakørselsflettestrækning",I268="Tilkørselsflettestrækning"),'Anvendte oplysninger'!Q268&lt;4000),(EXP(0.1096*1746.5/'Anvendte oplysninger'!Q268)/EXP(0.1096*1746.5/4000))*('Anvendte oplysninger'!R268/1000)/G268+(G268-'Anvendte oplysninger'!R268/1000)/G268,1))</f>
        <v>1</v>
      </c>
      <c r="S268" s="14">
        <f>IF(OR('Anvendte oplysninger'!S268="Irrelevant",'Anvendte oplysninger'!T268="Irrelevant",'Anvendte oplysninger'!S268="Lige"),1,IF(AND(OR(I268="Motorvejsstrækning",I268="Frakørselsflettestrækning",I268="Tilkørselsflettestrækning"),'Anvendte oplysninger'!S268&lt;4000),(EXP(0.1096*1746.5/'Anvendte oplysninger'!S268)/EXP(0.1096*1746.5/4000))*('Anvendte oplysninger'!T268/1000)/G268+(G268-'Anvendte oplysninger'!T268/1000)/G268,1))</f>
        <v>1</v>
      </c>
      <c r="T268" s="14">
        <f>IF('Anvendte oplysninger'!U268="Irrelevant",1,IF(AND(OR(I268="Motorvejsstrækning",I268="Frakørselsflettestrækning",I268="Tilkørselsflettestrækning",I268="Frakørselsrampe",I268="Tilkørselsrampe"),'Anvendte oplysninger'!U268="Ja"),0.95,1))</f>
        <v>1</v>
      </c>
      <c r="U268" s="14">
        <f>IF('Anvendte oplysninger'!U268="Irrelevant",1,IF(AND(OR(I268="Motorvejsstrækning",I268="Frakørselsflettestrækning",I268="Tilkørselsflettestrækning",I268="Frakørselsrampe",I268="Tilkørselsrampe"),'Anvendte oplysninger'!U268="Ja"),0.96,1))</f>
        <v>1</v>
      </c>
      <c r="V268" s="14">
        <f>IF('Anvendte oplysninger'!U268="Irrelevant",1,IF(AND(OR(I268="Motorvejsstrækning",I268="Frakørselsflettestrækning",I268="Tilkørselsflettestrækning",I268="Frakørselsrampe",I268="Tilkørselsrampe"),'Anvendte oplysninger'!U268="Ja"),0.79,1))</f>
        <v>1</v>
      </c>
      <c r="W268" s="14">
        <f>IF('Anvendte oplysninger'!U268="Irrelevant",1,IF(AND(OR(I268="Motorvejsstrækning",I268="Frakørselsflettestrækning",I268="Tilkørselsflettestrækning",I268="Frakørselsrampe",I268="Tilkørselsrampe"),'Anvendte oplysninger'!U268="Ja"),0.94,1))</f>
        <v>1</v>
      </c>
      <c r="X268" s="14">
        <f>IF('Anvendte oplysninger'!U268="Irrelevant",1,IF(AND(OR(I268="Motorvejsstrækning",I268="Frakørselsflettestrækning",I268="Tilkørselsflettestrækning",I268="Frakørselsrampe",I268="Tilkørselsrampe"),'Anvendte oplysninger'!U268="Ja"),0.97,1))</f>
        <v>1</v>
      </c>
      <c r="Y268" s="14">
        <f>IF(AND(I268="Frakørselsrampe",'Anvendte oplysninger'!V268="S-formet ruderrampe"),1.32,IF(AND(I268="Frakørselsrampe",'Anvendte oplysninger'!V268="S-formet trompetrampe"),2.05,IF(AND(I268="Frakørselsrampe",'Anvendte oplysninger'!V268="U-formet trompetrampe"),4.11,IF(AND(I268="Frakørselsrampe",'Anvendte oplysninger'!V268="SV-formet flyoverrampe"),5.15,IF(AND(I268="Frakørselsrampe",'Anvendte oplysninger'!V268="Vinkelformet rampe"),1.07,IF(AND(I268="Tilkørselsrampe",'Anvendte oplysninger'!V268="S-formet ruderrampe"),0.93,IF(AND(I268="Tilkørselsrampe",'Anvendte oplysninger'!V268="S-formet trompetrampe"),2.48,IF(AND(I268="Tilkørselsrampe",'Anvendte oplysninger'!V268="U-formet trompetrampe"),4.15,IF(AND(I268="Tilkørselsrampe",'Anvendte oplysninger'!V268="SV-formet flyoverrampe"),5.26,IF(AND(I268="Tilkørselsrampe",'Anvendte oplysninger'!V268="Vinkelformet rampe"),1.42,1))))))))))</f>
        <v>1</v>
      </c>
      <c r="Z268" s="14">
        <f>IF(OR('Anvendte oplysninger'!W268="Lige",'Anvendte oplysninger'!W268="Irrelevant",'Anvendte oplysninger'!X268="Irrelevant",'Anvendte oplysninger'!Y268="Irrelevant"),1,1+1.545*1000/32.2*((('Anvendte oplysninger'!Y268*3268/3600)/('Anvendte oplysninger'!W268/0.306))^2)*('Anvendte oplysninger'!X268/1000)/G268)</f>
        <v>1</v>
      </c>
      <c r="AA268" s="14">
        <f>IF(OR('Anvendte oplysninger'!W268="Lige",'Anvendte oplysninger'!W268="Irrelevant",'Anvendte oplysninger'!X268="Irrelevant",'Anvendte oplysninger'!Y268="Irrelevant"),1,1+1.961*1000/32.2*((('Anvendte oplysninger'!Y268*3268/3600)/('Anvendte oplysninger'!W268/0.306))^2)*('Anvendte oplysninger'!X268/1000)/G268)</f>
        <v>1</v>
      </c>
      <c r="AB268" s="14">
        <f>IF(OR('Anvendte oplysninger'!Z268="Lige",'Anvendte oplysninger'!Z268="Irrelevant",'Anvendte oplysninger'!AA268="Irrelevant",'Anvendte oplysninger'!AB268="Irrelevant"),1,1+1.545*1000/32.2*((('Anvendte oplysninger'!AB268*3268/3600)/('Anvendte oplysninger'!Z268/0.306))^2)*('Anvendte oplysninger'!AA268/1000)/G268)</f>
        <v>1</v>
      </c>
      <c r="AC268" s="14">
        <f>IF(OR('Anvendte oplysninger'!Z268="Lige",'Anvendte oplysninger'!Z268="Irrelevant",'Anvendte oplysninger'!AA268="Irrelevant",'Anvendte oplysninger'!AB268="Irrelevant"),1,1+1.961*1000/32.2*((('Anvendte oplysninger'!AB268*3268/3600)/('Anvendte oplysninger'!Z268/0.306))^2)*('Anvendte oplysninger'!AA268/1000)/G268)</f>
        <v>1</v>
      </c>
      <c r="AD268" s="14">
        <f>IF(OR('Anvendte oplysninger'!AC268="Irrelevant",'Anvendte oplysninger'!AC268="Nej"),1,IF(AND('Anvendte oplysninger'!AC268="Ja",OR('Anvendte oplysninger'!Q268&lt;301,'Anvendte oplysninger'!S268&lt;301)),1-(0.5*('Anvendte oplysninger'!R268+'Anvendte oplysninger'!T268)/('Anvendte oplysninger'!G268*1000)),IF(AND('Anvendte oplysninger'!AC268="Ja",OR('Anvendte oplysninger'!Q268&lt;601,'Anvendte oplysninger'!S268&lt;601)),1-(0.25*('Anvendte oplysninger'!R268+'Anvendte oplysninger'!T268)/('Anvendte oplysninger'!G268*1000)),1)))</f>
        <v>1</v>
      </c>
      <c r="AE268" s="14">
        <f>IF(OR('Anvendte oplysninger'!AC268="Irrelevant",'Anvendte oplysninger'!AC268="Nej"),1,IF(AND('Anvendte oplysninger'!AC268="Ja",OR('Anvendte oplysninger'!Q268&lt;301,'Anvendte oplysninger'!S268&lt;301)),1-(0.4*('Anvendte oplysninger'!R268+'Anvendte oplysninger'!T268)/('Anvendte oplysninger'!G268*1000)),IF(AND('Anvendte oplysninger'!AC268="Ja",OR('Anvendte oplysninger'!Q268&lt;601,'Anvendte oplysninger'!S268&lt;601)),1-(0.2*('Anvendte oplysninger'!R268+'Anvendte oplysninger'!T268)/('Anvendte oplysninger'!G268*1000)),1)))</f>
        <v>1</v>
      </c>
      <c r="AF268" s="14">
        <f>IF('Anvendte oplysninger'!AD268="110 km/t",0.79,1)</f>
        <v>1</v>
      </c>
      <c r="AG268" s="14">
        <f>IF('Anvendte oplysninger'!AD268="110 km/t",0.94,1)</f>
        <v>1</v>
      </c>
      <c r="AH268" s="14">
        <f>IF('Anvendte oplysninger'!AD268="110 km/t",0.66,1)</f>
        <v>1</v>
      </c>
      <c r="AI268" s="14">
        <f>IF('Anvendte oplysninger'!AD268="110 km/t",0.82,1)</f>
        <v>1</v>
      </c>
      <c r="AJ268" s="14">
        <f>IF(AND('Anvendte oplysninger'!AE268="Ja",I268="Tilkørselsflettestrækning"),0.65*'Anvendte oplysninger'!AF268+1-'Anvendte oplysninger'!AF268,1)</f>
        <v>1</v>
      </c>
      <c r="AK268" s="15" t="str">
        <f t="shared" si="28"/>
        <v/>
      </c>
      <c r="AL268" s="15" t="str">
        <f t="shared" si="29"/>
        <v/>
      </c>
      <c r="AM268" s="15" t="str">
        <f t="shared" si="30"/>
        <v/>
      </c>
      <c r="AN268" s="15" t="str">
        <f t="shared" si="31"/>
        <v/>
      </c>
      <c r="AO268" s="15" t="str">
        <f t="shared" si="32"/>
        <v/>
      </c>
      <c r="AP268" s="15" t="str">
        <f t="shared" si="33"/>
        <v/>
      </c>
      <c r="AQ268" s="4" t="str">
        <f t="shared" si="34"/>
        <v/>
      </c>
    </row>
    <row r="269" spans="1:43" x14ac:dyDescent="0.25">
      <c r="A269" s="4" t="str">
        <f>IF(Inddata!A284="","",Inddata!A284)</f>
        <v/>
      </c>
      <c r="B269" s="4" t="str">
        <f>IF(Inddata!B284="","",Inddata!B284)</f>
        <v/>
      </c>
      <c r="C269" s="4" t="str">
        <f>IF(Inddata!C284="","",Inddata!C284)</f>
        <v/>
      </c>
      <c r="D269" s="4" t="str">
        <f>IF(Inddata!D284="","",Inddata!D284)</f>
        <v/>
      </c>
      <c r="E269" s="4" t="str">
        <f>IF(Inddata!E284="","",Inddata!E284)</f>
        <v/>
      </c>
      <c r="F269" s="4" t="str">
        <f>IF(Inddata!F284="","",Inddata!F284)</f>
        <v/>
      </c>
      <c r="G269" s="4">
        <f>IF(Inddata!G284="","",Inddata!G284)</f>
        <v>0</v>
      </c>
      <c r="H269" s="4" t="str">
        <f>IF(Inddata!H284&gt;0.5,Inddata!H284,"")</f>
        <v/>
      </c>
      <c r="I269" s="4" t="str">
        <f>IF(Inddata!I284="","",Inddata!I284)</f>
        <v/>
      </c>
      <c r="J269" s="14">
        <f>IF('Anvendte oplysninger'!J269="Irrelevant",1,IF('Anvendte oplysninger'!J269&gt;3,1.2,1))</f>
        <v>1</v>
      </c>
      <c r="K269" s="14">
        <f>IF('Anvendte oplysninger'!K269="Irrelevant",1,IF(AND(OR(I269="Motorvejsstrækning",I269="Frakørselsflettestrækning",I269="Tilkørselsflettestrækning"),'Anvendte oplysninger'!K269&lt;3.5),1+(3.5-'Anvendte oplysninger'!K269)*0.12,IF(AND(OR(I269="Frakørselsrampe",I269="Tilkørselsrampe"),'Anvendte oplysninger'!K269&lt;3.5),1+(3.5-'Anvendte oplysninger'!K269)*0.16,1)))</f>
        <v>1</v>
      </c>
      <c r="L269" s="14">
        <f>IF('Anvendte oplysninger'!L269="Irrelevant",1,IF(AND('Anvendte oplysninger'!L269="Ja",'Anvendte oplysninger'!J269=2),0.6*'Anvendte oplysninger'!M269+(1-'Anvendte oplysninger'!M269),IF(AND('Anvendte oplysninger'!L269="Ja",'Anvendte oplysninger'!J269=3),0.7*'Anvendte oplysninger'!M269+(1-'Anvendte oplysninger'!M269),IF(AND('Anvendte oplysninger'!L269="Ja",'Anvendte oplysninger'!J269=4),0.76*'Anvendte oplysninger'!M269+(1-'Anvendte oplysninger'!M269),IF(AND('Anvendte oplysninger'!L269="Ja",'Anvendte oplysninger'!J269&gt;4.99999999),0.8*'Anvendte oplysninger'!M269+(1-'Anvendte oplysninger'!M269),1)))))</f>
        <v>1</v>
      </c>
      <c r="M269" s="14">
        <f>IF('Anvendte oplysninger'!L269="Irrelevant",1,IF(AND('Anvendte oplysninger'!L269="Ja",'Anvendte oplysninger'!J269=2),0.8*'Anvendte oplysninger'!M269+(1-'Anvendte oplysninger'!M269),IF(AND('Anvendte oplysninger'!L269="Ja",'Anvendte oplysninger'!J269=3),0.85*'Anvendte oplysninger'!M269+(1-'Anvendte oplysninger'!M269),IF(AND('Anvendte oplysninger'!L269="Ja",'Anvendte oplysninger'!J269=4),0.88*'Anvendte oplysninger'!M269+(1-'Anvendte oplysninger'!M269),IF(AND('Anvendte oplysninger'!L269="Ja",'Anvendte oplysninger'!J269&gt;4.99999999),0.9*'Anvendte oplysninger'!M269+(1-'Anvendte oplysninger'!M269),1)))))</f>
        <v>1</v>
      </c>
      <c r="N269" s="14">
        <f>IF('Anvendte oplysninger'!N269="Irrelevant",1,IF(AND(OR(I269="Motorvejsstrækning",I269="Frakørselsflettestrækning",I269="Tilkørselsflettestrækning"),'Anvendte oplysninger'!N269&lt;3),1+(3-'Anvendte oplysninger'!N269)*0.09333333,1))</f>
        <v>1</v>
      </c>
      <c r="O269" s="14">
        <f>IF('Anvendte oplysninger'!N269="Irrelevant",1,IF(AND(OR(I269="Motorvejsstrækning",I269="Frakørselsflettestrækning",I269="Tilkørselsflettestrækning"),'Anvendte oplysninger'!N269&lt;3),1+(3-'Anvendte oplysninger'!N269)*0.19666667,1))</f>
        <v>1</v>
      </c>
      <c r="P269" s="14">
        <f>IF('Anvendte oplysninger'!O269="Irrelevant",1,IF(AND(OR(I269="Motorvejsstrækning",I269="Frakørselsflettestrækning",I269="Tilkørselsflettestrækning"),'Anvendte oplysninger'!O269&lt;3.00000001),1+(0.5-'Anvendte oplysninger'!O269)*0.04,IF(AND(OR(I269="Frakørselsrampe",I269="Tilkørselsrampe"),'Anvendte oplysninger'!O269&lt;3.00000001),1+(0.5-'Anvendte oplysninger'!O269)*0.08,IF(OR(I269="Motorvejsstrækning",I269="Frakørselsflettestrækning",I269="Tilkørselsflettestrækning"),0.9,0.8))))</f>
        <v>1</v>
      </c>
      <c r="Q269" s="14">
        <f>IF('Anvendte oplysninger'!P269="Irrelevant",1,IF(AND(OR(I269="Motorvejsstrækning",I269="Frakørselsflettestrækning",I269="Tilkørselsflettestrækning"),'Anvendte oplysninger'!P269&lt;11.00000001),1+(5-'Anvendte oplysninger'!P269)*0.01,0.94))</f>
        <v>1</v>
      </c>
      <c r="R269" s="14">
        <f>IF(OR('Anvendte oplysninger'!Q269="Irrelevant",'Anvendte oplysninger'!R269="Irrelevant",'Anvendte oplysninger'!Q269="Lige"),1,IF(AND(OR(I269="Motorvejsstrækning",I269="Frakørselsflettestrækning",I269="Tilkørselsflettestrækning"),'Anvendte oplysninger'!Q269&lt;4000),(EXP(0.1096*1746.5/'Anvendte oplysninger'!Q269)/EXP(0.1096*1746.5/4000))*('Anvendte oplysninger'!R269/1000)/G269+(G269-'Anvendte oplysninger'!R269/1000)/G269,1))</f>
        <v>1</v>
      </c>
      <c r="S269" s="14">
        <f>IF(OR('Anvendte oplysninger'!S269="Irrelevant",'Anvendte oplysninger'!T269="Irrelevant",'Anvendte oplysninger'!S269="Lige"),1,IF(AND(OR(I269="Motorvejsstrækning",I269="Frakørselsflettestrækning",I269="Tilkørselsflettestrækning"),'Anvendte oplysninger'!S269&lt;4000),(EXP(0.1096*1746.5/'Anvendte oplysninger'!S269)/EXP(0.1096*1746.5/4000))*('Anvendte oplysninger'!T269/1000)/G269+(G269-'Anvendte oplysninger'!T269/1000)/G269,1))</f>
        <v>1</v>
      </c>
      <c r="T269" s="14">
        <f>IF('Anvendte oplysninger'!U269="Irrelevant",1,IF(AND(OR(I269="Motorvejsstrækning",I269="Frakørselsflettestrækning",I269="Tilkørselsflettestrækning",I269="Frakørselsrampe",I269="Tilkørselsrampe"),'Anvendte oplysninger'!U269="Ja"),0.95,1))</f>
        <v>1</v>
      </c>
      <c r="U269" s="14">
        <f>IF('Anvendte oplysninger'!U269="Irrelevant",1,IF(AND(OR(I269="Motorvejsstrækning",I269="Frakørselsflettestrækning",I269="Tilkørselsflettestrækning",I269="Frakørselsrampe",I269="Tilkørselsrampe"),'Anvendte oplysninger'!U269="Ja"),0.96,1))</f>
        <v>1</v>
      </c>
      <c r="V269" s="14">
        <f>IF('Anvendte oplysninger'!U269="Irrelevant",1,IF(AND(OR(I269="Motorvejsstrækning",I269="Frakørselsflettestrækning",I269="Tilkørselsflettestrækning",I269="Frakørselsrampe",I269="Tilkørselsrampe"),'Anvendte oplysninger'!U269="Ja"),0.79,1))</f>
        <v>1</v>
      </c>
      <c r="W269" s="14">
        <f>IF('Anvendte oplysninger'!U269="Irrelevant",1,IF(AND(OR(I269="Motorvejsstrækning",I269="Frakørselsflettestrækning",I269="Tilkørselsflettestrækning",I269="Frakørselsrampe",I269="Tilkørselsrampe"),'Anvendte oplysninger'!U269="Ja"),0.94,1))</f>
        <v>1</v>
      </c>
      <c r="X269" s="14">
        <f>IF('Anvendte oplysninger'!U269="Irrelevant",1,IF(AND(OR(I269="Motorvejsstrækning",I269="Frakørselsflettestrækning",I269="Tilkørselsflettestrækning",I269="Frakørselsrampe",I269="Tilkørselsrampe"),'Anvendte oplysninger'!U269="Ja"),0.97,1))</f>
        <v>1</v>
      </c>
      <c r="Y269" s="14">
        <f>IF(AND(I269="Frakørselsrampe",'Anvendte oplysninger'!V269="S-formet ruderrampe"),1.32,IF(AND(I269="Frakørselsrampe",'Anvendte oplysninger'!V269="S-formet trompetrampe"),2.05,IF(AND(I269="Frakørselsrampe",'Anvendte oplysninger'!V269="U-formet trompetrampe"),4.11,IF(AND(I269="Frakørselsrampe",'Anvendte oplysninger'!V269="SV-formet flyoverrampe"),5.15,IF(AND(I269="Frakørselsrampe",'Anvendte oplysninger'!V269="Vinkelformet rampe"),1.07,IF(AND(I269="Tilkørselsrampe",'Anvendte oplysninger'!V269="S-formet ruderrampe"),0.93,IF(AND(I269="Tilkørselsrampe",'Anvendte oplysninger'!V269="S-formet trompetrampe"),2.48,IF(AND(I269="Tilkørselsrampe",'Anvendte oplysninger'!V269="U-formet trompetrampe"),4.15,IF(AND(I269="Tilkørselsrampe",'Anvendte oplysninger'!V269="SV-formet flyoverrampe"),5.26,IF(AND(I269="Tilkørselsrampe",'Anvendte oplysninger'!V269="Vinkelformet rampe"),1.42,1))))))))))</f>
        <v>1</v>
      </c>
      <c r="Z269" s="14">
        <f>IF(OR('Anvendte oplysninger'!W269="Lige",'Anvendte oplysninger'!W269="Irrelevant",'Anvendte oplysninger'!X269="Irrelevant",'Anvendte oplysninger'!Y269="Irrelevant"),1,1+1.545*1000/32.2*((('Anvendte oplysninger'!Y269*3268/3600)/('Anvendte oplysninger'!W269/0.306))^2)*('Anvendte oplysninger'!X269/1000)/G269)</f>
        <v>1</v>
      </c>
      <c r="AA269" s="14">
        <f>IF(OR('Anvendte oplysninger'!W269="Lige",'Anvendte oplysninger'!W269="Irrelevant",'Anvendte oplysninger'!X269="Irrelevant",'Anvendte oplysninger'!Y269="Irrelevant"),1,1+1.961*1000/32.2*((('Anvendte oplysninger'!Y269*3268/3600)/('Anvendte oplysninger'!W269/0.306))^2)*('Anvendte oplysninger'!X269/1000)/G269)</f>
        <v>1</v>
      </c>
      <c r="AB269" s="14">
        <f>IF(OR('Anvendte oplysninger'!Z269="Lige",'Anvendte oplysninger'!Z269="Irrelevant",'Anvendte oplysninger'!AA269="Irrelevant",'Anvendte oplysninger'!AB269="Irrelevant"),1,1+1.545*1000/32.2*((('Anvendte oplysninger'!AB269*3268/3600)/('Anvendte oplysninger'!Z269/0.306))^2)*('Anvendte oplysninger'!AA269/1000)/G269)</f>
        <v>1</v>
      </c>
      <c r="AC269" s="14">
        <f>IF(OR('Anvendte oplysninger'!Z269="Lige",'Anvendte oplysninger'!Z269="Irrelevant",'Anvendte oplysninger'!AA269="Irrelevant",'Anvendte oplysninger'!AB269="Irrelevant"),1,1+1.961*1000/32.2*((('Anvendte oplysninger'!AB269*3268/3600)/('Anvendte oplysninger'!Z269/0.306))^2)*('Anvendte oplysninger'!AA269/1000)/G269)</f>
        <v>1</v>
      </c>
      <c r="AD269" s="14">
        <f>IF(OR('Anvendte oplysninger'!AC269="Irrelevant",'Anvendte oplysninger'!AC269="Nej"),1,IF(AND('Anvendte oplysninger'!AC269="Ja",OR('Anvendte oplysninger'!Q269&lt;301,'Anvendte oplysninger'!S269&lt;301)),1-(0.5*('Anvendte oplysninger'!R269+'Anvendte oplysninger'!T269)/('Anvendte oplysninger'!G269*1000)),IF(AND('Anvendte oplysninger'!AC269="Ja",OR('Anvendte oplysninger'!Q269&lt;601,'Anvendte oplysninger'!S269&lt;601)),1-(0.25*('Anvendte oplysninger'!R269+'Anvendte oplysninger'!T269)/('Anvendte oplysninger'!G269*1000)),1)))</f>
        <v>1</v>
      </c>
      <c r="AE269" s="14">
        <f>IF(OR('Anvendte oplysninger'!AC269="Irrelevant",'Anvendte oplysninger'!AC269="Nej"),1,IF(AND('Anvendte oplysninger'!AC269="Ja",OR('Anvendte oplysninger'!Q269&lt;301,'Anvendte oplysninger'!S269&lt;301)),1-(0.4*('Anvendte oplysninger'!R269+'Anvendte oplysninger'!T269)/('Anvendte oplysninger'!G269*1000)),IF(AND('Anvendte oplysninger'!AC269="Ja",OR('Anvendte oplysninger'!Q269&lt;601,'Anvendte oplysninger'!S269&lt;601)),1-(0.2*('Anvendte oplysninger'!R269+'Anvendte oplysninger'!T269)/('Anvendte oplysninger'!G269*1000)),1)))</f>
        <v>1</v>
      </c>
      <c r="AF269" s="14">
        <f>IF('Anvendte oplysninger'!AD269="110 km/t",0.79,1)</f>
        <v>1</v>
      </c>
      <c r="AG269" s="14">
        <f>IF('Anvendte oplysninger'!AD269="110 km/t",0.94,1)</f>
        <v>1</v>
      </c>
      <c r="AH269" s="14">
        <f>IF('Anvendte oplysninger'!AD269="110 km/t",0.66,1)</f>
        <v>1</v>
      </c>
      <c r="AI269" s="14">
        <f>IF('Anvendte oplysninger'!AD269="110 km/t",0.82,1)</f>
        <v>1</v>
      </c>
      <c r="AJ269" s="14">
        <f>IF(AND('Anvendte oplysninger'!AE269="Ja",I269="Tilkørselsflettestrækning"),0.65*'Anvendte oplysninger'!AF269+1-'Anvendte oplysninger'!AF269,1)</f>
        <v>1</v>
      </c>
      <c r="AK269" s="15" t="str">
        <f t="shared" si="28"/>
        <v/>
      </c>
      <c r="AL269" s="15" t="str">
        <f t="shared" si="29"/>
        <v/>
      </c>
      <c r="AM269" s="15" t="str">
        <f t="shared" si="30"/>
        <v/>
      </c>
      <c r="AN269" s="15" t="str">
        <f t="shared" si="31"/>
        <v/>
      </c>
      <c r="AO269" s="15" t="str">
        <f t="shared" si="32"/>
        <v/>
      </c>
      <c r="AP269" s="15" t="str">
        <f t="shared" si="33"/>
        <v/>
      </c>
      <c r="AQ269" s="4" t="str">
        <f t="shared" si="34"/>
        <v/>
      </c>
    </row>
    <row r="270" spans="1:43" x14ac:dyDescent="0.25">
      <c r="A270" s="4" t="str">
        <f>IF(Inddata!A285="","",Inddata!A285)</f>
        <v/>
      </c>
      <c r="B270" s="4" t="str">
        <f>IF(Inddata!B285="","",Inddata!B285)</f>
        <v/>
      </c>
      <c r="C270" s="4" t="str">
        <f>IF(Inddata!C285="","",Inddata!C285)</f>
        <v/>
      </c>
      <c r="D270" s="4" t="str">
        <f>IF(Inddata!D285="","",Inddata!D285)</f>
        <v/>
      </c>
      <c r="E270" s="4" t="str">
        <f>IF(Inddata!E285="","",Inddata!E285)</f>
        <v/>
      </c>
      <c r="F270" s="4" t="str">
        <f>IF(Inddata!F285="","",Inddata!F285)</f>
        <v/>
      </c>
      <c r="G270" s="4">
        <f>IF(Inddata!G285="","",Inddata!G285)</f>
        <v>0</v>
      </c>
      <c r="H270" s="4" t="str">
        <f>IF(Inddata!H285&gt;0.5,Inddata!H285,"")</f>
        <v/>
      </c>
      <c r="I270" s="4" t="str">
        <f>IF(Inddata!I285="","",Inddata!I285)</f>
        <v/>
      </c>
      <c r="J270" s="14">
        <f>IF('Anvendte oplysninger'!J270="Irrelevant",1,IF('Anvendte oplysninger'!J270&gt;3,1.2,1))</f>
        <v>1</v>
      </c>
      <c r="K270" s="14">
        <f>IF('Anvendte oplysninger'!K270="Irrelevant",1,IF(AND(OR(I270="Motorvejsstrækning",I270="Frakørselsflettestrækning",I270="Tilkørselsflettestrækning"),'Anvendte oplysninger'!K270&lt;3.5),1+(3.5-'Anvendte oplysninger'!K270)*0.12,IF(AND(OR(I270="Frakørselsrampe",I270="Tilkørselsrampe"),'Anvendte oplysninger'!K270&lt;3.5),1+(3.5-'Anvendte oplysninger'!K270)*0.16,1)))</f>
        <v>1</v>
      </c>
      <c r="L270" s="14">
        <f>IF('Anvendte oplysninger'!L270="Irrelevant",1,IF(AND('Anvendte oplysninger'!L270="Ja",'Anvendte oplysninger'!J270=2),0.6*'Anvendte oplysninger'!M270+(1-'Anvendte oplysninger'!M270),IF(AND('Anvendte oplysninger'!L270="Ja",'Anvendte oplysninger'!J270=3),0.7*'Anvendte oplysninger'!M270+(1-'Anvendte oplysninger'!M270),IF(AND('Anvendte oplysninger'!L270="Ja",'Anvendte oplysninger'!J270=4),0.76*'Anvendte oplysninger'!M270+(1-'Anvendte oplysninger'!M270),IF(AND('Anvendte oplysninger'!L270="Ja",'Anvendte oplysninger'!J270&gt;4.99999999),0.8*'Anvendte oplysninger'!M270+(1-'Anvendte oplysninger'!M270),1)))))</f>
        <v>1</v>
      </c>
      <c r="M270" s="14">
        <f>IF('Anvendte oplysninger'!L270="Irrelevant",1,IF(AND('Anvendte oplysninger'!L270="Ja",'Anvendte oplysninger'!J270=2),0.8*'Anvendte oplysninger'!M270+(1-'Anvendte oplysninger'!M270),IF(AND('Anvendte oplysninger'!L270="Ja",'Anvendte oplysninger'!J270=3),0.85*'Anvendte oplysninger'!M270+(1-'Anvendte oplysninger'!M270),IF(AND('Anvendte oplysninger'!L270="Ja",'Anvendte oplysninger'!J270=4),0.88*'Anvendte oplysninger'!M270+(1-'Anvendte oplysninger'!M270),IF(AND('Anvendte oplysninger'!L270="Ja",'Anvendte oplysninger'!J270&gt;4.99999999),0.9*'Anvendte oplysninger'!M270+(1-'Anvendte oplysninger'!M270),1)))))</f>
        <v>1</v>
      </c>
      <c r="N270" s="14">
        <f>IF('Anvendte oplysninger'!N270="Irrelevant",1,IF(AND(OR(I270="Motorvejsstrækning",I270="Frakørselsflettestrækning",I270="Tilkørselsflettestrækning"),'Anvendte oplysninger'!N270&lt;3),1+(3-'Anvendte oplysninger'!N270)*0.09333333,1))</f>
        <v>1</v>
      </c>
      <c r="O270" s="14">
        <f>IF('Anvendte oplysninger'!N270="Irrelevant",1,IF(AND(OR(I270="Motorvejsstrækning",I270="Frakørselsflettestrækning",I270="Tilkørselsflettestrækning"),'Anvendte oplysninger'!N270&lt;3),1+(3-'Anvendte oplysninger'!N270)*0.19666667,1))</f>
        <v>1</v>
      </c>
      <c r="P270" s="14">
        <f>IF('Anvendte oplysninger'!O270="Irrelevant",1,IF(AND(OR(I270="Motorvejsstrækning",I270="Frakørselsflettestrækning",I270="Tilkørselsflettestrækning"),'Anvendte oplysninger'!O270&lt;3.00000001),1+(0.5-'Anvendte oplysninger'!O270)*0.04,IF(AND(OR(I270="Frakørselsrampe",I270="Tilkørselsrampe"),'Anvendte oplysninger'!O270&lt;3.00000001),1+(0.5-'Anvendte oplysninger'!O270)*0.08,IF(OR(I270="Motorvejsstrækning",I270="Frakørselsflettestrækning",I270="Tilkørselsflettestrækning"),0.9,0.8))))</f>
        <v>1</v>
      </c>
      <c r="Q270" s="14">
        <f>IF('Anvendte oplysninger'!P270="Irrelevant",1,IF(AND(OR(I270="Motorvejsstrækning",I270="Frakørselsflettestrækning",I270="Tilkørselsflettestrækning"),'Anvendte oplysninger'!P270&lt;11.00000001),1+(5-'Anvendte oplysninger'!P270)*0.01,0.94))</f>
        <v>1</v>
      </c>
      <c r="R270" s="14">
        <f>IF(OR('Anvendte oplysninger'!Q270="Irrelevant",'Anvendte oplysninger'!R270="Irrelevant",'Anvendte oplysninger'!Q270="Lige"),1,IF(AND(OR(I270="Motorvejsstrækning",I270="Frakørselsflettestrækning",I270="Tilkørselsflettestrækning"),'Anvendte oplysninger'!Q270&lt;4000),(EXP(0.1096*1746.5/'Anvendte oplysninger'!Q270)/EXP(0.1096*1746.5/4000))*('Anvendte oplysninger'!R270/1000)/G270+(G270-'Anvendte oplysninger'!R270/1000)/G270,1))</f>
        <v>1</v>
      </c>
      <c r="S270" s="14">
        <f>IF(OR('Anvendte oplysninger'!S270="Irrelevant",'Anvendte oplysninger'!T270="Irrelevant",'Anvendte oplysninger'!S270="Lige"),1,IF(AND(OR(I270="Motorvejsstrækning",I270="Frakørselsflettestrækning",I270="Tilkørselsflettestrækning"),'Anvendte oplysninger'!S270&lt;4000),(EXP(0.1096*1746.5/'Anvendte oplysninger'!S270)/EXP(0.1096*1746.5/4000))*('Anvendte oplysninger'!T270/1000)/G270+(G270-'Anvendte oplysninger'!T270/1000)/G270,1))</f>
        <v>1</v>
      </c>
      <c r="T270" s="14">
        <f>IF('Anvendte oplysninger'!U270="Irrelevant",1,IF(AND(OR(I270="Motorvejsstrækning",I270="Frakørselsflettestrækning",I270="Tilkørselsflettestrækning",I270="Frakørselsrampe",I270="Tilkørselsrampe"),'Anvendte oplysninger'!U270="Ja"),0.95,1))</f>
        <v>1</v>
      </c>
      <c r="U270" s="14">
        <f>IF('Anvendte oplysninger'!U270="Irrelevant",1,IF(AND(OR(I270="Motorvejsstrækning",I270="Frakørselsflettestrækning",I270="Tilkørselsflettestrækning",I270="Frakørselsrampe",I270="Tilkørselsrampe"),'Anvendte oplysninger'!U270="Ja"),0.96,1))</f>
        <v>1</v>
      </c>
      <c r="V270" s="14">
        <f>IF('Anvendte oplysninger'!U270="Irrelevant",1,IF(AND(OR(I270="Motorvejsstrækning",I270="Frakørselsflettestrækning",I270="Tilkørselsflettestrækning",I270="Frakørselsrampe",I270="Tilkørselsrampe"),'Anvendte oplysninger'!U270="Ja"),0.79,1))</f>
        <v>1</v>
      </c>
      <c r="W270" s="14">
        <f>IF('Anvendte oplysninger'!U270="Irrelevant",1,IF(AND(OR(I270="Motorvejsstrækning",I270="Frakørselsflettestrækning",I270="Tilkørselsflettestrækning",I270="Frakørselsrampe",I270="Tilkørselsrampe"),'Anvendte oplysninger'!U270="Ja"),0.94,1))</f>
        <v>1</v>
      </c>
      <c r="X270" s="14">
        <f>IF('Anvendte oplysninger'!U270="Irrelevant",1,IF(AND(OR(I270="Motorvejsstrækning",I270="Frakørselsflettestrækning",I270="Tilkørselsflettestrækning",I270="Frakørselsrampe",I270="Tilkørselsrampe"),'Anvendte oplysninger'!U270="Ja"),0.97,1))</f>
        <v>1</v>
      </c>
      <c r="Y270" s="14">
        <f>IF(AND(I270="Frakørselsrampe",'Anvendte oplysninger'!V270="S-formet ruderrampe"),1.32,IF(AND(I270="Frakørselsrampe",'Anvendte oplysninger'!V270="S-formet trompetrampe"),2.05,IF(AND(I270="Frakørselsrampe",'Anvendte oplysninger'!V270="U-formet trompetrampe"),4.11,IF(AND(I270="Frakørselsrampe",'Anvendte oplysninger'!V270="SV-formet flyoverrampe"),5.15,IF(AND(I270="Frakørselsrampe",'Anvendte oplysninger'!V270="Vinkelformet rampe"),1.07,IF(AND(I270="Tilkørselsrampe",'Anvendte oplysninger'!V270="S-formet ruderrampe"),0.93,IF(AND(I270="Tilkørselsrampe",'Anvendte oplysninger'!V270="S-formet trompetrampe"),2.48,IF(AND(I270="Tilkørselsrampe",'Anvendte oplysninger'!V270="U-formet trompetrampe"),4.15,IF(AND(I270="Tilkørselsrampe",'Anvendte oplysninger'!V270="SV-formet flyoverrampe"),5.26,IF(AND(I270="Tilkørselsrampe",'Anvendte oplysninger'!V270="Vinkelformet rampe"),1.42,1))))))))))</f>
        <v>1</v>
      </c>
      <c r="Z270" s="14">
        <f>IF(OR('Anvendte oplysninger'!W270="Lige",'Anvendte oplysninger'!W270="Irrelevant",'Anvendte oplysninger'!X270="Irrelevant",'Anvendte oplysninger'!Y270="Irrelevant"),1,1+1.545*1000/32.2*((('Anvendte oplysninger'!Y270*3268/3600)/('Anvendte oplysninger'!W270/0.306))^2)*('Anvendte oplysninger'!X270/1000)/G270)</f>
        <v>1</v>
      </c>
      <c r="AA270" s="14">
        <f>IF(OR('Anvendte oplysninger'!W270="Lige",'Anvendte oplysninger'!W270="Irrelevant",'Anvendte oplysninger'!X270="Irrelevant",'Anvendte oplysninger'!Y270="Irrelevant"),1,1+1.961*1000/32.2*((('Anvendte oplysninger'!Y270*3268/3600)/('Anvendte oplysninger'!W270/0.306))^2)*('Anvendte oplysninger'!X270/1000)/G270)</f>
        <v>1</v>
      </c>
      <c r="AB270" s="14">
        <f>IF(OR('Anvendte oplysninger'!Z270="Lige",'Anvendte oplysninger'!Z270="Irrelevant",'Anvendte oplysninger'!AA270="Irrelevant",'Anvendte oplysninger'!AB270="Irrelevant"),1,1+1.545*1000/32.2*((('Anvendte oplysninger'!AB270*3268/3600)/('Anvendte oplysninger'!Z270/0.306))^2)*('Anvendte oplysninger'!AA270/1000)/G270)</f>
        <v>1</v>
      </c>
      <c r="AC270" s="14">
        <f>IF(OR('Anvendte oplysninger'!Z270="Lige",'Anvendte oplysninger'!Z270="Irrelevant",'Anvendte oplysninger'!AA270="Irrelevant",'Anvendte oplysninger'!AB270="Irrelevant"),1,1+1.961*1000/32.2*((('Anvendte oplysninger'!AB270*3268/3600)/('Anvendte oplysninger'!Z270/0.306))^2)*('Anvendte oplysninger'!AA270/1000)/G270)</f>
        <v>1</v>
      </c>
      <c r="AD270" s="14">
        <f>IF(OR('Anvendte oplysninger'!AC270="Irrelevant",'Anvendte oplysninger'!AC270="Nej"),1,IF(AND('Anvendte oplysninger'!AC270="Ja",OR('Anvendte oplysninger'!Q270&lt;301,'Anvendte oplysninger'!S270&lt;301)),1-(0.5*('Anvendte oplysninger'!R270+'Anvendte oplysninger'!T270)/('Anvendte oplysninger'!G270*1000)),IF(AND('Anvendte oplysninger'!AC270="Ja",OR('Anvendte oplysninger'!Q270&lt;601,'Anvendte oplysninger'!S270&lt;601)),1-(0.25*('Anvendte oplysninger'!R270+'Anvendte oplysninger'!T270)/('Anvendte oplysninger'!G270*1000)),1)))</f>
        <v>1</v>
      </c>
      <c r="AE270" s="14">
        <f>IF(OR('Anvendte oplysninger'!AC270="Irrelevant",'Anvendte oplysninger'!AC270="Nej"),1,IF(AND('Anvendte oplysninger'!AC270="Ja",OR('Anvendte oplysninger'!Q270&lt;301,'Anvendte oplysninger'!S270&lt;301)),1-(0.4*('Anvendte oplysninger'!R270+'Anvendte oplysninger'!T270)/('Anvendte oplysninger'!G270*1000)),IF(AND('Anvendte oplysninger'!AC270="Ja",OR('Anvendte oplysninger'!Q270&lt;601,'Anvendte oplysninger'!S270&lt;601)),1-(0.2*('Anvendte oplysninger'!R270+'Anvendte oplysninger'!T270)/('Anvendte oplysninger'!G270*1000)),1)))</f>
        <v>1</v>
      </c>
      <c r="AF270" s="14">
        <f>IF('Anvendte oplysninger'!AD270="110 km/t",0.79,1)</f>
        <v>1</v>
      </c>
      <c r="AG270" s="14">
        <f>IF('Anvendte oplysninger'!AD270="110 km/t",0.94,1)</f>
        <v>1</v>
      </c>
      <c r="AH270" s="14">
        <f>IF('Anvendte oplysninger'!AD270="110 km/t",0.66,1)</f>
        <v>1</v>
      </c>
      <c r="AI270" s="14">
        <f>IF('Anvendte oplysninger'!AD270="110 km/t",0.82,1)</f>
        <v>1</v>
      </c>
      <c r="AJ270" s="14">
        <f>IF(AND('Anvendte oplysninger'!AE270="Ja",I270="Tilkørselsflettestrækning"),0.65*'Anvendte oplysninger'!AF270+1-'Anvendte oplysninger'!AF270,1)</f>
        <v>1</v>
      </c>
      <c r="AK270" s="15" t="str">
        <f t="shared" si="28"/>
        <v/>
      </c>
      <c r="AL270" s="15" t="str">
        <f t="shared" si="29"/>
        <v/>
      </c>
      <c r="AM270" s="15" t="str">
        <f t="shared" si="30"/>
        <v/>
      </c>
      <c r="AN270" s="15" t="str">
        <f t="shared" si="31"/>
        <v/>
      </c>
      <c r="AO270" s="15" t="str">
        <f t="shared" si="32"/>
        <v/>
      </c>
      <c r="AP270" s="15" t="str">
        <f t="shared" si="33"/>
        <v/>
      </c>
      <c r="AQ270" s="4" t="str">
        <f t="shared" si="34"/>
        <v/>
      </c>
    </row>
    <row r="271" spans="1:43" x14ac:dyDescent="0.25">
      <c r="A271" s="4" t="str">
        <f>IF(Inddata!A286="","",Inddata!A286)</f>
        <v/>
      </c>
      <c r="B271" s="4" t="str">
        <f>IF(Inddata!B286="","",Inddata!B286)</f>
        <v/>
      </c>
      <c r="C271" s="4" t="str">
        <f>IF(Inddata!C286="","",Inddata!C286)</f>
        <v/>
      </c>
      <c r="D271" s="4" t="str">
        <f>IF(Inddata!D286="","",Inddata!D286)</f>
        <v/>
      </c>
      <c r="E271" s="4" t="str">
        <f>IF(Inddata!E286="","",Inddata!E286)</f>
        <v/>
      </c>
      <c r="F271" s="4" t="str">
        <f>IF(Inddata!F286="","",Inddata!F286)</f>
        <v/>
      </c>
      <c r="G271" s="4">
        <f>IF(Inddata!G286="","",Inddata!G286)</f>
        <v>0</v>
      </c>
      <c r="H271" s="4" t="str">
        <f>IF(Inddata!H286&gt;0.5,Inddata!H286,"")</f>
        <v/>
      </c>
      <c r="I271" s="4" t="str">
        <f>IF(Inddata!I286="","",Inddata!I286)</f>
        <v/>
      </c>
      <c r="J271" s="14">
        <f>IF('Anvendte oplysninger'!J271="Irrelevant",1,IF('Anvendte oplysninger'!J271&gt;3,1.2,1))</f>
        <v>1</v>
      </c>
      <c r="K271" s="14">
        <f>IF('Anvendte oplysninger'!K271="Irrelevant",1,IF(AND(OR(I271="Motorvejsstrækning",I271="Frakørselsflettestrækning",I271="Tilkørselsflettestrækning"),'Anvendte oplysninger'!K271&lt;3.5),1+(3.5-'Anvendte oplysninger'!K271)*0.12,IF(AND(OR(I271="Frakørselsrampe",I271="Tilkørselsrampe"),'Anvendte oplysninger'!K271&lt;3.5),1+(3.5-'Anvendte oplysninger'!K271)*0.16,1)))</f>
        <v>1</v>
      </c>
      <c r="L271" s="14">
        <f>IF('Anvendte oplysninger'!L271="Irrelevant",1,IF(AND('Anvendte oplysninger'!L271="Ja",'Anvendte oplysninger'!J271=2),0.6*'Anvendte oplysninger'!M271+(1-'Anvendte oplysninger'!M271),IF(AND('Anvendte oplysninger'!L271="Ja",'Anvendte oplysninger'!J271=3),0.7*'Anvendte oplysninger'!M271+(1-'Anvendte oplysninger'!M271),IF(AND('Anvendte oplysninger'!L271="Ja",'Anvendte oplysninger'!J271=4),0.76*'Anvendte oplysninger'!M271+(1-'Anvendte oplysninger'!M271),IF(AND('Anvendte oplysninger'!L271="Ja",'Anvendte oplysninger'!J271&gt;4.99999999),0.8*'Anvendte oplysninger'!M271+(1-'Anvendte oplysninger'!M271),1)))))</f>
        <v>1</v>
      </c>
      <c r="M271" s="14">
        <f>IF('Anvendte oplysninger'!L271="Irrelevant",1,IF(AND('Anvendte oplysninger'!L271="Ja",'Anvendte oplysninger'!J271=2),0.8*'Anvendte oplysninger'!M271+(1-'Anvendte oplysninger'!M271),IF(AND('Anvendte oplysninger'!L271="Ja",'Anvendte oplysninger'!J271=3),0.85*'Anvendte oplysninger'!M271+(1-'Anvendte oplysninger'!M271),IF(AND('Anvendte oplysninger'!L271="Ja",'Anvendte oplysninger'!J271=4),0.88*'Anvendte oplysninger'!M271+(1-'Anvendte oplysninger'!M271),IF(AND('Anvendte oplysninger'!L271="Ja",'Anvendte oplysninger'!J271&gt;4.99999999),0.9*'Anvendte oplysninger'!M271+(1-'Anvendte oplysninger'!M271),1)))))</f>
        <v>1</v>
      </c>
      <c r="N271" s="14">
        <f>IF('Anvendte oplysninger'!N271="Irrelevant",1,IF(AND(OR(I271="Motorvejsstrækning",I271="Frakørselsflettestrækning",I271="Tilkørselsflettestrækning"),'Anvendte oplysninger'!N271&lt;3),1+(3-'Anvendte oplysninger'!N271)*0.09333333,1))</f>
        <v>1</v>
      </c>
      <c r="O271" s="14">
        <f>IF('Anvendte oplysninger'!N271="Irrelevant",1,IF(AND(OR(I271="Motorvejsstrækning",I271="Frakørselsflettestrækning",I271="Tilkørselsflettestrækning"),'Anvendte oplysninger'!N271&lt;3),1+(3-'Anvendte oplysninger'!N271)*0.19666667,1))</f>
        <v>1</v>
      </c>
      <c r="P271" s="14">
        <f>IF('Anvendte oplysninger'!O271="Irrelevant",1,IF(AND(OR(I271="Motorvejsstrækning",I271="Frakørselsflettestrækning",I271="Tilkørselsflettestrækning"),'Anvendte oplysninger'!O271&lt;3.00000001),1+(0.5-'Anvendte oplysninger'!O271)*0.04,IF(AND(OR(I271="Frakørselsrampe",I271="Tilkørselsrampe"),'Anvendte oplysninger'!O271&lt;3.00000001),1+(0.5-'Anvendte oplysninger'!O271)*0.08,IF(OR(I271="Motorvejsstrækning",I271="Frakørselsflettestrækning",I271="Tilkørselsflettestrækning"),0.9,0.8))))</f>
        <v>1</v>
      </c>
      <c r="Q271" s="14">
        <f>IF('Anvendte oplysninger'!P271="Irrelevant",1,IF(AND(OR(I271="Motorvejsstrækning",I271="Frakørselsflettestrækning",I271="Tilkørselsflettestrækning"),'Anvendte oplysninger'!P271&lt;11.00000001),1+(5-'Anvendte oplysninger'!P271)*0.01,0.94))</f>
        <v>1</v>
      </c>
      <c r="R271" s="14">
        <f>IF(OR('Anvendte oplysninger'!Q271="Irrelevant",'Anvendte oplysninger'!R271="Irrelevant",'Anvendte oplysninger'!Q271="Lige"),1,IF(AND(OR(I271="Motorvejsstrækning",I271="Frakørselsflettestrækning",I271="Tilkørselsflettestrækning"),'Anvendte oplysninger'!Q271&lt;4000),(EXP(0.1096*1746.5/'Anvendte oplysninger'!Q271)/EXP(0.1096*1746.5/4000))*('Anvendte oplysninger'!R271/1000)/G271+(G271-'Anvendte oplysninger'!R271/1000)/G271,1))</f>
        <v>1</v>
      </c>
      <c r="S271" s="14">
        <f>IF(OR('Anvendte oplysninger'!S271="Irrelevant",'Anvendte oplysninger'!T271="Irrelevant",'Anvendte oplysninger'!S271="Lige"),1,IF(AND(OR(I271="Motorvejsstrækning",I271="Frakørselsflettestrækning",I271="Tilkørselsflettestrækning"),'Anvendte oplysninger'!S271&lt;4000),(EXP(0.1096*1746.5/'Anvendte oplysninger'!S271)/EXP(0.1096*1746.5/4000))*('Anvendte oplysninger'!T271/1000)/G271+(G271-'Anvendte oplysninger'!T271/1000)/G271,1))</f>
        <v>1</v>
      </c>
      <c r="T271" s="14">
        <f>IF('Anvendte oplysninger'!U271="Irrelevant",1,IF(AND(OR(I271="Motorvejsstrækning",I271="Frakørselsflettestrækning",I271="Tilkørselsflettestrækning",I271="Frakørselsrampe",I271="Tilkørselsrampe"),'Anvendte oplysninger'!U271="Ja"),0.95,1))</f>
        <v>1</v>
      </c>
      <c r="U271" s="14">
        <f>IF('Anvendte oplysninger'!U271="Irrelevant",1,IF(AND(OR(I271="Motorvejsstrækning",I271="Frakørselsflettestrækning",I271="Tilkørselsflettestrækning",I271="Frakørselsrampe",I271="Tilkørselsrampe"),'Anvendte oplysninger'!U271="Ja"),0.96,1))</f>
        <v>1</v>
      </c>
      <c r="V271" s="14">
        <f>IF('Anvendte oplysninger'!U271="Irrelevant",1,IF(AND(OR(I271="Motorvejsstrækning",I271="Frakørselsflettestrækning",I271="Tilkørselsflettestrækning",I271="Frakørselsrampe",I271="Tilkørselsrampe"),'Anvendte oplysninger'!U271="Ja"),0.79,1))</f>
        <v>1</v>
      </c>
      <c r="W271" s="14">
        <f>IF('Anvendte oplysninger'!U271="Irrelevant",1,IF(AND(OR(I271="Motorvejsstrækning",I271="Frakørselsflettestrækning",I271="Tilkørselsflettestrækning",I271="Frakørselsrampe",I271="Tilkørselsrampe"),'Anvendte oplysninger'!U271="Ja"),0.94,1))</f>
        <v>1</v>
      </c>
      <c r="X271" s="14">
        <f>IF('Anvendte oplysninger'!U271="Irrelevant",1,IF(AND(OR(I271="Motorvejsstrækning",I271="Frakørselsflettestrækning",I271="Tilkørselsflettestrækning",I271="Frakørselsrampe",I271="Tilkørselsrampe"),'Anvendte oplysninger'!U271="Ja"),0.97,1))</f>
        <v>1</v>
      </c>
      <c r="Y271" s="14">
        <f>IF(AND(I271="Frakørselsrampe",'Anvendte oplysninger'!V271="S-formet ruderrampe"),1.32,IF(AND(I271="Frakørselsrampe",'Anvendte oplysninger'!V271="S-formet trompetrampe"),2.05,IF(AND(I271="Frakørselsrampe",'Anvendte oplysninger'!V271="U-formet trompetrampe"),4.11,IF(AND(I271="Frakørselsrampe",'Anvendte oplysninger'!V271="SV-formet flyoverrampe"),5.15,IF(AND(I271="Frakørselsrampe",'Anvendte oplysninger'!V271="Vinkelformet rampe"),1.07,IF(AND(I271="Tilkørselsrampe",'Anvendte oplysninger'!V271="S-formet ruderrampe"),0.93,IF(AND(I271="Tilkørselsrampe",'Anvendte oplysninger'!V271="S-formet trompetrampe"),2.48,IF(AND(I271="Tilkørselsrampe",'Anvendte oplysninger'!V271="U-formet trompetrampe"),4.15,IF(AND(I271="Tilkørselsrampe",'Anvendte oplysninger'!V271="SV-formet flyoverrampe"),5.26,IF(AND(I271="Tilkørselsrampe",'Anvendte oplysninger'!V271="Vinkelformet rampe"),1.42,1))))))))))</f>
        <v>1</v>
      </c>
      <c r="Z271" s="14">
        <f>IF(OR('Anvendte oplysninger'!W271="Lige",'Anvendte oplysninger'!W271="Irrelevant",'Anvendte oplysninger'!X271="Irrelevant",'Anvendte oplysninger'!Y271="Irrelevant"),1,1+1.545*1000/32.2*((('Anvendte oplysninger'!Y271*3268/3600)/('Anvendte oplysninger'!W271/0.306))^2)*('Anvendte oplysninger'!X271/1000)/G271)</f>
        <v>1</v>
      </c>
      <c r="AA271" s="14">
        <f>IF(OR('Anvendte oplysninger'!W271="Lige",'Anvendte oplysninger'!W271="Irrelevant",'Anvendte oplysninger'!X271="Irrelevant",'Anvendte oplysninger'!Y271="Irrelevant"),1,1+1.961*1000/32.2*((('Anvendte oplysninger'!Y271*3268/3600)/('Anvendte oplysninger'!W271/0.306))^2)*('Anvendte oplysninger'!X271/1000)/G271)</f>
        <v>1</v>
      </c>
      <c r="AB271" s="14">
        <f>IF(OR('Anvendte oplysninger'!Z271="Lige",'Anvendte oplysninger'!Z271="Irrelevant",'Anvendte oplysninger'!AA271="Irrelevant",'Anvendte oplysninger'!AB271="Irrelevant"),1,1+1.545*1000/32.2*((('Anvendte oplysninger'!AB271*3268/3600)/('Anvendte oplysninger'!Z271/0.306))^2)*('Anvendte oplysninger'!AA271/1000)/G271)</f>
        <v>1</v>
      </c>
      <c r="AC271" s="14">
        <f>IF(OR('Anvendte oplysninger'!Z271="Lige",'Anvendte oplysninger'!Z271="Irrelevant",'Anvendte oplysninger'!AA271="Irrelevant",'Anvendte oplysninger'!AB271="Irrelevant"),1,1+1.961*1000/32.2*((('Anvendte oplysninger'!AB271*3268/3600)/('Anvendte oplysninger'!Z271/0.306))^2)*('Anvendte oplysninger'!AA271/1000)/G271)</f>
        <v>1</v>
      </c>
      <c r="AD271" s="14">
        <f>IF(OR('Anvendte oplysninger'!AC271="Irrelevant",'Anvendte oplysninger'!AC271="Nej"),1,IF(AND('Anvendte oplysninger'!AC271="Ja",OR('Anvendte oplysninger'!Q271&lt;301,'Anvendte oplysninger'!S271&lt;301)),1-(0.5*('Anvendte oplysninger'!R271+'Anvendte oplysninger'!T271)/('Anvendte oplysninger'!G271*1000)),IF(AND('Anvendte oplysninger'!AC271="Ja",OR('Anvendte oplysninger'!Q271&lt;601,'Anvendte oplysninger'!S271&lt;601)),1-(0.25*('Anvendte oplysninger'!R271+'Anvendte oplysninger'!T271)/('Anvendte oplysninger'!G271*1000)),1)))</f>
        <v>1</v>
      </c>
      <c r="AE271" s="14">
        <f>IF(OR('Anvendte oplysninger'!AC271="Irrelevant",'Anvendte oplysninger'!AC271="Nej"),1,IF(AND('Anvendte oplysninger'!AC271="Ja",OR('Anvendte oplysninger'!Q271&lt;301,'Anvendte oplysninger'!S271&lt;301)),1-(0.4*('Anvendte oplysninger'!R271+'Anvendte oplysninger'!T271)/('Anvendte oplysninger'!G271*1000)),IF(AND('Anvendte oplysninger'!AC271="Ja",OR('Anvendte oplysninger'!Q271&lt;601,'Anvendte oplysninger'!S271&lt;601)),1-(0.2*('Anvendte oplysninger'!R271+'Anvendte oplysninger'!T271)/('Anvendte oplysninger'!G271*1000)),1)))</f>
        <v>1</v>
      </c>
      <c r="AF271" s="14">
        <f>IF('Anvendte oplysninger'!AD271="110 km/t",0.79,1)</f>
        <v>1</v>
      </c>
      <c r="AG271" s="14">
        <f>IF('Anvendte oplysninger'!AD271="110 km/t",0.94,1)</f>
        <v>1</v>
      </c>
      <c r="AH271" s="14">
        <f>IF('Anvendte oplysninger'!AD271="110 km/t",0.66,1)</f>
        <v>1</v>
      </c>
      <c r="AI271" s="14">
        <f>IF('Anvendte oplysninger'!AD271="110 km/t",0.82,1)</f>
        <v>1</v>
      </c>
      <c r="AJ271" s="14">
        <f>IF(AND('Anvendte oplysninger'!AE271="Ja",I271="Tilkørselsflettestrækning"),0.65*'Anvendte oplysninger'!AF271+1-'Anvendte oplysninger'!AF271,1)</f>
        <v>1</v>
      </c>
      <c r="AK271" s="15" t="str">
        <f t="shared" si="28"/>
        <v/>
      </c>
      <c r="AL271" s="15" t="str">
        <f t="shared" si="29"/>
        <v/>
      </c>
      <c r="AM271" s="15" t="str">
        <f t="shared" si="30"/>
        <v/>
      </c>
      <c r="AN271" s="15" t="str">
        <f t="shared" si="31"/>
        <v/>
      </c>
      <c r="AO271" s="15" t="str">
        <f t="shared" si="32"/>
        <v/>
      </c>
      <c r="AP271" s="15" t="str">
        <f t="shared" si="33"/>
        <v/>
      </c>
      <c r="AQ271" s="4" t="str">
        <f t="shared" si="34"/>
        <v/>
      </c>
    </row>
    <row r="272" spans="1:43" x14ac:dyDescent="0.25">
      <c r="A272" s="4" t="str">
        <f>IF(Inddata!A287="","",Inddata!A287)</f>
        <v/>
      </c>
      <c r="B272" s="4" t="str">
        <f>IF(Inddata!B287="","",Inddata!B287)</f>
        <v/>
      </c>
      <c r="C272" s="4" t="str">
        <f>IF(Inddata!C287="","",Inddata!C287)</f>
        <v/>
      </c>
      <c r="D272" s="4" t="str">
        <f>IF(Inddata!D287="","",Inddata!D287)</f>
        <v/>
      </c>
      <c r="E272" s="4" t="str">
        <f>IF(Inddata!E287="","",Inddata!E287)</f>
        <v/>
      </c>
      <c r="F272" s="4" t="str">
        <f>IF(Inddata!F287="","",Inddata!F287)</f>
        <v/>
      </c>
      <c r="G272" s="4">
        <f>IF(Inddata!G287="","",Inddata!G287)</f>
        <v>0</v>
      </c>
      <c r="H272" s="4" t="str">
        <f>IF(Inddata!H287&gt;0.5,Inddata!H287,"")</f>
        <v/>
      </c>
      <c r="I272" s="4" t="str">
        <f>IF(Inddata!I287="","",Inddata!I287)</f>
        <v/>
      </c>
      <c r="J272" s="14">
        <f>IF('Anvendte oplysninger'!J272="Irrelevant",1,IF('Anvendte oplysninger'!J272&gt;3,1.2,1))</f>
        <v>1</v>
      </c>
      <c r="K272" s="14">
        <f>IF('Anvendte oplysninger'!K272="Irrelevant",1,IF(AND(OR(I272="Motorvejsstrækning",I272="Frakørselsflettestrækning",I272="Tilkørselsflettestrækning"),'Anvendte oplysninger'!K272&lt;3.5),1+(3.5-'Anvendte oplysninger'!K272)*0.12,IF(AND(OR(I272="Frakørselsrampe",I272="Tilkørselsrampe"),'Anvendte oplysninger'!K272&lt;3.5),1+(3.5-'Anvendte oplysninger'!K272)*0.16,1)))</f>
        <v>1</v>
      </c>
      <c r="L272" s="14">
        <f>IF('Anvendte oplysninger'!L272="Irrelevant",1,IF(AND('Anvendte oplysninger'!L272="Ja",'Anvendte oplysninger'!J272=2),0.6*'Anvendte oplysninger'!M272+(1-'Anvendte oplysninger'!M272),IF(AND('Anvendte oplysninger'!L272="Ja",'Anvendte oplysninger'!J272=3),0.7*'Anvendte oplysninger'!M272+(1-'Anvendte oplysninger'!M272),IF(AND('Anvendte oplysninger'!L272="Ja",'Anvendte oplysninger'!J272=4),0.76*'Anvendte oplysninger'!M272+(1-'Anvendte oplysninger'!M272),IF(AND('Anvendte oplysninger'!L272="Ja",'Anvendte oplysninger'!J272&gt;4.99999999),0.8*'Anvendte oplysninger'!M272+(1-'Anvendte oplysninger'!M272),1)))))</f>
        <v>1</v>
      </c>
      <c r="M272" s="14">
        <f>IF('Anvendte oplysninger'!L272="Irrelevant",1,IF(AND('Anvendte oplysninger'!L272="Ja",'Anvendte oplysninger'!J272=2),0.8*'Anvendte oplysninger'!M272+(1-'Anvendte oplysninger'!M272),IF(AND('Anvendte oplysninger'!L272="Ja",'Anvendte oplysninger'!J272=3),0.85*'Anvendte oplysninger'!M272+(1-'Anvendte oplysninger'!M272),IF(AND('Anvendte oplysninger'!L272="Ja",'Anvendte oplysninger'!J272=4),0.88*'Anvendte oplysninger'!M272+(1-'Anvendte oplysninger'!M272),IF(AND('Anvendte oplysninger'!L272="Ja",'Anvendte oplysninger'!J272&gt;4.99999999),0.9*'Anvendte oplysninger'!M272+(1-'Anvendte oplysninger'!M272),1)))))</f>
        <v>1</v>
      </c>
      <c r="N272" s="14">
        <f>IF('Anvendte oplysninger'!N272="Irrelevant",1,IF(AND(OR(I272="Motorvejsstrækning",I272="Frakørselsflettestrækning",I272="Tilkørselsflettestrækning"),'Anvendte oplysninger'!N272&lt;3),1+(3-'Anvendte oplysninger'!N272)*0.09333333,1))</f>
        <v>1</v>
      </c>
      <c r="O272" s="14">
        <f>IF('Anvendte oplysninger'!N272="Irrelevant",1,IF(AND(OR(I272="Motorvejsstrækning",I272="Frakørselsflettestrækning",I272="Tilkørselsflettestrækning"),'Anvendte oplysninger'!N272&lt;3),1+(3-'Anvendte oplysninger'!N272)*0.19666667,1))</f>
        <v>1</v>
      </c>
      <c r="P272" s="14">
        <f>IF('Anvendte oplysninger'!O272="Irrelevant",1,IF(AND(OR(I272="Motorvejsstrækning",I272="Frakørselsflettestrækning",I272="Tilkørselsflettestrækning"),'Anvendte oplysninger'!O272&lt;3.00000001),1+(0.5-'Anvendte oplysninger'!O272)*0.04,IF(AND(OR(I272="Frakørselsrampe",I272="Tilkørselsrampe"),'Anvendte oplysninger'!O272&lt;3.00000001),1+(0.5-'Anvendte oplysninger'!O272)*0.08,IF(OR(I272="Motorvejsstrækning",I272="Frakørselsflettestrækning",I272="Tilkørselsflettestrækning"),0.9,0.8))))</f>
        <v>1</v>
      </c>
      <c r="Q272" s="14">
        <f>IF('Anvendte oplysninger'!P272="Irrelevant",1,IF(AND(OR(I272="Motorvejsstrækning",I272="Frakørselsflettestrækning",I272="Tilkørselsflettestrækning"),'Anvendte oplysninger'!P272&lt;11.00000001),1+(5-'Anvendte oplysninger'!P272)*0.01,0.94))</f>
        <v>1</v>
      </c>
      <c r="R272" s="14">
        <f>IF(OR('Anvendte oplysninger'!Q272="Irrelevant",'Anvendte oplysninger'!R272="Irrelevant",'Anvendte oplysninger'!Q272="Lige"),1,IF(AND(OR(I272="Motorvejsstrækning",I272="Frakørselsflettestrækning",I272="Tilkørselsflettestrækning"),'Anvendte oplysninger'!Q272&lt;4000),(EXP(0.1096*1746.5/'Anvendte oplysninger'!Q272)/EXP(0.1096*1746.5/4000))*('Anvendte oplysninger'!R272/1000)/G272+(G272-'Anvendte oplysninger'!R272/1000)/G272,1))</f>
        <v>1</v>
      </c>
      <c r="S272" s="14">
        <f>IF(OR('Anvendte oplysninger'!S272="Irrelevant",'Anvendte oplysninger'!T272="Irrelevant",'Anvendte oplysninger'!S272="Lige"),1,IF(AND(OR(I272="Motorvejsstrækning",I272="Frakørselsflettestrækning",I272="Tilkørselsflettestrækning"),'Anvendte oplysninger'!S272&lt;4000),(EXP(0.1096*1746.5/'Anvendte oplysninger'!S272)/EXP(0.1096*1746.5/4000))*('Anvendte oplysninger'!T272/1000)/G272+(G272-'Anvendte oplysninger'!T272/1000)/G272,1))</f>
        <v>1</v>
      </c>
      <c r="T272" s="14">
        <f>IF('Anvendte oplysninger'!U272="Irrelevant",1,IF(AND(OR(I272="Motorvejsstrækning",I272="Frakørselsflettestrækning",I272="Tilkørselsflettestrækning",I272="Frakørselsrampe",I272="Tilkørselsrampe"),'Anvendte oplysninger'!U272="Ja"),0.95,1))</f>
        <v>1</v>
      </c>
      <c r="U272" s="14">
        <f>IF('Anvendte oplysninger'!U272="Irrelevant",1,IF(AND(OR(I272="Motorvejsstrækning",I272="Frakørselsflettestrækning",I272="Tilkørselsflettestrækning",I272="Frakørselsrampe",I272="Tilkørselsrampe"),'Anvendte oplysninger'!U272="Ja"),0.96,1))</f>
        <v>1</v>
      </c>
      <c r="V272" s="14">
        <f>IF('Anvendte oplysninger'!U272="Irrelevant",1,IF(AND(OR(I272="Motorvejsstrækning",I272="Frakørselsflettestrækning",I272="Tilkørselsflettestrækning",I272="Frakørselsrampe",I272="Tilkørselsrampe"),'Anvendte oplysninger'!U272="Ja"),0.79,1))</f>
        <v>1</v>
      </c>
      <c r="W272" s="14">
        <f>IF('Anvendte oplysninger'!U272="Irrelevant",1,IF(AND(OR(I272="Motorvejsstrækning",I272="Frakørselsflettestrækning",I272="Tilkørselsflettestrækning",I272="Frakørselsrampe",I272="Tilkørselsrampe"),'Anvendte oplysninger'!U272="Ja"),0.94,1))</f>
        <v>1</v>
      </c>
      <c r="X272" s="14">
        <f>IF('Anvendte oplysninger'!U272="Irrelevant",1,IF(AND(OR(I272="Motorvejsstrækning",I272="Frakørselsflettestrækning",I272="Tilkørselsflettestrækning",I272="Frakørselsrampe",I272="Tilkørselsrampe"),'Anvendte oplysninger'!U272="Ja"),0.97,1))</f>
        <v>1</v>
      </c>
      <c r="Y272" s="14">
        <f>IF(AND(I272="Frakørselsrampe",'Anvendte oplysninger'!V272="S-formet ruderrampe"),1.32,IF(AND(I272="Frakørselsrampe",'Anvendte oplysninger'!V272="S-formet trompetrampe"),2.05,IF(AND(I272="Frakørselsrampe",'Anvendte oplysninger'!V272="U-formet trompetrampe"),4.11,IF(AND(I272="Frakørselsrampe",'Anvendte oplysninger'!V272="SV-formet flyoverrampe"),5.15,IF(AND(I272="Frakørselsrampe",'Anvendte oplysninger'!V272="Vinkelformet rampe"),1.07,IF(AND(I272="Tilkørselsrampe",'Anvendte oplysninger'!V272="S-formet ruderrampe"),0.93,IF(AND(I272="Tilkørselsrampe",'Anvendte oplysninger'!V272="S-formet trompetrampe"),2.48,IF(AND(I272="Tilkørselsrampe",'Anvendte oplysninger'!V272="U-formet trompetrampe"),4.15,IF(AND(I272="Tilkørselsrampe",'Anvendte oplysninger'!V272="SV-formet flyoverrampe"),5.26,IF(AND(I272="Tilkørselsrampe",'Anvendte oplysninger'!V272="Vinkelformet rampe"),1.42,1))))))))))</f>
        <v>1</v>
      </c>
      <c r="Z272" s="14">
        <f>IF(OR('Anvendte oplysninger'!W272="Lige",'Anvendte oplysninger'!W272="Irrelevant",'Anvendte oplysninger'!X272="Irrelevant",'Anvendte oplysninger'!Y272="Irrelevant"),1,1+1.545*1000/32.2*((('Anvendte oplysninger'!Y272*3268/3600)/('Anvendte oplysninger'!W272/0.306))^2)*('Anvendte oplysninger'!X272/1000)/G272)</f>
        <v>1</v>
      </c>
      <c r="AA272" s="14">
        <f>IF(OR('Anvendte oplysninger'!W272="Lige",'Anvendte oplysninger'!W272="Irrelevant",'Anvendte oplysninger'!X272="Irrelevant",'Anvendte oplysninger'!Y272="Irrelevant"),1,1+1.961*1000/32.2*((('Anvendte oplysninger'!Y272*3268/3600)/('Anvendte oplysninger'!W272/0.306))^2)*('Anvendte oplysninger'!X272/1000)/G272)</f>
        <v>1</v>
      </c>
      <c r="AB272" s="14">
        <f>IF(OR('Anvendte oplysninger'!Z272="Lige",'Anvendte oplysninger'!Z272="Irrelevant",'Anvendte oplysninger'!AA272="Irrelevant",'Anvendte oplysninger'!AB272="Irrelevant"),1,1+1.545*1000/32.2*((('Anvendte oplysninger'!AB272*3268/3600)/('Anvendte oplysninger'!Z272/0.306))^2)*('Anvendte oplysninger'!AA272/1000)/G272)</f>
        <v>1</v>
      </c>
      <c r="AC272" s="14">
        <f>IF(OR('Anvendte oplysninger'!Z272="Lige",'Anvendte oplysninger'!Z272="Irrelevant",'Anvendte oplysninger'!AA272="Irrelevant",'Anvendte oplysninger'!AB272="Irrelevant"),1,1+1.961*1000/32.2*((('Anvendte oplysninger'!AB272*3268/3600)/('Anvendte oplysninger'!Z272/0.306))^2)*('Anvendte oplysninger'!AA272/1000)/G272)</f>
        <v>1</v>
      </c>
      <c r="AD272" s="14">
        <f>IF(OR('Anvendte oplysninger'!AC272="Irrelevant",'Anvendte oplysninger'!AC272="Nej"),1,IF(AND('Anvendte oplysninger'!AC272="Ja",OR('Anvendte oplysninger'!Q272&lt;301,'Anvendte oplysninger'!S272&lt;301)),1-(0.5*('Anvendte oplysninger'!R272+'Anvendte oplysninger'!T272)/('Anvendte oplysninger'!G272*1000)),IF(AND('Anvendte oplysninger'!AC272="Ja",OR('Anvendte oplysninger'!Q272&lt;601,'Anvendte oplysninger'!S272&lt;601)),1-(0.25*('Anvendte oplysninger'!R272+'Anvendte oplysninger'!T272)/('Anvendte oplysninger'!G272*1000)),1)))</f>
        <v>1</v>
      </c>
      <c r="AE272" s="14">
        <f>IF(OR('Anvendte oplysninger'!AC272="Irrelevant",'Anvendte oplysninger'!AC272="Nej"),1,IF(AND('Anvendte oplysninger'!AC272="Ja",OR('Anvendte oplysninger'!Q272&lt;301,'Anvendte oplysninger'!S272&lt;301)),1-(0.4*('Anvendte oplysninger'!R272+'Anvendte oplysninger'!T272)/('Anvendte oplysninger'!G272*1000)),IF(AND('Anvendte oplysninger'!AC272="Ja",OR('Anvendte oplysninger'!Q272&lt;601,'Anvendte oplysninger'!S272&lt;601)),1-(0.2*('Anvendte oplysninger'!R272+'Anvendte oplysninger'!T272)/('Anvendte oplysninger'!G272*1000)),1)))</f>
        <v>1</v>
      </c>
      <c r="AF272" s="14">
        <f>IF('Anvendte oplysninger'!AD272="110 km/t",0.79,1)</f>
        <v>1</v>
      </c>
      <c r="AG272" s="14">
        <f>IF('Anvendte oplysninger'!AD272="110 km/t",0.94,1)</f>
        <v>1</v>
      </c>
      <c r="AH272" s="14">
        <f>IF('Anvendte oplysninger'!AD272="110 km/t",0.66,1)</f>
        <v>1</v>
      </c>
      <c r="AI272" s="14">
        <f>IF('Anvendte oplysninger'!AD272="110 km/t",0.82,1)</f>
        <v>1</v>
      </c>
      <c r="AJ272" s="14">
        <f>IF(AND('Anvendte oplysninger'!AE272="Ja",I272="Tilkørselsflettestrækning"),0.65*'Anvendte oplysninger'!AF272+1-'Anvendte oplysninger'!AF272,1)</f>
        <v>1</v>
      </c>
      <c r="AK272" s="15" t="str">
        <f t="shared" si="28"/>
        <v/>
      </c>
      <c r="AL272" s="15" t="str">
        <f t="shared" si="29"/>
        <v/>
      </c>
      <c r="AM272" s="15" t="str">
        <f t="shared" si="30"/>
        <v/>
      </c>
      <c r="AN272" s="15" t="str">
        <f t="shared" si="31"/>
        <v/>
      </c>
      <c r="AO272" s="15" t="str">
        <f t="shared" si="32"/>
        <v/>
      </c>
      <c r="AP272" s="15" t="str">
        <f t="shared" si="33"/>
        <v/>
      </c>
      <c r="AQ272" s="4" t="str">
        <f t="shared" si="34"/>
        <v/>
      </c>
    </row>
    <row r="273" spans="1:43" x14ac:dyDescent="0.25">
      <c r="A273" s="4" t="str">
        <f>IF(Inddata!A288="","",Inddata!A288)</f>
        <v/>
      </c>
      <c r="B273" s="4" t="str">
        <f>IF(Inddata!B288="","",Inddata!B288)</f>
        <v/>
      </c>
      <c r="C273" s="4" t="str">
        <f>IF(Inddata!C288="","",Inddata!C288)</f>
        <v/>
      </c>
      <c r="D273" s="4" t="str">
        <f>IF(Inddata!D288="","",Inddata!D288)</f>
        <v/>
      </c>
      <c r="E273" s="4" t="str">
        <f>IF(Inddata!E288="","",Inddata!E288)</f>
        <v/>
      </c>
      <c r="F273" s="4" t="str">
        <f>IF(Inddata!F288="","",Inddata!F288)</f>
        <v/>
      </c>
      <c r="G273" s="4">
        <f>IF(Inddata!G288="","",Inddata!G288)</f>
        <v>0</v>
      </c>
      <c r="H273" s="4" t="str">
        <f>IF(Inddata!H288&gt;0.5,Inddata!H288,"")</f>
        <v/>
      </c>
      <c r="I273" s="4" t="str">
        <f>IF(Inddata!I288="","",Inddata!I288)</f>
        <v/>
      </c>
      <c r="J273" s="14">
        <f>IF('Anvendte oplysninger'!J273="Irrelevant",1,IF('Anvendte oplysninger'!J273&gt;3,1.2,1))</f>
        <v>1</v>
      </c>
      <c r="K273" s="14">
        <f>IF('Anvendte oplysninger'!K273="Irrelevant",1,IF(AND(OR(I273="Motorvejsstrækning",I273="Frakørselsflettestrækning",I273="Tilkørselsflettestrækning"),'Anvendte oplysninger'!K273&lt;3.5),1+(3.5-'Anvendte oplysninger'!K273)*0.12,IF(AND(OR(I273="Frakørselsrampe",I273="Tilkørselsrampe"),'Anvendte oplysninger'!K273&lt;3.5),1+(3.5-'Anvendte oplysninger'!K273)*0.16,1)))</f>
        <v>1</v>
      </c>
      <c r="L273" s="14">
        <f>IF('Anvendte oplysninger'!L273="Irrelevant",1,IF(AND('Anvendte oplysninger'!L273="Ja",'Anvendte oplysninger'!J273=2),0.6*'Anvendte oplysninger'!M273+(1-'Anvendte oplysninger'!M273),IF(AND('Anvendte oplysninger'!L273="Ja",'Anvendte oplysninger'!J273=3),0.7*'Anvendte oplysninger'!M273+(1-'Anvendte oplysninger'!M273),IF(AND('Anvendte oplysninger'!L273="Ja",'Anvendte oplysninger'!J273=4),0.76*'Anvendte oplysninger'!M273+(1-'Anvendte oplysninger'!M273),IF(AND('Anvendte oplysninger'!L273="Ja",'Anvendte oplysninger'!J273&gt;4.99999999),0.8*'Anvendte oplysninger'!M273+(1-'Anvendte oplysninger'!M273),1)))))</f>
        <v>1</v>
      </c>
      <c r="M273" s="14">
        <f>IF('Anvendte oplysninger'!L273="Irrelevant",1,IF(AND('Anvendte oplysninger'!L273="Ja",'Anvendte oplysninger'!J273=2),0.8*'Anvendte oplysninger'!M273+(1-'Anvendte oplysninger'!M273),IF(AND('Anvendte oplysninger'!L273="Ja",'Anvendte oplysninger'!J273=3),0.85*'Anvendte oplysninger'!M273+(1-'Anvendte oplysninger'!M273),IF(AND('Anvendte oplysninger'!L273="Ja",'Anvendte oplysninger'!J273=4),0.88*'Anvendte oplysninger'!M273+(1-'Anvendte oplysninger'!M273),IF(AND('Anvendte oplysninger'!L273="Ja",'Anvendte oplysninger'!J273&gt;4.99999999),0.9*'Anvendte oplysninger'!M273+(1-'Anvendte oplysninger'!M273),1)))))</f>
        <v>1</v>
      </c>
      <c r="N273" s="14">
        <f>IF('Anvendte oplysninger'!N273="Irrelevant",1,IF(AND(OR(I273="Motorvejsstrækning",I273="Frakørselsflettestrækning",I273="Tilkørselsflettestrækning"),'Anvendte oplysninger'!N273&lt;3),1+(3-'Anvendte oplysninger'!N273)*0.09333333,1))</f>
        <v>1</v>
      </c>
      <c r="O273" s="14">
        <f>IF('Anvendte oplysninger'!N273="Irrelevant",1,IF(AND(OR(I273="Motorvejsstrækning",I273="Frakørselsflettestrækning",I273="Tilkørselsflettestrækning"),'Anvendte oplysninger'!N273&lt;3),1+(3-'Anvendte oplysninger'!N273)*0.19666667,1))</f>
        <v>1</v>
      </c>
      <c r="P273" s="14">
        <f>IF('Anvendte oplysninger'!O273="Irrelevant",1,IF(AND(OR(I273="Motorvejsstrækning",I273="Frakørselsflettestrækning",I273="Tilkørselsflettestrækning"),'Anvendte oplysninger'!O273&lt;3.00000001),1+(0.5-'Anvendte oplysninger'!O273)*0.04,IF(AND(OR(I273="Frakørselsrampe",I273="Tilkørselsrampe"),'Anvendte oplysninger'!O273&lt;3.00000001),1+(0.5-'Anvendte oplysninger'!O273)*0.08,IF(OR(I273="Motorvejsstrækning",I273="Frakørselsflettestrækning",I273="Tilkørselsflettestrækning"),0.9,0.8))))</f>
        <v>1</v>
      </c>
      <c r="Q273" s="14">
        <f>IF('Anvendte oplysninger'!P273="Irrelevant",1,IF(AND(OR(I273="Motorvejsstrækning",I273="Frakørselsflettestrækning",I273="Tilkørselsflettestrækning"),'Anvendte oplysninger'!P273&lt;11.00000001),1+(5-'Anvendte oplysninger'!P273)*0.01,0.94))</f>
        <v>1</v>
      </c>
      <c r="R273" s="14">
        <f>IF(OR('Anvendte oplysninger'!Q273="Irrelevant",'Anvendte oplysninger'!R273="Irrelevant",'Anvendte oplysninger'!Q273="Lige"),1,IF(AND(OR(I273="Motorvejsstrækning",I273="Frakørselsflettestrækning",I273="Tilkørselsflettestrækning"),'Anvendte oplysninger'!Q273&lt;4000),(EXP(0.1096*1746.5/'Anvendte oplysninger'!Q273)/EXP(0.1096*1746.5/4000))*('Anvendte oplysninger'!R273/1000)/G273+(G273-'Anvendte oplysninger'!R273/1000)/G273,1))</f>
        <v>1</v>
      </c>
      <c r="S273" s="14">
        <f>IF(OR('Anvendte oplysninger'!S273="Irrelevant",'Anvendte oplysninger'!T273="Irrelevant",'Anvendte oplysninger'!S273="Lige"),1,IF(AND(OR(I273="Motorvejsstrækning",I273="Frakørselsflettestrækning",I273="Tilkørselsflettestrækning"),'Anvendte oplysninger'!S273&lt;4000),(EXP(0.1096*1746.5/'Anvendte oplysninger'!S273)/EXP(0.1096*1746.5/4000))*('Anvendte oplysninger'!T273/1000)/G273+(G273-'Anvendte oplysninger'!T273/1000)/G273,1))</f>
        <v>1</v>
      </c>
      <c r="T273" s="14">
        <f>IF('Anvendte oplysninger'!U273="Irrelevant",1,IF(AND(OR(I273="Motorvejsstrækning",I273="Frakørselsflettestrækning",I273="Tilkørselsflettestrækning",I273="Frakørselsrampe",I273="Tilkørselsrampe"),'Anvendte oplysninger'!U273="Ja"),0.95,1))</f>
        <v>1</v>
      </c>
      <c r="U273" s="14">
        <f>IF('Anvendte oplysninger'!U273="Irrelevant",1,IF(AND(OR(I273="Motorvejsstrækning",I273="Frakørselsflettestrækning",I273="Tilkørselsflettestrækning",I273="Frakørselsrampe",I273="Tilkørselsrampe"),'Anvendte oplysninger'!U273="Ja"),0.96,1))</f>
        <v>1</v>
      </c>
      <c r="V273" s="14">
        <f>IF('Anvendte oplysninger'!U273="Irrelevant",1,IF(AND(OR(I273="Motorvejsstrækning",I273="Frakørselsflettestrækning",I273="Tilkørselsflettestrækning",I273="Frakørselsrampe",I273="Tilkørselsrampe"),'Anvendte oplysninger'!U273="Ja"),0.79,1))</f>
        <v>1</v>
      </c>
      <c r="W273" s="14">
        <f>IF('Anvendte oplysninger'!U273="Irrelevant",1,IF(AND(OR(I273="Motorvejsstrækning",I273="Frakørselsflettestrækning",I273="Tilkørselsflettestrækning",I273="Frakørselsrampe",I273="Tilkørselsrampe"),'Anvendte oplysninger'!U273="Ja"),0.94,1))</f>
        <v>1</v>
      </c>
      <c r="X273" s="14">
        <f>IF('Anvendte oplysninger'!U273="Irrelevant",1,IF(AND(OR(I273="Motorvejsstrækning",I273="Frakørselsflettestrækning",I273="Tilkørselsflettestrækning",I273="Frakørselsrampe",I273="Tilkørselsrampe"),'Anvendte oplysninger'!U273="Ja"),0.97,1))</f>
        <v>1</v>
      </c>
      <c r="Y273" s="14">
        <f>IF(AND(I273="Frakørselsrampe",'Anvendte oplysninger'!V273="S-formet ruderrampe"),1.32,IF(AND(I273="Frakørselsrampe",'Anvendte oplysninger'!V273="S-formet trompetrampe"),2.05,IF(AND(I273="Frakørselsrampe",'Anvendte oplysninger'!V273="U-formet trompetrampe"),4.11,IF(AND(I273="Frakørselsrampe",'Anvendte oplysninger'!V273="SV-formet flyoverrampe"),5.15,IF(AND(I273="Frakørselsrampe",'Anvendte oplysninger'!V273="Vinkelformet rampe"),1.07,IF(AND(I273="Tilkørselsrampe",'Anvendte oplysninger'!V273="S-formet ruderrampe"),0.93,IF(AND(I273="Tilkørselsrampe",'Anvendte oplysninger'!V273="S-formet trompetrampe"),2.48,IF(AND(I273="Tilkørselsrampe",'Anvendte oplysninger'!V273="U-formet trompetrampe"),4.15,IF(AND(I273="Tilkørselsrampe",'Anvendte oplysninger'!V273="SV-formet flyoverrampe"),5.26,IF(AND(I273="Tilkørselsrampe",'Anvendte oplysninger'!V273="Vinkelformet rampe"),1.42,1))))))))))</f>
        <v>1</v>
      </c>
      <c r="Z273" s="14">
        <f>IF(OR('Anvendte oplysninger'!W273="Lige",'Anvendte oplysninger'!W273="Irrelevant",'Anvendte oplysninger'!X273="Irrelevant",'Anvendte oplysninger'!Y273="Irrelevant"),1,1+1.545*1000/32.2*((('Anvendte oplysninger'!Y273*3268/3600)/('Anvendte oplysninger'!W273/0.306))^2)*('Anvendte oplysninger'!X273/1000)/G273)</f>
        <v>1</v>
      </c>
      <c r="AA273" s="14">
        <f>IF(OR('Anvendte oplysninger'!W273="Lige",'Anvendte oplysninger'!W273="Irrelevant",'Anvendte oplysninger'!X273="Irrelevant",'Anvendte oplysninger'!Y273="Irrelevant"),1,1+1.961*1000/32.2*((('Anvendte oplysninger'!Y273*3268/3600)/('Anvendte oplysninger'!W273/0.306))^2)*('Anvendte oplysninger'!X273/1000)/G273)</f>
        <v>1</v>
      </c>
      <c r="AB273" s="14">
        <f>IF(OR('Anvendte oplysninger'!Z273="Lige",'Anvendte oplysninger'!Z273="Irrelevant",'Anvendte oplysninger'!AA273="Irrelevant",'Anvendte oplysninger'!AB273="Irrelevant"),1,1+1.545*1000/32.2*((('Anvendte oplysninger'!AB273*3268/3600)/('Anvendte oplysninger'!Z273/0.306))^2)*('Anvendte oplysninger'!AA273/1000)/G273)</f>
        <v>1</v>
      </c>
      <c r="AC273" s="14">
        <f>IF(OR('Anvendte oplysninger'!Z273="Lige",'Anvendte oplysninger'!Z273="Irrelevant",'Anvendte oplysninger'!AA273="Irrelevant",'Anvendte oplysninger'!AB273="Irrelevant"),1,1+1.961*1000/32.2*((('Anvendte oplysninger'!AB273*3268/3600)/('Anvendte oplysninger'!Z273/0.306))^2)*('Anvendte oplysninger'!AA273/1000)/G273)</f>
        <v>1</v>
      </c>
      <c r="AD273" s="14">
        <f>IF(OR('Anvendte oplysninger'!AC273="Irrelevant",'Anvendte oplysninger'!AC273="Nej"),1,IF(AND('Anvendte oplysninger'!AC273="Ja",OR('Anvendte oplysninger'!Q273&lt;301,'Anvendte oplysninger'!S273&lt;301)),1-(0.5*('Anvendte oplysninger'!R273+'Anvendte oplysninger'!T273)/('Anvendte oplysninger'!G273*1000)),IF(AND('Anvendte oplysninger'!AC273="Ja",OR('Anvendte oplysninger'!Q273&lt;601,'Anvendte oplysninger'!S273&lt;601)),1-(0.25*('Anvendte oplysninger'!R273+'Anvendte oplysninger'!T273)/('Anvendte oplysninger'!G273*1000)),1)))</f>
        <v>1</v>
      </c>
      <c r="AE273" s="14">
        <f>IF(OR('Anvendte oplysninger'!AC273="Irrelevant",'Anvendte oplysninger'!AC273="Nej"),1,IF(AND('Anvendte oplysninger'!AC273="Ja",OR('Anvendte oplysninger'!Q273&lt;301,'Anvendte oplysninger'!S273&lt;301)),1-(0.4*('Anvendte oplysninger'!R273+'Anvendte oplysninger'!T273)/('Anvendte oplysninger'!G273*1000)),IF(AND('Anvendte oplysninger'!AC273="Ja",OR('Anvendte oplysninger'!Q273&lt;601,'Anvendte oplysninger'!S273&lt;601)),1-(0.2*('Anvendte oplysninger'!R273+'Anvendte oplysninger'!T273)/('Anvendte oplysninger'!G273*1000)),1)))</f>
        <v>1</v>
      </c>
      <c r="AF273" s="14">
        <f>IF('Anvendte oplysninger'!AD273="110 km/t",0.79,1)</f>
        <v>1</v>
      </c>
      <c r="AG273" s="14">
        <f>IF('Anvendte oplysninger'!AD273="110 km/t",0.94,1)</f>
        <v>1</v>
      </c>
      <c r="AH273" s="14">
        <f>IF('Anvendte oplysninger'!AD273="110 km/t",0.66,1)</f>
        <v>1</v>
      </c>
      <c r="AI273" s="14">
        <f>IF('Anvendte oplysninger'!AD273="110 km/t",0.82,1)</f>
        <v>1</v>
      </c>
      <c r="AJ273" s="14">
        <f>IF(AND('Anvendte oplysninger'!AE273="Ja",I273="Tilkørselsflettestrækning"),0.65*'Anvendte oplysninger'!AF273+1-'Anvendte oplysninger'!AF273,1)</f>
        <v>1</v>
      </c>
      <c r="AK273" s="15" t="str">
        <f t="shared" si="28"/>
        <v/>
      </c>
      <c r="AL273" s="15" t="str">
        <f t="shared" si="29"/>
        <v/>
      </c>
      <c r="AM273" s="15" t="str">
        <f t="shared" si="30"/>
        <v/>
      </c>
      <c r="AN273" s="15" t="str">
        <f t="shared" si="31"/>
        <v/>
      </c>
      <c r="AO273" s="15" t="str">
        <f t="shared" si="32"/>
        <v/>
      </c>
      <c r="AP273" s="15" t="str">
        <f t="shared" si="33"/>
        <v/>
      </c>
      <c r="AQ273" s="4" t="str">
        <f t="shared" si="34"/>
        <v/>
      </c>
    </row>
    <row r="274" spans="1:43" x14ac:dyDescent="0.25">
      <c r="A274" s="4" t="str">
        <f>IF(Inddata!A289="","",Inddata!A289)</f>
        <v/>
      </c>
      <c r="B274" s="4" t="str">
        <f>IF(Inddata!B289="","",Inddata!B289)</f>
        <v/>
      </c>
      <c r="C274" s="4" t="str">
        <f>IF(Inddata!C289="","",Inddata!C289)</f>
        <v/>
      </c>
      <c r="D274" s="4" t="str">
        <f>IF(Inddata!D289="","",Inddata!D289)</f>
        <v/>
      </c>
      <c r="E274" s="4" t="str">
        <f>IF(Inddata!E289="","",Inddata!E289)</f>
        <v/>
      </c>
      <c r="F274" s="4" t="str">
        <f>IF(Inddata!F289="","",Inddata!F289)</f>
        <v/>
      </c>
      <c r="G274" s="4">
        <f>IF(Inddata!G289="","",Inddata!G289)</f>
        <v>0</v>
      </c>
      <c r="H274" s="4" t="str">
        <f>IF(Inddata!H289&gt;0.5,Inddata!H289,"")</f>
        <v/>
      </c>
      <c r="I274" s="4" t="str">
        <f>IF(Inddata!I289="","",Inddata!I289)</f>
        <v/>
      </c>
      <c r="J274" s="14">
        <f>IF('Anvendte oplysninger'!J274="Irrelevant",1,IF('Anvendte oplysninger'!J274&gt;3,1.2,1))</f>
        <v>1</v>
      </c>
      <c r="K274" s="14">
        <f>IF('Anvendte oplysninger'!K274="Irrelevant",1,IF(AND(OR(I274="Motorvejsstrækning",I274="Frakørselsflettestrækning",I274="Tilkørselsflettestrækning"),'Anvendte oplysninger'!K274&lt;3.5),1+(3.5-'Anvendte oplysninger'!K274)*0.12,IF(AND(OR(I274="Frakørselsrampe",I274="Tilkørselsrampe"),'Anvendte oplysninger'!K274&lt;3.5),1+(3.5-'Anvendte oplysninger'!K274)*0.16,1)))</f>
        <v>1</v>
      </c>
      <c r="L274" s="14">
        <f>IF('Anvendte oplysninger'!L274="Irrelevant",1,IF(AND('Anvendte oplysninger'!L274="Ja",'Anvendte oplysninger'!J274=2),0.6*'Anvendte oplysninger'!M274+(1-'Anvendte oplysninger'!M274),IF(AND('Anvendte oplysninger'!L274="Ja",'Anvendte oplysninger'!J274=3),0.7*'Anvendte oplysninger'!M274+(1-'Anvendte oplysninger'!M274),IF(AND('Anvendte oplysninger'!L274="Ja",'Anvendte oplysninger'!J274=4),0.76*'Anvendte oplysninger'!M274+(1-'Anvendte oplysninger'!M274),IF(AND('Anvendte oplysninger'!L274="Ja",'Anvendte oplysninger'!J274&gt;4.99999999),0.8*'Anvendte oplysninger'!M274+(1-'Anvendte oplysninger'!M274),1)))))</f>
        <v>1</v>
      </c>
      <c r="M274" s="14">
        <f>IF('Anvendte oplysninger'!L274="Irrelevant",1,IF(AND('Anvendte oplysninger'!L274="Ja",'Anvendte oplysninger'!J274=2),0.8*'Anvendte oplysninger'!M274+(1-'Anvendte oplysninger'!M274),IF(AND('Anvendte oplysninger'!L274="Ja",'Anvendte oplysninger'!J274=3),0.85*'Anvendte oplysninger'!M274+(1-'Anvendte oplysninger'!M274),IF(AND('Anvendte oplysninger'!L274="Ja",'Anvendte oplysninger'!J274=4),0.88*'Anvendte oplysninger'!M274+(1-'Anvendte oplysninger'!M274),IF(AND('Anvendte oplysninger'!L274="Ja",'Anvendte oplysninger'!J274&gt;4.99999999),0.9*'Anvendte oplysninger'!M274+(1-'Anvendte oplysninger'!M274),1)))))</f>
        <v>1</v>
      </c>
      <c r="N274" s="14">
        <f>IF('Anvendte oplysninger'!N274="Irrelevant",1,IF(AND(OR(I274="Motorvejsstrækning",I274="Frakørselsflettestrækning",I274="Tilkørselsflettestrækning"),'Anvendte oplysninger'!N274&lt;3),1+(3-'Anvendte oplysninger'!N274)*0.09333333,1))</f>
        <v>1</v>
      </c>
      <c r="O274" s="14">
        <f>IF('Anvendte oplysninger'!N274="Irrelevant",1,IF(AND(OR(I274="Motorvejsstrækning",I274="Frakørselsflettestrækning",I274="Tilkørselsflettestrækning"),'Anvendte oplysninger'!N274&lt;3),1+(3-'Anvendte oplysninger'!N274)*0.19666667,1))</f>
        <v>1</v>
      </c>
      <c r="P274" s="14">
        <f>IF('Anvendte oplysninger'!O274="Irrelevant",1,IF(AND(OR(I274="Motorvejsstrækning",I274="Frakørselsflettestrækning",I274="Tilkørselsflettestrækning"),'Anvendte oplysninger'!O274&lt;3.00000001),1+(0.5-'Anvendte oplysninger'!O274)*0.04,IF(AND(OR(I274="Frakørselsrampe",I274="Tilkørselsrampe"),'Anvendte oplysninger'!O274&lt;3.00000001),1+(0.5-'Anvendte oplysninger'!O274)*0.08,IF(OR(I274="Motorvejsstrækning",I274="Frakørselsflettestrækning",I274="Tilkørselsflettestrækning"),0.9,0.8))))</f>
        <v>1</v>
      </c>
      <c r="Q274" s="14">
        <f>IF('Anvendte oplysninger'!P274="Irrelevant",1,IF(AND(OR(I274="Motorvejsstrækning",I274="Frakørselsflettestrækning",I274="Tilkørselsflettestrækning"),'Anvendte oplysninger'!P274&lt;11.00000001),1+(5-'Anvendte oplysninger'!P274)*0.01,0.94))</f>
        <v>1</v>
      </c>
      <c r="R274" s="14">
        <f>IF(OR('Anvendte oplysninger'!Q274="Irrelevant",'Anvendte oplysninger'!R274="Irrelevant",'Anvendte oplysninger'!Q274="Lige"),1,IF(AND(OR(I274="Motorvejsstrækning",I274="Frakørselsflettestrækning",I274="Tilkørselsflettestrækning"),'Anvendte oplysninger'!Q274&lt;4000),(EXP(0.1096*1746.5/'Anvendte oplysninger'!Q274)/EXP(0.1096*1746.5/4000))*('Anvendte oplysninger'!R274/1000)/G274+(G274-'Anvendte oplysninger'!R274/1000)/G274,1))</f>
        <v>1</v>
      </c>
      <c r="S274" s="14">
        <f>IF(OR('Anvendte oplysninger'!S274="Irrelevant",'Anvendte oplysninger'!T274="Irrelevant",'Anvendte oplysninger'!S274="Lige"),1,IF(AND(OR(I274="Motorvejsstrækning",I274="Frakørselsflettestrækning",I274="Tilkørselsflettestrækning"),'Anvendte oplysninger'!S274&lt;4000),(EXP(0.1096*1746.5/'Anvendte oplysninger'!S274)/EXP(0.1096*1746.5/4000))*('Anvendte oplysninger'!T274/1000)/G274+(G274-'Anvendte oplysninger'!T274/1000)/G274,1))</f>
        <v>1</v>
      </c>
      <c r="T274" s="14">
        <f>IF('Anvendte oplysninger'!U274="Irrelevant",1,IF(AND(OR(I274="Motorvejsstrækning",I274="Frakørselsflettestrækning",I274="Tilkørselsflettestrækning",I274="Frakørselsrampe",I274="Tilkørselsrampe"),'Anvendte oplysninger'!U274="Ja"),0.95,1))</f>
        <v>1</v>
      </c>
      <c r="U274" s="14">
        <f>IF('Anvendte oplysninger'!U274="Irrelevant",1,IF(AND(OR(I274="Motorvejsstrækning",I274="Frakørselsflettestrækning",I274="Tilkørselsflettestrækning",I274="Frakørselsrampe",I274="Tilkørselsrampe"),'Anvendte oplysninger'!U274="Ja"),0.96,1))</f>
        <v>1</v>
      </c>
      <c r="V274" s="14">
        <f>IF('Anvendte oplysninger'!U274="Irrelevant",1,IF(AND(OR(I274="Motorvejsstrækning",I274="Frakørselsflettestrækning",I274="Tilkørselsflettestrækning",I274="Frakørselsrampe",I274="Tilkørselsrampe"),'Anvendte oplysninger'!U274="Ja"),0.79,1))</f>
        <v>1</v>
      </c>
      <c r="W274" s="14">
        <f>IF('Anvendte oplysninger'!U274="Irrelevant",1,IF(AND(OR(I274="Motorvejsstrækning",I274="Frakørselsflettestrækning",I274="Tilkørselsflettestrækning",I274="Frakørselsrampe",I274="Tilkørselsrampe"),'Anvendte oplysninger'!U274="Ja"),0.94,1))</f>
        <v>1</v>
      </c>
      <c r="X274" s="14">
        <f>IF('Anvendte oplysninger'!U274="Irrelevant",1,IF(AND(OR(I274="Motorvejsstrækning",I274="Frakørselsflettestrækning",I274="Tilkørselsflettestrækning",I274="Frakørselsrampe",I274="Tilkørselsrampe"),'Anvendte oplysninger'!U274="Ja"),0.97,1))</f>
        <v>1</v>
      </c>
      <c r="Y274" s="14">
        <f>IF(AND(I274="Frakørselsrampe",'Anvendte oplysninger'!V274="S-formet ruderrampe"),1.32,IF(AND(I274="Frakørselsrampe",'Anvendte oplysninger'!V274="S-formet trompetrampe"),2.05,IF(AND(I274="Frakørselsrampe",'Anvendte oplysninger'!V274="U-formet trompetrampe"),4.11,IF(AND(I274="Frakørselsrampe",'Anvendte oplysninger'!V274="SV-formet flyoverrampe"),5.15,IF(AND(I274="Frakørselsrampe",'Anvendte oplysninger'!V274="Vinkelformet rampe"),1.07,IF(AND(I274="Tilkørselsrampe",'Anvendte oplysninger'!V274="S-formet ruderrampe"),0.93,IF(AND(I274="Tilkørselsrampe",'Anvendte oplysninger'!V274="S-formet trompetrampe"),2.48,IF(AND(I274="Tilkørselsrampe",'Anvendte oplysninger'!V274="U-formet trompetrampe"),4.15,IF(AND(I274="Tilkørselsrampe",'Anvendte oplysninger'!V274="SV-formet flyoverrampe"),5.26,IF(AND(I274="Tilkørselsrampe",'Anvendte oplysninger'!V274="Vinkelformet rampe"),1.42,1))))))))))</f>
        <v>1</v>
      </c>
      <c r="Z274" s="14">
        <f>IF(OR('Anvendte oplysninger'!W274="Lige",'Anvendte oplysninger'!W274="Irrelevant",'Anvendte oplysninger'!X274="Irrelevant",'Anvendte oplysninger'!Y274="Irrelevant"),1,1+1.545*1000/32.2*((('Anvendte oplysninger'!Y274*3268/3600)/('Anvendte oplysninger'!W274/0.306))^2)*('Anvendte oplysninger'!X274/1000)/G274)</f>
        <v>1</v>
      </c>
      <c r="AA274" s="14">
        <f>IF(OR('Anvendte oplysninger'!W274="Lige",'Anvendte oplysninger'!W274="Irrelevant",'Anvendte oplysninger'!X274="Irrelevant",'Anvendte oplysninger'!Y274="Irrelevant"),1,1+1.961*1000/32.2*((('Anvendte oplysninger'!Y274*3268/3600)/('Anvendte oplysninger'!W274/0.306))^2)*('Anvendte oplysninger'!X274/1000)/G274)</f>
        <v>1</v>
      </c>
      <c r="AB274" s="14">
        <f>IF(OR('Anvendte oplysninger'!Z274="Lige",'Anvendte oplysninger'!Z274="Irrelevant",'Anvendte oplysninger'!AA274="Irrelevant",'Anvendte oplysninger'!AB274="Irrelevant"),1,1+1.545*1000/32.2*((('Anvendte oplysninger'!AB274*3268/3600)/('Anvendte oplysninger'!Z274/0.306))^2)*('Anvendte oplysninger'!AA274/1000)/G274)</f>
        <v>1</v>
      </c>
      <c r="AC274" s="14">
        <f>IF(OR('Anvendte oplysninger'!Z274="Lige",'Anvendte oplysninger'!Z274="Irrelevant",'Anvendte oplysninger'!AA274="Irrelevant",'Anvendte oplysninger'!AB274="Irrelevant"),1,1+1.961*1000/32.2*((('Anvendte oplysninger'!AB274*3268/3600)/('Anvendte oplysninger'!Z274/0.306))^2)*('Anvendte oplysninger'!AA274/1000)/G274)</f>
        <v>1</v>
      </c>
      <c r="AD274" s="14">
        <f>IF(OR('Anvendte oplysninger'!AC274="Irrelevant",'Anvendte oplysninger'!AC274="Nej"),1,IF(AND('Anvendte oplysninger'!AC274="Ja",OR('Anvendte oplysninger'!Q274&lt;301,'Anvendte oplysninger'!S274&lt;301)),1-(0.5*('Anvendte oplysninger'!R274+'Anvendte oplysninger'!T274)/('Anvendte oplysninger'!G274*1000)),IF(AND('Anvendte oplysninger'!AC274="Ja",OR('Anvendte oplysninger'!Q274&lt;601,'Anvendte oplysninger'!S274&lt;601)),1-(0.25*('Anvendte oplysninger'!R274+'Anvendte oplysninger'!T274)/('Anvendte oplysninger'!G274*1000)),1)))</f>
        <v>1</v>
      </c>
      <c r="AE274" s="14">
        <f>IF(OR('Anvendte oplysninger'!AC274="Irrelevant",'Anvendte oplysninger'!AC274="Nej"),1,IF(AND('Anvendte oplysninger'!AC274="Ja",OR('Anvendte oplysninger'!Q274&lt;301,'Anvendte oplysninger'!S274&lt;301)),1-(0.4*('Anvendte oplysninger'!R274+'Anvendte oplysninger'!T274)/('Anvendte oplysninger'!G274*1000)),IF(AND('Anvendte oplysninger'!AC274="Ja",OR('Anvendte oplysninger'!Q274&lt;601,'Anvendte oplysninger'!S274&lt;601)),1-(0.2*('Anvendte oplysninger'!R274+'Anvendte oplysninger'!T274)/('Anvendte oplysninger'!G274*1000)),1)))</f>
        <v>1</v>
      </c>
      <c r="AF274" s="14">
        <f>IF('Anvendte oplysninger'!AD274="110 km/t",0.79,1)</f>
        <v>1</v>
      </c>
      <c r="AG274" s="14">
        <f>IF('Anvendte oplysninger'!AD274="110 km/t",0.94,1)</f>
        <v>1</v>
      </c>
      <c r="AH274" s="14">
        <f>IF('Anvendte oplysninger'!AD274="110 km/t",0.66,1)</f>
        <v>1</v>
      </c>
      <c r="AI274" s="14">
        <f>IF('Anvendte oplysninger'!AD274="110 km/t",0.82,1)</f>
        <v>1</v>
      </c>
      <c r="AJ274" s="14">
        <f>IF(AND('Anvendte oplysninger'!AE274="Ja",I274="Tilkørselsflettestrækning"),0.65*'Anvendte oplysninger'!AF274+1-'Anvendte oplysninger'!AF274,1)</f>
        <v>1</v>
      </c>
      <c r="AK274" s="15" t="str">
        <f t="shared" si="28"/>
        <v/>
      </c>
      <c r="AL274" s="15" t="str">
        <f t="shared" si="29"/>
        <v/>
      </c>
      <c r="AM274" s="15" t="str">
        <f t="shared" si="30"/>
        <v/>
      </c>
      <c r="AN274" s="15" t="str">
        <f t="shared" si="31"/>
        <v/>
      </c>
      <c r="AO274" s="15" t="str">
        <f t="shared" si="32"/>
        <v/>
      </c>
      <c r="AP274" s="15" t="str">
        <f t="shared" si="33"/>
        <v/>
      </c>
      <c r="AQ274" s="4" t="str">
        <f t="shared" si="34"/>
        <v/>
      </c>
    </row>
    <row r="275" spans="1:43" x14ac:dyDescent="0.25">
      <c r="A275" s="4" t="str">
        <f>IF(Inddata!A290="","",Inddata!A290)</f>
        <v/>
      </c>
      <c r="B275" s="4" t="str">
        <f>IF(Inddata!B290="","",Inddata!B290)</f>
        <v/>
      </c>
      <c r="C275" s="4" t="str">
        <f>IF(Inddata!C290="","",Inddata!C290)</f>
        <v/>
      </c>
      <c r="D275" s="4" t="str">
        <f>IF(Inddata!D290="","",Inddata!D290)</f>
        <v/>
      </c>
      <c r="E275" s="4" t="str">
        <f>IF(Inddata!E290="","",Inddata!E290)</f>
        <v/>
      </c>
      <c r="F275" s="4" t="str">
        <f>IF(Inddata!F290="","",Inddata!F290)</f>
        <v/>
      </c>
      <c r="G275" s="4">
        <f>IF(Inddata!G290="","",Inddata!G290)</f>
        <v>0</v>
      </c>
      <c r="H275" s="4" t="str">
        <f>IF(Inddata!H290&gt;0.5,Inddata!H290,"")</f>
        <v/>
      </c>
      <c r="I275" s="4" t="str">
        <f>IF(Inddata!I290="","",Inddata!I290)</f>
        <v/>
      </c>
      <c r="J275" s="14">
        <f>IF('Anvendte oplysninger'!J275="Irrelevant",1,IF('Anvendte oplysninger'!J275&gt;3,1.2,1))</f>
        <v>1</v>
      </c>
      <c r="K275" s="14">
        <f>IF('Anvendte oplysninger'!K275="Irrelevant",1,IF(AND(OR(I275="Motorvejsstrækning",I275="Frakørselsflettestrækning",I275="Tilkørselsflettestrækning"),'Anvendte oplysninger'!K275&lt;3.5),1+(3.5-'Anvendte oplysninger'!K275)*0.12,IF(AND(OR(I275="Frakørselsrampe",I275="Tilkørselsrampe"),'Anvendte oplysninger'!K275&lt;3.5),1+(3.5-'Anvendte oplysninger'!K275)*0.16,1)))</f>
        <v>1</v>
      </c>
      <c r="L275" s="14">
        <f>IF('Anvendte oplysninger'!L275="Irrelevant",1,IF(AND('Anvendte oplysninger'!L275="Ja",'Anvendte oplysninger'!J275=2),0.6*'Anvendte oplysninger'!M275+(1-'Anvendte oplysninger'!M275),IF(AND('Anvendte oplysninger'!L275="Ja",'Anvendte oplysninger'!J275=3),0.7*'Anvendte oplysninger'!M275+(1-'Anvendte oplysninger'!M275),IF(AND('Anvendte oplysninger'!L275="Ja",'Anvendte oplysninger'!J275=4),0.76*'Anvendte oplysninger'!M275+(1-'Anvendte oplysninger'!M275),IF(AND('Anvendte oplysninger'!L275="Ja",'Anvendte oplysninger'!J275&gt;4.99999999),0.8*'Anvendte oplysninger'!M275+(1-'Anvendte oplysninger'!M275),1)))))</f>
        <v>1</v>
      </c>
      <c r="M275" s="14">
        <f>IF('Anvendte oplysninger'!L275="Irrelevant",1,IF(AND('Anvendte oplysninger'!L275="Ja",'Anvendte oplysninger'!J275=2),0.8*'Anvendte oplysninger'!M275+(1-'Anvendte oplysninger'!M275),IF(AND('Anvendte oplysninger'!L275="Ja",'Anvendte oplysninger'!J275=3),0.85*'Anvendte oplysninger'!M275+(1-'Anvendte oplysninger'!M275),IF(AND('Anvendte oplysninger'!L275="Ja",'Anvendte oplysninger'!J275=4),0.88*'Anvendte oplysninger'!M275+(1-'Anvendte oplysninger'!M275),IF(AND('Anvendte oplysninger'!L275="Ja",'Anvendte oplysninger'!J275&gt;4.99999999),0.9*'Anvendte oplysninger'!M275+(1-'Anvendte oplysninger'!M275),1)))))</f>
        <v>1</v>
      </c>
      <c r="N275" s="14">
        <f>IF('Anvendte oplysninger'!N275="Irrelevant",1,IF(AND(OR(I275="Motorvejsstrækning",I275="Frakørselsflettestrækning",I275="Tilkørselsflettestrækning"),'Anvendte oplysninger'!N275&lt;3),1+(3-'Anvendte oplysninger'!N275)*0.09333333,1))</f>
        <v>1</v>
      </c>
      <c r="O275" s="14">
        <f>IF('Anvendte oplysninger'!N275="Irrelevant",1,IF(AND(OR(I275="Motorvejsstrækning",I275="Frakørselsflettestrækning",I275="Tilkørselsflettestrækning"),'Anvendte oplysninger'!N275&lt;3),1+(3-'Anvendte oplysninger'!N275)*0.19666667,1))</f>
        <v>1</v>
      </c>
      <c r="P275" s="14">
        <f>IF('Anvendte oplysninger'!O275="Irrelevant",1,IF(AND(OR(I275="Motorvejsstrækning",I275="Frakørselsflettestrækning",I275="Tilkørselsflettestrækning"),'Anvendte oplysninger'!O275&lt;3.00000001),1+(0.5-'Anvendte oplysninger'!O275)*0.04,IF(AND(OR(I275="Frakørselsrampe",I275="Tilkørselsrampe"),'Anvendte oplysninger'!O275&lt;3.00000001),1+(0.5-'Anvendte oplysninger'!O275)*0.08,IF(OR(I275="Motorvejsstrækning",I275="Frakørselsflettestrækning",I275="Tilkørselsflettestrækning"),0.9,0.8))))</f>
        <v>1</v>
      </c>
      <c r="Q275" s="14">
        <f>IF('Anvendte oplysninger'!P275="Irrelevant",1,IF(AND(OR(I275="Motorvejsstrækning",I275="Frakørselsflettestrækning",I275="Tilkørselsflettestrækning"),'Anvendte oplysninger'!P275&lt;11.00000001),1+(5-'Anvendte oplysninger'!P275)*0.01,0.94))</f>
        <v>1</v>
      </c>
      <c r="R275" s="14">
        <f>IF(OR('Anvendte oplysninger'!Q275="Irrelevant",'Anvendte oplysninger'!R275="Irrelevant",'Anvendte oplysninger'!Q275="Lige"),1,IF(AND(OR(I275="Motorvejsstrækning",I275="Frakørselsflettestrækning",I275="Tilkørselsflettestrækning"),'Anvendte oplysninger'!Q275&lt;4000),(EXP(0.1096*1746.5/'Anvendte oplysninger'!Q275)/EXP(0.1096*1746.5/4000))*('Anvendte oplysninger'!R275/1000)/G275+(G275-'Anvendte oplysninger'!R275/1000)/G275,1))</f>
        <v>1</v>
      </c>
      <c r="S275" s="14">
        <f>IF(OR('Anvendte oplysninger'!S275="Irrelevant",'Anvendte oplysninger'!T275="Irrelevant",'Anvendte oplysninger'!S275="Lige"),1,IF(AND(OR(I275="Motorvejsstrækning",I275="Frakørselsflettestrækning",I275="Tilkørselsflettestrækning"),'Anvendte oplysninger'!S275&lt;4000),(EXP(0.1096*1746.5/'Anvendte oplysninger'!S275)/EXP(0.1096*1746.5/4000))*('Anvendte oplysninger'!T275/1000)/G275+(G275-'Anvendte oplysninger'!T275/1000)/G275,1))</f>
        <v>1</v>
      </c>
      <c r="T275" s="14">
        <f>IF('Anvendte oplysninger'!U275="Irrelevant",1,IF(AND(OR(I275="Motorvejsstrækning",I275="Frakørselsflettestrækning",I275="Tilkørselsflettestrækning",I275="Frakørselsrampe",I275="Tilkørselsrampe"),'Anvendte oplysninger'!U275="Ja"),0.95,1))</f>
        <v>1</v>
      </c>
      <c r="U275" s="14">
        <f>IF('Anvendte oplysninger'!U275="Irrelevant",1,IF(AND(OR(I275="Motorvejsstrækning",I275="Frakørselsflettestrækning",I275="Tilkørselsflettestrækning",I275="Frakørselsrampe",I275="Tilkørselsrampe"),'Anvendte oplysninger'!U275="Ja"),0.96,1))</f>
        <v>1</v>
      </c>
      <c r="V275" s="14">
        <f>IF('Anvendte oplysninger'!U275="Irrelevant",1,IF(AND(OR(I275="Motorvejsstrækning",I275="Frakørselsflettestrækning",I275="Tilkørselsflettestrækning",I275="Frakørselsrampe",I275="Tilkørselsrampe"),'Anvendte oplysninger'!U275="Ja"),0.79,1))</f>
        <v>1</v>
      </c>
      <c r="W275" s="14">
        <f>IF('Anvendte oplysninger'!U275="Irrelevant",1,IF(AND(OR(I275="Motorvejsstrækning",I275="Frakørselsflettestrækning",I275="Tilkørselsflettestrækning",I275="Frakørselsrampe",I275="Tilkørselsrampe"),'Anvendte oplysninger'!U275="Ja"),0.94,1))</f>
        <v>1</v>
      </c>
      <c r="X275" s="14">
        <f>IF('Anvendte oplysninger'!U275="Irrelevant",1,IF(AND(OR(I275="Motorvejsstrækning",I275="Frakørselsflettestrækning",I275="Tilkørselsflettestrækning",I275="Frakørselsrampe",I275="Tilkørselsrampe"),'Anvendte oplysninger'!U275="Ja"),0.97,1))</f>
        <v>1</v>
      </c>
      <c r="Y275" s="14">
        <f>IF(AND(I275="Frakørselsrampe",'Anvendte oplysninger'!V275="S-formet ruderrampe"),1.32,IF(AND(I275="Frakørselsrampe",'Anvendte oplysninger'!V275="S-formet trompetrampe"),2.05,IF(AND(I275="Frakørselsrampe",'Anvendte oplysninger'!V275="U-formet trompetrampe"),4.11,IF(AND(I275="Frakørselsrampe",'Anvendte oplysninger'!V275="SV-formet flyoverrampe"),5.15,IF(AND(I275="Frakørselsrampe",'Anvendte oplysninger'!V275="Vinkelformet rampe"),1.07,IF(AND(I275="Tilkørselsrampe",'Anvendte oplysninger'!V275="S-formet ruderrampe"),0.93,IF(AND(I275="Tilkørselsrampe",'Anvendte oplysninger'!V275="S-formet trompetrampe"),2.48,IF(AND(I275="Tilkørselsrampe",'Anvendte oplysninger'!V275="U-formet trompetrampe"),4.15,IF(AND(I275="Tilkørselsrampe",'Anvendte oplysninger'!V275="SV-formet flyoverrampe"),5.26,IF(AND(I275="Tilkørselsrampe",'Anvendte oplysninger'!V275="Vinkelformet rampe"),1.42,1))))))))))</f>
        <v>1</v>
      </c>
      <c r="Z275" s="14">
        <f>IF(OR('Anvendte oplysninger'!W275="Lige",'Anvendte oplysninger'!W275="Irrelevant",'Anvendte oplysninger'!X275="Irrelevant",'Anvendte oplysninger'!Y275="Irrelevant"),1,1+1.545*1000/32.2*((('Anvendte oplysninger'!Y275*3268/3600)/('Anvendte oplysninger'!W275/0.306))^2)*('Anvendte oplysninger'!X275/1000)/G275)</f>
        <v>1</v>
      </c>
      <c r="AA275" s="14">
        <f>IF(OR('Anvendte oplysninger'!W275="Lige",'Anvendte oplysninger'!W275="Irrelevant",'Anvendte oplysninger'!X275="Irrelevant",'Anvendte oplysninger'!Y275="Irrelevant"),1,1+1.961*1000/32.2*((('Anvendte oplysninger'!Y275*3268/3600)/('Anvendte oplysninger'!W275/0.306))^2)*('Anvendte oplysninger'!X275/1000)/G275)</f>
        <v>1</v>
      </c>
      <c r="AB275" s="14">
        <f>IF(OR('Anvendte oplysninger'!Z275="Lige",'Anvendte oplysninger'!Z275="Irrelevant",'Anvendte oplysninger'!AA275="Irrelevant",'Anvendte oplysninger'!AB275="Irrelevant"),1,1+1.545*1000/32.2*((('Anvendte oplysninger'!AB275*3268/3600)/('Anvendte oplysninger'!Z275/0.306))^2)*('Anvendte oplysninger'!AA275/1000)/G275)</f>
        <v>1</v>
      </c>
      <c r="AC275" s="14">
        <f>IF(OR('Anvendte oplysninger'!Z275="Lige",'Anvendte oplysninger'!Z275="Irrelevant",'Anvendte oplysninger'!AA275="Irrelevant",'Anvendte oplysninger'!AB275="Irrelevant"),1,1+1.961*1000/32.2*((('Anvendte oplysninger'!AB275*3268/3600)/('Anvendte oplysninger'!Z275/0.306))^2)*('Anvendte oplysninger'!AA275/1000)/G275)</f>
        <v>1</v>
      </c>
      <c r="AD275" s="14">
        <f>IF(OR('Anvendte oplysninger'!AC275="Irrelevant",'Anvendte oplysninger'!AC275="Nej"),1,IF(AND('Anvendte oplysninger'!AC275="Ja",OR('Anvendte oplysninger'!Q275&lt;301,'Anvendte oplysninger'!S275&lt;301)),1-(0.5*('Anvendte oplysninger'!R275+'Anvendte oplysninger'!T275)/('Anvendte oplysninger'!G275*1000)),IF(AND('Anvendte oplysninger'!AC275="Ja",OR('Anvendte oplysninger'!Q275&lt;601,'Anvendte oplysninger'!S275&lt;601)),1-(0.25*('Anvendte oplysninger'!R275+'Anvendte oplysninger'!T275)/('Anvendte oplysninger'!G275*1000)),1)))</f>
        <v>1</v>
      </c>
      <c r="AE275" s="14">
        <f>IF(OR('Anvendte oplysninger'!AC275="Irrelevant",'Anvendte oplysninger'!AC275="Nej"),1,IF(AND('Anvendte oplysninger'!AC275="Ja",OR('Anvendte oplysninger'!Q275&lt;301,'Anvendte oplysninger'!S275&lt;301)),1-(0.4*('Anvendte oplysninger'!R275+'Anvendte oplysninger'!T275)/('Anvendte oplysninger'!G275*1000)),IF(AND('Anvendte oplysninger'!AC275="Ja",OR('Anvendte oplysninger'!Q275&lt;601,'Anvendte oplysninger'!S275&lt;601)),1-(0.2*('Anvendte oplysninger'!R275+'Anvendte oplysninger'!T275)/('Anvendte oplysninger'!G275*1000)),1)))</f>
        <v>1</v>
      </c>
      <c r="AF275" s="14">
        <f>IF('Anvendte oplysninger'!AD275="110 km/t",0.79,1)</f>
        <v>1</v>
      </c>
      <c r="AG275" s="14">
        <f>IF('Anvendte oplysninger'!AD275="110 km/t",0.94,1)</f>
        <v>1</v>
      </c>
      <c r="AH275" s="14">
        <f>IF('Anvendte oplysninger'!AD275="110 km/t",0.66,1)</f>
        <v>1</v>
      </c>
      <c r="AI275" s="14">
        <f>IF('Anvendte oplysninger'!AD275="110 km/t",0.82,1)</f>
        <v>1</v>
      </c>
      <c r="AJ275" s="14">
        <f>IF(AND('Anvendte oplysninger'!AE275="Ja",I275="Tilkørselsflettestrækning"),0.65*'Anvendte oplysninger'!AF275+1-'Anvendte oplysninger'!AF275,1)</f>
        <v>1</v>
      </c>
      <c r="AK275" s="15" t="str">
        <f t="shared" si="28"/>
        <v/>
      </c>
      <c r="AL275" s="15" t="str">
        <f t="shared" si="29"/>
        <v/>
      </c>
      <c r="AM275" s="15" t="str">
        <f t="shared" si="30"/>
        <v/>
      </c>
      <c r="AN275" s="15" t="str">
        <f t="shared" si="31"/>
        <v/>
      </c>
      <c r="AO275" s="15" t="str">
        <f t="shared" si="32"/>
        <v/>
      </c>
      <c r="AP275" s="15" t="str">
        <f t="shared" si="33"/>
        <v/>
      </c>
      <c r="AQ275" s="4" t="str">
        <f t="shared" si="34"/>
        <v/>
      </c>
    </row>
    <row r="276" spans="1:43" x14ac:dyDescent="0.25">
      <c r="A276" s="4" t="str">
        <f>IF(Inddata!A291="","",Inddata!A291)</f>
        <v/>
      </c>
      <c r="B276" s="4" t="str">
        <f>IF(Inddata!B291="","",Inddata!B291)</f>
        <v/>
      </c>
      <c r="C276" s="4" t="str">
        <f>IF(Inddata!C291="","",Inddata!C291)</f>
        <v/>
      </c>
      <c r="D276" s="4" t="str">
        <f>IF(Inddata!D291="","",Inddata!D291)</f>
        <v/>
      </c>
      <c r="E276" s="4" t="str">
        <f>IF(Inddata!E291="","",Inddata!E291)</f>
        <v/>
      </c>
      <c r="F276" s="4" t="str">
        <f>IF(Inddata!F291="","",Inddata!F291)</f>
        <v/>
      </c>
      <c r="G276" s="4">
        <f>IF(Inddata!G291="","",Inddata!G291)</f>
        <v>0</v>
      </c>
      <c r="H276" s="4" t="str">
        <f>IF(Inddata!H291&gt;0.5,Inddata!H291,"")</f>
        <v/>
      </c>
      <c r="I276" s="4" t="str">
        <f>IF(Inddata!I291="","",Inddata!I291)</f>
        <v/>
      </c>
      <c r="J276" s="14">
        <f>IF('Anvendte oplysninger'!J276="Irrelevant",1,IF('Anvendte oplysninger'!J276&gt;3,1.2,1))</f>
        <v>1</v>
      </c>
      <c r="K276" s="14">
        <f>IF('Anvendte oplysninger'!K276="Irrelevant",1,IF(AND(OR(I276="Motorvejsstrækning",I276="Frakørselsflettestrækning",I276="Tilkørselsflettestrækning"),'Anvendte oplysninger'!K276&lt;3.5),1+(3.5-'Anvendte oplysninger'!K276)*0.12,IF(AND(OR(I276="Frakørselsrampe",I276="Tilkørselsrampe"),'Anvendte oplysninger'!K276&lt;3.5),1+(3.5-'Anvendte oplysninger'!K276)*0.16,1)))</f>
        <v>1</v>
      </c>
      <c r="L276" s="14">
        <f>IF('Anvendte oplysninger'!L276="Irrelevant",1,IF(AND('Anvendte oplysninger'!L276="Ja",'Anvendte oplysninger'!J276=2),0.6*'Anvendte oplysninger'!M276+(1-'Anvendte oplysninger'!M276),IF(AND('Anvendte oplysninger'!L276="Ja",'Anvendte oplysninger'!J276=3),0.7*'Anvendte oplysninger'!M276+(1-'Anvendte oplysninger'!M276),IF(AND('Anvendte oplysninger'!L276="Ja",'Anvendte oplysninger'!J276=4),0.76*'Anvendte oplysninger'!M276+(1-'Anvendte oplysninger'!M276),IF(AND('Anvendte oplysninger'!L276="Ja",'Anvendte oplysninger'!J276&gt;4.99999999),0.8*'Anvendte oplysninger'!M276+(1-'Anvendte oplysninger'!M276),1)))))</f>
        <v>1</v>
      </c>
      <c r="M276" s="14">
        <f>IF('Anvendte oplysninger'!L276="Irrelevant",1,IF(AND('Anvendte oplysninger'!L276="Ja",'Anvendte oplysninger'!J276=2),0.8*'Anvendte oplysninger'!M276+(1-'Anvendte oplysninger'!M276),IF(AND('Anvendte oplysninger'!L276="Ja",'Anvendte oplysninger'!J276=3),0.85*'Anvendte oplysninger'!M276+(1-'Anvendte oplysninger'!M276),IF(AND('Anvendte oplysninger'!L276="Ja",'Anvendte oplysninger'!J276=4),0.88*'Anvendte oplysninger'!M276+(1-'Anvendte oplysninger'!M276),IF(AND('Anvendte oplysninger'!L276="Ja",'Anvendte oplysninger'!J276&gt;4.99999999),0.9*'Anvendte oplysninger'!M276+(1-'Anvendte oplysninger'!M276),1)))))</f>
        <v>1</v>
      </c>
      <c r="N276" s="14">
        <f>IF('Anvendte oplysninger'!N276="Irrelevant",1,IF(AND(OR(I276="Motorvejsstrækning",I276="Frakørselsflettestrækning",I276="Tilkørselsflettestrækning"),'Anvendte oplysninger'!N276&lt;3),1+(3-'Anvendte oplysninger'!N276)*0.09333333,1))</f>
        <v>1</v>
      </c>
      <c r="O276" s="14">
        <f>IF('Anvendte oplysninger'!N276="Irrelevant",1,IF(AND(OR(I276="Motorvejsstrækning",I276="Frakørselsflettestrækning",I276="Tilkørselsflettestrækning"),'Anvendte oplysninger'!N276&lt;3),1+(3-'Anvendte oplysninger'!N276)*0.19666667,1))</f>
        <v>1</v>
      </c>
      <c r="P276" s="14">
        <f>IF('Anvendte oplysninger'!O276="Irrelevant",1,IF(AND(OR(I276="Motorvejsstrækning",I276="Frakørselsflettestrækning",I276="Tilkørselsflettestrækning"),'Anvendte oplysninger'!O276&lt;3.00000001),1+(0.5-'Anvendte oplysninger'!O276)*0.04,IF(AND(OR(I276="Frakørselsrampe",I276="Tilkørselsrampe"),'Anvendte oplysninger'!O276&lt;3.00000001),1+(0.5-'Anvendte oplysninger'!O276)*0.08,IF(OR(I276="Motorvejsstrækning",I276="Frakørselsflettestrækning",I276="Tilkørselsflettestrækning"),0.9,0.8))))</f>
        <v>1</v>
      </c>
      <c r="Q276" s="14">
        <f>IF('Anvendte oplysninger'!P276="Irrelevant",1,IF(AND(OR(I276="Motorvejsstrækning",I276="Frakørselsflettestrækning",I276="Tilkørselsflettestrækning"),'Anvendte oplysninger'!P276&lt;11.00000001),1+(5-'Anvendte oplysninger'!P276)*0.01,0.94))</f>
        <v>1</v>
      </c>
      <c r="R276" s="14">
        <f>IF(OR('Anvendte oplysninger'!Q276="Irrelevant",'Anvendte oplysninger'!R276="Irrelevant",'Anvendte oplysninger'!Q276="Lige"),1,IF(AND(OR(I276="Motorvejsstrækning",I276="Frakørselsflettestrækning",I276="Tilkørselsflettestrækning"),'Anvendte oplysninger'!Q276&lt;4000),(EXP(0.1096*1746.5/'Anvendte oplysninger'!Q276)/EXP(0.1096*1746.5/4000))*('Anvendte oplysninger'!R276/1000)/G276+(G276-'Anvendte oplysninger'!R276/1000)/G276,1))</f>
        <v>1</v>
      </c>
      <c r="S276" s="14">
        <f>IF(OR('Anvendte oplysninger'!S276="Irrelevant",'Anvendte oplysninger'!T276="Irrelevant",'Anvendte oplysninger'!S276="Lige"),1,IF(AND(OR(I276="Motorvejsstrækning",I276="Frakørselsflettestrækning",I276="Tilkørselsflettestrækning"),'Anvendte oplysninger'!S276&lt;4000),(EXP(0.1096*1746.5/'Anvendte oplysninger'!S276)/EXP(0.1096*1746.5/4000))*('Anvendte oplysninger'!T276/1000)/G276+(G276-'Anvendte oplysninger'!T276/1000)/G276,1))</f>
        <v>1</v>
      </c>
      <c r="T276" s="14">
        <f>IF('Anvendte oplysninger'!U276="Irrelevant",1,IF(AND(OR(I276="Motorvejsstrækning",I276="Frakørselsflettestrækning",I276="Tilkørselsflettestrækning",I276="Frakørselsrampe",I276="Tilkørselsrampe"),'Anvendte oplysninger'!U276="Ja"),0.95,1))</f>
        <v>1</v>
      </c>
      <c r="U276" s="14">
        <f>IF('Anvendte oplysninger'!U276="Irrelevant",1,IF(AND(OR(I276="Motorvejsstrækning",I276="Frakørselsflettestrækning",I276="Tilkørselsflettestrækning",I276="Frakørselsrampe",I276="Tilkørselsrampe"),'Anvendte oplysninger'!U276="Ja"),0.96,1))</f>
        <v>1</v>
      </c>
      <c r="V276" s="14">
        <f>IF('Anvendte oplysninger'!U276="Irrelevant",1,IF(AND(OR(I276="Motorvejsstrækning",I276="Frakørselsflettestrækning",I276="Tilkørselsflettestrækning",I276="Frakørselsrampe",I276="Tilkørselsrampe"),'Anvendte oplysninger'!U276="Ja"),0.79,1))</f>
        <v>1</v>
      </c>
      <c r="W276" s="14">
        <f>IF('Anvendte oplysninger'!U276="Irrelevant",1,IF(AND(OR(I276="Motorvejsstrækning",I276="Frakørselsflettestrækning",I276="Tilkørselsflettestrækning",I276="Frakørselsrampe",I276="Tilkørselsrampe"),'Anvendte oplysninger'!U276="Ja"),0.94,1))</f>
        <v>1</v>
      </c>
      <c r="X276" s="14">
        <f>IF('Anvendte oplysninger'!U276="Irrelevant",1,IF(AND(OR(I276="Motorvejsstrækning",I276="Frakørselsflettestrækning",I276="Tilkørselsflettestrækning",I276="Frakørselsrampe",I276="Tilkørselsrampe"),'Anvendte oplysninger'!U276="Ja"),0.97,1))</f>
        <v>1</v>
      </c>
      <c r="Y276" s="14">
        <f>IF(AND(I276="Frakørselsrampe",'Anvendte oplysninger'!V276="S-formet ruderrampe"),1.32,IF(AND(I276="Frakørselsrampe",'Anvendte oplysninger'!V276="S-formet trompetrampe"),2.05,IF(AND(I276="Frakørselsrampe",'Anvendte oplysninger'!V276="U-formet trompetrampe"),4.11,IF(AND(I276="Frakørselsrampe",'Anvendte oplysninger'!V276="SV-formet flyoverrampe"),5.15,IF(AND(I276="Frakørselsrampe",'Anvendte oplysninger'!V276="Vinkelformet rampe"),1.07,IF(AND(I276="Tilkørselsrampe",'Anvendte oplysninger'!V276="S-formet ruderrampe"),0.93,IF(AND(I276="Tilkørselsrampe",'Anvendte oplysninger'!V276="S-formet trompetrampe"),2.48,IF(AND(I276="Tilkørselsrampe",'Anvendte oplysninger'!V276="U-formet trompetrampe"),4.15,IF(AND(I276="Tilkørselsrampe",'Anvendte oplysninger'!V276="SV-formet flyoverrampe"),5.26,IF(AND(I276="Tilkørselsrampe",'Anvendte oplysninger'!V276="Vinkelformet rampe"),1.42,1))))))))))</f>
        <v>1</v>
      </c>
      <c r="Z276" s="14">
        <f>IF(OR('Anvendte oplysninger'!W276="Lige",'Anvendte oplysninger'!W276="Irrelevant",'Anvendte oplysninger'!X276="Irrelevant",'Anvendte oplysninger'!Y276="Irrelevant"),1,1+1.545*1000/32.2*((('Anvendte oplysninger'!Y276*3268/3600)/('Anvendte oplysninger'!W276/0.306))^2)*('Anvendte oplysninger'!X276/1000)/G276)</f>
        <v>1</v>
      </c>
      <c r="AA276" s="14">
        <f>IF(OR('Anvendte oplysninger'!W276="Lige",'Anvendte oplysninger'!W276="Irrelevant",'Anvendte oplysninger'!X276="Irrelevant",'Anvendte oplysninger'!Y276="Irrelevant"),1,1+1.961*1000/32.2*((('Anvendte oplysninger'!Y276*3268/3600)/('Anvendte oplysninger'!W276/0.306))^2)*('Anvendte oplysninger'!X276/1000)/G276)</f>
        <v>1</v>
      </c>
      <c r="AB276" s="14">
        <f>IF(OR('Anvendte oplysninger'!Z276="Lige",'Anvendte oplysninger'!Z276="Irrelevant",'Anvendte oplysninger'!AA276="Irrelevant",'Anvendte oplysninger'!AB276="Irrelevant"),1,1+1.545*1000/32.2*((('Anvendte oplysninger'!AB276*3268/3600)/('Anvendte oplysninger'!Z276/0.306))^2)*('Anvendte oplysninger'!AA276/1000)/G276)</f>
        <v>1</v>
      </c>
      <c r="AC276" s="14">
        <f>IF(OR('Anvendte oplysninger'!Z276="Lige",'Anvendte oplysninger'!Z276="Irrelevant",'Anvendte oplysninger'!AA276="Irrelevant",'Anvendte oplysninger'!AB276="Irrelevant"),1,1+1.961*1000/32.2*((('Anvendte oplysninger'!AB276*3268/3600)/('Anvendte oplysninger'!Z276/0.306))^2)*('Anvendte oplysninger'!AA276/1000)/G276)</f>
        <v>1</v>
      </c>
      <c r="AD276" s="14">
        <f>IF(OR('Anvendte oplysninger'!AC276="Irrelevant",'Anvendte oplysninger'!AC276="Nej"),1,IF(AND('Anvendte oplysninger'!AC276="Ja",OR('Anvendte oplysninger'!Q276&lt;301,'Anvendte oplysninger'!S276&lt;301)),1-(0.5*('Anvendte oplysninger'!R276+'Anvendte oplysninger'!T276)/('Anvendte oplysninger'!G276*1000)),IF(AND('Anvendte oplysninger'!AC276="Ja",OR('Anvendte oplysninger'!Q276&lt;601,'Anvendte oplysninger'!S276&lt;601)),1-(0.25*('Anvendte oplysninger'!R276+'Anvendte oplysninger'!T276)/('Anvendte oplysninger'!G276*1000)),1)))</f>
        <v>1</v>
      </c>
      <c r="AE276" s="14">
        <f>IF(OR('Anvendte oplysninger'!AC276="Irrelevant",'Anvendte oplysninger'!AC276="Nej"),1,IF(AND('Anvendte oplysninger'!AC276="Ja",OR('Anvendte oplysninger'!Q276&lt;301,'Anvendte oplysninger'!S276&lt;301)),1-(0.4*('Anvendte oplysninger'!R276+'Anvendte oplysninger'!T276)/('Anvendte oplysninger'!G276*1000)),IF(AND('Anvendte oplysninger'!AC276="Ja",OR('Anvendte oplysninger'!Q276&lt;601,'Anvendte oplysninger'!S276&lt;601)),1-(0.2*('Anvendte oplysninger'!R276+'Anvendte oplysninger'!T276)/('Anvendte oplysninger'!G276*1000)),1)))</f>
        <v>1</v>
      </c>
      <c r="AF276" s="14">
        <f>IF('Anvendte oplysninger'!AD276="110 km/t",0.79,1)</f>
        <v>1</v>
      </c>
      <c r="AG276" s="14">
        <f>IF('Anvendte oplysninger'!AD276="110 km/t",0.94,1)</f>
        <v>1</v>
      </c>
      <c r="AH276" s="14">
        <f>IF('Anvendte oplysninger'!AD276="110 km/t",0.66,1)</f>
        <v>1</v>
      </c>
      <c r="AI276" s="14">
        <f>IF('Anvendte oplysninger'!AD276="110 km/t",0.82,1)</f>
        <v>1</v>
      </c>
      <c r="AJ276" s="14">
        <f>IF(AND('Anvendte oplysninger'!AE276="Ja",I276="Tilkørselsflettestrækning"),0.65*'Anvendte oplysninger'!AF276+1-'Anvendte oplysninger'!AF276,1)</f>
        <v>1</v>
      </c>
      <c r="AK276" s="15" t="str">
        <f t="shared" si="28"/>
        <v/>
      </c>
      <c r="AL276" s="15" t="str">
        <f t="shared" si="29"/>
        <v/>
      </c>
      <c r="AM276" s="15" t="str">
        <f t="shared" si="30"/>
        <v/>
      </c>
      <c r="AN276" s="15" t="str">
        <f t="shared" si="31"/>
        <v/>
      </c>
      <c r="AO276" s="15" t="str">
        <f t="shared" si="32"/>
        <v/>
      </c>
      <c r="AP276" s="15" t="str">
        <f t="shared" si="33"/>
        <v/>
      </c>
      <c r="AQ276" s="4" t="str">
        <f t="shared" si="34"/>
        <v/>
      </c>
    </row>
    <row r="277" spans="1:43" x14ac:dyDescent="0.25">
      <c r="A277" s="4" t="str">
        <f>IF(Inddata!A292="","",Inddata!A292)</f>
        <v/>
      </c>
      <c r="B277" s="4" t="str">
        <f>IF(Inddata!B292="","",Inddata!B292)</f>
        <v/>
      </c>
      <c r="C277" s="4" t="str">
        <f>IF(Inddata!C292="","",Inddata!C292)</f>
        <v/>
      </c>
      <c r="D277" s="4" t="str">
        <f>IF(Inddata!D292="","",Inddata!D292)</f>
        <v/>
      </c>
      <c r="E277" s="4" t="str">
        <f>IF(Inddata!E292="","",Inddata!E292)</f>
        <v/>
      </c>
      <c r="F277" s="4" t="str">
        <f>IF(Inddata!F292="","",Inddata!F292)</f>
        <v/>
      </c>
      <c r="G277" s="4">
        <f>IF(Inddata!G292="","",Inddata!G292)</f>
        <v>0</v>
      </c>
      <c r="H277" s="4" t="str">
        <f>IF(Inddata!H292&gt;0.5,Inddata!H292,"")</f>
        <v/>
      </c>
      <c r="I277" s="4" t="str">
        <f>IF(Inddata!I292="","",Inddata!I292)</f>
        <v/>
      </c>
      <c r="J277" s="14">
        <f>IF('Anvendte oplysninger'!J277="Irrelevant",1,IF('Anvendte oplysninger'!J277&gt;3,1.2,1))</f>
        <v>1</v>
      </c>
      <c r="K277" s="14">
        <f>IF('Anvendte oplysninger'!K277="Irrelevant",1,IF(AND(OR(I277="Motorvejsstrækning",I277="Frakørselsflettestrækning",I277="Tilkørselsflettestrækning"),'Anvendte oplysninger'!K277&lt;3.5),1+(3.5-'Anvendte oplysninger'!K277)*0.12,IF(AND(OR(I277="Frakørselsrampe",I277="Tilkørselsrampe"),'Anvendte oplysninger'!K277&lt;3.5),1+(3.5-'Anvendte oplysninger'!K277)*0.16,1)))</f>
        <v>1</v>
      </c>
      <c r="L277" s="14">
        <f>IF('Anvendte oplysninger'!L277="Irrelevant",1,IF(AND('Anvendte oplysninger'!L277="Ja",'Anvendte oplysninger'!J277=2),0.6*'Anvendte oplysninger'!M277+(1-'Anvendte oplysninger'!M277),IF(AND('Anvendte oplysninger'!L277="Ja",'Anvendte oplysninger'!J277=3),0.7*'Anvendte oplysninger'!M277+(1-'Anvendte oplysninger'!M277),IF(AND('Anvendte oplysninger'!L277="Ja",'Anvendte oplysninger'!J277=4),0.76*'Anvendte oplysninger'!M277+(1-'Anvendte oplysninger'!M277),IF(AND('Anvendte oplysninger'!L277="Ja",'Anvendte oplysninger'!J277&gt;4.99999999),0.8*'Anvendte oplysninger'!M277+(1-'Anvendte oplysninger'!M277),1)))))</f>
        <v>1</v>
      </c>
      <c r="M277" s="14">
        <f>IF('Anvendte oplysninger'!L277="Irrelevant",1,IF(AND('Anvendte oplysninger'!L277="Ja",'Anvendte oplysninger'!J277=2),0.8*'Anvendte oplysninger'!M277+(1-'Anvendte oplysninger'!M277),IF(AND('Anvendte oplysninger'!L277="Ja",'Anvendte oplysninger'!J277=3),0.85*'Anvendte oplysninger'!M277+(1-'Anvendte oplysninger'!M277),IF(AND('Anvendte oplysninger'!L277="Ja",'Anvendte oplysninger'!J277=4),0.88*'Anvendte oplysninger'!M277+(1-'Anvendte oplysninger'!M277),IF(AND('Anvendte oplysninger'!L277="Ja",'Anvendte oplysninger'!J277&gt;4.99999999),0.9*'Anvendte oplysninger'!M277+(1-'Anvendte oplysninger'!M277),1)))))</f>
        <v>1</v>
      </c>
      <c r="N277" s="14">
        <f>IF('Anvendte oplysninger'!N277="Irrelevant",1,IF(AND(OR(I277="Motorvejsstrækning",I277="Frakørselsflettestrækning",I277="Tilkørselsflettestrækning"),'Anvendte oplysninger'!N277&lt;3),1+(3-'Anvendte oplysninger'!N277)*0.09333333,1))</f>
        <v>1</v>
      </c>
      <c r="O277" s="14">
        <f>IF('Anvendte oplysninger'!N277="Irrelevant",1,IF(AND(OR(I277="Motorvejsstrækning",I277="Frakørselsflettestrækning",I277="Tilkørselsflettestrækning"),'Anvendte oplysninger'!N277&lt;3),1+(3-'Anvendte oplysninger'!N277)*0.19666667,1))</f>
        <v>1</v>
      </c>
      <c r="P277" s="14">
        <f>IF('Anvendte oplysninger'!O277="Irrelevant",1,IF(AND(OR(I277="Motorvejsstrækning",I277="Frakørselsflettestrækning",I277="Tilkørselsflettestrækning"),'Anvendte oplysninger'!O277&lt;3.00000001),1+(0.5-'Anvendte oplysninger'!O277)*0.04,IF(AND(OR(I277="Frakørselsrampe",I277="Tilkørselsrampe"),'Anvendte oplysninger'!O277&lt;3.00000001),1+(0.5-'Anvendte oplysninger'!O277)*0.08,IF(OR(I277="Motorvejsstrækning",I277="Frakørselsflettestrækning",I277="Tilkørselsflettestrækning"),0.9,0.8))))</f>
        <v>1</v>
      </c>
      <c r="Q277" s="14">
        <f>IF('Anvendte oplysninger'!P277="Irrelevant",1,IF(AND(OR(I277="Motorvejsstrækning",I277="Frakørselsflettestrækning",I277="Tilkørselsflettestrækning"),'Anvendte oplysninger'!P277&lt;11.00000001),1+(5-'Anvendte oplysninger'!P277)*0.01,0.94))</f>
        <v>1</v>
      </c>
      <c r="R277" s="14">
        <f>IF(OR('Anvendte oplysninger'!Q277="Irrelevant",'Anvendte oplysninger'!R277="Irrelevant",'Anvendte oplysninger'!Q277="Lige"),1,IF(AND(OR(I277="Motorvejsstrækning",I277="Frakørselsflettestrækning",I277="Tilkørselsflettestrækning"),'Anvendte oplysninger'!Q277&lt;4000),(EXP(0.1096*1746.5/'Anvendte oplysninger'!Q277)/EXP(0.1096*1746.5/4000))*('Anvendte oplysninger'!R277/1000)/G277+(G277-'Anvendte oplysninger'!R277/1000)/G277,1))</f>
        <v>1</v>
      </c>
      <c r="S277" s="14">
        <f>IF(OR('Anvendte oplysninger'!S277="Irrelevant",'Anvendte oplysninger'!T277="Irrelevant",'Anvendte oplysninger'!S277="Lige"),1,IF(AND(OR(I277="Motorvejsstrækning",I277="Frakørselsflettestrækning",I277="Tilkørselsflettestrækning"),'Anvendte oplysninger'!S277&lt;4000),(EXP(0.1096*1746.5/'Anvendte oplysninger'!S277)/EXP(0.1096*1746.5/4000))*('Anvendte oplysninger'!T277/1000)/G277+(G277-'Anvendte oplysninger'!T277/1000)/G277,1))</f>
        <v>1</v>
      </c>
      <c r="T277" s="14">
        <f>IF('Anvendte oplysninger'!U277="Irrelevant",1,IF(AND(OR(I277="Motorvejsstrækning",I277="Frakørselsflettestrækning",I277="Tilkørselsflettestrækning",I277="Frakørselsrampe",I277="Tilkørselsrampe"),'Anvendte oplysninger'!U277="Ja"),0.95,1))</f>
        <v>1</v>
      </c>
      <c r="U277" s="14">
        <f>IF('Anvendte oplysninger'!U277="Irrelevant",1,IF(AND(OR(I277="Motorvejsstrækning",I277="Frakørselsflettestrækning",I277="Tilkørselsflettestrækning",I277="Frakørselsrampe",I277="Tilkørselsrampe"),'Anvendte oplysninger'!U277="Ja"),0.96,1))</f>
        <v>1</v>
      </c>
      <c r="V277" s="14">
        <f>IF('Anvendte oplysninger'!U277="Irrelevant",1,IF(AND(OR(I277="Motorvejsstrækning",I277="Frakørselsflettestrækning",I277="Tilkørselsflettestrækning",I277="Frakørselsrampe",I277="Tilkørselsrampe"),'Anvendte oplysninger'!U277="Ja"),0.79,1))</f>
        <v>1</v>
      </c>
      <c r="W277" s="14">
        <f>IF('Anvendte oplysninger'!U277="Irrelevant",1,IF(AND(OR(I277="Motorvejsstrækning",I277="Frakørselsflettestrækning",I277="Tilkørselsflettestrækning",I277="Frakørselsrampe",I277="Tilkørselsrampe"),'Anvendte oplysninger'!U277="Ja"),0.94,1))</f>
        <v>1</v>
      </c>
      <c r="X277" s="14">
        <f>IF('Anvendte oplysninger'!U277="Irrelevant",1,IF(AND(OR(I277="Motorvejsstrækning",I277="Frakørselsflettestrækning",I277="Tilkørselsflettestrækning",I277="Frakørselsrampe",I277="Tilkørselsrampe"),'Anvendte oplysninger'!U277="Ja"),0.97,1))</f>
        <v>1</v>
      </c>
      <c r="Y277" s="14">
        <f>IF(AND(I277="Frakørselsrampe",'Anvendte oplysninger'!V277="S-formet ruderrampe"),1.32,IF(AND(I277="Frakørselsrampe",'Anvendte oplysninger'!V277="S-formet trompetrampe"),2.05,IF(AND(I277="Frakørselsrampe",'Anvendte oplysninger'!V277="U-formet trompetrampe"),4.11,IF(AND(I277="Frakørselsrampe",'Anvendte oplysninger'!V277="SV-formet flyoverrampe"),5.15,IF(AND(I277="Frakørselsrampe",'Anvendte oplysninger'!V277="Vinkelformet rampe"),1.07,IF(AND(I277="Tilkørselsrampe",'Anvendte oplysninger'!V277="S-formet ruderrampe"),0.93,IF(AND(I277="Tilkørselsrampe",'Anvendte oplysninger'!V277="S-formet trompetrampe"),2.48,IF(AND(I277="Tilkørselsrampe",'Anvendte oplysninger'!V277="U-formet trompetrampe"),4.15,IF(AND(I277="Tilkørselsrampe",'Anvendte oplysninger'!V277="SV-formet flyoverrampe"),5.26,IF(AND(I277="Tilkørselsrampe",'Anvendte oplysninger'!V277="Vinkelformet rampe"),1.42,1))))))))))</f>
        <v>1</v>
      </c>
      <c r="Z277" s="14">
        <f>IF(OR('Anvendte oplysninger'!W277="Lige",'Anvendte oplysninger'!W277="Irrelevant",'Anvendte oplysninger'!X277="Irrelevant",'Anvendte oplysninger'!Y277="Irrelevant"),1,1+1.545*1000/32.2*((('Anvendte oplysninger'!Y277*3268/3600)/('Anvendte oplysninger'!W277/0.306))^2)*('Anvendte oplysninger'!X277/1000)/G277)</f>
        <v>1</v>
      </c>
      <c r="AA277" s="14">
        <f>IF(OR('Anvendte oplysninger'!W277="Lige",'Anvendte oplysninger'!W277="Irrelevant",'Anvendte oplysninger'!X277="Irrelevant",'Anvendte oplysninger'!Y277="Irrelevant"),1,1+1.961*1000/32.2*((('Anvendte oplysninger'!Y277*3268/3600)/('Anvendte oplysninger'!W277/0.306))^2)*('Anvendte oplysninger'!X277/1000)/G277)</f>
        <v>1</v>
      </c>
      <c r="AB277" s="14">
        <f>IF(OR('Anvendte oplysninger'!Z277="Lige",'Anvendte oplysninger'!Z277="Irrelevant",'Anvendte oplysninger'!AA277="Irrelevant",'Anvendte oplysninger'!AB277="Irrelevant"),1,1+1.545*1000/32.2*((('Anvendte oplysninger'!AB277*3268/3600)/('Anvendte oplysninger'!Z277/0.306))^2)*('Anvendte oplysninger'!AA277/1000)/G277)</f>
        <v>1</v>
      </c>
      <c r="AC277" s="14">
        <f>IF(OR('Anvendte oplysninger'!Z277="Lige",'Anvendte oplysninger'!Z277="Irrelevant",'Anvendte oplysninger'!AA277="Irrelevant",'Anvendte oplysninger'!AB277="Irrelevant"),1,1+1.961*1000/32.2*((('Anvendte oplysninger'!AB277*3268/3600)/('Anvendte oplysninger'!Z277/0.306))^2)*('Anvendte oplysninger'!AA277/1000)/G277)</f>
        <v>1</v>
      </c>
      <c r="AD277" s="14">
        <f>IF(OR('Anvendte oplysninger'!AC277="Irrelevant",'Anvendte oplysninger'!AC277="Nej"),1,IF(AND('Anvendte oplysninger'!AC277="Ja",OR('Anvendte oplysninger'!Q277&lt;301,'Anvendte oplysninger'!S277&lt;301)),1-(0.5*('Anvendte oplysninger'!R277+'Anvendte oplysninger'!T277)/('Anvendte oplysninger'!G277*1000)),IF(AND('Anvendte oplysninger'!AC277="Ja",OR('Anvendte oplysninger'!Q277&lt;601,'Anvendte oplysninger'!S277&lt;601)),1-(0.25*('Anvendte oplysninger'!R277+'Anvendte oplysninger'!T277)/('Anvendte oplysninger'!G277*1000)),1)))</f>
        <v>1</v>
      </c>
      <c r="AE277" s="14">
        <f>IF(OR('Anvendte oplysninger'!AC277="Irrelevant",'Anvendte oplysninger'!AC277="Nej"),1,IF(AND('Anvendte oplysninger'!AC277="Ja",OR('Anvendte oplysninger'!Q277&lt;301,'Anvendte oplysninger'!S277&lt;301)),1-(0.4*('Anvendte oplysninger'!R277+'Anvendte oplysninger'!T277)/('Anvendte oplysninger'!G277*1000)),IF(AND('Anvendte oplysninger'!AC277="Ja",OR('Anvendte oplysninger'!Q277&lt;601,'Anvendte oplysninger'!S277&lt;601)),1-(0.2*('Anvendte oplysninger'!R277+'Anvendte oplysninger'!T277)/('Anvendte oplysninger'!G277*1000)),1)))</f>
        <v>1</v>
      </c>
      <c r="AF277" s="14">
        <f>IF('Anvendte oplysninger'!AD277="110 km/t",0.79,1)</f>
        <v>1</v>
      </c>
      <c r="AG277" s="14">
        <f>IF('Anvendte oplysninger'!AD277="110 km/t",0.94,1)</f>
        <v>1</v>
      </c>
      <c r="AH277" s="14">
        <f>IF('Anvendte oplysninger'!AD277="110 km/t",0.66,1)</f>
        <v>1</v>
      </c>
      <c r="AI277" s="14">
        <f>IF('Anvendte oplysninger'!AD277="110 km/t",0.82,1)</f>
        <v>1</v>
      </c>
      <c r="AJ277" s="14">
        <f>IF(AND('Anvendte oplysninger'!AE277="Ja",I277="Tilkørselsflettestrækning"),0.65*'Anvendte oplysninger'!AF277+1-'Anvendte oplysninger'!AF277,1)</f>
        <v>1</v>
      </c>
      <c r="AK277" s="15" t="str">
        <f t="shared" si="28"/>
        <v/>
      </c>
      <c r="AL277" s="15" t="str">
        <f t="shared" si="29"/>
        <v/>
      </c>
      <c r="AM277" s="15" t="str">
        <f t="shared" si="30"/>
        <v/>
      </c>
      <c r="AN277" s="15" t="str">
        <f t="shared" si="31"/>
        <v/>
      </c>
      <c r="AO277" s="15" t="str">
        <f t="shared" si="32"/>
        <v/>
      </c>
      <c r="AP277" s="15" t="str">
        <f t="shared" si="33"/>
        <v/>
      </c>
      <c r="AQ277" s="4" t="str">
        <f t="shared" si="34"/>
        <v/>
      </c>
    </row>
    <row r="278" spans="1:43" x14ac:dyDescent="0.25">
      <c r="A278" s="4" t="str">
        <f>IF(Inddata!A293="","",Inddata!A293)</f>
        <v/>
      </c>
      <c r="B278" s="4" t="str">
        <f>IF(Inddata!B293="","",Inddata!B293)</f>
        <v/>
      </c>
      <c r="C278" s="4" t="str">
        <f>IF(Inddata!C293="","",Inddata!C293)</f>
        <v/>
      </c>
      <c r="D278" s="4" t="str">
        <f>IF(Inddata!D293="","",Inddata!D293)</f>
        <v/>
      </c>
      <c r="E278" s="4" t="str">
        <f>IF(Inddata!E293="","",Inddata!E293)</f>
        <v/>
      </c>
      <c r="F278" s="4" t="str">
        <f>IF(Inddata!F293="","",Inddata!F293)</f>
        <v/>
      </c>
      <c r="G278" s="4">
        <f>IF(Inddata!G293="","",Inddata!G293)</f>
        <v>0</v>
      </c>
      <c r="H278" s="4" t="str">
        <f>IF(Inddata!H293&gt;0.5,Inddata!H293,"")</f>
        <v/>
      </c>
      <c r="I278" s="4" t="str">
        <f>IF(Inddata!I293="","",Inddata!I293)</f>
        <v/>
      </c>
      <c r="J278" s="14">
        <f>IF('Anvendte oplysninger'!J278="Irrelevant",1,IF('Anvendte oplysninger'!J278&gt;3,1.2,1))</f>
        <v>1</v>
      </c>
      <c r="K278" s="14">
        <f>IF('Anvendte oplysninger'!K278="Irrelevant",1,IF(AND(OR(I278="Motorvejsstrækning",I278="Frakørselsflettestrækning",I278="Tilkørselsflettestrækning"),'Anvendte oplysninger'!K278&lt;3.5),1+(3.5-'Anvendte oplysninger'!K278)*0.12,IF(AND(OR(I278="Frakørselsrampe",I278="Tilkørselsrampe"),'Anvendte oplysninger'!K278&lt;3.5),1+(3.5-'Anvendte oplysninger'!K278)*0.16,1)))</f>
        <v>1</v>
      </c>
      <c r="L278" s="14">
        <f>IF('Anvendte oplysninger'!L278="Irrelevant",1,IF(AND('Anvendte oplysninger'!L278="Ja",'Anvendte oplysninger'!J278=2),0.6*'Anvendte oplysninger'!M278+(1-'Anvendte oplysninger'!M278),IF(AND('Anvendte oplysninger'!L278="Ja",'Anvendte oplysninger'!J278=3),0.7*'Anvendte oplysninger'!M278+(1-'Anvendte oplysninger'!M278),IF(AND('Anvendte oplysninger'!L278="Ja",'Anvendte oplysninger'!J278=4),0.76*'Anvendte oplysninger'!M278+(1-'Anvendte oplysninger'!M278),IF(AND('Anvendte oplysninger'!L278="Ja",'Anvendte oplysninger'!J278&gt;4.99999999),0.8*'Anvendte oplysninger'!M278+(1-'Anvendte oplysninger'!M278),1)))))</f>
        <v>1</v>
      </c>
      <c r="M278" s="14">
        <f>IF('Anvendte oplysninger'!L278="Irrelevant",1,IF(AND('Anvendte oplysninger'!L278="Ja",'Anvendte oplysninger'!J278=2),0.8*'Anvendte oplysninger'!M278+(1-'Anvendte oplysninger'!M278),IF(AND('Anvendte oplysninger'!L278="Ja",'Anvendte oplysninger'!J278=3),0.85*'Anvendte oplysninger'!M278+(1-'Anvendte oplysninger'!M278),IF(AND('Anvendte oplysninger'!L278="Ja",'Anvendte oplysninger'!J278=4),0.88*'Anvendte oplysninger'!M278+(1-'Anvendte oplysninger'!M278),IF(AND('Anvendte oplysninger'!L278="Ja",'Anvendte oplysninger'!J278&gt;4.99999999),0.9*'Anvendte oplysninger'!M278+(1-'Anvendte oplysninger'!M278),1)))))</f>
        <v>1</v>
      </c>
      <c r="N278" s="14">
        <f>IF('Anvendte oplysninger'!N278="Irrelevant",1,IF(AND(OR(I278="Motorvejsstrækning",I278="Frakørselsflettestrækning",I278="Tilkørselsflettestrækning"),'Anvendte oplysninger'!N278&lt;3),1+(3-'Anvendte oplysninger'!N278)*0.09333333,1))</f>
        <v>1</v>
      </c>
      <c r="O278" s="14">
        <f>IF('Anvendte oplysninger'!N278="Irrelevant",1,IF(AND(OR(I278="Motorvejsstrækning",I278="Frakørselsflettestrækning",I278="Tilkørselsflettestrækning"),'Anvendte oplysninger'!N278&lt;3),1+(3-'Anvendte oplysninger'!N278)*0.19666667,1))</f>
        <v>1</v>
      </c>
      <c r="P278" s="14">
        <f>IF('Anvendte oplysninger'!O278="Irrelevant",1,IF(AND(OR(I278="Motorvejsstrækning",I278="Frakørselsflettestrækning",I278="Tilkørselsflettestrækning"),'Anvendte oplysninger'!O278&lt;3.00000001),1+(0.5-'Anvendte oplysninger'!O278)*0.04,IF(AND(OR(I278="Frakørselsrampe",I278="Tilkørselsrampe"),'Anvendte oplysninger'!O278&lt;3.00000001),1+(0.5-'Anvendte oplysninger'!O278)*0.08,IF(OR(I278="Motorvejsstrækning",I278="Frakørselsflettestrækning",I278="Tilkørselsflettestrækning"),0.9,0.8))))</f>
        <v>1</v>
      </c>
      <c r="Q278" s="14">
        <f>IF('Anvendte oplysninger'!P278="Irrelevant",1,IF(AND(OR(I278="Motorvejsstrækning",I278="Frakørselsflettestrækning",I278="Tilkørselsflettestrækning"),'Anvendte oplysninger'!P278&lt;11.00000001),1+(5-'Anvendte oplysninger'!P278)*0.01,0.94))</f>
        <v>1</v>
      </c>
      <c r="R278" s="14">
        <f>IF(OR('Anvendte oplysninger'!Q278="Irrelevant",'Anvendte oplysninger'!R278="Irrelevant",'Anvendte oplysninger'!Q278="Lige"),1,IF(AND(OR(I278="Motorvejsstrækning",I278="Frakørselsflettestrækning",I278="Tilkørselsflettestrækning"),'Anvendte oplysninger'!Q278&lt;4000),(EXP(0.1096*1746.5/'Anvendte oplysninger'!Q278)/EXP(0.1096*1746.5/4000))*('Anvendte oplysninger'!R278/1000)/G278+(G278-'Anvendte oplysninger'!R278/1000)/G278,1))</f>
        <v>1</v>
      </c>
      <c r="S278" s="14">
        <f>IF(OR('Anvendte oplysninger'!S278="Irrelevant",'Anvendte oplysninger'!T278="Irrelevant",'Anvendte oplysninger'!S278="Lige"),1,IF(AND(OR(I278="Motorvejsstrækning",I278="Frakørselsflettestrækning",I278="Tilkørselsflettestrækning"),'Anvendte oplysninger'!S278&lt;4000),(EXP(0.1096*1746.5/'Anvendte oplysninger'!S278)/EXP(0.1096*1746.5/4000))*('Anvendte oplysninger'!T278/1000)/G278+(G278-'Anvendte oplysninger'!T278/1000)/G278,1))</f>
        <v>1</v>
      </c>
      <c r="T278" s="14">
        <f>IF('Anvendte oplysninger'!U278="Irrelevant",1,IF(AND(OR(I278="Motorvejsstrækning",I278="Frakørselsflettestrækning",I278="Tilkørselsflettestrækning",I278="Frakørselsrampe",I278="Tilkørselsrampe"),'Anvendte oplysninger'!U278="Ja"),0.95,1))</f>
        <v>1</v>
      </c>
      <c r="U278" s="14">
        <f>IF('Anvendte oplysninger'!U278="Irrelevant",1,IF(AND(OR(I278="Motorvejsstrækning",I278="Frakørselsflettestrækning",I278="Tilkørselsflettestrækning",I278="Frakørselsrampe",I278="Tilkørselsrampe"),'Anvendte oplysninger'!U278="Ja"),0.96,1))</f>
        <v>1</v>
      </c>
      <c r="V278" s="14">
        <f>IF('Anvendte oplysninger'!U278="Irrelevant",1,IF(AND(OR(I278="Motorvejsstrækning",I278="Frakørselsflettestrækning",I278="Tilkørselsflettestrækning",I278="Frakørselsrampe",I278="Tilkørselsrampe"),'Anvendte oplysninger'!U278="Ja"),0.79,1))</f>
        <v>1</v>
      </c>
      <c r="W278" s="14">
        <f>IF('Anvendte oplysninger'!U278="Irrelevant",1,IF(AND(OR(I278="Motorvejsstrækning",I278="Frakørselsflettestrækning",I278="Tilkørselsflettestrækning",I278="Frakørselsrampe",I278="Tilkørselsrampe"),'Anvendte oplysninger'!U278="Ja"),0.94,1))</f>
        <v>1</v>
      </c>
      <c r="X278" s="14">
        <f>IF('Anvendte oplysninger'!U278="Irrelevant",1,IF(AND(OR(I278="Motorvejsstrækning",I278="Frakørselsflettestrækning",I278="Tilkørselsflettestrækning",I278="Frakørselsrampe",I278="Tilkørselsrampe"),'Anvendte oplysninger'!U278="Ja"),0.97,1))</f>
        <v>1</v>
      </c>
      <c r="Y278" s="14">
        <f>IF(AND(I278="Frakørselsrampe",'Anvendte oplysninger'!V278="S-formet ruderrampe"),1.32,IF(AND(I278="Frakørselsrampe",'Anvendte oplysninger'!V278="S-formet trompetrampe"),2.05,IF(AND(I278="Frakørselsrampe",'Anvendte oplysninger'!V278="U-formet trompetrampe"),4.11,IF(AND(I278="Frakørselsrampe",'Anvendte oplysninger'!V278="SV-formet flyoverrampe"),5.15,IF(AND(I278="Frakørselsrampe",'Anvendte oplysninger'!V278="Vinkelformet rampe"),1.07,IF(AND(I278="Tilkørselsrampe",'Anvendte oplysninger'!V278="S-formet ruderrampe"),0.93,IF(AND(I278="Tilkørselsrampe",'Anvendte oplysninger'!V278="S-formet trompetrampe"),2.48,IF(AND(I278="Tilkørselsrampe",'Anvendte oplysninger'!V278="U-formet trompetrampe"),4.15,IF(AND(I278="Tilkørselsrampe",'Anvendte oplysninger'!V278="SV-formet flyoverrampe"),5.26,IF(AND(I278="Tilkørselsrampe",'Anvendte oplysninger'!V278="Vinkelformet rampe"),1.42,1))))))))))</f>
        <v>1</v>
      </c>
      <c r="Z278" s="14">
        <f>IF(OR('Anvendte oplysninger'!W278="Lige",'Anvendte oplysninger'!W278="Irrelevant",'Anvendte oplysninger'!X278="Irrelevant",'Anvendte oplysninger'!Y278="Irrelevant"),1,1+1.545*1000/32.2*((('Anvendte oplysninger'!Y278*3268/3600)/('Anvendte oplysninger'!W278/0.306))^2)*('Anvendte oplysninger'!X278/1000)/G278)</f>
        <v>1</v>
      </c>
      <c r="AA278" s="14">
        <f>IF(OR('Anvendte oplysninger'!W278="Lige",'Anvendte oplysninger'!W278="Irrelevant",'Anvendte oplysninger'!X278="Irrelevant",'Anvendte oplysninger'!Y278="Irrelevant"),1,1+1.961*1000/32.2*((('Anvendte oplysninger'!Y278*3268/3600)/('Anvendte oplysninger'!W278/0.306))^2)*('Anvendte oplysninger'!X278/1000)/G278)</f>
        <v>1</v>
      </c>
      <c r="AB278" s="14">
        <f>IF(OR('Anvendte oplysninger'!Z278="Lige",'Anvendte oplysninger'!Z278="Irrelevant",'Anvendte oplysninger'!AA278="Irrelevant",'Anvendte oplysninger'!AB278="Irrelevant"),1,1+1.545*1000/32.2*((('Anvendte oplysninger'!AB278*3268/3600)/('Anvendte oplysninger'!Z278/0.306))^2)*('Anvendte oplysninger'!AA278/1000)/G278)</f>
        <v>1</v>
      </c>
      <c r="AC278" s="14">
        <f>IF(OR('Anvendte oplysninger'!Z278="Lige",'Anvendte oplysninger'!Z278="Irrelevant",'Anvendte oplysninger'!AA278="Irrelevant",'Anvendte oplysninger'!AB278="Irrelevant"),1,1+1.961*1000/32.2*((('Anvendte oplysninger'!AB278*3268/3600)/('Anvendte oplysninger'!Z278/0.306))^2)*('Anvendte oplysninger'!AA278/1000)/G278)</f>
        <v>1</v>
      </c>
      <c r="AD278" s="14">
        <f>IF(OR('Anvendte oplysninger'!AC278="Irrelevant",'Anvendte oplysninger'!AC278="Nej"),1,IF(AND('Anvendte oplysninger'!AC278="Ja",OR('Anvendte oplysninger'!Q278&lt;301,'Anvendte oplysninger'!S278&lt;301)),1-(0.5*('Anvendte oplysninger'!R278+'Anvendte oplysninger'!T278)/('Anvendte oplysninger'!G278*1000)),IF(AND('Anvendte oplysninger'!AC278="Ja",OR('Anvendte oplysninger'!Q278&lt;601,'Anvendte oplysninger'!S278&lt;601)),1-(0.25*('Anvendte oplysninger'!R278+'Anvendte oplysninger'!T278)/('Anvendte oplysninger'!G278*1000)),1)))</f>
        <v>1</v>
      </c>
      <c r="AE278" s="14">
        <f>IF(OR('Anvendte oplysninger'!AC278="Irrelevant",'Anvendte oplysninger'!AC278="Nej"),1,IF(AND('Anvendte oplysninger'!AC278="Ja",OR('Anvendte oplysninger'!Q278&lt;301,'Anvendte oplysninger'!S278&lt;301)),1-(0.4*('Anvendte oplysninger'!R278+'Anvendte oplysninger'!T278)/('Anvendte oplysninger'!G278*1000)),IF(AND('Anvendte oplysninger'!AC278="Ja",OR('Anvendte oplysninger'!Q278&lt;601,'Anvendte oplysninger'!S278&lt;601)),1-(0.2*('Anvendte oplysninger'!R278+'Anvendte oplysninger'!T278)/('Anvendte oplysninger'!G278*1000)),1)))</f>
        <v>1</v>
      </c>
      <c r="AF278" s="14">
        <f>IF('Anvendte oplysninger'!AD278="110 km/t",0.79,1)</f>
        <v>1</v>
      </c>
      <c r="AG278" s="14">
        <f>IF('Anvendte oplysninger'!AD278="110 km/t",0.94,1)</f>
        <v>1</v>
      </c>
      <c r="AH278" s="14">
        <f>IF('Anvendte oplysninger'!AD278="110 km/t",0.66,1)</f>
        <v>1</v>
      </c>
      <c r="AI278" s="14">
        <f>IF('Anvendte oplysninger'!AD278="110 km/t",0.82,1)</f>
        <v>1</v>
      </c>
      <c r="AJ278" s="14">
        <f>IF(AND('Anvendte oplysninger'!AE278="Ja",I278="Tilkørselsflettestrækning"),0.65*'Anvendte oplysninger'!AF278+1-'Anvendte oplysninger'!AF278,1)</f>
        <v>1</v>
      </c>
      <c r="AK278" s="15" t="str">
        <f t="shared" si="28"/>
        <v/>
      </c>
      <c r="AL278" s="15" t="str">
        <f t="shared" si="29"/>
        <v/>
      </c>
      <c r="AM278" s="15" t="str">
        <f t="shared" si="30"/>
        <v/>
      </c>
      <c r="AN278" s="15" t="str">
        <f t="shared" si="31"/>
        <v/>
      </c>
      <c r="AO278" s="15" t="str">
        <f t="shared" si="32"/>
        <v/>
      </c>
      <c r="AP278" s="15" t="str">
        <f t="shared" si="33"/>
        <v/>
      </c>
      <c r="AQ278" s="4" t="str">
        <f t="shared" si="34"/>
        <v/>
      </c>
    </row>
    <row r="279" spans="1:43" x14ac:dyDescent="0.25">
      <c r="A279" s="4" t="str">
        <f>IF(Inddata!A294="","",Inddata!A294)</f>
        <v/>
      </c>
      <c r="B279" s="4" t="str">
        <f>IF(Inddata!B294="","",Inddata!B294)</f>
        <v/>
      </c>
      <c r="C279" s="4" t="str">
        <f>IF(Inddata!C294="","",Inddata!C294)</f>
        <v/>
      </c>
      <c r="D279" s="4" t="str">
        <f>IF(Inddata!D294="","",Inddata!D294)</f>
        <v/>
      </c>
      <c r="E279" s="4" t="str">
        <f>IF(Inddata!E294="","",Inddata!E294)</f>
        <v/>
      </c>
      <c r="F279" s="4" t="str">
        <f>IF(Inddata!F294="","",Inddata!F294)</f>
        <v/>
      </c>
      <c r="G279" s="4">
        <f>IF(Inddata!G294="","",Inddata!G294)</f>
        <v>0</v>
      </c>
      <c r="H279" s="4" t="str">
        <f>IF(Inddata!H294&gt;0.5,Inddata!H294,"")</f>
        <v/>
      </c>
      <c r="I279" s="4" t="str">
        <f>IF(Inddata!I294="","",Inddata!I294)</f>
        <v/>
      </c>
      <c r="J279" s="14">
        <f>IF('Anvendte oplysninger'!J279="Irrelevant",1,IF('Anvendte oplysninger'!J279&gt;3,1.2,1))</f>
        <v>1</v>
      </c>
      <c r="K279" s="14">
        <f>IF('Anvendte oplysninger'!K279="Irrelevant",1,IF(AND(OR(I279="Motorvejsstrækning",I279="Frakørselsflettestrækning",I279="Tilkørselsflettestrækning"),'Anvendte oplysninger'!K279&lt;3.5),1+(3.5-'Anvendte oplysninger'!K279)*0.12,IF(AND(OR(I279="Frakørselsrampe",I279="Tilkørselsrampe"),'Anvendte oplysninger'!K279&lt;3.5),1+(3.5-'Anvendte oplysninger'!K279)*0.16,1)))</f>
        <v>1</v>
      </c>
      <c r="L279" s="14">
        <f>IF('Anvendte oplysninger'!L279="Irrelevant",1,IF(AND('Anvendte oplysninger'!L279="Ja",'Anvendte oplysninger'!J279=2),0.6*'Anvendte oplysninger'!M279+(1-'Anvendte oplysninger'!M279),IF(AND('Anvendte oplysninger'!L279="Ja",'Anvendte oplysninger'!J279=3),0.7*'Anvendte oplysninger'!M279+(1-'Anvendte oplysninger'!M279),IF(AND('Anvendte oplysninger'!L279="Ja",'Anvendte oplysninger'!J279=4),0.76*'Anvendte oplysninger'!M279+(1-'Anvendte oplysninger'!M279),IF(AND('Anvendte oplysninger'!L279="Ja",'Anvendte oplysninger'!J279&gt;4.99999999),0.8*'Anvendte oplysninger'!M279+(1-'Anvendte oplysninger'!M279),1)))))</f>
        <v>1</v>
      </c>
      <c r="M279" s="14">
        <f>IF('Anvendte oplysninger'!L279="Irrelevant",1,IF(AND('Anvendte oplysninger'!L279="Ja",'Anvendte oplysninger'!J279=2),0.8*'Anvendte oplysninger'!M279+(1-'Anvendte oplysninger'!M279),IF(AND('Anvendte oplysninger'!L279="Ja",'Anvendte oplysninger'!J279=3),0.85*'Anvendte oplysninger'!M279+(1-'Anvendte oplysninger'!M279),IF(AND('Anvendte oplysninger'!L279="Ja",'Anvendte oplysninger'!J279=4),0.88*'Anvendte oplysninger'!M279+(1-'Anvendte oplysninger'!M279),IF(AND('Anvendte oplysninger'!L279="Ja",'Anvendte oplysninger'!J279&gt;4.99999999),0.9*'Anvendte oplysninger'!M279+(1-'Anvendte oplysninger'!M279),1)))))</f>
        <v>1</v>
      </c>
      <c r="N279" s="14">
        <f>IF('Anvendte oplysninger'!N279="Irrelevant",1,IF(AND(OR(I279="Motorvejsstrækning",I279="Frakørselsflettestrækning",I279="Tilkørselsflettestrækning"),'Anvendte oplysninger'!N279&lt;3),1+(3-'Anvendte oplysninger'!N279)*0.09333333,1))</f>
        <v>1</v>
      </c>
      <c r="O279" s="14">
        <f>IF('Anvendte oplysninger'!N279="Irrelevant",1,IF(AND(OR(I279="Motorvejsstrækning",I279="Frakørselsflettestrækning",I279="Tilkørselsflettestrækning"),'Anvendte oplysninger'!N279&lt;3),1+(3-'Anvendte oplysninger'!N279)*0.19666667,1))</f>
        <v>1</v>
      </c>
      <c r="P279" s="14">
        <f>IF('Anvendte oplysninger'!O279="Irrelevant",1,IF(AND(OR(I279="Motorvejsstrækning",I279="Frakørselsflettestrækning",I279="Tilkørselsflettestrækning"),'Anvendte oplysninger'!O279&lt;3.00000001),1+(0.5-'Anvendte oplysninger'!O279)*0.04,IF(AND(OR(I279="Frakørselsrampe",I279="Tilkørselsrampe"),'Anvendte oplysninger'!O279&lt;3.00000001),1+(0.5-'Anvendte oplysninger'!O279)*0.08,IF(OR(I279="Motorvejsstrækning",I279="Frakørselsflettestrækning",I279="Tilkørselsflettestrækning"),0.9,0.8))))</f>
        <v>1</v>
      </c>
      <c r="Q279" s="14">
        <f>IF('Anvendte oplysninger'!P279="Irrelevant",1,IF(AND(OR(I279="Motorvejsstrækning",I279="Frakørselsflettestrækning",I279="Tilkørselsflettestrækning"),'Anvendte oplysninger'!P279&lt;11.00000001),1+(5-'Anvendte oplysninger'!P279)*0.01,0.94))</f>
        <v>1</v>
      </c>
      <c r="R279" s="14">
        <f>IF(OR('Anvendte oplysninger'!Q279="Irrelevant",'Anvendte oplysninger'!R279="Irrelevant",'Anvendte oplysninger'!Q279="Lige"),1,IF(AND(OR(I279="Motorvejsstrækning",I279="Frakørselsflettestrækning",I279="Tilkørselsflettestrækning"),'Anvendte oplysninger'!Q279&lt;4000),(EXP(0.1096*1746.5/'Anvendte oplysninger'!Q279)/EXP(0.1096*1746.5/4000))*('Anvendte oplysninger'!R279/1000)/G279+(G279-'Anvendte oplysninger'!R279/1000)/G279,1))</f>
        <v>1</v>
      </c>
      <c r="S279" s="14">
        <f>IF(OR('Anvendte oplysninger'!S279="Irrelevant",'Anvendte oplysninger'!T279="Irrelevant",'Anvendte oplysninger'!S279="Lige"),1,IF(AND(OR(I279="Motorvejsstrækning",I279="Frakørselsflettestrækning",I279="Tilkørselsflettestrækning"),'Anvendte oplysninger'!S279&lt;4000),(EXP(0.1096*1746.5/'Anvendte oplysninger'!S279)/EXP(0.1096*1746.5/4000))*('Anvendte oplysninger'!T279/1000)/G279+(G279-'Anvendte oplysninger'!T279/1000)/G279,1))</f>
        <v>1</v>
      </c>
      <c r="T279" s="14">
        <f>IF('Anvendte oplysninger'!U279="Irrelevant",1,IF(AND(OR(I279="Motorvejsstrækning",I279="Frakørselsflettestrækning",I279="Tilkørselsflettestrækning",I279="Frakørselsrampe",I279="Tilkørselsrampe"),'Anvendte oplysninger'!U279="Ja"),0.95,1))</f>
        <v>1</v>
      </c>
      <c r="U279" s="14">
        <f>IF('Anvendte oplysninger'!U279="Irrelevant",1,IF(AND(OR(I279="Motorvejsstrækning",I279="Frakørselsflettestrækning",I279="Tilkørselsflettestrækning",I279="Frakørselsrampe",I279="Tilkørselsrampe"),'Anvendte oplysninger'!U279="Ja"),0.96,1))</f>
        <v>1</v>
      </c>
      <c r="V279" s="14">
        <f>IF('Anvendte oplysninger'!U279="Irrelevant",1,IF(AND(OR(I279="Motorvejsstrækning",I279="Frakørselsflettestrækning",I279="Tilkørselsflettestrækning",I279="Frakørselsrampe",I279="Tilkørselsrampe"),'Anvendte oplysninger'!U279="Ja"),0.79,1))</f>
        <v>1</v>
      </c>
      <c r="W279" s="14">
        <f>IF('Anvendte oplysninger'!U279="Irrelevant",1,IF(AND(OR(I279="Motorvejsstrækning",I279="Frakørselsflettestrækning",I279="Tilkørselsflettestrækning",I279="Frakørselsrampe",I279="Tilkørselsrampe"),'Anvendte oplysninger'!U279="Ja"),0.94,1))</f>
        <v>1</v>
      </c>
      <c r="X279" s="14">
        <f>IF('Anvendte oplysninger'!U279="Irrelevant",1,IF(AND(OR(I279="Motorvejsstrækning",I279="Frakørselsflettestrækning",I279="Tilkørselsflettestrækning",I279="Frakørselsrampe",I279="Tilkørselsrampe"),'Anvendte oplysninger'!U279="Ja"),0.97,1))</f>
        <v>1</v>
      </c>
      <c r="Y279" s="14">
        <f>IF(AND(I279="Frakørselsrampe",'Anvendte oplysninger'!V279="S-formet ruderrampe"),1.32,IF(AND(I279="Frakørselsrampe",'Anvendte oplysninger'!V279="S-formet trompetrampe"),2.05,IF(AND(I279="Frakørselsrampe",'Anvendte oplysninger'!V279="U-formet trompetrampe"),4.11,IF(AND(I279="Frakørselsrampe",'Anvendte oplysninger'!V279="SV-formet flyoverrampe"),5.15,IF(AND(I279="Frakørselsrampe",'Anvendte oplysninger'!V279="Vinkelformet rampe"),1.07,IF(AND(I279="Tilkørselsrampe",'Anvendte oplysninger'!V279="S-formet ruderrampe"),0.93,IF(AND(I279="Tilkørselsrampe",'Anvendte oplysninger'!V279="S-formet trompetrampe"),2.48,IF(AND(I279="Tilkørselsrampe",'Anvendte oplysninger'!V279="U-formet trompetrampe"),4.15,IF(AND(I279="Tilkørselsrampe",'Anvendte oplysninger'!V279="SV-formet flyoverrampe"),5.26,IF(AND(I279="Tilkørselsrampe",'Anvendte oplysninger'!V279="Vinkelformet rampe"),1.42,1))))))))))</f>
        <v>1</v>
      </c>
      <c r="Z279" s="14">
        <f>IF(OR('Anvendte oplysninger'!W279="Lige",'Anvendte oplysninger'!W279="Irrelevant",'Anvendte oplysninger'!X279="Irrelevant",'Anvendte oplysninger'!Y279="Irrelevant"),1,1+1.545*1000/32.2*((('Anvendte oplysninger'!Y279*3268/3600)/('Anvendte oplysninger'!W279/0.306))^2)*('Anvendte oplysninger'!X279/1000)/G279)</f>
        <v>1</v>
      </c>
      <c r="AA279" s="14">
        <f>IF(OR('Anvendte oplysninger'!W279="Lige",'Anvendte oplysninger'!W279="Irrelevant",'Anvendte oplysninger'!X279="Irrelevant",'Anvendte oplysninger'!Y279="Irrelevant"),1,1+1.961*1000/32.2*((('Anvendte oplysninger'!Y279*3268/3600)/('Anvendte oplysninger'!W279/0.306))^2)*('Anvendte oplysninger'!X279/1000)/G279)</f>
        <v>1</v>
      </c>
      <c r="AB279" s="14">
        <f>IF(OR('Anvendte oplysninger'!Z279="Lige",'Anvendte oplysninger'!Z279="Irrelevant",'Anvendte oplysninger'!AA279="Irrelevant",'Anvendte oplysninger'!AB279="Irrelevant"),1,1+1.545*1000/32.2*((('Anvendte oplysninger'!AB279*3268/3600)/('Anvendte oplysninger'!Z279/0.306))^2)*('Anvendte oplysninger'!AA279/1000)/G279)</f>
        <v>1</v>
      </c>
      <c r="AC279" s="14">
        <f>IF(OR('Anvendte oplysninger'!Z279="Lige",'Anvendte oplysninger'!Z279="Irrelevant",'Anvendte oplysninger'!AA279="Irrelevant",'Anvendte oplysninger'!AB279="Irrelevant"),1,1+1.961*1000/32.2*((('Anvendte oplysninger'!AB279*3268/3600)/('Anvendte oplysninger'!Z279/0.306))^2)*('Anvendte oplysninger'!AA279/1000)/G279)</f>
        <v>1</v>
      </c>
      <c r="AD279" s="14">
        <f>IF(OR('Anvendte oplysninger'!AC279="Irrelevant",'Anvendte oplysninger'!AC279="Nej"),1,IF(AND('Anvendte oplysninger'!AC279="Ja",OR('Anvendte oplysninger'!Q279&lt;301,'Anvendte oplysninger'!S279&lt;301)),1-(0.5*('Anvendte oplysninger'!R279+'Anvendte oplysninger'!T279)/('Anvendte oplysninger'!G279*1000)),IF(AND('Anvendte oplysninger'!AC279="Ja",OR('Anvendte oplysninger'!Q279&lt;601,'Anvendte oplysninger'!S279&lt;601)),1-(0.25*('Anvendte oplysninger'!R279+'Anvendte oplysninger'!T279)/('Anvendte oplysninger'!G279*1000)),1)))</f>
        <v>1</v>
      </c>
      <c r="AE279" s="14">
        <f>IF(OR('Anvendte oplysninger'!AC279="Irrelevant",'Anvendte oplysninger'!AC279="Nej"),1,IF(AND('Anvendte oplysninger'!AC279="Ja",OR('Anvendte oplysninger'!Q279&lt;301,'Anvendte oplysninger'!S279&lt;301)),1-(0.4*('Anvendte oplysninger'!R279+'Anvendte oplysninger'!T279)/('Anvendte oplysninger'!G279*1000)),IF(AND('Anvendte oplysninger'!AC279="Ja",OR('Anvendte oplysninger'!Q279&lt;601,'Anvendte oplysninger'!S279&lt;601)),1-(0.2*('Anvendte oplysninger'!R279+'Anvendte oplysninger'!T279)/('Anvendte oplysninger'!G279*1000)),1)))</f>
        <v>1</v>
      </c>
      <c r="AF279" s="14">
        <f>IF('Anvendte oplysninger'!AD279="110 km/t",0.79,1)</f>
        <v>1</v>
      </c>
      <c r="AG279" s="14">
        <f>IF('Anvendte oplysninger'!AD279="110 km/t",0.94,1)</f>
        <v>1</v>
      </c>
      <c r="AH279" s="14">
        <f>IF('Anvendte oplysninger'!AD279="110 km/t",0.66,1)</f>
        <v>1</v>
      </c>
      <c r="AI279" s="14">
        <f>IF('Anvendte oplysninger'!AD279="110 km/t",0.82,1)</f>
        <v>1</v>
      </c>
      <c r="AJ279" s="14">
        <f>IF(AND('Anvendte oplysninger'!AE279="Ja",I279="Tilkørselsflettestrækning"),0.65*'Anvendte oplysninger'!AF279+1-'Anvendte oplysninger'!AF279,1)</f>
        <v>1</v>
      </c>
      <c r="AK279" s="15" t="str">
        <f t="shared" si="28"/>
        <v/>
      </c>
      <c r="AL279" s="15" t="str">
        <f t="shared" si="29"/>
        <v/>
      </c>
      <c r="AM279" s="15" t="str">
        <f t="shared" si="30"/>
        <v/>
      </c>
      <c r="AN279" s="15" t="str">
        <f t="shared" si="31"/>
        <v/>
      </c>
      <c r="AO279" s="15" t="str">
        <f t="shared" si="32"/>
        <v/>
      </c>
      <c r="AP279" s="15" t="str">
        <f t="shared" si="33"/>
        <v/>
      </c>
      <c r="AQ279" s="4" t="str">
        <f t="shared" si="34"/>
        <v/>
      </c>
    </row>
    <row r="280" spans="1:43" x14ac:dyDescent="0.25">
      <c r="A280" s="4" t="str">
        <f>IF(Inddata!A295="","",Inddata!A295)</f>
        <v/>
      </c>
      <c r="B280" s="4" t="str">
        <f>IF(Inddata!B295="","",Inddata!B295)</f>
        <v/>
      </c>
      <c r="C280" s="4" t="str">
        <f>IF(Inddata!C295="","",Inddata!C295)</f>
        <v/>
      </c>
      <c r="D280" s="4" t="str">
        <f>IF(Inddata!D295="","",Inddata!D295)</f>
        <v/>
      </c>
      <c r="E280" s="4" t="str">
        <f>IF(Inddata!E295="","",Inddata!E295)</f>
        <v/>
      </c>
      <c r="F280" s="4" t="str">
        <f>IF(Inddata!F295="","",Inddata!F295)</f>
        <v/>
      </c>
      <c r="G280" s="4">
        <f>IF(Inddata!G295="","",Inddata!G295)</f>
        <v>0</v>
      </c>
      <c r="H280" s="4" t="str">
        <f>IF(Inddata!H295&gt;0.5,Inddata!H295,"")</f>
        <v/>
      </c>
      <c r="I280" s="4" t="str">
        <f>IF(Inddata!I295="","",Inddata!I295)</f>
        <v/>
      </c>
      <c r="J280" s="14">
        <f>IF('Anvendte oplysninger'!J280="Irrelevant",1,IF('Anvendte oplysninger'!J280&gt;3,1.2,1))</f>
        <v>1</v>
      </c>
      <c r="K280" s="14">
        <f>IF('Anvendte oplysninger'!K280="Irrelevant",1,IF(AND(OR(I280="Motorvejsstrækning",I280="Frakørselsflettestrækning",I280="Tilkørselsflettestrækning"),'Anvendte oplysninger'!K280&lt;3.5),1+(3.5-'Anvendte oplysninger'!K280)*0.12,IF(AND(OR(I280="Frakørselsrampe",I280="Tilkørselsrampe"),'Anvendte oplysninger'!K280&lt;3.5),1+(3.5-'Anvendte oplysninger'!K280)*0.16,1)))</f>
        <v>1</v>
      </c>
      <c r="L280" s="14">
        <f>IF('Anvendte oplysninger'!L280="Irrelevant",1,IF(AND('Anvendte oplysninger'!L280="Ja",'Anvendte oplysninger'!J280=2),0.6*'Anvendte oplysninger'!M280+(1-'Anvendte oplysninger'!M280),IF(AND('Anvendte oplysninger'!L280="Ja",'Anvendte oplysninger'!J280=3),0.7*'Anvendte oplysninger'!M280+(1-'Anvendte oplysninger'!M280),IF(AND('Anvendte oplysninger'!L280="Ja",'Anvendte oplysninger'!J280=4),0.76*'Anvendte oplysninger'!M280+(1-'Anvendte oplysninger'!M280),IF(AND('Anvendte oplysninger'!L280="Ja",'Anvendte oplysninger'!J280&gt;4.99999999),0.8*'Anvendte oplysninger'!M280+(1-'Anvendte oplysninger'!M280),1)))))</f>
        <v>1</v>
      </c>
      <c r="M280" s="14">
        <f>IF('Anvendte oplysninger'!L280="Irrelevant",1,IF(AND('Anvendte oplysninger'!L280="Ja",'Anvendte oplysninger'!J280=2),0.8*'Anvendte oplysninger'!M280+(1-'Anvendte oplysninger'!M280),IF(AND('Anvendte oplysninger'!L280="Ja",'Anvendte oplysninger'!J280=3),0.85*'Anvendte oplysninger'!M280+(1-'Anvendte oplysninger'!M280),IF(AND('Anvendte oplysninger'!L280="Ja",'Anvendte oplysninger'!J280=4),0.88*'Anvendte oplysninger'!M280+(1-'Anvendte oplysninger'!M280),IF(AND('Anvendte oplysninger'!L280="Ja",'Anvendte oplysninger'!J280&gt;4.99999999),0.9*'Anvendte oplysninger'!M280+(1-'Anvendte oplysninger'!M280),1)))))</f>
        <v>1</v>
      </c>
      <c r="N280" s="14">
        <f>IF('Anvendte oplysninger'!N280="Irrelevant",1,IF(AND(OR(I280="Motorvejsstrækning",I280="Frakørselsflettestrækning",I280="Tilkørselsflettestrækning"),'Anvendte oplysninger'!N280&lt;3),1+(3-'Anvendte oplysninger'!N280)*0.09333333,1))</f>
        <v>1</v>
      </c>
      <c r="O280" s="14">
        <f>IF('Anvendte oplysninger'!N280="Irrelevant",1,IF(AND(OR(I280="Motorvejsstrækning",I280="Frakørselsflettestrækning",I280="Tilkørselsflettestrækning"),'Anvendte oplysninger'!N280&lt;3),1+(3-'Anvendte oplysninger'!N280)*0.19666667,1))</f>
        <v>1</v>
      </c>
      <c r="P280" s="14">
        <f>IF('Anvendte oplysninger'!O280="Irrelevant",1,IF(AND(OR(I280="Motorvejsstrækning",I280="Frakørselsflettestrækning",I280="Tilkørselsflettestrækning"),'Anvendte oplysninger'!O280&lt;3.00000001),1+(0.5-'Anvendte oplysninger'!O280)*0.04,IF(AND(OR(I280="Frakørselsrampe",I280="Tilkørselsrampe"),'Anvendte oplysninger'!O280&lt;3.00000001),1+(0.5-'Anvendte oplysninger'!O280)*0.08,IF(OR(I280="Motorvejsstrækning",I280="Frakørselsflettestrækning",I280="Tilkørselsflettestrækning"),0.9,0.8))))</f>
        <v>1</v>
      </c>
      <c r="Q280" s="14">
        <f>IF('Anvendte oplysninger'!P280="Irrelevant",1,IF(AND(OR(I280="Motorvejsstrækning",I280="Frakørselsflettestrækning",I280="Tilkørselsflettestrækning"),'Anvendte oplysninger'!P280&lt;11.00000001),1+(5-'Anvendte oplysninger'!P280)*0.01,0.94))</f>
        <v>1</v>
      </c>
      <c r="R280" s="14">
        <f>IF(OR('Anvendte oplysninger'!Q280="Irrelevant",'Anvendte oplysninger'!R280="Irrelevant",'Anvendte oplysninger'!Q280="Lige"),1,IF(AND(OR(I280="Motorvejsstrækning",I280="Frakørselsflettestrækning",I280="Tilkørselsflettestrækning"),'Anvendte oplysninger'!Q280&lt;4000),(EXP(0.1096*1746.5/'Anvendte oplysninger'!Q280)/EXP(0.1096*1746.5/4000))*('Anvendte oplysninger'!R280/1000)/G280+(G280-'Anvendte oplysninger'!R280/1000)/G280,1))</f>
        <v>1</v>
      </c>
      <c r="S280" s="14">
        <f>IF(OR('Anvendte oplysninger'!S280="Irrelevant",'Anvendte oplysninger'!T280="Irrelevant",'Anvendte oplysninger'!S280="Lige"),1,IF(AND(OR(I280="Motorvejsstrækning",I280="Frakørselsflettestrækning",I280="Tilkørselsflettestrækning"),'Anvendte oplysninger'!S280&lt;4000),(EXP(0.1096*1746.5/'Anvendte oplysninger'!S280)/EXP(0.1096*1746.5/4000))*('Anvendte oplysninger'!T280/1000)/G280+(G280-'Anvendte oplysninger'!T280/1000)/G280,1))</f>
        <v>1</v>
      </c>
      <c r="T280" s="14">
        <f>IF('Anvendte oplysninger'!U280="Irrelevant",1,IF(AND(OR(I280="Motorvejsstrækning",I280="Frakørselsflettestrækning",I280="Tilkørselsflettestrækning",I280="Frakørselsrampe",I280="Tilkørselsrampe"),'Anvendte oplysninger'!U280="Ja"),0.95,1))</f>
        <v>1</v>
      </c>
      <c r="U280" s="14">
        <f>IF('Anvendte oplysninger'!U280="Irrelevant",1,IF(AND(OR(I280="Motorvejsstrækning",I280="Frakørselsflettestrækning",I280="Tilkørselsflettestrækning",I280="Frakørselsrampe",I280="Tilkørselsrampe"),'Anvendte oplysninger'!U280="Ja"),0.96,1))</f>
        <v>1</v>
      </c>
      <c r="V280" s="14">
        <f>IF('Anvendte oplysninger'!U280="Irrelevant",1,IF(AND(OR(I280="Motorvejsstrækning",I280="Frakørselsflettestrækning",I280="Tilkørselsflettestrækning",I280="Frakørselsrampe",I280="Tilkørselsrampe"),'Anvendte oplysninger'!U280="Ja"),0.79,1))</f>
        <v>1</v>
      </c>
      <c r="W280" s="14">
        <f>IF('Anvendte oplysninger'!U280="Irrelevant",1,IF(AND(OR(I280="Motorvejsstrækning",I280="Frakørselsflettestrækning",I280="Tilkørselsflettestrækning",I280="Frakørselsrampe",I280="Tilkørselsrampe"),'Anvendte oplysninger'!U280="Ja"),0.94,1))</f>
        <v>1</v>
      </c>
      <c r="X280" s="14">
        <f>IF('Anvendte oplysninger'!U280="Irrelevant",1,IF(AND(OR(I280="Motorvejsstrækning",I280="Frakørselsflettestrækning",I280="Tilkørselsflettestrækning",I280="Frakørselsrampe",I280="Tilkørselsrampe"),'Anvendte oplysninger'!U280="Ja"),0.97,1))</f>
        <v>1</v>
      </c>
      <c r="Y280" s="14">
        <f>IF(AND(I280="Frakørselsrampe",'Anvendte oplysninger'!V280="S-formet ruderrampe"),1.32,IF(AND(I280="Frakørselsrampe",'Anvendte oplysninger'!V280="S-formet trompetrampe"),2.05,IF(AND(I280="Frakørselsrampe",'Anvendte oplysninger'!V280="U-formet trompetrampe"),4.11,IF(AND(I280="Frakørselsrampe",'Anvendte oplysninger'!V280="SV-formet flyoverrampe"),5.15,IF(AND(I280="Frakørselsrampe",'Anvendte oplysninger'!V280="Vinkelformet rampe"),1.07,IF(AND(I280="Tilkørselsrampe",'Anvendte oplysninger'!V280="S-formet ruderrampe"),0.93,IF(AND(I280="Tilkørselsrampe",'Anvendte oplysninger'!V280="S-formet trompetrampe"),2.48,IF(AND(I280="Tilkørselsrampe",'Anvendte oplysninger'!V280="U-formet trompetrampe"),4.15,IF(AND(I280="Tilkørselsrampe",'Anvendte oplysninger'!V280="SV-formet flyoverrampe"),5.26,IF(AND(I280="Tilkørselsrampe",'Anvendte oplysninger'!V280="Vinkelformet rampe"),1.42,1))))))))))</f>
        <v>1</v>
      </c>
      <c r="Z280" s="14">
        <f>IF(OR('Anvendte oplysninger'!W280="Lige",'Anvendte oplysninger'!W280="Irrelevant",'Anvendte oplysninger'!X280="Irrelevant",'Anvendte oplysninger'!Y280="Irrelevant"),1,1+1.545*1000/32.2*((('Anvendte oplysninger'!Y280*3268/3600)/('Anvendte oplysninger'!W280/0.306))^2)*('Anvendte oplysninger'!X280/1000)/G280)</f>
        <v>1</v>
      </c>
      <c r="AA280" s="14">
        <f>IF(OR('Anvendte oplysninger'!W280="Lige",'Anvendte oplysninger'!W280="Irrelevant",'Anvendte oplysninger'!X280="Irrelevant",'Anvendte oplysninger'!Y280="Irrelevant"),1,1+1.961*1000/32.2*((('Anvendte oplysninger'!Y280*3268/3600)/('Anvendte oplysninger'!W280/0.306))^2)*('Anvendte oplysninger'!X280/1000)/G280)</f>
        <v>1</v>
      </c>
      <c r="AB280" s="14">
        <f>IF(OR('Anvendte oplysninger'!Z280="Lige",'Anvendte oplysninger'!Z280="Irrelevant",'Anvendte oplysninger'!AA280="Irrelevant",'Anvendte oplysninger'!AB280="Irrelevant"),1,1+1.545*1000/32.2*((('Anvendte oplysninger'!AB280*3268/3600)/('Anvendte oplysninger'!Z280/0.306))^2)*('Anvendte oplysninger'!AA280/1000)/G280)</f>
        <v>1</v>
      </c>
      <c r="AC280" s="14">
        <f>IF(OR('Anvendte oplysninger'!Z280="Lige",'Anvendte oplysninger'!Z280="Irrelevant",'Anvendte oplysninger'!AA280="Irrelevant",'Anvendte oplysninger'!AB280="Irrelevant"),1,1+1.961*1000/32.2*((('Anvendte oplysninger'!AB280*3268/3600)/('Anvendte oplysninger'!Z280/0.306))^2)*('Anvendte oplysninger'!AA280/1000)/G280)</f>
        <v>1</v>
      </c>
      <c r="AD280" s="14">
        <f>IF(OR('Anvendte oplysninger'!AC280="Irrelevant",'Anvendte oplysninger'!AC280="Nej"),1,IF(AND('Anvendte oplysninger'!AC280="Ja",OR('Anvendte oplysninger'!Q280&lt;301,'Anvendte oplysninger'!S280&lt;301)),1-(0.5*('Anvendte oplysninger'!R280+'Anvendte oplysninger'!T280)/('Anvendte oplysninger'!G280*1000)),IF(AND('Anvendte oplysninger'!AC280="Ja",OR('Anvendte oplysninger'!Q280&lt;601,'Anvendte oplysninger'!S280&lt;601)),1-(0.25*('Anvendte oplysninger'!R280+'Anvendte oplysninger'!T280)/('Anvendte oplysninger'!G280*1000)),1)))</f>
        <v>1</v>
      </c>
      <c r="AE280" s="14">
        <f>IF(OR('Anvendte oplysninger'!AC280="Irrelevant",'Anvendte oplysninger'!AC280="Nej"),1,IF(AND('Anvendte oplysninger'!AC280="Ja",OR('Anvendte oplysninger'!Q280&lt;301,'Anvendte oplysninger'!S280&lt;301)),1-(0.4*('Anvendte oplysninger'!R280+'Anvendte oplysninger'!T280)/('Anvendte oplysninger'!G280*1000)),IF(AND('Anvendte oplysninger'!AC280="Ja",OR('Anvendte oplysninger'!Q280&lt;601,'Anvendte oplysninger'!S280&lt;601)),1-(0.2*('Anvendte oplysninger'!R280+'Anvendte oplysninger'!T280)/('Anvendte oplysninger'!G280*1000)),1)))</f>
        <v>1</v>
      </c>
      <c r="AF280" s="14">
        <f>IF('Anvendte oplysninger'!AD280="110 km/t",0.79,1)</f>
        <v>1</v>
      </c>
      <c r="AG280" s="14">
        <f>IF('Anvendte oplysninger'!AD280="110 km/t",0.94,1)</f>
        <v>1</v>
      </c>
      <c r="AH280" s="14">
        <f>IF('Anvendte oplysninger'!AD280="110 km/t",0.66,1)</f>
        <v>1</v>
      </c>
      <c r="AI280" s="14">
        <f>IF('Anvendte oplysninger'!AD280="110 km/t",0.82,1)</f>
        <v>1</v>
      </c>
      <c r="AJ280" s="14">
        <f>IF(AND('Anvendte oplysninger'!AE280="Ja",I280="Tilkørselsflettestrækning"),0.65*'Anvendte oplysninger'!AF280+1-'Anvendte oplysninger'!AF280,1)</f>
        <v>1</v>
      </c>
      <c r="AK280" s="15" t="str">
        <f t="shared" si="28"/>
        <v/>
      </c>
      <c r="AL280" s="15" t="str">
        <f t="shared" si="29"/>
        <v/>
      </c>
      <c r="AM280" s="15" t="str">
        <f t="shared" si="30"/>
        <v/>
      </c>
      <c r="AN280" s="15" t="str">
        <f t="shared" si="31"/>
        <v/>
      </c>
      <c r="AO280" s="15" t="str">
        <f t="shared" si="32"/>
        <v/>
      </c>
      <c r="AP280" s="15" t="str">
        <f t="shared" si="33"/>
        <v/>
      </c>
      <c r="AQ280" s="4" t="str">
        <f t="shared" si="34"/>
        <v/>
      </c>
    </row>
    <row r="281" spans="1:43" x14ac:dyDescent="0.25">
      <c r="A281" s="4" t="str">
        <f>IF(Inddata!A296="","",Inddata!A296)</f>
        <v/>
      </c>
      <c r="B281" s="4" t="str">
        <f>IF(Inddata!B296="","",Inddata!B296)</f>
        <v/>
      </c>
      <c r="C281" s="4" t="str">
        <f>IF(Inddata!C296="","",Inddata!C296)</f>
        <v/>
      </c>
      <c r="D281" s="4" t="str">
        <f>IF(Inddata!D296="","",Inddata!D296)</f>
        <v/>
      </c>
      <c r="E281" s="4" t="str">
        <f>IF(Inddata!E296="","",Inddata!E296)</f>
        <v/>
      </c>
      <c r="F281" s="4" t="str">
        <f>IF(Inddata!F296="","",Inddata!F296)</f>
        <v/>
      </c>
      <c r="G281" s="4">
        <f>IF(Inddata!G296="","",Inddata!G296)</f>
        <v>0</v>
      </c>
      <c r="H281" s="4" t="str">
        <f>IF(Inddata!H296&gt;0.5,Inddata!H296,"")</f>
        <v/>
      </c>
      <c r="I281" s="4" t="str">
        <f>IF(Inddata!I296="","",Inddata!I296)</f>
        <v/>
      </c>
      <c r="J281" s="14">
        <f>IF('Anvendte oplysninger'!J281="Irrelevant",1,IF('Anvendte oplysninger'!J281&gt;3,1.2,1))</f>
        <v>1</v>
      </c>
      <c r="K281" s="14">
        <f>IF('Anvendte oplysninger'!K281="Irrelevant",1,IF(AND(OR(I281="Motorvejsstrækning",I281="Frakørselsflettestrækning",I281="Tilkørselsflettestrækning"),'Anvendte oplysninger'!K281&lt;3.5),1+(3.5-'Anvendte oplysninger'!K281)*0.12,IF(AND(OR(I281="Frakørselsrampe",I281="Tilkørselsrampe"),'Anvendte oplysninger'!K281&lt;3.5),1+(3.5-'Anvendte oplysninger'!K281)*0.16,1)))</f>
        <v>1</v>
      </c>
      <c r="L281" s="14">
        <f>IF('Anvendte oplysninger'!L281="Irrelevant",1,IF(AND('Anvendte oplysninger'!L281="Ja",'Anvendte oplysninger'!J281=2),0.6*'Anvendte oplysninger'!M281+(1-'Anvendte oplysninger'!M281),IF(AND('Anvendte oplysninger'!L281="Ja",'Anvendte oplysninger'!J281=3),0.7*'Anvendte oplysninger'!M281+(1-'Anvendte oplysninger'!M281),IF(AND('Anvendte oplysninger'!L281="Ja",'Anvendte oplysninger'!J281=4),0.76*'Anvendte oplysninger'!M281+(1-'Anvendte oplysninger'!M281),IF(AND('Anvendte oplysninger'!L281="Ja",'Anvendte oplysninger'!J281&gt;4.99999999),0.8*'Anvendte oplysninger'!M281+(1-'Anvendte oplysninger'!M281),1)))))</f>
        <v>1</v>
      </c>
      <c r="M281" s="14">
        <f>IF('Anvendte oplysninger'!L281="Irrelevant",1,IF(AND('Anvendte oplysninger'!L281="Ja",'Anvendte oplysninger'!J281=2),0.8*'Anvendte oplysninger'!M281+(1-'Anvendte oplysninger'!M281),IF(AND('Anvendte oplysninger'!L281="Ja",'Anvendte oplysninger'!J281=3),0.85*'Anvendte oplysninger'!M281+(1-'Anvendte oplysninger'!M281),IF(AND('Anvendte oplysninger'!L281="Ja",'Anvendte oplysninger'!J281=4),0.88*'Anvendte oplysninger'!M281+(1-'Anvendte oplysninger'!M281),IF(AND('Anvendte oplysninger'!L281="Ja",'Anvendte oplysninger'!J281&gt;4.99999999),0.9*'Anvendte oplysninger'!M281+(1-'Anvendte oplysninger'!M281),1)))))</f>
        <v>1</v>
      </c>
      <c r="N281" s="14">
        <f>IF('Anvendte oplysninger'!N281="Irrelevant",1,IF(AND(OR(I281="Motorvejsstrækning",I281="Frakørselsflettestrækning",I281="Tilkørselsflettestrækning"),'Anvendte oplysninger'!N281&lt;3),1+(3-'Anvendte oplysninger'!N281)*0.09333333,1))</f>
        <v>1</v>
      </c>
      <c r="O281" s="14">
        <f>IF('Anvendte oplysninger'!N281="Irrelevant",1,IF(AND(OR(I281="Motorvejsstrækning",I281="Frakørselsflettestrækning",I281="Tilkørselsflettestrækning"),'Anvendte oplysninger'!N281&lt;3),1+(3-'Anvendte oplysninger'!N281)*0.19666667,1))</f>
        <v>1</v>
      </c>
      <c r="P281" s="14">
        <f>IF('Anvendte oplysninger'!O281="Irrelevant",1,IF(AND(OR(I281="Motorvejsstrækning",I281="Frakørselsflettestrækning",I281="Tilkørselsflettestrækning"),'Anvendte oplysninger'!O281&lt;3.00000001),1+(0.5-'Anvendte oplysninger'!O281)*0.04,IF(AND(OR(I281="Frakørselsrampe",I281="Tilkørselsrampe"),'Anvendte oplysninger'!O281&lt;3.00000001),1+(0.5-'Anvendte oplysninger'!O281)*0.08,IF(OR(I281="Motorvejsstrækning",I281="Frakørselsflettestrækning",I281="Tilkørselsflettestrækning"),0.9,0.8))))</f>
        <v>1</v>
      </c>
      <c r="Q281" s="14">
        <f>IF('Anvendte oplysninger'!P281="Irrelevant",1,IF(AND(OR(I281="Motorvejsstrækning",I281="Frakørselsflettestrækning",I281="Tilkørselsflettestrækning"),'Anvendte oplysninger'!P281&lt;11.00000001),1+(5-'Anvendte oplysninger'!P281)*0.01,0.94))</f>
        <v>1</v>
      </c>
      <c r="R281" s="14">
        <f>IF(OR('Anvendte oplysninger'!Q281="Irrelevant",'Anvendte oplysninger'!R281="Irrelevant",'Anvendte oplysninger'!Q281="Lige"),1,IF(AND(OR(I281="Motorvejsstrækning",I281="Frakørselsflettestrækning",I281="Tilkørselsflettestrækning"),'Anvendte oplysninger'!Q281&lt;4000),(EXP(0.1096*1746.5/'Anvendte oplysninger'!Q281)/EXP(0.1096*1746.5/4000))*('Anvendte oplysninger'!R281/1000)/G281+(G281-'Anvendte oplysninger'!R281/1000)/G281,1))</f>
        <v>1</v>
      </c>
      <c r="S281" s="14">
        <f>IF(OR('Anvendte oplysninger'!S281="Irrelevant",'Anvendte oplysninger'!T281="Irrelevant",'Anvendte oplysninger'!S281="Lige"),1,IF(AND(OR(I281="Motorvejsstrækning",I281="Frakørselsflettestrækning",I281="Tilkørselsflettestrækning"),'Anvendte oplysninger'!S281&lt;4000),(EXP(0.1096*1746.5/'Anvendte oplysninger'!S281)/EXP(0.1096*1746.5/4000))*('Anvendte oplysninger'!T281/1000)/G281+(G281-'Anvendte oplysninger'!T281/1000)/G281,1))</f>
        <v>1</v>
      </c>
      <c r="T281" s="14">
        <f>IF('Anvendte oplysninger'!U281="Irrelevant",1,IF(AND(OR(I281="Motorvejsstrækning",I281="Frakørselsflettestrækning",I281="Tilkørselsflettestrækning",I281="Frakørselsrampe",I281="Tilkørselsrampe"),'Anvendte oplysninger'!U281="Ja"),0.95,1))</f>
        <v>1</v>
      </c>
      <c r="U281" s="14">
        <f>IF('Anvendte oplysninger'!U281="Irrelevant",1,IF(AND(OR(I281="Motorvejsstrækning",I281="Frakørselsflettestrækning",I281="Tilkørselsflettestrækning",I281="Frakørselsrampe",I281="Tilkørselsrampe"),'Anvendte oplysninger'!U281="Ja"),0.96,1))</f>
        <v>1</v>
      </c>
      <c r="V281" s="14">
        <f>IF('Anvendte oplysninger'!U281="Irrelevant",1,IF(AND(OR(I281="Motorvejsstrækning",I281="Frakørselsflettestrækning",I281="Tilkørselsflettestrækning",I281="Frakørselsrampe",I281="Tilkørselsrampe"),'Anvendte oplysninger'!U281="Ja"),0.79,1))</f>
        <v>1</v>
      </c>
      <c r="W281" s="14">
        <f>IF('Anvendte oplysninger'!U281="Irrelevant",1,IF(AND(OR(I281="Motorvejsstrækning",I281="Frakørselsflettestrækning",I281="Tilkørselsflettestrækning",I281="Frakørselsrampe",I281="Tilkørselsrampe"),'Anvendte oplysninger'!U281="Ja"),0.94,1))</f>
        <v>1</v>
      </c>
      <c r="X281" s="14">
        <f>IF('Anvendte oplysninger'!U281="Irrelevant",1,IF(AND(OR(I281="Motorvejsstrækning",I281="Frakørselsflettestrækning",I281="Tilkørselsflettestrækning",I281="Frakørselsrampe",I281="Tilkørselsrampe"),'Anvendte oplysninger'!U281="Ja"),0.97,1))</f>
        <v>1</v>
      </c>
      <c r="Y281" s="14">
        <f>IF(AND(I281="Frakørselsrampe",'Anvendte oplysninger'!V281="S-formet ruderrampe"),1.32,IF(AND(I281="Frakørselsrampe",'Anvendte oplysninger'!V281="S-formet trompetrampe"),2.05,IF(AND(I281="Frakørselsrampe",'Anvendte oplysninger'!V281="U-formet trompetrampe"),4.11,IF(AND(I281="Frakørselsrampe",'Anvendte oplysninger'!V281="SV-formet flyoverrampe"),5.15,IF(AND(I281="Frakørselsrampe",'Anvendte oplysninger'!V281="Vinkelformet rampe"),1.07,IF(AND(I281="Tilkørselsrampe",'Anvendte oplysninger'!V281="S-formet ruderrampe"),0.93,IF(AND(I281="Tilkørselsrampe",'Anvendte oplysninger'!V281="S-formet trompetrampe"),2.48,IF(AND(I281="Tilkørselsrampe",'Anvendte oplysninger'!V281="U-formet trompetrampe"),4.15,IF(AND(I281="Tilkørselsrampe",'Anvendte oplysninger'!V281="SV-formet flyoverrampe"),5.26,IF(AND(I281="Tilkørselsrampe",'Anvendte oplysninger'!V281="Vinkelformet rampe"),1.42,1))))))))))</f>
        <v>1</v>
      </c>
      <c r="Z281" s="14">
        <f>IF(OR('Anvendte oplysninger'!W281="Lige",'Anvendte oplysninger'!W281="Irrelevant",'Anvendte oplysninger'!X281="Irrelevant",'Anvendte oplysninger'!Y281="Irrelevant"),1,1+1.545*1000/32.2*((('Anvendte oplysninger'!Y281*3268/3600)/('Anvendte oplysninger'!W281/0.306))^2)*('Anvendte oplysninger'!X281/1000)/G281)</f>
        <v>1</v>
      </c>
      <c r="AA281" s="14">
        <f>IF(OR('Anvendte oplysninger'!W281="Lige",'Anvendte oplysninger'!W281="Irrelevant",'Anvendte oplysninger'!X281="Irrelevant",'Anvendte oplysninger'!Y281="Irrelevant"),1,1+1.961*1000/32.2*((('Anvendte oplysninger'!Y281*3268/3600)/('Anvendte oplysninger'!W281/0.306))^2)*('Anvendte oplysninger'!X281/1000)/G281)</f>
        <v>1</v>
      </c>
      <c r="AB281" s="14">
        <f>IF(OR('Anvendte oplysninger'!Z281="Lige",'Anvendte oplysninger'!Z281="Irrelevant",'Anvendte oplysninger'!AA281="Irrelevant",'Anvendte oplysninger'!AB281="Irrelevant"),1,1+1.545*1000/32.2*((('Anvendte oplysninger'!AB281*3268/3600)/('Anvendte oplysninger'!Z281/0.306))^2)*('Anvendte oplysninger'!AA281/1000)/G281)</f>
        <v>1</v>
      </c>
      <c r="AC281" s="14">
        <f>IF(OR('Anvendte oplysninger'!Z281="Lige",'Anvendte oplysninger'!Z281="Irrelevant",'Anvendte oplysninger'!AA281="Irrelevant",'Anvendte oplysninger'!AB281="Irrelevant"),1,1+1.961*1000/32.2*((('Anvendte oplysninger'!AB281*3268/3600)/('Anvendte oplysninger'!Z281/0.306))^2)*('Anvendte oplysninger'!AA281/1000)/G281)</f>
        <v>1</v>
      </c>
      <c r="AD281" s="14">
        <f>IF(OR('Anvendte oplysninger'!AC281="Irrelevant",'Anvendte oplysninger'!AC281="Nej"),1,IF(AND('Anvendte oplysninger'!AC281="Ja",OR('Anvendte oplysninger'!Q281&lt;301,'Anvendte oplysninger'!S281&lt;301)),1-(0.5*('Anvendte oplysninger'!R281+'Anvendte oplysninger'!T281)/('Anvendte oplysninger'!G281*1000)),IF(AND('Anvendte oplysninger'!AC281="Ja",OR('Anvendte oplysninger'!Q281&lt;601,'Anvendte oplysninger'!S281&lt;601)),1-(0.25*('Anvendte oplysninger'!R281+'Anvendte oplysninger'!T281)/('Anvendte oplysninger'!G281*1000)),1)))</f>
        <v>1</v>
      </c>
      <c r="AE281" s="14">
        <f>IF(OR('Anvendte oplysninger'!AC281="Irrelevant",'Anvendte oplysninger'!AC281="Nej"),1,IF(AND('Anvendte oplysninger'!AC281="Ja",OR('Anvendte oplysninger'!Q281&lt;301,'Anvendte oplysninger'!S281&lt;301)),1-(0.4*('Anvendte oplysninger'!R281+'Anvendte oplysninger'!T281)/('Anvendte oplysninger'!G281*1000)),IF(AND('Anvendte oplysninger'!AC281="Ja",OR('Anvendte oplysninger'!Q281&lt;601,'Anvendte oplysninger'!S281&lt;601)),1-(0.2*('Anvendte oplysninger'!R281+'Anvendte oplysninger'!T281)/('Anvendte oplysninger'!G281*1000)),1)))</f>
        <v>1</v>
      </c>
      <c r="AF281" s="14">
        <f>IF('Anvendte oplysninger'!AD281="110 km/t",0.79,1)</f>
        <v>1</v>
      </c>
      <c r="AG281" s="14">
        <f>IF('Anvendte oplysninger'!AD281="110 km/t",0.94,1)</f>
        <v>1</v>
      </c>
      <c r="AH281" s="14">
        <f>IF('Anvendte oplysninger'!AD281="110 km/t",0.66,1)</f>
        <v>1</v>
      </c>
      <c r="AI281" s="14">
        <f>IF('Anvendte oplysninger'!AD281="110 km/t",0.82,1)</f>
        <v>1</v>
      </c>
      <c r="AJ281" s="14">
        <f>IF(AND('Anvendte oplysninger'!AE281="Ja",I281="Tilkørselsflettestrækning"),0.65*'Anvendte oplysninger'!AF281+1-'Anvendte oplysninger'!AF281,1)</f>
        <v>1</v>
      </c>
      <c r="AK281" s="15" t="str">
        <f t="shared" si="28"/>
        <v/>
      </c>
      <c r="AL281" s="15" t="str">
        <f t="shared" si="29"/>
        <v/>
      </c>
      <c r="AM281" s="15" t="str">
        <f t="shared" si="30"/>
        <v/>
      </c>
      <c r="AN281" s="15" t="str">
        <f t="shared" si="31"/>
        <v/>
      </c>
      <c r="AO281" s="15" t="str">
        <f t="shared" si="32"/>
        <v/>
      </c>
      <c r="AP281" s="15" t="str">
        <f t="shared" si="33"/>
        <v/>
      </c>
      <c r="AQ281" s="4" t="str">
        <f t="shared" si="34"/>
        <v/>
      </c>
    </row>
    <row r="282" spans="1:43" x14ac:dyDescent="0.25">
      <c r="A282" s="4" t="str">
        <f>IF(Inddata!A297="","",Inddata!A297)</f>
        <v/>
      </c>
      <c r="B282" s="4" t="str">
        <f>IF(Inddata!B297="","",Inddata!B297)</f>
        <v/>
      </c>
      <c r="C282" s="4" t="str">
        <f>IF(Inddata!C297="","",Inddata!C297)</f>
        <v/>
      </c>
      <c r="D282" s="4" t="str">
        <f>IF(Inddata!D297="","",Inddata!D297)</f>
        <v/>
      </c>
      <c r="E282" s="4" t="str">
        <f>IF(Inddata!E297="","",Inddata!E297)</f>
        <v/>
      </c>
      <c r="F282" s="4" t="str">
        <f>IF(Inddata!F297="","",Inddata!F297)</f>
        <v/>
      </c>
      <c r="G282" s="4">
        <f>IF(Inddata!G297="","",Inddata!G297)</f>
        <v>0</v>
      </c>
      <c r="H282" s="4" t="str">
        <f>IF(Inddata!H297&gt;0.5,Inddata!H297,"")</f>
        <v/>
      </c>
      <c r="I282" s="4" t="str">
        <f>IF(Inddata!I297="","",Inddata!I297)</f>
        <v/>
      </c>
      <c r="J282" s="14">
        <f>IF('Anvendte oplysninger'!J282="Irrelevant",1,IF('Anvendte oplysninger'!J282&gt;3,1.2,1))</f>
        <v>1</v>
      </c>
      <c r="K282" s="14">
        <f>IF('Anvendte oplysninger'!K282="Irrelevant",1,IF(AND(OR(I282="Motorvejsstrækning",I282="Frakørselsflettestrækning",I282="Tilkørselsflettestrækning"),'Anvendte oplysninger'!K282&lt;3.5),1+(3.5-'Anvendte oplysninger'!K282)*0.12,IF(AND(OR(I282="Frakørselsrampe",I282="Tilkørselsrampe"),'Anvendte oplysninger'!K282&lt;3.5),1+(3.5-'Anvendte oplysninger'!K282)*0.16,1)))</f>
        <v>1</v>
      </c>
      <c r="L282" s="14">
        <f>IF('Anvendte oplysninger'!L282="Irrelevant",1,IF(AND('Anvendte oplysninger'!L282="Ja",'Anvendte oplysninger'!J282=2),0.6*'Anvendte oplysninger'!M282+(1-'Anvendte oplysninger'!M282),IF(AND('Anvendte oplysninger'!L282="Ja",'Anvendte oplysninger'!J282=3),0.7*'Anvendte oplysninger'!M282+(1-'Anvendte oplysninger'!M282),IF(AND('Anvendte oplysninger'!L282="Ja",'Anvendte oplysninger'!J282=4),0.76*'Anvendte oplysninger'!M282+(1-'Anvendte oplysninger'!M282),IF(AND('Anvendte oplysninger'!L282="Ja",'Anvendte oplysninger'!J282&gt;4.99999999),0.8*'Anvendte oplysninger'!M282+(1-'Anvendte oplysninger'!M282),1)))))</f>
        <v>1</v>
      </c>
      <c r="M282" s="14">
        <f>IF('Anvendte oplysninger'!L282="Irrelevant",1,IF(AND('Anvendte oplysninger'!L282="Ja",'Anvendte oplysninger'!J282=2),0.8*'Anvendte oplysninger'!M282+(1-'Anvendte oplysninger'!M282),IF(AND('Anvendte oplysninger'!L282="Ja",'Anvendte oplysninger'!J282=3),0.85*'Anvendte oplysninger'!M282+(1-'Anvendte oplysninger'!M282),IF(AND('Anvendte oplysninger'!L282="Ja",'Anvendte oplysninger'!J282=4),0.88*'Anvendte oplysninger'!M282+(1-'Anvendte oplysninger'!M282),IF(AND('Anvendte oplysninger'!L282="Ja",'Anvendte oplysninger'!J282&gt;4.99999999),0.9*'Anvendte oplysninger'!M282+(1-'Anvendte oplysninger'!M282),1)))))</f>
        <v>1</v>
      </c>
      <c r="N282" s="14">
        <f>IF('Anvendte oplysninger'!N282="Irrelevant",1,IF(AND(OR(I282="Motorvejsstrækning",I282="Frakørselsflettestrækning",I282="Tilkørselsflettestrækning"),'Anvendte oplysninger'!N282&lt;3),1+(3-'Anvendte oplysninger'!N282)*0.09333333,1))</f>
        <v>1</v>
      </c>
      <c r="O282" s="14">
        <f>IF('Anvendte oplysninger'!N282="Irrelevant",1,IF(AND(OR(I282="Motorvejsstrækning",I282="Frakørselsflettestrækning",I282="Tilkørselsflettestrækning"),'Anvendte oplysninger'!N282&lt;3),1+(3-'Anvendte oplysninger'!N282)*0.19666667,1))</f>
        <v>1</v>
      </c>
      <c r="P282" s="14">
        <f>IF('Anvendte oplysninger'!O282="Irrelevant",1,IF(AND(OR(I282="Motorvejsstrækning",I282="Frakørselsflettestrækning",I282="Tilkørselsflettestrækning"),'Anvendte oplysninger'!O282&lt;3.00000001),1+(0.5-'Anvendte oplysninger'!O282)*0.04,IF(AND(OR(I282="Frakørselsrampe",I282="Tilkørselsrampe"),'Anvendte oplysninger'!O282&lt;3.00000001),1+(0.5-'Anvendte oplysninger'!O282)*0.08,IF(OR(I282="Motorvejsstrækning",I282="Frakørselsflettestrækning",I282="Tilkørselsflettestrækning"),0.9,0.8))))</f>
        <v>1</v>
      </c>
      <c r="Q282" s="14">
        <f>IF('Anvendte oplysninger'!P282="Irrelevant",1,IF(AND(OR(I282="Motorvejsstrækning",I282="Frakørselsflettestrækning",I282="Tilkørselsflettestrækning"),'Anvendte oplysninger'!P282&lt;11.00000001),1+(5-'Anvendte oplysninger'!P282)*0.01,0.94))</f>
        <v>1</v>
      </c>
      <c r="R282" s="14">
        <f>IF(OR('Anvendte oplysninger'!Q282="Irrelevant",'Anvendte oplysninger'!R282="Irrelevant",'Anvendte oplysninger'!Q282="Lige"),1,IF(AND(OR(I282="Motorvejsstrækning",I282="Frakørselsflettestrækning",I282="Tilkørselsflettestrækning"),'Anvendte oplysninger'!Q282&lt;4000),(EXP(0.1096*1746.5/'Anvendte oplysninger'!Q282)/EXP(0.1096*1746.5/4000))*('Anvendte oplysninger'!R282/1000)/G282+(G282-'Anvendte oplysninger'!R282/1000)/G282,1))</f>
        <v>1</v>
      </c>
      <c r="S282" s="14">
        <f>IF(OR('Anvendte oplysninger'!S282="Irrelevant",'Anvendte oplysninger'!T282="Irrelevant",'Anvendte oplysninger'!S282="Lige"),1,IF(AND(OR(I282="Motorvejsstrækning",I282="Frakørselsflettestrækning",I282="Tilkørselsflettestrækning"),'Anvendte oplysninger'!S282&lt;4000),(EXP(0.1096*1746.5/'Anvendte oplysninger'!S282)/EXP(0.1096*1746.5/4000))*('Anvendte oplysninger'!T282/1000)/G282+(G282-'Anvendte oplysninger'!T282/1000)/G282,1))</f>
        <v>1</v>
      </c>
      <c r="T282" s="14">
        <f>IF('Anvendte oplysninger'!U282="Irrelevant",1,IF(AND(OR(I282="Motorvejsstrækning",I282="Frakørselsflettestrækning",I282="Tilkørselsflettestrækning",I282="Frakørselsrampe",I282="Tilkørselsrampe"),'Anvendte oplysninger'!U282="Ja"),0.95,1))</f>
        <v>1</v>
      </c>
      <c r="U282" s="14">
        <f>IF('Anvendte oplysninger'!U282="Irrelevant",1,IF(AND(OR(I282="Motorvejsstrækning",I282="Frakørselsflettestrækning",I282="Tilkørselsflettestrækning",I282="Frakørselsrampe",I282="Tilkørselsrampe"),'Anvendte oplysninger'!U282="Ja"),0.96,1))</f>
        <v>1</v>
      </c>
      <c r="V282" s="14">
        <f>IF('Anvendte oplysninger'!U282="Irrelevant",1,IF(AND(OR(I282="Motorvejsstrækning",I282="Frakørselsflettestrækning",I282="Tilkørselsflettestrækning",I282="Frakørselsrampe",I282="Tilkørselsrampe"),'Anvendte oplysninger'!U282="Ja"),0.79,1))</f>
        <v>1</v>
      </c>
      <c r="W282" s="14">
        <f>IF('Anvendte oplysninger'!U282="Irrelevant",1,IF(AND(OR(I282="Motorvejsstrækning",I282="Frakørselsflettestrækning",I282="Tilkørselsflettestrækning",I282="Frakørselsrampe",I282="Tilkørselsrampe"),'Anvendte oplysninger'!U282="Ja"),0.94,1))</f>
        <v>1</v>
      </c>
      <c r="X282" s="14">
        <f>IF('Anvendte oplysninger'!U282="Irrelevant",1,IF(AND(OR(I282="Motorvejsstrækning",I282="Frakørselsflettestrækning",I282="Tilkørselsflettestrækning",I282="Frakørselsrampe",I282="Tilkørselsrampe"),'Anvendte oplysninger'!U282="Ja"),0.97,1))</f>
        <v>1</v>
      </c>
      <c r="Y282" s="14">
        <f>IF(AND(I282="Frakørselsrampe",'Anvendte oplysninger'!V282="S-formet ruderrampe"),1.32,IF(AND(I282="Frakørselsrampe",'Anvendte oplysninger'!V282="S-formet trompetrampe"),2.05,IF(AND(I282="Frakørselsrampe",'Anvendte oplysninger'!V282="U-formet trompetrampe"),4.11,IF(AND(I282="Frakørselsrampe",'Anvendte oplysninger'!V282="SV-formet flyoverrampe"),5.15,IF(AND(I282="Frakørselsrampe",'Anvendte oplysninger'!V282="Vinkelformet rampe"),1.07,IF(AND(I282="Tilkørselsrampe",'Anvendte oplysninger'!V282="S-formet ruderrampe"),0.93,IF(AND(I282="Tilkørselsrampe",'Anvendte oplysninger'!V282="S-formet trompetrampe"),2.48,IF(AND(I282="Tilkørselsrampe",'Anvendte oplysninger'!V282="U-formet trompetrampe"),4.15,IF(AND(I282="Tilkørselsrampe",'Anvendte oplysninger'!V282="SV-formet flyoverrampe"),5.26,IF(AND(I282="Tilkørselsrampe",'Anvendte oplysninger'!V282="Vinkelformet rampe"),1.42,1))))))))))</f>
        <v>1</v>
      </c>
      <c r="Z282" s="14">
        <f>IF(OR('Anvendte oplysninger'!W282="Lige",'Anvendte oplysninger'!W282="Irrelevant",'Anvendte oplysninger'!X282="Irrelevant",'Anvendte oplysninger'!Y282="Irrelevant"),1,1+1.545*1000/32.2*((('Anvendte oplysninger'!Y282*3268/3600)/('Anvendte oplysninger'!W282/0.306))^2)*('Anvendte oplysninger'!X282/1000)/G282)</f>
        <v>1</v>
      </c>
      <c r="AA282" s="14">
        <f>IF(OR('Anvendte oplysninger'!W282="Lige",'Anvendte oplysninger'!W282="Irrelevant",'Anvendte oplysninger'!X282="Irrelevant",'Anvendte oplysninger'!Y282="Irrelevant"),1,1+1.961*1000/32.2*((('Anvendte oplysninger'!Y282*3268/3600)/('Anvendte oplysninger'!W282/0.306))^2)*('Anvendte oplysninger'!X282/1000)/G282)</f>
        <v>1</v>
      </c>
      <c r="AB282" s="14">
        <f>IF(OR('Anvendte oplysninger'!Z282="Lige",'Anvendte oplysninger'!Z282="Irrelevant",'Anvendte oplysninger'!AA282="Irrelevant",'Anvendte oplysninger'!AB282="Irrelevant"),1,1+1.545*1000/32.2*((('Anvendte oplysninger'!AB282*3268/3600)/('Anvendte oplysninger'!Z282/0.306))^2)*('Anvendte oplysninger'!AA282/1000)/G282)</f>
        <v>1</v>
      </c>
      <c r="AC282" s="14">
        <f>IF(OR('Anvendte oplysninger'!Z282="Lige",'Anvendte oplysninger'!Z282="Irrelevant",'Anvendte oplysninger'!AA282="Irrelevant",'Anvendte oplysninger'!AB282="Irrelevant"),1,1+1.961*1000/32.2*((('Anvendte oplysninger'!AB282*3268/3600)/('Anvendte oplysninger'!Z282/0.306))^2)*('Anvendte oplysninger'!AA282/1000)/G282)</f>
        <v>1</v>
      </c>
      <c r="AD282" s="14">
        <f>IF(OR('Anvendte oplysninger'!AC282="Irrelevant",'Anvendte oplysninger'!AC282="Nej"),1,IF(AND('Anvendte oplysninger'!AC282="Ja",OR('Anvendte oplysninger'!Q282&lt;301,'Anvendte oplysninger'!S282&lt;301)),1-(0.5*('Anvendte oplysninger'!R282+'Anvendte oplysninger'!T282)/('Anvendte oplysninger'!G282*1000)),IF(AND('Anvendte oplysninger'!AC282="Ja",OR('Anvendte oplysninger'!Q282&lt;601,'Anvendte oplysninger'!S282&lt;601)),1-(0.25*('Anvendte oplysninger'!R282+'Anvendte oplysninger'!T282)/('Anvendte oplysninger'!G282*1000)),1)))</f>
        <v>1</v>
      </c>
      <c r="AE282" s="14">
        <f>IF(OR('Anvendte oplysninger'!AC282="Irrelevant",'Anvendte oplysninger'!AC282="Nej"),1,IF(AND('Anvendte oplysninger'!AC282="Ja",OR('Anvendte oplysninger'!Q282&lt;301,'Anvendte oplysninger'!S282&lt;301)),1-(0.4*('Anvendte oplysninger'!R282+'Anvendte oplysninger'!T282)/('Anvendte oplysninger'!G282*1000)),IF(AND('Anvendte oplysninger'!AC282="Ja",OR('Anvendte oplysninger'!Q282&lt;601,'Anvendte oplysninger'!S282&lt;601)),1-(0.2*('Anvendte oplysninger'!R282+'Anvendte oplysninger'!T282)/('Anvendte oplysninger'!G282*1000)),1)))</f>
        <v>1</v>
      </c>
      <c r="AF282" s="14">
        <f>IF('Anvendte oplysninger'!AD282="110 km/t",0.79,1)</f>
        <v>1</v>
      </c>
      <c r="AG282" s="14">
        <f>IF('Anvendte oplysninger'!AD282="110 km/t",0.94,1)</f>
        <v>1</v>
      </c>
      <c r="AH282" s="14">
        <f>IF('Anvendte oplysninger'!AD282="110 km/t",0.66,1)</f>
        <v>1</v>
      </c>
      <c r="AI282" s="14">
        <f>IF('Anvendte oplysninger'!AD282="110 km/t",0.82,1)</f>
        <v>1</v>
      </c>
      <c r="AJ282" s="14">
        <f>IF(AND('Anvendte oplysninger'!AE282="Ja",I282="Tilkørselsflettestrækning"),0.65*'Anvendte oplysninger'!AF282+1-'Anvendte oplysninger'!AF282,1)</f>
        <v>1</v>
      </c>
      <c r="AK282" s="15" t="str">
        <f t="shared" si="28"/>
        <v/>
      </c>
      <c r="AL282" s="15" t="str">
        <f t="shared" si="29"/>
        <v/>
      </c>
      <c r="AM282" s="15" t="str">
        <f t="shared" si="30"/>
        <v/>
      </c>
      <c r="AN282" s="15" t="str">
        <f t="shared" si="31"/>
        <v/>
      </c>
      <c r="AO282" s="15" t="str">
        <f t="shared" si="32"/>
        <v/>
      </c>
      <c r="AP282" s="15" t="str">
        <f t="shared" si="33"/>
        <v/>
      </c>
      <c r="AQ282" s="4" t="str">
        <f t="shared" si="34"/>
        <v/>
      </c>
    </row>
    <row r="283" spans="1:43" x14ac:dyDescent="0.25">
      <c r="A283" s="4" t="str">
        <f>IF(Inddata!A298="","",Inddata!A298)</f>
        <v/>
      </c>
      <c r="B283" s="4" t="str">
        <f>IF(Inddata!B298="","",Inddata!B298)</f>
        <v/>
      </c>
      <c r="C283" s="4" t="str">
        <f>IF(Inddata!C298="","",Inddata!C298)</f>
        <v/>
      </c>
      <c r="D283" s="4" t="str">
        <f>IF(Inddata!D298="","",Inddata!D298)</f>
        <v/>
      </c>
      <c r="E283" s="4" t="str">
        <f>IF(Inddata!E298="","",Inddata!E298)</f>
        <v/>
      </c>
      <c r="F283" s="4" t="str">
        <f>IF(Inddata!F298="","",Inddata!F298)</f>
        <v/>
      </c>
      <c r="G283" s="4">
        <f>IF(Inddata!G298="","",Inddata!G298)</f>
        <v>0</v>
      </c>
      <c r="H283" s="4" t="str">
        <f>IF(Inddata!H298&gt;0.5,Inddata!H298,"")</f>
        <v/>
      </c>
      <c r="I283" s="4" t="str">
        <f>IF(Inddata!I298="","",Inddata!I298)</f>
        <v/>
      </c>
      <c r="J283" s="14">
        <f>IF('Anvendte oplysninger'!J283="Irrelevant",1,IF('Anvendte oplysninger'!J283&gt;3,1.2,1))</f>
        <v>1</v>
      </c>
      <c r="K283" s="14">
        <f>IF('Anvendte oplysninger'!K283="Irrelevant",1,IF(AND(OR(I283="Motorvejsstrækning",I283="Frakørselsflettestrækning",I283="Tilkørselsflettestrækning"),'Anvendte oplysninger'!K283&lt;3.5),1+(3.5-'Anvendte oplysninger'!K283)*0.12,IF(AND(OR(I283="Frakørselsrampe",I283="Tilkørselsrampe"),'Anvendte oplysninger'!K283&lt;3.5),1+(3.5-'Anvendte oplysninger'!K283)*0.16,1)))</f>
        <v>1</v>
      </c>
      <c r="L283" s="14">
        <f>IF('Anvendte oplysninger'!L283="Irrelevant",1,IF(AND('Anvendte oplysninger'!L283="Ja",'Anvendte oplysninger'!J283=2),0.6*'Anvendte oplysninger'!M283+(1-'Anvendte oplysninger'!M283),IF(AND('Anvendte oplysninger'!L283="Ja",'Anvendte oplysninger'!J283=3),0.7*'Anvendte oplysninger'!M283+(1-'Anvendte oplysninger'!M283),IF(AND('Anvendte oplysninger'!L283="Ja",'Anvendte oplysninger'!J283=4),0.76*'Anvendte oplysninger'!M283+(1-'Anvendte oplysninger'!M283),IF(AND('Anvendte oplysninger'!L283="Ja",'Anvendte oplysninger'!J283&gt;4.99999999),0.8*'Anvendte oplysninger'!M283+(1-'Anvendte oplysninger'!M283),1)))))</f>
        <v>1</v>
      </c>
      <c r="M283" s="14">
        <f>IF('Anvendte oplysninger'!L283="Irrelevant",1,IF(AND('Anvendte oplysninger'!L283="Ja",'Anvendte oplysninger'!J283=2),0.8*'Anvendte oplysninger'!M283+(1-'Anvendte oplysninger'!M283),IF(AND('Anvendte oplysninger'!L283="Ja",'Anvendte oplysninger'!J283=3),0.85*'Anvendte oplysninger'!M283+(1-'Anvendte oplysninger'!M283),IF(AND('Anvendte oplysninger'!L283="Ja",'Anvendte oplysninger'!J283=4),0.88*'Anvendte oplysninger'!M283+(1-'Anvendte oplysninger'!M283),IF(AND('Anvendte oplysninger'!L283="Ja",'Anvendte oplysninger'!J283&gt;4.99999999),0.9*'Anvendte oplysninger'!M283+(1-'Anvendte oplysninger'!M283),1)))))</f>
        <v>1</v>
      </c>
      <c r="N283" s="14">
        <f>IF('Anvendte oplysninger'!N283="Irrelevant",1,IF(AND(OR(I283="Motorvejsstrækning",I283="Frakørselsflettestrækning",I283="Tilkørselsflettestrækning"),'Anvendte oplysninger'!N283&lt;3),1+(3-'Anvendte oplysninger'!N283)*0.09333333,1))</f>
        <v>1</v>
      </c>
      <c r="O283" s="14">
        <f>IF('Anvendte oplysninger'!N283="Irrelevant",1,IF(AND(OR(I283="Motorvejsstrækning",I283="Frakørselsflettestrækning",I283="Tilkørselsflettestrækning"),'Anvendte oplysninger'!N283&lt;3),1+(3-'Anvendte oplysninger'!N283)*0.19666667,1))</f>
        <v>1</v>
      </c>
      <c r="P283" s="14">
        <f>IF('Anvendte oplysninger'!O283="Irrelevant",1,IF(AND(OR(I283="Motorvejsstrækning",I283="Frakørselsflettestrækning",I283="Tilkørselsflettestrækning"),'Anvendte oplysninger'!O283&lt;3.00000001),1+(0.5-'Anvendte oplysninger'!O283)*0.04,IF(AND(OR(I283="Frakørselsrampe",I283="Tilkørselsrampe"),'Anvendte oplysninger'!O283&lt;3.00000001),1+(0.5-'Anvendte oplysninger'!O283)*0.08,IF(OR(I283="Motorvejsstrækning",I283="Frakørselsflettestrækning",I283="Tilkørselsflettestrækning"),0.9,0.8))))</f>
        <v>1</v>
      </c>
      <c r="Q283" s="14">
        <f>IF('Anvendte oplysninger'!P283="Irrelevant",1,IF(AND(OR(I283="Motorvejsstrækning",I283="Frakørselsflettestrækning",I283="Tilkørselsflettestrækning"),'Anvendte oplysninger'!P283&lt;11.00000001),1+(5-'Anvendte oplysninger'!P283)*0.01,0.94))</f>
        <v>1</v>
      </c>
      <c r="R283" s="14">
        <f>IF(OR('Anvendte oplysninger'!Q283="Irrelevant",'Anvendte oplysninger'!R283="Irrelevant",'Anvendte oplysninger'!Q283="Lige"),1,IF(AND(OR(I283="Motorvejsstrækning",I283="Frakørselsflettestrækning",I283="Tilkørselsflettestrækning"),'Anvendte oplysninger'!Q283&lt;4000),(EXP(0.1096*1746.5/'Anvendte oplysninger'!Q283)/EXP(0.1096*1746.5/4000))*('Anvendte oplysninger'!R283/1000)/G283+(G283-'Anvendte oplysninger'!R283/1000)/G283,1))</f>
        <v>1</v>
      </c>
      <c r="S283" s="14">
        <f>IF(OR('Anvendte oplysninger'!S283="Irrelevant",'Anvendte oplysninger'!T283="Irrelevant",'Anvendte oplysninger'!S283="Lige"),1,IF(AND(OR(I283="Motorvejsstrækning",I283="Frakørselsflettestrækning",I283="Tilkørselsflettestrækning"),'Anvendte oplysninger'!S283&lt;4000),(EXP(0.1096*1746.5/'Anvendte oplysninger'!S283)/EXP(0.1096*1746.5/4000))*('Anvendte oplysninger'!T283/1000)/G283+(G283-'Anvendte oplysninger'!T283/1000)/G283,1))</f>
        <v>1</v>
      </c>
      <c r="T283" s="14">
        <f>IF('Anvendte oplysninger'!U283="Irrelevant",1,IF(AND(OR(I283="Motorvejsstrækning",I283="Frakørselsflettestrækning",I283="Tilkørselsflettestrækning",I283="Frakørselsrampe",I283="Tilkørselsrampe"),'Anvendte oplysninger'!U283="Ja"),0.95,1))</f>
        <v>1</v>
      </c>
      <c r="U283" s="14">
        <f>IF('Anvendte oplysninger'!U283="Irrelevant",1,IF(AND(OR(I283="Motorvejsstrækning",I283="Frakørselsflettestrækning",I283="Tilkørselsflettestrækning",I283="Frakørselsrampe",I283="Tilkørselsrampe"),'Anvendte oplysninger'!U283="Ja"),0.96,1))</f>
        <v>1</v>
      </c>
      <c r="V283" s="14">
        <f>IF('Anvendte oplysninger'!U283="Irrelevant",1,IF(AND(OR(I283="Motorvejsstrækning",I283="Frakørselsflettestrækning",I283="Tilkørselsflettestrækning",I283="Frakørselsrampe",I283="Tilkørselsrampe"),'Anvendte oplysninger'!U283="Ja"),0.79,1))</f>
        <v>1</v>
      </c>
      <c r="W283" s="14">
        <f>IF('Anvendte oplysninger'!U283="Irrelevant",1,IF(AND(OR(I283="Motorvejsstrækning",I283="Frakørselsflettestrækning",I283="Tilkørselsflettestrækning",I283="Frakørselsrampe",I283="Tilkørselsrampe"),'Anvendte oplysninger'!U283="Ja"),0.94,1))</f>
        <v>1</v>
      </c>
      <c r="X283" s="14">
        <f>IF('Anvendte oplysninger'!U283="Irrelevant",1,IF(AND(OR(I283="Motorvejsstrækning",I283="Frakørselsflettestrækning",I283="Tilkørselsflettestrækning",I283="Frakørselsrampe",I283="Tilkørselsrampe"),'Anvendte oplysninger'!U283="Ja"),0.97,1))</f>
        <v>1</v>
      </c>
      <c r="Y283" s="14">
        <f>IF(AND(I283="Frakørselsrampe",'Anvendte oplysninger'!V283="S-formet ruderrampe"),1.32,IF(AND(I283="Frakørselsrampe",'Anvendte oplysninger'!V283="S-formet trompetrampe"),2.05,IF(AND(I283="Frakørselsrampe",'Anvendte oplysninger'!V283="U-formet trompetrampe"),4.11,IF(AND(I283="Frakørselsrampe",'Anvendte oplysninger'!V283="SV-formet flyoverrampe"),5.15,IF(AND(I283="Frakørselsrampe",'Anvendte oplysninger'!V283="Vinkelformet rampe"),1.07,IF(AND(I283="Tilkørselsrampe",'Anvendte oplysninger'!V283="S-formet ruderrampe"),0.93,IF(AND(I283="Tilkørselsrampe",'Anvendte oplysninger'!V283="S-formet trompetrampe"),2.48,IF(AND(I283="Tilkørselsrampe",'Anvendte oplysninger'!V283="U-formet trompetrampe"),4.15,IF(AND(I283="Tilkørselsrampe",'Anvendte oplysninger'!V283="SV-formet flyoverrampe"),5.26,IF(AND(I283="Tilkørselsrampe",'Anvendte oplysninger'!V283="Vinkelformet rampe"),1.42,1))))))))))</f>
        <v>1</v>
      </c>
      <c r="Z283" s="14">
        <f>IF(OR('Anvendte oplysninger'!W283="Lige",'Anvendte oplysninger'!W283="Irrelevant",'Anvendte oplysninger'!X283="Irrelevant",'Anvendte oplysninger'!Y283="Irrelevant"),1,1+1.545*1000/32.2*((('Anvendte oplysninger'!Y283*3268/3600)/('Anvendte oplysninger'!W283/0.306))^2)*('Anvendte oplysninger'!X283/1000)/G283)</f>
        <v>1</v>
      </c>
      <c r="AA283" s="14">
        <f>IF(OR('Anvendte oplysninger'!W283="Lige",'Anvendte oplysninger'!W283="Irrelevant",'Anvendte oplysninger'!X283="Irrelevant",'Anvendte oplysninger'!Y283="Irrelevant"),1,1+1.961*1000/32.2*((('Anvendte oplysninger'!Y283*3268/3600)/('Anvendte oplysninger'!W283/0.306))^2)*('Anvendte oplysninger'!X283/1000)/G283)</f>
        <v>1</v>
      </c>
      <c r="AB283" s="14">
        <f>IF(OR('Anvendte oplysninger'!Z283="Lige",'Anvendte oplysninger'!Z283="Irrelevant",'Anvendte oplysninger'!AA283="Irrelevant",'Anvendte oplysninger'!AB283="Irrelevant"),1,1+1.545*1000/32.2*((('Anvendte oplysninger'!AB283*3268/3600)/('Anvendte oplysninger'!Z283/0.306))^2)*('Anvendte oplysninger'!AA283/1000)/G283)</f>
        <v>1</v>
      </c>
      <c r="AC283" s="14">
        <f>IF(OR('Anvendte oplysninger'!Z283="Lige",'Anvendte oplysninger'!Z283="Irrelevant",'Anvendte oplysninger'!AA283="Irrelevant",'Anvendte oplysninger'!AB283="Irrelevant"),1,1+1.961*1000/32.2*((('Anvendte oplysninger'!AB283*3268/3600)/('Anvendte oplysninger'!Z283/0.306))^2)*('Anvendte oplysninger'!AA283/1000)/G283)</f>
        <v>1</v>
      </c>
      <c r="AD283" s="14">
        <f>IF(OR('Anvendte oplysninger'!AC283="Irrelevant",'Anvendte oplysninger'!AC283="Nej"),1,IF(AND('Anvendte oplysninger'!AC283="Ja",OR('Anvendte oplysninger'!Q283&lt;301,'Anvendte oplysninger'!S283&lt;301)),1-(0.5*('Anvendte oplysninger'!R283+'Anvendte oplysninger'!T283)/('Anvendte oplysninger'!G283*1000)),IF(AND('Anvendte oplysninger'!AC283="Ja",OR('Anvendte oplysninger'!Q283&lt;601,'Anvendte oplysninger'!S283&lt;601)),1-(0.25*('Anvendte oplysninger'!R283+'Anvendte oplysninger'!T283)/('Anvendte oplysninger'!G283*1000)),1)))</f>
        <v>1</v>
      </c>
      <c r="AE283" s="14">
        <f>IF(OR('Anvendte oplysninger'!AC283="Irrelevant",'Anvendte oplysninger'!AC283="Nej"),1,IF(AND('Anvendte oplysninger'!AC283="Ja",OR('Anvendte oplysninger'!Q283&lt;301,'Anvendte oplysninger'!S283&lt;301)),1-(0.4*('Anvendte oplysninger'!R283+'Anvendte oplysninger'!T283)/('Anvendte oplysninger'!G283*1000)),IF(AND('Anvendte oplysninger'!AC283="Ja",OR('Anvendte oplysninger'!Q283&lt;601,'Anvendte oplysninger'!S283&lt;601)),1-(0.2*('Anvendte oplysninger'!R283+'Anvendte oplysninger'!T283)/('Anvendte oplysninger'!G283*1000)),1)))</f>
        <v>1</v>
      </c>
      <c r="AF283" s="14">
        <f>IF('Anvendte oplysninger'!AD283="110 km/t",0.79,1)</f>
        <v>1</v>
      </c>
      <c r="AG283" s="14">
        <f>IF('Anvendte oplysninger'!AD283="110 km/t",0.94,1)</f>
        <v>1</v>
      </c>
      <c r="AH283" s="14">
        <f>IF('Anvendte oplysninger'!AD283="110 km/t",0.66,1)</f>
        <v>1</v>
      </c>
      <c r="AI283" s="14">
        <f>IF('Anvendte oplysninger'!AD283="110 km/t",0.82,1)</f>
        <v>1</v>
      </c>
      <c r="AJ283" s="14">
        <f>IF(AND('Anvendte oplysninger'!AE283="Ja",I283="Tilkørselsflettestrækning"),0.65*'Anvendte oplysninger'!AF283+1-'Anvendte oplysninger'!AF283,1)</f>
        <v>1</v>
      </c>
      <c r="AK283" s="15" t="str">
        <f t="shared" si="28"/>
        <v/>
      </c>
      <c r="AL283" s="15" t="str">
        <f t="shared" si="29"/>
        <v/>
      </c>
      <c r="AM283" s="15" t="str">
        <f t="shared" si="30"/>
        <v/>
      </c>
      <c r="AN283" s="15" t="str">
        <f t="shared" si="31"/>
        <v/>
      </c>
      <c r="AO283" s="15" t="str">
        <f t="shared" si="32"/>
        <v/>
      </c>
      <c r="AP283" s="15" t="str">
        <f t="shared" si="33"/>
        <v/>
      </c>
      <c r="AQ283" s="4" t="str">
        <f t="shared" si="34"/>
        <v/>
      </c>
    </row>
    <row r="284" spans="1:43" x14ac:dyDescent="0.25">
      <c r="A284" s="4" t="str">
        <f>IF(Inddata!A299="","",Inddata!A299)</f>
        <v/>
      </c>
      <c r="B284" s="4" t="str">
        <f>IF(Inddata!B299="","",Inddata!B299)</f>
        <v/>
      </c>
      <c r="C284" s="4" t="str">
        <f>IF(Inddata!C299="","",Inddata!C299)</f>
        <v/>
      </c>
      <c r="D284" s="4" t="str">
        <f>IF(Inddata!D299="","",Inddata!D299)</f>
        <v/>
      </c>
      <c r="E284" s="4" t="str">
        <f>IF(Inddata!E299="","",Inddata!E299)</f>
        <v/>
      </c>
      <c r="F284" s="4" t="str">
        <f>IF(Inddata!F299="","",Inddata!F299)</f>
        <v/>
      </c>
      <c r="G284" s="4">
        <f>IF(Inddata!G299="","",Inddata!G299)</f>
        <v>0</v>
      </c>
      <c r="H284" s="4" t="str">
        <f>IF(Inddata!H299&gt;0.5,Inddata!H299,"")</f>
        <v/>
      </c>
      <c r="I284" s="4" t="str">
        <f>IF(Inddata!I299="","",Inddata!I299)</f>
        <v/>
      </c>
      <c r="J284" s="14">
        <f>IF('Anvendte oplysninger'!J284="Irrelevant",1,IF('Anvendte oplysninger'!J284&gt;3,1.2,1))</f>
        <v>1</v>
      </c>
      <c r="K284" s="14">
        <f>IF('Anvendte oplysninger'!K284="Irrelevant",1,IF(AND(OR(I284="Motorvejsstrækning",I284="Frakørselsflettestrækning",I284="Tilkørselsflettestrækning"),'Anvendte oplysninger'!K284&lt;3.5),1+(3.5-'Anvendte oplysninger'!K284)*0.12,IF(AND(OR(I284="Frakørselsrampe",I284="Tilkørselsrampe"),'Anvendte oplysninger'!K284&lt;3.5),1+(3.5-'Anvendte oplysninger'!K284)*0.16,1)))</f>
        <v>1</v>
      </c>
      <c r="L284" s="14">
        <f>IF('Anvendte oplysninger'!L284="Irrelevant",1,IF(AND('Anvendte oplysninger'!L284="Ja",'Anvendte oplysninger'!J284=2),0.6*'Anvendte oplysninger'!M284+(1-'Anvendte oplysninger'!M284),IF(AND('Anvendte oplysninger'!L284="Ja",'Anvendte oplysninger'!J284=3),0.7*'Anvendte oplysninger'!M284+(1-'Anvendte oplysninger'!M284),IF(AND('Anvendte oplysninger'!L284="Ja",'Anvendte oplysninger'!J284=4),0.76*'Anvendte oplysninger'!M284+(1-'Anvendte oplysninger'!M284),IF(AND('Anvendte oplysninger'!L284="Ja",'Anvendte oplysninger'!J284&gt;4.99999999),0.8*'Anvendte oplysninger'!M284+(1-'Anvendte oplysninger'!M284),1)))))</f>
        <v>1</v>
      </c>
      <c r="M284" s="14">
        <f>IF('Anvendte oplysninger'!L284="Irrelevant",1,IF(AND('Anvendte oplysninger'!L284="Ja",'Anvendte oplysninger'!J284=2),0.8*'Anvendte oplysninger'!M284+(1-'Anvendte oplysninger'!M284),IF(AND('Anvendte oplysninger'!L284="Ja",'Anvendte oplysninger'!J284=3),0.85*'Anvendte oplysninger'!M284+(1-'Anvendte oplysninger'!M284),IF(AND('Anvendte oplysninger'!L284="Ja",'Anvendte oplysninger'!J284=4),0.88*'Anvendte oplysninger'!M284+(1-'Anvendte oplysninger'!M284),IF(AND('Anvendte oplysninger'!L284="Ja",'Anvendte oplysninger'!J284&gt;4.99999999),0.9*'Anvendte oplysninger'!M284+(1-'Anvendte oplysninger'!M284),1)))))</f>
        <v>1</v>
      </c>
      <c r="N284" s="14">
        <f>IF('Anvendte oplysninger'!N284="Irrelevant",1,IF(AND(OR(I284="Motorvejsstrækning",I284="Frakørselsflettestrækning",I284="Tilkørselsflettestrækning"),'Anvendte oplysninger'!N284&lt;3),1+(3-'Anvendte oplysninger'!N284)*0.09333333,1))</f>
        <v>1</v>
      </c>
      <c r="O284" s="14">
        <f>IF('Anvendte oplysninger'!N284="Irrelevant",1,IF(AND(OR(I284="Motorvejsstrækning",I284="Frakørselsflettestrækning",I284="Tilkørselsflettestrækning"),'Anvendte oplysninger'!N284&lt;3),1+(3-'Anvendte oplysninger'!N284)*0.19666667,1))</f>
        <v>1</v>
      </c>
      <c r="P284" s="14">
        <f>IF('Anvendte oplysninger'!O284="Irrelevant",1,IF(AND(OR(I284="Motorvejsstrækning",I284="Frakørselsflettestrækning",I284="Tilkørselsflettestrækning"),'Anvendte oplysninger'!O284&lt;3.00000001),1+(0.5-'Anvendte oplysninger'!O284)*0.04,IF(AND(OR(I284="Frakørselsrampe",I284="Tilkørselsrampe"),'Anvendte oplysninger'!O284&lt;3.00000001),1+(0.5-'Anvendte oplysninger'!O284)*0.08,IF(OR(I284="Motorvejsstrækning",I284="Frakørselsflettestrækning",I284="Tilkørselsflettestrækning"),0.9,0.8))))</f>
        <v>1</v>
      </c>
      <c r="Q284" s="14">
        <f>IF('Anvendte oplysninger'!P284="Irrelevant",1,IF(AND(OR(I284="Motorvejsstrækning",I284="Frakørselsflettestrækning",I284="Tilkørselsflettestrækning"),'Anvendte oplysninger'!P284&lt;11.00000001),1+(5-'Anvendte oplysninger'!P284)*0.01,0.94))</f>
        <v>1</v>
      </c>
      <c r="R284" s="14">
        <f>IF(OR('Anvendte oplysninger'!Q284="Irrelevant",'Anvendte oplysninger'!R284="Irrelevant",'Anvendte oplysninger'!Q284="Lige"),1,IF(AND(OR(I284="Motorvejsstrækning",I284="Frakørselsflettestrækning",I284="Tilkørselsflettestrækning"),'Anvendte oplysninger'!Q284&lt;4000),(EXP(0.1096*1746.5/'Anvendte oplysninger'!Q284)/EXP(0.1096*1746.5/4000))*('Anvendte oplysninger'!R284/1000)/G284+(G284-'Anvendte oplysninger'!R284/1000)/G284,1))</f>
        <v>1</v>
      </c>
      <c r="S284" s="14">
        <f>IF(OR('Anvendte oplysninger'!S284="Irrelevant",'Anvendte oplysninger'!T284="Irrelevant",'Anvendte oplysninger'!S284="Lige"),1,IF(AND(OR(I284="Motorvejsstrækning",I284="Frakørselsflettestrækning",I284="Tilkørselsflettestrækning"),'Anvendte oplysninger'!S284&lt;4000),(EXP(0.1096*1746.5/'Anvendte oplysninger'!S284)/EXP(0.1096*1746.5/4000))*('Anvendte oplysninger'!T284/1000)/G284+(G284-'Anvendte oplysninger'!T284/1000)/G284,1))</f>
        <v>1</v>
      </c>
      <c r="T284" s="14">
        <f>IF('Anvendte oplysninger'!U284="Irrelevant",1,IF(AND(OR(I284="Motorvejsstrækning",I284="Frakørselsflettestrækning",I284="Tilkørselsflettestrækning",I284="Frakørselsrampe",I284="Tilkørselsrampe"),'Anvendte oplysninger'!U284="Ja"),0.95,1))</f>
        <v>1</v>
      </c>
      <c r="U284" s="14">
        <f>IF('Anvendte oplysninger'!U284="Irrelevant",1,IF(AND(OR(I284="Motorvejsstrækning",I284="Frakørselsflettestrækning",I284="Tilkørselsflettestrækning",I284="Frakørselsrampe",I284="Tilkørselsrampe"),'Anvendte oplysninger'!U284="Ja"),0.96,1))</f>
        <v>1</v>
      </c>
      <c r="V284" s="14">
        <f>IF('Anvendte oplysninger'!U284="Irrelevant",1,IF(AND(OR(I284="Motorvejsstrækning",I284="Frakørselsflettestrækning",I284="Tilkørselsflettestrækning",I284="Frakørselsrampe",I284="Tilkørselsrampe"),'Anvendte oplysninger'!U284="Ja"),0.79,1))</f>
        <v>1</v>
      </c>
      <c r="W284" s="14">
        <f>IF('Anvendte oplysninger'!U284="Irrelevant",1,IF(AND(OR(I284="Motorvejsstrækning",I284="Frakørselsflettestrækning",I284="Tilkørselsflettestrækning",I284="Frakørselsrampe",I284="Tilkørselsrampe"),'Anvendte oplysninger'!U284="Ja"),0.94,1))</f>
        <v>1</v>
      </c>
      <c r="X284" s="14">
        <f>IF('Anvendte oplysninger'!U284="Irrelevant",1,IF(AND(OR(I284="Motorvejsstrækning",I284="Frakørselsflettestrækning",I284="Tilkørselsflettestrækning",I284="Frakørselsrampe",I284="Tilkørselsrampe"),'Anvendte oplysninger'!U284="Ja"),0.97,1))</f>
        <v>1</v>
      </c>
      <c r="Y284" s="14">
        <f>IF(AND(I284="Frakørselsrampe",'Anvendte oplysninger'!V284="S-formet ruderrampe"),1.32,IF(AND(I284="Frakørselsrampe",'Anvendte oplysninger'!V284="S-formet trompetrampe"),2.05,IF(AND(I284="Frakørselsrampe",'Anvendte oplysninger'!V284="U-formet trompetrampe"),4.11,IF(AND(I284="Frakørselsrampe",'Anvendte oplysninger'!V284="SV-formet flyoverrampe"),5.15,IF(AND(I284="Frakørselsrampe",'Anvendte oplysninger'!V284="Vinkelformet rampe"),1.07,IF(AND(I284="Tilkørselsrampe",'Anvendte oplysninger'!V284="S-formet ruderrampe"),0.93,IF(AND(I284="Tilkørselsrampe",'Anvendte oplysninger'!V284="S-formet trompetrampe"),2.48,IF(AND(I284="Tilkørselsrampe",'Anvendte oplysninger'!V284="U-formet trompetrampe"),4.15,IF(AND(I284="Tilkørselsrampe",'Anvendte oplysninger'!V284="SV-formet flyoverrampe"),5.26,IF(AND(I284="Tilkørselsrampe",'Anvendte oplysninger'!V284="Vinkelformet rampe"),1.42,1))))))))))</f>
        <v>1</v>
      </c>
      <c r="Z284" s="14">
        <f>IF(OR('Anvendte oplysninger'!W284="Lige",'Anvendte oplysninger'!W284="Irrelevant",'Anvendte oplysninger'!X284="Irrelevant",'Anvendte oplysninger'!Y284="Irrelevant"),1,1+1.545*1000/32.2*((('Anvendte oplysninger'!Y284*3268/3600)/('Anvendte oplysninger'!W284/0.306))^2)*('Anvendte oplysninger'!X284/1000)/G284)</f>
        <v>1</v>
      </c>
      <c r="AA284" s="14">
        <f>IF(OR('Anvendte oplysninger'!W284="Lige",'Anvendte oplysninger'!W284="Irrelevant",'Anvendte oplysninger'!X284="Irrelevant",'Anvendte oplysninger'!Y284="Irrelevant"),1,1+1.961*1000/32.2*((('Anvendte oplysninger'!Y284*3268/3600)/('Anvendte oplysninger'!W284/0.306))^2)*('Anvendte oplysninger'!X284/1000)/G284)</f>
        <v>1</v>
      </c>
      <c r="AB284" s="14">
        <f>IF(OR('Anvendte oplysninger'!Z284="Lige",'Anvendte oplysninger'!Z284="Irrelevant",'Anvendte oplysninger'!AA284="Irrelevant",'Anvendte oplysninger'!AB284="Irrelevant"),1,1+1.545*1000/32.2*((('Anvendte oplysninger'!AB284*3268/3600)/('Anvendte oplysninger'!Z284/0.306))^2)*('Anvendte oplysninger'!AA284/1000)/G284)</f>
        <v>1</v>
      </c>
      <c r="AC284" s="14">
        <f>IF(OR('Anvendte oplysninger'!Z284="Lige",'Anvendte oplysninger'!Z284="Irrelevant",'Anvendte oplysninger'!AA284="Irrelevant",'Anvendte oplysninger'!AB284="Irrelevant"),1,1+1.961*1000/32.2*((('Anvendte oplysninger'!AB284*3268/3600)/('Anvendte oplysninger'!Z284/0.306))^2)*('Anvendte oplysninger'!AA284/1000)/G284)</f>
        <v>1</v>
      </c>
      <c r="AD284" s="14">
        <f>IF(OR('Anvendte oplysninger'!AC284="Irrelevant",'Anvendte oplysninger'!AC284="Nej"),1,IF(AND('Anvendte oplysninger'!AC284="Ja",OR('Anvendte oplysninger'!Q284&lt;301,'Anvendte oplysninger'!S284&lt;301)),1-(0.5*('Anvendte oplysninger'!R284+'Anvendte oplysninger'!T284)/('Anvendte oplysninger'!G284*1000)),IF(AND('Anvendte oplysninger'!AC284="Ja",OR('Anvendte oplysninger'!Q284&lt;601,'Anvendte oplysninger'!S284&lt;601)),1-(0.25*('Anvendte oplysninger'!R284+'Anvendte oplysninger'!T284)/('Anvendte oplysninger'!G284*1000)),1)))</f>
        <v>1</v>
      </c>
      <c r="AE284" s="14">
        <f>IF(OR('Anvendte oplysninger'!AC284="Irrelevant",'Anvendte oplysninger'!AC284="Nej"),1,IF(AND('Anvendte oplysninger'!AC284="Ja",OR('Anvendte oplysninger'!Q284&lt;301,'Anvendte oplysninger'!S284&lt;301)),1-(0.4*('Anvendte oplysninger'!R284+'Anvendte oplysninger'!T284)/('Anvendte oplysninger'!G284*1000)),IF(AND('Anvendte oplysninger'!AC284="Ja",OR('Anvendte oplysninger'!Q284&lt;601,'Anvendte oplysninger'!S284&lt;601)),1-(0.2*('Anvendte oplysninger'!R284+'Anvendte oplysninger'!T284)/('Anvendte oplysninger'!G284*1000)),1)))</f>
        <v>1</v>
      </c>
      <c r="AF284" s="14">
        <f>IF('Anvendte oplysninger'!AD284="110 km/t",0.79,1)</f>
        <v>1</v>
      </c>
      <c r="AG284" s="14">
        <f>IF('Anvendte oplysninger'!AD284="110 km/t",0.94,1)</f>
        <v>1</v>
      </c>
      <c r="AH284" s="14">
        <f>IF('Anvendte oplysninger'!AD284="110 km/t",0.66,1)</f>
        <v>1</v>
      </c>
      <c r="AI284" s="14">
        <f>IF('Anvendte oplysninger'!AD284="110 km/t",0.82,1)</f>
        <v>1</v>
      </c>
      <c r="AJ284" s="14">
        <f>IF(AND('Anvendte oplysninger'!AE284="Ja",I284="Tilkørselsflettestrækning"),0.65*'Anvendte oplysninger'!AF284+1-'Anvendte oplysninger'!AF284,1)</f>
        <v>1</v>
      </c>
      <c r="AK284" s="15" t="str">
        <f t="shared" si="28"/>
        <v/>
      </c>
      <c r="AL284" s="15" t="str">
        <f t="shared" si="29"/>
        <v/>
      </c>
      <c r="AM284" s="15" t="str">
        <f t="shared" si="30"/>
        <v/>
      </c>
      <c r="AN284" s="15" t="str">
        <f t="shared" si="31"/>
        <v/>
      </c>
      <c r="AO284" s="15" t="str">
        <f t="shared" si="32"/>
        <v/>
      </c>
      <c r="AP284" s="15" t="str">
        <f t="shared" si="33"/>
        <v/>
      </c>
      <c r="AQ284" s="4" t="str">
        <f t="shared" si="34"/>
        <v/>
      </c>
    </row>
    <row r="285" spans="1:43" x14ac:dyDescent="0.25">
      <c r="A285" s="4" t="str">
        <f>IF(Inddata!A300="","",Inddata!A300)</f>
        <v/>
      </c>
      <c r="B285" s="4" t="str">
        <f>IF(Inddata!B300="","",Inddata!B300)</f>
        <v/>
      </c>
      <c r="C285" s="4" t="str">
        <f>IF(Inddata!C300="","",Inddata!C300)</f>
        <v/>
      </c>
      <c r="D285" s="4" t="str">
        <f>IF(Inddata!D300="","",Inddata!D300)</f>
        <v/>
      </c>
      <c r="E285" s="4" t="str">
        <f>IF(Inddata!E300="","",Inddata!E300)</f>
        <v/>
      </c>
      <c r="F285" s="4" t="str">
        <f>IF(Inddata!F300="","",Inddata!F300)</f>
        <v/>
      </c>
      <c r="G285" s="4">
        <f>IF(Inddata!G300="","",Inddata!G300)</f>
        <v>0</v>
      </c>
      <c r="H285" s="4" t="str">
        <f>IF(Inddata!H300&gt;0.5,Inddata!H300,"")</f>
        <v/>
      </c>
      <c r="I285" s="4" t="str">
        <f>IF(Inddata!I300="","",Inddata!I300)</f>
        <v/>
      </c>
      <c r="J285" s="14">
        <f>IF('Anvendte oplysninger'!J285="Irrelevant",1,IF('Anvendte oplysninger'!J285&gt;3,1.2,1))</f>
        <v>1</v>
      </c>
      <c r="K285" s="14">
        <f>IF('Anvendte oplysninger'!K285="Irrelevant",1,IF(AND(OR(I285="Motorvejsstrækning",I285="Frakørselsflettestrækning",I285="Tilkørselsflettestrækning"),'Anvendte oplysninger'!K285&lt;3.5),1+(3.5-'Anvendte oplysninger'!K285)*0.12,IF(AND(OR(I285="Frakørselsrampe",I285="Tilkørselsrampe"),'Anvendte oplysninger'!K285&lt;3.5),1+(3.5-'Anvendte oplysninger'!K285)*0.16,1)))</f>
        <v>1</v>
      </c>
      <c r="L285" s="14">
        <f>IF('Anvendte oplysninger'!L285="Irrelevant",1,IF(AND('Anvendte oplysninger'!L285="Ja",'Anvendte oplysninger'!J285=2),0.6*'Anvendte oplysninger'!M285+(1-'Anvendte oplysninger'!M285),IF(AND('Anvendte oplysninger'!L285="Ja",'Anvendte oplysninger'!J285=3),0.7*'Anvendte oplysninger'!M285+(1-'Anvendte oplysninger'!M285),IF(AND('Anvendte oplysninger'!L285="Ja",'Anvendte oplysninger'!J285=4),0.76*'Anvendte oplysninger'!M285+(1-'Anvendte oplysninger'!M285),IF(AND('Anvendte oplysninger'!L285="Ja",'Anvendte oplysninger'!J285&gt;4.99999999),0.8*'Anvendte oplysninger'!M285+(1-'Anvendte oplysninger'!M285),1)))))</f>
        <v>1</v>
      </c>
      <c r="M285" s="14">
        <f>IF('Anvendte oplysninger'!L285="Irrelevant",1,IF(AND('Anvendte oplysninger'!L285="Ja",'Anvendte oplysninger'!J285=2),0.8*'Anvendte oplysninger'!M285+(1-'Anvendte oplysninger'!M285),IF(AND('Anvendte oplysninger'!L285="Ja",'Anvendte oplysninger'!J285=3),0.85*'Anvendte oplysninger'!M285+(1-'Anvendte oplysninger'!M285),IF(AND('Anvendte oplysninger'!L285="Ja",'Anvendte oplysninger'!J285=4),0.88*'Anvendte oplysninger'!M285+(1-'Anvendte oplysninger'!M285),IF(AND('Anvendte oplysninger'!L285="Ja",'Anvendte oplysninger'!J285&gt;4.99999999),0.9*'Anvendte oplysninger'!M285+(1-'Anvendte oplysninger'!M285),1)))))</f>
        <v>1</v>
      </c>
      <c r="N285" s="14">
        <f>IF('Anvendte oplysninger'!N285="Irrelevant",1,IF(AND(OR(I285="Motorvejsstrækning",I285="Frakørselsflettestrækning",I285="Tilkørselsflettestrækning"),'Anvendte oplysninger'!N285&lt;3),1+(3-'Anvendte oplysninger'!N285)*0.09333333,1))</f>
        <v>1</v>
      </c>
      <c r="O285" s="14">
        <f>IF('Anvendte oplysninger'!N285="Irrelevant",1,IF(AND(OR(I285="Motorvejsstrækning",I285="Frakørselsflettestrækning",I285="Tilkørselsflettestrækning"),'Anvendte oplysninger'!N285&lt;3),1+(3-'Anvendte oplysninger'!N285)*0.19666667,1))</f>
        <v>1</v>
      </c>
      <c r="P285" s="14">
        <f>IF('Anvendte oplysninger'!O285="Irrelevant",1,IF(AND(OR(I285="Motorvejsstrækning",I285="Frakørselsflettestrækning",I285="Tilkørselsflettestrækning"),'Anvendte oplysninger'!O285&lt;3.00000001),1+(0.5-'Anvendte oplysninger'!O285)*0.04,IF(AND(OR(I285="Frakørselsrampe",I285="Tilkørselsrampe"),'Anvendte oplysninger'!O285&lt;3.00000001),1+(0.5-'Anvendte oplysninger'!O285)*0.08,IF(OR(I285="Motorvejsstrækning",I285="Frakørselsflettestrækning",I285="Tilkørselsflettestrækning"),0.9,0.8))))</f>
        <v>1</v>
      </c>
      <c r="Q285" s="14">
        <f>IF('Anvendte oplysninger'!P285="Irrelevant",1,IF(AND(OR(I285="Motorvejsstrækning",I285="Frakørselsflettestrækning",I285="Tilkørselsflettestrækning"),'Anvendte oplysninger'!P285&lt;11.00000001),1+(5-'Anvendte oplysninger'!P285)*0.01,0.94))</f>
        <v>1</v>
      </c>
      <c r="R285" s="14">
        <f>IF(OR('Anvendte oplysninger'!Q285="Irrelevant",'Anvendte oplysninger'!R285="Irrelevant",'Anvendte oplysninger'!Q285="Lige"),1,IF(AND(OR(I285="Motorvejsstrækning",I285="Frakørselsflettestrækning",I285="Tilkørselsflettestrækning"),'Anvendte oplysninger'!Q285&lt;4000),(EXP(0.1096*1746.5/'Anvendte oplysninger'!Q285)/EXP(0.1096*1746.5/4000))*('Anvendte oplysninger'!R285/1000)/G285+(G285-'Anvendte oplysninger'!R285/1000)/G285,1))</f>
        <v>1</v>
      </c>
      <c r="S285" s="14">
        <f>IF(OR('Anvendte oplysninger'!S285="Irrelevant",'Anvendte oplysninger'!T285="Irrelevant",'Anvendte oplysninger'!S285="Lige"),1,IF(AND(OR(I285="Motorvejsstrækning",I285="Frakørselsflettestrækning",I285="Tilkørselsflettestrækning"),'Anvendte oplysninger'!S285&lt;4000),(EXP(0.1096*1746.5/'Anvendte oplysninger'!S285)/EXP(0.1096*1746.5/4000))*('Anvendte oplysninger'!T285/1000)/G285+(G285-'Anvendte oplysninger'!T285/1000)/G285,1))</f>
        <v>1</v>
      </c>
      <c r="T285" s="14">
        <f>IF('Anvendte oplysninger'!U285="Irrelevant",1,IF(AND(OR(I285="Motorvejsstrækning",I285="Frakørselsflettestrækning",I285="Tilkørselsflettestrækning",I285="Frakørselsrampe",I285="Tilkørselsrampe"),'Anvendte oplysninger'!U285="Ja"),0.95,1))</f>
        <v>1</v>
      </c>
      <c r="U285" s="14">
        <f>IF('Anvendte oplysninger'!U285="Irrelevant",1,IF(AND(OR(I285="Motorvejsstrækning",I285="Frakørselsflettestrækning",I285="Tilkørselsflettestrækning",I285="Frakørselsrampe",I285="Tilkørselsrampe"),'Anvendte oplysninger'!U285="Ja"),0.96,1))</f>
        <v>1</v>
      </c>
      <c r="V285" s="14">
        <f>IF('Anvendte oplysninger'!U285="Irrelevant",1,IF(AND(OR(I285="Motorvejsstrækning",I285="Frakørselsflettestrækning",I285="Tilkørselsflettestrækning",I285="Frakørselsrampe",I285="Tilkørselsrampe"),'Anvendte oplysninger'!U285="Ja"),0.79,1))</f>
        <v>1</v>
      </c>
      <c r="W285" s="14">
        <f>IF('Anvendte oplysninger'!U285="Irrelevant",1,IF(AND(OR(I285="Motorvejsstrækning",I285="Frakørselsflettestrækning",I285="Tilkørselsflettestrækning",I285="Frakørselsrampe",I285="Tilkørselsrampe"),'Anvendte oplysninger'!U285="Ja"),0.94,1))</f>
        <v>1</v>
      </c>
      <c r="X285" s="14">
        <f>IF('Anvendte oplysninger'!U285="Irrelevant",1,IF(AND(OR(I285="Motorvejsstrækning",I285="Frakørselsflettestrækning",I285="Tilkørselsflettestrækning",I285="Frakørselsrampe",I285="Tilkørselsrampe"),'Anvendte oplysninger'!U285="Ja"),0.97,1))</f>
        <v>1</v>
      </c>
      <c r="Y285" s="14">
        <f>IF(AND(I285="Frakørselsrampe",'Anvendte oplysninger'!V285="S-formet ruderrampe"),1.32,IF(AND(I285="Frakørselsrampe",'Anvendte oplysninger'!V285="S-formet trompetrampe"),2.05,IF(AND(I285="Frakørselsrampe",'Anvendte oplysninger'!V285="U-formet trompetrampe"),4.11,IF(AND(I285="Frakørselsrampe",'Anvendte oplysninger'!V285="SV-formet flyoverrampe"),5.15,IF(AND(I285="Frakørselsrampe",'Anvendte oplysninger'!V285="Vinkelformet rampe"),1.07,IF(AND(I285="Tilkørselsrampe",'Anvendte oplysninger'!V285="S-formet ruderrampe"),0.93,IF(AND(I285="Tilkørselsrampe",'Anvendte oplysninger'!V285="S-formet trompetrampe"),2.48,IF(AND(I285="Tilkørselsrampe",'Anvendte oplysninger'!V285="U-formet trompetrampe"),4.15,IF(AND(I285="Tilkørselsrampe",'Anvendte oplysninger'!V285="SV-formet flyoverrampe"),5.26,IF(AND(I285="Tilkørselsrampe",'Anvendte oplysninger'!V285="Vinkelformet rampe"),1.42,1))))))))))</f>
        <v>1</v>
      </c>
      <c r="Z285" s="14">
        <f>IF(OR('Anvendte oplysninger'!W285="Lige",'Anvendte oplysninger'!W285="Irrelevant",'Anvendte oplysninger'!X285="Irrelevant",'Anvendte oplysninger'!Y285="Irrelevant"),1,1+1.545*1000/32.2*((('Anvendte oplysninger'!Y285*3268/3600)/('Anvendte oplysninger'!W285/0.306))^2)*('Anvendte oplysninger'!X285/1000)/G285)</f>
        <v>1</v>
      </c>
      <c r="AA285" s="14">
        <f>IF(OR('Anvendte oplysninger'!W285="Lige",'Anvendte oplysninger'!W285="Irrelevant",'Anvendte oplysninger'!X285="Irrelevant",'Anvendte oplysninger'!Y285="Irrelevant"),1,1+1.961*1000/32.2*((('Anvendte oplysninger'!Y285*3268/3600)/('Anvendte oplysninger'!W285/0.306))^2)*('Anvendte oplysninger'!X285/1000)/G285)</f>
        <v>1</v>
      </c>
      <c r="AB285" s="14">
        <f>IF(OR('Anvendte oplysninger'!Z285="Lige",'Anvendte oplysninger'!Z285="Irrelevant",'Anvendte oplysninger'!AA285="Irrelevant",'Anvendte oplysninger'!AB285="Irrelevant"),1,1+1.545*1000/32.2*((('Anvendte oplysninger'!AB285*3268/3600)/('Anvendte oplysninger'!Z285/0.306))^2)*('Anvendte oplysninger'!AA285/1000)/G285)</f>
        <v>1</v>
      </c>
      <c r="AC285" s="14">
        <f>IF(OR('Anvendte oplysninger'!Z285="Lige",'Anvendte oplysninger'!Z285="Irrelevant",'Anvendte oplysninger'!AA285="Irrelevant",'Anvendte oplysninger'!AB285="Irrelevant"),1,1+1.961*1000/32.2*((('Anvendte oplysninger'!AB285*3268/3600)/('Anvendte oplysninger'!Z285/0.306))^2)*('Anvendte oplysninger'!AA285/1000)/G285)</f>
        <v>1</v>
      </c>
      <c r="AD285" s="14">
        <f>IF(OR('Anvendte oplysninger'!AC285="Irrelevant",'Anvendte oplysninger'!AC285="Nej"),1,IF(AND('Anvendte oplysninger'!AC285="Ja",OR('Anvendte oplysninger'!Q285&lt;301,'Anvendte oplysninger'!S285&lt;301)),1-(0.5*('Anvendte oplysninger'!R285+'Anvendte oplysninger'!T285)/('Anvendte oplysninger'!G285*1000)),IF(AND('Anvendte oplysninger'!AC285="Ja",OR('Anvendte oplysninger'!Q285&lt;601,'Anvendte oplysninger'!S285&lt;601)),1-(0.25*('Anvendte oplysninger'!R285+'Anvendte oplysninger'!T285)/('Anvendte oplysninger'!G285*1000)),1)))</f>
        <v>1</v>
      </c>
      <c r="AE285" s="14">
        <f>IF(OR('Anvendte oplysninger'!AC285="Irrelevant",'Anvendte oplysninger'!AC285="Nej"),1,IF(AND('Anvendte oplysninger'!AC285="Ja",OR('Anvendte oplysninger'!Q285&lt;301,'Anvendte oplysninger'!S285&lt;301)),1-(0.4*('Anvendte oplysninger'!R285+'Anvendte oplysninger'!T285)/('Anvendte oplysninger'!G285*1000)),IF(AND('Anvendte oplysninger'!AC285="Ja",OR('Anvendte oplysninger'!Q285&lt;601,'Anvendte oplysninger'!S285&lt;601)),1-(0.2*('Anvendte oplysninger'!R285+'Anvendte oplysninger'!T285)/('Anvendte oplysninger'!G285*1000)),1)))</f>
        <v>1</v>
      </c>
      <c r="AF285" s="14">
        <f>IF('Anvendte oplysninger'!AD285="110 km/t",0.79,1)</f>
        <v>1</v>
      </c>
      <c r="AG285" s="14">
        <f>IF('Anvendte oplysninger'!AD285="110 km/t",0.94,1)</f>
        <v>1</v>
      </c>
      <c r="AH285" s="14">
        <f>IF('Anvendte oplysninger'!AD285="110 km/t",0.66,1)</f>
        <v>1</v>
      </c>
      <c r="AI285" s="14">
        <f>IF('Anvendte oplysninger'!AD285="110 km/t",0.82,1)</f>
        <v>1</v>
      </c>
      <c r="AJ285" s="14">
        <f>IF(AND('Anvendte oplysninger'!AE285="Ja",I285="Tilkørselsflettestrækning"),0.65*'Anvendte oplysninger'!AF285+1-'Anvendte oplysninger'!AF285,1)</f>
        <v>1</v>
      </c>
      <c r="AK285" s="15" t="str">
        <f t="shared" si="28"/>
        <v/>
      </c>
      <c r="AL285" s="15" t="str">
        <f t="shared" si="29"/>
        <v/>
      </c>
      <c r="AM285" s="15" t="str">
        <f t="shared" si="30"/>
        <v/>
      </c>
      <c r="AN285" s="15" t="str">
        <f t="shared" si="31"/>
        <v/>
      </c>
      <c r="AO285" s="15" t="str">
        <f t="shared" si="32"/>
        <v/>
      </c>
      <c r="AP285" s="15" t="str">
        <f t="shared" si="33"/>
        <v/>
      </c>
      <c r="AQ285" s="4" t="str">
        <f t="shared" si="34"/>
        <v/>
      </c>
    </row>
    <row r="286" spans="1:43" x14ac:dyDescent="0.25">
      <c r="A286" s="4" t="str">
        <f>IF(Inddata!A301="","",Inddata!A301)</f>
        <v/>
      </c>
      <c r="B286" s="4" t="str">
        <f>IF(Inddata!B301="","",Inddata!B301)</f>
        <v/>
      </c>
      <c r="C286" s="4" t="str">
        <f>IF(Inddata!C301="","",Inddata!C301)</f>
        <v/>
      </c>
      <c r="D286" s="4" t="str">
        <f>IF(Inddata!D301="","",Inddata!D301)</f>
        <v/>
      </c>
      <c r="E286" s="4" t="str">
        <f>IF(Inddata!E301="","",Inddata!E301)</f>
        <v/>
      </c>
      <c r="F286" s="4" t="str">
        <f>IF(Inddata!F301="","",Inddata!F301)</f>
        <v/>
      </c>
      <c r="G286" s="4">
        <f>IF(Inddata!G301="","",Inddata!G301)</f>
        <v>0</v>
      </c>
      <c r="H286" s="4" t="str">
        <f>IF(Inddata!H301&gt;0.5,Inddata!H301,"")</f>
        <v/>
      </c>
      <c r="I286" s="4" t="str">
        <f>IF(Inddata!I301="","",Inddata!I301)</f>
        <v/>
      </c>
      <c r="J286" s="14">
        <f>IF('Anvendte oplysninger'!J286="Irrelevant",1,IF('Anvendte oplysninger'!J286&gt;3,1.2,1))</f>
        <v>1</v>
      </c>
      <c r="K286" s="14">
        <f>IF('Anvendte oplysninger'!K286="Irrelevant",1,IF(AND(OR(I286="Motorvejsstrækning",I286="Frakørselsflettestrækning",I286="Tilkørselsflettestrækning"),'Anvendte oplysninger'!K286&lt;3.5),1+(3.5-'Anvendte oplysninger'!K286)*0.12,IF(AND(OR(I286="Frakørselsrampe",I286="Tilkørselsrampe"),'Anvendte oplysninger'!K286&lt;3.5),1+(3.5-'Anvendte oplysninger'!K286)*0.16,1)))</f>
        <v>1</v>
      </c>
      <c r="L286" s="14">
        <f>IF('Anvendte oplysninger'!L286="Irrelevant",1,IF(AND('Anvendte oplysninger'!L286="Ja",'Anvendte oplysninger'!J286=2),0.6*'Anvendte oplysninger'!M286+(1-'Anvendte oplysninger'!M286),IF(AND('Anvendte oplysninger'!L286="Ja",'Anvendte oplysninger'!J286=3),0.7*'Anvendte oplysninger'!M286+(1-'Anvendte oplysninger'!M286),IF(AND('Anvendte oplysninger'!L286="Ja",'Anvendte oplysninger'!J286=4),0.76*'Anvendte oplysninger'!M286+(1-'Anvendte oplysninger'!M286),IF(AND('Anvendte oplysninger'!L286="Ja",'Anvendte oplysninger'!J286&gt;4.99999999),0.8*'Anvendte oplysninger'!M286+(1-'Anvendte oplysninger'!M286),1)))))</f>
        <v>1</v>
      </c>
      <c r="M286" s="14">
        <f>IF('Anvendte oplysninger'!L286="Irrelevant",1,IF(AND('Anvendte oplysninger'!L286="Ja",'Anvendte oplysninger'!J286=2),0.8*'Anvendte oplysninger'!M286+(1-'Anvendte oplysninger'!M286),IF(AND('Anvendte oplysninger'!L286="Ja",'Anvendte oplysninger'!J286=3),0.85*'Anvendte oplysninger'!M286+(1-'Anvendte oplysninger'!M286),IF(AND('Anvendte oplysninger'!L286="Ja",'Anvendte oplysninger'!J286=4),0.88*'Anvendte oplysninger'!M286+(1-'Anvendte oplysninger'!M286),IF(AND('Anvendte oplysninger'!L286="Ja",'Anvendte oplysninger'!J286&gt;4.99999999),0.9*'Anvendte oplysninger'!M286+(1-'Anvendte oplysninger'!M286),1)))))</f>
        <v>1</v>
      </c>
      <c r="N286" s="14">
        <f>IF('Anvendte oplysninger'!N286="Irrelevant",1,IF(AND(OR(I286="Motorvejsstrækning",I286="Frakørselsflettestrækning",I286="Tilkørselsflettestrækning"),'Anvendte oplysninger'!N286&lt;3),1+(3-'Anvendte oplysninger'!N286)*0.09333333,1))</f>
        <v>1</v>
      </c>
      <c r="O286" s="14">
        <f>IF('Anvendte oplysninger'!N286="Irrelevant",1,IF(AND(OR(I286="Motorvejsstrækning",I286="Frakørselsflettestrækning",I286="Tilkørselsflettestrækning"),'Anvendte oplysninger'!N286&lt;3),1+(3-'Anvendte oplysninger'!N286)*0.19666667,1))</f>
        <v>1</v>
      </c>
      <c r="P286" s="14">
        <f>IF('Anvendte oplysninger'!O286="Irrelevant",1,IF(AND(OR(I286="Motorvejsstrækning",I286="Frakørselsflettestrækning",I286="Tilkørselsflettestrækning"),'Anvendte oplysninger'!O286&lt;3.00000001),1+(0.5-'Anvendte oplysninger'!O286)*0.04,IF(AND(OR(I286="Frakørselsrampe",I286="Tilkørselsrampe"),'Anvendte oplysninger'!O286&lt;3.00000001),1+(0.5-'Anvendte oplysninger'!O286)*0.08,IF(OR(I286="Motorvejsstrækning",I286="Frakørselsflettestrækning",I286="Tilkørselsflettestrækning"),0.9,0.8))))</f>
        <v>1</v>
      </c>
      <c r="Q286" s="14">
        <f>IF('Anvendte oplysninger'!P286="Irrelevant",1,IF(AND(OR(I286="Motorvejsstrækning",I286="Frakørselsflettestrækning",I286="Tilkørselsflettestrækning"),'Anvendte oplysninger'!P286&lt;11.00000001),1+(5-'Anvendte oplysninger'!P286)*0.01,0.94))</f>
        <v>1</v>
      </c>
      <c r="R286" s="14">
        <f>IF(OR('Anvendte oplysninger'!Q286="Irrelevant",'Anvendte oplysninger'!R286="Irrelevant",'Anvendte oplysninger'!Q286="Lige"),1,IF(AND(OR(I286="Motorvejsstrækning",I286="Frakørselsflettestrækning",I286="Tilkørselsflettestrækning"),'Anvendte oplysninger'!Q286&lt;4000),(EXP(0.1096*1746.5/'Anvendte oplysninger'!Q286)/EXP(0.1096*1746.5/4000))*('Anvendte oplysninger'!R286/1000)/G286+(G286-'Anvendte oplysninger'!R286/1000)/G286,1))</f>
        <v>1</v>
      </c>
      <c r="S286" s="14">
        <f>IF(OR('Anvendte oplysninger'!S286="Irrelevant",'Anvendte oplysninger'!T286="Irrelevant",'Anvendte oplysninger'!S286="Lige"),1,IF(AND(OR(I286="Motorvejsstrækning",I286="Frakørselsflettestrækning",I286="Tilkørselsflettestrækning"),'Anvendte oplysninger'!S286&lt;4000),(EXP(0.1096*1746.5/'Anvendte oplysninger'!S286)/EXP(0.1096*1746.5/4000))*('Anvendte oplysninger'!T286/1000)/G286+(G286-'Anvendte oplysninger'!T286/1000)/G286,1))</f>
        <v>1</v>
      </c>
      <c r="T286" s="14">
        <f>IF('Anvendte oplysninger'!U286="Irrelevant",1,IF(AND(OR(I286="Motorvejsstrækning",I286="Frakørselsflettestrækning",I286="Tilkørselsflettestrækning",I286="Frakørselsrampe",I286="Tilkørselsrampe"),'Anvendte oplysninger'!U286="Ja"),0.95,1))</f>
        <v>1</v>
      </c>
      <c r="U286" s="14">
        <f>IF('Anvendte oplysninger'!U286="Irrelevant",1,IF(AND(OR(I286="Motorvejsstrækning",I286="Frakørselsflettestrækning",I286="Tilkørselsflettestrækning",I286="Frakørselsrampe",I286="Tilkørselsrampe"),'Anvendte oplysninger'!U286="Ja"),0.96,1))</f>
        <v>1</v>
      </c>
      <c r="V286" s="14">
        <f>IF('Anvendte oplysninger'!U286="Irrelevant",1,IF(AND(OR(I286="Motorvejsstrækning",I286="Frakørselsflettestrækning",I286="Tilkørselsflettestrækning",I286="Frakørselsrampe",I286="Tilkørselsrampe"),'Anvendte oplysninger'!U286="Ja"),0.79,1))</f>
        <v>1</v>
      </c>
      <c r="W286" s="14">
        <f>IF('Anvendte oplysninger'!U286="Irrelevant",1,IF(AND(OR(I286="Motorvejsstrækning",I286="Frakørselsflettestrækning",I286="Tilkørselsflettestrækning",I286="Frakørselsrampe",I286="Tilkørselsrampe"),'Anvendte oplysninger'!U286="Ja"),0.94,1))</f>
        <v>1</v>
      </c>
      <c r="X286" s="14">
        <f>IF('Anvendte oplysninger'!U286="Irrelevant",1,IF(AND(OR(I286="Motorvejsstrækning",I286="Frakørselsflettestrækning",I286="Tilkørselsflettestrækning",I286="Frakørselsrampe",I286="Tilkørselsrampe"),'Anvendte oplysninger'!U286="Ja"),0.97,1))</f>
        <v>1</v>
      </c>
      <c r="Y286" s="14">
        <f>IF(AND(I286="Frakørselsrampe",'Anvendte oplysninger'!V286="S-formet ruderrampe"),1.32,IF(AND(I286="Frakørselsrampe",'Anvendte oplysninger'!V286="S-formet trompetrampe"),2.05,IF(AND(I286="Frakørselsrampe",'Anvendte oplysninger'!V286="U-formet trompetrampe"),4.11,IF(AND(I286="Frakørselsrampe",'Anvendte oplysninger'!V286="SV-formet flyoverrampe"),5.15,IF(AND(I286="Frakørselsrampe",'Anvendte oplysninger'!V286="Vinkelformet rampe"),1.07,IF(AND(I286="Tilkørselsrampe",'Anvendte oplysninger'!V286="S-formet ruderrampe"),0.93,IF(AND(I286="Tilkørselsrampe",'Anvendte oplysninger'!V286="S-formet trompetrampe"),2.48,IF(AND(I286="Tilkørselsrampe",'Anvendte oplysninger'!V286="U-formet trompetrampe"),4.15,IF(AND(I286="Tilkørselsrampe",'Anvendte oplysninger'!V286="SV-formet flyoverrampe"),5.26,IF(AND(I286="Tilkørselsrampe",'Anvendte oplysninger'!V286="Vinkelformet rampe"),1.42,1))))))))))</f>
        <v>1</v>
      </c>
      <c r="Z286" s="14">
        <f>IF(OR('Anvendte oplysninger'!W286="Lige",'Anvendte oplysninger'!W286="Irrelevant",'Anvendte oplysninger'!X286="Irrelevant",'Anvendte oplysninger'!Y286="Irrelevant"),1,1+1.545*1000/32.2*((('Anvendte oplysninger'!Y286*3268/3600)/('Anvendte oplysninger'!W286/0.306))^2)*('Anvendte oplysninger'!X286/1000)/G286)</f>
        <v>1</v>
      </c>
      <c r="AA286" s="14">
        <f>IF(OR('Anvendte oplysninger'!W286="Lige",'Anvendte oplysninger'!W286="Irrelevant",'Anvendte oplysninger'!X286="Irrelevant",'Anvendte oplysninger'!Y286="Irrelevant"),1,1+1.961*1000/32.2*((('Anvendte oplysninger'!Y286*3268/3600)/('Anvendte oplysninger'!W286/0.306))^2)*('Anvendte oplysninger'!X286/1000)/G286)</f>
        <v>1</v>
      </c>
      <c r="AB286" s="14">
        <f>IF(OR('Anvendte oplysninger'!Z286="Lige",'Anvendte oplysninger'!Z286="Irrelevant",'Anvendte oplysninger'!AA286="Irrelevant",'Anvendte oplysninger'!AB286="Irrelevant"),1,1+1.545*1000/32.2*((('Anvendte oplysninger'!AB286*3268/3600)/('Anvendte oplysninger'!Z286/0.306))^2)*('Anvendte oplysninger'!AA286/1000)/G286)</f>
        <v>1</v>
      </c>
      <c r="AC286" s="14">
        <f>IF(OR('Anvendte oplysninger'!Z286="Lige",'Anvendte oplysninger'!Z286="Irrelevant",'Anvendte oplysninger'!AA286="Irrelevant",'Anvendte oplysninger'!AB286="Irrelevant"),1,1+1.961*1000/32.2*((('Anvendte oplysninger'!AB286*3268/3600)/('Anvendte oplysninger'!Z286/0.306))^2)*('Anvendte oplysninger'!AA286/1000)/G286)</f>
        <v>1</v>
      </c>
      <c r="AD286" s="14">
        <f>IF(OR('Anvendte oplysninger'!AC286="Irrelevant",'Anvendte oplysninger'!AC286="Nej"),1,IF(AND('Anvendte oplysninger'!AC286="Ja",OR('Anvendte oplysninger'!Q286&lt;301,'Anvendte oplysninger'!S286&lt;301)),1-(0.5*('Anvendte oplysninger'!R286+'Anvendte oplysninger'!T286)/('Anvendte oplysninger'!G286*1000)),IF(AND('Anvendte oplysninger'!AC286="Ja",OR('Anvendte oplysninger'!Q286&lt;601,'Anvendte oplysninger'!S286&lt;601)),1-(0.25*('Anvendte oplysninger'!R286+'Anvendte oplysninger'!T286)/('Anvendte oplysninger'!G286*1000)),1)))</f>
        <v>1</v>
      </c>
      <c r="AE286" s="14">
        <f>IF(OR('Anvendte oplysninger'!AC286="Irrelevant",'Anvendte oplysninger'!AC286="Nej"),1,IF(AND('Anvendte oplysninger'!AC286="Ja",OR('Anvendte oplysninger'!Q286&lt;301,'Anvendte oplysninger'!S286&lt;301)),1-(0.4*('Anvendte oplysninger'!R286+'Anvendte oplysninger'!T286)/('Anvendte oplysninger'!G286*1000)),IF(AND('Anvendte oplysninger'!AC286="Ja",OR('Anvendte oplysninger'!Q286&lt;601,'Anvendte oplysninger'!S286&lt;601)),1-(0.2*('Anvendte oplysninger'!R286+'Anvendte oplysninger'!T286)/('Anvendte oplysninger'!G286*1000)),1)))</f>
        <v>1</v>
      </c>
      <c r="AF286" s="14">
        <f>IF('Anvendte oplysninger'!AD286="110 km/t",0.79,1)</f>
        <v>1</v>
      </c>
      <c r="AG286" s="14">
        <f>IF('Anvendte oplysninger'!AD286="110 km/t",0.94,1)</f>
        <v>1</v>
      </c>
      <c r="AH286" s="14">
        <f>IF('Anvendte oplysninger'!AD286="110 km/t",0.66,1)</f>
        <v>1</v>
      </c>
      <c r="AI286" s="14">
        <f>IF('Anvendte oplysninger'!AD286="110 km/t",0.82,1)</f>
        <v>1</v>
      </c>
      <c r="AJ286" s="14">
        <f>IF(AND('Anvendte oplysninger'!AE286="Ja",I286="Tilkørselsflettestrækning"),0.65*'Anvendte oplysninger'!AF286+1-'Anvendte oplysninger'!AF286,1)</f>
        <v>1</v>
      </c>
      <c r="AK286" s="15" t="str">
        <f t="shared" si="28"/>
        <v/>
      </c>
      <c r="AL286" s="15" t="str">
        <f t="shared" si="29"/>
        <v/>
      </c>
      <c r="AM286" s="15" t="str">
        <f t="shared" si="30"/>
        <v/>
      </c>
      <c r="AN286" s="15" t="str">
        <f t="shared" si="31"/>
        <v/>
      </c>
      <c r="AO286" s="15" t="str">
        <f t="shared" si="32"/>
        <v/>
      </c>
      <c r="AP286" s="15" t="str">
        <f t="shared" si="33"/>
        <v/>
      </c>
      <c r="AQ286" s="4" t="str">
        <f t="shared" si="34"/>
        <v/>
      </c>
    </row>
    <row r="287" spans="1:43" x14ac:dyDescent="0.25">
      <c r="A287" s="4" t="str">
        <f>IF(Inddata!A302="","",Inddata!A302)</f>
        <v/>
      </c>
      <c r="B287" s="4" t="str">
        <f>IF(Inddata!B302="","",Inddata!B302)</f>
        <v/>
      </c>
      <c r="C287" s="4" t="str">
        <f>IF(Inddata!C302="","",Inddata!C302)</f>
        <v/>
      </c>
      <c r="D287" s="4" t="str">
        <f>IF(Inddata!D302="","",Inddata!D302)</f>
        <v/>
      </c>
      <c r="E287" s="4" t="str">
        <f>IF(Inddata!E302="","",Inddata!E302)</f>
        <v/>
      </c>
      <c r="F287" s="4" t="str">
        <f>IF(Inddata!F302="","",Inddata!F302)</f>
        <v/>
      </c>
      <c r="G287" s="4">
        <f>IF(Inddata!G302="","",Inddata!G302)</f>
        <v>0</v>
      </c>
      <c r="H287" s="4" t="str">
        <f>IF(Inddata!H302&gt;0.5,Inddata!H302,"")</f>
        <v/>
      </c>
      <c r="I287" s="4" t="str">
        <f>IF(Inddata!I302="","",Inddata!I302)</f>
        <v/>
      </c>
      <c r="J287" s="14">
        <f>IF('Anvendte oplysninger'!J287="Irrelevant",1,IF('Anvendte oplysninger'!J287&gt;3,1.2,1))</f>
        <v>1</v>
      </c>
      <c r="K287" s="14">
        <f>IF('Anvendte oplysninger'!K287="Irrelevant",1,IF(AND(OR(I287="Motorvejsstrækning",I287="Frakørselsflettestrækning",I287="Tilkørselsflettestrækning"),'Anvendte oplysninger'!K287&lt;3.5),1+(3.5-'Anvendte oplysninger'!K287)*0.12,IF(AND(OR(I287="Frakørselsrampe",I287="Tilkørselsrampe"),'Anvendte oplysninger'!K287&lt;3.5),1+(3.5-'Anvendte oplysninger'!K287)*0.16,1)))</f>
        <v>1</v>
      </c>
      <c r="L287" s="14">
        <f>IF('Anvendte oplysninger'!L287="Irrelevant",1,IF(AND('Anvendte oplysninger'!L287="Ja",'Anvendte oplysninger'!J287=2),0.6*'Anvendte oplysninger'!M287+(1-'Anvendte oplysninger'!M287),IF(AND('Anvendte oplysninger'!L287="Ja",'Anvendte oplysninger'!J287=3),0.7*'Anvendte oplysninger'!M287+(1-'Anvendte oplysninger'!M287),IF(AND('Anvendte oplysninger'!L287="Ja",'Anvendte oplysninger'!J287=4),0.76*'Anvendte oplysninger'!M287+(1-'Anvendte oplysninger'!M287),IF(AND('Anvendte oplysninger'!L287="Ja",'Anvendte oplysninger'!J287&gt;4.99999999),0.8*'Anvendte oplysninger'!M287+(1-'Anvendte oplysninger'!M287),1)))))</f>
        <v>1</v>
      </c>
      <c r="M287" s="14">
        <f>IF('Anvendte oplysninger'!L287="Irrelevant",1,IF(AND('Anvendte oplysninger'!L287="Ja",'Anvendte oplysninger'!J287=2),0.8*'Anvendte oplysninger'!M287+(1-'Anvendte oplysninger'!M287),IF(AND('Anvendte oplysninger'!L287="Ja",'Anvendte oplysninger'!J287=3),0.85*'Anvendte oplysninger'!M287+(1-'Anvendte oplysninger'!M287),IF(AND('Anvendte oplysninger'!L287="Ja",'Anvendte oplysninger'!J287=4),0.88*'Anvendte oplysninger'!M287+(1-'Anvendte oplysninger'!M287),IF(AND('Anvendte oplysninger'!L287="Ja",'Anvendte oplysninger'!J287&gt;4.99999999),0.9*'Anvendte oplysninger'!M287+(1-'Anvendte oplysninger'!M287),1)))))</f>
        <v>1</v>
      </c>
      <c r="N287" s="14">
        <f>IF('Anvendte oplysninger'!N287="Irrelevant",1,IF(AND(OR(I287="Motorvejsstrækning",I287="Frakørselsflettestrækning",I287="Tilkørselsflettestrækning"),'Anvendte oplysninger'!N287&lt;3),1+(3-'Anvendte oplysninger'!N287)*0.09333333,1))</f>
        <v>1</v>
      </c>
      <c r="O287" s="14">
        <f>IF('Anvendte oplysninger'!N287="Irrelevant",1,IF(AND(OR(I287="Motorvejsstrækning",I287="Frakørselsflettestrækning",I287="Tilkørselsflettestrækning"),'Anvendte oplysninger'!N287&lt;3),1+(3-'Anvendte oplysninger'!N287)*0.19666667,1))</f>
        <v>1</v>
      </c>
      <c r="P287" s="14">
        <f>IF('Anvendte oplysninger'!O287="Irrelevant",1,IF(AND(OR(I287="Motorvejsstrækning",I287="Frakørselsflettestrækning",I287="Tilkørselsflettestrækning"),'Anvendte oplysninger'!O287&lt;3.00000001),1+(0.5-'Anvendte oplysninger'!O287)*0.04,IF(AND(OR(I287="Frakørselsrampe",I287="Tilkørselsrampe"),'Anvendte oplysninger'!O287&lt;3.00000001),1+(0.5-'Anvendte oplysninger'!O287)*0.08,IF(OR(I287="Motorvejsstrækning",I287="Frakørselsflettestrækning",I287="Tilkørselsflettestrækning"),0.9,0.8))))</f>
        <v>1</v>
      </c>
      <c r="Q287" s="14">
        <f>IF('Anvendte oplysninger'!P287="Irrelevant",1,IF(AND(OR(I287="Motorvejsstrækning",I287="Frakørselsflettestrækning",I287="Tilkørselsflettestrækning"),'Anvendte oplysninger'!P287&lt;11.00000001),1+(5-'Anvendte oplysninger'!P287)*0.01,0.94))</f>
        <v>1</v>
      </c>
      <c r="R287" s="14">
        <f>IF(OR('Anvendte oplysninger'!Q287="Irrelevant",'Anvendte oplysninger'!R287="Irrelevant",'Anvendte oplysninger'!Q287="Lige"),1,IF(AND(OR(I287="Motorvejsstrækning",I287="Frakørselsflettestrækning",I287="Tilkørselsflettestrækning"),'Anvendte oplysninger'!Q287&lt;4000),(EXP(0.1096*1746.5/'Anvendte oplysninger'!Q287)/EXP(0.1096*1746.5/4000))*('Anvendte oplysninger'!R287/1000)/G287+(G287-'Anvendte oplysninger'!R287/1000)/G287,1))</f>
        <v>1</v>
      </c>
      <c r="S287" s="14">
        <f>IF(OR('Anvendte oplysninger'!S287="Irrelevant",'Anvendte oplysninger'!T287="Irrelevant",'Anvendte oplysninger'!S287="Lige"),1,IF(AND(OR(I287="Motorvejsstrækning",I287="Frakørselsflettestrækning",I287="Tilkørselsflettestrækning"),'Anvendte oplysninger'!S287&lt;4000),(EXP(0.1096*1746.5/'Anvendte oplysninger'!S287)/EXP(0.1096*1746.5/4000))*('Anvendte oplysninger'!T287/1000)/G287+(G287-'Anvendte oplysninger'!T287/1000)/G287,1))</f>
        <v>1</v>
      </c>
      <c r="T287" s="14">
        <f>IF('Anvendte oplysninger'!U287="Irrelevant",1,IF(AND(OR(I287="Motorvejsstrækning",I287="Frakørselsflettestrækning",I287="Tilkørselsflettestrækning",I287="Frakørselsrampe",I287="Tilkørselsrampe"),'Anvendte oplysninger'!U287="Ja"),0.95,1))</f>
        <v>1</v>
      </c>
      <c r="U287" s="14">
        <f>IF('Anvendte oplysninger'!U287="Irrelevant",1,IF(AND(OR(I287="Motorvejsstrækning",I287="Frakørselsflettestrækning",I287="Tilkørselsflettestrækning",I287="Frakørselsrampe",I287="Tilkørselsrampe"),'Anvendte oplysninger'!U287="Ja"),0.96,1))</f>
        <v>1</v>
      </c>
      <c r="V287" s="14">
        <f>IF('Anvendte oplysninger'!U287="Irrelevant",1,IF(AND(OR(I287="Motorvejsstrækning",I287="Frakørselsflettestrækning",I287="Tilkørselsflettestrækning",I287="Frakørselsrampe",I287="Tilkørselsrampe"),'Anvendte oplysninger'!U287="Ja"),0.79,1))</f>
        <v>1</v>
      </c>
      <c r="W287" s="14">
        <f>IF('Anvendte oplysninger'!U287="Irrelevant",1,IF(AND(OR(I287="Motorvejsstrækning",I287="Frakørselsflettestrækning",I287="Tilkørselsflettestrækning",I287="Frakørselsrampe",I287="Tilkørselsrampe"),'Anvendte oplysninger'!U287="Ja"),0.94,1))</f>
        <v>1</v>
      </c>
      <c r="X287" s="14">
        <f>IF('Anvendte oplysninger'!U287="Irrelevant",1,IF(AND(OR(I287="Motorvejsstrækning",I287="Frakørselsflettestrækning",I287="Tilkørselsflettestrækning",I287="Frakørselsrampe",I287="Tilkørselsrampe"),'Anvendte oplysninger'!U287="Ja"),0.97,1))</f>
        <v>1</v>
      </c>
      <c r="Y287" s="14">
        <f>IF(AND(I287="Frakørselsrampe",'Anvendte oplysninger'!V287="S-formet ruderrampe"),1.32,IF(AND(I287="Frakørselsrampe",'Anvendte oplysninger'!V287="S-formet trompetrampe"),2.05,IF(AND(I287="Frakørselsrampe",'Anvendte oplysninger'!V287="U-formet trompetrampe"),4.11,IF(AND(I287="Frakørselsrampe",'Anvendte oplysninger'!V287="SV-formet flyoverrampe"),5.15,IF(AND(I287="Frakørselsrampe",'Anvendte oplysninger'!V287="Vinkelformet rampe"),1.07,IF(AND(I287="Tilkørselsrampe",'Anvendte oplysninger'!V287="S-formet ruderrampe"),0.93,IF(AND(I287="Tilkørselsrampe",'Anvendte oplysninger'!V287="S-formet trompetrampe"),2.48,IF(AND(I287="Tilkørselsrampe",'Anvendte oplysninger'!V287="U-formet trompetrampe"),4.15,IF(AND(I287="Tilkørselsrampe",'Anvendte oplysninger'!V287="SV-formet flyoverrampe"),5.26,IF(AND(I287="Tilkørselsrampe",'Anvendte oplysninger'!V287="Vinkelformet rampe"),1.42,1))))))))))</f>
        <v>1</v>
      </c>
      <c r="Z287" s="14">
        <f>IF(OR('Anvendte oplysninger'!W287="Lige",'Anvendte oplysninger'!W287="Irrelevant",'Anvendte oplysninger'!X287="Irrelevant",'Anvendte oplysninger'!Y287="Irrelevant"),1,1+1.545*1000/32.2*((('Anvendte oplysninger'!Y287*3268/3600)/('Anvendte oplysninger'!W287/0.306))^2)*('Anvendte oplysninger'!X287/1000)/G287)</f>
        <v>1</v>
      </c>
      <c r="AA287" s="14">
        <f>IF(OR('Anvendte oplysninger'!W287="Lige",'Anvendte oplysninger'!W287="Irrelevant",'Anvendte oplysninger'!X287="Irrelevant",'Anvendte oplysninger'!Y287="Irrelevant"),1,1+1.961*1000/32.2*((('Anvendte oplysninger'!Y287*3268/3600)/('Anvendte oplysninger'!W287/0.306))^2)*('Anvendte oplysninger'!X287/1000)/G287)</f>
        <v>1</v>
      </c>
      <c r="AB287" s="14">
        <f>IF(OR('Anvendte oplysninger'!Z287="Lige",'Anvendte oplysninger'!Z287="Irrelevant",'Anvendte oplysninger'!AA287="Irrelevant",'Anvendte oplysninger'!AB287="Irrelevant"),1,1+1.545*1000/32.2*((('Anvendte oplysninger'!AB287*3268/3600)/('Anvendte oplysninger'!Z287/0.306))^2)*('Anvendte oplysninger'!AA287/1000)/G287)</f>
        <v>1</v>
      </c>
      <c r="AC287" s="14">
        <f>IF(OR('Anvendte oplysninger'!Z287="Lige",'Anvendte oplysninger'!Z287="Irrelevant",'Anvendte oplysninger'!AA287="Irrelevant",'Anvendte oplysninger'!AB287="Irrelevant"),1,1+1.961*1000/32.2*((('Anvendte oplysninger'!AB287*3268/3600)/('Anvendte oplysninger'!Z287/0.306))^2)*('Anvendte oplysninger'!AA287/1000)/G287)</f>
        <v>1</v>
      </c>
      <c r="AD287" s="14">
        <f>IF(OR('Anvendte oplysninger'!AC287="Irrelevant",'Anvendte oplysninger'!AC287="Nej"),1,IF(AND('Anvendte oplysninger'!AC287="Ja",OR('Anvendte oplysninger'!Q287&lt;301,'Anvendte oplysninger'!S287&lt;301)),1-(0.5*('Anvendte oplysninger'!R287+'Anvendte oplysninger'!T287)/('Anvendte oplysninger'!G287*1000)),IF(AND('Anvendte oplysninger'!AC287="Ja",OR('Anvendte oplysninger'!Q287&lt;601,'Anvendte oplysninger'!S287&lt;601)),1-(0.25*('Anvendte oplysninger'!R287+'Anvendte oplysninger'!T287)/('Anvendte oplysninger'!G287*1000)),1)))</f>
        <v>1</v>
      </c>
      <c r="AE287" s="14">
        <f>IF(OR('Anvendte oplysninger'!AC287="Irrelevant",'Anvendte oplysninger'!AC287="Nej"),1,IF(AND('Anvendte oplysninger'!AC287="Ja",OR('Anvendte oplysninger'!Q287&lt;301,'Anvendte oplysninger'!S287&lt;301)),1-(0.4*('Anvendte oplysninger'!R287+'Anvendte oplysninger'!T287)/('Anvendte oplysninger'!G287*1000)),IF(AND('Anvendte oplysninger'!AC287="Ja",OR('Anvendte oplysninger'!Q287&lt;601,'Anvendte oplysninger'!S287&lt;601)),1-(0.2*('Anvendte oplysninger'!R287+'Anvendte oplysninger'!T287)/('Anvendte oplysninger'!G287*1000)),1)))</f>
        <v>1</v>
      </c>
      <c r="AF287" s="14">
        <f>IF('Anvendte oplysninger'!AD287="110 km/t",0.79,1)</f>
        <v>1</v>
      </c>
      <c r="AG287" s="14">
        <f>IF('Anvendte oplysninger'!AD287="110 km/t",0.94,1)</f>
        <v>1</v>
      </c>
      <c r="AH287" s="14">
        <f>IF('Anvendte oplysninger'!AD287="110 km/t",0.66,1)</f>
        <v>1</v>
      </c>
      <c r="AI287" s="14">
        <f>IF('Anvendte oplysninger'!AD287="110 km/t",0.82,1)</f>
        <v>1</v>
      </c>
      <c r="AJ287" s="14">
        <f>IF(AND('Anvendte oplysninger'!AE287="Ja",I287="Tilkørselsflettestrækning"),0.65*'Anvendte oplysninger'!AF287+1-'Anvendte oplysninger'!AF287,1)</f>
        <v>1</v>
      </c>
      <c r="AK287" s="15" t="str">
        <f t="shared" si="28"/>
        <v/>
      </c>
      <c r="AL287" s="15" t="str">
        <f t="shared" si="29"/>
        <v/>
      </c>
      <c r="AM287" s="15" t="str">
        <f t="shared" si="30"/>
        <v/>
      </c>
      <c r="AN287" s="15" t="str">
        <f t="shared" si="31"/>
        <v/>
      </c>
      <c r="AO287" s="15" t="str">
        <f t="shared" si="32"/>
        <v/>
      </c>
      <c r="AP287" s="15" t="str">
        <f t="shared" si="33"/>
        <v/>
      </c>
      <c r="AQ287" s="4" t="str">
        <f t="shared" si="34"/>
        <v/>
      </c>
    </row>
    <row r="288" spans="1:43" x14ac:dyDescent="0.25">
      <c r="A288" s="4" t="str">
        <f>IF(Inddata!A303="","",Inddata!A303)</f>
        <v/>
      </c>
      <c r="B288" s="4" t="str">
        <f>IF(Inddata!B303="","",Inddata!B303)</f>
        <v/>
      </c>
      <c r="C288" s="4" t="str">
        <f>IF(Inddata!C303="","",Inddata!C303)</f>
        <v/>
      </c>
      <c r="D288" s="4" t="str">
        <f>IF(Inddata!D303="","",Inddata!D303)</f>
        <v/>
      </c>
      <c r="E288" s="4" t="str">
        <f>IF(Inddata!E303="","",Inddata!E303)</f>
        <v/>
      </c>
      <c r="F288" s="4" t="str">
        <f>IF(Inddata!F303="","",Inddata!F303)</f>
        <v/>
      </c>
      <c r="G288" s="4">
        <f>IF(Inddata!G303="","",Inddata!G303)</f>
        <v>0</v>
      </c>
      <c r="H288" s="4" t="str">
        <f>IF(Inddata!H303&gt;0.5,Inddata!H303,"")</f>
        <v/>
      </c>
      <c r="I288" s="4" t="str">
        <f>IF(Inddata!I303="","",Inddata!I303)</f>
        <v/>
      </c>
      <c r="J288" s="14">
        <f>IF('Anvendte oplysninger'!J288="Irrelevant",1,IF('Anvendte oplysninger'!J288&gt;3,1.2,1))</f>
        <v>1</v>
      </c>
      <c r="K288" s="14">
        <f>IF('Anvendte oplysninger'!K288="Irrelevant",1,IF(AND(OR(I288="Motorvejsstrækning",I288="Frakørselsflettestrækning",I288="Tilkørselsflettestrækning"),'Anvendte oplysninger'!K288&lt;3.5),1+(3.5-'Anvendte oplysninger'!K288)*0.12,IF(AND(OR(I288="Frakørselsrampe",I288="Tilkørselsrampe"),'Anvendte oplysninger'!K288&lt;3.5),1+(3.5-'Anvendte oplysninger'!K288)*0.16,1)))</f>
        <v>1</v>
      </c>
      <c r="L288" s="14">
        <f>IF('Anvendte oplysninger'!L288="Irrelevant",1,IF(AND('Anvendte oplysninger'!L288="Ja",'Anvendte oplysninger'!J288=2),0.6*'Anvendte oplysninger'!M288+(1-'Anvendte oplysninger'!M288),IF(AND('Anvendte oplysninger'!L288="Ja",'Anvendte oplysninger'!J288=3),0.7*'Anvendte oplysninger'!M288+(1-'Anvendte oplysninger'!M288),IF(AND('Anvendte oplysninger'!L288="Ja",'Anvendte oplysninger'!J288=4),0.76*'Anvendte oplysninger'!M288+(1-'Anvendte oplysninger'!M288),IF(AND('Anvendte oplysninger'!L288="Ja",'Anvendte oplysninger'!J288&gt;4.99999999),0.8*'Anvendte oplysninger'!M288+(1-'Anvendte oplysninger'!M288),1)))))</f>
        <v>1</v>
      </c>
      <c r="M288" s="14">
        <f>IF('Anvendte oplysninger'!L288="Irrelevant",1,IF(AND('Anvendte oplysninger'!L288="Ja",'Anvendte oplysninger'!J288=2),0.8*'Anvendte oplysninger'!M288+(1-'Anvendte oplysninger'!M288),IF(AND('Anvendte oplysninger'!L288="Ja",'Anvendte oplysninger'!J288=3),0.85*'Anvendte oplysninger'!M288+(1-'Anvendte oplysninger'!M288),IF(AND('Anvendte oplysninger'!L288="Ja",'Anvendte oplysninger'!J288=4),0.88*'Anvendte oplysninger'!M288+(1-'Anvendte oplysninger'!M288),IF(AND('Anvendte oplysninger'!L288="Ja",'Anvendte oplysninger'!J288&gt;4.99999999),0.9*'Anvendte oplysninger'!M288+(1-'Anvendte oplysninger'!M288),1)))))</f>
        <v>1</v>
      </c>
      <c r="N288" s="14">
        <f>IF('Anvendte oplysninger'!N288="Irrelevant",1,IF(AND(OR(I288="Motorvejsstrækning",I288="Frakørselsflettestrækning",I288="Tilkørselsflettestrækning"),'Anvendte oplysninger'!N288&lt;3),1+(3-'Anvendte oplysninger'!N288)*0.09333333,1))</f>
        <v>1</v>
      </c>
      <c r="O288" s="14">
        <f>IF('Anvendte oplysninger'!N288="Irrelevant",1,IF(AND(OR(I288="Motorvejsstrækning",I288="Frakørselsflettestrækning",I288="Tilkørselsflettestrækning"),'Anvendte oplysninger'!N288&lt;3),1+(3-'Anvendte oplysninger'!N288)*0.19666667,1))</f>
        <v>1</v>
      </c>
      <c r="P288" s="14">
        <f>IF('Anvendte oplysninger'!O288="Irrelevant",1,IF(AND(OR(I288="Motorvejsstrækning",I288="Frakørselsflettestrækning",I288="Tilkørselsflettestrækning"),'Anvendte oplysninger'!O288&lt;3.00000001),1+(0.5-'Anvendte oplysninger'!O288)*0.04,IF(AND(OR(I288="Frakørselsrampe",I288="Tilkørselsrampe"),'Anvendte oplysninger'!O288&lt;3.00000001),1+(0.5-'Anvendte oplysninger'!O288)*0.08,IF(OR(I288="Motorvejsstrækning",I288="Frakørselsflettestrækning",I288="Tilkørselsflettestrækning"),0.9,0.8))))</f>
        <v>1</v>
      </c>
      <c r="Q288" s="14">
        <f>IF('Anvendte oplysninger'!P288="Irrelevant",1,IF(AND(OR(I288="Motorvejsstrækning",I288="Frakørselsflettestrækning",I288="Tilkørselsflettestrækning"),'Anvendte oplysninger'!P288&lt;11.00000001),1+(5-'Anvendte oplysninger'!P288)*0.01,0.94))</f>
        <v>1</v>
      </c>
      <c r="R288" s="14">
        <f>IF(OR('Anvendte oplysninger'!Q288="Irrelevant",'Anvendte oplysninger'!R288="Irrelevant",'Anvendte oplysninger'!Q288="Lige"),1,IF(AND(OR(I288="Motorvejsstrækning",I288="Frakørselsflettestrækning",I288="Tilkørselsflettestrækning"),'Anvendte oplysninger'!Q288&lt;4000),(EXP(0.1096*1746.5/'Anvendte oplysninger'!Q288)/EXP(0.1096*1746.5/4000))*('Anvendte oplysninger'!R288/1000)/G288+(G288-'Anvendte oplysninger'!R288/1000)/G288,1))</f>
        <v>1</v>
      </c>
      <c r="S288" s="14">
        <f>IF(OR('Anvendte oplysninger'!S288="Irrelevant",'Anvendte oplysninger'!T288="Irrelevant",'Anvendte oplysninger'!S288="Lige"),1,IF(AND(OR(I288="Motorvejsstrækning",I288="Frakørselsflettestrækning",I288="Tilkørselsflettestrækning"),'Anvendte oplysninger'!S288&lt;4000),(EXP(0.1096*1746.5/'Anvendte oplysninger'!S288)/EXP(0.1096*1746.5/4000))*('Anvendte oplysninger'!T288/1000)/G288+(G288-'Anvendte oplysninger'!T288/1000)/G288,1))</f>
        <v>1</v>
      </c>
      <c r="T288" s="14">
        <f>IF('Anvendte oplysninger'!U288="Irrelevant",1,IF(AND(OR(I288="Motorvejsstrækning",I288="Frakørselsflettestrækning",I288="Tilkørselsflettestrækning",I288="Frakørselsrampe",I288="Tilkørselsrampe"),'Anvendte oplysninger'!U288="Ja"),0.95,1))</f>
        <v>1</v>
      </c>
      <c r="U288" s="14">
        <f>IF('Anvendte oplysninger'!U288="Irrelevant",1,IF(AND(OR(I288="Motorvejsstrækning",I288="Frakørselsflettestrækning",I288="Tilkørselsflettestrækning",I288="Frakørselsrampe",I288="Tilkørselsrampe"),'Anvendte oplysninger'!U288="Ja"),0.96,1))</f>
        <v>1</v>
      </c>
      <c r="V288" s="14">
        <f>IF('Anvendte oplysninger'!U288="Irrelevant",1,IF(AND(OR(I288="Motorvejsstrækning",I288="Frakørselsflettestrækning",I288="Tilkørselsflettestrækning",I288="Frakørselsrampe",I288="Tilkørselsrampe"),'Anvendte oplysninger'!U288="Ja"),0.79,1))</f>
        <v>1</v>
      </c>
      <c r="W288" s="14">
        <f>IF('Anvendte oplysninger'!U288="Irrelevant",1,IF(AND(OR(I288="Motorvejsstrækning",I288="Frakørselsflettestrækning",I288="Tilkørselsflettestrækning",I288="Frakørselsrampe",I288="Tilkørselsrampe"),'Anvendte oplysninger'!U288="Ja"),0.94,1))</f>
        <v>1</v>
      </c>
      <c r="X288" s="14">
        <f>IF('Anvendte oplysninger'!U288="Irrelevant",1,IF(AND(OR(I288="Motorvejsstrækning",I288="Frakørselsflettestrækning",I288="Tilkørselsflettestrækning",I288="Frakørselsrampe",I288="Tilkørselsrampe"),'Anvendte oplysninger'!U288="Ja"),0.97,1))</f>
        <v>1</v>
      </c>
      <c r="Y288" s="14">
        <f>IF(AND(I288="Frakørselsrampe",'Anvendte oplysninger'!V288="S-formet ruderrampe"),1.32,IF(AND(I288="Frakørselsrampe",'Anvendte oplysninger'!V288="S-formet trompetrampe"),2.05,IF(AND(I288="Frakørselsrampe",'Anvendte oplysninger'!V288="U-formet trompetrampe"),4.11,IF(AND(I288="Frakørselsrampe",'Anvendte oplysninger'!V288="SV-formet flyoverrampe"),5.15,IF(AND(I288="Frakørselsrampe",'Anvendte oplysninger'!V288="Vinkelformet rampe"),1.07,IF(AND(I288="Tilkørselsrampe",'Anvendte oplysninger'!V288="S-formet ruderrampe"),0.93,IF(AND(I288="Tilkørselsrampe",'Anvendte oplysninger'!V288="S-formet trompetrampe"),2.48,IF(AND(I288="Tilkørselsrampe",'Anvendte oplysninger'!V288="U-formet trompetrampe"),4.15,IF(AND(I288="Tilkørselsrampe",'Anvendte oplysninger'!V288="SV-formet flyoverrampe"),5.26,IF(AND(I288="Tilkørselsrampe",'Anvendte oplysninger'!V288="Vinkelformet rampe"),1.42,1))))))))))</f>
        <v>1</v>
      </c>
      <c r="Z288" s="14">
        <f>IF(OR('Anvendte oplysninger'!W288="Lige",'Anvendte oplysninger'!W288="Irrelevant",'Anvendte oplysninger'!X288="Irrelevant",'Anvendte oplysninger'!Y288="Irrelevant"),1,1+1.545*1000/32.2*((('Anvendte oplysninger'!Y288*3268/3600)/('Anvendte oplysninger'!W288/0.306))^2)*('Anvendte oplysninger'!X288/1000)/G288)</f>
        <v>1</v>
      </c>
      <c r="AA288" s="14">
        <f>IF(OR('Anvendte oplysninger'!W288="Lige",'Anvendte oplysninger'!W288="Irrelevant",'Anvendte oplysninger'!X288="Irrelevant",'Anvendte oplysninger'!Y288="Irrelevant"),1,1+1.961*1000/32.2*((('Anvendte oplysninger'!Y288*3268/3600)/('Anvendte oplysninger'!W288/0.306))^2)*('Anvendte oplysninger'!X288/1000)/G288)</f>
        <v>1</v>
      </c>
      <c r="AB288" s="14">
        <f>IF(OR('Anvendte oplysninger'!Z288="Lige",'Anvendte oplysninger'!Z288="Irrelevant",'Anvendte oplysninger'!AA288="Irrelevant",'Anvendte oplysninger'!AB288="Irrelevant"),1,1+1.545*1000/32.2*((('Anvendte oplysninger'!AB288*3268/3600)/('Anvendte oplysninger'!Z288/0.306))^2)*('Anvendte oplysninger'!AA288/1000)/G288)</f>
        <v>1</v>
      </c>
      <c r="AC288" s="14">
        <f>IF(OR('Anvendte oplysninger'!Z288="Lige",'Anvendte oplysninger'!Z288="Irrelevant",'Anvendte oplysninger'!AA288="Irrelevant",'Anvendte oplysninger'!AB288="Irrelevant"),1,1+1.961*1000/32.2*((('Anvendte oplysninger'!AB288*3268/3600)/('Anvendte oplysninger'!Z288/0.306))^2)*('Anvendte oplysninger'!AA288/1000)/G288)</f>
        <v>1</v>
      </c>
      <c r="AD288" s="14">
        <f>IF(OR('Anvendte oplysninger'!AC288="Irrelevant",'Anvendte oplysninger'!AC288="Nej"),1,IF(AND('Anvendte oplysninger'!AC288="Ja",OR('Anvendte oplysninger'!Q288&lt;301,'Anvendte oplysninger'!S288&lt;301)),1-(0.5*('Anvendte oplysninger'!R288+'Anvendte oplysninger'!T288)/('Anvendte oplysninger'!G288*1000)),IF(AND('Anvendte oplysninger'!AC288="Ja",OR('Anvendte oplysninger'!Q288&lt;601,'Anvendte oplysninger'!S288&lt;601)),1-(0.25*('Anvendte oplysninger'!R288+'Anvendte oplysninger'!T288)/('Anvendte oplysninger'!G288*1000)),1)))</f>
        <v>1</v>
      </c>
      <c r="AE288" s="14">
        <f>IF(OR('Anvendte oplysninger'!AC288="Irrelevant",'Anvendte oplysninger'!AC288="Nej"),1,IF(AND('Anvendte oplysninger'!AC288="Ja",OR('Anvendte oplysninger'!Q288&lt;301,'Anvendte oplysninger'!S288&lt;301)),1-(0.4*('Anvendte oplysninger'!R288+'Anvendte oplysninger'!T288)/('Anvendte oplysninger'!G288*1000)),IF(AND('Anvendte oplysninger'!AC288="Ja",OR('Anvendte oplysninger'!Q288&lt;601,'Anvendte oplysninger'!S288&lt;601)),1-(0.2*('Anvendte oplysninger'!R288+'Anvendte oplysninger'!T288)/('Anvendte oplysninger'!G288*1000)),1)))</f>
        <v>1</v>
      </c>
      <c r="AF288" s="14">
        <f>IF('Anvendte oplysninger'!AD288="110 km/t",0.79,1)</f>
        <v>1</v>
      </c>
      <c r="AG288" s="14">
        <f>IF('Anvendte oplysninger'!AD288="110 km/t",0.94,1)</f>
        <v>1</v>
      </c>
      <c r="AH288" s="14">
        <f>IF('Anvendte oplysninger'!AD288="110 km/t",0.66,1)</f>
        <v>1</v>
      </c>
      <c r="AI288" s="14">
        <f>IF('Anvendte oplysninger'!AD288="110 km/t",0.82,1)</f>
        <v>1</v>
      </c>
      <c r="AJ288" s="14">
        <f>IF(AND('Anvendte oplysninger'!AE288="Ja",I288="Tilkørselsflettestrækning"),0.65*'Anvendte oplysninger'!AF288+1-'Anvendte oplysninger'!AF288,1)</f>
        <v>1</v>
      </c>
      <c r="AK288" s="15" t="str">
        <f t="shared" si="28"/>
        <v/>
      </c>
      <c r="AL288" s="15" t="str">
        <f t="shared" si="29"/>
        <v/>
      </c>
      <c r="AM288" s="15" t="str">
        <f t="shared" si="30"/>
        <v/>
      </c>
      <c r="AN288" s="15" t="str">
        <f t="shared" si="31"/>
        <v/>
      </c>
      <c r="AO288" s="15" t="str">
        <f t="shared" si="32"/>
        <v/>
      </c>
      <c r="AP288" s="15" t="str">
        <f t="shared" si="33"/>
        <v/>
      </c>
      <c r="AQ288" s="4" t="str">
        <f t="shared" si="34"/>
        <v/>
      </c>
    </row>
    <row r="289" spans="1:43" x14ac:dyDescent="0.25">
      <c r="A289" s="4" t="str">
        <f>IF(Inddata!A304="","",Inddata!A304)</f>
        <v/>
      </c>
      <c r="B289" s="4" t="str">
        <f>IF(Inddata!B304="","",Inddata!B304)</f>
        <v/>
      </c>
      <c r="C289" s="4" t="str">
        <f>IF(Inddata!C304="","",Inddata!C304)</f>
        <v/>
      </c>
      <c r="D289" s="4" t="str">
        <f>IF(Inddata!D304="","",Inddata!D304)</f>
        <v/>
      </c>
      <c r="E289" s="4" t="str">
        <f>IF(Inddata!E304="","",Inddata!E304)</f>
        <v/>
      </c>
      <c r="F289" s="4" t="str">
        <f>IF(Inddata!F304="","",Inddata!F304)</f>
        <v/>
      </c>
      <c r="G289" s="4">
        <f>IF(Inddata!G304="","",Inddata!G304)</f>
        <v>0</v>
      </c>
      <c r="H289" s="4" t="str">
        <f>IF(Inddata!H304&gt;0.5,Inddata!H304,"")</f>
        <v/>
      </c>
      <c r="I289" s="4" t="str">
        <f>IF(Inddata!I304="","",Inddata!I304)</f>
        <v/>
      </c>
      <c r="J289" s="14">
        <f>IF('Anvendte oplysninger'!J289="Irrelevant",1,IF('Anvendte oplysninger'!J289&gt;3,1.2,1))</f>
        <v>1</v>
      </c>
      <c r="K289" s="14">
        <f>IF('Anvendte oplysninger'!K289="Irrelevant",1,IF(AND(OR(I289="Motorvejsstrækning",I289="Frakørselsflettestrækning",I289="Tilkørselsflettestrækning"),'Anvendte oplysninger'!K289&lt;3.5),1+(3.5-'Anvendte oplysninger'!K289)*0.12,IF(AND(OR(I289="Frakørselsrampe",I289="Tilkørselsrampe"),'Anvendte oplysninger'!K289&lt;3.5),1+(3.5-'Anvendte oplysninger'!K289)*0.16,1)))</f>
        <v>1</v>
      </c>
      <c r="L289" s="14">
        <f>IF('Anvendte oplysninger'!L289="Irrelevant",1,IF(AND('Anvendte oplysninger'!L289="Ja",'Anvendte oplysninger'!J289=2),0.6*'Anvendte oplysninger'!M289+(1-'Anvendte oplysninger'!M289),IF(AND('Anvendte oplysninger'!L289="Ja",'Anvendte oplysninger'!J289=3),0.7*'Anvendte oplysninger'!M289+(1-'Anvendte oplysninger'!M289),IF(AND('Anvendte oplysninger'!L289="Ja",'Anvendte oplysninger'!J289=4),0.76*'Anvendte oplysninger'!M289+(1-'Anvendte oplysninger'!M289),IF(AND('Anvendte oplysninger'!L289="Ja",'Anvendte oplysninger'!J289&gt;4.99999999),0.8*'Anvendte oplysninger'!M289+(1-'Anvendte oplysninger'!M289),1)))))</f>
        <v>1</v>
      </c>
      <c r="M289" s="14">
        <f>IF('Anvendte oplysninger'!L289="Irrelevant",1,IF(AND('Anvendte oplysninger'!L289="Ja",'Anvendte oplysninger'!J289=2),0.8*'Anvendte oplysninger'!M289+(1-'Anvendte oplysninger'!M289),IF(AND('Anvendte oplysninger'!L289="Ja",'Anvendte oplysninger'!J289=3),0.85*'Anvendte oplysninger'!M289+(1-'Anvendte oplysninger'!M289),IF(AND('Anvendte oplysninger'!L289="Ja",'Anvendte oplysninger'!J289=4),0.88*'Anvendte oplysninger'!M289+(1-'Anvendte oplysninger'!M289),IF(AND('Anvendte oplysninger'!L289="Ja",'Anvendte oplysninger'!J289&gt;4.99999999),0.9*'Anvendte oplysninger'!M289+(1-'Anvendte oplysninger'!M289),1)))))</f>
        <v>1</v>
      </c>
      <c r="N289" s="14">
        <f>IF('Anvendte oplysninger'!N289="Irrelevant",1,IF(AND(OR(I289="Motorvejsstrækning",I289="Frakørselsflettestrækning",I289="Tilkørselsflettestrækning"),'Anvendte oplysninger'!N289&lt;3),1+(3-'Anvendte oplysninger'!N289)*0.09333333,1))</f>
        <v>1</v>
      </c>
      <c r="O289" s="14">
        <f>IF('Anvendte oplysninger'!N289="Irrelevant",1,IF(AND(OR(I289="Motorvejsstrækning",I289="Frakørselsflettestrækning",I289="Tilkørselsflettestrækning"),'Anvendte oplysninger'!N289&lt;3),1+(3-'Anvendte oplysninger'!N289)*0.19666667,1))</f>
        <v>1</v>
      </c>
      <c r="P289" s="14">
        <f>IF('Anvendte oplysninger'!O289="Irrelevant",1,IF(AND(OR(I289="Motorvejsstrækning",I289="Frakørselsflettestrækning",I289="Tilkørselsflettestrækning"),'Anvendte oplysninger'!O289&lt;3.00000001),1+(0.5-'Anvendte oplysninger'!O289)*0.04,IF(AND(OR(I289="Frakørselsrampe",I289="Tilkørselsrampe"),'Anvendte oplysninger'!O289&lt;3.00000001),1+(0.5-'Anvendte oplysninger'!O289)*0.08,IF(OR(I289="Motorvejsstrækning",I289="Frakørselsflettestrækning",I289="Tilkørselsflettestrækning"),0.9,0.8))))</f>
        <v>1</v>
      </c>
      <c r="Q289" s="14">
        <f>IF('Anvendte oplysninger'!P289="Irrelevant",1,IF(AND(OR(I289="Motorvejsstrækning",I289="Frakørselsflettestrækning",I289="Tilkørselsflettestrækning"),'Anvendte oplysninger'!P289&lt;11.00000001),1+(5-'Anvendte oplysninger'!P289)*0.01,0.94))</f>
        <v>1</v>
      </c>
      <c r="R289" s="14">
        <f>IF(OR('Anvendte oplysninger'!Q289="Irrelevant",'Anvendte oplysninger'!R289="Irrelevant",'Anvendte oplysninger'!Q289="Lige"),1,IF(AND(OR(I289="Motorvejsstrækning",I289="Frakørselsflettestrækning",I289="Tilkørselsflettestrækning"),'Anvendte oplysninger'!Q289&lt;4000),(EXP(0.1096*1746.5/'Anvendte oplysninger'!Q289)/EXP(0.1096*1746.5/4000))*('Anvendte oplysninger'!R289/1000)/G289+(G289-'Anvendte oplysninger'!R289/1000)/G289,1))</f>
        <v>1</v>
      </c>
      <c r="S289" s="14">
        <f>IF(OR('Anvendte oplysninger'!S289="Irrelevant",'Anvendte oplysninger'!T289="Irrelevant",'Anvendte oplysninger'!S289="Lige"),1,IF(AND(OR(I289="Motorvejsstrækning",I289="Frakørselsflettestrækning",I289="Tilkørselsflettestrækning"),'Anvendte oplysninger'!S289&lt;4000),(EXP(0.1096*1746.5/'Anvendte oplysninger'!S289)/EXP(0.1096*1746.5/4000))*('Anvendte oplysninger'!T289/1000)/G289+(G289-'Anvendte oplysninger'!T289/1000)/G289,1))</f>
        <v>1</v>
      </c>
      <c r="T289" s="14">
        <f>IF('Anvendte oplysninger'!U289="Irrelevant",1,IF(AND(OR(I289="Motorvejsstrækning",I289="Frakørselsflettestrækning",I289="Tilkørselsflettestrækning",I289="Frakørselsrampe",I289="Tilkørselsrampe"),'Anvendte oplysninger'!U289="Ja"),0.95,1))</f>
        <v>1</v>
      </c>
      <c r="U289" s="14">
        <f>IF('Anvendte oplysninger'!U289="Irrelevant",1,IF(AND(OR(I289="Motorvejsstrækning",I289="Frakørselsflettestrækning",I289="Tilkørselsflettestrækning",I289="Frakørselsrampe",I289="Tilkørselsrampe"),'Anvendte oplysninger'!U289="Ja"),0.96,1))</f>
        <v>1</v>
      </c>
      <c r="V289" s="14">
        <f>IF('Anvendte oplysninger'!U289="Irrelevant",1,IF(AND(OR(I289="Motorvejsstrækning",I289="Frakørselsflettestrækning",I289="Tilkørselsflettestrækning",I289="Frakørselsrampe",I289="Tilkørselsrampe"),'Anvendte oplysninger'!U289="Ja"),0.79,1))</f>
        <v>1</v>
      </c>
      <c r="W289" s="14">
        <f>IF('Anvendte oplysninger'!U289="Irrelevant",1,IF(AND(OR(I289="Motorvejsstrækning",I289="Frakørselsflettestrækning",I289="Tilkørselsflettestrækning",I289="Frakørselsrampe",I289="Tilkørselsrampe"),'Anvendte oplysninger'!U289="Ja"),0.94,1))</f>
        <v>1</v>
      </c>
      <c r="X289" s="14">
        <f>IF('Anvendte oplysninger'!U289="Irrelevant",1,IF(AND(OR(I289="Motorvejsstrækning",I289="Frakørselsflettestrækning",I289="Tilkørselsflettestrækning",I289="Frakørselsrampe",I289="Tilkørselsrampe"),'Anvendte oplysninger'!U289="Ja"),0.97,1))</f>
        <v>1</v>
      </c>
      <c r="Y289" s="14">
        <f>IF(AND(I289="Frakørselsrampe",'Anvendte oplysninger'!V289="S-formet ruderrampe"),1.32,IF(AND(I289="Frakørselsrampe",'Anvendte oplysninger'!V289="S-formet trompetrampe"),2.05,IF(AND(I289="Frakørselsrampe",'Anvendte oplysninger'!V289="U-formet trompetrampe"),4.11,IF(AND(I289="Frakørselsrampe",'Anvendte oplysninger'!V289="SV-formet flyoverrampe"),5.15,IF(AND(I289="Frakørselsrampe",'Anvendte oplysninger'!V289="Vinkelformet rampe"),1.07,IF(AND(I289="Tilkørselsrampe",'Anvendte oplysninger'!V289="S-formet ruderrampe"),0.93,IF(AND(I289="Tilkørselsrampe",'Anvendte oplysninger'!V289="S-formet trompetrampe"),2.48,IF(AND(I289="Tilkørselsrampe",'Anvendte oplysninger'!V289="U-formet trompetrampe"),4.15,IF(AND(I289="Tilkørselsrampe",'Anvendte oplysninger'!V289="SV-formet flyoverrampe"),5.26,IF(AND(I289="Tilkørselsrampe",'Anvendte oplysninger'!V289="Vinkelformet rampe"),1.42,1))))))))))</f>
        <v>1</v>
      </c>
      <c r="Z289" s="14">
        <f>IF(OR('Anvendte oplysninger'!W289="Lige",'Anvendte oplysninger'!W289="Irrelevant",'Anvendte oplysninger'!X289="Irrelevant",'Anvendte oplysninger'!Y289="Irrelevant"),1,1+1.545*1000/32.2*((('Anvendte oplysninger'!Y289*3268/3600)/('Anvendte oplysninger'!W289/0.306))^2)*('Anvendte oplysninger'!X289/1000)/G289)</f>
        <v>1</v>
      </c>
      <c r="AA289" s="14">
        <f>IF(OR('Anvendte oplysninger'!W289="Lige",'Anvendte oplysninger'!W289="Irrelevant",'Anvendte oplysninger'!X289="Irrelevant",'Anvendte oplysninger'!Y289="Irrelevant"),1,1+1.961*1000/32.2*((('Anvendte oplysninger'!Y289*3268/3600)/('Anvendte oplysninger'!W289/0.306))^2)*('Anvendte oplysninger'!X289/1000)/G289)</f>
        <v>1</v>
      </c>
      <c r="AB289" s="14">
        <f>IF(OR('Anvendte oplysninger'!Z289="Lige",'Anvendte oplysninger'!Z289="Irrelevant",'Anvendte oplysninger'!AA289="Irrelevant",'Anvendte oplysninger'!AB289="Irrelevant"),1,1+1.545*1000/32.2*((('Anvendte oplysninger'!AB289*3268/3600)/('Anvendte oplysninger'!Z289/0.306))^2)*('Anvendte oplysninger'!AA289/1000)/G289)</f>
        <v>1</v>
      </c>
      <c r="AC289" s="14">
        <f>IF(OR('Anvendte oplysninger'!Z289="Lige",'Anvendte oplysninger'!Z289="Irrelevant",'Anvendte oplysninger'!AA289="Irrelevant",'Anvendte oplysninger'!AB289="Irrelevant"),1,1+1.961*1000/32.2*((('Anvendte oplysninger'!AB289*3268/3600)/('Anvendte oplysninger'!Z289/0.306))^2)*('Anvendte oplysninger'!AA289/1000)/G289)</f>
        <v>1</v>
      </c>
      <c r="AD289" s="14">
        <f>IF(OR('Anvendte oplysninger'!AC289="Irrelevant",'Anvendte oplysninger'!AC289="Nej"),1,IF(AND('Anvendte oplysninger'!AC289="Ja",OR('Anvendte oplysninger'!Q289&lt;301,'Anvendte oplysninger'!S289&lt;301)),1-(0.5*('Anvendte oplysninger'!R289+'Anvendte oplysninger'!T289)/('Anvendte oplysninger'!G289*1000)),IF(AND('Anvendte oplysninger'!AC289="Ja",OR('Anvendte oplysninger'!Q289&lt;601,'Anvendte oplysninger'!S289&lt;601)),1-(0.25*('Anvendte oplysninger'!R289+'Anvendte oplysninger'!T289)/('Anvendte oplysninger'!G289*1000)),1)))</f>
        <v>1</v>
      </c>
      <c r="AE289" s="14">
        <f>IF(OR('Anvendte oplysninger'!AC289="Irrelevant",'Anvendte oplysninger'!AC289="Nej"),1,IF(AND('Anvendte oplysninger'!AC289="Ja",OR('Anvendte oplysninger'!Q289&lt;301,'Anvendte oplysninger'!S289&lt;301)),1-(0.4*('Anvendte oplysninger'!R289+'Anvendte oplysninger'!T289)/('Anvendte oplysninger'!G289*1000)),IF(AND('Anvendte oplysninger'!AC289="Ja",OR('Anvendte oplysninger'!Q289&lt;601,'Anvendte oplysninger'!S289&lt;601)),1-(0.2*('Anvendte oplysninger'!R289+'Anvendte oplysninger'!T289)/('Anvendte oplysninger'!G289*1000)),1)))</f>
        <v>1</v>
      </c>
      <c r="AF289" s="14">
        <f>IF('Anvendte oplysninger'!AD289="110 km/t",0.79,1)</f>
        <v>1</v>
      </c>
      <c r="AG289" s="14">
        <f>IF('Anvendte oplysninger'!AD289="110 km/t",0.94,1)</f>
        <v>1</v>
      </c>
      <c r="AH289" s="14">
        <f>IF('Anvendte oplysninger'!AD289="110 km/t",0.66,1)</f>
        <v>1</v>
      </c>
      <c r="AI289" s="14">
        <f>IF('Anvendte oplysninger'!AD289="110 km/t",0.82,1)</f>
        <v>1</v>
      </c>
      <c r="AJ289" s="14">
        <f>IF(AND('Anvendte oplysninger'!AE289="Ja",I289="Tilkørselsflettestrækning"),0.65*'Anvendte oplysninger'!AF289+1-'Anvendte oplysninger'!AF289,1)</f>
        <v>1</v>
      </c>
      <c r="AK289" s="15" t="str">
        <f t="shared" si="28"/>
        <v/>
      </c>
      <c r="AL289" s="15" t="str">
        <f t="shared" si="29"/>
        <v/>
      </c>
      <c r="AM289" s="15" t="str">
        <f t="shared" si="30"/>
        <v/>
      </c>
      <c r="AN289" s="15" t="str">
        <f t="shared" si="31"/>
        <v/>
      </c>
      <c r="AO289" s="15" t="str">
        <f t="shared" si="32"/>
        <v/>
      </c>
      <c r="AP289" s="15" t="str">
        <f t="shared" si="33"/>
        <v/>
      </c>
      <c r="AQ289" s="4" t="str">
        <f t="shared" si="34"/>
        <v/>
      </c>
    </row>
    <row r="290" spans="1:43" x14ac:dyDescent="0.25">
      <c r="A290" s="4" t="str">
        <f>IF(Inddata!A305="","",Inddata!A305)</f>
        <v/>
      </c>
      <c r="B290" s="4" t="str">
        <f>IF(Inddata!B305="","",Inddata!B305)</f>
        <v/>
      </c>
      <c r="C290" s="4" t="str">
        <f>IF(Inddata!C305="","",Inddata!C305)</f>
        <v/>
      </c>
      <c r="D290" s="4" t="str">
        <f>IF(Inddata!D305="","",Inddata!D305)</f>
        <v/>
      </c>
      <c r="E290" s="4" t="str">
        <f>IF(Inddata!E305="","",Inddata!E305)</f>
        <v/>
      </c>
      <c r="F290" s="4" t="str">
        <f>IF(Inddata!F305="","",Inddata!F305)</f>
        <v/>
      </c>
      <c r="G290" s="4">
        <f>IF(Inddata!G305="","",Inddata!G305)</f>
        <v>0</v>
      </c>
      <c r="H290" s="4" t="str">
        <f>IF(Inddata!H305&gt;0.5,Inddata!H305,"")</f>
        <v/>
      </c>
      <c r="I290" s="4" t="str">
        <f>IF(Inddata!I305="","",Inddata!I305)</f>
        <v/>
      </c>
      <c r="J290" s="14">
        <f>IF('Anvendte oplysninger'!J290="Irrelevant",1,IF('Anvendte oplysninger'!J290&gt;3,1.2,1))</f>
        <v>1</v>
      </c>
      <c r="K290" s="14">
        <f>IF('Anvendte oplysninger'!K290="Irrelevant",1,IF(AND(OR(I290="Motorvejsstrækning",I290="Frakørselsflettestrækning",I290="Tilkørselsflettestrækning"),'Anvendte oplysninger'!K290&lt;3.5),1+(3.5-'Anvendte oplysninger'!K290)*0.12,IF(AND(OR(I290="Frakørselsrampe",I290="Tilkørselsrampe"),'Anvendte oplysninger'!K290&lt;3.5),1+(3.5-'Anvendte oplysninger'!K290)*0.16,1)))</f>
        <v>1</v>
      </c>
      <c r="L290" s="14">
        <f>IF('Anvendte oplysninger'!L290="Irrelevant",1,IF(AND('Anvendte oplysninger'!L290="Ja",'Anvendte oplysninger'!J290=2),0.6*'Anvendte oplysninger'!M290+(1-'Anvendte oplysninger'!M290),IF(AND('Anvendte oplysninger'!L290="Ja",'Anvendte oplysninger'!J290=3),0.7*'Anvendte oplysninger'!M290+(1-'Anvendte oplysninger'!M290),IF(AND('Anvendte oplysninger'!L290="Ja",'Anvendte oplysninger'!J290=4),0.76*'Anvendte oplysninger'!M290+(1-'Anvendte oplysninger'!M290),IF(AND('Anvendte oplysninger'!L290="Ja",'Anvendte oplysninger'!J290&gt;4.99999999),0.8*'Anvendte oplysninger'!M290+(1-'Anvendte oplysninger'!M290),1)))))</f>
        <v>1</v>
      </c>
      <c r="M290" s="14">
        <f>IF('Anvendte oplysninger'!L290="Irrelevant",1,IF(AND('Anvendte oplysninger'!L290="Ja",'Anvendte oplysninger'!J290=2),0.8*'Anvendte oplysninger'!M290+(1-'Anvendte oplysninger'!M290),IF(AND('Anvendte oplysninger'!L290="Ja",'Anvendte oplysninger'!J290=3),0.85*'Anvendte oplysninger'!M290+(1-'Anvendte oplysninger'!M290),IF(AND('Anvendte oplysninger'!L290="Ja",'Anvendte oplysninger'!J290=4),0.88*'Anvendte oplysninger'!M290+(1-'Anvendte oplysninger'!M290),IF(AND('Anvendte oplysninger'!L290="Ja",'Anvendte oplysninger'!J290&gt;4.99999999),0.9*'Anvendte oplysninger'!M290+(1-'Anvendte oplysninger'!M290),1)))))</f>
        <v>1</v>
      </c>
      <c r="N290" s="14">
        <f>IF('Anvendte oplysninger'!N290="Irrelevant",1,IF(AND(OR(I290="Motorvejsstrækning",I290="Frakørselsflettestrækning",I290="Tilkørselsflettestrækning"),'Anvendte oplysninger'!N290&lt;3),1+(3-'Anvendte oplysninger'!N290)*0.09333333,1))</f>
        <v>1</v>
      </c>
      <c r="O290" s="14">
        <f>IF('Anvendte oplysninger'!N290="Irrelevant",1,IF(AND(OR(I290="Motorvejsstrækning",I290="Frakørselsflettestrækning",I290="Tilkørselsflettestrækning"),'Anvendte oplysninger'!N290&lt;3),1+(3-'Anvendte oplysninger'!N290)*0.19666667,1))</f>
        <v>1</v>
      </c>
      <c r="P290" s="14">
        <f>IF('Anvendte oplysninger'!O290="Irrelevant",1,IF(AND(OR(I290="Motorvejsstrækning",I290="Frakørselsflettestrækning",I290="Tilkørselsflettestrækning"),'Anvendte oplysninger'!O290&lt;3.00000001),1+(0.5-'Anvendte oplysninger'!O290)*0.04,IF(AND(OR(I290="Frakørselsrampe",I290="Tilkørselsrampe"),'Anvendte oplysninger'!O290&lt;3.00000001),1+(0.5-'Anvendte oplysninger'!O290)*0.08,IF(OR(I290="Motorvejsstrækning",I290="Frakørselsflettestrækning",I290="Tilkørselsflettestrækning"),0.9,0.8))))</f>
        <v>1</v>
      </c>
      <c r="Q290" s="14">
        <f>IF('Anvendte oplysninger'!P290="Irrelevant",1,IF(AND(OR(I290="Motorvejsstrækning",I290="Frakørselsflettestrækning",I290="Tilkørselsflettestrækning"),'Anvendte oplysninger'!P290&lt;11.00000001),1+(5-'Anvendte oplysninger'!P290)*0.01,0.94))</f>
        <v>1</v>
      </c>
      <c r="R290" s="14">
        <f>IF(OR('Anvendte oplysninger'!Q290="Irrelevant",'Anvendte oplysninger'!R290="Irrelevant",'Anvendte oplysninger'!Q290="Lige"),1,IF(AND(OR(I290="Motorvejsstrækning",I290="Frakørselsflettestrækning",I290="Tilkørselsflettestrækning"),'Anvendte oplysninger'!Q290&lt;4000),(EXP(0.1096*1746.5/'Anvendte oplysninger'!Q290)/EXP(0.1096*1746.5/4000))*('Anvendte oplysninger'!R290/1000)/G290+(G290-'Anvendte oplysninger'!R290/1000)/G290,1))</f>
        <v>1</v>
      </c>
      <c r="S290" s="14">
        <f>IF(OR('Anvendte oplysninger'!S290="Irrelevant",'Anvendte oplysninger'!T290="Irrelevant",'Anvendte oplysninger'!S290="Lige"),1,IF(AND(OR(I290="Motorvejsstrækning",I290="Frakørselsflettestrækning",I290="Tilkørselsflettestrækning"),'Anvendte oplysninger'!S290&lt;4000),(EXP(0.1096*1746.5/'Anvendte oplysninger'!S290)/EXP(0.1096*1746.5/4000))*('Anvendte oplysninger'!T290/1000)/G290+(G290-'Anvendte oplysninger'!T290/1000)/G290,1))</f>
        <v>1</v>
      </c>
      <c r="T290" s="14">
        <f>IF('Anvendte oplysninger'!U290="Irrelevant",1,IF(AND(OR(I290="Motorvejsstrækning",I290="Frakørselsflettestrækning",I290="Tilkørselsflettestrækning",I290="Frakørselsrampe",I290="Tilkørselsrampe"),'Anvendte oplysninger'!U290="Ja"),0.95,1))</f>
        <v>1</v>
      </c>
      <c r="U290" s="14">
        <f>IF('Anvendte oplysninger'!U290="Irrelevant",1,IF(AND(OR(I290="Motorvejsstrækning",I290="Frakørselsflettestrækning",I290="Tilkørselsflettestrækning",I290="Frakørselsrampe",I290="Tilkørselsrampe"),'Anvendte oplysninger'!U290="Ja"),0.96,1))</f>
        <v>1</v>
      </c>
      <c r="V290" s="14">
        <f>IF('Anvendte oplysninger'!U290="Irrelevant",1,IF(AND(OR(I290="Motorvejsstrækning",I290="Frakørselsflettestrækning",I290="Tilkørselsflettestrækning",I290="Frakørselsrampe",I290="Tilkørselsrampe"),'Anvendte oplysninger'!U290="Ja"),0.79,1))</f>
        <v>1</v>
      </c>
      <c r="W290" s="14">
        <f>IF('Anvendte oplysninger'!U290="Irrelevant",1,IF(AND(OR(I290="Motorvejsstrækning",I290="Frakørselsflettestrækning",I290="Tilkørselsflettestrækning",I290="Frakørselsrampe",I290="Tilkørselsrampe"),'Anvendte oplysninger'!U290="Ja"),0.94,1))</f>
        <v>1</v>
      </c>
      <c r="X290" s="14">
        <f>IF('Anvendte oplysninger'!U290="Irrelevant",1,IF(AND(OR(I290="Motorvejsstrækning",I290="Frakørselsflettestrækning",I290="Tilkørselsflettestrækning",I290="Frakørselsrampe",I290="Tilkørselsrampe"),'Anvendte oplysninger'!U290="Ja"),0.97,1))</f>
        <v>1</v>
      </c>
      <c r="Y290" s="14">
        <f>IF(AND(I290="Frakørselsrampe",'Anvendte oplysninger'!V290="S-formet ruderrampe"),1.32,IF(AND(I290="Frakørselsrampe",'Anvendte oplysninger'!V290="S-formet trompetrampe"),2.05,IF(AND(I290="Frakørselsrampe",'Anvendte oplysninger'!V290="U-formet trompetrampe"),4.11,IF(AND(I290="Frakørselsrampe",'Anvendte oplysninger'!V290="SV-formet flyoverrampe"),5.15,IF(AND(I290="Frakørselsrampe",'Anvendte oplysninger'!V290="Vinkelformet rampe"),1.07,IF(AND(I290="Tilkørselsrampe",'Anvendte oplysninger'!V290="S-formet ruderrampe"),0.93,IF(AND(I290="Tilkørselsrampe",'Anvendte oplysninger'!V290="S-formet trompetrampe"),2.48,IF(AND(I290="Tilkørselsrampe",'Anvendte oplysninger'!V290="U-formet trompetrampe"),4.15,IF(AND(I290="Tilkørselsrampe",'Anvendte oplysninger'!V290="SV-formet flyoverrampe"),5.26,IF(AND(I290="Tilkørselsrampe",'Anvendte oplysninger'!V290="Vinkelformet rampe"),1.42,1))))))))))</f>
        <v>1</v>
      </c>
      <c r="Z290" s="14">
        <f>IF(OR('Anvendte oplysninger'!W290="Lige",'Anvendte oplysninger'!W290="Irrelevant",'Anvendte oplysninger'!X290="Irrelevant",'Anvendte oplysninger'!Y290="Irrelevant"),1,1+1.545*1000/32.2*((('Anvendte oplysninger'!Y290*3268/3600)/('Anvendte oplysninger'!W290/0.306))^2)*('Anvendte oplysninger'!X290/1000)/G290)</f>
        <v>1</v>
      </c>
      <c r="AA290" s="14">
        <f>IF(OR('Anvendte oplysninger'!W290="Lige",'Anvendte oplysninger'!W290="Irrelevant",'Anvendte oplysninger'!X290="Irrelevant",'Anvendte oplysninger'!Y290="Irrelevant"),1,1+1.961*1000/32.2*((('Anvendte oplysninger'!Y290*3268/3600)/('Anvendte oplysninger'!W290/0.306))^2)*('Anvendte oplysninger'!X290/1000)/G290)</f>
        <v>1</v>
      </c>
      <c r="AB290" s="14">
        <f>IF(OR('Anvendte oplysninger'!Z290="Lige",'Anvendte oplysninger'!Z290="Irrelevant",'Anvendte oplysninger'!AA290="Irrelevant",'Anvendte oplysninger'!AB290="Irrelevant"),1,1+1.545*1000/32.2*((('Anvendte oplysninger'!AB290*3268/3600)/('Anvendte oplysninger'!Z290/0.306))^2)*('Anvendte oplysninger'!AA290/1000)/G290)</f>
        <v>1</v>
      </c>
      <c r="AC290" s="14">
        <f>IF(OR('Anvendte oplysninger'!Z290="Lige",'Anvendte oplysninger'!Z290="Irrelevant",'Anvendte oplysninger'!AA290="Irrelevant",'Anvendte oplysninger'!AB290="Irrelevant"),1,1+1.961*1000/32.2*((('Anvendte oplysninger'!AB290*3268/3600)/('Anvendte oplysninger'!Z290/0.306))^2)*('Anvendte oplysninger'!AA290/1000)/G290)</f>
        <v>1</v>
      </c>
      <c r="AD290" s="14">
        <f>IF(OR('Anvendte oplysninger'!AC290="Irrelevant",'Anvendte oplysninger'!AC290="Nej"),1,IF(AND('Anvendte oplysninger'!AC290="Ja",OR('Anvendte oplysninger'!Q290&lt;301,'Anvendte oplysninger'!S290&lt;301)),1-(0.5*('Anvendte oplysninger'!R290+'Anvendte oplysninger'!T290)/('Anvendte oplysninger'!G290*1000)),IF(AND('Anvendte oplysninger'!AC290="Ja",OR('Anvendte oplysninger'!Q290&lt;601,'Anvendte oplysninger'!S290&lt;601)),1-(0.25*('Anvendte oplysninger'!R290+'Anvendte oplysninger'!T290)/('Anvendte oplysninger'!G290*1000)),1)))</f>
        <v>1</v>
      </c>
      <c r="AE290" s="14">
        <f>IF(OR('Anvendte oplysninger'!AC290="Irrelevant",'Anvendte oplysninger'!AC290="Nej"),1,IF(AND('Anvendte oplysninger'!AC290="Ja",OR('Anvendte oplysninger'!Q290&lt;301,'Anvendte oplysninger'!S290&lt;301)),1-(0.4*('Anvendte oplysninger'!R290+'Anvendte oplysninger'!T290)/('Anvendte oplysninger'!G290*1000)),IF(AND('Anvendte oplysninger'!AC290="Ja",OR('Anvendte oplysninger'!Q290&lt;601,'Anvendte oplysninger'!S290&lt;601)),1-(0.2*('Anvendte oplysninger'!R290+'Anvendte oplysninger'!T290)/('Anvendte oplysninger'!G290*1000)),1)))</f>
        <v>1</v>
      </c>
      <c r="AF290" s="14">
        <f>IF('Anvendte oplysninger'!AD290="110 km/t",0.79,1)</f>
        <v>1</v>
      </c>
      <c r="AG290" s="14">
        <f>IF('Anvendte oplysninger'!AD290="110 km/t",0.94,1)</f>
        <v>1</v>
      </c>
      <c r="AH290" s="14">
        <f>IF('Anvendte oplysninger'!AD290="110 km/t",0.66,1)</f>
        <v>1</v>
      </c>
      <c r="AI290" s="14">
        <f>IF('Anvendte oplysninger'!AD290="110 km/t",0.82,1)</f>
        <v>1</v>
      </c>
      <c r="AJ290" s="14">
        <f>IF(AND('Anvendte oplysninger'!AE290="Ja",I290="Tilkørselsflettestrækning"),0.65*'Anvendte oplysninger'!AF290+1-'Anvendte oplysninger'!AF290,1)</f>
        <v>1</v>
      </c>
      <c r="AK290" s="15" t="str">
        <f t="shared" si="28"/>
        <v/>
      </c>
      <c r="AL290" s="15" t="str">
        <f t="shared" si="29"/>
        <v/>
      </c>
      <c r="AM290" s="15" t="str">
        <f t="shared" si="30"/>
        <v/>
      </c>
      <c r="AN290" s="15" t="str">
        <f t="shared" si="31"/>
        <v/>
      </c>
      <c r="AO290" s="15" t="str">
        <f t="shared" si="32"/>
        <v/>
      </c>
      <c r="AP290" s="15" t="str">
        <f t="shared" si="33"/>
        <v/>
      </c>
      <c r="AQ290" s="4" t="str">
        <f t="shared" si="34"/>
        <v/>
      </c>
    </row>
    <row r="291" spans="1:43" x14ac:dyDescent="0.25">
      <c r="A291" s="4" t="str">
        <f>IF(Inddata!A306="","",Inddata!A306)</f>
        <v/>
      </c>
      <c r="B291" s="4" t="str">
        <f>IF(Inddata!B306="","",Inddata!B306)</f>
        <v/>
      </c>
      <c r="C291" s="4" t="str">
        <f>IF(Inddata!C306="","",Inddata!C306)</f>
        <v/>
      </c>
      <c r="D291" s="4" t="str">
        <f>IF(Inddata!D306="","",Inddata!D306)</f>
        <v/>
      </c>
      <c r="E291" s="4" t="str">
        <f>IF(Inddata!E306="","",Inddata!E306)</f>
        <v/>
      </c>
      <c r="F291" s="4" t="str">
        <f>IF(Inddata!F306="","",Inddata!F306)</f>
        <v/>
      </c>
      <c r="G291" s="4">
        <f>IF(Inddata!G306="","",Inddata!G306)</f>
        <v>0</v>
      </c>
      <c r="H291" s="4" t="str">
        <f>IF(Inddata!H306&gt;0.5,Inddata!H306,"")</f>
        <v/>
      </c>
      <c r="I291" s="4" t="str">
        <f>IF(Inddata!I306="","",Inddata!I306)</f>
        <v/>
      </c>
      <c r="J291" s="14">
        <f>IF('Anvendte oplysninger'!J291="Irrelevant",1,IF('Anvendte oplysninger'!J291&gt;3,1.2,1))</f>
        <v>1</v>
      </c>
      <c r="K291" s="14">
        <f>IF('Anvendte oplysninger'!K291="Irrelevant",1,IF(AND(OR(I291="Motorvejsstrækning",I291="Frakørselsflettestrækning",I291="Tilkørselsflettestrækning"),'Anvendte oplysninger'!K291&lt;3.5),1+(3.5-'Anvendte oplysninger'!K291)*0.12,IF(AND(OR(I291="Frakørselsrampe",I291="Tilkørselsrampe"),'Anvendte oplysninger'!K291&lt;3.5),1+(3.5-'Anvendte oplysninger'!K291)*0.16,1)))</f>
        <v>1</v>
      </c>
      <c r="L291" s="14">
        <f>IF('Anvendte oplysninger'!L291="Irrelevant",1,IF(AND('Anvendte oplysninger'!L291="Ja",'Anvendte oplysninger'!J291=2),0.6*'Anvendte oplysninger'!M291+(1-'Anvendte oplysninger'!M291),IF(AND('Anvendte oplysninger'!L291="Ja",'Anvendte oplysninger'!J291=3),0.7*'Anvendte oplysninger'!M291+(1-'Anvendte oplysninger'!M291),IF(AND('Anvendte oplysninger'!L291="Ja",'Anvendte oplysninger'!J291=4),0.76*'Anvendte oplysninger'!M291+(1-'Anvendte oplysninger'!M291),IF(AND('Anvendte oplysninger'!L291="Ja",'Anvendte oplysninger'!J291&gt;4.99999999),0.8*'Anvendte oplysninger'!M291+(1-'Anvendte oplysninger'!M291),1)))))</f>
        <v>1</v>
      </c>
      <c r="M291" s="14">
        <f>IF('Anvendte oplysninger'!L291="Irrelevant",1,IF(AND('Anvendte oplysninger'!L291="Ja",'Anvendte oplysninger'!J291=2),0.8*'Anvendte oplysninger'!M291+(1-'Anvendte oplysninger'!M291),IF(AND('Anvendte oplysninger'!L291="Ja",'Anvendte oplysninger'!J291=3),0.85*'Anvendte oplysninger'!M291+(1-'Anvendte oplysninger'!M291),IF(AND('Anvendte oplysninger'!L291="Ja",'Anvendte oplysninger'!J291=4),0.88*'Anvendte oplysninger'!M291+(1-'Anvendte oplysninger'!M291),IF(AND('Anvendte oplysninger'!L291="Ja",'Anvendte oplysninger'!J291&gt;4.99999999),0.9*'Anvendte oplysninger'!M291+(1-'Anvendte oplysninger'!M291),1)))))</f>
        <v>1</v>
      </c>
      <c r="N291" s="14">
        <f>IF('Anvendte oplysninger'!N291="Irrelevant",1,IF(AND(OR(I291="Motorvejsstrækning",I291="Frakørselsflettestrækning",I291="Tilkørselsflettestrækning"),'Anvendte oplysninger'!N291&lt;3),1+(3-'Anvendte oplysninger'!N291)*0.09333333,1))</f>
        <v>1</v>
      </c>
      <c r="O291" s="14">
        <f>IF('Anvendte oplysninger'!N291="Irrelevant",1,IF(AND(OR(I291="Motorvejsstrækning",I291="Frakørselsflettestrækning",I291="Tilkørselsflettestrækning"),'Anvendte oplysninger'!N291&lt;3),1+(3-'Anvendte oplysninger'!N291)*0.19666667,1))</f>
        <v>1</v>
      </c>
      <c r="P291" s="14">
        <f>IF('Anvendte oplysninger'!O291="Irrelevant",1,IF(AND(OR(I291="Motorvejsstrækning",I291="Frakørselsflettestrækning",I291="Tilkørselsflettestrækning"),'Anvendte oplysninger'!O291&lt;3.00000001),1+(0.5-'Anvendte oplysninger'!O291)*0.04,IF(AND(OR(I291="Frakørselsrampe",I291="Tilkørselsrampe"),'Anvendte oplysninger'!O291&lt;3.00000001),1+(0.5-'Anvendte oplysninger'!O291)*0.08,IF(OR(I291="Motorvejsstrækning",I291="Frakørselsflettestrækning",I291="Tilkørselsflettestrækning"),0.9,0.8))))</f>
        <v>1</v>
      </c>
      <c r="Q291" s="14">
        <f>IF('Anvendte oplysninger'!P291="Irrelevant",1,IF(AND(OR(I291="Motorvejsstrækning",I291="Frakørselsflettestrækning",I291="Tilkørselsflettestrækning"),'Anvendte oplysninger'!P291&lt;11.00000001),1+(5-'Anvendte oplysninger'!P291)*0.01,0.94))</f>
        <v>1</v>
      </c>
      <c r="R291" s="14">
        <f>IF(OR('Anvendte oplysninger'!Q291="Irrelevant",'Anvendte oplysninger'!R291="Irrelevant",'Anvendte oplysninger'!Q291="Lige"),1,IF(AND(OR(I291="Motorvejsstrækning",I291="Frakørselsflettestrækning",I291="Tilkørselsflettestrækning"),'Anvendte oplysninger'!Q291&lt;4000),(EXP(0.1096*1746.5/'Anvendte oplysninger'!Q291)/EXP(0.1096*1746.5/4000))*('Anvendte oplysninger'!R291/1000)/G291+(G291-'Anvendte oplysninger'!R291/1000)/G291,1))</f>
        <v>1</v>
      </c>
      <c r="S291" s="14">
        <f>IF(OR('Anvendte oplysninger'!S291="Irrelevant",'Anvendte oplysninger'!T291="Irrelevant",'Anvendte oplysninger'!S291="Lige"),1,IF(AND(OR(I291="Motorvejsstrækning",I291="Frakørselsflettestrækning",I291="Tilkørselsflettestrækning"),'Anvendte oplysninger'!S291&lt;4000),(EXP(0.1096*1746.5/'Anvendte oplysninger'!S291)/EXP(0.1096*1746.5/4000))*('Anvendte oplysninger'!T291/1000)/G291+(G291-'Anvendte oplysninger'!T291/1000)/G291,1))</f>
        <v>1</v>
      </c>
      <c r="T291" s="14">
        <f>IF('Anvendte oplysninger'!U291="Irrelevant",1,IF(AND(OR(I291="Motorvejsstrækning",I291="Frakørselsflettestrækning",I291="Tilkørselsflettestrækning",I291="Frakørselsrampe",I291="Tilkørselsrampe"),'Anvendte oplysninger'!U291="Ja"),0.95,1))</f>
        <v>1</v>
      </c>
      <c r="U291" s="14">
        <f>IF('Anvendte oplysninger'!U291="Irrelevant",1,IF(AND(OR(I291="Motorvejsstrækning",I291="Frakørselsflettestrækning",I291="Tilkørselsflettestrækning",I291="Frakørselsrampe",I291="Tilkørselsrampe"),'Anvendte oplysninger'!U291="Ja"),0.96,1))</f>
        <v>1</v>
      </c>
      <c r="V291" s="14">
        <f>IF('Anvendte oplysninger'!U291="Irrelevant",1,IF(AND(OR(I291="Motorvejsstrækning",I291="Frakørselsflettestrækning",I291="Tilkørselsflettestrækning",I291="Frakørselsrampe",I291="Tilkørselsrampe"),'Anvendte oplysninger'!U291="Ja"),0.79,1))</f>
        <v>1</v>
      </c>
      <c r="W291" s="14">
        <f>IF('Anvendte oplysninger'!U291="Irrelevant",1,IF(AND(OR(I291="Motorvejsstrækning",I291="Frakørselsflettestrækning",I291="Tilkørselsflettestrækning",I291="Frakørselsrampe",I291="Tilkørselsrampe"),'Anvendte oplysninger'!U291="Ja"),0.94,1))</f>
        <v>1</v>
      </c>
      <c r="X291" s="14">
        <f>IF('Anvendte oplysninger'!U291="Irrelevant",1,IF(AND(OR(I291="Motorvejsstrækning",I291="Frakørselsflettestrækning",I291="Tilkørselsflettestrækning",I291="Frakørselsrampe",I291="Tilkørselsrampe"),'Anvendte oplysninger'!U291="Ja"),0.97,1))</f>
        <v>1</v>
      </c>
      <c r="Y291" s="14">
        <f>IF(AND(I291="Frakørselsrampe",'Anvendte oplysninger'!V291="S-formet ruderrampe"),1.32,IF(AND(I291="Frakørselsrampe",'Anvendte oplysninger'!V291="S-formet trompetrampe"),2.05,IF(AND(I291="Frakørselsrampe",'Anvendte oplysninger'!V291="U-formet trompetrampe"),4.11,IF(AND(I291="Frakørselsrampe",'Anvendte oplysninger'!V291="SV-formet flyoverrampe"),5.15,IF(AND(I291="Frakørselsrampe",'Anvendte oplysninger'!V291="Vinkelformet rampe"),1.07,IF(AND(I291="Tilkørselsrampe",'Anvendte oplysninger'!V291="S-formet ruderrampe"),0.93,IF(AND(I291="Tilkørselsrampe",'Anvendte oplysninger'!V291="S-formet trompetrampe"),2.48,IF(AND(I291="Tilkørselsrampe",'Anvendte oplysninger'!V291="U-formet trompetrampe"),4.15,IF(AND(I291="Tilkørselsrampe",'Anvendte oplysninger'!V291="SV-formet flyoverrampe"),5.26,IF(AND(I291="Tilkørselsrampe",'Anvendte oplysninger'!V291="Vinkelformet rampe"),1.42,1))))))))))</f>
        <v>1</v>
      </c>
      <c r="Z291" s="14">
        <f>IF(OR('Anvendte oplysninger'!W291="Lige",'Anvendte oplysninger'!W291="Irrelevant",'Anvendte oplysninger'!X291="Irrelevant",'Anvendte oplysninger'!Y291="Irrelevant"),1,1+1.545*1000/32.2*((('Anvendte oplysninger'!Y291*3268/3600)/('Anvendte oplysninger'!W291/0.306))^2)*('Anvendte oplysninger'!X291/1000)/G291)</f>
        <v>1</v>
      </c>
      <c r="AA291" s="14">
        <f>IF(OR('Anvendte oplysninger'!W291="Lige",'Anvendte oplysninger'!W291="Irrelevant",'Anvendte oplysninger'!X291="Irrelevant",'Anvendte oplysninger'!Y291="Irrelevant"),1,1+1.961*1000/32.2*((('Anvendte oplysninger'!Y291*3268/3600)/('Anvendte oplysninger'!W291/0.306))^2)*('Anvendte oplysninger'!X291/1000)/G291)</f>
        <v>1</v>
      </c>
      <c r="AB291" s="14">
        <f>IF(OR('Anvendte oplysninger'!Z291="Lige",'Anvendte oplysninger'!Z291="Irrelevant",'Anvendte oplysninger'!AA291="Irrelevant",'Anvendte oplysninger'!AB291="Irrelevant"),1,1+1.545*1000/32.2*((('Anvendte oplysninger'!AB291*3268/3600)/('Anvendte oplysninger'!Z291/0.306))^2)*('Anvendte oplysninger'!AA291/1000)/G291)</f>
        <v>1</v>
      </c>
      <c r="AC291" s="14">
        <f>IF(OR('Anvendte oplysninger'!Z291="Lige",'Anvendte oplysninger'!Z291="Irrelevant",'Anvendte oplysninger'!AA291="Irrelevant",'Anvendte oplysninger'!AB291="Irrelevant"),1,1+1.961*1000/32.2*((('Anvendte oplysninger'!AB291*3268/3600)/('Anvendte oplysninger'!Z291/0.306))^2)*('Anvendte oplysninger'!AA291/1000)/G291)</f>
        <v>1</v>
      </c>
      <c r="AD291" s="14">
        <f>IF(OR('Anvendte oplysninger'!AC291="Irrelevant",'Anvendte oplysninger'!AC291="Nej"),1,IF(AND('Anvendte oplysninger'!AC291="Ja",OR('Anvendte oplysninger'!Q291&lt;301,'Anvendte oplysninger'!S291&lt;301)),1-(0.5*('Anvendte oplysninger'!R291+'Anvendte oplysninger'!T291)/('Anvendte oplysninger'!G291*1000)),IF(AND('Anvendte oplysninger'!AC291="Ja",OR('Anvendte oplysninger'!Q291&lt;601,'Anvendte oplysninger'!S291&lt;601)),1-(0.25*('Anvendte oplysninger'!R291+'Anvendte oplysninger'!T291)/('Anvendte oplysninger'!G291*1000)),1)))</f>
        <v>1</v>
      </c>
      <c r="AE291" s="14">
        <f>IF(OR('Anvendte oplysninger'!AC291="Irrelevant",'Anvendte oplysninger'!AC291="Nej"),1,IF(AND('Anvendte oplysninger'!AC291="Ja",OR('Anvendte oplysninger'!Q291&lt;301,'Anvendte oplysninger'!S291&lt;301)),1-(0.4*('Anvendte oplysninger'!R291+'Anvendte oplysninger'!T291)/('Anvendte oplysninger'!G291*1000)),IF(AND('Anvendte oplysninger'!AC291="Ja",OR('Anvendte oplysninger'!Q291&lt;601,'Anvendte oplysninger'!S291&lt;601)),1-(0.2*('Anvendte oplysninger'!R291+'Anvendte oplysninger'!T291)/('Anvendte oplysninger'!G291*1000)),1)))</f>
        <v>1</v>
      </c>
      <c r="AF291" s="14">
        <f>IF('Anvendte oplysninger'!AD291="110 km/t",0.79,1)</f>
        <v>1</v>
      </c>
      <c r="AG291" s="14">
        <f>IF('Anvendte oplysninger'!AD291="110 km/t",0.94,1)</f>
        <v>1</v>
      </c>
      <c r="AH291" s="14">
        <f>IF('Anvendte oplysninger'!AD291="110 km/t",0.66,1)</f>
        <v>1</v>
      </c>
      <c r="AI291" s="14">
        <f>IF('Anvendte oplysninger'!AD291="110 km/t",0.82,1)</f>
        <v>1</v>
      </c>
      <c r="AJ291" s="14">
        <f>IF(AND('Anvendte oplysninger'!AE291="Ja",I291="Tilkørselsflettestrækning"),0.65*'Anvendte oplysninger'!AF291+1-'Anvendte oplysninger'!AF291,1)</f>
        <v>1</v>
      </c>
      <c r="AK291" s="15" t="str">
        <f t="shared" si="28"/>
        <v/>
      </c>
      <c r="AL291" s="15" t="str">
        <f t="shared" si="29"/>
        <v/>
      </c>
      <c r="AM291" s="15" t="str">
        <f t="shared" si="30"/>
        <v/>
      </c>
      <c r="AN291" s="15" t="str">
        <f t="shared" si="31"/>
        <v/>
      </c>
      <c r="AO291" s="15" t="str">
        <f t="shared" si="32"/>
        <v/>
      </c>
      <c r="AP291" s="15" t="str">
        <f t="shared" si="33"/>
        <v/>
      </c>
      <c r="AQ291" s="4" t="str">
        <f t="shared" si="34"/>
        <v/>
      </c>
    </row>
    <row r="292" spans="1:43" x14ac:dyDescent="0.25">
      <c r="A292" s="4" t="str">
        <f>IF(Inddata!A307="","",Inddata!A307)</f>
        <v/>
      </c>
      <c r="B292" s="4" t="str">
        <f>IF(Inddata!B307="","",Inddata!B307)</f>
        <v/>
      </c>
      <c r="C292" s="4" t="str">
        <f>IF(Inddata!C307="","",Inddata!C307)</f>
        <v/>
      </c>
      <c r="D292" s="4" t="str">
        <f>IF(Inddata!D307="","",Inddata!D307)</f>
        <v/>
      </c>
      <c r="E292" s="4" t="str">
        <f>IF(Inddata!E307="","",Inddata!E307)</f>
        <v/>
      </c>
      <c r="F292" s="4" t="str">
        <f>IF(Inddata!F307="","",Inddata!F307)</f>
        <v/>
      </c>
      <c r="G292" s="4">
        <f>IF(Inddata!G307="","",Inddata!G307)</f>
        <v>0</v>
      </c>
      <c r="H292" s="4" t="str">
        <f>IF(Inddata!H307&gt;0.5,Inddata!H307,"")</f>
        <v/>
      </c>
      <c r="I292" s="4" t="str">
        <f>IF(Inddata!I307="","",Inddata!I307)</f>
        <v/>
      </c>
      <c r="J292" s="14">
        <f>IF('Anvendte oplysninger'!J292="Irrelevant",1,IF('Anvendte oplysninger'!J292&gt;3,1.2,1))</f>
        <v>1</v>
      </c>
      <c r="K292" s="14">
        <f>IF('Anvendte oplysninger'!K292="Irrelevant",1,IF(AND(OR(I292="Motorvejsstrækning",I292="Frakørselsflettestrækning",I292="Tilkørselsflettestrækning"),'Anvendte oplysninger'!K292&lt;3.5),1+(3.5-'Anvendte oplysninger'!K292)*0.12,IF(AND(OR(I292="Frakørselsrampe",I292="Tilkørselsrampe"),'Anvendte oplysninger'!K292&lt;3.5),1+(3.5-'Anvendte oplysninger'!K292)*0.16,1)))</f>
        <v>1</v>
      </c>
      <c r="L292" s="14">
        <f>IF('Anvendte oplysninger'!L292="Irrelevant",1,IF(AND('Anvendte oplysninger'!L292="Ja",'Anvendte oplysninger'!J292=2),0.6*'Anvendte oplysninger'!M292+(1-'Anvendte oplysninger'!M292),IF(AND('Anvendte oplysninger'!L292="Ja",'Anvendte oplysninger'!J292=3),0.7*'Anvendte oplysninger'!M292+(1-'Anvendte oplysninger'!M292),IF(AND('Anvendte oplysninger'!L292="Ja",'Anvendte oplysninger'!J292=4),0.76*'Anvendte oplysninger'!M292+(1-'Anvendte oplysninger'!M292),IF(AND('Anvendte oplysninger'!L292="Ja",'Anvendte oplysninger'!J292&gt;4.99999999),0.8*'Anvendte oplysninger'!M292+(1-'Anvendte oplysninger'!M292),1)))))</f>
        <v>1</v>
      </c>
      <c r="M292" s="14">
        <f>IF('Anvendte oplysninger'!L292="Irrelevant",1,IF(AND('Anvendte oplysninger'!L292="Ja",'Anvendte oplysninger'!J292=2),0.8*'Anvendte oplysninger'!M292+(1-'Anvendte oplysninger'!M292),IF(AND('Anvendte oplysninger'!L292="Ja",'Anvendte oplysninger'!J292=3),0.85*'Anvendte oplysninger'!M292+(1-'Anvendte oplysninger'!M292),IF(AND('Anvendte oplysninger'!L292="Ja",'Anvendte oplysninger'!J292=4),0.88*'Anvendte oplysninger'!M292+(1-'Anvendte oplysninger'!M292),IF(AND('Anvendte oplysninger'!L292="Ja",'Anvendte oplysninger'!J292&gt;4.99999999),0.9*'Anvendte oplysninger'!M292+(1-'Anvendte oplysninger'!M292),1)))))</f>
        <v>1</v>
      </c>
      <c r="N292" s="14">
        <f>IF('Anvendte oplysninger'!N292="Irrelevant",1,IF(AND(OR(I292="Motorvejsstrækning",I292="Frakørselsflettestrækning",I292="Tilkørselsflettestrækning"),'Anvendte oplysninger'!N292&lt;3),1+(3-'Anvendte oplysninger'!N292)*0.09333333,1))</f>
        <v>1</v>
      </c>
      <c r="O292" s="14">
        <f>IF('Anvendte oplysninger'!N292="Irrelevant",1,IF(AND(OR(I292="Motorvejsstrækning",I292="Frakørselsflettestrækning",I292="Tilkørselsflettestrækning"),'Anvendte oplysninger'!N292&lt;3),1+(3-'Anvendte oplysninger'!N292)*0.19666667,1))</f>
        <v>1</v>
      </c>
      <c r="P292" s="14">
        <f>IF('Anvendte oplysninger'!O292="Irrelevant",1,IF(AND(OR(I292="Motorvejsstrækning",I292="Frakørselsflettestrækning",I292="Tilkørselsflettestrækning"),'Anvendte oplysninger'!O292&lt;3.00000001),1+(0.5-'Anvendte oplysninger'!O292)*0.04,IF(AND(OR(I292="Frakørselsrampe",I292="Tilkørselsrampe"),'Anvendte oplysninger'!O292&lt;3.00000001),1+(0.5-'Anvendte oplysninger'!O292)*0.08,IF(OR(I292="Motorvejsstrækning",I292="Frakørselsflettestrækning",I292="Tilkørselsflettestrækning"),0.9,0.8))))</f>
        <v>1</v>
      </c>
      <c r="Q292" s="14">
        <f>IF('Anvendte oplysninger'!P292="Irrelevant",1,IF(AND(OR(I292="Motorvejsstrækning",I292="Frakørselsflettestrækning",I292="Tilkørselsflettestrækning"),'Anvendte oplysninger'!P292&lt;11.00000001),1+(5-'Anvendte oplysninger'!P292)*0.01,0.94))</f>
        <v>1</v>
      </c>
      <c r="R292" s="14">
        <f>IF(OR('Anvendte oplysninger'!Q292="Irrelevant",'Anvendte oplysninger'!R292="Irrelevant",'Anvendte oplysninger'!Q292="Lige"),1,IF(AND(OR(I292="Motorvejsstrækning",I292="Frakørselsflettestrækning",I292="Tilkørselsflettestrækning"),'Anvendte oplysninger'!Q292&lt;4000),(EXP(0.1096*1746.5/'Anvendte oplysninger'!Q292)/EXP(0.1096*1746.5/4000))*('Anvendte oplysninger'!R292/1000)/G292+(G292-'Anvendte oplysninger'!R292/1000)/G292,1))</f>
        <v>1</v>
      </c>
      <c r="S292" s="14">
        <f>IF(OR('Anvendte oplysninger'!S292="Irrelevant",'Anvendte oplysninger'!T292="Irrelevant",'Anvendte oplysninger'!S292="Lige"),1,IF(AND(OR(I292="Motorvejsstrækning",I292="Frakørselsflettestrækning",I292="Tilkørselsflettestrækning"),'Anvendte oplysninger'!S292&lt;4000),(EXP(0.1096*1746.5/'Anvendte oplysninger'!S292)/EXP(0.1096*1746.5/4000))*('Anvendte oplysninger'!T292/1000)/G292+(G292-'Anvendte oplysninger'!T292/1000)/G292,1))</f>
        <v>1</v>
      </c>
      <c r="T292" s="14">
        <f>IF('Anvendte oplysninger'!U292="Irrelevant",1,IF(AND(OR(I292="Motorvejsstrækning",I292="Frakørselsflettestrækning",I292="Tilkørselsflettestrækning",I292="Frakørselsrampe",I292="Tilkørselsrampe"),'Anvendte oplysninger'!U292="Ja"),0.95,1))</f>
        <v>1</v>
      </c>
      <c r="U292" s="14">
        <f>IF('Anvendte oplysninger'!U292="Irrelevant",1,IF(AND(OR(I292="Motorvejsstrækning",I292="Frakørselsflettestrækning",I292="Tilkørselsflettestrækning",I292="Frakørselsrampe",I292="Tilkørselsrampe"),'Anvendte oplysninger'!U292="Ja"),0.96,1))</f>
        <v>1</v>
      </c>
      <c r="V292" s="14">
        <f>IF('Anvendte oplysninger'!U292="Irrelevant",1,IF(AND(OR(I292="Motorvejsstrækning",I292="Frakørselsflettestrækning",I292="Tilkørselsflettestrækning",I292="Frakørselsrampe",I292="Tilkørselsrampe"),'Anvendte oplysninger'!U292="Ja"),0.79,1))</f>
        <v>1</v>
      </c>
      <c r="W292" s="14">
        <f>IF('Anvendte oplysninger'!U292="Irrelevant",1,IF(AND(OR(I292="Motorvejsstrækning",I292="Frakørselsflettestrækning",I292="Tilkørselsflettestrækning",I292="Frakørselsrampe",I292="Tilkørselsrampe"),'Anvendte oplysninger'!U292="Ja"),0.94,1))</f>
        <v>1</v>
      </c>
      <c r="X292" s="14">
        <f>IF('Anvendte oplysninger'!U292="Irrelevant",1,IF(AND(OR(I292="Motorvejsstrækning",I292="Frakørselsflettestrækning",I292="Tilkørselsflettestrækning",I292="Frakørselsrampe",I292="Tilkørselsrampe"),'Anvendte oplysninger'!U292="Ja"),0.97,1))</f>
        <v>1</v>
      </c>
      <c r="Y292" s="14">
        <f>IF(AND(I292="Frakørselsrampe",'Anvendte oplysninger'!V292="S-formet ruderrampe"),1.32,IF(AND(I292="Frakørselsrampe",'Anvendte oplysninger'!V292="S-formet trompetrampe"),2.05,IF(AND(I292="Frakørselsrampe",'Anvendte oplysninger'!V292="U-formet trompetrampe"),4.11,IF(AND(I292="Frakørselsrampe",'Anvendte oplysninger'!V292="SV-formet flyoverrampe"),5.15,IF(AND(I292="Frakørselsrampe",'Anvendte oplysninger'!V292="Vinkelformet rampe"),1.07,IF(AND(I292="Tilkørselsrampe",'Anvendte oplysninger'!V292="S-formet ruderrampe"),0.93,IF(AND(I292="Tilkørselsrampe",'Anvendte oplysninger'!V292="S-formet trompetrampe"),2.48,IF(AND(I292="Tilkørselsrampe",'Anvendte oplysninger'!V292="U-formet trompetrampe"),4.15,IF(AND(I292="Tilkørselsrampe",'Anvendte oplysninger'!V292="SV-formet flyoverrampe"),5.26,IF(AND(I292="Tilkørselsrampe",'Anvendte oplysninger'!V292="Vinkelformet rampe"),1.42,1))))))))))</f>
        <v>1</v>
      </c>
      <c r="Z292" s="14">
        <f>IF(OR('Anvendte oplysninger'!W292="Lige",'Anvendte oplysninger'!W292="Irrelevant",'Anvendte oplysninger'!X292="Irrelevant",'Anvendte oplysninger'!Y292="Irrelevant"),1,1+1.545*1000/32.2*((('Anvendte oplysninger'!Y292*3268/3600)/('Anvendte oplysninger'!W292/0.306))^2)*('Anvendte oplysninger'!X292/1000)/G292)</f>
        <v>1</v>
      </c>
      <c r="AA292" s="14">
        <f>IF(OR('Anvendte oplysninger'!W292="Lige",'Anvendte oplysninger'!W292="Irrelevant",'Anvendte oplysninger'!X292="Irrelevant",'Anvendte oplysninger'!Y292="Irrelevant"),1,1+1.961*1000/32.2*((('Anvendte oplysninger'!Y292*3268/3600)/('Anvendte oplysninger'!W292/0.306))^2)*('Anvendte oplysninger'!X292/1000)/G292)</f>
        <v>1</v>
      </c>
      <c r="AB292" s="14">
        <f>IF(OR('Anvendte oplysninger'!Z292="Lige",'Anvendte oplysninger'!Z292="Irrelevant",'Anvendte oplysninger'!AA292="Irrelevant",'Anvendte oplysninger'!AB292="Irrelevant"),1,1+1.545*1000/32.2*((('Anvendte oplysninger'!AB292*3268/3600)/('Anvendte oplysninger'!Z292/0.306))^2)*('Anvendte oplysninger'!AA292/1000)/G292)</f>
        <v>1</v>
      </c>
      <c r="AC292" s="14">
        <f>IF(OR('Anvendte oplysninger'!Z292="Lige",'Anvendte oplysninger'!Z292="Irrelevant",'Anvendte oplysninger'!AA292="Irrelevant",'Anvendte oplysninger'!AB292="Irrelevant"),1,1+1.961*1000/32.2*((('Anvendte oplysninger'!AB292*3268/3600)/('Anvendte oplysninger'!Z292/0.306))^2)*('Anvendte oplysninger'!AA292/1000)/G292)</f>
        <v>1</v>
      </c>
      <c r="AD292" s="14">
        <f>IF(OR('Anvendte oplysninger'!AC292="Irrelevant",'Anvendte oplysninger'!AC292="Nej"),1,IF(AND('Anvendte oplysninger'!AC292="Ja",OR('Anvendte oplysninger'!Q292&lt;301,'Anvendte oplysninger'!S292&lt;301)),1-(0.5*('Anvendte oplysninger'!R292+'Anvendte oplysninger'!T292)/('Anvendte oplysninger'!G292*1000)),IF(AND('Anvendte oplysninger'!AC292="Ja",OR('Anvendte oplysninger'!Q292&lt;601,'Anvendte oplysninger'!S292&lt;601)),1-(0.25*('Anvendte oplysninger'!R292+'Anvendte oplysninger'!T292)/('Anvendte oplysninger'!G292*1000)),1)))</f>
        <v>1</v>
      </c>
      <c r="AE292" s="14">
        <f>IF(OR('Anvendte oplysninger'!AC292="Irrelevant",'Anvendte oplysninger'!AC292="Nej"),1,IF(AND('Anvendte oplysninger'!AC292="Ja",OR('Anvendte oplysninger'!Q292&lt;301,'Anvendte oplysninger'!S292&lt;301)),1-(0.4*('Anvendte oplysninger'!R292+'Anvendte oplysninger'!T292)/('Anvendte oplysninger'!G292*1000)),IF(AND('Anvendte oplysninger'!AC292="Ja",OR('Anvendte oplysninger'!Q292&lt;601,'Anvendte oplysninger'!S292&lt;601)),1-(0.2*('Anvendte oplysninger'!R292+'Anvendte oplysninger'!T292)/('Anvendte oplysninger'!G292*1000)),1)))</f>
        <v>1</v>
      </c>
      <c r="AF292" s="14">
        <f>IF('Anvendte oplysninger'!AD292="110 km/t",0.79,1)</f>
        <v>1</v>
      </c>
      <c r="AG292" s="14">
        <f>IF('Anvendte oplysninger'!AD292="110 km/t",0.94,1)</f>
        <v>1</v>
      </c>
      <c r="AH292" s="14">
        <f>IF('Anvendte oplysninger'!AD292="110 km/t",0.66,1)</f>
        <v>1</v>
      </c>
      <c r="AI292" s="14">
        <f>IF('Anvendte oplysninger'!AD292="110 km/t",0.82,1)</f>
        <v>1</v>
      </c>
      <c r="AJ292" s="14">
        <f>IF(AND('Anvendte oplysninger'!AE292="Ja",I292="Tilkørselsflettestrækning"),0.65*'Anvendte oplysninger'!AF292+1-'Anvendte oplysninger'!AF292,1)</f>
        <v>1</v>
      </c>
      <c r="AK292" s="15" t="str">
        <f t="shared" si="28"/>
        <v/>
      </c>
      <c r="AL292" s="15" t="str">
        <f t="shared" si="29"/>
        <v/>
      </c>
      <c r="AM292" s="15" t="str">
        <f t="shared" si="30"/>
        <v/>
      </c>
      <c r="AN292" s="15" t="str">
        <f t="shared" si="31"/>
        <v/>
      </c>
      <c r="AO292" s="15" t="str">
        <f t="shared" si="32"/>
        <v/>
      </c>
      <c r="AP292" s="15" t="str">
        <f t="shared" si="33"/>
        <v/>
      </c>
      <c r="AQ292" s="4" t="str">
        <f t="shared" si="34"/>
        <v/>
      </c>
    </row>
    <row r="293" spans="1:43" x14ac:dyDescent="0.25">
      <c r="A293" s="4" t="str">
        <f>IF(Inddata!A308="","",Inddata!A308)</f>
        <v/>
      </c>
      <c r="B293" s="4" t="str">
        <f>IF(Inddata!B308="","",Inddata!B308)</f>
        <v/>
      </c>
      <c r="C293" s="4" t="str">
        <f>IF(Inddata!C308="","",Inddata!C308)</f>
        <v/>
      </c>
      <c r="D293" s="4" t="str">
        <f>IF(Inddata!D308="","",Inddata!D308)</f>
        <v/>
      </c>
      <c r="E293" s="4" t="str">
        <f>IF(Inddata!E308="","",Inddata!E308)</f>
        <v/>
      </c>
      <c r="F293" s="4" t="str">
        <f>IF(Inddata!F308="","",Inddata!F308)</f>
        <v/>
      </c>
      <c r="G293" s="4">
        <f>IF(Inddata!G308="","",Inddata!G308)</f>
        <v>0</v>
      </c>
      <c r="H293" s="4" t="str">
        <f>IF(Inddata!H308&gt;0.5,Inddata!H308,"")</f>
        <v/>
      </c>
      <c r="I293" s="4" t="str">
        <f>IF(Inddata!I308="","",Inddata!I308)</f>
        <v/>
      </c>
      <c r="J293" s="14">
        <f>IF('Anvendte oplysninger'!J293="Irrelevant",1,IF('Anvendte oplysninger'!J293&gt;3,1.2,1))</f>
        <v>1</v>
      </c>
      <c r="K293" s="14">
        <f>IF('Anvendte oplysninger'!K293="Irrelevant",1,IF(AND(OR(I293="Motorvejsstrækning",I293="Frakørselsflettestrækning",I293="Tilkørselsflettestrækning"),'Anvendte oplysninger'!K293&lt;3.5),1+(3.5-'Anvendte oplysninger'!K293)*0.12,IF(AND(OR(I293="Frakørselsrampe",I293="Tilkørselsrampe"),'Anvendte oplysninger'!K293&lt;3.5),1+(3.5-'Anvendte oplysninger'!K293)*0.16,1)))</f>
        <v>1</v>
      </c>
      <c r="L293" s="14">
        <f>IF('Anvendte oplysninger'!L293="Irrelevant",1,IF(AND('Anvendte oplysninger'!L293="Ja",'Anvendte oplysninger'!J293=2),0.6*'Anvendte oplysninger'!M293+(1-'Anvendte oplysninger'!M293),IF(AND('Anvendte oplysninger'!L293="Ja",'Anvendte oplysninger'!J293=3),0.7*'Anvendte oplysninger'!M293+(1-'Anvendte oplysninger'!M293),IF(AND('Anvendte oplysninger'!L293="Ja",'Anvendte oplysninger'!J293=4),0.76*'Anvendte oplysninger'!M293+(1-'Anvendte oplysninger'!M293),IF(AND('Anvendte oplysninger'!L293="Ja",'Anvendte oplysninger'!J293&gt;4.99999999),0.8*'Anvendte oplysninger'!M293+(1-'Anvendte oplysninger'!M293),1)))))</f>
        <v>1</v>
      </c>
      <c r="M293" s="14">
        <f>IF('Anvendte oplysninger'!L293="Irrelevant",1,IF(AND('Anvendte oplysninger'!L293="Ja",'Anvendte oplysninger'!J293=2),0.8*'Anvendte oplysninger'!M293+(1-'Anvendte oplysninger'!M293),IF(AND('Anvendte oplysninger'!L293="Ja",'Anvendte oplysninger'!J293=3),0.85*'Anvendte oplysninger'!M293+(1-'Anvendte oplysninger'!M293),IF(AND('Anvendte oplysninger'!L293="Ja",'Anvendte oplysninger'!J293=4),0.88*'Anvendte oplysninger'!M293+(1-'Anvendte oplysninger'!M293),IF(AND('Anvendte oplysninger'!L293="Ja",'Anvendte oplysninger'!J293&gt;4.99999999),0.9*'Anvendte oplysninger'!M293+(1-'Anvendte oplysninger'!M293),1)))))</f>
        <v>1</v>
      </c>
      <c r="N293" s="14">
        <f>IF('Anvendte oplysninger'!N293="Irrelevant",1,IF(AND(OR(I293="Motorvejsstrækning",I293="Frakørselsflettestrækning",I293="Tilkørselsflettestrækning"),'Anvendte oplysninger'!N293&lt;3),1+(3-'Anvendte oplysninger'!N293)*0.09333333,1))</f>
        <v>1</v>
      </c>
      <c r="O293" s="14">
        <f>IF('Anvendte oplysninger'!N293="Irrelevant",1,IF(AND(OR(I293="Motorvejsstrækning",I293="Frakørselsflettestrækning",I293="Tilkørselsflettestrækning"),'Anvendte oplysninger'!N293&lt;3),1+(3-'Anvendte oplysninger'!N293)*0.19666667,1))</f>
        <v>1</v>
      </c>
      <c r="P293" s="14">
        <f>IF('Anvendte oplysninger'!O293="Irrelevant",1,IF(AND(OR(I293="Motorvejsstrækning",I293="Frakørselsflettestrækning",I293="Tilkørselsflettestrækning"),'Anvendte oplysninger'!O293&lt;3.00000001),1+(0.5-'Anvendte oplysninger'!O293)*0.04,IF(AND(OR(I293="Frakørselsrampe",I293="Tilkørselsrampe"),'Anvendte oplysninger'!O293&lt;3.00000001),1+(0.5-'Anvendte oplysninger'!O293)*0.08,IF(OR(I293="Motorvejsstrækning",I293="Frakørselsflettestrækning",I293="Tilkørselsflettestrækning"),0.9,0.8))))</f>
        <v>1</v>
      </c>
      <c r="Q293" s="14">
        <f>IF('Anvendte oplysninger'!P293="Irrelevant",1,IF(AND(OR(I293="Motorvejsstrækning",I293="Frakørselsflettestrækning",I293="Tilkørselsflettestrækning"),'Anvendte oplysninger'!P293&lt;11.00000001),1+(5-'Anvendte oplysninger'!P293)*0.01,0.94))</f>
        <v>1</v>
      </c>
      <c r="R293" s="14">
        <f>IF(OR('Anvendte oplysninger'!Q293="Irrelevant",'Anvendte oplysninger'!R293="Irrelevant",'Anvendte oplysninger'!Q293="Lige"),1,IF(AND(OR(I293="Motorvejsstrækning",I293="Frakørselsflettestrækning",I293="Tilkørselsflettestrækning"),'Anvendte oplysninger'!Q293&lt;4000),(EXP(0.1096*1746.5/'Anvendte oplysninger'!Q293)/EXP(0.1096*1746.5/4000))*('Anvendte oplysninger'!R293/1000)/G293+(G293-'Anvendte oplysninger'!R293/1000)/G293,1))</f>
        <v>1</v>
      </c>
      <c r="S293" s="14">
        <f>IF(OR('Anvendte oplysninger'!S293="Irrelevant",'Anvendte oplysninger'!T293="Irrelevant",'Anvendte oplysninger'!S293="Lige"),1,IF(AND(OR(I293="Motorvejsstrækning",I293="Frakørselsflettestrækning",I293="Tilkørselsflettestrækning"),'Anvendte oplysninger'!S293&lt;4000),(EXP(0.1096*1746.5/'Anvendte oplysninger'!S293)/EXP(0.1096*1746.5/4000))*('Anvendte oplysninger'!T293/1000)/G293+(G293-'Anvendte oplysninger'!T293/1000)/G293,1))</f>
        <v>1</v>
      </c>
      <c r="T293" s="14">
        <f>IF('Anvendte oplysninger'!U293="Irrelevant",1,IF(AND(OR(I293="Motorvejsstrækning",I293="Frakørselsflettestrækning",I293="Tilkørselsflettestrækning",I293="Frakørselsrampe",I293="Tilkørselsrampe"),'Anvendte oplysninger'!U293="Ja"),0.95,1))</f>
        <v>1</v>
      </c>
      <c r="U293" s="14">
        <f>IF('Anvendte oplysninger'!U293="Irrelevant",1,IF(AND(OR(I293="Motorvejsstrækning",I293="Frakørselsflettestrækning",I293="Tilkørselsflettestrækning",I293="Frakørselsrampe",I293="Tilkørselsrampe"),'Anvendte oplysninger'!U293="Ja"),0.96,1))</f>
        <v>1</v>
      </c>
      <c r="V293" s="14">
        <f>IF('Anvendte oplysninger'!U293="Irrelevant",1,IF(AND(OR(I293="Motorvejsstrækning",I293="Frakørselsflettestrækning",I293="Tilkørselsflettestrækning",I293="Frakørselsrampe",I293="Tilkørselsrampe"),'Anvendte oplysninger'!U293="Ja"),0.79,1))</f>
        <v>1</v>
      </c>
      <c r="W293" s="14">
        <f>IF('Anvendte oplysninger'!U293="Irrelevant",1,IF(AND(OR(I293="Motorvejsstrækning",I293="Frakørselsflettestrækning",I293="Tilkørselsflettestrækning",I293="Frakørselsrampe",I293="Tilkørselsrampe"),'Anvendte oplysninger'!U293="Ja"),0.94,1))</f>
        <v>1</v>
      </c>
      <c r="X293" s="14">
        <f>IF('Anvendte oplysninger'!U293="Irrelevant",1,IF(AND(OR(I293="Motorvejsstrækning",I293="Frakørselsflettestrækning",I293="Tilkørselsflettestrækning",I293="Frakørselsrampe",I293="Tilkørselsrampe"),'Anvendte oplysninger'!U293="Ja"),0.97,1))</f>
        <v>1</v>
      </c>
      <c r="Y293" s="14">
        <f>IF(AND(I293="Frakørselsrampe",'Anvendte oplysninger'!V293="S-formet ruderrampe"),1.32,IF(AND(I293="Frakørselsrampe",'Anvendte oplysninger'!V293="S-formet trompetrampe"),2.05,IF(AND(I293="Frakørselsrampe",'Anvendte oplysninger'!V293="U-formet trompetrampe"),4.11,IF(AND(I293="Frakørselsrampe",'Anvendte oplysninger'!V293="SV-formet flyoverrampe"),5.15,IF(AND(I293="Frakørselsrampe",'Anvendte oplysninger'!V293="Vinkelformet rampe"),1.07,IF(AND(I293="Tilkørselsrampe",'Anvendte oplysninger'!V293="S-formet ruderrampe"),0.93,IF(AND(I293="Tilkørselsrampe",'Anvendte oplysninger'!V293="S-formet trompetrampe"),2.48,IF(AND(I293="Tilkørselsrampe",'Anvendte oplysninger'!V293="U-formet trompetrampe"),4.15,IF(AND(I293="Tilkørselsrampe",'Anvendte oplysninger'!V293="SV-formet flyoverrampe"),5.26,IF(AND(I293="Tilkørselsrampe",'Anvendte oplysninger'!V293="Vinkelformet rampe"),1.42,1))))))))))</f>
        <v>1</v>
      </c>
      <c r="Z293" s="14">
        <f>IF(OR('Anvendte oplysninger'!W293="Lige",'Anvendte oplysninger'!W293="Irrelevant",'Anvendte oplysninger'!X293="Irrelevant",'Anvendte oplysninger'!Y293="Irrelevant"),1,1+1.545*1000/32.2*((('Anvendte oplysninger'!Y293*3268/3600)/('Anvendte oplysninger'!W293/0.306))^2)*('Anvendte oplysninger'!X293/1000)/G293)</f>
        <v>1</v>
      </c>
      <c r="AA293" s="14">
        <f>IF(OR('Anvendte oplysninger'!W293="Lige",'Anvendte oplysninger'!W293="Irrelevant",'Anvendte oplysninger'!X293="Irrelevant",'Anvendte oplysninger'!Y293="Irrelevant"),1,1+1.961*1000/32.2*((('Anvendte oplysninger'!Y293*3268/3600)/('Anvendte oplysninger'!W293/0.306))^2)*('Anvendte oplysninger'!X293/1000)/G293)</f>
        <v>1</v>
      </c>
      <c r="AB293" s="14">
        <f>IF(OR('Anvendte oplysninger'!Z293="Lige",'Anvendte oplysninger'!Z293="Irrelevant",'Anvendte oplysninger'!AA293="Irrelevant",'Anvendte oplysninger'!AB293="Irrelevant"),1,1+1.545*1000/32.2*((('Anvendte oplysninger'!AB293*3268/3600)/('Anvendte oplysninger'!Z293/0.306))^2)*('Anvendte oplysninger'!AA293/1000)/G293)</f>
        <v>1</v>
      </c>
      <c r="AC293" s="14">
        <f>IF(OR('Anvendte oplysninger'!Z293="Lige",'Anvendte oplysninger'!Z293="Irrelevant",'Anvendte oplysninger'!AA293="Irrelevant",'Anvendte oplysninger'!AB293="Irrelevant"),1,1+1.961*1000/32.2*((('Anvendte oplysninger'!AB293*3268/3600)/('Anvendte oplysninger'!Z293/0.306))^2)*('Anvendte oplysninger'!AA293/1000)/G293)</f>
        <v>1</v>
      </c>
      <c r="AD293" s="14">
        <f>IF(OR('Anvendte oplysninger'!AC293="Irrelevant",'Anvendte oplysninger'!AC293="Nej"),1,IF(AND('Anvendte oplysninger'!AC293="Ja",OR('Anvendte oplysninger'!Q293&lt;301,'Anvendte oplysninger'!S293&lt;301)),1-(0.5*('Anvendte oplysninger'!R293+'Anvendte oplysninger'!T293)/('Anvendte oplysninger'!G293*1000)),IF(AND('Anvendte oplysninger'!AC293="Ja",OR('Anvendte oplysninger'!Q293&lt;601,'Anvendte oplysninger'!S293&lt;601)),1-(0.25*('Anvendte oplysninger'!R293+'Anvendte oplysninger'!T293)/('Anvendte oplysninger'!G293*1000)),1)))</f>
        <v>1</v>
      </c>
      <c r="AE293" s="14">
        <f>IF(OR('Anvendte oplysninger'!AC293="Irrelevant",'Anvendte oplysninger'!AC293="Nej"),1,IF(AND('Anvendte oplysninger'!AC293="Ja",OR('Anvendte oplysninger'!Q293&lt;301,'Anvendte oplysninger'!S293&lt;301)),1-(0.4*('Anvendte oplysninger'!R293+'Anvendte oplysninger'!T293)/('Anvendte oplysninger'!G293*1000)),IF(AND('Anvendte oplysninger'!AC293="Ja",OR('Anvendte oplysninger'!Q293&lt;601,'Anvendte oplysninger'!S293&lt;601)),1-(0.2*('Anvendte oplysninger'!R293+'Anvendte oplysninger'!T293)/('Anvendte oplysninger'!G293*1000)),1)))</f>
        <v>1</v>
      </c>
      <c r="AF293" s="14">
        <f>IF('Anvendte oplysninger'!AD293="110 km/t",0.79,1)</f>
        <v>1</v>
      </c>
      <c r="AG293" s="14">
        <f>IF('Anvendte oplysninger'!AD293="110 km/t",0.94,1)</f>
        <v>1</v>
      </c>
      <c r="AH293" s="14">
        <f>IF('Anvendte oplysninger'!AD293="110 km/t",0.66,1)</f>
        <v>1</v>
      </c>
      <c r="AI293" s="14">
        <f>IF('Anvendte oplysninger'!AD293="110 km/t",0.82,1)</f>
        <v>1</v>
      </c>
      <c r="AJ293" s="14">
        <f>IF(AND('Anvendte oplysninger'!AE293="Ja",I293="Tilkørselsflettestrækning"),0.65*'Anvendte oplysninger'!AF293+1-'Anvendte oplysninger'!AF293,1)</f>
        <v>1</v>
      </c>
      <c r="AK293" s="15" t="str">
        <f t="shared" si="28"/>
        <v/>
      </c>
      <c r="AL293" s="15" t="str">
        <f t="shared" si="29"/>
        <v/>
      </c>
      <c r="AM293" s="15" t="str">
        <f t="shared" si="30"/>
        <v/>
      </c>
      <c r="AN293" s="15" t="str">
        <f t="shared" si="31"/>
        <v/>
      </c>
      <c r="AO293" s="15" t="str">
        <f t="shared" si="32"/>
        <v/>
      </c>
      <c r="AP293" s="15" t="str">
        <f t="shared" si="33"/>
        <v/>
      </c>
      <c r="AQ293" s="4" t="str">
        <f t="shared" si="34"/>
        <v/>
      </c>
    </row>
    <row r="294" spans="1:43" x14ac:dyDescent="0.25">
      <c r="A294" s="4" t="str">
        <f>IF(Inddata!A309="","",Inddata!A309)</f>
        <v/>
      </c>
      <c r="B294" s="4" t="str">
        <f>IF(Inddata!B309="","",Inddata!B309)</f>
        <v/>
      </c>
      <c r="C294" s="4" t="str">
        <f>IF(Inddata!C309="","",Inddata!C309)</f>
        <v/>
      </c>
      <c r="D294" s="4" t="str">
        <f>IF(Inddata!D309="","",Inddata!D309)</f>
        <v/>
      </c>
      <c r="E294" s="4" t="str">
        <f>IF(Inddata!E309="","",Inddata!E309)</f>
        <v/>
      </c>
      <c r="F294" s="4" t="str">
        <f>IF(Inddata!F309="","",Inddata!F309)</f>
        <v/>
      </c>
      <c r="G294" s="4">
        <f>IF(Inddata!G309="","",Inddata!G309)</f>
        <v>0</v>
      </c>
      <c r="H294" s="4" t="str">
        <f>IF(Inddata!H309&gt;0.5,Inddata!H309,"")</f>
        <v/>
      </c>
      <c r="I294" s="4" t="str">
        <f>IF(Inddata!I309="","",Inddata!I309)</f>
        <v/>
      </c>
      <c r="J294" s="14">
        <f>IF('Anvendte oplysninger'!J294="Irrelevant",1,IF('Anvendte oplysninger'!J294&gt;3,1.2,1))</f>
        <v>1</v>
      </c>
      <c r="K294" s="14">
        <f>IF('Anvendte oplysninger'!K294="Irrelevant",1,IF(AND(OR(I294="Motorvejsstrækning",I294="Frakørselsflettestrækning",I294="Tilkørselsflettestrækning"),'Anvendte oplysninger'!K294&lt;3.5),1+(3.5-'Anvendte oplysninger'!K294)*0.12,IF(AND(OR(I294="Frakørselsrampe",I294="Tilkørselsrampe"),'Anvendte oplysninger'!K294&lt;3.5),1+(3.5-'Anvendte oplysninger'!K294)*0.16,1)))</f>
        <v>1</v>
      </c>
      <c r="L294" s="14">
        <f>IF('Anvendte oplysninger'!L294="Irrelevant",1,IF(AND('Anvendte oplysninger'!L294="Ja",'Anvendte oplysninger'!J294=2),0.6*'Anvendte oplysninger'!M294+(1-'Anvendte oplysninger'!M294),IF(AND('Anvendte oplysninger'!L294="Ja",'Anvendte oplysninger'!J294=3),0.7*'Anvendte oplysninger'!M294+(1-'Anvendte oplysninger'!M294),IF(AND('Anvendte oplysninger'!L294="Ja",'Anvendte oplysninger'!J294=4),0.76*'Anvendte oplysninger'!M294+(1-'Anvendte oplysninger'!M294),IF(AND('Anvendte oplysninger'!L294="Ja",'Anvendte oplysninger'!J294&gt;4.99999999),0.8*'Anvendte oplysninger'!M294+(1-'Anvendte oplysninger'!M294),1)))))</f>
        <v>1</v>
      </c>
      <c r="M294" s="14">
        <f>IF('Anvendte oplysninger'!L294="Irrelevant",1,IF(AND('Anvendte oplysninger'!L294="Ja",'Anvendte oplysninger'!J294=2),0.8*'Anvendte oplysninger'!M294+(1-'Anvendte oplysninger'!M294),IF(AND('Anvendte oplysninger'!L294="Ja",'Anvendte oplysninger'!J294=3),0.85*'Anvendte oplysninger'!M294+(1-'Anvendte oplysninger'!M294),IF(AND('Anvendte oplysninger'!L294="Ja",'Anvendte oplysninger'!J294=4),0.88*'Anvendte oplysninger'!M294+(1-'Anvendte oplysninger'!M294),IF(AND('Anvendte oplysninger'!L294="Ja",'Anvendte oplysninger'!J294&gt;4.99999999),0.9*'Anvendte oplysninger'!M294+(1-'Anvendte oplysninger'!M294),1)))))</f>
        <v>1</v>
      </c>
      <c r="N294" s="14">
        <f>IF('Anvendte oplysninger'!N294="Irrelevant",1,IF(AND(OR(I294="Motorvejsstrækning",I294="Frakørselsflettestrækning",I294="Tilkørselsflettestrækning"),'Anvendte oplysninger'!N294&lt;3),1+(3-'Anvendte oplysninger'!N294)*0.09333333,1))</f>
        <v>1</v>
      </c>
      <c r="O294" s="14">
        <f>IF('Anvendte oplysninger'!N294="Irrelevant",1,IF(AND(OR(I294="Motorvejsstrækning",I294="Frakørselsflettestrækning",I294="Tilkørselsflettestrækning"),'Anvendte oplysninger'!N294&lt;3),1+(3-'Anvendte oplysninger'!N294)*0.19666667,1))</f>
        <v>1</v>
      </c>
      <c r="P294" s="14">
        <f>IF('Anvendte oplysninger'!O294="Irrelevant",1,IF(AND(OR(I294="Motorvejsstrækning",I294="Frakørselsflettestrækning",I294="Tilkørselsflettestrækning"),'Anvendte oplysninger'!O294&lt;3.00000001),1+(0.5-'Anvendte oplysninger'!O294)*0.04,IF(AND(OR(I294="Frakørselsrampe",I294="Tilkørselsrampe"),'Anvendte oplysninger'!O294&lt;3.00000001),1+(0.5-'Anvendte oplysninger'!O294)*0.08,IF(OR(I294="Motorvejsstrækning",I294="Frakørselsflettestrækning",I294="Tilkørselsflettestrækning"),0.9,0.8))))</f>
        <v>1</v>
      </c>
      <c r="Q294" s="14">
        <f>IF('Anvendte oplysninger'!P294="Irrelevant",1,IF(AND(OR(I294="Motorvejsstrækning",I294="Frakørselsflettestrækning",I294="Tilkørselsflettestrækning"),'Anvendte oplysninger'!P294&lt;11.00000001),1+(5-'Anvendte oplysninger'!P294)*0.01,0.94))</f>
        <v>1</v>
      </c>
      <c r="R294" s="14">
        <f>IF(OR('Anvendte oplysninger'!Q294="Irrelevant",'Anvendte oplysninger'!R294="Irrelevant",'Anvendte oplysninger'!Q294="Lige"),1,IF(AND(OR(I294="Motorvejsstrækning",I294="Frakørselsflettestrækning",I294="Tilkørselsflettestrækning"),'Anvendte oplysninger'!Q294&lt;4000),(EXP(0.1096*1746.5/'Anvendte oplysninger'!Q294)/EXP(0.1096*1746.5/4000))*('Anvendte oplysninger'!R294/1000)/G294+(G294-'Anvendte oplysninger'!R294/1000)/G294,1))</f>
        <v>1</v>
      </c>
      <c r="S294" s="14">
        <f>IF(OR('Anvendte oplysninger'!S294="Irrelevant",'Anvendte oplysninger'!T294="Irrelevant",'Anvendte oplysninger'!S294="Lige"),1,IF(AND(OR(I294="Motorvejsstrækning",I294="Frakørselsflettestrækning",I294="Tilkørselsflettestrækning"),'Anvendte oplysninger'!S294&lt;4000),(EXP(0.1096*1746.5/'Anvendte oplysninger'!S294)/EXP(0.1096*1746.5/4000))*('Anvendte oplysninger'!T294/1000)/G294+(G294-'Anvendte oplysninger'!T294/1000)/G294,1))</f>
        <v>1</v>
      </c>
      <c r="T294" s="14">
        <f>IF('Anvendte oplysninger'!U294="Irrelevant",1,IF(AND(OR(I294="Motorvejsstrækning",I294="Frakørselsflettestrækning",I294="Tilkørselsflettestrækning",I294="Frakørselsrampe",I294="Tilkørselsrampe"),'Anvendte oplysninger'!U294="Ja"),0.95,1))</f>
        <v>1</v>
      </c>
      <c r="U294" s="14">
        <f>IF('Anvendte oplysninger'!U294="Irrelevant",1,IF(AND(OR(I294="Motorvejsstrækning",I294="Frakørselsflettestrækning",I294="Tilkørselsflettestrækning",I294="Frakørselsrampe",I294="Tilkørselsrampe"),'Anvendte oplysninger'!U294="Ja"),0.96,1))</f>
        <v>1</v>
      </c>
      <c r="V294" s="14">
        <f>IF('Anvendte oplysninger'!U294="Irrelevant",1,IF(AND(OR(I294="Motorvejsstrækning",I294="Frakørselsflettestrækning",I294="Tilkørselsflettestrækning",I294="Frakørselsrampe",I294="Tilkørselsrampe"),'Anvendte oplysninger'!U294="Ja"),0.79,1))</f>
        <v>1</v>
      </c>
      <c r="W294" s="14">
        <f>IF('Anvendte oplysninger'!U294="Irrelevant",1,IF(AND(OR(I294="Motorvejsstrækning",I294="Frakørselsflettestrækning",I294="Tilkørselsflettestrækning",I294="Frakørselsrampe",I294="Tilkørselsrampe"),'Anvendte oplysninger'!U294="Ja"),0.94,1))</f>
        <v>1</v>
      </c>
      <c r="X294" s="14">
        <f>IF('Anvendte oplysninger'!U294="Irrelevant",1,IF(AND(OR(I294="Motorvejsstrækning",I294="Frakørselsflettestrækning",I294="Tilkørselsflettestrækning",I294="Frakørselsrampe",I294="Tilkørselsrampe"),'Anvendte oplysninger'!U294="Ja"),0.97,1))</f>
        <v>1</v>
      </c>
      <c r="Y294" s="14">
        <f>IF(AND(I294="Frakørselsrampe",'Anvendte oplysninger'!V294="S-formet ruderrampe"),1.32,IF(AND(I294="Frakørselsrampe",'Anvendte oplysninger'!V294="S-formet trompetrampe"),2.05,IF(AND(I294="Frakørselsrampe",'Anvendte oplysninger'!V294="U-formet trompetrampe"),4.11,IF(AND(I294="Frakørselsrampe",'Anvendte oplysninger'!V294="SV-formet flyoverrampe"),5.15,IF(AND(I294="Frakørselsrampe",'Anvendte oplysninger'!V294="Vinkelformet rampe"),1.07,IF(AND(I294="Tilkørselsrampe",'Anvendte oplysninger'!V294="S-formet ruderrampe"),0.93,IF(AND(I294="Tilkørselsrampe",'Anvendte oplysninger'!V294="S-formet trompetrampe"),2.48,IF(AND(I294="Tilkørselsrampe",'Anvendte oplysninger'!V294="U-formet trompetrampe"),4.15,IF(AND(I294="Tilkørselsrampe",'Anvendte oplysninger'!V294="SV-formet flyoverrampe"),5.26,IF(AND(I294="Tilkørselsrampe",'Anvendte oplysninger'!V294="Vinkelformet rampe"),1.42,1))))))))))</f>
        <v>1</v>
      </c>
      <c r="Z294" s="14">
        <f>IF(OR('Anvendte oplysninger'!W294="Lige",'Anvendte oplysninger'!W294="Irrelevant",'Anvendte oplysninger'!X294="Irrelevant",'Anvendte oplysninger'!Y294="Irrelevant"),1,1+1.545*1000/32.2*((('Anvendte oplysninger'!Y294*3268/3600)/('Anvendte oplysninger'!W294/0.306))^2)*('Anvendte oplysninger'!X294/1000)/G294)</f>
        <v>1</v>
      </c>
      <c r="AA294" s="14">
        <f>IF(OR('Anvendte oplysninger'!W294="Lige",'Anvendte oplysninger'!W294="Irrelevant",'Anvendte oplysninger'!X294="Irrelevant",'Anvendte oplysninger'!Y294="Irrelevant"),1,1+1.961*1000/32.2*((('Anvendte oplysninger'!Y294*3268/3600)/('Anvendte oplysninger'!W294/0.306))^2)*('Anvendte oplysninger'!X294/1000)/G294)</f>
        <v>1</v>
      </c>
      <c r="AB294" s="14">
        <f>IF(OR('Anvendte oplysninger'!Z294="Lige",'Anvendte oplysninger'!Z294="Irrelevant",'Anvendte oplysninger'!AA294="Irrelevant",'Anvendte oplysninger'!AB294="Irrelevant"),1,1+1.545*1000/32.2*((('Anvendte oplysninger'!AB294*3268/3600)/('Anvendte oplysninger'!Z294/0.306))^2)*('Anvendte oplysninger'!AA294/1000)/G294)</f>
        <v>1</v>
      </c>
      <c r="AC294" s="14">
        <f>IF(OR('Anvendte oplysninger'!Z294="Lige",'Anvendte oplysninger'!Z294="Irrelevant",'Anvendte oplysninger'!AA294="Irrelevant",'Anvendte oplysninger'!AB294="Irrelevant"),1,1+1.961*1000/32.2*((('Anvendte oplysninger'!AB294*3268/3600)/('Anvendte oplysninger'!Z294/0.306))^2)*('Anvendte oplysninger'!AA294/1000)/G294)</f>
        <v>1</v>
      </c>
      <c r="AD294" s="14">
        <f>IF(OR('Anvendte oplysninger'!AC294="Irrelevant",'Anvendte oplysninger'!AC294="Nej"),1,IF(AND('Anvendte oplysninger'!AC294="Ja",OR('Anvendte oplysninger'!Q294&lt;301,'Anvendte oplysninger'!S294&lt;301)),1-(0.5*('Anvendte oplysninger'!R294+'Anvendte oplysninger'!T294)/('Anvendte oplysninger'!G294*1000)),IF(AND('Anvendte oplysninger'!AC294="Ja",OR('Anvendte oplysninger'!Q294&lt;601,'Anvendte oplysninger'!S294&lt;601)),1-(0.25*('Anvendte oplysninger'!R294+'Anvendte oplysninger'!T294)/('Anvendte oplysninger'!G294*1000)),1)))</f>
        <v>1</v>
      </c>
      <c r="AE294" s="14">
        <f>IF(OR('Anvendte oplysninger'!AC294="Irrelevant",'Anvendte oplysninger'!AC294="Nej"),1,IF(AND('Anvendte oplysninger'!AC294="Ja",OR('Anvendte oplysninger'!Q294&lt;301,'Anvendte oplysninger'!S294&lt;301)),1-(0.4*('Anvendte oplysninger'!R294+'Anvendte oplysninger'!T294)/('Anvendte oplysninger'!G294*1000)),IF(AND('Anvendte oplysninger'!AC294="Ja",OR('Anvendte oplysninger'!Q294&lt;601,'Anvendte oplysninger'!S294&lt;601)),1-(0.2*('Anvendte oplysninger'!R294+'Anvendte oplysninger'!T294)/('Anvendte oplysninger'!G294*1000)),1)))</f>
        <v>1</v>
      </c>
      <c r="AF294" s="14">
        <f>IF('Anvendte oplysninger'!AD294="110 km/t",0.79,1)</f>
        <v>1</v>
      </c>
      <c r="AG294" s="14">
        <f>IF('Anvendte oplysninger'!AD294="110 km/t",0.94,1)</f>
        <v>1</v>
      </c>
      <c r="AH294" s="14">
        <f>IF('Anvendte oplysninger'!AD294="110 km/t",0.66,1)</f>
        <v>1</v>
      </c>
      <c r="AI294" s="14">
        <f>IF('Anvendte oplysninger'!AD294="110 km/t",0.82,1)</f>
        <v>1</v>
      </c>
      <c r="AJ294" s="14">
        <f>IF(AND('Anvendte oplysninger'!AE294="Ja",I294="Tilkørselsflettestrækning"),0.65*'Anvendte oplysninger'!AF294+1-'Anvendte oplysninger'!AF294,1)</f>
        <v>1</v>
      </c>
      <c r="AK294" s="15" t="str">
        <f t="shared" si="28"/>
        <v/>
      </c>
      <c r="AL294" s="15" t="str">
        <f t="shared" si="29"/>
        <v/>
      </c>
      <c r="AM294" s="15" t="str">
        <f t="shared" si="30"/>
        <v/>
      </c>
      <c r="AN294" s="15" t="str">
        <f t="shared" si="31"/>
        <v/>
      </c>
      <c r="AO294" s="15" t="str">
        <f t="shared" si="32"/>
        <v/>
      </c>
      <c r="AP294" s="15" t="str">
        <f t="shared" si="33"/>
        <v/>
      </c>
      <c r="AQ294" s="4" t="str">
        <f t="shared" si="34"/>
        <v/>
      </c>
    </row>
    <row r="295" spans="1:43" x14ac:dyDescent="0.25">
      <c r="A295" s="4" t="str">
        <f>IF(Inddata!A310="","",Inddata!A310)</f>
        <v/>
      </c>
      <c r="B295" s="4" t="str">
        <f>IF(Inddata!B310="","",Inddata!B310)</f>
        <v/>
      </c>
      <c r="C295" s="4" t="str">
        <f>IF(Inddata!C310="","",Inddata!C310)</f>
        <v/>
      </c>
      <c r="D295" s="4" t="str">
        <f>IF(Inddata!D310="","",Inddata!D310)</f>
        <v/>
      </c>
      <c r="E295" s="4" t="str">
        <f>IF(Inddata!E310="","",Inddata!E310)</f>
        <v/>
      </c>
      <c r="F295" s="4" t="str">
        <f>IF(Inddata!F310="","",Inddata!F310)</f>
        <v/>
      </c>
      <c r="G295" s="4">
        <f>IF(Inddata!G310="","",Inddata!G310)</f>
        <v>0</v>
      </c>
      <c r="H295" s="4" t="str">
        <f>IF(Inddata!H310&gt;0.5,Inddata!H310,"")</f>
        <v/>
      </c>
      <c r="I295" s="4" t="str">
        <f>IF(Inddata!I310="","",Inddata!I310)</f>
        <v/>
      </c>
      <c r="J295" s="14">
        <f>IF('Anvendte oplysninger'!J295="Irrelevant",1,IF('Anvendte oplysninger'!J295&gt;3,1.2,1))</f>
        <v>1</v>
      </c>
      <c r="K295" s="14">
        <f>IF('Anvendte oplysninger'!K295="Irrelevant",1,IF(AND(OR(I295="Motorvejsstrækning",I295="Frakørselsflettestrækning",I295="Tilkørselsflettestrækning"),'Anvendte oplysninger'!K295&lt;3.5),1+(3.5-'Anvendte oplysninger'!K295)*0.12,IF(AND(OR(I295="Frakørselsrampe",I295="Tilkørselsrampe"),'Anvendte oplysninger'!K295&lt;3.5),1+(3.5-'Anvendte oplysninger'!K295)*0.16,1)))</f>
        <v>1</v>
      </c>
      <c r="L295" s="14">
        <f>IF('Anvendte oplysninger'!L295="Irrelevant",1,IF(AND('Anvendte oplysninger'!L295="Ja",'Anvendte oplysninger'!J295=2),0.6*'Anvendte oplysninger'!M295+(1-'Anvendte oplysninger'!M295),IF(AND('Anvendte oplysninger'!L295="Ja",'Anvendte oplysninger'!J295=3),0.7*'Anvendte oplysninger'!M295+(1-'Anvendte oplysninger'!M295),IF(AND('Anvendte oplysninger'!L295="Ja",'Anvendte oplysninger'!J295=4),0.76*'Anvendte oplysninger'!M295+(1-'Anvendte oplysninger'!M295),IF(AND('Anvendte oplysninger'!L295="Ja",'Anvendte oplysninger'!J295&gt;4.99999999),0.8*'Anvendte oplysninger'!M295+(1-'Anvendte oplysninger'!M295),1)))))</f>
        <v>1</v>
      </c>
      <c r="M295" s="14">
        <f>IF('Anvendte oplysninger'!L295="Irrelevant",1,IF(AND('Anvendte oplysninger'!L295="Ja",'Anvendte oplysninger'!J295=2),0.8*'Anvendte oplysninger'!M295+(1-'Anvendte oplysninger'!M295),IF(AND('Anvendte oplysninger'!L295="Ja",'Anvendte oplysninger'!J295=3),0.85*'Anvendte oplysninger'!M295+(1-'Anvendte oplysninger'!M295),IF(AND('Anvendte oplysninger'!L295="Ja",'Anvendte oplysninger'!J295=4),0.88*'Anvendte oplysninger'!M295+(1-'Anvendte oplysninger'!M295),IF(AND('Anvendte oplysninger'!L295="Ja",'Anvendte oplysninger'!J295&gt;4.99999999),0.9*'Anvendte oplysninger'!M295+(1-'Anvendte oplysninger'!M295),1)))))</f>
        <v>1</v>
      </c>
      <c r="N295" s="14">
        <f>IF('Anvendte oplysninger'!N295="Irrelevant",1,IF(AND(OR(I295="Motorvejsstrækning",I295="Frakørselsflettestrækning",I295="Tilkørselsflettestrækning"),'Anvendte oplysninger'!N295&lt;3),1+(3-'Anvendte oplysninger'!N295)*0.09333333,1))</f>
        <v>1</v>
      </c>
      <c r="O295" s="14">
        <f>IF('Anvendte oplysninger'!N295="Irrelevant",1,IF(AND(OR(I295="Motorvejsstrækning",I295="Frakørselsflettestrækning",I295="Tilkørselsflettestrækning"),'Anvendte oplysninger'!N295&lt;3),1+(3-'Anvendte oplysninger'!N295)*0.19666667,1))</f>
        <v>1</v>
      </c>
      <c r="P295" s="14">
        <f>IF('Anvendte oplysninger'!O295="Irrelevant",1,IF(AND(OR(I295="Motorvejsstrækning",I295="Frakørselsflettestrækning",I295="Tilkørselsflettestrækning"),'Anvendte oplysninger'!O295&lt;3.00000001),1+(0.5-'Anvendte oplysninger'!O295)*0.04,IF(AND(OR(I295="Frakørselsrampe",I295="Tilkørselsrampe"),'Anvendte oplysninger'!O295&lt;3.00000001),1+(0.5-'Anvendte oplysninger'!O295)*0.08,IF(OR(I295="Motorvejsstrækning",I295="Frakørselsflettestrækning",I295="Tilkørselsflettestrækning"),0.9,0.8))))</f>
        <v>1</v>
      </c>
      <c r="Q295" s="14">
        <f>IF('Anvendte oplysninger'!P295="Irrelevant",1,IF(AND(OR(I295="Motorvejsstrækning",I295="Frakørselsflettestrækning",I295="Tilkørselsflettestrækning"),'Anvendte oplysninger'!P295&lt;11.00000001),1+(5-'Anvendte oplysninger'!P295)*0.01,0.94))</f>
        <v>1</v>
      </c>
      <c r="R295" s="14">
        <f>IF(OR('Anvendte oplysninger'!Q295="Irrelevant",'Anvendte oplysninger'!R295="Irrelevant",'Anvendte oplysninger'!Q295="Lige"),1,IF(AND(OR(I295="Motorvejsstrækning",I295="Frakørselsflettestrækning",I295="Tilkørselsflettestrækning"),'Anvendte oplysninger'!Q295&lt;4000),(EXP(0.1096*1746.5/'Anvendte oplysninger'!Q295)/EXP(0.1096*1746.5/4000))*('Anvendte oplysninger'!R295/1000)/G295+(G295-'Anvendte oplysninger'!R295/1000)/G295,1))</f>
        <v>1</v>
      </c>
      <c r="S295" s="14">
        <f>IF(OR('Anvendte oplysninger'!S295="Irrelevant",'Anvendte oplysninger'!T295="Irrelevant",'Anvendte oplysninger'!S295="Lige"),1,IF(AND(OR(I295="Motorvejsstrækning",I295="Frakørselsflettestrækning",I295="Tilkørselsflettestrækning"),'Anvendte oplysninger'!S295&lt;4000),(EXP(0.1096*1746.5/'Anvendte oplysninger'!S295)/EXP(0.1096*1746.5/4000))*('Anvendte oplysninger'!T295/1000)/G295+(G295-'Anvendte oplysninger'!T295/1000)/G295,1))</f>
        <v>1</v>
      </c>
      <c r="T295" s="14">
        <f>IF('Anvendte oplysninger'!U295="Irrelevant",1,IF(AND(OR(I295="Motorvejsstrækning",I295="Frakørselsflettestrækning",I295="Tilkørselsflettestrækning",I295="Frakørselsrampe",I295="Tilkørselsrampe"),'Anvendte oplysninger'!U295="Ja"),0.95,1))</f>
        <v>1</v>
      </c>
      <c r="U295" s="14">
        <f>IF('Anvendte oplysninger'!U295="Irrelevant",1,IF(AND(OR(I295="Motorvejsstrækning",I295="Frakørselsflettestrækning",I295="Tilkørselsflettestrækning",I295="Frakørselsrampe",I295="Tilkørselsrampe"),'Anvendte oplysninger'!U295="Ja"),0.96,1))</f>
        <v>1</v>
      </c>
      <c r="V295" s="14">
        <f>IF('Anvendte oplysninger'!U295="Irrelevant",1,IF(AND(OR(I295="Motorvejsstrækning",I295="Frakørselsflettestrækning",I295="Tilkørselsflettestrækning",I295="Frakørselsrampe",I295="Tilkørselsrampe"),'Anvendte oplysninger'!U295="Ja"),0.79,1))</f>
        <v>1</v>
      </c>
      <c r="W295" s="14">
        <f>IF('Anvendte oplysninger'!U295="Irrelevant",1,IF(AND(OR(I295="Motorvejsstrækning",I295="Frakørselsflettestrækning",I295="Tilkørselsflettestrækning",I295="Frakørselsrampe",I295="Tilkørselsrampe"),'Anvendte oplysninger'!U295="Ja"),0.94,1))</f>
        <v>1</v>
      </c>
      <c r="X295" s="14">
        <f>IF('Anvendte oplysninger'!U295="Irrelevant",1,IF(AND(OR(I295="Motorvejsstrækning",I295="Frakørselsflettestrækning",I295="Tilkørselsflettestrækning",I295="Frakørselsrampe",I295="Tilkørselsrampe"),'Anvendte oplysninger'!U295="Ja"),0.97,1))</f>
        <v>1</v>
      </c>
      <c r="Y295" s="14">
        <f>IF(AND(I295="Frakørselsrampe",'Anvendte oplysninger'!V295="S-formet ruderrampe"),1.32,IF(AND(I295="Frakørselsrampe",'Anvendte oplysninger'!V295="S-formet trompetrampe"),2.05,IF(AND(I295="Frakørselsrampe",'Anvendte oplysninger'!V295="U-formet trompetrampe"),4.11,IF(AND(I295="Frakørselsrampe",'Anvendte oplysninger'!V295="SV-formet flyoverrampe"),5.15,IF(AND(I295="Frakørselsrampe",'Anvendte oplysninger'!V295="Vinkelformet rampe"),1.07,IF(AND(I295="Tilkørselsrampe",'Anvendte oplysninger'!V295="S-formet ruderrampe"),0.93,IF(AND(I295="Tilkørselsrampe",'Anvendte oplysninger'!V295="S-formet trompetrampe"),2.48,IF(AND(I295="Tilkørselsrampe",'Anvendte oplysninger'!V295="U-formet trompetrampe"),4.15,IF(AND(I295="Tilkørselsrampe",'Anvendte oplysninger'!V295="SV-formet flyoverrampe"),5.26,IF(AND(I295="Tilkørselsrampe",'Anvendte oplysninger'!V295="Vinkelformet rampe"),1.42,1))))))))))</f>
        <v>1</v>
      </c>
      <c r="Z295" s="14">
        <f>IF(OR('Anvendte oplysninger'!W295="Lige",'Anvendte oplysninger'!W295="Irrelevant",'Anvendte oplysninger'!X295="Irrelevant",'Anvendte oplysninger'!Y295="Irrelevant"),1,1+1.545*1000/32.2*((('Anvendte oplysninger'!Y295*3268/3600)/('Anvendte oplysninger'!W295/0.306))^2)*('Anvendte oplysninger'!X295/1000)/G295)</f>
        <v>1</v>
      </c>
      <c r="AA295" s="14">
        <f>IF(OR('Anvendte oplysninger'!W295="Lige",'Anvendte oplysninger'!W295="Irrelevant",'Anvendte oplysninger'!X295="Irrelevant",'Anvendte oplysninger'!Y295="Irrelevant"),1,1+1.961*1000/32.2*((('Anvendte oplysninger'!Y295*3268/3600)/('Anvendte oplysninger'!W295/0.306))^2)*('Anvendte oplysninger'!X295/1000)/G295)</f>
        <v>1</v>
      </c>
      <c r="AB295" s="14">
        <f>IF(OR('Anvendte oplysninger'!Z295="Lige",'Anvendte oplysninger'!Z295="Irrelevant",'Anvendte oplysninger'!AA295="Irrelevant",'Anvendte oplysninger'!AB295="Irrelevant"),1,1+1.545*1000/32.2*((('Anvendte oplysninger'!AB295*3268/3600)/('Anvendte oplysninger'!Z295/0.306))^2)*('Anvendte oplysninger'!AA295/1000)/G295)</f>
        <v>1</v>
      </c>
      <c r="AC295" s="14">
        <f>IF(OR('Anvendte oplysninger'!Z295="Lige",'Anvendte oplysninger'!Z295="Irrelevant",'Anvendte oplysninger'!AA295="Irrelevant",'Anvendte oplysninger'!AB295="Irrelevant"),1,1+1.961*1000/32.2*((('Anvendte oplysninger'!AB295*3268/3600)/('Anvendte oplysninger'!Z295/0.306))^2)*('Anvendte oplysninger'!AA295/1000)/G295)</f>
        <v>1</v>
      </c>
      <c r="AD295" s="14">
        <f>IF(OR('Anvendte oplysninger'!AC295="Irrelevant",'Anvendte oplysninger'!AC295="Nej"),1,IF(AND('Anvendte oplysninger'!AC295="Ja",OR('Anvendte oplysninger'!Q295&lt;301,'Anvendte oplysninger'!S295&lt;301)),1-(0.5*('Anvendte oplysninger'!R295+'Anvendte oplysninger'!T295)/('Anvendte oplysninger'!G295*1000)),IF(AND('Anvendte oplysninger'!AC295="Ja",OR('Anvendte oplysninger'!Q295&lt;601,'Anvendte oplysninger'!S295&lt;601)),1-(0.25*('Anvendte oplysninger'!R295+'Anvendte oplysninger'!T295)/('Anvendte oplysninger'!G295*1000)),1)))</f>
        <v>1</v>
      </c>
      <c r="AE295" s="14">
        <f>IF(OR('Anvendte oplysninger'!AC295="Irrelevant",'Anvendte oplysninger'!AC295="Nej"),1,IF(AND('Anvendte oplysninger'!AC295="Ja",OR('Anvendte oplysninger'!Q295&lt;301,'Anvendte oplysninger'!S295&lt;301)),1-(0.4*('Anvendte oplysninger'!R295+'Anvendte oplysninger'!T295)/('Anvendte oplysninger'!G295*1000)),IF(AND('Anvendte oplysninger'!AC295="Ja",OR('Anvendte oplysninger'!Q295&lt;601,'Anvendte oplysninger'!S295&lt;601)),1-(0.2*('Anvendte oplysninger'!R295+'Anvendte oplysninger'!T295)/('Anvendte oplysninger'!G295*1000)),1)))</f>
        <v>1</v>
      </c>
      <c r="AF295" s="14">
        <f>IF('Anvendte oplysninger'!AD295="110 km/t",0.79,1)</f>
        <v>1</v>
      </c>
      <c r="AG295" s="14">
        <f>IF('Anvendte oplysninger'!AD295="110 km/t",0.94,1)</f>
        <v>1</v>
      </c>
      <c r="AH295" s="14">
        <f>IF('Anvendte oplysninger'!AD295="110 km/t",0.66,1)</f>
        <v>1</v>
      </c>
      <c r="AI295" s="14">
        <f>IF('Anvendte oplysninger'!AD295="110 km/t",0.82,1)</f>
        <v>1</v>
      </c>
      <c r="AJ295" s="14">
        <f>IF(AND('Anvendte oplysninger'!AE295="Ja",I295="Tilkørselsflettestrækning"),0.65*'Anvendte oplysninger'!AF295+1-'Anvendte oplysninger'!AF295,1)</f>
        <v>1</v>
      </c>
      <c r="AK295" s="15" t="str">
        <f t="shared" si="28"/>
        <v/>
      </c>
      <c r="AL295" s="15" t="str">
        <f t="shared" si="29"/>
        <v/>
      </c>
      <c r="AM295" s="15" t="str">
        <f t="shared" si="30"/>
        <v/>
      </c>
      <c r="AN295" s="15" t="str">
        <f t="shared" si="31"/>
        <v/>
      </c>
      <c r="AO295" s="15" t="str">
        <f t="shared" si="32"/>
        <v/>
      </c>
      <c r="AP295" s="15" t="str">
        <f t="shared" si="33"/>
        <v/>
      </c>
      <c r="AQ295" s="4" t="str">
        <f t="shared" si="34"/>
        <v/>
      </c>
    </row>
    <row r="296" spans="1:43" x14ac:dyDescent="0.25">
      <c r="A296" s="4" t="str">
        <f>IF(Inddata!A311="","",Inddata!A311)</f>
        <v/>
      </c>
      <c r="B296" s="4" t="str">
        <f>IF(Inddata!B311="","",Inddata!B311)</f>
        <v/>
      </c>
      <c r="C296" s="4" t="str">
        <f>IF(Inddata!C311="","",Inddata!C311)</f>
        <v/>
      </c>
      <c r="D296" s="4" t="str">
        <f>IF(Inddata!D311="","",Inddata!D311)</f>
        <v/>
      </c>
      <c r="E296" s="4" t="str">
        <f>IF(Inddata!E311="","",Inddata!E311)</f>
        <v/>
      </c>
      <c r="F296" s="4" t="str">
        <f>IF(Inddata!F311="","",Inddata!F311)</f>
        <v/>
      </c>
      <c r="G296" s="4">
        <f>IF(Inddata!G311="","",Inddata!G311)</f>
        <v>0</v>
      </c>
      <c r="H296" s="4" t="str">
        <f>IF(Inddata!H311&gt;0.5,Inddata!H311,"")</f>
        <v/>
      </c>
      <c r="I296" s="4" t="str">
        <f>IF(Inddata!I311="","",Inddata!I311)</f>
        <v/>
      </c>
      <c r="J296" s="14">
        <f>IF('Anvendte oplysninger'!J296="Irrelevant",1,IF('Anvendte oplysninger'!J296&gt;3,1.2,1))</f>
        <v>1</v>
      </c>
      <c r="K296" s="14">
        <f>IF('Anvendte oplysninger'!K296="Irrelevant",1,IF(AND(OR(I296="Motorvejsstrækning",I296="Frakørselsflettestrækning",I296="Tilkørselsflettestrækning"),'Anvendte oplysninger'!K296&lt;3.5),1+(3.5-'Anvendte oplysninger'!K296)*0.12,IF(AND(OR(I296="Frakørselsrampe",I296="Tilkørselsrampe"),'Anvendte oplysninger'!K296&lt;3.5),1+(3.5-'Anvendte oplysninger'!K296)*0.16,1)))</f>
        <v>1</v>
      </c>
      <c r="L296" s="14">
        <f>IF('Anvendte oplysninger'!L296="Irrelevant",1,IF(AND('Anvendte oplysninger'!L296="Ja",'Anvendte oplysninger'!J296=2),0.6*'Anvendte oplysninger'!M296+(1-'Anvendte oplysninger'!M296),IF(AND('Anvendte oplysninger'!L296="Ja",'Anvendte oplysninger'!J296=3),0.7*'Anvendte oplysninger'!M296+(1-'Anvendte oplysninger'!M296),IF(AND('Anvendte oplysninger'!L296="Ja",'Anvendte oplysninger'!J296=4),0.76*'Anvendte oplysninger'!M296+(1-'Anvendte oplysninger'!M296),IF(AND('Anvendte oplysninger'!L296="Ja",'Anvendte oplysninger'!J296&gt;4.99999999),0.8*'Anvendte oplysninger'!M296+(1-'Anvendte oplysninger'!M296),1)))))</f>
        <v>1</v>
      </c>
      <c r="M296" s="14">
        <f>IF('Anvendte oplysninger'!L296="Irrelevant",1,IF(AND('Anvendte oplysninger'!L296="Ja",'Anvendte oplysninger'!J296=2),0.8*'Anvendte oplysninger'!M296+(1-'Anvendte oplysninger'!M296),IF(AND('Anvendte oplysninger'!L296="Ja",'Anvendte oplysninger'!J296=3),0.85*'Anvendte oplysninger'!M296+(1-'Anvendte oplysninger'!M296),IF(AND('Anvendte oplysninger'!L296="Ja",'Anvendte oplysninger'!J296=4),0.88*'Anvendte oplysninger'!M296+(1-'Anvendte oplysninger'!M296),IF(AND('Anvendte oplysninger'!L296="Ja",'Anvendte oplysninger'!J296&gt;4.99999999),0.9*'Anvendte oplysninger'!M296+(1-'Anvendte oplysninger'!M296),1)))))</f>
        <v>1</v>
      </c>
      <c r="N296" s="14">
        <f>IF('Anvendte oplysninger'!N296="Irrelevant",1,IF(AND(OR(I296="Motorvejsstrækning",I296="Frakørselsflettestrækning",I296="Tilkørselsflettestrækning"),'Anvendte oplysninger'!N296&lt;3),1+(3-'Anvendte oplysninger'!N296)*0.09333333,1))</f>
        <v>1</v>
      </c>
      <c r="O296" s="14">
        <f>IF('Anvendte oplysninger'!N296="Irrelevant",1,IF(AND(OR(I296="Motorvejsstrækning",I296="Frakørselsflettestrækning",I296="Tilkørselsflettestrækning"),'Anvendte oplysninger'!N296&lt;3),1+(3-'Anvendte oplysninger'!N296)*0.19666667,1))</f>
        <v>1</v>
      </c>
      <c r="P296" s="14">
        <f>IF('Anvendte oplysninger'!O296="Irrelevant",1,IF(AND(OR(I296="Motorvejsstrækning",I296="Frakørselsflettestrækning",I296="Tilkørselsflettestrækning"),'Anvendte oplysninger'!O296&lt;3.00000001),1+(0.5-'Anvendte oplysninger'!O296)*0.04,IF(AND(OR(I296="Frakørselsrampe",I296="Tilkørselsrampe"),'Anvendte oplysninger'!O296&lt;3.00000001),1+(0.5-'Anvendte oplysninger'!O296)*0.08,IF(OR(I296="Motorvejsstrækning",I296="Frakørselsflettestrækning",I296="Tilkørselsflettestrækning"),0.9,0.8))))</f>
        <v>1</v>
      </c>
      <c r="Q296" s="14">
        <f>IF('Anvendte oplysninger'!P296="Irrelevant",1,IF(AND(OR(I296="Motorvejsstrækning",I296="Frakørselsflettestrækning",I296="Tilkørselsflettestrækning"),'Anvendte oplysninger'!P296&lt;11.00000001),1+(5-'Anvendte oplysninger'!P296)*0.01,0.94))</f>
        <v>1</v>
      </c>
      <c r="R296" s="14">
        <f>IF(OR('Anvendte oplysninger'!Q296="Irrelevant",'Anvendte oplysninger'!R296="Irrelevant",'Anvendte oplysninger'!Q296="Lige"),1,IF(AND(OR(I296="Motorvejsstrækning",I296="Frakørselsflettestrækning",I296="Tilkørselsflettestrækning"),'Anvendte oplysninger'!Q296&lt;4000),(EXP(0.1096*1746.5/'Anvendte oplysninger'!Q296)/EXP(0.1096*1746.5/4000))*('Anvendte oplysninger'!R296/1000)/G296+(G296-'Anvendte oplysninger'!R296/1000)/G296,1))</f>
        <v>1</v>
      </c>
      <c r="S296" s="14">
        <f>IF(OR('Anvendte oplysninger'!S296="Irrelevant",'Anvendte oplysninger'!T296="Irrelevant",'Anvendte oplysninger'!S296="Lige"),1,IF(AND(OR(I296="Motorvejsstrækning",I296="Frakørselsflettestrækning",I296="Tilkørselsflettestrækning"),'Anvendte oplysninger'!S296&lt;4000),(EXP(0.1096*1746.5/'Anvendte oplysninger'!S296)/EXP(0.1096*1746.5/4000))*('Anvendte oplysninger'!T296/1000)/G296+(G296-'Anvendte oplysninger'!T296/1000)/G296,1))</f>
        <v>1</v>
      </c>
      <c r="T296" s="14">
        <f>IF('Anvendte oplysninger'!U296="Irrelevant",1,IF(AND(OR(I296="Motorvejsstrækning",I296="Frakørselsflettestrækning",I296="Tilkørselsflettestrækning",I296="Frakørselsrampe",I296="Tilkørselsrampe"),'Anvendte oplysninger'!U296="Ja"),0.95,1))</f>
        <v>1</v>
      </c>
      <c r="U296" s="14">
        <f>IF('Anvendte oplysninger'!U296="Irrelevant",1,IF(AND(OR(I296="Motorvejsstrækning",I296="Frakørselsflettestrækning",I296="Tilkørselsflettestrækning",I296="Frakørselsrampe",I296="Tilkørselsrampe"),'Anvendte oplysninger'!U296="Ja"),0.96,1))</f>
        <v>1</v>
      </c>
      <c r="V296" s="14">
        <f>IF('Anvendte oplysninger'!U296="Irrelevant",1,IF(AND(OR(I296="Motorvejsstrækning",I296="Frakørselsflettestrækning",I296="Tilkørselsflettestrækning",I296="Frakørselsrampe",I296="Tilkørselsrampe"),'Anvendte oplysninger'!U296="Ja"),0.79,1))</f>
        <v>1</v>
      </c>
      <c r="W296" s="14">
        <f>IF('Anvendte oplysninger'!U296="Irrelevant",1,IF(AND(OR(I296="Motorvejsstrækning",I296="Frakørselsflettestrækning",I296="Tilkørselsflettestrækning",I296="Frakørselsrampe",I296="Tilkørselsrampe"),'Anvendte oplysninger'!U296="Ja"),0.94,1))</f>
        <v>1</v>
      </c>
      <c r="X296" s="14">
        <f>IF('Anvendte oplysninger'!U296="Irrelevant",1,IF(AND(OR(I296="Motorvejsstrækning",I296="Frakørselsflettestrækning",I296="Tilkørselsflettestrækning",I296="Frakørselsrampe",I296="Tilkørselsrampe"),'Anvendte oplysninger'!U296="Ja"),0.97,1))</f>
        <v>1</v>
      </c>
      <c r="Y296" s="14">
        <f>IF(AND(I296="Frakørselsrampe",'Anvendte oplysninger'!V296="S-formet ruderrampe"),1.32,IF(AND(I296="Frakørselsrampe",'Anvendte oplysninger'!V296="S-formet trompetrampe"),2.05,IF(AND(I296="Frakørselsrampe",'Anvendte oplysninger'!V296="U-formet trompetrampe"),4.11,IF(AND(I296="Frakørselsrampe",'Anvendte oplysninger'!V296="SV-formet flyoverrampe"),5.15,IF(AND(I296="Frakørselsrampe",'Anvendte oplysninger'!V296="Vinkelformet rampe"),1.07,IF(AND(I296="Tilkørselsrampe",'Anvendte oplysninger'!V296="S-formet ruderrampe"),0.93,IF(AND(I296="Tilkørselsrampe",'Anvendte oplysninger'!V296="S-formet trompetrampe"),2.48,IF(AND(I296="Tilkørselsrampe",'Anvendte oplysninger'!V296="U-formet trompetrampe"),4.15,IF(AND(I296="Tilkørselsrampe",'Anvendte oplysninger'!V296="SV-formet flyoverrampe"),5.26,IF(AND(I296="Tilkørselsrampe",'Anvendte oplysninger'!V296="Vinkelformet rampe"),1.42,1))))))))))</f>
        <v>1</v>
      </c>
      <c r="Z296" s="14">
        <f>IF(OR('Anvendte oplysninger'!W296="Lige",'Anvendte oplysninger'!W296="Irrelevant",'Anvendte oplysninger'!X296="Irrelevant",'Anvendte oplysninger'!Y296="Irrelevant"),1,1+1.545*1000/32.2*((('Anvendte oplysninger'!Y296*3268/3600)/('Anvendte oplysninger'!W296/0.306))^2)*('Anvendte oplysninger'!X296/1000)/G296)</f>
        <v>1</v>
      </c>
      <c r="AA296" s="14">
        <f>IF(OR('Anvendte oplysninger'!W296="Lige",'Anvendte oplysninger'!W296="Irrelevant",'Anvendte oplysninger'!X296="Irrelevant",'Anvendte oplysninger'!Y296="Irrelevant"),1,1+1.961*1000/32.2*((('Anvendte oplysninger'!Y296*3268/3600)/('Anvendte oplysninger'!W296/0.306))^2)*('Anvendte oplysninger'!X296/1000)/G296)</f>
        <v>1</v>
      </c>
      <c r="AB296" s="14">
        <f>IF(OR('Anvendte oplysninger'!Z296="Lige",'Anvendte oplysninger'!Z296="Irrelevant",'Anvendte oplysninger'!AA296="Irrelevant",'Anvendte oplysninger'!AB296="Irrelevant"),1,1+1.545*1000/32.2*((('Anvendte oplysninger'!AB296*3268/3600)/('Anvendte oplysninger'!Z296/0.306))^2)*('Anvendte oplysninger'!AA296/1000)/G296)</f>
        <v>1</v>
      </c>
      <c r="AC296" s="14">
        <f>IF(OR('Anvendte oplysninger'!Z296="Lige",'Anvendte oplysninger'!Z296="Irrelevant",'Anvendte oplysninger'!AA296="Irrelevant",'Anvendte oplysninger'!AB296="Irrelevant"),1,1+1.961*1000/32.2*((('Anvendte oplysninger'!AB296*3268/3600)/('Anvendte oplysninger'!Z296/0.306))^2)*('Anvendte oplysninger'!AA296/1000)/G296)</f>
        <v>1</v>
      </c>
      <c r="AD296" s="14">
        <f>IF(OR('Anvendte oplysninger'!AC296="Irrelevant",'Anvendte oplysninger'!AC296="Nej"),1,IF(AND('Anvendte oplysninger'!AC296="Ja",OR('Anvendte oplysninger'!Q296&lt;301,'Anvendte oplysninger'!S296&lt;301)),1-(0.5*('Anvendte oplysninger'!R296+'Anvendte oplysninger'!T296)/('Anvendte oplysninger'!G296*1000)),IF(AND('Anvendte oplysninger'!AC296="Ja",OR('Anvendte oplysninger'!Q296&lt;601,'Anvendte oplysninger'!S296&lt;601)),1-(0.25*('Anvendte oplysninger'!R296+'Anvendte oplysninger'!T296)/('Anvendte oplysninger'!G296*1000)),1)))</f>
        <v>1</v>
      </c>
      <c r="AE296" s="14">
        <f>IF(OR('Anvendte oplysninger'!AC296="Irrelevant",'Anvendte oplysninger'!AC296="Nej"),1,IF(AND('Anvendte oplysninger'!AC296="Ja",OR('Anvendte oplysninger'!Q296&lt;301,'Anvendte oplysninger'!S296&lt;301)),1-(0.4*('Anvendte oplysninger'!R296+'Anvendte oplysninger'!T296)/('Anvendte oplysninger'!G296*1000)),IF(AND('Anvendte oplysninger'!AC296="Ja",OR('Anvendte oplysninger'!Q296&lt;601,'Anvendte oplysninger'!S296&lt;601)),1-(0.2*('Anvendte oplysninger'!R296+'Anvendte oplysninger'!T296)/('Anvendte oplysninger'!G296*1000)),1)))</f>
        <v>1</v>
      </c>
      <c r="AF296" s="14">
        <f>IF('Anvendte oplysninger'!AD296="110 km/t",0.79,1)</f>
        <v>1</v>
      </c>
      <c r="AG296" s="14">
        <f>IF('Anvendte oplysninger'!AD296="110 km/t",0.94,1)</f>
        <v>1</v>
      </c>
      <c r="AH296" s="14">
        <f>IF('Anvendte oplysninger'!AD296="110 km/t",0.66,1)</f>
        <v>1</v>
      </c>
      <c r="AI296" s="14">
        <f>IF('Anvendte oplysninger'!AD296="110 km/t",0.82,1)</f>
        <v>1</v>
      </c>
      <c r="AJ296" s="14">
        <f>IF(AND('Anvendte oplysninger'!AE296="Ja",I296="Tilkørselsflettestrækning"),0.65*'Anvendte oplysninger'!AF296+1-'Anvendte oplysninger'!AF296,1)</f>
        <v>1</v>
      </c>
      <c r="AK296" s="15" t="str">
        <f t="shared" si="28"/>
        <v/>
      </c>
      <c r="AL296" s="15" t="str">
        <f t="shared" si="29"/>
        <v/>
      </c>
      <c r="AM296" s="15" t="str">
        <f t="shared" si="30"/>
        <v/>
      </c>
      <c r="AN296" s="15" t="str">
        <f t="shared" si="31"/>
        <v/>
      </c>
      <c r="AO296" s="15" t="str">
        <f t="shared" si="32"/>
        <v/>
      </c>
      <c r="AP296" s="15" t="str">
        <f t="shared" si="33"/>
        <v/>
      </c>
      <c r="AQ296" s="4" t="str">
        <f t="shared" si="34"/>
        <v/>
      </c>
    </row>
    <row r="297" spans="1:43" x14ac:dyDescent="0.25">
      <c r="A297" s="4" t="str">
        <f>IF(Inddata!A312="","",Inddata!A312)</f>
        <v/>
      </c>
      <c r="B297" s="4" t="str">
        <f>IF(Inddata!B312="","",Inddata!B312)</f>
        <v/>
      </c>
      <c r="C297" s="4" t="str">
        <f>IF(Inddata!C312="","",Inddata!C312)</f>
        <v/>
      </c>
      <c r="D297" s="4" t="str">
        <f>IF(Inddata!D312="","",Inddata!D312)</f>
        <v/>
      </c>
      <c r="E297" s="4" t="str">
        <f>IF(Inddata!E312="","",Inddata!E312)</f>
        <v/>
      </c>
      <c r="F297" s="4" t="str">
        <f>IF(Inddata!F312="","",Inddata!F312)</f>
        <v/>
      </c>
      <c r="G297" s="4">
        <f>IF(Inddata!G312="","",Inddata!G312)</f>
        <v>0</v>
      </c>
      <c r="H297" s="4" t="str">
        <f>IF(Inddata!H312&gt;0.5,Inddata!H312,"")</f>
        <v/>
      </c>
      <c r="I297" s="4" t="str">
        <f>IF(Inddata!I312="","",Inddata!I312)</f>
        <v/>
      </c>
      <c r="J297" s="14">
        <f>IF('Anvendte oplysninger'!J297="Irrelevant",1,IF('Anvendte oplysninger'!J297&gt;3,1.2,1))</f>
        <v>1</v>
      </c>
      <c r="K297" s="14">
        <f>IF('Anvendte oplysninger'!K297="Irrelevant",1,IF(AND(OR(I297="Motorvejsstrækning",I297="Frakørselsflettestrækning",I297="Tilkørselsflettestrækning"),'Anvendte oplysninger'!K297&lt;3.5),1+(3.5-'Anvendte oplysninger'!K297)*0.12,IF(AND(OR(I297="Frakørselsrampe",I297="Tilkørselsrampe"),'Anvendte oplysninger'!K297&lt;3.5),1+(3.5-'Anvendte oplysninger'!K297)*0.16,1)))</f>
        <v>1</v>
      </c>
      <c r="L297" s="14">
        <f>IF('Anvendte oplysninger'!L297="Irrelevant",1,IF(AND('Anvendte oplysninger'!L297="Ja",'Anvendte oplysninger'!J297=2),0.6*'Anvendte oplysninger'!M297+(1-'Anvendte oplysninger'!M297),IF(AND('Anvendte oplysninger'!L297="Ja",'Anvendte oplysninger'!J297=3),0.7*'Anvendte oplysninger'!M297+(1-'Anvendte oplysninger'!M297),IF(AND('Anvendte oplysninger'!L297="Ja",'Anvendte oplysninger'!J297=4),0.76*'Anvendte oplysninger'!M297+(1-'Anvendte oplysninger'!M297),IF(AND('Anvendte oplysninger'!L297="Ja",'Anvendte oplysninger'!J297&gt;4.99999999),0.8*'Anvendte oplysninger'!M297+(1-'Anvendte oplysninger'!M297),1)))))</f>
        <v>1</v>
      </c>
      <c r="M297" s="14">
        <f>IF('Anvendte oplysninger'!L297="Irrelevant",1,IF(AND('Anvendte oplysninger'!L297="Ja",'Anvendte oplysninger'!J297=2),0.8*'Anvendte oplysninger'!M297+(1-'Anvendte oplysninger'!M297),IF(AND('Anvendte oplysninger'!L297="Ja",'Anvendte oplysninger'!J297=3),0.85*'Anvendte oplysninger'!M297+(1-'Anvendte oplysninger'!M297),IF(AND('Anvendte oplysninger'!L297="Ja",'Anvendte oplysninger'!J297=4),0.88*'Anvendte oplysninger'!M297+(1-'Anvendte oplysninger'!M297),IF(AND('Anvendte oplysninger'!L297="Ja",'Anvendte oplysninger'!J297&gt;4.99999999),0.9*'Anvendte oplysninger'!M297+(1-'Anvendte oplysninger'!M297),1)))))</f>
        <v>1</v>
      </c>
      <c r="N297" s="14">
        <f>IF('Anvendte oplysninger'!N297="Irrelevant",1,IF(AND(OR(I297="Motorvejsstrækning",I297="Frakørselsflettestrækning",I297="Tilkørselsflettestrækning"),'Anvendte oplysninger'!N297&lt;3),1+(3-'Anvendte oplysninger'!N297)*0.09333333,1))</f>
        <v>1</v>
      </c>
      <c r="O297" s="14">
        <f>IF('Anvendte oplysninger'!N297="Irrelevant",1,IF(AND(OR(I297="Motorvejsstrækning",I297="Frakørselsflettestrækning",I297="Tilkørselsflettestrækning"),'Anvendte oplysninger'!N297&lt;3),1+(3-'Anvendte oplysninger'!N297)*0.19666667,1))</f>
        <v>1</v>
      </c>
      <c r="P297" s="14">
        <f>IF('Anvendte oplysninger'!O297="Irrelevant",1,IF(AND(OR(I297="Motorvejsstrækning",I297="Frakørselsflettestrækning",I297="Tilkørselsflettestrækning"),'Anvendte oplysninger'!O297&lt;3.00000001),1+(0.5-'Anvendte oplysninger'!O297)*0.04,IF(AND(OR(I297="Frakørselsrampe",I297="Tilkørselsrampe"),'Anvendte oplysninger'!O297&lt;3.00000001),1+(0.5-'Anvendte oplysninger'!O297)*0.08,IF(OR(I297="Motorvejsstrækning",I297="Frakørselsflettestrækning",I297="Tilkørselsflettestrækning"),0.9,0.8))))</f>
        <v>1</v>
      </c>
      <c r="Q297" s="14">
        <f>IF('Anvendte oplysninger'!P297="Irrelevant",1,IF(AND(OR(I297="Motorvejsstrækning",I297="Frakørselsflettestrækning",I297="Tilkørselsflettestrækning"),'Anvendte oplysninger'!P297&lt;11.00000001),1+(5-'Anvendte oplysninger'!P297)*0.01,0.94))</f>
        <v>1</v>
      </c>
      <c r="R297" s="14">
        <f>IF(OR('Anvendte oplysninger'!Q297="Irrelevant",'Anvendte oplysninger'!R297="Irrelevant",'Anvendte oplysninger'!Q297="Lige"),1,IF(AND(OR(I297="Motorvejsstrækning",I297="Frakørselsflettestrækning",I297="Tilkørselsflettestrækning"),'Anvendte oplysninger'!Q297&lt;4000),(EXP(0.1096*1746.5/'Anvendte oplysninger'!Q297)/EXP(0.1096*1746.5/4000))*('Anvendte oplysninger'!R297/1000)/G297+(G297-'Anvendte oplysninger'!R297/1000)/G297,1))</f>
        <v>1</v>
      </c>
      <c r="S297" s="14">
        <f>IF(OR('Anvendte oplysninger'!S297="Irrelevant",'Anvendte oplysninger'!T297="Irrelevant",'Anvendte oplysninger'!S297="Lige"),1,IF(AND(OR(I297="Motorvejsstrækning",I297="Frakørselsflettestrækning",I297="Tilkørselsflettestrækning"),'Anvendte oplysninger'!S297&lt;4000),(EXP(0.1096*1746.5/'Anvendte oplysninger'!S297)/EXP(0.1096*1746.5/4000))*('Anvendte oplysninger'!T297/1000)/G297+(G297-'Anvendte oplysninger'!T297/1000)/G297,1))</f>
        <v>1</v>
      </c>
      <c r="T297" s="14">
        <f>IF('Anvendte oplysninger'!U297="Irrelevant",1,IF(AND(OR(I297="Motorvejsstrækning",I297="Frakørselsflettestrækning",I297="Tilkørselsflettestrækning",I297="Frakørselsrampe",I297="Tilkørselsrampe"),'Anvendte oplysninger'!U297="Ja"),0.95,1))</f>
        <v>1</v>
      </c>
      <c r="U297" s="14">
        <f>IF('Anvendte oplysninger'!U297="Irrelevant",1,IF(AND(OR(I297="Motorvejsstrækning",I297="Frakørselsflettestrækning",I297="Tilkørselsflettestrækning",I297="Frakørselsrampe",I297="Tilkørselsrampe"),'Anvendte oplysninger'!U297="Ja"),0.96,1))</f>
        <v>1</v>
      </c>
      <c r="V297" s="14">
        <f>IF('Anvendte oplysninger'!U297="Irrelevant",1,IF(AND(OR(I297="Motorvejsstrækning",I297="Frakørselsflettestrækning",I297="Tilkørselsflettestrækning",I297="Frakørselsrampe",I297="Tilkørselsrampe"),'Anvendte oplysninger'!U297="Ja"),0.79,1))</f>
        <v>1</v>
      </c>
      <c r="W297" s="14">
        <f>IF('Anvendte oplysninger'!U297="Irrelevant",1,IF(AND(OR(I297="Motorvejsstrækning",I297="Frakørselsflettestrækning",I297="Tilkørselsflettestrækning",I297="Frakørselsrampe",I297="Tilkørselsrampe"),'Anvendte oplysninger'!U297="Ja"),0.94,1))</f>
        <v>1</v>
      </c>
      <c r="X297" s="14">
        <f>IF('Anvendte oplysninger'!U297="Irrelevant",1,IF(AND(OR(I297="Motorvejsstrækning",I297="Frakørselsflettestrækning",I297="Tilkørselsflettestrækning",I297="Frakørselsrampe",I297="Tilkørselsrampe"),'Anvendte oplysninger'!U297="Ja"),0.97,1))</f>
        <v>1</v>
      </c>
      <c r="Y297" s="14">
        <f>IF(AND(I297="Frakørselsrampe",'Anvendte oplysninger'!V297="S-formet ruderrampe"),1.32,IF(AND(I297="Frakørselsrampe",'Anvendte oplysninger'!V297="S-formet trompetrampe"),2.05,IF(AND(I297="Frakørselsrampe",'Anvendte oplysninger'!V297="U-formet trompetrampe"),4.11,IF(AND(I297="Frakørselsrampe",'Anvendte oplysninger'!V297="SV-formet flyoverrampe"),5.15,IF(AND(I297="Frakørselsrampe",'Anvendte oplysninger'!V297="Vinkelformet rampe"),1.07,IF(AND(I297="Tilkørselsrampe",'Anvendte oplysninger'!V297="S-formet ruderrampe"),0.93,IF(AND(I297="Tilkørselsrampe",'Anvendte oplysninger'!V297="S-formet trompetrampe"),2.48,IF(AND(I297="Tilkørselsrampe",'Anvendte oplysninger'!V297="U-formet trompetrampe"),4.15,IF(AND(I297="Tilkørselsrampe",'Anvendte oplysninger'!V297="SV-formet flyoverrampe"),5.26,IF(AND(I297="Tilkørselsrampe",'Anvendte oplysninger'!V297="Vinkelformet rampe"),1.42,1))))))))))</f>
        <v>1</v>
      </c>
      <c r="Z297" s="14">
        <f>IF(OR('Anvendte oplysninger'!W297="Lige",'Anvendte oplysninger'!W297="Irrelevant",'Anvendte oplysninger'!X297="Irrelevant",'Anvendte oplysninger'!Y297="Irrelevant"),1,1+1.545*1000/32.2*((('Anvendte oplysninger'!Y297*3268/3600)/('Anvendte oplysninger'!W297/0.306))^2)*('Anvendte oplysninger'!X297/1000)/G297)</f>
        <v>1</v>
      </c>
      <c r="AA297" s="14">
        <f>IF(OR('Anvendte oplysninger'!W297="Lige",'Anvendte oplysninger'!W297="Irrelevant",'Anvendte oplysninger'!X297="Irrelevant",'Anvendte oplysninger'!Y297="Irrelevant"),1,1+1.961*1000/32.2*((('Anvendte oplysninger'!Y297*3268/3600)/('Anvendte oplysninger'!W297/0.306))^2)*('Anvendte oplysninger'!X297/1000)/G297)</f>
        <v>1</v>
      </c>
      <c r="AB297" s="14">
        <f>IF(OR('Anvendte oplysninger'!Z297="Lige",'Anvendte oplysninger'!Z297="Irrelevant",'Anvendte oplysninger'!AA297="Irrelevant",'Anvendte oplysninger'!AB297="Irrelevant"),1,1+1.545*1000/32.2*((('Anvendte oplysninger'!AB297*3268/3600)/('Anvendte oplysninger'!Z297/0.306))^2)*('Anvendte oplysninger'!AA297/1000)/G297)</f>
        <v>1</v>
      </c>
      <c r="AC297" s="14">
        <f>IF(OR('Anvendte oplysninger'!Z297="Lige",'Anvendte oplysninger'!Z297="Irrelevant",'Anvendte oplysninger'!AA297="Irrelevant",'Anvendte oplysninger'!AB297="Irrelevant"),1,1+1.961*1000/32.2*((('Anvendte oplysninger'!AB297*3268/3600)/('Anvendte oplysninger'!Z297/0.306))^2)*('Anvendte oplysninger'!AA297/1000)/G297)</f>
        <v>1</v>
      </c>
      <c r="AD297" s="14">
        <f>IF(OR('Anvendte oplysninger'!AC297="Irrelevant",'Anvendte oplysninger'!AC297="Nej"),1,IF(AND('Anvendte oplysninger'!AC297="Ja",OR('Anvendte oplysninger'!Q297&lt;301,'Anvendte oplysninger'!S297&lt;301)),1-(0.5*('Anvendte oplysninger'!R297+'Anvendte oplysninger'!T297)/('Anvendte oplysninger'!G297*1000)),IF(AND('Anvendte oplysninger'!AC297="Ja",OR('Anvendte oplysninger'!Q297&lt;601,'Anvendte oplysninger'!S297&lt;601)),1-(0.25*('Anvendte oplysninger'!R297+'Anvendte oplysninger'!T297)/('Anvendte oplysninger'!G297*1000)),1)))</f>
        <v>1</v>
      </c>
      <c r="AE297" s="14">
        <f>IF(OR('Anvendte oplysninger'!AC297="Irrelevant",'Anvendte oplysninger'!AC297="Nej"),1,IF(AND('Anvendte oplysninger'!AC297="Ja",OR('Anvendte oplysninger'!Q297&lt;301,'Anvendte oplysninger'!S297&lt;301)),1-(0.4*('Anvendte oplysninger'!R297+'Anvendte oplysninger'!T297)/('Anvendte oplysninger'!G297*1000)),IF(AND('Anvendte oplysninger'!AC297="Ja",OR('Anvendte oplysninger'!Q297&lt;601,'Anvendte oplysninger'!S297&lt;601)),1-(0.2*('Anvendte oplysninger'!R297+'Anvendte oplysninger'!T297)/('Anvendte oplysninger'!G297*1000)),1)))</f>
        <v>1</v>
      </c>
      <c r="AF297" s="14">
        <f>IF('Anvendte oplysninger'!AD297="110 km/t",0.79,1)</f>
        <v>1</v>
      </c>
      <c r="AG297" s="14">
        <f>IF('Anvendte oplysninger'!AD297="110 km/t",0.94,1)</f>
        <v>1</v>
      </c>
      <c r="AH297" s="14">
        <f>IF('Anvendte oplysninger'!AD297="110 km/t",0.66,1)</f>
        <v>1</v>
      </c>
      <c r="AI297" s="14">
        <f>IF('Anvendte oplysninger'!AD297="110 km/t",0.82,1)</f>
        <v>1</v>
      </c>
      <c r="AJ297" s="14">
        <f>IF(AND('Anvendte oplysninger'!AE297="Ja",I297="Tilkørselsflettestrækning"),0.65*'Anvendte oplysninger'!AF297+1-'Anvendte oplysninger'!AF297,1)</f>
        <v>1</v>
      </c>
      <c r="AK297" s="15" t="str">
        <f t="shared" si="28"/>
        <v/>
      </c>
      <c r="AL297" s="15" t="str">
        <f t="shared" si="29"/>
        <v/>
      </c>
      <c r="AM297" s="15" t="str">
        <f t="shared" si="30"/>
        <v/>
      </c>
      <c r="AN297" s="15" t="str">
        <f t="shared" si="31"/>
        <v/>
      </c>
      <c r="AO297" s="15" t="str">
        <f t="shared" si="32"/>
        <v/>
      </c>
      <c r="AP297" s="15" t="str">
        <f t="shared" si="33"/>
        <v/>
      </c>
      <c r="AQ297" s="4" t="str">
        <f t="shared" si="34"/>
        <v/>
      </c>
    </row>
    <row r="298" spans="1:43" x14ac:dyDescent="0.25">
      <c r="A298" s="4" t="str">
        <f>IF(Inddata!A313="","",Inddata!A313)</f>
        <v/>
      </c>
      <c r="B298" s="4" t="str">
        <f>IF(Inddata!B313="","",Inddata!B313)</f>
        <v/>
      </c>
      <c r="C298" s="4" t="str">
        <f>IF(Inddata!C313="","",Inddata!C313)</f>
        <v/>
      </c>
      <c r="D298" s="4" t="str">
        <f>IF(Inddata!D313="","",Inddata!D313)</f>
        <v/>
      </c>
      <c r="E298" s="4" t="str">
        <f>IF(Inddata!E313="","",Inddata!E313)</f>
        <v/>
      </c>
      <c r="F298" s="4" t="str">
        <f>IF(Inddata!F313="","",Inddata!F313)</f>
        <v/>
      </c>
      <c r="G298" s="4">
        <f>IF(Inddata!G313="","",Inddata!G313)</f>
        <v>0</v>
      </c>
      <c r="H298" s="4" t="str">
        <f>IF(Inddata!H313&gt;0.5,Inddata!H313,"")</f>
        <v/>
      </c>
      <c r="I298" s="4" t="str">
        <f>IF(Inddata!I313="","",Inddata!I313)</f>
        <v/>
      </c>
      <c r="J298" s="14">
        <f>IF('Anvendte oplysninger'!J298="Irrelevant",1,IF('Anvendte oplysninger'!J298&gt;3,1.2,1))</f>
        <v>1</v>
      </c>
      <c r="K298" s="14">
        <f>IF('Anvendte oplysninger'!K298="Irrelevant",1,IF(AND(OR(I298="Motorvejsstrækning",I298="Frakørselsflettestrækning",I298="Tilkørselsflettestrækning"),'Anvendte oplysninger'!K298&lt;3.5),1+(3.5-'Anvendte oplysninger'!K298)*0.12,IF(AND(OR(I298="Frakørselsrampe",I298="Tilkørselsrampe"),'Anvendte oplysninger'!K298&lt;3.5),1+(3.5-'Anvendte oplysninger'!K298)*0.16,1)))</f>
        <v>1</v>
      </c>
      <c r="L298" s="14">
        <f>IF('Anvendte oplysninger'!L298="Irrelevant",1,IF(AND('Anvendte oplysninger'!L298="Ja",'Anvendte oplysninger'!J298=2),0.6*'Anvendte oplysninger'!M298+(1-'Anvendte oplysninger'!M298),IF(AND('Anvendte oplysninger'!L298="Ja",'Anvendte oplysninger'!J298=3),0.7*'Anvendte oplysninger'!M298+(1-'Anvendte oplysninger'!M298),IF(AND('Anvendte oplysninger'!L298="Ja",'Anvendte oplysninger'!J298=4),0.76*'Anvendte oplysninger'!M298+(1-'Anvendte oplysninger'!M298),IF(AND('Anvendte oplysninger'!L298="Ja",'Anvendte oplysninger'!J298&gt;4.99999999),0.8*'Anvendte oplysninger'!M298+(1-'Anvendte oplysninger'!M298),1)))))</f>
        <v>1</v>
      </c>
      <c r="M298" s="14">
        <f>IF('Anvendte oplysninger'!L298="Irrelevant",1,IF(AND('Anvendte oplysninger'!L298="Ja",'Anvendte oplysninger'!J298=2),0.8*'Anvendte oplysninger'!M298+(1-'Anvendte oplysninger'!M298),IF(AND('Anvendte oplysninger'!L298="Ja",'Anvendte oplysninger'!J298=3),0.85*'Anvendte oplysninger'!M298+(1-'Anvendte oplysninger'!M298),IF(AND('Anvendte oplysninger'!L298="Ja",'Anvendte oplysninger'!J298=4),0.88*'Anvendte oplysninger'!M298+(1-'Anvendte oplysninger'!M298),IF(AND('Anvendte oplysninger'!L298="Ja",'Anvendte oplysninger'!J298&gt;4.99999999),0.9*'Anvendte oplysninger'!M298+(1-'Anvendte oplysninger'!M298),1)))))</f>
        <v>1</v>
      </c>
      <c r="N298" s="14">
        <f>IF('Anvendte oplysninger'!N298="Irrelevant",1,IF(AND(OR(I298="Motorvejsstrækning",I298="Frakørselsflettestrækning",I298="Tilkørselsflettestrækning"),'Anvendte oplysninger'!N298&lt;3),1+(3-'Anvendte oplysninger'!N298)*0.09333333,1))</f>
        <v>1</v>
      </c>
      <c r="O298" s="14">
        <f>IF('Anvendte oplysninger'!N298="Irrelevant",1,IF(AND(OR(I298="Motorvejsstrækning",I298="Frakørselsflettestrækning",I298="Tilkørselsflettestrækning"),'Anvendte oplysninger'!N298&lt;3),1+(3-'Anvendte oplysninger'!N298)*0.19666667,1))</f>
        <v>1</v>
      </c>
      <c r="P298" s="14">
        <f>IF('Anvendte oplysninger'!O298="Irrelevant",1,IF(AND(OR(I298="Motorvejsstrækning",I298="Frakørselsflettestrækning",I298="Tilkørselsflettestrækning"),'Anvendte oplysninger'!O298&lt;3.00000001),1+(0.5-'Anvendte oplysninger'!O298)*0.04,IF(AND(OR(I298="Frakørselsrampe",I298="Tilkørselsrampe"),'Anvendte oplysninger'!O298&lt;3.00000001),1+(0.5-'Anvendte oplysninger'!O298)*0.08,IF(OR(I298="Motorvejsstrækning",I298="Frakørselsflettestrækning",I298="Tilkørselsflettestrækning"),0.9,0.8))))</f>
        <v>1</v>
      </c>
      <c r="Q298" s="14">
        <f>IF('Anvendte oplysninger'!P298="Irrelevant",1,IF(AND(OR(I298="Motorvejsstrækning",I298="Frakørselsflettestrækning",I298="Tilkørselsflettestrækning"),'Anvendte oplysninger'!P298&lt;11.00000001),1+(5-'Anvendte oplysninger'!P298)*0.01,0.94))</f>
        <v>1</v>
      </c>
      <c r="R298" s="14">
        <f>IF(OR('Anvendte oplysninger'!Q298="Irrelevant",'Anvendte oplysninger'!R298="Irrelevant",'Anvendte oplysninger'!Q298="Lige"),1,IF(AND(OR(I298="Motorvejsstrækning",I298="Frakørselsflettestrækning",I298="Tilkørselsflettestrækning"),'Anvendte oplysninger'!Q298&lt;4000),(EXP(0.1096*1746.5/'Anvendte oplysninger'!Q298)/EXP(0.1096*1746.5/4000))*('Anvendte oplysninger'!R298/1000)/G298+(G298-'Anvendte oplysninger'!R298/1000)/G298,1))</f>
        <v>1</v>
      </c>
      <c r="S298" s="14">
        <f>IF(OR('Anvendte oplysninger'!S298="Irrelevant",'Anvendte oplysninger'!T298="Irrelevant",'Anvendte oplysninger'!S298="Lige"),1,IF(AND(OR(I298="Motorvejsstrækning",I298="Frakørselsflettestrækning",I298="Tilkørselsflettestrækning"),'Anvendte oplysninger'!S298&lt;4000),(EXP(0.1096*1746.5/'Anvendte oplysninger'!S298)/EXP(0.1096*1746.5/4000))*('Anvendte oplysninger'!T298/1000)/G298+(G298-'Anvendte oplysninger'!T298/1000)/G298,1))</f>
        <v>1</v>
      </c>
      <c r="T298" s="14">
        <f>IF('Anvendte oplysninger'!U298="Irrelevant",1,IF(AND(OR(I298="Motorvejsstrækning",I298="Frakørselsflettestrækning",I298="Tilkørselsflettestrækning",I298="Frakørselsrampe",I298="Tilkørselsrampe"),'Anvendte oplysninger'!U298="Ja"),0.95,1))</f>
        <v>1</v>
      </c>
      <c r="U298" s="14">
        <f>IF('Anvendte oplysninger'!U298="Irrelevant",1,IF(AND(OR(I298="Motorvejsstrækning",I298="Frakørselsflettestrækning",I298="Tilkørselsflettestrækning",I298="Frakørselsrampe",I298="Tilkørselsrampe"),'Anvendte oplysninger'!U298="Ja"),0.96,1))</f>
        <v>1</v>
      </c>
      <c r="V298" s="14">
        <f>IF('Anvendte oplysninger'!U298="Irrelevant",1,IF(AND(OR(I298="Motorvejsstrækning",I298="Frakørselsflettestrækning",I298="Tilkørselsflettestrækning",I298="Frakørselsrampe",I298="Tilkørselsrampe"),'Anvendte oplysninger'!U298="Ja"),0.79,1))</f>
        <v>1</v>
      </c>
      <c r="W298" s="14">
        <f>IF('Anvendte oplysninger'!U298="Irrelevant",1,IF(AND(OR(I298="Motorvejsstrækning",I298="Frakørselsflettestrækning",I298="Tilkørselsflettestrækning",I298="Frakørselsrampe",I298="Tilkørselsrampe"),'Anvendte oplysninger'!U298="Ja"),0.94,1))</f>
        <v>1</v>
      </c>
      <c r="X298" s="14">
        <f>IF('Anvendte oplysninger'!U298="Irrelevant",1,IF(AND(OR(I298="Motorvejsstrækning",I298="Frakørselsflettestrækning",I298="Tilkørselsflettestrækning",I298="Frakørselsrampe",I298="Tilkørselsrampe"),'Anvendte oplysninger'!U298="Ja"),0.97,1))</f>
        <v>1</v>
      </c>
      <c r="Y298" s="14">
        <f>IF(AND(I298="Frakørselsrampe",'Anvendte oplysninger'!V298="S-formet ruderrampe"),1.32,IF(AND(I298="Frakørselsrampe",'Anvendte oplysninger'!V298="S-formet trompetrampe"),2.05,IF(AND(I298="Frakørselsrampe",'Anvendte oplysninger'!V298="U-formet trompetrampe"),4.11,IF(AND(I298="Frakørselsrampe",'Anvendte oplysninger'!V298="SV-formet flyoverrampe"),5.15,IF(AND(I298="Frakørselsrampe",'Anvendte oplysninger'!V298="Vinkelformet rampe"),1.07,IF(AND(I298="Tilkørselsrampe",'Anvendte oplysninger'!V298="S-formet ruderrampe"),0.93,IF(AND(I298="Tilkørselsrampe",'Anvendte oplysninger'!V298="S-formet trompetrampe"),2.48,IF(AND(I298="Tilkørselsrampe",'Anvendte oplysninger'!V298="U-formet trompetrampe"),4.15,IF(AND(I298="Tilkørselsrampe",'Anvendte oplysninger'!V298="SV-formet flyoverrampe"),5.26,IF(AND(I298="Tilkørselsrampe",'Anvendte oplysninger'!V298="Vinkelformet rampe"),1.42,1))))))))))</f>
        <v>1</v>
      </c>
      <c r="Z298" s="14">
        <f>IF(OR('Anvendte oplysninger'!W298="Lige",'Anvendte oplysninger'!W298="Irrelevant",'Anvendte oplysninger'!X298="Irrelevant",'Anvendte oplysninger'!Y298="Irrelevant"),1,1+1.545*1000/32.2*((('Anvendte oplysninger'!Y298*3268/3600)/('Anvendte oplysninger'!W298/0.306))^2)*('Anvendte oplysninger'!X298/1000)/G298)</f>
        <v>1</v>
      </c>
      <c r="AA298" s="14">
        <f>IF(OR('Anvendte oplysninger'!W298="Lige",'Anvendte oplysninger'!W298="Irrelevant",'Anvendte oplysninger'!X298="Irrelevant",'Anvendte oplysninger'!Y298="Irrelevant"),1,1+1.961*1000/32.2*((('Anvendte oplysninger'!Y298*3268/3600)/('Anvendte oplysninger'!W298/0.306))^2)*('Anvendte oplysninger'!X298/1000)/G298)</f>
        <v>1</v>
      </c>
      <c r="AB298" s="14">
        <f>IF(OR('Anvendte oplysninger'!Z298="Lige",'Anvendte oplysninger'!Z298="Irrelevant",'Anvendte oplysninger'!AA298="Irrelevant",'Anvendte oplysninger'!AB298="Irrelevant"),1,1+1.545*1000/32.2*((('Anvendte oplysninger'!AB298*3268/3600)/('Anvendte oplysninger'!Z298/0.306))^2)*('Anvendte oplysninger'!AA298/1000)/G298)</f>
        <v>1</v>
      </c>
      <c r="AC298" s="14">
        <f>IF(OR('Anvendte oplysninger'!Z298="Lige",'Anvendte oplysninger'!Z298="Irrelevant",'Anvendte oplysninger'!AA298="Irrelevant",'Anvendte oplysninger'!AB298="Irrelevant"),1,1+1.961*1000/32.2*((('Anvendte oplysninger'!AB298*3268/3600)/('Anvendte oplysninger'!Z298/0.306))^2)*('Anvendte oplysninger'!AA298/1000)/G298)</f>
        <v>1</v>
      </c>
      <c r="AD298" s="14">
        <f>IF(OR('Anvendte oplysninger'!AC298="Irrelevant",'Anvendte oplysninger'!AC298="Nej"),1,IF(AND('Anvendte oplysninger'!AC298="Ja",OR('Anvendte oplysninger'!Q298&lt;301,'Anvendte oplysninger'!S298&lt;301)),1-(0.5*('Anvendte oplysninger'!R298+'Anvendte oplysninger'!T298)/('Anvendte oplysninger'!G298*1000)),IF(AND('Anvendte oplysninger'!AC298="Ja",OR('Anvendte oplysninger'!Q298&lt;601,'Anvendte oplysninger'!S298&lt;601)),1-(0.25*('Anvendte oplysninger'!R298+'Anvendte oplysninger'!T298)/('Anvendte oplysninger'!G298*1000)),1)))</f>
        <v>1</v>
      </c>
      <c r="AE298" s="14">
        <f>IF(OR('Anvendte oplysninger'!AC298="Irrelevant",'Anvendte oplysninger'!AC298="Nej"),1,IF(AND('Anvendte oplysninger'!AC298="Ja",OR('Anvendte oplysninger'!Q298&lt;301,'Anvendte oplysninger'!S298&lt;301)),1-(0.4*('Anvendte oplysninger'!R298+'Anvendte oplysninger'!T298)/('Anvendte oplysninger'!G298*1000)),IF(AND('Anvendte oplysninger'!AC298="Ja",OR('Anvendte oplysninger'!Q298&lt;601,'Anvendte oplysninger'!S298&lt;601)),1-(0.2*('Anvendte oplysninger'!R298+'Anvendte oplysninger'!T298)/('Anvendte oplysninger'!G298*1000)),1)))</f>
        <v>1</v>
      </c>
      <c r="AF298" s="14">
        <f>IF('Anvendte oplysninger'!AD298="110 km/t",0.79,1)</f>
        <v>1</v>
      </c>
      <c r="AG298" s="14">
        <f>IF('Anvendte oplysninger'!AD298="110 km/t",0.94,1)</f>
        <v>1</v>
      </c>
      <c r="AH298" s="14">
        <f>IF('Anvendte oplysninger'!AD298="110 km/t",0.66,1)</f>
        <v>1</v>
      </c>
      <c r="AI298" s="14">
        <f>IF('Anvendte oplysninger'!AD298="110 km/t",0.82,1)</f>
        <v>1</v>
      </c>
      <c r="AJ298" s="14">
        <f>IF(AND('Anvendte oplysninger'!AE298="Ja",I298="Tilkørselsflettestrækning"),0.65*'Anvendte oplysninger'!AF298+1-'Anvendte oplysninger'!AF298,1)</f>
        <v>1</v>
      </c>
      <c r="AK298" s="15" t="str">
        <f t="shared" si="28"/>
        <v/>
      </c>
      <c r="AL298" s="15" t="str">
        <f t="shared" si="29"/>
        <v/>
      </c>
      <c r="AM298" s="15" t="str">
        <f t="shared" si="30"/>
        <v/>
      </c>
      <c r="AN298" s="15" t="str">
        <f t="shared" si="31"/>
        <v/>
      </c>
      <c r="AO298" s="15" t="str">
        <f t="shared" si="32"/>
        <v/>
      </c>
      <c r="AP298" s="15" t="str">
        <f t="shared" si="33"/>
        <v/>
      </c>
      <c r="AQ298" s="4" t="str">
        <f t="shared" si="34"/>
        <v/>
      </c>
    </row>
    <row r="299" spans="1:43" x14ac:dyDescent="0.25">
      <c r="A299" s="4" t="str">
        <f>IF(Inddata!A314="","",Inddata!A314)</f>
        <v/>
      </c>
      <c r="B299" s="4" t="str">
        <f>IF(Inddata!B314="","",Inddata!B314)</f>
        <v/>
      </c>
      <c r="C299" s="4" t="str">
        <f>IF(Inddata!C314="","",Inddata!C314)</f>
        <v/>
      </c>
      <c r="D299" s="4" t="str">
        <f>IF(Inddata!D314="","",Inddata!D314)</f>
        <v/>
      </c>
      <c r="E299" s="4" t="str">
        <f>IF(Inddata!E314="","",Inddata!E314)</f>
        <v/>
      </c>
      <c r="F299" s="4" t="str">
        <f>IF(Inddata!F314="","",Inddata!F314)</f>
        <v/>
      </c>
      <c r="G299" s="4">
        <f>IF(Inddata!G314="","",Inddata!G314)</f>
        <v>0</v>
      </c>
      <c r="H299" s="4" t="str">
        <f>IF(Inddata!H314&gt;0.5,Inddata!H314,"")</f>
        <v/>
      </c>
      <c r="I299" s="4" t="str">
        <f>IF(Inddata!I314="","",Inddata!I314)</f>
        <v/>
      </c>
      <c r="J299" s="14">
        <f>IF('Anvendte oplysninger'!J299="Irrelevant",1,IF('Anvendte oplysninger'!J299&gt;3,1.2,1))</f>
        <v>1</v>
      </c>
      <c r="K299" s="14">
        <f>IF('Anvendte oplysninger'!K299="Irrelevant",1,IF(AND(OR(I299="Motorvejsstrækning",I299="Frakørselsflettestrækning",I299="Tilkørselsflettestrækning"),'Anvendte oplysninger'!K299&lt;3.5),1+(3.5-'Anvendte oplysninger'!K299)*0.12,IF(AND(OR(I299="Frakørselsrampe",I299="Tilkørselsrampe"),'Anvendte oplysninger'!K299&lt;3.5),1+(3.5-'Anvendte oplysninger'!K299)*0.16,1)))</f>
        <v>1</v>
      </c>
      <c r="L299" s="14">
        <f>IF('Anvendte oplysninger'!L299="Irrelevant",1,IF(AND('Anvendte oplysninger'!L299="Ja",'Anvendte oplysninger'!J299=2),0.6*'Anvendte oplysninger'!M299+(1-'Anvendte oplysninger'!M299),IF(AND('Anvendte oplysninger'!L299="Ja",'Anvendte oplysninger'!J299=3),0.7*'Anvendte oplysninger'!M299+(1-'Anvendte oplysninger'!M299),IF(AND('Anvendte oplysninger'!L299="Ja",'Anvendte oplysninger'!J299=4),0.76*'Anvendte oplysninger'!M299+(1-'Anvendte oplysninger'!M299),IF(AND('Anvendte oplysninger'!L299="Ja",'Anvendte oplysninger'!J299&gt;4.99999999),0.8*'Anvendte oplysninger'!M299+(1-'Anvendte oplysninger'!M299),1)))))</f>
        <v>1</v>
      </c>
      <c r="M299" s="14">
        <f>IF('Anvendte oplysninger'!L299="Irrelevant",1,IF(AND('Anvendte oplysninger'!L299="Ja",'Anvendte oplysninger'!J299=2),0.8*'Anvendte oplysninger'!M299+(1-'Anvendte oplysninger'!M299),IF(AND('Anvendte oplysninger'!L299="Ja",'Anvendte oplysninger'!J299=3),0.85*'Anvendte oplysninger'!M299+(1-'Anvendte oplysninger'!M299),IF(AND('Anvendte oplysninger'!L299="Ja",'Anvendte oplysninger'!J299=4),0.88*'Anvendte oplysninger'!M299+(1-'Anvendte oplysninger'!M299),IF(AND('Anvendte oplysninger'!L299="Ja",'Anvendte oplysninger'!J299&gt;4.99999999),0.9*'Anvendte oplysninger'!M299+(1-'Anvendte oplysninger'!M299),1)))))</f>
        <v>1</v>
      </c>
      <c r="N299" s="14">
        <f>IF('Anvendte oplysninger'!N299="Irrelevant",1,IF(AND(OR(I299="Motorvejsstrækning",I299="Frakørselsflettestrækning",I299="Tilkørselsflettestrækning"),'Anvendte oplysninger'!N299&lt;3),1+(3-'Anvendte oplysninger'!N299)*0.09333333,1))</f>
        <v>1</v>
      </c>
      <c r="O299" s="14">
        <f>IF('Anvendte oplysninger'!N299="Irrelevant",1,IF(AND(OR(I299="Motorvejsstrækning",I299="Frakørselsflettestrækning",I299="Tilkørselsflettestrækning"),'Anvendte oplysninger'!N299&lt;3),1+(3-'Anvendte oplysninger'!N299)*0.19666667,1))</f>
        <v>1</v>
      </c>
      <c r="P299" s="14">
        <f>IF('Anvendte oplysninger'!O299="Irrelevant",1,IF(AND(OR(I299="Motorvejsstrækning",I299="Frakørselsflettestrækning",I299="Tilkørselsflettestrækning"),'Anvendte oplysninger'!O299&lt;3.00000001),1+(0.5-'Anvendte oplysninger'!O299)*0.04,IF(AND(OR(I299="Frakørselsrampe",I299="Tilkørselsrampe"),'Anvendte oplysninger'!O299&lt;3.00000001),1+(0.5-'Anvendte oplysninger'!O299)*0.08,IF(OR(I299="Motorvejsstrækning",I299="Frakørselsflettestrækning",I299="Tilkørselsflettestrækning"),0.9,0.8))))</f>
        <v>1</v>
      </c>
      <c r="Q299" s="14">
        <f>IF('Anvendte oplysninger'!P299="Irrelevant",1,IF(AND(OR(I299="Motorvejsstrækning",I299="Frakørselsflettestrækning",I299="Tilkørselsflettestrækning"),'Anvendte oplysninger'!P299&lt;11.00000001),1+(5-'Anvendte oplysninger'!P299)*0.01,0.94))</f>
        <v>1</v>
      </c>
      <c r="R299" s="14">
        <f>IF(OR('Anvendte oplysninger'!Q299="Irrelevant",'Anvendte oplysninger'!R299="Irrelevant",'Anvendte oplysninger'!Q299="Lige"),1,IF(AND(OR(I299="Motorvejsstrækning",I299="Frakørselsflettestrækning",I299="Tilkørselsflettestrækning"),'Anvendte oplysninger'!Q299&lt;4000),(EXP(0.1096*1746.5/'Anvendte oplysninger'!Q299)/EXP(0.1096*1746.5/4000))*('Anvendte oplysninger'!R299/1000)/G299+(G299-'Anvendte oplysninger'!R299/1000)/G299,1))</f>
        <v>1</v>
      </c>
      <c r="S299" s="14">
        <f>IF(OR('Anvendte oplysninger'!S299="Irrelevant",'Anvendte oplysninger'!T299="Irrelevant",'Anvendte oplysninger'!S299="Lige"),1,IF(AND(OR(I299="Motorvejsstrækning",I299="Frakørselsflettestrækning",I299="Tilkørselsflettestrækning"),'Anvendte oplysninger'!S299&lt;4000),(EXP(0.1096*1746.5/'Anvendte oplysninger'!S299)/EXP(0.1096*1746.5/4000))*('Anvendte oplysninger'!T299/1000)/G299+(G299-'Anvendte oplysninger'!T299/1000)/G299,1))</f>
        <v>1</v>
      </c>
      <c r="T299" s="14">
        <f>IF('Anvendte oplysninger'!U299="Irrelevant",1,IF(AND(OR(I299="Motorvejsstrækning",I299="Frakørselsflettestrækning",I299="Tilkørselsflettestrækning",I299="Frakørselsrampe",I299="Tilkørselsrampe"),'Anvendte oplysninger'!U299="Ja"),0.95,1))</f>
        <v>1</v>
      </c>
      <c r="U299" s="14">
        <f>IF('Anvendte oplysninger'!U299="Irrelevant",1,IF(AND(OR(I299="Motorvejsstrækning",I299="Frakørselsflettestrækning",I299="Tilkørselsflettestrækning",I299="Frakørselsrampe",I299="Tilkørselsrampe"),'Anvendte oplysninger'!U299="Ja"),0.96,1))</f>
        <v>1</v>
      </c>
      <c r="V299" s="14">
        <f>IF('Anvendte oplysninger'!U299="Irrelevant",1,IF(AND(OR(I299="Motorvejsstrækning",I299="Frakørselsflettestrækning",I299="Tilkørselsflettestrækning",I299="Frakørselsrampe",I299="Tilkørselsrampe"),'Anvendte oplysninger'!U299="Ja"),0.79,1))</f>
        <v>1</v>
      </c>
      <c r="W299" s="14">
        <f>IF('Anvendte oplysninger'!U299="Irrelevant",1,IF(AND(OR(I299="Motorvejsstrækning",I299="Frakørselsflettestrækning",I299="Tilkørselsflettestrækning",I299="Frakørselsrampe",I299="Tilkørselsrampe"),'Anvendte oplysninger'!U299="Ja"),0.94,1))</f>
        <v>1</v>
      </c>
      <c r="X299" s="14">
        <f>IF('Anvendte oplysninger'!U299="Irrelevant",1,IF(AND(OR(I299="Motorvejsstrækning",I299="Frakørselsflettestrækning",I299="Tilkørselsflettestrækning",I299="Frakørselsrampe",I299="Tilkørselsrampe"),'Anvendte oplysninger'!U299="Ja"),0.97,1))</f>
        <v>1</v>
      </c>
      <c r="Y299" s="14">
        <f>IF(AND(I299="Frakørselsrampe",'Anvendte oplysninger'!V299="S-formet ruderrampe"),1.32,IF(AND(I299="Frakørselsrampe",'Anvendte oplysninger'!V299="S-formet trompetrampe"),2.05,IF(AND(I299="Frakørselsrampe",'Anvendte oplysninger'!V299="U-formet trompetrampe"),4.11,IF(AND(I299="Frakørselsrampe",'Anvendte oplysninger'!V299="SV-formet flyoverrampe"),5.15,IF(AND(I299="Frakørselsrampe",'Anvendte oplysninger'!V299="Vinkelformet rampe"),1.07,IF(AND(I299="Tilkørselsrampe",'Anvendte oplysninger'!V299="S-formet ruderrampe"),0.93,IF(AND(I299="Tilkørselsrampe",'Anvendte oplysninger'!V299="S-formet trompetrampe"),2.48,IF(AND(I299="Tilkørselsrampe",'Anvendte oplysninger'!V299="U-formet trompetrampe"),4.15,IF(AND(I299="Tilkørselsrampe",'Anvendte oplysninger'!V299="SV-formet flyoverrampe"),5.26,IF(AND(I299="Tilkørselsrampe",'Anvendte oplysninger'!V299="Vinkelformet rampe"),1.42,1))))))))))</f>
        <v>1</v>
      </c>
      <c r="Z299" s="14">
        <f>IF(OR('Anvendte oplysninger'!W299="Lige",'Anvendte oplysninger'!W299="Irrelevant",'Anvendte oplysninger'!X299="Irrelevant",'Anvendte oplysninger'!Y299="Irrelevant"),1,1+1.545*1000/32.2*((('Anvendte oplysninger'!Y299*3268/3600)/('Anvendte oplysninger'!W299/0.306))^2)*('Anvendte oplysninger'!X299/1000)/G299)</f>
        <v>1</v>
      </c>
      <c r="AA299" s="14">
        <f>IF(OR('Anvendte oplysninger'!W299="Lige",'Anvendte oplysninger'!W299="Irrelevant",'Anvendte oplysninger'!X299="Irrelevant",'Anvendte oplysninger'!Y299="Irrelevant"),1,1+1.961*1000/32.2*((('Anvendte oplysninger'!Y299*3268/3600)/('Anvendte oplysninger'!W299/0.306))^2)*('Anvendte oplysninger'!X299/1000)/G299)</f>
        <v>1</v>
      </c>
      <c r="AB299" s="14">
        <f>IF(OR('Anvendte oplysninger'!Z299="Lige",'Anvendte oplysninger'!Z299="Irrelevant",'Anvendte oplysninger'!AA299="Irrelevant",'Anvendte oplysninger'!AB299="Irrelevant"),1,1+1.545*1000/32.2*((('Anvendte oplysninger'!AB299*3268/3600)/('Anvendte oplysninger'!Z299/0.306))^2)*('Anvendte oplysninger'!AA299/1000)/G299)</f>
        <v>1</v>
      </c>
      <c r="AC299" s="14">
        <f>IF(OR('Anvendte oplysninger'!Z299="Lige",'Anvendte oplysninger'!Z299="Irrelevant",'Anvendte oplysninger'!AA299="Irrelevant",'Anvendte oplysninger'!AB299="Irrelevant"),1,1+1.961*1000/32.2*((('Anvendte oplysninger'!AB299*3268/3600)/('Anvendte oplysninger'!Z299/0.306))^2)*('Anvendte oplysninger'!AA299/1000)/G299)</f>
        <v>1</v>
      </c>
      <c r="AD299" s="14">
        <f>IF(OR('Anvendte oplysninger'!AC299="Irrelevant",'Anvendte oplysninger'!AC299="Nej"),1,IF(AND('Anvendte oplysninger'!AC299="Ja",OR('Anvendte oplysninger'!Q299&lt;301,'Anvendte oplysninger'!S299&lt;301)),1-(0.5*('Anvendte oplysninger'!R299+'Anvendte oplysninger'!T299)/('Anvendte oplysninger'!G299*1000)),IF(AND('Anvendte oplysninger'!AC299="Ja",OR('Anvendte oplysninger'!Q299&lt;601,'Anvendte oplysninger'!S299&lt;601)),1-(0.25*('Anvendte oplysninger'!R299+'Anvendte oplysninger'!T299)/('Anvendte oplysninger'!G299*1000)),1)))</f>
        <v>1</v>
      </c>
      <c r="AE299" s="14">
        <f>IF(OR('Anvendte oplysninger'!AC299="Irrelevant",'Anvendte oplysninger'!AC299="Nej"),1,IF(AND('Anvendte oplysninger'!AC299="Ja",OR('Anvendte oplysninger'!Q299&lt;301,'Anvendte oplysninger'!S299&lt;301)),1-(0.4*('Anvendte oplysninger'!R299+'Anvendte oplysninger'!T299)/('Anvendte oplysninger'!G299*1000)),IF(AND('Anvendte oplysninger'!AC299="Ja",OR('Anvendte oplysninger'!Q299&lt;601,'Anvendte oplysninger'!S299&lt;601)),1-(0.2*('Anvendte oplysninger'!R299+'Anvendte oplysninger'!T299)/('Anvendte oplysninger'!G299*1000)),1)))</f>
        <v>1</v>
      </c>
      <c r="AF299" s="14">
        <f>IF('Anvendte oplysninger'!AD299="110 km/t",0.79,1)</f>
        <v>1</v>
      </c>
      <c r="AG299" s="14">
        <f>IF('Anvendte oplysninger'!AD299="110 km/t",0.94,1)</f>
        <v>1</v>
      </c>
      <c r="AH299" s="14">
        <f>IF('Anvendte oplysninger'!AD299="110 km/t",0.66,1)</f>
        <v>1</v>
      </c>
      <c r="AI299" s="14">
        <f>IF('Anvendte oplysninger'!AD299="110 km/t",0.82,1)</f>
        <v>1</v>
      </c>
      <c r="AJ299" s="14">
        <f>IF(AND('Anvendte oplysninger'!AE299="Ja",I299="Tilkørselsflettestrækning"),0.65*'Anvendte oplysninger'!AF299+1-'Anvendte oplysninger'!AF299,1)</f>
        <v>1</v>
      </c>
      <c r="AK299" s="15" t="str">
        <f t="shared" si="28"/>
        <v/>
      </c>
      <c r="AL299" s="15" t="str">
        <f t="shared" si="29"/>
        <v/>
      </c>
      <c r="AM299" s="15" t="str">
        <f t="shared" si="30"/>
        <v/>
      </c>
      <c r="AN299" s="15" t="str">
        <f t="shared" si="31"/>
        <v/>
      </c>
      <c r="AO299" s="15" t="str">
        <f t="shared" si="32"/>
        <v/>
      </c>
      <c r="AP299" s="15" t="str">
        <f t="shared" si="33"/>
        <v/>
      </c>
      <c r="AQ299" s="4" t="str">
        <f t="shared" si="34"/>
        <v/>
      </c>
    </row>
    <row r="300" spans="1:43" x14ac:dyDescent="0.25">
      <c r="A300" s="4" t="str">
        <f>IF(Inddata!A315="","",Inddata!A315)</f>
        <v/>
      </c>
      <c r="B300" s="4" t="str">
        <f>IF(Inddata!B315="","",Inddata!B315)</f>
        <v/>
      </c>
      <c r="C300" s="4" t="str">
        <f>IF(Inddata!C315="","",Inddata!C315)</f>
        <v/>
      </c>
      <c r="D300" s="4" t="str">
        <f>IF(Inddata!D315="","",Inddata!D315)</f>
        <v/>
      </c>
      <c r="E300" s="4" t="str">
        <f>IF(Inddata!E315="","",Inddata!E315)</f>
        <v/>
      </c>
      <c r="F300" s="4" t="str">
        <f>IF(Inddata!F315="","",Inddata!F315)</f>
        <v/>
      </c>
      <c r="G300" s="4">
        <f>IF(Inddata!G315="","",Inddata!G315)</f>
        <v>0</v>
      </c>
      <c r="H300" s="4" t="str">
        <f>IF(Inddata!H315&gt;0.5,Inddata!H315,"")</f>
        <v/>
      </c>
      <c r="I300" s="4" t="str">
        <f>IF(Inddata!I315="","",Inddata!I315)</f>
        <v/>
      </c>
      <c r="J300" s="14">
        <f>IF('Anvendte oplysninger'!J300="Irrelevant",1,IF('Anvendte oplysninger'!J300&gt;3,1.2,1))</f>
        <v>1</v>
      </c>
      <c r="K300" s="14">
        <f>IF('Anvendte oplysninger'!K300="Irrelevant",1,IF(AND(OR(I300="Motorvejsstrækning",I300="Frakørselsflettestrækning",I300="Tilkørselsflettestrækning"),'Anvendte oplysninger'!K300&lt;3.5),1+(3.5-'Anvendte oplysninger'!K300)*0.12,IF(AND(OR(I300="Frakørselsrampe",I300="Tilkørselsrampe"),'Anvendte oplysninger'!K300&lt;3.5),1+(3.5-'Anvendte oplysninger'!K300)*0.16,1)))</f>
        <v>1</v>
      </c>
      <c r="L300" s="14">
        <f>IF('Anvendte oplysninger'!L300="Irrelevant",1,IF(AND('Anvendte oplysninger'!L300="Ja",'Anvendte oplysninger'!J300=2),0.6*'Anvendte oplysninger'!M300+(1-'Anvendte oplysninger'!M300),IF(AND('Anvendte oplysninger'!L300="Ja",'Anvendte oplysninger'!J300=3),0.7*'Anvendte oplysninger'!M300+(1-'Anvendte oplysninger'!M300),IF(AND('Anvendte oplysninger'!L300="Ja",'Anvendte oplysninger'!J300=4),0.76*'Anvendte oplysninger'!M300+(1-'Anvendte oplysninger'!M300),IF(AND('Anvendte oplysninger'!L300="Ja",'Anvendte oplysninger'!J300&gt;4.99999999),0.8*'Anvendte oplysninger'!M300+(1-'Anvendte oplysninger'!M300),1)))))</f>
        <v>1</v>
      </c>
      <c r="M300" s="14">
        <f>IF('Anvendte oplysninger'!L300="Irrelevant",1,IF(AND('Anvendte oplysninger'!L300="Ja",'Anvendte oplysninger'!J300=2),0.8*'Anvendte oplysninger'!M300+(1-'Anvendte oplysninger'!M300),IF(AND('Anvendte oplysninger'!L300="Ja",'Anvendte oplysninger'!J300=3),0.85*'Anvendte oplysninger'!M300+(1-'Anvendte oplysninger'!M300),IF(AND('Anvendte oplysninger'!L300="Ja",'Anvendte oplysninger'!J300=4),0.88*'Anvendte oplysninger'!M300+(1-'Anvendte oplysninger'!M300),IF(AND('Anvendte oplysninger'!L300="Ja",'Anvendte oplysninger'!J300&gt;4.99999999),0.9*'Anvendte oplysninger'!M300+(1-'Anvendte oplysninger'!M300),1)))))</f>
        <v>1</v>
      </c>
      <c r="N300" s="14">
        <f>IF('Anvendte oplysninger'!N300="Irrelevant",1,IF(AND(OR(I300="Motorvejsstrækning",I300="Frakørselsflettestrækning",I300="Tilkørselsflettestrækning"),'Anvendte oplysninger'!N300&lt;3),1+(3-'Anvendte oplysninger'!N300)*0.09333333,1))</f>
        <v>1</v>
      </c>
      <c r="O300" s="14">
        <f>IF('Anvendte oplysninger'!N300="Irrelevant",1,IF(AND(OR(I300="Motorvejsstrækning",I300="Frakørselsflettestrækning",I300="Tilkørselsflettestrækning"),'Anvendte oplysninger'!N300&lt;3),1+(3-'Anvendte oplysninger'!N300)*0.19666667,1))</f>
        <v>1</v>
      </c>
      <c r="P300" s="14">
        <f>IF('Anvendte oplysninger'!O300="Irrelevant",1,IF(AND(OR(I300="Motorvejsstrækning",I300="Frakørselsflettestrækning",I300="Tilkørselsflettestrækning"),'Anvendte oplysninger'!O300&lt;3.00000001),1+(0.5-'Anvendte oplysninger'!O300)*0.04,IF(AND(OR(I300="Frakørselsrampe",I300="Tilkørselsrampe"),'Anvendte oplysninger'!O300&lt;3.00000001),1+(0.5-'Anvendte oplysninger'!O300)*0.08,IF(OR(I300="Motorvejsstrækning",I300="Frakørselsflettestrækning",I300="Tilkørselsflettestrækning"),0.9,0.8))))</f>
        <v>1</v>
      </c>
      <c r="Q300" s="14">
        <f>IF('Anvendte oplysninger'!P300="Irrelevant",1,IF(AND(OR(I300="Motorvejsstrækning",I300="Frakørselsflettestrækning",I300="Tilkørselsflettestrækning"),'Anvendte oplysninger'!P300&lt;11.00000001),1+(5-'Anvendte oplysninger'!P300)*0.01,0.94))</f>
        <v>1</v>
      </c>
      <c r="R300" s="14">
        <f>IF(OR('Anvendte oplysninger'!Q300="Irrelevant",'Anvendte oplysninger'!R300="Irrelevant",'Anvendte oplysninger'!Q300="Lige"),1,IF(AND(OR(I300="Motorvejsstrækning",I300="Frakørselsflettestrækning",I300="Tilkørselsflettestrækning"),'Anvendte oplysninger'!Q300&lt;4000),(EXP(0.1096*1746.5/'Anvendte oplysninger'!Q300)/EXP(0.1096*1746.5/4000))*('Anvendte oplysninger'!R300/1000)/G300+(G300-'Anvendte oplysninger'!R300/1000)/G300,1))</f>
        <v>1</v>
      </c>
      <c r="S300" s="14">
        <f>IF(OR('Anvendte oplysninger'!S300="Irrelevant",'Anvendte oplysninger'!T300="Irrelevant",'Anvendte oplysninger'!S300="Lige"),1,IF(AND(OR(I300="Motorvejsstrækning",I300="Frakørselsflettestrækning",I300="Tilkørselsflettestrækning"),'Anvendte oplysninger'!S300&lt;4000),(EXP(0.1096*1746.5/'Anvendte oplysninger'!S300)/EXP(0.1096*1746.5/4000))*('Anvendte oplysninger'!T300/1000)/G300+(G300-'Anvendte oplysninger'!T300/1000)/G300,1))</f>
        <v>1</v>
      </c>
      <c r="T300" s="14">
        <f>IF('Anvendte oplysninger'!U300="Irrelevant",1,IF(AND(OR(I300="Motorvejsstrækning",I300="Frakørselsflettestrækning",I300="Tilkørselsflettestrækning",I300="Frakørselsrampe",I300="Tilkørselsrampe"),'Anvendte oplysninger'!U300="Ja"),0.95,1))</f>
        <v>1</v>
      </c>
      <c r="U300" s="14">
        <f>IF('Anvendte oplysninger'!U300="Irrelevant",1,IF(AND(OR(I300="Motorvejsstrækning",I300="Frakørselsflettestrækning",I300="Tilkørselsflettestrækning",I300="Frakørselsrampe",I300="Tilkørselsrampe"),'Anvendte oplysninger'!U300="Ja"),0.96,1))</f>
        <v>1</v>
      </c>
      <c r="V300" s="14">
        <f>IF('Anvendte oplysninger'!U300="Irrelevant",1,IF(AND(OR(I300="Motorvejsstrækning",I300="Frakørselsflettestrækning",I300="Tilkørselsflettestrækning",I300="Frakørselsrampe",I300="Tilkørselsrampe"),'Anvendte oplysninger'!U300="Ja"),0.79,1))</f>
        <v>1</v>
      </c>
      <c r="W300" s="14">
        <f>IF('Anvendte oplysninger'!U300="Irrelevant",1,IF(AND(OR(I300="Motorvejsstrækning",I300="Frakørselsflettestrækning",I300="Tilkørselsflettestrækning",I300="Frakørselsrampe",I300="Tilkørselsrampe"),'Anvendte oplysninger'!U300="Ja"),0.94,1))</f>
        <v>1</v>
      </c>
      <c r="X300" s="14">
        <f>IF('Anvendte oplysninger'!U300="Irrelevant",1,IF(AND(OR(I300="Motorvejsstrækning",I300="Frakørselsflettestrækning",I300="Tilkørselsflettestrækning",I300="Frakørselsrampe",I300="Tilkørselsrampe"),'Anvendte oplysninger'!U300="Ja"),0.97,1))</f>
        <v>1</v>
      </c>
      <c r="Y300" s="14">
        <f>IF(AND(I300="Frakørselsrampe",'Anvendte oplysninger'!V300="S-formet ruderrampe"),1.32,IF(AND(I300="Frakørselsrampe",'Anvendte oplysninger'!V300="S-formet trompetrampe"),2.05,IF(AND(I300="Frakørselsrampe",'Anvendte oplysninger'!V300="U-formet trompetrampe"),4.11,IF(AND(I300="Frakørselsrampe",'Anvendte oplysninger'!V300="SV-formet flyoverrampe"),5.15,IF(AND(I300="Frakørselsrampe",'Anvendte oplysninger'!V300="Vinkelformet rampe"),1.07,IF(AND(I300="Tilkørselsrampe",'Anvendte oplysninger'!V300="S-formet ruderrampe"),0.93,IF(AND(I300="Tilkørselsrampe",'Anvendte oplysninger'!V300="S-formet trompetrampe"),2.48,IF(AND(I300="Tilkørselsrampe",'Anvendte oplysninger'!V300="U-formet trompetrampe"),4.15,IF(AND(I300="Tilkørselsrampe",'Anvendte oplysninger'!V300="SV-formet flyoverrampe"),5.26,IF(AND(I300="Tilkørselsrampe",'Anvendte oplysninger'!V300="Vinkelformet rampe"),1.42,1))))))))))</f>
        <v>1</v>
      </c>
      <c r="Z300" s="14">
        <f>IF(OR('Anvendte oplysninger'!W300="Lige",'Anvendte oplysninger'!W300="Irrelevant",'Anvendte oplysninger'!X300="Irrelevant",'Anvendte oplysninger'!Y300="Irrelevant"),1,1+1.545*1000/32.2*((('Anvendte oplysninger'!Y300*3268/3600)/('Anvendte oplysninger'!W300/0.306))^2)*('Anvendte oplysninger'!X300/1000)/G300)</f>
        <v>1</v>
      </c>
      <c r="AA300" s="14">
        <f>IF(OR('Anvendte oplysninger'!W300="Lige",'Anvendte oplysninger'!W300="Irrelevant",'Anvendte oplysninger'!X300="Irrelevant",'Anvendte oplysninger'!Y300="Irrelevant"),1,1+1.961*1000/32.2*((('Anvendte oplysninger'!Y300*3268/3600)/('Anvendte oplysninger'!W300/0.306))^2)*('Anvendte oplysninger'!X300/1000)/G300)</f>
        <v>1</v>
      </c>
      <c r="AB300" s="14">
        <f>IF(OR('Anvendte oplysninger'!Z300="Lige",'Anvendte oplysninger'!Z300="Irrelevant",'Anvendte oplysninger'!AA300="Irrelevant",'Anvendte oplysninger'!AB300="Irrelevant"),1,1+1.545*1000/32.2*((('Anvendte oplysninger'!AB300*3268/3600)/('Anvendte oplysninger'!Z300/0.306))^2)*('Anvendte oplysninger'!AA300/1000)/G300)</f>
        <v>1</v>
      </c>
      <c r="AC300" s="14">
        <f>IF(OR('Anvendte oplysninger'!Z300="Lige",'Anvendte oplysninger'!Z300="Irrelevant",'Anvendte oplysninger'!AA300="Irrelevant",'Anvendte oplysninger'!AB300="Irrelevant"),1,1+1.961*1000/32.2*((('Anvendte oplysninger'!AB300*3268/3600)/('Anvendte oplysninger'!Z300/0.306))^2)*('Anvendte oplysninger'!AA300/1000)/G300)</f>
        <v>1</v>
      </c>
      <c r="AD300" s="14">
        <f>IF(OR('Anvendte oplysninger'!AC300="Irrelevant",'Anvendte oplysninger'!AC300="Nej"),1,IF(AND('Anvendte oplysninger'!AC300="Ja",OR('Anvendte oplysninger'!Q300&lt;301,'Anvendte oplysninger'!S300&lt;301)),1-(0.5*('Anvendte oplysninger'!R300+'Anvendte oplysninger'!T300)/('Anvendte oplysninger'!G300*1000)),IF(AND('Anvendte oplysninger'!AC300="Ja",OR('Anvendte oplysninger'!Q300&lt;601,'Anvendte oplysninger'!S300&lt;601)),1-(0.25*('Anvendte oplysninger'!R300+'Anvendte oplysninger'!T300)/('Anvendte oplysninger'!G300*1000)),1)))</f>
        <v>1</v>
      </c>
      <c r="AE300" s="14">
        <f>IF(OR('Anvendte oplysninger'!AC300="Irrelevant",'Anvendte oplysninger'!AC300="Nej"),1,IF(AND('Anvendte oplysninger'!AC300="Ja",OR('Anvendte oplysninger'!Q300&lt;301,'Anvendte oplysninger'!S300&lt;301)),1-(0.4*('Anvendte oplysninger'!R300+'Anvendte oplysninger'!T300)/('Anvendte oplysninger'!G300*1000)),IF(AND('Anvendte oplysninger'!AC300="Ja",OR('Anvendte oplysninger'!Q300&lt;601,'Anvendte oplysninger'!S300&lt;601)),1-(0.2*('Anvendte oplysninger'!R300+'Anvendte oplysninger'!T300)/('Anvendte oplysninger'!G300*1000)),1)))</f>
        <v>1</v>
      </c>
      <c r="AF300" s="14">
        <f>IF('Anvendte oplysninger'!AD300="110 km/t",0.79,1)</f>
        <v>1</v>
      </c>
      <c r="AG300" s="14">
        <f>IF('Anvendte oplysninger'!AD300="110 km/t",0.94,1)</f>
        <v>1</v>
      </c>
      <c r="AH300" s="14">
        <f>IF('Anvendte oplysninger'!AD300="110 km/t",0.66,1)</f>
        <v>1</v>
      </c>
      <c r="AI300" s="14">
        <f>IF('Anvendte oplysninger'!AD300="110 km/t",0.82,1)</f>
        <v>1</v>
      </c>
      <c r="AJ300" s="14">
        <f>IF(AND('Anvendte oplysninger'!AE300="Ja",I300="Tilkørselsflettestrækning"),0.65*'Anvendte oplysninger'!AF300+1-'Anvendte oplysninger'!AF300,1)</f>
        <v>1</v>
      </c>
      <c r="AK300" s="15" t="str">
        <f t="shared" si="28"/>
        <v/>
      </c>
      <c r="AL300" s="15" t="str">
        <f t="shared" si="29"/>
        <v/>
      </c>
      <c r="AM300" s="15" t="str">
        <f t="shared" si="30"/>
        <v/>
      </c>
      <c r="AN300" s="15" t="str">
        <f t="shared" si="31"/>
        <v/>
      </c>
      <c r="AO300" s="15" t="str">
        <f t="shared" si="32"/>
        <v/>
      </c>
      <c r="AP300" s="15" t="str">
        <f t="shared" si="33"/>
        <v/>
      </c>
      <c r="AQ300" s="4" t="str">
        <f t="shared" si="34"/>
        <v/>
      </c>
    </row>
    <row r="301" spans="1:43" x14ac:dyDescent="0.25">
      <c r="A301" s="4" t="str">
        <f>IF(Inddata!A316="","",Inddata!A316)</f>
        <v/>
      </c>
      <c r="B301" s="4" t="str">
        <f>IF(Inddata!B316="","",Inddata!B316)</f>
        <v/>
      </c>
      <c r="C301" s="4" t="str">
        <f>IF(Inddata!C316="","",Inddata!C316)</f>
        <v/>
      </c>
      <c r="D301" s="4" t="str">
        <f>IF(Inddata!D316="","",Inddata!D316)</f>
        <v/>
      </c>
      <c r="E301" s="4" t="str">
        <f>IF(Inddata!E316="","",Inddata!E316)</f>
        <v/>
      </c>
      <c r="F301" s="4" t="str">
        <f>IF(Inddata!F316="","",Inddata!F316)</f>
        <v/>
      </c>
      <c r="G301" s="4">
        <f>IF(Inddata!G316="","",Inddata!G316)</f>
        <v>0</v>
      </c>
      <c r="H301" s="4" t="str">
        <f>IF(Inddata!H316&gt;0.5,Inddata!H316,"")</f>
        <v/>
      </c>
      <c r="I301" s="4" t="str">
        <f>IF(Inddata!I316="","",Inddata!I316)</f>
        <v/>
      </c>
      <c r="J301" s="14">
        <f>IF('Anvendte oplysninger'!J301="Irrelevant",1,IF('Anvendte oplysninger'!J301&gt;3,1.2,1))</f>
        <v>1</v>
      </c>
      <c r="K301" s="14">
        <f>IF('Anvendte oplysninger'!K301="Irrelevant",1,IF(AND(OR(I301="Motorvejsstrækning",I301="Frakørselsflettestrækning",I301="Tilkørselsflettestrækning"),'Anvendte oplysninger'!K301&lt;3.5),1+(3.5-'Anvendte oplysninger'!K301)*0.12,IF(AND(OR(I301="Frakørselsrampe",I301="Tilkørselsrampe"),'Anvendte oplysninger'!K301&lt;3.5),1+(3.5-'Anvendte oplysninger'!K301)*0.16,1)))</f>
        <v>1</v>
      </c>
      <c r="L301" s="14">
        <f>IF('Anvendte oplysninger'!L301="Irrelevant",1,IF(AND('Anvendte oplysninger'!L301="Ja",'Anvendte oplysninger'!J301=2),0.6*'Anvendte oplysninger'!M301+(1-'Anvendte oplysninger'!M301),IF(AND('Anvendte oplysninger'!L301="Ja",'Anvendte oplysninger'!J301=3),0.7*'Anvendte oplysninger'!M301+(1-'Anvendte oplysninger'!M301),IF(AND('Anvendte oplysninger'!L301="Ja",'Anvendte oplysninger'!J301=4),0.76*'Anvendte oplysninger'!M301+(1-'Anvendte oplysninger'!M301),IF(AND('Anvendte oplysninger'!L301="Ja",'Anvendte oplysninger'!J301&gt;4.99999999),0.8*'Anvendte oplysninger'!M301+(1-'Anvendte oplysninger'!M301),1)))))</f>
        <v>1</v>
      </c>
      <c r="M301" s="14">
        <f>IF('Anvendte oplysninger'!L301="Irrelevant",1,IF(AND('Anvendte oplysninger'!L301="Ja",'Anvendte oplysninger'!J301=2),0.8*'Anvendte oplysninger'!M301+(1-'Anvendte oplysninger'!M301),IF(AND('Anvendte oplysninger'!L301="Ja",'Anvendte oplysninger'!J301=3),0.85*'Anvendte oplysninger'!M301+(1-'Anvendte oplysninger'!M301),IF(AND('Anvendte oplysninger'!L301="Ja",'Anvendte oplysninger'!J301=4),0.88*'Anvendte oplysninger'!M301+(1-'Anvendte oplysninger'!M301),IF(AND('Anvendte oplysninger'!L301="Ja",'Anvendte oplysninger'!J301&gt;4.99999999),0.9*'Anvendte oplysninger'!M301+(1-'Anvendte oplysninger'!M301),1)))))</f>
        <v>1</v>
      </c>
      <c r="N301" s="14">
        <f>IF('Anvendte oplysninger'!N301="Irrelevant",1,IF(AND(OR(I301="Motorvejsstrækning",I301="Frakørselsflettestrækning",I301="Tilkørselsflettestrækning"),'Anvendte oplysninger'!N301&lt;3),1+(3-'Anvendte oplysninger'!N301)*0.09333333,1))</f>
        <v>1</v>
      </c>
      <c r="O301" s="14">
        <f>IF('Anvendte oplysninger'!N301="Irrelevant",1,IF(AND(OR(I301="Motorvejsstrækning",I301="Frakørselsflettestrækning",I301="Tilkørselsflettestrækning"),'Anvendte oplysninger'!N301&lt;3),1+(3-'Anvendte oplysninger'!N301)*0.19666667,1))</f>
        <v>1</v>
      </c>
      <c r="P301" s="14">
        <f>IF('Anvendte oplysninger'!O301="Irrelevant",1,IF(AND(OR(I301="Motorvejsstrækning",I301="Frakørselsflettestrækning",I301="Tilkørselsflettestrækning"),'Anvendte oplysninger'!O301&lt;3.00000001),1+(0.5-'Anvendte oplysninger'!O301)*0.04,IF(AND(OR(I301="Frakørselsrampe",I301="Tilkørselsrampe"),'Anvendte oplysninger'!O301&lt;3.00000001),1+(0.5-'Anvendte oplysninger'!O301)*0.08,IF(OR(I301="Motorvejsstrækning",I301="Frakørselsflettestrækning",I301="Tilkørselsflettestrækning"),0.9,0.8))))</f>
        <v>1</v>
      </c>
      <c r="Q301" s="14">
        <f>IF('Anvendte oplysninger'!P301="Irrelevant",1,IF(AND(OR(I301="Motorvejsstrækning",I301="Frakørselsflettestrækning",I301="Tilkørselsflettestrækning"),'Anvendte oplysninger'!P301&lt;11.00000001),1+(5-'Anvendte oplysninger'!P301)*0.01,0.94))</f>
        <v>1</v>
      </c>
      <c r="R301" s="14">
        <f>IF(OR('Anvendte oplysninger'!Q301="Irrelevant",'Anvendte oplysninger'!R301="Irrelevant",'Anvendte oplysninger'!Q301="Lige"),1,IF(AND(OR(I301="Motorvejsstrækning",I301="Frakørselsflettestrækning",I301="Tilkørselsflettestrækning"),'Anvendte oplysninger'!Q301&lt;4000),(EXP(0.1096*1746.5/'Anvendte oplysninger'!Q301)/EXP(0.1096*1746.5/4000))*('Anvendte oplysninger'!R301/1000)/G301+(G301-'Anvendte oplysninger'!R301/1000)/G301,1))</f>
        <v>1</v>
      </c>
      <c r="S301" s="14">
        <f>IF(OR('Anvendte oplysninger'!S301="Irrelevant",'Anvendte oplysninger'!T301="Irrelevant",'Anvendte oplysninger'!S301="Lige"),1,IF(AND(OR(I301="Motorvejsstrækning",I301="Frakørselsflettestrækning",I301="Tilkørselsflettestrækning"),'Anvendte oplysninger'!S301&lt;4000),(EXP(0.1096*1746.5/'Anvendte oplysninger'!S301)/EXP(0.1096*1746.5/4000))*('Anvendte oplysninger'!T301/1000)/G301+(G301-'Anvendte oplysninger'!T301/1000)/G301,1))</f>
        <v>1</v>
      </c>
      <c r="T301" s="14">
        <f>IF('Anvendte oplysninger'!U301="Irrelevant",1,IF(AND(OR(I301="Motorvejsstrækning",I301="Frakørselsflettestrækning",I301="Tilkørselsflettestrækning",I301="Frakørselsrampe",I301="Tilkørselsrampe"),'Anvendte oplysninger'!U301="Ja"),0.95,1))</f>
        <v>1</v>
      </c>
      <c r="U301" s="14">
        <f>IF('Anvendte oplysninger'!U301="Irrelevant",1,IF(AND(OR(I301="Motorvejsstrækning",I301="Frakørselsflettestrækning",I301="Tilkørselsflettestrækning",I301="Frakørselsrampe",I301="Tilkørselsrampe"),'Anvendte oplysninger'!U301="Ja"),0.96,1))</f>
        <v>1</v>
      </c>
      <c r="V301" s="14">
        <f>IF('Anvendte oplysninger'!U301="Irrelevant",1,IF(AND(OR(I301="Motorvejsstrækning",I301="Frakørselsflettestrækning",I301="Tilkørselsflettestrækning",I301="Frakørselsrampe",I301="Tilkørselsrampe"),'Anvendte oplysninger'!U301="Ja"),0.79,1))</f>
        <v>1</v>
      </c>
      <c r="W301" s="14">
        <f>IF('Anvendte oplysninger'!U301="Irrelevant",1,IF(AND(OR(I301="Motorvejsstrækning",I301="Frakørselsflettestrækning",I301="Tilkørselsflettestrækning",I301="Frakørselsrampe",I301="Tilkørselsrampe"),'Anvendte oplysninger'!U301="Ja"),0.94,1))</f>
        <v>1</v>
      </c>
      <c r="X301" s="14">
        <f>IF('Anvendte oplysninger'!U301="Irrelevant",1,IF(AND(OR(I301="Motorvejsstrækning",I301="Frakørselsflettestrækning",I301="Tilkørselsflettestrækning",I301="Frakørselsrampe",I301="Tilkørselsrampe"),'Anvendte oplysninger'!U301="Ja"),0.97,1))</f>
        <v>1</v>
      </c>
      <c r="Y301" s="14">
        <f>IF(AND(I301="Frakørselsrampe",'Anvendte oplysninger'!V301="S-formet ruderrampe"),1.32,IF(AND(I301="Frakørselsrampe",'Anvendte oplysninger'!V301="S-formet trompetrampe"),2.05,IF(AND(I301="Frakørselsrampe",'Anvendte oplysninger'!V301="U-formet trompetrampe"),4.11,IF(AND(I301="Frakørselsrampe",'Anvendte oplysninger'!V301="SV-formet flyoverrampe"),5.15,IF(AND(I301="Frakørselsrampe",'Anvendte oplysninger'!V301="Vinkelformet rampe"),1.07,IF(AND(I301="Tilkørselsrampe",'Anvendte oplysninger'!V301="S-formet ruderrampe"),0.93,IF(AND(I301="Tilkørselsrampe",'Anvendte oplysninger'!V301="S-formet trompetrampe"),2.48,IF(AND(I301="Tilkørselsrampe",'Anvendte oplysninger'!V301="U-formet trompetrampe"),4.15,IF(AND(I301="Tilkørselsrampe",'Anvendte oplysninger'!V301="SV-formet flyoverrampe"),5.26,IF(AND(I301="Tilkørselsrampe",'Anvendte oplysninger'!V301="Vinkelformet rampe"),1.42,1))))))))))</f>
        <v>1</v>
      </c>
      <c r="Z301" s="14">
        <f>IF(OR('Anvendte oplysninger'!W301="Lige",'Anvendte oplysninger'!W301="Irrelevant",'Anvendte oplysninger'!X301="Irrelevant",'Anvendte oplysninger'!Y301="Irrelevant"),1,1+1.545*1000/32.2*((('Anvendte oplysninger'!Y301*3268/3600)/('Anvendte oplysninger'!W301/0.306))^2)*('Anvendte oplysninger'!X301/1000)/G301)</f>
        <v>1</v>
      </c>
      <c r="AA301" s="14">
        <f>IF(OR('Anvendte oplysninger'!W301="Lige",'Anvendte oplysninger'!W301="Irrelevant",'Anvendte oplysninger'!X301="Irrelevant",'Anvendte oplysninger'!Y301="Irrelevant"),1,1+1.961*1000/32.2*((('Anvendte oplysninger'!Y301*3268/3600)/('Anvendte oplysninger'!W301/0.306))^2)*('Anvendte oplysninger'!X301/1000)/G301)</f>
        <v>1</v>
      </c>
      <c r="AB301" s="14">
        <f>IF(OR('Anvendte oplysninger'!Z301="Lige",'Anvendte oplysninger'!Z301="Irrelevant",'Anvendte oplysninger'!AA301="Irrelevant",'Anvendte oplysninger'!AB301="Irrelevant"),1,1+1.545*1000/32.2*((('Anvendte oplysninger'!AB301*3268/3600)/('Anvendte oplysninger'!Z301/0.306))^2)*('Anvendte oplysninger'!AA301/1000)/G301)</f>
        <v>1</v>
      </c>
      <c r="AC301" s="14">
        <f>IF(OR('Anvendte oplysninger'!Z301="Lige",'Anvendte oplysninger'!Z301="Irrelevant",'Anvendte oplysninger'!AA301="Irrelevant",'Anvendte oplysninger'!AB301="Irrelevant"),1,1+1.961*1000/32.2*((('Anvendte oplysninger'!AB301*3268/3600)/('Anvendte oplysninger'!Z301/0.306))^2)*('Anvendte oplysninger'!AA301/1000)/G301)</f>
        <v>1</v>
      </c>
      <c r="AD301" s="14">
        <f>IF(OR('Anvendte oplysninger'!AC301="Irrelevant",'Anvendte oplysninger'!AC301="Nej"),1,IF(AND('Anvendte oplysninger'!AC301="Ja",OR('Anvendte oplysninger'!Q301&lt;301,'Anvendte oplysninger'!S301&lt;301)),1-(0.5*('Anvendte oplysninger'!R301+'Anvendte oplysninger'!T301)/('Anvendte oplysninger'!G301*1000)),IF(AND('Anvendte oplysninger'!AC301="Ja",OR('Anvendte oplysninger'!Q301&lt;601,'Anvendte oplysninger'!S301&lt;601)),1-(0.25*('Anvendte oplysninger'!R301+'Anvendte oplysninger'!T301)/('Anvendte oplysninger'!G301*1000)),1)))</f>
        <v>1</v>
      </c>
      <c r="AE301" s="14">
        <f>IF(OR('Anvendte oplysninger'!AC301="Irrelevant",'Anvendte oplysninger'!AC301="Nej"),1,IF(AND('Anvendte oplysninger'!AC301="Ja",OR('Anvendte oplysninger'!Q301&lt;301,'Anvendte oplysninger'!S301&lt;301)),1-(0.4*('Anvendte oplysninger'!R301+'Anvendte oplysninger'!T301)/('Anvendte oplysninger'!G301*1000)),IF(AND('Anvendte oplysninger'!AC301="Ja",OR('Anvendte oplysninger'!Q301&lt;601,'Anvendte oplysninger'!S301&lt;601)),1-(0.2*('Anvendte oplysninger'!R301+'Anvendte oplysninger'!T301)/('Anvendte oplysninger'!G301*1000)),1)))</f>
        <v>1</v>
      </c>
      <c r="AF301" s="14">
        <f>IF('Anvendte oplysninger'!AD301="110 km/t",0.79,1)</f>
        <v>1</v>
      </c>
      <c r="AG301" s="14">
        <f>IF('Anvendte oplysninger'!AD301="110 km/t",0.94,1)</f>
        <v>1</v>
      </c>
      <c r="AH301" s="14">
        <f>IF('Anvendte oplysninger'!AD301="110 km/t",0.66,1)</f>
        <v>1</v>
      </c>
      <c r="AI301" s="14">
        <f>IF('Anvendte oplysninger'!AD301="110 km/t",0.82,1)</f>
        <v>1</v>
      </c>
      <c r="AJ301" s="14">
        <f>IF(AND('Anvendte oplysninger'!AE301="Ja",I301="Tilkørselsflettestrækning"),0.65*'Anvendte oplysninger'!AF301+1-'Anvendte oplysninger'!AF301,1)</f>
        <v>1</v>
      </c>
      <c r="AK301" s="15" t="str">
        <f t="shared" si="28"/>
        <v/>
      </c>
      <c r="AL301" s="15" t="str">
        <f t="shared" si="29"/>
        <v/>
      </c>
      <c r="AM301" s="15" t="str">
        <f t="shared" si="30"/>
        <v/>
      </c>
      <c r="AN301" s="15" t="str">
        <f t="shared" si="31"/>
        <v/>
      </c>
      <c r="AO301" s="15" t="str">
        <f t="shared" si="32"/>
        <v/>
      </c>
      <c r="AP301" s="15" t="str">
        <f t="shared" si="33"/>
        <v/>
      </c>
      <c r="AQ301" s="4" t="str">
        <f t="shared" si="34"/>
        <v/>
      </c>
    </row>
    <row r="302" spans="1:43" x14ac:dyDescent="0.25">
      <c r="A302" s="4" t="str">
        <f>IF(Inddata!A317="","",Inddata!A317)</f>
        <v/>
      </c>
      <c r="B302" s="4" t="str">
        <f>IF(Inddata!B317="","",Inddata!B317)</f>
        <v/>
      </c>
      <c r="C302" s="4" t="str">
        <f>IF(Inddata!C317="","",Inddata!C317)</f>
        <v/>
      </c>
      <c r="D302" s="4" t="str">
        <f>IF(Inddata!D317="","",Inddata!D317)</f>
        <v/>
      </c>
      <c r="E302" s="4" t="str">
        <f>IF(Inddata!E317="","",Inddata!E317)</f>
        <v/>
      </c>
      <c r="F302" s="4" t="str">
        <f>IF(Inddata!F317="","",Inddata!F317)</f>
        <v/>
      </c>
      <c r="G302" s="4">
        <f>IF(Inddata!G317="","",Inddata!G317)</f>
        <v>0</v>
      </c>
      <c r="H302" s="4" t="str">
        <f>IF(Inddata!H317&gt;0.5,Inddata!H317,"")</f>
        <v/>
      </c>
      <c r="I302" s="4" t="str">
        <f>IF(Inddata!I317="","",Inddata!I317)</f>
        <v/>
      </c>
      <c r="J302" s="14">
        <f>IF('Anvendte oplysninger'!J302="Irrelevant",1,IF('Anvendte oplysninger'!J302&gt;3,1.2,1))</f>
        <v>1</v>
      </c>
      <c r="K302" s="14">
        <f>IF('Anvendte oplysninger'!K302="Irrelevant",1,IF(AND(OR(I302="Motorvejsstrækning",I302="Frakørselsflettestrækning",I302="Tilkørselsflettestrækning"),'Anvendte oplysninger'!K302&lt;3.5),1+(3.5-'Anvendte oplysninger'!K302)*0.12,IF(AND(OR(I302="Frakørselsrampe",I302="Tilkørselsrampe"),'Anvendte oplysninger'!K302&lt;3.5),1+(3.5-'Anvendte oplysninger'!K302)*0.16,1)))</f>
        <v>1</v>
      </c>
      <c r="L302" s="14">
        <f>IF('Anvendte oplysninger'!L302="Irrelevant",1,IF(AND('Anvendte oplysninger'!L302="Ja",'Anvendte oplysninger'!J302=2),0.6*'Anvendte oplysninger'!M302+(1-'Anvendte oplysninger'!M302),IF(AND('Anvendte oplysninger'!L302="Ja",'Anvendte oplysninger'!J302=3),0.7*'Anvendte oplysninger'!M302+(1-'Anvendte oplysninger'!M302),IF(AND('Anvendte oplysninger'!L302="Ja",'Anvendte oplysninger'!J302=4),0.76*'Anvendte oplysninger'!M302+(1-'Anvendte oplysninger'!M302),IF(AND('Anvendte oplysninger'!L302="Ja",'Anvendte oplysninger'!J302&gt;4.99999999),0.8*'Anvendte oplysninger'!M302+(1-'Anvendte oplysninger'!M302),1)))))</f>
        <v>1</v>
      </c>
      <c r="M302" s="14">
        <f>IF('Anvendte oplysninger'!L302="Irrelevant",1,IF(AND('Anvendte oplysninger'!L302="Ja",'Anvendte oplysninger'!J302=2),0.8*'Anvendte oplysninger'!M302+(1-'Anvendte oplysninger'!M302),IF(AND('Anvendte oplysninger'!L302="Ja",'Anvendte oplysninger'!J302=3),0.85*'Anvendte oplysninger'!M302+(1-'Anvendte oplysninger'!M302),IF(AND('Anvendte oplysninger'!L302="Ja",'Anvendte oplysninger'!J302=4),0.88*'Anvendte oplysninger'!M302+(1-'Anvendte oplysninger'!M302),IF(AND('Anvendte oplysninger'!L302="Ja",'Anvendte oplysninger'!J302&gt;4.99999999),0.9*'Anvendte oplysninger'!M302+(1-'Anvendte oplysninger'!M302),1)))))</f>
        <v>1</v>
      </c>
      <c r="N302" s="14">
        <f>IF('Anvendte oplysninger'!N302="Irrelevant",1,IF(AND(OR(I302="Motorvejsstrækning",I302="Frakørselsflettestrækning",I302="Tilkørselsflettestrækning"),'Anvendte oplysninger'!N302&lt;3),1+(3-'Anvendte oplysninger'!N302)*0.09333333,1))</f>
        <v>1</v>
      </c>
      <c r="O302" s="14">
        <f>IF('Anvendte oplysninger'!N302="Irrelevant",1,IF(AND(OR(I302="Motorvejsstrækning",I302="Frakørselsflettestrækning",I302="Tilkørselsflettestrækning"),'Anvendte oplysninger'!N302&lt;3),1+(3-'Anvendte oplysninger'!N302)*0.19666667,1))</f>
        <v>1</v>
      </c>
      <c r="P302" s="14">
        <f>IF('Anvendte oplysninger'!O302="Irrelevant",1,IF(AND(OR(I302="Motorvejsstrækning",I302="Frakørselsflettestrækning",I302="Tilkørselsflettestrækning"),'Anvendte oplysninger'!O302&lt;3.00000001),1+(0.5-'Anvendte oplysninger'!O302)*0.04,IF(AND(OR(I302="Frakørselsrampe",I302="Tilkørselsrampe"),'Anvendte oplysninger'!O302&lt;3.00000001),1+(0.5-'Anvendte oplysninger'!O302)*0.08,IF(OR(I302="Motorvejsstrækning",I302="Frakørselsflettestrækning",I302="Tilkørselsflettestrækning"),0.9,0.8))))</f>
        <v>1</v>
      </c>
      <c r="Q302" s="14">
        <f>IF('Anvendte oplysninger'!P302="Irrelevant",1,IF(AND(OR(I302="Motorvejsstrækning",I302="Frakørselsflettestrækning",I302="Tilkørselsflettestrækning"),'Anvendte oplysninger'!P302&lt;11.00000001),1+(5-'Anvendte oplysninger'!P302)*0.01,0.94))</f>
        <v>1</v>
      </c>
      <c r="R302" s="14">
        <f>IF(OR('Anvendte oplysninger'!Q302="Irrelevant",'Anvendte oplysninger'!R302="Irrelevant",'Anvendte oplysninger'!Q302="Lige"),1,IF(AND(OR(I302="Motorvejsstrækning",I302="Frakørselsflettestrækning",I302="Tilkørselsflettestrækning"),'Anvendte oplysninger'!Q302&lt;4000),(EXP(0.1096*1746.5/'Anvendte oplysninger'!Q302)/EXP(0.1096*1746.5/4000))*('Anvendte oplysninger'!R302/1000)/G302+(G302-'Anvendte oplysninger'!R302/1000)/G302,1))</f>
        <v>1</v>
      </c>
      <c r="S302" s="14">
        <f>IF(OR('Anvendte oplysninger'!S302="Irrelevant",'Anvendte oplysninger'!T302="Irrelevant",'Anvendte oplysninger'!S302="Lige"),1,IF(AND(OR(I302="Motorvejsstrækning",I302="Frakørselsflettestrækning",I302="Tilkørselsflettestrækning"),'Anvendte oplysninger'!S302&lt;4000),(EXP(0.1096*1746.5/'Anvendte oplysninger'!S302)/EXP(0.1096*1746.5/4000))*('Anvendte oplysninger'!T302/1000)/G302+(G302-'Anvendte oplysninger'!T302/1000)/G302,1))</f>
        <v>1</v>
      </c>
      <c r="T302" s="14">
        <f>IF('Anvendte oplysninger'!U302="Irrelevant",1,IF(AND(OR(I302="Motorvejsstrækning",I302="Frakørselsflettestrækning",I302="Tilkørselsflettestrækning",I302="Frakørselsrampe",I302="Tilkørselsrampe"),'Anvendte oplysninger'!U302="Ja"),0.95,1))</f>
        <v>1</v>
      </c>
      <c r="U302" s="14">
        <f>IF('Anvendte oplysninger'!U302="Irrelevant",1,IF(AND(OR(I302="Motorvejsstrækning",I302="Frakørselsflettestrækning",I302="Tilkørselsflettestrækning",I302="Frakørselsrampe",I302="Tilkørselsrampe"),'Anvendte oplysninger'!U302="Ja"),0.96,1))</f>
        <v>1</v>
      </c>
      <c r="V302" s="14">
        <f>IF('Anvendte oplysninger'!U302="Irrelevant",1,IF(AND(OR(I302="Motorvejsstrækning",I302="Frakørselsflettestrækning",I302="Tilkørselsflettestrækning",I302="Frakørselsrampe",I302="Tilkørselsrampe"),'Anvendte oplysninger'!U302="Ja"),0.79,1))</f>
        <v>1</v>
      </c>
      <c r="W302" s="14">
        <f>IF('Anvendte oplysninger'!U302="Irrelevant",1,IF(AND(OR(I302="Motorvejsstrækning",I302="Frakørselsflettestrækning",I302="Tilkørselsflettestrækning",I302="Frakørselsrampe",I302="Tilkørselsrampe"),'Anvendte oplysninger'!U302="Ja"),0.94,1))</f>
        <v>1</v>
      </c>
      <c r="X302" s="14">
        <f>IF('Anvendte oplysninger'!U302="Irrelevant",1,IF(AND(OR(I302="Motorvejsstrækning",I302="Frakørselsflettestrækning",I302="Tilkørselsflettestrækning",I302="Frakørselsrampe",I302="Tilkørselsrampe"),'Anvendte oplysninger'!U302="Ja"),0.97,1))</f>
        <v>1</v>
      </c>
      <c r="Y302" s="14">
        <f>IF(AND(I302="Frakørselsrampe",'Anvendte oplysninger'!V302="S-formet ruderrampe"),1.32,IF(AND(I302="Frakørselsrampe",'Anvendte oplysninger'!V302="S-formet trompetrampe"),2.05,IF(AND(I302="Frakørselsrampe",'Anvendte oplysninger'!V302="U-formet trompetrampe"),4.11,IF(AND(I302="Frakørselsrampe",'Anvendte oplysninger'!V302="SV-formet flyoverrampe"),5.15,IF(AND(I302="Frakørselsrampe",'Anvendte oplysninger'!V302="Vinkelformet rampe"),1.07,IF(AND(I302="Tilkørselsrampe",'Anvendte oplysninger'!V302="S-formet ruderrampe"),0.93,IF(AND(I302="Tilkørselsrampe",'Anvendte oplysninger'!V302="S-formet trompetrampe"),2.48,IF(AND(I302="Tilkørselsrampe",'Anvendte oplysninger'!V302="U-formet trompetrampe"),4.15,IF(AND(I302="Tilkørselsrampe",'Anvendte oplysninger'!V302="SV-formet flyoverrampe"),5.26,IF(AND(I302="Tilkørselsrampe",'Anvendte oplysninger'!V302="Vinkelformet rampe"),1.42,1))))))))))</f>
        <v>1</v>
      </c>
      <c r="Z302" s="14">
        <f>IF(OR('Anvendte oplysninger'!W302="Lige",'Anvendte oplysninger'!W302="Irrelevant",'Anvendte oplysninger'!X302="Irrelevant",'Anvendte oplysninger'!Y302="Irrelevant"),1,1+1.545*1000/32.2*((('Anvendte oplysninger'!Y302*3268/3600)/('Anvendte oplysninger'!W302/0.306))^2)*('Anvendte oplysninger'!X302/1000)/G302)</f>
        <v>1</v>
      </c>
      <c r="AA302" s="14">
        <f>IF(OR('Anvendte oplysninger'!W302="Lige",'Anvendte oplysninger'!W302="Irrelevant",'Anvendte oplysninger'!X302="Irrelevant",'Anvendte oplysninger'!Y302="Irrelevant"),1,1+1.961*1000/32.2*((('Anvendte oplysninger'!Y302*3268/3600)/('Anvendte oplysninger'!W302/0.306))^2)*('Anvendte oplysninger'!X302/1000)/G302)</f>
        <v>1</v>
      </c>
      <c r="AB302" s="14">
        <f>IF(OR('Anvendte oplysninger'!Z302="Lige",'Anvendte oplysninger'!Z302="Irrelevant",'Anvendte oplysninger'!AA302="Irrelevant",'Anvendte oplysninger'!AB302="Irrelevant"),1,1+1.545*1000/32.2*((('Anvendte oplysninger'!AB302*3268/3600)/('Anvendte oplysninger'!Z302/0.306))^2)*('Anvendte oplysninger'!AA302/1000)/G302)</f>
        <v>1</v>
      </c>
      <c r="AC302" s="14">
        <f>IF(OR('Anvendte oplysninger'!Z302="Lige",'Anvendte oplysninger'!Z302="Irrelevant",'Anvendte oplysninger'!AA302="Irrelevant",'Anvendte oplysninger'!AB302="Irrelevant"),1,1+1.961*1000/32.2*((('Anvendte oplysninger'!AB302*3268/3600)/('Anvendte oplysninger'!Z302/0.306))^2)*('Anvendte oplysninger'!AA302/1000)/G302)</f>
        <v>1</v>
      </c>
      <c r="AD302" s="14">
        <f>IF(OR('Anvendte oplysninger'!AC302="Irrelevant",'Anvendte oplysninger'!AC302="Nej"),1,IF(AND('Anvendte oplysninger'!AC302="Ja",OR('Anvendte oplysninger'!Q302&lt;301,'Anvendte oplysninger'!S302&lt;301)),1-(0.5*('Anvendte oplysninger'!R302+'Anvendte oplysninger'!T302)/('Anvendte oplysninger'!G302*1000)),IF(AND('Anvendte oplysninger'!AC302="Ja",OR('Anvendte oplysninger'!Q302&lt;601,'Anvendte oplysninger'!S302&lt;601)),1-(0.25*('Anvendte oplysninger'!R302+'Anvendte oplysninger'!T302)/('Anvendte oplysninger'!G302*1000)),1)))</f>
        <v>1</v>
      </c>
      <c r="AE302" s="14">
        <f>IF(OR('Anvendte oplysninger'!AC302="Irrelevant",'Anvendte oplysninger'!AC302="Nej"),1,IF(AND('Anvendte oplysninger'!AC302="Ja",OR('Anvendte oplysninger'!Q302&lt;301,'Anvendte oplysninger'!S302&lt;301)),1-(0.4*('Anvendte oplysninger'!R302+'Anvendte oplysninger'!T302)/('Anvendte oplysninger'!G302*1000)),IF(AND('Anvendte oplysninger'!AC302="Ja",OR('Anvendte oplysninger'!Q302&lt;601,'Anvendte oplysninger'!S302&lt;601)),1-(0.2*('Anvendte oplysninger'!R302+'Anvendte oplysninger'!T302)/('Anvendte oplysninger'!G302*1000)),1)))</f>
        <v>1</v>
      </c>
      <c r="AF302" s="14">
        <f>IF('Anvendte oplysninger'!AD302="110 km/t",0.79,1)</f>
        <v>1</v>
      </c>
      <c r="AG302" s="14">
        <f>IF('Anvendte oplysninger'!AD302="110 km/t",0.94,1)</f>
        <v>1</v>
      </c>
      <c r="AH302" s="14">
        <f>IF('Anvendte oplysninger'!AD302="110 km/t",0.66,1)</f>
        <v>1</v>
      </c>
      <c r="AI302" s="14">
        <f>IF('Anvendte oplysninger'!AD302="110 km/t",0.82,1)</f>
        <v>1</v>
      </c>
      <c r="AJ302" s="14">
        <f>IF(AND('Anvendte oplysninger'!AE302="Ja",I302="Tilkørselsflettestrækning"),0.65*'Anvendte oplysninger'!AF302+1-'Anvendte oplysninger'!AF302,1)</f>
        <v>1</v>
      </c>
      <c r="AK302" s="15" t="str">
        <f t="shared" si="28"/>
        <v/>
      </c>
      <c r="AL302" s="15" t="str">
        <f t="shared" si="29"/>
        <v/>
      </c>
      <c r="AM302" s="15" t="str">
        <f t="shared" si="30"/>
        <v/>
      </c>
      <c r="AN302" s="15" t="str">
        <f t="shared" si="31"/>
        <v/>
      </c>
      <c r="AO302" s="15" t="str">
        <f t="shared" si="32"/>
        <v/>
      </c>
      <c r="AP302" s="15" t="str">
        <f t="shared" si="33"/>
        <v/>
      </c>
      <c r="AQ302" s="4" t="str">
        <f t="shared" si="34"/>
        <v/>
      </c>
    </row>
    <row r="303" spans="1:43" x14ac:dyDescent="0.25">
      <c r="A303" s="4" t="str">
        <f>IF(Inddata!A318="","",Inddata!A318)</f>
        <v/>
      </c>
      <c r="B303" s="4" t="str">
        <f>IF(Inddata!B318="","",Inddata!B318)</f>
        <v/>
      </c>
      <c r="C303" s="4" t="str">
        <f>IF(Inddata!C318="","",Inddata!C318)</f>
        <v/>
      </c>
      <c r="D303" s="4" t="str">
        <f>IF(Inddata!D318="","",Inddata!D318)</f>
        <v/>
      </c>
      <c r="E303" s="4" t="str">
        <f>IF(Inddata!E318="","",Inddata!E318)</f>
        <v/>
      </c>
      <c r="F303" s="4" t="str">
        <f>IF(Inddata!F318="","",Inddata!F318)</f>
        <v/>
      </c>
      <c r="G303" s="4">
        <f>IF(Inddata!G318="","",Inddata!G318)</f>
        <v>0</v>
      </c>
      <c r="H303" s="4" t="str">
        <f>IF(Inddata!H318&gt;0.5,Inddata!H318,"")</f>
        <v/>
      </c>
      <c r="I303" s="4" t="str">
        <f>IF(Inddata!I318="","",Inddata!I318)</f>
        <v/>
      </c>
      <c r="J303" s="14">
        <f>IF('Anvendte oplysninger'!J303="Irrelevant",1,IF('Anvendte oplysninger'!J303&gt;3,1.2,1))</f>
        <v>1</v>
      </c>
      <c r="K303" s="14">
        <f>IF('Anvendte oplysninger'!K303="Irrelevant",1,IF(AND(OR(I303="Motorvejsstrækning",I303="Frakørselsflettestrækning",I303="Tilkørselsflettestrækning"),'Anvendte oplysninger'!K303&lt;3.5),1+(3.5-'Anvendte oplysninger'!K303)*0.12,IF(AND(OR(I303="Frakørselsrampe",I303="Tilkørselsrampe"),'Anvendte oplysninger'!K303&lt;3.5),1+(3.5-'Anvendte oplysninger'!K303)*0.16,1)))</f>
        <v>1</v>
      </c>
      <c r="L303" s="14">
        <f>IF('Anvendte oplysninger'!L303="Irrelevant",1,IF(AND('Anvendte oplysninger'!L303="Ja",'Anvendte oplysninger'!J303=2),0.6*'Anvendte oplysninger'!M303+(1-'Anvendte oplysninger'!M303),IF(AND('Anvendte oplysninger'!L303="Ja",'Anvendte oplysninger'!J303=3),0.7*'Anvendte oplysninger'!M303+(1-'Anvendte oplysninger'!M303),IF(AND('Anvendte oplysninger'!L303="Ja",'Anvendte oplysninger'!J303=4),0.76*'Anvendte oplysninger'!M303+(1-'Anvendte oplysninger'!M303),IF(AND('Anvendte oplysninger'!L303="Ja",'Anvendte oplysninger'!J303&gt;4.99999999),0.8*'Anvendte oplysninger'!M303+(1-'Anvendte oplysninger'!M303),1)))))</f>
        <v>1</v>
      </c>
      <c r="M303" s="14">
        <f>IF('Anvendte oplysninger'!L303="Irrelevant",1,IF(AND('Anvendte oplysninger'!L303="Ja",'Anvendte oplysninger'!J303=2),0.8*'Anvendte oplysninger'!M303+(1-'Anvendte oplysninger'!M303),IF(AND('Anvendte oplysninger'!L303="Ja",'Anvendte oplysninger'!J303=3),0.85*'Anvendte oplysninger'!M303+(1-'Anvendte oplysninger'!M303),IF(AND('Anvendte oplysninger'!L303="Ja",'Anvendte oplysninger'!J303=4),0.88*'Anvendte oplysninger'!M303+(1-'Anvendte oplysninger'!M303),IF(AND('Anvendte oplysninger'!L303="Ja",'Anvendte oplysninger'!J303&gt;4.99999999),0.9*'Anvendte oplysninger'!M303+(1-'Anvendte oplysninger'!M303),1)))))</f>
        <v>1</v>
      </c>
      <c r="N303" s="14">
        <f>IF('Anvendte oplysninger'!N303="Irrelevant",1,IF(AND(OR(I303="Motorvejsstrækning",I303="Frakørselsflettestrækning",I303="Tilkørselsflettestrækning"),'Anvendte oplysninger'!N303&lt;3),1+(3-'Anvendte oplysninger'!N303)*0.09333333,1))</f>
        <v>1</v>
      </c>
      <c r="O303" s="14">
        <f>IF('Anvendte oplysninger'!N303="Irrelevant",1,IF(AND(OR(I303="Motorvejsstrækning",I303="Frakørselsflettestrækning",I303="Tilkørselsflettestrækning"),'Anvendte oplysninger'!N303&lt;3),1+(3-'Anvendte oplysninger'!N303)*0.19666667,1))</f>
        <v>1</v>
      </c>
      <c r="P303" s="14">
        <f>IF('Anvendte oplysninger'!O303="Irrelevant",1,IF(AND(OR(I303="Motorvejsstrækning",I303="Frakørselsflettestrækning",I303="Tilkørselsflettestrækning"),'Anvendte oplysninger'!O303&lt;3.00000001),1+(0.5-'Anvendte oplysninger'!O303)*0.04,IF(AND(OR(I303="Frakørselsrampe",I303="Tilkørselsrampe"),'Anvendte oplysninger'!O303&lt;3.00000001),1+(0.5-'Anvendte oplysninger'!O303)*0.08,IF(OR(I303="Motorvejsstrækning",I303="Frakørselsflettestrækning",I303="Tilkørselsflettestrækning"),0.9,0.8))))</f>
        <v>1</v>
      </c>
      <c r="Q303" s="14">
        <f>IF('Anvendte oplysninger'!P303="Irrelevant",1,IF(AND(OR(I303="Motorvejsstrækning",I303="Frakørselsflettestrækning",I303="Tilkørselsflettestrækning"),'Anvendte oplysninger'!P303&lt;11.00000001),1+(5-'Anvendte oplysninger'!P303)*0.01,0.94))</f>
        <v>1</v>
      </c>
      <c r="R303" s="14">
        <f>IF(OR('Anvendte oplysninger'!Q303="Irrelevant",'Anvendte oplysninger'!R303="Irrelevant",'Anvendte oplysninger'!Q303="Lige"),1,IF(AND(OR(I303="Motorvejsstrækning",I303="Frakørselsflettestrækning",I303="Tilkørselsflettestrækning"),'Anvendte oplysninger'!Q303&lt;4000),(EXP(0.1096*1746.5/'Anvendte oplysninger'!Q303)/EXP(0.1096*1746.5/4000))*('Anvendte oplysninger'!R303/1000)/G303+(G303-'Anvendte oplysninger'!R303/1000)/G303,1))</f>
        <v>1</v>
      </c>
      <c r="S303" s="14">
        <f>IF(OR('Anvendte oplysninger'!S303="Irrelevant",'Anvendte oplysninger'!T303="Irrelevant",'Anvendte oplysninger'!S303="Lige"),1,IF(AND(OR(I303="Motorvejsstrækning",I303="Frakørselsflettestrækning",I303="Tilkørselsflettestrækning"),'Anvendte oplysninger'!S303&lt;4000),(EXP(0.1096*1746.5/'Anvendte oplysninger'!S303)/EXP(0.1096*1746.5/4000))*('Anvendte oplysninger'!T303/1000)/G303+(G303-'Anvendte oplysninger'!T303/1000)/G303,1))</f>
        <v>1</v>
      </c>
      <c r="T303" s="14">
        <f>IF('Anvendte oplysninger'!U303="Irrelevant",1,IF(AND(OR(I303="Motorvejsstrækning",I303="Frakørselsflettestrækning",I303="Tilkørselsflettestrækning",I303="Frakørselsrampe",I303="Tilkørselsrampe"),'Anvendte oplysninger'!U303="Ja"),0.95,1))</f>
        <v>1</v>
      </c>
      <c r="U303" s="14">
        <f>IF('Anvendte oplysninger'!U303="Irrelevant",1,IF(AND(OR(I303="Motorvejsstrækning",I303="Frakørselsflettestrækning",I303="Tilkørselsflettestrækning",I303="Frakørselsrampe",I303="Tilkørselsrampe"),'Anvendte oplysninger'!U303="Ja"),0.96,1))</f>
        <v>1</v>
      </c>
      <c r="V303" s="14">
        <f>IF('Anvendte oplysninger'!U303="Irrelevant",1,IF(AND(OR(I303="Motorvejsstrækning",I303="Frakørselsflettestrækning",I303="Tilkørselsflettestrækning",I303="Frakørselsrampe",I303="Tilkørselsrampe"),'Anvendte oplysninger'!U303="Ja"),0.79,1))</f>
        <v>1</v>
      </c>
      <c r="W303" s="14">
        <f>IF('Anvendte oplysninger'!U303="Irrelevant",1,IF(AND(OR(I303="Motorvejsstrækning",I303="Frakørselsflettestrækning",I303="Tilkørselsflettestrækning",I303="Frakørselsrampe",I303="Tilkørselsrampe"),'Anvendte oplysninger'!U303="Ja"),0.94,1))</f>
        <v>1</v>
      </c>
      <c r="X303" s="14">
        <f>IF('Anvendte oplysninger'!U303="Irrelevant",1,IF(AND(OR(I303="Motorvejsstrækning",I303="Frakørselsflettestrækning",I303="Tilkørselsflettestrækning",I303="Frakørselsrampe",I303="Tilkørselsrampe"),'Anvendte oplysninger'!U303="Ja"),0.97,1))</f>
        <v>1</v>
      </c>
      <c r="Y303" s="14">
        <f>IF(AND(I303="Frakørselsrampe",'Anvendte oplysninger'!V303="S-formet ruderrampe"),1.32,IF(AND(I303="Frakørselsrampe",'Anvendte oplysninger'!V303="S-formet trompetrampe"),2.05,IF(AND(I303="Frakørselsrampe",'Anvendte oplysninger'!V303="U-formet trompetrampe"),4.11,IF(AND(I303="Frakørselsrampe",'Anvendte oplysninger'!V303="SV-formet flyoverrampe"),5.15,IF(AND(I303="Frakørselsrampe",'Anvendte oplysninger'!V303="Vinkelformet rampe"),1.07,IF(AND(I303="Tilkørselsrampe",'Anvendte oplysninger'!V303="S-formet ruderrampe"),0.93,IF(AND(I303="Tilkørselsrampe",'Anvendte oplysninger'!V303="S-formet trompetrampe"),2.48,IF(AND(I303="Tilkørselsrampe",'Anvendte oplysninger'!V303="U-formet trompetrampe"),4.15,IF(AND(I303="Tilkørselsrampe",'Anvendte oplysninger'!V303="SV-formet flyoverrampe"),5.26,IF(AND(I303="Tilkørselsrampe",'Anvendte oplysninger'!V303="Vinkelformet rampe"),1.42,1))))))))))</f>
        <v>1</v>
      </c>
      <c r="Z303" s="14">
        <f>IF(OR('Anvendte oplysninger'!W303="Lige",'Anvendte oplysninger'!W303="Irrelevant",'Anvendte oplysninger'!X303="Irrelevant",'Anvendte oplysninger'!Y303="Irrelevant"),1,1+1.545*1000/32.2*((('Anvendte oplysninger'!Y303*3268/3600)/('Anvendte oplysninger'!W303/0.306))^2)*('Anvendte oplysninger'!X303/1000)/G303)</f>
        <v>1</v>
      </c>
      <c r="AA303" s="14">
        <f>IF(OR('Anvendte oplysninger'!W303="Lige",'Anvendte oplysninger'!W303="Irrelevant",'Anvendte oplysninger'!X303="Irrelevant",'Anvendte oplysninger'!Y303="Irrelevant"),1,1+1.961*1000/32.2*((('Anvendte oplysninger'!Y303*3268/3600)/('Anvendte oplysninger'!W303/0.306))^2)*('Anvendte oplysninger'!X303/1000)/G303)</f>
        <v>1</v>
      </c>
      <c r="AB303" s="14">
        <f>IF(OR('Anvendte oplysninger'!Z303="Lige",'Anvendte oplysninger'!Z303="Irrelevant",'Anvendte oplysninger'!AA303="Irrelevant",'Anvendte oplysninger'!AB303="Irrelevant"),1,1+1.545*1000/32.2*((('Anvendte oplysninger'!AB303*3268/3600)/('Anvendte oplysninger'!Z303/0.306))^2)*('Anvendte oplysninger'!AA303/1000)/G303)</f>
        <v>1</v>
      </c>
      <c r="AC303" s="14">
        <f>IF(OR('Anvendte oplysninger'!Z303="Lige",'Anvendte oplysninger'!Z303="Irrelevant",'Anvendte oplysninger'!AA303="Irrelevant",'Anvendte oplysninger'!AB303="Irrelevant"),1,1+1.961*1000/32.2*((('Anvendte oplysninger'!AB303*3268/3600)/('Anvendte oplysninger'!Z303/0.306))^2)*('Anvendte oplysninger'!AA303/1000)/G303)</f>
        <v>1</v>
      </c>
      <c r="AD303" s="14">
        <f>IF(OR('Anvendte oplysninger'!AC303="Irrelevant",'Anvendte oplysninger'!AC303="Nej"),1,IF(AND('Anvendte oplysninger'!AC303="Ja",OR('Anvendte oplysninger'!Q303&lt;301,'Anvendte oplysninger'!S303&lt;301)),1-(0.5*('Anvendte oplysninger'!R303+'Anvendte oplysninger'!T303)/('Anvendte oplysninger'!G303*1000)),IF(AND('Anvendte oplysninger'!AC303="Ja",OR('Anvendte oplysninger'!Q303&lt;601,'Anvendte oplysninger'!S303&lt;601)),1-(0.25*('Anvendte oplysninger'!R303+'Anvendte oplysninger'!T303)/('Anvendte oplysninger'!G303*1000)),1)))</f>
        <v>1</v>
      </c>
      <c r="AE303" s="14">
        <f>IF(OR('Anvendte oplysninger'!AC303="Irrelevant",'Anvendte oplysninger'!AC303="Nej"),1,IF(AND('Anvendte oplysninger'!AC303="Ja",OR('Anvendte oplysninger'!Q303&lt;301,'Anvendte oplysninger'!S303&lt;301)),1-(0.4*('Anvendte oplysninger'!R303+'Anvendte oplysninger'!T303)/('Anvendte oplysninger'!G303*1000)),IF(AND('Anvendte oplysninger'!AC303="Ja",OR('Anvendte oplysninger'!Q303&lt;601,'Anvendte oplysninger'!S303&lt;601)),1-(0.2*('Anvendte oplysninger'!R303+'Anvendte oplysninger'!T303)/('Anvendte oplysninger'!G303*1000)),1)))</f>
        <v>1</v>
      </c>
      <c r="AF303" s="14">
        <f>IF('Anvendte oplysninger'!AD303="110 km/t",0.79,1)</f>
        <v>1</v>
      </c>
      <c r="AG303" s="14">
        <f>IF('Anvendte oplysninger'!AD303="110 km/t",0.94,1)</f>
        <v>1</v>
      </c>
      <c r="AH303" s="14">
        <f>IF('Anvendte oplysninger'!AD303="110 km/t",0.66,1)</f>
        <v>1</v>
      </c>
      <c r="AI303" s="14">
        <f>IF('Anvendte oplysninger'!AD303="110 km/t",0.82,1)</f>
        <v>1</v>
      </c>
      <c r="AJ303" s="14">
        <f>IF(AND('Anvendte oplysninger'!AE303="Ja",I303="Tilkørselsflettestrækning"),0.65*'Anvendte oplysninger'!AF303+1-'Anvendte oplysninger'!AF303,1)</f>
        <v>1</v>
      </c>
      <c r="AK303" s="15" t="str">
        <f t="shared" si="28"/>
        <v/>
      </c>
      <c r="AL303" s="15" t="str">
        <f t="shared" si="29"/>
        <v/>
      </c>
      <c r="AM303" s="15" t="str">
        <f t="shared" si="30"/>
        <v/>
      </c>
      <c r="AN303" s="15" t="str">
        <f t="shared" si="31"/>
        <v/>
      </c>
      <c r="AO303" s="15" t="str">
        <f t="shared" si="32"/>
        <v/>
      </c>
      <c r="AP303" s="15" t="str">
        <f t="shared" si="33"/>
        <v/>
      </c>
      <c r="AQ303" s="4" t="str">
        <f t="shared" si="34"/>
        <v/>
      </c>
    </row>
    <row r="304" spans="1:43" x14ac:dyDescent="0.25">
      <c r="A304" s="4" t="str">
        <f>IF(Inddata!A319="","",Inddata!A319)</f>
        <v/>
      </c>
      <c r="B304" s="4" t="str">
        <f>IF(Inddata!B319="","",Inddata!B319)</f>
        <v/>
      </c>
      <c r="C304" s="4" t="str">
        <f>IF(Inddata!C319="","",Inddata!C319)</f>
        <v/>
      </c>
      <c r="D304" s="4" t="str">
        <f>IF(Inddata!D319="","",Inddata!D319)</f>
        <v/>
      </c>
      <c r="E304" s="4" t="str">
        <f>IF(Inddata!E319="","",Inddata!E319)</f>
        <v/>
      </c>
      <c r="F304" s="4" t="str">
        <f>IF(Inddata!F319="","",Inddata!F319)</f>
        <v/>
      </c>
      <c r="G304" s="4">
        <f>IF(Inddata!G319="","",Inddata!G319)</f>
        <v>0</v>
      </c>
      <c r="H304" s="4" t="str">
        <f>IF(Inddata!H319&gt;0.5,Inddata!H319,"")</f>
        <v/>
      </c>
      <c r="I304" s="4" t="str">
        <f>IF(Inddata!I319="","",Inddata!I319)</f>
        <v/>
      </c>
      <c r="J304" s="14">
        <f>IF('Anvendte oplysninger'!J304="Irrelevant",1,IF('Anvendte oplysninger'!J304&gt;3,1.2,1))</f>
        <v>1</v>
      </c>
      <c r="K304" s="14">
        <f>IF('Anvendte oplysninger'!K304="Irrelevant",1,IF(AND(OR(I304="Motorvejsstrækning",I304="Frakørselsflettestrækning",I304="Tilkørselsflettestrækning"),'Anvendte oplysninger'!K304&lt;3.5),1+(3.5-'Anvendte oplysninger'!K304)*0.12,IF(AND(OR(I304="Frakørselsrampe",I304="Tilkørselsrampe"),'Anvendte oplysninger'!K304&lt;3.5),1+(3.5-'Anvendte oplysninger'!K304)*0.16,1)))</f>
        <v>1</v>
      </c>
      <c r="L304" s="14">
        <f>IF('Anvendte oplysninger'!L304="Irrelevant",1,IF(AND('Anvendte oplysninger'!L304="Ja",'Anvendte oplysninger'!J304=2),0.6*'Anvendte oplysninger'!M304+(1-'Anvendte oplysninger'!M304),IF(AND('Anvendte oplysninger'!L304="Ja",'Anvendte oplysninger'!J304=3),0.7*'Anvendte oplysninger'!M304+(1-'Anvendte oplysninger'!M304),IF(AND('Anvendte oplysninger'!L304="Ja",'Anvendte oplysninger'!J304=4),0.76*'Anvendte oplysninger'!M304+(1-'Anvendte oplysninger'!M304),IF(AND('Anvendte oplysninger'!L304="Ja",'Anvendte oplysninger'!J304&gt;4.99999999),0.8*'Anvendte oplysninger'!M304+(1-'Anvendte oplysninger'!M304),1)))))</f>
        <v>1</v>
      </c>
      <c r="M304" s="14">
        <f>IF('Anvendte oplysninger'!L304="Irrelevant",1,IF(AND('Anvendte oplysninger'!L304="Ja",'Anvendte oplysninger'!J304=2),0.8*'Anvendte oplysninger'!M304+(1-'Anvendte oplysninger'!M304),IF(AND('Anvendte oplysninger'!L304="Ja",'Anvendte oplysninger'!J304=3),0.85*'Anvendte oplysninger'!M304+(1-'Anvendte oplysninger'!M304),IF(AND('Anvendte oplysninger'!L304="Ja",'Anvendte oplysninger'!J304=4),0.88*'Anvendte oplysninger'!M304+(1-'Anvendte oplysninger'!M304),IF(AND('Anvendte oplysninger'!L304="Ja",'Anvendte oplysninger'!J304&gt;4.99999999),0.9*'Anvendte oplysninger'!M304+(1-'Anvendte oplysninger'!M304),1)))))</f>
        <v>1</v>
      </c>
      <c r="N304" s="14">
        <f>IF('Anvendte oplysninger'!N304="Irrelevant",1,IF(AND(OR(I304="Motorvejsstrækning",I304="Frakørselsflettestrækning",I304="Tilkørselsflettestrækning"),'Anvendte oplysninger'!N304&lt;3),1+(3-'Anvendte oplysninger'!N304)*0.09333333,1))</f>
        <v>1</v>
      </c>
      <c r="O304" s="14">
        <f>IF('Anvendte oplysninger'!N304="Irrelevant",1,IF(AND(OR(I304="Motorvejsstrækning",I304="Frakørselsflettestrækning",I304="Tilkørselsflettestrækning"),'Anvendte oplysninger'!N304&lt;3),1+(3-'Anvendte oplysninger'!N304)*0.19666667,1))</f>
        <v>1</v>
      </c>
      <c r="P304" s="14">
        <f>IF('Anvendte oplysninger'!O304="Irrelevant",1,IF(AND(OR(I304="Motorvejsstrækning",I304="Frakørselsflettestrækning",I304="Tilkørselsflettestrækning"),'Anvendte oplysninger'!O304&lt;3.00000001),1+(0.5-'Anvendte oplysninger'!O304)*0.04,IF(AND(OR(I304="Frakørselsrampe",I304="Tilkørselsrampe"),'Anvendte oplysninger'!O304&lt;3.00000001),1+(0.5-'Anvendte oplysninger'!O304)*0.08,IF(OR(I304="Motorvejsstrækning",I304="Frakørselsflettestrækning",I304="Tilkørselsflettestrækning"),0.9,0.8))))</f>
        <v>1</v>
      </c>
      <c r="Q304" s="14">
        <f>IF('Anvendte oplysninger'!P304="Irrelevant",1,IF(AND(OR(I304="Motorvejsstrækning",I304="Frakørselsflettestrækning",I304="Tilkørselsflettestrækning"),'Anvendte oplysninger'!P304&lt;11.00000001),1+(5-'Anvendte oplysninger'!P304)*0.01,0.94))</f>
        <v>1</v>
      </c>
      <c r="R304" s="14">
        <f>IF(OR('Anvendte oplysninger'!Q304="Irrelevant",'Anvendte oplysninger'!R304="Irrelevant",'Anvendte oplysninger'!Q304="Lige"),1,IF(AND(OR(I304="Motorvejsstrækning",I304="Frakørselsflettestrækning",I304="Tilkørselsflettestrækning"),'Anvendte oplysninger'!Q304&lt;4000),(EXP(0.1096*1746.5/'Anvendte oplysninger'!Q304)/EXP(0.1096*1746.5/4000))*('Anvendte oplysninger'!R304/1000)/G304+(G304-'Anvendte oplysninger'!R304/1000)/G304,1))</f>
        <v>1</v>
      </c>
      <c r="S304" s="14">
        <f>IF(OR('Anvendte oplysninger'!S304="Irrelevant",'Anvendte oplysninger'!T304="Irrelevant",'Anvendte oplysninger'!S304="Lige"),1,IF(AND(OR(I304="Motorvejsstrækning",I304="Frakørselsflettestrækning",I304="Tilkørselsflettestrækning"),'Anvendte oplysninger'!S304&lt;4000),(EXP(0.1096*1746.5/'Anvendte oplysninger'!S304)/EXP(0.1096*1746.5/4000))*('Anvendte oplysninger'!T304/1000)/G304+(G304-'Anvendte oplysninger'!T304/1000)/G304,1))</f>
        <v>1</v>
      </c>
      <c r="T304" s="14">
        <f>IF('Anvendte oplysninger'!U304="Irrelevant",1,IF(AND(OR(I304="Motorvejsstrækning",I304="Frakørselsflettestrækning",I304="Tilkørselsflettestrækning",I304="Frakørselsrampe",I304="Tilkørselsrampe"),'Anvendte oplysninger'!U304="Ja"),0.95,1))</f>
        <v>1</v>
      </c>
      <c r="U304" s="14">
        <f>IF('Anvendte oplysninger'!U304="Irrelevant",1,IF(AND(OR(I304="Motorvejsstrækning",I304="Frakørselsflettestrækning",I304="Tilkørselsflettestrækning",I304="Frakørselsrampe",I304="Tilkørselsrampe"),'Anvendte oplysninger'!U304="Ja"),0.96,1))</f>
        <v>1</v>
      </c>
      <c r="V304" s="14">
        <f>IF('Anvendte oplysninger'!U304="Irrelevant",1,IF(AND(OR(I304="Motorvejsstrækning",I304="Frakørselsflettestrækning",I304="Tilkørselsflettestrækning",I304="Frakørselsrampe",I304="Tilkørselsrampe"),'Anvendte oplysninger'!U304="Ja"),0.79,1))</f>
        <v>1</v>
      </c>
      <c r="W304" s="14">
        <f>IF('Anvendte oplysninger'!U304="Irrelevant",1,IF(AND(OR(I304="Motorvejsstrækning",I304="Frakørselsflettestrækning",I304="Tilkørselsflettestrækning",I304="Frakørselsrampe",I304="Tilkørselsrampe"),'Anvendte oplysninger'!U304="Ja"),0.94,1))</f>
        <v>1</v>
      </c>
      <c r="X304" s="14">
        <f>IF('Anvendte oplysninger'!U304="Irrelevant",1,IF(AND(OR(I304="Motorvejsstrækning",I304="Frakørselsflettestrækning",I304="Tilkørselsflettestrækning",I304="Frakørselsrampe",I304="Tilkørselsrampe"),'Anvendte oplysninger'!U304="Ja"),0.97,1))</f>
        <v>1</v>
      </c>
      <c r="Y304" s="14">
        <f>IF(AND(I304="Frakørselsrampe",'Anvendte oplysninger'!V304="S-formet ruderrampe"),1.32,IF(AND(I304="Frakørselsrampe",'Anvendte oplysninger'!V304="S-formet trompetrampe"),2.05,IF(AND(I304="Frakørselsrampe",'Anvendte oplysninger'!V304="U-formet trompetrampe"),4.11,IF(AND(I304="Frakørselsrampe",'Anvendte oplysninger'!V304="SV-formet flyoverrampe"),5.15,IF(AND(I304="Frakørselsrampe",'Anvendte oplysninger'!V304="Vinkelformet rampe"),1.07,IF(AND(I304="Tilkørselsrampe",'Anvendte oplysninger'!V304="S-formet ruderrampe"),0.93,IF(AND(I304="Tilkørselsrampe",'Anvendte oplysninger'!V304="S-formet trompetrampe"),2.48,IF(AND(I304="Tilkørselsrampe",'Anvendte oplysninger'!V304="U-formet trompetrampe"),4.15,IF(AND(I304="Tilkørselsrampe",'Anvendte oplysninger'!V304="SV-formet flyoverrampe"),5.26,IF(AND(I304="Tilkørselsrampe",'Anvendte oplysninger'!V304="Vinkelformet rampe"),1.42,1))))))))))</f>
        <v>1</v>
      </c>
      <c r="Z304" s="14">
        <f>IF(OR('Anvendte oplysninger'!W304="Lige",'Anvendte oplysninger'!W304="Irrelevant",'Anvendte oplysninger'!X304="Irrelevant",'Anvendte oplysninger'!Y304="Irrelevant"),1,1+1.545*1000/32.2*((('Anvendte oplysninger'!Y304*3268/3600)/('Anvendte oplysninger'!W304/0.306))^2)*('Anvendte oplysninger'!X304/1000)/G304)</f>
        <v>1</v>
      </c>
      <c r="AA304" s="14">
        <f>IF(OR('Anvendte oplysninger'!W304="Lige",'Anvendte oplysninger'!W304="Irrelevant",'Anvendte oplysninger'!X304="Irrelevant",'Anvendte oplysninger'!Y304="Irrelevant"),1,1+1.961*1000/32.2*((('Anvendte oplysninger'!Y304*3268/3600)/('Anvendte oplysninger'!W304/0.306))^2)*('Anvendte oplysninger'!X304/1000)/G304)</f>
        <v>1</v>
      </c>
      <c r="AB304" s="14">
        <f>IF(OR('Anvendte oplysninger'!Z304="Lige",'Anvendte oplysninger'!Z304="Irrelevant",'Anvendte oplysninger'!AA304="Irrelevant",'Anvendte oplysninger'!AB304="Irrelevant"),1,1+1.545*1000/32.2*((('Anvendte oplysninger'!AB304*3268/3600)/('Anvendte oplysninger'!Z304/0.306))^2)*('Anvendte oplysninger'!AA304/1000)/G304)</f>
        <v>1</v>
      </c>
      <c r="AC304" s="14">
        <f>IF(OR('Anvendte oplysninger'!Z304="Lige",'Anvendte oplysninger'!Z304="Irrelevant",'Anvendte oplysninger'!AA304="Irrelevant",'Anvendte oplysninger'!AB304="Irrelevant"),1,1+1.961*1000/32.2*((('Anvendte oplysninger'!AB304*3268/3600)/('Anvendte oplysninger'!Z304/0.306))^2)*('Anvendte oplysninger'!AA304/1000)/G304)</f>
        <v>1</v>
      </c>
      <c r="AD304" s="14">
        <f>IF(OR('Anvendte oplysninger'!AC304="Irrelevant",'Anvendte oplysninger'!AC304="Nej"),1,IF(AND('Anvendte oplysninger'!AC304="Ja",OR('Anvendte oplysninger'!Q304&lt;301,'Anvendte oplysninger'!S304&lt;301)),1-(0.5*('Anvendte oplysninger'!R304+'Anvendte oplysninger'!T304)/('Anvendte oplysninger'!G304*1000)),IF(AND('Anvendte oplysninger'!AC304="Ja",OR('Anvendte oplysninger'!Q304&lt;601,'Anvendte oplysninger'!S304&lt;601)),1-(0.25*('Anvendte oplysninger'!R304+'Anvendte oplysninger'!T304)/('Anvendte oplysninger'!G304*1000)),1)))</f>
        <v>1</v>
      </c>
      <c r="AE304" s="14">
        <f>IF(OR('Anvendte oplysninger'!AC304="Irrelevant",'Anvendte oplysninger'!AC304="Nej"),1,IF(AND('Anvendte oplysninger'!AC304="Ja",OR('Anvendte oplysninger'!Q304&lt;301,'Anvendte oplysninger'!S304&lt;301)),1-(0.4*('Anvendte oplysninger'!R304+'Anvendte oplysninger'!T304)/('Anvendte oplysninger'!G304*1000)),IF(AND('Anvendte oplysninger'!AC304="Ja",OR('Anvendte oplysninger'!Q304&lt;601,'Anvendte oplysninger'!S304&lt;601)),1-(0.2*('Anvendte oplysninger'!R304+'Anvendte oplysninger'!T304)/('Anvendte oplysninger'!G304*1000)),1)))</f>
        <v>1</v>
      </c>
      <c r="AF304" s="14">
        <f>IF('Anvendte oplysninger'!AD304="110 km/t",0.79,1)</f>
        <v>1</v>
      </c>
      <c r="AG304" s="14">
        <f>IF('Anvendte oplysninger'!AD304="110 km/t",0.94,1)</f>
        <v>1</v>
      </c>
      <c r="AH304" s="14">
        <f>IF('Anvendte oplysninger'!AD304="110 km/t",0.66,1)</f>
        <v>1</v>
      </c>
      <c r="AI304" s="14">
        <f>IF('Anvendte oplysninger'!AD304="110 km/t",0.82,1)</f>
        <v>1</v>
      </c>
      <c r="AJ304" s="14">
        <f>IF(AND('Anvendte oplysninger'!AE304="Ja",I304="Tilkørselsflettestrækning"),0.65*'Anvendte oplysninger'!AF304+1-'Anvendte oplysninger'!AF304,1)</f>
        <v>1</v>
      </c>
      <c r="AK304" s="15" t="str">
        <f t="shared" si="28"/>
        <v/>
      </c>
      <c r="AL304" s="15" t="str">
        <f t="shared" si="29"/>
        <v/>
      </c>
      <c r="AM304" s="15" t="str">
        <f t="shared" si="30"/>
        <v/>
      </c>
      <c r="AN304" s="15" t="str">
        <f t="shared" si="31"/>
        <v/>
      </c>
      <c r="AO304" s="15" t="str">
        <f t="shared" si="32"/>
        <v/>
      </c>
      <c r="AP304" s="15" t="str">
        <f t="shared" si="33"/>
        <v/>
      </c>
      <c r="AQ304" s="4" t="str">
        <f t="shared" si="34"/>
        <v/>
      </c>
    </row>
    <row r="305" spans="1:43" x14ac:dyDescent="0.25">
      <c r="A305" s="4" t="str">
        <f>IF(Inddata!A320="","",Inddata!A320)</f>
        <v/>
      </c>
      <c r="B305" s="4" t="str">
        <f>IF(Inddata!B320="","",Inddata!B320)</f>
        <v/>
      </c>
      <c r="C305" s="4" t="str">
        <f>IF(Inddata!C320="","",Inddata!C320)</f>
        <v/>
      </c>
      <c r="D305" s="4" t="str">
        <f>IF(Inddata!D320="","",Inddata!D320)</f>
        <v/>
      </c>
      <c r="E305" s="4" t="str">
        <f>IF(Inddata!E320="","",Inddata!E320)</f>
        <v/>
      </c>
      <c r="F305" s="4" t="str">
        <f>IF(Inddata!F320="","",Inddata!F320)</f>
        <v/>
      </c>
      <c r="G305" s="4">
        <f>IF(Inddata!G320="","",Inddata!G320)</f>
        <v>0</v>
      </c>
      <c r="H305" s="4" t="str">
        <f>IF(Inddata!H320&gt;0.5,Inddata!H320,"")</f>
        <v/>
      </c>
      <c r="I305" s="4" t="str">
        <f>IF(Inddata!I320="","",Inddata!I320)</f>
        <v/>
      </c>
      <c r="J305" s="14">
        <f>IF('Anvendte oplysninger'!J305="Irrelevant",1,IF('Anvendte oplysninger'!J305&gt;3,1.2,1))</f>
        <v>1</v>
      </c>
      <c r="K305" s="14">
        <f>IF('Anvendte oplysninger'!K305="Irrelevant",1,IF(AND(OR(I305="Motorvejsstrækning",I305="Frakørselsflettestrækning",I305="Tilkørselsflettestrækning"),'Anvendte oplysninger'!K305&lt;3.5),1+(3.5-'Anvendte oplysninger'!K305)*0.12,IF(AND(OR(I305="Frakørselsrampe",I305="Tilkørselsrampe"),'Anvendte oplysninger'!K305&lt;3.5),1+(3.5-'Anvendte oplysninger'!K305)*0.16,1)))</f>
        <v>1</v>
      </c>
      <c r="L305" s="14">
        <f>IF('Anvendte oplysninger'!L305="Irrelevant",1,IF(AND('Anvendte oplysninger'!L305="Ja",'Anvendte oplysninger'!J305=2),0.6*'Anvendte oplysninger'!M305+(1-'Anvendte oplysninger'!M305),IF(AND('Anvendte oplysninger'!L305="Ja",'Anvendte oplysninger'!J305=3),0.7*'Anvendte oplysninger'!M305+(1-'Anvendte oplysninger'!M305),IF(AND('Anvendte oplysninger'!L305="Ja",'Anvendte oplysninger'!J305=4),0.76*'Anvendte oplysninger'!M305+(1-'Anvendte oplysninger'!M305),IF(AND('Anvendte oplysninger'!L305="Ja",'Anvendte oplysninger'!J305&gt;4.99999999),0.8*'Anvendte oplysninger'!M305+(1-'Anvendte oplysninger'!M305),1)))))</f>
        <v>1</v>
      </c>
      <c r="M305" s="14">
        <f>IF('Anvendte oplysninger'!L305="Irrelevant",1,IF(AND('Anvendte oplysninger'!L305="Ja",'Anvendte oplysninger'!J305=2),0.8*'Anvendte oplysninger'!M305+(1-'Anvendte oplysninger'!M305),IF(AND('Anvendte oplysninger'!L305="Ja",'Anvendte oplysninger'!J305=3),0.85*'Anvendte oplysninger'!M305+(1-'Anvendte oplysninger'!M305),IF(AND('Anvendte oplysninger'!L305="Ja",'Anvendte oplysninger'!J305=4),0.88*'Anvendte oplysninger'!M305+(1-'Anvendte oplysninger'!M305),IF(AND('Anvendte oplysninger'!L305="Ja",'Anvendte oplysninger'!J305&gt;4.99999999),0.9*'Anvendte oplysninger'!M305+(1-'Anvendte oplysninger'!M305),1)))))</f>
        <v>1</v>
      </c>
      <c r="N305" s="14">
        <f>IF('Anvendte oplysninger'!N305="Irrelevant",1,IF(AND(OR(I305="Motorvejsstrækning",I305="Frakørselsflettestrækning",I305="Tilkørselsflettestrækning"),'Anvendte oplysninger'!N305&lt;3),1+(3-'Anvendte oplysninger'!N305)*0.09333333,1))</f>
        <v>1</v>
      </c>
      <c r="O305" s="14">
        <f>IF('Anvendte oplysninger'!N305="Irrelevant",1,IF(AND(OR(I305="Motorvejsstrækning",I305="Frakørselsflettestrækning",I305="Tilkørselsflettestrækning"),'Anvendte oplysninger'!N305&lt;3),1+(3-'Anvendte oplysninger'!N305)*0.19666667,1))</f>
        <v>1</v>
      </c>
      <c r="P305" s="14">
        <f>IF('Anvendte oplysninger'!O305="Irrelevant",1,IF(AND(OR(I305="Motorvejsstrækning",I305="Frakørselsflettestrækning",I305="Tilkørselsflettestrækning"),'Anvendte oplysninger'!O305&lt;3.00000001),1+(0.5-'Anvendte oplysninger'!O305)*0.04,IF(AND(OR(I305="Frakørselsrampe",I305="Tilkørselsrampe"),'Anvendte oplysninger'!O305&lt;3.00000001),1+(0.5-'Anvendte oplysninger'!O305)*0.08,IF(OR(I305="Motorvejsstrækning",I305="Frakørselsflettestrækning",I305="Tilkørselsflettestrækning"),0.9,0.8))))</f>
        <v>1</v>
      </c>
      <c r="Q305" s="14">
        <f>IF('Anvendte oplysninger'!P305="Irrelevant",1,IF(AND(OR(I305="Motorvejsstrækning",I305="Frakørselsflettestrækning",I305="Tilkørselsflettestrækning"),'Anvendte oplysninger'!P305&lt;11.00000001),1+(5-'Anvendte oplysninger'!P305)*0.01,0.94))</f>
        <v>1</v>
      </c>
      <c r="R305" s="14">
        <f>IF(OR('Anvendte oplysninger'!Q305="Irrelevant",'Anvendte oplysninger'!R305="Irrelevant",'Anvendte oplysninger'!Q305="Lige"),1,IF(AND(OR(I305="Motorvejsstrækning",I305="Frakørselsflettestrækning",I305="Tilkørselsflettestrækning"),'Anvendte oplysninger'!Q305&lt;4000),(EXP(0.1096*1746.5/'Anvendte oplysninger'!Q305)/EXP(0.1096*1746.5/4000))*('Anvendte oplysninger'!R305/1000)/G305+(G305-'Anvendte oplysninger'!R305/1000)/G305,1))</f>
        <v>1</v>
      </c>
      <c r="S305" s="14">
        <f>IF(OR('Anvendte oplysninger'!S305="Irrelevant",'Anvendte oplysninger'!T305="Irrelevant",'Anvendte oplysninger'!S305="Lige"),1,IF(AND(OR(I305="Motorvejsstrækning",I305="Frakørselsflettestrækning",I305="Tilkørselsflettestrækning"),'Anvendte oplysninger'!S305&lt;4000),(EXP(0.1096*1746.5/'Anvendte oplysninger'!S305)/EXP(0.1096*1746.5/4000))*('Anvendte oplysninger'!T305/1000)/G305+(G305-'Anvendte oplysninger'!T305/1000)/G305,1))</f>
        <v>1</v>
      </c>
      <c r="T305" s="14">
        <f>IF('Anvendte oplysninger'!U305="Irrelevant",1,IF(AND(OR(I305="Motorvejsstrækning",I305="Frakørselsflettestrækning",I305="Tilkørselsflettestrækning",I305="Frakørselsrampe",I305="Tilkørselsrampe"),'Anvendte oplysninger'!U305="Ja"),0.95,1))</f>
        <v>1</v>
      </c>
      <c r="U305" s="14">
        <f>IF('Anvendte oplysninger'!U305="Irrelevant",1,IF(AND(OR(I305="Motorvejsstrækning",I305="Frakørselsflettestrækning",I305="Tilkørselsflettestrækning",I305="Frakørselsrampe",I305="Tilkørselsrampe"),'Anvendte oplysninger'!U305="Ja"),0.96,1))</f>
        <v>1</v>
      </c>
      <c r="V305" s="14">
        <f>IF('Anvendte oplysninger'!U305="Irrelevant",1,IF(AND(OR(I305="Motorvejsstrækning",I305="Frakørselsflettestrækning",I305="Tilkørselsflettestrækning",I305="Frakørselsrampe",I305="Tilkørselsrampe"),'Anvendte oplysninger'!U305="Ja"),0.79,1))</f>
        <v>1</v>
      </c>
      <c r="W305" s="14">
        <f>IF('Anvendte oplysninger'!U305="Irrelevant",1,IF(AND(OR(I305="Motorvejsstrækning",I305="Frakørselsflettestrækning",I305="Tilkørselsflettestrækning",I305="Frakørselsrampe",I305="Tilkørselsrampe"),'Anvendte oplysninger'!U305="Ja"),0.94,1))</f>
        <v>1</v>
      </c>
      <c r="X305" s="14">
        <f>IF('Anvendte oplysninger'!U305="Irrelevant",1,IF(AND(OR(I305="Motorvejsstrækning",I305="Frakørselsflettestrækning",I305="Tilkørselsflettestrækning",I305="Frakørselsrampe",I305="Tilkørselsrampe"),'Anvendte oplysninger'!U305="Ja"),0.97,1))</f>
        <v>1</v>
      </c>
      <c r="Y305" s="14">
        <f>IF(AND(I305="Frakørselsrampe",'Anvendte oplysninger'!V305="S-formet ruderrampe"),1.32,IF(AND(I305="Frakørselsrampe",'Anvendte oplysninger'!V305="S-formet trompetrampe"),2.05,IF(AND(I305="Frakørselsrampe",'Anvendte oplysninger'!V305="U-formet trompetrampe"),4.11,IF(AND(I305="Frakørselsrampe",'Anvendte oplysninger'!V305="SV-formet flyoverrampe"),5.15,IF(AND(I305="Frakørselsrampe",'Anvendte oplysninger'!V305="Vinkelformet rampe"),1.07,IF(AND(I305="Tilkørselsrampe",'Anvendte oplysninger'!V305="S-formet ruderrampe"),0.93,IF(AND(I305="Tilkørselsrampe",'Anvendte oplysninger'!V305="S-formet trompetrampe"),2.48,IF(AND(I305="Tilkørselsrampe",'Anvendte oplysninger'!V305="U-formet trompetrampe"),4.15,IF(AND(I305="Tilkørselsrampe",'Anvendte oplysninger'!V305="SV-formet flyoverrampe"),5.26,IF(AND(I305="Tilkørselsrampe",'Anvendte oplysninger'!V305="Vinkelformet rampe"),1.42,1))))))))))</f>
        <v>1</v>
      </c>
      <c r="Z305" s="14">
        <f>IF(OR('Anvendte oplysninger'!W305="Lige",'Anvendte oplysninger'!W305="Irrelevant",'Anvendte oplysninger'!X305="Irrelevant",'Anvendte oplysninger'!Y305="Irrelevant"),1,1+1.545*1000/32.2*((('Anvendte oplysninger'!Y305*3268/3600)/('Anvendte oplysninger'!W305/0.306))^2)*('Anvendte oplysninger'!X305/1000)/G305)</f>
        <v>1</v>
      </c>
      <c r="AA305" s="14">
        <f>IF(OR('Anvendte oplysninger'!W305="Lige",'Anvendte oplysninger'!W305="Irrelevant",'Anvendte oplysninger'!X305="Irrelevant",'Anvendte oplysninger'!Y305="Irrelevant"),1,1+1.961*1000/32.2*((('Anvendte oplysninger'!Y305*3268/3600)/('Anvendte oplysninger'!W305/0.306))^2)*('Anvendte oplysninger'!X305/1000)/G305)</f>
        <v>1</v>
      </c>
      <c r="AB305" s="14">
        <f>IF(OR('Anvendte oplysninger'!Z305="Lige",'Anvendte oplysninger'!Z305="Irrelevant",'Anvendte oplysninger'!AA305="Irrelevant",'Anvendte oplysninger'!AB305="Irrelevant"),1,1+1.545*1000/32.2*((('Anvendte oplysninger'!AB305*3268/3600)/('Anvendte oplysninger'!Z305/0.306))^2)*('Anvendte oplysninger'!AA305/1000)/G305)</f>
        <v>1</v>
      </c>
      <c r="AC305" s="14">
        <f>IF(OR('Anvendte oplysninger'!Z305="Lige",'Anvendte oplysninger'!Z305="Irrelevant",'Anvendte oplysninger'!AA305="Irrelevant",'Anvendte oplysninger'!AB305="Irrelevant"),1,1+1.961*1000/32.2*((('Anvendte oplysninger'!AB305*3268/3600)/('Anvendte oplysninger'!Z305/0.306))^2)*('Anvendte oplysninger'!AA305/1000)/G305)</f>
        <v>1</v>
      </c>
      <c r="AD305" s="14">
        <f>IF(OR('Anvendte oplysninger'!AC305="Irrelevant",'Anvendte oplysninger'!AC305="Nej"),1,IF(AND('Anvendte oplysninger'!AC305="Ja",OR('Anvendte oplysninger'!Q305&lt;301,'Anvendte oplysninger'!S305&lt;301)),1-(0.5*('Anvendte oplysninger'!R305+'Anvendte oplysninger'!T305)/('Anvendte oplysninger'!G305*1000)),IF(AND('Anvendte oplysninger'!AC305="Ja",OR('Anvendte oplysninger'!Q305&lt;601,'Anvendte oplysninger'!S305&lt;601)),1-(0.25*('Anvendte oplysninger'!R305+'Anvendte oplysninger'!T305)/('Anvendte oplysninger'!G305*1000)),1)))</f>
        <v>1</v>
      </c>
      <c r="AE305" s="14">
        <f>IF(OR('Anvendte oplysninger'!AC305="Irrelevant",'Anvendte oplysninger'!AC305="Nej"),1,IF(AND('Anvendte oplysninger'!AC305="Ja",OR('Anvendte oplysninger'!Q305&lt;301,'Anvendte oplysninger'!S305&lt;301)),1-(0.4*('Anvendte oplysninger'!R305+'Anvendte oplysninger'!T305)/('Anvendte oplysninger'!G305*1000)),IF(AND('Anvendte oplysninger'!AC305="Ja",OR('Anvendte oplysninger'!Q305&lt;601,'Anvendte oplysninger'!S305&lt;601)),1-(0.2*('Anvendte oplysninger'!R305+'Anvendte oplysninger'!T305)/('Anvendte oplysninger'!G305*1000)),1)))</f>
        <v>1</v>
      </c>
      <c r="AF305" s="14">
        <f>IF('Anvendte oplysninger'!AD305="110 km/t",0.79,1)</f>
        <v>1</v>
      </c>
      <c r="AG305" s="14">
        <f>IF('Anvendte oplysninger'!AD305="110 km/t",0.94,1)</f>
        <v>1</v>
      </c>
      <c r="AH305" s="14">
        <f>IF('Anvendte oplysninger'!AD305="110 km/t",0.66,1)</f>
        <v>1</v>
      </c>
      <c r="AI305" s="14">
        <f>IF('Anvendte oplysninger'!AD305="110 km/t",0.82,1)</f>
        <v>1</v>
      </c>
      <c r="AJ305" s="14">
        <f>IF(AND('Anvendte oplysninger'!AE305="Ja",I305="Tilkørselsflettestrækning"),0.65*'Anvendte oplysninger'!AF305+1-'Anvendte oplysninger'!AF305,1)</f>
        <v>1</v>
      </c>
      <c r="AK305" s="15" t="str">
        <f t="shared" si="28"/>
        <v/>
      </c>
      <c r="AL305" s="15" t="str">
        <f t="shared" si="29"/>
        <v/>
      </c>
      <c r="AM305" s="15" t="str">
        <f t="shared" si="30"/>
        <v/>
      </c>
      <c r="AN305" s="15" t="str">
        <f t="shared" si="31"/>
        <v/>
      </c>
      <c r="AO305" s="15" t="str">
        <f t="shared" si="32"/>
        <v/>
      </c>
      <c r="AP305" s="15" t="str">
        <f t="shared" si="33"/>
        <v/>
      </c>
      <c r="AQ305" s="4" t="str">
        <f t="shared" si="34"/>
        <v/>
      </c>
    </row>
    <row r="306" spans="1:43" x14ac:dyDescent="0.25">
      <c r="A306" s="4" t="str">
        <f>IF(Inddata!A321="","",Inddata!A321)</f>
        <v/>
      </c>
      <c r="B306" s="4" t="str">
        <f>IF(Inddata!B321="","",Inddata!B321)</f>
        <v/>
      </c>
      <c r="C306" s="4" t="str">
        <f>IF(Inddata!C321="","",Inddata!C321)</f>
        <v/>
      </c>
      <c r="D306" s="4" t="str">
        <f>IF(Inddata!D321="","",Inddata!D321)</f>
        <v/>
      </c>
      <c r="E306" s="4" t="str">
        <f>IF(Inddata!E321="","",Inddata!E321)</f>
        <v/>
      </c>
      <c r="F306" s="4" t="str">
        <f>IF(Inddata!F321="","",Inddata!F321)</f>
        <v/>
      </c>
      <c r="G306" s="4">
        <f>IF(Inddata!G321="","",Inddata!G321)</f>
        <v>0</v>
      </c>
      <c r="H306" s="4" t="str">
        <f>IF(Inddata!H321&gt;0.5,Inddata!H321,"")</f>
        <v/>
      </c>
      <c r="I306" s="4" t="str">
        <f>IF(Inddata!I321="","",Inddata!I321)</f>
        <v/>
      </c>
      <c r="J306" s="14">
        <f>IF('Anvendte oplysninger'!J306="Irrelevant",1,IF('Anvendte oplysninger'!J306&gt;3,1.2,1))</f>
        <v>1</v>
      </c>
      <c r="K306" s="14">
        <f>IF('Anvendte oplysninger'!K306="Irrelevant",1,IF(AND(OR(I306="Motorvejsstrækning",I306="Frakørselsflettestrækning",I306="Tilkørselsflettestrækning"),'Anvendte oplysninger'!K306&lt;3.5),1+(3.5-'Anvendte oplysninger'!K306)*0.12,IF(AND(OR(I306="Frakørselsrampe",I306="Tilkørselsrampe"),'Anvendte oplysninger'!K306&lt;3.5),1+(3.5-'Anvendte oplysninger'!K306)*0.16,1)))</f>
        <v>1</v>
      </c>
      <c r="L306" s="14">
        <f>IF('Anvendte oplysninger'!L306="Irrelevant",1,IF(AND('Anvendte oplysninger'!L306="Ja",'Anvendte oplysninger'!J306=2),0.6*'Anvendte oplysninger'!M306+(1-'Anvendte oplysninger'!M306),IF(AND('Anvendte oplysninger'!L306="Ja",'Anvendte oplysninger'!J306=3),0.7*'Anvendte oplysninger'!M306+(1-'Anvendte oplysninger'!M306),IF(AND('Anvendte oplysninger'!L306="Ja",'Anvendte oplysninger'!J306=4),0.76*'Anvendte oplysninger'!M306+(1-'Anvendte oplysninger'!M306),IF(AND('Anvendte oplysninger'!L306="Ja",'Anvendte oplysninger'!J306&gt;4.99999999),0.8*'Anvendte oplysninger'!M306+(1-'Anvendte oplysninger'!M306),1)))))</f>
        <v>1</v>
      </c>
      <c r="M306" s="14">
        <f>IF('Anvendte oplysninger'!L306="Irrelevant",1,IF(AND('Anvendte oplysninger'!L306="Ja",'Anvendte oplysninger'!J306=2),0.8*'Anvendte oplysninger'!M306+(1-'Anvendte oplysninger'!M306),IF(AND('Anvendte oplysninger'!L306="Ja",'Anvendte oplysninger'!J306=3),0.85*'Anvendte oplysninger'!M306+(1-'Anvendte oplysninger'!M306),IF(AND('Anvendte oplysninger'!L306="Ja",'Anvendte oplysninger'!J306=4),0.88*'Anvendte oplysninger'!M306+(1-'Anvendte oplysninger'!M306),IF(AND('Anvendte oplysninger'!L306="Ja",'Anvendte oplysninger'!J306&gt;4.99999999),0.9*'Anvendte oplysninger'!M306+(1-'Anvendte oplysninger'!M306),1)))))</f>
        <v>1</v>
      </c>
      <c r="N306" s="14">
        <f>IF('Anvendte oplysninger'!N306="Irrelevant",1,IF(AND(OR(I306="Motorvejsstrækning",I306="Frakørselsflettestrækning",I306="Tilkørselsflettestrækning"),'Anvendte oplysninger'!N306&lt;3),1+(3-'Anvendte oplysninger'!N306)*0.09333333,1))</f>
        <v>1</v>
      </c>
      <c r="O306" s="14">
        <f>IF('Anvendte oplysninger'!N306="Irrelevant",1,IF(AND(OR(I306="Motorvejsstrækning",I306="Frakørselsflettestrækning",I306="Tilkørselsflettestrækning"),'Anvendte oplysninger'!N306&lt;3),1+(3-'Anvendte oplysninger'!N306)*0.19666667,1))</f>
        <v>1</v>
      </c>
      <c r="P306" s="14">
        <f>IF('Anvendte oplysninger'!O306="Irrelevant",1,IF(AND(OR(I306="Motorvejsstrækning",I306="Frakørselsflettestrækning",I306="Tilkørselsflettestrækning"),'Anvendte oplysninger'!O306&lt;3.00000001),1+(0.5-'Anvendte oplysninger'!O306)*0.04,IF(AND(OR(I306="Frakørselsrampe",I306="Tilkørselsrampe"),'Anvendte oplysninger'!O306&lt;3.00000001),1+(0.5-'Anvendte oplysninger'!O306)*0.08,IF(OR(I306="Motorvejsstrækning",I306="Frakørselsflettestrækning",I306="Tilkørselsflettestrækning"),0.9,0.8))))</f>
        <v>1</v>
      </c>
      <c r="Q306" s="14">
        <f>IF('Anvendte oplysninger'!P306="Irrelevant",1,IF(AND(OR(I306="Motorvejsstrækning",I306="Frakørselsflettestrækning",I306="Tilkørselsflettestrækning"),'Anvendte oplysninger'!P306&lt;11.00000001),1+(5-'Anvendte oplysninger'!P306)*0.01,0.94))</f>
        <v>1</v>
      </c>
      <c r="R306" s="14">
        <f>IF(OR('Anvendte oplysninger'!Q306="Irrelevant",'Anvendte oplysninger'!R306="Irrelevant",'Anvendte oplysninger'!Q306="Lige"),1,IF(AND(OR(I306="Motorvejsstrækning",I306="Frakørselsflettestrækning",I306="Tilkørselsflettestrækning"),'Anvendte oplysninger'!Q306&lt;4000),(EXP(0.1096*1746.5/'Anvendte oplysninger'!Q306)/EXP(0.1096*1746.5/4000))*('Anvendte oplysninger'!R306/1000)/G306+(G306-'Anvendte oplysninger'!R306/1000)/G306,1))</f>
        <v>1</v>
      </c>
      <c r="S306" s="14">
        <f>IF(OR('Anvendte oplysninger'!S306="Irrelevant",'Anvendte oplysninger'!T306="Irrelevant",'Anvendte oplysninger'!S306="Lige"),1,IF(AND(OR(I306="Motorvejsstrækning",I306="Frakørselsflettestrækning",I306="Tilkørselsflettestrækning"),'Anvendte oplysninger'!S306&lt;4000),(EXP(0.1096*1746.5/'Anvendte oplysninger'!S306)/EXP(0.1096*1746.5/4000))*('Anvendte oplysninger'!T306/1000)/G306+(G306-'Anvendte oplysninger'!T306/1000)/G306,1))</f>
        <v>1</v>
      </c>
      <c r="T306" s="14">
        <f>IF('Anvendte oplysninger'!U306="Irrelevant",1,IF(AND(OR(I306="Motorvejsstrækning",I306="Frakørselsflettestrækning",I306="Tilkørselsflettestrækning",I306="Frakørselsrampe",I306="Tilkørselsrampe"),'Anvendte oplysninger'!U306="Ja"),0.95,1))</f>
        <v>1</v>
      </c>
      <c r="U306" s="14">
        <f>IF('Anvendte oplysninger'!U306="Irrelevant",1,IF(AND(OR(I306="Motorvejsstrækning",I306="Frakørselsflettestrækning",I306="Tilkørselsflettestrækning",I306="Frakørselsrampe",I306="Tilkørselsrampe"),'Anvendte oplysninger'!U306="Ja"),0.96,1))</f>
        <v>1</v>
      </c>
      <c r="V306" s="14">
        <f>IF('Anvendte oplysninger'!U306="Irrelevant",1,IF(AND(OR(I306="Motorvejsstrækning",I306="Frakørselsflettestrækning",I306="Tilkørselsflettestrækning",I306="Frakørselsrampe",I306="Tilkørselsrampe"),'Anvendte oplysninger'!U306="Ja"),0.79,1))</f>
        <v>1</v>
      </c>
      <c r="W306" s="14">
        <f>IF('Anvendte oplysninger'!U306="Irrelevant",1,IF(AND(OR(I306="Motorvejsstrækning",I306="Frakørselsflettestrækning",I306="Tilkørselsflettestrækning",I306="Frakørselsrampe",I306="Tilkørselsrampe"),'Anvendte oplysninger'!U306="Ja"),0.94,1))</f>
        <v>1</v>
      </c>
      <c r="X306" s="14">
        <f>IF('Anvendte oplysninger'!U306="Irrelevant",1,IF(AND(OR(I306="Motorvejsstrækning",I306="Frakørselsflettestrækning",I306="Tilkørselsflettestrækning",I306="Frakørselsrampe",I306="Tilkørselsrampe"),'Anvendte oplysninger'!U306="Ja"),0.97,1))</f>
        <v>1</v>
      </c>
      <c r="Y306" s="14">
        <f>IF(AND(I306="Frakørselsrampe",'Anvendte oplysninger'!V306="S-formet ruderrampe"),1.32,IF(AND(I306="Frakørselsrampe",'Anvendte oplysninger'!V306="S-formet trompetrampe"),2.05,IF(AND(I306="Frakørselsrampe",'Anvendte oplysninger'!V306="U-formet trompetrampe"),4.11,IF(AND(I306="Frakørselsrampe",'Anvendte oplysninger'!V306="SV-formet flyoverrampe"),5.15,IF(AND(I306="Frakørselsrampe",'Anvendte oplysninger'!V306="Vinkelformet rampe"),1.07,IF(AND(I306="Tilkørselsrampe",'Anvendte oplysninger'!V306="S-formet ruderrampe"),0.93,IF(AND(I306="Tilkørselsrampe",'Anvendte oplysninger'!V306="S-formet trompetrampe"),2.48,IF(AND(I306="Tilkørselsrampe",'Anvendte oplysninger'!V306="U-formet trompetrampe"),4.15,IF(AND(I306="Tilkørselsrampe",'Anvendte oplysninger'!V306="SV-formet flyoverrampe"),5.26,IF(AND(I306="Tilkørselsrampe",'Anvendte oplysninger'!V306="Vinkelformet rampe"),1.42,1))))))))))</f>
        <v>1</v>
      </c>
      <c r="Z306" s="14">
        <f>IF(OR('Anvendte oplysninger'!W306="Lige",'Anvendte oplysninger'!W306="Irrelevant",'Anvendte oplysninger'!X306="Irrelevant",'Anvendte oplysninger'!Y306="Irrelevant"),1,1+1.545*1000/32.2*((('Anvendte oplysninger'!Y306*3268/3600)/('Anvendte oplysninger'!W306/0.306))^2)*('Anvendte oplysninger'!X306/1000)/G306)</f>
        <v>1</v>
      </c>
      <c r="AA306" s="14">
        <f>IF(OR('Anvendte oplysninger'!W306="Lige",'Anvendte oplysninger'!W306="Irrelevant",'Anvendte oplysninger'!X306="Irrelevant",'Anvendte oplysninger'!Y306="Irrelevant"),1,1+1.961*1000/32.2*((('Anvendte oplysninger'!Y306*3268/3600)/('Anvendte oplysninger'!W306/0.306))^2)*('Anvendte oplysninger'!X306/1000)/G306)</f>
        <v>1</v>
      </c>
      <c r="AB306" s="14">
        <f>IF(OR('Anvendte oplysninger'!Z306="Lige",'Anvendte oplysninger'!Z306="Irrelevant",'Anvendte oplysninger'!AA306="Irrelevant",'Anvendte oplysninger'!AB306="Irrelevant"),1,1+1.545*1000/32.2*((('Anvendte oplysninger'!AB306*3268/3600)/('Anvendte oplysninger'!Z306/0.306))^2)*('Anvendte oplysninger'!AA306/1000)/G306)</f>
        <v>1</v>
      </c>
      <c r="AC306" s="14">
        <f>IF(OR('Anvendte oplysninger'!Z306="Lige",'Anvendte oplysninger'!Z306="Irrelevant",'Anvendte oplysninger'!AA306="Irrelevant",'Anvendte oplysninger'!AB306="Irrelevant"),1,1+1.961*1000/32.2*((('Anvendte oplysninger'!AB306*3268/3600)/('Anvendte oplysninger'!Z306/0.306))^2)*('Anvendte oplysninger'!AA306/1000)/G306)</f>
        <v>1</v>
      </c>
      <c r="AD306" s="14">
        <f>IF(OR('Anvendte oplysninger'!AC306="Irrelevant",'Anvendte oplysninger'!AC306="Nej"),1,IF(AND('Anvendte oplysninger'!AC306="Ja",OR('Anvendte oplysninger'!Q306&lt;301,'Anvendte oplysninger'!S306&lt;301)),1-(0.5*('Anvendte oplysninger'!R306+'Anvendte oplysninger'!T306)/('Anvendte oplysninger'!G306*1000)),IF(AND('Anvendte oplysninger'!AC306="Ja",OR('Anvendte oplysninger'!Q306&lt;601,'Anvendte oplysninger'!S306&lt;601)),1-(0.25*('Anvendte oplysninger'!R306+'Anvendte oplysninger'!T306)/('Anvendte oplysninger'!G306*1000)),1)))</f>
        <v>1</v>
      </c>
      <c r="AE306" s="14">
        <f>IF(OR('Anvendte oplysninger'!AC306="Irrelevant",'Anvendte oplysninger'!AC306="Nej"),1,IF(AND('Anvendte oplysninger'!AC306="Ja",OR('Anvendte oplysninger'!Q306&lt;301,'Anvendte oplysninger'!S306&lt;301)),1-(0.4*('Anvendte oplysninger'!R306+'Anvendte oplysninger'!T306)/('Anvendte oplysninger'!G306*1000)),IF(AND('Anvendte oplysninger'!AC306="Ja",OR('Anvendte oplysninger'!Q306&lt;601,'Anvendte oplysninger'!S306&lt;601)),1-(0.2*('Anvendte oplysninger'!R306+'Anvendte oplysninger'!T306)/('Anvendte oplysninger'!G306*1000)),1)))</f>
        <v>1</v>
      </c>
      <c r="AF306" s="14">
        <f>IF('Anvendte oplysninger'!AD306="110 km/t",0.79,1)</f>
        <v>1</v>
      </c>
      <c r="AG306" s="14">
        <f>IF('Anvendte oplysninger'!AD306="110 km/t",0.94,1)</f>
        <v>1</v>
      </c>
      <c r="AH306" s="14">
        <f>IF('Anvendte oplysninger'!AD306="110 km/t",0.66,1)</f>
        <v>1</v>
      </c>
      <c r="AI306" s="14">
        <f>IF('Anvendte oplysninger'!AD306="110 km/t",0.82,1)</f>
        <v>1</v>
      </c>
      <c r="AJ306" s="14">
        <f>IF(AND('Anvendte oplysninger'!AE306="Ja",I306="Tilkørselsflettestrækning"),0.65*'Anvendte oplysninger'!AF306+1-'Anvendte oplysninger'!AF306,1)</f>
        <v>1</v>
      </c>
      <c r="AK306" s="15" t="str">
        <f t="shared" si="28"/>
        <v/>
      </c>
      <c r="AL306" s="15" t="str">
        <f t="shared" si="29"/>
        <v/>
      </c>
      <c r="AM306" s="15" t="str">
        <f t="shared" si="30"/>
        <v/>
      </c>
      <c r="AN306" s="15" t="str">
        <f t="shared" si="31"/>
        <v/>
      </c>
      <c r="AO306" s="15" t="str">
        <f t="shared" si="32"/>
        <v/>
      </c>
      <c r="AP306" s="15" t="str">
        <f t="shared" si="33"/>
        <v/>
      </c>
      <c r="AQ306" s="4" t="str">
        <f t="shared" si="34"/>
        <v/>
      </c>
    </row>
    <row r="307" spans="1:43" x14ac:dyDescent="0.25">
      <c r="A307" s="4" t="str">
        <f>IF(Inddata!A322="","",Inddata!A322)</f>
        <v/>
      </c>
      <c r="B307" s="4" t="str">
        <f>IF(Inddata!B322="","",Inddata!B322)</f>
        <v/>
      </c>
      <c r="C307" s="4" t="str">
        <f>IF(Inddata!C322="","",Inddata!C322)</f>
        <v/>
      </c>
      <c r="D307" s="4" t="str">
        <f>IF(Inddata!D322="","",Inddata!D322)</f>
        <v/>
      </c>
      <c r="E307" s="4" t="str">
        <f>IF(Inddata!E322="","",Inddata!E322)</f>
        <v/>
      </c>
      <c r="F307" s="4" t="str">
        <f>IF(Inddata!F322="","",Inddata!F322)</f>
        <v/>
      </c>
      <c r="G307" s="4">
        <f>IF(Inddata!G322="","",Inddata!G322)</f>
        <v>0</v>
      </c>
      <c r="H307" s="4" t="str">
        <f>IF(Inddata!H322&gt;0.5,Inddata!H322,"")</f>
        <v/>
      </c>
      <c r="I307" s="4" t="str">
        <f>IF(Inddata!I322="","",Inddata!I322)</f>
        <v/>
      </c>
      <c r="J307" s="14">
        <f>IF('Anvendte oplysninger'!J307="Irrelevant",1,IF('Anvendte oplysninger'!J307&gt;3,1.2,1))</f>
        <v>1</v>
      </c>
      <c r="K307" s="14">
        <f>IF('Anvendte oplysninger'!K307="Irrelevant",1,IF(AND(OR(I307="Motorvejsstrækning",I307="Frakørselsflettestrækning",I307="Tilkørselsflettestrækning"),'Anvendte oplysninger'!K307&lt;3.5),1+(3.5-'Anvendte oplysninger'!K307)*0.12,IF(AND(OR(I307="Frakørselsrampe",I307="Tilkørselsrampe"),'Anvendte oplysninger'!K307&lt;3.5),1+(3.5-'Anvendte oplysninger'!K307)*0.16,1)))</f>
        <v>1</v>
      </c>
      <c r="L307" s="14">
        <f>IF('Anvendte oplysninger'!L307="Irrelevant",1,IF(AND('Anvendte oplysninger'!L307="Ja",'Anvendte oplysninger'!J307=2),0.6*'Anvendte oplysninger'!M307+(1-'Anvendte oplysninger'!M307),IF(AND('Anvendte oplysninger'!L307="Ja",'Anvendte oplysninger'!J307=3),0.7*'Anvendte oplysninger'!M307+(1-'Anvendte oplysninger'!M307),IF(AND('Anvendte oplysninger'!L307="Ja",'Anvendte oplysninger'!J307=4),0.76*'Anvendte oplysninger'!M307+(1-'Anvendte oplysninger'!M307),IF(AND('Anvendte oplysninger'!L307="Ja",'Anvendte oplysninger'!J307&gt;4.99999999),0.8*'Anvendte oplysninger'!M307+(1-'Anvendte oplysninger'!M307),1)))))</f>
        <v>1</v>
      </c>
      <c r="M307" s="14">
        <f>IF('Anvendte oplysninger'!L307="Irrelevant",1,IF(AND('Anvendte oplysninger'!L307="Ja",'Anvendte oplysninger'!J307=2),0.8*'Anvendte oplysninger'!M307+(1-'Anvendte oplysninger'!M307),IF(AND('Anvendte oplysninger'!L307="Ja",'Anvendte oplysninger'!J307=3),0.85*'Anvendte oplysninger'!M307+(1-'Anvendte oplysninger'!M307),IF(AND('Anvendte oplysninger'!L307="Ja",'Anvendte oplysninger'!J307=4),0.88*'Anvendte oplysninger'!M307+(1-'Anvendte oplysninger'!M307),IF(AND('Anvendte oplysninger'!L307="Ja",'Anvendte oplysninger'!J307&gt;4.99999999),0.9*'Anvendte oplysninger'!M307+(1-'Anvendte oplysninger'!M307),1)))))</f>
        <v>1</v>
      </c>
      <c r="N307" s="14">
        <f>IF('Anvendte oplysninger'!N307="Irrelevant",1,IF(AND(OR(I307="Motorvejsstrækning",I307="Frakørselsflettestrækning",I307="Tilkørselsflettestrækning"),'Anvendte oplysninger'!N307&lt;3),1+(3-'Anvendte oplysninger'!N307)*0.09333333,1))</f>
        <v>1</v>
      </c>
      <c r="O307" s="14">
        <f>IF('Anvendte oplysninger'!N307="Irrelevant",1,IF(AND(OR(I307="Motorvejsstrækning",I307="Frakørselsflettestrækning",I307="Tilkørselsflettestrækning"),'Anvendte oplysninger'!N307&lt;3),1+(3-'Anvendte oplysninger'!N307)*0.19666667,1))</f>
        <v>1</v>
      </c>
      <c r="P307" s="14">
        <f>IF('Anvendte oplysninger'!O307="Irrelevant",1,IF(AND(OR(I307="Motorvejsstrækning",I307="Frakørselsflettestrækning",I307="Tilkørselsflettestrækning"),'Anvendte oplysninger'!O307&lt;3.00000001),1+(0.5-'Anvendte oplysninger'!O307)*0.04,IF(AND(OR(I307="Frakørselsrampe",I307="Tilkørselsrampe"),'Anvendte oplysninger'!O307&lt;3.00000001),1+(0.5-'Anvendte oplysninger'!O307)*0.08,IF(OR(I307="Motorvejsstrækning",I307="Frakørselsflettestrækning",I307="Tilkørselsflettestrækning"),0.9,0.8))))</f>
        <v>1</v>
      </c>
      <c r="Q307" s="14">
        <f>IF('Anvendte oplysninger'!P307="Irrelevant",1,IF(AND(OR(I307="Motorvejsstrækning",I307="Frakørselsflettestrækning",I307="Tilkørselsflettestrækning"),'Anvendte oplysninger'!P307&lt;11.00000001),1+(5-'Anvendte oplysninger'!P307)*0.01,0.94))</f>
        <v>1</v>
      </c>
      <c r="R307" s="14">
        <f>IF(OR('Anvendte oplysninger'!Q307="Irrelevant",'Anvendte oplysninger'!R307="Irrelevant",'Anvendte oplysninger'!Q307="Lige"),1,IF(AND(OR(I307="Motorvejsstrækning",I307="Frakørselsflettestrækning",I307="Tilkørselsflettestrækning"),'Anvendte oplysninger'!Q307&lt;4000),(EXP(0.1096*1746.5/'Anvendte oplysninger'!Q307)/EXP(0.1096*1746.5/4000))*('Anvendte oplysninger'!R307/1000)/G307+(G307-'Anvendte oplysninger'!R307/1000)/G307,1))</f>
        <v>1</v>
      </c>
      <c r="S307" s="14">
        <f>IF(OR('Anvendte oplysninger'!S307="Irrelevant",'Anvendte oplysninger'!T307="Irrelevant",'Anvendte oplysninger'!S307="Lige"),1,IF(AND(OR(I307="Motorvejsstrækning",I307="Frakørselsflettestrækning",I307="Tilkørselsflettestrækning"),'Anvendte oplysninger'!S307&lt;4000),(EXP(0.1096*1746.5/'Anvendte oplysninger'!S307)/EXP(0.1096*1746.5/4000))*('Anvendte oplysninger'!T307/1000)/G307+(G307-'Anvendte oplysninger'!T307/1000)/G307,1))</f>
        <v>1</v>
      </c>
      <c r="T307" s="14">
        <f>IF('Anvendte oplysninger'!U307="Irrelevant",1,IF(AND(OR(I307="Motorvejsstrækning",I307="Frakørselsflettestrækning",I307="Tilkørselsflettestrækning",I307="Frakørselsrampe",I307="Tilkørselsrampe"),'Anvendte oplysninger'!U307="Ja"),0.95,1))</f>
        <v>1</v>
      </c>
      <c r="U307" s="14">
        <f>IF('Anvendte oplysninger'!U307="Irrelevant",1,IF(AND(OR(I307="Motorvejsstrækning",I307="Frakørselsflettestrækning",I307="Tilkørselsflettestrækning",I307="Frakørselsrampe",I307="Tilkørselsrampe"),'Anvendte oplysninger'!U307="Ja"),0.96,1))</f>
        <v>1</v>
      </c>
      <c r="V307" s="14">
        <f>IF('Anvendte oplysninger'!U307="Irrelevant",1,IF(AND(OR(I307="Motorvejsstrækning",I307="Frakørselsflettestrækning",I307="Tilkørselsflettestrækning",I307="Frakørselsrampe",I307="Tilkørselsrampe"),'Anvendte oplysninger'!U307="Ja"),0.79,1))</f>
        <v>1</v>
      </c>
      <c r="W307" s="14">
        <f>IF('Anvendte oplysninger'!U307="Irrelevant",1,IF(AND(OR(I307="Motorvejsstrækning",I307="Frakørselsflettestrækning",I307="Tilkørselsflettestrækning",I307="Frakørselsrampe",I307="Tilkørselsrampe"),'Anvendte oplysninger'!U307="Ja"),0.94,1))</f>
        <v>1</v>
      </c>
      <c r="X307" s="14">
        <f>IF('Anvendte oplysninger'!U307="Irrelevant",1,IF(AND(OR(I307="Motorvejsstrækning",I307="Frakørselsflettestrækning",I307="Tilkørselsflettestrækning",I307="Frakørselsrampe",I307="Tilkørselsrampe"),'Anvendte oplysninger'!U307="Ja"),0.97,1))</f>
        <v>1</v>
      </c>
      <c r="Y307" s="14">
        <f>IF(AND(I307="Frakørselsrampe",'Anvendte oplysninger'!V307="S-formet ruderrampe"),1.32,IF(AND(I307="Frakørselsrampe",'Anvendte oplysninger'!V307="S-formet trompetrampe"),2.05,IF(AND(I307="Frakørselsrampe",'Anvendte oplysninger'!V307="U-formet trompetrampe"),4.11,IF(AND(I307="Frakørselsrampe",'Anvendte oplysninger'!V307="SV-formet flyoverrampe"),5.15,IF(AND(I307="Frakørselsrampe",'Anvendte oplysninger'!V307="Vinkelformet rampe"),1.07,IF(AND(I307="Tilkørselsrampe",'Anvendte oplysninger'!V307="S-formet ruderrampe"),0.93,IF(AND(I307="Tilkørselsrampe",'Anvendte oplysninger'!V307="S-formet trompetrampe"),2.48,IF(AND(I307="Tilkørselsrampe",'Anvendte oplysninger'!V307="U-formet trompetrampe"),4.15,IF(AND(I307="Tilkørselsrampe",'Anvendte oplysninger'!V307="SV-formet flyoverrampe"),5.26,IF(AND(I307="Tilkørselsrampe",'Anvendte oplysninger'!V307="Vinkelformet rampe"),1.42,1))))))))))</f>
        <v>1</v>
      </c>
      <c r="Z307" s="14">
        <f>IF(OR('Anvendte oplysninger'!W307="Lige",'Anvendte oplysninger'!W307="Irrelevant",'Anvendte oplysninger'!X307="Irrelevant",'Anvendte oplysninger'!Y307="Irrelevant"),1,1+1.545*1000/32.2*((('Anvendte oplysninger'!Y307*3268/3600)/('Anvendte oplysninger'!W307/0.306))^2)*('Anvendte oplysninger'!X307/1000)/G307)</f>
        <v>1</v>
      </c>
      <c r="AA307" s="14">
        <f>IF(OR('Anvendte oplysninger'!W307="Lige",'Anvendte oplysninger'!W307="Irrelevant",'Anvendte oplysninger'!X307="Irrelevant",'Anvendte oplysninger'!Y307="Irrelevant"),1,1+1.961*1000/32.2*((('Anvendte oplysninger'!Y307*3268/3600)/('Anvendte oplysninger'!W307/0.306))^2)*('Anvendte oplysninger'!X307/1000)/G307)</f>
        <v>1</v>
      </c>
      <c r="AB307" s="14">
        <f>IF(OR('Anvendte oplysninger'!Z307="Lige",'Anvendte oplysninger'!Z307="Irrelevant",'Anvendte oplysninger'!AA307="Irrelevant",'Anvendte oplysninger'!AB307="Irrelevant"),1,1+1.545*1000/32.2*((('Anvendte oplysninger'!AB307*3268/3600)/('Anvendte oplysninger'!Z307/0.306))^2)*('Anvendte oplysninger'!AA307/1000)/G307)</f>
        <v>1</v>
      </c>
      <c r="AC307" s="14">
        <f>IF(OR('Anvendte oplysninger'!Z307="Lige",'Anvendte oplysninger'!Z307="Irrelevant",'Anvendte oplysninger'!AA307="Irrelevant",'Anvendte oplysninger'!AB307="Irrelevant"),1,1+1.961*1000/32.2*((('Anvendte oplysninger'!AB307*3268/3600)/('Anvendte oplysninger'!Z307/0.306))^2)*('Anvendte oplysninger'!AA307/1000)/G307)</f>
        <v>1</v>
      </c>
      <c r="AD307" s="14">
        <f>IF(OR('Anvendte oplysninger'!AC307="Irrelevant",'Anvendte oplysninger'!AC307="Nej"),1,IF(AND('Anvendte oplysninger'!AC307="Ja",OR('Anvendte oplysninger'!Q307&lt;301,'Anvendte oplysninger'!S307&lt;301)),1-(0.5*('Anvendte oplysninger'!R307+'Anvendte oplysninger'!T307)/('Anvendte oplysninger'!G307*1000)),IF(AND('Anvendte oplysninger'!AC307="Ja",OR('Anvendte oplysninger'!Q307&lt;601,'Anvendte oplysninger'!S307&lt;601)),1-(0.25*('Anvendte oplysninger'!R307+'Anvendte oplysninger'!T307)/('Anvendte oplysninger'!G307*1000)),1)))</f>
        <v>1</v>
      </c>
      <c r="AE307" s="14">
        <f>IF(OR('Anvendte oplysninger'!AC307="Irrelevant",'Anvendte oplysninger'!AC307="Nej"),1,IF(AND('Anvendte oplysninger'!AC307="Ja",OR('Anvendte oplysninger'!Q307&lt;301,'Anvendte oplysninger'!S307&lt;301)),1-(0.4*('Anvendte oplysninger'!R307+'Anvendte oplysninger'!T307)/('Anvendte oplysninger'!G307*1000)),IF(AND('Anvendte oplysninger'!AC307="Ja",OR('Anvendte oplysninger'!Q307&lt;601,'Anvendte oplysninger'!S307&lt;601)),1-(0.2*('Anvendte oplysninger'!R307+'Anvendte oplysninger'!T307)/('Anvendte oplysninger'!G307*1000)),1)))</f>
        <v>1</v>
      </c>
      <c r="AF307" s="14">
        <f>IF('Anvendte oplysninger'!AD307="110 km/t",0.79,1)</f>
        <v>1</v>
      </c>
      <c r="AG307" s="14">
        <f>IF('Anvendte oplysninger'!AD307="110 km/t",0.94,1)</f>
        <v>1</v>
      </c>
      <c r="AH307" s="14">
        <f>IF('Anvendte oplysninger'!AD307="110 km/t",0.66,1)</f>
        <v>1</v>
      </c>
      <c r="AI307" s="14">
        <f>IF('Anvendte oplysninger'!AD307="110 km/t",0.82,1)</f>
        <v>1</v>
      </c>
      <c r="AJ307" s="14">
        <f>IF(AND('Anvendte oplysninger'!AE307="Ja",I307="Tilkørselsflettestrækning"),0.65*'Anvendte oplysninger'!AF307+1-'Anvendte oplysninger'!AF307,1)</f>
        <v>1</v>
      </c>
      <c r="AK307" s="15" t="str">
        <f t="shared" si="28"/>
        <v/>
      </c>
      <c r="AL307" s="15" t="str">
        <f t="shared" si="29"/>
        <v/>
      </c>
      <c r="AM307" s="15" t="str">
        <f t="shared" si="30"/>
        <v/>
      </c>
      <c r="AN307" s="15" t="str">
        <f t="shared" si="31"/>
        <v/>
      </c>
      <c r="AO307" s="15" t="str">
        <f t="shared" si="32"/>
        <v/>
      </c>
      <c r="AP307" s="15" t="str">
        <f t="shared" si="33"/>
        <v/>
      </c>
      <c r="AQ307" s="4" t="str">
        <f t="shared" si="34"/>
        <v/>
      </c>
    </row>
    <row r="308" spans="1:43" x14ac:dyDescent="0.25">
      <c r="A308" s="4" t="str">
        <f>IF(Inddata!A323="","",Inddata!A323)</f>
        <v/>
      </c>
      <c r="B308" s="4" t="str">
        <f>IF(Inddata!B323="","",Inddata!B323)</f>
        <v/>
      </c>
      <c r="C308" s="4" t="str">
        <f>IF(Inddata!C323="","",Inddata!C323)</f>
        <v/>
      </c>
      <c r="D308" s="4" t="str">
        <f>IF(Inddata!D323="","",Inddata!D323)</f>
        <v/>
      </c>
      <c r="E308" s="4" t="str">
        <f>IF(Inddata!E323="","",Inddata!E323)</f>
        <v/>
      </c>
      <c r="F308" s="4" t="str">
        <f>IF(Inddata!F323="","",Inddata!F323)</f>
        <v/>
      </c>
      <c r="G308" s="4">
        <f>IF(Inddata!G323="","",Inddata!G323)</f>
        <v>0</v>
      </c>
      <c r="H308" s="4" t="str">
        <f>IF(Inddata!H323&gt;0.5,Inddata!H323,"")</f>
        <v/>
      </c>
      <c r="I308" s="4" t="str">
        <f>IF(Inddata!I323="","",Inddata!I323)</f>
        <v/>
      </c>
      <c r="J308" s="14">
        <f>IF('Anvendte oplysninger'!J308="Irrelevant",1,IF('Anvendte oplysninger'!J308&gt;3,1.2,1))</f>
        <v>1</v>
      </c>
      <c r="K308" s="14">
        <f>IF('Anvendte oplysninger'!K308="Irrelevant",1,IF(AND(OR(I308="Motorvejsstrækning",I308="Frakørselsflettestrækning",I308="Tilkørselsflettestrækning"),'Anvendte oplysninger'!K308&lt;3.5),1+(3.5-'Anvendte oplysninger'!K308)*0.12,IF(AND(OR(I308="Frakørselsrampe",I308="Tilkørselsrampe"),'Anvendte oplysninger'!K308&lt;3.5),1+(3.5-'Anvendte oplysninger'!K308)*0.16,1)))</f>
        <v>1</v>
      </c>
      <c r="L308" s="14">
        <f>IF('Anvendte oplysninger'!L308="Irrelevant",1,IF(AND('Anvendte oplysninger'!L308="Ja",'Anvendte oplysninger'!J308=2),0.6*'Anvendte oplysninger'!M308+(1-'Anvendte oplysninger'!M308),IF(AND('Anvendte oplysninger'!L308="Ja",'Anvendte oplysninger'!J308=3),0.7*'Anvendte oplysninger'!M308+(1-'Anvendte oplysninger'!M308),IF(AND('Anvendte oplysninger'!L308="Ja",'Anvendte oplysninger'!J308=4),0.76*'Anvendte oplysninger'!M308+(1-'Anvendte oplysninger'!M308),IF(AND('Anvendte oplysninger'!L308="Ja",'Anvendte oplysninger'!J308&gt;4.99999999),0.8*'Anvendte oplysninger'!M308+(1-'Anvendte oplysninger'!M308),1)))))</f>
        <v>1</v>
      </c>
      <c r="M308" s="14">
        <f>IF('Anvendte oplysninger'!L308="Irrelevant",1,IF(AND('Anvendte oplysninger'!L308="Ja",'Anvendte oplysninger'!J308=2),0.8*'Anvendte oplysninger'!M308+(1-'Anvendte oplysninger'!M308),IF(AND('Anvendte oplysninger'!L308="Ja",'Anvendte oplysninger'!J308=3),0.85*'Anvendte oplysninger'!M308+(1-'Anvendte oplysninger'!M308),IF(AND('Anvendte oplysninger'!L308="Ja",'Anvendte oplysninger'!J308=4),0.88*'Anvendte oplysninger'!M308+(1-'Anvendte oplysninger'!M308),IF(AND('Anvendte oplysninger'!L308="Ja",'Anvendte oplysninger'!J308&gt;4.99999999),0.9*'Anvendte oplysninger'!M308+(1-'Anvendte oplysninger'!M308),1)))))</f>
        <v>1</v>
      </c>
      <c r="N308" s="14">
        <f>IF('Anvendte oplysninger'!N308="Irrelevant",1,IF(AND(OR(I308="Motorvejsstrækning",I308="Frakørselsflettestrækning",I308="Tilkørselsflettestrækning"),'Anvendte oplysninger'!N308&lt;3),1+(3-'Anvendte oplysninger'!N308)*0.09333333,1))</f>
        <v>1</v>
      </c>
      <c r="O308" s="14">
        <f>IF('Anvendte oplysninger'!N308="Irrelevant",1,IF(AND(OR(I308="Motorvejsstrækning",I308="Frakørselsflettestrækning",I308="Tilkørselsflettestrækning"),'Anvendte oplysninger'!N308&lt;3),1+(3-'Anvendte oplysninger'!N308)*0.19666667,1))</f>
        <v>1</v>
      </c>
      <c r="P308" s="14">
        <f>IF('Anvendte oplysninger'!O308="Irrelevant",1,IF(AND(OR(I308="Motorvejsstrækning",I308="Frakørselsflettestrækning",I308="Tilkørselsflettestrækning"),'Anvendte oplysninger'!O308&lt;3.00000001),1+(0.5-'Anvendte oplysninger'!O308)*0.04,IF(AND(OR(I308="Frakørselsrampe",I308="Tilkørselsrampe"),'Anvendte oplysninger'!O308&lt;3.00000001),1+(0.5-'Anvendte oplysninger'!O308)*0.08,IF(OR(I308="Motorvejsstrækning",I308="Frakørselsflettestrækning",I308="Tilkørselsflettestrækning"),0.9,0.8))))</f>
        <v>1</v>
      </c>
      <c r="Q308" s="14">
        <f>IF('Anvendte oplysninger'!P308="Irrelevant",1,IF(AND(OR(I308="Motorvejsstrækning",I308="Frakørselsflettestrækning",I308="Tilkørselsflettestrækning"),'Anvendte oplysninger'!P308&lt;11.00000001),1+(5-'Anvendte oplysninger'!P308)*0.01,0.94))</f>
        <v>1</v>
      </c>
      <c r="R308" s="14">
        <f>IF(OR('Anvendte oplysninger'!Q308="Irrelevant",'Anvendte oplysninger'!R308="Irrelevant",'Anvendte oplysninger'!Q308="Lige"),1,IF(AND(OR(I308="Motorvejsstrækning",I308="Frakørselsflettestrækning",I308="Tilkørselsflettestrækning"),'Anvendte oplysninger'!Q308&lt;4000),(EXP(0.1096*1746.5/'Anvendte oplysninger'!Q308)/EXP(0.1096*1746.5/4000))*('Anvendte oplysninger'!R308/1000)/G308+(G308-'Anvendte oplysninger'!R308/1000)/G308,1))</f>
        <v>1</v>
      </c>
      <c r="S308" s="14">
        <f>IF(OR('Anvendte oplysninger'!S308="Irrelevant",'Anvendte oplysninger'!T308="Irrelevant",'Anvendte oplysninger'!S308="Lige"),1,IF(AND(OR(I308="Motorvejsstrækning",I308="Frakørselsflettestrækning",I308="Tilkørselsflettestrækning"),'Anvendte oplysninger'!S308&lt;4000),(EXP(0.1096*1746.5/'Anvendte oplysninger'!S308)/EXP(0.1096*1746.5/4000))*('Anvendte oplysninger'!T308/1000)/G308+(G308-'Anvendte oplysninger'!T308/1000)/G308,1))</f>
        <v>1</v>
      </c>
      <c r="T308" s="14">
        <f>IF('Anvendte oplysninger'!U308="Irrelevant",1,IF(AND(OR(I308="Motorvejsstrækning",I308="Frakørselsflettestrækning",I308="Tilkørselsflettestrækning",I308="Frakørselsrampe",I308="Tilkørselsrampe"),'Anvendte oplysninger'!U308="Ja"),0.95,1))</f>
        <v>1</v>
      </c>
      <c r="U308" s="14">
        <f>IF('Anvendte oplysninger'!U308="Irrelevant",1,IF(AND(OR(I308="Motorvejsstrækning",I308="Frakørselsflettestrækning",I308="Tilkørselsflettestrækning",I308="Frakørselsrampe",I308="Tilkørselsrampe"),'Anvendte oplysninger'!U308="Ja"),0.96,1))</f>
        <v>1</v>
      </c>
      <c r="V308" s="14">
        <f>IF('Anvendte oplysninger'!U308="Irrelevant",1,IF(AND(OR(I308="Motorvejsstrækning",I308="Frakørselsflettestrækning",I308="Tilkørselsflettestrækning",I308="Frakørselsrampe",I308="Tilkørselsrampe"),'Anvendte oplysninger'!U308="Ja"),0.79,1))</f>
        <v>1</v>
      </c>
      <c r="W308" s="14">
        <f>IF('Anvendte oplysninger'!U308="Irrelevant",1,IF(AND(OR(I308="Motorvejsstrækning",I308="Frakørselsflettestrækning",I308="Tilkørselsflettestrækning",I308="Frakørselsrampe",I308="Tilkørselsrampe"),'Anvendte oplysninger'!U308="Ja"),0.94,1))</f>
        <v>1</v>
      </c>
      <c r="X308" s="14">
        <f>IF('Anvendte oplysninger'!U308="Irrelevant",1,IF(AND(OR(I308="Motorvejsstrækning",I308="Frakørselsflettestrækning",I308="Tilkørselsflettestrækning",I308="Frakørselsrampe",I308="Tilkørselsrampe"),'Anvendte oplysninger'!U308="Ja"),0.97,1))</f>
        <v>1</v>
      </c>
      <c r="Y308" s="14">
        <f>IF(AND(I308="Frakørselsrampe",'Anvendte oplysninger'!V308="S-formet ruderrampe"),1.32,IF(AND(I308="Frakørselsrampe",'Anvendte oplysninger'!V308="S-formet trompetrampe"),2.05,IF(AND(I308="Frakørselsrampe",'Anvendte oplysninger'!V308="U-formet trompetrampe"),4.11,IF(AND(I308="Frakørselsrampe",'Anvendte oplysninger'!V308="SV-formet flyoverrampe"),5.15,IF(AND(I308="Frakørselsrampe",'Anvendte oplysninger'!V308="Vinkelformet rampe"),1.07,IF(AND(I308="Tilkørselsrampe",'Anvendte oplysninger'!V308="S-formet ruderrampe"),0.93,IF(AND(I308="Tilkørselsrampe",'Anvendte oplysninger'!V308="S-formet trompetrampe"),2.48,IF(AND(I308="Tilkørselsrampe",'Anvendte oplysninger'!V308="U-formet trompetrampe"),4.15,IF(AND(I308="Tilkørselsrampe",'Anvendte oplysninger'!V308="SV-formet flyoverrampe"),5.26,IF(AND(I308="Tilkørselsrampe",'Anvendte oplysninger'!V308="Vinkelformet rampe"),1.42,1))))))))))</f>
        <v>1</v>
      </c>
      <c r="Z308" s="14">
        <f>IF(OR('Anvendte oplysninger'!W308="Lige",'Anvendte oplysninger'!W308="Irrelevant",'Anvendte oplysninger'!X308="Irrelevant",'Anvendte oplysninger'!Y308="Irrelevant"),1,1+1.545*1000/32.2*((('Anvendte oplysninger'!Y308*3268/3600)/('Anvendte oplysninger'!W308/0.306))^2)*('Anvendte oplysninger'!X308/1000)/G308)</f>
        <v>1</v>
      </c>
      <c r="AA308" s="14">
        <f>IF(OR('Anvendte oplysninger'!W308="Lige",'Anvendte oplysninger'!W308="Irrelevant",'Anvendte oplysninger'!X308="Irrelevant",'Anvendte oplysninger'!Y308="Irrelevant"),1,1+1.961*1000/32.2*((('Anvendte oplysninger'!Y308*3268/3600)/('Anvendte oplysninger'!W308/0.306))^2)*('Anvendte oplysninger'!X308/1000)/G308)</f>
        <v>1</v>
      </c>
      <c r="AB308" s="14">
        <f>IF(OR('Anvendte oplysninger'!Z308="Lige",'Anvendte oplysninger'!Z308="Irrelevant",'Anvendte oplysninger'!AA308="Irrelevant",'Anvendte oplysninger'!AB308="Irrelevant"),1,1+1.545*1000/32.2*((('Anvendte oplysninger'!AB308*3268/3600)/('Anvendte oplysninger'!Z308/0.306))^2)*('Anvendte oplysninger'!AA308/1000)/G308)</f>
        <v>1</v>
      </c>
      <c r="AC308" s="14">
        <f>IF(OR('Anvendte oplysninger'!Z308="Lige",'Anvendte oplysninger'!Z308="Irrelevant",'Anvendte oplysninger'!AA308="Irrelevant",'Anvendte oplysninger'!AB308="Irrelevant"),1,1+1.961*1000/32.2*((('Anvendte oplysninger'!AB308*3268/3600)/('Anvendte oplysninger'!Z308/0.306))^2)*('Anvendte oplysninger'!AA308/1000)/G308)</f>
        <v>1</v>
      </c>
      <c r="AD308" s="14">
        <f>IF(OR('Anvendte oplysninger'!AC308="Irrelevant",'Anvendte oplysninger'!AC308="Nej"),1,IF(AND('Anvendte oplysninger'!AC308="Ja",OR('Anvendte oplysninger'!Q308&lt;301,'Anvendte oplysninger'!S308&lt;301)),1-(0.5*('Anvendte oplysninger'!R308+'Anvendte oplysninger'!T308)/('Anvendte oplysninger'!G308*1000)),IF(AND('Anvendte oplysninger'!AC308="Ja",OR('Anvendte oplysninger'!Q308&lt;601,'Anvendte oplysninger'!S308&lt;601)),1-(0.25*('Anvendte oplysninger'!R308+'Anvendte oplysninger'!T308)/('Anvendte oplysninger'!G308*1000)),1)))</f>
        <v>1</v>
      </c>
      <c r="AE308" s="14">
        <f>IF(OR('Anvendte oplysninger'!AC308="Irrelevant",'Anvendte oplysninger'!AC308="Nej"),1,IF(AND('Anvendte oplysninger'!AC308="Ja",OR('Anvendte oplysninger'!Q308&lt;301,'Anvendte oplysninger'!S308&lt;301)),1-(0.4*('Anvendte oplysninger'!R308+'Anvendte oplysninger'!T308)/('Anvendte oplysninger'!G308*1000)),IF(AND('Anvendte oplysninger'!AC308="Ja",OR('Anvendte oplysninger'!Q308&lt;601,'Anvendte oplysninger'!S308&lt;601)),1-(0.2*('Anvendte oplysninger'!R308+'Anvendte oplysninger'!T308)/('Anvendte oplysninger'!G308*1000)),1)))</f>
        <v>1</v>
      </c>
      <c r="AF308" s="14">
        <f>IF('Anvendte oplysninger'!AD308="110 km/t",0.79,1)</f>
        <v>1</v>
      </c>
      <c r="AG308" s="14">
        <f>IF('Anvendte oplysninger'!AD308="110 km/t",0.94,1)</f>
        <v>1</v>
      </c>
      <c r="AH308" s="14">
        <f>IF('Anvendte oplysninger'!AD308="110 km/t",0.66,1)</f>
        <v>1</v>
      </c>
      <c r="AI308" s="14">
        <f>IF('Anvendte oplysninger'!AD308="110 km/t",0.82,1)</f>
        <v>1</v>
      </c>
      <c r="AJ308" s="14">
        <f>IF(AND('Anvendte oplysninger'!AE308="Ja",I308="Tilkørselsflettestrækning"),0.65*'Anvendte oplysninger'!AF308+1-'Anvendte oplysninger'!AF308,1)</f>
        <v>1</v>
      </c>
      <c r="AK308" s="15" t="str">
        <f t="shared" si="28"/>
        <v/>
      </c>
      <c r="AL308" s="15" t="str">
        <f t="shared" si="29"/>
        <v/>
      </c>
      <c r="AM308" s="15" t="str">
        <f t="shared" si="30"/>
        <v/>
      </c>
      <c r="AN308" s="15" t="str">
        <f t="shared" si="31"/>
        <v/>
      </c>
      <c r="AO308" s="15" t="str">
        <f t="shared" si="32"/>
        <v/>
      </c>
      <c r="AP308" s="15" t="str">
        <f t="shared" si="33"/>
        <v/>
      </c>
      <c r="AQ308" s="4" t="str">
        <f t="shared" si="34"/>
        <v/>
      </c>
    </row>
    <row r="309" spans="1:43" x14ac:dyDescent="0.25">
      <c r="A309" s="4" t="str">
        <f>IF(Inddata!A324="","",Inddata!A324)</f>
        <v/>
      </c>
      <c r="B309" s="4" t="str">
        <f>IF(Inddata!B324="","",Inddata!B324)</f>
        <v/>
      </c>
      <c r="C309" s="4" t="str">
        <f>IF(Inddata!C324="","",Inddata!C324)</f>
        <v/>
      </c>
      <c r="D309" s="4" t="str">
        <f>IF(Inddata!D324="","",Inddata!D324)</f>
        <v/>
      </c>
      <c r="E309" s="4" t="str">
        <f>IF(Inddata!E324="","",Inddata!E324)</f>
        <v/>
      </c>
      <c r="F309" s="4" t="str">
        <f>IF(Inddata!F324="","",Inddata!F324)</f>
        <v/>
      </c>
      <c r="G309" s="4">
        <f>IF(Inddata!G324="","",Inddata!G324)</f>
        <v>0</v>
      </c>
      <c r="H309" s="4" t="str">
        <f>IF(Inddata!H324&gt;0.5,Inddata!H324,"")</f>
        <v/>
      </c>
      <c r="I309" s="4" t="str">
        <f>IF(Inddata!I324="","",Inddata!I324)</f>
        <v/>
      </c>
      <c r="J309" s="14">
        <f>IF('Anvendte oplysninger'!J309="Irrelevant",1,IF('Anvendte oplysninger'!J309&gt;3,1.2,1))</f>
        <v>1</v>
      </c>
      <c r="K309" s="14">
        <f>IF('Anvendte oplysninger'!K309="Irrelevant",1,IF(AND(OR(I309="Motorvejsstrækning",I309="Frakørselsflettestrækning",I309="Tilkørselsflettestrækning"),'Anvendte oplysninger'!K309&lt;3.5),1+(3.5-'Anvendte oplysninger'!K309)*0.12,IF(AND(OR(I309="Frakørselsrampe",I309="Tilkørselsrampe"),'Anvendte oplysninger'!K309&lt;3.5),1+(3.5-'Anvendte oplysninger'!K309)*0.16,1)))</f>
        <v>1</v>
      </c>
      <c r="L309" s="14">
        <f>IF('Anvendte oplysninger'!L309="Irrelevant",1,IF(AND('Anvendte oplysninger'!L309="Ja",'Anvendte oplysninger'!J309=2),0.6*'Anvendte oplysninger'!M309+(1-'Anvendte oplysninger'!M309),IF(AND('Anvendte oplysninger'!L309="Ja",'Anvendte oplysninger'!J309=3),0.7*'Anvendte oplysninger'!M309+(1-'Anvendte oplysninger'!M309),IF(AND('Anvendte oplysninger'!L309="Ja",'Anvendte oplysninger'!J309=4),0.76*'Anvendte oplysninger'!M309+(1-'Anvendte oplysninger'!M309),IF(AND('Anvendte oplysninger'!L309="Ja",'Anvendte oplysninger'!J309&gt;4.99999999),0.8*'Anvendte oplysninger'!M309+(1-'Anvendte oplysninger'!M309),1)))))</f>
        <v>1</v>
      </c>
      <c r="M309" s="14">
        <f>IF('Anvendte oplysninger'!L309="Irrelevant",1,IF(AND('Anvendte oplysninger'!L309="Ja",'Anvendte oplysninger'!J309=2),0.8*'Anvendte oplysninger'!M309+(1-'Anvendte oplysninger'!M309),IF(AND('Anvendte oplysninger'!L309="Ja",'Anvendte oplysninger'!J309=3),0.85*'Anvendte oplysninger'!M309+(1-'Anvendte oplysninger'!M309),IF(AND('Anvendte oplysninger'!L309="Ja",'Anvendte oplysninger'!J309=4),0.88*'Anvendte oplysninger'!M309+(1-'Anvendte oplysninger'!M309),IF(AND('Anvendte oplysninger'!L309="Ja",'Anvendte oplysninger'!J309&gt;4.99999999),0.9*'Anvendte oplysninger'!M309+(1-'Anvendte oplysninger'!M309),1)))))</f>
        <v>1</v>
      </c>
      <c r="N309" s="14">
        <f>IF('Anvendte oplysninger'!N309="Irrelevant",1,IF(AND(OR(I309="Motorvejsstrækning",I309="Frakørselsflettestrækning",I309="Tilkørselsflettestrækning"),'Anvendte oplysninger'!N309&lt;3),1+(3-'Anvendte oplysninger'!N309)*0.09333333,1))</f>
        <v>1</v>
      </c>
      <c r="O309" s="14">
        <f>IF('Anvendte oplysninger'!N309="Irrelevant",1,IF(AND(OR(I309="Motorvejsstrækning",I309="Frakørselsflettestrækning",I309="Tilkørselsflettestrækning"),'Anvendte oplysninger'!N309&lt;3),1+(3-'Anvendte oplysninger'!N309)*0.19666667,1))</f>
        <v>1</v>
      </c>
      <c r="P309" s="14">
        <f>IF('Anvendte oplysninger'!O309="Irrelevant",1,IF(AND(OR(I309="Motorvejsstrækning",I309="Frakørselsflettestrækning",I309="Tilkørselsflettestrækning"),'Anvendte oplysninger'!O309&lt;3.00000001),1+(0.5-'Anvendte oplysninger'!O309)*0.04,IF(AND(OR(I309="Frakørselsrampe",I309="Tilkørselsrampe"),'Anvendte oplysninger'!O309&lt;3.00000001),1+(0.5-'Anvendte oplysninger'!O309)*0.08,IF(OR(I309="Motorvejsstrækning",I309="Frakørselsflettestrækning",I309="Tilkørselsflettestrækning"),0.9,0.8))))</f>
        <v>1</v>
      </c>
      <c r="Q309" s="14">
        <f>IF('Anvendte oplysninger'!P309="Irrelevant",1,IF(AND(OR(I309="Motorvejsstrækning",I309="Frakørselsflettestrækning",I309="Tilkørselsflettestrækning"),'Anvendte oplysninger'!P309&lt;11.00000001),1+(5-'Anvendte oplysninger'!P309)*0.01,0.94))</f>
        <v>1</v>
      </c>
      <c r="R309" s="14">
        <f>IF(OR('Anvendte oplysninger'!Q309="Irrelevant",'Anvendte oplysninger'!R309="Irrelevant",'Anvendte oplysninger'!Q309="Lige"),1,IF(AND(OR(I309="Motorvejsstrækning",I309="Frakørselsflettestrækning",I309="Tilkørselsflettestrækning"),'Anvendte oplysninger'!Q309&lt;4000),(EXP(0.1096*1746.5/'Anvendte oplysninger'!Q309)/EXP(0.1096*1746.5/4000))*('Anvendte oplysninger'!R309/1000)/G309+(G309-'Anvendte oplysninger'!R309/1000)/G309,1))</f>
        <v>1</v>
      </c>
      <c r="S309" s="14">
        <f>IF(OR('Anvendte oplysninger'!S309="Irrelevant",'Anvendte oplysninger'!T309="Irrelevant",'Anvendte oplysninger'!S309="Lige"),1,IF(AND(OR(I309="Motorvejsstrækning",I309="Frakørselsflettestrækning",I309="Tilkørselsflettestrækning"),'Anvendte oplysninger'!S309&lt;4000),(EXP(0.1096*1746.5/'Anvendte oplysninger'!S309)/EXP(0.1096*1746.5/4000))*('Anvendte oplysninger'!T309/1000)/G309+(G309-'Anvendte oplysninger'!T309/1000)/G309,1))</f>
        <v>1</v>
      </c>
      <c r="T309" s="14">
        <f>IF('Anvendte oplysninger'!U309="Irrelevant",1,IF(AND(OR(I309="Motorvejsstrækning",I309="Frakørselsflettestrækning",I309="Tilkørselsflettestrækning",I309="Frakørselsrampe",I309="Tilkørselsrampe"),'Anvendte oplysninger'!U309="Ja"),0.95,1))</f>
        <v>1</v>
      </c>
      <c r="U309" s="14">
        <f>IF('Anvendte oplysninger'!U309="Irrelevant",1,IF(AND(OR(I309="Motorvejsstrækning",I309="Frakørselsflettestrækning",I309="Tilkørselsflettestrækning",I309="Frakørselsrampe",I309="Tilkørselsrampe"),'Anvendte oplysninger'!U309="Ja"),0.96,1))</f>
        <v>1</v>
      </c>
      <c r="V309" s="14">
        <f>IF('Anvendte oplysninger'!U309="Irrelevant",1,IF(AND(OR(I309="Motorvejsstrækning",I309="Frakørselsflettestrækning",I309="Tilkørselsflettestrækning",I309="Frakørselsrampe",I309="Tilkørselsrampe"),'Anvendte oplysninger'!U309="Ja"),0.79,1))</f>
        <v>1</v>
      </c>
      <c r="W309" s="14">
        <f>IF('Anvendte oplysninger'!U309="Irrelevant",1,IF(AND(OR(I309="Motorvejsstrækning",I309="Frakørselsflettestrækning",I309="Tilkørselsflettestrækning",I309="Frakørselsrampe",I309="Tilkørselsrampe"),'Anvendte oplysninger'!U309="Ja"),0.94,1))</f>
        <v>1</v>
      </c>
      <c r="X309" s="14">
        <f>IF('Anvendte oplysninger'!U309="Irrelevant",1,IF(AND(OR(I309="Motorvejsstrækning",I309="Frakørselsflettestrækning",I309="Tilkørselsflettestrækning",I309="Frakørselsrampe",I309="Tilkørselsrampe"),'Anvendte oplysninger'!U309="Ja"),0.97,1))</f>
        <v>1</v>
      </c>
      <c r="Y309" s="14">
        <f>IF(AND(I309="Frakørselsrampe",'Anvendte oplysninger'!V309="S-formet ruderrampe"),1.32,IF(AND(I309="Frakørselsrampe",'Anvendte oplysninger'!V309="S-formet trompetrampe"),2.05,IF(AND(I309="Frakørselsrampe",'Anvendte oplysninger'!V309="U-formet trompetrampe"),4.11,IF(AND(I309="Frakørselsrampe",'Anvendte oplysninger'!V309="SV-formet flyoverrampe"),5.15,IF(AND(I309="Frakørselsrampe",'Anvendte oplysninger'!V309="Vinkelformet rampe"),1.07,IF(AND(I309="Tilkørselsrampe",'Anvendte oplysninger'!V309="S-formet ruderrampe"),0.93,IF(AND(I309="Tilkørselsrampe",'Anvendte oplysninger'!V309="S-formet trompetrampe"),2.48,IF(AND(I309="Tilkørselsrampe",'Anvendte oplysninger'!V309="U-formet trompetrampe"),4.15,IF(AND(I309="Tilkørselsrampe",'Anvendte oplysninger'!V309="SV-formet flyoverrampe"),5.26,IF(AND(I309="Tilkørselsrampe",'Anvendte oplysninger'!V309="Vinkelformet rampe"),1.42,1))))))))))</f>
        <v>1</v>
      </c>
      <c r="Z309" s="14">
        <f>IF(OR('Anvendte oplysninger'!W309="Lige",'Anvendte oplysninger'!W309="Irrelevant",'Anvendte oplysninger'!X309="Irrelevant",'Anvendte oplysninger'!Y309="Irrelevant"),1,1+1.545*1000/32.2*((('Anvendte oplysninger'!Y309*3268/3600)/('Anvendte oplysninger'!W309/0.306))^2)*('Anvendte oplysninger'!X309/1000)/G309)</f>
        <v>1</v>
      </c>
      <c r="AA309" s="14">
        <f>IF(OR('Anvendte oplysninger'!W309="Lige",'Anvendte oplysninger'!W309="Irrelevant",'Anvendte oplysninger'!X309="Irrelevant",'Anvendte oplysninger'!Y309="Irrelevant"),1,1+1.961*1000/32.2*((('Anvendte oplysninger'!Y309*3268/3600)/('Anvendte oplysninger'!W309/0.306))^2)*('Anvendte oplysninger'!X309/1000)/G309)</f>
        <v>1</v>
      </c>
      <c r="AB309" s="14">
        <f>IF(OR('Anvendte oplysninger'!Z309="Lige",'Anvendte oplysninger'!Z309="Irrelevant",'Anvendte oplysninger'!AA309="Irrelevant",'Anvendte oplysninger'!AB309="Irrelevant"),1,1+1.545*1000/32.2*((('Anvendte oplysninger'!AB309*3268/3600)/('Anvendte oplysninger'!Z309/0.306))^2)*('Anvendte oplysninger'!AA309/1000)/G309)</f>
        <v>1</v>
      </c>
      <c r="AC309" s="14">
        <f>IF(OR('Anvendte oplysninger'!Z309="Lige",'Anvendte oplysninger'!Z309="Irrelevant",'Anvendte oplysninger'!AA309="Irrelevant",'Anvendte oplysninger'!AB309="Irrelevant"),1,1+1.961*1000/32.2*((('Anvendte oplysninger'!AB309*3268/3600)/('Anvendte oplysninger'!Z309/0.306))^2)*('Anvendte oplysninger'!AA309/1000)/G309)</f>
        <v>1</v>
      </c>
      <c r="AD309" s="14">
        <f>IF(OR('Anvendte oplysninger'!AC309="Irrelevant",'Anvendte oplysninger'!AC309="Nej"),1,IF(AND('Anvendte oplysninger'!AC309="Ja",OR('Anvendte oplysninger'!Q309&lt;301,'Anvendte oplysninger'!S309&lt;301)),1-(0.5*('Anvendte oplysninger'!R309+'Anvendte oplysninger'!T309)/('Anvendte oplysninger'!G309*1000)),IF(AND('Anvendte oplysninger'!AC309="Ja",OR('Anvendte oplysninger'!Q309&lt;601,'Anvendte oplysninger'!S309&lt;601)),1-(0.25*('Anvendte oplysninger'!R309+'Anvendte oplysninger'!T309)/('Anvendte oplysninger'!G309*1000)),1)))</f>
        <v>1</v>
      </c>
      <c r="AE309" s="14">
        <f>IF(OR('Anvendte oplysninger'!AC309="Irrelevant",'Anvendte oplysninger'!AC309="Nej"),1,IF(AND('Anvendte oplysninger'!AC309="Ja",OR('Anvendte oplysninger'!Q309&lt;301,'Anvendte oplysninger'!S309&lt;301)),1-(0.4*('Anvendte oplysninger'!R309+'Anvendte oplysninger'!T309)/('Anvendte oplysninger'!G309*1000)),IF(AND('Anvendte oplysninger'!AC309="Ja",OR('Anvendte oplysninger'!Q309&lt;601,'Anvendte oplysninger'!S309&lt;601)),1-(0.2*('Anvendte oplysninger'!R309+'Anvendte oplysninger'!T309)/('Anvendte oplysninger'!G309*1000)),1)))</f>
        <v>1</v>
      </c>
      <c r="AF309" s="14">
        <f>IF('Anvendte oplysninger'!AD309="110 km/t",0.79,1)</f>
        <v>1</v>
      </c>
      <c r="AG309" s="14">
        <f>IF('Anvendte oplysninger'!AD309="110 km/t",0.94,1)</f>
        <v>1</v>
      </c>
      <c r="AH309" s="14">
        <f>IF('Anvendte oplysninger'!AD309="110 km/t",0.66,1)</f>
        <v>1</v>
      </c>
      <c r="AI309" s="14">
        <f>IF('Anvendte oplysninger'!AD309="110 km/t",0.82,1)</f>
        <v>1</v>
      </c>
      <c r="AJ309" s="14">
        <f>IF(AND('Anvendte oplysninger'!AE309="Ja",I309="Tilkørselsflettestrækning"),0.65*'Anvendte oplysninger'!AF309+1-'Anvendte oplysninger'!AF309,1)</f>
        <v>1</v>
      </c>
      <c r="AK309" s="15" t="str">
        <f t="shared" si="28"/>
        <v/>
      </c>
      <c r="AL309" s="15" t="str">
        <f t="shared" si="29"/>
        <v/>
      </c>
      <c r="AM309" s="15" t="str">
        <f t="shared" si="30"/>
        <v/>
      </c>
      <c r="AN309" s="15" t="str">
        <f t="shared" si="31"/>
        <v/>
      </c>
      <c r="AO309" s="15" t="str">
        <f t="shared" si="32"/>
        <v/>
      </c>
      <c r="AP309" s="15" t="str">
        <f t="shared" si="33"/>
        <v/>
      </c>
      <c r="AQ309" s="4" t="str">
        <f t="shared" si="34"/>
        <v/>
      </c>
    </row>
    <row r="310" spans="1:43" x14ac:dyDescent="0.25">
      <c r="A310" s="4" t="str">
        <f>IF(Inddata!A325="","",Inddata!A325)</f>
        <v/>
      </c>
      <c r="B310" s="4" t="str">
        <f>IF(Inddata!B325="","",Inddata!B325)</f>
        <v/>
      </c>
      <c r="C310" s="4" t="str">
        <f>IF(Inddata!C325="","",Inddata!C325)</f>
        <v/>
      </c>
      <c r="D310" s="4" t="str">
        <f>IF(Inddata!D325="","",Inddata!D325)</f>
        <v/>
      </c>
      <c r="E310" s="4" t="str">
        <f>IF(Inddata!E325="","",Inddata!E325)</f>
        <v/>
      </c>
      <c r="F310" s="4" t="str">
        <f>IF(Inddata!F325="","",Inddata!F325)</f>
        <v/>
      </c>
      <c r="G310" s="4">
        <f>IF(Inddata!G325="","",Inddata!G325)</f>
        <v>0</v>
      </c>
      <c r="H310" s="4" t="str">
        <f>IF(Inddata!H325&gt;0.5,Inddata!H325,"")</f>
        <v/>
      </c>
      <c r="I310" s="4" t="str">
        <f>IF(Inddata!I325="","",Inddata!I325)</f>
        <v/>
      </c>
      <c r="J310" s="14">
        <f>IF('Anvendte oplysninger'!J310="Irrelevant",1,IF('Anvendte oplysninger'!J310&gt;3,1.2,1))</f>
        <v>1</v>
      </c>
      <c r="K310" s="14">
        <f>IF('Anvendte oplysninger'!K310="Irrelevant",1,IF(AND(OR(I310="Motorvejsstrækning",I310="Frakørselsflettestrækning",I310="Tilkørselsflettestrækning"),'Anvendte oplysninger'!K310&lt;3.5),1+(3.5-'Anvendte oplysninger'!K310)*0.12,IF(AND(OR(I310="Frakørselsrampe",I310="Tilkørselsrampe"),'Anvendte oplysninger'!K310&lt;3.5),1+(3.5-'Anvendte oplysninger'!K310)*0.16,1)))</f>
        <v>1</v>
      </c>
      <c r="L310" s="14">
        <f>IF('Anvendte oplysninger'!L310="Irrelevant",1,IF(AND('Anvendte oplysninger'!L310="Ja",'Anvendte oplysninger'!J310=2),0.6*'Anvendte oplysninger'!M310+(1-'Anvendte oplysninger'!M310),IF(AND('Anvendte oplysninger'!L310="Ja",'Anvendte oplysninger'!J310=3),0.7*'Anvendte oplysninger'!M310+(1-'Anvendte oplysninger'!M310),IF(AND('Anvendte oplysninger'!L310="Ja",'Anvendte oplysninger'!J310=4),0.76*'Anvendte oplysninger'!M310+(1-'Anvendte oplysninger'!M310),IF(AND('Anvendte oplysninger'!L310="Ja",'Anvendte oplysninger'!J310&gt;4.99999999),0.8*'Anvendte oplysninger'!M310+(1-'Anvendte oplysninger'!M310),1)))))</f>
        <v>1</v>
      </c>
      <c r="M310" s="14">
        <f>IF('Anvendte oplysninger'!L310="Irrelevant",1,IF(AND('Anvendte oplysninger'!L310="Ja",'Anvendte oplysninger'!J310=2),0.8*'Anvendte oplysninger'!M310+(1-'Anvendte oplysninger'!M310),IF(AND('Anvendte oplysninger'!L310="Ja",'Anvendte oplysninger'!J310=3),0.85*'Anvendte oplysninger'!M310+(1-'Anvendte oplysninger'!M310),IF(AND('Anvendte oplysninger'!L310="Ja",'Anvendte oplysninger'!J310=4),0.88*'Anvendte oplysninger'!M310+(1-'Anvendte oplysninger'!M310),IF(AND('Anvendte oplysninger'!L310="Ja",'Anvendte oplysninger'!J310&gt;4.99999999),0.9*'Anvendte oplysninger'!M310+(1-'Anvendte oplysninger'!M310),1)))))</f>
        <v>1</v>
      </c>
      <c r="N310" s="14">
        <f>IF('Anvendte oplysninger'!N310="Irrelevant",1,IF(AND(OR(I310="Motorvejsstrækning",I310="Frakørselsflettestrækning",I310="Tilkørselsflettestrækning"),'Anvendte oplysninger'!N310&lt;3),1+(3-'Anvendte oplysninger'!N310)*0.09333333,1))</f>
        <v>1</v>
      </c>
      <c r="O310" s="14">
        <f>IF('Anvendte oplysninger'!N310="Irrelevant",1,IF(AND(OR(I310="Motorvejsstrækning",I310="Frakørselsflettestrækning",I310="Tilkørselsflettestrækning"),'Anvendte oplysninger'!N310&lt;3),1+(3-'Anvendte oplysninger'!N310)*0.19666667,1))</f>
        <v>1</v>
      </c>
      <c r="P310" s="14">
        <f>IF('Anvendte oplysninger'!O310="Irrelevant",1,IF(AND(OR(I310="Motorvejsstrækning",I310="Frakørselsflettestrækning",I310="Tilkørselsflettestrækning"),'Anvendte oplysninger'!O310&lt;3.00000001),1+(0.5-'Anvendte oplysninger'!O310)*0.04,IF(AND(OR(I310="Frakørselsrampe",I310="Tilkørselsrampe"),'Anvendte oplysninger'!O310&lt;3.00000001),1+(0.5-'Anvendte oplysninger'!O310)*0.08,IF(OR(I310="Motorvejsstrækning",I310="Frakørselsflettestrækning",I310="Tilkørselsflettestrækning"),0.9,0.8))))</f>
        <v>1</v>
      </c>
      <c r="Q310" s="14">
        <f>IF('Anvendte oplysninger'!P310="Irrelevant",1,IF(AND(OR(I310="Motorvejsstrækning",I310="Frakørselsflettestrækning",I310="Tilkørselsflettestrækning"),'Anvendte oplysninger'!P310&lt;11.00000001),1+(5-'Anvendte oplysninger'!P310)*0.01,0.94))</f>
        <v>1</v>
      </c>
      <c r="R310" s="14">
        <f>IF(OR('Anvendte oplysninger'!Q310="Irrelevant",'Anvendte oplysninger'!R310="Irrelevant",'Anvendte oplysninger'!Q310="Lige"),1,IF(AND(OR(I310="Motorvejsstrækning",I310="Frakørselsflettestrækning",I310="Tilkørselsflettestrækning"),'Anvendte oplysninger'!Q310&lt;4000),(EXP(0.1096*1746.5/'Anvendte oplysninger'!Q310)/EXP(0.1096*1746.5/4000))*('Anvendte oplysninger'!R310/1000)/G310+(G310-'Anvendte oplysninger'!R310/1000)/G310,1))</f>
        <v>1</v>
      </c>
      <c r="S310" s="14">
        <f>IF(OR('Anvendte oplysninger'!S310="Irrelevant",'Anvendte oplysninger'!T310="Irrelevant",'Anvendte oplysninger'!S310="Lige"),1,IF(AND(OR(I310="Motorvejsstrækning",I310="Frakørselsflettestrækning",I310="Tilkørselsflettestrækning"),'Anvendte oplysninger'!S310&lt;4000),(EXP(0.1096*1746.5/'Anvendte oplysninger'!S310)/EXP(0.1096*1746.5/4000))*('Anvendte oplysninger'!T310/1000)/G310+(G310-'Anvendte oplysninger'!T310/1000)/G310,1))</f>
        <v>1</v>
      </c>
      <c r="T310" s="14">
        <f>IF('Anvendte oplysninger'!U310="Irrelevant",1,IF(AND(OR(I310="Motorvejsstrækning",I310="Frakørselsflettestrækning",I310="Tilkørselsflettestrækning",I310="Frakørselsrampe",I310="Tilkørselsrampe"),'Anvendte oplysninger'!U310="Ja"),0.95,1))</f>
        <v>1</v>
      </c>
      <c r="U310" s="14">
        <f>IF('Anvendte oplysninger'!U310="Irrelevant",1,IF(AND(OR(I310="Motorvejsstrækning",I310="Frakørselsflettestrækning",I310="Tilkørselsflettestrækning",I310="Frakørselsrampe",I310="Tilkørselsrampe"),'Anvendte oplysninger'!U310="Ja"),0.96,1))</f>
        <v>1</v>
      </c>
      <c r="V310" s="14">
        <f>IF('Anvendte oplysninger'!U310="Irrelevant",1,IF(AND(OR(I310="Motorvejsstrækning",I310="Frakørselsflettestrækning",I310="Tilkørselsflettestrækning",I310="Frakørselsrampe",I310="Tilkørselsrampe"),'Anvendte oplysninger'!U310="Ja"),0.79,1))</f>
        <v>1</v>
      </c>
      <c r="W310" s="14">
        <f>IF('Anvendte oplysninger'!U310="Irrelevant",1,IF(AND(OR(I310="Motorvejsstrækning",I310="Frakørselsflettestrækning",I310="Tilkørselsflettestrækning",I310="Frakørselsrampe",I310="Tilkørselsrampe"),'Anvendte oplysninger'!U310="Ja"),0.94,1))</f>
        <v>1</v>
      </c>
      <c r="X310" s="14">
        <f>IF('Anvendte oplysninger'!U310="Irrelevant",1,IF(AND(OR(I310="Motorvejsstrækning",I310="Frakørselsflettestrækning",I310="Tilkørselsflettestrækning",I310="Frakørselsrampe",I310="Tilkørselsrampe"),'Anvendte oplysninger'!U310="Ja"),0.97,1))</f>
        <v>1</v>
      </c>
      <c r="Y310" s="14">
        <f>IF(AND(I310="Frakørselsrampe",'Anvendte oplysninger'!V310="S-formet ruderrampe"),1.32,IF(AND(I310="Frakørselsrampe",'Anvendte oplysninger'!V310="S-formet trompetrampe"),2.05,IF(AND(I310="Frakørselsrampe",'Anvendte oplysninger'!V310="U-formet trompetrampe"),4.11,IF(AND(I310="Frakørselsrampe",'Anvendte oplysninger'!V310="SV-formet flyoverrampe"),5.15,IF(AND(I310="Frakørselsrampe",'Anvendte oplysninger'!V310="Vinkelformet rampe"),1.07,IF(AND(I310="Tilkørselsrampe",'Anvendte oplysninger'!V310="S-formet ruderrampe"),0.93,IF(AND(I310="Tilkørselsrampe",'Anvendte oplysninger'!V310="S-formet trompetrampe"),2.48,IF(AND(I310="Tilkørselsrampe",'Anvendte oplysninger'!V310="U-formet trompetrampe"),4.15,IF(AND(I310="Tilkørselsrampe",'Anvendte oplysninger'!V310="SV-formet flyoverrampe"),5.26,IF(AND(I310="Tilkørselsrampe",'Anvendte oplysninger'!V310="Vinkelformet rampe"),1.42,1))))))))))</f>
        <v>1</v>
      </c>
      <c r="Z310" s="14">
        <f>IF(OR('Anvendte oplysninger'!W310="Lige",'Anvendte oplysninger'!W310="Irrelevant",'Anvendte oplysninger'!X310="Irrelevant",'Anvendte oplysninger'!Y310="Irrelevant"),1,1+1.545*1000/32.2*((('Anvendte oplysninger'!Y310*3268/3600)/('Anvendte oplysninger'!W310/0.306))^2)*('Anvendte oplysninger'!X310/1000)/G310)</f>
        <v>1</v>
      </c>
      <c r="AA310" s="14">
        <f>IF(OR('Anvendte oplysninger'!W310="Lige",'Anvendte oplysninger'!W310="Irrelevant",'Anvendte oplysninger'!X310="Irrelevant",'Anvendte oplysninger'!Y310="Irrelevant"),1,1+1.961*1000/32.2*((('Anvendte oplysninger'!Y310*3268/3600)/('Anvendte oplysninger'!W310/0.306))^2)*('Anvendte oplysninger'!X310/1000)/G310)</f>
        <v>1</v>
      </c>
      <c r="AB310" s="14">
        <f>IF(OR('Anvendte oplysninger'!Z310="Lige",'Anvendte oplysninger'!Z310="Irrelevant",'Anvendte oplysninger'!AA310="Irrelevant",'Anvendte oplysninger'!AB310="Irrelevant"),1,1+1.545*1000/32.2*((('Anvendte oplysninger'!AB310*3268/3600)/('Anvendte oplysninger'!Z310/0.306))^2)*('Anvendte oplysninger'!AA310/1000)/G310)</f>
        <v>1</v>
      </c>
      <c r="AC310" s="14">
        <f>IF(OR('Anvendte oplysninger'!Z310="Lige",'Anvendte oplysninger'!Z310="Irrelevant",'Anvendte oplysninger'!AA310="Irrelevant",'Anvendte oplysninger'!AB310="Irrelevant"),1,1+1.961*1000/32.2*((('Anvendte oplysninger'!AB310*3268/3600)/('Anvendte oplysninger'!Z310/0.306))^2)*('Anvendte oplysninger'!AA310/1000)/G310)</f>
        <v>1</v>
      </c>
      <c r="AD310" s="14">
        <f>IF(OR('Anvendte oplysninger'!AC310="Irrelevant",'Anvendte oplysninger'!AC310="Nej"),1,IF(AND('Anvendte oplysninger'!AC310="Ja",OR('Anvendte oplysninger'!Q310&lt;301,'Anvendte oplysninger'!S310&lt;301)),1-(0.5*('Anvendte oplysninger'!R310+'Anvendte oplysninger'!T310)/('Anvendte oplysninger'!G310*1000)),IF(AND('Anvendte oplysninger'!AC310="Ja",OR('Anvendte oplysninger'!Q310&lt;601,'Anvendte oplysninger'!S310&lt;601)),1-(0.25*('Anvendte oplysninger'!R310+'Anvendte oplysninger'!T310)/('Anvendte oplysninger'!G310*1000)),1)))</f>
        <v>1</v>
      </c>
      <c r="AE310" s="14">
        <f>IF(OR('Anvendte oplysninger'!AC310="Irrelevant",'Anvendte oplysninger'!AC310="Nej"),1,IF(AND('Anvendte oplysninger'!AC310="Ja",OR('Anvendte oplysninger'!Q310&lt;301,'Anvendte oplysninger'!S310&lt;301)),1-(0.4*('Anvendte oplysninger'!R310+'Anvendte oplysninger'!T310)/('Anvendte oplysninger'!G310*1000)),IF(AND('Anvendte oplysninger'!AC310="Ja",OR('Anvendte oplysninger'!Q310&lt;601,'Anvendte oplysninger'!S310&lt;601)),1-(0.2*('Anvendte oplysninger'!R310+'Anvendte oplysninger'!T310)/('Anvendte oplysninger'!G310*1000)),1)))</f>
        <v>1</v>
      </c>
      <c r="AF310" s="14">
        <f>IF('Anvendte oplysninger'!AD310="110 km/t",0.79,1)</f>
        <v>1</v>
      </c>
      <c r="AG310" s="14">
        <f>IF('Anvendte oplysninger'!AD310="110 km/t",0.94,1)</f>
        <v>1</v>
      </c>
      <c r="AH310" s="14">
        <f>IF('Anvendte oplysninger'!AD310="110 km/t",0.66,1)</f>
        <v>1</v>
      </c>
      <c r="AI310" s="14">
        <f>IF('Anvendte oplysninger'!AD310="110 km/t",0.82,1)</f>
        <v>1</v>
      </c>
      <c r="AJ310" s="14">
        <f>IF(AND('Anvendte oplysninger'!AE310="Ja",I310="Tilkørselsflettestrækning"),0.65*'Anvendte oplysninger'!AF310+1-'Anvendte oplysninger'!AF310,1)</f>
        <v>1</v>
      </c>
      <c r="AK310" s="15" t="str">
        <f t="shared" si="28"/>
        <v/>
      </c>
      <c r="AL310" s="15" t="str">
        <f t="shared" si="29"/>
        <v/>
      </c>
      <c r="AM310" s="15" t="str">
        <f t="shared" si="30"/>
        <v/>
      </c>
      <c r="AN310" s="15" t="str">
        <f t="shared" si="31"/>
        <v/>
      </c>
      <c r="AO310" s="15" t="str">
        <f t="shared" si="32"/>
        <v/>
      </c>
      <c r="AP310" s="15" t="str">
        <f t="shared" si="33"/>
        <v/>
      </c>
      <c r="AQ310" s="4" t="str">
        <f t="shared" si="34"/>
        <v/>
      </c>
    </row>
    <row r="311" spans="1:43" x14ac:dyDescent="0.25">
      <c r="A311" s="4" t="str">
        <f>IF(Inddata!A326="","",Inddata!A326)</f>
        <v/>
      </c>
      <c r="B311" s="4" t="str">
        <f>IF(Inddata!B326="","",Inddata!B326)</f>
        <v/>
      </c>
      <c r="C311" s="4" t="str">
        <f>IF(Inddata!C326="","",Inddata!C326)</f>
        <v/>
      </c>
      <c r="D311" s="4" t="str">
        <f>IF(Inddata!D326="","",Inddata!D326)</f>
        <v/>
      </c>
      <c r="E311" s="4" t="str">
        <f>IF(Inddata!E326="","",Inddata!E326)</f>
        <v/>
      </c>
      <c r="F311" s="4" t="str">
        <f>IF(Inddata!F326="","",Inddata!F326)</f>
        <v/>
      </c>
      <c r="G311" s="4">
        <f>IF(Inddata!G326="","",Inddata!G326)</f>
        <v>0</v>
      </c>
      <c r="H311" s="4" t="str">
        <f>IF(Inddata!H326&gt;0.5,Inddata!H326,"")</f>
        <v/>
      </c>
      <c r="I311" s="4" t="str">
        <f>IF(Inddata!I326="","",Inddata!I326)</f>
        <v/>
      </c>
      <c r="J311" s="14">
        <f>IF('Anvendte oplysninger'!J311="Irrelevant",1,IF('Anvendte oplysninger'!J311&gt;3,1.2,1))</f>
        <v>1</v>
      </c>
      <c r="K311" s="14">
        <f>IF('Anvendte oplysninger'!K311="Irrelevant",1,IF(AND(OR(I311="Motorvejsstrækning",I311="Frakørselsflettestrækning",I311="Tilkørselsflettestrækning"),'Anvendte oplysninger'!K311&lt;3.5),1+(3.5-'Anvendte oplysninger'!K311)*0.12,IF(AND(OR(I311="Frakørselsrampe",I311="Tilkørselsrampe"),'Anvendte oplysninger'!K311&lt;3.5),1+(3.5-'Anvendte oplysninger'!K311)*0.16,1)))</f>
        <v>1</v>
      </c>
      <c r="L311" s="14">
        <f>IF('Anvendte oplysninger'!L311="Irrelevant",1,IF(AND('Anvendte oplysninger'!L311="Ja",'Anvendte oplysninger'!J311=2),0.6*'Anvendte oplysninger'!M311+(1-'Anvendte oplysninger'!M311),IF(AND('Anvendte oplysninger'!L311="Ja",'Anvendte oplysninger'!J311=3),0.7*'Anvendte oplysninger'!M311+(1-'Anvendte oplysninger'!M311),IF(AND('Anvendte oplysninger'!L311="Ja",'Anvendte oplysninger'!J311=4),0.76*'Anvendte oplysninger'!M311+(1-'Anvendte oplysninger'!M311),IF(AND('Anvendte oplysninger'!L311="Ja",'Anvendte oplysninger'!J311&gt;4.99999999),0.8*'Anvendte oplysninger'!M311+(1-'Anvendte oplysninger'!M311),1)))))</f>
        <v>1</v>
      </c>
      <c r="M311" s="14">
        <f>IF('Anvendte oplysninger'!L311="Irrelevant",1,IF(AND('Anvendte oplysninger'!L311="Ja",'Anvendte oplysninger'!J311=2),0.8*'Anvendte oplysninger'!M311+(1-'Anvendte oplysninger'!M311),IF(AND('Anvendte oplysninger'!L311="Ja",'Anvendte oplysninger'!J311=3),0.85*'Anvendte oplysninger'!M311+(1-'Anvendte oplysninger'!M311),IF(AND('Anvendte oplysninger'!L311="Ja",'Anvendte oplysninger'!J311=4),0.88*'Anvendte oplysninger'!M311+(1-'Anvendte oplysninger'!M311),IF(AND('Anvendte oplysninger'!L311="Ja",'Anvendte oplysninger'!J311&gt;4.99999999),0.9*'Anvendte oplysninger'!M311+(1-'Anvendte oplysninger'!M311),1)))))</f>
        <v>1</v>
      </c>
      <c r="N311" s="14">
        <f>IF('Anvendte oplysninger'!N311="Irrelevant",1,IF(AND(OR(I311="Motorvejsstrækning",I311="Frakørselsflettestrækning",I311="Tilkørselsflettestrækning"),'Anvendte oplysninger'!N311&lt;3),1+(3-'Anvendte oplysninger'!N311)*0.09333333,1))</f>
        <v>1</v>
      </c>
      <c r="O311" s="14">
        <f>IF('Anvendte oplysninger'!N311="Irrelevant",1,IF(AND(OR(I311="Motorvejsstrækning",I311="Frakørselsflettestrækning",I311="Tilkørselsflettestrækning"),'Anvendte oplysninger'!N311&lt;3),1+(3-'Anvendte oplysninger'!N311)*0.19666667,1))</f>
        <v>1</v>
      </c>
      <c r="P311" s="14">
        <f>IF('Anvendte oplysninger'!O311="Irrelevant",1,IF(AND(OR(I311="Motorvejsstrækning",I311="Frakørselsflettestrækning",I311="Tilkørselsflettestrækning"),'Anvendte oplysninger'!O311&lt;3.00000001),1+(0.5-'Anvendte oplysninger'!O311)*0.04,IF(AND(OR(I311="Frakørselsrampe",I311="Tilkørselsrampe"),'Anvendte oplysninger'!O311&lt;3.00000001),1+(0.5-'Anvendte oplysninger'!O311)*0.08,IF(OR(I311="Motorvejsstrækning",I311="Frakørselsflettestrækning",I311="Tilkørselsflettestrækning"),0.9,0.8))))</f>
        <v>1</v>
      </c>
      <c r="Q311" s="14">
        <f>IF('Anvendte oplysninger'!P311="Irrelevant",1,IF(AND(OR(I311="Motorvejsstrækning",I311="Frakørselsflettestrækning",I311="Tilkørselsflettestrækning"),'Anvendte oplysninger'!P311&lt;11.00000001),1+(5-'Anvendte oplysninger'!P311)*0.01,0.94))</f>
        <v>1</v>
      </c>
      <c r="R311" s="14">
        <f>IF(OR('Anvendte oplysninger'!Q311="Irrelevant",'Anvendte oplysninger'!R311="Irrelevant",'Anvendte oplysninger'!Q311="Lige"),1,IF(AND(OR(I311="Motorvejsstrækning",I311="Frakørselsflettestrækning",I311="Tilkørselsflettestrækning"),'Anvendte oplysninger'!Q311&lt;4000),(EXP(0.1096*1746.5/'Anvendte oplysninger'!Q311)/EXP(0.1096*1746.5/4000))*('Anvendte oplysninger'!R311/1000)/G311+(G311-'Anvendte oplysninger'!R311/1000)/G311,1))</f>
        <v>1</v>
      </c>
      <c r="S311" s="14">
        <f>IF(OR('Anvendte oplysninger'!S311="Irrelevant",'Anvendte oplysninger'!T311="Irrelevant",'Anvendte oplysninger'!S311="Lige"),1,IF(AND(OR(I311="Motorvejsstrækning",I311="Frakørselsflettestrækning",I311="Tilkørselsflettestrækning"),'Anvendte oplysninger'!S311&lt;4000),(EXP(0.1096*1746.5/'Anvendte oplysninger'!S311)/EXP(0.1096*1746.5/4000))*('Anvendte oplysninger'!T311/1000)/G311+(G311-'Anvendte oplysninger'!T311/1000)/G311,1))</f>
        <v>1</v>
      </c>
      <c r="T311" s="14">
        <f>IF('Anvendte oplysninger'!U311="Irrelevant",1,IF(AND(OR(I311="Motorvejsstrækning",I311="Frakørselsflettestrækning",I311="Tilkørselsflettestrækning",I311="Frakørselsrampe",I311="Tilkørselsrampe"),'Anvendte oplysninger'!U311="Ja"),0.95,1))</f>
        <v>1</v>
      </c>
      <c r="U311" s="14">
        <f>IF('Anvendte oplysninger'!U311="Irrelevant",1,IF(AND(OR(I311="Motorvejsstrækning",I311="Frakørselsflettestrækning",I311="Tilkørselsflettestrækning",I311="Frakørselsrampe",I311="Tilkørselsrampe"),'Anvendte oplysninger'!U311="Ja"),0.96,1))</f>
        <v>1</v>
      </c>
      <c r="V311" s="14">
        <f>IF('Anvendte oplysninger'!U311="Irrelevant",1,IF(AND(OR(I311="Motorvejsstrækning",I311="Frakørselsflettestrækning",I311="Tilkørselsflettestrækning",I311="Frakørselsrampe",I311="Tilkørselsrampe"),'Anvendte oplysninger'!U311="Ja"),0.79,1))</f>
        <v>1</v>
      </c>
      <c r="W311" s="14">
        <f>IF('Anvendte oplysninger'!U311="Irrelevant",1,IF(AND(OR(I311="Motorvejsstrækning",I311="Frakørselsflettestrækning",I311="Tilkørselsflettestrækning",I311="Frakørselsrampe",I311="Tilkørselsrampe"),'Anvendte oplysninger'!U311="Ja"),0.94,1))</f>
        <v>1</v>
      </c>
      <c r="X311" s="14">
        <f>IF('Anvendte oplysninger'!U311="Irrelevant",1,IF(AND(OR(I311="Motorvejsstrækning",I311="Frakørselsflettestrækning",I311="Tilkørselsflettestrækning",I311="Frakørselsrampe",I311="Tilkørselsrampe"),'Anvendte oplysninger'!U311="Ja"),0.97,1))</f>
        <v>1</v>
      </c>
      <c r="Y311" s="14">
        <f>IF(AND(I311="Frakørselsrampe",'Anvendte oplysninger'!V311="S-formet ruderrampe"),1.32,IF(AND(I311="Frakørselsrampe",'Anvendte oplysninger'!V311="S-formet trompetrampe"),2.05,IF(AND(I311="Frakørselsrampe",'Anvendte oplysninger'!V311="U-formet trompetrampe"),4.11,IF(AND(I311="Frakørselsrampe",'Anvendte oplysninger'!V311="SV-formet flyoverrampe"),5.15,IF(AND(I311="Frakørselsrampe",'Anvendte oplysninger'!V311="Vinkelformet rampe"),1.07,IF(AND(I311="Tilkørselsrampe",'Anvendte oplysninger'!V311="S-formet ruderrampe"),0.93,IF(AND(I311="Tilkørselsrampe",'Anvendte oplysninger'!V311="S-formet trompetrampe"),2.48,IF(AND(I311="Tilkørselsrampe",'Anvendte oplysninger'!V311="U-formet trompetrampe"),4.15,IF(AND(I311="Tilkørselsrampe",'Anvendte oplysninger'!V311="SV-formet flyoverrampe"),5.26,IF(AND(I311="Tilkørselsrampe",'Anvendte oplysninger'!V311="Vinkelformet rampe"),1.42,1))))))))))</f>
        <v>1</v>
      </c>
      <c r="Z311" s="14">
        <f>IF(OR('Anvendte oplysninger'!W311="Lige",'Anvendte oplysninger'!W311="Irrelevant",'Anvendte oplysninger'!X311="Irrelevant",'Anvendte oplysninger'!Y311="Irrelevant"),1,1+1.545*1000/32.2*((('Anvendte oplysninger'!Y311*3268/3600)/('Anvendte oplysninger'!W311/0.306))^2)*('Anvendte oplysninger'!X311/1000)/G311)</f>
        <v>1</v>
      </c>
      <c r="AA311" s="14">
        <f>IF(OR('Anvendte oplysninger'!W311="Lige",'Anvendte oplysninger'!W311="Irrelevant",'Anvendte oplysninger'!X311="Irrelevant",'Anvendte oplysninger'!Y311="Irrelevant"),1,1+1.961*1000/32.2*((('Anvendte oplysninger'!Y311*3268/3600)/('Anvendte oplysninger'!W311/0.306))^2)*('Anvendte oplysninger'!X311/1000)/G311)</f>
        <v>1</v>
      </c>
      <c r="AB311" s="14">
        <f>IF(OR('Anvendte oplysninger'!Z311="Lige",'Anvendte oplysninger'!Z311="Irrelevant",'Anvendte oplysninger'!AA311="Irrelevant",'Anvendte oplysninger'!AB311="Irrelevant"),1,1+1.545*1000/32.2*((('Anvendte oplysninger'!AB311*3268/3600)/('Anvendte oplysninger'!Z311/0.306))^2)*('Anvendte oplysninger'!AA311/1000)/G311)</f>
        <v>1</v>
      </c>
      <c r="AC311" s="14">
        <f>IF(OR('Anvendte oplysninger'!Z311="Lige",'Anvendte oplysninger'!Z311="Irrelevant",'Anvendte oplysninger'!AA311="Irrelevant",'Anvendte oplysninger'!AB311="Irrelevant"),1,1+1.961*1000/32.2*((('Anvendte oplysninger'!AB311*3268/3600)/('Anvendte oplysninger'!Z311/0.306))^2)*('Anvendte oplysninger'!AA311/1000)/G311)</f>
        <v>1</v>
      </c>
      <c r="AD311" s="14">
        <f>IF(OR('Anvendte oplysninger'!AC311="Irrelevant",'Anvendte oplysninger'!AC311="Nej"),1,IF(AND('Anvendte oplysninger'!AC311="Ja",OR('Anvendte oplysninger'!Q311&lt;301,'Anvendte oplysninger'!S311&lt;301)),1-(0.5*('Anvendte oplysninger'!R311+'Anvendte oplysninger'!T311)/('Anvendte oplysninger'!G311*1000)),IF(AND('Anvendte oplysninger'!AC311="Ja",OR('Anvendte oplysninger'!Q311&lt;601,'Anvendte oplysninger'!S311&lt;601)),1-(0.25*('Anvendte oplysninger'!R311+'Anvendte oplysninger'!T311)/('Anvendte oplysninger'!G311*1000)),1)))</f>
        <v>1</v>
      </c>
      <c r="AE311" s="14">
        <f>IF(OR('Anvendte oplysninger'!AC311="Irrelevant",'Anvendte oplysninger'!AC311="Nej"),1,IF(AND('Anvendte oplysninger'!AC311="Ja",OR('Anvendte oplysninger'!Q311&lt;301,'Anvendte oplysninger'!S311&lt;301)),1-(0.4*('Anvendte oplysninger'!R311+'Anvendte oplysninger'!T311)/('Anvendte oplysninger'!G311*1000)),IF(AND('Anvendte oplysninger'!AC311="Ja",OR('Anvendte oplysninger'!Q311&lt;601,'Anvendte oplysninger'!S311&lt;601)),1-(0.2*('Anvendte oplysninger'!R311+'Anvendte oplysninger'!T311)/('Anvendte oplysninger'!G311*1000)),1)))</f>
        <v>1</v>
      </c>
      <c r="AF311" s="14">
        <f>IF('Anvendte oplysninger'!AD311="110 km/t",0.79,1)</f>
        <v>1</v>
      </c>
      <c r="AG311" s="14">
        <f>IF('Anvendte oplysninger'!AD311="110 km/t",0.94,1)</f>
        <v>1</v>
      </c>
      <c r="AH311" s="14">
        <f>IF('Anvendte oplysninger'!AD311="110 km/t",0.66,1)</f>
        <v>1</v>
      </c>
      <c r="AI311" s="14">
        <f>IF('Anvendte oplysninger'!AD311="110 km/t",0.82,1)</f>
        <v>1</v>
      </c>
      <c r="AJ311" s="14">
        <f>IF(AND('Anvendte oplysninger'!AE311="Ja",I311="Tilkørselsflettestrækning"),0.65*'Anvendte oplysninger'!AF311+1-'Anvendte oplysninger'!AF311,1)</f>
        <v>1</v>
      </c>
      <c r="AK311" s="15" t="str">
        <f t="shared" si="28"/>
        <v/>
      </c>
      <c r="AL311" s="15" t="str">
        <f t="shared" si="29"/>
        <v/>
      </c>
      <c r="AM311" s="15" t="str">
        <f t="shared" si="30"/>
        <v/>
      </c>
      <c r="AN311" s="15" t="str">
        <f t="shared" si="31"/>
        <v/>
      </c>
      <c r="AO311" s="15" t="str">
        <f t="shared" si="32"/>
        <v/>
      </c>
      <c r="AP311" s="15" t="str">
        <f t="shared" si="33"/>
        <v/>
      </c>
      <c r="AQ311" s="4" t="str">
        <f t="shared" si="34"/>
        <v/>
      </c>
    </row>
    <row r="312" spans="1:43" x14ac:dyDescent="0.25">
      <c r="A312" s="4" t="str">
        <f>IF(Inddata!A327="","",Inddata!A327)</f>
        <v/>
      </c>
      <c r="B312" s="4" t="str">
        <f>IF(Inddata!B327="","",Inddata!B327)</f>
        <v/>
      </c>
      <c r="C312" s="4" t="str">
        <f>IF(Inddata!C327="","",Inddata!C327)</f>
        <v/>
      </c>
      <c r="D312" s="4" t="str">
        <f>IF(Inddata!D327="","",Inddata!D327)</f>
        <v/>
      </c>
      <c r="E312" s="4" t="str">
        <f>IF(Inddata!E327="","",Inddata!E327)</f>
        <v/>
      </c>
      <c r="F312" s="4" t="str">
        <f>IF(Inddata!F327="","",Inddata!F327)</f>
        <v/>
      </c>
      <c r="G312" s="4">
        <f>IF(Inddata!G327="","",Inddata!G327)</f>
        <v>0</v>
      </c>
      <c r="H312" s="4" t="str">
        <f>IF(Inddata!H327&gt;0.5,Inddata!H327,"")</f>
        <v/>
      </c>
      <c r="I312" s="4" t="str">
        <f>IF(Inddata!I327="","",Inddata!I327)</f>
        <v/>
      </c>
      <c r="J312" s="14">
        <f>IF('Anvendte oplysninger'!J312="Irrelevant",1,IF('Anvendte oplysninger'!J312&gt;3,1.2,1))</f>
        <v>1</v>
      </c>
      <c r="K312" s="14">
        <f>IF('Anvendte oplysninger'!K312="Irrelevant",1,IF(AND(OR(I312="Motorvejsstrækning",I312="Frakørselsflettestrækning",I312="Tilkørselsflettestrækning"),'Anvendte oplysninger'!K312&lt;3.5),1+(3.5-'Anvendte oplysninger'!K312)*0.12,IF(AND(OR(I312="Frakørselsrampe",I312="Tilkørselsrampe"),'Anvendte oplysninger'!K312&lt;3.5),1+(3.5-'Anvendte oplysninger'!K312)*0.16,1)))</f>
        <v>1</v>
      </c>
      <c r="L312" s="14">
        <f>IF('Anvendte oplysninger'!L312="Irrelevant",1,IF(AND('Anvendte oplysninger'!L312="Ja",'Anvendte oplysninger'!J312=2),0.6*'Anvendte oplysninger'!M312+(1-'Anvendte oplysninger'!M312),IF(AND('Anvendte oplysninger'!L312="Ja",'Anvendte oplysninger'!J312=3),0.7*'Anvendte oplysninger'!M312+(1-'Anvendte oplysninger'!M312),IF(AND('Anvendte oplysninger'!L312="Ja",'Anvendte oplysninger'!J312=4),0.76*'Anvendte oplysninger'!M312+(1-'Anvendte oplysninger'!M312),IF(AND('Anvendte oplysninger'!L312="Ja",'Anvendte oplysninger'!J312&gt;4.99999999),0.8*'Anvendte oplysninger'!M312+(1-'Anvendte oplysninger'!M312),1)))))</f>
        <v>1</v>
      </c>
      <c r="M312" s="14">
        <f>IF('Anvendte oplysninger'!L312="Irrelevant",1,IF(AND('Anvendte oplysninger'!L312="Ja",'Anvendte oplysninger'!J312=2),0.8*'Anvendte oplysninger'!M312+(1-'Anvendte oplysninger'!M312),IF(AND('Anvendte oplysninger'!L312="Ja",'Anvendte oplysninger'!J312=3),0.85*'Anvendte oplysninger'!M312+(1-'Anvendte oplysninger'!M312),IF(AND('Anvendte oplysninger'!L312="Ja",'Anvendte oplysninger'!J312=4),0.88*'Anvendte oplysninger'!M312+(1-'Anvendte oplysninger'!M312),IF(AND('Anvendte oplysninger'!L312="Ja",'Anvendte oplysninger'!J312&gt;4.99999999),0.9*'Anvendte oplysninger'!M312+(1-'Anvendte oplysninger'!M312),1)))))</f>
        <v>1</v>
      </c>
      <c r="N312" s="14">
        <f>IF('Anvendte oplysninger'!N312="Irrelevant",1,IF(AND(OR(I312="Motorvejsstrækning",I312="Frakørselsflettestrækning",I312="Tilkørselsflettestrækning"),'Anvendte oplysninger'!N312&lt;3),1+(3-'Anvendte oplysninger'!N312)*0.09333333,1))</f>
        <v>1</v>
      </c>
      <c r="O312" s="14">
        <f>IF('Anvendte oplysninger'!N312="Irrelevant",1,IF(AND(OR(I312="Motorvejsstrækning",I312="Frakørselsflettestrækning",I312="Tilkørselsflettestrækning"),'Anvendte oplysninger'!N312&lt;3),1+(3-'Anvendte oplysninger'!N312)*0.19666667,1))</f>
        <v>1</v>
      </c>
      <c r="P312" s="14">
        <f>IF('Anvendte oplysninger'!O312="Irrelevant",1,IF(AND(OR(I312="Motorvejsstrækning",I312="Frakørselsflettestrækning",I312="Tilkørselsflettestrækning"),'Anvendte oplysninger'!O312&lt;3.00000001),1+(0.5-'Anvendte oplysninger'!O312)*0.04,IF(AND(OR(I312="Frakørselsrampe",I312="Tilkørselsrampe"),'Anvendte oplysninger'!O312&lt;3.00000001),1+(0.5-'Anvendte oplysninger'!O312)*0.08,IF(OR(I312="Motorvejsstrækning",I312="Frakørselsflettestrækning",I312="Tilkørselsflettestrækning"),0.9,0.8))))</f>
        <v>1</v>
      </c>
      <c r="Q312" s="14">
        <f>IF('Anvendte oplysninger'!P312="Irrelevant",1,IF(AND(OR(I312="Motorvejsstrækning",I312="Frakørselsflettestrækning",I312="Tilkørselsflettestrækning"),'Anvendte oplysninger'!P312&lt;11.00000001),1+(5-'Anvendte oplysninger'!P312)*0.01,0.94))</f>
        <v>1</v>
      </c>
      <c r="R312" s="14">
        <f>IF(OR('Anvendte oplysninger'!Q312="Irrelevant",'Anvendte oplysninger'!R312="Irrelevant",'Anvendte oplysninger'!Q312="Lige"),1,IF(AND(OR(I312="Motorvejsstrækning",I312="Frakørselsflettestrækning",I312="Tilkørselsflettestrækning"),'Anvendte oplysninger'!Q312&lt;4000),(EXP(0.1096*1746.5/'Anvendte oplysninger'!Q312)/EXP(0.1096*1746.5/4000))*('Anvendte oplysninger'!R312/1000)/G312+(G312-'Anvendte oplysninger'!R312/1000)/G312,1))</f>
        <v>1</v>
      </c>
      <c r="S312" s="14">
        <f>IF(OR('Anvendte oplysninger'!S312="Irrelevant",'Anvendte oplysninger'!T312="Irrelevant",'Anvendte oplysninger'!S312="Lige"),1,IF(AND(OR(I312="Motorvejsstrækning",I312="Frakørselsflettestrækning",I312="Tilkørselsflettestrækning"),'Anvendte oplysninger'!S312&lt;4000),(EXP(0.1096*1746.5/'Anvendte oplysninger'!S312)/EXP(0.1096*1746.5/4000))*('Anvendte oplysninger'!T312/1000)/G312+(G312-'Anvendte oplysninger'!T312/1000)/G312,1))</f>
        <v>1</v>
      </c>
      <c r="T312" s="14">
        <f>IF('Anvendte oplysninger'!U312="Irrelevant",1,IF(AND(OR(I312="Motorvejsstrækning",I312="Frakørselsflettestrækning",I312="Tilkørselsflettestrækning",I312="Frakørselsrampe",I312="Tilkørselsrampe"),'Anvendte oplysninger'!U312="Ja"),0.95,1))</f>
        <v>1</v>
      </c>
      <c r="U312" s="14">
        <f>IF('Anvendte oplysninger'!U312="Irrelevant",1,IF(AND(OR(I312="Motorvejsstrækning",I312="Frakørselsflettestrækning",I312="Tilkørselsflettestrækning",I312="Frakørselsrampe",I312="Tilkørselsrampe"),'Anvendte oplysninger'!U312="Ja"),0.96,1))</f>
        <v>1</v>
      </c>
      <c r="V312" s="14">
        <f>IF('Anvendte oplysninger'!U312="Irrelevant",1,IF(AND(OR(I312="Motorvejsstrækning",I312="Frakørselsflettestrækning",I312="Tilkørselsflettestrækning",I312="Frakørselsrampe",I312="Tilkørselsrampe"),'Anvendte oplysninger'!U312="Ja"),0.79,1))</f>
        <v>1</v>
      </c>
      <c r="W312" s="14">
        <f>IF('Anvendte oplysninger'!U312="Irrelevant",1,IF(AND(OR(I312="Motorvejsstrækning",I312="Frakørselsflettestrækning",I312="Tilkørselsflettestrækning",I312="Frakørselsrampe",I312="Tilkørselsrampe"),'Anvendte oplysninger'!U312="Ja"),0.94,1))</f>
        <v>1</v>
      </c>
      <c r="X312" s="14">
        <f>IF('Anvendte oplysninger'!U312="Irrelevant",1,IF(AND(OR(I312="Motorvejsstrækning",I312="Frakørselsflettestrækning",I312="Tilkørselsflettestrækning",I312="Frakørselsrampe",I312="Tilkørselsrampe"),'Anvendte oplysninger'!U312="Ja"),0.97,1))</f>
        <v>1</v>
      </c>
      <c r="Y312" s="14">
        <f>IF(AND(I312="Frakørselsrampe",'Anvendte oplysninger'!V312="S-formet ruderrampe"),1.32,IF(AND(I312="Frakørselsrampe",'Anvendte oplysninger'!V312="S-formet trompetrampe"),2.05,IF(AND(I312="Frakørselsrampe",'Anvendte oplysninger'!V312="U-formet trompetrampe"),4.11,IF(AND(I312="Frakørselsrampe",'Anvendte oplysninger'!V312="SV-formet flyoverrampe"),5.15,IF(AND(I312="Frakørselsrampe",'Anvendte oplysninger'!V312="Vinkelformet rampe"),1.07,IF(AND(I312="Tilkørselsrampe",'Anvendte oplysninger'!V312="S-formet ruderrampe"),0.93,IF(AND(I312="Tilkørselsrampe",'Anvendte oplysninger'!V312="S-formet trompetrampe"),2.48,IF(AND(I312="Tilkørselsrampe",'Anvendte oplysninger'!V312="U-formet trompetrampe"),4.15,IF(AND(I312="Tilkørselsrampe",'Anvendte oplysninger'!V312="SV-formet flyoverrampe"),5.26,IF(AND(I312="Tilkørselsrampe",'Anvendte oplysninger'!V312="Vinkelformet rampe"),1.42,1))))))))))</f>
        <v>1</v>
      </c>
      <c r="Z312" s="14">
        <f>IF(OR('Anvendte oplysninger'!W312="Lige",'Anvendte oplysninger'!W312="Irrelevant",'Anvendte oplysninger'!X312="Irrelevant",'Anvendte oplysninger'!Y312="Irrelevant"),1,1+1.545*1000/32.2*((('Anvendte oplysninger'!Y312*3268/3600)/('Anvendte oplysninger'!W312/0.306))^2)*('Anvendte oplysninger'!X312/1000)/G312)</f>
        <v>1</v>
      </c>
      <c r="AA312" s="14">
        <f>IF(OR('Anvendte oplysninger'!W312="Lige",'Anvendte oplysninger'!W312="Irrelevant",'Anvendte oplysninger'!X312="Irrelevant",'Anvendte oplysninger'!Y312="Irrelevant"),1,1+1.961*1000/32.2*((('Anvendte oplysninger'!Y312*3268/3600)/('Anvendte oplysninger'!W312/0.306))^2)*('Anvendte oplysninger'!X312/1000)/G312)</f>
        <v>1</v>
      </c>
      <c r="AB312" s="14">
        <f>IF(OR('Anvendte oplysninger'!Z312="Lige",'Anvendte oplysninger'!Z312="Irrelevant",'Anvendte oplysninger'!AA312="Irrelevant",'Anvendte oplysninger'!AB312="Irrelevant"),1,1+1.545*1000/32.2*((('Anvendte oplysninger'!AB312*3268/3600)/('Anvendte oplysninger'!Z312/0.306))^2)*('Anvendte oplysninger'!AA312/1000)/G312)</f>
        <v>1</v>
      </c>
      <c r="AC312" s="14">
        <f>IF(OR('Anvendte oplysninger'!Z312="Lige",'Anvendte oplysninger'!Z312="Irrelevant",'Anvendte oplysninger'!AA312="Irrelevant",'Anvendte oplysninger'!AB312="Irrelevant"),1,1+1.961*1000/32.2*((('Anvendte oplysninger'!AB312*3268/3600)/('Anvendte oplysninger'!Z312/0.306))^2)*('Anvendte oplysninger'!AA312/1000)/G312)</f>
        <v>1</v>
      </c>
      <c r="AD312" s="14">
        <f>IF(OR('Anvendte oplysninger'!AC312="Irrelevant",'Anvendte oplysninger'!AC312="Nej"),1,IF(AND('Anvendte oplysninger'!AC312="Ja",OR('Anvendte oplysninger'!Q312&lt;301,'Anvendte oplysninger'!S312&lt;301)),1-(0.5*('Anvendte oplysninger'!R312+'Anvendte oplysninger'!T312)/('Anvendte oplysninger'!G312*1000)),IF(AND('Anvendte oplysninger'!AC312="Ja",OR('Anvendte oplysninger'!Q312&lt;601,'Anvendte oplysninger'!S312&lt;601)),1-(0.25*('Anvendte oplysninger'!R312+'Anvendte oplysninger'!T312)/('Anvendte oplysninger'!G312*1000)),1)))</f>
        <v>1</v>
      </c>
      <c r="AE312" s="14">
        <f>IF(OR('Anvendte oplysninger'!AC312="Irrelevant",'Anvendte oplysninger'!AC312="Nej"),1,IF(AND('Anvendte oplysninger'!AC312="Ja",OR('Anvendte oplysninger'!Q312&lt;301,'Anvendte oplysninger'!S312&lt;301)),1-(0.4*('Anvendte oplysninger'!R312+'Anvendte oplysninger'!T312)/('Anvendte oplysninger'!G312*1000)),IF(AND('Anvendte oplysninger'!AC312="Ja",OR('Anvendte oplysninger'!Q312&lt;601,'Anvendte oplysninger'!S312&lt;601)),1-(0.2*('Anvendte oplysninger'!R312+'Anvendte oplysninger'!T312)/('Anvendte oplysninger'!G312*1000)),1)))</f>
        <v>1</v>
      </c>
      <c r="AF312" s="14">
        <f>IF('Anvendte oplysninger'!AD312="110 km/t",0.79,1)</f>
        <v>1</v>
      </c>
      <c r="AG312" s="14">
        <f>IF('Anvendte oplysninger'!AD312="110 km/t",0.94,1)</f>
        <v>1</v>
      </c>
      <c r="AH312" s="14">
        <f>IF('Anvendte oplysninger'!AD312="110 km/t",0.66,1)</f>
        <v>1</v>
      </c>
      <c r="AI312" s="14">
        <f>IF('Anvendte oplysninger'!AD312="110 km/t",0.82,1)</f>
        <v>1</v>
      </c>
      <c r="AJ312" s="14">
        <f>IF(AND('Anvendte oplysninger'!AE312="Ja",I312="Tilkørselsflettestrækning"),0.65*'Anvendte oplysninger'!AF312+1-'Anvendte oplysninger'!AF312,1)</f>
        <v>1</v>
      </c>
      <c r="AK312" s="15" t="str">
        <f t="shared" si="28"/>
        <v/>
      </c>
      <c r="AL312" s="15" t="str">
        <f t="shared" si="29"/>
        <v/>
      </c>
      <c r="AM312" s="15" t="str">
        <f t="shared" si="30"/>
        <v/>
      </c>
      <c r="AN312" s="15" t="str">
        <f t="shared" si="31"/>
        <v/>
      </c>
      <c r="AO312" s="15" t="str">
        <f t="shared" si="32"/>
        <v/>
      </c>
      <c r="AP312" s="15" t="str">
        <f t="shared" si="33"/>
        <v/>
      </c>
      <c r="AQ312" s="4" t="str">
        <f t="shared" si="34"/>
        <v/>
      </c>
    </row>
    <row r="313" spans="1:43" x14ac:dyDescent="0.25">
      <c r="A313" s="4" t="str">
        <f>IF(Inddata!A328="","",Inddata!A328)</f>
        <v/>
      </c>
      <c r="B313" s="4" t="str">
        <f>IF(Inddata!B328="","",Inddata!B328)</f>
        <v/>
      </c>
      <c r="C313" s="4" t="str">
        <f>IF(Inddata!C328="","",Inddata!C328)</f>
        <v/>
      </c>
      <c r="D313" s="4" t="str">
        <f>IF(Inddata!D328="","",Inddata!D328)</f>
        <v/>
      </c>
      <c r="E313" s="4" t="str">
        <f>IF(Inddata!E328="","",Inddata!E328)</f>
        <v/>
      </c>
      <c r="F313" s="4" t="str">
        <f>IF(Inddata!F328="","",Inddata!F328)</f>
        <v/>
      </c>
      <c r="G313" s="4">
        <f>IF(Inddata!G328="","",Inddata!G328)</f>
        <v>0</v>
      </c>
      <c r="H313" s="4" t="str">
        <f>IF(Inddata!H328&gt;0.5,Inddata!H328,"")</f>
        <v/>
      </c>
      <c r="I313" s="4" t="str">
        <f>IF(Inddata!I328="","",Inddata!I328)</f>
        <v/>
      </c>
      <c r="J313" s="14">
        <f>IF('Anvendte oplysninger'!J313="Irrelevant",1,IF('Anvendte oplysninger'!J313&gt;3,1.2,1))</f>
        <v>1</v>
      </c>
      <c r="K313" s="14">
        <f>IF('Anvendte oplysninger'!K313="Irrelevant",1,IF(AND(OR(I313="Motorvejsstrækning",I313="Frakørselsflettestrækning",I313="Tilkørselsflettestrækning"),'Anvendte oplysninger'!K313&lt;3.5),1+(3.5-'Anvendte oplysninger'!K313)*0.12,IF(AND(OR(I313="Frakørselsrampe",I313="Tilkørselsrampe"),'Anvendte oplysninger'!K313&lt;3.5),1+(3.5-'Anvendte oplysninger'!K313)*0.16,1)))</f>
        <v>1</v>
      </c>
      <c r="L313" s="14">
        <f>IF('Anvendte oplysninger'!L313="Irrelevant",1,IF(AND('Anvendte oplysninger'!L313="Ja",'Anvendte oplysninger'!J313=2),0.6*'Anvendte oplysninger'!M313+(1-'Anvendte oplysninger'!M313),IF(AND('Anvendte oplysninger'!L313="Ja",'Anvendte oplysninger'!J313=3),0.7*'Anvendte oplysninger'!M313+(1-'Anvendte oplysninger'!M313),IF(AND('Anvendte oplysninger'!L313="Ja",'Anvendte oplysninger'!J313=4),0.76*'Anvendte oplysninger'!M313+(1-'Anvendte oplysninger'!M313),IF(AND('Anvendte oplysninger'!L313="Ja",'Anvendte oplysninger'!J313&gt;4.99999999),0.8*'Anvendte oplysninger'!M313+(1-'Anvendte oplysninger'!M313),1)))))</f>
        <v>1</v>
      </c>
      <c r="M313" s="14">
        <f>IF('Anvendte oplysninger'!L313="Irrelevant",1,IF(AND('Anvendte oplysninger'!L313="Ja",'Anvendte oplysninger'!J313=2),0.8*'Anvendte oplysninger'!M313+(1-'Anvendte oplysninger'!M313),IF(AND('Anvendte oplysninger'!L313="Ja",'Anvendte oplysninger'!J313=3),0.85*'Anvendte oplysninger'!M313+(1-'Anvendte oplysninger'!M313),IF(AND('Anvendte oplysninger'!L313="Ja",'Anvendte oplysninger'!J313=4),0.88*'Anvendte oplysninger'!M313+(1-'Anvendte oplysninger'!M313),IF(AND('Anvendte oplysninger'!L313="Ja",'Anvendte oplysninger'!J313&gt;4.99999999),0.9*'Anvendte oplysninger'!M313+(1-'Anvendte oplysninger'!M313),1)))))</f>
        <v>1</v>
      </c>
      <c r="N313" s="14">
        <f>IF('Anvendte oplysninger'!N313="Irrelevant",1,IF(AND(OR(I313="Motorvejsstrækning",I313="Frakørselsflettestrækning",I313="Tilkørselsflettestrækning"),'Anvendte oplysninger'!N313&lt;3),1+(3-'Anvendte oplysninger'!N313)*0.09333333,1))</f>
        <v>1</v>
      </c>
      <c r="O313" s="14">
        <f>IF('Anvendte oplysninger'!N313="Irrelevant",1,IF(AND(OR(I313="Motorvejsstrækning",I313="Frakørselsflettestrækning",I313="Tilkørselsflettestrækning"),'Anvendte oplysninger'!N313&lt;3),1+(3-'Anvendte oplysninger'!N313)*0.19666667,1))</f>
        <v>1</v>
      </c>
      <c r="P313" s="14">
        <f>IF('Anvendte oplysninger'!O313="Irrelevant",1,IF(AND(OR(I313="Motorvejsstrækning",I313="Frakørselsflettestrækning",I313="Tilkørselsflettestrækning"),'Anvendte oplysninger'!O313&lt;3.00000001),1+(0.5-'Anvendte oplysninger'!O313)*0.04,IF(AND(OR(I313="Frakørselsrampe",I313="Tilkørselsrampe"),'Anvendte oplysninger'!O313&lt;3.00000001),1+(0.5-'Anvendte oplysninger'!O313)*0.08,IF(OR(I313="Motorvejsstrækning",I313="Frakørselsflettestrækning",I313="Tilkørselsflettestrækning"),0.9,0.8))))</f>
        <v>1</v>
      </c>
      <c r="Q313" s="14">
        <f>IF('Anvendte oplysninger'!P313="Irrelevant",1,IF(AND(OR(I313="Motorvejsstrækning",I313="Frakørselsflettestrækning",I313="Tilkørselsflettestrækning"),'Anvendte oplysninger'!P313&lt;11.00000001),1+(5-'Anvendte oplysninger'!P313)*0.01,0.94))</f>
        <v>1</v>
      </c>
      <c r="R313" s="14">
        <f>IF(OR('Anvendte oplysninger'!Q313="Irrelevant",'Anvendte oplysninger'!R313="Irrelevant",'Anvendte oplysninger'!Q313="Lige"),1,IF(AND(OR(I313="Motorvejsstrækning",I313="Frakørselsflettestrækning",I313="Tilkørselsflettestrækning"),'Anvendte oplysninger'!Q313&lt;4000),(EXP(0.1096*1746.5/'Anvendte oplysninger'!Q313)/EXP(0.1096*1746.5/4000))*('Anvendte oplysninger'!R313/1000)/G313+(G313-'Anvendte oplysninger'!R313/1000)/G313,1))</f>
        <v>1</v>
      </c>
      <c r="S313" s="14">
        <f>IF(OR('Anvendte oplysninger'!S313="Irrelevant",'Anvendte oplysninger'!T313="Irrelevant",'Anvendte oplysninger'!S313="Lige"),1,IF(AND(OR(I313="Motorvejsstrækning",I313="Frakørselsflettestrækning",I313="Tilkørselsflettestrækning"),'Anvendte oplysninger'!S313&lt;4000),(EXP(0.1096*1746.5/'Anvendte oplysninger'!S313)/EXP(0.1096*1746.5/4000))*('Anvendte oplysninger'!T313/1000)/G313+(G313-'Anvendte oplysninger'!T313/1000)/G313,1))</f>
        <v>1</v>
      </c>
      <c r="T313" s="14">
        <f>IF('Anvendte oplysninger'!U313="Irrelevant",1,IF(AND(OR(I313="Motorvejsstrækning",I313="Frakørselsflettestrækning",I313="Tilkørselsflettestrækning",I313="Frakørselsrampe",I313="Tilkørselsrampe"),'Anvendte oplysninger'!U313="Ja"),0.95,1))</f>
        <v>1</v>
      </c>
      <c r="U313" s="14">
        <f>IF('Anvendte oplysninger'!U313="Irrelevant",1,IF(AND(OR(I313="Motorvejsstrækning",I313="Frakørselsflettestrækning",I313="Tilkørselsflettestrækning",I313="Frakørselsrampe",I313="Tilkørselsrampe"),'Anvendte oplysninger'!U313="Ja"),0.96,1))</f>
        <v>1</v>
      </c>
      <c r="V313" s="14">
        <f>IF('Anvendte oplysninger'!U313="Irrelevant",1,IF(AND(OR(I313="Motorvejsstrækning",I313="Frakørselsflettestrækning",I313="Tilkørselsflettestrækning",I313="Frakørselsrampe",I313="Tilkørselsrampe"),'Anvendte oplysninger'!U313="Ja"),0.79,1))</f>
        <v>1</v>
      </c>
      <c r="W313" s="14">
        <f>IF('Anvendte oplysninger'!U313="Irrelevant",1,IF(AND(OR(I313="Motorvejsstrækning",I313="Frakørselsflettestrækning",I313="Tilkørselsflettestrækning",I313="Frakørselsrampe",I313="Tilkørselsrampe"),'Anvendte oplysninger'!U313="Ja"),0.94,1))</f>
        <v>1</v>
      </c>
      <c r="X313" s="14">
        <f>IF('Anvendte oplysninger'!U313="Irrelevant",1,IF(AND(OR(I313="Motorvejsstrækning",I313="Frakørselsflettestrækning",I313="Tilkørselsflettestrækning",I313="Frakørselsrampe",I313="Tilkørselsrampe"),'Anvendte oplysninger'!U313="Ja"),0.97,1))</f>
        <v>1</v>
      </c>
      <c r="Y313" s="14">
        <f>IF(AND(I313="Frakørselsrampe",'Anvendte oplysninger'!V313="S-formet ruderrampe"),1.32,IF(AND(I313="Frakørselsrampe",'Anvendte oplysninger'!V313="S-formet trompetrampe"),2.05,IF(AND(I313="Frakørselsrampe",'Anvendte oplysninger'!V313="U-formet trompetrampe"),4.11,IF(AND(I313="Frakørselsrampe",'Anvendte oplysninger'!V313="SV-formet flyoverrampe"),5.15,IF(AND(I313="Frakørselsrampe",'Anvendte oplysninger'!V313="Vinkelformet rampe"),1.07,IF(AND(I313="Tilkørselsrampe",'Anvendte oplysninger'!V313="S-formet ruderrampe"),0.93,IF(AND(I313="Tilkørselsrampe",'Anvendte oplysninger'!V313="S-formet trompetrampe"),2.48,IF(AND(I313="Tilkørselsrampe",'Anvendte oplysninger'!V313="U-formet trompetrampe"),4.15,IF(AND(I313="Tilkørselsrampe",'Anvendte oplysninger'!V313="SV-formet flyoverrampe"),5.26,IF(AND(I313="Tilkørselsrampe",'Anvendte oplysninger'!V313="Vinkelformet rampe"),1.42,1))))))))))</f>
        <v>1</v>
      </c>
      <c r="Z313" s="14">
        <f>IF(OR('Anvendte oplysninger'!W313="Lige",'Anvendte oplysninger'!W313="Irrelevant",'Anvendte oplysninger'!X313="Irrelevant",'Anvendte oplysninger'!Y313="Irrelevant"),1,1+1.545*1000/32.2*((('Anvendte oplysninger'!Y313*3268/3600)/('Anvendte oplysninger'!W313/0.306))^2)*('Anvendte oplysninger'!X313/1000)/G313)</f>
        <v>1</v>
      </c>
      <c r="AA313" s="14">
        <f>IF(OR('Anvendte oplysninger'!W313="Lige",'Anvendte oplysninger'!W313="Irrelevant",'Anvendte oplysninger'!X313="Irrelevant",'Anvendte oplysninger'!Y313="Irrelevant"),1,1+1.961*1000/32.2*((('Anvendte oplysninger'!Y313*3268/3600)/('Anvendte oplysninger'!W313/0.306))^2)*('Anvendte oplysninger'!X313/1000)/G313)</f>
        <v>1</v>
      </c>
      <c r="AB313" s="14">
        <f>IF(OR('Anvendte oplysninger'!Z313="Lige",'Anvendte oplysninger'!Z313="Irrelevant",'Anvendte oplysninger'!AA313="Irrelevant",'Anvendte oplysninger'!AB313="Irrelevant"),1,1+1.545*1000/32.2*((('Anvendte oplysninger'!AB313*3268/3600)/('Anvendte oplysninger'!Z313/0.306))^2)*('Anvendte oplysninger'!AA313/1000)/G313)</f>
        <v>1</v>
      </c>
      <c r="AC313" s="14">
        <f>IF(OR('Anvendte oplysninger'!Z313="Lige",'Anvendte oplysninger'!Z313="Irrelevant",'Anvendte oplysninger'!AA313="Irrelevant",'Anvendte oplysninger'!AB313="Irrelevant"),1,1+1.961*1000/32.2*((('Anvendte oplysninger'!AB313*3268/3600)/('Anvendte oplysninger'!Z313/0.306))^2)*('Anvendte oplysninger'!AA313/1000)/G313)</f>
        <v>1</v>
      </c>
      <c r="AD313" s="14">
        <f>IF(OR('Anvendte oplysninger'!AC313="Irrelevant",'Anvendte oplysninger'!AC313="Nej"),1,IF(AND('Anvendte oplysninger'!AC313="Ja",OR('Anvendte oplysninger'!Q313&lt;301,'Anvendte oplysninger'!S313&lt;301)),1-(0.5*('Anvendte oplysninger'!R313+'Anvendte oplysninger'!T313)/('Anvendte oplysninger'!G313*1000)),IF(AND('Anvendte oplysninger'!AC313="Ja",OR('Anvendte oplysninger'!Q313&lt;601,'Anvendte oplysninger'!S313&lt;601)),1-(0.25*('Anvendte oplysninger'!R313+'Anvendte oplysninger'!T313)/('Anvendte oplysninger'!G313*1000)),1)))</f>
        <v>1</v>
      </c>
      <c r="AE313" s="14">
        <f>IF(OR('Anvendte oplysninger'!AC313="Irrelevant",'Anvendte oplysninger'!AC313="Nej"),1,IF(AND('Anvendte oplysninger'!AC313="Ja",OR('Anvendte oplysninger'!Q313&lt;301,'Anvendte oplysninger'!S313&lt;301)),1-(0.4*('Anvendte oplysninger'!R313+'Anvendte oplysninger'!T313)/('Anvendte oplysninger'!G313*1000)),IF(AND('Anvendte oplysninger'!AC313="Ja",OR('Anvendte oplysninger'!Q313&lt;601,'Anvendte oplysninger'!S313&lt;601)),1-(0.2*('Anvendte oplysninger'!R313+'Anvendte oplysninger'!T313)/('Anvendte oplysninger'!G313*1000)),1)))</f>
        <v>1</v>
      </c>
      <c r="AF313" s="14">
        <f>IF('Anvendte oplysninger'!AD313="110 km/t",0.79,1)</f>
        <v>1</v>
      </c>
      <c r="AG313" s="14">
        <f>IF('Anvendte oplysninger'!AD313="110 km/t",0.94,1)</f>
        <v>1</v>
      </c>
      <c r="AH313" s="14">
        <f>IF('Anvendte oplysninger'!AD313="110 km/t",0.66,1)</f>
        <v>1</v>
      </c>
      <c r="AI313" s="14">
        <f>IF('Anvendte oplysninger'!AD313="110 km/t",0.82,1)</f>
        <v>1</v>
      </c>
      <c r="AJ313" s="14">
        <f>IF(AND('Anvendte oplysninger'!AE313="Ja",I313="Tilkørselsflettestrækning"),0.65*'Anvendte oplysninger'!AF313+1-'Anvendte oplysninger'!AF313,1)</f>
        <v>1</v>
      </c>
      <c r="AK313" s="15" t="str">
        <f t="shared" si="28"/>
        <v/>
      </c>
      <c r="AL313" s="15" t="str">
        <f t="shared" si="29"/>
        <v/>
      </c>
      <c r="AM313" s="15" t="str">
        <f t="shared" si="30"/>
        <v/>
      </c>
      <c r="AN313" s="15" t="str">
        <f t="shared" si="31"/>
        <v/>
      </c>
      <c r="AO313" s="15" t="str">
        <f t="shared" si="32"/>
        <v/>
      </c>
      <c r="AP313" s="15" t="str">
        <f t="shared" si="33"/>
        <v/>
      </c>
      <c r="AQ313" s="4" t="str">
        <f t="shared" si="34"/>
        <v/>
      </c>
    </row>
    <row r="314" spans="1:43" x14ac:dyDescent="0.25">
      <c r="A314" s="4" t="str">
        <f>IF(Inddata!A329="","",Inddata!A329)</f>
        <v/>
      </c>
      <c r="B314" s="4" t="str">
        <f>IF(Inddata!B329="","",Inddata!B329)</f>
        <v/>
      </c>
      <c r="C314" s="4" t="str">
        <f>IF(Inddata!C329="","",Inddata!C329)</f>
        <v/>
      </c>
      <c r="D314" s="4" t="str">
        <f>IF(Inddata!D329="","",Inddata!D329)</f>
        <v/>
      </c>
      <c r="E314" s="4" t="str">
        <f>IF(Inddata!E329="","",Inddata!E329)</f>
        <v/>
      </c>
      <c r="F314" s="4" t="str">
        <f>IF(Inddata!F329="","",Inddata!F329)</f>
        <v/>
      </c>
      <c r="G314" s="4">
        <f>IF(Inddata!G329="","",Inddata!G329)</f>
        <v>0</v>
      </c>
      <c r="H314" s="4" t="str">
        <f>IF(Inddata!H329&gt;0.5,Inddata!H329,"")</f>
        <v/>
      </c>
      <c r="I314" s="4" t="str">
        <f>IF(Inddata!I329="","",Inddata!I329)</f>
        <v/>
      </c>
      <c r="J314" s="14">
        <f>IF('Anvendte oplysninger'!J314="Irrelevant",1,IF('Anvendte oplysninger'!J314&gt;3,1.2,1))</f>
        <v>1</v>
      </c>
      <c r="K314" s="14">
        <f>IF('Anvendte oplysninger'!K314="Irrelevant",1,IF(AND(OR(I314="Motorvejsstrækning",I314="Frakørselsflettestrækning",I314="Tilkørselsflettestrækning"),'Anvendte oplysninger'!K314&lt;3.5),1+(3.5-'Anvendte oplysninger'!K314)*0.12,IF(AND(OR(I314="Frakørselsrampe",I314="Tilkørselsrampe"),'Anvendte oplysninger'!K314&lt;3.5),1+(3.5-'Anvendte oplysninger'!K314)*0.16,1)))</f>
        <v>1</v>
      </c>
      <c r="L314" s="14">
        <f>IF('Anvendte oplysninger'!L314="Irrelevant",1,IF(AND('Anvendte oplysninger'!L314="Ja",'Anvendte oplysninger'!J314=2),0.6*'Anvendte oplysninger'!M314+(1-'Anvendte oplysninger'!M314),IF(AND('Anvendte oplysninger'!L314="Ja",'Anvendte oplysninger'!J314=3),0.7*'Anvendte oplysninger'!M314+(1-'Anvendte oplysninger'!M314),IF(AND('Anvendte oplysninger'!L314="Ja",'Anvendte oplysninger'!J314=4),0.76*'Anvendte oplysninger'!M314+(1-'Anvendte oplysninger'!M314),IF(AND('Anvendte oplysninger'!L314="Ja",'Anvendte oplysninger'!J314&gt;4.99999999),0.8*'Anvendte oplysninger'!M314+(1-'Anvendte oplysninger'!M314),1)))))</f>
        <v>1</v>
      </c>
      <c r="M314" s="14">
        <f>IF('Anvendte oplysninger'!L314="Irrelevant",1,IF(AND('Anvendte oplysninger'!L314="Ja",'Anvendte oplysninger'!J314=2),0.8*'Anvendte oplysninger'!M314+(1-'Anvendte oplysninger'!M314),IF(AND('Anvendte oplysninger'!L314="Ja",'Anvendte oplysninger'!J314=3),0.85*'Anvendte oplysninger'!M314+(1-'Anvendte oplysninger'!M314),IF(AND('Anvendte oplysninger'!L314="Ja",'Anvendte oplysninger'!J314=4),0.88*'Anvendte oplysninger'!M314+(1-'Anvendte oplysninger'!M314),IF(AND('Anvendte oplysninger'!L314="Ja",'Anvendte oplysninger'!J314&gt;4.99999999),0.9*'Anvendte oplysninger'!M314+(1-'Anvendte oplysninger'!M314),1)))))</f>
        <v>1</v>
      </c>
      <c r="N314" s="14">
        <f>IF('Anvendte oplysninger'!N314="Irrelevant",1,IF(AND(OR(I314="Motorvejsstrækning",I314="Frakørselsflettestrækning",I314="Tilkørselsflettestrækning"),'Anvendte oplysninger'!N314&lt;3),1+(3-'Anvendte oplysninger'!N314)*0.09333333,1))</f>
        <v>1</v>
      </c>
      <c r="O314" s="14">
        <f>IF('Anvendte oplysninger'!N314="Irrelevant",1,IF(AND(OR(I314="Motorvejsstrækning",I314="Frakørselsflettestrækning",I314="Tilkørselsflettestrækning"),'Anvendte oplysninger'!N314&lt;3),1+(3-'Anvendte oplysninger'!N314)*0.19666667,1))</f>
        <v>1</v>
      </c>
      <c r="P314" s="14">
        <f>IF('Anvendte oplysninger'!O314="Irrelevant",1,IF(AND(OR(I314="Motorvejsstrækning",I314="Frakørselsflettestrækning",I314="Tilkørselsflettestrækning"),'Anvendte oplysninger'!O314&lt;3.00000001),1+(0.5-'Anvendte oplysninger'!O314)*0.04,IF(AND(OR(I314="Frakørselsrampe",I314="Tilkørselsrampe"),'Anvendte oplysninger'!O314&lt;3.00000001),1+(0.5-'Anvendte oplysninger'!O314)*0.08,IF(OR(I314="Motorvejsstrækning",I314="Frakørselsflettestrækning",I314="Tilkørselsflettestrækning"),0.9,0.8))))</f>
        <v>1</v>
      </c>
      <c r="Q314" s="14">
        <f>IF('Anvendte oplysninger'!P314="Irrelevant",1,IF(AND(OR(I314="Motorvejsstrækning",I314="Frakørselsflettestrækning",I314="Tilkørselsflettestrækning"),'Anvendte oplysninger'!P314&lt;11.00000001),1+(5-'Anvendte oplysninger'!P314)*0.01,0.94))</f>
        <v>1</v>
      </c>
      <c r="R314" s="14">
        <f>IF(OR('Anvendte oplysninger'!Q314="Irrelevant",'Anvendte oplysninger'!R314="Irrelevant",'Anvendte oplysninger'!Q314="Lige"),1,IF(AND(OR(I314="Motorvejsstrækning",I314="Frakørselsflettestrækning",I314="Tilkørselsflettestrækning"),'Anvendte oplysninger'!Q314&lt;4000),(EXP(0.1096*1746.5/'Anvendte oplysninger'!Q314)/EXP(0.1096*1746.5/4000))*('Anvendte oplysninger'!R314/1000)/G314+(G314-'Anvendte oplysninger'!R314/1000)/G314,1))</f>
        <v>1</v>
      </c>
      <c r="S314" s="14">
        <f>IF(OR('Anvendte oplysninger'!S314="Irrelevant",'Anvendte oplysninger'!T314="Irrelevant",'Anvendte oplysninger'!S314="Lige"),1,IF(AND(OR(I314="Motorvejsstrækning",I314="Frakørselsflettestrækning",I314="Tilkørselsflettestrækning"),'Anvendte oplysninger'!S314&lt;4000),(EXP(0.1096*1746.5/'Anvendte oplysninger'!S314)/EXP(0.1096*1746.5/4000))*('Anvendte oplysninger'!T314/1000)/G314+(G314-'Anvendte oplysninger'!T314/1000)/G314,1))</f>
        <v>1</v>
      </c>
      <c r="T314" s="14">
        <f>IF('Anvendte oplysninger'!U314="Irrelevant",1,IF(AND(OR(I314="Motorvejsstrækning",I314="Frakørselsflettestrækning",I314="Tilkørselsflettestrækning",I314="Frakørselsrampe",I314="Tilkørselsrampe"),'Anvendte oplysninger'!U314="Ja"),0.95,1))</f>
        <v>1</v>
      </c>
      <c r="U314" s="14">
        <f>IF('Anvendte oplysninger'!U314="Irrelevant",1,IF(AND(OR(I314="Motorvejsstrækning",I314="Frakørselsflettestrækning",I314="Tilkørselsflettestrækning",I314="Frakørselsrampe",I314="Tilkørselsrampe"),'Anvendte oplysninger'!U314="Ja"),0.96,1))</f>
        <v>1</v>
      </c>
      <c r="V314" s="14">
        <f>IF('Anvendte oplysninger'!U314="Irrelevant",1,IF(AND(OR(I314="Motorvejsstrækning",I314="Frakørselsflettestrækning",I314="Tilkørselsflettestrækning",I314="Frakørselsrampe",I314="Tilkørselsrampe"),'Anvendte oplysninger'!U314="Ja"),0.79,1))</f>
        <v>1</v>
      </c>
      <c r="W314" s="14">
        <f>IF('Anvendte oplysninger'!U314="Irrelevant",1,IF(AND(OR(I314="Motorvejsstrækning",I314="Frakørselsflettestrækning",I314="Tilkørselsflettestrækning",I314="Frakørselsrampe",I314="Tilkørselsrampe"),'Anvendte oplysninger'!U314="Ja"),0.94,1))</f>
        <v>1</v>
      </c>
      <c r="X314" s="14">
        <f>IF('Anvendte oplysninger'!U314="Irrelevant",1,IF(AND(OR(I314="Motorvejsstrækning",I314="Frakørselsflettestrækning",I314="Tilkørselsflettestrækning",I314="Frakørselsrampe",I314="Tilkørselsrampe"),'Anvendte oplysninger'!U314="Ja"),0.97,1))</f>
        <v>1</v>
      </c>
      <c r="Y314" s="14">
        <f>IF(AND(I314="Frakørselsrampe",'Anvendte oplysninger'!V314="S-formet ruderrampe"),1.32,IF(AND(I314="Frakørselsrampe",'Anvendte oplysninger'!V314="S-formet trompetrampe"),2.05,IF(AND(I314="Frakørselsrampe",'Anvendte oplysninger'!V314="U-formet trompetrampe"),4.11,IF(AND(I314="Frakørselsrampe",'Anvendte oplysninger'!V314="SV-formet flyoverrampe"),5.15,IF(AND(I314="Frakørselsrampe",'Anvendte oplysninger'!V314="Vinkelformet rampe"),1.07,IF(AND(I314="Tilkørselsrampe",'Anvendte oplysninger'!V314="S-formet ruderrampe"),0.93,IF(AND(I314="Tilkørselsrampe",'Anvendte oplysninger'!V314="S-formet trompetrampe"),2.48,IF(AND(I314="Tilkørselsrampe",'Anvendte oplysninger'!V314="U-formet trompetrampe"),4.15,IF(AND(I314="Tilkørselsrampe",'Anvendte oplysninger'!V314="SV-formet flyoverrampe"),5.26,IF(AND(I314="Tilkørselsrampe",'Anvendte oplysninger'!V314="Vinkelformet rampe"),1.42,1))))))))))</f>
        <v>1</v>
      </c>
      <c r="Z314" s="14">
        <f>IF(OR('Anvendte oplysninger'!W314="Lige",'Anvendte oplysninger'!W314="Irrelevant",'Anvendte oplysninger'!X314="Irrelevant",'Anvendte oplysninger'!Y314="Irrelevant"),1,1+1.545*1000/32.2*((('Anvendte oplysninger'!Y314*3268/3600)/('Anvendte oplysninger'!W314/0.306))^2)*('Anvendte oplysninger'!X314/1000)/G314)</f>
        <v>1</v>
      </c>
      <c r="AA314" s="14">
        <f>IF(OR('Anvendte oplysninger'!W314="Lige",'Anvendte oplysninger'!W314="Irrelevant",'Anvendte oplysninger'!X314="Irrelevant",'Anvendte oplysninger'!Y314="Irrelevant"),1,1+1.961*1000/32.2*((('Anvendte oplysninger'!Y314*3268/3600)/('Anvendte oplysninger'!W314/0.306))^2)*('Anvendte oplysninger'!X314/1000)/G314)</f>
        <v>1</v>
      </c>
      <c r="AB314" s="14">
        <f>IF(OR('Anvendte oplysninger'!Z314="Lige",'Anvendte oplysninger'!Z314="Irrelevant",'Anvendte oplysninger'!AA314="Irrelevant",'Anvendte oplysninger'!AB314="Irrelevant"),1,1+1.545*1000/32.2*((('Anvendte oplysninger'!AB314*3268/3600)/('Anvendte oplysninger'!Z314/0.306))^2)*('Anvendte oplysninger'!AA314/1000)/G314)</f>
        <v>1</v>
      </c>
      <c r="AC314" s="14">
        <f>IF(OR('Anvendte oplysninger'!Z314="Lige",'Anvendte oplysninger'!Z314="Irrelevant",'Anvendte oplysninger'!AA314="Irrelevant",'Anvendte oplysninger'!AB314="Irrelevant"),1,1+1.961*1000/32.2*((('Anvendte oplysninger'!AB314*3268/3600)/('Anvendte oplysninger'!Z314/0.306))^2)*('Anvendte oplysninger'!AA314/1000)/G314)</f>
        <v>1</v>
      </c>
      <c r="AD314" s="14">
        <f>IF(OR('Anvendte oplysninger'!AC314="Irrelevant",'Anvendte oplysninger'!AC314="Nej"),1,IF(AND('Anvendte oplysninger'!AC314="Ja",OR('Anvendte oplysninger'!Q314&lt;301,'Anvendte oplysninger'!S314&lt;301)),1-(0.5*('Anvendte oplysninger'!R314+'Anvendte oplysninger'!T314)/('Anvendte oplysninger'!G314*1000)),IF(AND('Anvendte oplysninger'!AC314="Ja",OR('Anvendte oplysninger'!Q314&lt;601,'Anvendte oplysninger'!S314&lt;601)),1-(0.25*('Anvendte oplysninger'!R314+'Anvendte oplysninger'!T314)/('Anvendte oplysninger'!G314*1000)),1)))</f>
        <v>1</v>
      </c>
      <c r="AE314" s="14">
        <f>IF(OR('Anvendte oplysninger'!AC314="Irrelevant",'Anvendte oplysninger'!AC314="Nej"),1,IF(AND('Anvendte oplysninger'!AC314="Ja",OR('Anvendte oplysninger'!Q314&lt;301,'Anvendte oplysninger'!S314&lt;301)),1-(0.4*('Anvendte oplysninger'!R314+'Anvendte oplysninger'!T314)/('Anvendte oplysninger'!G314*1000)),IF(AND('Anvendte oplysninger'!AC314="Ja",OR('Anvendte oplysninger'!Q314&lt;601,'Anvendte oplysninger'!S314&lt;601)),1-(0.2*('Anvendte oplysninger'!R314+'Anvendte oplysninger'!T314)/('Anvendte oplysninger'!G314*1000)),1)))</f>
        <v>1</v>
      </c>
      <c r="AF314" s="14">
        <f>IF('Anvendte oplysninger'!AD314="110 km/t",0.79,1)</f>
        <v>1</v>
      </c>
      <c r="AG314" s="14">
        <f>IF('Anvendte oplysninger'!AD314="110 km/t",0.94,1)</f>
        <v>1</v>
      </c>
      <c r="AH314" s="14">
        <f>IF('Anvendte oplysninger'!AD314="110 km/t",0.66,1)</f>
        <v>1</v>
      </c>
      <c r="AI314" s="14">
        <f>IF('Anvendte oplysninger'!AD314="110 km/t",0.82,1)</f>
        <v>1</v>
      </c>
      <c r="AJ314" s="14">
        <f>IF(AND('Anvendte oplysninger'!AE314="Ja",I314="Tilkørselsflettestrækning"),0.65*'Anvendte oplysninger'!AF314+1-'Anvendte oplysninger'!AF314,1)</f>
        <v>1</v>
      </c>
      <c r="AK314" s="15" t="str">
        <f t="shared" si="28"/>
        <v/>
      </c>
      <c r="AL314" s="15" t="str">
        <f t="shared" si="29"/>
        <v/>
      </c>
      <c r="AM314" s="15" t="str">
        <f t="shared" si="30"/>
        <v/>
      </c>
      <c r="AN314" s="15" t="str">
        <f t="shared" si="31"/>
        <v/>
      </c>
      <c r="AO314" s="15" t="str">
        <f t="shared" si="32"/>
        <v/>
      </c>
      <c r="AP314" s="15" t="str">
        <f t="shared" si="33"/>
        <v/>
      </c>
      <c r="AQ314" s="4" t="str">
        <f t="shared" si="34"/>
        <v/>
      </c>
    </row>
    <row r="315" spans="1:43" x14ac:dyDescent="0.25">
      <c r="A315" s="4" t="str">
        <f>IF(Inddata!A330="","",Inddata!A330)</f>
        <v/>
      </c>
      <c r="B315" s="4" t="str">
        <f>IF(Inddata!B330="","",Inddata!B330)</f>
        <v/>
      </c>
      <c r="C315" s="4" t="str">
        <f>IF(Inddata!C330="","",Inddata!C330)</f>
        <v/>
      </c>
      <c r="D315" s="4" t="str">
        <f>IF(Inddata!D330="","",Inddata!D330)</f>
        <v/>
      </c>
      <c r="E315" s="4" t="str">
        <f>IF(Inddata!E330="","",Inddata!E330)</f>
        <v/>
      </c>
      <c r="F315" s="4" t="str">
        <f>IF(Inddata!F330="","",Inddata!F330)</f>
        <v/>
      </c>
      <c r="G315" s="4">
        <f>IF(Inddata!G330="","",Inddata!G330)</f>
        <v>0</v>
      </c>
      <c r="H315" s="4" t="str">
        <f>IF(Inddata!H330&gt;0.5,Inddata!H330,"")</f>
        <v/>
      </c>
      <c r="I315" s="4" t="str">
        <f>IF(Inddata!I330="","",Inddata!I330)</f>
        <v/>
      </c>
      <c r="J315" s="14">
        <f>IF('Anvendte oplysninger'!J315="Irrelevant",1,IF('Anvendte oplysninger'!J315&gt;3,1.2,1))</f>
        <v>1</v>
      </c>
      <c r="K315" s="14">
        <f>IF('Anvendte oplysninger'!K315="Irrelevant",1,IF(AND(OR(I315="Motorvejsstrækning",I315="Frakørselsflettestrækning",I315="Tilkørselsflettestrækning"),'Anvendte oplysninger'!K315&lt;3.5),1+(3.5-'Anvendte oplysninger'!K315)*0.12,IF(AND(OR(I315="Frakørselsrampe",I315="Tilkørselsrampe"),'Anvendte oplysninger'!K315&lt;3.5),1+(3.5-'Anvendte oplysninger'!K315)*0.16,1)))</f>
        <v>1</v>
      </c>
      <c r="L315" s="14">
        <f>IF('Anvendte oplysninger'!L315="Irrelevant",1,IF(AND('Anvendte oplysninger'!L315="Ja",'Anvendte oplysninger'!J315=2),0.6*'Anvendte oplysninger'!M315+(1-'Anvendte oplysninger'!M315),IF(AND('Anvendte oplysninger'!L315="Ja",'Anvendte oplysninger'!J315=3),0.7*'Anvendte oplysninger'!M315+(1-'Anvendte oplysninger'!M315),IF(AND('Anvendte oplysninger'!L315="Ja",'Anvendte oplysninger'!J315=4),0.76*'Anvendte oplysninger'!M315+(1-'Anvendte oplysninger'!M315),IF(AND('Anvendte oplysninger'!L315="Ja",'Anvendte oplysninger'!J315&gt;4.99999999),0.8*'Anvendte oplysninger'!M315+(1-'Anvendte oplysninger'!M315),1)))))</f>
        <v>1</v>
      </c>
      <c r="M315" s="14">
        <f>IF('Anvendte oplysninger'!L315="Irrelevant",1,IF(AND('Anvendte oplysninger'!L315="Ja",'Anvendte oplysninger'!J315=2),0.8*'Anvendte oplysninger'!M315+(1-'Anvendte oplysninger'!M315),IF(AND('Anvendte oplysninger'!L315="Ja",'Anvendte oplysninger'!J315=3),0.85*'Anvendte oplysninger'!M315+(1-'Anvendte oplysninger'!M315),IF(AND('Anvendte oplysninger'!L315="Ja",'Anvendte oplysninger'!J315=4),0.88*'Anvendte oplysninger'!M315+(1-'Anvendte oplysninger'!M315),IF(AND('Anvendte oplysninger'!L315="Ja",'Anvendte oplysninger'!J315&gt;4.99999999),0.9*'Anvendte oplysninger'!M315+(1-'Anvendte oplysninger'!M315),1)))))</f>
        <v>1</v>
      </c>
      <c r="N315" s="14">
        <f>IF('Anvendte oplysninger'!N315="Irrelevant",1,IF(AND(OR(I315="Motorvejsstrækning",I315="Frakørselsflettestrækning",I315="Tilkørselsflettestrækning"),'Anvendte oplysninger'!N315&lt;3),1+(3-'Anvendte oplysninger'!N315)*0.09333333,1))</f>
        <v>1</v>
      </c>
      <c r="O315" s="14">
        <f>IF('Anvendte oplysninger'!N315="Irrelevant",1,IF(AND(OR(I315="Motorvejsstrækning",I315="Frakørselsflettestrækning",I315="Tilkørselsflettestrækning"),'Anvendte oplysninger'!N315&lt;3),1+(3-'Anvendte oplysninger'!N315)*0.19666667,1))</f>
        <v>1</v>
      </c>
      <c r="P315" s="14">
        <f>IF('Anvendte oplysninger'!O315="Irrelevant",1,IF(AND(OR(I315="Motorvejsstrækning",I315="Frakørselsflettestrækning",I315="Tilkørselsflettestrækning"),'Anvendte oplysninger'!O315&lt;3.00000001),1+(0.5-'Anvendte oplysninger'!O315)*0.04,IF(AND(OR(I315="Frakørselsrampe",I315="Tilkørselsrampe"),'Anvendte oplysninger'!O315&lt;3.00000001),1+(0.5-'Anvendte oplysninger'!O315)*0.08,IF(OR(I315="Motorvejsstrækning",I315="Frakørselsflettestrækning",I315="Tilkørselsflettestrækning"),0.9,0.8))))</f>
        <v>1</v>
      </c>
      <c r="Q315" s="14">
        <f>IF('Anvendte oplysninger'!P315="Irrelevant",1,IF(AND(OR(I315="Motorvejsstrækning",I315="Frakørselsflettestrækning",I315="Tilkørselsflettestrækning"),'Anvendte oplysninger'!P315&lt;11.00000001),1+(5-'Anvendte oplysninger'!P315)*0.01,0.94))</f>
        <v>1</v>
      </c>
      <c r="R315" s="14">
        <f>IF(OR('Anvendte oplysninger'!Q315="Irrelevant",'Anvendte oplysninger'!R315="Irrelevant",'Anvendte oplysninger'!Q315="Lige"),1,IF(AND(OR(I315="Motorvejsstrækning",I315="Frakørselsflettestrækning",I315="Tilkørselsflettestrækning"),'Anvendte oplysninger'!Q315&lt;4000),(EXP(0.1096*1746.5/'Anvendte oplysninger'!Q315)/EXP(0.1096*1746.5/4000))*('Anvendte oplysninger'!R315/1000)/G315+(G315-'Anvendte oplysninger'!R315/1000)/G315,1))</f>
        <v>1</v>
      </c>
      <c r="S315" s="14">
        <f>IF(OR('Anvendte oplysninger'!S315="Irrelevant",'Anvendte oplysninger'!T315="Irrelevant",'Anvendte oplysninger'!S315="Lige"),1,IF(AND(OR(I315="Motorvejsstrækning",I315="Frakørselsflettestrækning",I315="Tilkørselsflettestrækning"),'Anvendte oplysninger'!S315&lt;4000),(EXP(0.1096*1746.5/'Anvendte oplysninger'!S315)/EXP(0.1096*1746.5/4000))*('Anvendte oplysninger'!T315/1000)/G315+(G315-'Anvendte oplysninger'!T315/1000)/G315,1))</f>
        <v>1</v>
      </c>
      <c r="T315" s="14">
        <f>IF('Anvendte oplysninger'!U315="Irrelevant",1,IF(AND(OR(I315="Motorvejsstrækning",I315="Frakørselsflettestrækning",I315="Tilkørselsflettestrækning",I315="Frakørselsrampe",I315="Tilkørselsrampe"),'Anvendte oplysninger'!U315="Ja"),0.95,1))</f>
        <v>1</v>
      </c>
      <c r="U315" s="14">
        <f>IF('Anvendte oplysninger'!U315="Irrelevant",1,IF(AND(OR(I315="Motorvejsstrækning",I315="Frakørselsflettestrækning",I315="Tilkørselsflettestrækning",I315="Frakørselsrampe",I315="Tilkørselsrampe"),'Anvendte oplysninger'!U315="Ja"),0.96,1))</f>
        <v>1</v>
      </c>
      <c r="V315" s="14">
        <f>IF('Anvendte oplysninger'!U315="Irrelevant",1,IF(AND(OR(I315="Motorvejsstrækning",I315="Frakørselsflettestrækning",I315="Tilkørselsflettestrækning",I315="Frakørselsrampe",I315="Tilkørselsrampe"),'Anvendte oplysninger'!U315="Ja"),0.79,1))</f>
        <v>1</v>
      </c>
      <c r="W315" s="14">
        <f>IF('Anvendte oplysninger'!U315="Irrelevant",1,IF(AND(OR(I315="Motorvejsstrækning",I315="Frakørselsflettestrækning",I315="Tilkørselsflettestrækning",I315="Frakørselsrampe",I315="Tilkørselsrampe"),'Anvendte oplysninger'!U315="Ja"),0.94,1))</f>
        <v>1</v>
      </c>
      <c r="X315" s="14">
        <f>IF('Anvendte oplysninger'!U315="Irrelevant",1,IF(AND(OR(I315="Motorvejsstrækning",I315="Frakørselsflettestrækning",I315="Tilkørselsflettestrækning",I315="Frakørselsrampe",I315="Tilkørselsrampe"),'Anvendte oplysninger'!U315="Ja"),0.97,1))</f>
        <v>1</v>
      </c>
      <c r="Y315" s="14">
        <f>IF(AND(I315="Frakørselsrampe",'Anvendte oplysninger'!V315="S-formet ruderrampe"),1.32,IF(AND(I315="Frakørselsrampe",'Anvendte oplysninger'!V315="S-formet trompetrampe"),2.05,IF(AND(I315="Frakørselsrampe",'Anvendte oplysninger'!V315="U-formet trompetrampe"),4.11,IF(AND(I315="Frakørselsrampe",'Anvendte oplysninger'!V315="SV-formet flyoverrampe"),5.15,IF(AND(I315="Frakørselsrampe",'Anvendte oplysninger'!V315="Vinkelformet rampe"),1.07,IF(AND(I315="Tilkørselsrampe",'Anvendte oplysninger'!V315="S-formet ruderrampe"),0.93,IF(AND(I315="Tilkørselsrampe",'Anvendte oplysninger'!V315="S-formet trompetrampe"),2.48,IF(AND(I315="Tilkørselsrampe",'Anvendte oplysninger'!V315="U-formet trompetrampe"),4.15,IF(AND(I315="Tilkørselsrampe",'Anvendte oplysninger'!V315="SV-formet flyoverrampe"),5.26,IF(AND(I315="Tilkørselsrampe",'Anvendte oplysninger'!V315="Vinkelformet rampe"),1.42,1))))))))))</f>
        <v>1</v>
      </c>
      <c r="Z315" s="14">
        <f>IF(OR('Anvendte oplysninger'!W315="Lige",'Anvendte oplysninger'!W315="Irrelevant",'Anvendte oplysninger'!X315="Irrelevant",'Anvendte oplysninger'!Y315="Irrelevant"),1,1+1.545*1000/32.2*((('Anvendte oplysninger'!Y315*3268/3600)/('Anvendte oplysninger'!W315/0.306))^2)*('Anvendte oplysninger'!X315/1000)/G315)</f>
        <v>1</v>
      </c>
      <c r="AA315" s="14">
        <f>IF(OR('Anvendte oplysninger'!W315="Lige",'Anvendte oplysninger'!W315="Irrelevant",'Anvendte oplysninger'!X315="Irrelevant",'Anvendte oplysninger'!Y315="Irrelevant"),1,1+1.961*1000/32.2*((('Anvendte oplysninger'!Y315*3268/3600)/('Anvendte oplysninger'!W315/0.306))^2)*('Anvendte oplysninger'!X315/1000)/G315)</f>
        <v>1</v>
      </c>
      <c r="AB315" s="14">
        <f>IF(OR('Anvendte oplysninger'!Z315="Lige",'Anvendte oplysninger'!Z315="Irrelevant",'Anvendte oplysninger'!AA315="Irrelevant",'Anvendte oplysninger'!AB315="Irrelevant"),1,1+1.545*1000/32.2*((('Anvendte oplysninger'!AB315*3268/3600)/('Anvendte oplysninger'!Z315/0.306))^2)*('Anvendte oplysninger'!AA315/1000)/G315)</f>
        <v>1</v>
      </c>
      <c r="AC315" s="14">
        <f>IF(OR('Anvendte oplysninger'!Z315="Lige",'Anvendte oplysninger'!Z315="Irrelevant",'Anvendte oplysninger'!AA315="Irrelevant",'Anvendte oplysninger'!AB315="Irrelevant"),1,1+1.961*1000/32.2*((('Anvendte oplysninger'!AB315*3268/3600)/('Anvendte oplysninger'!Z315/0.306))^2)*('Anvendte oplysninger'!AA315/1000)/G315)</f>
        <v>1</v>
      </c>
      <c r="AD315" s="14">
        <f>IF(OR('Anvendte oplysninger'!AC315="Irrelevant",'Anvendte oplysninger'!AC315="Nej"),1,IF(AND('Anvendte oplysninger'!AC315="Ja",OR('Anvendte oplysninger'!Q315&lt;301,'Anvendte oplysninger'!S315&lt;301)),1-(0.5*('Anvendte oplysninger'!R315+'Anvendte oplysninger'!T315)/('Anvendte oplysninger'!G315*1000)),IF(AND('Anvendte oplysninger'!AC315="Ja",OR('Anvendte oplysninger'!Q315&lt;601,'Anvendte oplysninger'!S315&lt;601)),1-(0.25*('Anvendte oplysninger'!R315+'Anvendte oplysninger'!T315)/('Anvendte oplysninger'!G315*1000)),1)))</f>
        <v>1</v>
      </c>
      <c r="AE315" s="14">
        <f>IF(OR('Anvendte oplysninger'!AC315="Irrelevant",'Anvendte oplysninger'!AC315="Nej"),1,IF(AND('Anvendte oplysninger'!AC315="Ja",OR('Anvendte oplysninger'!Q315&lt;301,'Anvendte oplysninger'!S315&lt;301)),1-(0.4*('Anvendte oplysninger'!R315+'Anvendte oplysninger'!T315)/('Anvendte oplysninger'!G315*1000)),IF(AND('Anvendte oplysninger'!AC315="Ja",OR('Anvendte oplysninger'!Q315&lt;601,'Anvendte oplysninger'!S315&lt;601)),1-(0.2*('Anvendte oplysninger'!R315+'Anvendte oplysninger'!T315)/('Anvendte oplysninger'!G315*1000)),1)))</f>
        <v>1</v>
      </c>
      <c r="AF315" s="14">
        <f>IF('Anvendte oplysninger'!AD315="110 km/t",0.79,1)</f>
        <v>1</v>
      </c>
      <c r="AG315" s="14">
        <f>IF('Anvendte oplysninger'!AD315="110 km/t",0.94,1)</f>
        <v>1</v>
      </c>
      <c r="AH315" s="14">
        <f>IF('Anvendte oplysninger'!AD315="110 km/t",0.66,1)</f>
        <v>1</v>
      </c>
      <c r="AI315" s="14">
        <f>IF('Anvendte oplysninger'!AD315="110 km/t",0.82,1)</f>
        <v>1</v>
      </c>
      <c r="AJ315" s="14">
        <f>IF(AND('Anvendte oplysninger'!AE315="Ja",I315="Tilkørselsflettestrækning"),0.65*'Anvendte oplysninger'!AF315+1-'Anvendte oplysninger'!AF315,1)</f>
        <v>1</v>
      </c>
      <c r="AK315" s="15" t="str">
        <f t="shared" si="28"/>
        <v/>
      </c>
      <c r="AL315" s="15" t="str">
        <f t="shared" si="29"/>
        <v/>
      </c>
      <c r="AM315" s="15" t="str">
        <f t="shared" si="30"/>
        <v/>
      </c>
      <c r="AN315" s="15" t="str">
        <f t="shared" si="31"/>
        <v/>
      </c>
      <c r="AO315" s="15" t="str">
        <f t="shared" si="32"/>
        <v/>
      </c>
      <c r="AP315" s="15" t="str">
        <f t="shared" si="33"/>
        <v/>
      </c>
      <c r="AQ315" s="4" t="str">
        <f t="shared" si="34"/>
        <v/>
      </c>
    </row>
    <row r="316" spans="1:43" x14ac:dyDescent="0.25">
      <c r="A316" s="4" t="str">
        <f>IF(Inddata!A331="","",Inddata!A331)</f>
        <v/>
      </c>
      <c r="B316" s="4" t="str">
        <f>IF(Inddata!B331="","",Inddata!B331)</f>
        <v/>
      </c>
      <c r="C316" s="4" t="str">
        <f>IF(Inddata!C331="","",Inddata!C331)</f>
        <v/>
      </c>
      <c r="D316" s="4" t="str">
        <f>IF(Inddata!D331="","",Inddata!D331)</f>
        <v/>
      </c>
      <c r="E316" s="4" t="str">
        <f>IF(Inddata!E331="","",Inddata!E331)</f>
        <v/>
      </c>
      <c r="F316" s="4" t="str">
        <f>IF(Inddata!F331="","",Inddata!F331)</f>
        <v/>
      </c>
      <c r="G316" s="4">
        <f>IF(Inddata!G331="","",Inddata!G331)</f>
        <v>0</v>
      </c>
      <c r="H316" s="4" t="str">
        <f>IF(Inddata!H331&gt;0.5,Inddata!H331,"")</f>
        <v/>
      </c>
      <c r="I316" s="4" t="str">
        <f>IF(Inddata!I331="","",Inddata!I331)</f>
        <v/>
      </c>
      <c r="J316" s="14">
        <f>IF('Anvendte oplysninger'!J316="Irrelevant",1,IF('Anvendte oplysninger'!J316&gt;3,1.2,1))</f>
        <v>1</v>
      </c>
      <c r="K316" s="14">
        <f>IF('Anvendte oplysninger'!K316="Irrelevant",1,IF(AND(OR(I316="Motorvejsstrækning",I316="Frakørselsflettestrækning",I316="Tilkørselsflettestrækning"),'Anvendte oplysninger'!K316&lt;3.5),1+(3.5-'Anvendte oplysninger'!K316)*0.12,IF(AND(OR(I316="Frakørselsrampe",I316="Tilkørselsrampe"),'Anvendte oplysninger'!K316&lt;3.5),1+(3.5-'Anvendte oplysninger'!K316)*0.16,1)))</f>
        <v>1</v>
      </c>
      <c r="L316" s="14">
        <f>IF('Anvendte oplysninger'!L316="Irrelevant",1,IF(AND('Anvendte oplysninger'!L316="Ja",'Anvendte oplysninger'!J316=2),0.6*'Anvendte oplysninger'!M316+(1-'Anvendte oplysninger'!M316),IF(AND('Anvendte oplysninger'!L316="Ja",'Anvendte oplysninger'!J316=3),0.7*'Anvendte oplysninger'!M316+(1-'Anvendte oplysninger'!M316),IF(AND('Anvendte oplysninger'!L316="Ja",'Anvendte oplysninger'!J316=4),0.76*'Anvendte oplysninger'!M316+(1-'Anvendte oplysninger'!M316),IF(AND('Anvendte oplysninger'!L316="Ja",'Anvendte oplysninger'!J316&gt;4.99999999),0.8*'Anvendte oplysninger'!M316+(1-'Anvendte oplysninger'!M316),1)))))</f>
        <v>1</v>
      </c>
      <c r="M316" s="14">
        <f>IF('Anvendte oplysninger'!L316="Irrelevant",1,IF(AND('Anvendte oplysninger'!L316="Ja",'Anvendte oplysninger'!J316=2),0.8*'Anvendte oplysninger'!M316+(1-'Anvendte oplysninger'!M316),IF(AND('Anvendte oplysninger'!L316="Ja",'Anvendte oplysninger'!J316=3),0.85*'Anvendte oplysninger'!M316+(1-'Anvendte oplysninger'!M316),IF(AND('Anvendte oplysninger'!L316="Ja",'Anvendte oplysninger'!J316=4),0.88*'Anvendte oplysninger'!M316+(1-'Anvendte oplysninger'!M316),IF(AND('Anvendte oplysninger'!L316="Ja",'Anvendte oplysninger'!J316&gt;4.99999999),0.9*'Anvendte oplysninger'!M316+(1-'Anvendte oplysninger'!M316),1)))))</f>
        <v>1</v>
      </c>
      <c r="N316" s="14">
        <f>IF('Anvendte oplysninger'!N316="Irrelevant",1,IF(AND(OR(I316="Motorvejsstrækning",I316="Frakørselsflettestrækning",I316="Tilkørselsflettestrækning"),'Anvendte oplysninger'!N316&lt;3),1+(3-'Anvendte oplysninger'!N316)*0.09333333,1))</f>
        <v>1</v>
      </c>
      <c r="O316" s="14">
        <f>IF('Anvendte oplysninger'!N316="Irrelevant",1,IF(AND(OR(I316="Motorvejsstrækning",I316="Frakørselsflettestrækning",I316="Tilkørselsflettestrækning"),'Anvendte oplysninger'!N316&lt;3),1+(3-'Anvendte oplysninger'!N316)*0.19666667,1))</f>
        <v>1</v>
      </c>
      <c r="P316" s="14">
        <f>IF('Anvendte oplysninger'!O316="Irrelevant",1,IF(AND(OR(I316="Motorvejsstrækning",I316="Frakørselsflettestrækning",I316="Tilkørselsflettestrækning"),'Anvendte oplysninger'!O316&lt;3.00000001),1+(0.5-'Anvendte oplysninger'!O316)*0.04,IF(AND(OR(I316="Frakørselsrampe",I316="Tilkørselsrampe"),'Anvendte oplysninger'!O316&lt;3.00000001),1+(0.5-'Anvendte oplysninger'!O316)*0.08,IF(OR(I316="Motorvejsstrækning",I316="Frakørselsflettestrækning",I316="Tilkørselsflettestrækning"),0.9,0.8))))</f>
        <v>1</v>
      </c>
      <c r="Q316" s="14">
        <f>IF('Anvendte oplysninger'!P316="Irrelevant",1,IF(AND(OR(I316="Motorvejsstrækning",I316="Frakørselsflettestrækning",I316="Tilkørselsflettestrækning"),'Anvendte oplysninger'!P316&lt;11.00000001),1+(5-'Anvendte oplysninger'!P316)*0.01,0.94))</f>
        <v>1</v>
      </c>
      <c r="R316" s="14">
        <f>IF(OR('Anvendte oplysninger'!Q316="Irrelevant",'Anvendte oplysninger'!R316="Irrelevant",'Anvendte oplysninger'!Q316="Lige"),1,IF(AND(OR(I316="Motorvejsstrækning",I316="Frakørselsflettestrækning",I316="Tilkørselsflettestrækning"),'Anvendte oplysninger'!Q316&lt;4000),(EXP(0.1096*1746.5/'Anvendte oplysninger'!Q316)/EXP(0.1096*1746.5/4000))*('Anvendte oplysninger'!R316/1000)/G316+(G316-'Anvendte oplysninger'!R316/1000)/G316,1))</f>
        <v>1</v>
      </c>
      <c r="S316" s="14">
        <f>IF(OR('Anvendte oplysninger'!S316="Irrelevant",'Anvendte oplysninger'!T316="Irrelevant",'Anvendte oplysninger'!S316="Lige"),1,IF(AND(OR(I316="Motorvejsstrækning",I316="Frakørselsflettestrækning",I316="Tilkørselsflettestrækning"),'Anvendte oplysninger'!S316&lt;4000),(EXP(0.1096*1746.5/'Anvendte oplysninger'!S316)/EXP(0.1096*1746.5/4000))*('Anvendte oplysninger'!T316/1000)/G316+(G316-'Anvendte oplysninger'!T316/1000)/G316,1))</f>
        <v>1</v>
      </c>
      <c r="T316" s="14">
        <f>IF('Anvendte oplysninger'!U316="Irrelevant",1,IF(AND(OR(I316="Motorvejsstrækning",I316="Frakørselsflettestrækning",I316="Tilkørselsflettestrækning",I316="Frakørselsrampe",I316="Tilkørselsrampe"),'Anvendte oplysninger'!U316="Ja"),0.95,1))</f>
        <v>1</v>
      </c>
      <c r="U316" s="14">
        <f>IF('Anvendte oplysninger'!U316="Irrelevant",1,IF(AND(OR(I316="Motorvejsstrækning",I316="Frakørselsflettestrækning",I316="Tilkørselsflettestrækning",I316="Frakørselsrampe",I316="Tilkørselsrampe"),'Anvendte oplysninger'!U316="Ja"),0.96,1))</f>
        <v>1</v>
      </c>
      <c r="V316" s="14">
        <f>IF('Anvendte oplysninger'!U316="Irrelevant",1,IF(AND(OR(I316="Motorvejsstrækning",I316="Frakørselsflettestrækning",I316="Tilkørselsflettestrækning",I316="Frakørselsrampe",I316="Tilkørselsrampe"),'Anvendte oplysninger'!U316="Ja"),0.79,1))</f>
        <v>1</v>
      </c>
      <c r="W316" s="14">
        <f>IF('Anvendte oplysninger'!U316="Irrelevant",1,IF(AND(OR(I316="Motorvejsstrækning",I316="Frakørselsflettestrækning",I316="Tilkørselsflettestrækning",I316="Frakørselsrampe",I316="Tilkørselsrampe"),'Anvendte oplysninger'!U316="Ja"),0.94,1))</f>
        <v>1</v>
      </c>
      <c r="X316" s="14">
        <f>IF('Anvendte oplysninger'!U316="Irrelevant",1,IF(AND(OR(I316="Motorvejsstrækning",I316="Frakørselsflettestrækning",I316="Tilkørselsflettestrækning",I316="Frakørselsrampe",I316="Tilkørselsrampe"),'Anvendte oplysninger'!U316="Ja"),0.97,1))</f>
        <v>1</v>
      </c>
      <c r="Y316" s="14">
        <f>IF(AND(I316="Frakørselsrampe",'Anvendte oplysninger'!V316="S-formet ruderrampe"),1.32,IF(AND(I316="Frakørselsrampe",'Anvendte oplysninger'!V316="S-formet trompetrampe"),2.05,IF(AND(I316="Frakørselsrampe",'Anvendte oplysninger'!V316="U-formet trompetrampe"),4.11,IF(AND(I316="Frakørselsrampe",'Anvendte oplysninger'!V316="SV-formet flyoverrampe"),5.15,IF(AND(I316="Frakørselsrampe",'Anvendte oplysninger'!V316="Vinkelformet rampe"),1.07,IF(AND(I316="Tilkørselsrampe",'Anvendte oplysninger'!V316="S-formet ruderrampe"),0.93,IF(AND(I316="Tilkørselsrampe",'Anvendte oplysninger'!V316="S-formet trompetrampe"),2.48,IF(AND(I316="Tilkørselsrampe",'Anvendte oplysninger'!V316="U-formet trompetrampe"),4.15,IF(AND(I316="Tilkørselsrampe",'Anvendte oplysninger'!V316="SV-formet flyoverrampe"),5.26,IF(AND(I316="Tilkørselsrampe",'Anvendte oplysninger'!V316="Vinkelformet rampe"),1.42,1))))))))))</f>
        <v>1</v>
      </c>
      <c r="Z316" s="14">
        <f>IF(OR('Anvendte oplysninger'!W316="Lige",'Anvendte oplysninger'!W316="Irrelevant",'Anvendte oplysninger'!X316="Irrelevant",'Anvendte oplysninger'!Y316="Irrelevant"),1,1+1.545*1000/32.2*((('Anvendte oplysninger'!Y316*3268/3600)/('Anvendte oplysninger'!W316/0.306))^2)*('Anvendte oplysninger'!X316/1000)/G316)</f>
        <v>1</v>
      </c>
      <c r="AA316" s="14">
        <f>IF(OR('Anvendte oplysninger'!W316="Lige",'Anvendte oplysninger'!W316="Irrelevant",'Anvendte oplysninger'!X316="Irrelevant",'Anvendte oplysninger'!Y316="Irrelevant"),1,1+1.961*1000/32.2*((('Anvendte oplysninger'!Y316*3268/3600)/('Anvendte oplysninger'!W316/0.306))^2)*('Anvendte oplysninger'!X316/1000)/G316)</f>
        <v>1</v>
      </c>
      <c r="AB316" s="14">
        <f>IF(OR('Anvendte oplysninger'!Z316="Lige",'Anvendte oplysninger'!Z316="Irrelevant",'Anvendte oplysninger'!AA316="Irrelevant",'Anvendte oplysninger'!AB316="Irrelevant"),1,1+1.545*1000/32.2*((('Anvendte oplysninger'!AB316*3268/3600)/('Anvendte oplysninger'!Z316/0.306))^2)*('Anvendte oplysninger'!AA316/1000)/G316)</f>
        <v>1</v>
      </c>
      <c r="AC316" s="14">
        <f>IF(OR('Anvendte oplysninger'!Z316="Lige",'Anvendte oplysninger'!Z316="Irrelevant",'Anvendte oplysninger'!AA316="Irrelevant",'Anvendte oplysninger'!AB316="Irrelevant"),1,1+1.961*1000/32.2*((('Anvendte oplysninger'!AB316*3268/3600)/('Anvendte oplysninger'!Z316/0.306))^2)*('Anvendte oplysninger'!AA316/1000)/G316)</f>
        <v>1</v>
      </c>
      <c r="AD316" s="14">
        <f>IF(OR('Anvendte oplysninger'!AC316="Irrelevant",'Anvendte oplysninger'!AC316="Nej"),1,IF(AND('Anvendte oplysninger'!AC316="Ja",OR('Anvendte oplysninger'!Q316&lt;301,'Anvendte oplysninger'!S316&lt;301)),1-(0.5*('Anvendte oplysninger'!R316+'Anvendte oplysninger'!T316)/('Anvendte oplysninger'!G316*1000)),IF(AND('Anvendte oplysninger'!AC316="Ja",OR('Anvendte oplysninger'!Q316&lt;601,'Anvendte oplysninger'!S316&lt;601)),1-(0.25*('Anvendte oplysninger'!R316+'Anvendte oplysninger'!T316)/('Anvendte oplysninger'!G316*1000)),1)))</f>
        <v>1</v>
      </c>
      <c r="AE316" s="14">
        <f>IF(OR('Anvendte oplysninger'!AC316="Irrelevant",'Anvendte oplysninger'!AC316="Nej"),1,IF(AND('Anvendte oplysninger'!AC316="Ja",OR('Anvendte oplysninger'!Q316&lt;301,'Anvendte oplysninger'!S316&lt;301)),1-(0.4*('Anvendte oplysninger'!R316+'Anvendte oplysninger'!T316)/('Anvendte oplysninger'!G316*1000)),IF(AND('Anvendte oplysninger'!AC316="Ja",OR('Anvendte oplysninger'!Q316&lt;601,'Anvendte oplysninger'!S316&lt;601)),1-(0.2*('Anvendte oplysninger'!R316+'Anvendte oplysninger'!T316)/('Anvendte oplysninger'!G316*1000)),1)))</f>
        <v>1</v>
      </c>
      <c r="AF316" s="14">
        <f>IF('Anvendte oplysninger'!AD316="110 km/t",0.79,1)</f>
        <v>1</v>
      </c>
      <c r="AG316" s="14">
        <f>IF('Anvendte oplysninger'!AD316="110 km/t",0.94,1)</f>
        <v>1</v>
      </c>
      <c r="AH316" s="14">
        <f>IF('Anvendte oplysninger'!AD316="110 km/t",0.66,1)</f>
        <v>1</v>
      </c>
      <c r="AI316" s="14">
        <f>IF('Anvendte oplysninger'!AD316="110 km/t",0.82,1)</f>
        <v>1</v>
      </c>
      <c r="AJ316" s="14">
        <f>IF(AND('Anvendte oplysninger'!AE316="Ja",I316="Tilkørselsflettestrækning"),0.65*'Anvendte oplysninger'!AF316+1-'Anvendte oplysninger'!AF316,1)</f>
        <v>1</v>
      </c>
      <c r="AK316" s="15" t="str">
        <f t="shared" si="28"/>
        <v/>
      </c>
      <c r="AL316" s="15" t="str">
        <f t="shared" si="29"/>
        <v/>
      </c>
      <c r="AM316" s="15" t="str">
        <f t="shared" si="30"/>
        <v/>
      </c>
      <c r="AN316" s="15" t="str">
        <f t="shared" si="31"/>
        <v/>
      </c>
      <c r="AO316" s="15" t="str">
        <f t="shared" si="32"/>
        <v/>
      </c>
      <c r="AP316" s="15" t="str">
        <f t="shared" si="33"/>
        <v/>
      </c>
      <c r="AQ316" s="4" t="str">
        <f t="shared" si="34"/>
        <v/>
      </c>
    </row>
    <row r="317" spans="1:43" x14ac:dyDescent="0.25">
      <c r="A317" s="4" t="str">
        <f>IF(Inddata!A332="","",Inddata!A332)</f>
        <v/>
      </c>
      <c r="B317" s="4" t="str">
        <f>IF(Inddata!B332="","",Inddata!B332)</f>
        <v/>
      </c>
      <c r="C317" s="4" t="str">
        <f>IF(Inddata!C332="","",Inddata!C332)</f>
        <v/>
      </c>
      <c r="D317" s="4" t="str">
        <f>IF(Inddata!D332="","",Inddata!D332)</f>
        <v/>
      </c>
      <c r="E317" s="4" t="str">
        <f>IF(Inddata!E332="","",Inddata!E332)</f>
        <v/>
      </c>
      <c r="F317" s="4" t="str">
        <f>IF(Inddata!F332="","",Inddata!F332)</f>
        <v/>
      </c>
      <c r="G317" s="4">
        <f>IF(Inddata!G332="","",Inddata!G332)</f>
        <v>0</v>
      </c>
      <c r="H317" s="4" t="str">
        <f>IF(Inddata!H332&gt;0.5,Inddata!H332,"")</f>
        <v/>
      </c>
      <c r="I317" s="4" t="str">
        <f>IF(Inddata!I332="","",Inddata!I332)</f>
        <v/>
      </c>
      <c r="J317" s="14">
        <f>IF('Anvendte oplysninger'!J317="Irrelevant",1,IF('Anvendte oplysninger'!J317&gt;3,1.2,1))</f>
        <v>1</v>
      </c>
      <c r="K317" s="14">
        <f>IF('Anvendte oplysninger'!K317="Irrelevant",1,IF(AND(OR(I317="Motorvejsstrækning",I317="Frakørselsflettestrækning",I317="Tilkørselsflettestrækning"),'Anvendte oplysninger'!K317&lt;3.5),1+(3.5-'Anvendte oplysninger'!K317)*0.12,IF(AND(OR(I317="Frakørselsrampe",I317="Tilkørselsrampe"),'Anvendte oplysninger'!K317&lt;3.5),1+(3.5-'Anvendte oplysninger'!K317)*0.16,1)))</f>
        <v>1</v>
      </c>
      <c r="L317" s="14">
        <f>IF('Anvendte oplysninger'!L317="Irrelevant",1,IF(AND('Anvendte oplysninger'!L317="Ja",'Anvendte oplysninger'!J317=2),0.6*'Anvendte oplysninger'!M317+(1-'Anvendte oplysninger'!M317),IF(AND('Anvendte oplysninger'!L317="Ja",'Anvendte oplysninger'!J317=3),0.7*'Anvendte oplysninger'!M317+(1-'Anvendte oplysninger'!M317),IF(AND('Anvendte oplysninger'!L317="Ja",'Anvendte oplysninger'!J317=4),0.76*'Anvendte oplysninger'!M317+(1-'Anvendte oplysninger'!M317),IF(AND('Anvendte oplysninger'!L317="Ja",'Anvendte oplysninger'!J317&gt;4.99999999),0.8*'Anvendte oplysninger'!M317+(1-'Anvendte oplysninger'!M317),1)))))</f>
        <v>1</v>
      </c>
      <c r="M317" s="14">
        <f>IF('Anvendte oplysninger'!L317="Irrelevant",1,IF(AND('Anvendte oplysninger'!L317="Ja",'Anvendte oplysninger'!J317=2),0.8*'Anvendte oplysninger'!M317+(1-'Anvendte oplysninger'!M317),IF(AND('Anvendte oplysninger'!L317="Ja",'Anvendte oplysninger'!J317=3),0.85*'Anvendte oplysninger'!M317+(1-'Anvendte oplysninger'!M317),IF(AND('Anvendte oplysninger'!L317="Ja",'Anvendte oplysninger'!J317=4),0.88*'Anvendte oplysninger'!M317+(1-'Anvendte oplysninger'!M317),IF(AND('Anvendte oplysninger'!L317="Ja",'Anvendte oplysninger'!J317&gt;4.99999999),0.9*'Anvendte oplysninger'!M317+(1-'Anvendte oplysninger'!M317),1)))))</f>
        <v>1</v>
      </c>
      <c r="N317" s="14">
        <f>IF('Anvendte oplysninger'!N317="Irrelevant",1,IF(AND(OR(I317="Motorvejsstrækning",I317="Frakørselsflettestrækning",I317="Tilkørselsflettestrækning"),'Anvendte oplysninger'!N317&lt;3),1+(3-'Anvendte oplysninger'!N317)*0.09333333,1))</f>
        <v>1</v>
      </c>
      <c r="O317" s="14">
        <f>IF('Anvendte oplysninger'!N317="Irrelevant",1,IF(AND(OR(I317="Motorvejsstrækning",I317="Frakørselsflettestrækning",I317="Tilkørselsflettestrækning"),'Anvendte oplysninger'!N317&lt;3),1+(3-'Anvendte oplysninger'!N317)*0.19666667,1))</f>
        <v>1</v>
      </c>
      <c r="P317" s="14">
        <f>IF('Anvendte oplysninger'!O317="Irrelevant",1,IF(AND(OR(I317="Motorvejsstrækning",I317="Frakørselsflettestrækning",I317="Tilkørselsflettestrækning"),'Anvendte oplysninger'!O317&lt;3.00000001),1+(0.5-'Anvendte oplysninger'!O317)*0.04,IF(AND(OR(I317="Frakørselsrampe",I317="Tilkørselsrampe"),'Anvendte oplysninger'!O317&lt;3.00000001),1+(0.5-'Anvendte oplysninger'!O317)*0.08,IF(OR(I317="Motorvejsstrækning",I317="Frakørselsflettestrækning",I317="Tilkørselsflettestrækning"),0.9,0.8))))</f>
        <v>1</v>
      </c>
      <c r="Q317" s="14">
        <f>IF('Anvendte oplysninger'!P317="Irrelevant",1,IF(AND(OR(I317="Motorvejsstrækning",I317="Frakørselsflettestrækning",I317="Tilkørselsflettestrækning"),'Anvendte oplysninger'!P317&lt;11.00000001),1+(5-'Anvendte oplysninger'!P317)*0.01,0.94))</f>
        <v>1</v>
      </c>
      <c r="R317" s="14">
        <f>IF(OR('Anvendte oplysninger'!Q317="Irrelevant",'Anvendte oplysninger'!R317="Irrelevant",'Anvendte oplysninger'!Q317="Lige"),1,IF(AND(OR(I317="Motorvejsstrækning",I317="Frakørselsflettestrækning",I317="Tilkørselsflettestrækning"),'Anvendte oplysninger'!Q317&lt;4000),(EXP(0.1096*1746.5/'Anvendte oplysninger'!Q317)/EXP(0.1096*1746.5/4000))*('Anvendte oplysninger'!R317/1000)/G317+(G317-'Anvendte oplysninger'!R317/1000)/G317,1))</f>
        <v>1</v>
      </c>
      <c r="S317" s="14">
        <f>IF(OR('Anvendte oplysninger'!S317="Irrelevant",'Anvendte oplysninger'!T317="Irrelevant",'Anvendte oplysninger'!S317="Lige"),1,IF(AND(OR(I317="Motorvejsstrækning",I317="Frakørselsflettestrækning",I317="Tilkørselsflettestrækning"),'Anvendte oplysninger'!S317&lt;4000),(EXP(0.1096*1746.5/'Anvendte oplysninger'!S317)/EXP(0.1096*1746.5/4000))*('Anvendte oplysninger'!T317/1000)/G317+(G317-'Anvendte oplysninger'!T317/1000)/G317,1))</f>
        <v>1</v>
      </c>
      <c r="T317" s="14">
        <f>IF('Anvendte oplysninger'!U317="Irrelevant",1,IF(AND(OR(I317="Motorvejsstrækning",I317="Frakørselsflettestrækning",I317="Tilkørselsflettestrækning",I317="Frakørselsrampe",I317="Tilkørselsrampe"),'Anvendte oplysninger'!U317="Ja"),0.95,1))</f>
        <v>1</v>
      </c>
      <c r="U317" s="14">
        <f>IF('Anvendte oplysninger'!U317="Irrelevant",1,IF(AND(OR(I317="Motorvejsstrækning",I317="Frakørselsflettestrækning",I317="Tilkørselsflettestrækning",I317="Frakørselsrampe",I317="Tilkørselsrampe"),'Anvendte oplysninger'!U317="Ja"),0.96,1))</f>
        <v>1</v>
      </c>
      <c r="V317" s="14">
        <f>IF('Anvendte oplysninger'!U317="Irrelevant",1,IF(AND(OR(I317="Motorvejsstrækning",I317="Frakørselsflettestrækning",I317="Tilkørselsflettestrækning",I317="Frakørselsrampe",I317="Tilkørselsrampe"),'Anvendte oplysninger'!U317="Ja"),0.79,1))</f>
        <v>1</v>
      </c>
      <c r="W317" s="14">
        <f>IF('Anvendte oplysninger'!U317="Irrelevant",1,IF(AND(OR(I317="Motorvejsstrækning",I317="Frakørselsflettestrækning",I317="Tilkørselsflettestrækning",I317="Frakørselsrampe",I317="Tilkørselsrampe"),'Anvendte oplysninger'!U317="Ja"),0.94,1))</f>
        <v>1</v>
      </c>
      <c r="X317" s="14">
        <f>IF('Anvendte oplysninger'!U317="Irrelevant",1,IF(AND(OR(I317="Motorvejsstrækning",I317="Frakørselsflettestrækning",I317="Tilkørselsflettestrækning",I317="Frakørselsrampe",I317="Tilkørselsrampe"),'Anvendte oplysninger'!U317="Ja"),0.97,1))</f>
        <v>1</v>
      </c>
      <c r="Y317" s="14">
        <f>IF(AND(I317="Frakørselsrampe",'Anvendte oplysninger'!V317="S-formet ruderrampe"),1.32,IF(AND(I317="Frakørselsrampe",'Anvendte oplysninger'!V317="S-formet trompetrampe"),2.05,IF(AND(I317="Frakørselsrampe",'Anvendte oplysninger'!V317="U-formet trompetrampe"),4.11,IF(AND(I317="Frakørselsrampe",'Anvendte oplysninger'!V317="SV-formet flyoverrampe"),5.15,IF(AND(I317="Frakørselsrampe",'Anvendte oplysninger'!V317="Vinkelformet rampe"),1.07,IF(AND(I317="Tilkørselsrampe",'Anvendte oplysninger'!V317="S-formet ruderrampe"),0.93,IF(AND(I317="Tilkørselsrampe",'Anvendte oplysninger'!V317="S-formet trompetrampe"),2.48,IF(AND(I317="Tilkørselsrampe",'Anvendte oplysninger'!V317="U-formet trompetrampe"),4.15,IF(AND(I317="Tilkørselsrampe",'Anvendte oplysninger'!V317="SV-formet flyoverrampe"),5.26,IF(AND(I317="Tilkørselsrampe",'Anvendte oplysninger'!V317="Vinkelformet rampe"),1.42,1))))))))))</f>
        <v>1</v>
      </c>
      <c r="Z317" s="14">
        <f>IF(OR('Anvendte oplysninger'!W317="Lige",'Anvendte oplysninger'!W317="Irrelevant",'Anvendte oplysninger'!X317="Irrelevant",'Anvendte oplysninger'!Y317="Irrelevant"),1,1+1.545*1000/32.2*((('Anvendte oplysninger'!Y317*3268/3600)/('Anvendte oplysninger'!W317/0.306))^2)*('Anvendte oplysninger'!X317/1000)/G317)</f>
        <v>1</v>
      </c>
      <c r="AA317" s="14">
        <f>IF(OR('Anvendte oplysninger'!W317="Lige",'Anvendte oplysninger'!W317="Irrelevant",'Anvendte oplysninger'!X317="Irrelevant",'Anvendte oplysninger'!Y317="Irrelevant"),1,1+1.961*1000/32.2*((('Anvendte oplysninger'!Y317*3268/3600)/('Anvendte oplysninger'!W317/0.306))^2)*('Anvendte oplysninger'!X317/1000)/G317)</f>
        <v>1</v>
      </c>
      <c r="AB317" s="14">
        <f>IF(OR('Anvendte oplysninger'!Z317="Lige",'Anvendte oplysninger'!Z317="Irrelevant",'Anvendte oplysninger'!AA317="Irrelevant",'Anvendte oplysninger'!AB317="Irrelevant"),1,1+1.545*1000/32.2*((('Anvendte oplysninger'!AB317*3268/3600)/('Anvendte oplysninger'!Z317/0.306))^2)*('Anvendte oplysninger'!AA317/1000)/G317)</f>
        <v>1</v>
      </c>
      <c r="AC317" s="14">
        <f>IF(OR('Anvendte oplysninger'!Z317="Lige",'Anvendte oplysninger'!Z317="Irrelevant",'Anvendte oplysninger'!AA317="Irrelevant",'Anvendte oplysninger'!AB317="Irrelevant"),1,1+1.961*1000/32.2*((('Anvendte oplysninger'!AB317*3268/3600)/('Anvendte oplysninger'!Z317/0.306))^2)*('Anvendte oplysninger'!AA317/1000)/G317)</f>
        <v>1</v>
      </c>
      <c r="AD317" s="14">
        <f>IF(OR('Anvendte oplysninger'!AC317="Irrelevant",'Anvendte oplysninger'!AC317="Nej"),1,IF(AND('Anvendte oplysninger'!AC317="Ja",OR('Anvendte oplysninger'!Q317&lt;301,'Anvendte oplysninger'!S317&lt;301)),1-(0.5*('Anvendte oplysninger'!R317+'Anvendte oplysninger'!T317)/('Anvendte oplysninger'!G317*1000)),IF(AND('Anvendte oplysninger'!AC317="Ja",OR('Anvendte oplysninger'!Q317&lt;601,'Anvendte oplysninger'!S317&lt;601)),1-(0.25*('Anvendte oplysninger'!R317+'Anvendte oplysninger'!T317)/('Anvendte oplysninger'!G317*1000)),1)))</f>
        <v>1</v>
      </c>
      <c r="AE317" s="14">
        <f>IF(OR('Anvendte oplysninger'!AC317="Irrelevant",'Anvendte oplysninger'!AC317="Nej"),1,IF(AND('Anvendte oplysninger'!AC317="Ja",OR('Anvendte oplysninger'!Q317&lt;301,'Anvendte oplysninger'!S317&lt;301)),1-(0.4*('Anvendte oplysninger'!R317+'Anvendte oplysninger'!T317)/('Anvendte oplysninger'!G317*1000)),IF(AND('Anvendte oplysninger'!AC317="Ja",OR('Anvendte oplysninger'!Q317&lt;601,'Anvendte oplysninger'!S317&lt;601)),1-(0.2*('Anvendte oplysninger'!R317+'Anvendte oplysninger'!T317)/('Anvendte oplysninger'!G317*1000)),1)))</f>
        <v>1</v>
      </c>
      <c r="AF317" s="14">
        <f>IF('Anvendte oplysninger'!AD317="110 km/t",0.79,1)</f>
        <v>1</v>
      </c>
      <c r="AG317" s="14">
        <f>IF('Anvendte oplysninger'!AD317="110 km/t",0.94,1)</f>
        <v>1</v>
      </c>
      <c r="AH317" s="14">
        <f>IF('Anvendte oplysninger'!AD317="110 km/t",0.66,1)</f>
        <v>1</v>
      </c>
      <c r="AI317" s="14">
        <f>IF('Anvendte oplysninger'!AD317="110 km/t",0.82,1)</f>
        <v>1</v>
      </c>
      <c r="AJ317" s="14">
        <f>IF(AND('Anvendte oplysninger'!AE317="Ja",I317="Tilkørselsflettestrækning"),0.65*'Anvendte oplysninger'!AF317+1-'Anvendte oplysninger'!AF317,1)</f>
        <v>1</v>
      </c>
      <c r="AK317" s="15" t="str">
        <f t="shared" si="28"/>
        <v/>
      </c>
      <c r="AL317" s="15" t="str">
        <f t="shared" si="29"/>
        <v/>
      </c>
      <c r="AM317" s="15" t="str">
        <f t="shared" si="30"/>
        <v/>
      </c>
      <c r="AN317" s="15" t="str">
        <f t="shared" si="31"/>
        <v/>
      </c>
      <c r="AO317" s="15" t="str">
        <f t="shared" si="32"/>
        <v/>
      </c>
      <c r="AP317" s="15" t="str">
        <f t="shared" si="33"/>
        <v/>
      </c>
      <c r="AQ317" s="4" t="str">
        <f t="shared" si="34"/>
        <v/>
      </c>
    </row>
    <row r="318" spans="1:43" x14ac:dyDescent="0.25">
      <c r="A318" s="4" t="str">
        <f>IF(Inddata!A333="","",Inddata!A333)</f>
        <v/>
      </c>
      <c r="B318" s="4" t="str">
        <f>IF(Inddata!B333="","",Inddata!B333)</f>
        <v/>
      </c>
      <c r="C318" s="4" t="str">
        <f>IF(Inddata!C333="","",Inddata!C333)</f>
        <v/>
      </c>
      <c r="D318" s="4" t="str">
        <f>IF(Inddata!D333="","",Inddata!D333)</f>
        <v/>
      </c>
      <c r="E318" s="4" t="str">
        <f>IF(Inddata!E333="","",Inddata!E333)</f>
        <v/>
      </c>
      <c r="F318" s="4" t="str">
        <f>IF(Inddata!F333="","",Inddata!F333)</f>
        <v/>
      </c>
      <c r="G318" s="4">
        <f>IF(Inddata!G333="","",Inddata!G333)</f>
        <v>0</v>
      </c>
      <c r="H318" s="4" t="str">
        <f>IF(Inddata!H333&gt;0.5,Inddata!H333,"")</f>
        <v/>
      </c>
      <c r="I318" s="4" t="str">
        <f>IF(Inddata!I333="","",Inddata!I333)</f>
        <v/>
      </c>
      <c r="J318" s="14">
        <f>IF('Anvendte oplysninger'!J318="Irrelevant",1,IF('Anvendte oplysninger'!J318&gt;3,1.2,1))</f>
        <v>1</v>
      </c>
      <c r="K318" s="14">
        <f>IF('Anvendte oplysninger'!K318="Irrelevant",1,IF(AND(OR(I318="Motorvejsstrækning",I318="Frakørselsflettestrækning",I318="Tilkørselsflettestrækning"),'Anvendte oplysninger'!K318&lt;3.5),1+(3.5-'Anvendte oplysninger'!K318)*0.12,IF(AND(OR(I318="Frakørselsrampe",I318="Tilkørselsrampe"),'Anvendte oplysninger'!K318&lt;3.5),1+(3.5-'Anvendte oplysninger'!K318)*0.16,1)))</f>
        <v>1</v>
      </c>
      <c r="L318" s="14">
        <f>IF('Anvendte oplysninger'!L318="Irrelevant",1,IF(AND('Anvendte oplysninger'!L318="Ja",'Anvendte oplysninger'!J318=2),0.6*'Anvendte oplysninger'!M318+(1-'Anvendte oplysninger'!M318),IF(AND('Anvendte oplysninger'!L318="Ja",'Anvendte oplysninger'!J318=3),0.7*'Anvendte oplysninger'!M318+(1-'Anvendte oplysninger'!M318),IF(AND('Anvendte oplysninger'!L318="Ja",'Anvendte oplysninger'!J318=4),0.76*'Anvendte oplysninger'!M318+(1-'Anvendte oplysninger'!M318),IF(AND('Anvendte oplysninger'!L318="Ja",'Anvendte oplysninger'!J318&gt;4.99999999),0.8*'Anvendte oplysninger'!M318+(1-'Anvendte oplysninger'!M318),1)))))</f>
        <v>1</v>
      </c>
      <c r="M318" s="14">
        <f>IF('Anvendte oplysninger'!L318="Irrelevant",1,IF(AND('Anvendte oplysninger'!L318="Ja",'Anvendte oplysninger'!J318=2),0.8*'Anvendte oplysninger'!M318+(1-'Anvendte oplysninger'!M318),IF(AND('Anvendte oplysninger'!L318="Ja",'Anvendte oplysninger'!J318=3),0.85*'Anvendte oplysninger'!M318+(1-'Anvendte oplysninger'!M318),IF(AND('Anvendte oplysninger'!L318="Ja",'Anvendte oplysninger'!J318=4),0.88*'Anvendte oplysninger'!M318+(1-'Anvendte oplysninger'!M318),IF(AND('Anvendte oplysninger'!L318="Ja",'Anvendte oplysninger'!J318&gt;4.99999999),0.9*'Anvendte oplysninger'!M318+(1-'Anvendte oplysninger'!M318),1)))))</f>
        <v>1</v>
      </c>
      <c r="N318" s="14">
        <f>IF('Anvendte oplysninger'!N318="Irrelevant",1,IF(AND(OR(I318="Motorvejsstrækning",I318="Frakørselsflettestrækning",I318="Tilkørselsflettestrækning"),'Anvendte oplysninger'!N318&lt;3),1+(3-'Anvendte oplysninger'!N318)*0.09333333,1))</f>
        <v>1</v>
      </c>
      <c r="O318" s="14">
        <f>IF('Anvendte oplysninger'!N318="Irrelevant",1,IF(AND(OR(I318="Motorvejsstrækning",I318="Frakørselsflettestrækning",I318="Tilkørselsflettestrækning"),'Anvendte oplysninger'!N318&lt;3),1+(3-'Anvendte oplysninger'!N318)*0.19666667,1))</f>
        <v>1</v>
      </c>
      <c r="P318" s="14">
        <f>IF('Anvendte oplysninger'!O318="Irrelevant",1,IF(AND(OR(I318="Motorvejsstrækning",I318="Frakørselsflettestrækning",I318="Tilkørselsflettestrækning"),'Anvendte oplysninger'!O318&lt;3.00000001),1+(0.5-'Anvendte oplysninger'!O318)*0.04,IF(AND(OR(I318="Frakørselsrampe",I318="Tilkørselsrampe"),'Anvendte oplysninger'!O318&lt;3.00000001),1+(0.5-'Anvendte oplysninger'!O318)*0.08,IF(OR(I318="Motorvejsstrækning",I318="Frakørselsflettestrækning",I318="Tilkørselsflettestrækning"),0.9,0.8))))</f>
        <v>1</v>
      </c>
      <c r="Q318" s="14">
        <f>IF('Anvendte oplysninger'!P318="Irrelevant",1,IF(AND(OR(I318="Motorvejsstrækning",I318="Frakørselsflettestrækning",I318="Tilkørselsflettestrækning"),'Anvendte oplysninger'!P318&lt;11.00000001),1+(5-'Anvendte oplysninger'!P318)*0.01,0.94))</f>
        <v>1</v>
      </c>
      <c r="R318" s="14">
        <f>IF(OR('Anvendte oplysninger'!Q318="Irrelevant",'Anvendte oplysninger'!R318="Irrelevant",'Anvendte oplysninger'!Q318="Lige"),1,IF(AND(OR(I318="Motorvejsstrækning",I318="Frakørselsflettestrækning",I318="Tilkørselsflettestrækning"),'Anvendte oplysninger'!Q318&lt;4000),(EXP(0.1096*1746.5/'Anvendte oplysninger'!Q318)/EXP(0.1096*1746.5/4000))*('Anvendte oplysninger'!R318/1000)/G318+(G318-'Anvendte oplysninger'!R318/1000)/G318,1))</f>
        <v>1</v>
      </c>
      <c r="S318" s="14">
        <f>IF(OR('Anvendte oplysninger'!S318="Irrelevant",'Anvendte oplysninger'!T318="Irrelevant",'Anvendte oplysninger'!S318="Lige"),1,IF(AND(OR(I318="Motorvejsstrækning",I318="Frakørselsflettestrækning",I318="Tilkørselsflettestrækning"),'Anvendte oplysninger'!S318&lt;4000),(EXP(0.1096*1746.5/'Anvendte oplysninger'!S318)/EXP(0.1096*1746.5/4000))*('Anvendte oplysninger'!T318/1000)/G318+(G318-'Anvendte oplysninger'!T318/1000)/G318,1))</f>
        <v>1</v>
      </c>
      <c r="T318" s="14">
        <f>IF('Anvendte oplysninger'!U318="Irrelevant",1,IF(AND(OR(I318="Motorvejsstrækning",I318="Frakørselsflettestrækning",I318="Tilkørselsflettestrækning",I318="Frakørselsrampe",I318="Tilkørselsrampe"),'Anvendte oplysninger'!U318="Ja"),0.95,1))</f>
        <v>1</v>
      </c>
      <c r="U318" s="14">
        <f>IF('Anvendte oplysninger'!U318="Irrelevant",1,IF(AND(OR(I318="Motorvejsstrækning",I318="Frakørselsflettestrækning",I318="Tilkørselsflettestrækning",I318="Frakørselsrampe",I318="Tilkørselsrampe"),'Anvendte oplysninger'!U318="Ja"),0.96,1))</f>
        <v>1</v>
      </c>
      <c r="V318" s="14">
        <f>IF('Anvendte oplysninger'!U318="Irrelevant",1,IF(AND(OR(I318="Motorvejsstrækning",I318="Frakørselsflettestrækning",I318="Tilkørselsflettestrækning",I318="Frakørselsrampe",I318="Tilkørselsrampe"),'Anvendte oplysninger'!U318="Ja"),0.79,1))</f>
        <v>1</v>
      </c>
      <c r="W318" s="14">
        <f>IF('Anvendte oplysninger'!U318="Irrelevant",1,IF(AND(OR(I318="Motorvejsstrækning",I318="Frakørselsflettestrækning",I318="Tilkørselsflettestrækning",I318="Frakørselsrampe",I318="Tilkørselsrampe"),'Anvendte oplysninger'!U318="Ja"),0.94,1))</f>
        <v>1</v>
      </c>
      <c r="X318" s="14">
        <f>IF('Anvendte oplysninger'!U318="Irrelevant",1,IF(AND(OR(I318="Motorvejsstrækning",I318="Frakørselsflettestrækning",I318="Tilkørselsflettestrækning",I318="Frakørselsrampe",I318="Tilkørselsrampe"),'Anvendte oplysninger'!U318="Ja"),0.97,1))</f>
        <v>1</v>
      </c>
      <c r="Y318" s="14">
        <f>IF(AND(I318="Frakørselsrampe",'Anvendte oplysninger'!V318="S-formet ruderrampe"),1.32,IF(AND(I318="Frakørselsrampe",'Anvendte oplysninger'!V318="S-formet trompetrampe"),2.05,IF(AND(I318="Frakørselsrampe",'Anvendte oplysninger'!V318="U-formet trompetrampe"),4.11,IF(AND(I318="Frakørselsrampe",'Anvendte oplysninger'!V318="SV-formet flyoverrampe"),5.15,IF(AND(I318="Frakørselsrampe",'Anvendte oplysninger'!V318="Vinkelformet rampe"),1.07,IF(AND(I318="Tilkørselsrampe",'Anvendte oplysninger'!V318="S-formet ruderrampe"),0.93,IF(AND(I318="Tilkørselsrampe",'Anvendte oplysninger'!V318="S-formet trompetrampe"),2.48,IF(AND(I318="Tilkørselsrampe",'Anvendte oplysninger'!V318="U-formet trompetrampe"),4.15,IF(AND(I318="Tilkørselsrampe",'Anvendte oplysninger'!V318="SV-formet flyoverrampe"),5.26,IF(AND(I318="Tilkørselsrampe",'Anvendte oplysninger'!V318="Vinkelformet rampe"),1.42,1))))))))))</f>
        <v>1</v>
      </c>
      <c r="Z318" s="14">
        <f>IF(OR('Anvendte oplysninger'!W318="Lige",'Anvendte oplysninger'!W318="Irrelevant",'Anvendte oplysninger'!X318="Irrelevant",'Anvendte oplysninger'!Y318="Irrelevant"),1,1+1.545*1000/32.2*((('Anvendte oplysninger'!Y318*3268/3600)/('Anvendte oplysninger'!W318/0.306))^2)*('Anvendte oplysninger'!X318/1000)/G318)</f>
        <v>1</v>
      </c>
      <c r="AA318" s="14">
        <f>IF(OR('Anvendte oplysninger'!W318="Lige",'Anvendte oplysninger'!W318="Irrelevant",'Anvendte oplysninger'!X318="Irrelevant",'Anvendte oplysninger'!Y318="Irrelevant"),1,1+1.961*1000/32.2*((('Anvendte oplysninger'!Y318*3268/3600)/('Anvendte oplysninger'!W318/0.306))^2)*('Anvendte oplysninger'!X318/1000)/G318)</f>
        <v>1</v>
      </c>
      <c r="AB318" s="14">
        <f>IF(OR('Anvendte oplysninger'!Z318="Lige",'Anvendte oplysninger'!Z318="Irrelevant",'Anvendte oplysninger'!AA318="Irrelevant",'Anvendte oplysninger'!AB318="Irrelevant"),1,1+1.545*1000/32.2*((('Anvendte oplysninger'!AB318*3268/3600)/('Anvendte oplysninger'!Z318/0.306))^2)*('Anvendte oplysninger'!AA318/1000)/G318)</f>
        <v>1</v>
      </c>
      <c r="AC318" s="14">
        <f>IF(OR('Anvendte oplysninger'!Z318="Lige",'Anvendte oplysninger'!Z318="Irrelevant",'Anvendte oplysninger'!AA318="Irrelevant",'Anvendte oplysninger'!AB318="Irrelevant"),1,1+1.961*1000/32.2*((('Anvendte oplysninger'!AB318*3268/3600)/('Anvendte oplysninger'!Z318/0.306))^2)*('Anvendte oplysninger'!AA318/1000)/G318)</f>
        <v>1</v>
      </c>
      <c r="AD318" s="14">
        <f>IF(OR('Anvendte oplysninger'!AC318="Irrelevant",'Anvendte oplysninger'!AC318="Nej"),1,IF(AND('Anvendte oplysninger'!AC318="Ja",OR('Anvendte oplysninger'!Q318&lt;301,'Anvendte oplysninger'!S318&lt;301)),1-(0.5*('Anvendte oplysninger'!R318+'Anvendte oplysninger'!T318)/('Anvendte oplysninger'!G318*1000)),IF(AND('Anvendte oplysninger'!AC318="Ja",OR('Anvendte oplysninger'!Q318&lt;601,'Anvendte oplysninger'!S318&lt;601)),1-(0.25*('Anvendte oplysninger'!R318+'Anvendte oplysninger'!T318)/('Anvendte oplysninger'!G318*1000)),1)))</f>
        <v>1</v>
      </c>
      <c r="AE318" s="14">
        <f>IF(OR('Anvendte oplysninger'!AC318="Irrelevant",'Anvendte oplysninger'!AC318="Nej"),1,IF(AND('Anvendte oplysninger'!AC318="Ja",OR('Anvendte oplysninger'!Q318&lt;301,'Anvendte oplysninger'!S318&lt;301)),1-(0.4*('Anvendte oplysninger'!R318+'Anvendte oplysninger'!T318)/('Anvendte oplysninger'!G318*1000)),IF(AND('Anvendte oplysninger'!AC318="Ja",OR('Anvendte oplysninger'!Q318&lt;601,'Anvendte oplysninger'!S318&lt;601)),1-(0.2*('Anvendte oplysninger'!R318+'Anvendte oplysninger'!T318)/('Anvendte oplysninger'!G318*1000)),1)))</f>
        <v>1</v>
      </c>
      <c r="AF318" s="14">
        <f>IF('Anvendte oplysninger'!AD318="110 km/t",0.79,1)</f>
        <v>1</v>
      </c>
      <c r="AG318" s="14">
        <f>IF('Anvendte oplysninger'!AD318="110 km/t",0.94,1)</f>
        <v>1</v>
      </c>
      <c r="AH318" s="14">
        <f>IF('Anvendte oplysninger'!AD318="110 km/t",0.66,1)</f>
        <v>1</v>
      </c>
      <c r="AI318" s="14">
        <f>IF('Anvendte oplysninger'!AD318="110 km/t",0.82,1)</f>
        <v>1</v>
      </c>
      <c r="AJ318" s="14">
        <f>IF(AND('Anvendte oplysninger'!AE318="Ja",I318="Tilkørselsflettestrækning"),0.65*'Anvendte oplysninger'!AF318+1-'Anvendte oplysninger'!AF318,1)</f>
        <v>1</v>
      </c>
      <c r="AK318" s="15" t="str">
        <f t="shared" si="28"/>
        <v/>
      </c>
      <c r="AL318" s="15" t="str">
        <f t="shared" si="29"/>
        <v/>
      </c>
      <c r="AM318" s="15" t="str">
        <f t="shared" si="30"/>
        <v/>
      </c>
      <c r="AN318" s="15" t="str">
        <f t="shared" si="31"/>
        <v/>
      </c>
      <c r="AO318" s="15" t="str">
        <f t="shared" si="32"/>
        <v/>
      </c>
      <c r="AP318" s="15" t="str">
        <f t="shared" si="33"/>
        <v/>
      </c>
      <c r="AQ318" s="4" t="str">
        <f t="shared" si="34"/>
        <v/>
      </c>
    </row>
    <row r="319" spans="1:43" x14ac:dyDescent="0.25">
      <c r="A319" s="4" t="str">
        <f>IF(Inddata!A334="","",Inddata!A334)</f>
        <v/>
      </c>
      <c r="B319" s="4" t="str">
        <f>IF(Inddata!B334="","",Inddata!B334)</f>
        <v/>
      </c>
      <c r="C319" s="4" t="str">
        <f>IF(Inddata!C334="","",Inddata!C334)</f>
        <v/>
      </c>
      <c r="D319" s="4" t="str">
        <f>IF(Inddata!D334="","",Inddata!D334)</f>
        <v/>
      </c>
      <c r="E319" s="4" t="str">
        <f>IF(Inddata!E334="","",Inddata!E334)</f>
        <v/>
      </c>
      <c r="F319" s="4" t="str">
        <f>IF(Inddata!F334="","",Inddata!F334)</f>
        <v/>
      </c>
      <c r="G319" s="4">
        <f>IF(Inddata!G334="","",Inddata!G334)</f>
        <v>0</v>
      </c>
      <c r="H319" s="4" t="str">
        <f>IF(Inddata!H334&gt;0.5,Inddata!H334,"")</f>
        <v/>
      </c>
      <c r="I319" s="4" t="str">
        <f>IF(Inddata!I334="","",Inddata!I334)</f>
        <v/>
      </c>
      <c r="J319" s="14">
        <f>IF('Anvendte oplysninger'!J319="Irrelevant",1,IF('Anvendte oplysninger'!J319&gt;3,1.2,1))</f>
        <v>1</v>
      </c>
      <c r="K319" s="14">
        <f>IF('Anvendte oplysninger'!K319="Irrelevant",1,IF(AND(OR(I319="Motorvejsstrækning",I319="Frakørselsflettestrækning",I319="Tilkørselsflettestrækning"),'Anvendte oplysninger'!K319&lt;3.5),1+(3.5-'Anvendte oplysninger'!K319)*0.12,IF(AND(OR(I319="Frakørselsrampe",I319="Tilkørselsrampe"),'Anvendte oplysninger'!K319&lt;3.5),1+(3.5-'Anvendte oplysninger'!K319)*0.16,1)))</f>
        <v>1</v>
      </c>
      <c r="L319" s="14">
        <f>IF('Anvendte oplysninger'!L319="Irrelevant",1,IF(AND('Anvendte oplysninger'!L319="Ja",'Anvendte oplysninger'!J319=2),0.6*'Anvendte oplysninger'!M319+(1-'Anvendte oplysninger'!M319),IF(AND('Anvendte oplysninger'!L319="Ja",'Anvendte oplysninger'!J319=3),0.7*'Anvendte oplysninger'!M319+(1-'Anvendte oplysninger'!M319),IF(AND('Anvendte oplysninger'!L319="Ja",'Anvendte oplysninger'!J319=4),0.76*'Anvendte oplysninger'!M319+(1-'Anvendte oplysninger'!M319),IF(AND('Anvendte oplysninger'!L319="Ja",'Anvendte oplysninger'!J319&gt;4.99999999),0.8*'Anvendte oplysninger'!M319+(1-'Anvendte oplysninger'!M319),1)))))</f>
        <v>1</v>
      </c>
      <c r="M319" s="14">
        <f>IF('Anvendte oplysninger'!L319="Irrelevant",1,IF(AND('Anvendte oplysninger'!L319="Ja",'Anvendte oplysninger'!J319=2),0.8*'Anvendte oplysninger'!M319+(1-'Anvendte oplysninger'!M319),IF(AND('Anvendte oplysninger'!L319="Ja",'Anvendte oplysninger'!J319=3),0.85*'Anvendte oplysninger'!M319+(1-'Anvendte oplysninger'!M319),IF(AND('Anvendte oplysninger'!L319="Ja",'Anvendte oplysninger'!J319=4),0.88*'Anvendte oplysninger'!M319+(1-'Anvendte oplysninger'!M319),IF(AND('Anvendte oplysninger'!L319="Ja",'Anvendte oplysninger'!J319&gt;4.99999999),0.9*'Anvendte oplysninger'!M319+(1-'Anvendte oplysninger'!M319),1)))))</f>
        <v>1</v>
      </c>
      <c r="N319" s="14">
        <f>IF('Anvendte oplysninger'!N319="Irrelevant",1,IF(AND(OR(I319="Motorvejsstrækning",I319="Frakørselsflettestrækning",I319="Tilkørselsflettestrækning"),'Anvendte oplysninger'!N319&lt;3),1+(3-'Anvendte oplysninger'!N319)*0.09333333,1))</f>
        <v>1</v>
      </c>
      <c r="O319" s="14">
        <f>IF('Anvendte oplysninger'!N319="Irrelevant",1,IF(AND(OR(I319="Motorvejsstrækning",I319="Frakørselsflettestrækning",I319="Tilkørselsflettestrækning"),'Anvendte oplysninger'!N319&lt;3),1+(3-'Anvendte oplysninger'!N319)*0.19666667,1))</f>
        <v>1</v>
      </c>
      <c r="P319" s="14">
        <f>IF('Anvendte oplysninger'!O319="Irrelevant",1,IF(AND(OR(I319="Motorvejsstrækning",I319="Frakørselsflettestrækning",I319="Tilkørselsflettestrækning"),'Anvendte oplysninger'!O319&lt;3.00000001),1+(0.5-'Anvendte oplysninger'!O319)*0.04,IF(AND(OR(I319="Frakørselsrampe",I319="Tilkørselsrampe"),'Anvendte oplysninger'!O319&lt;3.00000001),1+(0.5-'Anvendte oplysninger'!O319)*0.08,IF(OR(I319="Motorvejsstrækning",I319="Frakørselsflettestrækning",I319="Tilkørselsflettestrækning"),0.9,0.8))))</f>
        <v>1</v>
      </c>
      <c r="Q319" s="14">
        <f>IF('Anvendte oplysninger'!P319="Irrelevant",1,IF(AND(OR(I319="Motorvejsstrækning",I319="Frakørselsflettestrækning",I319="Tilkørselsflettestrækning"),'Anvendte oplysninger'!P319&lt;11.00000001),1+(5-'Anvendte oplysninger'!P319)*0.01,0.94))</f>
        <v>1</v>
      </c>
      <c r="R319" s="14">
        <f>IF(OR('Anvendte oplysninger'!Q319="Irrelevant",'Anvendte oplysninger'!R319="Irrelevant",'Anvendte oplysninger'!Q319="Lige"),1,IF(AND(OR(I319="Motorvejsstrækning",I319="Frakørselsflettestrækning",I319="Tilkørselsflettestrækning"),'Anvendte oplysninger'!Q319&lt;4000),(EXP(0.1096*1746.5/'Anvendte oplysninger'!Q319)/EXP(0.1096*1746.5/4000))*('Anvendte oplysninger'!R319/1000)/G319+(G319-'Anvendte oplysninger'!R319/1000)/G319,1))</f>
        <v>1</v>
      </c>
      <c r="S319" s="14">
        <f>IF(OR('Anvendte oplysninger'!S319="Irrelevant",'Anvendte oplysninger'!T319="Irrelevant",'Anvendte oplysninger'!S319="Lige"),1,IF(AND(OR(I319="Motorvejsstrækning",I319="Frakørselsflettestrækning",I319="Tilkørselsflettestrækning"),'Anvendte oplysninger'!S319&lt;4000),(EXP(0.1096*1746.5/'Anvendte oplysninger'!S319)/EXP(0.1096*1746.5/4000))*('Anvendte oplysninger'!T319/1000)/G319+(G319-'Anvendte oplysninger'!T319/1000)/G319,1))</f>
        <v>1</v>
      </c>
      <c r="T319" s="14">
        <f>IF('Anvendte oplysninger'!U319="Irrelevant",1,IF(AND(OR(I319="Motorvejsstrækning",I319="Frakørselsflettestrækning",I319="Tilkørselsflettestrækning",I319="Frakørselsrampe",I319="Tilkørselsrampe"),'Anvendte oplysninger'!U319="Ja"),0.95,1))</f>
        <v>1</v>
      </c>
      <c r="U319" s="14">
        <f>IF('Anvendte oplysninger'!U319="Irrelevant",1,IF(AND(OR(I319="Motorvejsstrækning",I319="Frakørselsflettestrækning",I319="Tilkørselsflettestrækning",I319="Frakørselsrampe",I319="Tilkørselsrampe"),'Anvendte oplysninger'!U319="Ja"),0.96,1))</f>
        <v>1</v>
      </c>
      <c r="V319" s="14">
        <f>IF('Anvendte oplysninger'!U319="Irrelevant",1,IF(AND(OR(I319="Motorvejsstrækning",I319="Frakørselsflettestrækning",I319="Tilkørselsflettestrækning",I319="Frakørselsrampe",I319="Tilkørselsrampe"),'Anvendte oplysninger'!U319="Ja"),0.79,1))</f>
        <v>1</v>
      </c>
      <c r="W319" s="14">
        <f>IF('Anvendte oplysninger'!U319="Irrelevant",1,IF(AND(OR(I319="Motorvejsstrækning",I319="Frakørselsflettestrækning",I319="Tilkørselsflettestrækning",I319="Frakørselsrampe",I319="Tilkørselsrampe"),'Anvendte oplysninger'!U319="Ja"),0.94,1))</f>
        <v>1</v>
      </c>
      <c r="X319" s="14">
        <f>IF('Anvendte oplysninger'!U319="Irrelevant",1,IF(AND(OR(I319="Motorvejsstrækning",I319="Frakørselsflettestrækning",I319="Tilkørselsflettestrækning",I319="Frakørselsrampe",I319="Tilkørselsrampe"),'Anvendte oplysninger'!U319="Ja"),0.97,1))</f>
        <v>1</v>
      </c>
      <c r="Y319" s="14">
        <f>IF(AND(I319="Frakørselsrampe",'Anvendte oplysninger'!V319="S-formet ruderrampe"),1.32,IF(AND(I319="Frakørselsrampe",'Anvendte oplysninger'!V319="S-formet trompetrampe"),2.05,IF(AND(I319="Frakørselsrampe",'Anvendte oplysninger'!V319="U-formet trompetrampe"),4.11,IF(AND(I319="Frakørselsrampe",'Anvendte oplysninger'!V319="SV-formet flyoverrampe"),5.15,IF(AND(I319="Frakørselsrampe",'Anvendte oplysninger'!V319="Vinkelformet rampe"),1.07,IF(AND(I319="Tilkørselsrampe",'Anvendte oplysninger'!V319="S-formet ruderrampe"),0.93,IF(AND(I319="Tilkørselsrampe",'Anvendte oplysninger'!V319="S-formet trompetrampe"),2.48,IF(AND(I319="Tilkørselsrampe",'Anvendte oplysninger'!V319="U-formet trompetrampe"),4.15,IF(AND(I319="Tilkørselsrampe",'Anvendte oplysninger'!V319="SV-formet flyoverrampe"),5.26,IF(AND(I319="Tilkørselsrampe",'Anvendte oplysninger'!V319="Vinkelformet rampe"),1.42,1))))))))))</f>
        <v>1</v>
      </c>
      <c r="Z319" s="14">
        <f>IF(OR('Anvendte oplysninger'!W319="Lige",'Anvendte oplysninger'!W319="Irrelevant",'Anvendte oplysninger'!X319="Irrelevant",'Anvendte oplysninger'!Y319="Irrelevant"),1,1+1.545*1000/32.2*((('Anvendte oplysninger'!Y319*3268/3600)/('Anvendte oplysninger'!W319/0.306))^2)*('Anvendte oplysninger'!X319/1000)/G319)</f>
        <v>1</v>
      </c>
      <c r="AA319" s="14">
        <f>IF(OR('Anvendte oplysninger'!W319="Lige",'Anvendte oplysninger'!W319="Irrelevant",'Anvendte oplysninger'!X319="Irrelevant",'Anvendte oplysninger'!Y319="Irrelevant"),1,1+1.961*1000/32.2*((('Anvendte oplysninger'!Y319*3268/3600)/('Anvendte oplysninger'!W319/0.306))^2)*('Anvendte oplysninger'!X319/1000)/G319)</f>
        <v>1</v>
      </c>
      <c r="AB319" s="14">
        <f>IF(OR('Anvendte oplysninger'!Z319="Lige",'Anvendte oplysninger'!Z319="Irrelevant",'Anvendte oplysninger'!AA319="Irrelevant",'Anvendte oplysninger'!AB319="Irrelevant"),1,1+1.545*1000/32.2*((('Anvendte oplysninger'!AB319*3268/3600)/('Anvendte oplysninger'!Z319/0.306))^2)*('Anvendte oplysninger'!AA319/1000)/G319)</f>
        <v>1</v>
      </c>
      <c r="AC319" s="14">
        <f>IF(OR('Anvendte oplysninger'!Z319="Lige",'Anvendte oplysninger'!Z319="Irrelevant",'Anvendte oplysninger'!AA319="Irrelevant",'Anvendte oplysninger'!AB319="Irrelevant"),1,1+1.961*1000/32.2*((('Anvendte oplysninger'!AB319*3268/3600)/('Anvendte oplysninger'!Z319/0.306))^2)*('Anvendte oplysninger'!AA319/1000)/G319)</f>
        <v>1</v>
      </c>
      <c r="AD319" s="14">
        <f>IF(OR('Anvendte oplysninger'!AC319="Irrelevant",'Anvendte oplysninger'!AC319="Nej"),1,IF(AND('Anvendte oplysninger'!AC319="Ja",OR('Anvendte oplysninger'!Q319&lt;301,'Anvendte oplysninger'!S319&lt;301)),1-(0.5*('Anvendte oplysninger'!R319+'Anvendte oplysninger'!T319)/('Anvendte oplysninger'!G319*1000)),IF(AND('Anvendte oplysninger'!AC319="Ja",OR('Anvendte oplysninger'!Q319&lt;601,'Anvendte oplysninger'!S319&lt;601)),1-(0.25*('Anvendte oplysninger'!R319+'Anvendte oplysninger'!T319)/('Anvendte oplysninger'!G319*1000)),1)))</f>
        <v>1</v>
      </c>
      <c r="AE319" s="14">
        <f>IF(OR('Anvendte oplysninger'!AC319="Irrelevant",'Anvendte oplysninger'!AC319="Nej"),1,IF(AND('Anvendte oplysninger'!AC319="Ja",OR('Anvendte oplysninger'!Q319&lt;301,'Anvendte oplysninger'!S319&lt;301)),1-(0.4*('Anvendte oplysninger'!R319+'Anvendte oplysninger'!T319)/('Anvendte oplysninger'!G319*1000)),IF(AND('Anvendte oplysninger'!AC319="Ja",OR('Anvendte oplysninger'!Q319&lt;601,'Anvendte oplysninger'!S319&lt;601)),1-(0.2*('Anvendte oplysninger'!R319+'Anvendte oplysninger'!T319)/('Anvendte oplysninger'!G319*1000)),1)))</f>
        <v>1</v>
      </c>
      <c r="AF319" s="14">
        <f>IF('Anvendte oplysninger'!AD319="110 km/t",0.79,1)</f>
        <v>1</v>
      </c>
      <c r="AG319" s="14">
        <f>IF('Anvendte oplysninger'!AD319="110 km/t",0.94,1)</f>
        <v>1</v>
      </c>
      <c r="AH319" s="14">
        <f>IF('Anvendte oplysninger'!AD319="110 km/t",0.66,1)</f>
        <v>1</v>
      </c>
      <c r="AI319" s="14">
        <f>IF('Anvendte oplysninger'!AD319="110 km/t",0.82,1)</f>
        <v>1</v>
      </c>
      <c r="AJ319" s="14">
        <f>IF(AND('Anvendte oplysninger'!AE319="Ja",I319="Tilkørselsflettestrækning"),0.65*'Anvendte oplysninger'!AF319+1-'Anvendte oplysninger'!AF319,1)</f>
        <v>1</v>
      </c>
      <c r="AK319" s="15" t="str">
        <f t="shared" si="28"/>
        <v/>
      </c>
      <c r="AL319" s="15" t="str">
        <f t="shared" si="29"/>
        <v/>
      </c>
      <c r="AM319" s="15" t="str">
        <f t="shared" si="30"/>
        <v/>
      </c>
      <c r="AN319" s="15" t="str">
        <f t="shared" si="31"/>
        <v/>
      </c>
      <c r="AO319" s="15" t="str">
        <f t="shared" si="32"/>
        <v/>
      </c>
      <c r="AP319" s="15" t="str">
        <f t="shared" si="33"/>
        <v/>
      </c>
      <c r="AQ319" s="4" t="str">
        <f t="shared" si="34"/>
        <v/>
      </c>
    </row>
    <row r="320" spans="1:43" x14ac:dyDescent="0.25">
      <c r="A320" s="4" t="str">
        <f>IF(Inddata!A335="","",Inddata!A335)</f>
        <v/>
      </c>
      <c r="B320" s="4" t="str">
        <f>IF(Inddata!B335="","",Inddata!B335)</f>
        <v/>
      </c>
      <c r="C320" s="4" t="str">
        <f>IF(Inddata!C335="","",Inddata!C335)</f>
        <v/>
      </c>
      <c r="D320" s="4" t="str">
        <f>IF(Inddata!D335="","",Inddata!D335)</f>
        <v/>
      </c>
      <c r="E320" s="4" t="str">
        <f>IF(Inddata!E335="","",Inddata!E335)</f>
        <v/>
      </c>
      <c r="F320" s="4" t="str">
        <f>IF(Inddata!F335="","",Inddata!F335)</f>
        <v/>
      </c>
      <c r="G320" s="4">
        <f>IF(Inddata!G335="","",Inddata!G335)</f>
        <v>0</v>
      </c>
      <c r="H320" s="4" t="str">
        <f>IF(Inddata!H335&gt;0.5,Inddata!H335,"")</f>
        <v/>
      </c>
      <c r="I320" s="4" t="str">
        <f>IF(Inddata!I335="","",Inddata!I335)</f>
        <v/>
      </c>
      <c r="J320" s="14">
        <f>IF('Anvendte oplysninger'!J320="Irrelevant",1,IF('Anvendte oplysninger'!J320&gt;3,1.2,1))</f>
        <v>1</v>
      </c>
      <c r="K320" s="14">
        <f>IF('Anvendte oplysninger'!K320="Irrelevant",1,IF(AND(OR(I320="Motorvejsstrækning",I320="Frakørselsflettestrækning",I320="Tilkørselsflettestrækning"),'Anvendte oplysninger'!K320&lt;3.5),1+(3.5-'Anvendte oplysninger'!K320)*0.12,IF(AND(OR(I320="Frakørselsrampe",I320="Tilkørselsrampe"),'Anvendte oplysninger'!K320&lt;3.5),1+(3.5-'Anvendte oplysninger'!K320)*0.16,1)))</f>
        <v>1</v>
      </c>
      <c r="L320" s="14">
        <f>IF('Anvendte oplysninger'!L320="Irrelevant",1,IF(AND('Anvendte oplysninger'!L320="Ja",'Anvendte oplysninger'!J320=2),0.6*'Anvendte oplysninger'!M320+(1-'Anvendte oplysninger'!M320),IF(AND('Anvendte oplysninger'!L320="Ja",'Anvendte oplysninger'!J320=3),0.7*'Anvendte oplysninger'!M320+(1-'Anvendte oplysninger'!M320),IF(AND('Anvendte oplysninger'!L320="Ja",'Anvendte oplysninger'!J320=4),0.76*'Anvendte oplysninger'!M320+(1-'Anvendte oplysninger'!M320),IF(AND('Anvendte oplysninger'!L320="Ja",'Anvendte oplysninger'!J320&gt;4.99999999),0.8*'Anvendte oplysninger'!M320+(1-'Anvendte oplysninger'!M320),1)))))</f>
        <v>1</v>
      </c>
      <c r="M320" s="14">
        <f>IF('Anvendte oplysninger'!L320="Irrelevant",1,IF(AND('Anvendte oplysninger'!L320="Ja",'Anvendte oplysninger'!J320=2),0.8*'Anvendte oplysninger'!M320+(1-'Anvendte oplysninger'!M320),IF(AND('Anvendte oplysninger'!L320="Ja",'Anvendte oplysninger'!J320=3),0.85*'Anvendte oplysninger'!M320+(1-'Anvendte oplysninger'!M320),IF(AND('Anvendte oplysninger'!L320="Ja",'Anvendte oplysninger'!J320=4),0.88*'Anvendte oplysninger'!M320+(1-'Anvendte oplysninger'!M320),IF(AND('Anvendte oplysninger'!L320="Ja",'Anvendte oplysninger'!J320&gt;4.99999999),0.9*'Anvendte oplysninger'!M320+(1-'Anvendte oplysninger'!M320),1)))))</f>
        <v>1</v>
      </c>
      <c r="N320" s="14">
        <f>IF('Anvendte oplysninger'!N320="Irrelevant",1,IF(AND(OR(I320="Motorvejsstrækning",I320="Frakørselsflettestrækning",I320="Tilkørselsflettestrækning"),'Anvendte oplysninger'!N320&lt;3),1+(3-'Anvendte oplysninger'!N320)*0.09333333,1))</f>
        <v>1</v>
      </c>
      <c r="O320" s="14">
        <f>IF('Anvendte oplysninger'!N320="Irrelevant",1,IF(AND(OR(I320="Motorvejsstrækning",I320="Frakørselsflettestrækning",I320="Tilkørselsflettestrækning"),'Anvendte oplysninger'!N320&lt;3),1+(3-'Anvendte oplysninger'!N320)*0.19666667,1))</f>
        <v>1</v>
      </c>
      <c r="P320" s="14">
        <f>IF('Anvendte oplysninger'!O320="Irrelevant",1,IF(AND(OR(I320="Motorvejsstrækning",I320="Frakørselsflettestrækning",I320="Tilkørselsflettestrækning"),'Anvendte oplysninger'!O320&lt;3.00000001),1+(0.5-'Anvendte oplysninger'!O320)*0.04,IF(AND(OR(I320="Frakørselsrampe",I320="Tilkørselsrampe"),'Anvendte oplysninger'!O320&lt;3.00000001),1+(0.5-'Anvendte oplysninger'!O320)*0.08,IF(OR(I320="Motorvejsstrækning",I320="Frakørselsflettestrækning",I320="Tilkørselsflettestrækning"),0.9,0.8))))</f>
        <v>1</v>
      </c>
      <c r="Q320" s="14">
        <f>IF('Anvendte oplysninger'!P320="Irrelevant",1,IF(AND(OR(I320="Motorvejsstrækning",I320="Frakørselsflettestrækning",I320="Tilkørselsflettestrækning"),'Anvendte oplysninger'!P320&lt;11.00000001),1+(5-'Anvendte oplysninger'!P320)*0.01,0.94))</f>
        <v>1</v>
      </c>
      <c r="R320" s="14">
        <f>IF(OR('Anvendte oplysninger'!Q320="Irrelevant",'Anvendte oplysninger'!R320="Irrelevant",'Anvendte oplysninger'!Q320="Lige"),1,IF(AND(OR(I320="Motorvejsstrækning",I320="Frakørselsflettestrækning",I320="Tilkørselsflettestrækning"),'Anvendte oplysninger'!Q320&lt;4000),(EXP(0.1096*1746.5/'Anvendte oplysninger'!Q320)/EXP(0.1096*1746.5/4000))*('Anvendte oplysninger'!R320/1000)/G320+(G320-'Anvendte oplysninger'!R320/1000)/G320,1))</f>
        <v>1</v>
      </c>
      <c r="S320" s="14">
        <f>IF(OR('Anvendte oplysninger'!S320="Irrelevant",'Anvendte oplysninger'!T320="Irrelevant",'Anvendte oplysninger'!S320="Lige"),1,IF(AND(OR(I320="Motorvejsstrækning",I320="Frakørselsflettestrækning",I320="Tilkørselsflettestrækning"),'Anvendte oplysninger'!S320&lt;4000),(EXP(0.1096*1746.5/'Anvendte oplysninger'!S320)/EXP(0.1096*1746.5/4000))*('Anvendte oplysninger'!T320/1000)/G320+(G320-'Anvendte oplysninger'!T320/1000)/G320,1))</f>
        <v>1</v>
      </c>
      <c r="T320" s="14">
        <f>IF('Anvendte oplysninger'!U320="Irrelevant",1,IF(AND(OR(I320="Motorvejsstrækning",I320="Frakørselsflettestrækning",I320="Tilkørselsflettestrækning",I320="Frakørselsrampe",I320="Tilkørselsrampe"),'Anvendte oplysninger'!U320="Ja"),0.95,1))</f>
        <v>1</v>
      </c>
      <c r="U320" s="14">
        <f>IF('Anvendte oplysninger'!U320="Irrelevant",1,IF(AND(OR(I320="Motorvejsstrækning",I320="Frakørselsflettestrækning",I320="Tilkørselsflettestrækning",I320="Frakørselsrampe",I320="Tilkørselsrampe"),'Anvendte oplysninger'!U320="Ja"),0.96,1))</f>
        <v>1</v>
      </c>
      <c r="V320" s="14">
        <f>IF('Anvendte oplysninger'!U320="Irrelevant",1,IF(AND(OR(I320="Motorvejsstrækning",I320="Frakørselsflettestrækning",I320="Tilkørselsflettestrækning",I320="Frakørselsrampe",I320="Tilkørselsrampe"),'Anvendte oplysninger'!U320="Ja"),0.79,1))</f>
        <v>1</v>
      </c>
      <c r="W320" s="14">
        <f>IF('Anvendte oplysninger'!U320="Irrelevant",1,IF(AND(OR(I320="Motorvejsstrækning",I320="Frakørselsflettestrækning",I320="Tilkørselsflettestrækning",I320="Frakørselsrampe",I320="Tilkørselsrampe"),'Anvendte oplysninger'!U320="Ja"),0.94,1))</f>
        <v>1</v>
      </c>
      <c r="X320" s="14">
        <f>IF('Anvendte oplysninger'!U320="Irrelevant",1,IF(AND(OR(I320="Motorvejsstrækning",I320="Frakørselsflettestrækning",I320="Tilkørselsflettestrækning",I320="Frakørselsrampe",I320="Tilkørselsrampe"),'Anvendte oplysninger'!U320="Ja"),0.97,1))</f>
        <v>1</v>
      </c>
      <c r="Y320" s="14">
        <f>IF(AND(I320="Frakørselsrampe",'Anvendte oplysninger'!V320="S-formet ruderrampe"),1.32,IF(AND(I320="Frakørselsrampe",'Anvendte oplysninger'!V320="S-formet trompetrampe"),2.05,IF(AND(I320="Frakørselsrampe",'Anvendte oplysninger'!V320="U-formet trompetrampe"),4.11,IF(AND(I320="Frakørselsrampe",'Anvendte oplysninger'!V320="SV-formet flyoverrampe"),5.15,IF(AND(I320="Frakørselsrampe",'Anvendte oplysninger'!V320="Vinkelformet rampe"),1.07,IF(AND(I320="Tilkørselsrampe",'Anvendte oplysninger'!V320="S-formet ruderrampe"),0.93,IF(AND(I320="Tilkørselsrampe",'Anvendte oplysninger'!V320="S-formet trompetrampe"),2.48,IF(AND(I320="Tilkørselsrampe",'Anvendte oplysninger'!V320="U-formet trompetrampe"),4.15,IF(AND(I320="Tilkørselsrampe",'Anvendte oplysninger'!V320="SV-formet flyoverrampe"),5.26,IF(AND(I320="Tilkørselsrampe",'Anvendte oplysninger'!V320="Vinkelformet rampe"),1.42,1))))))))))</f>
        <v>1</v>
      </c>
      <c r="Z320" s="14">
        <f>IF(OR('Anvendte oplysninger'!W320="Lige",'Anvendte oplysninger'!W320="Irrelevant",'Anvendte oplysninger'!X320="Irrelevant",'Anvendte oplysninger'!Y320="Irrelevant"),1,1+1.545*1000/32.2*((('Anvendte oplysninger'!Y320*3268/3600)/('Anvendte oplysninger'!W320/0.306))^2)*('Anvendte oplysninger'!X320/1000)/G320)</f>
        <v>1</v>
      </c>
      <c r="AA320" s="14">
        <f>IF(OR('Anvendte oplysninger'!W320="Lige",'Anvendte oplysninger'!W320="Irrelevant",'Anvendte oplysninger'!X320="Irrelevant",'Anvendte oplysninger'!Y320="Irrelevant"),1,1+1.961*1000/32.2*((('Anvendte oplysninger'!Y320*3268/3600)/('Anvendte oplysninger'!W320/0.306))^2)*('Anvendte oplysninger'!X320/1000)/G320)</f>
        <v>1</v>
      </c>
      <c r="AB320" s="14">
        <f>IF(OR('Anvendte oplysninger'!Z320="Lige",'Anvendte oplysninger'!Z320="Irrelevant",'Anvendte oplysninger'!AA320="Irrelevant",'Anvendte oplysninger'!AB320="Irrelevant"),1,1+1.545*1000/32.2*((('Anvendte oplysninger'!AB320*3268/3600)/('Anvendte oplysninger'!Z320/0.306))^2)*('Anvendte oplysninger'!AA320/1000)/G320)</f>
        <v>1</v>
      </c>
      <c r="AC320" s="14">
        <f>IF(OR('Anvendte oplysninger'!Z320="Lige",'Anvendte oplysninger'!Z320="Irrelevant",'Anvendte oplysninger'!AA320="Irrelevant",'Anvendte oplysninger'!AB320="Irrelevant"),1,1+1.961*1000/32.2*((('Anvendte oplysninger'!AB320*3268/3600)/('Anvendte oplysninger'!Z320/0.306))^2)*('Anvendte oplysninger'!AA320/1000)/G320)</f>
        <v>1</v>
      </c>
      <c r="AD320" s="14">
        <f>IF(OR('Anvendte oplysninger'!AC320="Irrelevant",'Anvendte oplysninger'!AC320="Nej"),1,IF(AND('Anvendte oplysninger'!AC320="Ja",OR('Anvendte oplysninger'!Q320&lt;301,'Anvendte oplysninger'!S320&lt;301)),1-(0.5*('Anvendte oplysninger'!R320+'Anvendte oplysninger'!T320)/('Anvendte oplysninger'!G320*1000)),IF(AND('Anvendte oplysninger'!AC320="Ja",OR('Anvendte oplysninger'!Q320&lt;601,'Anvendte oplysninger'!S320&lt;601)),1-(0.25*('Anvendte oplysninger'!R320+'Anvendte oplysninger'!T320)/('Anvendte oplysninger'!G320*1000)),1)))</f>
        <v>1</v>
      </c>
      <c r="AE320" s="14">
        <f>IF(OR('Anvendte oplysninger'!AC320="Irrelevant",'Anvendte oplysninger'!AC320="Nej"),1,IF(AND('Anvendte oplysninger'!AC320="Ja",OR('Anvendte oplysninger'!Q320&lt;301,'Anvendte oplysninger'!S320&lt;301)),1-(0.4*('Anvendte oplysninger'!R320+'Anvendte oplysninger'!T320)/('Anvendte oplysninger'!G320*1000)),IF(AND('Anvendte oplysninger'!AC320="Ja",OR('Anvendte oplysninger'!Q320&lt;601,'Anvendte oplysninger'!S320&lt;601)),1-(0.2*('Anvendte oplysninger'!R320+'Anvendte oplysninger'!T320)/('Anvendte oplysninger'!G320*1000)),1)))</f>
        <v>1</v>
      </c>
      <c r="AF320" s="14">
        <f>IF('Anvendte oplysninger'!AD320="110 km/t",0.79,1)</f>
        <v>1</v>
      </c>
      <c r="AG320" s="14">
        <f>IF('Anvendte oplysninger'!AD320="110 km/t",0.94,1)</f>
        <v>1</v>
      </c>
      <c r="AH320" s="14">
        <f>IF('Anvendte oplysninger'!AD320="110 km/t",0.66,1)</f>
        <v>1</v>
      </c>
      <c r="AI320" s="14">
        <f>IF('Anvendte oplysninger'!AD320="110 km/t",0.82,1)</f>
        <v>1</v>
      </c>
      <c r="AJ320" s="14">
        <f>IF(AND('Anvendte oplysninger'!AE320="Ja",I320="Tilkørselsflettestrækning"),0.65*'Anvendte oplysninger'!AF320+1-'Anvendte oplysninger'!AF320,1)</f>
        <v>1</v>
      </c>
      <c r="AK320" s="15" t="str">
        <f t="shared" si="28"/>
        <v/>
      </c>
      <c r="AL320" s="15" t="str">
        <f t="shared" si="29"/>
        <v/>
      </c>
      <c r="AM320" s="15" t="str">
        <f t="shared" si="30"/>
        <v/>
      </c>
      <c r="AN320" s="15" t="str">
        <f t="shared" si="31"/>
        <v/>
      </c>
      <c r="AO320" s="15" t="str">
        <f t="shared" si="32"/>
        <v/>
      </c>
      <c r="AP320" s="15" t="str">
        <f t="shared" si="33"/>
        <v/>
      </c>
      <c r="AQ320" s="4" t="str">
        <f t="shared" si="34"/>
        <v/>
      </c>
    </row>
    <row r="321" spans="1:43" x14ac:dyDescent="0.25">
      <c r="A321" s="4" t="str">
        <f>IF(Inddata!A336="","",Inddata!A336)</f>
        <v/>
      </c>
      <c r="B321" s="4" t="str">
        <f>IF(Inddata!B336="","",Inddata!B336)</f>
        <v/>
      </c>
      <c r="C321" s="4" t="str">
        <f>IF(Inddata!C336="","",Inddata!C336)</f>
        <v/>
      </c>
      <c r="D321" s="4" t="str">
        <f>IF(Inddata!D336="","",Inddata!D336)</f>
        <v/>
      </c>
      <c r="E321" s="4" t="str">
        <f>IF(Inddata!E336="","",Inddata!E336)</f>
        <v/>
      </c>
      <c r="F321" s="4" t="str">
        <f>IF(Inddata!F336="","",Inddata!F336)</f>
        <v/>
      </c>
      <c r="G321" s="4">
        <f>IF(Inddata!G336="","",Inddata!G336)</f>
        <v>0</v>
      </c>
      <c r="H321" s="4" t="str">
        <f>IF(Inddata!H336&gt;0.5,Inddata!H336,"")</f>
        <v/>
      </c>
      <c r="I321" s="4" t="str">
        <f>IF(Inddata!I336="","",Inddata!I336)</f>
        <v/>
      </c>
      <c r="J321" s="14">
        <f>IF('Anvendte oplysninger'!J321="Irrelevant",1,IF('Anvendte oplysninger'!J321&gt;3,1.2,1))</f>
        <v>1</v>
      </c>
      <c r="K321" s="14">
        <f>IF('Anvendte oplysninger'!K321="Irrelevant",1,IF(AND(OR(I321="Motorvejsstrækning",I321="Frakørselsflettestrækning",I321="Tilkørselsflettestrækning"),'Anvendte oplysninger'!K321&lt;3.5),1+(3.5-'Anvendte oplysninger'!K321)*0.12,IF(AND(OR(I321="Frakørselsrampe",I321="Tilkørselsrampe"),'Anvendte oplysninger'!K321&lt;3.5),1+(3.5-'Anvendte oplysninger'!K321)*0.16,1)))</f>
        <v>1</v>
      </c>
      <c r="L321" s="14">
        <f>IF('Anvendte oplysninger'!L321="Irrelevant",1,IF(AND('Anvendte oplysninger'!L321="Ja",'Anvendte oplysninger'!J321=2),0.6*'Anvendte oplysninger'!M321+(1-'Anvendte oplysninger'!M321),IF(AND('Anvendte oplysninger'!L321="Ja",'Anvendte oplysninger'!J321=3),0.7*'Anvendte oplysninger'!M321+(1-'Anvendte oplysninger'!M321),IF(AND('Anvendte oplysninger'!L321="Ja",'Anvendte oplysninger'!J321=4),0.76*'Anvendte oplysninger'!M321+(1-'Anvendte oplysninger'!M321),IF(AND('Anvendte oplysninger'!L321="Ja",'Anvendte oplysninger'!J321&gt;4.99999999),0.8*'Anvendte oplysninger'!M321+(1-'Anvendte oplysninger'!M321),1)))))</f>
        <v>1</v>
      </c>
      <c r="M321" s="14">
        <f>IF('Anvendte oplysninger'!L321="Irrelevant",1,IF(AND('Anvendte oplysninger'!L321="Ja",'Anvendte oplysninger'!J321=2),0.8*'Anvendte oplysninger'!M321+(1-'Anvendte oplysninger'!M321),IF(AND('Anvendte oplysninger'!L321="Ja",'Anvendte oplysninger'!J321=3),0.85*'Anvendte oplysninger'!M321+(1-'Anvendte oplysninger'!M321),IF(AND('Anvendte oplysninger'!L321="Ja",'Anvendte oplysninger'!J321=4),0.88*'Anvendte oplysninger'!M321+(1-'Anvendte oplysninger'!M321),IF(AND('Anvendte oplysninger'!L321="Ja",'Anvendte oplysninger'!J321&gt;4.99999999),0.9*'Anvendte oplysninger'!M321+(1-'Anvendte oplysninger'!M321),1)))))</f>
        <v>1</v>
      </c>
      <c r="N321" s="14">
        <f>IF('Anvendte oplysninger'!N321="Irrelevant",1,IF(AND(OR(I321="Motorvejsstrækning",I321="Frakørselsflettestrækning",I321="Tilkørselsflettestrækning"),'Anvendte oplysninger'!N321&lt;3),1+(3-'Anvendte oplysninger'!N321)*0.09333333,1))</f>
        <v>1</v>
      </c>
      <c r="O321" s="14">
        <f>IF('Anvendte oplysninger'!N321="Irrelevant",1,IF(AND(OR(I321="Motorvejsstrækning",I321="Frakørselsflettestrækning",I321="Tilkørselsflettestrækning"),'Anvendte oplysninger'!N321&lt;3),1+(3-'Anvendte oplysninger'!N321)*0.19666667,1))</f>
        <v>1</v>
      </c>
      <c r="P321" s="14">
        <f>IF('Anvendte oplysninger'!O321="Irrelevant",1,IF(AND(OR(I321="Motorvejsstrækning",I321="Frakørselsflettestrækning",I321="Tilkørselsflettestrækning"),'Anvendte oplysninger'!O321&lt;3.00000001),1+(0.5-'Anvendte oplysninger'!O321)*0.04,IF(AND(OR(I321="Frakørselsrampe",I321="Tilkørselsrampe"),'Anvendte oplysninger'!O321&lt;3.00000001),1+(0.5-'Anvendte oplysninger'!O321)*0.08,IF(OR(I321="Motorvejsstrækning",I321="Frakørselsflettestrækning",I321="Tilkørselsflettestrækning"),0.9,0.8))))</f>
        <v>1</v>
      </c>
      <c r="Q321" s="14">
        <f>IF('Anvendte oplysninger'!P321="Irrelevant",1,IF(AND(OR(I321="Motorvejsstrækning",I321="Frakørselsflettestrækning",I321="Tilkørselsflettestrækning"),'Anvendte oplysninger'!P321&lt;11.00000001),1+(5-'Anvendte oplysninger'!P321)*0.01,0.94))</f>
        <v>1</v>
      </c>
      <c r="R321" s="14">
        <f>IF(OR('Anvendte oplysninger'!Q321="Irrelevant",'Anvendte oplysninger'!R321="Irrelevant",'Anvendte oplysninger'!Q321="Lige"),1,IF(AND(OR(I321="Motorvejsstrækning",I321="Frakørselsflettestrækning",I321="Tilkørselsflettestrækning"),'Anvendte oplysninger'!Q321&lt;4000),(EXP(0.1096*1746.5/'Anvendte oplysninger'!Q321)/EXP(0.1096*1746.5/4000))*('Anvendte oplysninger'!R321/1000)/G321+(G321-'Anvendte oplysninger'!R321/1000)/G321,1))</f>
        <v>1</v>
      </c>
      <c r="S321" s="14">
        <f>IF(OR('Anvendte oplysninger'!S321="Irrelevant",'Anvendte oplysninger'!T321="Irrelevant",'Anvendte oplysninger'!S321="Lige"),1,IF(AND(OR(I321="Motorvejsstrækning",I321="Frakørselsflettestrækning",I321="Tilkørselsflettestrækning"),'Anvendte oplysninger'!S321&lt;4000),(EXP(0.1096*1746.5/'Anvendte oplysninger'!S321)/EXP(0.1096*1746.5/4000))*('Anvendte oplysninger'!T321/1000)/G321+(G321-'Anvendte oplysninger'!T321/1000)/G321,1))</f>
        <v>1</v>
      </c>
      <c r="T321" s="14">
        <f>IF('Anvendte oplysninger'!U321="Irrelevant",1,IF(AND(OR(I321="Motorvejsstrækning",I321="Frakørselsflettestrækning",I321="Tilkørselsflettestrækning",I321="Frakørselsrampe",I321="Tilkørselsrampe"),'Anvendte oplysninger'!U321="Ja"),0.95,1))</f>
        <v>1</v>
      </c>
      <c r="U321" s="14">
        <f>IF('Anvendte oplysninger'!U321="Irrelevant",1,IF(AND(OR(I321="Motorvejsstrækning",I321="Frakørselsflettestrækning",I321="Tilkørselsflettestrækning",I321="Frakørselsrampe",I321="Tilkørselsrampe"),'Anvendte oplysninger'!U321="Ja"),0.96,1))</f>
        <v>1</v>
      </c>
      <c r="V321" s="14">
        <f>IF('Anvendte oplysninger'!U321="Irrelevant",1,IF(AND(OR(I321="Motorvejsstrækning",I321="Frakørselsflettestrækning",I321="Tilkørselsflettestrækning",I321="Frakørselsrampe",I321="Tilkørselsrampe"),'Anvendte oplysninger'!U321="Ja"),0.79,1))</f>
        <v>1</v>
      </c>
      <c r="W321" s="14">
        <f>IF('Anvendte oplysninger'!U321="Irrelevant",1,IF(AND(OR(I321="Motorvejsstrækning",I321="Frakørselsflettestrækning",I321="Tilkørselsflettestrækning",I321="Frakørselsrampe",I321="Tilkørselsrampe"),'Anvendte oplysninger'!U321="Ja"),0.94,1))</f>
        <v>1</v>
      </c>
      <c r="X321" s="14">
        <f>IF('Anvendte oplysninger'!U321="Irrelevant",1,IF(AND(OR(I321="Motorvejsstrækning",I321="Frakørselsflettestrækning",I321="Tilkørselsflettestrækning",I321="Frakørselsrampe",I321="Tilkørselsrampe"),'Anvendte oplysninger'!U321="Ja"),0.97,1))</f>
        <v>1</v>
      </c>
      <c r="Y321" s="14">
        <f>IF(AND(I321="Frakørselsrampe",'Anvendte oplysninger'!V321="S-formet ruderrampe"),1.32,IF(AND(I321="Frakørselsrampe",'Anvendte oplysninger'!V321="S-formet trompetrampe"),2.05,IF(AND(I321="Frakørselsrampe",'Anvendte oplysninger'!V321="U-formet trompetrampe"),4.11,IF(AND(I321="Frakørselsrampe",'Anvendte oplysninger'!V321="SV-formet flyoverrampe"),5.15,IF(AND(I321="Frakørselsrampe",'Anvendte oplysninger'!V321="Vinkelformet rampe"),1.07,IF(AND(I321="Tilkørselsrampe",'Anvendte oplysninger'!V321="S-formet ruderrampe"),0.93,IF(AND(I321="Tilkørselsrampe",'Anvendte oplysninger'!V321="S-formet trompetrampe"),2.48,IF(AND(I321="Tilkørselsrampe",'Anvendte oplysninger'!V321="U-formet trompetrampe"),4.15,IF(AND(I321="Tilkørselsrampe",'Anvendte oplysninger'!V321="SV-formet flyoverrampe"),5.26,IF(AND(I321="Tilkørselsrampe",'Anvendte oplysninger'!V321="Vinkelformet rampe"),1.42,1))))))))))</f>
        <v>1</v>
      </c>
      <c r="Z321" s="14">
        <f>IF(OR('Anvendte oplysninger'!W321="Lige",'Anvendte oplysninger'!W321="Irrelevant",'Anvendte oplysninger'!X321="Irrelevant",'Anvendte oplysninger'!Y321="Irrelevant"),1,1+1.545*1000/32.2*((('Anvendte oplysninger'!Y321*3268/3600)/('Anvendte oplysninger'!W321/0.306))^2)*('Anvendte oplysninger'!X321/1000)/G321)</f>
        <v>1</v>
      </c>
      <c r="AA321" s="14">
        <f>IF(OR('Anvendte oplysninger'!W321="Lige",'Anvendte oplysninger'!W321="Irrelevant",'Anvendte oplysninger'!X321="Irrelevant",'Anvendte oplysninger'!Y321="Irrelevant"),1,1+1.961*1000/32.2*((('Anvendte oplysninger'!Y321*3268/3600)/('Anvendte oplysninger'!W321/0.306))^2)*('Anvendte oplysninger'!X321/1000)/G321)</f>
        <v>1</v>
      </c>
      <c r="AB321" s="14">
        <f>IF(OR('Anvendte oplysninger'!Z321="Lige",'Anvendte oplysninger'!Z321="Irrelevant",'Anvendte oplysninger'!AA321="Irrelevant",'Anvendte oplysninger'!AB321="Irrelevant"),1,1+1.545*1000/32.2*((('Anvendte oplysninger'!AB321*3268/3600)/('Anvendte oplysninger'!Z321/0.306))^2)*('Anvendte oplysninger'!AA321/1000)/G321)</f>
        <v>1</v>
      </c>
      <c r="AC321" s="14">
        <f>IF(OR('Anvendte oplysninger'!Z321="Lige",'Anvendte oplysninger'!Z321="Irrelevant",'Anvendte oplysninger'!AA321="Irrelevant",'Anvendte oplysninger'!AB321="Irrelevant"),1,1+1.961*1000/32.2*((('Anvendte oplysninger'!AB321*3268/3600)/('Anvendte oplysninger'!Z321/0.306))^2)*('Anvendte oplysninger'!AA321/1000)/G321)</f>
        <v>1</v>
      </c>
      <c r="AD321" s="14">
        <f>IF(OR('Anvendte oplysninger'!AC321="Irrelevant",'Anvendte oplysninger'!AC321="Nej"),1,IF(AND('Anvendte oplysninger'!AC321="Ja",OR('Anvendte oplysninger'!Q321&lt;301,'Anvendte oplysninger'!S321&lt;301)),1-(0.5*('Anvendte oplysninger'!R321+'Anvendte oplysninger'!T321)/('Anvendte oplysninger'!G321*1000)),IF(AND('Anvendte oplysninger'!AC321="Ja",OR('Anvendte oplysninger'!Q321&lt;601,'Anvendte oplysninger'!S321&lt;601)),1-(0.25*('Anvendte oplysninger'!R321+'Anvendte oplysninger'!T321)/('Anvendte oplysninger'!G321*1000)),1)))</f>
        <v>1</v>
      </c>
      <c r="AE321" s="14">
        <f>IF(OR('Anvendte oplysninger'!AC321="Irrelevant",'Anvendte oplysninger'!AC321="Nej"),1,IF(AND('Anvendte oplysninger'!AC321="Ja",OR('Anvendte oplysninger'!Q321&lt;301,'Anvendte oplysninger'!S321&lt;301)),1-(0.4*('Anvendte oplysninger'!R321+'Anvendte oplysninger'!T321)/('Anvendte oplysninger'!G321*1000)),IF(AND('Anvendte oplysninger'!AC321="Ja",OR('Anvendte oplysninger'!Q321&lt;601,'Anvendte oplysninger'!S321&lt;601)),1-(0.2*('Anvendte oplysninger'!R321+'Anvendte oplysninger'!T321)/('Anvendte oplysninger'!G321*1000)),1)))</f>
        <v>1</v>
      </c>
      <c r="AF321" s="14">
        <f>IF('Anvendte oplysninger'!AD321="110 km/t",0.79,1)</f>
        <v>1</v>
      </c>
      <c r="AG321" s="14">
        <f>IF('Anvendte oplysninger'!AD321="110 km/t",0.94,1)</f>
        <v>1</v>
      </c>
      <c r="AH321" s="14">
        <f>IF('Anvendte oplysninger'!AD321="110 km/t",0.66,1)</f>
        <v>1</v>
      </c>
      <c r="AI321" s="14">
        <f>IF('Anvendte oplysninger'!AD321="110 km/t",0.82,1)</f>
        <v>1</v>
      </c>
      <c r="AJ321" s="14">
        <f>IF(AND('Anvendte oplysninger'!AE321="Ja",I321="Tilkørselsflettestrækning"),0.65*'Anvendte oplysninger'!AF321+1-'Anvendte oplysninger'!AF321,1)</f>
        <v>1</v>
      </c>
      <c r="AK321" s="15" t="str">
        <f t="shared" si="28"/>
        <v/>
      </c>
      <c r="AL321" s="15" t="str">
        <f t="shared" si="29"/>
        <v/>
      </c>
      <c r="AM321" s="15" t="str">
        <f t="shared" si="30"/>
        <v/>
      </c>
      <c r="AN321" s="15" t="str">
        <f t="shared" si="31"/>
        <v/>
      </c>
      <c r="AO321" s="15" t="str">
        <f t="shared" si="32"/>
        <v/>
      </c>
      <c r="AP321" s="15" t="str">
        <f t="shared" si="33"/>
        <v/>
      </c>
      <c r="AQ321" s="4" t="str">
        <f t="shared" si="34"/>
        <v/>
      </c>
    </row>
    <row r="322" spans="1:43" x14ac:dyDescent="0.25">
      <c r="A322" s="4" t="str">
        <f>IF(Inddata!A337="","",Inddata!A337)</f>
        <v/>
      </c>
      <c r="B322" s="4" t="str">
        <f>IF(Inddata!B337="","",Inddata!B337)</f>
        <v/>
      </c>
      <c r="C322" s="4" t="str">
        <f>IF(Inddata!C337="","",Inddata!C337)</f>
        <v/>
      </c>
      <c r="D322" s="4" t="str">
        <f>IF(Inddata!D337="","",Inddata!D337)</f>
        <v/>
      </c>
      <c r="E322" s="4" t="str">
        <f>IF(Inddata!E337="","",Inddata!E337)</f>
        <v/>
      </c>
      <c r="F322" s="4" t="str">
        <f>IF(Inddata!F337="","",Inddata!F337)</f>
        <v/>
      </c>
      <c r="G322" s="4">
        <f>IF(Inddata!G337="","",Inddata!G337)</f>
        <v>0</v>
      </c>
      <c r="H322" s="4" t="str">
        <f>IF(Inddata!H337&gt;0.5,Inddata!H337,"")</f>
        <v/>
      </c>
      <c r="I322" s="4" t="str">
        <f>IF(Inddata!I337="","",Inddata!I337)</f>
        <v/>
      </c>
      <c r="J322" s="14">
        <f>IF('Anvendte oplysninger'!J322="Irrelevant",1,IF('Anvendte oplysninger'!J322&gt;3,1.2,1))</f>
        <v>1</v>
      </c>
      <c r="K322" s="14">
        <f>IF('Anvendte oplysninger'!K322="Irrelevant",1,IF(AND(OR(I322="Motorvejsstrækning",I322="Frakørselsflettestrækning",I322="Tilkørselsflettestrækning"),'Anvendte oplysninger'!K322&lt;3.5),1+(3.5-'Anvendte oplysninger'!K322)*0.12,IF(AND(OR(I322="Frakørselsrampe",I322="Tilkørselsrampe"),'Anvendte oplysninger'!K322&lt;3.5),1+(3.5-'Anvendte oplysninger'!K322)*0.16,1)))</f>
        <v>1</v>
      </c>
      <c r="L322" s="14">
        <f>IF('Anvendte oplysninger'!L322="Irrelevant",1,IF(AND('Anvendte oplysninger'!L322="Ja",'Anvendte oplysninger'!J322=2),0.6*'Anvendte oplysninger'!M322+(1-'Anvendte oplysninger'!M322),IF(AND('Anvendte oplysninger'!L322="Ja",'Anvendte oplysninger'!J322=3),0.7*'Anvendte oplysninger'!M322+(1-'Anvendte oplysninger'!M322),IF(AND('Anvendte oplysninger'!L322="Ja",'Anvendte oplysninger'!J322=4),0.76*'Anvendte oplysninger'!M322+(1-'Anvendte oplysninger'!M322),IF(AND('Anvendte oplysninger'!L322="Ja",'Anvendte oplysninger'!J322&gt;4.99999999),0.8*'Anvendte oplysninger'!M322+(1-'Anvendte oplysninger'!M322),1)))))</f>
        <v>1</v>
      </c>
      <c r="M322" s="14">
        <f>IF('Anvendte oplysninger'!L322="Irrelevant",1,IF(AND('Anvendte oplysninger'!L322="Ja",'Anvendte oplysninger'!J322=2),0.8*'Anvendte oplysninger'!M322+(1-'Anvendte oplysninger'!M322),IF(AND('Anvendte oplysninger'!L322="Ja",'Anvendte oplysninger'!J322=3),0.85*'Anvendte oplysninger'!M322+(1-'Anvendte oplysninger'!M322),IF(AND('Anvendte oplysninger'!L322="Ja",'Anvendte oplysninger'!J322=4),0.88*'Anvendte oplysninger'!M322+(1-'Anvendte oplysninger'!M322),IF(AND('Anvendte oplysninger'!L322="Ja",'Anvendte oplysninger'!J322&gt;4.99999999),0.9*'Anvendte oplysninger'!M322+(1-'Anvendte oplysninger'!M322),1)))))</f>
        <v>1</v>
      </c>
      <c r="N322" s="14">
        <f>IF('Anvendte oplysninger'!N322="Irrelevant",1,IF(AND(OR(I322="Motorvejsstrækning",I322="Frakørselsflettestrækning",I322="Tilkørselsflettestrækning"),'Anvendte oplysninger'!N322&lt;3),1+(3-'Anvendte oplysninger'!N322)*0.09333333,1))</f>
        <v>1</v>
      </c>
      <c r="O322" s="14">
        <f>IF('Anvendte oplysninger'!N322="Irrelevant",1,IF(AND(OR(I322="Motorvejsstrækning",I322="Frakørselsflettestrækning",I322="Tilkørselsflettestrækning"),'Anvendte oplysninger'!N322&lt;3),1+(3-'Anvendte oplysninger'!N322)*0.19666667,1))</f>
        <v>1</v>
      </c>
      <c r="P322" s="14">
        <f>IF('Anvendte oplysninger'!O322="Irrelevant",1,IF(AND(OR(I322="Motorvejsstrækning",I322="Frakørselsflettestrækning",I322="Tilkørselsflettestrækning"),'Anvendte oplysninger'!O322&lt;3.00000001),1+(0.5-'Anvendte oplysninger'!O322)*0.04,IF(AND(OR(I322="Frakørselsrampe",I322="Tilkørselsrampe"),'Anvendte oplysninger'!O322&lt;3.00000001),1+(0.5-'Anvendte oplysninger'!O322)*0.08,IF(OR(I322="Motorvejsstrækning",I322="Frakørselsflettestrækning",I322="Tilkørselsflettestrækning"),0.9,0.8))))</f>
        <v>1</v>
      </c>
      <c r="Q322" s="14">
        <f>IF('Anvendte oplysninger'!P322="Irrelevant",1,IF(AND(OR(I322="Motorvejsstrækning",I322="Frakørselsflettestrækning",I322="Tilkørselsflettestrækning"),'Anvendte oplysninger'!P322&lt;11.00000001),1+(5-'Anvendte oplysninger'!P322)*0.01,0.94))</f>
        <v>1</v>
      </c>
      <c r="R322" s="14">
        <f>IF(OR('Anvendte oplysninger'!Q322="Irrelevant",'Anvendte oplysninger'!R322="Irrelevant",'Anvendte oplysninger'!Q322="Lige"),1,IF(AND(OR(I322="Motorvejsstrækning",I322="Frakørselsflettestrækning",I322="Tilkørselsflettestrækning"),'Anvendte oplysninger'!Q322&lt;4000),(EXP(0.1096*1746.5/'Anvendte oplysninger'!Q322)/EXP(0.1096*1746.5/4000))*('Anvendte oplysninger'!R322/1000)/G322+(G322-'Anvendte oplysninger'!R322/1000)/G322,1))</f>
        <v>1</v>
      </c>
      <c r="S322" s="14">
        <f>IF(OR('Anvendte oplysninger'!S322="Irrelevant",'Anvendte oplysninger'!T322="Irrelevant",'Anvendte oplysninger'!S322="Lige"),1,IF(AND(OR(I322="Motorvejsstrækning",I322="Frakørselsflettestrækning",I322="Tilkørselsflettestrækning"),'Anvendte oplysninger'!S322&lt;4000),(EXP(0.1096*1746.5/'Anvendte oplysninger'!S322)/EXP(0.1096*1746.5/4000))*('Anvendte oplysninger'!T322/1000)/G322+(G322-'Anvendte oplysninger'!T322/1000)/G322,1))</f>
        <v>1</v>
      </c>
      <c r="T322" s="14">
        <f>IF('Anvendte oplysninger'!U322="Irrelevant",1,IF(AND(OR(I322="Motorvejsstrækning",I322="Frakørselsflettestrækning",I322="Tilkørselsflettestrækning",I322="Frakørselsrampe",I322="Tilkørselsrampe"),'Anvendte oplysninger'!U322="Ja"),0.95,1))</f>
        <v>1</v>
      </c>
      <c r="U322" s="14">
        <f>IF('Anvendte oplysninger'!U322="Irrelevant",1,IF(AND(OR(I322="Motorvejsstrækning",I322="Frakørselsflettestrækning",I322="Tilkørselsflettestrækning",I322="Frakørselsrampe",I322="Tilkørselsrampe"),'Anvendte oplysninger'!U322="Ja"),0.96,1))</f>
        <v>1</v>
      </c>
      <c r="V322" s="14">
        <f>IF('Anvendte oplysninger'!U322="Irrelevant",1,IF(AND(OR(I322="Motorvejsstrækning",I322="Frakørselsflettestrækning",I322="Tilkørselsflettestrækning",I322="Frakørselsrampe",I322="Tilkørselsrampe"),'Anvendte oplysninger'!U322="Ja"),0.79,1))</f>
        <v>1</v>
      </c>
      <c r="W322" s="14">
        <f>IF('Anvendte oplysninger'!U322="Irrelevant",1,IF(AND(OR(I322="Motorvejsstrækning",I322="Frakørselsflettestrækning",I322="Tilkørselsflettestrækning",I322="Frakørselsrampe",I322="Tilkørselsrampe"),'Anvendte oplysninger'!U322="Ja"),0.94,1))</f>
        <v>1</v>
      </c>
      <c r="X322" s="14">
        <f>IF('Anvendte oplysninger'!U322="Irrelevant",1,IF(AND(OR(I322="Motorvejsstrækning",I322="Frakørselsflettestrækning",I322="Tilkørselsflettestrækning",I322="Frakørselsrampe",I322="Tilkørselsrampe"),'Anvendte oplysninger'!U322="Ja"),0.97,1))</f>
        <v>1</v>
      </c>
      <c r="Y322" s="14">
        <f>IF(AND(I322="Frakørselsrampe",'Anvendte oplysninger'!V322="S-formet ruderrampe"),1.32,IF(AND(I322="Frakørselsrampe",'Anvendte oplysninger'!V322="S-formet trompetrampe"),2.05,IF(AND(I322="Frakørselsrampe",'Anvendte oplysninger'!V322="U-formet trompetrampe"),4.11,IF(AND(I322="Frakørselsrampe",'Anvendte oplysninger'!V322="SV-formet flyoverrampe"),5.15,IF(AND(I322="Frakørselsrampe",'Anvendte oplysninger'!V322="Vinkelformet rampe"),1.07,IF(AND(I322="Tilkørselsrampe",'Anvendte oplysninger'!V322="S-formet ruderrampe"),0.93,IF(AND(I322="Tilkørselsrampe",'Anvendte oplysninger'!V322="S-formet trompetrampe"),2.48,IF(AND(I322="Tilkørselsrampe",'Anvendte oplysninger'!V322="U-formet trompetrampe"),4.15,IF(AND(I322="Tilkørselsrampe",'Anvendte oplysninger'!V322="SV-formet flyoverrampe"),5.26,IF(AND(I322="Tilkørselsrampe",'Anvendte oplysninger'!V322="Vinkelformet rampe"),1.42,1))))))))))</f>
        <v>1</v>
      </c>
      <c r="Z322" s="14">
        <f>IF(OR('Anvendte oplysninger'!W322="Lige",'Anvendte oplysninger'!W322="Irrelevant",'Anvendte oplysninger'!X322="Irrelevant",'Anvendte oplysninger'!Y322="Irrelevant"),1,1+1.545*1000/32.2*((('Anvendte oplysninger'!Y322*3268/3600)/('Anvendte oplysninger'!W322/0.306))^2)*('Anvendte oplysninger'!X322/1000)/G322)</f>
        <v>1</v>
      </c>
      <c r="AA322" s="14">
        <f>IF(OR('Anvendte oplysninger'!W322="Lige",'Anvendte oplysninger'!W322="Irrelevant",'Anvendte oplysninger'!X322="Irrelevant",'Anvendte oplysninger'!Y322="Irrelevant"),1,1+1.961*1000/32.2*((('Anvendte oplysninger'!Y322*3268/3600)/('Anvendte oplysninger'!W322/0.306))^2)*('Anvendte oplysninger'!X322/1000)/G322)</f>
        <v>1</v>
      </c>
      <c r="AB322" s="14">
        <f>IF(OR('Anvendte oplysninger'!Z322="Lige",'Anvendte oplysninger'!Z322="Irrelevant",'Anvendte oplysninger'!AA322="Irrelevant",'Anvendte oplysninger'!AB322="Irrelevant"),1,1+1.545*1000/32.2*((('Anvendte oplysninger'!AB322*3268/3600)/('Anvendte oplysninger'!Z322/0.306))^2)*('Anvendte oplysninger'!AA322/1000)/G322)</f>
        <v>1</v>
      </c>
      <c r="AC322" s="14">
        <f>IF(OR('Anvendte oplysninger'!Z322="Lige",'Anvendte oplysninger'!Z322="Irrelevant",'Anvendte oplysninger'!AA322="Irrelevant",'Anvendte oplysninger'!AB322="Irrelevant"),1,1+1.961*1000/32.2*((('Anvendte oplysninger'!AB322*3268/3600)/('Anvendte oplysninger'!Z322/0.306))^2)*('Anvendte oplysninger'!AA322/1000)/G322)</f>
        <v>1</v>
      </c>
      <c r="AD322" s="14">
        <f>IF(OR('Anvendte oplysninger'!AC322="Irrelevant",'Anvendte oplysninger'!AC322="Nej"),1,IF(AND('Anvendte oplysninger'!AC322="Ja",OR('Anvendte oplysninger'!Q322&lt;301,'Anvendte oplysninger'!S322&lt;301)),1-(0.5*('Anvendte oplysninger'!R322+'Anvendte oplysninger'!T322)/('Anvendte oplysninger'!G322*1000)),IF(AND('Anvendte oplysninger'!AC322="Ja",OR('Anvendte oplysninger'!Q322&lt;601,'Anvendte oplysninger'!S322&lt;601)),1-(0.25*('Anvendte oplysninger'!R322+'Anvendte oplysninger'!T322)/('Anvendte oplysninger'!G322*1000)),1)))</f>
        <v>1</v>
      </c>
      <c r="AE322" s="14">
        <f>IF(OR('Anvendte oplysninger'!AC322="Irrelevant",'Anvendte oplysninger'!AC322="Nej"),1,IF(AND('Anvendte oplysninger'!AC322="Ja",OR('Anvendte oplysninger'!Q322&lt;301,'Anvendte oplysninger'!S322&lt;301)),1-(0.4*('Anvendte oplysninger'!R322+'Anvendte oplysninger'!T322)/('Anvendte oplysninger'!G322*1000)),IF(AND('Anvendte oplysninger'!AC322="Ja",OR('Anvendte oplysninger'!Q322&lt;601,'Anvendte oplysninger'!S322&lt;601)),1-(0.2*('Anvendte oplysninger'!R322+'Anvendte oplysninger'!T322)/('Anvendte oplysninger'!G322*1000)),1)))</f>
        <v>1</v>
      </c>
      <c r="AF322" s="14">
        <f>IF('Anvendte oplysninger'!AD322="110 km/t",0.79,1)</f>
        <v>1</v>
      </c>
      <c r="AG322" s="14">
        <f>IF('Anvendte oplysninger'!AD322="110 km/t",0.94,1)</f>
        <v>1</v>
      </c>
      <c r="AH322" s="14">
        <f>IF('Anvendte oplysninger'!AD322="110 km/t",0.66,1)</f>
        <v>1</v>
      </c>
      <c r="AI322" s="14">
        <f>IF('Anvendte oplysninger'!AD322="110 km/t",0.82,1)</f>
        <v>1</v>
      </c>
      <c r="AJ322" s="14">
        <f>IF(AND('Anvendte oplysninger'!AE322="Ja",I322="Tilkørselsflettestrækning"),0.65*'Anvendte oplysninger'!AF322+1-'Anvendte oplysninger'!AF322,1)</f>
        <v>1</v>
      </c>
      <c r="AK322" s="15" t="str">
        <f t="shared" si="28"/>
        <v/>
      </c>
      <c r="AL322" s="15" t="str">
        <f t="shared" si="29"/>
        <v/>
      </c>
      <c r="AM322" s="15" t="str">
        <f t="shared" si="30"/>
        <v/>
      </c>
      <c r="AN322" s="15" t="str">
        <f t="shared" si="31"/>
        <v/>
      </c>
      <c r="AO322" s="15" t="str">
        <f t="shared" si="32"/>
        <v/>
      </c>
      <c r="AP322" s="15" t="str">
        <f t="shared" si="33"/>
        <v/>
      </c>
      <c r="AQ322" s="4" t="str">
        <f t="shared" si="34"/>
        <v/>
      </c>
    </row>
    <row r="323" spans="1:43" x14ac:dyDescent="0.25">
      <c r="A323" s="4" t="str">
        <f>IF(Inddata!A338="","",Inddata!A338)</f>
        <v/>
      </c>
      <c r="B323" s="4" t="str">
        <f>IF(Inddata!B338="","",Inddata!B338)</f>
        <v/>
      </c>
      <c r="C323" s="4" t="str">
        <f>IF(Inddata!C338="","",Inddata!C338)</f>
        <v/>
      </c>
      <c r="D323" s="4" t="str">
        <f>IF(Inddata!D338="","",Inddata!D338)</f>
        <v/>
      </c>
      <c r="E323" s="4" t="str">
        <f>IF(Inddata!E338="","",Inddata!E338)</f>
        <v/>
      </c>
      <c r="F323" s="4" t="str">
        <f>IF(Inddata!F338="","",Inddata!F338)</f>
        <v/>
      </c>
      <c r="G323" s="4">
        <f>IF(Inddata!G338="","",Inddata!G338)</f>
        <v>0</v>
      </c>
      <c r="H323" s="4" t="str">
        <f>IF(Inddata!H338&gt;0.5,Inddata!H338,"")</f>
        <v/>
      </c>
      <c r="I323" s="4" t="str">
        <f>IF(Inddata!I338="","",Inddata!I338)</f>
        <v/>
      </c>
      <c r="J323" s="14">
        <f>IF('Anvendte oplysninger'!J323="Irrelevant",1,IF('Anvendte oplysninger'!J323&gt;3,1.2,1))</f>
        <v>1</v>
      </c>
      <c r="K323" s="14">
        <f>IF('Anvendte oplysninger'!K323="Irrelevant",1,IF(AND(OR(I323="Motorvejsstrækning",I323="Frakørselsflettestrækning",I323="Tilkørselsflettestrækning"),'Anvendte oplysninger'!K323&lt;3.5),1+(3.5-'Anvendte oplysninger'!K323)*0.12,IF(AND(OR(I323="Frakørselsrampe",I323="Tilkørselsrampe"),'Anvendte oplysninger'!K323&lt;3.5),1+(3.5-'Anvendte oplysninger'!K323)*0.16,1)))</f>
        <v>1</v>
      </c>
      <c r="L323" s="14">
        <f>IF('Anvendte oplysninger'!L323="Irrelevant",1,IF(AND('Anvendte oplysninger'!L323="Ja",'Anvendte oplysninger'!J323=2),0.6*'Anvendte oplysninger'!M323+(1-'Anvendte oplysninger'!M323),IF(AND('Anvendte oplysninger'!L323="Ja",'Anvendte oplysninger'!J323=3),0.7*'Anvendte oplysninger'!M323+(1-'Anvendte oplysninger'!M323),IF(AND('Anvendte oplysninger'!L323="Ja",'Anvendte oplysninger'!J323=4),0.76*'Anvendte oplysninger'!M323+(1-'Anvendte oplysninger'!M323),IF(AND('Anvendte oplysninger'!L323="Ja",'Anvendte oplysninger'!J323&gt;4.99999999),0.8*'Anvendte oplysninger'!M323+(1-'Anvendte oplysninger'!M323),1)))))</f>
        <v>1</v>
      </c>
      <c r="M323" s="14">
        <f>IF('Anvendte oplysninger'!L323="Irrelevant",1,IF(AND('Anvendte oplysninger'!L323="Ja",'Anvendte oplysninger'!J323=2),0.8*'Anvendte oplysninger'!M323+(1-'Anvendte oplysninger'!M323),IF(AND('Anvendte oplysninger'!L323="Ja",'Anvendte oplysninger'!J323=3),0.85*'Anvendte oplysninger'!M323+(1-'Anvendte oplysninger'!M323),IF(AND('Anvendte oplysninger'!L323="Ja",'Anvendte oplysninger'!J323=4),0.88*'Anvendte oplysninger'!M323+(1-'Anvendte oplysninger'!M323),IF(AND('Anvendte oplysninger'!L323="Ja",'Anvendte oplysninger'!J323&gt;4.99999999),0.9*'Anvendte oplysninger'!M323+(1-'Anvendte oplysninger'!M323),1)))))</f>
        <v>1</v>
      </c>
      <c r="N323" s="14">
        <f>IF('Anvendte oplysninger'!N323="Irrelevant",1,IF(AND(OR(I323="Motorvejsstrækning",I323="Frakørselsflettestrækning",I323="Tilkørselsflettestrækning"),'Anvendte oplysninger'!N323&lt;3),1+(3-'Anvendte oplysninger'!N323)*0.09333333,1))</f>
        <v>1</v>
      </c>
      <c r="O323" s="14">
        <f>IF('Anvendte oplysninger'!N323="Irrelevant",1,IF(AND(OR(I323="Motorvejsstrækning",I323="Frakørselsflettestrækning",I323="Tilkørselsflettestrækning"),'Anvendte oplysninger'!N323&lt;3),1+(3-'Anvendte oplysninger'!N323)*0.19666667,1))</f>
        <v>1</v>
      </c>
      <c r="P323" s="14">
        <f>IF('Anvendte oplysninger'!O323="Irrelevant",1,IF(AND(OR(I323="Motorvejsstrækning",I323="Frakørselsflettestrækning",I323="Tilkørselsflettestrækning"),'Anvendte oplysninger'!O323&lt;3.00000001),1+(0.5-'Anvendte oplysninger'!O323)*0.04,IF(AND(OR(I323="Frakørselsrampe",I323="Tilkørselsrampe"),'Anvendte oplysninger'!O323&lt;3.00000001),1+(0.5-'Anvendte oplysninger'!O323)*0.08,IF(OR(I323="Motorvejsstrækning",I323="Frakørselsflettestrækning",I323="Tilkørselsflettestrækning"),0.9,0.8))))</f>
        <v>1</v>
      </c>
      <c r="Q323" s="14">
        <f>IF('Anvendte oplysninger'!P323="Irrelevant",1,IF(AND(OR(I323="Motorvejsstrækning",I323="Frakørselsflettestrækning",I323="Tilkørselsflettestrækning"),'Anvendte oplysninger'!P323&lt;11.00000001),1+(5-'Anvendte oplysninger'!P323)*0.01,0.94))</f>
        <v>1</v>
      </c>
      <c r="R323" s="14">
        <f>IF(OR('Anvendte oplysninger'!Q323="Irrelevant",'Anvendte oplysninger'!R323="Irrelevant",'Anvendte oplysninger'!Q323="Lige"),1,IF(AND(OR(I323="Motorvejsstrækning",I323="Frakørselsflettestrækning",I323="Tilkørselsflettestrækning"),'Anvendte oplysninger'!Q323&lt;4000),(EXP(0.1096*1746.5/'Anvendte oplysninger'!Q323)/EXP(0.1096*1746.5/4000))*('Anvendte oplysninger'!R323/1000)/G323+(G323-'Anvendte oplysninger'!R323/1000)/G323,1))</f>
        <v>1</v>
      </c>
      <c r="S323" s="14">
        <f>IF(OR('Anvendte oplysninger'!S323="Irrelevant",'Anvendte oplysninger'!T323="Irrelevant",'Anvendte oplysninger'!S323="Lige"),1,IF(AND(OR(I323="Motorvejsstrækning",I323="Frakørselsflettestrækning",I323="Tilkørselsflettestrækning"),'Anvendte oplysninger'!S323&lt;4000),(EXP(0.1096*1746.5/'Anvendte oplysninger'!S323)/EXP(0.1096*1746.5/4000))*('Anvendte oplysninger'!T323/1000)/G323+(G323-'Anvendte oplysninger'!T323/1000)/G323,1))</f>
        <v>1</v>
      </c>
      <c r="T323" s="14">
        <f>IF('Anvendte oplysninger'!U323="Irrelevant",1,IF(AND(OR(I323="Motorvejsstrækning",I323="Frakørselsflettestrækning",I323="Tilkørselsflettestrækning",I323="Frakørselsrampe",I323="Tilkørselsrampe"),'Anvendte oplysninger'!U323="Ja"),0.95,1))</f>
        <v>1</v>
      </c>
      <c r="U323" s="14">
        <f>IF('Anvendte oplysninger'!U323="Irrelevant",1,IF(AND(OR(I323="Motorvejsstrækning",I323="Frakørselsflettestrækning",I323="Tilkørselsflettestrækning",I323="Frakørselsrampe",I323="Tilkørselsrampe"),'Anvendte oplysninger'!U323="Ja"),0.96,1))</f>
        <v>1</v>
      </c>
      <c r="V323" s="14">
        <f>IF('Anvendte oplysninger'!U323="Irrelevant",1,IF(AND(OR(I323="Motorvejsstrækning",I323="Frakørselsflettestrækning",I323="Tilkørselsflettestrækning",I323="Frakørselsrampe",I323="Tilkørselsrampe"),'Anvendte oplysninger'!U323="Ja"),0.79,1))</f>
        <v>1</v>
      </c>
      <c r="W323" s="14">
        <f>IF('Anvendte oplysninger'!U323="Irrelevant",1,IF(AND(OR(I323="Motorvejsstrækning",I323="Frakørselsflettestrækning",I323="Tilkørselsflettestrækning",I323="Frakørselsrampe",I323="Tilkørselsrampe"),'Anvendte oplysninger'!U323="Ja"),0.94,1))</f>
        <v>1</v>
      </c>
      <c r="X323" s="14">
        <f>IF('Anvendte oplysninger'!U323="Irrelevant",1,IF(AND(OR(I323="Motorvejsstrækning",I323="Frakørselsflettestrækning",I323="Tilkørselsflettestrækning",I323="Frakørselsrampe",I323="Tilkørselsrampe"),'Anvendte oplysninger'!U323="Ja"),0.97,1))</f>
        <v>1</v>
      </c>
      <c r="Y323" s="14">
        <f>IF(AND(I323="Frakørselsrampe",'Anvendte oplysninger'!V323="S-formet ruderrampe"),1.32,IF(AND(I323="Frakørselsrampe",'Anvendte oplysninger'!V323="S-formet trompetrampe"),2.05,IF(AND(I323="Frakørselsrampe",'Anvendte oplysninger'!V323="U-formet trompetrampe"),4.11,IF(AND(I323="Frakørselsrampe",'Anvendte oplysninger'!V323="SV-formet flyoverrampe"),5.15,IF(AND(I323="Frakørselsrampe",'Anvendte oplysninger'!V323="Vinkelformet rampe"),1.07,IF(AND(I323="Tilkørselsrampe",'Anvendte oplysninger'!V323="S-formet ruderrampe"),0.93,IF(AND(I323="Tilkørselsrampe",'Anvendte oplysninger'!V323="S-formet trompetrampe"),2.48,IF(AND(I323="Tilkørselsrampe",'Anvendte oplysninger'!V323="U-formet trompetrampe"),4.15,IF(AND(I323="Tilkørselsrampe",'Anvendte oplysninger'!V323="SV-formet flyoverrampe"),5.26,IF(AND(I323="Tilkørselsrampe",'Anvendte oplysninger'!V323="Vinkelformet rampe"),1.42,1))))))))))</f>
        <v>1</v>
      </c>
      <c r="Z323" s="14">
        <f>IF(OR('Anvendte oplysninger'!W323="Lige",'Anvendte oplysninger'!W323="Irrelevant",'Anvendte oplysninger'!X323="Irrelevant",'Anvendte oplysninger'!Y323="Irrelevant"),1,1+1.545*1000/32.2*((('Anvendte oplysninger'!Y323*3268/3600)/('Anvendte oplysninger'!W323/0.306))^2)*('Anvendte oplysninger'!X323/1000)/G323)</f>
        <v>1</v>
      </c>
      <c r="AA323" s="14">
        <f>IF(OR('Anvendte oplysninger'!W323="Lige",'Anvendte oplysninger'!W323="Irrelevant",'Anvendte oplysninger'!X323="Irrelevant",'Anvendte oplysninger'!Y323="Irrelevant"),1,1+1.961*1000/32.2*((('Anvendte oplysninger'!Y323*3268/3600)/('Anvendte oplysninger'!W323/0.306))^2)*('Anvendte oplysninger'!X323/1000)/G323)</f>
        <v>1</v>
      </c>
      <c r="AB323" s="14">
        <f>IF(OR('Anvendte oplysninger'!Z323="Lige",'Anvendte oplysninger'!Z323="Irrelevant",'Anvendte oplysninger'!AA323="Irrelevant",'Anvendte oplysninger'!AB323="Irrelevant"),1,1+1.545*1000/32.2*((('Anvendte oplysninger'!AB323*3268/3600)/('Anvendte oplysninger'!Z323/0.306))^2)*('Anvendte oplysninger'!AA323/1000)/G323)</f>
        <v>1</v>
      </c>
      <c r="AC323" s="14">
        <f>IF(OR('Anvendte oplysninger'!Z323="Lige",'Anvendte oplysninger'!Z323="Irrelevant",'Anvendte oplysninger'!AA323="Irrelevant",'Anvendte oplysninger'!AB323="Irrelevant"),1,1+1.961*1000/32.2*((('Anvendte oplysninger'!AB323*3268/3600)/('Anvendte oplysninger'!Z323/0.306))^2)*('Anvendte oplysninger'!AA323/1000)/G323)</f>
        <v>1</v>
      </c>
      <c r="AD323" s="14">
        <f>IF(OR('Anvendte oplysninger'!AC323="Irrelevant",'Anvendte oplysninger'!AC323="Nej"),1,IF(AND('Anvendte oplysninger'!AC323="Ja",OR('Anvendte oplysninger'!Q323&lt;301,'Anvendte oplysninger'!S323&lt;301)),1-(0.5*('Anvendte oplysninger'!R323+'Anvendte oplysninger'!T323)/('Anvendte oplysninger'!G323*1000)),IF(AND('Anvendte oplysninger'!AC323="Ja",OR('Anvendte oplysninger'!Q323&lt;601,'Anvendte oplysninger'!S323&lt;601)),1-(0.25*('Anvendte oplysninger'!R323+'Anvendte oplysninger'!T323)/('Anvendte oplysninger'!G323*1000)),1)))</f>
        <v>1</v>
      </c>
      <c r="AE323" s="14">
        <f>IF(OR('Anvendte oplysninger'!AC323="Irrelevant",'Anvendte oplysninger'!AC323="Nej"),1,IF(AND('Anvendte oplysninger'!AC323="Ja",OR('Anvendte oplysninger'!Q323&lt;301,'Anvendte oplysninger'!S323&lt;301)),1-(0.4*('Anvendte oplysninger'!R323+'Anvendte oplysninger'!T323)/('Anvendte oplysninger'!G323*1000)),IF(AND('Anvendte oplysninger'!AC323="Ja",OR('Anvendte oplysninger'!Q323&lt;601,'Anvendte oplysninger'!S323&lt;601)),1-(0.2*('Anvendte oplysninger'!R323+'Anvendte oplysninger'!T323)/('Anvendte oplysninger'!G323*1000)),1)))</f>
        <v>1</v>
      </c>
      <c r="AF323" s="14">
        <f>IF('Anvendte oplysninger'!AD323="110 km/t",0.79,1)</f>
        <v>1</v>
      </c>
      <c r="AG323" s="14">
        <f>IF('Anvendte oplysninger'!AD323="110 km/t",0.94,1)</f>
        <v>1</v>
      </c>
      <c r="AH323" s="14">
        <f>IF('Anvendte oplysninger'!AD323="110 km/t",0.66,1)</f>
        <v>1</v>
      </c>
      <c r="AI323" s="14">
        <f>IF('Anvendte oplysninger'!AD323="110 km/t",0.82,1)</f>
        <v>1</v>
      </c>
      <c r="AJ323" s="14">
        <f>IF(AND('Anvendte oplysninger'!AE323="Ja",I323="Tilkørselsflettestrækning"),0.65*'Anvendte oplysninger'!AF323+1-'Anvendte oplysninger'!AF323,1)</f>
        <v>1</v>
      </c>
      <c r="AK323" s="15" t="str">
        <f t="shared" si="28"/>
        <v/>
      </c>
      <c r="AL323" s="15" t="str">
        <f t="shared" si="29"/>
        <v/>
      </c>
      <c r="AM323" s="15" t="str">
        <f t="shared" si="30"/>
        <v/>
      </c>
      <c r="AN323" s="15" t="str">
        <f t="shared" si="31"/>
        <v/>
      </c>
      <c r="AO323" s="15" t="str">
        <f t="shared" si="32"/>
        <v/>
      </c>
      <c r="AP323" s="15" t="str">
        <f t="shared" si="33"/>
        <v/>
      </c>
      <c r="AQ323" s="4" t="str">
        <f t="shared" si="34"/>
        <v/>
      </c>
    </row>
    <row r="324" spans="1:43" x14ac:dyDescent="0.25">
      <c r="A324" s="4" t="str">
        <f>IF(Inddata!A339="","",Inddata!A339)</f>
        <v/>
      </c>
      <c r="B324" s="4" t="str">
        <f>IF(Inddata!B339="","",Inddata!B339)</f>
        <v/>
      </c>
      <c r="C324" s="4" t="str">
        <f>IF(Inddata!C339="","",Inddata!C339)</f>
        <v/>
      </c>
      <c r="D324" s="4" t="str">
        <f>IF(Inddata!D339="","",Inddata!D339)</f>
        <v/>
      </c>
      <c r="E324" s="4" t="str">
        <f>IF(Inddata!E339="","",Inddata!E339)</f>
        <v/>
      </c>
      <c r="F324" s="4" t="str">
        <f>IF(Inddata!F339="","",Inddata!F339)</f>
        <v/>
      </c>
      <c r="G324" s="4">
        <f>IF(Inddata!G339="","",Inddata!G339)</f>
        <v>0</v>
      </c>
      <c r="H324" s="4" t="str">
        <f>IF(Inddata!H339&gt;0.5,Inddata!H339,"")</f>
        <v/>
      </c>
      <c r="I324" s="4" t="str">
        <f>IF(Inddata!I339="","",Inddata!I339)</f>
        <v/>
      </c>
      <c r="J324" s="14">
        <f>IF('Anvendte oplysninger'!J324="Irrelevant",1,IF('Anvendte oplysninger'!J324&gt;3,1.2,1))</f>
        <v>1</v>
      </c>
      <c r="K324" s="14">
        <f>IF('Anvendte oplysninger'!K324="Irrelevant",1,IF(AND(OR(I324="Motorvejsstrækning",I324="Frakørselsflettestrækning",I324="Tilkørselsflettestrækning"),'Anvendte oplysninger'!K324&lt;3.5),1+(3.5-'Anvendte oplysninger'!K324)*0.12,IF(AND(OR(I324="Frakørselsrampe",I324="Tilkørselsrampe"),'Anvendte oplysninger'!K324&lt;3.5),1+(3.5-'Anvendte oplysninger'!K324)*0.16,1)))</f>
        <v>1</v>
      </c>
      <c r="L324" s="14">
        <f>IF('Anvendte oplysninger'!L324="Irrelevant",1,IF(AND('Anvendte oplysninger'!L324="Ja",'Anvendte oplysninger'!J324=2),0.6*'Anvendte oplysninger'!M324+(1-'Anvendte oplysninger'!M324),IF(AND('Anvendte oplysninger'!L324="Ja",'Anvendte oplysninger'!J324=3),0.7*'Anvendte oplysninger'!M324+(1-'Anvendte oplysninger'!M324),IF(AND('Anvendte oplysninger'!L324="Ja",'Anvendte oplysninger'!J324=4),0.76*'Anvendte oplysninger'!M324+(1-'Anvendte oplysninger'!M324),IF(AND('Anvendte oplysninger'!L324="Ja",'Anvendte oplysninger'!J324&gt;4.99999999),0.8*'Anvendte oplysninger'!M324+(1-'Anvendte oplysninger'!M324),1)))))</f>
        <v>1</v>
      </c>
      <c r="M324" s="14">
        <f>IF('Anvendte oplysninger'!L324="Irrelevant",1,IF(AND('Anvendte oplysninger'!L324="Ja",'Anvendte oplysninger'!J324=2),0.8*'Anvendte oplysninger'!M324+(1-'Anvendte oplysninger'!M324),IF(AND('Anvendte oplysninger'!L324="Ja",'Anvendte oplysninger'!J324=3),0.85*'Anvendte oplysninger'!M324+(1-'Anvendte oplysninger'!M324),IF(AND('Anvendte oplysninger'!L324="Ja",'Anvendte oplysninger'!J324=4),0.88*'Anvendte oplysninger'!M324+(1-'Anvendte oplysninger'!M324),IF(AND('Anvendte oplysninger'!L324="Ja",'Anvendte oplysninger'!J324&gt;4.99999999),0.9*'Anvendte oplysninger'!M324+(1-'Anvendte oplysninger'!M324),1)))))</f>
        <v>1</v>
      </c>
      <c r="N324" s="14">
        <f>IF('Anvendte oplysninger'!N324="Irrelevant",1,IF(AND(OR(I324="Motorvejsstrækning",I324="Frakørselsflettestrækning",I324="Tilkørselsflettestrækning"),'Anvendte oplysninger'!N324&lt;3),1+(3-'Anvendte oplysninger'!N324)*0.09333333,1))</f>
        <v>1</v>
      </c>
      <c r="O324" s="14">
        <f>IF('Anvendte oplysninger'!N324="Irrelevant",1,IF(AND(OR(I324="Motorvejsstrækning",I324="Frakørselsflettestrækning",I324="Tilkørselsflettestrækning"),'Anvendte oplysninger'!N324&lt;3),1+(3-'Anvendte oplysninger'!N324)*0.19666667,1))</f>
        <v>1</v>
      </c>
      <c r="P324" s="14">
        <f>IF('Anvendte oplysninger'!O324="Irrelevant",1,IF(AND(OR(I324="Motorvejsstrækning",I324="Frakørselsflettestrækning",I324="Tilkørselsflettestrækning"),'Anvendte oplysninger'!O324&lt;3.00000001),1+(0.5-'Anvendte oplysninger'!O324)*0.04,IF(AND(OR(I324="Frakørselsrampe",I324="Tilkørselsrampe"),'Anvendte oplysninger'!O324&lt;3.00000001),1+(0.5-'Anvendte oplysninger'!O324)*0.08,IF(OR(I324="Motorvejsstrækning",I324="Frakørselsflettestrækning",I324="Tilkørselsflettestrækning"),0.9,0.8))))</f>
        <v>1</v>
      </c>
      <c r="Q324" s="14">
        <f>IF('Anvendte oplysninger'!P324="Irrelevant",1,IF(AND(OR(I324="Motorvejsstrækning",I324="Frakørselsflettestrækning",I324="Tilkørselsflettestrækning"),'Anvendte oplysninger'!P324&lt;11.00000001),1+(5-'Anvendte oplysninger'!P324)*0.01,0.94))</f>
        <v>1</v>
      </c>
      <c r="R324" s="14">
        <f>IF(OR('Anvendte oplysninger'!Q324="Irrelevant",'Anvendte oplysninger'!R324="Irrelevant",'Anvendte oplysninger'!Q324="Lige"),1,IF(AND(OR(I324="Motorvejsstrækning",I324="Frakørselsflettestrækning",I324="Tilkørselsflettestrækning"),'Anvendte oplysninger'!Q324&lt;4000),(EXP(0.1096*1746.5/'Anvendte oplysninger'!Q324)/EXP(0.1096*1746.5/4000))*('Anvendte oplysninger'!R324/1000)/G324+(G324-'Anvendte oplysninger'!R324/1000)/G324,1))</f>
        <v>1</v>
      </c>
      <c r="S324" s="14">
        <f>IF(OR('Anvendte oplysninger'!S324="Irrelevant",'Anvendte oplysninger'!T324="Irrelevant",'Anvendte oplysninger'!S324="Lige"),1,IF(AND(OR(I324="Motorvejsstrækning",I324="Frakørselsflettestrækning",I324="Tilkørselsflettestrækning"),'Anvendte oplysninger'!S324&lt;4000),(EXP(0.1096*1746.5/'Anvendte oplysninger'!S324)/EXP(0.1096*1746.5/4000))*('Anvendte oplysninger'!T324/1000)/G324+(G324-'Anvendte oplysninger'!T324/1000)/G324,1))</f>
        <v>1</v>
      </c>
      <c r="T324" s="14">
        <f>IF('Anvendte oplysninger'!U324="Irrelevant",1,IF(AND(OR(I324="Motorvejsstrækning",I324="Frakørselsflettestrækning",I324="Tilkørselsflettestrækning",I324="Frakørselsrampe",I324="Tilkørselsrampe"),'Anvendte oplysninger'!U324="Ja"),0.95,1))</f>
        <v>1</v>
      </c>
      <c r="U324" s="14">
        <f>IF('Anvendte oplysninger'!U324="Irrelevant",1,IF(AND(OR(I324="Motorvejsstrækning",I324="Frakørselsflettestrækning",I324="Tilkørselsflettestrækning",I324="Frakørselsrampe",I324="Tilkørselsrampe"),'Anvendte oplysninger'!U324="Ja"),0.96,1))</f>
        <v>1</v>
      </c>
      <c r="V324" s="14">
        <f>IF('Anvendte oplysninger'!U324="Irrelevant",1,IF(AND(OR(I324="Motorvejsstrækning",I324="Frakørselsflettestrækning",I324="Tilkørselsflettestrækning",I324="Frakørselsrampe",I324="Tilkørselsrampe"),'Anvendte oplysninger'!U324="Ja"),0.79,1))</f>
        <v>1</v>
      </c>
      <c r="W324" s="14">
        <f>IF('Anvendte oplysninger'!U324="Irrelevant",1,IF(AND(OR(I324="Motorvejsstrækning",I324="Frakørselsflettestrækning",I324="Tilkørselsflettestrækning",I324="Frakørselsrampe",I324="Tilkørselsrampe"),'Anvendte oplysninger'!U324="Ja"),0.94,1))</f>
        <v>1</v>
      </c>
      <c r="X324" s="14">
        <f>IF('Anvendte oplysninger'!U324="Irrelevant",1,IF(AND(OR(I324="Motorvejsstrækning",I324="Frakørselsflettestrækning",I324="Tilkørselsflettestrækning",I324="Frakørselsrampe",I324="Tilkørselsrampe"),'Anvendte oplysninger'!U324="Ja"),0.97,1))</f>
        <v>1</v>
      </c>
      <c r="Y324" s="14">
        <f>IF(AND(I324="Frakørselsrampe",'Anvendte oplysninger'!V324="S-formet ruderrampe"),1.32,IF(AND(I324="Frakørselsrampe",'Anvendte oplysninger'!V324="S-formet trompetrampe"),2.05,IF(AND(I324="Frakørselsrampe",'Anvendte oplysninger'!V324="U-formet trompetrampe"),4.11,IF(AND(I324="Frakørselsrampe",'Anvendte oplysninger'!V324="SV-formet flyoverrampe"),5.15,IF(AND(I324="Frakørselsrampe",'Anvendte oplysninger'!V324="Vinkelformet rampe"),1.07,IF(AND(I324="Tilkørselsrampe",'Anvendte oplysninger'!V324="S-formet ruderrampe"),0.93,IF(AND(I324="Tilkørselsrampe",'Anvendte oplysninger'!V324="S-formet trompetrampe"),2.48,IF(AND(I324="Tilkørselsrampe",'Anvendte oplysninger'!V324="U-formet trompetrampe"),4.15,IF(AND(I324="Tilkørselsrampe",'Anvendte oplysninger'!V324="SV-formet flyoverrampe"),5.26,IF(AND(I324="Tilkørselsrampe",'Anvendte oplysninger'!V324="Vinkelformet rampe"),1.42,1))))))))))</f>
        <v>1</v>
      </c>
      <c r="Z324" s="14">
        <f>IF(OR('Anvendte oplysninger'!W324="Lige",'Anvendte oplysninger'!W324="Irrelevant",'Anvendte oplysninger'!X324="Irrelevant",'Anvendte oplysninger'!Y324="Irrelevant"),1,1+1.545*1000/32.2*((('Anvendte oplysninger'!Y324*3268/3600)/('Anvendte oplysninger'!W324/0.306))^2)*('Anvendte oplysninger'!X324/1000)/G324)</f>
        <v>1</v>
      </c>
      <c r="AA324" s="14">
        <f>IF(OR('Anvendte oplysninger'!W324="Lige",'Anvendte oplysninger'!W324="Irrelevant",'Anvendte oplysninger'!X324="Irrelevant",'Anvendte oplysninger'!Y324="Irrelevant"),1,1+1.961*1000/32.2*((('Anvendte oplysninger'!Y324*3268/3600)/('Anvendte oplysninger'!W324/0.306))^2)*('Anvendte oplysninger'!X324/1000)/G324)</f>
        <v>1</v>
      </c>
      <c r="AB324" s="14">
        <f>IF(OR('Anvendte oplysninger'!Z324="Lige",'Anvendte oplysninger'!Z324="Irrelevant",'Anvendte oplysninger'!AA324="Irrelevant",'Anvendte oplysninger'!AB324="Irrelevant"),1,1+1.545*1000/32.2*((('Anvendte oplysninger'!AB324*3268/3600)/('Anvendte oplysninger'!Z324/0.306))^2)*('Anvendte oplysninger'!AA324/1000)/G324)</f>
        <v>1</v>
      </c>
      <c r="AC324" s="14">
        <f>IF(OR('Anvendte oplysninger'!Z324="Lige",'Anvendte oplysninger'!Z324="Irrelevant",'Anvendte oplysninger'!AA324="Irrelevant",'Anvendte oplysninger'!AB324="Irrelevant"),1,1+1.961*1000/32.2*((('Anvendte oplysninger'!AB324*3268/3600)/('Anvendte oplysninger'!Z324/0.306))^2)*('Anvendte oplysninger'!AA324/1000)/G324)</f>
        <v>1</v>
      </c>
      <c r="AD324" s="14">
        <f>IF(OR('Anvendte oplysninger'!AC324="Irrelevant",'Anvendte oplysninger'!AC324="Nej"),1,IF(AND('Anvendte oplysninger'!AC324="Ja",OR('Anvendte oplysninger'!Q324&lt;301,'Anvendte oplysninger'!S324&lt;301)),1-(0.5*('Anvendte oplysninger'!R324+'Anvendte oplysninger'!T324)/('Anvendte oplysninger'!G324*1000)),IF(AND('Anvendte oplysninger'!AC324="Ja",OR('Anvendte oplysninger'!Q324&lt;601,'Anvendte oplysninger'!S324&lt;601)),1-(0.25*('Anvendte oplysninger'!R324+'Anvendte oplysninger'!T324)/('Anvendte oplysninger'!G324*1000)),1)))</f>
        <v>1</v>
      </c>
      <c r="AE324" s="14">
        <f>IF(OR('Anvendte oplysninger'!AC324="Irrelevant",'Anvendte oplysninger'!AC324="Nej"),1,IF(AND('Anvendte oplysninger'!AC324="Ja",OR('Anvendte oplysninger'!Q324&lt;301,'Anvendte oplysninger'!S324&lt;301)),1-(0.4*('Anvendte oplysninger'!R324+'Anvendte oplysninger'!T324)/('Anvendte oplysninger'!G324*1000)),IF(AND('Anvendte oplysninger'!AC324="Ja",OR('Anvendte oplysninger'!Q324&lt;601,'Anvendte oplysninger'!S324&lt;601)),1-(0.2*('Anvendte oplysninger'!R324+'Anvendte oplysninger'!T324)/('Anvendte oplysninger'!G324*1000)),1)))</f>
        <v>1</v>
      </c>
      <c r="AF324" s="14">
        <f>IF('Anvendte oplysninger'!AD324="110 km/t",0.79,1)</f>
        <v>1</v>
      </c>
      <c r="AG324" s="14">
        <f>IF('Anvendte oplysninger'!AD324="110 km/t",0.94,1)</f>
        <v>1</v>
      </c>
      <c r="AH324" s="14">
        <f>IF('Anvendte oplysninger'!AD324="110 km/t",0.66,1)</f>
        <v>1</v>
      </c>
      <c r="AI324" s="14">
        <f>IF('Anvendte oplysninger'!AD324="110 km/t",0.82,1)</f>
        <v>1</v>
      </c>
      <c r="AJ324" s="14">
        <f>IF(AND('Anvendte oplysninger'!AE324="Ja",I324="Tilkørselsflettestrækning"),0.65*'Anvendte oplysninger'!AF324+1-'Anvendte oplysninger'!AF324,1)</f>
        <v>1</v>
      </c>
      <c r="AK324" s="15" t="str">
        <f t="shared" si="28"/>
        <v/>
      </c>
      <c r="AL324" s="15" t="str">
        <f t="shared" si="29"/>
        <v/>
      </c>
      <c r="AM324" s="15" t="str">
        <f t="shared" si="30"/>
        <v/>
      </c>
      <c r="AN324" s="15" t="str">
        <f t="shared" si="31"/>
        <v/>
      </c>
      <c r="AO324" s="15" t="str">
        <f t="shared" si="32"/>
        <v/>
      </c>
      <c r="AP324" s="15" t="str">
        <f t="shared" si="33"/>
        <v/>
      </c>
      <c r="AQ324" s="4" t="str">
        <f t="shared" si="34"/>
        <v/>
      </c>
    </row>
    <row r="325" spans="1:43" x14ac:dyDescent="0.25">
      <c r="A325" s="4" t="str">
        <f>IF(Inddata!A340="","",Inddata!A340)</f>
        <v/>
      </c>
      <c r="B325" s="4" t="str">
        <f>IF(Inddata!B340="","",Inddata!B340)</f>
        <v/>
      </c>
      <c r="C325" s="4" t="str">
        <f>IF(Inddata!C340="","",Inddata!C340)</f>
        <v/>
      </c>
      <c r="D325" s="4" t="str">
        <f>IF(Inddata!D340="","",Inddata!D340)</f>
        <v/>
      </c>
      <c r="E325" s="4" t="str">
        <f>IF(Inddata!E340="","",Inddata!E340)</f>
        <v/>
      </c>
      <c r="F325" s="4" t="str">
        <f>IF(Inddata!F340="","",Inddata!F340)</f>
        <v/>
      </c>
      <c r="G325" s="4">
        <f>IF(Inddata!G340="","",Inddata!G340)</f>
        <v>0</v>
      </c>
      <c r="H325" s="4" t="str">
        <f>IF(Inddata!H340&gt;0.5,Inddata!H340,"")</f>
        <v/>
      </c>
      <c r="I325" s="4" t="str">
        <f>IF(Inddata!I340="","",Inddata!I340)</f>
        <v/>
      </c>
      <c r="J325" s="14">
        <f>IF('Anvendte oplysninger'!J325="Irrelevant",1,IF('Anvendte oplysninger'!J325&gt;3,1.2,1))</f>
        <v>1</v>
      </c>
      <c r="K325" s="14">
        <f>IF('Anvendte oplysninger'!K325="Irrelevant",1,IF(AND(OR(I325="Motorvejsstrækning",I325="Frakørselsflettestrækning",I325="Tilkørselsflettestrækning"),'Anvendte oplysninger'!K325&lt;3.5),1+(3.5-'Anvendte oplysninger'!K325)*0.12,IF(AND(OR(I325="Frakørselsrampe",I325="Tilkørselsrampe"),'Anvendte oplysninger'!K325&lt;3.5),1+(3.5-'Anvendte oplysninger'!K325)*0.16,1)))</f>
        <v>1</v>
      </c>
      <c r="L325" s="14">
        <f>IF('Anvendte oplysninger'!L325="Irrelevant",1,IF(AND('Anvendte oplysninger'!L325="Ja",'Anvendte oplysninger'!J325=2),0.6*'Anvendte oplysninger'!M325+(1-'Anvendte oplysninger'!M325),IF(AND('Anvendte oplysninger'!L325="Ja",'Anvendte oplysninger'!J325=3),0.7*'Anvendte oplysninger'!M325+(1-'Anvendte oplysninger'!M325),IF(AND('Anvendte oplysninger'!L325="Ja",'Anvendte oplysninger'!J325=4),0.76*'Anvendte oplysninger'!M325+(1-'Anvendte oplysninger'!M325),IF(AND('Anvendte oplysninger'!L325="Ja",'Anvendte oplysninger'!J325&gt;4.99999999),0.8*'Anvendte oplysninger'!M325+(1-'Anvendte oplysninger'!M325),1)))))</f>
        <v>1</v>
      </c>
      <c r="M325" s="14">
        <f>IF('Anvendte oplysninger'!L325="Irrelevant",1,IF(AND('Anvendte oplysninger'!L325="Ja",'Anvendte oplysninger'!J325=2),0.8*'Anvendte oplysninger'!M325+(1-'Anvendte oplysninger'!M325),IF(AND('Anvendte oplysninger'!L325="Ja",'Anvendte oplysninger'!J325=3),0.85*'Anvendte oplysninger'!M325+(1-'Anvendte oplysninger'!M325),IF(AND('Anvendte oplysninger'!L325="Ja",'Anvendte oplysninger'!J325=4),0.88*'Anvendte oplysninger'!M325+(1-'Anvendte oplysninger'!M325),IF(AND('Anvendte oplysninger'!L325="Ja",'Anvendte oplysninger'!J325&gt;4.99999999),0.9*'Anvendte oplysninger'!M325+(1-'Anvendte oplysninger'!M325),1)))))</f>
        <v>1</v>
      </c>
      <c r="N325" s="14">
        <f>IF('Anvendte oplysninger'!N325="Irrelevant",1,IF(AND(OR(I325="Motorvejsstrækning",I325="Frakørselsflettestrækning",I325="Tilkørselsflettestrækning"),'Anvendte oplysninger'!N325&lt;3),1+(3-'Anvendte oplysninger'!N325)*0.09333333,1))</f>
        <v>1</v>
      </c>
      <c r="O325" s="14">
        <f>IF('Anvendte oplysninger'!N325="Irrelevant",1,IF(AND(OR(I325="Motorvejsstrækning",I325="Frakørselsflettestrækning",I325="Tilkørselsflettestrækning"),'Anvendte oplysninger'!N325&lt;3),1+(3-'Anvendte oplysninger'!N325)*0.19666667,1))</f>
        <v>1</v>
      </c>
      <c r="P325" s="14">
        <f>IF('Anvendte oplysninger'!O325="Irrelevant",1,IF(AND(OR(I325="Motorvejsstrækning",I325="Frakørselsflettestrækning",I325="Tilkørselsflettestrækning"),'Anvendte oplysninger'!O325&lt;3.00000001),1+(0.5-'Anvendte oplysninger'!O325)*0.04,IF(AND(OR(I325="Frakørselsrampe",I325="Tilkørselsrampe"),'Anvendte oplysninger'!O325&lt;3.00000001),1+(0.5-'Anvendte oplysninger'!O325)*0.08,IF(OR(I325="Motorvejsstrækning",I325="Frakørselsflettestrækning",I325="Tilkørselsflettestrækning"),0.9,0.8))))</f>
        <v>1</v>
      </c>
      <c r="Q325" s="14">
        <f>IF('Anvendte oplysninger'!P325="Irrelevant",1,IF(AND(OR(I325="Motorvejsstrækning",I325="Frakørselsflettestrækning",I325="Tilkørselsflettestrækning"),'Anvendte oplysninger'!P325&lt;11.00000001),1+(5-'Anvendte oplysninger'!P325)*0.01,0.94))</f>
        <v>1</v>
      </c>
      <c r="R325" s="14">
        <f>IF(OR('Anvendte oplysninger'!Q325="Irrelevant",'Anvendte oplysninger'!R325="Irrelevant",'Anvendte oplysninger'!Q325="Lige"),1,IF(AND(OR(I325="Motorvejsstrækning",I325="Frakørselsflettestrækning",I325="Tilkørselsflettestrækning"),'Anvendte oplysninger'!Q325&lt;4000),(EXP(0.1096*1746.5/'Anvendte oplysninger'!Q325)/EXP(0.1096*1746.5/4000))*('Anvendte oplysninger'!R325/1000)/G325+(G325-'Anvendte oplysninger'!R325/1000)/G325,1))</f>
        <v>1</v>
      </c>
      <c r="S325" s="14">
        <f>IF(OR('Anvendte oplysninger'!S325="Irrelevant",'Anvendte oplysninger'!T325="Irrelevant",'Anvendte oplysninger'!S325="Lige"),1,IF(AND(OR(I325="Motorvejsstrækning",I325="Frakørselsflettestrækning",I325="Tilkørselsflettestrækning"),'Anvendte oplysninger'!S325&lt;4000),(EXP(0.1096*1746.5/'Anvendte oplysninger'!S325)/EXP(0.1096*1746.5/4000))*('Anvendte oplysninger'!T325/1000)/G325+(G325-'Anvendte oplysninger'!T325/1000)/G325,1))</f>
        <v>1</v>
      </c>
      <c r="T325" s="14">
        <f>IF('Anvendte oplysninger'!U325="Irrelevant",1,IF(AND(OR(I325="Motorvejsstrækning",I325="Frakørselsflettestrækning",I325="Tilkørselsflettestrækning",I325="Frakørselsrampe",I325="Tilkørselsrampe"),'Anvendte oplysninger'!U325="Ja"),0.95,1))</f>
        <v>1</v>
      </c>
      <c r="U325" s="14">
        <f>IF('Anvendte oplysninger'!U325="Irrelevant",1,IF(AND(OR(I325="Motorvejsstrækning",I325="Frakørselsflettestrækning",I325="Tilkørselsflettestrækning",I325="Frakørselsrampe",I325="Tilkørselsrampe"),'Anvendte oplysninger'!U325="Ja"),0.96,1))</f>
        <v>1</v>
      </c>
      <c r="V325" s="14">
        <f>IF('Anvendte oplysninger'!U325="Irrelevant",1,IF(AND(OR(I325="Motorvejsstrækning",I325="Frakørselsflettestrækning",I325="Tilkørselsflettestrækning",I325="Frakørselsrampe",I325="Tilkørselsrampe"),'Anvendte oplysninger'!U325="Ja"),0.79,1))</f>
        <v>1</v>
      </c>
      <c r="W325" s="14">
        <f>IF('Anvendte oplysninger'!U325="Irrelevant",1,IF(AND(OR(I325="Motorvejsstrækning",I325="Frakørselsflettestrækning",I325="Tilkørselsflettestrækning",I325="Frakørselsrampe",I325="Tilkørselsrampe"),'Anvendte oplysninger'!U325="Ja"),0.94,1))</f>
        <v>1</v>
      </c>
      <c r="X325" s="14">
        <f>IF('Anvendte oplysninger'!U325="Irrelevant",1,IF(AND(OR(I325="Motorvejsstrækning",I325="Frakørselsflettestrækning",I325="Tilkørselsflettestrækning",I325="Frakørselsrampe",I325="Tilkørselsrampe"),'Anvendte oplysninger'!U325="Ja"),0.97,1))</f>
        <v>1</v>
      </c>
      <c r="Y325" s="14">
        <f>IF(AND(I325="Frakørselsrampe",'Anvendte oplysninger'!V325="S-formet ruderrampe"),1.32,IF(AND(I325="Frakørselsrampe",'Anvendte oplysninger'!V325="S-formet trompetrampe"),2.05,IF(AND(I325="Frakørselsrampe",'Anvendte oplysninger'!V325="U-formet trompetrampe"),4.11,IF(AND(I325="Frakørselsrampe",'Anvendte oplysninger'!V325="SV-formet flyoverrampe"),5.15,IF(AND(I325="Frakørselsrampe",'Anvendte oplysninger'!V325="Vinkelformet rampe"),1.07,IF(AND(I325="Tilkørselsrampe",'Anvendte oplysninger'!V325="S-formet ruderrampe"),0.93,IF(AND(I325="Tilkørselsrampe",'Anvendte oplysninger'!V325="S-formet trompetrampe"),2.48,IF(AND(I325="Tilkørselsrampe",'Anvendte oplysninger'!V325="U-formet trompetrampe"),4.15,IF(AND(I325="Tilkørselsrampe",'Anvendte oplysninger'!V325="SV-formet flyoverrampe"),5.26,IF(AND(I325="Tilkørselsrampe",'Anvendte oplysninger'!V325="Vinkelformet rampe"),1.42,1))))))))))</f>
        <v>1</v>
      </c>
      <c r="Z325" s="14">
        <f>IF(OR('Anvendte oplysninger'!W325="Lige",'Anvendte oplysninger'!W325="Irrelevant",'Anvendte oplysninger'!X325="Irrelevant",'Anvendte oplysninger'!Y325="Irrelevant"),1,1+1.545*1000/32.2*((('Anvendte oplysninger'!Y325*3268/3600)/('Anvendte oplysninger'!W325/0.306))^2)*('Anvendte oplysninger'!X325/1000)/G325)</f>
        <v>1</v>
      </c>
      <c r="AA325" s="14">
        <f>IF(OR('Anvendte oplysninger'!W325="Lige",'Anvendte oplysninger'!W325="Irrelevant",'Anvendte oplysninger'!X325="Irrelevant",'Anvendte oplysninger'!Y325="Irrelevant"),1,1+1.961*1000/32.2*((('Anvendte oplysninger'!Y325*3268/3600)/('Anvendte oplysninger'!W325/0.306))^2)*('Anvendte oplysninger'!X325/1000)/G325)</f>
        <v>1</v>
      </c>
      <c r="AB325" s="14">
        <f>IF(OR('Anvendte oplysninger'!Z325="Lige",'Anvendte oplysninger'!Z325="Irrelevant",'Anvendte oplysninger'!AA325="Irrelevant",'Anvendte oplysninger'!AB325="Irrelevant"),1,1+1.545*1000/32.2*((('Anvendte oplysninger'!AB325*3268/3600)/('Anvendte oplysninger'!Z325/0.306))^2)*('Anvendte oplysninger'!AA325/1000)/G325)</f>
        <v>1</v>
      </c>
      <c r="AC325" s="14">
        <f>IF(OR('Anvendte oplysninger'!Z325="Lige",'Anvendte oplysninger'!Z325="Irrelevant",'Anvendte oplysninger'!AA325="Irrelevant",'Anvendte oplysninger'!AB325="Irrelevant"),1,1+1.961*1000/32.2*((('Anvendte oplysninger'!AB325*3268/3600)/('Anvendte oplysninger'!Z325/0.306))^2)*('Anvendte oplysninger'!AA325/1000)/G325)</f>
        <v>1</v>
      </c>
      <c r="AD325" s="14">
        <f>IF(OR('Anvendte oplysninger'!AC325="Irrelevant",'Anvendte oplysninger'!AC325="Nej"),1,IF(AND('Anvendte oplysninger'!AC325="Ja",OR('Anvendte oplysninger'!Q325&lt;301,'Anvendte oplysninger'!S325&lt;301)),1-(0.5*('Anvendte oplysninger'!R325+'Anvendte oplysninger'!T325)/('Anvendte oplysninger'!G325*1000)),IF(AND('Anvendte oplysninger'!AC325="Ja",OR('Anvendte oplysninger'!Q325&lt;601,'Anvendte oplysninger'!S325&lt;601)),1-(0.25*('Anvendte oplysninger'!R325+'Anvendte oplysninger'!T325)/('Anvendte oplysninger'!G325*1000)),1)))</f>
        <v>1</v>
      </c>
      <c r="AE325" s="14">
        <f>IF(OR('Anvendte oplysninger'!AC325="Irrelevant",'Anvendte oplysninger'!AC325="Nej"),1,IF(AND('Anvendte oplysninger'!AC325="Ja",OR('Anvendte oplysninger'!Q325&lt;301,'Anvendte oplysninger'!S325&lt;301)),1-(0.4*('Anvendte oplysninger'!R325+'Anvendte oplysninger'!T325)/('Anvendte oplysninger'!G325*1000)),IF(AND('Anvendte oplysninger'!AC325="Ja",OR('Anvendte oplysninger'!Q325&lt;601,'Anvendte oplysninger'!S325&lt;601)),1-(0.2*('Anvendte oplysninger'!R325+'Anvendte oplysninger'!T325)/('Anvendte oplysninger'!G325*1000)),1)))</f>
        <v>1</v>
      </c>
      <c r="AF325" s="14">
        <f>IF('Anvendte oplysninger'!AD325="110 km/t",0.79,1)</f>
        <v>1</v>
      </c>
      <c r="AG325" s="14">
        <f>IF('Anvendte oplysninger'!AD325="110 km/t",0.94,1)</f>
        <v>1</v>
      </c>
      <c r="AH325" s="14">
        <f>IF('Anvendte oplysninger'!AD325="110 km/t",0.66,1)</f>
        <v>1</v>
      </c>
      <c r="AI325" s="14">
        <f>IF('Anvendte oplysninger'!AD325="110 km/t",0.82,1)</f>
        <v>1</v>
      </c>
      <c r="AJ325" s="14">
        <f>IF(AND('Anvendte oplysninger'!AE325="Ja",I325="Tilkørselsflettestrækning"),0.65*'Anvendte oplysninger'!AF325+1-'Anvendte oplysninger'!AF325,1)</f>
        <v>1</v>
      </c>
      <c r="AK325" s="15" t="str">
        <f t="shared" si="28"/>
        <v/>
      </c>
      <c r="AL325" s="15" t="str">
        <f t="shared" si="29"/>
        <v/>
      </c>
      <c r="AM325" s="15" t="str">
        <f t="shared" si="30"/>
        <v/>
      </c>
      <c r="AN325" s="15" t="str">
        <f t="shared" si="31"/>
        <v/>
      </c>
      <c r="AO325" s="15" t="str">
        <f t="shared" si="32"/>
        <v/>
      </c>
      <c r="AP325" s="15" t="str">
        <f t="shared" si="33"/>
        <v/>
      </c>
      <c r="AQ325" s="4" t="str">
        <f t="shared" si="34"/>
        <v/>
      </c>
    </row>
    <row r="326" spans="1:43" x14ac:dyDescent="0.25">
      <c r="A326" s="4" t="str">
        <f>IF(Inddata!A341="","",Inddata!A341)</f>
        <v/>
      </c>
      <c r="B326" s="4" t="str">
        <f>IF(Inddata!B341="","",Inddata!B341)</f>
        <v/>
      </c>
      <c r="C326" s="4" t="str">
        <f>IF(Inddata!C341="","",Inddata!C341)</f>
        <v/>
      </c>
      <c r="D326" s="4" t="str">
        <f>IF(Inddata!D341="","",Inddata!D341)</f>
        <v/>
      </c>
      <c r="E326" s="4" t="str">
        <f>IF(Inddata!E341="","",Inddata!E341)</f>
        <v/>
      </c>
      <c r="F326" s="4" t="str">
        <f>IF(Inddata!F341="","",Inddata!F341)</f>
        <v/>
      </c>
      <c r="G326" s="4">
        <f>IF(Inddata!G341="","",Inddata!G341)</f>
        <v>0</v>
      </c>
      <c r="H326" s="4" t="str">
        <f>IF(Inddata!H341&gt;0.5,Inddata!H341,"")</f>
        <v/>
      </c>
      <c r="I326" s="4" t="str">
        <f>IF(Inddata!I341="","",Inddata!I341)</f>
        <v/>
      </c>
      <c r="J326" s="14">
        <f>IF('Anvendte oplysninger'!J326="Irrelevant",1,IF('Anvendte oplysninger'!J326&gt;3,1.2,1))</f>
        <v>1</v>
      </c>
      <c r="K326" s="14">
        <f>IF('Anvendte oplysninger'!K326="Irrelevant",1,IF(AND(OR(I326="Motorvejsstrækning",I326="Frakørselsflettestrækning",I326="Tilkørselsflettestrækning"),'Anvendte oplysninger'!K326&lt;3.5),1+(3.5-'Anvendte oplysninger'!K326)*0.12,IF(AND(OR(I326="Frakørselsrampe",I326="Tilkørselsrampe"),'Anvendte oplysninger'!K326&lt;3.5),1+(3.5-'Anvendte oplysninger'!K326)*0.16,1)))</f>
        <v>1</v>
      </c>
      <c r="L326" s="14">
        <f>IF('Anvendte oplysninger'!L326="Irrelevant",1,IF(AND('Anvendte oplysninger'!L326="Ja",'Anvendte oplysninger'!J326=2),0.6*'Anvendte oplysninger'!M326+(1-'Anvendte oplysninger'!M326),IF(AND('Anvendte oplysninger'!L326="Ja",'Anvendte oplysninger'!J326=3),0.7*'Anvendte oplysninger'!M326+(1-'Anvendte oplysninger'!M326),IF(AND('Anvendte oplysninger'!L326="Ja",'Anvendte oplysninger'!J326=4),0.76*'Anvendte oplysninger'!M326+(1-'Anvendte oplysninger'!M326),IF(AND('Anvendte oplysninger'!L326="Ja",'Anvendte oplysninger'!J326&gt;4.99999999),0.8*'Anvendte oplysninger'!M326+(1-'Anvendte oplysninger'!M326),1)))))</f>
        <v>1</v>
      </c>
      <c r="M326" s="14">
        <f>IF('Anvendte oplysninger'!L326="Irrelevant",1,IF(AND('Anvendte oplysninger'!L326="Ja",'Anvendte oplysninger'!J326=2),0.8*'Anvendte oplysninger'!M326+(1-'Anvendte oplysninger'!M326),IF(AND('Anvendte oplysninger'!L326="Ja",'Anvendte oplysninger'!J326=3),0.85*'Anvendte oplysninger'!M326+(1-'Anvendte oplysninger'!M326),IF(AND('Anvendte oplysninger'!L326="Ja",'Anvendte oplysninger'!J326=4),0.88*'Anvendte oplysninger'!M326+(1-'Anvendte oplysninger'!M326),IF(AND('Anvendte oplysninger'!L326="Ja",'Anvendte oplysninger'!J326&gt;4.99999999),0.9*'Anvendte oplysninger'!M326+(1-'Anvendte oplysninger'!M326),1)))))</f>
        <v>1</v>
      </c>
      <c r="N326" s="14">
        <f>IF('Anvendte oplysninger'!N326="Irrelevant",1,IF(AND(OR(I326="Motorvejsstrækning",I326="Frakørselsflettestrækning",I326="Tilkørselsflettestrækning"),'Anvendte oplysninger'!N326&lt;3),1+(3-'Anvendte oplysninger'!N326)*0.09333333,1))</f>
        <v>1</v>
      </c>
      <c r="O326" s="14">
        <f>IF('Anvendte oplysninger'!N326="Irrelevant",1,IF(AND(OR(I326="Motorvejsstrækning",I326="Frakørselsflettestrækning",I326="Tilkørselsflettestrækning"),'Anvendte oplysninger'!N326&lt;3),1+(3-'Anvendte oplysninger'!N326)*0.19666667,1))</f>
        <v>1</v>
      </c>
      <c r="P326" s="14">
        <f>IF('Anvendte oplysninger'!O326="Irrelevant",1,IF(AND(OR(I326="Motorvejsstrækning",I326="Frakørselsflettestrækning",I326="Tilkørselsflettestrækning"),'Anvendte oplysninger'!O326&lt;3.00000001),1+(0.5-'Anvendte oplysninger'!O326)*0.04,IF(AND(OR(I326="Frakørselsrampe",I326="Tilkørselsrampe"),'Anvendte oplysninger'!O326&lt;3.00000001),1+(0.5-'Anvendte oplysninger'!O326)*0.08,IF(OR(I326="Motorvejsstrækning",I326="Frakørselsflettestrækning",I326="Tilkørselsflettestrækning"),0.9,0.8))))</f>
        <v>1</v>
      </c>
      <c r="Q326" s="14">
        <f>IF('Anvendte oplysninger'!P326="Irrelevant",1,IF(AND(OR(I326="Motorvejsstrækning",I326="Frakørselsflettestrækning",I326="Tilkørselsflettestrækning"),'Anvendte oplysninger'!P326&lt;11.00000001),1+(5-'Anvendte oplysninger'!P326)*0.01,0.94))</f>
        <v>1</v>
      </c>
      <c r="R326" s="14">
        <f>IF(OR('Anvendte oplysninger'!Q326="Irrelevant",'Anvendte oplysninger'!R326="Irrelevant",'Anvendte oplysninger'!Q326="Lige"),1,IF(AND(OR(I326="Motorvejsstrækning",I326="Frakørselsflettestrækning",I326="Tilkørselsflettestrækning"),'Anvendte oplysninger'!Q326&lt;4000),(EXP(0.1096*1746.5/'Anvendte oplysninger'!Q326)/EXP(0.1096*1746.5/4000))*('Anvendte oplysninger'!R326/1000)/G326+(G326-'Anvendte oplysninger'!R326/1000)/G326,1))</f>
        <v>1</v>
      </c>
      <c r="S326" s="14">
        <f>IF(OR('Anvendte oplysninger'!S326="Irrelevant",'Anvendte oplysninger'!T326="Irrelevant",'Anvendte oplysninger'!S326="Lige"),1,IF(AND(OR(I326="Motorvejsstrækning",I326="Frakørselsflettestrækning",I326="Tilkørselsflettestrækning"),'Anvendte oplysninger'!S326&lt;4000),(EXP(0.1096*1746.5/'Anvendte oplysninger'!S326)/EXP(0.1096*1746.5/4000))*('Anvendte oplysninger'!T326/1000)/G326+(G326-'Anvendte oplysninger'!T326/1000)/G326,1))</f>
        <v>1</v>
      </c>
      <c r="T326" s="14">
        <f>IF('Anvendte oplysninger'!U326="Irrelevant",1,IF(AND(OR(I326="Motorvejsstrækning",I326="Frakørselsflettestrækning",I326="Tilkørselsflettestrækning",I326="Frakørselsrampe",I326="Tilkørselsrampe"),'Anvendte oplysninger'!U326="Ja"),0.95,1))</f>
        <v>1</v>
      </c>
      <c r="U326" s="14">
        <f>IF('Anvendte oplysninger'!U326="Irrelevant",1,IF(AND(OR(I326="Motorvejsstrækning",I326="Frakørselsflettestrækning",I326="Tilkørselsflettestrækning",I326="Frakørselsrampe",I326="Tilkørselsrampe"),'Anvendte oplysninger'!U326="Ja"),0.96,1))</f>
        <v>1</v>
      </c>
      <c r="V326" s="14">
        <f>IF('Anvendte oplysninger'!U326="Irrelevant",1,IF(AND(OR(I326="Motorvejsstrækning",I326="Frakørselsflettestrækning",I326="Tilkørselsflettestrækning",I326="Frakørselsrampe",I326="Tilkørselsrampe"),'Anvendte oplysninger'!U326="Ja"),0.79,1))</f>
        <v>1</v>
      </c>
      <c r="W326" s="14">
        <f>IF('Anvendte oplysninger'!U326="Irrelevant",1,IF(AND(OR(I326="Motorvejsstrækning",I326="Frakørselsflettestrækning",I326="Tilkørselsflettestrækning",I326="Frakørselsrampe",I326="Tilkørselsrampe"),'Anvendte oplysninger'!U326="Ja"),0.94,1))</f>
        <v>1</v>
      </c>
      <c r="X326" s="14">
        <f>IF('Anvendte oplysninger'!U326="Irrelevant",1,IF(AND(OR(I326="Motorvejsstrækning",I326="Frakørselsflettestrækning",I326="Tilkørselsflettestrækning",I326="Frakørselsrampe",I326="Tilkørselsrampe"),'Anvendte oplysninger'!U326="Ja"),0.97,1))</f>
        <v>1</v>
      </c>
      <c r="Y326" s="14">
        <f>IF(AND(I326="Frakørselsrampe",'Anvendte oplysninger'!V326="S-formet ruderrampe"),1.32,IF(AND(I326="Frakørselsrampe",'Anvendte oplysninger'!V326="S-formet trompetrampe"),2.05,IF(AND(I326="Frakørselsrampe",'Anvendte oplysninger'!V326="U-formet trompetrampe"),4.11,IF(AND(I326="Frakørselsrampe",'Anvendte oplysninger'!V326="SV-formet flyoverrampe"),5.15,IF(AND(I326="Frakørselsrampe",'Anvendte oplysninger'!V326="Vinkelformet rampe"),1.07,IF(AND(I326="Tilkørselsrampe",'Anvendte oplysninger'!V326="S-formet ruderrampe"),0.93,IF(AND(I326="Tilkørselsrampe",'Anvendte oplysninger'!V326="S-formet trompetrampe"),2.48,IF(AND(I326="Tilkørselsrampe",'Anvendte oplysninger'!V326="U-formet trompetrampe"),4.15,IF(AND(I326="Tilkørselsrampe",'Anvendte oplysninger'!V326="SV-formet flyoverrampe"),5.26,IF(AND(I326="Tilkørselsrampe",'Anvendte oplysninger'!V326="Vinkelformet rampe"),1.42,1))))))))))</f>
        <v>1</v>
      </c>
      <c r="Z326" s="14">
        <f>IF(OR('Anvendte oplysninger'!W326="Lige",'Anvendte oplysninger'!W326="Irrelevant",'Anvendte oplysninger'!X326="Irrelevant",'Anvendte oplysninger'!Y326="Irrelevant"),1,1+1.545*1000/32.2*((('Anvendte oplysninger'!Y326*3268/3600)/('Anvendte oplysninger'!W326/0.306))^2)*('Anvendte oplysninger'!X326/1000)/G326)</f>
        <v>1</v>
      </c>
      <c r="AA326" s="14">
        <f>IF(OR('Anvendte oplysninger'!W326="Lige",'Anvendte oplysninger'!W326="Irrelevant",'Anvendte oplysninger'!X326="Irrelevant",'Anvendte oplysninger'!Y326="Irrelevant"),1,1+1.961*1000/32.2*((('Anvendte oplysninger'!Y326*3268/3600)/('Anvendte oplysninger'!W326/0.306))^2)*('Anvendte oplysninger'!X326/1000)/G326)</f>
        <v>1</v>
      </c>
      <c r="AB326" s="14">
        <f>IF(OR('Anvendte oplysninger'!Z326="Lige",'Anvendte oplysninger'!Z326="Irrelevant",'Anvendte oplysninger'!AA326="Irrelevant",'Anvendte oplysninger'!AB326="Irrelevant"),1,1+1.545*1000/32.2*((('Anvendte oplysninger'!AB326*3268/3600)/('Anvendte oplysninger'!Z326/0.306))^2)*('Anvendte oplysninger'!AA326/1000)/G326)</f>
        <v>1</v>
      </c>
      <c r="AC326" s="14">
        <f>IF(OR('Anvendte oplysninger'!Z326="Lige",'Anvendte oplysninger'!Z326="Irrelevant",'Anvendte oplysninger'!AA326="Irrelevant",'Anvendte oplysninger'!AB326="Irrelevant"),1,1+1.961*1000/32.2*((('Anvendte oplysninger'!AB326*3268/3600)/('Anvendte oplysninger'!Z326/0.306))^2)*('Anvendte oplysninger'!AA326/1000)/G326)</f>
        <v>1</v>
      </c>
      <c r="AD326" s="14">
        <f>IF(OR('Anvendte oplysninger'!AC326="Irrelevant",'Anvendte oplysninger'!AC326="Nej"),1,IF(AND('Anvendte oplysninger'!AC326="Ja",OR('Anvendte oplysninger'!Q326&lt;301,'Anvendte oplysninger'!S326&lt;301)),1-(0.5*('Anvendte oplysninger'!R326+'Anvendte oplysninger'!T326)/('Anvendte oplysninger'!G326*1000)),IF(AND('Anvendte oplysninger'!AC326="Ja",OR('Anvendte oplysninger'!Q326&lt;601,'Anvendte oplysninger'!S326&lt;601)),1-(0.25*('Anvendte oplysninger'!R326+'Anvendte oplysninger'!T326)/('Anvendte oplysninger'!G326*1000)),1)))</f>
        <v>1</v>
      </c>
      <c r="AE326" s="14">
        <f>IF(OR('Anvendte oplysninger'!AC326="Irrelevant",'Anvendte oplysninger'!AC326="Nej"),1,IF(AND('Anvendte oplysninger'!AC326="Ja",OR('Anvendte oplysninger'!Q326&lt;301,'Anvendte oplysninger'!S326&lt;301)),1-(0.4*('Anvendte oplysninger'!R326+'Anvendte oplysninger'!T326)/('Anvendte oplysninger'!G326*1000)),IF(AND('Anvendte oplysninger'!AC326="Ja",OR('Anvendte oplysninger'!Q326&lt;601,'Anvendte oplysninger'!S326&lt;601)),1-(0.2*('Anvendte oplysninger'!R326+'Anvendte oplysninger'!T326)/('Anvendte oplysninger'!G326*1000)),1)))</f>
        <v>1</v>
      </c>
      <c r="AF326" s="14">
        <f>IF('Anvendte oplysninger'!AD326="110 km/t",0.79,1)</f>
        <v>1</v>
      </c>
      <c r="AG326" s="14">
        <f>IF('Anvendte oplysninger'!AD326="110 km/t",0.94,1)</f>
        <v>1</v>
      </c>
      <c r="AH326" s="14">
        <f>IF('Anvendte oplysninger'!AD326="110 km/t",0.66,1)</f>
        <v>1</v>
      </c>
      <c r="AI326" s="14">
        <f>IF('Anvendte oplysninger'!AD326="110 km/t",0.82,1)</f>
        <v>1</v>
      </c>
      <c r="AJ326" s="14">
        <f>IF(AND('Anvendte oplysninger'!AE326="Ja",I326="Tilkørselsflettestrækning"),0.65*'Anvendte oplysninger'!AF326+1-'Anvendte oplysninger'!AF326,1)</f>
        <v>1</v>
      </c>
      <c r="AK326" s="15" t="str">
        <f t="shared" si="28"/>
        <v/>
      </c>
      <c r="AL326" s="15" t="str">
        <f t="shared" si="29"/>
        <v/>
      </c>
      <c r="AM326" s="15" t="str">
        <f t="shared" si="30"/>
        <v/>
      </c>
      <c r="AN326" s="15" t="str">
        <f t="shared" si="31"/>
        <v/>
      </c>
      <c r="AO326" s="15" t="str">
        <f t="shared" si="32"/>
        <v/>
      </c>
      <c r="AP326" s="15" t="str">
        <f t="shared" si="33"/>
        <v/>
      </c>
      <c r="AQ326" s="4" t="str">
        <f t="shared" si="34"/>
        <v/>
      </c>
    </row>
    <row r="327" spans="1:43" x14ac:dyDescent="0.25">
      <c r="A327" s="4" t="str">
        <f>IF(Inddata!A342="","",Inddata!A342)</f>
        <v/>
      </c>
      <c r="B327" s="4" t="str">
        <f>IF(Inddata!B342="","",Inddata!B342)</f>
        <v/>
      </c>
      <c r="C327" s="4" t="str">
        <f>IF(Inddata!C342="","",Inddata!C342)</f>
        <v/>
      </c>
      <c r="D327" s="4" t="str">
        <f>IF(Inddata!D342="","",Inddata!D342)</f>
        <v/>
      </c>
      <c r="E327" s="4" t="str">
        <f>IF(Inddata!E342="","",Inddata!E342)</f>
        <v/>
      </c>
      <c r="F327" s="4" t="str">
        <f>IF(Inddata!F342="","",Inddata!F342)</f>
        <v/>
      </c>
      <c r="G327" s="4">
        <f>IF(Inddata!G342="","",Inddata!G342)</f>
        <v>0</v>
      </c>
      <c r="H327" s="4" t="str">
        <f>IF(Inddata!H342&gt;0.5,Inddata!H342,"")</f>
        <v/>
      </c>
      <c r="I327" s="4" t="str">
        <f>IF(Inddata!I342="","",Inddata!I342)</f>
        <v/>
      </c>
      <c r="J327" s="14">
        <f>IF('Anvendte oplysninger'!J327="Irrelevant",1,IF('Anvendte oplysninger'!J327&gt;3,1.2,1))</f>
        <v>1</v>
      </c>
      <c r="K327" s="14">
        <f>IF('Anvendte oplysninger'!K327="Irrelevant",1,IF(AND(OR(I327="Motorvejsstrækning",I327="Frakørselsflettestrækning",I327="Tilkørselsflettestrækning"),'Anvendte oplysninger'!K327&lt;3.5),1+(3.5-'Anvendte oplysninger'!K327)*0.12,IF(AND(OR(I327="Frakørselsrampe",I327="Tilkørselsrampe"),'Anvendte oplysninger'!K327&lt;3.5),1+(3.5-'Anvendte oplysninger'!K327)*0.16,1)))</f>
        <v>1</v>
      </c>
      <c r="L327" s="14">
        <f>IF('Anvendte oplysninger'!L327="Irrelevant",1,IF(AND('Anvendte oplysninger'!L327="Ja",'Anvendte oplysninger'!J327=2),0.6*'Anvendte oplysninger'!M327+(1-'Anvendte oplysninger'!M327),IF(AND('Anvendte oplysninger'!L327="Ja",'Anvendte oplysninger'!J327=3),0.7*'Anvendte oplysninger'!M327+(1-'Anvendte oplysninger'!M327),IF(AND('Anvendte oplysninger'!L327="Ja",'Anvendte oplysninger'!J327=4),0.76*'Anvendte oplysninger'!M327+(1-'Anvendte oplysninger'!M327),IF(AND('Anvendte oplysninger'!L327="Ja",'Anvendte oplysninger'!J327&gt;4.99999999),0.8*'Anvendte oplysninger'!M327+(1-'Anvendte oplysninger'!M327),1)))))</f>
        <v>1</v>
      </c>
      <c r="M327" s="14">
        <f>IF('Anvendte oplysninger'!L327="Irrelevant",1,IF(AND('Anvendte oplysninger'!L327="Ja",'Anvendte oplysninger'!J327=2),0.8*'Anvendte oplysninger'!M327+(1-'Anvendte oplysninger'!M327),IF(AND('Anvendte oplysninger'!L327="Ja",'Anvendte oplysninger'!J327=3),0.85*'Anvendte oplysninger'!M327+(1-'Anvendte oplysninger'!M327),IF(AND('Anvendte oplysninger'!L327="Ja",'Anvendte oplysninger'!J327=4),0.88*'Anvendte oplysninger'!M327+(1-'Anvendte oplysninger'!M327),IF(AND('Anvendte oplysninger'!L327="Ja",'Anvendte oplysninger'!J327&gt;4.99999999),0.9*'Anvendte oplysninger'!M327+(1-'Anvendte oplysninger'!M327),1)))))</f>
        <v>1</v>
      </c>
      <c r="N327" s="14">
        <f>IF('Anvendte oplysninger'!N327="Irrelevant",1,IF(AND(OR(I327="Motorvejsstrækning",I327="Frakørselsflettestrækning",I327="Tilkørselsflettestrækning"),'Anvendte oplysninger'!N327&lt;3),1+(3-'Anvendte oplysninger'!N327)*0.09333333,1))</f>
        <v>1</v>
      </c>
      <c r="O327" s="14">
        <f>IF('Anvendte oplysninger'!N327="Irrelevant",1,IF(AND(OR(I327="Motorvejsstrækning",I327="Frakørselsflettestrækning",I327="Tilkørselsflettestrækning"),'Anvendte oplysninger'!N327&lt;3),1+(3-'Anvendte oplysninger'!N327)*0.19666667,1))</f>
        <v>1</v>
      </c>
      <c r="P327" s="14">
        <f>IF('Anvendte oplysninger'!O327="Irrelevant",1,IF(AND(OR(I327="Motorvejsstrækning",I327="Frakørselsflettestrækning",I327="Tilkørselsflettestrækning"),'Anvendte oplysninger'!O327&lt;3.00000001),1+(0.5-'Anvendte oplysninger'!O327)*0.04,IF(AND(OR(I327="Frakørselsrampe",I327="Tilkørselsrampe"),'Anvendte oplysninger'!O327&lt;3.00000001),1+(0.5-'Anvendte oplysninger'!O327)*0.08,IF(OR(I327="Motorvejsstrækning",I327="Frakørselsflettestrækning",I327="Tilkørselsflettestrækning"),0.9,0.8))))</f>
        <v>1</v>
      </c>
      <c r="Q327" s="14">
        <f>IF('Anvendte oplysninger'!P327="Irrelevant",1,IF(AND(OR(I327="Motorvejsstrækning",I327="Frakørselsflettestrækning",I327="Tilkørselsflettestrækning"),'Anvendte oplysninger'!P327&lt;11.00000001),1+(5-'Anvendte oplysninger'!P327)*0.01,0.94))</f>
        <v>1</v>
      </c>
      <c r="R327" s="14">
        <f>IF(OR('Anvendte oplysninger'!Q327="Irrelevant",'Anvendte oplysninger'!R327="Irrelevant",'Anvendte oplysninger'!Q327="Lige"),1,IF(AND(OR(I327="Motorvejsstrækning",I327="Frakørselsflettestrækning",I327="Tilkørselsflettestrækning"),'Anvendte oplysninger'!Q327&lt;4000),(EXP(0.1096*1746.5/'Anvendte oplysninger'!Q327)/EXP(0.1096*1746.5/4000))*('Anvendte oplysninger'!R327/1000)/G327+(G327-'Anvendte oplysninger'!R327/1000)/G327,1))</f>
        <v>1</v>
      </c>
      <c r="S327" s="14">
        <f>IF(OR('Anvendte oplysninger'!S327="Irrelevant",'Anvendte oplysninger'!T327="Irrelevant",'Anvendte oplysninger'!S327="Lige"),1,IF(AND(OR(I327="Motorvejsstrækning",I327="Frakørselsflettestrækning",I327="Tilkørselsflettestrækning"),'Anvendte oplysninger'!S327&lt;4000),(EXP(0.1096*1746.5/'Anvendte oplysninger'!S327)/EXP(0.1096*1746.5/4000))*('Anvendte oplysninger'!T327/1000)/G327+(G327-'Anvendte oplysninger'!T327/1000)/G327,1))</f>
        <v>1</v>
      </c>
      <c r="T327" s="14">
        <f>IF('Anvendte oplysninger'!U327="Irrelevant",1,IF(AND(OR(I327="Motorvejsstrækning",I327="Frakørselsflettestrækning",I327="Tilkørselsflettestrækning",I327="Frakørselsrampe",I327="Tilkørselsrampe"),'Anvendte oplysninger'!U327="Ja"),0.95,1))</f>
        <v>1</v>
      </c>
      <c r="U327" s="14">
        <f>IF('Anvendte oplysninger'!U327="Irrelevant",1,IF(AND(OR(I327="Motorvejsstrækning",I327="Frakørselsflettestrækning",I327="Tilkørselsflettestrækning",I327="Frakørselsrampe",I327="Tilkørselsrampe"),'Anvendte oplysninger'!U327="Ja"),0.96,1))</f>
        <v>1</v>
      </c>
      <c r="V327" s="14">
        <f>IF('Anvendte oplysninger'!U327="Irrelevant",1,IF(AND(OR(I327="Motorvejsstrækning",I327="Frakørselsflettestrækning",I327="Tilkørselsflettestrækning",I327="Frakørselsrampe",I327="Tilkørselsrampe"),'Anvendte oplysninger'!U327="Ja"),0.79,1))</f>
        <v>1</v>
      </c>
      <c r="W327" s="14">
        <f>IF('Anvendte oplysninger'!U327="Irrelevant",1,IF(AND(OR(I327="Motorvejsstrækning",I327="Frakørselsflettestrækning",I327="Tilkørselsflettestrækning",I327="Frakørselsrampe",I327="Tilkørselsrampe"),'Anvendte oplysninger'!U327="Ja"),0.94,1))</f>
        <v>1</v>
      </c>
      <c r="X327" s="14">
        <f>IF('Anvendte oplysninger'!U327="Irrelevant",1,IF(AND(OR(I327="Motorvejsstrækning",I327="Frakørselsflettestrækning",I327="Tilkørselsflettestrækning",I327="Frakørselsrampe",I327="Tilkørselsrampe"),'Anvendte oplysninger'!U327="Ja"),0.97,1))</f>
        <v>1</v>
      </c>
      <c r="Y327" s="14">
        <f>IF(AND(I327="Frakørselsrampe",'Anvendte oplysninger'!V327="S-formet ruderrampe"),1.32,IF(AND(I327="Frakørselsrampe",'Anvendte oplysninger'!V327="S-formet trompetrampe"),2.05,IF(AND(I327="Frakørselsrampe",'Anvendte oplysninger'!V327="U-formet trompetrampe"),4.11,IF(AND(I327="Frakørselsrampe",'Anvendte oplysninger'!V327="SV-formet flyoverrampe"),5.15,IF(AND(I327="Frakørselsrampe",'Anvendte oplysninger'!V327="Vinkelformet rampe"),1.07,IF(AND(I327="Tilkørselsrampe",'Anvendte oplysninger'!V327="S-formet ruderrampe"),0.93,IF(AND(I327="Tilkørselsrampe",'Anvendte oplysninger'!V327="S-formet trompetrampe"),2.48,IF(AND(I327="Tilkørselsrampe",'Anvendte oplysninger'!V327="U-formet trompetrampe"),4.15,IF(AND(I327="Tilkørselsrampe",'Anvendte oplysninger'!V327="SV-formet flyoverrampe"),5.26,IF(AND(I327="Tilkørselsrampe",'Anvendte oplysninger'!V327="Vinkelformet rampe"),1.42,1))))))))))</f>
        <v>1</v>
      </c>
      <c r="Z327" s="14">
        <f>IF(OR('Anvendte oplysninger'!W327="Lige",'Anvendte oplysninger'!W327="Irrelevant",'Anvendte oplysninger'!X327="Irrelevant",'Anvendte oplysninger'!Y327="Irrelevant"),1,1+1.545*1000/32.2*((('Anvendte oplysninger'!Y327*3268/3600)/('Anvendte oplysninger'!W327/0.306))^2)*('Anvendte oplysninger'!X327/1000)/G327)</f>
        <v>1</v>
      </c>
      <c r="AA327" s="14">
        <f>IF(OR('Anvendte oplysninger'!W327="Lige",'Anvendte oplysninger'!W327="Irrelevant",'Anvendte oplysninger'!X327="Irrelevant",'Anvendte oplysninger'!Y327="Irrelevant"),1,1+1.961*1000/32.2*((('Anvendte oplysninger'!Y327*3268/3600)/('Anvendte oplysninger'!W327/0.306))^2)*('Anvendte oplysninger'!X327/1000)/G327)</f>
        <v>1</v>
      </c>
      <c r="AB327" s="14">
        <f>IF(OR('Anvendte oplysninger'!Z327="Lige",'Anvendte oplysninger'!Z327="Irrelevant",'Anvendte oplysninger'!AA327="Irrelevant",'Anvendte oplysninger'!AB327="Irrelevant"),1,1+1.545*1000/32.2*((('Anvendte oplysninger'!AB327*3268/3600)/('Anvendte oplysninger'!Z327/0.306))^2)*('Anvendte oplysninger'!AA327/1000)/G327)</f>
        <v>1</v>
      </c>
      <c r="AC327" s="14">
        <f>IF(OR('Anvendte oplysninger'!Z327="Lige",'Anvendte oplysninger'!Z327="Irrelevant",'Anvendte oplysninger'!AA327="Irrelevant",'Anvendte oplysninger'!AB327="Irrelevant"),1,1+1.961*1000/32.2*((('Anvendte oplysninger'!AB327*3268/3600)/('Anvendte oplysninger'!Z327/0.306))^2)*('Anvendte oplysninger'!AA327/1000)/G327)</f>
        <v>1</v>
      </c>
      <c r="AD327" s="14">
        <f>IF(OR('Anvendte oplysninger'!AC327="Irrelevant",'Anvendte oplysninger'!AC327="Nej"),1,IF(AND('Anvendte oplysninger'!AC327="Ja",OR('Anvendte oplysninger'!Q327&lt;301,'Anvendte oplysninger'!S327&lt;301)),1-(0.5*('Anvendte oplysninger'!R327+'Anvendte oplysninger'!T327)/('Anvendte oplysninger'!G327*1000)),IF(AND('Anvendte oplysninger'!AC327="Ja",OR('Anvendte oplysninger'!Q327&lt;601,'Anvendte oplysninger'!S327&lt;601)),1-(0.25*('Anvendte oplysninger'!R327+'Anvendte oplysninger'!T327)/('Anvendte oplysninger'!G327*1000)),1)))</f>
        <v>1</v>
      </c>
      <c r="AE327" s="14">
        <f>IF(OR('Anvendte oplysninger'!AC327="Irrelevant",'Anvendte oplysninger'!AC327="Nej"),1,IF(AND('Anvendte oplysninger'!AC327="Ja",OR('Anvendte oplysninger'!Q327&lt;301,'Anvendte oplysninger'!S327&lt;301)),1-(0.4*('Anvendte oplysninger'!R327+'Anvendte oplysninger'!T327)/('Anvendte oplysninger'!G327*1000)),IF(AND('Anvendte oplysninger'!AC327="Ja",OR('Anvendte oplysninger'!Q327&lt;601,'Anvendte oplysninger'!S327&lt;601)),1-(0.2*('Anvendte oplysninger'!R327+'Anvendte oplysninger'!T327)/('Anvendte oplysninger'!G327*1000)),1)))</f>
        <v>1</v>
      </c>
      <c r="AF327" s="14">
        <f>IF('Anvendte oplysninger'!AD327="110 km/t",0.79,1)</f>
        <v>1</v>
      </c>
      <c r="AG327" s="14">
        <f>IF('Anvendte oplysninger'!AD327="110 km/t",0.94,1)</f>
        <v>1</v>
      </c>
      <c r="AH327" s="14">
        <f>IF('Anvendte oplysninger'!AD327="110 km/t",0.66,1)</f>
        <v>1</v>
      </c>
      <c r="AI327" s="14">
        <f>IF('Anvendte oplysninger'!AD327="110 km/t",0.82,1)</f>
        <v>1</v>
      </c>
      <c r="AJ327" s="14">
        <f>IF(AND('Anvendte oplysninger'!AE327="Ja",I327="Tilkørselsflettestrækning"),0.65*'Anvendte oplysninger'!AF327+1-'Anvendte oplysninger'!AF327,1)</f>
        <v>1</v>
      </c>
      <c r="AK327" s="15" t="str">
        <f t="shared" ref="AK327:AK390" si="35">IF(AQ327="","",IF(I327="Motorvejsstrækning",G327*EXP(-10.3773)*POWER(H327,0.8504),IF(I327="Frakørselsflettestrækning",G327*EXP(-8.3168)*POWER(H327,0.7365)*46/135,IF(I327="Frakørselsrampe",G327*EXP(-5.6295)*POWER(H327,0.3195)*EXP(-0.953*LN(G327))*24/149,IF(I327="Tilkørselsflettestrækning",G327*EXP(-10.3028)*POWER(H327,0.8287),IF(I327="Tilkørselsrampe",G327*EXP(-8.7287)*POWER(H327,0.7477)*4/53,IF(OR(I327="Motorvejsforgrening",I327="Motorvejssammenløb",I327="Motorvejsvekselstrækning"),G327*EXP(-9.5876)*POWER(H327,0.8086),IF(I327="Sideanlæg",G327*EXP(-6.3691)*POWER(H327,0.8189)*10/70,IF(I327="Dobbeltrettet rampe",G327*EXP(-6.0693)*POWER(H327,0.6877)*0.4732*37/148,IF(I327="Forbindelsesrampe",G327*EXP(-6.0693)*POWER(H327,0.6877)*37/148,IF(I327="Parallelspor",G327*EXP(-6.0693)*POWER(H327,0.6877)*0.1658*37/148,IF(I327="Rampeforgrening",G327*EXP(-6.0693)*POWER(H327,0.6877)*0.1791*37/148,IF(I327="Rampesammenløb",G327*EXP(-6.0693)*POWER(H327,0.6877)*0.7831*37/148,IF(I327="Rampevekselstrækning",G327*EXP(-6.0693)*POWER(H327,0.6877)*0.4399*37/148,""))))))))))))))</f>
        <v/>
      </c>
      <c r="AL327" s="15" t="str">
        <f t="shared" ref="AL327:AL390" si="36">IF(AQ327="","",IF(I327="Motorvejsstrækning",G327*EXP(-8.7224)*POWER(H327,0.6383)+G327*EXP(-16.504)*POWER(H327,1.4461),IF(I327="Frakørselsflettestrækning",G327*EXP(-8.3168)*POWER(H327,0.7365)*89/135,IF(I327="Frakørselsrampe",G327*EXP(-5.6295)*POWER(H327,0.3195)*EXP(-0.953*LN(G327))*36/149,IF(I327="Tilkørselsflettestrækning",G327*EXP(-12.5258)*POWER(H327,1.117),IF(I327="Tilkørselsrampe",G327*EXP(-8.7287)*POWER(H327,0.7477)*16/53,IF(OR(I327="Motorvejsforgrening",I327="Motorvejssammenløb",I327="Motorvejsvekselstrækning"),G327*EXP(-10.6754)*POWER(H327,1.0078),IF(I327="Sideanlæg",G327*EXP(-6.3691)*POWER(H327,0.8189)*36/70,IF(I327="Dobbeltrettet rampe",G327*EXP(-6.0693)*POWER(H327,0.6877)*0.4732*38/148,IF(I327="Forbindelsesrampe",G327*EXP(-6.0693)*POWER(H327,0.6877)*38/148,IF(I327="Parallelspor",G327*EXP(-6.0693)*POWER(H327,0.6877)*0.1658*38/148,IF(I327="Rampeforgrening",G327*EXP(-6.0693)*POWER(H327,0.6877)*0.1791*38/148,IF(I327="Rampesammenløb",G327*EXP(-6.0693)*POWER(H327,0.6877)*0.7831*38/148,IF(I327="Rampevekselstrækning",G327*EXP(-6.0693)*POWER(H327,0.6877)*0.4399*38/148,""))))))))))))))</f>
        <v/>
      </c>
      <c r="AM327" s="15" t="str">
        <f t="shared" ref="AM327:AM390" si="37">IF(AQ327="","",IF(I327="Motorvejsstrækning",G327*EXP(-7.7012)*POWER(H327,0.6384)+G327*EXP(-21.8008)*POWER(H327,2.0535),IF(I327="Frakørselsflettestrækning",G327*EXP(-13.3173)*POWER(H327,1.2856),IF(I327="Frakørselsrampe",G327*EXP(-5.6295)*POWER(H327,0.3195)*EXP(-0.953*LN(G327))*89/149,IF(I327="Tilkørselsflettestrækning",G327*EXP(-12.3736)*POWER(H327,1.18),IF(I327="Tilkørselsrampe",G327*EXP(-8.7287)*POWER(H327,0.7477)*33/53,IF(OR(I327="Motorvejsforgrening",I327="Motorvejssammenløb",I327="Motorvejsvekselstrækning"),G327*EXP(-19.9223)*POWER(H327,1.9267),IF(I327="Sideanlæg",G327*EXP(-6.3691)*POWER(H327,0.8189)*24/70,IF(I327="Dobbeltrettet rampe",G327*EXP(-6.0693)*POWER(H327,0.6877)*0.4732*73/148,IF(I327="Forbindelsesrampe",G327*EXP(-6.0693)*POWER(H327,0.6877)*73/148,IF(I327="Parallelspor",G327*EXP(-6.0693)*POWER(H327,0.6877)*0.1658*73/148,IF(I327="Rampeforgrening",G327*EXP(-6.0693)*POWER(H327,0.6877)*0.1791*73/148,IF(I327="Rampesammenløb",G327*EXP(-6.0693)*POWER(H327,0.6877)*0.7831*73/148,IF(I327="Rampevekselstrækning",G327*EXP(-6.0693)*POWER(H327,0.6877)*0.4399*73/148,""))))))))))))))</f>
        <v/>
      </c>
      <c r="AN327" s="15" t="str">
        <f t="shared" ref="AN327:AN390" si="38">IF(AQ327="","",IF(I327="Motorvejsstrækning",G327*EXP(-9.1648)*POWER(H327,0.6906)*61/456,IF(I327="Frakørselsflettestrækning",G327*EXP(-8.3168)*POWER(H327,0.7365)*4/135,IF(I327="Frakørselsrampe",G327*EXP(-5.6295)*POWER(H327,0.3195)*EXP(-0.953*LN(G327))*1/149,IF(I327="Tilkørselsflettestrækning",G327*EXP(-10.3028)*POWER(H327,0.8287)*11/108,IF(I327="Tilkørselsrampe",0,IF(OR(I327="Motorvejsforgrening",I327="Motorvejssammenløb",I327="Motorvejsvekselstrækning"),G327*EXP(-9.5876)*POWER(H327,0.8086)*2/42,IF(I327="Sideanlæg",0,IF(I327="Dobbeltrettet rampe",G327*EXP(-6.0693)*POWER(H327,0.6877)*0.4732*6/148,IF(I327="Forbindelsesrampe",G327*EXP(-6.0693)*POWER(H327,0.6877)*6/148,IF(I327="Parallelspor",G327*EXP(-6.0693)*POWER(H327,0.6877)*0.1658*6/148,IF(I327="Rampeforgrening",G327*EXP(-6.0693)*POWER(H327,0.6877)*0.1791*6/148,IF(I327="Rampesammenløb",G327*EXP(-6.0693)*POWER(H327,0.6877)*0.7831*6/148,IF(I327="Rampevekselstrækning",G327*EXP(-6.0693)*POWER(H327,0.6877)*0.4399*6/148,""))))))))))))))</f>
        <v/>
      </c>
      <c r="AO327" s="15" t="str">
        <f t="shared" ref="AO327:AO390" si="39">IF(AQ327="","",IF(I327="Motorvejsstrækning",G327*EXP(-9.1648)*POWER(H327,0.6906)*395/456,IF(I327="Frakørselsflettestrækning",G327*EXP(-8.3168)*POWER(H327,0.7365)*25/135,IF(I327="Frakørselsrampe",G327*EXP(-5.6295)*POWER(H327,0.3195)*EXP(-0.953*LN(G327))*14/149,IF(I327="Tilkørselsflettestrækning",G327*EXP(-10.3028)*POWER(H327,0.8287)*66/108,IF(I327="Tilkørselsrampe",G327*EXP(-8.7287)*POWER(H327,0.7477)*3/53,IF(OR(I327="Motorvejsforgrening",I327="Motorvejssammenløb",I327="Motorvejsvekselstrækning"),G327*EXP(-9.5876)*POWER(H327,0.8086)*31/42,IF(I327="Sideanlæg",G327*EXP(-6.3691)*POWER(H327,0.8189)*6/70,IF(I327="Dobbeltrettet rampe",G327*EXP(-6.0693)*POWER(H327,0.6877)*0.4732*23/148,IF(I327="Forbindelsesrampe",G327*EXP(-6.0693)*POWER(H327,0.6877)*23/148,IF(I327="Parallelspor",G327*EXP(-6.0693)*POWER(H327,0.6877)*0.1658*23/148,IF(I327="Rampeforgrening",G327*EXP(-6.0693)*POWER(H327,0.6877)*0.1791*23/148,IF(I327="Rampesammenløb",G327*EXP(-6.0693)*POWER(H327,0.6877)*0.7831*23/148,IF(I327="Rampevekselstrækning",G327*EXP(-6.0693)*POWER(H327,0.6877)*0.4399*23/148,""))))))))))))))</f>
        <v/>
      </c>
      <c r="AP327" s="15" t="str">
        <f t="shared" ref="AP327:AP390" si="40">IF(AQ327="","",IF(I327="Motorvejsstrækning",G327*EXP(-10.4004)*POWER(H327,0.8384),IF(I327="Frakørselsflettestrækning",G327*EXP(-8.3168)*POWER(H327,0.7365)*42/135,IF(I327="Frakørselsrampe",G327*EXP(-5.6295)*POWER(H327,0.3195)*EXP(-0.953*LN(G327))*11/149,IF(I327="Tilkørselsflettestrækning",G327*EXP(-10.3028)*POWER(H327,0.8287)*90/108,IF(I327="Tilkørselsrampe",G327*EXP(-8.7287)*POWER(H327,0.7477)*2/53,IF(OR(I327="Motorvejsforgrening",I327="Motorvejssammenløb",I327="Motorvejsvekselstrækning"),G327*EXP(-9.5876)*POWER(H327,0.8086)*27/42,IF(I327="Sideanlæg",G327*EXP(-6.3691)*POWER(H327,0.8189)*4/70,IF(I327="Dobbeltrettet rampe",G327*EXP(-6.0693)*POWER(H327,0.6877)*0.4732*20/148,IF(I327="Forbindelsesrampe",G327*EXP(-6.0693)*POWER(H327,0.6877)*20/148,IF(I327="Parallelspor",G327*EXP(-6.0693)*POWER(H327,0.6877)*0.1658*20/148,IF(I327="Rampeforgrening",G327*EXP(-6.0693)*POWER(H327,0.6877)*0.1791*20/148,IF(I327="Rampesammenløb",G327*EXP(-6.0693)*POWER(H327,0.6877)*0.7831*20/148,IF(I327="Rampevekselstrækning",G327*EXP(-6.0693)*POWER(H327,0.6877)*0.4399*20/148,""))))))))))))))</f>
        <v/>
      </c>
      <c r="AQ327" s="4" t="str">
        <f t="shared" ref="AQ327:AQ390" si="41">IF(OR(G327=0,H327&lt;0.5,H327="",I327=""),"",IF(OR(I327="Motorvejsstrækning",I327="Frakørselsflettestrækning",I327="Tilkørselsflettestrækning",I327="Motorvejsforgrening",I327="Motorvejssammenløb",I327="Motorvejsvekselstrækning",I327="Sideanlæg"),"2005-2012","1999-2012"))</f>
        <v/>
      </c>
    </row>
    <row r="328" spans="1:43" x14ac:dyDescent="0.25">
      <c r="A328" s="4" t="str">
        <f>IF(Inddata!A343="","",Inddata!A343)</f>
        <v/>
      </c>
      <c r="B328" s="4" t="str">
        <f>IF(Inddata!B343="","",Inddata!B343)</f>
        <v/>
      </c>
      <c r="C328" s="4" t="str">
        <f>IF(Inddata!C343="","",Inddata!C343)</f>
        <v/>
      </c>
      <c r="D328" s="4" t="str">
        <f>IF(Inddata!D343="","",Inddata!D343)</f>
        <v/>
      </c>
      <c r="E328" s="4" t="str">
        <f>IF(Inddata!E343="","",Inddata!E343)</f>
        <v/>
      </c>
      <c r="F328" s="4" t="str">
        <f>IF(Inddata!F343="","",Inddata!F343)</f>
        <v/>
      </c>
      <c r="G328" s="4">
        <f>IF(Inddata!G343="","",Inddata!G343)</f>
        <v>0</v>
      </c>
      <c r="H328" s="4" t="str">
        <f>IF(Inddata!H343&gt;0.5,Inddata!H343,"")</f>
        <v/>
      </c>
      <c r="I328" s="4" t="str">
        <f>IF(Inddata!I343="","",Inddata!I343)</f>
        <v/>
      </c>
      <c r="J328" s="14">
        <f>IF('Anvendte oplysninger'!J328="Irrelevant",1,IF('Anvendte oplysninger'!J328&gt;3,1.2,1))</f>
        <v>1</v>
      </c>
      <c r="K328" s="14">
        <f>IF('Anvendte oplysninger'!K328="Irrelevant",1,IF(AND(OR(I328="Motorvejsstrækning",I328="Frakørselsflettestrækning",I328="Tilkørselsflettestrækning"),'Anvendte oplysninger'!K328&lt;3.5),1+(3.5-'Anvendte oplysninger'!K328)*0.12,IF(AND(OR(I328="Frakørselsrampe",I328="Tilkørselsrampe"),'Anvendte oplysninger'!K328&lt;3.5),1+(3.5-'Anvendte oplysninger'!K328)*0.16,1)))</f>
        <v>1</v>
      </c>
      <c r="L328" s="14">
        <f>IF('Anvendte oplysninger'!L328="Irrelevant",1,IF(AND('Anvendte oplysninger'!L328="Ja",'Anvendte oplysninger'!J328=2),0.6*'Anvendte oplysninger'!M328+(1-'Anvendte oplysninger'!M328),IF(AND('Anvendte oplysninger'!L328="Ja",'Anvendte oplysninger'!J328=3),0.7*'Anvendte oplysninger'!M328+(1-'Anvendte oplysninger'!M328),IF(AND('Anvendte oplysninger'!L328="Ja",'Anvendte oplysninger'!J328=4),0.76*'Anvendte oplysninger'!M328+(1-'Anvendte oplysninger'!M328),IF(AND('Anvendte oplysninger'!L328="Ja",'Anvendte oplysninger'!J328&gt;4.99999999),0.8*'Anvendte oplysninger'!M328+(1-'Anvendte oplysninger'!M328),1)))))</f>
        <v>1</v>
      </c>
      <c r="M328" s="14">
        <f>IF('Anvendte oplysninger'!L328="Irrelevant",1,IF(AND('Anvendte oplysninger'!L328="Ja",'Anvendte oplysninger'!J328=2),0.8*'Anvendte oplysninger'!M328+(1-'Anvendte oplysninger'!M328),IF(AND('Anvendte oplysninger'!L328="Ja",'Anvendte oplysninger'!J328=3),0.85*'Anvendte oplysninger'!M328+(1-'Anvendte oplysninger'!M328),IF(AND('Anvendte oplysninger'!L328="Ja",'Anvendte oplysninger'!J328=4),0.88*'Anvendte oplysninger'!M328+(1-'Anvendte oplysninger'!M328),IF(AND('Anvendte oplysninger'!L328="Ja",'Anvendte oplysninger'!J328&gt;4.99999999),0.9*'Anvendte oplysninger'!M328+(1-'Anvendte oplysninger'!M328),1)))))</f>
        <v>1</v>
      </c>
      <c r="N328" s="14">
        <f>IF('Anvendte oplysninger'!N328="Irrelevant",1,IF(AND(OR(I328="Motorvejsstrækning",I328="Frakørselsflettestrækning",I328="Tilkørselsflettestrækning"),'Anvendte oplysninger'!N328&lt;3),1+(3-'Anvendte oplysninger'!N328)*0.09333333,1))</f>
        <v>1</v>
      </c>
      <c r="O328" s="14">
        <f>IF('Anvendte oplysninger'!N328="Irrelevant",1,IF(AND(OR(I328="Motorvejsstrækning",I328="Frakørselsflettestrækning",I328="Tilkørselsflettestrækning"),'Anvendte oplysninger'!N328&lt;3),1+(3-'Anvendte oplysninger'!N328)*0.19666667,1))</f>
        <v>1</v>
      </c>
      <c r="P328" s="14">
        <f>IF('Anvendte oplysninger'!O328="Irrelevant",1,IF(AND(OR(I328="Motorvejsstrækning",I328="Frakørselsflettestrækning",I328="Tilkørselsflettestrækning"),'Anvendte oplysninger'!O328&lt;3.00000001),1+(0.5-'Anvendte oplysninger'!O328)*0.04,IF(AND(OR(I328="Frakørselsrampe",I328="Tilkørselsrampe"),'Anvendte oplysninger'!O328&lt;3.00000001),1+(0.5-'Anvendte oplysninger'!O328)*0.08,IF(OR(I328="Motorvejsstrækning",I328="Frakørselsflettestrækning",I328="Tilkørselsflettestrækning"),0.9,0.8))))</f>
        <v>1</v>
      </c>
      <c r="Q328" s="14">
        <f>IF('Anvendte oplysninger'!P328="Irrelevant",1,IF(AND(OR(I328="Motorvejsstrækning",I328="Frakørselsflettestrækning",I328="Tilkørselsflettestrækning"),'Anvendte oplysninger'!P328&lt;11.00000001),1+(5-'Anvendte oplysninger'!P328)*0.01,0.94))</f>
        <v>1</v>
      </c>
      <c r="R328" s="14">
        <f>IF(OR('Anvendte oplysninger'!Q328="Irrelevant",'Anvendte oplysninger'!R328="Irrelevant",'Anvendte oplysninger'!Q328="Lige"),1,IF(AND(OR(I328="Motorvejsstrækning",I328="Frakørselsflettestrækning",I328="Tilkørselsflettestrækning"),'Anvendte oplysninger'!Q328&lt;4000),(EXP(0.1096*1746.5/'Anvendte oplysninger'!Q328)/EXP(0.1096*1746.5/4000))*('Anvendte oplysninger'!R328/1000)/G328+(G328-'Anvendte oplysninger'!R328/1000)/G328,1))</f>
        <v>1</v>
      </c>
      <c r="S328" s="14">
        <f>IF(OR('Anvendte oplysninger'!S328="Irrelevant",'Anvendte oplysninger'!T328="Irrelevant",'Anvendte oplysninger'!S328="Lige"),1,IF(AND(OR(I328="Motorvejsstrækning",I328="Frakørselsflettestrækning",I328="Tilkørselsflettestrækning"),'Anvendte oplysninger'!S328&lt;4000),(EXP(0.1096*1746.5/'Anvendte oplysninger'!S328)/EXP(0.1096*1746.5/4000))*('Anvendte oplysninger'!T328/1000)/G328+(G328-'Anvendte oplysninger'!T328/1000)/G328,1))</f>
        <v>1</v>
      </c>
      <c r="T328" s="14">
        <f>IF('Anvendte oplysninger'!U328="Irrelevant",1,IF(AND(OR(I328="Motorvejsstrækning",I328="Frakørselsflettestrækning",I328="Tilkørselsflettestrækning",I328="Frakørselsrampe",I328="Tilkørselsrampe"),'Anvendte oplysninger'!U328="Ja"),0.95,1))</f>
        <v>1</v>
      </c>
      <c r="U328" s="14">
        <f>IF('Anvendte oplysninger'!U328="Irrelevant",1,IF(AND(OR(I328="Motorvejsstrækning",I328="Frakørselsflettestrækning",I328="Tilkørselsflettestrækning",I328="Frakørselsrampe",I328="Tilkørselsrampe"),'Anvendte oplysninger'!U328="Ja"),0.96,1))</f>
        <v>1</v>
      </c>
      <c r="V328" s="14">
        <f>IF('Anvendte oplysninger'!U328="Irrelevant",1,IF(AND(OR(I328="Motorvejsstrækning",I328="Frakørselsflettestrækning",I328="Tilkørselsflettestrækning",I328="Frakørselsrampe",I328="Tilkørselsrampe"),'Anvendte oplysninger'!U328="Ja"),0.79,1))</f>
        <v>1</v>
      </c>
      <c r="W328" s="14">
        <f>IF('Anvendte oplysninger'!U328="Irrelevant",1,IF(AND(OR(I328="Motorvejsstrækning",I328="Frakørselsflettestrækning",I328="Tilkørselsflettestrækning",I328="Frakørselsrampe",I328="Tilkørselsrampe"),'Anvendte oplysninger'!U328="Ja"),0.94,1))</f>
        <v>1</v>
      </c>
      <c r="X328" s="14">
        <f>IF('Anvendte oplysninger'!U328="Irrelevant",1,IF(AND(OR(I328="Motorvejsstrækning",I328="Frakørselsflettestrækning",I328="Tilkørselsflettestrækning",I328="Frakørselsrampe",I328="Tilkørselsrampe"),'Anvendte oplysninger'!U328="Ja"),0.97,1))</f>
        <v>1</v>
      </c>
      <c r="Y328" s="14">
        <f>IF(AND(I328="Frakørselsrampe",'Anvendte oplysninger'!V328="S-formet ruderrampe"),1.32,IF(AND(I328="Frakørselsrampe",'Anvendte oplysninger'!V328="S-formet trompetrampe"),2.05,IF(AND(I328="Frakørselsrampe",'Anvendte oplysninger'!V328="U-formet trompetrampe"),4.11,IF(AND(I328="Frakørselsrampe",'Anvendte oplysninger'!V328="SV-formet flyoverrampe"),5.15,IF(AND(I328="Frakørselsrampe",'Anvendte oplysninger'!V328="Vinkelformet rampe"),1.07,IF(AND(I328="Tilkørselsrampe",'Anvendte oplysninger'!V328="S-formet ruderrampe"),0.93,IF(AND(I328="Tilkørselsrampe",'Anvendte oplysninger'!V328="S-formet trompetrampe"),2.48,IF(AND(I328="Tilkørselsrampe",'Anvendte oplysninger'!V328="U-formet trompetrampe"),4.15,IF(AND(I328="Tilkørselsrampe",'Anvendte oplysninger'!V328="SV-formet flyoverrampe"),5.26,IF(AND(I328="Tilkørselsrampe",'Anvendte oplysninger'!V328="Vinkelformet rampe"),1.42,1))))))))))</f>
        <v>1</v>
      </c>
      <c r="Z328" s="14">
        <f>IF(OR('Anvendte oplysninger'!W328="Lige",'Anvendte oplysninger'!W328="Irrelevant",'Anvendte oplysninger'!X328="Irrelevant",'Anvendte oplysninger'!Y328="Irrelevant"),1,1+1.545*1000/32.2*((('Anvendte oplysninger'!Y328*3268/3600)/('Anvendte oplysninger'!W328/0.306))^2)*('Anvendte oplysninger'!X328/1000)/G328)</f>
        <v>1</v>
      </c>
      <c r="AA328" s="14">
        <f>IF(OR('Anvendte oplysninger'!W328="Lige",'Anvendte oplysninger'!W328="Irrelevant",'Anvendte oplysninger'!X328="Irrelevant",'Anvendte oplysninger'!Y328="Irrelevant"),1,1+1.961*1000/32.2*((('Anvendte oplysninger'!Y328*3268/3600)/('Anvendte oplysninger'!W328/0.306))^2)*('Anvendte oplysninger'!X328/1000)/G328)</f>
        <v>1</v>
      </c>
      <c r="AB328" s="14">
        <f>IF(OR('Anvendte oplysninger'!Z328="Lige",'Anvendte oplysninger'!Z328="Irrelevant",'Anvendte oplysninger'!AA328="Irrelevant",'Anvendte oplysninger'!AB328="Irrelevant"),1,1+1.545*1000/32.2*((('Anvendte oplysninger'!AB328*3268/3600)/('Anvendte oplysninger'!Z328/0.306))^2)*('Anvendte oplysninger'!AA328/1000)/G328)</f>
        <v>1</v>
      </c>
      <c r="AC328" s="14">
        <f>IF(OR('Anvendte oplysninger'!Z328="Lige",'Anvendte oplysninger'!Z328="Irrelevant",'Anvendte oplysninger'!AA328="Irrelevant",'Anvendte oplysninger'!AB328="Irrelevant"),1,1+1.961*1000/32.2*((('Anvendte oplysninger'!AB328*3268/3600)/('Anvendte oplysninger'!Z328/0.306))^2)*('Anvendte oplysninger'!AA328/1000)/G328)</f>
        <v>1</v>
      </c>
      <c r="AD328" s="14">
        <f>IF(OR('Anvendte oplysninger'!AC328="Irrelevant",'Anvendte oplysninger'!AC328="Nej"),1,IF(AND('Anvendte oplysninger'!AC328="Ja",OR('Anvendte oplysninger'!Q328&lt;301,'Anvendte oplysninger'!S328&lt;301)),1-(0.5*('Anvendte oplysninger'!R328+'Anvendte oplysninger'!T328)/('Anvendte oplysninger'!G328*1000)),IF(AND('Anvendte oplysninger'!AC328="Ja",OR('Anvendte oplysninger'!Q328&lt;601,'Anvendte oplysninger'!S328&lt;601)),1-(0.25*('Anvendte oplysninger'!R328+'Anvendte oplysninger'!T328)/('Anvendte oplysninger'!G328*1000)),1)))</f>
        <v>1</v>
      </c>
      <c r="AE328" s="14">
        <f>IF(OR('Anvendte oplysninger'!AC328="Irrelevant",'Anvendte oplysninger'!AC328="Nej"),1,IF(AND('Anvendte oplysninger'!AC328="Ja",OR('Anvendte oplysninger'!Q328&lt;301,'Anvendte oplysninger'!S328&lt;301)),1-(0.4*('Anvendte oplysninger'!R328+'Anvendte oplysninger'!T328)/('Anvendte oplysninger'!G328*1000)),IF(AND('Anvendte oplysninger'!AC328="Ja",OR('Anvendte oplysninger'!Q328&lt;601,'Anvendte oplysninger'!S328&lt;601)),1-(0.2*('Anvendte oplysninger'!R328+'Anvendte oplysninger'!T328)/('Anvendte oplysninger'!G328*1000)),1)))</f>
        <v>1</v>
      </c>
      <c r="AF328" s="14">
        <f>IF('Anvendte oplysninger'!AD328="110 km/t",0.79,1)</f>
        <v>1</v>
      </c>
      <c r="AG328" s="14">
        <f>IF('Anvendte oplysninger'!AD328="110 km/t",0.94,1)</f>
        <v>1</v>
      </c>
      <c r="AH328" s="14">
        <f>IF('Anvendte oplysninger'!AD328="110 km/t",0.66,1)</f>
        <v>1</v>
      </c>
      <c r="AI328" s="14">
        <f>IF('Anvendte oplysninger'!AD328="110 km/t",0.82,1)</f>
        <v>1</v>
      </c>
      <c r="AJ328" s="14">
        <f>IF(AND('Anvendte oplysninger'!AE328="Ja",I328="Tilkørselsflettestrækning"),0.65*'Anvendte oplysninger'!AF328+1-'Anvendte oplysninger'!AF328,1)</f>
        <v>1</v>
      </c>
      <c r="AK328" s="15" t="str">
        <f t="shared" si="35"/>
        <v/>
      </c>
      <c r="AL328" s="15" t="str">
        <f t="shared" si="36"/>
        <v/>
      </c>
      <c r="AM328" s="15" t="str">
        <f t="shared" si="37"/>
        <v/>
      </c>
      <c r="AN328" s="15" t="str">
        <f t="shared" si="38"/>
        <v/>
      </c>
      <c r="AO328" s="15" t="str">
        <f t="shared" si="39"/>
        <v/>
      </c>
      <c r="AP328" s="15" t="str">
        <f t="shared" si="40"/>
        <v/>
      </c>
      <c r="AQ328" s="4" t="str">
        <f t="shared" si="41"/>
        <v/>
      </c>
    </row>
    <row r="329" spans="1:43" x14ac:dyDescent="0.25">
      <c r="A329" s="4" t="str">
        <f>IF(Inddata!A344="","",Inddata!A344)</f>
        <v/>
      </c>
      <c r="B329" s="4" t="str">
        <f>IF(Inddata!B344="","",Inddata!B344)</f>
        <v/>
      </c>
      <c r="C329" s="4" t="str">
        <f>IF(Inddata!C344="","",Inddata!C344)</f>
        <v/>
      </c>
      <c r="D329" s="4" t="str">
        <f>IF(Inddata!D344="","",Inddata!D344)</f>
        <v/>
      </c>
      <c r="E329" s="4" t="str">
        <f>IF(Inddata!E344="","",Inddata!E344)</f>
        <v/>
      </c>
      <c r="F329" s="4" t="str">
        <f>IF(Inddata!F344="","",Inddata!F344)</f>
        <v/>
      </c>
      <c r="G329" s="4">
        <f>IF(Inddata!G344="","",Inddata!G344)</f>
        <v>0</v>
      </c>
      <c r="H329" s="4" t="str">
        <f>IF(Inddata!H344&gt;0.5,Inddata!H344,"")</f>
        <v/>
      </c>
      <c r="I329" s="4" t="str">
        <f>IF(Inddata!I344="","",Inddata!I344)</f>
        <v/>
      </c>
      <c r="J329" s="14">
        <f>IF('Anvendte oplysninger'!J329="Irrelevant",1,IF('Anvendte oplysninger'!J329&gt;3,1.2,1))</f>
        <v>1</v>
      </c>
      <c r="K329" s="14">
        <f>IF('Anvendte oplysninger'!K329="Irrelevant",1,IF(AND(OR(I329="Motorvejsstrækning",I329="Frakørselsflettestrækning",I329="Tilkørselsflettestrækning"),'Anvendte oplysninger'!K329&lt;3.5),1+(3.5-'Anvendte oplysninger'!K329)*0.12,IF(AND(OR(I329="Frakørselsrampe",I329="Tilkørselsrampe"),'Anvendte oplysninger'!K329&lt;3.5),1+(3.5-'Anvendte oplysninger'!K329)*0.16,1)))</f>
        <v>1</v>
      </c>
      <c r="L329" s="14">
        <f>IF('Anvendte oplysninger'!L329="Irrelevant",1,IF(AND('Anvendte oplysninger'!L329="Ja",'Anvendte oplysninger'!J329=2),0.6*'Anvendte oplysninger'!M329+(1-'Anvendte oplysninger'!M329),IF(AND('Anvendte oplysninger'!L329="Ja",'Anvendte oplysninger'!J329=3),0.7*'Anvendte oplysninger'!M329+(1-'Anvendte oplysninger'!M329),IF(AND('Anvendte oplysninger'!L329="Ja",'Anvendte oplysninger'!J329=4),0.76*'Anvendte oplysninger'!M329+(1-'Anvendte oplysninger'!M329),IF(AND('Anvendte oplysninger'!L329="Ja",'Anvendte oplysninger'!J329&gt;4.99999999),0.8*'Anvendte oplysninger'!M329+(1-'Anvendte oplysninger'!M329),1)))))</f>
        <v>1</v>
      </c>
      <c r="M329" s="14">
        <f>IF('Anvendte oplysninger'!L329="Irrelevant",1,IF(AND('Anvendte oplysninger'!L329="Ja",'Anvendte oplysninger'!J329=2),0.8*'Anvendte oplysninger'!M329+(1-'Anvendte oplysninger'!M329),IF(AND('Anvendte oplysninger'!L329="Ja",'Anvendte oplysninger'!J329=3),0.85*'Anvendte oplysninger'!M329+(1-'Anvendte oplysninger'!M329),IF(AND('Anvendte oplysninger'!L329="Ja",'Anvendte oplysninger'!J329=4),0.88*'Anvendte oplysninger'!M329+(1-'Anvendte oplysninger'!M329),IF(AND('Anvendte oplysninger'!L329="Ja",'Anvendte oplysninger'!J329&gt;4.99999999),0.9*'Anvendte oplysninger'!M329+(1-'Anvendte oplysninger'!M329),1)))))</f>
        <v>1</v>
      </c>
      <c r="N329" s="14">
        <f>IF('Anvendte oplysninger'!N329="Irrelevant",1,IF(AND(OR(I329="Motorvejsstrækning",I329="Frakørselsflettestrækning",I329="Tilkørselsflettestrækning"),'Anvendte oplysninger'!N329&lt;3),1+(3-'Anvendte oplysninger'!N329)*0.09333333,1))</f>
        <v>1</v>
      </c>
      <c r="O329" s="14">
        <f>IF('Anvendte oplysninger'!N329="Irrelevant",1,IF(AND(OR(I329="Motorvejsstrækning",I329="Frakørselsflettestrækning",I329="Tilkørselsflettestrækning"),'Anvendte oplysninger'!N329&lt;3),1+(3-'Anvendte oplysninger'!N329)*0.19666667,1))</f>
        <v>1</v>
      </c>
      <c r="P329" s="14">
        <f>IF('Anvendte oplysninger'!O329="Irrelevant",1,IF(AND(OR(I329="Motorvejsstrækning",I329="Frakørselsflettestrækning",I329="Tilkørselsflettestrækning"),'Anvendte oplysninger'!O329&lt;3.00000001),1+(0.5-'Anvendte oplysninger'!O329)*0.04,IF(AND(OR(I329="Frakørselsrampe",I329="Tilkørselsrampe"),'Anvendte oplysninger'!O329&lt;3.00000001),1+(0.5-'Anvendte oplysninger'!O329)*0.08,IF(OR(I329="Motorvejsstrækning",I329="Frakørselsflettestrækning",I329="Tilkørselsflettestrækning"),0.9,0.8))))</f>
        <v>1</v>
      </c>
      <c r="Q329" s="14">
        <f>IF('Anvendte oplysninger'!P329="Irrelevant",1,IF(AND(OR(I329="Motorvejsstrækning",I329="Frakørselsflettestrækning",I329="Tilkørselsflettestrækning"),'Anvendte oplysninger'!P329&lt;11.00000001),1+(5-'Anvendte oplysninger'!P329)*0.01,0.94))</f>
        <v>1</v>
      </c>
      <c r="R329" s="14">
        <f>IF(OR('Anvendte oplysninger'!Q329="Irrelevant",'Anvendte oplysninger'!R329="Irrelevant",'Anvendte oplysninger'!Q329="Lige"),1,IF(AND(OR(I329="Motorvejsstrækning",I329="Frakørselsflettestrækning",I329="Tilkørselsflettestrækning"),'Anvendte oplysninger'!Q329&lt;4000),(EXP(0.1096*1746.5/'Anvendte oplysninger'!Q329)/EXP(0.1096*1746.5/4000))*('Anvendte oplysninger'!R329/1000)/G329+(G329-'Anvendte oplysninger'!R329/1000)/G329,1))</f>
        <v>1</v>
      </c>
      <c r="S329" s="14">
        <f>IF(OR('Anvendte oplysninger'!S329="Irrelevant",'Anvendte oplysninger'!T329="Irrelevant",'Anvendte oplysninger'!S329="Lige"),1,IF(AND(OR(I329="Motorvejsstrækning",I329="Frakørselsflettestrækning",I329="Tilkørselsflettestrækning"),'Anvendte oplysninger'!S329&lt;4000),(EXP(0.1096*1746.5/'Anvendte oplysninger'!S329)/EXP(0.1096*1746.5/4000))*('Anvendte oplysninger'!T329/1000)/G329+(G329-'Anvendte oplysninger'!T329/1000)/G329,1))</f>
        <v>1</v>
      </c>
      <c r="T329" s="14">
        <f>IF('Anvendte oplysninger'!U329="Irrelevant",1,IF(AND(OR(I329="Motorvejsstrækning",I329="Frakørselsflettestrækning",I329="Tilkørselsflettestrækning",I329="Frakørselsrampe",I329="Tilkørselsrampe"),'Anvendte oplysninger'!U329="Ja"),0.95,1))</f>
        <v>1</v>
      </c>
      <c r="U329" s="14">
        <f>IF('Anvendte oplysninger'!U329="Irrelevant",1,IF(AND(OR(I329="Motorvejsstrækning",I329="Frakørselsflettestrækning",I329="Tilkørselsflettestrækning",I329="Frakørselsrampe",I329="Tilkørselsrampe"),'Anvendte oplysninger'!U329="Ja"),0.96,1))</f>
        <v>1</v>
      </c>
      <c r="V329" s="14">
        <f>IF('Anvendte oplysninger'!U329="Irrelevant",1,IF(AND(OR(I329="Motorvejsstrækning",I329="Frakørselsflettestrækning",I329="Tilkørselsflettestrækning",I329="Frakørselsrampe",I329="Tilkørselsrampe"),'Anvendte oplysninger'!U329="Ja"),0.79,1))</f>
        <v>1</v>
      </c>
      <c r="W329" s="14">
        <f>IF('Anvendte oplysninger'!U329="Irrelevant",1,IF(AND(OR(I329="Motorvejsstrækning",I329="Frakørselsflettestrækning",I329="Tilkørselsflettestrækning",I329="Frakørselsrampe",I329="Tilkørselsrampe"),'Anvendte oplysninger'!U329="Ja"),0.94,1))</f>
        <v>1</v>
      </c>
      <c r="X329" s="14">
        <f>IF('Anvendte oplysninger'!U329="Irrelevant",1,IF(AND(OR(I329="Motorvejsstrækning",I329="Frakørselsflettestrækning",I329="Tilkørselsflettestrækning",I329="Frakørselsrampe",I329="Tilkørselsrampe"),'Anvendte oplysninger'!U329="Ja"),0.97,1))</f>
        <v>1</v>
      </c>
      <c r="Y329" s="14">
        <f>IF(AND(I329="Frakørselsrampe",'Anvendte oplysninger'!V329="S-formet ruderrampe"),1.32,IF(AND(I329="Frakørselsrampe",'Anvendte oplysninger'!V329="S-formet trompetrampe"),2.05,IF(AND(I329="Frakørselsrampe",'Anvendte oplysninger'!V329="U-formet trompetrampe"),4.11,IF(AND(I329="Frakørselsrampe",'Anvendte oplysninger'!V329="SV-formet flyoverrampe"),5.15,IF(AND(I329="Frakørselsrampe",'Anvendte oplysninger'!V329="Vinkelformet rampe"),1.07,IF(AND(I329="Tilkørselsrampe",'Anvendte oplysninger'!V329="S-formet ruderrampe"),0.93,IF(AND(I329="Tilkørselsrampe",'Anvendte oplysninger'!V329="S-formet trompetrampe"),2.48,IF(AND(I329="Tilkørselsrampe",'Anvendte oplysninger'!V329="U-formet trompetrampe"),4.15,IF(AND(I329="Tilkørselsrampe",'Anvendte oplysninger'!V329="SV-formet flyoverrampe"),5.26,IF(AND(I329="Tilkørselsrampe",'Anvendte oplysninger'!V329="Vinkelformet rampe"),1.42,1))))))))))</f>
        <v>1</v>
      </c>
      <c r="Z329" s="14">
        <f>IF(OR('Anvendte oplysninger'!W329="Lige",'Anvendte oplysninger'!W329="Irrelevant",'Anvendte oplysninger'!X329="Irrelevant",'Anvendte oplysninger'!Y329="Irrelevant"),1,1+1.545*1000/32.2*((('Anvendte oplysninger'!Y329*3268/3600)/('Anvendte oplysninger'!W329/0.306))^2)*('Anvendte oplysninger'!X329/1000)/G329)</f>
        <v>1</v>
      </c>
      <c r="AA329" s="14">
        <f>IF(OR('Anvendte oplysninger'!W329="Lige",'Anvendte oplysninger'!W329="Irrelevant",'Anvendte oplysninger'!X329="Irrelevant",'Anvendte oplysninger'!Y329="Irrelevant"),1,1+1.961*1000/32.2*((('Anvendte oplysninger'!Y329*3268/3600)/('Anvendte oplysninger'!W329/0.306))^2)*('Anvendte oplysninger'!X329/1000)/G329)</f>
        <v>1</v>
      </c>
      <c r="AB329" s="14">
        <f>IF(OR('Anvendte oplysninger'!Z329="Lige",'Anvendte oplysninger'!Z329="Irrelevant",'Anvendte oplysninger'!AA329="Irrelevant",'Anvendte oplysninger'!AB329="Irrelevant"),1,1+1.545*1000/32.2*((('Anvendte oplysninger'!AB329*3268/3600)/('Anvendte oplysninger'!Z329/0.306))^2)*('Anvendte oplysninger'!AA329/1000)/G329)</f>
        <v>1</v>
      </c>
      <c r="AC329" s="14">
        <f>IF(OR('Anvendte oplysninger'!Z329="Lige",'Anvendte oplysninger'!Z329="Irrelevant",'Anvendte oplysninger'!AA329="Irrelevant",'Anvendte oplysninger'!AB329="Irrelevant"),1,1+1.961*1000/32.2*((('Anvendte oplysninger'!AB329*3268/3600)/('Anvendte oplysninger'!Z329/0.306))^2)*('Anvendte oplysninger'!AA329/1000)/G329)</f>
        <v>1</v>
      </c>
      <c r="AD329" s="14">
        <f>IF(OR('Anvendte oplysninger'!AC329="Irrelevant",'Anvendte oplysninger'!AC329="Nej"),1,IF(AND('Anvendte oplysninger'!AC329="Ja",OR('Anvendte oplysninger'!Q329&lt;301,'Anvendte oplysninger'!S329&lt;301)),1-(0.5*('Anvendte oplysninger'!R329+'Anvendte oplysninger'!T329)/('Anvendte oplysninger'!G329*1000)),IF(AND('Anvendte oplysninger'!AC329="Ja",OR('Anvendte oplysninger'!Q329&lt;601,'Anvendte oplysninger'!S329&lt;601)),1-(0.25*('Anvendte oplysninger'!R329+'Anvendte oplysninger'!T329)/('Anvendte oplysninger'!G329*1000)),1)))</f>
        <v>1</v>
      </c>
      <c r="AE329" s="14">
        <f>IF(OR('Anvendte oplysninger'!AC329="Irrelevant",'Anvendte oplysninger'!AC329="Nej"),1,IF(AND('Anvendte oplysninger'!AC329="Ja",OR('Anvendte oplysninger'!Q329&lt;301,'Anvendte oplysninger'!S329&lt;301)),1-(0.4*('Anvendte oplysninger'!R329+'Anvendte oplysninger'!T329)/('Anvendte oplysninger'!G329*1000)),IF(AND('Anvendte oplysninger'!AC329="Ja",OR('Anvendte oplysninger'!Q329&lt;601,'Anvendte oplysninger'!S329&lt;601)),1-(0.2*('Anvendte oplysninger'!R329+'Anvendte oplysninger'!T329)/('Anvendte oplysninger'!G329*1000)),1)))</f>
        <v>1</v>
      </c>
      <c r="AF329" s="14">
        <f>IF('Anvendte oplysninger'!AD329="110 km/t",0.79,1)</f>
        <v>1</v>
      </c>
      <c r="AG329" s="14">
        <f>IF('Anvendte oplysninger'!AD329="110 km/t",0.94,1)</f>
        <v>1</v>
      </c>
      <c r="AH329" s="14">
        <f>IF('Anvendte oplysninger'!AD329="110 km/t",0.66,1)</f>
        <v>1</v>
      </c>
      <c r="AI329" s="14">
        <f>IF('Anvendte oplysninger'!AD329="110 km/t",0.82,1)</f>
        <v>1</v>
      </c>
      <c r="AJ329" s="14">
        <f>IF(AND('Anvendte oplysninger'!AE329="Ja",I329="Tilkørselsflettestrækning"),0.65*'Anvendte oplysninger'!AF329+1-'Anvendte oplysninger'!AF329,1)</f>
        <v>1</v>
      </c>
      <c r="AK329" s="15" t="str">
        <f t="shared" si="35"/>
        <v/>
      </c>
      <c r="AL329" s="15" t="str">
        <f t="shared" si="36"/>
        <v/>
      </c>
      <c r="AM329" s="15" t="str">
        <f t="shared" si="37"/>
        <v/>
      </c>
      <c r="AN329" s="15" t="str">
        <f t="shared" si="38"/>
        <v/>
      </c>
      <c r="AO329" s="15" t="str">
        <f t="shared" si="39"/>
        <v/>
      </c>
      <c r="AP329" s="15" t="str">
        <f t="shared" si="40"/>
        <v/>
      </c>
      <c r="AQ329" s="4" t="str">
        <f t="shared" si="41"/>
        <v/>
      </c>
    </row>
    <row r="330" spans="1:43" x14ac:dyDescent="0.25">
      <c r="A330" s="4" t="str">
        <f>IF(Inddata!A345="","",Inddata!A345)</f>
        <v/>
      </c>
      <c r="B330" s="4" t="str">
        <f>IF(Inddata!B345="","",Inddata!B345)</f>
        <v/>
      </c>
      <c r="C330" s="4" t="str">
        <f>IF(Inddata!C345="","",Inddata!C345)</f>
        <v/>
      </c>
      <c r="D330" s="4" t="str">
        <f>IF(Inddata!D345="","",Inddata!D345)</f>
        <v/>
      </c>
      <c r="E330" s="4" t="str">
        <f>IF(Inddata!E345="","",Inddata!E345)</f>
        <v/>
      </c>
      <c r="F330" s="4" t="str">
        <f>IF(Inddata!F345="","",Inddata!F345)</f>
        <v/>
      </c>
      <c r="G330" s="4">
        <f>IF(Inddata!G345="","",Inddata!G345)</f>
        <v>0</v>
      </c>
      <c r="H330" s="4" t="str">
        <f>IF(Inddata!H345&gt;0.5,Inddata!H345,"")</f>
        <v/>
      </c>
      <c r="I330" s="4" t="str">
        <f>IF(Inddata!I345="","",Inddata!I345)</f>
        <v/>
      </c>
      <c r="J330" s="14">
        <f>IF('Anvendte oplysninger'!J330="Irrelevant",1,IF('Anvendte oplysninger'!J330&gt;3,1.2,1))</f>
        <v>1</v>
      </c>
      <c r="K330" s="14">
        <f>IF('Anvendte oplysninger'!K330="Irrelevant",1,IF(AND(OR(I330="Motorvejsstrækning",I330="Frakørselsflettestrækning",I330="Tilkørselsflettestrækning"),'Anvendte oplysninger'!K330&lt;3.5),1+(3.5-'Anvendte oplysninger'!K330)*0.12,IF(AND(OR(I330="Frakørselsrampe",I330="Tilkørselsrampe"),'Anvendte oplysninger'!K330&lt;3.5),1+(3.5-'Anvendte oplysninger'!K330)*0.16,1)))</f>
        <v>1</v>
      </c>
      <c r="L330" s="14">
        <f>IF('Anvendte oplysninger'!L330="Irrelevant",1,IF(AND('Anvendte oplysninger'!L330="Ja",'Anvendte oplysninger'!J330=2),0.6*'Anvendte oplysninger'!M330+(1-'Anvendte oplysninger'!M330),IF(AND('Anvendte oplysninger'!L330="Ja",'Anvendte oplysninger'!J330=3),0.7*'Anvendte oplysninger'!M330+(1-'Anvendte oplysninger'!M330),IF(AND('Anvendte oplysninger'!L330="Ja",'Anvendte oplysninger'!J330=4),0.76*'Anvendte oplysninger'!M330+(1-'Anvendte oplysninger'!M330),IF(AND('Anvendte oplysninger'!L330="Ja",'Anvendte oplysninger'!J330&gt;4.99999999),0.8*'Anvendte oplysninger'!M330+(1-'Anvendte oplysninger'!M330),1)))))</f>
        <v>1</v>
      </c>
      <c r="M330" s="14">
        <f>IF('Anvendte oplysninger'!L330="Irrelevant",1,IF(AND('Anvendte oplysninger'!L330="Ja",'Anvendte oplysninger'!J330=2),0.8*'Anvendte oplysninger'!M330+(1-'Anvendte oplysninger'!M330),IF(AND('Anvendte oplysninger'!L330="Ja",'Anvendte oplysninger'!J330=3),0.85*'Anvendte oplysninger'!M330+(1-'Anvendte oplysninger'!M330),IF(AND('Anvendte oplysninger'!L330="Ja",'Anvendte oplysninger'!J330=4),0.88*'Anvendte oplysninger'!M330+(1-'Anvendte oplysninger'!M330),IF(AND('Anvendte oplysninger'!L330="Ja",'Anvendte oplysninger'!J330&gt;4.99999999),0.9*'Anvendte oplysninger'!M330+(1-'Anvendte oplysninger'!M330),1)))))</f>
        <v>1</v>
      </c>
      <c r="N330" s="14">
        <f>IF('Anvendte oplysninger'!N330="Irrelevant",1,IF(AND(OR(I330="Motorvejsstrækning",I330="Frakørselsflettestrækning",I330="Tilkørselsflettestrækning"),'Anvendte oplysninger'!N330&lt;3),1+(3-'Anvendte oplysninger'!N330)*0.09333333,1))</f>
        <v>1</v>
      </c>
      <c r="O330" s="14">
        <f>IF('Anvendte oplysninger'!N330="Irrelevant",1,IF(AND(OR(I330="Motorvejsstrækning",I330="Frakørselsflettestrækning",I330="Tilkørselsflettestrækning"),'Anvendte oplysninger'!N330&lt;3),1+(3-'Anvendte oplysninger'!N330)*0.19666667,1))</f>
        <v>1</v>
      </c>
      <c r="P330" s="14">
        <f>IF('Anvendte oplysninger'!O330="Irrelevant",1,IF(AND(OR(I330="Motorvejsstrækning",I330="Frakørselsflettestrækning",I330="Tilkørselsflettestrækning"),'Anvendte oplysninger'!O330&lt;3.00000001),1+(0.5-'Anvendte oplysninger'!O330)*0.04,IF(AND(OR(I330="Frakørselsrampe",I330="Tilkørselsrampe"),'Anvendte oplysninger'!O330&lt;3.00000001),1+(0.5-'Anvendte oplysninger'!O330)*0.08,IF(OR(I330="Motorvejsstrækning",I330="Frakørselsflettestrækning",I330="Tilkørselsflettestrækning"),0.9,0.8))))</f>
        <v>1</v>
      </c>
      <c r="Q330" s="14">
        <f>IF('Anvendte oplysninger'!P330="Irrelevant",1,IF(AND(OR(I330="Motorvejsstrækning",I330="Frakørselsflettestrækning",I330="Tilkørselsflettestrækning"),'Anvendte oplysninger'!P330&lt;11.00000001),1+(5-'Anvendte oplysninger'!P330)*0.01,0.94))</f>
        <v>1</v>
      </c>
      <c r="R330" s="14">
        <f>IF(OR('Anvendte oplysninger'!Q330="Irrelevant",'Anvendte oplysninger'!R330="Irrelevant",'Anvendte oplysninger'!Q330="Lige"),1,IF(AND(OR(I330="Motorvejsstrækning",I330="Frakørselsflettestrækning",I330="Tilkørselsflettestrækning"),'Anvendte oplysninger'!Q330&lt;4000),(EXP(0.1096*1746.5/'Anvendte oplysninger'!Q330)/EXP(0.1096*1746.5/4000))*('Anvendte oplysninger'!R330/1000)/G330+(G330-'Anvendte oplysninger'!R330/1000)/G330,1))</f>
        <v>1</v>
      </c>
      <c r="S330" s="14">
        <f>IF(OR('Anvendte oplysninger'!S330="Irrelevant",'Anvendte oplysninger'!T330="Irrelevant",'Anvendte oplysninger'!S330="Lige"),1,IF(AND(OR(I330="Motorvejsstrækning",I330="Frakørselsflettestrækning",I330="Tilkørselsflettestrækning"),'Anvendte oplysninger'!S330&lt;4000),(EXP(0.1096*1746.5/'Anvendte oplysninger'!S330)/EXP(0.1096*1746.5/4000))*('Anvendte oplysninger'!T330/1000)/G330+(G330-'Anvendte oplysninger'!T330/1000)/G330,1))</f>
        <v>1</v>
      </c>
      <c r="T330" s="14">
        <f>IF('Anvendte oplysninger'!U330="Irrelevant",1,IF(AND(OR(I330="Motorvejsstrækning",I330="Frakørselsflettestrækning",I330="Tilkørselsflettestrækning",I330="Frakørselsrampe",I330="Tilkørselsrampe"),'Anvendte oplysninger'!U330="Ja"),0.95,1))</f>
        <v>1</v>
      </c>
      <c r="U330" s="14">
        <f>IF('Anvendte oplysninger'!U330="Irrelevant",1,IF(AND(OR(I330="Motorvejsstrækning",I330="Frakørselsflettestrækning",I330="Tilkørselsflettestrækning",I330="Frakørselsrampe",I330="Tilkørselsrampe"),'Anvendte oplysninger'!U330="Ja"),0.96,1))</f>
        <v>1</v>
      </c>
      <c r="V330" s="14">
        <f>IF('Anvendte oplysninger'!U330="Irrelevant",1,IF(AND(OR(I330="Motorvejsstrækning",I330="Frakørselsflettestrækning",I330="Tilkørselsflettestrækning",I330="Frakørselsrampe",I330="Tilkørselsrampe"),'Anvendte oplysninger'!U330="Ja"),0.79,1))</f>
        <v>1</v>
      </c>
      <c r="W330" s="14">
        <f>IF('Anvendte oplysninger'!U330="Irrelevant",1,IF(AND(OR(I330="Motorvejsstrækning",I330="Frakørselsflettestrækning",I330="Tilkørselsflettestrækning",I330="Frakørselsrampe",I330="Tilkørselsrampe"),'Anvendte oplysninger'!U330="Ja"),0.94,1))</f>
        <v>1</v>
      </c>
      <c r="X330" s="14">
        <f>IF('Anvendte oplysninger'!U330="Irrelevant",1,IF(AND(OR(I330="Motorvejsstrækning",I330="Frakørselsflettestrækning",I330="Tilkørselsflettestrækning",I330="Frakørselsrampe",I330="Tilkørselsrampe"),'Anvendte oplysninger'!U330="Ja"),0.97,1))</f>
        <v>1</v>
      </c>
      <c r="Y330" s="14">
        <f>IF(AND(I330="Frakørselsrampe",'Anvendte oplysninger'!V330="S-formet ruderrampe"),1.32,IF(AND(I330="Frakørselsrampe",'Anvendte oplysninger'!V330="S-formet trompetrampe"),2.05,IF(AND(I330="Frakørselsrampe",'Anvendte oplysninger'!V330="U-formet trompetrampe"),4.11,IF(AND(I330="Frakørselsrampe",'Anvendte oplysninger'!V330="SV-formet flyoverrampe"),5.15,IF(AND(I330="Frakørselsrampe",'Anvendte oplysninger'!V330="Vinkelformet rampe"),1.07,IF(AND(I330="Tilkørselsrampe",'Anvendte oplysninger'!V330="S-formet ruderrampe"),0.93,IF(AND(I330="Tilkørselsrampe",'Anvendte oplysninger'!V330="S-formet trompetrampe"),2.48,IF(AND(I330="Tilkørselsrampe",'Anvendte oplysninger'!V330="U-formet trompetrampe"),4.15,IF(AND(I330="Tilkørselsrampe",'Anvendte oplysninger'!V330="SV-formet flyoverrampe"),5.26,IF(AND(I330="Tilkørselsrampe",'Anvendte oplysninger'!V330="Vinkelformet rampe"),1.42,1))))))))))</f>
        <v>1</v>
      </c>
      <c r="Z330" s="14">
        <f>IF(OR('Anvendte oplysninger'!W330="Lige",'Anvendte oplysninger'!W330="Irrelevant",'Anvendte oplysninger'!X330="Irrelevant",'Anvendte oplysninger'!Y330="Irrelevant"),1,1+1.545*1000/32.2*((('Anvendte oplysninger'!Y330*3268/3600)/('Anvendte oplysninger'!W330/0.306))^2)*('Anvendte oplysninger'!X330/1000)/G330)</f>
        <v>1</v>
      </c>
      <c r="AA330" s="14">
        <f>IF(OR('Anvendte oplysninger'!W330="Lige",'Anvendte oplysninger'!W330="Irrelevant",'Anvendte oplysninger'!X330="Irrelevant",'Anvendte oplysninger'!Y330="Irrelevant"),1,1+1.961*1000/32.2*((('Anvendte oplysninger'!Y330*3268/3600)/('Anvendte oplysninger'!W330/0.306))^2)*('Anvendte oplysninger'!X330/1000)/G330)</f>
        <v>1</v>
      </c>
      <c r="AB330" s="14">
        <f>IF(OR('Anvendte oplysninger'!Z330="Lige",'Anvendte oplysninger'!Z330="Irrelevant",'Anvendte oplysninger'!AA330="Irrelevant",'Anvendte oplysninger'!AB330="Irrelevant"),1,1+1.545*1000/32.2*((('Anvendte oplysninger'!AB330*3268/3600)/('Anvendte oplysninger'!Z330/0.306))^2)*('Anvendte oplysninger'!AA330/1000)/G330)</f>
        <v>1</v>
      </c>
      <c r="AC330" s="14">
        <f>IF(OR('Anvendte oplysninger'!Z330="Lige",'Anvendte oplysninger'!Z330="Irrelevant",'Anvendte oplysninger'!AA330="Irrelevant",'Anvendte oplysninger'!AB330="Irrelevant"),1,1+1.961*1000/32.2*((('Anvendte oplysninger'!AB330*3268/3600)/('Anvendte oplysninger'!Z330/0.306))^2)*('Anvendte oplysninger'!AA330/1000)/G330)</f>
        <v>1</v>
      </c>
      <c r="AD330" s="14">
        <f>IF(OR('Anvendte oplysninger'!AC330="Irrelevant",'Anvendte oplysninger'!AC330="Nej"),1,IF(AND('Anvendte oplysninger'!AC330="Ja",OR('Anvendte oplysninger'!Q330&lt;301,'Anvendte oplysninger'!S330&lt;301)),1-(0.5*('Anvendte oplysninger'!R330+'Anvendte oplysninger'!T330)/('Anvendte oplysninger'!G330*1000)),IF(AND('Anvendte oplysninger'!AC330="Ja",OR('Anvendte oplysninger'!Q330&lt;601,'Anvendte oplysninger'!S330&lt;601)),1-(0.25*('Anvendte oplysninger'!R330+'Anvendte oplysninger'!T330)/('Anvendte oplysninger'!G330*1000)),1)))</f>
        <v>1</v>
      </c>
      <c r="AE330" s="14">
        <f>IF(OR('Anvendte oplysninger'!AC330="Irrelevant",'Anvendte oplysninger'!AC330="Nej"),1,IF(AND('Anvendte oplysninger'!AC330="Ja",OR('Anvendte oplysninger'!Q330&lt;301,'Anvendte oplysninger'!S330&lt;301)),1-(0.4*('Anvendte oplysninger'!R330+'Anvendte oplysninger'!T330)/('Anvendte oplysninger'!G330*1000)),IF(AND('Anvendte oplysninger'!AC330="Ja",OR('Anvendte oplysninger'!Q330&lt;601,'Anvendte oplysninger'!S330&lt;601)),1-(0.2*('Anvendte oplysninger'!R330+'Anvendte oplysninger'!T330)/('Anvendte oplysninger'!G330*1000)),1)))</f>
        <v>1</v>
      </c>
      <c r="AF330" s="14">
        <f>IF('Anvendte oplysninger'!AD330="110 km/t",0.79,1)</f>
        <v>1</v>
      </c>
      <c r="AG330" s="14">
        <f>IF('Anvendte oplysninger'!AD330="110 km/t",0.94,1)</f>
        <v>1</v>
      </c>
      <c r="AH330" s="14">
        <f>IF('Anvendte oplysninger'!AD330="110 km/t",0.66,1)</f>
        <v>1</v>
      </c>
      <c r="AI330" s="14">
        <f>IF('Anvendte oplysninger'!AD330="110 km/t",0.82,1)</f>
        <v>1</v>
      </c>
      <c r="AJ330" s="14">
        <f>IF(AND('Anvendte oplysninger'!AE330="Ja",I330="Tilkørselsflettestrækning"),0.65*'Anvendte oplysninger'!AF330+1-'Anvendte oplysninger'!AF330,1)</f>
        <v>1</v>
      </c>
      <c r="AK330" s="15" t="str">
        <f t="shared" si="35"/>
        <v/>
      </c>
      <c r="AL330" s="15" t="str">
        <f t="shared" si="36"/>
        <v/>
      </c>
      <c r="AM330" s="15" t="str">
        <f t="shared" si="37"/>
        <v/>
      </c>
      <c r="AN330" s="15" t="str">
        <f t="shared" si="38"/>
        <v/>
      </c>
      <c r="AO330" s="15" t="str">
        <f t="shared" si="39"/>
        <v/>
      </c>
      <c r="AP330" s="15" t="str">
        <f t="shared" si="40"/>
        <v/>
      </c>
      <c r="AQ330" s="4" t="str">
        <f t="shared" si="41"/>
        <v/>
      </c>
    </row>
    <row r="331" spans="1:43" x14ac:dyDescent="0.25">
      <c r="A331" s="4" t="str">
        <f>IF(Inddata!A346="","",Inddata!A346)</f>
        <v/>
      </c>
      <c r="B331" s="4" t="str">
        <f>IF(Inddata!B346="","",Inddata!B346)</f>
        <v/>
      </c>
      <c r="C331" s="4" t="str">
        <f>IF(Inddata!C346="","",Inddata!C346)</f>
        <v/>
      </c>
      <c r="D331" s="4" t="str">
        <f>IF(Inddata!D346="","",Inddata!D346)</f>
        <v/>
      </c>
      <c r="E331" s="4" t="str">
        <f>IF(Inddata!E346="","",Inddata!E346)</f>
        <v/>
      </c>
      <c r="F331" s="4" t="str">
        <f>IF(Inddata!F346="","",Inddata!F346)</f>
        <v/>
      </c>
      <c r="G331" s="4">
        <f>IF(Inddata!G346="","",Inddata!G346)</f>
        <v>0</v>
      </c>
      <c r="H331" s="4" t="str">
        <f>IF(Inddata!H346&gt;0.5,Inddata!H346,"")</f>
        <v/>
      </c>
      <c r="I331" s="4" t="str">
        <f>IF(Inddata!I346="","",Inddata!I346)</f>
        <v/>
      </c>
      <c r="J331" s="14">
        <f>IF('Anvendte oplysninger'!J331="Irrelevant",1,IF('Anvendte oplysninger'!J331&gt;3,1.2,1))</f>
        <v>1</v>
      </c>
      <c r="K331" s="14">
        <f>IF('Anvendte oplysninger'!K331="Irrelevant",1,IF(AND(OR(I331="Motorvejsstrækning",I331="Frakørselsflettestrækning",I331="Tilkørselsflettestrækning"),'Anvendte oplysninger'!K331&lt;3.5),1+(3.5-'Anvendte oplysninger'!K331)*0.12,IF(AND(OR(I331="Frakørselsrampe",I331="Tilkørselsrampe"),'Anvendte oplysninger'!K331&lt;3.5),1+(3.5-'Anvendte oplysninger'!K331)*0.16,1)))</f>
        <v>1</v>
      </c>
      <c r="L331" s="14">
        <f>IF('Anvendte oplysninger'!L331="Irrelevant",1,IF(AND('Anvendte oplysninger'!L331="Ja",'Anvendte oplysninger'!J331=2),0.6*'Anvendte oplysninger'!M331+(1-'Anvendte oplysninger'!M331),IF(AND('Anvendte oplysninger'!L331="Ja",'Anvendte oplysninger'!J331=3),0.7*'Anvendte oplysninger'!M331+(1-'Anvendte oplysninger'!M331),IF(AND('Anvendte oplysninger'!L331="Ja",'Anvendte oplysninger'!J331=4),0.76*'Anvendte oplysninger'!M331+(1-'Anvendte oplysninger'!M331),IF(AND('Anvendte oplysninger'!L331="Ja",'Anvendte oplysninger'!J331&gt;4.99999999),0.8*'Anvendte oplysninger'!M331+(1-'Anvendte oplysninger'!M331),1)))))</f>
        <v>1</v>
      </c>
      <c r="M331" s="14">
        <f>IF('Anvendte oplysninger'!L331="Irrelevant",1,IF(AND('Anvendte oplysninger'!L331="Ja",'Anvendte oplysninger'!J331=2),0.8*'Anvendte oplysninger'!M331+(1-'Anvendte oplysninger'!M331),IF(AND('Anvendte oplysninger'!L331="Ja",'Anvendte oplysninger'!J331=3),0.85*'Anvendte oplysninger'!M331+(1-'Anvendte oplysninger'!M331),IF(AND('Anvendte oplysninger'!L331="Ja",'Anvendte oplysninger'!J331=4),0.88*'Anvendte oplysninger'!M331+(1-'Anvendte oplysninger'!M331),IF(AND('Anvendte oplysninger'!L331="Ja",'Anvendte oplysninger'!J331&gt;4.99999999),0.9*'Anvendte oplysninger'!M331+(1-'Anvendte oplysninger'!M331),1)))))</f>
        <v>1</v>
      </c>
      <c r="N331" s="14">
        <f>IF('Anvendte oplysninger'!N331="Irrelevant",1,IF(AND(OR(I331="Motorvejsstrækning",I331="Frakørselsflettestrækning",I331="Tilkørselsflettestrækning"),'Anvendte oplysninger'!N331&lt;3),1+(3-'Anvendte oplysninger'!N331)*0.09333333,1))</f>
        <v>1</v>
      </c>
      <c r="O331" s="14">
        <f>IF('Anvendte oplysninger'!N331="Irrelevant",1,IF(AND(OR(I331="Motorvejsstrækning",I331="Frakørselsflettestrækning",I331="Tilkørselsflettestrækning"),'Anvendte oplysninger'!N331&lt;3),1+(3-'Anvendte oplysninger'!N331)*0.19666667,1))</f>
        <v>1</v>
      </c>
      <c r="P331" s="14">
        <f>IF('Anvendte oplysninger'!O331="Irrelevant",1,IF(AND(OR(I331="Motorvejsstrækning",I331="Frakørselsflettestrækning",I331="Tilkørselsflettestrækning"),'Anvendte oplysninger'!O331&lt;3.00000001),1+(0.5-'Anvendte oplysninger'!O331)*0.04,IF(AND(OR(I331="Frakørselsrampe",I331="Tilkørselsrampe"),'Anvendte oplysninger'!O331&lt;3.00000001),1+(0.5-'Anvendte oplysninger'!O331)*0.08,IF(OR(I331="Motorvejsstrækning",I331="Frakørselsflettestrækning",I331="Tilkørselsflettestrækning"),0.9,0.8))))</f>
        <v>1</v>
      </c>
      <c r="Q331" s="14">
        <f>IF('Anvendte oplysninger'!P331="Irrelevant",1,IF(AND(OR(I331="Motorvejsstrækning",I331="Frakørselsflettestrækning",I331="Tilkørselsflettestrækning"),'Anvendte oplysninger'!P331&lt;11.00000001),1+(5-'Anvendte oplysninger'!P331)*0.01,0.94))</f>
        <v>1</v>
      </c>
      <c r="R331" s="14">
        <f>IF(OR('Anvendte oplysninger'!Q331="Irrelevant",'Anvendte oplysninger'!R331="Irrelevant",'Anvendte oplysninger'!Q331="Lige"),1,IF(AND(OR(I331="Motorvejsstrækning",I331="Frakørselsflettestrækning",I331="Tilkørselsflettestrækning"),'Anvendte oplysninger'!Q331&lt;4000),(EXP(0.1096*1746.5/'Anvendte oplysninger'!Q331)/EXP(0.1096*1746.5/4000))*('Anvendte oplysninger'!R331/1000)/G331+(G331-'Anvendte oplysninger'!R331/1000)/G331,1))</f>
        <v>1</v>
      </c>
      <c r="S331" s="14">
        <f>IF(OR('Anvendte oplysninger'!S331="Irrelevant",'Anvendte oplysninger'!T331="Irrelevant",'Anvendte oplysninger'!S331="Lige"),1,IF(AND(OR(I331="Motorvejsstrækning",I331="Frakørselsflettestrækning",I331="Tilkørselsflettestrækning"),'Anvendte oplysninger'!S331&lt;4000),(EXP(0.1096*1746.5/'Anvendte oplysninger'!S331)/EXP(0.1096*1746.5/4000))*('Anvendte oplysninger'!T331/1000)/G331+(G331-'Anvendte oplysninger'!T331/1000)/G331,1))</f>
        <v>1</v>
      </c>
      <c r="T331" s="14">
        <f>IF('Anvendte oplysninger'!U331="Irrelevant",1,IF(AND(OR(I331="Motorvejsstrækning",I331="Frakørselsflettestrækning",I331="Tilkørselsflettestrækning",I331="Frakørselsrampe",I331="Tilkørselsrampe"),'Anvendte oplysninger'!U331="Ja"),0.95,1))</f>
        <v>1</v>
      </c>
      <c r="U331" s="14">
        <f>IF('Anvendte oplysninger'!U331="Irrelevant",1,IF(AND(OR(I331="Motorvejsstrækning",I331="Frakørselsflettestrækning",I331="Tilkørselsflettestrækning",I331="Frakørselsrampe",I331="Tilkørselsrampe"),'Anvendte oplysninger'!U331="Ja"),0.96,1))</f>
        <v>1</v>
      </c>
      <c r="V331" s="14">
        <f>IF('Anvendte oplysninger'!U331="Irrelevant",1,IF(AND(OR(I331="Motorvejsstrækning",I331="Frakørselsflettestrækning",I331="Tilkørselsflettestrækning",I331="Frakørselsrampe",I331="Tilkørselsrampe"),'Anvendte oplysninger'!U331="Ja"),0.79,1))</f>
        <v>1</v>
      </c>
      <c r="W331" s="14">
        <f>IF('Anvendte oplysninger'!U331="Irrelevant",1,IF(AND(OR(I331="Motorvejsstrækning",I331="Frakørselsflettestrækning",I331="Tilkørselsflettestrækning",I331="Frakørselsrampe",I331="Tilkørselsrampe"),'Anvendte oplysninger'!U331="Ja"),0.94,1))</f>
        <v>1</v>
      </c>
      <c r="X331" s="14">
        <f>IF('Anvendte oplysninger'!U331="Irrelevant",1,IF(AND(OR(I331="Motorvejsstrækning",I331="Frakørselsflettestrækning",I331="Tilkørselsflettestrækning",I331="Frakørselsrampe",I331="Tilkørselsrampe"),'Anvendte oplysninger'!U331="Ja"),0.97,1))</f>
        <v>1</v>
      </c>
      <c r="Y331" s="14">
        <f>IF(AND(I331="Frakørselsrampe",'Anvendte oplysninger'!V331="S-formet ruderrampe"),1.32,IF(AND(I331="Frakørselsrampe",'Anvendte oplysninger'!V331="S-formet trompetrampe"),2.05,IF(AND(I331="Frakørselsrampe",'Anvendte oplysninger'!V331="U-formet trompetrampe"),4.11,IF(AND(I331="Frakørselsrampe",'Anvendte oplysninger'!V331="SV-formet flyoverrampe"),5.15,IF(AND(I331="Frakørselsrampe",'Anvendte oplysninger'!V331="Vinkelformet rampe"),1.07,IF(AND(I331="Tilkørselsrampe",'Anvendte oplysninger'!V331="S-formet ruderrampe"),0.93,IF(AND(I331="Tilkørselsrampe",'Anvendte oplysninger'!V331="S-formet trompetrampe"),2.48,IF(AND(I331="Tilkørselsrampe",'Anvendte oplysninger'!V331="U-formet trompetrampe"),4.15,IF(AND(I331="Tilkørselsrampe",'Anvendte oplysninger'!V331="SV-formet flyoverrampe"),5.26,IF(AND(I331="Tilkørselsrampe",'Anvendte oplysninger'!V331="Vinkelformet rampe"),1.42,1))))))))))</f>
        <v>1</v>
      </c>
      <c r="Z331" s="14">
        <f>IF(OR('Anvendte oplysninger'!W331="Lige",'Anvendte oplysninger'!W331="Irrelevant",'Anvendte oplysninger'!X331="Irrelevant",'Anvendte oplysninger'!Y331="Irrelevant"),1,1+1.545*1000/32.2*((('Anvendte oplysninger'!Y331*3268/3600)/('Anvendte oplysninger'!W331/0.306))^2)*('Anvendte oplysninger'!X331/1000)/G331)</f>
        <v>1</v>
      </c>
      <c r="AA331" s="14">
        <f>IF(OR('Anvendte oplysninger'!W331="Lige",'Anvendte oplysninger'!W331="Irrelevant",'Anvendte oplysninger'!X331="Irrelevant",'Anvendte oplysninger'!Y331="Irrelevant"),1,1+1.961*1000/32.2*((('Anvendte oplysninger'!Y331*3268/3600)/('Anvendte oplysninger'!W331/0.306))^2)*('Anvendte oplysninger'!X331/1000)/G331)</f>
        <v>1</v>
      </c>
      <c r="AB331" s="14">
        <f>IF(OR('Anvendte oplysninger'!Z331="Lige",'Anvendte oplysninger'!Z331="Irrelevant",'Anvendte oplysninger'!AA331="Irrelevant",'Anvendte oplysninger'!AB331="Irrelevant"),1,1+1.545*1000/32.2*((('Anvendte oplysninger'!AB331*3268/3600)/('Anvendte oplysninger'!Z331/0.306))^2)*('Anvendte oplysninger'!AA331/1000)/G331)</f>
        <v>1</v>
      </c>
      <c r="AC331" s="14">
        <f>IF(OR('Anvendte oplysninger'!Z331="Lige",'Anvendte oplysninger'!Z331="Irrelevant",'Anvendte oplysninger'!AA331="Irrelevant",'Anvendte oplysninger'!AB331="Irrelevant"),1,1+1.961*1000/32.2*((('Anvendte oplysninger'!AB331*3268/3600)/('Anvendte oplysninger'!Z331/0.306))^2)*('Anvendte oplysninger'!AA331/1000)/G331)</f>
        <v>1</v>
      </c>
      <c r="AD331" s="14">
        <f>IF(OR('Anvendte oplysninger'!AC331="Irrelevant",'Anvendte oplysninger'!AC331="Nej"),1,IF(AND('Anvendte oplysninger'!AC331="Ja",OR('Anvendte oplysninger'!Q331&lt;301,'Anvendte oplysninger'!S331&lt;301)),1-(0.5*('Anvendte oplysninger'!R331+'Anvendte oplysninger'!T331)/('Anvendte oplysninger'!G331*1000)),IF(AND('Anvendte oplysninger'!AC331="Ja",OR('Anvendte oplysninger'!Q331&lt;601,'Anvendte oplysninger'!S331&lt;601)),1-(0.25*('Anvendte oplysninger'!R331+'Anvendte oplysninger'!T331)/('Anvendte oplysninger'!G331*1000)),1)))</f>
        <v>1</v>
      </c>
      <c r="AE331" s="14">
        <f>IF(OR('Anvendte oplysninger'!AC331="Irrelevant",'Anvendte oplysninger'!AC331="Nej"),1,IF(AND('Anvendte oplysninger'!AC331="Ja",OR('Anvendte oplysninger'!Q331&lt;301,'Anvendte oplysninger'!S331&lt;301)),1-(0.4*('Anvendte oplysninger'!R331+'Anvendte oplysninger'!T331)/('Anvendte oplysninger'!G331*1000)),IF(AND('Anvendte oplysninger'!AC331="Ja",OR('Anvendte oplysninger'!Q331&lt;601,'Anvendte oplysninger'!S331&lt;601)),1-(0.2*('Anvendte oplysninger'!R331+'Anvendte oplysninger'!T331)/('Anvendte oplysninger'!G331*1000)),1)))</f>
        <v>1</v>
      </c>
      <c r="AF331" s="14">
        <f>IF('Anvendte oplysninger'!AD331="110 km/t",0.79,1)</f>
        <v>1</v>
      </c>
      <c r="AG331" s="14">
        <f>IF('Anvendte oplysninger'!AD331="110 km/t",0.94,1)</f>
        <v>1</v>
      </c>
      <c r="AH331" s="14">
        <f>IF('Anvendte oplysninger'!AD331="110 km/t",0.66,1)</f>
        <v>1</v>
      </c>
      <c r="AI331" s="14">
        <f>IF('Anvendte oplysninger'!AD331="110 km/t",0.82,1)</f>
        <v>1</v>
      </c>
      <c r="AJ331" s="14">
        <f>IF(AND('Anvendte oplysninger'!AE331="Ja",I331="Tilkørselsflettestrækning"),0.65*'Anvendte oplysninger'!AF331+1-'Anvendte oplysninger'!AF331,1)</f>
        <v>1</v>
      </c>
      <c r="AK331" s="15" t="str">
        <f t="shared" si="35"/>
        <v/>
      </c>
      <c r="AL331" s="15" t="str">
        <f t="shared" si="36"/>
        <v/>
      </c>
      <c r="AM331" s="15" t="str">
        <f t="shared" si="37"/>
        <v/>
      </c>
      <c r="AN331" s="15" t="str">
        <f t="shared" si="38"/>
        <v/>
      </c>
      <c r="AO331" s="15" t="str">
        <f t="shared" si="39"/>
        <v/>
      </c>
      <c r="AP331" s="15" t="str">
        <f t="shared" si="40"/>
        <v/>
      </c>
      <c r="AQ331" s="4" t="str">
        <f t="shared" si="41"/>
        <v/>
      </c>
    </row>
    <row r="332" spans="1:43" x14ac:dyDescent="0.25">
      <c r="A332" s="4" t="str">
        <f>IF(Inddata!A347="","",Inddata!A347)</f>
        <v/>
      </c>
      <c r="B332" s="4" t="str">
        <f>IF(Inddata!B347="","",Inddata!B347)</f>
        <v/>
      </c>
      <c r="C332" s="4" t="str">
        <f>IF(Inddata!C347="","",Inddata!C347)</f>
        <v/>
      </c>
      <c r="D332" s="4" t="str">
        <f>IF(Inddata!D347="","",Inddata!D347)</f>
        <v/>
      </c>
      <c r="E332" s="4" t="str">
        <f>IF(Inddata!E347="","",Inddata!E347)</f>
        <v/>
      </c>
      <c r="F332" s="4" t="str">
        <f>IF(Inddata!F347="","",Inddata!F347)</f>
        <v/>
      </c>
      <c r="G332" s="4">
        <f>IF(Inddata!G347="","",Inddata!G347)</f>
        <v>0</v>
      </c>
      <c r="H332" s="4" t="str">
        <f>IF(Inddata!H347&gt;0.5,Inddata!H347,"")</f>
        <v/>
      </c>
      <c r="I332" s="4" t="str">
        <f>IF(Inddata!I347="","",Inddata!I347)</f>
        <v/>
      </c>
      <c r="J332" s="14">
        <f>IF('Anvendte oplysninger'!J332="Irrelevant",1,IF('Anvendte oplysninger'!J332&gt;3,1.2,1))</f>
        <v>1</v>
      </c>
      <c r="K332" s="14">
        <f>IF('Anvendte oplysninger'!K332="Irrelevant",1,IF(AND(OR(I332="Motorvejsstrækning",I332="Frakørselsflettestrækning",I332="Tilkørselsflettestrækning"),'Anvendte oplysninger'!K332&lt;3.5),1+(3.5-'Anvendte oplysninger'!K332)*0.12,IF(AND(OR(I332="Frakørselsrampe",I332="Tilkørselsrampe"),'Anvendte oplysninger'!K332&lt;3.5),1+(3.5-'Anvendte oplysninger'!K332)*0.16,1)))</f>
        <v>1</v>
      </c>
      <c r="L332" s="14">
        <f>IF('Anvendte oplysninger'!L332="Irrelevant",1,IF(AND('Anvendte oplysninger'!L332="Ja",'Anvendte oplysninger'!J332=2),0.6*'Anvendte oplysninger'!M332+(1-'Anvendte oplysninger'!M332),IF(AND('Anvendte oplysninger'!L332="Ja",'Anvendte oplysninger'!J332=3),0.7*'Anvendte oplysninger'!M332+(1-'Anvendte oplysninger'!M332),IF(AND('Anvendte oplysninger'!L332="Ja",'Anvendte oplysninger'!J332=4),0.76*'Anvendte oplysninger'!M332+(1-'Anvendte oplysninger'!M332),IF(AND('Anvendte oplysninger'!L332="Ja",'Anvendte oplysninger'!J332&gt;4.99999999),0.8*'Anvendte oplysninger'!M332+(1-'Anvendte oplysninger'!M332),1)))))</f>
        <v>1</v>
      </c>
      <c r="M332" s="14">
        <f>IF('Anvendte oplysninger'!L332="Irrelevant",1,IF(AND('Anvendte oplysninger'!L332="Ja",'Anvendte oplysninger'!J332=2),0.8*'Anvendte oplysninger'!M332+(1-'Anvendte oplysninger'!M332),IF(AND('Anvendte oplysninger'!L332="Ja",'Anvendte oplysninger'!J332=3),0.85*'Anvendte oplysninger'!M332+(1-'Anvendte oplysninger'!M332),IF(AND('Anvendte oplysninger'!L332="Ja",'Anvendte oplysninger'!J332=4),0.88*'Anvendte oplysninger'!M332+(1-'Anvendte oplysninger'!M332),IF(AND('Anvendte oplysninger'!L332="Ja",'Anvendte oplysninger'!J332&gt;4.99999999),0.9*'Anvendte oplysninger'!M332+(1-'Anvendte oplysninger'!M332),1)))))</f>
        <v>1</v>
      </c>
      <c r="N332" s="14">
        <f>IF('Anvendte oplysninger'!N332="Irrelevant",1,IF(AND(OR(I332="Motorvejsstrækning",I332="Frakørselsflettestrækning",I332="Tilkørselsflettestrækning"),'Anvendte oplysninger'!N332&lt;3),1+(3-'Anvendte oplysninger'!N332)*0.09333333,1))</f>
        <v>1</v>
      </c>
      <c r="O332" s="14">
        <f>IF('Anvendte oplysninger'!N332="Irrelevant",1,IF(AND(OR(I332="Motorvejsstrækning",I332="Frakørselsflettestrækning",I332="Tilkørselsflettestrækning"),'Anvendte oplysninger'!N332&lt;3),1+(3-'Anvendte oplysninger'!N332)*0.19666667,1))</f>
        <v>1</v>
      </c>
      <c r="P332" s="14">
        <f>IF('Anvendte oplysninger'!O332="Irrelevant",1,IF(AND(OR(I332="Motorvejsstrækning",I332="Frakørselsflettestrækning",I332="Tilkørselsflettestrækning"),'Anvendte oplysninger'!O332&lt;3.00000001),1+(0.5-'Anvendte oplysninger'!O332)*0.04,IF(AND(OR(I332="Frakørselsrampe",I332="Tilkørselsrampe"),'Anvendte oplysninger'!O332&lt;3.00000001),1+(0.5-'Anvendte oplysninger'!O332)*0.08,IF(OR(I332="Motorvejsstrækning",I332="Frakørselsflettestrækning",I332="Tilkørselsflettestrækning"),0.9,0.8))))</f>
        <v>1</v>
      </c>
      <c r="Q332" s="14">
        <f>IF('Anvendte oplysninger'!P332="Irrelevant",1,IF(AND(OR(I332="Motorvejsstrækning",I332="Frakørselsflettestrækning",I332="Tilkørselsflettestrækning"),'Anvendte oplysninger'!P332&lt;11.00000001),1+(5-'Anvendte oplysninger'!P332)*0.01,0.94))</f>
        <v>1</v>
      </c>
      <c r="R332" s="14">
        <f>IF(OR('Anvendte oplysninger'!Q332="Irrelevant",'Anvendte oplysninger'!R332="Irrelevant",'Anvendte oplysninger'!Q332="Lige"),1,IF(AND(OR(I332="Motorvejsstrækning",I332="Frakørselsflettestrækning",I332="Tilkørselsflettestrækning"),'Anvendte oplysninger'!Q332&lt;4000),(EXP(0.1096*1746.5/'Anvendte oplysninger'!Q332)/EXP(0.1096*1746.5/4000))*('Anvendte oplysninger'!R332/1000)/G332+(G332-'Anvendte oplysninger'!R332/1000)/G332,1))</f>
        <v>1</v>
      </c>
      <c r="S332" s="14">
        <f>IF(OR('Anvendte oplysninger'!S332="Irrelevant",'Anvendte oplysninger'!T332="Irrelevant",'Anvendte oplysninger'!S332="Lige"),1,IF(AND(OR(I332="Motorvejsstrækning",I332="Frakørselsflettestrækning",I332="Tilkørselsflettestrækning"),'Anvendte oplysninger'!S332&lt;4000),(EXP(0.1096*1746.5/'Anvendte oplysninger'!S332)/EXP(0.1096*1746.5/4000))*('Anvendte oplysninger'!T332/1000)/G332+(G332-'Anvendte oplysninger'!T332/1000)/G332,1))</f>
        <v>1</v>
      </c>
      <c r="T332" s="14">
        <f>IF('Anvendte oplysninger'!U332="Irrelevant",1,IF(AND(OR(I332="Motorvejsstrækning",I332="Frakørselsflettestrækning",I332="Tilkørselsflettestrækning",I332="Frakørselsrampe",I332="Tilkørselsrampe"),'Anvendte oplysninger'!U332="Ja"),0.95,1))</f>
        <v>1</v>
      </c>
      <c r="U332" s="14">
        <f>IF('Anvendte oplysninger'!U332="Irrelevant",1,IF(AND(OR(I332="Motorvejsstrækning",I332="Frakørselsflettestrækning",I332="Tilkørselsflettestrækning",I332="Frakørselsrampe",I332="Tilkørselsrampe"),'Anvendte oplysninger'!U332="Ja"),0.96,1))</f>
        <v>1</v>
      </c>
      <c r="V332" s="14">
        <f>IF('Anvendte oplysninger'!U332="Irrelevant",1,IF(AND(OR(I332="Motorvejsstrækning",I332="Frakørselsflettestrækning",I332="Tilkørselsflettestrækning",I332="Frakørselsrampe",I332="Tilkørselsrampe"),'Anvendte oplysninger'!U332="Ja"),0.79,1))</f>
        <v>1</v>
      </c>
      <c r="W332" s="14">
        <f>IF('Anvendte oplysninger'!U332="Irrelevant",1,IF(AND(OR(I332="Motorvejsstrækning",I332="Frakørselsflettestrækning",I332="Tilkørselsflettestrækning",I332="Frakørselsrampe",I332="Tilkørselsrampe"),'Anvendte oplysninger'!U332="Ja"),0.94,1))</f>
        <v>1</v>
      </c>
      <c r="X332" s="14">
        <f>IF('Anvendte oplysninger'!U332="Irrelevant",1,IF(AND(OR(I332="Motorvejsstrækning",I332="Frakørselsflettestrækning",I332="Tilkørselsflettestrækning",I332="Frakørselsrampe",I332="Tilkørselsrampe"),'Anvendte oplysninger'!U332="Ja"),0.97,1))</f>
        <v>1</v>
      </c>
      <c r="Y332" s="14">
        <f>IF(AND(I332="Frakørselsrampe",'Anvendte oplysninger'!V332="S-formet ruderrampe"),1.32,IF(AND(I332="Frakørselsrampe",'Anvendte oplysninger'!V332="S-formet trompetrampe"),2.05,IF(AND(I332="Frakørselsrampe",'Anvendte oplysninger'!V332="U-formet trompetrampe"),4.11,IF(AND(I332="Frakørselsrampe",'Anvendte oplysninger'!V332="SV-formet flyoverrampe"),5.15,IF(AND(I332="Frakørselsrampe",'Anvendte oplysninger'!V332="Vinkelformet rampe"),1.07,IF(AND(I332="Tilkørselsrampe",'Anvendte oplysninger'!V332="S-formet ruderrampe"),0.93,IF(AND(I332="Tilkørselsrampe",'Anvendte oplysninger'!V332="S-formet trompetrampe"),2.48,IF(AND(I332="Tilkørselsrampe",'Anvendte oplysninger'!V332="U-formet trompetrampe"),4.15,IF(AND(I332="Tilkørselsrampe",'Anvendte oplysninger'!V332="SV-formet flyoverrampe"),5.26,IF(AND(I332="Tilkørselsrampe",'Anvendte oplysninger'!V332="Vinkelformet rampe"),1.42,1))))))))))</f>
        <v>1</v>
      </c>
      <c r="Z332" s="14">
        <f>IF(OR('Anvendte oplysninger'!W332="Lige",'Anvendte oplysninger'!W332="Irrelevant",'Anvendte oplysninger'!X332="Irrelevant",'Anvendte oplysninger'!Y332="Irrelevant"),1,1+1.545*1000/32.2*((('Anvendte oplysninger'!Y332*3268/3600)/('Anvendte oplysninger'!W332/0.306))^2)*('Anvendte oplysninger'!X332/1000)/G332)</f>
        <v>1</v>
      </c>
      <c r="AA332" s="14">
        <f>IF(OR('Anvendte oplysninger'!W332="Lige",'Anvendte oplysninger'!W332="Irrelevant",'Anvendte oplysninger'!X332="Irrelevant",'Anvendte oplysninger'!Y332="Irrelevant"),1,1+1.961*1000/32.2*((('Anvendte oplysninger'!Y332*3268/3600)/('Anvendte oplysninger'!W332/0.306))^2)*('Anvendte oplysninger'!X332/1000)/G332)</f>
        <v>1</v>
      </c>
      <c r="AB332" s="14">
        <f>IF(OR('Anvendte oplysninger'!Z332="Lige",'Anvendte oplysninger'!Z332="Irrelevant",'Anvendte oplysninger'!AA332="Irrelevant",'Anvendte oplysninger'!AB332="Irrelevant"),1,1+1.545*1000/32.2*((('Anvendte oplysninger'!AB332*3268/3600)/('Anvendte oplysninger'!Z332/0.306))^2)*('Anvendte oplysninger'!AA332/1000)/G332)</f>
        <v>1</v>
      </c>
      <c r="AC332" s="14">
        <f>IF(OR('Anvendte oplysninger'!Z332="Lige",'Anvendte oplysninger'!Z332="Irrelevant",'Anvendte oplysninger'!AA332="Irrelevant",'Anvendte oplysninger'!AB332="Irrelevant"),1,1+1.961*1000/32.2*((('Anvendte oplysninger'!AB332*3268/3600)/('Anvendte oplysninger'!Z332/0.306))^2)*('Anvendte oplysninger'!AA332/1000)/G332)</f>
        <v>1</v>
      </c>
      <c r="AD332" s="14">
        <f>IF(OR('Anvendte oplysninger'!AC332="Irrelevant",'Anvendte oplysninger'!AC332="Nej"),1,IF(AND('Anvendte oplysninger'!AC332="Ja",OR('Anvendte oplysninger'!Q332&lt;301,'Anvendte oplysninger'!S332&lt;301)),1-(0.5*('Anvendte oplysninger'!R332+'Anvendte oplysninger'!T332)/('Anvendte oplysninger'!G332*1000)),IF(AND('Anvendte oplysninger'!AC332="Ja",OR('Anvendte oplysninger'!Q332&lt;601,'Anvendte oplysninger'!S332&lt;601)),1-(0.25*('Anvendte oplysninger'!R332+'Anvendte oplysninger'!T332)/('Anvendte oplysninger'!G332*1000)),1)))</f>
        <v>1</v>
      </c>
      <c r="AE332" s="14">
        <f>IF(OR('Anvendte oplysninger'!AC332="Irrelevant",'Anvendte oplysninger'!AC332="Nej"),1,IF(AND('Anvendte oplysninger'!AC332="Ja",OR('Anvendte oplysninger'!Q332&lt;301,'Anvendte oplysninger'!S332&lt;301)),1-(0.4*('Anvendte oplysninger'!R332+'Anvendte oplysninger'!T332)/('Anvendte oplysninger'!G332*1000)),IF(AND('Anvendte oplysninger'!AC332="Ja",OR('Anvendte oplysninger'!Q332&lt;601,'Anvendte oplysninger'!S332&lt;601)),1-(0.2*('Anvendte oplysninger'!R332+'Anvendte oplysninger'!T332)/('Anvendte oplysninger'!G332*1000)),1)))</f>
        <v>1</v>
      </c>
      <c r="AF332" s="14">
        <f>IF('Anvendte oplysninger'!AD332="110 km/t",0.79,1)</f>
        <v>1</v>
      </c>
      <c r="AG332" s="14">
        <f>IF('Anvendte oplysninger'!AD332="110 km/t",0.94,1)</f>
        <v>1</v>
      </c>
      <c r="AH332" s="14">
        <f>IF('Anvendte oplysninger'!AD332="110 km/t",0.66,1)</f>
        <v>1</v>
      </c>
      <c r="AI332" s="14">
        <f>IF('Anvendte oplysninger'!AD332="110 km/t",0.82,1)</f>
        <v>1</v>
      </c>
      <c r="AJ332" s="14">
        <f>IF(AND('Anvendte oplysninger'!AE332="Ja",I332="Tilkørselsflettestrækning"),0.65*'Anvendte oplysninger'!AF332+1-'Anvendte oplysninger'!AF332,1)</f>
        <v>1</v>
      </c>
      <c r="AK332" s="15" t="str">
        <f t="shared" si="35"/>
        <v/>
      </c>
      <c r="AL332" s="15" t="str">
        <f t="shared" si="36"/>
        <v/>
      </c>
      <c r="AM332" s="15" t="str">
        <f t="shared" si="37"/>
        <v/>
      </c>
      <c r="AN332" s="15" t="str">
        <f t="shared" si="38"/>
        <v/>
      </c>
      <c r="AO332" s="15" t="str">
        <f t="shared" si="39"/>
        <v/>
      </c>
      <c r="AP332" s="15" t="str">
        <f t="shared" si="40"/>
        <v/>
      </c>
      <c r="AQ332" s="4" t="str">
        <f t="shared" si="41"/>
        <v/>
      </c>
    </row>
    <row r="333" spans="1:43" x14ac:dyDescent="0.25">
      <c r="A333" s="4" t="str">
        <f>IF(Inddata!A348="","",Inddata!A348)</f>
        <v/>
      </c>
      <c r="B333" s="4" t="str">
        <f>IF(Inddata!B348="","",Inddata!B348)</f>
        <v/>
      </c>
      <c r="C333" s="4" t="str">
        <f>IF(Inddata!C348="","",Inddata!C348)</f>
        <v/>
      </c>
      <c r="D333" s="4" t="str">
        <f>IF(Inddata!D348="","",Inddata!D348)</f>
        <v/>
      </c>
      <c r="E333" s="4" t="str">
        <f>IF(Inddata!E348="","",Inddata!E348)</f>
        <v/>
      </c>
      <c r="F333" s="4" t="str">
        <f>IF(Inddata!F348="","",Inddata!F348)</f>
        <v/>
      </c>
      <c r="G333" s="4">
        <f>IF(Inddata!G348="","",Inddata!G348)</f>
        <v>0</v>
      </c>
      <c r="H333" s="4" t="str">
        <f>IF(Inddata!H348&gt;0.5,Inddata!H348,"")</f>
        <v/>
      </c>
      <c r="I333" s="4" t="str">
        <f>IF(Inddata!I348="","",Inddata!I348)</f>
        <v/>
      </c>
      <c r="J333" s="14">
        <f>IF('Anvendte oplysninger'!J333="Irrelevant",1,IF('Anvendte oplysninger'!J333&gt;3,1.2,1))</f>
        <v>1</v>
      </c>
      <c r="K333" s="14">
        <f>IF('Anvendte oplysninger'!K333="Irrelevant",1,IF(AND(OR(I333="Motorvejsstrækning",I333="Frakørselsflettestrækning",I333="Tilkørselsflettestrækning"),'Anvendte oplysninger'!K333&lt;3.5),1+(3.5-'Anvendte oplysninger'!K333)*0.12,IF(AND(OR(I333="Frakørselsrampe",I333="Tilkørselsrampe"),'Anvendte oplysninger'!K333&lt;3.5),1+(3.5-'Anvendte oplysninger'!K333)*0.16,1)))</f>
        <v>1</v>
      </c>
      <c r="L333" s="14">
        <f>IF('Anvendte oplysninger'!L333="Irrelevant",1,IF(AND('Anvendte oplysninger'!L333="Ja",'Anvendte oplysninger'!J333=2),0.6*'Anvendte oplysninger'!M333+(1-'Anvendte oplysninger'!M333),IF(AND('Anvendte oplysninger'!L333="Ja",'Anvendte oplysninger'!J333=3),0.7*'Anvendte oplysninger'!M333+(1-'Anvendte oplysninger'!M333),IF(AND('Anvendte oplysninger'!L333="Ja",'Anvendte oplysninger'!J333=4),0.76*'Anvendte oplysninger'!M333+(1-'Anvendte oplysninger'!M333),IF(AND('Anvendte oplysninger'!L333="Ja",'Anvendte oplysninger'!J333&gt;4.99999999),0.8*'Anvendte oplysninger'!M333+(1-'Anvendte oplysninger'!M333),1)))))</f>
        <v>1</v>
      </c>
      <c r="M333" s="14">
        <f>IF('Anvendte oplysninger'!L333="Irrelevant",1,IF(AND('Anvendte oplysninger'!L333="Ja",'Anvendte oplysninger'!J333=2),0.8*'Anvendte oplysninger'!M333+(1-'Anvendte oplysninger'!M333),IF(AND('Anvendte oplysninger'!L333="Ja",'Anvendte oplysninger'!J333=3),0.85*'Anvendte oplysninger'!M333+(1-'Anvendte oplysninger'!M333),IF(AND('Anvendte oplysninger'!L333="Ja",'Anvendte oplysninger'!J333=4),0.88*'Anvendte oplysninger'!M333+(1-'Anvendte oplysninger'!M333),IF(AND('Anvendte oplysninger'!L333="Ja",'Anvendte oplysninger'!J333&gt;4.99999999),0.9*'Anvendte oplysninger'!M333+(1-'Anvendte oplysninger'!M333),1)))))</f>
        <v>1</v>
      </c>
      <c r="N333" s="14">
        <f>IF('Anvendte oplysninger'!N333="Irrelevant",1,IF(AND(OR(I333="Motorvejsstrækning",I333="Frakørselsflettestrækning",I333="Tilkørselsflettestrækning"),'Anvendte oplysninger'!N333&lt;3),1+(3-'Anvendte oplysninger'!N333)*0.09333333,1))</f>
        <v>1</v>
      </c>
      <c r="O333" s="14">
        <f>IF('Anvendte oplysninger'!N333="Irrelevant",1,IF(AND(OR(I333="Motorvejsstrækning",I333="Frakørselsflettestrækning",I333="Tilkørselsflettestrækning"),'Anvendte oplysninger'!N333&lt;3),1+(3-'Anvendte oplysninger'!N333)*0.19666667,1))</f>
        <v>1</v>
      </c>
      <c r="P333" s="14">
        <f>IF('Anvendte oplysninger'!O333="Irrelevant",1,IF(AND(OR(I333="Motorvejsstrækning",I333="Frakørselsflettestrækning",I333="Tilkørselsflettestrækning"),'Anvendte oplysninger'!O333&lt;3.00000001),1+(0.5-'Anvendte oplysninger'!O333)*0.04,IF(AND(OR(I333="Frakørselsrampe",I333="Tilkørselsrampe"),'Anvendte oplysninger'!O333&lt;3.00000001),1+(0.5-'Anvendte oplysninger'!O333)*0.08,IF(OR(I333="Motorvejsstrækning",I333="Frakørselsflettestrækning",I333="Tilkørselsflettestrækning"),0.9,0.8))))</f>
        <v>1</v>
      </c>
      <c r="Q333" s="14">
        <f>IF('Anvendte oplysninger'!P333="Irrelevant",1,IF(AND(OR(I333="Motorvejsstrækning",I333="Frakørselsflettestrækning",I333="Tilkørselsflettestrækning"),'Anvendte oplysninger'!P333&lt;11.00000001),1+(5-'Anvendte oplysninger'!P333)*0.01,0.94))</f>
        <v>1</v>
      </c>
      <c r="R333" s="14">
        <f>IF(OR('Anvendte oplysninger'!Q333="Irrelevant",'Anvendte oplysninger'!R333="Irrelevant",'Anvendte oplysninger'!Q333="Lige"),1,IF(AND(OR(I333="Motorvejsstrækning",I333="Frakørselsflettestrækning",I333="Tilkørselsflettestrækning"),'Anvendte oplysninger'!Q333&lt;4000),(EXP(0.1096*1746.5/'Anvendte oplysninger'!Q333)/EXP(0.1096*1746.5/4000))*('Anvendte oplysninger'!R333/1000)/G333+(G333-'Anvendte oplysninger'!R333/1000)/G333,1))</f>
        <v>1</v>
      </c>
      <c r="S333" s="14">
        <f>IF(OR('Anvendte oplysninger'!S333="Irrelevant",'Anvendte oplysninger'!T333="Irrelevant",'Anvendte oplysninger'!S333="Lige"),1,IF(AND(OR(I333="Motorvejsstrækning",I333="Frakørselsflettestrækning",I333="Tilkørselsflettestrækning"),'Anvendte oplysninger'!S333&lt;4000),(EXP(0.1096*1746.5/'Anvendte oplysninger'!S333)/EXP(0.1096*1746.5/4000))*('Anvendte oplysninger'!T333/1000)/G333+(G333-'Anvendte oplysninger'!T333/1000)/G333,1))</f>
        <v>1</v>
      </c>
      <c r="T333" s="14">
        <f>IF('Anvendte oplysninger'!U333="Irrelevant",1,IF(AND(OR(I333="Motorvejsstrækning",I333="Frakørselsflettestrækning",I333="Tilkørselsflettestrækning",I333="Frakørselsrampe",I333="Tilkørselsrampe"),'Anvendte oplysninger'!U333="Ja"),0.95,1))</f>
        <v>1</v>
      </c>
      <c r="U333" s="14">
        <f>IF('Anvendte oplysninger'!U333="Irrelevant",1,IF(AND(OR(I333="Motorvejsstrækning",I333="Frakørselsflettestrækning",I333="Tilkørselsflettestrækning",I333="Frakørselsrampe",I333="Tilkørselsrampe"),'Anvendte oplysninger'!U333="Ja"),0.96,1))</f>
        <v>1</v>
      </c>
      <c r="V333" s="14">
        <f>IF('Anvendte oplysninger'!U333="Irrelevant",1,IF(AND(OR(I333="Motorvejsstrækning",I333="Frakørselsflettestrækning",I333="Tilkørselsflettestrækning",I333="Frakørselsrampe",I333="Tilkørselsrampe"),'Anvendte oplysninger'!U333="Ja"),0.79,1))</f>
        <v>1</v>
      </c>
      <c r="W333" s="14">
        <f>IF('Anvendte oplysninger'!U333="Irrelevant",1,IF(AND(OR(I333="Motorvejsstrækning",I333="Frakørselsflettestrækning",I333="Tilkørselsflettestrækning",I333="Frakørselsrampe",I333="Tilkørselsrampe"),'Anvendte oplysninger'!U333="Ja"),0.94,1))</f>
        <v>1</v>
      </c>
      <c r="X333" s="14">
        <f>IF('Anvendte oplysninger'!U333="Irrelevant",1,IF(AND(OR(I333="Motorvejsstrækning",I333="Frakørselsflettestrækning",I333="Tilkørselsflettestrækning",I333="Frakørselsrampe",I333="Tilkørselsrampe"),'Anvendte oplysninger'!U333="Ja"),0.97,1))</f>
        <v>1</v>
      </c>
      <c r="Y333" s="14">
        <f>IF(AND(I333="Frakørselsrampe",'Anvendte oplysninger'!V333="S-formet ruderrampe"),1.32,IF(AND(I333="Frakørselsrampe",'Anvendte oplysninger'!V333="S-formet trompetrampe"),2.05,IF(AND(I333="Frakørselsrampe",'Anvendte oplysninger'!V333="U-formet trompetrampe"),4.11,IF(AND(I333="Frakørselsrampe",'Anvendte oplysninger'!V333="SV-formet flyoverrampe"),5.15,IF(AND(I333="Frakørselsrampe",'Anvendte oplysninger'!V333="Vinkelformet rampe"),1.07,IF(AND(I333="Tilkørselsrampe",'Anvendte oplysninger'!V333="S-formet ruderrampe"),0.93,IF(AND(I333="Tilkørselsrampe",'Anvendte oplysninger'!V333="S-formet trompetrampe"),2.48,IF(AND(I333="Tilkørselsrampe",'Anvendte oplysninger'!V333="U-formet trompetrampe"),4.15,IF(AND(I333="Tilkørselsrampe",'Anvendte oplysninger'!V333="SV-formet flyoverrampe"),5.26,IF(AND(I333="Tilkørselsrampe",'Anvendte oplysninger'!V333="Vinkelformet rampe"),1.42,1))))))))))</f>
        <v>1</v>
      </c>
      <c r="Z333" s="14">
        <f>IF(OR('Anvendte oplysninger'!W333="Lige",'Anvendte oplysninger'!W333="Irrelevant",'Anvendte oplysninger'!X333="Irrelevant",'Anvendte oplysninger'!Y333="Irrelevant"),1,1+1.545*1000/32.2*((('Anvendte oplysninger'!Y333*3268/3600)/('Anvendte oplysninger'!W333/0.306))^2)*('Anvendte oplysninger'!X333/1000)/G333)</f>
        <v>1</v>
      </c>
      <c r="AA333" s="14">
        <f>IF(OR('Anvendte oplysninger'!W333="Lige",'Anvendte oplysninger'!W333="Irrelevant",'Anvendte oplysninger'!X333="Irrelevant",'Anvendte oplysninger'!Y333="Irrelevant"),1,1+1.961*1000/32.2*((('Anvendte oplysninger'!Y333*3268/3600)/('Anvendte oplysninger'!W333/0.306))^2)*('Anvendte oplysninger'!X333/1000)/G333)</f>
        <v>1</v>
      </c>
      <c r="AB333" s="14">
        <f>IF(OR('Anvendte oplysninger'!Z333="Lige",'Anvendte oplysninger'!Z333="Irrelevant",'Anvendte oplysninger'!AA333="Irrelevant",'Anvendte oplysninger'!AB333="Irrelevant"),1,1+1.545*1000/32.2*((('Anvendte oplysninger'!AB333*3268/3600)/('Anvendte oplysninger'!Z333/0.306))^2)*('Anvendte oplysninger'!AA333/1000)/G333)</f>
        <v>1</v>
      </c>
      <c r="AC333" s="14">
        <f>IF(OR('Anvendte oplysninger'!Z333="Lige",'Anvendte oplysninger'!Z333="Irrelevant",'Anvendte oplysninger'!AA333="Irrelevant",'Anvendte oplysninger'!AB333="Irrelevant"),1,1+1.961*1000/32.2*((('Anvendte oplysninger'!AB333*3268/3600)/('Anvendte oplysninger'!Z333/0.306))^2)*('Anvendte oplysninger'!AA333/1000)/G333)</f>
        <v>1</v>
      </c>
      <c r="AD333" s="14">
        <f>IF(OR('Anvendte oplysninger'!AC333="Irrelevant",'Anvendte oplysninger'!AC333="Nej"),1,IF(AND('Anvendte oplysninger'!AC333="Ja",OR('Anvendte oplysninger'!Q333&lt;301,'Anvendte oplysninger'!S333&lt;301)),1-(0.5*('Anvendte oplysninger'!R333+'Anvendte oplysninger'!T333)/('Anvendte oplysninger'!G333*1000)),IF(AND('Anvendte oplysninger'!AC333="Ja",OR('Anvendte oplysninger'!Q333&lt;601,'Anvendte oplysninger'!S333&lt;601)),1-(0.25*('Anvendte oplysninger'!R333+'Anvendte oplysninger'!T333)/('Anvendte oplysninger'!G333*1000)),1)))</f>
        <v>1</v>
      </c>
      <c r="AE333" s="14">
        <f>IF(OR('Anvendte oplysninger'!AC333="Irrelevant",'Anvendte oplysninger'!AC333="Nej"),1,IF(AND('Anvendte oplysninger'!AC333="Ja",OR('Anvendte oplysninger'!Q333&lt;301,'Anvendte oplysninger'!S333&lt;301)),1-(0.4*('Anvendte oplysninger'!R333+'Anvendte oplysninger'!T333)/('Anvendte oplysninger'!G333*1000)),IF(AND('Anvendte oplysninger'!AC333="Ja",OR('Anvendte oplysninger'!Q333&lt;601,'Anvendte oplysninger'!S333&lt;601)),1-(0.2*('Anvendte oplysninger'!R333+'Anvendte oplysninger'!T333)/('Anvendte oplysninger'!G333*1000)),1)))</f>
        <v>1</v>
      </c>
      <c r="AF333" s="14">
        <f>IF('Anvendte oplysninger'!AD333="110 km/t",0.79,1)</f>
        <v>1</v>
      </c>
      <c r="AG333" s="14">
        <f>IF('Anvendte oplysninger'!AD333="110 km/t",0.94,1)</f>
        <v>1</v>
      </c>
      <c r="AH333" s="14">
        <f>IF('Anvendte oplysninger'!AD333="110 km/t",0.66,1)</f>
        <v>1</v>
      </c>
      <c r="AI333" s="14">
        <f>IF('Anvendte oplysninger'!AD333="110 km/t",0.82,1)</f>
        <v>1</v>
      </c>
      <c r="AJ333" s="14">
        <f>IF(AND('Anvendte oplysninger'!AE333="Ja",I333="Tilkørselsflettestrækning"),0.65*'Anvendte oplysninger'!AF333+1-'Anvendte oplysninger'!AF333,1)</f>
        <v>1</v>
      </c>
      <c r="AK333" s="15" t="str">
        <f t="shared" si="35"/>
        <v/>
      </c>
      <c r="AL333" s="15" t="str">
        <f t="shared" si="36"/>
        <v/>
      </c>
      <c r="AM333" s="15" t="str">
        <f t="shared" si="37"/>
        <v/>
      </c>
      <c r="AN333" s="15" t="str">
        <f t="shared" si="38"/>
        <v/>
      </c>
      <c r="AO333" s="15" t="str">
        <f t="shared" si="39"/>
        <v/>
      </c>
      <c r="AP333" s="15" t="str">
        <f t="shared" si="40"/>
        <v/>
      </c>
      <c r="AQ333" s="4" t="str">
        <f t="shared" si="41"/>
        <v/>
      </c>
    </row>
    <row r="334" spans="1:43" x14ac:dyDescent="0.25">
      <c r="A334" s="4" t="str">
        <f>IF(Inddata!A349="","",Inddata!A349)</f>
        <v/>
      </c>
      <c r="B334" s="4" t="str">
        <f>IF(Inddata!B349="","",Inddata!B349)</f>
        <v/>
      </c>
      <c r="C334" s="4" t="str">
        <f>IF(Inddata!C349="","",Inddata!C349)</f>
        <v/>
      </c>
      <c r="D334" s="4" t="str">
        <f>IF(Inddata!D349="","",Inddata!D349)</f>
        <v/>
      </c>
      <c r="E334" s="4" t="str">
        <f>IF(Inddata!E349="","",Inddata!E349)</f>
        <v/>
      </c>
      <c r="F334" s="4" t="str">
        <f>IF(Inddata!F349="","",Inddata!F349)</f>
        <v/>
      </c>
      <c r="G334" s="4">
        <f>IF(Inddata!G349="","",Inddata!G349)</f>
        <v>0</v>
      </c>
      <c r="H334" s="4" t="str">
        <f>IF(Inddata!H349&gt;0.5,Inddata!H349,"")</f>
        <v/>
      </c>
      <c r="I334" s="4" t="str">
        <f>IF(Inddata!I349="","",Inddata!I349)</f>
        <v/>
      </c>
      <c r="J334" s="14">
        <f>IF('Anvendte oplysninger'!J334="Irrelevant",1,IF('Anvendte oplysninger'!J334&gt;3,1.2,1))</f>
        <v>1</v>
      </c>
      <c r="K334" s="14">
        <f>IF('Anvendte oplysninger'!K334="Irrelevant",1,IF(AND(OR(I334="Motorvejsstrækning",I334="Frakørselsflettestrækning",I334="Tilkørselsflettestrækning"),'Anvendte oplysninger'!K334&lt;3.5),1+(3.5-'Anvendte oplysninger'!K334)*0.12,IF(AND(OR(I334="Frakørselsrampe",I334="Tilkørselsrampe"),'Anvendte oplysninger'!K334&lt;3.5),1+(3.5-'Anvendte oplysninger'!K334)*0.16,1)))</f>
        <v>1</v>
      </c>
      <c r="L334" s="14">
        <f>IF('Anvendte oplysninger'!L334="Irrelevant",1,IF(AND('Anvendte oplysninger'!L334="Ja",'Anvendte oplysninger'!J334=2),0.6*'Anvendte oplysninger'!M334+(1-'Anvendte oplysninger'!M334),IF(AND('Anvendte oplysninger'!L334="Ja",'Anvendte oplysninger'!J334=3),0.7*'Anvendte oplysninger'!M334+(1-'Anvendte oplysninger'!M334),IF(AND('Anvendte oplysninger'!L334="Ja",'Anvendte oplysninger'!J334=4),0.76*'Anvendte oplysninger'!M334+(1-'Anvendte oplysninger'!M334),IF(AND('Anvendte oplysninger'!L334="Ja",'Anvendte oplysninger'!J334&gt;4.99999999),0.8*'Anvendte oplysninger'!M334+(1-'Anvendte oplysninger'!M334),1)))))</f>
        <v>1</v>
      </c>
      <c r="M334" s="14">
        <f>IF('Anvendte oplysninger'!L334="Irrelevant",1,IF(AND('Anvendte oplysninger'!L334="Ja",'Anvendte oplysninger'!J334=2),0.8*'Anvendte oplysninger'!M334+(1-'Anvendte oplysninger'!M334),IF(AND('Anvendte oplysninger'!L334="Ja",'Anvendte oplysninger'!J334=3),0.85*'Anvendte oplysninger'!M334+(1-'Anvendte oplysninger'!M334),IF(AND('Anvendte oplysninger'!L334="Ja",'Anvendte oplysninger'!J334=4),0.88*'Anvendte oplysninger'!M334+(1-'Anvendte oplysninger'!M334),IF(AND('Anvendte oplysninger'!L334="Ja",'Anvendte oplysninger'!J334&gt;4.99999999),0.9*'Anvendte oplysninger'!M334+(1-'Anvendte oplysninger'!M334),1)))))</f>
        <v>1</v>
      </c>
      <c r="N334" s="14">
        <f>IF('Anvendte oplysninger'!N334="Irrelevant",1,IF(AND(OR(I334="Motorvejsstrækning",I334="Frakørselsflettestrækning",I334="Tilkørselsflettestrækning"),'Anvendte oplysninger'!N334&lt;3),1+(3-'Anvendte oplysninger'!N334)*0.09333333,1))</f>
        <v>1</v>
      </c>
      <c r="O334" s="14">
        <f>IF('Anvendte oplysninger'!N334="Irrelevant",1,IF(AND(OR(I334="Motorvejsstrækning",I334="Frakørselsflettestrækning",I334="Tilkørselsflettestrækning"),'Anvendte oplysninger'!N334&lt;3),1+(3-'Anvendte oplysninger'!N334)*0.19666667,1))</f>
        <v>1</v>
      </c>
      <c r="P334" s="14">
        <f>IF('Anvendte oplysninger'!O334="Irrelevant",1,IF(AND(OR(I334="Motorvejsstrækning",I334="Frakørselsflettestrækning",I334="Tilkørselsflettestrækning"),'Anvendte oplysninger'!O334&lt;3.00000001),1+(0.5-'Anvendte oplysninger'!O334)*0.04,IF(AND(OR(I334="Frakørselsrampe",I334="Tilkørselsrampe"),'Anvendte oplysninger'!O334&lt;3.00000001),1+(0.5-'Anvendte oplysninger'!O334)*0.08,IF(OR(I334="Motorvejsstrækning",I334="Frakørselsflettestrækning",I334="Tilkørselsflettestrækning"),0.9,0.8))))</f>
        <v>1</v>
      </c>
      <c r="Q334" s="14">
        <f>IF('Anvendte oplysninger'!P334="Irrelevant",1,IF(AND(OR(I334="Motorvejsstrækning",I334="Frakørselsflettestrækning",I334="Tilkørselsflettestrækning"),'Anvendte oplysninger'!P334&lt;11.00000001),1+(5-'Anvendte oplysninger'!P334)*0.01,0.94))</f>
        <v>1</v>
      </c>
      <c r="R334" s="14">
        <f>IF(OR('Anvendte oplysninger'!Q334="Irrelevant",'Anvendte oplysninger'!R334="Irrelevant",'Anvendte oplysninger'!Q334="Lige"),1,IF(AND(OR(I334="Motorvejsstrækning",I334="Frakørselsflettestrækning",I334="Tilkørselsflettestrækning"),'Anvendte oplysninger'!Q334&lt;4000),(EXP(0.1096*1746.5/'Anvendte oplysninger'!Q334)/EXP(0.1096*1746.5/4000))*('Anvendte oplysninger'!R334/1000)/G334+(G334-'Anvendte oplysninger'!R334/1000)/G334,1))</f>
        <v>1</v>
      </c>
      <c r="S334" s="14">
        <f>IF(OR('Anvendte oplysninger'!S334="Irrelevant",'Anvendte oplysninger'!T334="Irrelevant",'Anvendte oplysninger'!S334="Lige"),1,IF(AND(OR(I334="Motorvejsstrækning",I334="Frakørselsflettestrækning",I334="Tilkørselsflettestrækning"),'Anvendte oplysninger'!S334&lt;4000),(EXP(0.1096*1746.5/'Anvendte oplysninger'!S334)/EXP(0.1096*1746.5/4000))*('Anvendte oplysninger'!T334/1000)/G334+(G334-'Anvendte oplysninger'!T334/1000)/G334,1))</f>
        <v>1</v>
      </c>
      <c r="T334" s="14">
        <f>IF('Anvendte oplysninger'!U334="Irrelevant",1,IF(AND(OR(I334="Motorvejsstrækning",I334="Frakørselsflettestrækning",I334="Tilkørselsflettestrækning",I334="Frakørselsrampe",I334="Tilkørselsrampe"),'Anvendte oplysninger'!U334="Ja"),0.95,1))</f>
        <v>1</v>
      </c>
      <c r="U334" s="14">
        <f>IF('Anvendte oplysninger'!U334="Irrelevant",1,IF(AND(OR(I334="Motorvejsstrækning",I334="Frakørselsflettestrækning",I334="Tilkørselsflettestrækning",I334="Frakørselsrampe",I334="Tilkørselsrampe"),'Anvendte oplysninger'!U334="Ja"),0.96,1))</f>
        <v>1</v>
      </c>
      <c r="V334" s="14">
        <f>IF('Anvendte oplysninger'!U334="Irrelevant",1,IF(AND(OR(I334="Motorvejsstrækning",I334="Frakørselsflettestrækning",I334="Tilkørselsflettestrækning",I334="Frakørselsrampe",I334="Tilkørselsrampe"),'Anvendte oplysninger'!U334="Ja"),0.79,1))</f>
        <v>1</v>
      </c>
      <c r="W334" s="14">
        <f>IF('Anvendte oplysninger'!U334="Irrelevant",1,IF(AND(OR(I334="Motorvejsstrækning",I334="Frakørselsflettestrækning",I334="Tilkørselsflettestrækning",I334="Frakørselsrampe",I334="Tilkørselsrampe"),'Anvendte oplysninger'!U334="Ja"),0.94,1))</f>
        <v>1</v>
      </c>
      <c r="X334" s="14">
        <f>IF('Anvendte oplysninger'!U334="Irrelevant",1,IF(AND(OR(I334="Motorvejsstrækning",I334="Frakørselsflettestrækning",I334="Tilkørselsflettestrækning",I334="Frakørselsrampe",I334="Tilkørselsrampe"),'Anvendte oplysninger'!U334="Ja"),0.97,1))</f>
        <v>1</v>
      </c>
      <c r="Y334" s="14">
        <f>IF(AND(I334="Frakørselsrampe",'Anvendte oplysninger'!V334="S-formet ruderrampe"),1.32,IF(AND(I334="Frakørselsrampe",'Anvendte oplysninger'!V334="S-formet trompetrampe"),2.05,IF(AND(I334="Frakørselsrampe",'Anvendte oplysninger'!V334="U-formet trompetrampe"),4.11,IF(AND(I334="Frakørselsrampe",'Anvendte oplysninger'!V334="SV-formet flyoverrampe"),5.15,IF(AND(I334="Frakørselsrampe",'Anvendte oplysninger'!V334="Vinkelformet rampe"),1.07,IF(AND(I334="Tilkørselsrampe",'Anvendte oplysninger'!V334="S-formet ruderrampe"),0.93,IF(AND(I334="Tilkørselsrampe",'Anvendte oplysninger'!V334="S-formet trompetrampe"),2.48,IF(AND(I334="Tilkørselsrampe",'Anvendte oplysninger'!V334="U-formet trompetrampe"),4.15,IF(AND(I334="Tilkørselsrampe",'Anvendte oplysninger'!V334="SV-formet flyoverrampe"),5.26,IF(AND(I334="Tilkørselsrampe",'Anvendte oplysninger'!V334="Vinkelformet rampe"),1.42,1))))))))))</f>
        <v>1</v>
      </c>
      <c r="Z334" s="14">
        <f>IF(OR('Anvendte oplysninger'!W334="Lige",'Anvendte oplysninger'!W334="Irrelevant",'Anvendte oplysninger'!X334="Irrelevant",'Anvendte oplysninger'!Y334="Irrelevant"),1,1+1.545*1000/32.2*((('Anvendte oplysninger'!Y334*3268/3600)/('Anvendte oplysninger'!W334/0.306))^2)*('Anvendte oplysninger'!X334/1000)/G334)</f>
        <v>1</v>
      </c>
      <c r="AA334" s="14">
        <f>IF(OR('Anvendte oplysninger'!W334="Lige",'Anvendte oplysninger'!W334="Irrelevant",'Anvendte oplysninger'!X334="Irrelevant",'Anvendte oplysninger'!Y334="Irrelevant"),1,1+1.961*1000/32.2*((('Anvendte oplysninger'!Y334*3268/3600)/('Anvendte oplysninger'!W334/0.306))^2)*('Anvendte oplysninger'!X334/1000)/G334)</f>
        <v>1</v>
      </c>
      <c r="AB334" s="14">
        <f>IF(OR('Anvendte oplysninger'!Z334="Lige",'Anvendte oplysninger'!Z334="Irrelevant",'Anvendte oplysninger'!AA334="Irrelevant",'Anvendte oplysninger'!AB334="Irrelevant"),1,1+1.545*1000/32.2*((('Anvendte oplysninger'!AB334*3268/3600)/('Anvendte oplysninger'!Z334/0.306))^2)*('Anvendte oplysninger'!AA334/1000)/G334)</f>
        <v>1</v>
      </c>
      <c r="AC334" s="14">
        <f>IF(OR('Anvendte oplysninger'!Z334="Lige",'Anvendte oplysninger'!Z334="Irrelevant",'Anvendte oplysninger'!AA334="Irrelevant",'Anvendte oplysninger'!AB334="Irrelevant"),1,1+1.961*1000/32.2*((('Anvendte oplysninger'!AB334*3268/3600)/('Anvendte oplysninger'!Z334/0.306))^2)*('Anvendte oplysninger'!AA334/1000)/G334)</f>
        <v>1</v>
      </c>
      <c r="AD334" s="14">
        <f>IF(OR('Anvendte oplysninger'!AC334="Irrelevant",'Anvendte oplysninger'!AC334="Nej"),1,IF(AND('Anvendte oplysninger'!AC334="Ja",OR('Anvendte oplysninger'!Q334&lt;301,'Anvendte oplysninger'!S334&lt;301)),1-(0.5*('Anvendte oplysninger'!R334+'Anvendte oplysninger'!T334)/('Anvendte oplysninger'!G334*1000)),IF(AND('Anvendte oplysninger'!AC334="Ja",OR('Anvendte oplysninger'!Q334&lt;601,'Anvendte oplysninger'!S334&lt;601)),1-(0.25*('Anvendte oplysninger'!R334+'Anvendte oplysninger'!T334)/('Anvendte oplysninger'!G334*1000)),1)))</f>
        <v>1</v>
      </c>
      <c r="AE334" s="14">
        <f>IF(OR('Anvendte oplysninger'!AC334="Irrelevant",'Anvendte oplysninger'!AC334="Nej"),1,IF(AND('Anvendte oplysninger'!AC334="Ja",OR('Anvendte oplysninger'!Q334&lt;301,'Anvendte oplysninger'!S334&lt;301)),1-(0.4*('Anvendte oplysninger'!R334+'Anvendte oplysninger'!T334)/('Anvendte oplysninger'!G334*1000)),IF(AND('Anvendte oplysninger'!AC334="Ja",OR('Anvendte oplysninger'!Q334&lt;601,'Anvendte oplysninger'!S334&lt;601)),1-(0.2*('Anvendte oplysninger'!R334+'Anvendte oplysninger'!T334)/('Anvendte oplysninger'!G334*1000)),1)))</f>
        <v>1</v>
      </c>
      <c r="AF334" s="14">
        <f>IF('Anvendte oplysninger'!AD334="110 km/t",0.79,1)</f>
        <v>1</v>
      </c>
      <c r="AG334" s="14">
        <f>IF('Anvendte oplysninger'!AD334="110 km/t",0.94,1)</f>
        <v>1</v>
      </c>
      <c r="AH334" s="14">
        <f>IF('Anvendte oplysninger'!AD334="110 km/t",0.66,1)</f>
        <v>1</v>
      </c>
      <c r="AI334" s="14">
        <f>IF('Anvendte oplysninger'!AD334="110 km/t",0.82,1)</f>
        <v>1</v>
      </c>
      <c r="AJ334" s="14">
        <f>IF(AND('Anvendte oplysninger'!AE334="Ja",I334="Tilkørselsflettestrækning"),0.65*'Anvendte oplysninger'!AF334+1-'Anvendte oplysninger'!AF334,1)</f>
        <v>1</v>
      </c>
      <c r="AK334" s="15" t="str">
        <f t="shared" si="35"/>
        <v/>
      </c>
      <c r="AL334" s="15" t="str">
        <f t="shared" si="36"/>
        <v/>
      </c>
      <c r="AM334" s="15" t="str">
        <f t="shared" si="37"/>
        <v/>
      </c>
      <c r="AN334" s="15" t="str">
        <f t="shared" si="38"/>
        <v/>
      </c>
      <c r="AO334" s="15" t="str">
        <f t="shared" si="39"/>
        <v/>
      </c>
      <c r="AP334" s="15" t="str">
        <f t="shared" si="40"/>
        <v/>
      </c>
      <c r="AQ334" s="4" t="str">
        <f t="shared" si="41"/>
        <v/>
      </c>
    </row>
    <row r="335" spans="1:43" x14ac:dyDescent="0.25">
      <c r="A335" s="4" t="str">
        <f>IF(Inddata!A350="","",Inddata!A350)</f>
        <v/>
      </c>
      <c r="B335" s="4" t="str">
        <f>IF(Inddata!B350="","",Inddata!B350)</f>
        <v/>
      </c>
      <c r="C335" s="4" t="str">
        <f>IF(Inddata!C350="","",Inddata!C350)</f>
        <v/>
      </c>
      <c r="D335" s="4" t="str">
        <f>IF(Inddata!D350="","",Inddata!D350)</f>
        <v/>
      </c>
      <c r="E335" s="4" t="str">
        <f>IF(Inddata!E350="","",Inddata!E350)</f>
        <v/>
      </c>
      <c r="F335" s="4" t="str">
        <f>IF(Inddata!F350="","",Inddata!F350)</f>
        <v/>
      </c>
      <c r="G335" s="4">
        <f>IF(Inddata!G350="","",Inddata!G350)</f>
        <v>0</v>
      </c>
      <c r="H335" s="4" t="str">
        <f>IF(Inddata!H350&gt;0.5,Inddata!H350,"")</f>
        <v/>
      </c>
      <c r="I335" s="4" t="str">
        <f>IF(Inddata!I350="","",Inddata!I350)</f>
        <v/>
      </c>
      <c r="J335" s="14">
        <f>IF('Anvendte oplysninger'!J335="Irrelevant",1,IF('Anvendte oplysninger'!J335&gt;3,1.2,1))</f>
        <v>1</v>
      </c>
      <c r="K335" s="14">
        <f>IF('Anvendte oplysninger'!K335="Irrelevant",1,IF(AND(OR(I335="Motorvejsstrækning",I335="Frakørselsflettestrækning",I335="Tilkørselsflettestrækning"),'Anvendte oplysninger'!K335&lt;3.5),1+(3.5-'Anvendte oplysninger'!K335)*0.12,IF(AND(OR(I335="Frakørselsrampe",I335="Tilkørselsrampe"),'Anvendte oplysninger'!K335&lt;3.5),1+(3.5-'Anvendte oplysninger'!K335)*0.16,1)))</f>
        <v>1</v>
      </c>
      <c r="L335" s="14">
        <f>IF('Anvendte oplysninger'!L335="Irrelevant",1,IF(AND('Anvendte oplysninger'!L335="Ja",'Anvendte oplysninger'!J335=2),0.6*'Anvendte oplysninger'!M335+(1-'Anvendte oplysninger'!M335),IF(AND('Anvendte oplysninger'!L335="Ja",'Anvendte oplysninger'!J335=3),0.7*'Anvendte oplysninger'!M335+(1-'Anvendte oplysninger'!M335),IF(AND('Anvendte oplysninger'!L335="Ja",'Anvendte oplysninger'!J335=4),0.76*'Anvendte oplysninger'!M335+(1-'Anvendte oplysninger'!M335),IF(AND('Anvendte oplysninger'!L335="Ja",'Anvendte oplysninger'!J335&gt;4.99999999),0.8*'Anvendte oplysninger'!M335+(1-'Anvendte oplysninger'!M335),1)))))</f>
        <v>1</v>
      </c>
      <c r="M335" s="14">
        <f>IF('Anvendte oplysninger'!L335="Irrelevant",1,IF(AND('Anvendte oplysninger'!L335="Ja",'Anvendte oplysninger'!J335=2),0.8*'Anvendte oplysninger'!M335+(1-'Anvendte oplysninger'!M335),IF(AND('Anvendte oplysninger'!L335="Ja",'Anvendte oplysninger'!J335=3),0.85*'Anvendte oplysninger'!M335+(1-'Anvendte oplysninger'!M335),IF(AND('Anvendte oplysninger'!L335="Ja",'Anvendte oplysninger'!J335=4),0.88*'Anvendte oplysninger'!M335+(1-'Anvendte oplysninger'!M335),IF(AND('Anvendte oplysninger'!L335="Ja",'Anvendte oplysninger'!J335&gt;4.99999999),0.9*'Anvendte oplysninger'!M335+(1-'Anvendte oplysninger'!M335),1)))))</f>
        <v>1</v>
      </c>
      <c r="N335" s="14">
        <f>IF('Anvendte oplysninger'!N335="Irrelevant",1,IF(AND(OR(I335="Motorvejsstrækning",I335="Frakørselsflettestrækning",I335="Tilkørselsflettestrækning"),'Anvendte oplysninger'!N335&lt;3),1+(3-'Anvendte oplysninger'!N335)*0.09333333,1))</f>
        <v>1</v>
      </c>
      <c r="O335" s="14">
        <f>IF('Anvendte oplysninger'!N335="Irrelevant",1,IF(AND(OR(I335="Motorvejsstrækning",I335="Frakørselsflettestrækning",I335="Tilkørselsflettestrækning"),'Anvendte oplysninger'!N335&lt;3),1+(3-'Anvendte oplysninger'!N335)*0.19666667,1))</f>
        <v>1</v>
      </c>
      <c r="P335" s="14">
        <f>IF('Anvendte oplysninger'!O335="Irrelevant",1,IF(AND(OR(I335="Motorvejsstrækning",I335="Frakørselsflettestrækning",I335="Tilkørselsflettestrækning"),'Anvendte oplysninger'!O335&lt;3.00000001),1+(0.5-'Anvendte oplysninger'!O335)*0.04,IF(AND(OR(I335="Frakørselsrampe",I335="Tilkørselsrampe"),'Anvendte oplysninger'!O335&lt;3.00000001),1+(0.5-'Anvendte oplysninger'!O335)*0.08,IF(OR(I335="Motorvejsstrækning",I335="Frakørselsflettestrækning",I335="Tilkørselsflettestrækning"),0.9,0.8))))</f>
        <v>1</v>
      </c>
      <c r="Q335" s="14">
        <f>IF('Anvendte oplysninger'!P335="Irrelevant",1,IF(AND(OR(I335="Motorvejsstrækning",I335="Frakørselsflettestrækning",I335="Tilkørselsflettestrækning"),'Anvendte oplysninger'!P335&lt;11.00000001),1+(5-'Anvendte oplysninger'!P335)*0.01,0.94))</f>
        <v>1</v>
      </c>
      <c r="R335" s="14">
        <f>IF(OR('Anvendte oplysninger'!Q335="Irrelevant",'Anvendte oplysninger'!R335="Irrelevant",'Anvendte oplysninger'!Q335="Lige"),1,IF(AND(OR(I335="Motorvejsstrækning",I335="Frakørselsflettestrækning",I335="Tilkørselsflettestrækning"),'Anvendte oplysninger'!Q335&lt;4000),(EXP(0.1096*1746.5/'Anvendte oplysninger'!Q335)/EXP(0.1096*1746.5/4000))*('Anvendte oplysninger'!R335/1000)/G335+(G335-'Anvendte oplysninger'!R335/1000)/G335,1))</f>
        <v>1</v>
      </c>
      <c r="S335" s="14">
        <f>IF(OR('Anvendte oplysninger'!S335="Irrelevant",'Anvendte oplysninger'!T335="Irrelevant",'Anvendte oplysninger'!S335="Lige"),1,IF(AND(OR(I335="Motorvejsstrækning",I335="Frakørselsflettestrækning",I335="Tilkørselsflettestrækning"),'Anvendte oplysninger'!S335&lt;4000),(EXP(0.1096*1746.5/'Anvendte oplysninger'!S335)/EXP(0.1096*1746.5/4000))*('Anvendte oplysninger'!T335/1000)/G335+(G335-'Anvendte oplysninger'!T335/1000)/G335,1))</f>
        <v>1</v>
      </c>
      <c r="T335" s="14">
        <f>IF('Anvendte oplysninger'!U335="Irrelevant",1,IF(AND(OR(I335="Motorvejsstrækning",I335="Frakørselsflettestrækning",I335="Tilkørselsflettestrækning",I335="Frakørselsrampe",I335="Tilkørselsrampe"),'Anvendte oplysninger'!U335="Ja"),0.95,1))</f>
        <v>1</v>
      </c>
      <c r="U335" s="14">
        <f>IF('Anvendte oplysninger'!U335="Irrelevant",1,IF(AND(OR(I335="Motorvejsstrækning",I335="Frakørselsflettestrækning",I335="Tilkørselsflettestrækning",I335="Frakørselsrampe",I335="Tilkørselsrampe"),'Anvendte oplysninger'!U335="Ja"),0.96,1))</f>
        <v>1</v>
      </c>
      <c r="V335" s="14">
        <f>IF('Anvendte oplysninger'!U335="Irrelevant",1,IF(AND(OR(I335="Motorvejsstrækning",I335="Frakørselsflettestrækning",I335="Tilkørselsflettestrækning",I335="Frakørselsrampe",I335="Tilkørselsrampe"),'Anvendte oplysninger'!U335="Ja"),0.79,1))</f>
        <v>1</v>
      </c>
      <c r="W335" s="14">
        <f>IF('Anvendte oplysninger'!U335="Irrelevant",1,IF(AND(OR(I335="Motorvejsstrækning",I335="Frakørselsflettestrækning",I335="Tilkørselsflettestrækning",I335="Frakørselsrampe",I335="Tilkørselsrampe"),'Anvendte oplysninger'!U335="Ja"),0.94,1))</f>
        <v>1</v>
      </c>
      <c r="X335" s="14">
        <f>IF('Anvendte oplysninger'!U335="Irrelevant",1,IF(AND(OR(I335="Motorvejsstrækning",I335="Frakørselsflettestrækning",I335="Tilkørselsflettestrækning",I335="Frakørselsrampe",I335="Tilkørselsrampe"),'Anvendte oplysninger'!U335="Ja"),0.97,1))</f>
        <v>1</v>
      </c>
      <c r="Y335" s="14">
        <f>IF(AND(I335="Frakørselsrampe",'Anvendte oplysninger'!V335="S-formet ruderrampe"),1.32,IF(AND(I335="Frakørselsrampe",'Anvendte oplysninger'!V335="S-formet trompetrampe"),2.05,IF(AND(I335="Frakørselsrampe",'Anvendte oplysninger'!V335="U-formet trompetrampe"),4.11,IF(AND(I335="Frakørselsrampe",'Anvendte oplysninger'!V335="SV-formet flyoverrampe"),5.15,IF(AND(I335="Frakørselsrampe",'Anvendte oplysninger'!V335="Vinkelformet rampe"),1.07,IF(AND(I335="Tilkørselsrampe",'Anvendte oplysninger'!V335="S-formet ruderrampe"),0.93,IF(AND(I335="Tilkørselsrampe",'Anvendte oplysninger'!V335="S-formet trompetrampe"),2.48,IF(AND(I335="Tilkørselsrampe",'Anvendte oplysninger'!V335="U-formet trompetrampe"),4.15,IF(AND(I335="Tilkørselsrampe",'Anvendte oplysninger'!V335="SV-formet flyoverrampe"),5.26,IF(AND(I335="Tilkørselsrampe",'Anvendte oplysninger'!V335="Vinkelformet rampe"),1.42,1))))))))))</f>
        <v>1</v>
      </c>
      <c r="Z335" s="14">
        <f>IF(OR('Anvendte oplysninger'!W335="Lige",'Anvendte oplysninger'!W335="Irrelevant",'Anvendte oplysninger'!X335="Irrelevant",'Anvendte oplysninger'!Y335="Irrelevant"),1,1+1.545*1000/32.2*((('Anvendte oplysninger'!Y335*3268/3600)/('Anvendte oplysninger'!W335/0.306))^2)*('Anvendte oplysninger'!X335/1000)/G335)</f>
        <v>1</v>
      </c>
      <c r="AA335" s="14">
        <f>IF(OR('Anvendte oplysninger'!W335="Lige",'Anvendte oplysninger'!W335="Irrelevant",'Anvendte oplysninger'!X335="Irrelevant",'Anvendte oplysninger'!Y335="Irrelevant"),1,1+1.961*1000/32.2*((('Anvendte oplysninger'!Y335*3268/3600)/('Anvendte oplysninger'!W335/0.306))^2)*('Anvendte oplysninger'!X335/1000)/G335)</f>
        <v>1</v>
      </c>
      <c r="AB335" s="14">
        <f>IF(OR('Anvendte oplysninger'!Z335="Lige",'Anvendte oplysninger'!Z335="Irrelevant",'Anvendte oplysninger'!AA335="Irrelevant",'Anvendte oplysninger'!AB335="Irrelevant"),1,1+1.545*1000/32.2*((('Anvendte oplysninger'!AB335*3268/3600)/('Anvendte oplysninger'!Z335/0.306))^2)*('Anvendte oplysninger'!AA335/1000)/G335)</f>
        <v>1</v>
      </c>
      <c r="AC335" s="14">
        <f>IF(OR('Anvendte oplysninger'!Z335="Lige",'Anvendte oplysninger'!Z335="Irrelevant",'Anvendte oplysninger'!AA335="Irrelevant",'Anvendte oplysninger'!AB335="Irrelevant"),1,1+1.961*1000/32.2*((('Anvendte oplysninger'!AB335*3268/3600)/('Anvendte oplysninger'!Z335/0.306))^2)*('Anvendte oplysninger'!AA335/1000)/G335)</f>
        <v>1</v>
      </c>
      <c r="AD335" s="14">
        <f>IF(OR('Anvendte oplysninger'!AC335="Irrelevant",'Anvendte oplysninger'!AC335="Nej"),1,IF(AND('Anvendte oplysninger'!AC335="Ja",OR('Anvendte oplysninger'!Q335&lt;301,'Anvendte oplysninger'!S335&lt;301)),1-(0.5*('Anvendte oplysninger'!R335+'Anvendte oplysninger'!T335)/('Anvendte oplysninger'!G335*1000)),IF(AND('Anvendte oplysninger'!AC335="Ja",OR('Anvendte oplysninger'!Q335&lt;601,'Anvendte oplysninger'!S335&lt;601)),1-(0.25*('Anvendte oplysninger'!R335+'Anvendte oplysninger'!T335)/('Anvendte oplysninger'!G335*1000)),1)))</f>
        <v>1</v>
      </c>
      <c r="AE335" s="14">
        <f>IF(OR('Anvendte oplysninger'!AC335="Irrelevant",'Anvendte oplysninger'!AC335="Nej"),1,IF(AND('Anvendte oplysninger'!AC335="Ja",OR('Anvendte oplysninger'!Q335&lt;301,'Anvendte oplysninger'!S335&lt;301)),1-(0.4*('Anvendte oplysninger'!R335+'Anvendte oplysninger'!T335)/('Anvendte oplysninger'!G335*1000)),IF(AND('Anvendte oplysninger'!AC335="Ja",OR('Anvendte oplysninger'!Q335&lt;601,'Anvendte oplysninger'!S335&lt;601)),1-(0.2*('Anvendte oplysninger'!R335+'Anvendte oplysninger'!T335)/('Anvendte oplysninger'!G335*1000)),1)))</f>
        <v>1</v>
      </c>
      <c r="AF335" s="14">
        <f>IF('Anvendte oplysninger'!AD335="110 km/t",0.79,1)</f>
        <v>1</v>
      </c>
      <c r="AG335" s="14">
        <f>IF('Anvendte oplysninger'!AD335="110 km/t",0.94,1)</f>
        <v>1</v>
      </c>
      <c r="AH335" s="14">
        <f>IF('Anvendte oplysninger'!AD335="110 km/t",0.66,1)</f>
        <v>1</v>
      </c>
      <c r="AI335" s="14">
        <f>IF('Anvendte oplysninger'!AD335="110 km/t",0.82,1)</f>
        <v>1</v>
      </c>
      <c r="AJ335" s="14">
        <f>IF(AND('Anvendte oplysninger'!AE335="Ja",I335="Tilkørselsflettestrækning"),0.65*'Anvendte oplysninger'!AF335+1-'Anvendte oplysninger'!AF335,1)</f>
        <v>1</v>
      </c>
      <c r="AK335" s="15" t="str">
        <f t="shared" si="35"/>
        <v/>
      </c>
      <c r="AL335" s="15" t="str">
        <f t="shared" si="36"/>
        <v/>
      </c>
      <c r="AM335" s="15" t="str">
        <f t="shared" si="37"/>
        <v/>
      </c>
      <c r="AN335" s="15" t="str">
        <f t="shared" si="38"/>
        <v/>
      </c>
      <c r="AO335" s="15" t="str">
        <f t="shared" si="39"/>
        <v/>
      </c>
      <c r="AP335" s="15" t="str">
        <f t="shared" si="40"/>
        <v/>
      </c>
      <c r="AQ335" s="4" t="str">
        <f t="shared" si="41"/>
        <v/>
      </c>
    </row>
    <row r="336" spans="1:43" x14ac:dyDescent="0.25">
      <c r="A336" s="4" t="str">
        <f>IF(Inddata!A351="","",Inddata!A351)</f>
        <v/>
      </c>
      <c r="B336" s="4" t="str">
        <f>IF(Inddata!B351="","",Inddata!B351)</f>
        <v/>
      </c>
      <c r="C336" s="4" t="str">
        <f>IF(Inddata!C351="","",Inddata!C351)</f>
        <v/>
      </c>
      <c r="D336" s="4" t="str">
        <f>IF(Inddata!D351="","",Inddata!D351)</f>
        <v/>
      </c>
      <c r="E336" s="4" t="str">
        <f>IF(Inddata!E351="","",Inddata!E351)</f>
        <v/>
      </c>
      <c r="F336" s="4" t="str">
        <f>IF(Inddata!F351="","",Inddata!F351)</f>
        <v/>
      </c>
      <c r="G336" s="4">
        <f>IF(Inddata!G351="","",Inddata!G351)</f>
        <v>0</v>
      </c>
      <c r="H336" s="4" t="str">
        <f>IF(Inddata!H351&gt;0.5,Inddata!H351,"")</f>
        <v/>
      </c>
      <c r="I336" s="4" t="str">
        <f>IF(Inddata!I351="","",Inddata!I351)</f>
        <v/>
      </c>
      <c r="J336" s="14">
        <f>IF('Anvendte oplysninger'!J336="Irrelevant",1,IF('Anvendte oplysninger'!J336&gt;3,1.2,1))</f>
        <v>1</v>
      </c>
      <c r="K336" s="14">
        <f>IF('Anvendte oplysninger'!K336="Irrelevant",1,IF(AND(OR(I336="Motorvejsstrækning",I336="Frakørselsflettestrækning",I336="Tilkørselsflettestrækning"),'Anvendte oplysninger'!K336&lt;3.5),1+(3.5-'Anvendte oplysninger'!K336)*0.12,IF(AND(OR(I336="Frakørselsrampe",I336="Tilkørselsrampe"),'Anvendte oplysninger'!K336&lt;3.5),1+(3.5-'Anvendte oplysninger'!K336)*0.16,1)))</f>
        <v>1</v>
      </c>
      <c r="L336" s="14">
        <f>IF('Anvendte oplysninger'!L336="Irrelevant",1,IF(AND('Anvendte oplysninger'!L336="Ja",'Anvendte oplysninger'!J336=2),0.6*'Anvendte oplysninger'!M336+(1-'Anvendte oplysninger'!M336),IF(AND('Anvendte oplysninger'!L336="Ja",'Anvendte oplysninger'!J336=3),0.7*'Anvendte oplysninger'!M336+(1-'Anvendte oplysninger'!M336),IF(AND('Anvendte oplysninger'!L336="Ja",'Anvendte oplysninger'!J336=4),0.76*'Anvendte oplysninger'!M336+(1-'Anvendte oplysninger'!M336),IF(AND('Anvendte oplysninger'!L336="Ja",'Anvendte oplysninger'!J336&gt;4.99999999),0.8*'Anvendte oplysninger'!M336+(1-'Anvendte oplysninger'!M336),1)))))</f>
        <v>1</v>
      </c>
      <c r="M336" s="14">
        <f>IF('Anvendte oplysninger'!L336="Irrelevant",1,IF(AND('Anvendte oplysninger'!L336="Ja",'Anvendte oplysninger'!J336=2),0.8*'Anvendte oplysninger'!M336+(1-'Anvendte oplysninger'!M336),IF(AND('Anvendte oplysninger'!L336="Ja",'Anvendte oplysninger'!J336=3),0.85*'Anvendte oplysninger'!M336+(1-'Anvendte oplysninger'!M336),IF(AND('Anvendte oplysninger'!L336="Ja",'Anvendte oplysninger'!J336=4),0.88*'Anvendte oplysninger'!M336+(1-'Anvendte oplysninger'!M336),IF(AND('Anvendte oplysninger'!L336="Ja",'Anvendte oplysninger'!J336&gt;4.99999999),0.9*'Anvendte oplysninger'!M336+(1-'Anvendte oplysninger'!M336),1)))))</f>
        <v>1</v>
      </c>
      <c r="N336" s="14">
        <f>IF('Anvendte oplysninger'!N336="Irrelevant",1,IF(AND(OR(I336="Motorvejsstrækning",I336="Frakørselsflettestrækning",I336="Tilkørselsflettestrækning"),'Anvendte oplysninger'!N336&lt;3),1+(3-'Anvendte oplysninger'!N336)*0.09333333,1))</f>
        <v>1</v>
      </c>
      <c r="O336" s="14">
        <f>IF('Anvendte oplysninger'!N336="Irrelevant",1,IF(AND(OR(I336="Motorvejsstrækning",I336="Frakørselsflettestrækning",I336="Tilkørselsflettestrækning"),'Anvendte oplysninger'!N336&lt;3),1+(3-'Anvendte oplysninger'!N336)*0.19666667,1))</f>
        <v>1</v>
      </c>
      <c r="P336" s="14">
        <f>IF('Anvendte oplysninger'!O336="Irrelevant",1,IF(AND(OR(I336="Motorvejsstrækning",I336="Frakørselsflettestrækning",I336="Tilkørselsflettestrækning"),'Anvendte oplysninger'!O336&lt;3.00000001),1+(0.5-'Anvendte oplysninger'!O336)*0.04,IF(AND(OR(I336="Frakørselsrampe",I336="Tilkørselsrampe"),'Anvendte oplysninger'!O336&lt;3.00000001),1+(0.5-'Anvendte oplysninger'!O336)*0.08,IF(OR(I336="Motorvejsstrækning",I336="Frakørselsflettestrækning",I336="Tilkørselsflettestrækning"),0.9,0.8))))</f>
        <v>1</v>
      </c>
      <c r="Q336" s="14">
        <f>IF('Anvendte oplysninger'!P336="Irrelevant",1,IF(AND(OR(I336="Motorvejsstrækning",I336="Frakørselsflettestrækning",I336="Tilkørselsflettestrækning"),'Anvendte oplysninger'!P336&lt;11.00000001),1+(5-'Anvendte oplysninger'!P336)*0.01,0.94))</f>
        <v>1</v>
      </c>
      <c r="R336" s="14">
        <f>IF(OR('Anvendte oplysninger'!Q336="Irrelevant",'Anvendte oplysninger'!R336="Irrelevant",'Anvendte oplysninger'!Q336="Lige"),1,IF(AND(OR(I336="Motorvejsstrækning",I336="Frakørselsflettestrækning",I336="Tilkørselsflettestrækning"),'Anvendte oplysninger'!Q336&lt;4000),(EXP(0.1096*1746.5/'Anvendte oplysninger'!Q336)/EXP(0.1096*1746.5/4000))*('Anvendte oplysninger'!R336/1000)/G336+(G336-'Anvendte oplysninger'!R336/1000)/G336,1))</f>
        <v>1</v>
      </c>
      <c r="S336" s="14">
        <f>IF(OR('Anvendte oplysninger'!S336="Irrelevant",'Anvendte oplysninger'!T336="Irrelevant",'Anvendte oplysninger'!S336="Lige"),1,IF(AND(OR(I336="Motorvejsstrækning",I336="Frakørselsflettestrækning",I336="Tilkørselsflettestrækning"),'Anvendte oplysninger'!S336&lt;4000),(EXP(0.1096*1746.5/'Anvendte oplysninger'!S336)/EXP(0.1096*1746.5/4000))*('Anvendte oplysninger'!T336/1000)/G336+(G336-'Anvendte oplysninger'!T336/1000)/G336,1))</f>
        <v>1</v>
      </c>
      <c r="T336" s="14">
        <f>IF('Anvendte oplysninger'!U336="Irrelevant",1,IF(AND(OR(I336="Motorvejsstrækning",I336="Frakørselsflettestrækning",I336="Tilkørselsflettestrækning",I336="Frakørselsrampe",I336="Tilkørselsrampe"),'Anvendte oplysninger'!U336="Ja"),0.95,1))</f>
        <v>1</v>
      </c>
      <c r="U336" s="14">
        <f>IF('Anvendte oplysninger'!U336="Irrelevant",1,IF(AND(OR(I336="Motorvejsstrækning",I336="Frakørselsflettestrækning",I336="Tilkørselsflettestrækning",I336="Frakørselsrampe",I336="Tilkørselsrampe"),'Anvendte oplysninger'!U336="Ja"),0.96,1))</f>
        <v>1</v>
      </c>
      <c r="V336" s="14">
        <f>IF('Anvendte oplysninger'!U336="Irrelevant",1,IF(AND(OR(I336="Motorvejsstrækning",I336="Frakørselsflettestrækning",I336="Tilkørselsflettestrækning",I336="Frakørselsrampe",I336="Tilkørselsrampe"),'Anvendte oplysninger'!U336="Ja"),0.79,1))</f>
        <v>1</v>
      </c>
      <c r="W336" s="14">
        <f>IF('Anvendte oplysninger'!U336="Irrelevant",1,IF(AND(OR(I336="Motorvejsstrækning",I336="Frakørselsflettestrækning",I336="Tilkørselsflettestrækning",I336="Frakørselsrampe",I336="Tilkørselsrampe"),'Anvendte oplysninger'!U336="Ja"),0.94,1))</f>
        <v>1</v>
      </c>
      <c r="X336" s="14">
        <f>IF('Anvendte oplysninger'!U336="Irrelevant",1,IF(AND(OR(I336="Motorvejsstrækning",I336="Frakørselsflettestrækning",I336="Tilkørselsflettestrækning",I336="Frakørselsrampe",I336="Tilkørselsrampe"),'Anvendte oplysninger'!U336="Ja"),0.97,1))</f>
        <v>1</v>
      </c>
      <c r="Y336" s="14">
        <f>IF(AND(I336="Frakørselsrampe",'Anvendte oplysninger'!V336="S-formet ruderrampe"),1.32,IF(AND(I336="Frakørselsrampe",'Anvendte oplysninger'!V336="S-formet trompetrampe"),2.05,IF(AND(I336="Frakørselsrampe",'Anvendte oplysninger'!V336="U-formet trompetrampe"),4.11,IF(AND(I336="Frakørselsrampe",'Anvendte oplysninger'!V336="SV-formet flyoverrampe"),5.15,IF(AND(I336="Frakørselsrampe",'Anvendte oplysninger'!V336="Vinkelformet rampe"),1.07,IF(AND(I336="Tilkørselsrampe",'Anvendte oplysninger'!V336="S-formet ruderrampe"),0.93,IF(AND(I336="Tilkørselsrampe",'Anvendte oplysninger'!V336="S-formet trompetrampe"),2.48,IF(AND(I336="Tilkørselsrampe",'Anvendte oplysninger'!V336="U-formet trompetrampe"),4.15,IF(AND(I336="Tilkørselsrampe",'Anvendte oplysninger'!V336="SV-formet flyoverrampe"),5.26,IF(AND(I336="Tilkørselsrampe",'Anvendte oplysninger'!V336="Vinkelformet rampe"),1.42,1))))))))))</f>
        <v>1</v>
      </c>
      <c r="Z336" s="14">
        <f>IF(OR('Anvendte oplysninger'!W336="Lige",'Anvendte oplysninger'!W336="Irrelevant",'Anvendte oplysninger'!X336="Irrelevant",'Anvendte oplysninger'!Y336="Irrelevant"),1,1+1.545*1000/32.2*((('Anvendte oplysninger'!Y336*3268/3600)/('Anvendte oplysninger'!W336/0.306))^2)*('Anvendte oplysninger'!X336/1000)/G336)</f>
        <v>1</v>
      </c>
      <c r="AA336" s="14">
        <f>IF(OR('Anvendte oplysninger'!W336="Lige",'Anvendte oplysninger'!W336="Irrelevant",'Anvendte oplysninger'!X336="Irrelevant",'Anvendte oplysninger'!Y336="Irrelevant"),1,1+1.961*1000/32.2*((('Anvendte oplysninger'!Y336*3268/3600)/('Anvendte oplysninger'!W336/0.306))^2)*('Anvendte oplysninger'!X336/1000)/G336)</f>
        <v>1</v>
      </c>
      <c r="AB336" s="14">
        <f>IF(OR('Anvendte oplysninger'!Z336="Lige",'Anvendte oplysninger'!Z336="Irrelevant",'Anvendte oplysninger'!AA336="Irrelevant",'Anvendte oplysninger'!AB336="Irrelevant"),1,1+1.545*1000/32.2*((('Anvendte oplysninger'!AB336*3268/3600)/('Anvendte oplysninger'!Z336/0.306))^2)*('Anvendte oplysninger'!AA336/1000)/G336)</f>
        <v>1</v>
      </c>
      <c r="AC336" s="14">
        <f>IF(OR('Anvendte oplysninger'!Z336="Lige",'Anvendte oplysninger'!Z336="Irrelevant",'Anvendte oplysninger'!AA336="Irrelevant",'Anvendte oplysninger'!AB336="Irrelevant"),1,1+1.961*1000/32.2*((('Anvendte oplysninger'!AB336*3268/3600)/('Anvendte oplysninger'!Z336/0.306))^2)*('Anvendte oplysninger'!AA336/1000)/G336)</f>
        <v>1</v>
      </c>
      <c r="AD336" s="14">
        <f>IF(OR('Anvendte oplysninger'!AC336="Irrelevant",'Anvendte oplysninger'!AC336="Nej"),1,IF(AND('Anvendte oplysninger'!AC336="Ja",OR('Anvendte oplysninger'!Q336&lt;301,'Anvendte oplysninger'!S336&lt;301)),1-(0.5*('Anvendte oplysninger'!R336+'Anvendte oplysninger'!T336)/('Anvendte oplysninger'!G336*1000)),IF(AND('Anvendte oplysninger'!AC336="Ja",OR('Anvendte oplysninger'!Q336&lt;601,'Anvendte oplysninger'!S336&lt;601)),1-(0.25*('Anvendte oplysninger'!R336+'Anvendte oplysninger'!T336)/('Anvendte oplysninger'!G336*1000)),1)))</f>
        <v>1</v>
      </c>
      <c r="AE336" s="14">
        <f>IF(OR('Anvendte oplysninger'!AC336="Irrelevant",'Anvendte oplysninger'!AC336="Nej"),1,IF(AND('Anvendte oplysninger'!AC336="Ja",OR('Anvendte oplysninger'!Q336&lt;301,'Anvendte oplysninger'!S336&lt;301)),1-(0.4*('Anvendte oplysninger'!R336+'Anvendte oplysninger'!T336)/('Anvendte oplysninger'!G336*1000)),IF(AND('Anvendte oplysninger'!AC336="Ja",OR('Anvendte oplysninger'!Q336&lt;601,'Anvendte oplysninger'!S336&lt;601)),1-(0.2*('Anvendte oplysninger'!R336+'Anvendte oplysninger'!T336)/('Anvendte oplysninger'!G336*1000)),1)))</f>
        <v>1</v>
      </c>
      <c r="AF336" s="14">
        <f>IF('Anvendte oplysninger'!AD336="110 km/t",0.79,1)</f>
        <v>1</v>
      </c>
      <c r="AG336" s="14">
        <f>IF('Anvendte oplysninger'!AD336="110 km/t",0.94,1)</f>
        <v>1</v>
      </c>
      <c r="AH336" s="14">
        <f>IF('Anvendte oplysninger'!AD336="110 km/t",0.66,1)</f>
        <v>1</v>
      </c>
      <c r="AI336" s="14">
        <f>IF('Anvendte oplysninger'!AD336="110 km/t",0.82,1)</f>
        <v>1</v>
      </c>
      <c r="AJ336" s="14">
        <f>IF(AND('Anvendte oplysninger'!AE336="Ja",I336="Tilkørselsflettestrækning"),0.65*'Anvendte oplysninger'!AF336+1-'Anvendte oplysninger'!AF336,1)</f>
        <v>1</v>
      </c>
      <c r="AK336" s="15" t="str">
        <f t="shared" si="35"/>
        <v/>
      </c>
      <c r="AL336" s="15" t="str">
        <f t="shared" si="36"/>
        <v/>
      </c>
      <c r="AM336" s="15" t="str">
        <f t="shared" si="37"/>
        <v/>
      </c>
      <c r="AN336" s="15" t="str">
        <f t="shared" si="38"/>
        <v/>
      </c>
      <c r="AO336" s="15" t="str">
        <f t="shared" si="39"/>
        <v/>
      </c>
      <c r="AP336" s="15" t="str">
        <f t="shared" si="40"/>
        <v/>
      </c>
      <c r="AQ336" s="4" t="str">
        <f t="shared" si="41"/>
        <v/>
      </c>
    </row>
    <row r="337" spans="1:43" x14ac:dyDescent="0.25">
      <c r="A337" s="4" t="str">
        <f>IF(Inddata!A352="","",Inddata!A352)</f>
        <v/>
      </c>
      <c r="B337" s="4" t="str">
        <f>IF(Inddata!B352="","",Inddata!B352)</f>
        <v/>
      </c>
      <c r="C337" s="4" t="str">
        <f>IF(Inddata!C352="","",Inddata!C352)</f>
        <v/>
      </c>
      <c r="D337" s="4" t="str">
        <f>IF(Inddata!D352="","",Inddata!D352)</f>
        <v/>
      </c>
      <c r="E337" s="4" t="str">
        <f>IF(Inddata!E352="","",Inddata!E352)</f>
        <v/>
      </c>
      <c r="F337" s="4" t="str">
        <f>IF(Inddata!F352="","",Inddata!F352)</f>
        <v/>
      </c>
      <c r="G337" s="4">
        <f>IF(Inddata!G352="","",Inddata!G352)</f>
        <v>0</v>
      </c>
      <c r="H337" s="4" t="str">
        <f>IF(Inddata!H352&gt;0.5,Inddata!H352,"")</f>
        <v/>
      </c>
      <c r="I337" s="4" t="str">
        <f>IF(Inddata!I352="","",Inddata!I352)</f>
        <v/>
      </c>
      <c r="J337" s="14">
        <f>IF('Anvendte oplysninger'!J337="Irrelevant",1,IF('Anvendte oplysninger'!J337&gt;3,1.2,1))</f>
        <v>1</v>
      </c>
      <c r="K337" s="14">
        <f>IF('Anvendte oplysninger'!K337="Irrelevant",1,IF(AND(OR(I337="Motorvejsstrækning",I337="Frakørselsflettestrækning",I337="Tilkørselsflettestrækning"),'Anvendte oplysninger'!K337&lt;3.5),1+(3.5-'Anvendte oplysninger'!K337)*0.12,IF(AND(OR(I337="Frakørselsrampe",I337="Tilkørselsrampe"),'Anvendte oplysninger'!K337&lt;3.5),1+(3.5-'Anvendte oplysninger'!K337)*0.16,1)))</f>
        <v>1</v>
      </c>
      <c r="L337" s="14">
        <f>IF('Anvendte oplysninger'!L337="Irrelevant",1,IF(AND('Anvendte oplysninger'!L337="Ja",'Anvendte oplysninger'!J337=2),0.6*'Anvendte oplysninger'!M337+(1-'Anvendte oplysninger'!M337),IF(AND('Anvendte oplysninger'!L337="Ja",'Anvendte oplysninger'!J337=3),0.7*'Anvendte oplysninger'!M337+(1-'Anvendte oplysninger'!M337),IF(AND('Anvendte oplysninger'!L337="Ja",'Anvendte oplysninger'!J337=4),0.76*'Anvendte oplysninger'!M337+(1-'Anvendte oplysninger'!M337),IF(AND('Anvendte oplysninger'!L337="Ja",'Anvendte oplysninger'!J337&gt;4.99999999),0.8*'Anvendte oplysninger'!M337+(1-'Anvendte oplysninger'!M337),1)))))</f>
        <v>1</v>
      </c>
      <c r="M337" s="14">
        <f>IF('Anvendte oplysninger'!L337="Irrelevant",1,IF(AND('Anvendte oplysninger'!L337="Ja",'Anvendte oplysninger'!J337=2),0.8*'Anvendte oplysninger'!M337+(1-'Anvendte oplysninger'!M337),IF(AND('Anvendte oplysninger'!L337="Ja",'Anvendte oplysninger'!J337=3),0.85*'Anvendte oplysninger'!M337+(1-'Anvendte oplysninger'!M337),IF(AND('Anvendte oplysninger'!L337="Ja",'Anvendte oplysninger'!J337=4),0.88*'Anvendte oplysninger'!M337+(1-'Anvendte oplysninger'!M337),IF(AND('Anvendte oplysninger'!L337="Ja",'Anvendte oplysninger'!J337&gt;4.99999999),0.9*'Anvendte oplysninger'!M337+(1-'Anvendte oplysninger'!M337),1)))))</f>
        <v>1</v>
      </c>
      <c r="N337" s="14">
        <f>IF('Anvendte oplysninger'!N337="Irrelevant",1,IF(AND(OR(I337="Motorvejsstrækning",I337="Frakørselsflettestrækning",I337="Tilkørselsflettestrækning"),'Anvendte oplysninger'!N337&lt;3),1+(3-'Anvendte oplysninger'!N337)*0.09333333,1))</f>
        <v>1</v>
      </c>
      <c r="O337" s="14">
        <f>IF('Anvendte oplysninger'!N337="Irrelevant",1,IF(AND(OR(I337="Motorvejsstrækning",I337="Frakørselsflettestrækning",I337="Tilkørselsflettestrækning"),'Anvendte oplysninger'!N337&lt;3),1+(3-'Anvendte oplysninger'!N337)*0.19666667,1))</f>
        <v>1</v>
      </c>
      <c r="P337" s="14">
        <f>IF('Anvendte oplysninger'!O337="Irrelevant",1,IF(AND(OR(I337="Motorvejsstrækning",I337="Frakørselsflettestrækning",I337="Tilkørselsflettestrækning"),'Anvendte oplysninger'!O337&lt;3.00000001),1+(0.5-'Anvendte oplysninger'!O337)*0.04,IF(AND(OR(I337="Frakørselsrampe",I337="Tilkørselsrampe"),'Anvendte oplysninger'!O337&lt;3.00000001),1+(0.5-'Anvendte oplysninger'!O337)*0.08,IF(OR(I337="Motorvejsstrækning",I337="Frakørselsflettestrækning",I337="Tilkørselsflettestrækning"),0.9,0.8))))</f>
        <v>1</v>
      </c>
      <c r="Q337" s="14">
        <f>IF('Anvendte oplysninger'!P337="Irrelevant",1,IF(AND(OR(I337="Motorvejsstrækning",I337="Frakørselsflettestrækning",I337="Tilkørselsflettestrækning"),'Anvendte oplysninger'!P337&lt;11.00000001),1+(5-'Anvendte oplysninger'!P337)*0.01,0.94))</f>
        <v>1</v>
      </c>
      <c r="R337" s="14">
        <f>IF(OR('Anvendte oplysninger'!Q337="Irrelevant",'Anvendte oplysninger'!R337="Irrelevant",'Anvendte oplysninger'!Q337="Lige"),1,IF(AND(OR(I337="Motorvejsstrækning",I337="Frakørselsflettestrækning",I337="Tilkørselsflettestrækning"),'Anvendte oplysninger'!Q337&lt;4000),(EXP(0.1096*1746.5/'Anvendte oplysninger'!Q337)/EXP(0.1096*1746.5/4000))*('Anvendte oplysninger'!R337/1000)/G337+(G337-'Anvendte oplysninger'!R337/1000)/G337,1))</f>
        <v>1</v>
      </c>
      <c r="S337" s="14">
        <f>IF(OR('Anvendte oplysninger'!S337="Irrelevant",'Anvendte oplysninger'!T337="Irrelevant",'Anvendte oplysninger'!S337="Lige"),1,IF(AND(OR(I337="Motorvejsstrækning",I337="Frakørselsflettestrækning",I337="Tilkørselsflettestrækning"),'Anvendte oplysninger'!S337&lt;4000),(EXP(0.1096*1746.5/'Anvendte oplysninger'!S337)/EXP(0.1096*1746.5/4000))*('Anvendte oplysninger'!T337/1000)/G337+(G337-'Anvendte oplysninger'!T337/1000)/G337,1))</f>
        <v>1</v>
      </c>
      <c r="T337" s="14">
        <f>IF('Anvendte oplysninger'!U337="Irrelevant",1,IF(AND(OR(I337="Motorvejsstrækning",I337="Frakørselsflettestrækning",I337="Tilkørselsflettestrækning",I337="Frakørselsrampe",I337="Tilkørselsrampe"),'Anvendte oplysninger'!U337="Ja"),0.95,1))</f>
        <v>1</v>
      </c>
      <c r="U337" s="14">
        <f>IF('Anvendte oplysninger'!U337="Irrelevant",1,IF(AND(OR(I337="Motorvejsstrækning",I337="Frakørselsflettestrækning",I337="Tilkørselsflettestrækning",I337="Frakørselsrampe",I337="Tilkørselsrampe"),'Anvendte oplysninger'!U337="Ja"),0.96,1))</f>
        <v>1</v>
      </c>
      <c r="V337" s="14">
        <f>IF('Anvendte oplysninger'!U337="Irrelevant",1,IF(AND(OR(I337="Motorvejsstrækning",I337="Frakørselsflettestrækning",I337="Tilkørselsflettestrækning",I337="Frakørselsrampe",I337="Tilkørselsrampe"),'Anvendte oplysninger'!U337="Ja"),0.79,1))</f>
        <v>1</v>
      </c>
      <c r="W337" s="14">
        <f>IF('Anvendte oplysninger'!U337="Irrelevant",1,IF(AND(OR(I337="Motorvejsstrækning",I337="Frakørselsflettestrækning",I337="Tilkørselsflettestrækning",I337="Frakørselsrampe",I337="Tilkørselsrampe"),'Anvendte oplysninger'!U337="Ja"),0.94,1))</f>
        <v>1</v>
      </c>
      <c r="X337" s="14">
        <f>IF('Anvendte oplysninger'!U337="Irrelevant",1,IF(AND(OR(I337="Motorvejsstrækning",I337="Frakørselsflettestrækning",I337="Tilkørselsflettestrækning",I337="Frakørselsrampe",I337="Tilkørselsrampe"),'Anvendte oplysninger'!U337="Ja"),0.97,1))</f>
        <v>1</v>
      </c>
      <c r="Y337" s="14">
        <f>IF(AND(I337="Frakørselsrampe",'Anvendte oplysninger'!V337="S-formet ruderrampe"),1.32,IF(AND(I337="Frakørselsrampe",'Anvendte oplysninger'!V337="S-formet trompetrampe"),2.05,IF(AND(I337="Frakørselsrampe",'Anvendte oplysninger'!V337="U-formet trompetrampe"),4.11,IF(AND(I337="Frakørselsrampe",'Anvendte oplysninger'!V337="SV-formet flyoverrampe"),5.15,IF(AND(I337="Frakørselsrampe",'Anvendte oplysninger'!V337="Vinkelformet rampe"),1.07,IF(AND(I337="Tilkørselsrampe",'Anvendte oplysninger'!V337="S-formet ruderrampe"),0.93,IF(AND(I337="Tilkørselsrampe",'Anvendte oplysninger'!V337="S-formet trompetrampe"),2.48,IF(AND(I337="Tilkørselsrampe",'Anvendte oplysninger'!V337="U-formet trompetrampe"),4.15,IF(AND(I337="Tilkørselsrampe",'Anvendte oplysninger'!V337="SV-formet flyoverrampe"),5.26,IF(AND(I337="Tilkørselsrampe",'Anvendte oplysninger'!V337="Vinkelformet rampe"),1.42,1))))))))))</f>
        <v>1</v>
      </c>
      <c r="Z337" s="14">
        <f>IF(OR('Anvendte oplysninger'!W337="Lige",'Anvendte oplysninger'!W337="Irrelevant",'Anvendte oplysninger'!X337="Irrelevant",'Anvendte oplysninger'!Y337="Irrelevant"),1,1+1.545*1000/32.2*((('Anvendte oplysninger'!Y337*3268/3600)/('Anvendte oplysninger'!W337/0.306))^2)*('Anvendte oplysninger'!X337/1000)/G337)</f>
        <v>1</v>
      </c>
      <c r="AA337" s="14">
        <f>IF(OR('Anvendte oplysninger'!W337="Lige",'Anvendte oplysninger'!W337="Irrelevant",'Anvendte oplysninger'!X337="Irrelevant",'Anvendte oplysninger'!Y337="Irrelevant"),1,1+1.961*1000/32.2*((('Anvendte oplysninger'!Y337*3268/3600)/('Anvendte oplysninger'!W337/0.306))^2)*('Anvendte oplysninger'!X337/1000)/G337)</f>
        <v>1</v>
      </c>
      <c r="AB337" s="14">
        <f>IF(OR('Anvendte oplysninger'!Z337="Lige",'Anvendte oplysninger'!Z337="Irrelevant",'Anvendte oplysninger'!AA337="Irrelevant",'Anvendte oplysninger'!AB337="Irrelevant"),1,1+1.545*1000/32.2*((('Anvendte oplysninger'!AB337*3268/3600)/('Anvendte oplysninger'!Z337/0.306))^2)*('Anvendte oplysninger'!AA337/1000)/G337)</f>
        <v>1</v>
      </c>
      <c r="AC337" s="14">
        <f>IF(OR('Anvendte oplysninger'!Z337="Lige",'Anvendte oplysninger'!Z337="Irrelevant",'Anvendte oplysninger'!AA337="Irrelevant",'Anvendte oplysninger'!AB337="Irrelevant"),1,1+1.961*1000/32.2*((('Anvendte oplysninger'!AB337*3268/3600)/('Anvendte oplysninger'!Z337/0.306))^2)*('Anvendte oplysninger'!AA337/1000)/G337)</f>
        <v>1</v>
      </c>
      <c r="AD337" s="14">
        <f>IF(OR('Anvendte oplysninger'!AC337="Irrelevant",'Anvendte oplysninger'!AC337="Nej"),1,IF(AND('Anvendte oplysninger'!AC337="Ja",OR('Anvendte oplysninger'!Q337&lt;301,'Anvendte oplysninger'!S337&lt;301)),1-(0.5*('Anvendte oplysninger'!R337+'Anvendte oplysninger'!T337)/('Anvendte oplysninger'!G337*1000)),IF(AND('Anvendte oplysninger'!AC337="Ja",OR('Anvendte oplysninger'!Q337&lt;601,'Anvendte oplysninger'!S337&lt;601)),1-(0.25*('Anvendte oplysninger'!R337+'Anvendte oplysninger'!T337)/('Anvendte oplysninger'!G337*1000)),1)))</f>
        <v>1</v>
      </c>
      <c r="AE337" s="14">
        <f>IF(OR('Anvendte oplysninger'!AC337="Irrelevant",'Anvendte oplysninger'!AC337="Nej"),1,IF(AND('Anvendte oplysninger'!AC337="Ja",OR('Anvendte oplysninger'!Q337&lt;301,'Anvendte oplysninger'!S337&lt;301)),1-(0.4*('Anvendte oplysninger'!R337+'Anvendte oplysninger'!T337)/('Anvendte oplysninger'!G337*1000)),IF(AND('Anvendte oplysninger'!AC337="Ja",OR('Anvendte oplysninger'!Q337&lt;601,'Anvendte oplysninger'!S337&lt;601)),1-(0.2*('Anvendte oplysninger'!R337+'Anvendte oplysninger'!T337)/('Anvendte oplysninger'!G337*1000)),1)))</f>
        <v>1</v>
      </c>
      <c r="AF337" s="14">
        <f>IF('Anvendte oplysninger'!AD337="110 km/t",0.79,1)</f>
        <v>1</v>
      </c>
      <c r="AG337" s="14">
        <f>IF('Anvendte oplysninger'!AD337="110 km/t",0.94,1)</f>
        <v>1</v>
      </c>
      <c r="AH337" s="14">
        <f>IF('Anvendte oplysninger'!AD337="110 km/t",0.66,1)</f>
        <v>1</v>
      </c>
      <c r="AI337" s="14">
        <f>IF('Anvendte oplysninger'!AD337="110 km/t",0.82,1)</f>
        <v>1</v>
      </c>
      <c r="AJ337" s="14">
        <f>IF(AND('Anvendte oplysninger'!AE337="Ja",I337="Tilkørselsflettestrækning"),0.65*'Anvendte oplysninger'!AF337+1-'Anvendte oplysninger'!AF337,1)</f>
        <v>1</v>
      </c>
      <c r="AK337" s="15" t="str">
        <f t="shared" si="35"/>
        <v/>
      </c>
      <c r="AL337" s="15" t="str">
        <f t="shared" si="36"/>
        <v/>
      </c>
      <c r="AM337" s="15" t="str">
        <f t="shared" si="37"/>
        <v/>
      </c>
      <c r="AN337" s="15" t="str">
        <f t="shared" si="38"/>
        <v/>
      </c>
      <c r="AO337" s="15" t="str">
        <f t="shared" si="39"/>
        <v/>
      </c>
      <c r="AP337" s="15" t="str">
        <f t="shared" si="40"/>
        <v/>
      </c>
      <c r="AQ337" s="4" t="str">
        <f t="shared" si="41"/>
        <v/>
      </c>
    </row>
    <row r="338" spans="1:43" x14ac:dyDescent="0.25">
      <c r="A338" s="4" t="str">
        <f>IF(Inddata!A353="","",Inddata!A353)</f>
        <v/>
      </c>
      <c r="B338" s="4" t="str">
        <f>IF(Inddata!B353="","",Inddata!B353)</f>
        <v/>
      </c>
      <c r="C338" s="4" t="str">
        <f>IF(Inddata!C353="","",Inddata!C353)</f>
        <v/>
      </c>
      <c r="D338" s="4" t="str">
        <f>IF(Inddata!D353="","",Inddata!D353)</f>
        <v/>
      </c>
      <c r="E338" s="4" t="str">
        <f>IF(Inddata!E353="","",Inddata!E353)</f>
        <v/>
      </c>
      <c r="F338" s="4" t="str">
        <f>IF(Inddata!F353="","",Inddata!F353)</f>
        <v/>
      </c>
      <c r="G338" s="4">
        <f>IF(Inddata!G353="","",Inddata!G353)</f>
        <v>0</v>
      </c>
      <c r="H338" s="4" t="str">
        <f>IF(Inddata!H353&gt;0.5,Inddata!H353,"")</f>
        <v/>
      </c>
      <c r="I338" s="4" t="str">
        <f>IF(Inddata!I353="","",Inddata!I353)</f>
        <v/>
      </c>
      <c r="J338" s="14">
        <f>IF('Anvendte oplysninger'!J338="Irrelevant",1,IF('Anvendte oplysninger'!J338&gt;3,1.2,1))</f>
        <v>1</v>
      </c>
      <c r="K338" s="14">
        <f>IF('Anvendte oplysninger'!K338="Irrelevant",1,IF(AND(OR(I338="Motorvejsstrækning",I338="Frakørselsflettestrækning",I338="Tilkørselsflettestrækning"),'Anvendte oplysninger'!K338&lt;3.5),1+(3.5-'Anvendte oplysninger'!K338)*0.12,IF(AND(OR(I338="Frakørselsrampe",I338="Tilkørselsrampe"),'Anvendte oplysninger'!K338&lt;3.5),1+(3.5-'Anvendte oplysninger'!K338)*0.16,1)))</f>
        <v>1</v>
      </c>
      <c r="L338" s="14">
        <f>IF('Anvendte oplysninger'!L338="Irrelevant",1,IF(AND('Anvendte oplysninger'!L338="Ja",'Anvendte oplysninger'!J338=2),0.6*'Anvendte oplysninger'!M338+(1-'Anvendte oplysninger'!M338),IF(AND('Anvendte oplysninger'!L338="Ja",'Anvendte oplysninger'!J338=3),0.7*'Anvendte oplysninger'!M338+(1-'Anvendte oplysninger'!M338),IF(AND('Anvendte oplysninger'!L338="Ja",'Anvendte oplysninger'!J338=4),0.76*'Anvendte oplysninger'!M338+(1-'Anvendte oplysninger'!M338),IF(AND('Anvendte oplysninger'!L338="Ja",'Anvendte oplysninger'!J338&gt;4.99999999),0.8*'Anvendte oplysninger'!M338+(1-'Anvendte oplysninger'!M338),1)))))</f>
        <v>1</v>
      </c>
      <c r="M338" s="14">
        <f>IF('Anvendte oplysninger'!L338="Irrelevant",1,IF(AND('Anvendte oplysninger'!L338="Ja",'Anvendte oplysninger'!J338=2),0.8*'Anvendte oplysninger'!M338+(1-'Anvendte oplysninger'!M338),IF(AND('Anvendte oplysninger'!L338="Ja",'Anvendte oplysninger'!J338=3),0.85*'Anvendte oplysninger'!M338+(1-'Anvendte oplysninger'!M338),IF(AND('Anvendte oplysninger'!L338="Ja",'Anvendte oplysninger'!J338=4),0.88*'Anvendte oplysninger'!M338+(1-'Anvendte oplysninger'!M338),IF(AND('Anvendte oplysninger'!L338="Ja",'Anvendte oplysninger'!J338&gt;4.99999999),0.9*'Anvendte oplysninger'!M338+(1-'Anvendte oplysninger'!M338),1)))))</f>
        <v>1</v>
      </c>
      <c r="N338" s="14">
        <f>IF('Anvendte oplysninger'!N338="Irrelevant",1,IF(AND(OR(I338="Motorvejsstrækning",I338="Frakørselsflettestrækning",I338="Tilkørselsflettestrækning"),'Anvendte oplysninger'!N338&lt;3),1+(3-'Anvendte oplysninger'!N338)*0.09333333,1))</f>
        <v>1</v>
      </c>
      <c r="O338" s="14">
        <f>IF('Anvendte oplysninger'!N338="Irrelevant",1,IF(AND(OR(I338="Motorvejsstrækning",I338="Frakørselsflettestrækning",I338="Tilkørselsflettestrækning"),'Anvendte oplysninger'!N338&lt;3),1+(3-'Anvendte oplysninger'!N338)*0.19666667,1))</f>
        <v>1</v>
      </c>
      <c r="P338" s="14">
        <f>IF('Anvendte oplysninger'!O338="Irrelevant",1,IF(AND(OR(I338="Motorvejsstrækning",I338="Frakørselsflettestrækning",I338="Tilkørselsflettestrækning"),'Anvendte oplysninger'!O338&lt;3.00000001),1+(0.5-'Anvendte oplysninger'!O338)*0.04,IF(AND(OR(I338="Frakørselsrampe",I338="Tilkørselsrampe"),'Anvendte oplysninger'!O338&lt;3.00000001),1+(0.5-'Anvendte oplysninger'!O338)*0.08,IF(OR(I338="Motorvejsstrækning",I338="Frakørselsflettestrækning",I338="Tilkørselsflettestrækning"),0.9,0.8))))</f>
        <v>1</v>
      </c>
      <c r="Q338" s="14">
        <f>IF('Anvendte oplysninger'!P338="Irrelevant",1,IF(AND(OR(I338="Motorvejsstrækning",I338="Frakørselsflettestrækning",I338="Tilkørselsflettestrækning"),'Anvendte oplysninger'!P338&lt;11.00000001),1+(5-'Anvendte oplysninger'!P338)*0.01,0.94))</f>
        <v>1</v>
      </c>
      <c r="R338" s="14">
        <f>IF(OR('Anvendte oplysninger'!Q338="Irrelevant",'Anvendte oplysninger'!R338="Irrelevant",'Anvendte oplysninger'!Q338="Lige"),1,IF(AND(OR(I338="Motorvejsstrækning",I338="Frakørselsflettestrækning",I338="Tilkørselsflettestrækning"),'Anvendte oplysninger'!Q338&lt;4000),(EXP(0.1096*1746.5/'Anvendte oplysninger'!Q338)/EXP(0.1096*1746.5/4000))*('Anvendte oplysninger'!R338/1000)/G338+(G338-'Anvendte oplysninger'!R338/1000)/G338,1))</f>
        <v>1</v>
      </c>
      <c r="S338" s="14">
        <f>IF(OR('Anvendte oplysninger'!S338="Irrelevant",'Anvendte oplysninger'!T338="Irrelevant",'Anvendte oplysninger'!S338="Lige"),1,IF(AND(OR(I338="Motorvejsstrækning",I338="Frakørselsflettestrækning",I338="Tilkørselsflettestrækning"),'Anvendte oplysninger'!S338&lt;4000),(EXP(0.1096*1746.5/'Anvendte oplysninger'!S338)/EXP(0.1096*1746.5/4000))*('Anvendte oplysninger'!T338/1000)/G338+(G338-'Anvendte oplysninger'!T338/1000)/G338,1))</f>
        <v>1</v>
      </c>
      <c r="T338" s="14">
        <f>IF('Anvendte oplysninger'!U338="Irrelevant",1,IF(AND(OR(I338="Motorvejsstrækning",I338="Frakørselsflettestrækning",I338="Tilkørselsflettestrækning",I338="Frakørselsrampe",I338="Tilkørselsrampe"),'Anvendte oplysninger'!U338="Ja"),0.95,1))</f>
        <v>1</v>
      </c>
      <c r="U338" s="14">
        <f>IF('Anvendte oplysninger'!U338="Irrelevant",1,IF(AND(OR(I338="Motorvejsstrækning",I338="Frakørselsflettestrækning",I338="Tilkørselsflettestrækning",I338="Frakørselsrampe",I338="Tilkørselsrampe"),'Anvendte oplysninger'!U338="Ja"),0.96,1))</f>
        <v>1</v>
      </c>
      <c r="V338" s="14">
        <f>IF('Anvendte oplysninger'!U338="Irrelevant",1,IF(AND(OR(I338="Motorvejsstrækning",I338="Frakørselsflettestrækning",I338="Tilkørselsflettestrækning",I338="Frakørselsrampe",I338="Tilkørselsrampe"),'Anvendte oplysninger'!U338="Ja"),0.79,1))</f>
        <v>1</v>
      </c>
      <c r="W338" s="14">
        <f>IF('Anvendte oplysninger'!U338="Irrelevant",1,IF(AND(OR(I338="Motorvejsstrækning",I338="Frakørselsflettestrækning",I338="Tilkørselsflettestrækning",I338="Frakørselsrampe",I338="Tilkørselsrampe"),'Anvendte oplysninger'!U338="Ja"),0.94,1))</f>
        <v>1</v>
      </c>
      <c r="X338" s="14">
        <f>IF('Anvendte oplysninger'!U338="Irrelevant",1,IF(AND(OR(I338="Motorvejsstrækning",I338="Frakørselsflettestrækning",I338="Tilkørselsflettestrækning",I338="Frakørselsrampe",I338="Tilkørselsrampe"),'Anvendte oplysninger'!U338="Ja"),0.97,1))</f>
        <v>1</v>
      </c>
      <c r="Y338" s="14">
        <f>IF(AND(I338="Frakørselsrampe",'Anvendte oplysninger'!V338="S-formet ruderrampe"),1.32,IF(AND(I338="Frakørselsrampe",'Anvendte oplysninger'!V338="S-formet trompetrampe"),2.05,IF(AND(I338="Frakørselsrampe",'Anvendte oplysninger'!V338="U-formet trompetrampe"),4.11,IF(AND(I338="Frakørselsrampe",'Anvendte oplysninger'!V338="SV-formet flyoverrampe"),5.15,IF(AND(I338="Frakørselsrampe",'Anvendte oplysninger'!V338="Vinkelformet rampe"),1.07,IF(AND(I338="Tilkørselsrampe",'Anvendte oplysninger'!V338="S-formet ruderrampe"),0.93,IF(AND(I338="Tilkørselsrampe",'Anvendte oplysninger'!V338="S-formet trompetrampe"),2.48,IF(AND(I338="Tilkørselsrampe",'Anvendte oplysninger'!V338="U-formet trompetrampe"),4.15,IF(AND(I338="Tilkørselsrampe",'Anvendte oplysninger'!V338="SV-formet flyoverrampe"),5.26,IF(AND(I338="Tilkørselsrampe",'Anvendte oplysninger'!V338="Vinkelformet rampe"),1.42,1))))))))))</f>
        <v>1</v>
      </c>
      <c r="Z338" s="14">
        <f>IF(OR('Anvendte oplysninger'!W338="Lige",'Anvendte oplysninger'!W338="Irrelevant",'Anvendte oplysninger'!X338="Irrelevant",'Anvendte oplysninger'!Y338="Irrelevant"),1,1+1.545*1000/32.2*((('Anvendte oplysninger'!Y338*3268/3600)/('Anvendte oplysninger'!W338/0.306))^2)*('Anvendte oplysninger'!X338/1000)/G338)</f>
        <v>1</v>
      </c>
      <c r="AA338" s="14">
        <f>IF(OR('Anvendte oplysninger'!W338="Lige",'Anvendte oplysninger'!W338="Irrelevant",'Anvendte oplysninger'!X338="Irrelevant",'Anvendte oplysninger'!Y338="Irrelevant"),1,1+1.961*1000/32.2*((('Anvendte oplysninger'!Y338*3268/3600)/('Anvendte oplysninger'!W338/0.306))^2)*('Anvendte oplysninger'!X338/1000)/G338)</f>
        <v>1</v>
      </c>
      <c r="AB338" s="14">
        <f>IF(OR('Anvendte oplysninger'!Z338="Lige",'Anvendte oplysninger'!Z338="Irrelevant",'Anvendte oplysninger'!AA338="Irrelevant",'Anvendte oplysninger'!AB338="Irrelevant"),1,1+1.545*1000/32.2*((('Anvendte oplysninger'!AB338*3268/3600)/('Anvendte oplysninger'!Z338/0.306))^2)*('Anvendte oplysninger'!AA338/1000)/G338)</f>
        <v>1</v>
      </c>
      <c r="AC338" s="14">
        <f>IF(OR('Anvendte oplysninger'!Z338="Lige",'Anvendte oplysninger'!Z338="Irrelevant",'Anvendte oplysninger'!AA338="Irrelevant",'Anvendte oplysninger'!AB338="Irrelevant"),1,1+1.961*1000/32.2*((('Anvendte oplysninger'!AB338*3268/3600)/('Anvendte oplysninger'!Z338/0.306))^2)*('Anvendte oplysninger'!AA338/1000)/G338)</f>
        <v>1</v>
      </c>
      <c r="AD338" s="14">
        <f>IF(OR('Anvendte oplysninger'!AC338="Irrelevant",'Anvendte oplysninger'!AC338="Nej"),1,IF(AND('Anvendte oplysninger'!AC338="Ja",OR('Anvendte oplysninger'!Q338&lt;301,'Anvendte oplysninger'!S338&lt;301)),1-(0.5*('Anvendte oplysninger'!R338+'Anvendte oplysninger'!T338)/('Anvendte oplysninger'!G338*1000)),IF(AND('Anvendte oplysninger'!AC338="Ja",OR('Anvendte oplysninger'!Q338&lt;601,'Anvendte oplysninger'!S338&lt;601)),1-(0.25*('Anvendte oplysninger'!R338+'Anvendte oplysninger'!T338)/('Anvendte oplysninger'!G338*1000)),1)))</f>
        <v>1</v>
      </c>
      <c r="AE338" s="14">
        <f>IF(OR('Anvendte oplysninger'!AC338="Irrelevant",'Anvendte oplysninger'!AC338="Nej"),1,IF(AND('Anvendte oplysninger'!AC338="Ja",OR('Anvendte oplysninger'!Q338&lt;301,'Anvendte oplysninger'!S338&lt;301)),1-(0.4*('Anvendte oplysninger'!R338+'Anvendte oplysninger'!T338)/('Anvendte oplysninger'!G338*1000)),IF(AND('Anvendte oplysninger'!AC338="Ja",OR('Anvendte oplysninger'!Q338&lt;601,'Anvendte oplysninger'!S338&lt;601)),1-(0.2*('Anvendte oplysninger'!R338+'Anvendte oplysninger'!T338)/('Anvendte oplysninger'!G338*1000)),1)))</f>
        <v>1</v>
      </c>
      <c r="AF338" s="14">
        <f>IF('Anvendte oplysninger'!AD338="110 km/t",0.79,1)</f>
        <v>1</v>
      </c>
      <c r="AG338" s="14">
        <f>IF('Anvendte oplysninger'!AD338="110 km/t",0.94,1)</f>
        <v>1</v>
      </c>
      <c r="AH338" s="14">
        <f>IF('Anvendte oplysninger'!AD338="110 km/t",0.66,1)</f>
        <v>1</v>
      </c>
      <c r="AI338" s="14">
        <f>IF('Anvendte oplysninger'!AD338="110 km/t",0.82,1)</f>
        <v>1</v>
      </c>
      <c r="AJ338" s="14">
        <f>IF(AND('Anvendte oplysninger'!AE338="Ja",I338="Tilkørselsflettestrækning"),0.65*'Anvendte oplysninger'!AF338+1-'Anvendte oplysninger'!AF338,1)</f>
        <v>1</v>
      </c>
      <c r="AK338" s="15" t="str">
        <f t="shared" si="35"/>
        <v/>
      </c>
      <c r="AL338" s="15" t="str">
        <f t="shared" si="36"/>
        <v/>
      </c>
      <c r="AM338" s="15" t="str">
        <f t="shared" si="37"/>
        <v/>
      </c>
      <c r="AN338" s="15" t="str">
        <f t="shared" si="38"/>
        <v/>
      </c>
      <c r="AO338" s="15" t="str">
        <f t="shared" si="39"/>
        <v/>
      </c>
      <c r="AP338" s="15" t="str">
        <f t="shared" si="40"/>
        <v/>
      </c>
      <c r="AQ338" s="4" t="str">
        <f t="shared" si="41"/>
        <v/>
      </c>
    </row>
    <row r="339" spans="1:43" x14ac:dyDescent="0.25">
      <c r="A339" s="4" t="str">
        <f>IF(Inddata!A354="","",Inddata!A354)</f>
        <v/>
      </c>
      <c r="B339" s="4" t="str">
        <f>IF(Inddata!B354="","",Inddata!B354)</f>
        <v/>
      </c>
      <c r="C339" s="4" t="str">
        <f>IF(Inddata!C354="","",Inddata!C354)</f>
        <v/>
      </c>
      <c r="D339" s="4" t="str">
        <f>IF(Inddata!D354="","",Inddata!D354)</f>
        <v/>
      </c>
      <c r="E339" s="4" t="str">
        <f>IF(Inddata!E354="","",Inddata!E354)</f>
        <v/>
      </c>
      <c r="F339" s="4" t="str">
        <f>IF(Inddata!F354="","",Inddata!F354)</f>
        <v/>
      </c>
      <c r="G339" s="4">
        <f>IF(Inddata!G354="","",Inddata!G354)</f>
        <v>0</v>
      </c>
      <c r="H339" s="4" t="str">
        <f>IF(Inddata!H354&gt;0.5,Inddata!H354,"")</f>
        <v/>
      </c>
      <c r="I339" s="4" t="str">
        <f>IF(Inddata!I354="","",Inddata!I354)</f>
        <v/>
      </c>
      <c r="J339" s="14">
        <f>IF('Anvendte oplysninger'!J339="Irrelevant",1,IF('Anvendte oplysninger'!J339&gt;3,1.2,1))</f>
        <v>1</v>
      </c>
      <c r="K339" s="14">
        <f>IF('Anvendte oplysninger'!K339="Irrelevant",1,IF(AND(OR(I339="Motorvejsstrækning",I339="Frakørselsflettestrækning",I339="Tilkørselsflettestrækning"),'Anvendte oplysninger'!K339&lt;3.5),1+(3.5-'Anvendte oplysninger'!K339)*0.12,IF(AND(OR(I339="Frakørselsrampe",I339="Tilkørselsrampe"),'Anvendte oplysninger'!K339&lt;3.5),1+(3.5-'Anvendte oplysninger'!K339)*0.16,1)))</f>
        <v>1</v>
      </c>
      <c r="L339" s="14">
        <f>IF('Anvendte oplysninger'!L339="Irrelevant",1,IF(AND('Anvendte oplysninger'!L339="Ja",'Anvendte oplysninger'!J339=2),0.6*'Anvendte oplysninger'!M339+(1-'Anvendte oplysninger'!M339),IF(AND('Anvendte oplysninger'!L339="Ja",'Anvendte oplysninger'!J339=3),0.7*'Anvendte oplysninger'!M339+(1-'Anvendte oplysninger'!M339),IF(AND('Anvendte oplysninger'!L339="Ja",'Anvendte oplysninger'!J339=4),0.76*'Anvendte oplysninger'!M339+(1-'Anvendte oplysninger'!M339),IF(AND('Anvendte oplysninger'!L339="Ja",'Anvendte oplysninger'!J339&gt;4.99999999),0.8*'Anvendte oplysninger'!M339+(1-'Anvendte oplysninger'!M339),1)))))</f>
        <v>1</v>
      </c>
      <c r="M339" s="14">
        <f>IF('Anvendte oplysninger'!L339="Irrelevant",1,IF(AND('Anvendte oplysninger'!L339="Ja",'Anvendte oplysninger'!J339=2),0.8*'Anvendte oplysninger'!M339+(1-'Anvendte oplysninger'!M339),IF(AND('Anvendte oplysninger'!L339="Ja",'Anvendte oplysninger'!J339=3),0.85*'Anvendte oplysninger'!M339+(1-'Anvendte oplysninger'!M339),IF(AND('Anvendte oplysninger'!L339="Ja",'Anvendte oplysninger'!J339=4),0.88*'Anvendte oplysninger'!M339+(1-'Anvendte oplysninger'!M339),IF(AND('Anvendte oplysninger'!L339="Ja",'Anvendte oplysninger'!J339&gt;4.99999999),0.9*'Anvendte oplysninger'!M339+(1-'Anvendte oplysninger'!M339),1)))))</f>
        <v>1</v>
      </c>
      <c r="N339" s="14">
        <f>IF('Anvendte oplysninger'!N339="Irrelevant",1,IF(AND(OR(I339="Motorvejsstrækning",I339="Frakørselsflettestrækning",I339="Tilkørselsflettestrækning"),'Anvendte oplysninger'!N339&lt;3),1+(3-'Anvendte oplysninger'!N339)*0.09333333,1))</f>
        <v>1</v>
      </c>
      <c r="O339" s="14">
        <f>IF('Anvendte oplysninger'!N339="Irrelevant",1,IF(AND(OR(I339="Motorvejsstrækning",I339="Frakørselsflettestrækning",I339="Tilkørselsflettestrækning"),'Anvendte oplysninger'!N339&lt;3),1+(3-'Anvendte oplysninger'!N339)*0.19666667,1))</f>
        <v>1</v>
      </c>
      <c r="P339" s="14">
        <f>IF('Anvendte oplysninger'!O339="Irrelevant",1,IF(AND(OR(I339="Motorvejsstrækning",I339="Frakørselsflettestrækning",I339="Tilkørselsflettestrækning"),'Anvendte oplysninger'!O339&lt;3.00000001),1+(0.5-'Anvendte oplysninger'!O339)*0.04,IF(AND(OR(I339="Frakørselsrampe",I339="Tilkørselsrampe"),'Anvendte oplysninger'!O339&lt;3.00000001),1+(0.5-'Anvendte oplysninger'!O339)*0.08,IF(OR(I339="Motorvejsstrækning",I339="Frakørselsflettestrækning",I339="Tilkørselsflettestrækning"),0.9,0.8))))</f>
        <v>1</v>
      </c>
      <c r="Q339" s="14">
        <f>IF('Anvendte oplysninger'!P339="Irrelevant",1,IF(AND(OR(I339="Motorvejsstrækning",I339="Frakørselsflettestrækning",I339="Tilkørselsflettestrækning"),'Anvendte oplysninger'!P339&lt;11.00000001),1+(5-'Anvendte oplysninger'!P339)*0.01,0.94))</f>
        <v>1</v>
      </c>
      <c r="R339" s="14">
        <f>IF(OR('Anvendte oplysninger'!Q339="Irrelevant",'Anvendte oplysninger'!R339="Irrelevant",'Anvendte oplysninger'!Q339="Lige"),1,IF(AND(OR(I339="Motorvejsstrækning",I339="Frakørselsflettestrækning",I339="Tilkørselsflettestrækning"),'Anvendte oplysninger'!Q339&lt;4000),(EXP(0.1096*1746.5/'Anvendte oplysninger'!Q339)/EXP(0.1096*1746.5/4000))*('Anvendte oplysninger'!R339/1000)/G339+(G339-'Anvendte oplysninger'!R339/1000)/G339,1))</f>
        <v>1</v>
      </c>
      <c r="S339" s="14">
        <f>IF(OR('Anvendte oplysninger'!S339="Irrelevant",'Anvendte oplysninger'!T339="Irrelevant",'Anvendte oplysninger'!S339="Lige"),1,IF(AND(OR(I339="Motorvejsstrækning",I339="Frakørselsflettestrækning",I339="Tilkørselsflettestrækning"),'Anvendte oplysninger'!S339&lt;4000),(EXP(0.1096*1746.5/'Anvendte oplysninger'!S339)/EXP(0.1096*1746.5/4000))*('Anvendte oplysninger'!T339/1000)/G339+(G339-'Anvendte oplysninger'!T339/1000)/G339,1))</f>
        <v>1</v>
      </c>
      <c r="T339" s="14">
        <f>IF('Anvendte oplysninger'!U339="Irrelevant",1,IF(AND(OR(I339="Motorvejsstrækning",I339="Frakørselsflettestrækning",I339="Tilkørselsflettestrækning",I339="Frakørselsrampe",I339="Tilkørselsrampe"),'Anvendte oplysninger'!U339="Ja"),0.95,1))</f>
        <v>1</v>
      </c>
      <c r="U339" s="14">
        <f>IF('Anvendte oplysninger'!U339="Irrelevant",1,IF(AND(OR(I339="Motorvejsstrækning",I339="Frakørselsflettestrækning",I339="Tilkørselsflettestrækning",I339="Frakørselsrampe",I339="Tilkørselsrampe"),'Anvendte oplysninger'!U339="Ja"),0.96,1))</f>
        <v>1</v>
      </c>
      <c r="V339" s="14">
        <f>IF('Anvendte oplysninger'!U339="Irrelevant",1,IF(AND(OR(I339="Motorvejsstrækning",I339="Frakørselsflettestrækning",I339="Tilkørselsflettestrækning",I339="Frakørselsrampe",I339="Tilkørselsrampe"),'Anvendte oplysninger'!U339="Ja"),0.79,1))</f>
        <v>1</v>
      </c>
      <c r="W339" s="14">
        <f>IF('Anvendte oplysninger'!U339="Irrelevant",1,IF(AND(OR(I339="Motorvejsstrækning",I339="Frakørselsflettestrækning",I339="Tilkørselsflettestrækning",I339="Frakørselsrampe",I339="Tilkørselsrampe"),'Anvendte oplysninger'!U339="Ja"),0.94,1))</f>
        <v>1</v>
      </c>
      <c r="X339" s="14">
        <f>IF('Anvendte oplysninger'!U339="Irrelevant",1,IF(AND(OR(I339="Motorvejsstrækning",I339="Frakørselsflettestrækning",I339="Tilkørselsflettestrækning",I339="Frakørselsrampe",I339="Tilkørselsrampe"),'Anvendte oplysninger'!U339="Ja"),0.97,1))</f>
        <v>1</v>
      </c>
      <c r="Y339" s="14">
        <f>IF(AND(I339="Frakørselsrampe",'Anvendte oplysninger'!V339="S-formet ruderrampe"),1.32,IF(AND(I339="Frakørselsrampe",'Anvendte oplysninger'!V339="S-formet trompetrampe"),2.05,IF(AND(I339="Frakørselsrampe",'Anvendte oplysninger'!V339="U-formet trompetrampe"),4.11,IF(AND(I339="Frakørselsrampe",'Anvendte oplysninger'!V339="SV-formet flyoverrampe"),5.15,IF(AND(I339="Frakørselsrampe",'Anvendte oplysninger'!V339="Vinkelformet rampe"),1.07,IF(AND(I339="Tilkørselsrampe",'Anvendte oplysninger'!V339="S-formet ruderrampe"),0.93,IF(AND(I339="Tilkørselsrampe",'Anvendte oplysninger'!V339="S-formet trompetrampe"),2.48,IF(AND(I339="Tilkørselsrampe",'Anvendte oplysninger'!V339="U-formet trompetrampe"),4.15,IF(AND(I339="Tilkørselsrampe",'Anvendte oplysninger'!V339="SV-formet flyoverrampe"),5.26,IF(AND(I339="Tilkørselsrampe",'Anvendte oplysninger'!V339="Vinkelformet rampe"),1.42,1))))))))))</f>
        <v>1</v>
      </c>
      <c r="Z339" s="14">
        <f>IF(OR('Anvendte oplysninger'!W339="Lige",'Anvendte oplysninger'!W339="Irrelevant",'Anvendte oplysninger'!X339="Irrelevant",'Anvendte oplysninger'!Y339="Irrelevant"),1,1+1.545*1000/32.2*((('Anvendte oplysninger'!Y339*3268/3600)/('Anvendte oplysninger'!W339/0.306))^2)*('Anvendte oplysninger'!X339/1000)/G339)</f>
        <v>1</v>
      </c>
      <c r="AA339" s="14">
        <f>IF(OR('Anvendte oplysninger'!W339="Lige",'Anvendte oplysninger'!W339="Irrelevant",'Anvendte oplysninger'!X339="Irrelevant",'Anvendte oplysninger'!Y339="Irrelevant"),1,1+1.961*1000/32.2*((('Anvendte oplysninger'!Y339*3268/3600)/('Anvendte oplysninger'!W339/0.306))^2)*('Anvendte oplysninger'!X339/1000)/G339)</f>
        <v>1</v>
      </c>
      <c r="AB339" s="14">
        <f>IF(OR('Anvendte oplysninger'!Z339="Lige",'Anvendte oplysninger'!Z339="Irrelevant",'Anvendte oplysninger'!AA339="Irrelevant",'Anvendte oplysninger'!AB339="Irrelevant"),1,1+1.545*1000/32.2*((('Anvendte oplysninger'!AB339*3268/3600)/('Anvendte oplysninger'!Z339/0.306))^2)*('Anvendte oplysninger'!AA339/1000)/G339)</f>
        <v>1</v>
      </c>
      <c r="AC339" s="14">
        <f>IF(OR('Anvendte oplysninger'!Z339="Lige",'Anvendte oplysninger'!Z339="Irrelevant",'Anvendte oplysninger'!AA339="Irrelevant",'Anvendte oplysninger'!AB339="Irrelevant"),1,1+1.961*1000/32.2*((('Anvendte oplysninger'!AB339*3268/3600)/('Anvendte oplysninger'!Z339/0.306))^2)*('Anvendte oplysninger'!AA339/1000)/G339)</f>
        <v>1</v>
      </c>
      <c r="AD339" s="14">
        <f>IF(OR('Anvendte oplysninger'!AC339="Irrelevant",'Anvendte oplysninger'!AC339="Nej"),1,IF(AND('Anvendte oplysninger'!AC339="Ja",OR('Anvendte oplysninger'!Q339&lt;301,'Anvendte oplysninger'!S339&lt;301)),1-(0.5*('Anvendte oplysninger'!R339+'Anvendte oplysninger'!T339)/('Anvendte oplysninger'!G339*1000)),IF(AND('Anvendte oplysninger'!AC339="Ja",OR('Anvendte oplysninger'!Q339&lt;601,'Anvendte oplysninger'!S339&lt;601)),1-(0.25*('Anvendte oplysninger'!R339+'Anvendte oplysninger'!T339)/('Anvendte oplysninger'!G339*1000)),1)))</f>
        <v>1</v>
      </c>
      <c r="AE339" s="14">
        <f>IF(OR('Anvendte oplysninger'!AC339="Irrelevant",'Anvendte oplysninger'!AC339="Nej"),1,IF(AND('Anvendte oplysninger'!AC339="Ja",OR('Anvendte oplysninger'!Q339&lt;301,'Anvendte oplysninger'!S339&lt;301)),1-(0.4*('Anvendte oplysninger'!R339+'Anvendte oplysninger'!T339)/('Anvendte oplysninger'!G339*1000)),IF(AND('Anvendte oplysninger'!AC339="Ja",OR('Anvendte oplysninger'!Q339&lt;601,'Anvendte oplysninger'!S339&lt;601)),1-(0.2*('Anvendte oplysninger'!R339+'Anvendte oplysninger'!T339)/('Anvendte oplysninger'!G339*1000)),1)))</f>
        <v>1</v>
      </c>
      <c r="AF339" s="14">
        <f>IF('Anvendte oplysninger'!AD339="110 km/t",0.79,1)</f>
        <v>1</v>
      </c>
      <c r="AG339" s="14">
        <f>IF('Anvendte oplysninger'!AD339="110 km/t",0.94,1)</f>
        <v>1</v>
      </c>
      <c r="AH339" s="14">
        <f>IF('Anvendte oplysninger'!AD339="110 km/t",0.66,1)</f>
        <v>1</v>
      </c>
      <c r="AI339" s="14">
        <f>IF('Anvendte oplysninger'!AD339="110 km/t",0.82,1)</f>
        <v>1</v>
      </c>
      <c r="AJ339" s="14">
        <f>IF(AND('Anvendte oplysninger'!AE339="Ja",I339="Tilkørselsflettestrækning"),0.65*'Anvendte oplysninger'!AF339+1-'Anvendte oplysninger'!AF339,1)</f>
        <v>1</v>
      </c>
      <c r="AK339" s="15" t="str">
        <f t="shared" si="35"/>
        <v/>
      </c>
      <c r="AL339" s="15" t="str">
        <f t="shared" si="36"/>
        <v/>
      </c>
      <c r="AM339" s="15" t="str">
        <f t="shared" si="37"/>
        <v/>
      </c>
      <c r="AN339" s="15" t="str">
        <f t="shared" si="38"/>
        <v/>
      </c>
      <c r="AO339" s="15" t="str">
        <f t="shared" si="39"/>
        <v/>
      </c>
      <c r="AP339" s="15" t="str">
        <f t="shared" si="40"/>
        <v/>
      </c>
      <c r="AQ339" s="4" t="str">
        <f t="shared" si="41"/>
        <v/>
      </c>
    </row>
    <row r="340" spans="1:43" x14ac:dyDescent="0.25">
      <c r="A340" s="4" t="str">
        <f>IF(Inddata!A355="","",Inddata!A355)</f>
        <v/>
      </c>
      <c r="B340" s="4" t="str">
        <f>IF(Inddata!B355="","",Inddata!B355)</f>
        <v/>
      </c>
      <c r="C340" s="4" t="str">
        <f>IF(Inddata!C355="","",Inddata!C355)</f>
        <v/>
      </c>
      <c r="D340" s="4" t="str">
        <f>IF(Inddata!D355="","",Inddata!D355)</f>
        <v/>
      </c>
      <c r="E340" s="4" t="str">
        <f>IF(Inddata!E355="","",Inddata!E355)</f>
        <v/>
      </c>
      <c r="F340" s="4" t="str">
        <f>IF(Inddata!F355="","",Inddata!F355)</f>
        <v/>
      </c>
      <c r="G340" s="4">
        <f>IF(Inddata!G355="","",Inddata!G355)</f>
        <v>0</v>
      </c>
      <c r="H340" s="4" t="str">
        <f>IF(Inddata!H355&gt;0.5,Inddata!H355,"")</f>
        <v/>
      </c>
      <c r="I340" s="4" t="str">
        <f>IF(Inddata!I355="","",Inddata!I355)</f>
        <v/>
      </c>
      <c r="J340" s="14">
        <f>IF('Anvendte oplysninger'!J340="Irrelevant",1,IF('Anvendte oplysninger'!J340&gt;3,1.2,1))</f>
        <v>1</v>
      </c>
      <c r="K340" s="14">
        <f>IF('Anvendte oplysninger'!K340="Irrelevant",1,IF(AND(OR(I340="Motorvejsstrækning",I340="Frakørselsflettestrækning",I340="Tilkørselsflettestrækning"),'Anvendte oplysninger'!K340&lt;3.5),1+(3.5-'Anvendte oplysninger'!K340)*0.12,IF(AND(OR(I340="Frakørselsrampe",I340="Tilkørselsrampe"),'Anvendte oplysninger'!K340&lt;3.5),1+(3.5-'Anvendte oplysninger'!K340)*0.16,1)))</f>
        <v>1</v>
      </c>
      <c r="L340" s="14">
        <f>IF('Anvendte oplysninger'!L340="Irrelevant",1,IF(AND('Anvendte oplysninger'!L340="Ja",'Anvendte oplysninger'!J340=2),0.6*'Anvendte oplysninger'!M340+(1-'Anvendte oplysninger'!M340),IF(AND('Anvendte oplysninger'!L340="Ja",'Anvendte oplysninger'!J340=3),0.7*'Anvendte oplysninger'!M340+(1-'Anvendte oplysninger'!M340),IF(AND('Anvendte oplysninger'!L340="Ja",'Anvendte oplysninger'!J340=4),0.76*'Anvendte oplysninger'!M340+(1-'Anvendte oplysninger'!M340),IF(AND('Anvendte oplysninger'!L340="Ja",'Anvendte oplysninger'!J340&gt;4.99999999),0.8*'Anvendte oplysninger'!M340+(1-'Anvendte oplysninger'!M340),1)))))</f>
        <v>1</v>
      </c>
      <c r="M340" s="14">
        <f>IF('Anvendte oplysninger'!L340="Irrelevant",1,IF(AND('Anvendte oplysninger'!L340="Ja",'Anvendte oplysninger'!J340=2),0.8*'Anvendte oplysninger'!M340+(1-'Anvendte oplysninger'!M340),IF(AND('Anvendte oplysninger'!L340="Ja",'Anvendte oplysninger'!J340=3),0.85*'Anvendte oplysninger'!M340+(1-'Anvendte oplysninger'!M340),IF(AND('Anvendte oplysninger'!L340="Ja",'Anvendte oplysninger'!J340=4),0.88*'Anvendte oplysninger'!M340+(1-'Anvendte oplysninger'!M340),IF(AND('Anvendte oplysninger'!L340="Ja",'Anvendte oplysninger'!J340&gt;4.99999999),0.9*'Anvendte oplysninger'!M340+(1-'Anvendte oplysninger'!M340),1)))))</f>
        <v>1</v>
      </c>
      <c r="N340" s="14">
        <f>IF('Anvendte oplysninger'!N340="Irrelevant",1,IF(AND(OR(I340="Motorvejsstrækning",I340="Frakørselsflettestrækning",I340="Tilkørselsflettestrækning"),'Anvendte oplysninger'!N340&lt;3),1+(3-'Anvendte oplysninger'!N340)*0.09333333,1))</f>
        <v>1</v>
      </c>
      <c r="O340" s="14">
        <f>IF('Anvendte oplysninger'!N340="Irrelevant",1,IF(AND(OR(I340="Motorvejsstrækning",I340="Frakørselsflettestrækning",I340="Tilkørselsflettestrækning"),'Anvendte oplysninger'!N340&lt;3),1+(3-'Anvendte oplysninger'!N340)*0.19666667,1))</f>
        <v>1</v>
      </c>
      <c r="P340" s="14">
        <f>IF('Anvendte oplysninger'!O340="Irrelevant",1,IF(AND(OR(I340="Motorvejsstrækning",I340="Frakørselsflettestrækning",I340="Tilkørselsflettestrækning"),'Anvendte oplysninger'!O340&lt;3.00000001),1+(0.5-'Anvendte oplysninger'!O340)*0.04,IF(AND(OR(I340="Frakørselsrampe",I340="Tilkørselsrampe"),'Anvendte oplysninger'!O340&lt;3.00000001),1+(0.5-'Anvendte oplysninger'!O340)*0.08,IF(OR(I340="Motorvejsstrækning",I340="Frakørselsflettestrækning",I340="Tilkørselsflettestrækning"),0.9,0.8))))</f>
        <v>1</v>
      </c>
      <c r="Q340" s="14">
        <f>IF('Anvendte oplysninger'!P340="Irrelevant",1,IF(AND(OR(I340="Motorvejsstrækning",I340="Frakørselsflettestrækning",I340="Tilkørselsflettestrækning"),'Anvendte oplysninger'!P340&lt;11.00000001),1+(5-'Anvendte oplysninger'!P340)*0.01,0.94))</f>
        <v>1</v>
      </c>
      <c r="R340" s="14">
        <f>IF(OR('Anvendte oplysninger'!Q340="Irrelevant",'Anvendte oplysninger'!R340="Irrelevant",'Anvendte oplysninger'!Q340="Lige"),1,IF(AND(OR(I340="Motorvejsstrækning",I340="Frakørselsflettestrækning",I340="Tilkørselsflettestrækning"),'Anvendte oplysninger'!Q340&lt;4000),(EXP(0.1096*1746.5/'Anvendte oplysninger'!Q340)/EXP(0.1096*1746.5/4000))*('Anvendte oplysninger'!R340/1000)/G340+(G340-'Anvendte oplysninger'!R340/1000)/G340,1))</f>
        <v>1</v>
      </c>
      <c r="S340" s="14">
        <f>IF(OR('Anvendte oplysninger'!S340="Irrelevant",'Anvendte oplysninger'!T340="Irrelevant",'Anvendte oplysninger'!S340="Lige"),1,IF(AND(OR(I340="Motorvejsstrækning",I340="Frakørselsflettestrækning",I340="Tilkørselsflettestrækning"),'Anvendte oplysninger'!S340&lt;4000),(EXP(0.1096*1746.5/'Anvendte oplysninger'!S340)/EXP(0.1096*1746.5/4000))*('Anvendte oplysninger'!T340/1000)/G340+(G340-'Anvendte oplysninger'!T340/1000)/G340,1))</f>
        <v>1</v>
      </c>
      <c r="T340" s="14">
        <f>IF('Anvendte oplysninger'!U340="Irrelevant",1,IF(AND(OR(I340="Motorvejsstrækning",I340="Frakørselsflettestrækning",I340="Tilkørselsflettestrækning",I340="Frakørselsrampe",I340="Tilkørselsrampe"),'Anvendte oplysninger'!U340="Ja"),0.95,1))</f>
        <v>1</v>
      </c>
      <c r="U340" s="14">
        <f>IF('Anvendte oplysninger'!U340="Irrelevant",1,IF(AND(OR(I340="Motorvejsstrækning",I340="Frakørselsflettestrækning",I340="Tilkørselsflettestrækning",I340="Frakørselsrampe",I340="Tilkørselsrampe"),'Anvendte oplysninger'!U340="Ja"),0.96,1))</f>
        <v>1</v>
      </c>
      <c r="V340" s="14">
        <f>IF('Anvendte oplysninger'!U340="Irrelevant",1,IF(AND(OR(I340="Motorvejsstrækning",I340="Frakørselsflettestrækning",I340="Tilkørselsflettestrækning",I340="Frakørselsrampe",I340="Tilkørselsrampe"),'Anvendte oplysninger'!U340="Ja"),0.79,1))</f>
        <v>1</v>
      </c>
      <c r="W340" s="14">
        <f>IF('Anvendte oplysninger'!U340="Irrelevant",1,IF(AND(OR(I340="Motorvejsstrækning",I340="Frakørselsflettestrækning",I340="Tilkørselsflettestrækning",I340="Frakørselsrampe",I340="Tilkørselsrampe"),'Anvendte oplysninger'!U340="Ja"),0.94,1))</f>
        <v>1</v>
      </c>
      <c r="X340" s="14">
        <f>IF('Anvendte oplysninger'!U340="Irrelevant",1,IF(AND(OR(I340="Motorvejsstrækning",I340="Frakørselsflettestrækning",I340="Tilkørselsflettestrækning",I340="Frakørselsrampe",I340="Tilkørselsrampe"),'Anvendte oplysninger'!U340="Ja"),0.97,1))</f>
        <v>1</v>
      </c>
      <c r="Y340" s="14">
        <f>IF(AND(I340="Frakørselsrampe",'Anvendte oplysninger'!V340="S-formet ruderrampe"),1.32,IF(AND(I340="Frakørselsrampe",'Anvendte oplysninger'!V340="S-formet trompetrampe"),2.05,IF(AND(I340="Frakørselsrampe",'Anvendte oplysninger'!V340="U-formet trompetrampe"),4.11,IF(AND(I340="Frakørselsrampe",'Anvendte oplysninger'!V340="SV-formet flyoverrampe"),5.15,IF(AND(I340="Frakørselsrampe",'Anvendte oplysninger'!V340="Vinkelformet rampe"),1.07,IF(AND(I340="Tilkørselsrampe",'Anvendte oplysninger'!V340="S-formet ruderrampe"),0.93,IF(AND(I340="Tilkørselsrampe",'Anvendte oplysninger'!V340="S-formet trompetrampe"),2.48,IF(AND(I340="Tilkørselsrampe",'Anvendte oplysninger'!V340="U-formet trompetrampe"),4.15,IF(AND(I340="Tilkørselsrampe",'Anvendte oplysninger'!V340="SV-formet flyoverrampe"),5.26,IF(AND(I340="Tilkørselsrampe",'Anvendte oplysninger'!V340="Vinkelformet rampe"),1.42,1))))))))))</f>
        <v>1</v>
      </c>
      <c r="Z340" s="14">
        <f>IF(OR('Anvendte oplysninger'!W340="Lige",'Anvendte oplysninger'!W340="Irrelevant",'Anvendte oplysninger'!X340="Irrelevant",'Anvendte oplysninger'!Y340="Irrelevant"),1,1+1.545*1000/32.2*((('Anvendte oplysninger'!Y340*3268/3600)/('Anvendte oplysninger'!W340/0.306))^2)*('Anvendte oplysninger'!X340/1000)/G340)</f>
        <v>1</v>
      </c>
      <c r="AA340" s="14">
        <f>IF(OR('Anvendte oplysninger'!W340="Lige",'Anvendte oplysninger'!W340="Irrelevant",'Anvendte oplysninger'!X340="Irrelevant",'Anvendte oplysninger'!Y340="Irrelevant"),1,1+1.961*1000/32.2*((('Anvendte oplysninger'!Y340*3268/3600)/('Anvendte oplysninger'!W340/0.306))^2)*('Anvendte oplysninger'!X340/1000)/G340)</f>
        <v>1</v>
      </c>
      <c r="AB340" s="14">
        <f>IF(OR('Anvendte oplysninger'!Z340="Lige",'Anvendte oplysninger'!Z340="Irrelevant",'Anvendte oplysninger'!AA340="Irrelevant",'Anvendte oplysninger'!AB340="Irrelevant"),1,1+1.545*1000/32.2*((('Anvendte oplysninger'!AB340*3268/3600)/('Anvendte oplysninger'!Z340/0.306))^2)*('Anvendte oplysninger'!AA340/1000)/G340)</f>
        <v>1</v>
      </c>
      <c r="AC340" s="14">
        <f>IF(OR('Anvendte oplysninger'!Z340="Lige",'Anvendte oplysninger'!Z340="Irrelevant",'Anvendte oplysninger'!AA340="Irrelevant",'Anvendte oplysninger'!AB340="Irrelevant"),1,1+1.961*1000/32.2*((('Anvendte oplysninger'!AB340*3268/3600)/('Anvendte oplysninger'!Z340/0.306))^2)*('Anvendte oplysninger'!AA340/1000)/G340)</f>
        <v>1</v>
      </c>
      <c r="AD340" s="14">
        <f>IF(OR('Anvendte oplysninger'!AC340="Irrelevant",'Anvendte oplysninger'!AC340="Nej"),1,IF(AND('Anvendte oplysninger'!AC340="Ja",OR('Anvendte oplysninger'!Q340&lt;301,'Anvendte oplysninger'!S340&lt;301)),1-(0.5*('Anvendte oplysninger'!R340+'Anvendte oplysninger'!T340)/('Anvendte oplysninger'!G340*1000)),IF(AND('Anvendte oplysninger'!AC340="Ja",OR('Anvendte oplysninger'!Q340&lt;601,'Anvendte oplysninger'!S340&lt;601)),1-(0.25*('Anvendte oplysninger'!R340+'Anvendte oplysninger'!T340)/('Anvendte oplysninger'!G340*1000)),1)))</f>
        <v>1</v>
      </c>
      <c r="AE340" s="14">
        <f>IF(OR('Anvendte oplysninger'!AC340="Irrelevant",'Anvendte oplysninger'!AC340="Nej"),1,IF(AND('Anvendte oplysninger'!AC340="Ja",OR('Anvendte oplysninger'!Q340&lt;301,'Anvendte oplysninger'!S340&lt;301)),1-(0.4*('Anvendte oplysninger'!R340+'Anvendte oplysninger'!T340)/('Anvendte oplysninger'!G340*1000)),IF(AND('Anvendte oplysninger'!AC340="Ja",OR('Anvendte oplysninger'!Q340&lt;601,'Anvendte oplysninger'!S340&lt;601)),1-(0.2*('Anvendte oplysninger'!R340+'Anvendte oplysninger'!T340)/('Anvendte oplysninger'!G340*1000)),1)))</f>
        <v>1</v>
      </c>
      <c r="AF340" s="14">
        <f>IF('Anvendte oplysninger'!AD340="110 km/t",0.79,1)</f>
        <v>1</v>
      </c>
      <c r="AG340" s="14">
        <f>IF('Anvendte oplysninger'!AD340="110 km/t",0.94,1)</f>
        <v>1</v>
      </c>
      <c r="AH340" s="14">
        <f>IF('Anvendte oplysninger'!AD340="110 km/t",0.66,1)</f>
        <v>1</v>
      </c>
      <c r="AI340" s="14">
        <f>IF('Anvendte oplysninger'!AD340="110 km/t",0.82,1)</f>
        <v>1</v>
      </c>
      <c r="AJ340" s="14">
        <f>IF(AND('Anvendte oplysninger'!AE340="Ja",I340="Tilkørselsflettestrækning"),0.65*'Anvendte oplysninger'!AF340+1-'Anvendte oplysninger'!AF340,1)</f>
        <v>1</v>
      </c>
      <c r="AK340" s="15" t="str">
        <f t="shared" si="35"/>
        <v/>
      </c>
      <c r="AL340" s="15" t="str">
        <f t="shared" si="36"/>
        <v/>
      </c>
      <c r="AM340" s="15" t="str">
        <f t="shared" si="37"/>
        <v/>
      </c>
      <c r="AN340" s="15" t="str">
        <f t="shared" si="38"/>
        <v/>
      </c>
      <c r="AO340" s="15" t="str">
        <f t="shared" si="39"/>
        <v/>
      </c>
      <c r="AP340" s="15" t="str">
        <f t="shared" si="40"/>
        <v/>
      </c>
      <c r="AQ340" s="4" t="str">
        <f t="shared" si="41"/>
        <v/>
      </c>
    </row>
    <row r="341" spans="1:43" x14ac:dyDescent="0.25">
      <c r="A341" s="4" t="str">
        <f>IF(Inddata!A356="","",Inddata!A356)</f>
        <v/>
      </c>
      <c r="B341" s="4" t="str">
        <f>IF(Inddata!B356="","",Inddata!B356)</f>
        <v/>
      </c>
      <c r="C341" s="4" t="str">
        <f>IF(Inddata!C356="","",Inddata!C356)</f>
        <v/>
      </c>
      <c r="D341" s="4" t="str">
        <f>IF(Inddata!D356="","",Inddata!D356)</f>
        <v/>
      </c>
      <c r="E341" s="4" t="str">
        <f>IF(Inddata!E356="","",Inddata!E356)</f>
        <v/>
      </c>
      <c r="F341" s="4" t="str">
        <f>IF(Inddata!F356="","",Inddata!F356)</f>
        <v/>
      </c>
      <c r="G341" s="4">
        <f>IF(Inddata!G356="","",Inddata!G356)</f>
        <v>0</v>
      </c>
      <c r="H341" s="4" t="str">
        <f>IF(Inddata!H356&gt;0.5,Inddata!H356,"")</f>
        <v/>
      </c>
      <c r="I341" s="4" t="str">
        <f>IF(Inddata!I356="","",Inddata!I356)</f>
        <v/>
      </c>
      <c r="J341" s="14">
        <f>IF('Anvendte oplysninger'!J341="Irrelevant",1,IF('Anvendte oplysninger'!J341&gt;3,1.2,1))</f>
        <v>1</v>
      </c>
      <c r="K341" s="14">
        <f>IF('Anvendte oplysninger'!K341="Irrelevant",1,IF(AND(OR(I341="Motorvejsstrækning",I341="Frakørselsflettestrækning",I341="Tilkørselsflettestrækning"),'Anvendte oplysninger'!K341&lt;3.5),1+(3.5-'Anvendte oplysninger'!K341)*0.12,IF(AND(OR(I341="Frakørselsrampe",I341="Tilkørselsrampe"),'Anvendte oplysninger'!K341&lt;3.5),1+(3.5-'Anvendte oplysninger'!K341)*0.16,1)))</f>
        <v>1</v>
      </c>
      <c r="L341" s="14">
        <f>IF('Anvendte oplysninger'!L341="Irrelevant",1,IF(AND('Anvendte oplysninger'!L341="Ja",'Anvendte oplysninger'!J341=2),0.6*'Anvendte oplysninger'!M341+(1-'Anvendte oplysninger'!M341),IF(AND('Anvendte oplysninger'!L341="Ja",'Anvendte oplysninger'!J341=3),0.7*'Anvendte oplysninger'!M341+(1-'Anvendte oplysninger'!M341),IF(AND('Anvendte oplysninger'!L341="Ja",'Anvendte oplysninger'!J341=4),0.76*'Anvendte oplysninger'!M341+(1-'Anvendte oplysninger'!M341),IF(AND('Anvendte oplysninger'!L341="Ja",'Anvendte oplysninger'!J341&gt;4.99999999),0.8*'Anvendte oplysninger'!M341+(1-'Anvendte oplysninger'!M341),1)))))</f>
        <v>1</v>
      </c>
      <c r="M341" s="14">
        <f>IF('Anvendte oplysninger'!L341="Irrelevant",1,IF(AND('Anvendte oplysninger'!L341="Ja",'Anvendte oplysninger'!J341=2),0.8*'Anvendte oplysninger'!M341+(1-'Anvendte oplysninger'!M341),IF(AND('Anvendte oplysninger'!L341="Ja",'Anvendte oplysninger'!J341=3),0.85*'Anvendte oplysninger'!M341+(1-'Anvendte oplysninger'!M341),IF(AND('Anvendte oplysninger'!L341="Ja",'Anvendte oplysninger'!J341=4),0.88*'Anvendte oplysninger'!M341+(1-'Anvendte oplysninger'!M341),IF(AND('Anvendte oplysninger'!L341="Ja",'Anvendte oplysninger'!J341&gt;4.99999999),0.9*'Anvendte oplysninger'!M341+(1-'Anvendte oplysninger'!M341),1)))))</f>
        <v>1</v>
      </c>
      <c r="N341" s="14">
        <f>IF('Anvendte oplysninger'!N341="Irrelevant",1,IF(AND(OR(I341="Motorvejsstrækning",I341="Frakørselsflettestrækning",I341="Tilkørselsflettestrækning"),'Anvendte oplysninger'!N341&lt;3),1+(3-'Anvendte oplysninger'!N341)*0.09333333,1))</f>
        <v>1</v>
      </c>
      <c r="O341" s="14">
        <f>IF('Anvendte oplysninger'!N341="Irrelevant",1,IF(AND(OR(I341="Motorvejsstrækning",I341="Frakørselsflettestrækning",I341="Tilkørselsflettestrækning"),'Anvendte oplysninger'!N341&lt;3),1+(3-'Anvendte oplysninger'!N341)*0.19666667,1))</f>
        <v>1</v>
      </c>
      <c r="P341" s="14">
        <f>IF('Anvendte oplysninger'!O341="Irrelevant",1,IF(AND(OR(I341="Motorvejsstrækning",I341="Frakørselsflettestrækning",I341="Tilkørselsflettestrækning"),'Anvendte oplysninger'!O341&lt;3.00000001),1+(0.5-'Anvendte oplysninger'!O341)*0.04,IF(AND(OR(I341="Frakørselsrampe",I341="Tilkørselsrampe"),'Anvendte oplysninger'!O341&lt;3.00000001),1+(0.5-'Anvendte oplysninger'!O341)*0.08,IF(OR(I341="Motorvejsstrækning",I341="Frakørselsflettestrækning",I341="Tilkørselsflettestrækning"),0.9,0.8))))</f>
        <v>1</v>
      </c>
      <c r="Q341" s="14">
        <f>IF('Anvendte oplysninger'!P341="Irrelevant",1,IF(AND(OR(I341="Motorvejsstrækning",I341="Frakørselsflettestrækning",I341="Tilkørselsflettestrækning"),'Anvendte oplysninger'!P341&lt;11.00000001),1+(5-'Anvendte oplysninger'!P341)*0.01,0.94))</f>
        <v>1</v>
      </c>
      <c r="R341" s="14">
        <f>IF(OR('Anvendte oplysninger'!Q341="Irrelevant",'Anvendte oplysninger'!R341="Irrelevant",'Anvendte oplysninger'!Q341="Lige"),1,IF(AND(OR(I341="Motorvejsstrækning",I341="Frakørselsflettestrækning",I341="Tilkørselsflettestrækning"),'Anvendte oplysninger'!Q341&lt;4000),(EXP(0.1096*1746.5/'Anvendte oplysninger'!Q341)/EXP(0.1096*1746.5/4000))*('Anvendte oplysninger'!R341/1000)/G341+(G341-'Anvendte oplysninger'!R341/1000)/G341,1))</f>
        <v>1</v>
      </c>
      <c r="S341" s="14">
        <f>IF(OR('Anvendte oplysninger'!S341="Irrelevant",'Anvendte oplysninger'!T341="Irrelevant",'Anvendte oplysninger'!S341="Lige"),1,IF(AND(OR(I341="Motorvejsstrækning",I341="Frakørselsflettestrækning",I341="Tilkørselsflettestrækning"),'Anvendte oplysninger'!S341&lt;4000),(EXP(0.1096*1746.5/'Anvendte oplysninger'!S341)/EXP(0.1096*1746.5/4000))*('Anvendte oplysninger'!T341/1000)/G341+(G341-'Anvendte oplysninger'!T341/1000)/G341,1))</f>
        <v>1</v>
      </c>
      <c r="T341" s="14">
        <f>IF('Anvendte oplysninger'!U341="Irrelevant",1,IF(AND(OR(I341="Motorvejsstrækning",I341="Frakørselsflettestrækning",I341="Tilkørselsflettestrækning",I341="Frakørselsrampe",I341="Tilkørselsrampe"),'Anvendte oplysninger'!U341="Ja"),0.95,1))</f>
        <v>1</v>
      </c>
      <c r="U341" s="14">
        <f>IF('Anvendte oplysninger'!U341="Irrelevant",1,IF(AND(OR(I341="Motorvejsstrækning",I341="Frakørselsflettestrækning",I341="Tilkørselsflettestrækning",I341="Frakørselsrampe",I341="Tilkørselsrampe"),'Anvendte oplysninger'!U341="Ja"),0.96,1))</f>
        <v>1</v>
      </c>
      <c r="V341" s="14">
        <f>IF('Anvendte oplysninger'!U341="Irrelevant",1,IF(AND(OR(I341="Motorvejsstrækning",I341="Frakørselsflettestrækning",I341="Tilkørselsflettestrækning",I341="Frakørselsrampe",I341="Tilkørselsrampe"),'Anvendte oplysninger'!U341="Ja"),0.79,1))</f>
        <v>1</v>
      </c>
      <c r="W341" s="14">
        <f>IF('Anvendte oplysninger'!U341="Irrelevant",1,IF(AND(OR(I341="Motorvejsstrækning",I341="Frakørselsflettestrækning",I341="Tilkørselsflettestrækning",I341="Frakørselsrampe",I341="Tilkørselsrampe"),'Anvendte oplysninger'!U341="Ja"),0.94,1))</f>
        <v>1</v>
      </c>
      <c r="X341" s="14">
        <f>IF('Anvendte oplysninger'!U341="Irrelevant",1,IF(AND(OR(I341="Motorvejsstrækning",I341="Frakørselsflettestrækning",I341="Tilkørselsflettestrækning",I341="Frakørselsrampe",I341="Tilkørselsrampe"),'Anvendte oplysninger'!U341="Ja"),0.97,1))</f>
        <v>1</v>
      </c>
      <c r="Y341" s="14">
        <f>IF(AND(I341="Frakørselsrampe",'Anvendte oplysninger'!V341="S-formet ruderrampe"),1.32,IF(AND(I341="Frakørselsrampe",'Anvendte oplysninger'!V341="S-formet trompetrampe"),2.05,IF(AND(I341="Frakørselsrampe",'Anvendte oplysninger'!V341="U-formet trompetrampe"),4.11,IF(AND(I341="Frakørselsrampe",'Anvendte oplysninger'!V341="SV-formet flyoverrampe"),5.15,IF(AND(I341="Frakørselsrampe",'Anvendte oplysninger'!V341="Vinkelformet rampe"),1.07,IF(AND(I341="Tilkørselsrampe",'Anvendte oplysninger'!V341="S-formet ruderrampe"),0.93,IF(AND(I341="Tilkørselsrampe",'Anvendte oplysninger'!V341="S-formet trompetrampe"),2.48,IF(AND(I341="Tilkørselsrampe",'Anvendte oplysninger'!V341="U-formet trompetrampe"),4.15,IF(AND(I341="Tilkørselsrampe",'Anvendte oplysninger'!V341="SV-formet flyoverrampe"),5.26,IF(AND(I341="Tilkørselsrampe",'Anvendte oplysninger'!V341="Vinkelformet rampe"),1.42,1))))))))))</f>
        <v>1</v>
      </c>
      <c r="Z341" s="14">
        <f>IF(OR('Anvendte oplysninger'!W341="Lige",'Anvendte oplysninger'!W341="Irrelevant",'Anvendte oplysninger'!X341="Irrelevant",'Anvendte oplysninger'!Y341="Irrelevant"),1,1+1.545*1000/32.2*((('Anvendte oplysninger'!Y341*3268/3600)/('Anvendte oplysninger'!W341/0.306))^2)*('Anvendte oplysninger'!X341/1000)/G341)</f>
        <v>1</v>
      </c>
      <c r="AA341" s="14">
        <f>IF(OR('Anvendte oplysninger'!W341="Lige",'Anvendte oplysninger'!W341="Irrelevant",'Anvendte oplysninger'!X341="Irrelevant",'Anvendte oplysninger'!Y341="Irrelevant"),1,1+1.961*1000/32.2*((('Anvendte oplysninger'!Y341*3268/3600)/('Anvendte oplysninger'!W341/0.306))^2)*('Anvendte oplysninger'!X341/1000)/G341)</f>
        <v>1</v>
      </c>
      <c r="AB341" s="14">
        <f>IF(OR('Anvendte oplysninger'!Z341="Lige",'Anvendte oplysninger'!Z341="Irrelevant",'Anvendte oplysninger'!AA341="Irrelevant",'Anvendte oplysninger'!AB341="Irrelevant"),1,1+1.545*1000/32.2*((('Anvendte oplysninger'!AB341*3268/3600)/('Anvendte oplysninger'!Z341/0.306))^2)*('Anvendte oplysninger'!AA341/1000)/G341)</f>
        <v>1</v>
      </c>
      <c r="AC341" s="14">
        <f>IF(OR('Anvendte oplysninger'!Z341="Lige",'Anvendte oplysninger'!Z341="Irrelevant",'Anvendte oplysninger'!AA341="Irrelevant",'Anvendte oplysninger'!AB341="Irrelevant"),1,1+1.961*1000/32.2*((('Anvendte oplysninger'!AB341*3268/3600)/('Anvendte oplysninger'!Z341/0.306))^2)*('Anvendte oplysninger'!AA341/1000)/G341)</f>
        <v>1</v>
      </c>
      <c r="AD341" s="14">
        <f>IF(OR('Anvendte oplysninger'!AC341="Irrelevant",'Anvendte oplysninger'!AC341="Nej"),1,IF(AND('Anvendte oplysninger'!AC341="Ja",OR('Anvendte oplysninger'!Q341&lt;301,'Anvendte oplysninger'!S341&lt;301)),1-(0.5*('Anvendte oplysninger'!R341+'Anvendte oplysninger'!T341)/('Anvendte oplysninger'!G341*1000)),IF(AND('Anvendte oplysninger'!AC341="Ja",OR('Anvendte oplysninger'!Q341&lt;601,'Anvendte oplysninger'!S341&lt;601)),1-(0.25*('Anvendte oplysninger'!R341+'Anvendte oplysninger'!T341)/('Anvendte oplysninger'!G341*1000)),1)))</f>
        <v>1</v>
      </c>
      <c r="AE341" s="14">
        <f>IF(OR('Anvendte oplysninger'!AC341="Irrelevant",'Anvendte oplysninger'!AC341="Nej"),1,IF(AND('Anvendte oplysninger'!AC341="Ja",OR('Anvendte oplysninger'!Q341&lt;301,'Anvendte oplysninger'!S341&lt;301)),1-(0.4*('Anvendte oplysninger'!R341+'Anvendte oplysninger'!T341)/('Anvendte oplysninger'!G341*1000)),IF(AND('Anvendte oplysninger'!AC341="Ja",OR('Anvendte oplysninger'!Q341&lt;601,'Anvendte oplysninger'!S341&lt;601)),1-(0.2*('Anvendte oplysninger'!R341+'Anvendte oplysninger'!T341)/('Anvendte oplysninger'!G341*1000)),1)))</f>
        <v>1</v>
      </c>
      <c r="AF341" s="14">
        <f>IF('Anvendte oplysninger'!AD341="110 km/t",0.79,1)</f>
        <v>1</v>
      </c>
      <c r="AG341" s="14">
        <f>IF('Anvendte oplysninger'!AD341="110 km/t",0.94,1)</f>
        <v>1</v>
      </c>
      <c r="AH341" s="14">
        <f>IF('Anvendte oplysninger'!AD341="110 km/t",0.66,1)</f>
        <v>1</v>
      </c>
      <c r="AI341" s="14">
        <f>IF('Anvendte oplysninger'!AD341="110 km/t",0.82,1)</f>
        <v>1</v>
      </c>
      <c r="AJ341" s="14">
        <f>IF(AND('Anvendte oplysninger'!AE341="Ja",I341="Tilkørselsflettestrækning"),0.65*'Anvendte oplysninger'!AF341+1-'Anvendte oplysninger'!AF341,1)</f>
        <v>1</v>
      </c>
      <c r="AK341" s="15" t="str">
        <f t="shared" si="35"/>
        <v/>
      </c>
      <c r="AL341" s="15" t="str">
        <f t="shared" si="36"/>
        <v/>
      </c>
      <c r="AM341" s="15" t="str">
        <f t="shared" si="37"/>
        <v/>
      </c>
      <c r="AN341" s="15" t="str">
        <f t="shared" si="38"/>
        <v/>
      </c>
      <c r="AO341" s="15" t="str">
        <f t="shared" si="39"/>
        <v/>
      </c>
      <c r="AP341" s="15" t="str">
        <f t="shared" si="40"/>
        <v/>
      </c>
      <c r="AQ341" s="4" t="str">
        <f t="shared" si="41"/>
        <v/>
      </c>
    </row>
    <row r="342" spans="1:43" x14ac:dyDescent="0.25">
      <c r="A342" s="4" t="str">
        <f>IF(Inddata!A357="","",Inddata!A357)</f>
        <v/>
      </c>
      <c r="B342" s="4" t="str">
        <f>IF(Inddata!B357="","",Inddata!B357)</f>
        <v/>
      </c>
      <c r="C342" s="4" t="str">
        <f>IF(Inddata!C357="","",Inddata!C357)</f>
        <v/>
      </c>
      <c r="D342" s="4" t="str">
        <f>IF(Inddata!D357="","",Inddata!D357)</f>
        <v/>
      </c>
      <c r="E342" s="4" t="str">
        <f>IF(Inddata!E357="","",Inddata!E357)</f>
        <v/>
      </c>
      <c r="F342" s="4" t="str">
        <f>IF(Inddata!F357="","",Inddata!F357)</f>
        <v/>
      </c>
      <c r="G342" s="4">
        <f>IF(Inddata!G357="","",Inddata!G357)</f>
        <v>0</v>
      </c>
      <c r="H342" s="4" t="str">
        <f>IF(Inddata!H357&gt;0.5,Inddata!H357,"")</f>
        <v/>
      </c>
      <c r="I342" s="4" t="str">
        <f>IF(Inddata!I357="","",Inddata!I357)</f>
        <v/>
      </c>
      <c r="J342" s="14">
        <f>IF('Anvendte oplysninger'!J342="Irrelevant",1,IF('Anvendte oplysninger'!J342&gt;3,1.2,1))</f>
        <v>1</v>
      </c>
      <c r="K342" s="14">
        <f>IF('Anvendte oplysninger'!K342="Irrelevant",1,IF(AND(OR(I342="Motorvejsstrækning",I342="Frakørselsflettestrækning",I342="Tilkørselsflettestrækning"),'Anvendte oplysninger'!K342&lt;3.5),1+(3.5-'Anvendte oplysninger'!K342)*0.12,IF(AND(OR(I342="Frakørselsrampe",I342="Tilkørselsrampe"),'Anvendte oplysninger'!K342&lt;3.5),1+(3.5-'Anvendte oplysninger'!K342)*0.16,1)))</f>
        <v>1</v>
      </c>
      <c r="L342" s="14">
        <f>IF('Anvendte oplysninger'!L342="Irrelevant",1,IF(AND('Anvendte oplysninger'!L342="Ja",'Anvendte oplysninger'!J342=2),0.6*'Anvendte oplysninger'!M342+(1-'Anvendte oplysninger'!M342),IF(AND('Anvendte oplysninger'!L342="Ja",'Anvendte oplysninger'!J342=3),0.7*'Anvendte oplysninger'!M342+(1-'Anvendte oplysninger'!M342),IF(AND('Anvendte oplysninger'!L342="Ja",'Anvendte oplysninger'!J342=4),0.76*'Anvendte oplysninger'!M342+(1-'Anvendte oplysninger'!M342),IF(AND('Anvendte oplysninger'!L342="Ja",'Anvendte oplysninger'!J342&gt;4.99999999),0.8*'Anvendte oplysninger'!M342+(1-'Anvendte oplysninger'!M342),1)))))</f>
        <v>1</v>
      </c>
      <c r="M342" s="14">
        <f>IF('Anvendte oplysninger'!L342="Irrelevant",1,IF(AND('Anvendte oplysninger'!L342="Ja",'Anvendte oplysninger'!J342=2),0.8*'Anvendte oplysninger'!M342+(1-'Anvendte oplysninger'!M342),IF(AND('Anvendte oplysninger'!L342="Ja",'Anvendte oplysninger'!J342=3),0.85*'Anvendte oplysninger'!M342+(1-'Anvendte oplysninger'!M342),IF(AND('Anvendte oplysninger'!L342="Ja",'Anvendte oplysninger'!J342=4),0.88*'Anvendte oplysninger'!M342+(1-'Anvendte oplysninger'!M342),IF(AND('Anvendte oplysninger'!L342="Ja",'Anvendte oplysninger'!J342&gt;4.99999999),0.9*'Anvendte oplysninger'!M342+(1-'Anvendte oplysninger'!M342),1)))))</f>
        <v>1</v>
      </c>
      <c r="N342" s="14">
        <f>IF('Anvendte oplysninger'!N342="Irrelevant",1,IF(AND(OR(I342="Motorvejsstrækning",I342="Frakørselsflettestrækning",I342="Tilkørselsflettestrækning"),'Anvendte oplysninger'!N342&lt;3),1+(3-'Anvendte oplysninger'!N342)*0.09333333,1))</f>
        <v>1</v>
      </c>
      <c r="O342" s="14">
        <f>IF('Anvendte oplysninger'!N342="Irrelevant",1,IF(AND(OR(I342="Motorvejsstrækning",I342="Frakørselsflettestrækning",I342="Tilkørselsflettestrækning"),'Anvendte oplysninger'!N342&lt;3),1+(3-'Anvendte oplysninger'!N342)*0.19666667,1))</f>
        <v>1</v>
      </c>
      <c r="P342" s="14">
        <f>IF('Anvendte oplysninger'!O342="Irrelevant",1,IF(AND(OR(I342="Motorvejsstrækning",I342="Frakørselsflettestrækning",I342="Tilkørselsflettestrækning"),'Anvendte oplysninger'!O342&lt;3.00000001),1+(0.5-'Anvendte oplysninger'!O342)*0.04,IF(AND(OR(I342="Frakørselsrampe",I342="Tilkørselsrampe"),'Anvendte oplysninger'!O342&lt;3.00000001),1+(0.5-'Anvendte oplysninger'!O342)*0.08,IF(OR(I342="Motorvejsstrækning",I342="Frakørselsflettestrækning",I342="Tilkørselsflettestrækning"),0.9,0.8))))</f>
        <v>1</v>
      </c>
      <c r="Q342" s="14">
        <f>IF('Anvendte oplysninger'!P342="Irrelevant",1,IF(AND(OR(I342="Motorvejsstrækning",I342="Frakørselsflettestrækning",I342="Tilkørselsflettestrækning"),'Anvendte oplysninger'!P342&lt;11.00000001),1+(5-'Anvendte oplysninger'!P342)*0.01,0.94))</f>
        <v>1</v>
      </c>
      <c r="R342" s="14">
        <f>IF(OR('Anvendte oplysninger'!Q342="Irrelevant",'Anvendte oplysninger'!R342="Irrelevant",'Anvendte oplysninger'!Q342="Lige"),1,IF(AND(OR(I342="Motorvejsstrækning",I342="Frakørselsflettestrækning",I342="Tilkørselsflettestrækning"),'Anvendte oplysninger'!Q342&lt;4000),(EXP(0.1096*1746.5/'Anvendte oplysninger'!Q342)/EXP(0.1096*1746.5/4000))*('Anvendte oplysninger'!R342/1000)/G342+(G342-'Anvendte oplysninger'!R342/1000)/G342,1))</f>
        <v>1</v>
      </c>
      <c r="S342" s="14">
        <f>IF(OR('Anvendte oplysninger'!S342="Irrelevant",'Anvendte oplysninger'!T342="Irrelevant",'Anvendte oplysninger'!S342="Lige"),1,IF(AND(OR(I342="Motorvejsstrækning",I342="Frakørselsflettestrækning",I342="Tilkørselsflettestrækning"),'Anvendte oplysninger'!S342&lt;4000),(EXP(0.1096*1746.5/'Anvendte oplysninger'!S342)/EXP(0.1096*1746.5/4000))*('Anvendte oplysninger'!T342/1000)/G342+(G342-'Anvendte oplysninger'!T342/1000)/G342,1))</f>
        <v>1</v>
      </c>
      <c r="T342" s="14">
        <f>IF('Anvendte oplysninger'!U342="Irrelevant",1,IF(AND(OR(I342="Motorvejsstrækning",I342="Frakørselsflettestrækning",I342="Tilkørselsflettestrækning",I342="Frakørselsrampe",I342="Tilkørselsrampe"),'Anvendte oplysninger'!U342="Ja"),0.95,1))</f>
        <v>1</v>
      </c>
      <c r="U342" s="14">
        <f>IF('Anvendte oplysninger'!U342="Irrelevant",1,IF(AND(OR(I342="Motorvejsstrækning",I342="Frakørselsflettestrækning",I342="Tilkørselsflettestrækning",I342="Frakørselsrampe",I342="Tilkørselsrampe"),'Anvendte oplysninger'!U342="Ja"),0.96,1))</f>
        <v>1</v>
      </c>
      <c r="V342" s="14">
        <f>IF('Anvendte oplysninger'!U342="Irrelevant",1,IF(AND(OR(I342="Motorvejsstrækning",I342="Frakørselsflettestrækning",I342="Tilkørselsflettestrækning",I342="Frakørselsrampe",I342="Tilkørselsrampe"),'Anvendte oplysninger'!U342="Ja"),0.79,1))</f>
        <v>1</v>
      </c>
      <c r="W342" s="14">
        <f>IF('Anvendte oplysninger'!U342="Irrelevant",1,IF(AND(OR(I342="Motorvejsstrækning",I342="Frakørselsflettestrækning",I342="Tilkørselsflettestrækning",I342="Frakørselsrampe",I342="Tilkørselsrampe"),'Anvendte oplysninger'!U342="Ja"),0.94,1))</f>
        <v>1</v>
      </c>
      <c r="X342" s="14">
        <f>IF('Anvendte oplysninger'!U342="Irrelevant",1,IF(AND(OR(I342="Motorvejsstrækning",I342="Frakørselsflettestrækning",I342="Tilkørselsflettestrækning",I342="Frakørselsrampe",I342="Tilkørselsrampe"),'Anvendte oplysninger'!U342="Ja"),0.97,1))</f>
        <v>1</v>
      </c>
      <c r="Y342" s="14">
        <f>IF(AND(I342="Frakørselsrampe",'Anvendte oplysninger'!V342="S-formet ruderrampe"),1.32,IF(AND(I342="Frakørselsrampe",'Anvendte oplysninger'!V342="S-formet trompetrampe"),2.05,IF(AND(I342="Frakørselsrampe",'Anvendte oplysninger'!V342="U-formet trompetrampe"),4.11,IF(AND(I342="Frakørselsrampe",'Anvendte oplysninger'!V342="SV-formet flyoverrampe"),5.15,IF(AND(I342="Frakørselsrampe",'Anvendte oplysninger'!V342="Vinkelformet rampe"),1.07,IF(AND(I342="Tilkørselsrampe",'Anvendte oplysninger'!V342="S-formet ruderrampe"),0.93,IF(AND(I342="Tilkørselsrampe",'Anvendte oplysninger'!V342="S-formet trompetrampe"),2.48,IF(AND(I342="Tilkørselsrampe",'Anvendte oplysninger'!V342="U-formet trompetrampe"),4.15,IF(AND(I342="Tilkørselsrampe",'Anvendte oplysninger'!V342="SV-formet flyoverrampe"),5.26,IF(AND(I342="Tilkørselsrampe",'Anvendte oplysninger'!V342="Vinkelformet rampe"),1.42,1))))))))))</f>
        <v>1</v>
      </c>
      <c r="Z342" s="14">
        <f>IF(OR('Anvendte oplysninger'!W342="Lige",'Anvendte oplysninger'!W342="Irrelevant",'Anvendte oplysninger'!X342="Irrelevant",'Anvendte oplysninger'!Y342="Irrelevant"),1,1+1.545*1000/32.2*((('Anvendte oplysninger'!Y342*3268/3600)/('Anvendte oplysninger'!W342/0.306))^2)*('Anvendte oplysninger'!X342/1000)/G342)</f>
        <v>1</v>
      </c>
      <c r="AA342" s="14">
        <f>IF(OR('Anvendte oplysninger'!W342="Lige",'Anvendte oplysninger'!W342="Irrelevant",'Anvendte oplysninger'!X342="Irrelevant",'Anvendte oplysninger'!Y342="Irrelevant"),1,1+1.961*1000/32.2*((('Anvendte oplysninger'!Y342*3268/3600)/('Anvendte oplysninger'!W342/0.306))^2)*('Anvendte oplysninger'!X342/1000)/G342)</f>
        <v>1</v>
      </c>
      <c r="AB342" s="14">
        <f>IF(OR('Anvendte oplysninger'!Z342="Lige",'Anvendte oplysninger'!Z342="Irrelevant",'Anvendte oplysninger'!AA342="Irrelevant",'Anvendte oplysninger'!AB342="Irrelevant"),1,1+1.545*1000/32.2*((('Anvendte oplysninger'!AB342*3268/3600)/('Anvendte oplysninger'!Z342/0.306))^2)*('Anvendte oplysninger'!AA342/1000)/G342)</f>
        <v>1</v>
      </c>
      <c r="AC342" s="14">
        <f>IF(OR('Anvendte oplysninger'!Z342="Lige",'Anvendte oplysninger'!Z342="Irrelevant",'Anvendte oplysninger'!AA342="Irrelevant",'Anvendte oplysninger'!AB342="Irrelevant"),1,1+1.961*1000/32.2*((('Anvendte oplysninger'!AB342*3268/3600)/('Anvendte oplysninger'!Z342/0.306))^2)*('Anvendte oplysninger'!AA342/1000)/G342)</f>
        <v>1</v>
      </c>
      <c r="AD342" s="14">
        <f>IF(OR('Anvendte oplysninger'!AC342="Irrelevant",'Anvendte oplysninger'!AC342="Nej"),1,IF(AND('Anvendte oplysninger'!AC342="Ja",OR('Anvendte oplysninger'!Q342&lt;301,'Anvendte oplysninger'!S342&lt;301)),1-(0.5*('Anvendte oplysninger'!R342+'Anvendte oplysninger'!T342)/('Anvendte oplysninger'!G342*1000)),IF(AND('Anvendte oplysninger'!AC342="Ja",OR('Anvendte oplysninger'!Q342&lt;601,'Anvendte oplysninger'!S342&lt;601)),1-(0.25*('Anvendte oplysninger'!R342+'Anvendte oplysninger'!T342)/('Anvendte oplysninger'!G342*1000)),1)))</f>
        <v>1</v>
      </c>
      <c r="AE342" s="14">
        <f>IF(OR('Anvendte oplysninger'!AC342="Irrelevant",'Anvendte oplysninger'!AC342="Nej"),1,IF(AND('Anvendte oplysninger'!AC342="Ja",OR('Anvendte oplysninger'!Q342&lt;301,'Anvendte oplysninger'!S342&lt;301)),1-(0.4*('Anvendte oplysninger'!R342+'Anvendte oplysninger'!T342)/('Anvendte oplysninger'!G342*1000)),IF(AND('Anvendte oplysninger'!AC342="Ja",OR('Anvendte oplysninger'!Q342&lt;601,'Anvendte oplysninger'!S342&lt;601)),1-(0.2*('Anvendte oplysninger'!R342+'Anvendte oplysninger'!T342)/('Anvendte oplysninger'!G342*1000)),1)))</f>
        <v>1</v>
      </c>
      <c r="AF342" s="14">
        <f>IF('Anvendte oplysninger'!AD342="110 km/t",0.79,1)</f>
        <v>1</v>
      </c>
      <c r="AG342" s="14">
        <f>IF('Anvendte oplysninger'!AD342="110 km/t",0.94,1)</f>
        <v>1</v>
      </c>
      <c r="AH342" s="14">
        <f>IF('Anvendte oplysninger'!AD342="110 km/t",0.66,1)</f>
        <v>1</v>
      </c>
      <c r="AI342" s="14">
        <f>IF('Anvendte oplysninger'!AD342="110 km/t",0.82,1)</f>
        <v>1</v>
      </c>
      <c r="AJ342" s="14">
        <f>IF(AND('Anvendte oplysninger'!AE342="Ja",I342="Tilkørselsflettestrækning"),0.65*'Anvendte oplysninger'!AF342+1-'Anvendte oplysninger'!AF342,1)</f>
        <v>1</v>
      </c>
      <c r="AK342" s="15" t="str">
        <f t="shared" si="35"/>
        <v/>
      </c>
      <c r="AL342" s="15" t="str">
        <f t="shared" si="36"/>
        <v/>
      </c>
      <c r="AM342" s="15" t="str">
        <f t="shared" si="37"/>
        <v/>
      </c>
      <c r="AN342" s="15" t="str">
        <f t="shared" si="38"/>
        <v/>
      </c>
      <c r="AO342" s="15" t="str">
        <f t="shared" si="39"/>
        <v/>
      </c>
      <c r="AP342" s="15" t="str">
        <f t="shared" si="40"/>
        <v/>
      </c>
      <c r="AQ342" s="4" t="str">
        <f t="shared" si="41"/>
        <v/>
      </c>
    </row>
    <row r="343" spans="1:43" x14ac:dyDescent="0.25">
      <c r="A343" s="4" t="str">
        <f>IF(Inddata!A358="","",Inddata!A358)</f>
        <v/>
      </c>
      <c r="B343" s="4" t="str">
        <f>IF(Inddata!B358="","",Inddata!B358)</f>
        <v/>
      </c>
      <c r="C343" s="4" t="str">
        <f>IF(Inddata!C358="","",Inddata!C358)</f>
        <v/>
      </c>
      <c r="D343" s="4" t="str">
        <f>IF(Inddata!D358="","",Inddata!D358)</f>
        <v/>
      </c>
      <c r="E343" s="4" t="str">
        <f>IF(Inddata!E358="","",Inddata!E358)</f>
        <v/>
      </c>
      <c r="F343" s="4" t="str">
        <f>IF(Inddata!F358="","",Inddata!F358)</f>
        <v/>
      </c>
      <c r="G343" s="4">
        <f>IF(Inddata!G358="","",Inddata!G358)</f>
        <v>0</v>
      </c>
      <c r="H343" s="4" t="str">
        <f>IF(Inddata!H358&gt;0.5,Inddata!H358,"")</f>
        <v/>
      </c>
      <c r="I343" s="4" t="str">
        <f>IF(Inddata!I358="","",Inddata!I358)</f>
        <v/>
      </c>
      <c r="J343" s="14">
        <f>IF('Anvendte oplysninger'!J343="Irrelevant",1,IF('Anvendte oplysninger'!J343&gt;3,1.2,1))</f>
        <v>1</v>
      </c>
      <c r="K343" s="14">
        <f>IF('Anvendte oplysninger'!K343="Irrelevant",1,IF(AND(OR(I343="Motorvejsstrækning",I343="Frakørselsflettestrækning",I343="Tilkørselsflettestrækning"),'Anvendte oplysninger'!K343&lt;3.5),1+(3.5-'Anvendte oplysninger'!K343)*0.12,IF(AND(OR(I343="Frakørselsrampe",I343="Tilkørselsrampe"),'Anvendte oplysninger'!K343&lt;3.5),1+(3.5-'Anvendte oplysninger'!K343)*0.16,1)))</f>
        <v>1</v>
      </c>
      <c r="L343" s="14">
        <f>IF('Anvendte oplysninger'!L343="Irrelevant",1,IF(AND('Anvendte oplysninger'!L343="Ja",'Anvendte oplysninger'!J343=2),0.6*'Anvendte oplysninger'!M343+(1-'Anvendte oplysninger'!M343),IF(AND('Anvendte oplysninger'!L343="Ja",'Anvendte oplysninger'!J343=3),0.7*'Anvendte oplysninger'!M343+(1-'Anvendte oplysninger'!M343),IF(AND('Anvendte oplysninger'!L343="Ja",'Anvendte oplysninger'!J343=4),0.76*'Anvendte oplysninger'!M343+(1-'Anvendte oplysninger'!M343),IF(AND('Anvendte oplysninger'!L343="Ja",'Anvendte oplysninger'!J343&gt;4.99999999),0.8*'Anvendte oplysninger'!M343+(1-'Anvendte oplysninger'!M343),1)))))</f>
        <v>1</v>
      </c>
      <c r="M343" s="14">
        <f>IF('Anvendte oplysninger'!L343="Irrelevant",1,IF(AND('Anvendte oplysninger'!L343="Ja",'Anvendte oplysninger'!J343=2),0.8*'Anvendte oplysninger'!M343+(1-'Anvendte oplysninger'!M343),IF(AND('Anvendte oplysninger'!L343="Ja",'Anvendte oplysninger'!J343=3),0.85*'Anvendte oplysninger'!M343+(1-'Anvendte oplysninger'!M343),IF(AND('Anvendte oplysninger'!L343="Ja",'Anvendte oplysninger'!J343=4),0.88*'Anvendte oplysninger'!M343+(1-'Anvendte oplysninger'!M343),IF(AND('Anvendte oplysninger'!L343="Ja",'Anvendte oplysninger'!J343&gt;4.99999999),0.9*'Anvendte oplysninger'!M343+(1-'Anvendte oplysninger'!M343),1)))))</f>
        <v>1</v>
      </c>
      <c r="N343" s="14">
        <f>IF('Anvendte oplysninger'!N343="Irrelevant",1,IF(AND(OR(I343="Motorvejsstrækning",I343="Frakørselsflettestrækning",I343="Tilkørselsflettestrækning"),'Anvendte oplysninger'!N343&lt;3),1+(3-'Anvendte oplysninger'!N343)*0.09333333,1))</f>
        <v>1</v>
      </c>
      <c r="O343" s="14">
        <f>IF('Anvendte oplysninger'!N343="Irrelevant",1,IF(AND(OR(I343="Motorvejsstrækning",I343="Frakørselsflettestrækning",I343="Tilkørselsflettestrækning"),'Anvendte oplysninger'!N343&lt;3),1+(3-'Anvendte oplysninger'!N343)*0.19666667,1))</f>
        <v>1</v>
      </c>
      <c r="P343" s="14">
        <f>IF('Anvendte oplysninger'!O343="Irrelevant",1,IF(AND(OR(I343="Motorvejsstrækning",I343="Frakørselsflettestrækning",I343="Tilkørselsflettestrækning"),'Anvendte oplysninger'!O343&lt;3.00000001),1+(0.5-'Anvendte oplysninger'!O343)*0.04,IF(AND(OR(I343="Frakørselsrampe",I343="Tilkørselsrampe"),'Anvendte oplysninger'!O343&lt;3.00000001),1+(0.5-'Anvendte oplysninger'!O343)*0.08,IF(OR(I343="Motorvejsstrækning",I343="Frakørselsflettestrækning",I343="Tilkørselsflettestrækning"),0.9,0.8))))</f>
        <v>1</v>
      </c>
      <c r="Q343" s="14">
        <f>IF('Anvendte oplysninger'!P343="Irrelevant",1,IF(AND(OR(I343="Motorvejsstrækning",I343="Frakørselsflettestrækning",I343="Tilkørselsflettestrækning"),'Anvendte oplysninger'!P343&lt;11.00000001),1+(5-'Anvendte oplysninger'!P343)*0.01,0.94))</f>
        <v>1</v>
      </c>
      <c r="R343" s="14">
        <f>IF(OR('Anvendte oplysninger'!Q343="Irrelevant",'Anvendte oplysninger'!R343="Irrelevant",'Anvendte oplysninger'!Q343="Lige"),1,IF(AND(OR(I343="Motorvejsstrækning",I343="Frakørselsflettestrækning",I343="Tilkørselsflettestrækning"),'Anvendte oplysninger'!Q343&lt;4000),(EXP(0.1096*1746.5/'Anvendte oplysninger'!Q343)/EXP(0.1096*1746.5/4000))*('Anvendte oplysninger'!R343/1000)/G343+(G343-'Anvendte oplysninger'!R343/1000)/G343,1))</f>
        <v>1</v>
      </c>
      <c r="S343" s="14">
        <f>IF(OR('Anvendte oplysninger'!S343="Irrelevant",'Anvendte oplysninger'!T343="Irrelevant",'Anvendte oplysninger'!S343="Lige"),1,IF(AND(OR(I343="Motorvejsstrækning",I343="Frakørselsflettestrækning",I343="Tilkørselsflettestrækning"),'Anvendte oplysninger'!S343&lt;4000),(EXP(0.1096*1746.5/'Anvendte oplysninger'!S343)/EXP(0.1096*1746.5/4000))*('Anvendte oplysninger'!T343/1000)/G343+(G343-'Anvendte oplysninger'!T343/1000)/G343,1))</f>
        <v>1</v>
      </c>
      <c r="T343" s="14">
        <f>IF('Anvendte oplysninger'!U343="Irrelevant",1,IF(AND(OR(I343="Motorvejsstrækning",I343="Frakørselsflettestrækning",I343="Tilkørselsflettestrækning",I343="Frakørselsrampe",I343="Tilkørselsrampe"),'Anvendte oplysninger'!U343="Ja"),0.95,1))</f>
        <v>1</v>
      </c>
      <c r="U343" s="14">
        <f>IF('Anvendte oplysninger'!U343="Irrelevant",1,IF(AND(OR(I343="Motorvejsstrækning",I343="Frakørselsflettestrækning",I343="Tilkørselsflettestrækning",I343="Frakørselsrampe",I343="Tilkørselsrampe"),'Anvendte oplysninger'!U343="Ja"),0.96,1))</f>
        <v>1</v>
      </c>
      <c r="V343" s="14">
        <f>IF('Anvendte oplysninger'!U343="Irrelevant",1,IF(AND(OR(I343="Motorvejsstrækning",I343="Frakørselsflettestrækning",I343="Tilkørselsflettestrækning",I343="Frakørselsrampe",I343="Tilkørselsrampe"),'Anvendte oplysninger'!U343="Ja"),0.79,1))</f>
        <v>1</v>
      </c>
      <c r="W343" s="14">
        <f>IF('Anvendte oplysninger'!U343="Irrelevant",1,IF(AND(OR(I343="Motorvejsstrækning",I343="Frakørselsflettestrækning",I343="Tilkørselsflettestrækning",I343="Frakørselsrampe",I343="Tilkørselsrampe"),'Anvendte oplysninger'!U343="Ja"),0.94,1))</f>
        <v>1</v>
      </c>
      <c r="X343" s="14">
        <f>IF('Anvendte oplysninger'!U343="Irrelevant",1,IF(AND(OR(I343="Motorvejsstrækning",I343="Frakørselsflettestrækning",I343="Tilkørselsflettestrækning",I343="Frakørselsrampe",I343="Tilkørselsrampe"),'Anvendte oplysninger'!U343="Ja"),0.97,1))</f>
        <v>1</v>
      </c>
      <c r="Y343" s="14">
        <f>IF(AND(I343="Frakørselsrampe",'Anvendte oplysninger'!V343="S-formet ruderrampe"),1.32,IF(AND(I343="Frakørselsrampe",'Anvendte oplysninger'!V343="S-formet trompetrampe"),2.05,IF(AND(I343="Frakørselsrampe",'Anvendte oplysninger'!V343="U-formet trompetrampe"),4.11,IF(AND(I343="Frakørselsrampe",'Anvendte oplysninger'!V343="SV-formet flyoverrampe"),5.15,IF(AND(I343="Frakørselsrampe",'Anvendte oplysninger'!V343="Vinkelformet rampe"),1.07,IF(AND(I343="Tilkørselsrampe",'Anvendte oplysninger'!V343="S-formet ruderrampe"),0.93,IF(AND(I343="Tilkørselsrampe",'Anvendte oplysninger'!V343="S-formet trompetrampe"),2.48,IF(AND(I343="Tilkørselsrampe",'Anvendte oplysninger'!V343="U-formet trompetrampe"),4.15,IF(AND(I343="Tilkørselsrampe",'Anvendte oplysninger'!V343="SV-formet flyoverrampe"),5.26,IF(AND(I343="Tilkørselsrampe",'Anvendte oplysninger'!V343="Vinkelformet rampe"),1.42,1))))))))))</f>
        <v>1</v>
      </c>
      <c r="Z343" s="14">
        <f>IF(OR('Anvendte oplysninger'!W343="Lige",'Anvendte oplysninger'!W343="Irrelevant",'Anvendte oplysninger'!X343="Irrelevant",'Anvendte oplysninger'!Y343="Irrelevant"),1,1+1.545*1000/32.2*((('Anvendte oplysninger'!Y343*3268/3600)/('Anvendte oplysninger'!W343/0.306))^2)*('Anvendte oplysninger'!X343/1000)/G343)</f>
        <v>1</v>
      </c>
      <c r="AA343" s="14">
        <f>IF(OR('Anvendte oplysninger'!W343="Lige",'Anvendte oplysninger'!W343="Irrelevant",'Anvendte oplysninger'!X343="Irrelevant",'Anvendte oplysninger'!Y343="Irrelevant"),1,1+1.961*1000/32.2*((('Anvendte oplysninger'!Y343*3268/3600)/('Anvendte oplysninger'!W343/0.306))^2)*('Anvendte oplysninger'!X343/1000)/G343)</f>
        <v>1</v>
      </c>
      <c r="AB343" s="14">
        <f>IF(OR('Anvendte oplysninger'!Z343="Lige",'Anvendte oplysninger'!Z343="Irrelevant",'Anvendte oplysninger'!AA343="Irrelevant",'Anvendte oplysninger'!AB343="Irrelevant"),1,1+1.545*1000/32.2*((('Anvendte oplysninger'!AB343*3268/3600)/('Anvendte oplysninger'!Z343/0.306))^2)*('Anvendte oplysninger'!AA343/1000)/G343)</f>
        <v>1</v>
      </c>
      <c r="AC343" s="14">
        <f>IF(OR('Anvendte oplysninger'!Z343="Lige",'Anvendte oplysninger'!Z343="Irrelevant",'Anvendte oplysninger'!AA343="Irrelevant",'Anvendte oplysninger'!AB343="Irrelevant"),1,1+1.961*1000/32.2*((('Anvendte oplysninger'!AB343*3268/3600)/('Anvendte oplysninger'!Z343/0.306))^2)*('Anvendte oplysninger'!AA343/1000)/G343)</f>
        <v>1</v>
      </c>
      <c r="AD343" s="14">
        <f>IF(OR('Anvendte oplysninger'!AC343="Irrelevant",'Anvendte oplysninger'!AC343="Nej"),1,IF(AND('Anvendte oplysninger'!AC343="Ja",OR('Anvendte oplysninger'!Q343&lt;301,'Anvendte oplysninger'!S343&lt;301)),1-(0.5*('Anvendte oplysninger'!R343+'Anvendte oplysninger'!T343)/('Anvendte oplysninger'!G343*1000)),IF(AND('Anvendte oplysninger'!AC343="Ja",OR('Anvendte oplysninger'!Q343&lt;601,'Anvendte oplysninger'!S343&lt;601)),1-(0.25*('Anvendte oplysninger'!R343+'Anvendte oplysninger'!T343)/('Anvendte oplysninger'!G343*1000)),1)))</f>
        <v>1</v>
      </c>
      <c r="AE343" s="14">
        <f>IF(OR('Anvendte oplysninger'!AC343="Irrelevant",'Anvendte oplysninger'!AC343="Nej"),1,IF(AND('Anvendte oplysninger'!AC343="Ja",OR('Anvendte oplysninger'!Q343&lt;301,'Anvendte oplysninger'!S343&lt;301)),1-(0.4*('Anvendte oplysninger'!R343+'Anvendte oplysninger'!T343)/('Anvendte oplysninger'!G343*1000)),IF(AND('Anvendte oplysninger'!AC343="Ja",OR('Anvendte oplysninger'!Q343&lt;601,'Anvendte oplysninger'!S343&lt;601)),1-(0.2*('Anvendte oplysninger'!R343+'Anvendte oplysninger'!T343)/('Anvendte oplysninger'!G343*1000)),1)))</f>
        <v>1</v>
      </c>
      <c r="AF343" s="14">
        <f>IF('Anvendte oplysninger'!AD343="110 km/t",0.79,1)</f>
        <v>1</v>
      </c>
      <c r="AG343" s="14">
        <f>IF('Anvendte oplysninger'!AD343="110 km/t",0.94,1)</f>
        <v>1</v>
      </c>
      <c r="AH343" s="14">
        <f>IF('Anvendte oplysninger'!AD343="110 km/t",0.66,1)</f>
        <v>1</v>
      </c>
      <c r="AI343" s="14">
        <f>IF('Anvendte oplysninger'!AD343="110 km/t",0.82,1)</f>
        <v>1</v>
      </c>
      <c r="AJ343" s="14">
        <f>IF(AND('Anvendte oplysninger'!AE343="Ja",I343="Tilkørselsflettestrækning"),0.65*'Anvendte oplysninger'!AF343+1-'Anvendte oplysninger'!AF343,1)</f>
        <v>1</v>
      </c>
      <c r="AK343" s="15" t="str">
        <f t="shared" si="35"/>
        <v/>
      </c>
      <c r="AL343" s="15" t="str">
        <f t="shared" si="36"/>
        <v/>
      </c>
      <c r="AM343" s="15" t="str">
        <f t="shared" si="37"/>
        <v/>
      </c>
      <c r="AN343" s="15" t="str">
        <f t="shared" si="38"/>
        <v/>
      </c>
      <c r="AO343" s="15" t="str">
        <f t="shared" si="39"/>
        <v/>
      </c>
      <c r="AP343" s="15" t="str">
        <f t="shared" si="40"/>
        <v/>
      </c>
      <c r="AQ343" s="4" t="str">
        <f t="shared" si="41"/>
        <v/>
      </c>
    </row>
    <row r="344" spans="1:43" x14ac:dyDescent="0.25">
      <c r="A344" s="4" t="str">
        <f>IF(Inddata!A359="","",Inddata!A359)</f>
        <v/>
      </c>
      <c r="B344" s="4" t="str">
        <f>IF(Inddata!B359="","",Inddata!B359)</f>
        <v/>
      </c>
      <c r="C344" s="4" t="str">
        <f>IF(Inddata!C359="","",Inddata!C359)</f>
        <v/>
      </c>
      <c r="D344" s="4" t="str">
        <f>IF(Inddata!D359="","",Inddata!D359)</f>
        <v/>
      </c>
      <c r="E344" s="4" t="str">
        <f>IF(Inddata!E359="","",Inddata!E359)</f>
        <v/>
      </c>
      <c r="F344" s="4" t="str">
        <f>IF(Inddata!F359="","",Inddata!F359)</f>
        <v/>
      </c>
      <c r="G344" s="4">
        <f>IF(Inddata!G359="","",Inddata!G359)</f>
        <v>0</v>
      </c>
      <c r="H344" s="4" t="str">
        <f>IF(Inddata!H359&gt;0.5,Inddata!H359,"")</f>
        <v/>
      </c>
      <c r="I344" s="4" t="str">
        <f>IF(Inddata!I359="","",Inddata!I359)</f>
        <v/>
      </c>
      <c r="J344" s="14">
        <f>IF('Anvendte oplysninger'!J344="Irrelevant",1,IF('Anvendte oplysninger'!J344&gt;3,1.2,1))</f>
        <v>1</v>
      </c>
      <c r="K344" s="14">
        <f>IF('Anvendte oplysninger'!K344="Irrelevant",1,IF(AND(OR(I344="Motorvejsstrækning",I344="Frakørselsflettestrækning",I344="Tilkørselsflettestrækning"),'Anvendte oplysninger'!K344&lt;3.5),1+(3.5-'Anvendte oplysninger'!K344)*0.12,IF(AND(OR(I344="Frakørselsrampe",I344="Tilkørselsrampe"),'Anvendte oplysninger'!K344&lt;3.5),1+(3.5-'Anvendte oplysninger'!K344)*0.16,1)))</f>
        <v>1</v>
      </c>
      <c r="L344" s="14">
        <f>IF('Anvendte oplysninger'!L344="Irrelevant",1,IF(AND('Anvendte oplysninger'!L344="Ja",'Anvendte oplysninger'!J344=2),0.6*'Anvendte oplysninger'!M344+(1-'Anvendte oplysninger'!M344),IF(AND('Anvendte oplysninger'!L344="Ja",'Anvendte oplysninger'!J344=3),0.7*'Anvendte oplysninger'!M344+(1-'Anvendte oplysninger'!M344),IF(AND('Anvendte oplysninger'!L344="Ja",'Anvendte oplysninger'!J344=4),0.76*'Anvendte oplysninger'!M344+(1-'Anvendte oplysninger'!M344),IF(AND('Anvendte oplysninger'!L344="Ja",'Anvendte oplysninger'!J344&gt;4.99999999),0.8*'Anvendte oplysninger'!M344+(1-'Anvendte oplysninger'!M344),1)))))</f>
        <v>1</v>
      </c>
      <c r="M344" s="14">
        <f>IF('Anvendte oplysninger'!L344="Irrelevant",1,IF(AND('Anvendte oplysninger'!L344="Ja",'Anvendte oplysninger'!J344=2),0.8*'Anvendte oplysninger'!M344+(1-'Anvendte oplysninger'!M344),IF(AND('Anvendte oplysninger'!L344="Ja",'Anvendte oplysninger'!J344=3),0.85*'Anvendte oplysninger'!M344+(1-'Anvendte oplysninger'!M344),IF(AND('Anvendte oplysninger'!L344="Ja",'Anvendte oplysninger'!J344=4),0.88*'Anvendte oplysninger'!M344+(1-'Anvendte oplysninger'!M344),IF(AND('Anvendte oplysninger'!L344="Ja",'Anvendte oplysninger'!J344&gt;4.99999999),0.9*'Anvendte oplysninger'!M344+(1-'Anvendte oplysninger'!M344),1)))))</f>
        <v>1</v>
      </c>
      <c r="N344" s="14">
        <f>IF('Anvendte oplysninger'!N344="Irrelevant",1,IF(AND(OR(I344="Motorvejsstrækning",I344="Frakørselsflettestrækning",I344="Tilkørselsflettestrækning"),'Anvendte oplysninger'!N344&lt;3),1+(3-'Anvendte oplysninger'!N344)*0.09333333,1))</f>
        <v>1</v>
      </c>
      <c r="O344" s="14">
        <f>IF('Anvendte oplysninger'!N344="Irrelevant",1,IF(AND(OR(I344="Motorvejsstrækning",I344="Frakørselsflettestrækning",I344="Tilkørselsflettestrækning"),'Anvendte oplysninger'!N344&lt;3),1+(3-'Anvendte oplysninger'!N344)*0.19666667,1))</f>
        <v>1</v>
      </c>
      <c r="P344" s="14">
        <f>IF('Anvendte oplysninger'!O344="Irrelevant",1,IF(AND(OR(I344="Motorvejsstrækning",I344="Frakørselsflettestrækning",I344="Tilkørselsflettestrækning"),'Anvendte oplysninger'!O344&lt;3.00000001),1+(0.5-'Anvendte oplysninger'!O344)*0.04,IF(AND(OR(I344="Frakørselsrampe",I344="Tilkørselsrampe"),'Anvendte oplysninger'!O344&lt;3.00000001),1+(0.5-'Anvendte oplysninger'!O344)*0.08,IF(OR(I344="Motorvejsstrækning",I344="Frakørselsflettestrækning",I344="Tilkørselsflettestrækning"),0.9,0.8))))</f>
        <v>1</v>
      </c>
      <c r="Q344" s="14">
        <f>IF('Anvendte oplysninger'!P344="Irrelevant",1,IF(AND(OR(I344="Motorvejsstrækning",I344="Frakørselsflettestrækning",I344="Tilkørselsflettestrækning"),'Anvendte oplysninger'!P344&lt;11.00000001),1+(5-'Anvendte oplysninger'!P344)*0.01,0.94))</f>
        <v>1</v>
      </c>
      <c r="R344" s="14">
        <f>IF(OR('Anvendte oplysninger'!Q344="Irrelevant",'Anvendte oplysninger'!R344="Irrelevant",'Anvendte oplysninger'!Q344="Lige"),1,IF(AND(OR(I344="Motorvejsstrækning",I344="Frakørselsflettestrækning",I344="Tilkørselsflettestrækning"),'Anvendte oplysninger'!Q344&lt;4000),(EXP(0.1096*1746.5/'Anvendte oplysninger'!Q344)/EXP(0.1096*1746.5/4000))*('Anvendte oplysninger'!R344/1000)/G344+(G344-'Anvendte oplysninger'!R344/1000)/G344,1))</f>
        <v>1</v>
      </c>
      <c r="S344" s="14">
        <f>IF(OR('Anvendte oplysninger'!S344="Irrelevant",'Anvendte oplysninger'!T344="Irrelevant",'Anvendte oplysninger'!S344="Lige"),1,IF(AND(OR(I344="Motorvejsstrækning",I344="Frakørselsflettestrækning",I344="Tilkørselsflettestrækning"),'Anvendte oplysninger'!S344&lt;4000),(EXP(0.1096*1746.5/'Anvendte oplysninger'!S344)/EXP(0.1096*1746.5/4000))*('Anvendte oplysninger'!T344/1000)/G344+(G344-'Anvendte oplysninger'!T344/1000)/G344,1))</f>
        <v>1</v>
      </c>
      <c r="T344" s="14">
        <f>IF('Anvendte oplysninger'!U344="Irrelevant",1,IF(AND(OR(I344="Motorvejsstrækning",I344="Frakørselsflettestrækning",I344="Tilkørselsflettestrækning",I344="Frakørselsrampe",I344="Tilkørselsrampe"),'Anvendte oplysninger'!U344="Ja"),0.95,1))</f>
        <v>1</v>
      </c>
      <c r="U344" s="14">
        <f>IF('Anvendte oplysninger'!U344="Irrelevant",1,IF(AND(OR(I344="Motorvejsstrækning",I344="Frakørselsflettestrækning",I344="Tilkørselsflettestrækning",I344="Frakørselsrampe",I344="Tilkørselsrampe"),'Anvendte oplysninger'!U344="Ja"),0.96,1))</f>
        <v>1</v>
      </c>
      <c r="V344" s="14">
        <f>IF('Anvendte oplysninger'!U344="Irrelevant",1,IF(AND(OR(I344="Motorvejsstrækning",I344="Frakørselsflettestrækning",I344="Tilkørselsflettestrækning",I344="Frakørselsrampe",I344="Tilkørselsrampe"),'Anvendte oplysninger'!U344="Ja"),0.79,1))</f>
        <v>1</v>
      </c>
      <c r="W344" s="14">
        <f>IF('Anvendte oplysninger'!U344="Irrelevant",1,IF(AND(OR(I344="Motorvejsstrækning",I344="Frakørselsflettestrækning",I344="Tilkørselsflettestrækning",I344="Frakørselsrampe",I344="Tilkørselsrampe"),'Anvendte oplysninger'!U344="Ja"),0.94,1))</f>
        <v>1</v>
      </c>
      <c r="X344" s="14">
        <f>IF('Anvendte oplysninger'!U344="Irrelevant",1,IF(AND(OR(I344="Motorvejsstrækning",I344="Frakørselsflettestrækning",I344="Tilkørselsflettestrækning",I344="Frakørselsrampe",I344="Tilkørselsrampe"),'Anvendte oplysninger'!U344="Ja"),0.97,1))</f>
        <v>1</v>
      </c>
      <c r="Y344" s="14">
        <f>IF(AND(I344="Frakørselsrampe",'Anvendte oplysninger'!V344="S-formet ruderrampe"),1.32,IF(AND(I344="Frakørselsrampe",'Anvendte oplysninger'!V344="S-formet trompetrampe"),2.05,IF(AND(I344="Frakørselsrampe",'Anvendte oplysninger'!V344="U-formet trompetrampe"),4.11,IF(AND(I344="Frakørselsrampe",'Anvendte oplysninger'!V344="SV-formet flyoverrampe"),5.15,IF(AND(I344="Frakørselsrampe",'Anvendte oplysninger'!V344="Vinkelformet rampe"),1.07,IF(AND(I344="Tilkørselsrampe",'Anvendte oplysninger'!V344="S-formet ruderrampe"),0.93,IF(AND(I344="Tilkørselsrampe",'Anvendte oplysninger'!V344="S-formet trompetrampe"),2.48,IF(AND(I344="Tilkørselsrampe",'Anvendte oplysninger'!V344="U-formet trompetrampe"),4.15,IF(AND(I344="Tilkørselsrampe",'Anvendte oplysninger'!V344="SV-formet flyoverrampe"),5.26,IF(AND(I344="Tilkørselsrampe",'Anvendte oplysninger'!V344="Vinkelformet rampe"),1.42,1))))))))))</f>
        <v>1</v>
      </c>
      <c r="Z344" s="14">
        <f>IF(OR('Anvendte oplysninger'!W344="Lige",'Anvendte oplysninger'!W344="Irrelevant",'Anvendte oplysninger'!X344="Irrelevant",'Anvendte oplysninger'!Y344="Irrelevant"),1,1+1.545*1000/32.2*((('Anvendte oplysninger'!Y344*3268/3600)/('Anvendte oplysninger'!W344/0.306))^2)*('Anvendte oplysninger'!X344/1000)/G344)</f>
        <v>1</v>
      </c>
      <c r="AA344" s="14">
        <f>IF(OR('Anvendte oplysninger'!W344="Lige",'Anvendte oplysninger'!W344="Irrelevant",'Anvendte oplysninger'!X344="Irrelevant",'Anvendte oplysninger'!Y344="Irrelevant"),1,1+1.961*1000/32.2*((('Anvendte oplysninger'!Y344*3268/3600)/('Anvendte oplysninger'!W344/0.306))^2)*('Anvendte oplysninger'!X344/1000)/G344)</f>
        <v>1</v>
      </c>
      <c r="AB344" s="14">
        <f>IF(OR('Anvendte oplysninger'!Z344="Lige",'Anvendte oplysninger'!Z344="Irrelevant",'Anvendte oplysninger'!AA344="Irrelevant",'Anvendte oplysninger'!AB344="Irrelevant"),1,1+1.545*1000/32.2*((('Anvendte oplysninger'!AB344*3268/3600)/('Anvendte oplysninger'!Z344/0.306))^2)*('Anvendte oplysninger'!AA344/1000)/G344)</f>
        <v>1</v>
      </c>
      <c r="AC344" s="14">
        <f>IF(OR('Anvendte oplysninger'!Z344="Lige",'Anvendte oplysninger'!Z344="Irrelevant",'Anvendte oplysninger'!AA344="Irrelevant",'Anvendte oplysninger'!AB344="Irrelevant"),1,1+1.961*1000/32.2*((('Anvendte oplysninger'!AB344*3268/3600)/('Anvendte oplysninger'!Z344/0.306))^2)*('Anvendte oplysninger'!AA344/1000)/G344)</f>
        <v>1</v>
      </c>
      <c r="AD344" s="14">
        <f>IF(OR('Anvendte oplysninger'!AC344="Irrelevant",'Anvendte oplysninger'!AC344="Nej"),1,IF(AND('Anvendte oplysninger'!AC344="Ja",OR('Anvendte oplysninger'!Q344&lt;301,'Anvendte oplysninger'!S344&lt;301)),1-(0.5*('Anvendte oplysninger'!R344+'Anvendte oplysninger'!T344)/('Anvendte oplysninger'!G344*1000)),IF(AND('Anvendte oplysninger'!AC344="Ja",OR('Anvendte oplysninger'!Q344&lt;601,'Anvendte oplysninger'!S344&lt;601)),1-(0.25*('Anvendte oplysninger'!R344+'Anvendte oplysninger'!T344)/('Anvendte oplysninger'!G344*1000)),1)))</f>
        <v>1</v>
      </c>
      <c r="AE344" s="14">
        <f>IF(OR('Anvendte oplysninger'!AC344="Irrelevant",'Anvendte oplysninger'!AC344="Nej"),1,IF(AND('Anvendte oplysninger'!AC344="Ja",OR('Anvendte oplysninger'!Q344&lt;301,'Anvendte oplysninger'!S344&lt;301)),1-(0.4*('Anvendte oplysninger'!R344+'Anvendte oplysninger'!T344)/('Anvendte oplysninger'!G344*1000)),IF(AND('Anvendte oplysninger'!AC344="Ja",OR('Anvendte oplysninger'!Q344&lt;601,'Anvendte oplysninger'!S344&lt;601)),1-(0.2*('Anvendte oplysninger'!R344+'Anvendte oplysninger'!T344)/('Anvendte oplysninger'!G344*1000)),1)))</f>
        <v>1</v>
      </c>
      <c r="AF344" s="14">
        <f>IF('Anvendte oplysninger'!AD344="110 km/t",0.79,1)</f>
        <v>1</v>
      </c>
      <c r="AG344" s="14">
        <f>IF('Anvendte oplysninger'!AD344="110 km/t",0.94,1)</f>
        <v>1</v>
      </c>
      <c r="AH344" s="14">
        <f>IF('Anvendte oplysninger'!AD344="110 km/t",0.66,1)</f>
        <v>1</v>
      </c>
      <c r="AI344" s="14">
        <f>IF('Anvendte oplysninger'!AD344="110 km/t",0.82,1)</f>
        <v>1</v>
      </c>
      <c r="AJ344" s="14">
        <f>IF(AND('Anvendte oplysninger'!AE344="Ja",I344="Tilkørselsflettestrækning"),0.65*'Anvendte oplysninger'!AF344+1-'Anvendte oplysninger'!AF344,1)</f>
        <v>1</v>
      </c>
      <c r="AK344" s="15" t="str">
        <f t="shared" si="35"/>
        <v/>
      </c>
      <c r="AL344" s="15" t="str">
        <f t="shared" si="36"/>
        <v/>
      </c>
      <c r="AM344" s="15" t="str">
        <f t="shared" si="37"/>
        <v/>
      </c>
      <c r="AN344" s="15" t="str">
        <f t="shared" si="38"/>
        <v/>
      </c>
      <c r="AO344" s="15" t="str">
        <f t="shared" si="39"/>
        <v/>
      </c>
      <c r="AP344" s="15" t="str">
        <f t="shared" si="40"/>
        <v/>
      </c>
      <c r="AQ344" s="4" t="str">
        <f t="shared" si="41"/>
        <v/>
      </c>
    </row>
    <row r="345" spans="1:43" x14ac:dyDescent="0.25">
      <c r="A345" s="4" t="str">
        <f>IF(Inddata!A360="","",Inddata!A360)</f>
        <v/>
      </c>
      <c r="B345" s="4" t="str">
        <f>IF(Inddata!B360="","",Inddata!B360)</f>
        <v/>
      </c>
      <c r="C345" s="4" t="str">
        <f>IF(Inddata!C360="","",Inddata!C360)</f>
        <v/>
      </c>
      <c r="D345" s="4" t="str">
        <f>IF(Inddata!D360="","",Inddata!D360)</f>
        <v/>
      </c>
      <c r="E345" s="4" t="str">
        <f>IF(Inddata!E360="","",Inddata!E360)</f>
        <v/>
      </c>
      <c r="F345" s="4" t="str">
        <f>IF(Inddata!F360="","",Inddata!F360)</f>
        <v/>
      </c>
      <c r="G345" s="4">
        <f>IF(Inddata!G360="","",Inddata!G360)</f>
        <v>0</v>
      </c>
      <c r="H345" s="4" t="str">
        <f>IF(Inddata!H360&gt;0.5,Inddata!H360,"")</f>
        <v/>
      </c>
      <c r="I345" s="4" t="str">
        <f>IF(Inddata!I360="","",Inddata!I360)</f>
        <v/>
      </c>
      <c r="J345" s="14">
        <f>IF('Anvendte oplysninger'!J345="Irrelevant",1,IF('Anvendte oplysninger'!J345&gt;3,1.2,1))</f>
        <v>1</v>
      </c>
      <c r="K345" s="14">
        <f>IF('Anvendte oplysninger'!K345="Irrelevant",1,IF(AND(OR(I345="Motorvejsstrækning",I345="Frakørselsflettestrækning",I345="Tilkørselsflettestrækning"),'Anvendte oplysninger'!K345&lt;3.5),1+(3.5-'Anvendte oplysninger'!K345)*0.12,IF(AND(OR(I345="Frakørselsrampe",I345="Tilkørselsrampe"),'Anvendte oplysninger'!K345&lt;3.5),1+(3.5-'Anvendte oplysninger'!K345)*0.16,1)))</f>
        <v>1</v>
      </c>
      <c r="L345" s="14">
        <f>IF('Anvendte oplysninger'!L345="Irrelevant",1,IF(AND('Anvendte oplysninger'!L345="Ja",'Anvendte oplysninger'!J345=2),0.6*'Anvendte oplysninger'!M345+(1-'Anvendte oplysninger'!M345),IF(AND('Anvendte oplysninger'!L345="Ja",'Anvendte oplysninger'!J345=3),0.7*'Anvendte oplysninger'!M345+(1-'Anvendte oplysninger'!M345),IF(AND('Anvendte oplysninger'!L345="Ja",'Anvendte oplysninger'!J345=4),0.76*'Anvendte oplysninger'!M345+(1-'Anvendte oplysninger'!M345),IF(AND('Anvendte oplysninger'!L345="Ja",'Anvendte oplysninger'!J345&gt;4.99999999),0.8*'Anvendte oplysninger'!M345+(1-'Anvendte oplysninger'!M345),1)))))</f>
        <v>1</v>
      </c>
      <c r="M345" s="14">
        <f>IF('Anvendte oplysninger'!L345="Irrelevant",1,IF(AND('Anvendte oplysninger'!L345="Ja",'Anvendte oplysninger'!J345=2),0.8*'Anvendte oplysninger'!M345+(1-'Anvendte oplysninger'!M345),IF(AND('Anvendte oplysninger'!L345="Ja",'Anvendte oplysninger'!J345=3),0.85*'Anvendte oplysninger'!M345+(1-'Anvendte oplysninger'!M345),IF(AND('Anvendte oplysninger'!L345="Ja",'Anvendte oplysninger'!J345=4),0.88*'Anvendte oplysninger'!M345+(1-'Anvendte oplysninger'!M345),IF(AND('Anvendte oplysninger'!L345="Ja",'Anvendte oplysninger'!J345&gt;4.99999999),0.9*'Anvendte oplysninger'!M345+(1-'Anvendte oplysninger'!M345),1)))))</f>
        <v>1</v>
      </c>
      <c r="N345" s="14">
        <f>IF('Anvendte oplysninger'!N345="Irrelevant",1,IF(AND(OR(I345="Motorvejsstrækning",I345="Frakørselsflettestrækning",I345="Tilkørselsflettestrækning"),'Anvendte oplysninger'!N345&lt;3),1+(3-'Anvendte oplysninger'!N345)*0.09333333,1))</f>
        <v>1</v>
      </c>
      <c r="O345" s="14">
        <f>IF('Anvendte oplysninger'!N345="Irrelevant",1,IF(AND(OR(I345="Motorvejsstrækning",I345="Frakørselsflettestrækning",I345="Tilkørselsflettestrækning"),'Anvendte oplysninger'!N345&lt;3),1+(3-'Anvendte oplysninger'!N345)*0.19666667,1))</f>
        <v>1</v>
      </c>
      <c r="P345" s="14">
        <f>IF('Anvendte oplysninger'!O345="Irrelevant",1,IF(AND(OR(I345="Motorvejsstrækning",I345="Frakørselsflettestrækning",I345="Tilkørselsflettestrækning"),'Anvendte oplysninger'!O345&lt;3.00000001),1+(0.5-'Anvendte oplysninger'!O345)*0.04,IF(AND(OR(I345="Frakørselsrampe",I345="Tilkørselsrampe"),'Anvendte oplysninger'!O345&lt;3.00000001),1+(0.5-'Anvendte oplysninger'!O345)*0.08,IF(OR(I345="Motorvejsstrækning",I345="Frakørselsflettestrækning",I345="Tilkørselsflettestrækning"),0.9,0.8))))</f>
        <v>1</v>
      </c>
      <c r="Q345" s="14">
        <f>IF('Anvendte oplysninger'!P345="Irrelevant",1,IF(AND(OR(I345="Motorvejsstrækning",I345="Frakørselsflettestrækning",I345="Tilkørselsflettestrækning"),'Anvendte oplysninger'!P345&lt;11.00000001),1+(5-'Anvendte oplysninger'!P345)*0.01,0.94))</f>
        <v>1</v>
      </c>
      <c r="R345" s="14">
        <f>IF(OR('Anvendte oplysninger'!Q345="Irrelevant",'Anvendte oplysninger'!R345="Irrelevant",'Anvendte oplysninger'!Q345="Lige"),1,IF(AND(OR(I345="Motorvejsstrækning",I345="Frakørselsflettestrækning",I345="Tilkørselsflettestrækning"),'Anvendte oplysninger'!Q345&lt;4000),(EXP(0.1096*1746.5/'Anvendte oplysninger'!Q345)/EXP(0.1096*1746.5/4000))*('Anvendte oplysninger'!R345/1000)/G345+(G345-'Anvendte oplysninger'!R345/1000)/G345,1))</f>
        <v>1</v>
      </c>
      <c r="S345" s="14">
        <f>IF(OR('Anvendte oplysninger'!S345="Irrelevant",'Anvendte oplysninger'!T345="Irrelevant",'Anvendte oplysninger'!S345="Lige"),1,IF(AND(OR(I345="Motorvejsstrækning",I345="Frakørselsflettestrækning",I345="Tilkørselsflettestrækning"),'Anvendte oplysninger'!S345&lt;4000),(EXP(0.1096*1746.5/'Anvendte oplysninger'!S345)/EXP(0.1096*1746.5/4000))*('Anvendte oplysninger'!T345/1000)/G345+(G345-'Anvendte oplysninger'!T345/1000)/G345,1))</f>
        <v>1</v>
      </c>
      <c r="T345" s="14">
        <f>IF('Anvendte oplysninger'!U345="Irrelevant",1,IF(AND(OR(I345="Motorvejsstrækning",I345="Frakørselsflettestrækning",I345="Tilkørselsflettestrækning",I345="Frakørselsrampe",I345="Tilkørselsrampe"),'Anvendte oplysninger'!U345="Ja"),0.95,1))</f>
        <v>1</v>
      </c>
      <c r="U345" s="14">
        <f>IF('Anvendte oplysninger'!U345="Irrelevant",1,IF(AND(OR(I345="Motorvejsstrækning",I345="Frakørselsflettestrækning",I345="Tilkørselsflettestrækning",I345="Frakørselsrampe",I345="Tilkørselsrampe"),'Anvendte oplysninger'!U345="Ja"),0.96,1))</f>
        <v>1</v>
      </c>
      <c r="V345" s="14">
        <f>IF('Anvendte oplysninger'!U345="Irrelevant",1,IF(AND(OR(I345="Motorvejsstrækning",I345="Frakørselsflettestrækning",I345="Tilkørselsflettestrækning",I345="Frakørselsrampe",I345="Tilkørselsrampe"),'Anvendte oplysninger'!U345="Ja"),0.79,1))</f>
        <v>1</v>
      </c>
      <c r="W345" s="14">
        <f>IF('Anvendte oplysninger'!U345="Irrelevant",1,IF(AND(OR(I345="Motorvejsstrækning",I345="Frakørselsflettestrækning",I345="Tilkørselsflettestrækning",I345="Frakørselsrampe",I345="Tilkørselsrampe"),'Anvendte oplysninger'!U345="Ja"),0.94,1))</f>
        <v>1</v>
      </c>
      <c r="X345" s="14">
        <f>IF('Anvendte oplysninger'!U345="Irrelevant",1,IF(AND(OR(I345="Motorvejsstrækning",I345="Frakørselsflettestrækning",I345="Tilkørselsflettestrækning",I345="Frakørselsrampe",I345="Tilkørselsrampe"),'Anvendte oplysninger'!U345="Ja"),0.97,1))</f>
        <v>1</v>
      </c>
      <c r="Y345" s="14">
        <f>IF(AND(I345="Frakørselsrampe",'Anvendte oplysninger'!V345="S-formet ruderrampe"),1.32,IF(AND(I345="Frakørselsrampe",'Anvendte oplysninger'!V345="S-formet trompetrampe"),2.05,IF(AND(I345="Frakørselsrampe",'Anvendte oplysninger'!V345="U-formet trompetrampe"),4.11,IF(AND(I345="Frakørselsrampe",'Anvendte oplysninger'!V345="SV-formet flyoverrampe"),5.15,IF(AND(I345="Frakørselsrampe",'Anvendte oplysninger'!V345="Vinkelformet rampe"),1.07,IF(AND(I345="Tilkørselsrampe",'Anvendte oplysninger'!V345="S-formet ruderrampe"),0.93,IF(AND(I345="Tilkørselsrampe",'Anvendte oplysninger'!V345="S-formet trompetrampe"),2.48,IF(AND(I345="Tilkørselsrampe",'Anvendte oplysninger'!V345="U-formet trompetrampe"),4.15,IF(AND(I345="Tilkørselsrampe",'Anvendte oplysninger'!V345="SV-formet flyoverrampe"),5.26,IF(AND(I345="Tilkørselsrampe",'Anvendte oplysninger'!V345="Vinkelformet rampe"),1.42,1))))))))))</f>
        <v>1</v>
      </c>
      <c r="Z345" s="14">
        <f>IF(OR('Anvendte oplysninger'!W345="Lige",'Anvendte oplysninger'!W345="Irrelevant",'Anvendte oplysninger'!X345="Irrelevant",'Anvendte oplysninger'!Y345="Irrelevant"),1,1+1.545*1000/32.2*((('Anvendte oplysninger'!Y345*3268/3600)/('Anvendte oplysninger'!W345/0.306))^2)*('Anvendte oplysninger'!X345/1000)/G345)</f>
        <v>1</v>
      </c>
      <c r="AA345" s="14">
        <f>IF(OR('Anvendte oplysninger'!W345="Lige",'Anvendte oplysninger'!W345="Irrelevant",'Anvendte oplysninger'!X345="Irrelevant",'Anvendte oplysninger'!Y345="Irrelevant"),1,1+1.961*1000/32.2*((('Anvendte oplysninger'!Y345*3268/3600)/('Anvendte oplysninger'!W345/0.306))^2)*('Anvendte oplysninger'!X345/1000)/G345)</f>
        <v>1</v>
      </c>
      <c r="AB345" s="14">
        <f>IF(OR('Anvendte oplysninger'!Z345="Lige",'Anvendte oplysninger'!Z345="Irrelevant",'Anvendte oplysninger'!AA345="Irrelevant",'Anvendte oplysninger'!AB345="Irrelevant"),1,1+1.545*1000/32.2*((('Anvendte oplysninger'!AB345*3268/3600)/('Anvendte oplysninger'!Z345/0.306))^2)*('Anvendte oplysninger'!AA345/1000)/G345)</f>
        <v>1</v>
      </c>
      <c r="AC345" s="14">
        <f>IF(OR('Anvendte oplysninger'!Z345="Lige",'Anvendte oplysninger'!Z345="Irrelevant",'Anvendte oplysninger'!AA345="Irrelevant",'Anvendte oplysninger'!AB345="Irrelevant"),1,1+1.961*1000/32.2*((('Anvendte oplysninger'!AB345*3268/3600)/('Anvendte oplysninger'!Z345/0.306))^2)*('Anvendte oplysninger'!AA345/1000)/G345)</f>
        <v>1</v>
      </c>
      <c r="AD345" s="14">
        <f>IF(OR('Anvendte oplysninger'!AC345="Irrelevant",'Anvendte oplysninger'!AC345="Nej"),1,IF(AND('Anvendte oplysninger'!AC345="Ja",OR('Anvendte oplysninger'!Q345&lt;301,'Anvendte oplysninger'!S345&lt;301)),1-(0.5*('Anvendte oplysninger'!R345+'Anvendte oplysninger'!T345)/('Anvendte oplysninger'!G345*1000)),IF(AND('Anvendte oplysninger'!AC345="Ja",OR('Anvendte oplysninger'!Q345&lt;601,'Anvendte oplysninger'!S345&lt;601)),1-(0.25*('Anvendte oplysninger'!R345+'Anvendte oplysninger'!T345)/('Anvendte oplysninger'!G345*1000)),1)))</f>
        <v>1</v>
      </c>
      <c r="AE345" s="14">
        <f>IF(OR('Anvendte oplysninger'!AC345="Irrelevant",'Anvendte oplysninger'!AC345="Nej"),1,IF(AND('Anvendte oplysninger'!AC345="Ja",OR('Anvendte oplysninger'!Q345&lt;301,'Anvendte oplysninger'!S345&lt;301)),1-(0.4*('Anvendte oplysninger'!R345+'Anvendte oplysninger'!T345)/('Anvendte oplysninger'!G345*1000)),IF(AND('Anvendte oplysninger'!AC345="Ja",OR('Anvendte oplysninger'!Q345&lt;601,'Anvendte oplysninger'!S345&lt;601)),1-(0.2*('Anvendte oplysninger'!R345+'Anvendte oplysninger'!T345)/('Anvendte oplysninger'!G345*1000)),1)))</f>
        <v>1</v>
      </c>
      <c r="AF345" s="14">
        <f>IF('Anvendte oplysninger'!AD345="110 km/t",0.79,1)</f>
        <v>1</v>
      </c>
      <c r="AG345" s="14">
        <f>IF('Anvendte oplysninger'!AD345="110 km/t",0.94,1)</f>
        <v>1</v>
      </c>
      <c r="AH345" s="14">
        <f>IF('Anvendte oplysninger'!AD345="110 km/t",0.66,1)</f>
        <v>1</v>
      </c>
      <c r="AI345" s="14">
        <f>IF('Anvendte oplysninger'!AD345="110 km/t",0.82,1)</f>
        <v>1</v>
      </c>
      <c r="AJ345" s="14">
        <f>IF(AND('Anvendte oplysninger'!AE345="Ja",I345="Tilkørselsflettestrækning"),0.65*'Anvendte oplysninger'!AF345+1-'Anvendte oplysninger'!AF345,1)</f>
        <v>1</v>
      </c>
      <c r="AK345" s="15" t="str">
        <f t="shared" si="35"/>
        <v/>
      </c>
      <c r="AL345" s="15" t="str">
        <f t="shared" si="36"/>
        <v/>
      </c>
      <c r="AM345" s="15" t="str">
        <f t="shared" si="37"/>
        <v/>
      </c>
      <c r="AN345" s="15" t="str">
        <f t="shared" si="38"/>
        <v/>
      </c>
      <c r="AO345" s="15" t="str">
        <f t="shared" si="39"/>
        <v/>
      </c>
      <c r="AP345" s="15" t="str">
        <f t="shared" si="40"/>
        <v/>
      </c>
      <c r="AQ345" s="4" t="str">
        <f t="shared" si="41"/>
        <v/>
      </c>
    </row>
    <row r="346" spans="1:43" x14ac:dyDescent="0.25">
      <c r="A346" s="4" t="str">
        <f>IF(Inddata!A361="","",Inddata!A361)</f>
        <v/>
      </c>
      <c r="B346" s="4" t="str">
        <f>IF(Inddata!B361="","",Inddata!B361)</f>
        <v/>
      </c>
      <c r="C346" s="4" t="str">
        <f>IF(Inddata!C361="","",Inddata!C361)</f>
        <v/>
      </c>
      <c r="D346" s="4" t="str">
        <f>IF(Inddata!D361="","",Inddata!D361)</f>
        <v/>
      </c>
      <c r="E346" s="4" t="str">
        <f>IF(Inddata!E361="","",Inddata!E361)</f>
        <v/>
      </c>
      <c r="F346" s="4" t="str">
        <f>IF(Inddata!F361="","",Inddata!F361)</f>
        <v/>
      </c>
      <c r="G346" s="4">
        <f>IF(Inddata!G361="","",Inddata!G361)</f>
        <v>0</v>
      </c>
      <c r="H346" s="4" t="str">
        <f>IF(Inddata!H361&gt;0.5,Inddata!H361,"")</f>
        <v/>
      </c>
      <c r="I346" s="4" t="str">
        <f>IF(Inddata!I361="","",Inddata!I361)</f>
        <v/>
      </c>
      <c r="J346" s="14">
        <f>IF('Anvendte oplysninger'!J346="Irrelevant",1,IF('Anvendte oplysninger'!J346&gt;3,1.2,1))</f>
        <v>1</v>
      </c>
      <c r="K346" s="14">
        <f>IF('Anvendte oplysninger'!K346="Irrelevant",1,IF(AND(OR(I346="Motorvejsstrækning",I346="Frakørselsflettestrækning",I346="Tilkørselsflettestrækning"),'Anvendte oplysninger'!K346&lt;3.5),1+(3.5-'Anvendte oplysninger'!K346)*0.12,IF(AND(OR(I346="Frakørselsrampe",I346="Tilkørselsrampe"),'Anvendte oplysninger'!K346&lt;3.5),1+(3.5-'Anvendte oplysninger'!K346)*0.16,1)))</f>
        <v>1</v>
      </c>
      <c r="L346" s="14">
        <f>IF('Anvendte oplysninger'!L346="Irrelevant",1,IF(AND('Anvendte oplysninger'!L346="Ja",'Anvendte oplysninger'!J346=2),0.6*'Anvendte oplysninger'!M346+(1-'Anvendte oplysninger'!M346),IF(AND('Anvendte oplysninger'!L346="Ja",'Anvendte oplysninger'!J346=3),0.7*'Anvendte oplysninger'!M346+(1-'Anvendte oplysninger'!M346),IF(AND('Anvendte oplysninger'!L346="Ja",'Anvendte oplysninger'!J346=4),0.76*'Anvendte oplysninger'!M346+(1-'Anvendte oplysninger'!M346),IF(AND('Anvendte oplysninger'!L346="Ja",'Anvendte oplysninger'!J346&gt;4.99999999),0.8*'Anvendte oplysninger'!M346+(1-'Anvendte oplysninger'!M346),1)))))</f>
        <v>1</v>
      </c>
      <c r="M346" s="14">
        <f>IF('Anvendte oplysninger'!L346="Irrelevant",1,IF(AND('Anvendte oplysninger'!L346="Ja",'Anvendte oplysninger'!J346=2),0.8*'Anvendte oplysninger'!M346+(1-'Anvendte oplysninger'!M346),IF(AND('Anvendte oplysninger'!L346="Ja",'Anvendte oplysninger'!J346=3),0.85*'Anvendte oplysninger'!M346+(1-'Anvendte oplysninger'!M346),IF(AND('Anvendte oplysninger'!L346="Ja",'Anvendte oplysninger'!J346=4),0.88*'Anvendte oplysninger'!M346+(1-'Anvendte oplysninger'!M346),IF(AND('Anvendte oplysninger'!L346="Ja",'Anvendte oplysninger'!J346&gt;4.99999999),0.9*'Anvendte oplysninger'!M346+(1-'Anvendte oplysninger'!M346),1)))))</f>
        <v>1</v>
      </c>
      <c r="N346" s="14">
        <f>IF('Anvendte oplysninger'!N346="Irrelevant",1,IF(AND(OR(I346="Motorvejsstrækning",I346="Frakørselsflettestrækning",I346="Tilkørselsflettestrækning"),'Anvendte oplysninger'!N346&lt;3),1+(3-'Anvendte oplysninger'!N346)*0.09333333,1))</f>
        <v>1</v>
      </c>
      <c r="O346" s="14">
        <f>IF('Anvendte oplysninger'!N346="Irrelevant",1,IF(AND(OR(I346="Motorvejsstrækning",I346="Frakørselsflettestrækning",I346="Tilkørselsflettestrækning"),'Anvendte oplysninger'!N346&lt;3),1+(3-'Anvendte oplysninger'!N346)*0.19666667,1))</f>
        <v>1</v>
      </c>
      <c r="P346" s="14">
        <f>IF('Anvendte oplysninger'!O346="Irrelevant",1,IF(AND(OR(I346="Motorvejsstrækning",I346="Frakørselsflettestrækning",I346="Tilkørselsflettestrækning"),'Anvendte oplysninger'!O346&lt;3.00000001),1+(0.5-'Anvendte oplysninger'!O346)*0.04,IF(AND(OR(I346="Frakørselsrampe",I346="Tilkørselsrampe"),'Anvendte oplysninger'!O346&lt;3.00000001),1+(0.5-'Anvendte oplysninger'!O346)*0.08,IF(OR(I346="Motorvejsstrækning",I346="Frakørselsflettestrækning",I346="Tilkørselsflettestrækning"),0.9,0.8))))</f>
        <v>1</v>
      </c>
      <c r="Q346" s="14">
        <f>IF('Anvendte oplysninger'!P346="Irrelevant",1,IF(AND(OR(I346="Motorvejsstrækning",I346="Frakørselsflettestrækning",I346="Tilkørselsflettestrækning"),'Anvendte oplysninger'!P346&lt;11.00000001),1+(5-'Anvendte oplysninger'!P346)*0.01,0.94))</f>
        <v>1</v>
      </c>
      <c r="R346" s="14">
        <f>IF(OR('Anvendte oplysninger'!Q346="Irrelevant",'Anvendte oplysninger'!R346="Irrelevant",'Anvendte oplysninger'!Q346="Lige"),1,IF(AND(OR(I346="Motorvejsstrækning",I346="Frakørselsflettestrækning",I346="Tilkørselsflettestrækning"),'Anvendte oplysninger'!Q346&lt;4000),(EXP(0.1096*1746.5/'Anvendte oplysninger'!Q346)/EXP(0.1096*1746.5/4000))*('Anvendte oplysninger'!R346/1000)/G346+(G346-'Anvendte oplysninger'!R346/1000)/G346,1))</f>
        <v>1</v>
      </c>
      <c r="S346" s="14">
        <f>IF(OR('Anvendte oplysninger'!S346="Irrelevant",'Anvendte oplysninger'!T346="Irrelevant",'Anvendte oplysninger'!S346="Lige"),1,IF(AND(OR(I346="Motorvejsstrækning",I346="Frakørselsflettestrækning",I346="Tilkørselsflettestrækning"),'Anvendte oplysninger'!S346&lt;4000),(EXP(0.1096*1746.5/'Anvendte oplysninger'!S346)/EXP(0.1096*1746.5/4000))*('Anvendte oplysninger'!T346/1000)/G346+(G346-'Anvendte oplysninger'!T346/1000)/G346,1))</f>
        <v>1</v>
      </c>
      <c r="T346" s="14">
        <f>IF('Anvendte oplysninger'!U346="Irrelevant",1,IF(AND(OR(I346="Motorvejsstrækning",I346="Frakørselsflettestrækning",I346="Tilkørselsflettestrækning",I346="Frakørselsrampe",I346="Tilkørselsrampe"),'Anvendte oplysninger'!U346="Ja"),0.95,1))</f>
        <v>1</v>
      </c>
      <c r="U346" s="14">
        <f>IF('Anvendte oplysninger'!U346="Irrelevant",1,IF(AND(OR(I346="Motorvejsstrækning",I346="Frakørselsflettestrækning",I346="Tilkørselsflettestrækning",I346="Frakørselsrampe",I346="Tilkørselsrampe"),'Anvendte oplysninger'!U346="Ja"),0.96,1))</f>
        <v>1</v>
      </c>
      <c r="V346" s="14">
        <f>IF('Anvendte oplysninger'!U346="Irrelevant",1,IF(AND(OR(I346="Motorvejsstrækning",I346="Frakørselsflettestrækning",I346="Tilkørselsflettestrækning",I346="Frakørselsrampe",I346="Tilkørselsrampe"),'Anvendte oplysninger'!U346="Ja"),0.79,1))</f>
        <v>1</v>
      </c>
      <c r="W346" s="14">
        <f>IF('Anvendte oplysninger'!U346="Irrelevant",1,IF(AND(OR(I346="Motorvejsstrækning",I346="Frakørselsflettestrækning",I346="Tilkørselsflettestrækning",I346="Frakørselsrampe",I346="Tilkørselsrampe"),'Anvendte oplysninger'!U346="Ja"),0.94,1))</f>
        <v>1</v>
      </c>
      <c r="X346" s="14">
        <f>IF('Anvendte oplysninger'!U346="Irrelevant",1,IF(AND(OR(I346="Motorvejsstrækning",I346="Frakørselsflettestrækning",I346="Tilkørselsflettestrækning",I346="Frakørselsrampe",I346="Tilkørselsrampe"),'Anvendte oplysninger'!U346="Ja"),0.97,1))</f>
        <v>1</v>
      </c>
      <c r="Y346" s="14">
        <f>IF(AND(I346="Frakørselsrampe",'Anvendte oplysninger'!V346="S-formet ruderrampe"),1.32,IF(AND(I346="Frakørselsrampe",'Anvendte oplysninger'!V346="S-formet trompetrampe"),2.05,IF(AND(I346="Frakørselsrampe",'Anvendte oplysninger'!V346="U-formet trompetrampe"),4.11,IF(AND(I346="Frakørselsrampe",'Anvendte oplysninger'!V346="SV-formet flyoverrampe"),5.15,IF(AND(I346="Frakørselsrampe",'Anvendte oplysninger'!V346="Vinkelformet rampe"),1.07,IF(AND(I346="Tilkørselsrampe",'Anvendte oplysninger'!V346="S-formet ruderrampe"),0.93,IF(AND(I346="Tilkørselsrampe",'Anvendte oplysninger'!V346="S-formet trompetrampe"),2.48,IF(AND(I346="Tilkørselsrampe",'Anvendte oplysninger'!V346="U-formet trompetrampe"),4.15,IF(AND(I346="Tilkørselsrampe",'Anvendte oplysninger'!V346="SV-formet flyoverrampe"),5.26,IF(AND(I346="Tilkørselsrampe",'Anvendte oplysninger'!V346="Vinkelformet rampe"),1.42,1))))))))))</f>
        <v>1</v>
      </c>
      <c r="Z346" s="14">
        <f>IF(OR('Anvendte oplysninger'!W346="Lige",'Anvendte oplysninger'!W346="Irrelevant",'Anvendte oplysninger'!X346="Irrelevant",'Anvendte oplysninger'!Y346="Irrelevant"),1,1+1.545*1000/32.2*((('Anvendte oplysninger'!Y346*3268/3600)/('Anvendte oplysninger'!W346/0.306))^2)*('Anvendte oplysninger'!X346/1000)/G346)</f>
        <v>1</v>
      </c>
      <c r="AA346" s="14">
        <f>IF(OR('Anvendte oplysninger'!W346="Lige",'Anvendte oplysninger'!W346="Irrelevant",'Anvendte oplysninger'!X346="Irrelevant",'Anvendte oplysninger'!Y346="Irrelevant"),1,1+1.961*1000/32.2*((('Anvendte oplysninger'!Y346*3268/3600)/('Anvendte oplysninger'!W346/0.306))^2)*('Anvendte oplysninger'!X346/1000)/G346)</f>
        <v>1</v>
      </c>
      <c r="AB346" s="14">
        <f>IF(OR('Anvendte oplysninger'!Z346="Lige",'Anvendte oplysninger'!Z346="Irrelevant",'Anvendte oplysninger'!AA346="Irrelevant",'Anvendte oplysninger'!AB346="Irrelevant"),1,1+1.545*1000/32.2*((('Anvendte oplysninger'!AB346*3268/3600)/('Anvendte oplysninger'!Z346/0.306))^2)*('Anvendte oplysninger'!AA346/1000)/G346)</f>
        <v>1</v>
      </c>
      <c r="AC346" s="14">
        <f>IF(OR('Anvendte oplysninger'!Z346="Lige",'Anvendte oplysninger'!Z346="Irrelevant",'Anvendte oplysninger'!AA346="Irrelevant",'Anvendte oplysninger'!AB346="Irrelevant"),1,1+1.961*1000/32.2*((('Anvendte oplysninger'!AB346*3268/3600)/('Anvendte oplysninger'!Z346/0.306))^2)*('Anvendte oplysninger'!AA346/1000)/G346)</f>
        <v>1</v>
      </c>
      <c r="AD346" s="14">
        <f>IF(OR('Anvendte oplysninger'!AC346="Irrelevant",'Anvendte oplysninger'!AC346="Nej"),1,IF(AND('Anvendte oplysninger'!AC346="Ja",OR('Anvendte oplysninger'!Q346&lt;301,'Anvendte oplysninger'!S346&lt;301)),1-(0.5*('Anvendte oplysninger'!R346+'Anvendte oplysninger'!T346)/('Anvendte oplysninger'!G346*1000)),IF(AND('Anvendte oplysninger'!AC346="Ja",OR('Anvendte oplysninger'!Q346&lt;601,'Anvendte oplysninger'!S346&lt;601)),1-(0.25*('Anvendte oplysninger'!R346+'Anvendte oplysninger'!T346)/('Anvendte oplysninger'!G346*1000)),1)))</f>
        <v>1</v>
      </c>
      <c r="AE346" s="14">
        <f>IF(OR('Anvendte oplysninger'!AC346="Irrelevant",'Anvendte oplysninger'!AC346="Nej"),1,IF(AND('Anvendte oplysninger'!AC346="Ja",OR('Anvendte oplysninger'!Q346&lt;301,'Anvendte oplysninger'!S346&lt;301)),1-(0.4*('Anvendte oplysninger'!R346+'Anvendte oplysninger'!T346)/('Anvendte oplysninger'!G346*1000)),IF(AND('Anvendte oplysninger'!AC346="Ja",OR('Anvendte oplysninger'!Q346&lt;601,'Anvendte oplysninger'!S346&lt;601)),1-(0.2*('Anvendte oplysninger'!R346+'Anvendte oplysninger'!T346)/('Anvendte oplysninger'!G346*1000)),1)))</f>
        <v>1</v>
      </c>
      <c r="AF346" s="14">
        <f>IF('Anvendte oplysninger'!AD346="110 km/t",0.79,1)</f>
        <v>1</v>
      </c>
      <c r="AG346" s="14">
        <f>IF('Anvendte oplysninger'!AD346="110 km/t",0.94,1)</f>
        <v>1</v>
      </c>
      <c r="AH346" s="14">
        <f>IF('Anvendte oplysninger'!AD346="110 km/t",0.66,1)</f>
        <v>1</v>
      </c>
      <c r="AI346" s="14">
        <f>IF('Anvendte oplysninger'!AD346="110 km/t",0.82,1)</f>
        <v>1</v>
      </c>
      <c r="AJ346" s="14">
        <f>IF(AND('Anvendte oplysninger'!AE346="Ja",I346="Tilkørselsflettestrækning"),0.65*'Anvendte oplysninger'!AF346+1-'Anvendte oplysninger'!AF346,1)</f>
        <v>1</v>
      </c>
      <c r="AK346" s="15" t="str">
        <f t="shared" si="35"/>
        <v/>
      </c>
      <c r="AL346" s="15" t="str">
        <f t="shared" si="36"/>
        <v/>
      </c>
      <c r="AM346" s="15" t="str">
        <f t="shared" si="37"/>
        <v/>
      </c>
      <c r="AN346" s="15" t="str">
        <f t="shared" si="38"/>
        <v/>
      </c>
      <c r="AO346" s="15" t="str">
        <f t="shared" si="39"/>
        <v/>
      </c>
      <c r="AP346" s="15" t="str">
        <f t="shared" si="40"/>
        <v/>
      </c>
      <c r="AQ346" s="4" t="str">
        <f t="shared" si="41"/>
        <v/>
      </c>
    </row>
    <row r="347" spans="1:43" x14ac:dyDescent="0.25">
      <c r="A347" s="4" t="str">
        <f>IF(Inddata!A362="","",Inddata!A362)</f>
        <v/>
      </c>
      <c r="B347" s="4" t="str">
        <f>IF(Inddata!B362="","",Inddata!B362)</f>
        <v/>
      </c>
      <c r="C347" s="4" t="str">
        <f>IF(Inddata!C362="","",Inddata!C362)</f>
        <v/>
      </c>
      <c r="D347" s="4" t="str">
        <f>IF(Inddata!D362="","",Inddata!D362)</f>
        <v/>
      </c>
      <c r="E347" s="4" t="str">
        <f>IF(Inddata!E362="","",Inddata!E362)</f>
        <v/>
      </c>
      <c r="F347" s="4" t="str">
        <f>IF(Inddata!F362="","",Inddata!F362)</f>
        <v/>
      </c>
      <c r="G347" s="4">
        <f>IF(Inddata!G362="","",Inddata!G362)</f>
        <v>0</v>
      </c>
      <c r="H347" s="4" t="str">
        <f>IF(Inddata!H362&gt;0.5,Inddata!H362,"")</f>
        <v/>
      </c>
      <c r="I347" s="4" t="str">
        <f>IF(Inddata!I362="","",Inddata!I362)</f>
        <v/>
      </c>
      <c r="J347" s="14">
        <f>IF('Anvendte oplysninger'!J347="Irrelevant",1,IF('Anvendte oplysninger'!J347&gt;3,1.2,1))</f>
        <v>1</v>
      </c>
      <c r="K347" s="14">
        <f>IF('Anvendte oplysninger'!K347="Irrelevant",1,IF(AND(OR(I347="Motorvejsstrækning",I347="Frakørselsflettestrækning",I347="Tilkørselsflettestrækning"),'Anvendte oplysninger'!K347&lt;3.5),1+(3.5-'Anvendte oplysninger'!K347)*0.12,IF(AND(OR(I347="Frakørselsrampe",I347="Tilkørselsrampe"),'Anvendte oplysninger'!K347&lt;3.5),1+(3.5-'Anvendte oplysninger'!K347)*0.16,1)))</f>
        <v>1</v>
      </c>
      <c r="L347" s="14">
        <f>IF('Anvendte oplysninger'!L347="Irrelevant",1,IF(AND('Anvendte oplysninger'!L347="Ja",'Anvendte oplysninger'!J347=2),0.6*'Anvendte oplysninger'!M347+(1-'Anvendte oplysninger'!M347),IF(AND('Anvendte oplysninger'!L347="Ja",'Anvendte oplysninger'!J347=3),0.7*'Anvendte oplysninger'!M347+(1-'Anvendte oplysninger'!M347),IF(AND('Anvendte oplysninger'!L347="Ja",'Anvendte oplysninger'!J347=4),0.76*'Anvendte oplysninger'!M347+(1-'Anvendte oplysninger'!M347),IF(AND('Anvendte oplysninger'!L347="Ja",'Anvendte oplysninger'!J347&gt;4.99999999),0.8*'Anvendte oplysninger'!M347+(1-'Anvendte oplysninger'!M347),1)))))</f>
        <v>1</v>
      </c>
      <c r="M347" s="14">
        <f>IF('Anvendte oplysninger'!L347="Irrelevant",1,IF(AND('Anvendte oplysninger'!L347="Ja",'Anvendte oplysninger'!J347=2),0.8*'Anvendte oplysninger'!M347+(1-'Anvendte oplysninger'!M347),IF(AND('Anvendte oplysninger'!L347="Ja",'Anvendte oplysninger'!J347=3),0.85*'Anvendte oplysninger'!M347+(1-'Anvendte oplysninger'!M347),IF(AND('Anvendte oplysninger'!L347="Ja",'Anvendte oplysninger'!J347=4),0.88*'Anvendte oplysninger'!M347+(1-'Anvendte oplysninger'!M347),IF(AND('Anvendte oplysninger'!L347="Ja",'Anvendte oplysninger'!J347&gt;4.99999999),0.9*'Anvendte oplysninger'!M347+(1-'Anvendte oplysninger'!M347),1)))))</f>
        <v>1</v>
      </c>
      <c r="N347" s="14">
        <f>IF('Anvendte oplysninger'!N347="Irrelevant",1,IF(AND(OR(I347="Motorvejsstrækning",I347="Frakørselsflettestrækning",I347="Tilkørselsflettestrækning"),'Anvendte oplysninger'!N347&lt;3),1+(3-'Anvendte oplysninger'!N347)*0.09333333,1))</f>
        <v>1</v>
      </c>
      <c r="O347" s="14">
        <f>IF('Anvendte oplysninger'!N347="Irrelevant",1,IF(AND(OR(I347="Motorvejsstrækning",I347="Frakørselsflettestrækning",I347="Tilkørselsflettestrækning"),'Anvendte oplysninger'!N347&lt;3),1+(3-'Anvendte oplysninger'!N347)*0.19666667,1))</f>
        <v>1</v>
      </c>
      <c r="P347" s="14">
        <f>IF('Anvendte oplysninger'!O347="Irrelevant",1,IF(AND(OR(I347="Motorvejsstrækning",I347="Frakørselsflettestrækning",I347="Tilkørselsflettestrækning"),'Anvendte oplysninger'!O347&lt;3.00000001),1+(0.5-'Anvendte oplysninger'!O347)*0.04,IF(AND(OR(I347="Frakørselsrampe",I347="Tilkørselsrampe"),'Anvendte oplysninger'!O347&lt;3.00000001),1+(0.5-'Anvendte oplysninger'!O347)*0.08,IF(OR(I347="Motorvejsstrækning",I347="Frakørselsflettestrækning",I347="Tilkørselsflettestrækning"),0.9,0.8))))</f>
        <v>1</v>
      </c>
      <c r="Q347" s="14">
        <f>IF('Anvendte oplysninger'!P347="Irrelevant",1,IF(AND(OR(I347="Motorvejsstrækning",I347="Frakørselsflettestrækning",I347="Tilkørselsflettestrækning"),'Anvendte oplysninger'!P347&lt;11.00000001),1+(5-'Anvendte oplysninger'!P347)*0.01,0.94))</f>
        <v>1</v>
      </c>
      <c r="R347" s="14">
        <f>IF(OR('Anvendte oplysninger'!Q347="Irrelevant",'Anvendte oplysninger'!R347="Irrelevant",'Anvendte oplysninger'!Q347="Lige"),1,IF(AND(OR(I347="Motorvejsstrækning",I347="Frakørselsflettestrækning",I347="Tilkørselsflettestrækning"),'Anvendte oplysninger'!Q347&lt;4000),(EXP(0.1096*1746.5/'Anvendte oplysninger'!Q347)/EXP(0.1096*1746.5/4000))*('Anvendte oplysninger'!R347/1000)/G347+(G347-'Anvendte oplysninger'!R347/1000)/G347,1))</f>
        <v>1</v>
      </c>
      <c r="S347" s="14">
        <f>IF(OR('Anvendte oplysninger'!S347="Irrelevant",'Anvendte oplysninger'!T347="Irrelevant",'Anvendte oplysninger'!S347="Lige"),1,IF(AND(OR(I347="Motorvejsstrækning",I347="Frakørselsflettestrækning",I347="Tilkørselsflettestrækning"),'Anvendte oplysninger'!S347&lt;4000),(EXP(0.1096*1746.5/'Anvendte oplysninger'!S347)/EXP(0.1096*1746.5/4000))*('Anvendte oplysninger'!T347/1000)/G347+(G347-'Anvendte oplysninger'!T347/1000)/G347,1))</f>
        <v>1</v>
      </c>
      <c r="T347" s="14">
        <f>IF('Anvendte oplysninger'!U347="Irrelevant",1,IF(AND(OR(I347="Motorvejsstrækning",I347="Frakørselsflettestrækning",I347="Tilkørselsflettestrækning",I347="Frakørselsrampe",I347="Tilkørselsrampe"),'Anvendte oplysninger'!U347="Ja"),0.95,1))</f>
        <v>1</v>
      </c>
      <c r="U347" s="14">
        <f>IF('Anvendte oplysninger'!U347="Irrelevant",1,IF(AND(OR(I347="Motorvejsstrækning",I347="Frakørselsflettestrækning",I347="Tilkørselsflettestrækning",I347="Frakørselsrampe",I347="Tilkørselsrampe"),'Anvendte oplysninger'!U347="Ja"),0.96,1))</f>
        <v>1</v>
      </c>
      <c r="V347" s="14">
        <f>IF('Anvendte oplysninger'!U347="Irrelevant",1,IF(AND(OR(I347="Motorvejsstrækning",I347="Frakørselsflettestrækning",I347="Tilkørselsflettestrækning",I347="Frakørselsrampe",I347="Tilkørselsrampe"),'Anvendte oplysninger'!U347="Ja"),0.79,1))</f>
        <v>1</v>
      </c>
      <c r="W347" s="14">
        <f>IF('Anvendte oplysninger'!U347="Irrelevant",1,IF(AND(OR(I347="Motorvejsstrækning",I347="Frakørselsflettestrækning",I347="Tilkørselsflettestrækning",I347="Frakørselsrampe",I347="Tilkørselsrampe"),'Anvendte oplysninger'!U347="Ja"),0.94,1))</f>
        <v>1</v>
      </c>
      <c r="X347" s="14">
        <f>IF('Anvendte oplysninger'!U347="Irrelevant",1,IF(AND(OR(I347="Motorvejsstrækning",I347="Frakørselsflettestrækning",I347="Tilkørselsflettestrækning",I347="Frakørselsrampe",I347="Tilkørselsrampe"),'Anvendte oplysninger'!U347="Ja"),0.97,1))</f>
        <v>1</v>
      </c>
      <c r="Y347" s="14">
        <f>IF(AND(I347="Frakørselsrampe",'Anvendte oplysninger'!V347="S-formet ruderrampe"),1.32,IF(AND(I347="Frakørselsrampe",'Anvendte oplysninger'!V347="S-formet trompetrampe"),2.05,IF(AND(I347="Frakørselsrampe",'Anvendte oplysninger'!V347="U-formet trompetrampe"),4.11,IF(AND(I347="Frakørselsrampe",'Anvendte oplysninger'!V347="SV-formet flyoverrampe"),5.15,IF(AND(I347="Frakørselsrampe",'Anvendte oplysninger'!V347="Vinkelformet rampe"),1.07,IF(AND(I347="Tilkørselsrampe",'Anvendte oplysninger'!V347="S-formet ruderrampe"),0.93,IF(AND(I347="Tilkørselsrampe",'Anvendte oplysninger'!V347="S-formet trompetrampe"),2.48,IF(AND(I347="Tilkørselsrampe",'Anvendte oplysninger'!V347="U-formet trompetrampe"),4.15,IF(AND(I347="Tilkørselsrampe",'Anvendte oplysninger'!V347="SV-formet flyoverrampe"),5.26,IF(AND(I347="Tilkørselsrampe",'Anvendte oplysninger'!V347="Vinkelformet rampe"),1.42,1))))))))))</f>
        <v>1</v>
      </c>
      <c r="Z347" s="14">
        <f>IF(OR('Anvendte oplysninger'!W347="Lige",'Anvendte oplysninger'!W347="Irrelevant",'Anvendte oplysninger'!X347="Irrelevant",'Anvendte oplysninger'!Y347="Irrelevant"),1,1+1.545*1000/32.2*((('Anvendte oplysninger'!Y347*3268/3600)/('Anvendte oplysninger'!W347/0.306))^2)*('Anvendte oplysninger'!X347/1000)/G347)</f>
        <v>1</v>
      </c>
      <c r="AA347" s="14">
        <f>IF(OR('Anvendte oplysninger'!W347="Lige",'Anvendte oplysninger'!W347="Irrelevant",'Anvendte oplysninger'!X347="Irrelevant",'Anvendte oplysninger'!Y347="Irrelevant"),1,1+1.961*1000/32.2*((('Anvendte oplysninger'!Y347*3268/3600)/('Anvendte oplysninger'!W347/0.306))^2)*('Anvendte oplysninger'!X347/1000)/G347)</f>
        <v>1</v>
      </c>
      <c r="AB347" s="14">
        <f>IF(OR('Anvendte oplysninger'!Z347="Lige",'Anvendte oplysninger'!Z347="Irrelevant",'Anvendte oplysninger'!AA347="Irrelevant",'Anvendte oplysninger'!AB347="Irrelevant"),1,1+1.545*1000/32.2*((('Anvendte oplysninger'!AB347*3268/3600)/('Anvendte oplysninger'!Z347/0.306))^2)*('Anvendte oplysninger'!AA347/1000)/G347)</f>
        <v>1</v>
      </c>
      <c r="AC347" s="14">
        <f>IF(OR('Anvendte oplysninger'!Z347="Lige",'Anvendte oplysninger'!Z347="Irrelevant",'Anvendte oplysninger'!AA347="Irrelevant",'Anvendte oplysninger'!AB347="Irrelevant"),1,1+1.961*1000/32.2*((('Anvendte oplysninger'!AB347*3268/3600)/('Anvendte oplysninger'!Z347/0.306))^2)*('Anvendte oplysninger'!AA347/1000)/G347)</f>
        <v>1</v>
      </c>
      <c r="AD347" s="14">
        <f>IF(OR('Anvendte oplysninger'!AC347="Irrelevant",'Anvendte oplysninger'!AC347="Nej"),1,IF(AND('Anvendte oplysninger'!AC347="Ja",OR('Anvendte oplysninger'!Q347&lt;301,'Anvendte oplysninger'!S347&lt;301)),1-(0.5*('Anvendte oplysninger'!R347+'Anvendte oplysninger'!T347)/('Anvendte oplysninger'!G347*1000)),IF(AND('Anvendte oplysninger'!AC347="Ja",OR('Anvendte oplysninger'!Q347&lt;601,'Anvendte oplysninger'!S347&lt;601)),1-(0.25*('Anvendte oplysninger'!R347+'Anvendte oplysninger'!T347)/('Anvendte oplysninger'!G347*1000)),1)))</f>
        <v>1</v>
      </c>
      <c r="AE347" s="14">
        <f>IF(OR('Anvendte oplysninger'!AC347="Irrelevant",'Anvendte oplysninger'!AC347="Nej"),1,IF(AND('Anvendte oplysninger'!AC347="Ja",OR('Anvendte oplysninger'!Q347&lt;301,'Anvendte oplysninger'!S347&lt;301)),1-(0.4*('Anvendte oplysninger'!R347+'Anvendte oplysninger'!T347)/('Anvendte oplysninger'!G347*1000)),IF(AND('Anvendte oplysninger'!AC347="Ja",OR('Anvendte oplysninger'!Q347&lt;601,'Anvendte oplysninger'!S347&lt;601)),1-(0.2*('Anvendte oplysninger'!R347+'Anvendte oplysninger'!T347)/('Anvendte oplysninger'!G347*1000)),1)))</f>
        <v>1</v>
      </c>
      <c r="AF347" s="14">
        <f>IF('Anvendte oplysninger'!AD347="110 km/t",0.79,1)</f>
        <v>1</v>
      </c>
      <c r="AG347" s="14">
        <f>IF('Anvendte oplysninger'!AD347="110 km/t",0.94,1)</f>
        <v>1</v>
      </c>
      <c r="AH347" s="14">
        <f>IF('Anvendte oplysninger'!AD347="110 km/t",0.66,1)</f>
        <v>1</v>
      </c>
      <c r="AI347" s="14">
        <f>IF('Anvendte oplysninger'!AD347="110 km/t",0.82,1)</f>
        <v>1</v>
      </c>
      <c r="AJ347" s="14">
        <f>IF(AND('Anvendte oplysninger'!AE347="Ja",I347="Tilkørselsflettestrækning"),0.65*'Anvendte oplysninger'!AF347+1-'Anvendte oplysninger'!AF347,1)</f>
        <v>1</v>
      </c>
      <c r="AK347" s="15" t="str">
        <f t="shared" si="35"/>
        <v/>
      </c>
      <c r="AL347" s="15" t="str">
        <f t="shared" si="36"/>
        <v/>
      </c>
      <c r="AM347" s="15" t="str">
        <f t="shared" si="37"/>
        <v/>
      </c>
      <c r="AN347" s="15" t="str">
        <f t="shared" si="38"/>
        <v/>
      </c>
      <c r="AO347" s="15" t="str">
        <f t="shared" si="39"/>
        <v/>
      </c>
      <c r="AP347" s="15" t="str">
        <f t="shared" si="40"/>
        <v/>
      </c>
      <c r="AQ347" s="4" t="str">
        <f t="shared" si="41"/>
        <v/>
      </c>
    </row>
    <row r="348" spans="1:43" x14ac:dyDescent="0.25">
      <c r="A348" s="4" t="str">
        <f>IF(Inddata!A363="","",Inddata!A363)</f>
        <v/>
      </c>
      <c r="B348" s="4" t="str">
        <f>IF(Inddata!B363="","",Inddata!B363)</f>
        <v/>
      </c>
      <c r="C348" s="4" t="str">
        <f>IF(Inddata!C363="","",Inddata!C363)</f>
        <v/>
      </c>
      <c r="D348" s="4" t="str">
        <f>IF(Inddata!D363="","",Inddata!D363)</f>
        <v/>
      </c>
      <c r="E348" s="4" t="str">
        <f>IF(Inddata!E363="","",Inddata!E363)</f>
        <v/>
      </c>
      <c r="F348" s="4" t="str">
        <f>IF(Inddata!F363="","",Inddata!F363)</f>
        <v/>
      </c>
      <c r="G348" s="4">
        <f>IF(Inddata!G363="","",Inddata!G363)</f>
        <v>0</v>
      </c>
      <c r="H348" s="4" t="str">
        <f>IF(Inddata!H363&gt;0.5,Inddata!H363,"")</f>
        <v/>
      </c>
      <c r="I348" s="4" t="str">
        <f>IF(Inddata!I363="","",Inddata!I363)</f>
        <v/>
      </c>
      <c r="J348" s="14">
        <f>IF('Anvendte oplysninger'!J348="Irrelevant",1,IF('Anvendte oplysninger'!J348&gt;3,1.2,1))</f>
        <v>1</v>
      </c>
      <c r="K348" s="14">
        <f>IF('Anvendte oplysninger'!K348="Irrelevant",1,IF(AND(OR(I348="Motorvejsstrækning",I348="Frakørselsflettestrækning",I348="Tilkørselsflettestrækning"),'Anvendte oplysninger'!K348&lt;3.5),1+(3.5-'Anvendte oplysninger'!K348)*0.12,IF(AND(OR(I348="Frakørselsrampe",I348="Tilkørselsrampe"),'Anvendte oplysninger'!K348&lt;3.5),1+(3.5-'Anvendte oplysninger'!K348)*0.16,1)))</f>
        <v>1</v>
      </c>
      <c r="L348" s="14">
        <f>IF('Anvendte oplysninger'!L348="Irrelevant",1,IF(AND('Anvendte oplysninger'!L348="Ja",'Anvendte oplysninger'!J348=2),0.6*'Anvendte oplysninger'!M348+(1-'Anvendte oplysninger'!M348),IF(AND('Anvendte oplysninger'!L348="Ja",'Anvendte oplysninger'!J348=3),0.7*'Anvendte oplysninger'!M348+(1-'Anvendte oplysninger'!M348),IF(AND('Anvendte oplysninger'!L348="Ja",'Anvendte oplysninger'!J348=4),0.76*'Anvendte oplysninger'!M348+(1-'Anvendte oplysninger'!M348),IF(AND('Anvendte oplysninger'!L348="Ja",'Anvendte oplysninger'!J348&gt;4.99999999),0.8*'Anvendte oplysninger'!M348+(1-'Anvendte oplysninger'!M348),1)))))</f>
        <v>1</v>
      </c>
      <c r="M348" s="14">
        <f>IF('Anvendte oplysninger'!L348="Irrelevant",1,IF(AND('Anvendte oplysninger'!L348="Ja",'Anvendte oplysninger'!J348=2),0.8*'Anvendte oplysninger'!M348+(1-'Anvendte oplysninger'!M348),IF(AND('Anvendte oplysninger'!L348="Ja",'Anvendte oplysninger'!J348=3),0.85*'Anvendte oplysninger'!M348+(1-'Anvendte oplysninger'!M348),IF(AND('Anvendte oplysninger'!L348="Ja",'Anvendte oplysninger'!J348=4),0.88*'Anvendte oplysninger'!M348+(1-'Anvendte oplysninger'!M348),IF(AND('Anvendte oplysninger'!L348="Ja",'Anvendte oplysninger'!J348&gt;4.99999999),0.9*'Anvendte oplysninger'!M348+(1-'Anvendte oplysninger'!M348),1)))))</f>
        <v>1</v>
      </c>
      <c r="N348" s="14">
        <f>IF('Anvendte oplysninger'!N348="Irrelevant",1,IF(AND(OR(I348="Motorvejsstrækning",I348="Frakørselsflettestrækning",I348="Tilkørselsflettestrækning"),'Anvendte oplysninger'!N348&lt;3),1+(3-'Anvendte oplysninger'!N348)*0.09333333,1))</f>
        <v>1</v>
      </c>
      <c r="O348" s="14">
        <f>IF('Anvendte oplysninger'!N348="Irrelevant",1,IF(AND(OR(I348="Motorvejsstrækning",I348="Frakørselsflettestrækning",I348="Tilkørselsflettestrækning"),'Anvendte oplysninger'!N348&lt;3),1+(3-'Anvendte oplysninger'!N348)*0.19666667,1))</f>
        <v>1</v>
      </c>
      <c r="P348" s="14">
        <f>IF('Anvendte oplysninger'!O348="Irrelevant",1,IF(AND(OR(I348="Motorvejsstrækning",I348="Frakørselsflettestrækning",I348="Tilkørselsflettestrækning"),'Anvendte oplysninger'!O348&lt;3.00000001),1+(0.5-'Anvendte oplysninger'!O348)*0.04,IF(AND(OR(I348="Frakørselsrampe",I348="Tilkørselsrampe"),'Anvendte oplysninger'!O348&lt;3.00000001),1+(0.5-'Anvendte oplysninger'!O348)*0.08,IF(OR(I348="Motorvejsstrækning",I348="Frakørselsflettestrækning",I348="Tilkørselsflettestrækning"),0.9,0.8))))</f>
        <v>1</v>
      </c>
      <c r="Q348" s="14">
        <f>IF('Anvendte oplysninger'!P348="Irrelevant",1,IF(AND(OR(I348="Motorvejsstrækning",I348="Frakørselsflettestrækning",I348="Tilkørselsflettestrækning"),'Anvendte oplysninger'!P348&lt;11.00000001),1+(5-'Anvendte oplysninger'!P348)*0.01,0.94))</f>
        <v>1</v>
      </c>
      <c r="R348" s="14">
        <f>IF(OR('Anvendte oplysninger'!Q348="Irrelevant",'Anvendte oplysninger'!R348="Irrelevant",'Anvendte oplysninger'!Q348="Lige"),1,IF(AND(OR(I348="Motorvejsstrækning",I348="Frakørselsflettestrækning",I348="Tilkørselsflettestrækning"),'Anvendte oplysninger'!Q348&lt;4000),(EXP(0.1096*1746.5/'Anvendte oplysninger'!Q348)/EXP(0.1096*1746.5/4000))*('Anvendte oplysninger'!R348/1000)/G348+(G348-'Anvendte oplysninger'!R348/1000)/G348,1))</f>
        <v>1</v>
      </c>
      <c r="S348" s="14">
        <f>IF(OR('Anvendte oplysninger'!S348="Irrelevant",'Anvendte oplysninger'!T348="Irrelevant",'Anvendte oplysninger'!S348="Lige"),1,IF(AND(OR(I348="Motorvejsstrækning",I348="Frakørselsflettestrækning",I348="Tilkørselsflettestrækning"),'Anvendte oplysninger'!S348&lt;4000),(EXP(0.1096*1746.5/'Anvendte oplysninger'!S348)/EXP(0.1096*1746.5/4000))*('Anvendte oplysninger'!T348/1000)/G348+(G348-'Anvendte oplysninger'!T348/1000)/G348,1))</f>
        <v>1</v>
      </c>
      <c r="T348" s="14">
        <f>IF('Anvendte oplysninger'!U348="Irrelevant",1,IF(AND(OR(I348="Motorvejsstrækning",I348="Frakørselsflettestrækning",I348="Tilkørselsflettestrækning",I348="Frakørselsrampe",I348="Tilkørselsrampe"),'Anvendte oplysninger'!U348="Ja"),0.95,1))</f>
        <v>1</v>
      </c>
      <c r="U348" s="14">
        <f>IF('Anvendte oplysninger'!U348="Irrelevant",1,IF(AND(OR(I348="Motorvejsstrækning",I348="Frakørselsflettestrækning",I348="Tilkørselsflettestrækning",I348="Frakørselsrampe",I348="Tilkørselsrampe"),'Anvendte oplysninger'!U348="Ja"),0.96,1))</f>
        <v>1</v>
      </c>
      <c r="V348" s="14">
        <f>IF('Anvendte oplysninger'!U348="Irrelevant",1,IF(AND(OR(I348="Motorvejsstrækning",I348="Frakørselsflettestrækning",I348="Tilkørselsflettestrækning",I348="Frakørselsrampe",I348="Tilkørselsrampe"),'Anvendte oplysninger'!U348="Ja"),0.79,1))</f>
        <v>1</v>
      </c>
      <c r="W348" s="14">
        <f>IF('Anvendte oplysninger'!U348="Irrelevant",1,IF(AND(OR(I348="Motorvejsstrækning",I348="Frakørselsflettestrækning",I348="Tilkørselsflettestrækning",I348="Frakørselsrampe",I348="Tilkørselsrampe"),'Anvendte oplysninger'!U348="Ja"),0.94,1))</f>
        <v>1</v>
      </c>
      <c r="X348" s="14">
        <f>IF('Anvendte oplysninger'!U348="Irrelevant",1,IF(AND(OR(I348="Motorvejsstrækning",I348="Frakørselsflettestrækning",I348="Tilkørselsflettestrækning",I348="Frakørselsrampe",I348="Tilkørselsrampe"),'Anvendte oplysninger'!U348="Ja"),0.97,1))</f>
        <v>1</v>
      </c>
      <c r="Y348" s="14">
        <f>IF(AND(I348="Frakørselsrampe",'Anvendte oplysninger'!V348="S-formet ruderrampe"),1.32,IF(AND(I348="Frakørselsrampe",'Anvendte oplysninger'!V348="S-formet trompetrampe"),2.05,IF(AND(I348="Frakørselsrampe",'Anvendte oplysninger'!V348="U-formet trompetrampe"),4.11,IF(AND(I348="Frakørselsrampe",'Anvendte oplysninger'!V348="SV-formet flyoverrampe"),5.15,IF(AND(I348="Frakørselsrampe",'Anvendte oplysninger'!V348="Vinkelformet rampe"),1.07,IF(AND(I348="Tilkørselsrampe",'Anvendte oplysninger'!V348="S-formet ruderrampe"),0.93,IF(AND(I348="Tilkørselsrampe",'Anvendte oplysninger'!V348="S-formet trompetrampe"),2.48,IF(AND(I348="Tilkørselsrampe",'Anvendte oplysninger'!V348="U-formet trompetrampe"),4.15,IF(AND(I348="Tilkørselsrampe",'Anvendte oplysninger'!V348="SV-formet flyoverrampe"),5.26,IF(AND(I348="Tilkørselsrampe",'Anvendte oplysninger'!V348="Vinkelformet rampe"),1.42,1))))))))))</f>
        <v>1</v>
      </c>
      <c r="Z348" s="14">
        <f>IF(OR('Anvendte oplysninger'!W348="Lige",'Anvendte oplysninger'!W348="Irrelevant",'Anvendte oplysninger'!X348="Irrelevant",'Anvendte oplysninger'!Y348="Irrelevant"),1,1+1.545*1000/32.2*((('Anvendte oplysninger'!Y348*3268/3600)/('Anvendte oplysninger'!W348/0.306))^2)*('Anvendte oplysninger'!X348/1000)/G348)</f>
        <v>1</v>
      </c>
      <c r="AA348" s="14">
        <f>IF(OR('Anvendte oplysninger'!W348="Lige",'Anvendte oplysninger'!W348="Irrelevant",'Anvendte oplysninger'!X348="Irrelevant",'Anvendte oplysninger'!Y348="Irrelevant"),1,1+1.961*1000/32.2*((('Anvendte oplysninger'!Y348*3268/3600)/('Anvendte oplysninger'!W348/0.306))^2)*('Anvendte oplysninger'!X348/1000)/G348)</f>
        <v>1</v>
      </c>
      <c r="AB348" s="14">
        <f>IF(OR('Anvendte oplysninger'!Z348="Lige",'Anvendte oplysninger'!Z348="Irrelevant",'Anvendte oplysninger'!AA348="Irrelevant",'Anvendte oplysninger'!AB348="Irrelevant"),1,1+1.545*1000/32.2*((('Anvendte oplysninger'!AB348*3268/3600)/('Anvendte oplysninger'!Z348/0.306))^2)*('Anvendte oplysninger'!AA348/1000)/G348)</f>
        <v>1</v>
      </c>
      <c r="AC348" s="14">
        <f>IF(OR('Anvendte oplysninger'!Z348="Lige",'Anvendte oplysninger'!Z348="Irrelevant",'Anvendte oplysninger'!AA348="Irrelevant",'Anvendte oplysninger'!AB348="Irrelevant"),1,1+1.961*1000/32.2*((('Anvendte oplysninger'!AB348*3268/3600)/('Anvendte oplysninger'!Z348/0.306))^2)*('Anvendte oplysninger'!AA348/1000)/G348)</f>
        <v>1</v>
      </c>
      <c r="AD348" s="14">
        <f>IF(OR('Anvendte oplysninger'!AC348="Irrelevant",'Anvendte oplysninger'!AC348="Nej"),1,IF(AND('Anvendte oplysninger'!AC348="Ja",OR('Anvendte oplysninger'!Q348&lt;301,'Anvendte oplysninger'!S348&lt;301)),1-(0.5*('Anvendte oplysninger'!R348+'Anvendte oplysninger'!T348)/('Anvendte oplysninger'!G348*1000)),IF(AND('Anvendte oplysninger'!AC348="Ja",OR('Anvendte oplysninger'!Q348&lt;601,'Anvendte oplysninger'!S348&lt;601)),1-(0.25*('Anvendte oplysninger'!R348+'Anvendte oplysninger'!T348)/('Anvendte oplysninger'!G348*1000)),1)))</f>
        <v>1</v>
      </c>
      <c r="AE348" s="14">
        <f>IF(OR('Anvendte oplysninger'!AC348="Irrelevant",'Anvendte oplysninger'!AC348="Nej"),1,IF(AND('Anvendte oplysninger'!AC348="Ja",OR('Anvendte oplysninger'!Q348&lt;301,'Anvendte oplysninger'!S348&lt;301)),1-(0.4*('Anvendte oplysninger'!R348+'Anvendte oplysninger'!T348)/('Anvendte oplysninger'!G348*1000)),IF(AND('Anvendte oplysninger'!AC348="Ja",OR('Anvendte oplysninger'!Q348&lt;601,'Anvendte oplysninger'!S348&lt;601)),1-(0.2*('Anvendte oplysninger'!R348+'Anvendte oplysninger'!T348)/('Anvendte oplysninger'!G348*1000)),1)))</f>
        <v>1</v>
      </c>
      <c r="AF348" s="14">
        <f>IF('Anvendte oplysninger'!AD348="110 km/t",0.79,1)</f>
        <v>1</v>
      </c>
      <c r="AG348" s="14">
        <f>IF('Anvendte oplysninger'!AD348="110 km/t",0.94,1)</f>
        <v>1</v>
      </c>
      <c r="AH348" s="14">
        <f>IF('Anvendte oplysninger'!AD348="110 km/t",0.66,1)</f>
        <v>1</v>
      </c>
      <c r="AI348" s="14">
        <f>IF('Anvendte oplysninger'!AD348="110 km/t",0.82,1)</f>
        <v>1</v>
      </c>
      <c r="AJ348" s="14">
        <f>IF(AND('Anvendte oplysninger'!AE348="Ja",I348="Tilkørselsflettestrækning"),0.65*'Anvendte oplysninger'!AF348+1-'Anvendte oplysninger'!AF348,1)</f>
        <v>1</v>
      </c>
      <c r="AK348" s="15" t="str">
        <f t="shared" si="35"/>
        <v/>
      </c>
      <c r="AL348" s="15" t="str">
        <f t="shared" si="36"/>
        <v/>
      </c>
      <c r="AM348" s="15" t="str">
        <f t="shared" si="37"/>
        <v/>
      </c>
      <c r="AN348" s="15" t="str">
        <f t="shared" si="38"/>
        <v/>
      </c>
      <c r="AO348" s="15" t="str">
        <f t="shared" si="39"/>
        <v/>
      </c>
      <c r="AP348" s="15" t="str">
        <f t="shared" si="40"/>
        <v/>
      </c>
      <c r="AQ348" s="4" t="str">
        <f t="shared" si="41"/>
        <v/>
      </c>
    </row>
    <row r="349" spans="1:43" x14ac:dyDescent="0.25">
      <c r="A349" s="4" t="str">
        <f>IF(Inddata!A364="","",Inddata!A364)</f>
        <v/>
      </c>
      <c r="B349" s="4" t="str">
        <f>IF(Inddata!B364="","",Inddata!B364)</f>
        <v/>
      </c>
      <c r="C349" s="4" t="str">
        <f>IF(Inddata!C364="","",Inddata!C364)</f>
        <v/>
      </c>
      <c r="D349" s="4" t="str">
        <f>IF(Inddata!D364="","",Inddata!D364)</f>
        <v/>
      </c>
      <c r="E349" s="4" t="str">
        <f>IF(Inddata!E364="","",Inddata!E364)</f>
        <v/>
      </c>
      <c r="F349" s="4" t="str">
        <f>IF(Inddata!F364="","",Inddata!F364)</f>
        <v/>
      </c>
      <c r="G349" s="4">
        <f>IF(Inddata!G364="","",Inddata!G364)</f>
        <v>0</v>
      </c>
      <c r="H349" s="4" t="str">
        <f>IF(Inddata!H364&gt;0.5,Inddata!H364,"")</f>
        <v/>
      </c>
      <c r="I349" s="4" t="str">
        <f>IF(Inddata!I364="","",Inddata!I364)</f>
        <v/>
      </c>
      <c r="J349" s="14">
        <f>IF('Anvendte oplysninger'!J349="Irrelevant",1,IF('Anvendte oplysninger'!J349&gt;3,1.2,1))</f>
        <v>1</v>
      </c>
      <c r="K349" s="14">
        <f>IF('Anvendte oplysninger'!K349="Irrelevant",1,IF(AND(OR(I349="Motorvejsstrækning",I349="Frakørselsflettestrækning",I349="Tilkørselsflettestrækning"),'Anvendte oplysninger'!K349&lt;3.5),1+(3.5-'Anvendte oplysninger'!K349)*0.12,IF(AND(OR(I349="Frakørselsrampe",I349="Tilkørselsrampe"),'Anvendte oplysninger'!K349&lt;3.5),1+(3.5-'Anvendte oplysninger'!K349)*0.16,1)))</f>
        <v>1</v>
      </c>
      <c r="L349" s="14">
        <f>IF('Anvendte oplysninger'!L349="Irrelevant",1,IF(AND('Anvendte oplysninger'!L349="Ja",'Anvendte oplysninger'!J349=2),0.6*'Anvendte oplysninger'!M349+(1-'Anvendte oplysninger'!M349),IF(AND('Anvendte oplysninger'!L349="Ja",'Anvendte oplysninger'!J349=3),0.7*'Anvendte oplysninger'!M349+(1-'Anvendte oplysninger'!M349),IF(AND('Anvendte oplysninger'!L349="Ja",'Anvendte oplysninger'!J349=4),0.76*'Anvendte oplysninger'!M349+(1-'Anvendte oplysninger'!M349),IF(AND('Anvendte oplysninger'!L349="Ja",'Anvendte oplysninger'!J349&gt;4.99999999),0.8*'Anvendte oplysninger'!M349+(1-'Anvendte oplysninger'!M349),1)))))</f>
        <v>1</v>
      </c>
      <c r="M349" s="14">
        <f>IF('Anvendte oplysninger'!L349="Irrelevant",1,IF(AND('Anvendte oplysninger'!L349="Ja",'Anvendte oplysninger'!J349=2),0.8*'Anvendte oplysninger'!M349+(1-'Anvendte oplysninger'!M349),IF(AND('Anvendte oplysninger'!L349="Ja",'Anvendte oplysninger'!J349=3),0.85*'Anvendte oplysninger'!M349+(1-'Anvendte oplysninger'!M349),IF(AND('Anvendte oplysninger'!L349="Ja",'Anvendte oplysninger'!J349=4),0.88*'Anvendte oplysninger'!M349+(1-'Anvendte oplysninger'!M349),IF(AND('Anvendte oplysninger'!L349="Ja",'Anvendte oplysninger'!J349&gt;4.99999999),0.9*'Anvendte oplysninger'!M349+(1-'Anvendte oplysninger'!M349),1)))))</f>
        <v>1</v>
      </c>
      <c r="N349" s="14">
        <f>IF('Anvendte oplysninger'!N349="Irrelevant",1,IF(AND(OR(I349="Motorvejsstrækning",I349="Frakørselsflettestrækning",I349="Tilkørselsflettestrækning"),'Anvendte oplysninger'!N349&lt;3),1+(3-'Anvendte oplysninger'!N349)*0.09333333,1))</f>
        <v>1</v>
      </c>
      <c r="O349" s="14">
        <f>IF('Anvendte oplysninger'!N349="Irrelevant",1,IF(AND(OR(I349="Motorvejsstrækning",I349="Frakørselsflettestrækning",I349="Tilkørselsflettestrækning"),'Anvendte oplysninger'!N349&lt;3),1+(3-'Anvendte oplysninger'!N349)*0.19666667,1))</f>
        <v>1</v>
      </c>
      <c r="P349" s="14">
        <f>IF('Anvendte oplysninger'!O349="Irrelevant",1,IF(AND(OR(I349="Motorvejsstrækning",I349="Frakørselsflettestrækning",I349="Tilkørselsflettestrækning"),'Anvendte oplysninger'!O349&lt;3.00000001),1+(0.5-'Anvendte oplysninger'!O349)*0.04,IF(AND(OR(I349="Frakørselsrampe",I349="Tilkørselsrampe"),'Anvendte oplysninger'!O349&lt;3.00000001),1+(0.5-'Anvendte oplysninger'!O349)*0.08,IF(OR(I349="Motorvejsstrækning",I349="Frakørselsflettestrækning",I349="Tilkørselsflettestrækning"),0.9,0.8))))</f>
        <v>1</v>
      </c>
      <c r="Q349" s="14">
        <f>IF('Anvendte oplysninger'!P349="Irrelevant",1,IF(AND(OR(I349="Motorvejsstrækning",I349="Frakørselsflettestrækning",I349="Tilkørselsflettestrækning"),'Anvendte oplysninger'!P349&lt;11.00000001),1+(5-'Anvendte oplysninger'!P349)*0.01,0.94))</f>
        <v>1</v>
      </c>
      <c r="R349" s="14">
        <f>IF(OR('Anvendte oplysninger'!Q349="Irrelevant",'Anvendte oplysninger'!R349="Irrelevant",'Anvendte oplysninger'!Q349="Lige"),1,IF(AND(OR(I349="Motorvejsstrækning",I349="Frakørselsflettestrækning",I349="Tilkørselsflettestrækning"),'Anvendte oplysninger'!Q349&lt;4000),(EXP(0.1096*1746.5/'Anvendte oplysninger'!Q349)/EXP(0.1096*1746.5/4000))*('Anvendte oplysninger'!R349/1000)/G349+(G349-'Anvendte oplysninger'!R349/1000)/G349,1))</f>
        <v>1</v>
      </c>
      <c r="S349" s="14">
        <f>IF(OR('Anvendte oplysninger'!S349="Irrelevant",'Anvendte oplysninger'!T349="Irrelevant",'Anvendte oplysninger'!S349="Lige"),1,IF(AND(OR(I349="Motorvejsstrækning",I349="Frakørselsflettestrækning",I349="Tilkørselsflettestrækning"),'Anvendte oplysninger'!S349&lt;4000),(EXP(0.1096*1746.5/'Anvendte oplysninger'!S349)/EXP(0.1096*1746.5/4000))*('Anvendte oplysninger'!T349/1000)/G349+(G349-'Anvendte oplysninger'!T349/1000)/G349,1))</f>
        <v>1</v>
      </c>
      <c r="T349" s="14">
        <f>IF('Anvendte oplysninger'!U349="Irrelevant",1,IF(AND(OR(I349="Motorvejsstrækning",I349="Frakørselsflettestrækning",I349="Tilkørselsflettestrækning",I349="Frakørselsrampe",I349="Tilkørselsrampe"),'Anvendte oplysninger'!U349="Ja"),0.95,1))</f>
        <v>1</v>
      </c>
      <c r="U349" s="14">
        <f>IF('Anvendte oplysninger'!U349="Irrelevant",1,IF(AND(OR(I349="Motorvejsstrækning",I349="Frakørselsflettestrækning",I349="Tilkørselsflettestrækning",I349="Frakørselsrampe",I349="Tilkørselsrampe"),'Anvendte oplysninger'!U349="Ja"),0.96,1))</f>
        <v>1</v>
      </c>
      <c r="V349" s="14">
        <f>IF('Anvendte oplysninger'!U349="Irrelevant",1,IF(AND(OR(I349="Motorvejsstrækning",I349="Frakørselsflettestrækning",I349="Tilkørselsflettestrækning",I349="Frakørselsrampe",I349="Tilkørselsrampe"),'Anvendte oplysninger'!U349="Ja"),0.79,1))</f>
        <v>1</v>
      </c>
      <c r="W349" s="14">
        <f>IF('Anvendte oplysninger'!U349="Irrelevant",1,IF(AND(OR(I349="Motorvejsstrækning",I349="Frakørselsflettestrækning",I349="Tilkørselsflettestrækning",I349="Frakørselsrampe",I349="Tilkørselsrampe"),'Anvendte oplysninger'!U349="Ja"),0.94,1))</f>
        <v>1</v>
      </c>
      <c r="X349" s="14">
        <f>IF('Anvendte oplysninger'!U349="Irrelevant",1,IF(AND(OR(I349="Motorvejsstrækning",I349="Frakørselsflettestrækning",I349="Tilkørselsflettestrækning",I349="Frakørselsrampe",I349="Tilkørselsrampe"),'Anvendte oplysninger'!U349="Ja"),0.97,1))</f>
        <v>1</v>
      </c>
      <c r="Y349" s="14">
        <f>IF(AND(I349="Frakørselsrampe",'Anvendte oplysninger'!V349="S-formet ruderrampe"),1.32,IF(AND(I349="Frakørselsrampe",'Anvendte oplysninger'!V349="S-formet trompetrampe"),2.05,IF(AND(I349="Frakørselsrampe",'Anvendte oplysninger'!V349="U-formet trompetrampe"),4.11,IF(AND(I349="Frakørselsrampe",'Anvendte oplysninger'!V349="SV-formet flyoverrampe"),5.15,IF(AND(I349="Frakørselsrampe",'Anvendte oplysninger'!V349="Vinkelformet rampe"),1.07,IF(AND(I349="Tilkørselsrampe",'Anvendte oplysninger'!V349="S-formet ruderrampe"),0.93,IF(AND(I349="Tilkørselsrampe",'Anvendte oplysninger'!V349="S-formet trompetrampe"),2.48,IF(AND(I349="Tilkørselsrampe",'Anvendte oplysninger'!V349="U-formet trompetrampe"),4.15,IF(AND(I349="Tilkørselsrampe",'Anvendte oplysninger'!V349="SV-formet flyoverrampe"),5.26,IF(AND(I349="Tilkørselsrampe",'Anvendte oplysninger'!V349="Vinkelformet rampe"),1.42,1))))))))))</f>
        <v>1</v>
      </c>
      <c r="Z349" s="14">
        <f>IF(OR('Anvendte oplysninger'!W349="Lige",'Anvendte oplysninger'!W349="Irrelevant",'Anvendte oplysninger'!X349="Irrelevant",'Anvendte oplysninger'!Y349="Irrelevant"),1,1+1.545*1000/32.2*((('Anvendte oplysninger'!Y349*3268/3600)/('Anvendte oplysninger'!W349/0.306))^2)*('Anvendte oplysninger'!X349/1000)/G349)</f>
        <v>1</v>
      </c>
      <c r="AA349" s="14">
        <f>IF(OR('Anvendte oplysninger'!W349="Lige",'Anvendte oplysninger'!W349="Irrelevant",'Anvendte oplysninger'!X349="Irrelevant",'Anvendte oplysninger'!Y349="Irrelevant"),1,1+1.961*1000/32.2*((('Anvendte oplysninger'!Y349*3268/3600)/('Anvendte oplysninger'!W349/0.306))^2)*('Anvendte oplysninger'!X349/1000)/G349)</f>
        <v>1</v>
      </c>
      <c r="AB349" s="14">
        <f>IF(OR('Anvendte oplysninger'!Z349="Lige",'Anvendte oplysninger'!Z349="Irrelevant",'Anvendte oplysninger'!AA349="Irrelevant",'Anvendte oplysninger'!AB349="Irrelevant"),1,1+1.545*1000/32.2*((('Anvendte oplysninger'!AB349*3268/3600)/('Anvendte oplysninger'!Z349/0.306))^2)*('Anvendte oplysninger'!AA349/1000)/G349)</f>
        <v>1</v>
      </c>
      <c r="AC349" s="14">
        <f>IF(OR('Anvendte oplysninger'!Z349="Lige",'Anvendte oplysninger'!Z349="Irrelevant",'Anvendte oplysninger'!AA349="Irrelevant",'Anvendte oplysninger'!AB349="Irrelevant"),1,1+1.961*1000/32.2*((('Anvendte oplysninger'!AB349*3268/3600)/('Anvendte oplysninger'!Z349/0.306))^2)*('Anvendte oplysninger'!AA349/1000)/G349)</f>
        <v>1</v>
      </c>
      <c r="AD349" s="14">
        <f>IF(OR('Anvendte oplysninger'!AC349="Irrelevant",'Anvendte oplysninger'!AC349="Nej"),1,IF(AND('Anvendte oplysninger'!AC349="Ja",OR('Anvendte oplysninger'!Q349&lt;301,'Anvendte oplysninger'!S349&lt;301)),1-(0.5*('Anvendte oplysninger'!R349+'Anvendte oplysninger'!T349)/('Anvendte oplysninger'!G349*1000)),IF(AND('Anvendte oplysninger'!AC349="Ja",OR('Anvendte oplysninger'!Q349&lt;601,'Anvendte oplysninger'!S349&lt;601)),1-(0.25*('Anvendte oplysninger'!R349+'Anvendte oplysninger'!T349)/('Anvendte oplysninger'!G349*1000)),1)))</f>
        <v>1</v>
      </c>
      <c r="AE349" s="14">
        <f>IF(OR('Anvendte oplysninger'!AC349="Irrelevant",'Anvendte oplysninger'!AC349="Nej"),1,IF(AND('Anvendte oplysninger'!AC349="Ja",OR('Anvendte oplysninger'!Q349&lt;301,'Anvendte oplysninger'!S349&lt;301)),1-(0.4*('Anvendte oplysninger'!R349+'Anvendte oplysninger'!T349)/('Anvendte oplysninger'!G349*1000)),IF(AND('Anvendte oplysninger'!AC349="Ja",OR('Anvendte oplysninger'!Q349&lt;601,'Anvendte oplysninger'!S349&lt;601)),1-(0.2*('Anvendte oplysninger'!R349+'Anvendte oplysninger'!T349)/('Anvendte oplysninger'!G349*1000)),1)))</f>
        <v>1</v>
      </c>
      <c r="AF349" s="14">
        <f>IF('Anvendte oplysninger'!AD349="110 km/t",0.79,1)</f>
        <v>1</v>
      </c>
      <c r="AG349" s="14">
        <f>IF('Anvendte oplysninger'!AD349="110 km/t",0.94,1)</f>
        <v>1</v>
      </c>
      <c r="AH349" s="14">
        <f>IF('Anvendte oplysninger'!AD349="110 km/t",0.66,1)</f>
        <v>1</v>
      </c>
      <c r="AI349" s="14">
        <f>IF('Anvendte oplysninger'!AD349="110 km/t",0.82,1)</f>
        <v>1</v>
      </c>
      <c r="AJ349" s="14">
        <f>IF(AND('Anvendte oplysninger'!AE349="Ja",I349="Tilkørselsflettestrækning"),0.65*'Anvendte oplysninger'!AF349+1-'Anvendte oplysninger'!AF349,1)</f>
        <v>1</v>
      </c>
      <c r="AK349" s="15" t="str">
        <f t="shared" si="35"/>
        <v/>
      </c>
      <c r="AL349" s="15" t="str">
        <f t="shared" si="36"/>
        <v/>
      </c>
      <c r="AM349" s="15" t="str">
        <f t="shared" si="37"/>
        <v/>
      </c>
      <c r="AN349" s="15" t="str">
        <f t="shared" si="38"/>
        <v/>
      </c>
      <c r="AO349" s="15" t="str">
        <f t="shared" si="39"/>
        <v/>
      </c>
      <c r="AP349" s="15" t="str">
        <f t="shared" si="40"/>
        <v/>
      </c>
      <c r="AQ349" s="4" t="str">
        <f t="shared" si="41"/>
        <v/>
      </c>
    </row>
    <row r="350" spans="1:43" x14ac:dyDescent="0.25">
      <c r="A350" s="4" t="str">
        <f>IF(Inddata!A365="","",Inddata!A365)</f>
        <v/>
      </c>
      <c r="B350" s="4" t="str">
        <f>IF(Inddata!B365="","",Inddata!B365)</f>
        <v/>
      </c>
      <c r="C350" s="4" t="str">
        <f>IF(Inddata!C365="","",Inddata!C365)</f>
        <v/>
      </c>
      <c r="D350" s="4" t="str">
        <f>IF(Inddata!D365="","",Inddata!D365)</f>
        <v/>
      </c>
      <c r="E350" s="4" t="str">
        <f>IF(Inddata!E365="","",Inddata!E365)</f>
        <v/>
      </c>
      <c r="F350" s="4" t="str">
        <f>IF(Inddata!F365="","",Inddata!F365)</f>
        <v/>
      </c>
      <c r="G350" s="4">
        <f>IF(Inddata!G365="","",Inddata!G365)</f>
        <v>0</v>
      </c>
      <c r="H350" s="4" t="str">
        <f>IF(Inddata!H365&gt;0.5,Inddata!H365,"")</f>
        <v/>
      </c>
      <c r="I350" s="4" t="str">
        <f>IF(Inddata!I365="","",Inddata!I365)</f>
        <v/>
      </c>
      <c r="J350" s="14">
        <f>IF('Anvendte oplysninger'!J350="Irrelevant",1,IF('Anvendte oplysninger'!J350&gt;3,1.2,1))</f>
        <v>1</v>
      </c>
      <c r="K350" s="14">
        <f>IF('Anvendte oplysninger'!K350="Irrelevant",1,IF(AND(OR(I350="Motorvejsstrækning",I350="Frakørselsflettestrækning",I350="Tilkørselsflettestrækning"),'Anvendte oplysninger'!K350&lt;3.5),1+(3.5-'Anvendte oplysninger'!K350)*0.12,IF(AND(OR(I350="Frakørselsrampe",I350="Tilkørselsrampe"),'Anvendte oplysninger'!K350&lt;3.5),1+(3.5-'Anvendte oplysninger'!K350)*0.16,1)))</f>
        <v>1</v>
      </c>
      <c r="L350" s="14">
        <f>IF('Anvendte oplysninger'!L350="Irrelevant",1,IF(AND('Anvendte oplysninger'!L350="Ja",'Anvendte oplysninger'!J350=2),0.6*'Anvendte oplysninger'!M350+(1-'Anvendte oplysninger'!M350),IF(AND('Anvendte oplysninger'!L350="Ja",'Anvendte oplysninger'!J350=3),0.7*'Anvendte oplysninger'!M350+(1-'Anvendte oplysninger'!M350),IF(AND('Anvendte oplysninger'!L350="Ja",'Anvendte oplysninger'!J350=4),0.76*'Anvendte oplysninger'!M350+(1-'Anvendte oplysninger'!M350),IF(AND('Anvendte oplysninger'!L350="Ja",'Anvendte oplysninger'!J350&gt;4.99999999),0.8*'Anvendte oplysninger'!M350+(1-'Anvendte oplysninger'!M350),1)))))</f>
        <v>1</v>
      </c>
      <c r="M350" s="14">
        <f>IF('Anvendte oplysninger'!L350="Irrelevant",1,IF(AND('Anvendte oplysninger'!L350="Ja",'Anvendte oplysninger'!J350=2),0.8*'Anvendte oplysninger'!M350+(1-'Anvendte oplysninger'!M350),IF(AND('Anvendte oplysninger'!L350="Ja",'Anvendte oplysninger'!J350=3),0.85*'Anvendte oplysninger'!M350+(1-'Anvendte oplysninger'!M350),IF(AND('Anvendte oplysninger'!L350="Ja",'Anvendte oplysninger'!J350=4),0.88*'Anvendte oplysninger'!M350+(1-'Anvendte oplysninger'!M350),IF(AND('Anvendte oplysninger'!L350="Ja",'Anvendte oplysninger'!J350&gt;4.99999999),0.9*'Anvendte oplysninger'!M350+(1-'Anvendte oplysninger'!M350),1)))))</f>
        <v>1</v>
      </c>
      <c r="N350" s="14">
        <f>IF('Anvendte oplysninger'!N350="Irrelevant",1,IF(AND(OR(I350="Motorvejsstrækning",I350="Frakørselsflettestrækning",I350="Tilkørselsflettestrækning"),'Anvendte oplysninger'!N350&lt;3),1+(3-'Anvendte oplysninger'!N350)*0.09333333,1))</f>
        <v>1</v>
      </c>
      <c r="O350" s="14">
        <f>IF('Anvendte oplysninger'!N350="Irrelevant",1,IF(AND(OR(I350="Motorvejsstrækning",I350="Frakørselsflettestrækning",I350="Tilkørselsflettestrækning"),'Anvendte oplysninger'!N350&lt;3),1+(3-'Anvendte oplysninger'!N350)*0.19666667,1))</f>
        <v>1</v>
      </c>
      <c r="P350" s="14">
        <f>IF('Anvendte oplysninger'!O350="Irrelevant",1,IF(AND(OR(I350="Motorvejsstrækning",I350="Frakørselsflettestrækning",I350="Tilkørselsflettestrækning"),'Anvendte oplysninger'!O350&lt;3.00000001),1+(0.5-'Anvendte oplysninger'!O350)*0.04,IF(AND(OR(I350="Frakørselsrampe",I350="Tilkørselsrampe"),'Anvendte oplysninger'!O350&lt;3.00000001),1+(0.5-'Anvendte oplysninger'!O350)*0.08,IF(OR(I350="Motorvejsstrækning",I350="Frakørselsflettestrækning",I350="Tilkørselsflettestrækning"),0.9,0.8))))</f>
        <v>1</v>
      </c>
      <c r="Q350" s="14">
        <f>IF('Anvendte oplysninger'!P350="Irrelevant",1,IF(AND(OR(I350="Motorvejsstrækning",I350="Frakørselsflettestrækning",I350="Tilkørselsflettestrækning"),'Anvendte oplysninger'!P350&lt;11.00000001),1+(5-'Anvendte oplysninger'!P350)*0.01,0.94))</f>
        <v>1</v>
      </c>
      <c r="R350" s="14">
        <f>IF(OR('Anvendte oplysninger'!Q350="Irrelevant",'Anvendte oplysninger'!R350="Irrelevant",'Anvendte oplysninger'!Q350="Lige"),1,IF(AND(OR(I350="Motorvejsstrækning",I350="Frakørselsflettestrækning",I350="Tilkørselsflettestrækning"),'Anvendte oplysninger'!Q350&lt;4000),(EXP(0.1096*1746.5/'Anvendte oplysninger'!Q350)/EXP(0.1096*1746.5/4000))*('Anvendte oplysninger'!R350/1000)/G350+(G350-'Anvendte oplysninger'!R350/1000)/G350,1))</f>
        <v>1</v>
      </c>
      <c r="S350" s="14">
        <f>IF(OR('Anvendte oplysninger'!S350="Irrelevant",'Anvendte oplysninger'!T350="Irrelevant",'Anvendte oplysninger'!S350="Lige"),1,IF(AND(OR(I350="Motorvejsstrækning",I350="Frakørselsflettestrækning",I350="Tilkørselsflettestrækning"),'Anvendte oplysninger'!S350&lt;4000),(EXP(0.1096*1746.5/'Anvendte oplysninger'!S350)/EXP(0.1096*1746.5/4000))*('Anvendte oplysninger'!T350/1000)/G350+(G350-'Anvendte oplysninger'!T350/1000)/G350,1))</f>
        <v>1</v>
      </c>
      <c r="T350" s="14">
        <f>IF('Anvendte oplysninger'!U350="Irrelevant",1,IF(AND(OR(I350="Motorvejsstrækning",I350="Frakørselsflettestrækning",I350="Tilkørselsflettestrækning",I350="Frakørselsrampe",I350="Tilkørselsrampe"),'Anvendte oplysninger'!U350="Ja"),0.95,1))</f>
        <v>1</v>
      </c>
      <c r="U350" s="14">
        <f>IF('Anvendte oplysninger'!U350="Irrelevant",1,IF(AND(OR(I350="Motorvejsstrækning",I350="Frakørselsflettestrækning",I350="Tilkørselsflettestrækning",I350="Frakørselsrampe",I350="Tilkørselsrampe"),'Anvendte oplysninger'!U350="Ja"),0.96,1))</f>
        <v>1</v>
      </c>
      <c r="V350" s="14">
        <f>IF('Anvendte oplysninger'!U350="Irrelevant",1,IF(AND(OR(I350="Motorvejsstrækning",I350="Frakørselsflettestrækning",I350="Tilkørselsflettestrækning",I350="Frakørselsrampe",I350="Tilkørselsrampe"),'Anvendte oplysninger'!U350="Ja"),0.79,1))</f>
        <v>1</v>
      </c>
      <c r="W350" s="14">
        <f>IF('Anvendte oplysninger'!U350="Irrelevant",1,IF(AND(OR(I350="Motorvejsstrækning",I350="Frakørselsflettestrækning",I350="Tilkørselsflettestrækning",I350="Frakørselsrampe",I350="Tilkørselsrampe"),'Anvendte oplysninger'!U350="Ja"),0.94,1))</f>
        <v>1</v>
      </c>
      <c r="X350" s="14">
        <f>IF('Anvendte oplysninger'!U350="Irrelevant",1,IF(AND(OR(I350="Motorvejsstrækning",I350="Frakørselsflettestrækning",I350="Tilkørselsflettestrækning",I350="Frakørselsrampe",I350="Tilkørselsrampe"),'Anvendte oplysninger'!U350="Ja"),0.97,1))</f>
        <v>1</v>
      </c>
      <c r="Y350" s="14">
        <f>IF(AND(I350="Frakørselsrampe",'Anvendte oplysninger'!V350="S-formet ruderrampe"),1.32,IF(AND(I350="Frakørselsrampe",'Anvendte oplysninger'!V350="S-formet trompetrampe"),2.05,IF(AND(I350="Frakørselsrampe",'Anvendte oplysninger'!V350="U-formet trompetrampe"),4.11,IF(AND(I350="Frakørselsrampe",'Anvendte oplysninger'!V350="SV-formet flyoverrampe"),5.15,IF(AND(I350="Frakørselsrampe",'Anvendte oplysninger'!V350="Vinkelformet rampe"),1.07,IF(AND(I350="Tilkørselsrampe",'Anvendte oplysninger'!V350="S-formet ruderrampe"),0.93,IF(AND(I350="Tilkørselsrampe",'Anvendte oplysninger'!V350="S-formet trompetrampe"),2.48,IF(AND(I350="Tilkørselsrampe",'Anvendte oplysninger'!V350="U-formet trompetrampe"),4.15,IF(AND(I350="Tilkørselsrampe",'Anvendte oplysninger'!V350="SV-formet flyoverrampe"),5.26,IF(AND(I350="Tilkørselsrampe",'Anvendte oplysninger'!V350="Vinkelformet rampe"),1.42,1))))))))))</f>
        <v>1</v>
      </c>
      <c r="Z350" s="14">
        <f>IF(OR('Anvendte oplysninger'!W350="Lige",'Anvendte oplysninger'!W350="Irrelevant",'Anvendte oplysninger'!X350="Irrelevant",'Anvendte oplysninger'!Y350="Irrelevant"),1,1+1.545*1000/32.2*((('Anvendte oplysninger'!Y350*3268/3600)/('Anvendte oplysninger'!W350/0.306))^2)*('Anvendte oplysninger'!X350/1000)/G350)</f>
        <v>1</v>
      </c>
      <c r="AA350" s="14">
        <f>IF(OR('Anvendte oplysninger'!W350="Lige",'Anvendte oplysninger'!W350="Irrelevant",'Anvendte oplysninger'!X350="Irrelevant",'Anvendte oplysninger'!Y350="Irrelevant"),1,1+1.961*1000/32.2*((('Anvendte oplysninger'!Y350*3268/3600)/('Anvendte oplysninger'!W350/0.306))^2)*('Anvendte oplysninger'!X350/1000)/G350)</f>
        <v>1</v>
      </c>
      <c r="AB350" s="14">
        <f>IF(OR('Anvendte oplysninger'!Z350="Lige",'Anvendte oplysninger'!Z350="Irrelevant",'Anvendte oplysninger'!AA350="Irrelevant",'Anvendte oplysninger'!AB350="Irrelevant"),1,1+1.545*1000/32.2*((('Anvendte oplysninger'!AB350*3268/3600)/('Anvendte oplysninger'!Z350/0.306))^2)*('Anvendte oplysninger'!AA350/1000)/G350)</f>
        <v>1</v>
      </c>
      <c r="AC350" s="14">
        <f>IF(OR('Anvendte oplysninger'!Z350="Lige",'Anvendte oplysninger'!Z350="Irrelevant",'Anvendte oplysninger'!AA350="Irrelevant",'Anvendte oplysninger'!AB350="Irrelevant"),1,1+1.961*1000/32.2*((('Anvendte oplysninger'!AB350*3268/3600)/('Anvendte oplysninger'!Z350/0.306))^2)*('Anvendte oplysninger'!AA350/1000)/G350)</f>
        <v>1</v>
      </c>
      <c r="AD350" s="14">
        <f>IF(OR('Anvendte oplysninger'!AC350="Irrelevant",'Anvendte oplysninger'!AC350="Nej"),1,IF(AND('Anvendte oplysninger'!AC350="Ja",OR('Anvendte oplysninger'!Q350&lt;301,'Anvendte oplysninger'!S350&lt;301)),1-(0.5*('Anvendte oplysninger'!R350+'Anvendte oplysninger'!T350)/('Anvendte oplysninger'!G350*1000)),IF(AND('Anvendte oplysninger'!AC350="Ja",OR('Anvendte oplysninger'!Q350&lt;601,'Anvendte oplysninger'!S350&lt;601)),1-(0.25*('Anvendte oplysninger'!R350+'Anvendte oplysninger'!T350)/('Anvendte oplysninger'!G350*1000)),1)))</f>
        <v>1</v>
      </c>
      <c r="AE350" s="14">
        <f>IF(OR('Anvendte oplysninger'!AC350="Irrelevant",'Anvendte oplysninger'!AC350="Nej"),1,IF(AND('Anvendte oplysninger'!AC350="Ja",OR('Anvendte oplysninger'!Q350&lt;301,'Anvendte oplysninger'!S350&lt;301)),1-(0.4*('Anvendte oplysninger'!R350+'Anvendte oplysninger'!T350)/('Anvendte oplysninger'!G350*1000)),IF(AND('Anvendte oplysninger'!AC350="Ja",OR('Anvendte oplysninger'!Q350&lt;601,'Anvendte oplysninger'!S350&lt;601)),1-(0.2*('Anvendte oplysninger'!R350+'Anvendte oplysninger'!T350)/('Anvendte oplysninger'!G350*1000)),1)))</f>
        <v>1</v>
      </c>
      <c r="AF350" s="14">
        <f>IF('Anvendte oplysninger'!AD350="110 km/t",0.79,1)</f>
        <v>1</v>
      </c>
      <c r="AG350" s="14">
        <f>IF('Anvendte oplysninger'!AD350="110 km/t",0.94,1)</f>
        <v>1</v>
      </c>
      <c r="AH350" s="14">
        <f>IF('Anvendte oplysninger'!AD350="110 km/t",0.66,1)</f>
        <v>1</v>
      </c>
      <c r="AI350" s="14">
        <f>IF('Anvendte oplysninger'!AD350="110 km/t",0.82,1)</f>
        <v>1</v>
      </c>
      <c r="AJ350" s="14">
        <f>IF(AND('Anvendte oplysninger'!AE350="Ja",I350="Tilkørselsflettestrækning"),0.65*'Anvendte oplysninger'!AF350+1-'Anvendte oplysninger'!AF350,1)</f>
        <v>1</v>
      </c>
      <c r="AK350" s="15" t="str">
        <f t="shared" si="35"/>
        <v/>
      </c>
      <c r="AL350" s="15" t="str">
        <f t="shared" si="36"/>
        <v/>
      </c>
      <c r="AM350" s="15" t="str">
        <f t="shared" si="37"/>
        <v/>
      </c>
      <c r="AN350" s="15" t="str">
        <f t="shared" si="38"/>
        <v/>
      </c>
      <c r="AO350" s="15" t="str">
        <f t="shared" si="39"/>
        <v/>
      </c>
      <c r="AP350" s="15" t="str">
        <f t="shared" si="40"/>
        <v/>
      </c>
      <c r="AQ350" s="4" t="str">
        <f t="shared" si="41"/>
        <v/>
      </c>
    </row>
    <row r="351" spans="1:43" x14ac:dyDescent="0.25">
      <c r="A351" s="4" t="str">
        <f>IF(Inddata!A366="","",Inddata!A366)</f>
        <v/>
      </c>
      <c r="B351" s="4" t="str">
        <f>IF(Inddata!B366="","",Inddata!B366)</f>
        <v/>
      </c>
      <c r="C351" s="4" t="str">
        <f>IF(Inddata!C366="","",Inddata!C366)</f>
        <v/>
      </c>
      <c r="D351" s="4" t="str">
        <f>IF(Inddata!D366="","",Inddata!D366)</f>
        <v/>
      </c>
      <c r="E351" s="4" t="str">
        <f>IF(Inddata!E366="","",Inddata!E366)</f>
        <v/>
      </c>
      <c r="F351" s="4" t="str">
        <f>IF(Inddata!F366="","",Inddata!F366)</f>
        <v/>
      </c>
      <c r="G351" s="4">
        <f>IF(Inddata!G366="","",Inddata!G366)</f>
        <v>0</v>
      </c>
      <c r="H351" s="4" t="str">
        <f>IF(Inddata!H366&gt;0.5,Inddata!H366,"")</f>
        <v/>
      </c>
      <c r="I351" s="4" t="str">
        <f>IF(Inddata!I366="","",Inddata!I366)</f>
        <v/>
      </c>
      <c r="J351" s="14">
        <f>IF('Anvendte oplysninger'!J351="Irrelevant",1,IF('Anvendte oplysninger'!J351&gt;3,1.2,1))</f>
        <v>1</v>
      </c>
      <c r="K351" s="14">
        <f>IF('Anvendte oplysninger'!K351="Irrelevant",1,IF(AND(OR(I351="Motorvejsstrækning",I351="Frakørselsflettestrækning",I351="Tilkørselsflettestrækning"),'Anvendte oplysninger'!K351&lt;3.5),1+(3.5-'Anvendte oplysninger'!K351)*0.12,IF(AND(OR(I351="Frakørselsrampe",I351="Tilkørselsrampe"),'Anvendte oplysninger'!K351&lt;3.5),1+(3.5-'Anvendte oplysninger'!K351)*0.16,1)))</f>
        <v>1</v>
      </c>
      <c r="L351" s="14">
        <f>IF('Anvendte oplysninger'!L351="Irrelevant",1,IF(AND('Anvendte oplysninger'!L351="Ja",'Anvendte oplysninger'!J351=2),0.6*'Anvendte oplysninger'!M351+(1-'Anvendte oplysninger'!M351),IF(AND('Anvendte oplysninger'!L351="Ja",'Anvendte oplysninger'!J351=3),0.7*'Anvendte oplysninger'!M351+(1-'Anvendte oplysninger'!M351),IF(AND('Anvendte oplysninger'!L351="Ja",'Anvendte oplysninger'!J351=4),0.76*'Anvendte oplysninger'!M351+(1-'Anvendte oplysninger'!M351),IF(AND('Anvendte oplysninger'!L351="Ja",'Anvendte oplysninger'!J351&gt;4.99999999),0.8*'Anvendte oplysninger'!M351+(1-'Anvendte oplysninger'!M351),1)))))</f>
        <v>1</v>
      </c>
      <c r="M351" s="14">
        <f>IF('Anvendte oplysninger'!L351="Irrelevant",1,IF(AND('Anvendte oplysninger'!L351="Ja",'Anvendte oplysninger'!J351=2),0.8*'Anvendte oplysninger'!M351+(1-'Anvendte oplysninger'!M351),IF(AND('Anvendte oplysninger'!L351="Ja",'Anvendte oplysninger'!J351=3),0.85*'Anvendte oplysninger'!M351+(1-'Anvendte oplysninger'!M351),IF(AND('Anvendte oplysninger'!L351="Ja",'Anvendte oplysninger'!J351=4),0.88*'Anvendte oplysninger'!M351+(1-'Anvendte oplysninger'!M351),IF(AND('Anvendte oplysninger'!L351="Ja",'Anvendte oplysninger'!J351&gt;4.99999999),0.9*'Anvendte oplysninger'!M351+(1-'Anvendte oplysninger'!M351),1)))))</f>
        <v>1</v>
      </c>
      <c r="N351" s="14">
        <f>IF('Anvendte oplysninger'!N351="Irrelevant",1,IF(AND(OR(I351="Motorvejsstrækning",I351="Frakørselsflettestrækning",I351="Tilkørselsflettestrækning"),'Anvendte oplysninger'!N351&lt;3),1+(3-'Anvendte oplysninger'!N351)*0.09333333,1))</f>
        <v>1</v>
      </c>
      <c r="O351" s="14">
        <f>IF('Anvendte oplysninger'!N351="Irrelevant",1,IF(AND(OR(I351="Motorvejsstrækning",I351="Frakørselsflettestrækning",I351="Tilkørselsflettestrækning"),'Anvendte oplysninger'!N351&lt;3),1+(3-'Anvendte oplysninger'!N351)*0.19666667,1))</f>
        <v>1</v>
      </c>
      <c r="P351" s="14">
        <f>IF('Anvendte oplysninger'!O351="Irrelevant",1,IF(AND(OR(I351="Motorvejsstrækning",I351="Frakørselsflettestrækning",I351="Tilkørselsflettestrækning"),'Anvendte oplysninger'!O351&lt;3.00000001),1+(0.5-'Anvendte oplysninger'!O351)*0.04,IF(AND(OR(I351="Frakørselsrampe",I351="Tilkørselsrampe"),'Anvendte oplysninger'!O351&lt;3.00000001),1+(0.5-'Anvendte oplysninger'!O351)*0.08,IF(OR(I351="Motorvejsstrækning",I351="Frakørselsflettestrækning",I351="Tilkørselsflettestrækning"),0.9,0.8))))</f>
        <v>1</v>
      </c>
      <c r="Q351" s="14">
        <f>IF('Anvendte oplysninger'!P351="Irrelevant",1,IF(AND(OR(I351="Motorvejsstrækning",I351="Frakørselsflettestrækning",I351="Tilkørselsflettestrækning"),'Anvendte oplysninger'!P351&lt;11.00000001),1+(5-'Anvendte oplysninger'!P351)*0.01,0.94))</f>
        <v>1</v>
      </c>
      <c r="R351" s="14">
        <f>IF(OR('Anvendte oplysninger'!Q351="Irrelevant",'Anvendte oplysninger'!R351="Irrelevant",'Anvendte oplysninger'!Q351="Lige"),1,IF(AND(OR(I351="Motorvejsstrækning",I351="Frakørselsflettestrækning",I351="Tilkørselsflettestrækning"),'Anvendte oplysninger'!Q351&lt;4000),(EXP(0.1096*1746.5/'Anvendte oplysninger'!Q351)/EXP(0.1096*1746.5/4000))*('Anvendte oplysninger'!R351/1000)/G351+(G351-'Anvendte oplysninger'!R351/1000)/G351,1))</f>
        <v>1</v>
      </c>
      <c r="S351" s="14">
        <f>IF(OR('Anvendte oplysninger'!S351="Irrelevant",'Anvendte oplysninger'!T351="Irrelevant",'Anvendte oplysninger'!S351="Lige"),1,IF(AND(OR(I351="Motorvejsstrækning",I351="Frakørselsflettestrækning",I351="Tilkørselsflettestrækning"),'Anvendte oplysninger'!S351&lt;4000),(EXP(0.1096*1746.5/'Anvendte oplysninger'!S351)/EXP(0.1096*1746.5/4000))*('Anvendte oplysninger'!T351/1000)/G351+(G351-'Anvendte oplysninger'!T351/1000)/G351,1))</f>
        <v>1</v>
      </c>
      <c r="T351" s="14">
        <f>IF('Anvendte oplysninger'!U351="Irrelevant",1,IF(AND(OR(I351="Motorvejsstrækning",I351="Frakørselsflettestrækning",I351="Tilkørselsflettestrækning",I351="Frakørselsrampe",I351="Tilkørselsrampe"),'Anvendte oplysninger'!U351="Ja"),0.95,1))</f>
        <v>1</v>
      </c>
      <c r="U351" s="14">
        <f>IF('Anvendte oplysninger'!U351="Irrelevant",1,IF(AND(OR(I351="Motorvejsstrækning",I351="Frakørselsflettestrækning",I351="Tilkørselsflettestrækning",I351="Frakørselsrampe",I351="Tilkørselsrampe"),'Anvendte oplysninger'!U351="Ja"),0.96,1))</f>
        <v>1</v>
      </c>
      <c r="V351" s="14">
        <f>IF('Anvendte oplysninger'!U351="Irrelevant",1,IF(AND(OR(I351="Motorvejsstrækning",I351="Frakørselsflettestrækning",I351="Tilkørselsflettestrækning",I351="Frakørselsrampe",I351="Tilkørselsrampe"),'Anvendte oplysninger'!U351="Ja"),0.79,1))</f>
        <v>1</v>
      </c>
      <c r="W351" s="14">
        <f>IF('Anvendte oplysninger'!U351="Irrelevant",1,IF(AND(OR(I351="Motorvejsstrækning",I351="Frakørselsflettestrækning",I351="Tilkørselsflettestrækning",I351="Frakørselsrampe",I351="Tilkørselsrampe"),'Anvendte oplysninger'!U351="Ja"),0.94,1))</f>
        <v>1</v>
      </c>
      <c r="X351" s="14">
        <f>IF('Anvendte oplysninger'!U351="Irrelevant",1,IF(AND(OR(I351="Motorvejsstrækning",I351="Frakørselsflettestrækning",I351="Tilkørselsflettestrækning",I351="Frakørselsrampe",I351="Tilkørselsrampe"),'Anvendte oplysninger'!U351="Ja"),0.97,1))</f>
        <v>1</v>
      </c>
      <c r="Y351" s="14">
        <f>IF(AND(I351="Frakørselsrampe",'Anvendte oplysninger'!V351="S-formet ruderrampe"),1.32,IF(AND(I351="Frakørselsrampe",'Anvendte oplysninger'!V351="S-formet trompetrampe"),2.05,IF(AND(I351="Frakørselsrampe",'Anvendte oplysninger'!V351="U-formet trompetrampe"),4.11,IF(AND(I351="Frakørselsrampe",'Anvendte oplysninger'!V351="SV-formet flyoverrampe"),5.15,IF(AND(I351="Frakørselsrampe",'Anvendte oplysninger'!V351="Vinkelformet rampe"),1.07,IF(AND(I351="Tilkørselsrampe",'Anvendte oplysninger'!V351="S-formet ruderrampe"),0.93,IF(AND(I351="Tilkørselsrampe",'Anvendte oplysninger'!V351="S-formet trompetrampe"),2.48,IF(AND(I351="Tilkørselsrampe",'Anvendte oplysninger'!V351="U-formet trompetrampe"),4.15,IF(AND(I351="Tilkørselsrampe",'Anvendte oplysninger'!V351="SV-formet flyoverrampe"),5.26,IF(AND(I351="Tilkørselsrampe",'Anvendte oplysninger'!V351="Vinkelformet rampe"),1.42,1))))))))))</f>
        <v>1</v>
      </c>
      <c r="Z351" s="14">
        <f>IF(OR('Anvendte oplysninger'!W351="Lige",'Anvendte oplysninger'!W351="Irrelevant",'Anvendte oplysninger'!X351="Irrelevant",'Anvendte oplysninger'!Y351="Irrelevant"),1,1+1.545*1000/32.2*((('Anvendte oplysninger'!Y351*3268/3600)/('Anvendte oplysninger'!W351/0.306))^2)*('Anvendte oplysninger'!X351/1000)/G351)</f>
        <v>1</v>
      </c>
      <c r="AA351" s="14">
        <f>IF(OR('Anvendte oplysninger'!W351="Lige",'Anvendte oplysninger'!W351="Irrelevant",'Anvendte oplysninger'!X351="Irrelevant",'Anvendte oplysninger'!Y351="Irrelevant"),1,1+1.961*1000/32.2*((('Anvendte oplysninger'!Y351*3268/3600)/('Anvendte oplysninger'!W351/0.306))^2)*('Anvendte oplysninger'!X351/1000)/G351)</f>
        <v>1</v>
      </c>
      <c r="AB351" s="14">
        <f>IF(OR('Anvendte oplysninger'!Z351="Lige",'Anvendte oplysninger'!Z351="Irrelevant",'Anvendte oplysninger'!AA351="Irrelevant",'Anvendte oplysninger'!AB351="Irrelevant"),1,1+1.545*1000/32.2*((('Anvendte oplysninger'!AB351*3268/3600)/('Anvendte oplysninger'!Z351/0.306))^2)*('Anvendte oplysninger'!AA351/1000)/G351)</f>
        <v>1</v>
      </c>
      <c r="AC351" s="14">
        <f>IF(OR('Anvendte oplysninger'!Z351="Lige",'Anvendte oplysninger'!Z351="Irrelevant",'Anvendte oplysninger'!AA351="Irrelevant",'Anvendte oplysninger'!AB351="Irrelevant"),1,1+1.961*1000/32.2*((('Anvendte oplysninger'!AB351*3268/3600)/('Anvendte oplysninger'!Z351/0.306))^2)*('Anvendte oplysninger'!AA351/1000)/G351)</f>
        <v>1</v>
      </c>
      <c r="AD351" s="14">
        <f>IF(OR('Anvendte oplysninger'!AC351="Irrelevant",'Anvendte oplysninger'!AC351="Nej"),1,IF(AND('Anvendte oplysninger'!AC351="Ja",OR('Anvendte oplysninger'!Q351&lt;301,'Anvendte oplysninger'!S351&lt;301)),1-(0.5*('Anvendte oplysninger'!R351+'Anvendte oplysninger'!T351)/('Anvendte oplysninger'!G351*1000)),IF(AND('Anvendte oplysninger'!AC351="Ja",OR('Anvendte oplysninger'!Q351&lt;601,'Anvendte oplysninger'!S351&lt;601)),1-(0.25*('Anvendte oplysninger'!R351+'Anvendte oplysninger'!T351)/('Anvendte oplysninger'!G351*1000)),1)))</f>
        <v>1</v>
      </c>
      <c r="AE351" s="14">
        <f>IF(OR('Anvendte oplysninger'!AC351="Irrelevant",'Anvendte oplysninger'!AC351="Nej"),1,IF(AND('Anvendte oplysninger'!AC351="Ja",OR('Anvendte oplysninger'!Q351&lt;301,'Anvendte oplysninger'!S351&lt;301)),1-(0.4*('Anvendte oplysninger'!R351+'Anvendte oplysninger'!T351)/('Anvendte oplysninger'!G351*1000)),IF(AND('Anvendte oplysninger'!AC351="Ja",OR('Anvendte oplysninger'!Q351&lt;601,'Anvendte oplysninger'!S351&lt;601)),1-(0.2*('Anvendte oplysninger'!R351+'Anvendte oplysninger'!T351)/('Anvendte oplysninger'!G351*1000)),1)))</f>
        <v>1</v>
      </c>
      <c r="AF351" s="14">
        <f>IF('Anvendte oplysninger'!AD351="110 km/t",0.79,1)</f>
        <v>1</v>
      </c>
      <c r="AG351" s="14">
        <f>IF('Anvendte oplysninger'!AD351="110 km/t",0.94,1)</f>
        <v>1</v>
      </c>
      <c r="AH351" s="14">
        <f>IF('Anvendte oplysninger'!AD351="110 km/t",0.66,1)</f>
        <v>1</v>
      </c>
      <c r="AI351" s="14">
        <f>IF('Anvendte oplysninger'!AD351="110 km/t",0.82,1)</f>
        <v>1</v>
      </c>
      <c r="AJ351" s="14">
        <f>IF(AND('Anvendte oplysninger'!AE351="Ja",I351="Tilkørselsflettestrækning"),0.65*'Anvendte oplysninger'!AF351+1-'Anvendte oplysninger'!AF351,1)</f>
        <v>1</v>
      </c>
      <c r="AK351" s="15" t="str">
        <f t="shared" si="35"/>
        <v/>
      </c>
      <c r="AL351" s="15" t="str">
        <f t="shared" si="36"/>
        <v/>
      </c>
      <c r="AM351" s="15" t="str">
        <f t="shared" si="37"/>
        <v/>
      </c>
      <c r="AN351" s="15" t="str">
        <f t="shared" si="38"/>
        <v/>
      </c>
      <c r="AO351" s="15" t="str">
        <f t="shared" si="39"/>
        <v/>
      </c>
      <c r="AP351" s="15" t="str">
        <f t="shared" si="40"/>
        <v/>
      </c>
      <c r="AQ351" s="4" t="str">
        <f t="shared" si="41"/>
        <v/>
      </c>
    </row>
    <row r="352" spans="1:43" x14ac:dyDescent="0.25">
      <c r="A352" s="4" t="str">
        <f>IF(Inddata!A367="","",Inddata!A367)</f>
        <v/>
      </c>
      <c r="B352" s="4" t="str">
        <f>IF(Inddata!B367="","",Inddata!B367)</f>
        <v/>
      </c>
      <c r="C352" s="4" t="str">
        <f>IF(Inddata!C367="","",Inddata!C367)</f>
        <v/>
      </c>
      <c r="D352" s="4" t="str">
        <f>IF(Inddata!D367="","",Inddata!D367)</f>
        <v/>
      </c>
      <c r="E352" s="4" t="str">
        <f>IF(Inddata!E367="","",Inddata!E367)</f>
        <v/>
      </c>
      <c r="F352" s="4" t="str">
        <f>IF(Inddata!F367="","",Inddata!F367)</f>
        <v/>
      </c>
      <c r="G352" s="4">
        <f>IF(Inddata!G367="","",Inddata!G367)</f>
        <v>0</v>
      </c>
      <c r="H352" s="4" t="str">
        <f>IF(Inddata!H367&gt;0.5,Inddata!H367,"")</f>
        <v/>
      </c>
      <c r="I352" s="4" t="str">
        <f>IF(Inddata!I367="","",Inddata!I367)</f>
        <v/>
      </c>
      <c r="J352" s="14">
        <f>IF('Anvendte oplysninger'!J352="Irrelevant",1,IF('Anvendte oplysninger'!J352&gt;3,1.2,1))</f>
        <v>1</v>
      </c>
      <c r="K352" s="14">
        <f>IF('Anvendte oplysninger'!K352="Irrelevant",1,IF(AND(OR(I352="Motorvejsstrækning",I352="Frakørselsflettestrækning",I352="Tilkørselsflettestrækning"),'Anvendte oplysninger'!K352&lt;3.5),1+(3.5-'Anvendte oplysninger'!K352)*0.12,IF(AND(OR(I352="Frakørselsrampe",I352="Tilkørselsrampe"),'Anvendte oplysninger'!K352&lt;3.5),1+(3.5-'Anvendte oplysninger'!K352)*0.16,1)))</f>
        <v>1</v>
      </c>
      <c r="L352" s="14">
        <f>IF('Anvendte oplysninger'!L352="Irrelevant",1,IF(AND('Anvendte oplysninger'!L352="Ja",'Anvendte oplysninger'!J352=2),0.6*'Anvendte oplysninger'!M352+(1-'Anvendte oplysninger'!M352),IF(AND('Anvendte oplysninger'!L352="Ja",'Anvendte oplysninger'!J352=3),0.7*'Anvendte oplysninger'!M352+(1-'Anvendte oplysninger'!M352),IF(AND('Anvendte oplysninger'!L352="Ja",'Anvendte oplysninger'!J352=4),0.76*'Anvendte oplysninger'!M352+(1-'Anvendte oplysninger'!M352),IF(AND('Anvendte oplysninger'!L352="Ja",'Anvendte oplysninger'!J352&gt;4.99999999),0.8*'Anvendte oplysninger'!M352+(1-'Anvendte oplysninger'!M352),1)))))</f>
        <v>1</v>
      </c>
      <c r="M352" s="14">
        <f>IF('Anvendte oplysninger'!L352="Irrelevant",1,IF(AND('Anvendte oplysninger'!L352="Ja",'Anvendte oplysninger'!J352=2),0.8*'Anvendte oplysninger'!M352+(1-'Anvendte oplysninger'!M352),IF(AND('Anvendte oplysninger'!L352="Ja",'Anvendte oplysninger'!J352=3),0.85*'Anvendte oplysninger'!M352+(1-'Anvendte oplysninger'!M352),IF(AND('Anvendte oplysninger'!L352="Ja",'Anvendte oplysninger'!J352=4),0.88*'Anvendte oplysninger'!M352+(1-'Anvendte oplysninger'!M352),IF(AND('Anvendte oplysninger'!L352="Ja",'Anvendte oplysninger'!J352&gt;4.99999999),0.9*'Anvendte oplysninger'!M352+(1-'Anvendte oplysninger'!M352),1)))))</f>
        <v>1</v>
      </c>
      <c r="N352" s="14">
        <f>IF('Anvendte oplysninger'!N352="Irrelevant",1,IF(AND(OR(I352="Motorvejsstrækning",I352="Frakørselsflettestrækning",I352="Tilkørselsflettestrækning"),'Anvendte oplysninger'!N352&lt;3),1+(3-'Anvendte oplysninger'!N352)*0.09333333,1))</f>
        <v>1</v>
      </c>
      <c r="O352" s="14">
        <f>IF('Anvendte oplysninger'!N352="Irrelevant",1,IF(AND(OR(I352="Motorvejsstrækning",I352="Frakørselsflettestrækning",I352="Tilkørselsflettestrækning"),'Anvendte oplysninger'!N352&lt;3),1+(3-'Anvendte oplysninger'!N352)*0.19666667,1))</f>
        <v>1</v>
      </c>
      <c r="P352" s="14">
        <f>IF('Anvendte oplysninger'!O352="Irrelevant",1,IF(AND(OR(I352="Motorvejsstrækning",I352="Frakørselsflettestrækning",I352="Tilkørselsflettestrækning"),'Anvendte oplysninger'!O352&lt;3.00000001),1+(0.5-'Anvendte oplysninger'!O352)*0.04,IF(AND(OR(I352="Frakørselsrampe",I352="Tilkørselsrampe"),'Anvendte oplysninger'!O352&lt;3.00000001),1+(0.5-'Anvendte oplysninger'!O352)*0.08,IF(OR(I352="Motorvejsstrækning",I352="Frakørselsflettestrækning",I352="Tilkørselsflettestrækning"),0.9,0.8))))</f>
        <v>1</v>
      </c>
      <c r="Q352" s="14">
        <f>IF('Anvendte oplysninger'!P352="Irrelevant",1,IF(AND(OR(I352="Motorvejsstrækning",I352="Frakørselsflettestrækning",I352="Tilkørselsflettestrækning"),'Anvendte oplysninger'!P352&lt;11.00000001),1+(5-'Anvendte oplysninger'!P352)*0.01,0.94))</f>
        <v>1</v>
      </c>
      <c r="R352" s="14">
        <f>IF(OR('Anvendte oplysninger'!Q352="Irrelevant",'Anvendte oplysninger'!R352="Irrelevant",'Anvendte oplysninger'!Q352="Lige"),1,IF(AND(OR(I352="Motorvejsstrækning",I352="Frakørselsflettestrækning",I352="Tilkørselsflettestrækning"),'Anvendte oplysninger'!Q352&lt;4000),(EXP(0.1096*1746.5/'Anvendte oplysninger'!Q352)/EXP(0.1096*1746.5/4000))*('Anvendte oplysninger'!R352/1000)/G352+(G352-'Anvendte oplysninger'!R352/1000)/G352,1))</f>
        <v>1</v>
      </c>
      <c r="S352" s="14">
        <f>IF(OR('Anvendte oplysninger'!S352="Irrelevant",'Anvendte oplysninger'!T352="Irrelevant",'Anvendte oplysninger'!S352="Lige"),1,IF(AND(OR(I352="Motorvejsstrækning",I352="Frakørselsflettestrækning",I352="Tilkørselsflettestrækning"),'Anvendte oplysninger'!S352&lt;4000),(EXP(0.1096*1746.5/'Anvendte oplysninger'!S352)/EXP(0.1096*1746.5/4000))*('Anvendte oplysninger'!T352/1000)/G352+(G352-'Anvendte oplysninger'!T352/1000)/G352,1))</f>
        <v>1</v>
      </c>
      <c r="T352" s="14">
        <f>IF('Anvendte oplysninger'!U352="Irrelevant",1,IF(AND(OR(I352="Motorvejsstrækning",I352="Frakørselsflettestrækning",I352="Tilkørselsflettestrækning",I352="Frakørselsrampe",I352="Tilkørselsrampe"),'Anvendte oplysninger'!U352="Ja"),0.95,1))</f>
        <v>1</v>
      </c>
      <c r="U352" s="14">
        <f>IF('Anvendte oplysninger'!U352="Irrelevant",1,IF(AND(OR(I352="Motorvejsstrækning",I352="Frakørselsflettestrækning",I352="Tilkørselsflettestrækning",I352="Frakørselsrampe",I352="Tilkørselsrampe"),'Anvendte oplysninger'!U352="Ja"),0.96,1))</f>
        <v>1</v>
      </c>
      <c r="V352" s="14">
        <f>IF('Anvendte oplysninger'!U352="Irrelevant",1,IF(AND(OR(I352="Motorvejsstrækning",I352="Frakørselsflettestrækning",I352="Tilkørselsflettestrækning",I352="Frakørselsrampe",I352="Tilkørselsrampe"),'Anvendte oplysninger'!U352="Ja"),0.79,1))</f>
        <v>1</v>
      </c>
      <c r="W352" s="14">
        <f>IF('Anvendte oplysninger'!U352="Irrelevant",1,IF(AND(OR(I352="Motorvejsstrækning",I352="Frakørselsflettestrækning",I352="Tilkørselsflettestrækning",I352="Frakørselsrampe",I352="Tilkørselsrampe"),'Anvendte oplysninger'!U352="Ja"),0.94,1))</f>
        <v>1</v>
      </c>
      <c r="X352" s="14">
        <f>IF('Anvendte oplysninger'!U352="Irrelevant",1,IF(AND(OR(I352="Motorvejsstrækning",I352="Frakørselsflettestrækning",I352="Tilkørselsflettestrækning",I352="Frakørselsrampe",I352="Tilkørselsrampe"),'Anvendte oplysninger'!U352="Ja"),0.97,1))</f>
        <v>1</v>
      </c>
      <c r="Y352" s="14">
        <f>IF(AND(I352="Frakørselsrampe",'Anvendte oplysninger'!V352="S-formet ruderrampe"),1.32,IF(AND(I352="Frakørselsrampe",'Anvendte oplysninger'!V352="S-formet trompetrampe"),2.05,IF(AND(I352="Frakørselsrampe",'Anvendte oplysninger'!V352="U-formet trompetrampe"),4.11,IF(AND(I352="Frakørselsrampe",'Anvendte oplysninger'!V352="SV-formet flyoverrampe"),5.15,IF(AND(I352="Frakørselsrampe",'Anvendte oplysninger'!V352="Vinkelformet rampe"),1.07,IF(AND(I352="Tilkørselsrampe",'Anvendte oplysninger'!V352="S-formet ruderrampe"),0.93,IF(AND(I352="Tilkørselsrampe",'Anvendte oplysninger'!V352="S-formet trompetrampe"),2.48,IF(AND(I352="Tilkørselsrampe",'Anvendte oplysninger'!V352="U-formet trompetrampe"),4.15,IF(AND(I352="Tilkørselsrampe",'Anvendte oplysninger'!V352="SV-formet flyoverrampe"),5.26,IF(AND(I352="Tilkørselsrampe",'Anvendte oplysninger'!V352="Vinkelformet rampe"),1.42,1))))))))))</f>
        <v>1</v>
      </c>
      <c r="Z352" s="14">
        <f>IF(OR('Anvendte oplysninger'!W352="Lige",'Anvendte oplysninger'!W352="Irrelevant",'Anvendte oplysninger'!X352="Irrelevant",'Anvendte oplysninger'!Y352="Irrelevant"),1,1+1.545*1000/32.2*((('Anvendte oplysninger'!Y352*3268/3600)/('Anvendte oplysninger'!W352/0.306))^2)*('Anvendte oplysninger'!X352/1000)/G352)</f>
        <v>1</v>
      </c>
      <c r="AA352" s="14">
        <f>IF(OR('Anvendte oplysninger'!W352="Lige",'Anvendte oplysninger'!W352="Irrelevant",'Anvendte oplysninger'!X352="Irrelevant",'Anvendte oplysninger'!Y352="Irrelevant"),1,1+1.961*1000/32.2*((('Anvendte oplysninger'!Y352*3268/3600)/('Anvendte oplysninger'!W352/0.306))^2)*('Anvendte oplysninger'!X352/1000)/G352)</f>
        <v>1</v>
      </c>
      <c r="AB352" s="14">
        <f>IF(OR('Anvendte oplysninger'!Z352="Lige",'Anvendte oplysninger'!Z352="Irrelevant",'Anvendte oplysninger'!AA352="Irrelevant",'Anvendte oplysninger'!AB352="Irrelevant"),1,1+1.545*1000/32.2*((('Anvendte oplysninger'!AB352*3268/3600)/('Anvendte oplysninger'!Z352/0.306))^2)*('Anvendte oplysninger'!AA352/1000)/G352)</f>
        <v>1</v>
      </c>
      <c r="AC352" s="14">
        <f>IF(OR('Anvendte oplysninger'!Z352="Lige",'Anvendte oplysninger'!Z352="Irrelevant",'Anvendte oplysninger'!AA352="Irrelevant",'Anvendte oplysninger'!AB352="Irrelevant"),1,1+1.961*1000/32.2*((('Anvendte oplysninger'!AB352*3268/3600)/('Anvendte oplysninger'!Z352/0.306))^2)*('Anvendte oplysninger'!AA352/1000)/G352)</f>
        <v>1</v>
      </c>
      <c r="AD352" s="14">
        <f>IF(OR('Anvendte oplysninger'!AC352="Irrelevant",'Anvendte oplysninger'!AC352="Nej"),1,IF(AND('Anvendte oplysninger'!AC352="Ja",OR('Anvendte oplysninger'!Q352&lt;301,'Anvendte oplysninger'!S352&lt;301)),1-(0.5*('Anvendte oplysninger'!R352+'Anvendte oplysninger'!T352)/('Anvendte oplysninger'!G352*1000)),IF(AND('Anvendte oplysninger'!AC352="Ja",OR('Anvendte oplysninger'!Q352&lt;601,'Anvendte oplysninger'!S352&lt;601)),1-(0.25*('Anvendte oplysninger'!R352+'Anvendte oplysninger'!T352)/('Anvendte oplysninger'!G352*1000)),1)))</f>
        <v>1</v>
      </c>
      <c r="AE352" s="14">
        <f>IF(OR('Anvendte oplysninger'!AC352="Irrelevant",'Anvendte oplysninger'!AC352="Nej"),1,IF(AND('Anvendte oplysninger'!AC352="Ja",OR('Anvendte oplysninger'!Q352&lt;301,'Anvendte oplysninger'!S352&lt;301)),1-(0.4*('Anvendte oplysninger'!R352+'Anvendte oplysninger'!T352)/('Anvendte oplysninger'!G352*1000)),IF(AND('Anvendte oplysninger'!AC352="Ja",OR('Anvendte oplysninger'!Q352&lt;601,'Anvendte oplysninger'!S352&lt;601)),1-(0.2*('Anvendte oplysninger'!R352+'Anvendte oplysninger'!T352)/('Anvendte oplysninger'!G352*1000)),1)))</f>
        <v>1</v>
      </c>
      <c r="AF352" s="14">
        <f>IF('Anvendte oplysninger'!AD352="110 km/t",0.79,1)</f>
        <v>1</v>
      </c>
      <c r="AG352" s="14">
        <f>IF('Anvendte oplysninger'!AD352="110 km/t",0.94,1)</f>
        <v>1</v>
      </c>
      <c r="AH352" s="14">
        <f>IF('Anvendte oplysninger'!AD352="110 km/t",0.66,1)</f>
        <v>1</v>
      </c>
      <c r="AI352" s="14">
        <f>IF('Anvendte oplysninger'!AD352="110 km/t",0.82,1)</f>
        <v>1</v>
      </c>
      <c r="AJ352" s="14">
        <f>IF(AND('Anvendte oplysninger'!AE352="Ja",I352="Tilkørselsflettestrækning"),0.65*'Anvendte oplysninger'!AF352+1-'Anvendte oplysninger'!AF352,1)</f>
        <v>1</v>
      </c>
      <c r="AK352" s="15" t="str">
        <f t="shared" si="35"/>
        <v/>
      </c>
      <c r="AL352" s="15" t="str">
        <f t="shared" si="36"/>
        <v/>
      </c>
      <c r="AM352" s="15" t="str">
        <f t="shared" si="37"/>
        <v/>
      </c>
      <c r="AN352" s="15" t="str">
        <f t="shared" si="38"/>
        <v/>
      </c>
      <c r="AO352" s="15" t="str">
        <f t="shared" si="39"/>
        <v/>
      </c>
      <c r="AP352" s="15" t="str">
        <f t="shared" si="40"/>
        <v/>
      </c>
      <c r="AQ352" s="4" t="str">
        <f t="shared" si="41"/>
        <v/>
      </c>
    </row>
    <row r="353" spans="1:43" x14ac:dyDescent="0.25">
      <c r="A353" s="4" t="str">
        <f>IF(Inddata!A368="","",Inddata!A368)</f>
        <v/>
      </c>
      <c r="B353" s="4" t="str">
        <f>IF(Inddata!B368="","",Inddata!B368)</f>
        <v/>
      </c>
      <c r="C353" s="4" t="str">
        <f>IF(Inddata!C368="","",Inddata!C368)</f>
        <v/>
      </c>
      <c r="D353" s="4" t="str">
        <f>IF(Inddata!D368="","",Inddata!D368)</f>
        <v/>
      </c>
      <c r="E353" s="4" t="str">
        <f>IF(Inddata!E368="","",Inddata!E368)</f>
        <v/>
      </c>
      <c r="F353" s="4" t="str">
        <f>IF(Inddata!F368="","",Inddata!F368)</f>
        <v/>
      </c>
      <c r="G353" s="4">
        <f>IF(Inddata!G368="","",Inddata!G368)</f>
        <v>0</v>
      </c>
      <c r="H353" s="4" t="str">
        <f>IF(Inddata!H368&gt;0.5,Inddata!H368,"")</f>
        <v/>
      </c>
      <c r="I353" s="4" t="str">
        <f>IF(Inddata!I368="","",Inddata!I368)</f>
        <v/>
      </c>
      <c r="J353" s="14">
        <f>IF('Anvendte oplysninger'!J353="Irrelevant",1,IF('Anvendte oplysninger'!J353&gt;3,1.2,1))</f>
        <v>1</v>
      </c>
      <c r="K353" s="14">
        <f>IF('Anvendte oplysninger'!K353="Irrelevant",1,IF(AND(OR(I353="Motorvejsstrækning",I353="Frakørselsflettestrækning",I353="Tilkørselsflettestrækning"),'Anvendte oplysninger'!K353&lt;3.5),1+(3.5-'Anvendte oplysninger'!K353)*0.12,IF(AND(OR(I353="Frakørselsrampe",I353="Tilkørselsrampe"),'Anvendte oplysninger'!K353&lt;3.5),1+(3.5-'Anvendte oplysninger'!K353)*0.16,1)))</f>
        <v>1</v>
      </c>
      <c r="L353" s="14">
        <f>IF('Anvendte oplysninger'!L353="Irrelevant",1,IF(AND('Anvendte oplysninger'!L353="Ja",'Anvendte oplysninger'!J353=2),0.6*'Anvendte oplysninger'!M353+(1-'Anvendte oplysninger'!M353),IF(AND('Anvendte oplysninger'!L353="Ja",'Anvendte oplysninger'!J353=3),0.7*'Anvendte oplysninger'!M353+(1-'Anvendte oplysninger'!M353),IF(AND('Anvendte oplysninger'!L353="Ja",'Anvendte oplysninger'!J353=4),0.76*'Anvendte oplysninger'!M353+(1-'Anvendte oplysninger'!M353),IF(AND('Anvendte oplysninger'!L353="Ja",'Anvendte oplysninger'!J353&gt;4.99999999),0.8*'Anvendte oplysninger'!M353+(1-'Anvendte oplysninger'!M353),1)))))</f>
        <v>1</v>
      </c>
      <c r="M353" s="14">
        <f>IF('Anvendte oplysninger'!L353="Irrelevant",1,IF(AND('Anvendte oplysninger'!L353="Ja",'Anvendte oplysninger'!J353=2),0.8*'Anvendte oplysninger'!M353+(1-'Anvendte oplysninger'!M353),IF(AND('Anvendte oplysninger'!L353="Ja",'Anvendte oplysninger'!J353=3),0.85*'Anvendte oplysninger'!M353+(1-'Anvendte oplysninger'!M353),IF(AND('Anvendte oplysninger'!L353="Ja",'Anvendte oplysninger'!J353=4),0.88*'Anvendte oplysninger'!M353+(1-'Anvendte oplysninger'!M353),IF(AND('Anvendte oplysninger'!L353="Ja",'Anvendte oplysninger'!J353&gt;4.99999999),0.9*'Anvendte oplysninger'!M353+(1-'Anvendte oplysninger'!M353),1)))))</f>
        <v>1</v>
      </c>
      <c r="N353" s="14">
        <f>IF('Anvendte oplysninger'!N353="Irrelevant",1,IF(AND(OR(I353="Motorvejsstrækning",I353="Frakørselsflettestrækning",I353="Tilkørselsflettestrækning"),'Anvendte oplysninger'!N353&lt;3),1+(3-'Anvendte oplysninger'!N353)*0.09333333,1))</f>
        <v>1</v>
      </c>
      <c r="O353" s="14">
        <f>IF('Anvendte oplysninger'!N353="Irrelevant",1,IF(AND(OR(I353="Motorvejsstrækning",I353="Frakørselsflettestrækning",I353="Tilkørselsflettestrækning"),'Anvendte oplysninger'!N353&lt;3),1+(3-'Anvendte oplysninger'!N353)*0.19666667,1))</f>
        <v>1</v>
      </c>
      <c r="P353" s="14">
        <f>IF('Anvendte oplysninger'!O353="Irrelevant",1,IF(AND(OR(I353="Motorvejsstrækning",I353="Frakørselsflettestrækning",I353="Tilkørselsflettestrækning"),'Anvendte oplysninger'!O353&lt;3.00000001),1+(0.5-'Anvendte oplysninger'!O353)*0.04,IF(AND(OR(I353="Frakørselsrampe",I353="Tilkørselsrampe"),'Anvendte oplysninger'!O353&lt;3.00000001),1+(0.5-'Anvendte oplysninger'!O353)*0.08,IF(OR(I353="Motorvejsstrækning",I353="Frakørselsflettestrækning",I353="Tilkørselsflettestrækning"),0.9,0.8))))</f>
        <v>1</v>
      </c>
      <c r="Q353" s="14">
        <f>IF('Anvendte oplysninger'!P353="Irrelevant",1,IF(AND(OR(I353="Motorvejsstrækning",I353="Frakørselsflettestrækning",I353="Tilkørselsflettestrækning"),'Anvendte oplysninger'!P353&lt;11.00000001),1+(5-'Anvendte oplysninger'!P353)*0.01,0.94))</f>
        <v>1</v>
      </c>
      <c r="R353" s="14">
        <f>IF(OR('Anvendte oplysninger'!Q353="Irrelevant",'Anvendte oplysninger'!R353="Irrelevant",'Anvendte oplysninger'!Q353="Lige"),1,IF(AND(OR(I353="Motorvejsstrækning",I353="Frakørselsflettestrækning",I353="Tilkørselsflettestrækning"),'Anvendte oplysninger'!Q353&lt;4000),(EXP(0.1096*1746.5/'Anvendte oplysninger'!Q353)/EXP(0.1096*1746.5/4000))*('Anvendte oplysninger'!R353/1000)/G353+(G353-'Anvendte oplysninger'!R353/1000)/G353,1))</f>
        <v>1</v>
      </c>
      <c r="S353" s="14">
        <f>IF(OR('Anvendte oplysninger'!S353="Irrelevant",'Anvendte oplysninger'!T353="Irrelevant",'Anvendte oplysninger'!S353="Lige"),1,IF(AND(OR(I353="Motorvejsstrækning",I353="Frakørselsflettestrækning",I353="Tilkørselsflettestrækning"),'Anvendte oplysninger'!S353&lt;4000),(EXP(0.1096*1746.5/'Anvendte oplysninger'!S353)/EXP(0.1096*1746.5/4000))*('Anvendte oplysninger'!T353/1000)/G353+(G353-'Anvendte oplysninger'!T353/1000)/G353,1))</f>
        <v>1</v>
      </c>
      <c r="T353" s="14">
        <f>IF('Anvendte oplysninger'!U353="Irrelevant",1,IF(AND(OR(I353="Motorvejsstrækning",I353="Frakørselsflettestrækning",I353="Tilkørselsflettestrækning",I353="Frakørselsrampe",I353="Tilkørselsrampe"),'Anvendte oplysninger'!U353="Ja"),0.95,1))</f>
        <v>1</v>
      </c>
      <c r="U353" s="14">
        <f>IF('Anvendte oplysninger'!U353="Irrelevant",1,IF(AND(OR(I353="Motorvejsstrækning",I353="Frakørselsflettestrækning",I353="Tilkørselsflettestrækning",I353="Frakørselsrampe",I353="Tilkørselsrampe"),'Anvendte oplysninger'!U353="Ja"),0.96,1))</f>
        <v>1</v>
      </c>
      <c r="V353" s="14">
        <f>IF('Anvendte oplysninger'!U353="Irrelevant",1,IF(AND(OR(I353="Motorvejsstrækning",I353="Frakørselsflettestrækning",I353="Tilkørselsflettestrækning",I353="Frakørselsrampe",I353="Tilkørselsrampe"),'Anvendte oplysninger'!U353="Ja"),0.79,1))</f>
        <v>1</v>
      </c>
      <c r="W353" s="14">
        <f>IF('Anvendte oplysninger'!U353="Irrelevant",1,IF(AND(OR(I353="Motorvejsstrækning",I353="Frakørselsflettestrækning",I353="Tilkørselsflettestrækning",I353="Frakørselsrampe",I353="Tilkørselsrampe"),'Anvendte oplysninger'!U353="Ja"),0.94,1))</f>
        <v>1</v>
      </c>
      <c r="X353" s="14">
        <f>IF('Anvendte oplysninger'!U353="Irrelevant",1,IF(AND(OR(I353="Motorvejsstrækning",I353="Frakørselsflettestrækning",I353="Tilkørselsflettestrækning",I353="Frakørselsrampe",I353="Tilkørselsrampe"),'Anvendte oplysninger'!U353="Ja"),0.97,1))</f>
        <v>1</v>
      </c>
      <c r="Y353" s="14">
        <f>IF(AND(I353="Frakørselsrampe",'Anvendte oplysninger'!V353="S-formet ruderrampe"),1.32,IF(AND(I353="Frakørselsrampe",'Anvendte oplysninger'!V353="S-formet trompetrampe"),2.05,IF(AND(I353="Frakørselsrampe",'Anvendte oplysninger'!V353="U-formet trompetrampe"),4.11,IF(AND(I353="Frakørselsrampe",'Anvendte oplysninger'!V353="SV-formet flyoverrampe"),5.15,IF(AND(I353="Frakørselsrampe",'Anvendte oplysninger'!V353="Vinkelformet rampe"),1.07,IF(AND(I353="Tilkørselsrampe",'Anvendte oplysninger'!V353="S-formet ruderrampe"),0.93,IF(AND(I353="Tilkørselsrampe",'Anvendte oplysninger'!V353="S-formet trompetrampe"),2.48,IF(AND(I353="Tilkørselsrampe",'Anvendte oplysninger'!V353="U-formet trompetrampe"),4.15,IF(AND(I353="Tilkørselsrampe",'Anvendte oplysninger'!V353="SV-formet flyoverrampe"),5.26,IF(AND(I353="Tilkørselsrampe",'Anvendte oplysninger'!V353="Vinkelformet rampe"),1.42,1))))))))))</f>
        <v>1</v>
      </c>
      <c r="Z353" s="14">
        <f>IF(OR('Anvendte oplysninger'!W353="Lige",'Anvendte oplysninger'!W353="Irrelevant",'Anvendte oplysninger'!X353="Irrelevant",'Anvendte oplysninger'!Y353="Irrelevant"),1,1+1.545*1000/32.2*((('Anvendte oplysninger'!Y353*3268/3600)/('Anvendte oplysninger'!W353/0.306))^2)*('Anvendte oplysninger'!X353/1000)/G353)</f>
        <v>1</v>
      </c>
      <c r="AA353" s="14">
        <f>IF(OR('Anvendte oplysninger'!W353="Lige",'Anvendte oplysninger'!W353="Irrelevant",'Anvendte oplysninger'!X353="Irrelevant",'Anvendte oplysninger'!Y353="Irrelevant"),1,1+1.961*1000/32.2*((('Anvendte oplysninger'!Y353*3268/3600)/('Anvendte oplysninger'!W353/0.306))^2)*('Anvendte oplysninger'!X353/1000)/G353)</f>
        <v>1</v>
      </c>
      <c r="AB353" s="14">
        <f>IF(OR('Anvendte oplysninger'!Z353="Lige",'Anvendte oplysninger'!Z353="Irrelevant",'Anvendte oplysninger'!AA353="Irrelevant",'Anvendte oplysninger'!AB353="Irrelevant"),1,1+1.545*1000/32.2*((('Anvendte oplysninger'!AB353*3268/3600)/('Anvendte oplysninger'!Z353/0.306))^2)*('Anvendte oplysninger'!AA353/1000)/G353)</f>
        <v>1</v>
      </c>
      <c r="AC353" s="14">
        <f>IF(OR('Anvendte oplysninger'!Z353="Lige",'Anvendte oplysninger'!Z353="Irrelevant",'Anvendte oplysninger'!AA353="Irrelevant",'Anvendte oplysninger'!AB353="Irrelevant"),1,1+1.961*1000/32.2*((('Anvendte oplysninger'!AB353*3268/3600)/('Anvendte oplysninger'!Z353/0.306))^2)*('Anvendte oplysninger'!AA353/1000)/G353)</f>
        <v>1</v>
      </c>
      <c r="AD353" s="14">
        <f>IF(OR('Anvendte oplysninger'!AC353="Irrelevant",'Anvendte oplysninger'!AC353="Nej"),1,IF(AND('Anvendte oplysninger'!AC353="Ja",OR('Anvendte oplysninger'!Q353&lt;301,'Anvendte oplysninger'!S353&lt;301)),1-(0.5*('Anvendte oplysninger'!R353+'Anvendte oplysninger'!T353)/('Anvendte oplysninger'!G353*1000)),IF(AND('Anvendte oplysninger'!AC353="Ja",OR('Anvendte oplysninger'!Q353&lt;601,'Anvendte oplysninger'!S353&lt;601)),1-(0.25*('Anvendte oplysninger'!R353+'Anvendte oplysninger'!T353)/('Anvendte oplysninger'!G353*1000)),1)))</f>
        <v>1</v>
      </c>
      <c r="AE353" s="14">
        <f>IF(OR('Anvendte oplysninger'!AC353="Irrelevant",'Anvendte oplysninger'!AC353="Nej"),1,IF(AND('Anvendte oplysninger'!AC353="Ja",OR('Anvendte oplysninger'!Q353&lt;301,'Anvendte oplysninger'!S353&lt;301)),1-(0.4*('Anvendte oplysninger'!R353+'Anvendte oplysninger'!T353)/('Anvendte oplysninger'!G353*1000)),IF(AND('Anvendte oplysninger'!AC353="Ja",OR('Anvendte oplysninger'!Q353&lt;601,'Anvendte oplysninger'!S353&lt;601)),1-(0.2*('Anvendte oplysninger'!R353+'Anvendte oplysninger'!T353)/('Anvendte oplysninger'!G353*1000)),1)))</f>
        <v>1</v>
      </c>
      <c r="AF353" s="14">
        <f>IF('Anvendte oplysninger'!AD353="110 km/t",0.79,1)</f>
        <v>1</v>
      </c>
      <c r="AG353" s="14">
        <f>IF('Anvendte oplysninger'!AD353="110 km/t",0.94,1)</f>
        <v>1</v>
      </c>
      <c r="AH353" s="14">
        <f>IF('Anvendte oplysninger'!AD353="110 km/t",0.66,1)</f>
        <v>1</v>
      </c>
      <c r="AI353" s="14">
        <f>IF('Anvendte oplysninger'!AD353="110 km/t",0.82,1)</f>
        <v>1</v>
      </c>
      <c r="AJ353" s="14">
        <f>IF(AND('Anvendte oplysninger'!AE353="Ja",I353="Tilkørselsflettestrækning"),0.65*'Anvendte oplysninger'!AF353+1-'Anvendte oplysninger'!AF353,1)</f>
        <v>1</v>
      </c>
      <c r="AK353" s="15" t="str">
        <f t="shared" si="35"/>
        <v/>
      </c>
      <c r="AL353" s="15" t="str">
        <f t="shared" si="36"/>
        <v/>
      </c>
      <c r="AM353" s="15" t="str">
        <f t="shared" si="37"/>
        <v/>
      </c>
      <c r="AN353" s="15" t="str">
        <f t="shared" si="38"/>
        <v/>
      </c>
      <c r="AO353" s="15" t="str">
        <f t="shared" si="39"/>
        <v/>
      </c>
      <c r="AP353" s="15" t="str">
        <f t="shared" si="40"/>
        <v/>
      </c>
      <c r="AQ353" s="4" t="str">
        <f t="shared" si="41"/>
        <v/>
      </c>
    </row>
    <row r="354" spans="1:43" x14ac:dyDescent="0.25">
      <c r="A354" s="4" t="str">
        <f>IF(Inddata!A369="","",Inddata!A369)</f>
        <v/>
      </c>
      <c r="B354" s="4" t="str">
        <f>IF(Inddata!B369="","",Inddata!B369)</f>
        <v/>
      </c>
      <c r="C354" s="4" t="str">
        <f>IF(Inddata!C369="","",Inddata!C369)</f>
        <v/>
      </c>
      <c r="D354" s="4" t="str">
        <f>IF(Inddata!D369="","",Inddata!D369)</f>
        <v/>
      </c>
      <c r="E354" s="4" t="str">
        <f>IF(Inddata!E369="","",Inddata!E369)</f>
        <v/>
      </c>
      <c r="F354" s="4" t="str">
        <f>IF(Inddata!F369="","",Inddata!F369)</f>
        <v/>
      </c>
      <c r="G354" s="4">
        <f>IF(Inddata!G369="","",Inddata!G369)</f>
        <v>0</v>
      </c>
      <c r="H354" s="4" t="str">
        <f>IF(Inddata!H369&gt;0.5,Inddata!H369,"")</f>
        <v/>
      </c>
      <c r="I354" s="4" t="str">
        <f>IF(Inddata!I369="","",Inddata!I369)</f>
        <v/>
      </c>
      <c r="J354" s="14">
        <f>IF('Anvendte oplysninger'!J354="Irrelevant",1,IF('Anvendte oplysninger'!J354&gt;3,1.2,1))</f>
        <v>1</v>
      </c>
      <c r="K354" s="14">
        <f>IF('Anvendte oplysninger'!K354="Irrelevant",1,IF(AND(OR(I354="Motorvejsstrækning",I354="Frakørselsflettestrækning",I354="Tilkørselsflettestrækning"),'Anvendte oplysninger'!K354&lt;3.5),1+(3.5-'Anvendte oplysninger'!K354)*0.12,IF(AND(OR(I354="Frakørselsrampe",I354="Tilkørselsrampe"),'Anvendte oplysninger'!K354&lt;3.5),1+(3.5-'Anvendte oplysninger'!K354)*0.16,1)))</f>
        <v>1</v>
      </c>
      <c r="L354" s="14">
        <f>IF('Anvendte oplysninger'!L354="Irrelevant",1,IF(AND('Anvendte oplysninger'!L354="Ja",'Anvendte oplysninger'!J354=2),0.6*'Anvendte oplysninger'!M354+(1-'Anvendte oplysninger'!M354),IF(AND('Anvendte oplysninger'!L354="Ja",'Anvendte oplysninger'!J354=3),0.7*'Anvendte oplysninger'!M354+(1-'Anvendte oplysninger'!M354),IF(AND('Anvendte oplysninger'!L354="Ja",'Anvendte oplysninger'!J354=4),0.76*'Anvendte oplysninger'!M354+(1-'Anvendte oplysninger'!M354),IF(AND('Anvendte oplysninger'!L354="Ja",'Anvendte oplysninger'!J354&gt;4.99999999),0.8*'Anvendte oplysninger'!M354+(1-'Anvendte oplysninger'!M354),1)))))</f>
        <v>1</v>
      </c>
      <c r="M354" s="14">
        <f>IF('Anvendte oplysninger'!L354="Irrelevant",1,IF(AND('Anvendte oplysninger'!L354="Ja",'Anvendte oplysninger'!J354=2),0.8*'Anvendte oplysninger'!M354+(1-'Anvendte oplysninger'!M354),IF(AND('Anvendte oplysninger'!L354="Ja",'Anvendte oplysninger'!J354=3),0.85*'Anvendte oplysninger'!M354+(1-'Anvendte oplysninger'!M354),IF(AND('Anvendte oplysninger'!L354="Ja",'Anvendte oplysninger'!J354=4),0.88*'Anvendte oplysninger'!M354+(1-'Anvendte oplysninger'!M354),IF(AND('Anvendte oplysninger'!L354="Ja",'Anvendte oplysninger'!J354&gt;4.99999999),0.9*'Anvendte oplysninger'!M354+(1-'Anvendte oplysninger'!M354),1)))))</f>
        <v>1</v>
      </c>
      <c r="N354" s="14">
        <f>IF('Anvendte oplysninger'!N354="Irrelevant",1,IF(AND(OR(I354="Motorvejsstrækning",I354="Frakørselsflettestrækning",I354="Tilkørselsflettestrækning"),'Anvendte oplysninger'!N354&lt;3),1+(3-'Anvendte oplysninger'!N354)*0.09333333,1))</f>
        <v>1</v>
      </c>
      <c r="O354" s="14">
        <f>IF('Anvendte oplysninger'!N354="Irrelevant",1,IF(AND(OR(I354="Motorvejsstrækning",I354="Frakørselsflettestrækning",I354="Tilkørselsflettestrækning"),'Anvendte oplysninger'!N354&lt;3),1+(3-'Anvendte oplysninger'!N354)*0.19666667,1))</f>
        <v>1</v>
      </c>
      <c r="P354" s="14">
        <f>IF('Anvendte oplysninger'!O354="Irrelevant",1,IF(AND(OR(I354="Motorvejsstrækning",I354="Frakørselsflettestrækning",I354="Tilkørselsflettestrækning"),'Anvendte oplysninger'!O354&lt;3.00000001),1+(0.5-'Anvendte oplysninger'!O354)*0.04,IF(AND(OR(I354="Frakørselsrampe",I354="Tilkørselsrampe"),'Anvendte oplysninger'!O354&lt;3.00000001),1+(0.5-'Anvendte oplysninger'!O354)*0.08,IF(OR(I354="Motorvejsstrækning",I354="Frakørselsflettestrækning",I354="Tilkørselsflettestrækning"),0.9,0.8))))</f>
        <v>1</v>
      </c>
      <c r="Q354" s="14">
        <f>IF('Anvendte oplysninger'!P354="Irrelevant",1,IF(AND(OR(I354="Motorvejsstrækning",I354="Frakørselsflettestrækning",I354="Tilkørselsflettestrækning"),'Anvendte oplysninger'!P354&lt;11.00000001),1+(5-'Anvendte oplysninger'!P354)*0.01,0.94))</f>
        <v>1</v>
      </c>
      <c r="R354" s="14">
        <f>IF(OR('Anvendte oplysninger'!Q354="Irrelevant",'Anvendte oplysninger'!R354="Irrelevant",'Anvendte oplysninger'!Q354="Lige"),1,IF(AND(OR(I354="Motorvejsstrækning",I354="Frakørselsflettestrækning",I354="Tilkørselsflettestrækning"),'Anvendte oplysninger'!Q354&lt;4000),(EXP(0.1096*1746.5/'Anvendte oplysninger'!Q354)/EXP(0.1096*1746.5/4000))*('Anvendte oplysninger'!R354/1000)/G354+(G354-'Anvendte oplysninger'!R354/1000)/G354,1))</f>
        <v>1</v>
      </c>
      <c r="S354" s="14">
        <f>IF(OR('Anvendte oplysninger'!S354="Irrelevant",'Anvendte oplysninger'!T354="Irrelevant",'Anvendte oplysninger'!S354="Lige"),1,IF(AND(OR(I354="Motorvejsstrækning",I354="Frakørselsflettestrækning",I354="Tilkørselsflettestrækning"),'Anvendte oplysninger'!S354&lt;4000),(EXP(0.1096*1746.5/'Anvendte oplysninger'!S354)/EXP(0.1096*1746.5/4000))*('Anvendte oplysninger'!T354/1000)/G354+(G354-'Anvendte oplysninger'!T354/1000)/G354,1))</f>
        <v>1</v>
      </c>
      <c r="T354" s="14">
        <f>IF('Anvendte oplysninger'!U354="Irrelevant",1,IF(AND(OR(I354="Motorvejsstrækning",I354="Frakørselsflettestrækning",I354="Tilkørselsflettestrækning",I354="Frakørselsrampe",I354="Tilkørselsrampe"),'Anvendte oplysninger'!U354="Ja"),0.95,1))</f>
        <v>1</v>
      </c>
      <c r="U354" s="14">
        <f>IF('Anvendte oplysninger'!U354="Irrelevant",1,IF(AND(OR(I354="Motorvejsstrækning",I354="Frakørselsflettestrækning",I354="Tilkørselsflettestrækning",I354="Frakørselsrampe",I354="Tilkørselsrampe"),'Anvendte oplysninger'!U354="Ja"),0.96,1))</f>
        <v>1</v>
      </c>
      <c r="V354" s="14">
        <f>IF('Anvendte oplysninger'!U354="Irrelevant",1,IF(AND(OR(I354="Motorvejsstrækning",I354="Frakørselsflettestrækning",I354="Tilkørselsflettestrækning",I354="Frakørselsrampe",I354="Tilkørselsrampe"),'Anvendte oplysninger'!U354="Ja"),0.79,1))</f>
        <v>1</v>
      </c>
      <c r="W354" s="14">
        <f>IF('Anvendte oplysninger'!U354="Irrelevant",1,IF(AND(OR(I354="Motorvejsstrækning",I354="Frakørselsflettestrækning",I354="Tilkørselsflettestrækning",I354="Frakørselsrampe",I354="Tilkørselsrampe"),'Anvendte oplysninger'!U354="Ja"),0.94,1))</f>
        <v>1</v>
      </c>
      <c r="X354" s="14">
        <f>IF('Anvendte oplysninger'!U354="Irrelevant",1,IF(AND(OR(I354="Motorvejsstrækning",I354="Frakørselsflettestrækning",I354="Tilkørselsflettestrækning",I354="Frakørselsrampe",I354="Tilkørselsrampe"),'Anvendte oplysninger'!U354="Ja"),0.97,1))</f>
        <v>1</v>
      </c>
      <c r="Y354" s="14">
        <f>IF(AND(I354="Frakørselsrampe",'Anvendte oplysninger'!V354="S-formet ruderrampe"),1.32,IF(AND(I354="Frakørselsrampe",'Anvendte oplysninger'!V354="S-formet trompetrampe"),2.05,IF(AND(I354="Frakørselsrampe",'Anvendte oplysninger'!V354="U-formet trompetrampe"),4.11,IF(AND(I354="Frakørselsrampe",'Anvendte oplysninger'!V354="SV-formet flyoverrampe"),5.15,IF(AND(I354="Frakørselsrampe",'Anvendte oplysninger'!V354="Vinkelformet rampe"),1.07,IF(AND(I354="Tilkørselsrampe",'Anvendte oplysninger'!V354="S-formet ruderrampe"),0.93,IF(AND(I354="Tilkørselsrampe",'Anvendte oplysninger'!V354="S-formet trompetrampe"),2.48,IF(AND(I354="Tilkørselsrampe",'Anvendte oplysninger'!V354="U-formet trompetrampe"),4.15,IF(AND(I354="Tilkørselsrampe",'Anvendte oplysninger'!V354="SV-formet flyoverrampe"),5.26,IF(AND(I354="Tilkørselsrampe",'Anvendte oplysninger'!V354="Vinkelformet rampe"),1.42,1))))))))))</f>
        <v>1</v>
      </c>
      <c r="Z354" s="14">
        <f>IF(OR('Anvendte oplysninger'!W354="Lige",'Anvendte oplysninger'!W354="Irrelevant",'Anvendte oplysninger'!X354="Irrelevant",'Anvendte oplysninger'!Y354="Irrelevant"),1,1+1.545*1000/32.2*((('Anvendte oplysninger'!Y354*3268/3600)/('Anvendte oplysninger'!W354/0.306))^2)*('Anvendte oplysninger'!X354/1000)/G354)</f>
        <v>1</v>
      </c>
      <c r="AA354" s="14">
        <f>IF(OR('Anvendte oplysninger'!W354="Lige",'Anvendte oplysninger'!W354="Irrelevant",'Anvendte oplysninger'!X354="Irrelevant",'Anvendte oplysninger'!Y354="Irrelevant"),1,1+1.961*1000/32.2*((('Anvendte oplysninger'!Y354*3268/3600)/('Anvendte oplysninger'!W354/0.306))^2)*('Anvendte oplysninger'!X354/1000)/G354)</f>
        <v>1</v>
      </c>
      <c r="AB354" s="14">
        <f>IF(OR('Anvendte oplysninger'!Z354="Lige",'Anvendte oplysninger'!Z354="Irrelevant",'Anvendte oplysninger'!AA354="Irrelevant",'Anvendte oplysninger'!AB354="Irrelevant"),1,1+1.545*1000/32.2*((('Anvendte oplysninger'!AB354*3268/3600)/('Anvendte oplysninger'!Z354/0.306))^2)*('Anvendte oplysninger'!AA354/1000)/G354)</f>
        <v>1</v>
      </c>
      <c r="AC354" s="14">
        <f>IF(OR('Anvendte oplysninger'!Z354="Lige",'Anvendte oplysninger'!Z354="Irrelevant",'Anvendte oplysninger'!AA354="Irrelevant",'Anvendte oplysninger'!AB354="Irrelevant"),1,1+1.961*1000/32.2*((('Anvendte oplysninger'!AB354*3268/3600)/('Anvendte oplysninger'!Z354/0.306))^2)*('Anvendte oplysninger'!AA354/1000)/G354)</f>
        <v>1</v>
      </c>
      <c r="AD354" s="14">
        <f>IF(OR('Anvendte oplysninger'!AC354="Irrelevant",'Anvendte oplysninger'!AC354="Nej"),1,IF(AND('Anvendte oplysninger'!AC354="Ja",OR('Anvendte oplysninger'!Q354&lt;301,'Anvendte oplysninger'!S354&lt;301)),1-(0.5*('Anvendte oplysninger'!R354+'Anvendte oplysninger'!T354)/('Anvendte oplysninger'!G354*1000)),IF(AND('Anvendte oplysninger'!AC354="Ja",OR('Anvendte oplysninger'!Q354&lt;601,'Anvendte oplysninger'!S354&lt;601)),1-(0.25*('Anvendte oplysninger'!R354+'Anvendte oplysninger'!T354)/('Anvendte oplysninger'!G354*1000)),1)))</f>
        <v>1</v>
      </c>
      <c r="AE354" s="14">
        <f>IF(OR('Anvendte oplysninger'!AC354="Irrelevant",'Anvendte oplysninger'!AC354="Nej"),1,IF(AND('Anvendte oplysninger'!AC354="Ja",OR('Anvendte oplysninger'!Q354&lt;301,'Anvendte oplysninger'!S354&lt;301)),1-(0.4*('Anvendte oplysninger'!R354+'Anvendte oplysninger'!T354)/('Anvendte oplysninger'!G354*1000)),IF(AND('Anvendte oplysninger'!AC354="Ja",OR('Anvendte oplysninger'!Q354&lt;601,'Anvendte oplysninger'!S354&lt;601)),1-(0.2*('Anvendte oplysninger'!R354+'Anvendte oplysninger'!T354)/('Anvendte oplysninger'!G354*1000)),1)))</f>
        <v>1</v>
      </c>
      <c r="AF354" s="14">
        <f>IF('Anvendte oplysninger'!AD354="110 km/t",0.79,1)</f>
        <v>1</v>
      </c>
      <c r="AG354" s="14">
        <f>IF('Anvendte oplysninger'!AD354="110 km/t",0.94,1)</f>
        <v>1</v>
      </c>
      <c r="AH354" s="14">
        <f>IF('Anvendte oplysninger'!AD354="110 km/t",0.66,1)</f>
        <v>1</v>
      </c>
      <c r="AI354" s="14">
        <f>IF('Anvendte oplysninger'!AD354="110 km/t",0.82,1)</f>
        <v>1</v>
      </c>
      <c r="AJ354" s="14">
        <f>IF(AND('Anvendte oplysninger'!AE354="Ja",I354="Tilkørselsflettestrækning"),0.65*'Anvendte oplysninger'!AF354+1-'Anvendte oplysninger'!AF354,1)</f>
        <v>1</v>
      </c>
      <c r="AK354" s="15" t="str">
        <f t="shared" si="35"/>
        <v/>
      </c>
      <c r="AL354" s="15" t="str">
        <f t="shared" si="36"/>
        <v/>
      </c>
      <c r="AM354" s="15" t="str">
        <f t="shared" si="37"/>
        <v/>
      </c>
      <c r="AN354" s="15" t="str">
        <f t="shared" si="38"/>
        <v/>
      </c>
      <c r="AO354" s="15" t="str">
        <f t="shared" si="39"/>
        <v/>
      </c>
      <c r="AP354" s="15" t="str">
        <f t="shared" si="40"/>
        <v/>
      </c>
      <c r="AQ354" s="4" t="str">
        <f t="shared" si="41"/>
        <v/>
      </c>
    </row>
    <row r="355" spans="1:43" x14ac:dyDescent="0.25">
      <c r="A355" s="4" t="str">
        <f>IF(Inddata!A370="","",Inddata!A370)</f>
        <v/>
      </c>
      <c r="B355" s="4" t="str">
        <f>IF(Inddata!B370="","",Inddata!B370)</f>
        <v/>
      </c>
      <c r="C355" s="4" t="str">
        <f>IF(Inddata!C370="","",Inddata!C370)</f>
        <v/>
      </c>
      <c r="D355" s="4" t="str">
        <f>IF(Inddata!D370="","",Inddata!D370)</f>
        <v/>
      </c>
      <c r="E355" s="4" t="str">
        <f>IF(Inddata!E370="","",Inddata!E370)</f>
        <v/>
      </c>
      <c r="F355" s="4" t="str">
        <f>IF(Inddata!F370="","",Inddata!F370)</f>
        <v/>
      </c>
      <c r="G355" s="4">
        <f>IF(Inddata!G370="","",Inddata!G370)</f>
        <v>0</v>
      </c>
      <c r="H355" s="4" t="str">
        <f>IF(Inddata!H370&gt;0.5,Inddata!H370,"")</f>
        <v/>
      </c>
      <c r="I355" s="4" t="str">
        <f>IF(Inddata!I370="","",Inddata!I370)</f>
        <v/>
      </c>
      <c r="J355" s="14">
        <f>IF('Anvendte oplysninger'!J355="Irrelevant",1,IF('Anvendte oplysninger'!J355&gt;3,1.2,1))</f>
        <v>1</v>
      </c>
      <c r="K355" s="14">
        <f>IF('Anvendte oplysninger'!K355="Irrelevant",1,IF(AND(OR(I355="Motorvejsstrækning",I355="Frakørselsflettestrækning",I355="Tilkørselsflettestrækning"),'Anvendte oplysninger'!K355&lt;3.5),1+(3.5-'Anvendte oplysninger'!K355)*0.12,IF(AND(OR(I355="Frakørselsrampe",I355="Tilkørselsrampe"),'Anvendte oplysninger'!K355&lt;3.5),1+(3.5-'Anvendte oplysninger'!K355)*0.16,1)))</f>
        <v>1</v>
      </c>
      <c r="L355" s="14">
        <f>IF('Anvendte oplysninger'!L355="Irrelevant",1,IF(AND('Anvendte oplysninger'!L355="Ja",'Anvendte oplysninger'!J355=2),0.6*'Anvendte oplysninger'!M355+(1-'Anvendte oplysninger'!M355),IF(AND('Anvendte oplysninger'!L355="Ja",'Anvendte oplysninger'!J355=3),0.7*'Anvendte oplysninger'!M355+(1-'Anvendte oplysninger'!M355),IF(AND('Anvendte oplysninger'!L355="Ja",'Anvendte oplysninger'!J355=4),0.76*'Anvendte oplysninger'!M355+(1-'Anvendte oplysninger'!M355),IF(AND('Anvendte oplysninger'!L355="Ja",'Anvendte oplysninger'!J355&gt;4.99999999),0.8*'Anvendte oplysninger'!M355+(1-'Anvendte oplysninger'!M355),1)))))</f>
        <v>1</v>
      </c>
      <c r="M355" s="14">
        <f>IF('Anvendte oplysninger'!L355="Irrelevant",1,IF(AND('Anvendte oplysninger'!L355="Ja",'Anvendte oplysninger'!J355=2),0.8*'Anvendte oplysninger'!M355+(1-'Anvendte oplysninger'!M355),IF(AND('Anvendte oplysninger'!L355="Ja",'Anvendte oplysninger'!J355=3),0.85*'Anvendte oplysninger'!M355+(1-'Anvendte oplysninger'!M355),IF(AND('Anvendte oplysninger'!L355="Ja",'Anvendte oplysninger'!J355=4),0.88*'Anvendte oplysninger'!M355+(1-'Anvendte oplysninger'!M355),IF(AND('Anvendte oplysninger'!L355="Ja",'Anvendte oplysninger'!J355&gt;4.99999999),0.9*'Anvendte oplysninger'!M355+(1-'Anvendte oplysninger'!M355),1)))))</f>
        <v>1</v>
      </c>
      <c r="N355" s="14">
        <f>IF('Anvendte oplysninger'!N355="Irrelevant",1,IF(AND(OR(I355="Motorvejsstrækning",I355="Frakørselsflettestrækning",I355="Tilkørselsflettestrækning"),'Anvendte oplysninger'!N355&lt;3),1+(3-'Anvendte oplysninger'!N355)*0.09333333,1))</f>
        <v>1</v>
      </c>
      <c r="O355" s="14">
        <f>IF('Anvendte oplysninger'!N355="Irrelevant",1,IF(AND(OR(I355="Motorvejsstrækning",I355="Frakørselsflettestrækning",I355="Tilkørselsflettestrækning"),'Anvendte oplysninger'!N355&lt;3),1+(3-'Anvendte oplysninger'!N355)*0.19666667,1))</f>
        <v>1</v>
      </c>
      <c r="P355" s="14">
        <f>IF('Anvendte oplysninger'!O355="Irrelevant",1,IF(AND(OR(I355="Motorvejsstrækning",I355="Frakørselsflettestrækning",I355="Tilkørselsflettestrækning"),'Anvendte oplysninger'!O355&lt;3.00000001),1+(0.5-'Anvendte oplysninger'!O355)*0.04,IF(AND(OR(I355="Frakørselsrampe",I355="Tilkørselsrampe"),'Anvendte oplysninger'!O355&lt;3.00000001),1+(0.5-'Anvendte oplysninger'!O355)*0.08,IF(OR(I355="Motorvejsstrækning",I355="Frakørselsflettestrækning",I355="Tilkørselsflettestrækning"),0.9,0.8))))</f>
        <v>1</v>
      </c>
      <c r="Q355" s="14">
        <f>IF('Anvendte oplysninger'!P355="Irrelevant",1,IF(AND(OR(I355="Motorvejsstrækning",I355="Frakørselsflettestrækning",I355="Tilkørselsflettestrækning"),'Anvendte oplysninger'!P355&lt;11.00000001),1+(5-'Anvendte oplysninger'!P355)*0.01,0.94))</f>
        <v>1</v>
      </c>
      <c r="R355" s="14">
        <f>IF(OR('Anvendte oplysninger'!Q355="Irrelevant",'Anvendte oplysninger'!R355="Irrelevant",'Anvendte oplysninger'!Q355="Lige"),1,IF(AND(OR(I355="Motorvejsstrækning",I355="Frakørselsflettestrækning",I355="Tilkørselsflettestrækning"),'Anvendte oplysninger'!Q355&lt;4000),(EXP(0.1096*1746.5/'Anvendte oplysninger'!Q355)/EXP(0.1096*1746.5/4000))*('Anvendte oplysninger'!R355/1000)/G355+(G355-'Anvendte oplysninger'!R355/1000)/G355,1))</f>
        <v>1</v>
      </c>
      <c r="S355" s="14">
        <f>IF(OR('Anvendte oplysninger'!S355="Irrelevant",'Anvendte oplysninger'!T355="Irrelevant",'Anvendte oplysninger'!S355="Lige"),1,IF(AND(OR(I355="Motorvejsstrækning",I355="Frakørselsflettestrækning",I355="Tilkørselsflettestrækning"),'Anvendte oplysninger'!S355&lt;4000),(EXP(0.1096*1746.5/'Anvendte oplysninger'!S355)/EXP(0.1096*1746.5/4000))*('Anvendte oplysninger'!T355/1000)/G355+(G355-'Anvendte oplysninger'!T355/1000)/G355,1))</f>
        <v>1</v>
      </c>
      <c r="T355" s="14">
        <f>IF('Anvendte oplysninger'!U355="Irrelevant",1,IF(AND(OR(I355="Motorvejsstrækning",I355="Frakørselsflettestrækning",I355="Tilkørselsflettestrækning",I355="Frakørselsrampe",I355="Tilkørselsrampe"),'Anvendte oplysninger'!U355="Ja"),0.95,1))</f>
        <v>1</v>
      </c>
      <c r="U355" s="14">
        <f>IF('Anvendte oplysninger'!U355="Irrelevant",1,IF(AND(OR(I355="Motorvejsstrækning",I355="Frakørselsflettestrækning",I355="Tilkørselsflettestrækning",I355="Frakørselsrampe",I355="Tilkørselsrampe"),'Anvendte oplysninger'!U355="Ja"),0.96,1))</f>
        <v>1</v>
      </c>
      <c r="V355" s="14">
        <f>IF('Anvendte oplysninger'!U355="Irrelevant",1,IF(AND(OR(I355="Motorvejsstrækning",I355="Frakørselsflettestrækning",I355="Tilkørselsflettestrækning",I355="Frakørselsrampe",I355="Tilkørselsrampe"),'Anvendte oplysninger'!U355="Ja"),0.79,1))</f>
        <v>1</v>
      </c>
      <c r="W355" s="14">
        <f>IF('Anvendte oplysninger'!U355="Irrelevant",1,IF(AND(OR(I355="Motorvejsstrækning",I355="Frakørselsflettestrækning",I355="Tilkørselsflettestrækning",I355="Frakørselsrampe",I355="Tilkørselsrampe"),'Anvendte oplysninger'!U355="Ja"),0.94,1))</f>
        <v>1</v>
      </c>
      <c r="X355" s="14">
        <f>IF('Anvendte oplysninger'!U355="Irrelevant",1,IF(AND(OR(I355="Motorvejsstrækning",I355="Frakørselsflettestrækning",I355="Tilkørselsflettestrækning",I355="Frakørselsrampe",I355="Tilkørselsrampe"),'Anvendte oplysninger'!U355="Ja"),0.97,1))</f>
        <v>1</v>
      </c>
      <c r="Y355" s="14">
        <f>IF(AND(I355="Frakørselsrampe",'Anvendte oplysninger'!V355="S-formet ruderrampe"),1.32,IF(AND(I355="Frakørselsrampe",'Anvendte oplysninger'!V355="S-formet trompetrampe"),2.05,IF(AND(I355="Frakørselsrampe",'Anvendte oplysninger'!V355="U-formet trompetrampe"),4.11,IF(AND(I355="Frakørselsrampe",'Anvendte oplysninger'!V355="SV-formet flyoverrampe"),5.15,IF(AND(I355="Frakørselsrampe",'Anvendte oplysninger'!V355="Vinkelformet rampe"),1.07,IF(AND(I355="Tilkørselsrampe",'Anvendte oplysninger'!V355="S-formet ruderrampe"),0.93,IF(AND(I355="Tilkørselsrampe",'Anvendte oplysninger'!V355="S-formet trompetrampe"),2.48,IF(AND(I355="Tilkørselsrampe",'Anvendte oplysninger'!V355="U-formet trompetrampe"),4.15,IF(AND(I355="Tilkørselsrampe",'Anvendte oplysninger'!V355="SV-formet flyoverrampe"),5.26,IF(AND(I355="Tilkørselsrampe",'Anvendte oplysninger'!V355="Vinkelformet rampe"),1.42,1))))))))))</f>
        <v>1</v>
      </c>
      <c r="Z355" s="14">
        <f>IF(OR('Anvendte oplysninger'!W355="Lige",'Anvendte oplysninger'!W355="Irrelevant",'Anvendte oplysninger'!X355="Irrelevant",'Anvendte oplysninger'!Y355="Irrelevant"),1,1+1.545*1000/32.2*((('Anvendte oplysninger'!Y355*3268/3600)/('Anvendte oplysninger'!W355/0.306))^2)*('Anvendte oplysninger'!X355/1000)/G355)</f>
        <v>1</v>
      </c>
      <c r="AA355" s="14">
        <f>IF(OR('Anvendte oplysninger'!W355="Lige",'Anvendte oplysninger'!W355="Irrelevant",'Anvendte oplysninger'!X355="Irrelevant",'Anvendte oplysninger'!Y355="Irrelevant"),1,1+1.961*1000/32.2*((('Anvendte oplysninger'!Y355*3268/3600)/('Anvendte oplysninger'!W355/0.306))^2)*('Anvendte oplysninger'!X355/1000)/G355)</f>
        <v>1</v>
      </c>
      <c r="AB355" s="14">
        <f>IF(OR('Anvendte oplysninger'!Z355="Lige",'Anvendte oplysninger'!Z355="Irrelevant",'Anvendte oplysninger'!AA355="Irrelevant",'Anvendte oplysninger'!AB355="Irrelevant"),1,1+1.545*1000/32.2*((('Anvendte oplysninger'!AB355*3268/3600)/('Anvendte oplysninger'!Z355/0.306))^2)*('Anvendte oplysninger'!AA355/1000)/G355)</f>
        <v>1</v>
      </c>
      <c r="AC355" s="14">
        <f>IF(OR('Anvendte oplysninger'!Z355="Lige",'Anvendte oplysninger'!Z355="Irrelevant",'Anvendte oplysninger'!AA355="Irrelevant",'Anvendte oplysninger'!AB355="Irrelevant"),1,1+1.961*1000/32.2*((('Anvendte oplysninger'!AB355*3268/3600)/('Anvendte oplysninger'!Z355/0.306))^2)*('Anvendte oplysninger'!AA355/1000)/G355)</f>
        <v>1</v>
      </c>
      <c r="AD355" s="14">
        <f>IF(OR('Anvendte oplysninger'!AC355="Irrelevant",'Anvendte oplysninger'!AC355="Nej"),1,IF(AND('Anvendte oplysninger'!AC355="Ja",OR('Anvendte oplysninger'!Q355&lt;301,'Anvendte oplysninger'!S355&lt;301)),1-(0.5*('Anvendte oplysninger'!R355+'Anvendte oplysninger'!T355)/('Anvendte oplysninger'!G355*1000)),IF(AND('Anvendte oplysninger'!AC355="Ja",OR('Anvendte oplysninger'!Q355&lt;601,'Anvendte oplysninger'!S355&lt;601)),1-(0.25*('Anvendte oplysninger'!R355+'Anvendte oplysninger'!T355)/('Anvendte oplysninger'!G355*1000)),1)))</f>
        <v>1</v>
      </c>
      <c r="AE355" s="14">
        <f>IF(OR('Anvendte oplysninger'!AC355="Irrelevant",'Anvendte oplysninger'!AC355="Nej"),1,IF(AND('Anvendte oplysninger'!AC355="Ja",OR('Anvendte oplysninger'!Q355&lt;301,'Anvendte oplysninger'!S355&lt;301)),1-(0.4*('Anvendte oplysninger'!R355+'Anvendte oplysninger'!T355)/('Anvendte oplysninger'!G355*1000)),IF(AND('Anvendte oplysninger'!AC355="Ja",OR('Anvendte oplysninger'!Q355&lt;601,'Anvendte oplysninger'!S355&lt;601)),1-(0.2*('Anvendte oplysninger'!R355+'Anvendte oplysninger'!T355)/('Anvendte oplysninger'!G355*1000)),1)))</f>
        <v>1</v>
      </c>
      <c r="AF355" s="14">
        <f>IF('Anvendte oplysninger'!AD355="110 km/t",0.79,1)</f>
        <v>1</v>
      </c>
      <c r="AG355" s="14">
        <f>IF('Anvendte oplysninger'!AD355="110 km/t",0.94,1)</f>
        <v>1</v>
      </c>
      <c r="AH355" s="14">
        <f>IF('Anvendte oplysninger'!AD355="110 km/t",0.66,1)</f>
        <v>1</v>
      </c>
      <c r="AI355" s="14">
        <f>IF('Anvendte oplysninger'!AD355="110 km/t",0.82,1)</f>
        <v>1</v>
      </c>
      <c r="AJ355" s="14">
        <f>IF(AND('Anvendte oplysninger'!AE355="Ja",I355="Tilkørselsflettestrækning"),0.65*'Anvendte oplysninger'!AF355+1-'Anvendte oplysninger'!AF355,1)</f>
        <v>1</v>
      </c>
      <c r="AK355" s="15" t="str">
        <f t="shared" si="35"/>
        <v/>
      </c>
      <c r="AL355" s="15" t="str">
        <f t="shared" si="36"/>
        <v/>
      </c>
      <c r="AM355" s="15" t="str">
        <f t="shared" si="37"/>
        <v/>
      </c>
      <c r="AN355" s="15" t="str">
        <f t="shared" si="38"/>
        <v/>
      </c>
      <c r="AO355" s="15" t="str">
        <f t="shared" si="39"/>
        <v/>
      </c>
      <c r="AP355" s="15" t="str">
        <f t="shared" si="40"/>
        <v/>
      </c>
      <c r="AQ355" s="4" t="str">
        <f t="shared" si="41"/>
        <v/>
      </c>
    </row>
    <row r="356" spans="1:43" x14ac:dyDescent="0.25">
      <c r="A356" s="4" t="str">
        <f>IF(Inddata!A371="","",Inddata!A371)</f>
        <v/>
      </c>
      <c r="B356" s="4" t="str">
        <f>IF(Inddata!B371="","",Inddata!B371)</f>
        <v/>
      </c>
      <c r="C356" s="4" t="str">
        <f>IF(Inddata!C371="","",Inddata!C371)</f>
        <v/>
      </c>
      <c r="D356" s="4" t="str">
        <f>IF(Inddata!D371="","",Inddata!D371)</f>
        <v/>
      </c>
      <c r="E356" s="4" t="str">
        <f>IF(Inddata!E371="","",Inddata!E371)</f>
        <v/>
      </c>
      <c r="F356" s="4" t="str">
        <f>IF(Inddata!F371="","",Inddata!F371)</f>
        <v/>
      </c>
      <c r="G356" s="4">
        <f>IF(Inddata!G371="","",Inddata!G371)</f>
        <v>0</v>
      </c>
      <c r="H356" s="4" t="str">
        <f>IF(Inddata!H371&gt;0.5,Inddata!H371,"")</f>
        <v/>
      </c>
      <c r="I356" s="4" t="str">
        <f>IF(Inddata!I371="","",Inddata!I371)</f>
        <v/>
      </c>
      <c r="J356" s="14">
        <f>IF('Anvendte oplysninger'!J356="Irrelevant",1,IF('Anvendte oplysninger'!J356&gt;3,1.2,1))</f>
        <v>1</v>
      </c>
      <c r="K356" s="14">
        <f>IF('Anvendte oplysninger'!K356="Irrelevant",1,IF(AND(OR(I356="Motorvejsstrækning",I356="Frakørselsflettestrækning",I356="Tilkørselsflettestrækning"),'Anvendte oplysninger'!K356&lt;3.5),1+(3.5-'Anvendte oplysninger'!K356)*0.12,IF(AND(OR(I356="Frakørselsrampe",I356="Tilkørselsrampe"),'Anvendte oplysninger'!K356&lt;3.5),1+(3.5-'Anvendte oplysninger'!K356)*0.16,1)))</f>
        <v>1</v>
      </c>
      <c r="L356" s="14">
        <f>IF('Anvendte oplysninger'!L356="Irrelevant",1,IF(AND('Anvendte oplysninger'!L356="Ja",'Anvendte oplysninger'!J356=2),0.6*'Anvendte oplysninger'!M356+(1-'Anvendte oplysninger'!M356),IF(AND('Anvendte oplysninger'!L356="Ja",'Anvendte oplysninger'!J356=3),0.7*'Anvendte oplysninger'!M356+(1-'Anvendte oplysninger'!M356),IF(AND('Anvendte oplysninger'!L356="Ja",'Anvendte oplysninger'!J356=4),0.76*'Anvendte oplysninger'!M356+(1-'Anvendte oplysninger'!M356),IF(AND('Anvendte oplysninger'!L356="Ja",'Anvendte oplysninger'!J356&gt;4.99999999),0.8*'Anvendte oplysninger'!M356+(1-'Anvendte oplysninger'!M356),1)))))</f>
        <v>1</v>
      </c>
      <c r="M356" s="14">
        <f>IF('Anvendte oplysninger'!L356="Irrelevant",1,IF(AND('Anvendte oplysninger'!L356="Ja",'Anvendte oplysninger'!J356=2),0.8*'Anvendte oplysninger'!M356+(1-'Anvendte oplysninger'!M356),IF(AND('Anvendte oplysninger'!L356="Ja",'Anvendte oplysninger'!J356=3),0.85*'Anvendte oplysninger'!M356+(1-'Anvendte oplysninger'!M356),IF(AND('Anvendte oplysninger'!L356="Ja",'Anvendte oplysninger'!J356=4),0.88*'Anvendte oplysninger'!M356+(1-'Anvendte oplysninger'!M356),IF(AND('Anvendte oplysninger'!L356="Ja",'Anvendte oplysninger'!J356&gt;4.99999999),0.9*'Anvendte oplysninger'!M356+(1-'Anvendte oplysninger'!M356),1)))))</f>
        <v>1</v>
      </c>
      <c r="N356" s="14">
        <f>IF('Anvendte oplysninger'!N356="Irrelevant",1,IF(AND(OR(I356="Motorvejsstrækning",I356="Frakørselsflettestrækning",I356="Tilkørselsflettestrækning"),'Anvendte oplysninger'!N356&lt;3),1+(3-'Anvendte oplysninger'!N356)*0.09333333,1))</f>
        <v>1</v>
      </c>
      <c r="O356" s="14">
        <f>IF('Anvendte oplysninger'!N356="Irrelevant",1,IF(AND(OR(I356="Motorvejsstrækning",I356="Frakørselsflettestrækning",I356="Tilkørselsflettestrækning"),'Anvendte oplysninger'!N356&lt;3),1+(3-'Anvendte oplysninger'!N356)*0.19666667,1))</f>
        <v>1</v>
      </c>
      <c r="P356" s="14">
        <f>IF('Anvendte oplysninger'!O356="Irrelevant",1,IF(AND(OR(I356="Motorvejsstrækning",I356="Frakørselsflettestrækning",I356="Tilkørselsflettestrækning"),'Anvendte oplysninger'!O356&lt;3.00000001),1+(0.5-'Anvendte oplysninger'!O356)*0.04,IF(AND(OR(I356="Frakørselsrampe",I356="Tilkørselsrampe"),'Anvendte oplysninger'!O356&lt;3.00000001),1+(0.5-'Anvendte oplysninger'!O356)*0.08,IF(OR(I356="Motorvejsstrækning",I356="Frakørselsflettestrækning",I356="Tilkørselsflettestrækning"),0.9,0.8))))</f>
        <v>1</v>
      </c>
      <c r="Q356" s="14">
        <f>IF('Anvendte oplysninger'!P356="Irrelevant",1,IF(AND(OR(I356="Motorvejsstrækning",I356="Frakørselsflettestrækning",I356="Tilkørselsflettestrækning"),'Anvendte oplysninger'!P356&lt;11.00000001),1+(5-'Anvendte oplysninger'!P356)*0.01,0.94))</f>
        <v>1</v>
      </c>
      <c r="R356" s="14">
        <f>IF(OR('Anvendte oplysninger'!Q356="Irrelevant",'Anvendte oplysninger'!R356="Irrelevant",'Anvendte oplysninger'!Q356="Lige"),1,IF(AND(OR(I356="Motorvejsstrækning",I356="Frakørselsflettestrækning",I356="Tilkørselsflettestrækning"),'Anvendte oplysninger'!Q356&lt;4000),(EXP(0.1096*1746.5/'Anvendte oplysninger'!Q356)/EXP(0.1096*1746.5/4000))*('Anvendte oplysninger'!R356/1000)/G356+(G356-'Anvendte oplysninger'!R356/1000)/G356,1))</f>
        <v>1</v>
      </c>
      <c r="S356" s="14">
        <f>IF(OR('Anvendte oplysninger'!S356="Irrelevant",'Anvendte oplysninger'!T356="Irrelevant",'Anvendte oplysninger'!S356="Lige"),1,IF(AND(OR(I356="Motorvejsstrækning",I356="Frakørselsflettestrækning",I356="Tilkørselsflettestrækning"),'Anvendte oplysninger'!S356&lt;4000),(EXP(0.1096*1746.5/'Anvendte oplysninger'!S356)/EXP(0.1096*1746.5/4000))*('Anvendte oplysninger'!T356/1000)/G356+(G356-'Anvendte oplysninger'!T356/1000)/G356,1))</f>
        <v>1</v>
      </c>
      <c r="T356" s="14">
        <f>IF('Anvendte oplysninger'!U356="Irrelevant",1,IF(AND(OR(I356="Motorvejsstrækning",I356="Frakørselsflettestrækning",I356="Tilkørselsflettestrækning",I356="Frakørselsrampe",I356="Tilkørselsrampe"),'Anvendte oplysninger'!U356="Ja"),0.95,1))</f>
        <v>1</v>
      </c>
      <c r="U356" s="14">
        <f>IF('Anvendte oplysninger'!U356="Irrelevant",1,IF(AND(OR(I356="Motorvejsstrækning",I356="Frakørselsflettestrækning",I356="Tilkørselsflettestrækning",I356="Frakørselsrampe",I356="Tilkørselsrampe"),'Anvendte oplysninger'!U356="Ja"),0.96,1))</f>
        <v>1</v>
      </c>
      <c r="V356" s="14">
        <f>IF('Anvendte oplysninger'!U356="Irrelevant",1,IF(AND(OR(I356="Motorvejsstrækning",I356="Frakørselsflettestrækning",I356="Tilkørselsflettestrækning",I356="Frakørselsrampe",I356="Tilkørselsrampe"),'Anvendte oplysninger'!U356="Ja"),0.79,1))</f>
        <v>1</v>
      </c>
      <c r="W356" s="14">
        <f>IF('Anvendte oplysninger'!U356="Irrelevant",1,IF(AND(OR(I356="Motorvejsstrækning",I356="Frakørselsflettestrækning",I356="Tilkørselsflettestrækning",I356="Frakørselsrampe",I356="Tilkørselsrampe"),'Anvendte oplysninger'!U356="Ja"),0.94,1))</f>
        <v>1</v>
      </c>
      <c r="X356" s="14">
        <f>IF('Anvendte oplysninger'!U356="Irrelevant",1,IF(AND(OR(I356="Motorvejsstrækning",I356="Frakørselsflettestrækning",I356="Tilkørselsflettestrækning",I356="Frakørselsrampe",I356="Tilkørselsrampe"),'Anvendte oplysninger'!U356="Ja"),0.97,1))</f>
        <v>1</v>
      </c>
      <c r="Y356" s="14">
        <f>IF(AND(I356="Frakørselsrampe",'Anvendte oplysninger'!V356="S-formet ruderrampe"),1.32,IF(AND(I356="Frakørselsrampe",'Anvendte oplysninger'!V356="S-formet trompetrampe"),2.05,IF(AND(I356="Frakørselsrampe",'Anvendte oplysninger'!V356="U-formet trompetrampe"),4.11,IF(AND(I356="Frakørselsrampe",'Anvendte oplysninger'!V356="SV-formet flyoverrampe"),5.15,IF(AND(I356="Frakørselsrampe",'Anvendte oplysninger'!V356="Vinkelformet rampe"),1.07,IF(AND(I356="Tilkørselsrampe",'Anvendte oplysninger'!V356="S-formet ruderrampe"),0.93,IF(AND(I356="Tilkørselsrampe",'Anvendte oplysninger'!V356="S-formet trompetrampe"),2.48,IF(AND(I356="Tilkørselsrampe",'Anvendte oplysninger'!V356="U-formet trompetrampe"),4.15,IF(AND(I356="Tilkørselsrampe",'Anvendte oplysninger'!V356="SV-formet flyoverrampe"),5.26,IF(AND(I356="Tilkørselsrampe",'Anvendte oplysninger'!V356="Vinkelformet rampe"),1.42,1))))))))))</f>
        <v>1</v>
      </c>
      <c r="Z356" s="14">
        <f>IF(OR('Anvendte oplysninger'!W356="Lige",'Anvendte oplysninger'!W356="Irrelevant",'Anvendte oplysninger'!X356="Irrelevant",'Anvendte oplysninger'!Y356="Irrelevant"),1,1+1.545*1000/32.2*((('Anvendte oplysninger'!Y356*3268/3600)/('Anvendte oplysninger'!W356/0.306))^2)*('Anvendte oplysninger'!X356/1000)/G356)</f>
        <v>1</v>
      </c>
      <c r="AA356" s="14">
        <f>IF(OR('Anvendte oplysninger'!W356="Lige",'Anvendte oplysninger'!W356="Irrelevant",'Anvendte oplysninger'!X356="Irrelevant",'Anvendte oplysninger'!Y356="Irrelevant"),1,1+1.961*1000/32.2*((('Anvendte oplysninger'!Y356*3268/3600)/('Anvendte oplysninger'!W356/0.306))^2)*('Anvendte oplysninger'!X356/1000)/G356)</f>
        <v>1</v>
      </c>
      <c r="AB356" s="14">
        <f>IF(OR('Anvendte oplysninger'!Z356="Lige",'Anvendte oplysninger'!Z356="Irrelevant",'Anvendte oplysninger'!AA356="Irrelevant",'Anvendte oplysninger'!AB356="Irrelevant"),1,1+1.545*1000/32.2*((('Anvendte oplysninger'!AB356*3268/3600)/('Anvendte oplysninger'!Z356/0.306))^2)*('Anvendte oplysninger'!AA356/1000)/G356)</f>
        <v>1</v>
      </c>
      <c r="AC356" s="14">
        <f>IF(OR('Anvendte oplysninger'!Z356="Lige",'Anvendte oplysninger'!Z356="Irrelevant",'Anvendte oplysninger'!AA356="Irrelevant",'Anvendte oplysninger'!AB356="Irrelevant"),1,1+1.961*1000/32.2*((('Anvendte oplysninger'!AB356*3268/3600)/('Anvendte oplysninger'!Z356/0.306))^2)*('Anvendte oplysninger'!AA356/1000)/G356)</f>
        <v>1</v>
      </c>
      <c r="AD356" s="14">
        <f>IF(OR('Anvendte oplysninger'!AC356="Irrelevant",'Anvendte oplysninger'!AC356="Nej"),1,IF(AND('Anvendte oplysninger'!AC356="Ja",OR('Anvendte oplysninger'!Q356&lt;301,'Anvendte oplysninger'!S356&lt;301)),1-(0.5*('Anvendte oplysninger'!R356+'Anvendte oplysninger'!T356)/('Anvendte oplysninger'!G356*1000)),IF(AND('Anvendte oplysninger'!AC356="Ja",OR('Anvendte oplysninger'!Q356&lt;601,'Anvendte oplysninger'!S356&lt;601)),1-(0.25*('Anvendte oplysninger'!R356+'Anvendte oplysninger'!T356)/('Anvendte oplysninger'!G356*1000)),1)))</f>
        <v>1</v>
      </c>
      <c r="AE356" s="14">
        <f>IF(OR('Anvendte oplysninger'!AC356="Irrelevant",'Anvendte oplysninger'!AC356="Nej"),1,IF(AND('Anvendte oplysninger'!AC356="Ja",OR('Anvendte oplysninger'!Q356&lt;301,'Anvendte oplysninger'!S356&lt;301)),1-(0.4*('Anvendte oplysninger'!R356+'Anvendte oplysninger'!T356)/('Anvendte oplysninger'!G356*1000)),IF(AND('Anvendte oplysninger'!AC356="Ja",OR('Anvendte oplysninger'!Q356&lt;601,'Anvendte oplysninger'!S356&lt;601)),1-(0.2*('Anvendte oplysninger'!R356+'Anvendte oplysninger'!T356)/('Anvendte oplysninger'!G356*1000)),1)))</f>
        <v>1</v>
      </c>
      <c r="AF356" s="14">
        <f>IF('Anvendte oplysninger'!AD356="110 km/t",0.79,1)</f>
        <v>1</v>
      </c>
      <c r="AG356" s="14">
        <f>IF('Anvendte oplysninger'!AD356="110 km/t",0.94,1)</f>
        <v>1</v>
      </c>
      <c r="AH356" s="14">
        <f>IF('Anvendte oplysninger'!AD356="110 km/t",0.66,1)</f>
        <v>1</v>
      </c>
      <c r="AI356" s="14">
        <f>IF('Anvendte oplysninger'!AD356="110 km/t",0.82,1)</f>
        <v>1</v>
      </c>
      <c r="AJ356" s="14">
        <f>IF(AND('Anvendte oplysninger'!AE356="Ja",I356="Tilkørselsflettestrækning"),0.65*'Anvendte oplysninger'!AF356+1-'Anvendte oplysninger'!AF356,1)</f>
        <v>1</v>
      </c>
      <c r="AK356" s="15" t="str">
        <f t="shared" si="35"/>
        <v/>
      </c>
      <c r="AL356" s="15" t="str">
        <f t="shared" si="36"/>
        <v/>
      </c>
      <c r="AM356" s="15" t="str">
        <f t="shared" si="37"/>
        <v/>
      </c>
      <c r="AN356" s="15" t="str">
        <f t="shared" si="38"/>
        <v/>
      </c>
      <c r="AO356" s="15" t="str">
        <f t="shared" si="39"/>
        <v/>
      </c>
      <c r="AP356" s="15" t="str">
        <f t="shared" si="40"/>
        <v/>
      </c>
      <c r="AQ356" s="4" t="str">
        <f t="shared" si="41"/>
        <v/>
      </c>
    </row>
    <row r="357" spans="1:43" x14ac:dyDescent="0.25">
      <c r="A357" s="4" t="str">
        <f>IF(Inddata!A372="","",Inddata!A372)</f>
        <v/>
      </c>
      <c r="B357" s="4" t="str">
        <f>IF(Inddata!B372="","",Inddata!B372)</f>
        <v/>
      </c>
      <c r="C357" s="4" t="str">
        <f>IF(Inddata!C372="","",Inddata!C372)</f>
        <v/>
      </c>
      <c r="D357" s="4" t="str">
        <f>IF(Inddata!D372="","",Inddata!D372)</f>
        <v/>
      </c>
      <c r="E357" s="4" t="str">
        <f>IF(Inddata!E372="","",Inddata!E372)</f>
        <v/>
      </c>
      <c r="F357" s="4" t="str">
        <f>IF(Inddata!F372="","",Inddata!F372)</f>
        <v/>
      </c>
      <c r="G357" s="4">
        <f>IF(Inddata!G372="","",Inddata!G372)</f>
        <v>0</v>
      </c>
      <c r="H357" s="4" t="str">
        <f>IF(Inddata!H372&gt;0.5,Inddata!H372,"")</f>
        <v/>
      </c>
      <c r="I357" s="4" t="str">
        <f>IF(Inddata!I372="","",Inddata!I372)</f>
        <v/>
      </c>
      <c r="J357" s="14">
        <f>IF('Anvendte oplysninger'!J357="Irrelevant",1,IF('Anvendte oplysninger'!J357&gt;3,1.2,1))</f>
        <v>1</v>
      </c>
      <c r="K357" s="14">
        <f>IF('Anvendte oplysninger'!K357="Irrelevant",1,IF(AND(OR(I357="Motorvejsstrækning",I357="Frakørselsflettestrækning",I357="Tilkørselsflettestrækning"),'Anvendte oplysninger'!K357&lt;3.5),1+(3.5-'Anvendte oplysninger'!K357)*0.12,IF(AND(OR(I357="Frakørselsrampe",I357="Tilkørselsrampe"),'Anvendte oplysninger'!K357&lt;3.5),1+(3.5-'Anvendte oplysninger'!K357)*0.16,1)))</f>
        <v>1</v>
      </c>
      <c r="L357" s="14">
        <f>IF('Anvendte oplysninger'!L357="Irrelevant",1,IF(AND('Anvendte oplysninger'!L357="Ja",'Anvendte oplysninger'!J357=2),0.6*'Anvendte oplysninger'!M357+(1-'Anvendte oplysninger'!M357),IF(AND('Anvendte oplysninger'!L357="Ja",'Anvendte oplysninger'!J357=3),0.7*'Anvendte oplysninger'!M357+(1-'Anvendte oplysninger'!M357),IF(AND('Anvendte oplysninger'!L357="Ja",'Anvendte oplysninger'!J357=4),0.76*'Anvendte oplysninger'!M357+(1-'Anvendte oplysninger'!M357),IF(AND('Anvendte oplysninger'!L357="Ja",'Anvendte oplysninger'!J357&gt;4.99999999),0.8*'Anvendte oplysninger'!M357+(1-'Anvendte oplysninger'!M357),1)))))</f>
        <v>1</v>
      </c>
      <c r="M357" s="14">
        <f>IF('Anvendte oplysninger'!L357="Irrelevant",1,IF(AND('Anvendte oplysninger'!L357="Ja",'Anvendte oplysninger'!J357=2),0.8*'Anvendte oplysninger'!M357+(1-'Anvendte oplysninger'!M357),IF(AND('Anvendte oplysninger'!L357="Ja",'Anvendte oplysninger'!J357=3),0.85*'Anvendte oplysninger'!M357+(1-'Anvendte oplysninger'!M357),IF(AND('Anvendte oplysninger'!L357="Ja",'Anvendte oplysninger'!J357=4),0.88*'Anvendte oplysninger'!M357+(1-'Anvendte oplysninger'!M357),IF(AND('Anvendte oplysninger'!L357="Ja",'Anvendte oplysninger'!J357&gt;4.99999999),0.9*'Anvendte oplysninger'!M357+(1-'Anvendte oplysninger'!M357),1)))))</f>
        <v>1</v>
      </c>
      <c r="N357" s="14">
        <f>IF('Anvendte oplysninger'!N357="Irrelevant",1,IF(AND(OR(I357="Motorvejsstrækning",I357="Frakørselsflettestrækning",I357="Tilkørselsflettestrækning"),'Anvendte oplysninger'!N357&lt;3),1+(3-'Anvendte oplysninger'!N357)*0.09333333,1))</f>
        <v>1</v>
      </c>
      <c r="O357" s="14">
        <f>IF('Anvendte oplysninger'!N357="Irrelevant",1,IF(AND(OR(I357="Motorvejsstrækning",I357="Frakørselsflettestrækning",I357="Tilkørselsflettestrækning"),'Anvendte oplysninger'!N357&lt;3),1+(3-'Anvendte oplysninger'!N357)*0.19666667,1))</f>
        <v>1</v>
      </c>
      <c r="P357" s="14">
        <f>IF('Anvendte oplysninger'!O357="Irrelevant",1,IF(AND(OR(I357="Motorvejsstrækning",I357="Frakørselsflettestrækning",I357="Tilkørselsflettestrækning"),'Anvendte oplysninger'!O357&lt;3.00000001),1+(0.5-'Anvendte oplysninger'!O357)*0.04,IF(AND(OR(I357="Frakørselsrampe",I357="Tilkørselsrampe"),'Anvendte oplysninger'!O357&lt;3.00000001),1+(0.5-'Anvendte oplysninger'!O357)*0.08,IF(OR(I357="Motorvejsstrækning",I357="Frakørselsflettestrækning",I357="Tilkørselsflettestrækning"),0.9,0.8))))</f>
        <v>1</v>
      </c>
      <c r="Q357" s="14">
        <f>IF('Anvendte oplysninger'!P357="Irrelevant",1,IF(AND(OR(I357="Motorvejsstrækning",I357="Frakørselsflettestrækning",I357="Tilkørselsflettestrækning"),'Anvendte oplysninger'!P357&lt;11.00000001),1+(5-'Anvendte oplysninger'!P357)*0.01,0.94))</f>
        <v>1</v>
      </c>
      <c r="R357" s="14">
        <f>IF(OR('Anvendte oplysninger'!Q357="Irrelevant",'Anvendte oplysninger'!R357="Irrelevant",'Anvendte oplysninger'!Q357="Lige"),1,IF(AND(OR(I357="Motorvejsstrækning",I357="Frakørselsflettestrækning",I357="Tilkørselsflettestrækning"),'Anvendte oplysninger'!Q357&lt;4000),(EXP(0.1096*1746.5/'Anvendte oplysninger'!Q357)/EXP(0.1096*1746.5/4000))*('Anvendte oplysninger'!R357/1000)/G357+(G357-'Anvendte oplysninger'!R357/1000)/G357,1))</f>
        <v>1</v>
      </c>
      <c r="S357" s="14">
        <f>IF(OR('Anvendte oplysninger'!S357="Irrelevant",'Anvendte oplysninger'!T357="Irrelevant",'Anvendte oplysninger'!S357="Lige"),1,IF(AND(OR(I357="Motorvejsstrækning",I357="Frakørselsflettestrækning",I357="Tilkørselsflettestrækning"),'Anvendte oplysninger'!S357&lt;4000),(EXP(0.1096*1746.5/'Anvendte oplysninger'!S357)/EXP(0.1096*1746.5/4000))*('Anvendte oplysninger'!T357/1000)/G357+(G357-'Anvendte oplysninger'!T357/1000)/G357,1))</f>
        <v>1</v>
      </c>
      <c r="T357" s="14">
        <f>IF('Anvendte oplysninger'!U357="Irrelevant",1,IF(AND(OR(I357="Motorvejsstrækning",I357="Frakørselsflettestrækning",I357="Tilkørselsflettestrækning",I357="Frakørselsrampe",I357="Tilkørselsrampe"),'Anvendte oplysninger'!U357="Ja"),0.95,1))</f>
        <v>1</v>
      </c>
      <c r="U357" s="14">
        <f>IF('Anvendte oplysninger'!U357="Irrelevant",1,IF(AND(OR(I357="Motorvejsstrækning",I357="Frakørselsflettestrækning",I357="Tilkørselsflettestrækning",I357="Frakørselsrampe",I357="Tilkørselsrampe"),'Anvendte oplysninger'!U357="Ja"),0.96,1))</f>
        <v>1</v>
      </c>
      <c r="V357" s="14">
        <f>IF('Anvendte oplysninger'!U357="Irrelevant",1,IF(AND(OR(I357="Motorvejsstrækning",I357="Frakørselsflettestrækning",I357="Tilkørselsflettestrækning",I357="Frakørselsrampe",I357="Tilkørselsrampe"),'Anvendte oplysninger'!U357="Ja"),0.79,1))</f>
        <v>1</v>
      </c>
      <c r="W357" s="14">
        <f>IF('Anvendte oplysninger'!U357="Irrelevant",1,IF(AND(OR(I357="Motorvejsstrækning",I357="Frakørselsflettestrækning",I357="Tilkørselsflettestrækning",I357="Frakørselsrampe",I357="Tilkørselsrampe"),'Anvendte oplysninger'!U357="Ja"),0.94,1))</f>
        <v>1</v>
      </c>
      <c r="X357" s="14">
        <f>IF('Anvendte oplysninger'!U357="Irrelevant",1,IF(AND(OR(I357="Motorvejsstrækning",I357="Frakørselsflettestrækning",I357="Tilkørselsflettestrækning",I357="Frakørselsrampe",I357="Tilkørselsrampe"),'Anvendte oplysninger'!U357="Ja"),0.97,1))</f>
        <v>1</v>
      </c>
      <c r="Y357" s="14">
        <f>IF(AND(I357="Frakørselsrampe",'Anvendte oplysninger'!V357="S-formet ruderrampe"),1.32,IF(AND(I357="Frakørselsrampe",'Anvendte oplysninger'!V357="S-formet trompetrampe"),2.05,IF(AND(I357="Frakørselsrampe",'Anvendte oplysninger'!V357="U-formet trompetrampe"),4.11,IF(AND(I357="Frakørselsrampe",'Anvendte oplysninger'!V357="SV-formet flyoverrampe"),5.15,IF(AND(I357="Frakørselsrampe",'Anvendte oplysninger'!V357="Vinkelformet rampe"),1.07,IF(AND(I357="Tilkørselsrampe",'Anvendte oplysninger'!V357="S-formet ruderrampe"),0.93,IF(AND(I357="Tilkørselsrampe",'Anvendte oplysninger'!V357="S-formet trompetrampe"),2.48,IF(AND(I357="Tilkørselsrampe",'Anvendte oplysninger'!V357="U-formet trompetrampe"),4.15,IF(AND(I357="Tilkørselsrampe",'Anvendte oplysninger'!V357="SV-formet flyoverrampe"),5.26,IF(AND(I357="Tilkørselsrampe",'Anvendte oplysninger'!V357="Vinkelformet rampe"),1.42,1))))))))))</f>
        <v>1</v>
      </c>
      <c r="Z357" s="14">
        <f>IF(OR('Anvendte oplysninger'!W357="Lige",'Anvendte oplysninger'!W357="Irrelevant",'Anvendte oplysninger'!X357="Irrelevant",'Anvendte oplysninger'!Y357="Irrelevant"),1,1+1.545*1000/32.2*((('Anvendte oplysninger'!Y357*3268/3600)/('Anvendte oplysninger'!W357/0.306))^2)*('Anvendte oplysninger'!X357/1000)/G357)</f>
        <v>1</v>
      </c>
      <c r="AA357" s="14">
        <f>IF(OR('Anvendte oplysninger'!W357="Lige",'Anvendte oplysninger'!W357="Irrelevant",'Anvendte oplysninger'!X357="Irrelevant",'Anvendte oplysninger'!Y357="Irrelevant"),1,1+1.961*1000/32.2*((('Anvendte oplysninger'!Y357*3268/3600)/('Anvendte oplysninger'!W357/0.306))^2)*('Anvendte oplysninger'!X357/1000)/G357)</f>
        <v>1</v>
      </c>
      <c r="AB357" s="14">
        <f>IF(OR('Anvendte oplysninger'!Z357="Lige",'Anvendte oplysninger'!Z357="Irrelevant",'Anvendte oplysninger'!AA357="Irrelevant",'Anvendte oplysninger'!AB357="Irrelevant"),1,1+1.545*1000/32.2*((('Anvendte oplysninger'!AB357*3268/3600)/('Anvendte oplysninger'!Z357/0.306))^2)*('Anvendte oplysninger'!AA357/1000)/G357)</f>
        <v>1</v>
      </c>
      <c r="AC357" s="14">
        <f>IF(OR('Anvendte oplysninger'!Z357="Lige",'Anvendte oplysninger'!Z357="Irrelevant",'Anvendte oplysninger'!AA357="Irrelevant",'Anvendte oplysninger'!AB357="Irrelevant"),1,1+1.961*1000/32.2*((('Anvendte oplysninger'!AB357*3268/3600)/('Anvendte oplysninger'!Z357/0.306))^2)*('Anvendte oplysninger'!AA357/1000)/G357)</f>
        <v>1</v>
      </c>
      <c r="AD357" s="14">
        <f>IF(OR('Anvendte oplysninger'!AC357="Irrelevant",'Anvendte oplysninger'!AC357="Nej"),1,IF(AND('Anvendte oplysninger'!AC357="Ja",OR('Anvendte oplysninger'!Q357&lt;301,'Anvendte oplysninger'!S357&lt;301)),1-(0.5*('Anvendte oplysninger'!R357+'Anvendte oplysninger'!T357)/('Anvendte oplysninger'!G357*1000)),IF(AND('Anvendte oplysninger'!AC357="Ja",OR('Anvendte oplysninger'!Q357&lt;601,'Anvendte oplysninger'!S357&lt;601)),1-(0.25*('Anvendte oplysninger'!R357+'Anvendte oplysninger'!T357)/('Anvendte oplysninger'!G357*1000)),1)))</f>
        <v>1</v>
      </c>
      <c r="AE357" s="14">
        <f>IF(OR('Anvendte oplysninger'!AC357="Irrelevant",'Anvendte oplysninger'!AC357="Nej"),1,IF(AND('Anvendte oplysninger'!AC357="Ja",OR('Anvendte oplysninger'!Q357&lt;301,'Anvendte oplysninger'!S357&lt;301)),1-(0.4*('Anvendte oplysninger'!R357+'Anvendte oplysninger'!T357)/('Anvendte oplysninger'!G357*1000)),IF(AND('Anvendte oplysninger'!AC357="Ja",OR('Anvendte oplysninger'!Q357&lt;601,'Anvendte oplysninger'!S357&lt;601)),1-(0.2*('Anvendte oplysninger'!R357+'Anvendte oplysninger'!T357)/('Anvendte oplysninger'!G357*1000)),1)))</f>
        <v>1</v>
      </c>
      <c r="AF357" s="14">
        <f>IF('Anvendte oplysninger'!AD357="110 km/t",0.79,1)</f>
        <v>1</v>
      </c>
      <c r="AG357" s="14">
        <f>IF('Anvendte oplysninger'!AD357="110 km/t",0.94,1)</f>
        <v>1</v>
      </c>
      <c r="AH357" s="14">
        <f>IF('Anvendte oplysninger'!AD357="110 km/t",0.66,1)</f>
        <v>1</v>
      </c>
      <c r="AI357" s="14">
        <f>IF('Anvendte oplysninger'!AD357="110 km/t",0.82,1)</f>
        <v>1</v>
      </c>
      <c r="AJ357" s="14">
        <f>IF(AND('Anvendte oplysninger'!AE357="Ja",I357="Tilkørselsflettestrækning"),0.65*'Anvendte oplysninger'!AF357+1-'Anvendte oplysninger'!AF357,1)</f>
        <v>1</v>
      </c>
      <c r="AK357" s="15" t="str">
        <f t="shared" si="35"/>
        <v/>
      </c>
      <c r="AL357" s="15" t="str">
        <f t="shared" si="36"/>
        <v/>
      </c>
      <c r="AM357" s="15" t="str">
        <f t="shared" si="37"/>
        <v/>
      </c>
      <c r="AN357" s="15" t="str">
        <f t="shared" si="38"/>
        <v/>
      </c>
      <c r="AO357" s="15" t="str">
        <f t="shared" si="39"/>
        <v/>
      </c>
      <c r="AP357" s="15" t="str">
        <f t="shared" si="40"/>
        <v/>
      </c>
      <c r="AQ357" s="4" t="str">
        <f t="shared" si="41"/>
        <v/>
      </c>
    </row>
    <row r="358" spans="1:43" x14ac:dyDescent="0.25">
      <c r="A358" s="4" t="str">
        <f>IF(Inddata!A373="","",Inddata!A373)</f>
        <v/>
      </c>
      <c r="B358" s="4" t="str">
        <f>IF(Inddata!B373="","",Inddata!B373)</f>
        <v/>
      </c>
      <c r="C358" s="4" t="str">
        <f>IF(Inddata!C373="","",Inddata!C373)</f>
        <v/>
      </c>
      <c r="D358" s="4" t="str">
        <f>IF(Inddata!D373="","",Inddata!D373)</f>
        <v/>
      </c>
      <c r="E358" s="4" t="str">
        <f>IF(Inddata!E373="","",Inddata!E373)</f>
        <v/>
      </c>
      <c r="F358" s="4" t="str">
        <f>IF(Inddata!F373="","",Inddata!F373)</f>
        <v/>
      </c>
      <c r="G358" s="4">
        <f>IF(Inddata!G373="","",Inddata!G373)</f>
        <v>0</v>
      </c>
      <c r="H358" s="4" t="str">
        <f>IF(Inddata!H373&gt;0.5,Inddata!H373,"")</f>
        <v/>
      </c>
      <c r="I358" s="4" t="str">
        <f>IF(Inddata!I373="","",Inddata!I373)</f>
        <v/>
      </c>
      <c r="J358" s="14">
        <f>IF('Anvendte oplysninger'!J358="Irrelevant",1,IF('Anvendte oplysninger'!J358&gt;3,1.2,1))</f>
        <v>1</v>
      </c>
      <c r="K358" s="14">
        <f>IF('Anvendte oplysninger'!K358="Irrelevant",1,IF(AND(OR(I358="Motorvejsstrækning",I358="Frakørselsflettestrækning",I358="Tilkørselsflettestrækning"),'Anvendte oplysninger'!K358&lt;3.5),1+(3.5-'Anvendte oplysninger'!K358)*0.12,IF(AND(OR(I358="Frakørselsrampe",I358="Tilkørselsrampe"),'Anvendte oplysninger'!K358&lt;3.5),1+(3.5-'Anvendte oplysninger'!K358)*0.16,1)))</f>
        <v>1</v>
      </c>
      <c r="L358" s="14">
        <f>IF('Anvendte oplysninger'!L358="Irrelevant",1,IF(AND('Anvendte oplysninger'!L358="Ja",'Anvendte oplysninger'!J358=2),0.6*'Anvendte oplysninger'!M358+(1-'Anvendte oplysninger'!M358),IF(AND('Anvendte oplysninger'!L358="Ja",'Anvendte oplysninger'!J358=3),0.7*'Anvendte oplysninger'!M358+(1-'Anvendte oplysninger'!M358),IF(AND('Anvendte oplysninger'!L358="Ja",'Anvendte oplysninger'!J358=4),0.76*'Anvendte oplysninger'!M358+(1-'Anvendte oplysninger'!M358),IF(AND('Anvendte oplysninger'!L358="Ja",'Anvendte oplysninger'!J358&gt;4.99999999),0.8*'Anvendte oplysninger'!M358+(1-'Anvendte oplysninger'!M358),1)))))</f>
        <v>1</v>
      </c>
      <c r="M358" s="14">
        <f>IF('Anvendte oplysninger'!L358="Irrelevant",1,IF(AND('Anvendte oplysninger'!L358="Ja",'Anvendte oplysninger'!J358=2),0.8*'Anvendte oplysninger'!M358+(1-'Anvendte oplysninger'!M358),IF(AND('Anvendte oplysninger'!L358="Ja",'Anvendte oplysninger'!J358=3),0.85*'Anvendte oplysninger'!M358+(1-'Anvendte oplysninger'!M358),IF(AND('Anvendte oplysninger'!L358="Ja",'Anvendte oplysninger'!J358=4),0.88*'Anvendte oplysninger'!M358+(1-'Anvendte oplysninger'!M358),IF(AND('Anvendte oplysninger'!L358="Ja",'Anvendte oplysninger'!J358&gt;4.99999999),0.9*'Anvendte oplysninger'!M358+(1-'Anvendte oplysninger'!M358),1)))))</f>
        <v>1</v>
      </c>
      <c r="N358" s="14">
        <f>IF('Anvendte oplysninger'!N358="Irrelevant",1,IF(AND(OR(I358="Motorvejsstrækning",I358="Frakørselsflettestrækning",I358="Tilkørselsflettestrækning"),'Anvendte oplysninger'!N358&lt;3),1+(3-'Anvendte oplysninger'!N358)*0.09333333,1))</f>
        <v>1</v>
      </c>
      <c r="O358" s="14">
        <f>IF('Anvendte oplysninger'!N358="Irrelevant",1,IF(AND(OR(I358="Motorvejsstrækning",I358="Frakørselsflettestrækning",I358="Tilkørselsflettestrækning"),'Anvendte oplysninger'!N358&lt;3),1+(3-'Anvendte oplysninger'!N358)*0.19666667,1))</f>
        <v>1</v>
      </c>
      <c r="P358" s="14">
        <f>IF('Anvendte oplysninger'!O358="Irrelevant",1,IF(AND(OR(I358="Motorvejsstrækning",I358="Frakørselsflettestrækning",I358="Tilkørselsflettestrækning"),'Anvendte oplysninger'!O358&lt;3.00000001),1+(0.5-'Anvendte oplysninger'!O358)*0.04,IF(AND(OR(I358="Frakørselsrampe",I358="Tilkørselsrampe"),'Anvendte oplysninger'!O358&lt;3.00000001),1+(0.5-'Anvendte oplysninger'!O358)*0.08,IF(OR(I358="Motorvejsstrækning",I358="Frakørselsflettestrækning",I358="Tilkørselsflettestrækning"),0.9,0.8))))</f>
        <v>1</v>
      </c>
      <c r="Q358" s="14">
        <f>IF('Anvendte oplysninger'!P358="Irrelevant",1,IF(AND(OR(I358="Motorvejsstrækning",I358="Frakørselsflettestrækning",I358="Tilkørselsflettestrækning"),'Anvendte oplysninger'!P358&lt;11.00000001),1+(5-'Anvendte oplysninger'!P358)*0.01,0.94))</f>
        <v>1</v>
      </c>
      <c r="R358" s="14">
        <f>IF(OR('Anvendte oplysninger'!Q358="Irrelevant",'Anvendte oplysninger'!R358="Irrelevant",'Anvendte oplysninger'!Q358="Lige"),1,IF(AND(OR(I358="Motorvejsstrækning",I358="Frakørselsflettestrækning",I358="Tilkørselsflettestrækning"),'Anvendte oplysninger'!Q358&lt;4000),(EXP(0.1096*1746.5/'Anvendte oplysninger'!Q358)/EXP(0.1096*1746.5/4000))*('Anvendte oplysninger'!R358/1000)/G358+(G358-'Anvendte oplysninger'!R358/1000)/G358,1))</f>
        <v>1</v>
      </c>
      <c r="S358" s="14">
        <f>IF(OR('Anvendte oplysninger'!S358="Irrelevant",'Anvendte oplysninger'!T358="Irrelevant",'Anvendte oplysninger'!S358="Lige"),1,IF(AND(OR(I358="Motorvejsstrækning",I358="Frakørselsflettestrækning",I358="Tilkørselsflettestrækning"),'Anvendte oplysninger'!S358&lt;4000),(EXP(0.1096*1746.5/'Anvendte oplysninger'!S358)/EXP(0.1096*1746.5/4000))*('Anvendte oplysninger'!T358/1000)/G358+(G358-'Anvendte oplysninger'!T358/1000)/G358,1))</f>
        <v>1</v>
      </c>
      <c r="T358" s="14">
        <f>IF('Anvendte oplysninger'!U358="Irrelevant",1,IF(AND(OR(I358="Motorvejsstrækning",I358="Frakørselsflettestrækning",I358="Tilkørselsflettestrækning",I358="Frakørselsrampe",I358="Tilkørselsrampe"),'Anvendte oplysninger'!U358="Ja"),0.95,1))</f>
        <v>1</v>
      </c>
      <c r="U358" s="14">
        <f>IF('Anvendte oplysninger'!U358="Irrelevant",1,IF(AND(OR(I358="Motorvejsstrækning",I358="Frakørselsflettestrækning",I358="Tilkørselsflettestrækning",I358="Frakørselsrampe",I358="Tilkørselsrampe"),'Anvendte oplysninger'!U358="Ja"),0.96,1))</f>
        <v>1</v>
      </c>
      <c r="V358" s="14">
        <f>IF('Anvendte oplysninger'!U358="Irrelevant",1,IF(AND(OR(I358="Motorvejsstrækning",I358="Frakørselsflettestrækning",I358="Tilkørselsflettestrækning",I358="Frakørselsrampe",I358="Tilkørselsrampe"),'Anvendte oplysninger'!U358="Ja"),0.79,1))</f>
        <v>1</v>
      </c>
      <c r="W358" s="14">
        <f>IF('Anvendte oplysninger'!U358="Irrelevant",1,IF(AND(OR(I358="Motorvejsstrækning",I358="Frakørselsflettestrækning",I358="Tilkørselsflettestrækning",I358="Frakørselsrampe",I358="Tilkørselsrampe"),'Anvendte oplysninger'!U358="Ja"),0.94,1))</f>
        <v>1</v>
      </c>
      <c r="X358" s="14">
        <f>IF('Anvendte oplysninger'!U358="Irrelevant",1,IF(AND(OR(I358="Motorvejsstrækning",I358="Frakørselsflettestrækning",I358="Tilkørselsflettestrækning",I358="Frakørselsrampe",I358="Tilkørselsrampe"),'Anvendte oplysninger'!U358="Ja"),0.97,1))</f>
        <v>1</v>
      </c>
      <c r="Y358" s="14">
        <f>IF(AND(I358="Frakørselsrampe",'Anvendte oplysninger'!V358="S-formet ruderrampe"),1.32,IF(AND(I358="Frakørselsrampe",'Anvendte oplysninger'!V358="S-formet trompetrampe"),2.05,IF(AND(I358="Frakørselsrampe",'Anvendte oplysninger'!V358="U-formet trompetrampe"),4.11,IF(AND(I358="Frakørselsrampe",'Anvendte oplysninger'!V358="SV-formet flyoverrampe"),5.15,IF(AND(I358="Frakørselsrampe",'Anvendte oplysninger'!V358="Vinkelformet rampe"),1.07,IF(AND(I358="Tilkørselsrampe",'Anvendte oplysninger'!V358="S-formet ruderrampe"),0.93,IF(AND(I358="Tilkørselsrampe",'Anvendte oplysninger'!V358="S-formet trompetrampe"),2.48,IF(AND(I358="Tilkørselsrampe",'Anvendte oplysninger'!V358="U-formet trompetrampe"),4.15,IF(AND(I358="Tilkørselsrampe",'Anvendte oplysninger'!V358="SV-formet flyoverrampe"),5.26,IF(AND(I358="Tilkørselsrampe",'Anvendte oplysninger'!V358="Vinkelformet rampe"),1.42,1))))))))))</f>
        <v>1</v>
      </c>
      <c r="Z358" s="14">
        <f>IF(OR('Anvendte oplysninger'!W358="Lige",'Anvendte oplysninger'!W358="Irrelevant",'Anvendte oplysninger'!X358="Irrelevant",'Anvendte oplysninger'!Y358="Irrelevant"),1,1+1.545*1000/32.2*((('Anvendte oplysninger'!Y358*3268/3600)/('Anvendte oplysninger'!W358/0.306))^2)*('Anvendte oplysninger'!X358/1000)/G358)</f>
        <v>1</v>
      </c>
      <c r="AA358" s="14">
        <f>IF(OR('Anvendte oplysninger'!W358="Lige",'Anvendte oplysninger'!W358="Irrelevant",'Anvendte oplysninger'!X358="Irrelevant",'Anvendte oplysninger'!Y358="Irrelevant"),1,1+1.961*1000/32.2*((('Anvendte oplysninger'!Y358*3268/3600)/('Anvendte oplysninger'!W358/0.306))^2)*('Anvendte oplysninger'!X358/1000)/G358)</f>
        <v>1</v>
      </c>
      <c r="AB358" s="14">
        <f>IF(OR('Anvendte oplysninger'!Z358="Lige",'Anvendte oplysninger'!Z358="Irrelevant",'Anvendte oplysninger'!AA358="Irrelevant",'Anvendte oplysninger'!AB358="Irrelevant"),1,1+1.545*1000/32.2*((('Anvendte oplysninger'!AB358*3268/3600)/('Anvendte oplysninger'!Z358/0.306))^2)*('Anvendte oplysninger'!AA358/1000)/G358)</f>
        <v>1</v>
      </c>
      <c r="AC358" s="14">
        <f>IF(OR('Anvendte oplysninger'!Z358="Lige",'Anvendte oplysninger'!Z358="Irrelevant",'Anvendte oplysninger'!AA358="Irrelevant",'Anvendte oplysninger'!AB358="Irrelevant"),1,1+1.961*1000/32.2*((('Anvendte oplysninger'!AB358*3268/3600)/('Anvendte oplysninger'!Z358/0.306))^2)*('Anvendte oplysninger'!AA358/1000)/G358)</f>
        <v>1</v>
      </c>
      <c r="AD358" s="14">
        <f>IF(OR('Anvendte oplysninger'!AC358="Irrelevant",'Anvendte oplysninger'!AC358="Nej"),1,IF(AND('Anvendte oplysninger'!AC358="Ja",OR('Anvendte oplysninger'!Q358&lt;301,'Anvendte oplysninger'!S358&lt;301)),1-(0.5*('Anvendte oplysninger'!R358+'Anvendte oplysninger'!T358)/('Anvendte oplysninger'!G358*1000)),IF(AND('Anvendte oplysninger'!AC358="Ja",OR('Anvendte oplysninger'!Q358&lt;601,'Anvendte oplysninger'!S358&lt;601)),1-(0.25*('Anvendte oplysninger'!R358+'Anvendte oplysninger'!T358)/('Anvendte oplysninger'!G358*1000)),1)))</f>
        <v>1</v>
      </c>
      <c r="AE358" s="14">
        <f>IF(OR('Anvendte oplysninger'!AC358="Irrelevant",'Anvendte oplysninger'!AC358="Nej"),1,IF(AND('Anvendte oplysninger'!AC358="Ja",OR('Anvendte oplysninger'!Q358&lt;301,'Anvendte oplysninger'!S358&lt;301)),1-(0.4*('Anvendte oplysninger'!R358+'Anvendte oplysninger'!T358)/('Anvendte oplysninger'!G358*1000)),IF(AND('Anvendte oplysninger'!AC358="Ja",OR('Anvendte oplysninger'!Q358&lt;601,'Anvendte oplysninger'!S358&lt;601)),1-(0.2*('Anvendte oplysninger'!R358+'Anvendte oplysninger'!T358)/('Anvendte oplysninger'!G358*1000)),1)))</f>
        <v>1</v>
      </c>
      <c r="AF358" s="14">
        <f>IF('Anvendte oplysninger'!AD358="110 km/t",0.79,1)</f>
        <v>1</v>
      </c>
      <c r="AG358" s="14">
        <f>IF('Anvendte oplysninger'!AD358="110 km/t",0.94,1)</f>
        <v>1</v>
      </c>
      <c r="AH358" s="14">
        <f>IF('Anvendte oplysninger'!AD358="110 km/t",0.66,1)</f>
        <v>1</v>
      </c>
      <c r="AI358" s="14">
        <f>IF('Anvendte oplysninger'!AD358="110 km/t",0.82,1)</f>
        <v>1</v>
      </c>
      <c r="AJ358" s="14">
        <f>IF(AND('Anvendte oplysninger'!AE358="Ja",I358="Tilkørselsflettestrækning"),0.65*'Anvendte oplysninger'!AF358+1-'Anvendte oplysninger'!AF358,1)</f>
        <v>1</v>
      </c>
      <c r="AK358" s="15" t="str">
        <f t="shared" si="35"/>
        <v/>
      </c>
      <c r="AL358" s="15" t="str">
        <f t="shared" si="36"/>
        <v/>
      </c>
      <c r="AM358" s="15" t="str">
        <f t="shared" si="37"/>
        <v/>
      </c>
      <c r="AN358" s="15" t="str">
        <f t="shared" si="38"/>
        <v/>
      </c>
      <c r="AO358" s="15" t="str">
        <f t="shared" si="39"/>
        <v/>
      </c>
      <c r="AP358" s="15" t="str">
        <f t="shared" si="40"/>
        <v/>
      </c>
      <c r="AQ358" s="4" t="str">
        <f t="shared" si="41"/>
        <v/>
      </c>
    </row>
    <row r="359" spans="1:43" x14ac:dyDescent="0.25">
      <c r="A359" s="4" t="str">
        <f>IF(Inddata!A374="","",Inddata!A374)</f>
        <v/>
      </c>
      <c r="B359" s="4" t="str">
        <f>IF(Inddata!B374="","",Inddata!B374)</f>
        <v/>
      </c>
      <c r="C359" s="4" t="str">
        <f>IF(Inddata!C374="","",Inddata!C374)</f>
        <v/>
      </c>
      <c r="D359" s="4" t="str">
        <f>IF(Inddata!D374="","",Inddata!D374)</f>
        <v/>
      </c>
      <c r="E359" s="4" t="str">
        <f>IF(Inddata!E374="","",Inddata!E374)</f>
        <v/>
      </c>
      <c r="F359" s="4" t="str">
        <f>IF(Inddata!F374="","",Inddata!F374)</f>
        <v/>
      </c>
      <c r="G359" s="4">
        <f>IF(Inddata!G374="","",Inddata!G374)</f>
        <v>0</v>
      </c>
      <c r="H359" s="4" t="str">
        <f>IF(Inddata!H374&gt;0.5,Inddata!H374,"")</f>
        <v/>
      </c>
      <c r="I359" s="4" t="str">
        <f>IF(Inddata!I374="","",Inddata!I374)</f>
        <v/>
      </c>
      <c r="J359" s="14">
        <f>IF('Anvendte oplysninger'!J359="Irrelevant",1,IF('Anvendte oplysninger'!J359&gt;3,1.2,1))</f>
        <v>1</v>
      </c>
      <c r="K359" s="14">
        <f>IF('Anvendte oplysninger'!K359="Irrelevant",1,IF(AND(OR(I359="Motorvejsstrækning",I359="Frakørselsflettestrækning",I359="Tilkørselsflettestrækning"),'Anvendte oplysninger'!K359&lt;3.5),1+(3.5-'Anvendte oplysninger'!K359)*0.12,IF(AND(OR(I359="Frakørselsrampe",I359="Tilkørselsrampe"),'Anvendte oplysninger'!K359&lt;3.5),1+(3.5-'Anvendte oplysninger'!K359)*0.16,1)))</f>
        <v>1</v>
      </c>
      <c r="L359" s="14">
        <f>IF('Anvendte oplysninger'!L359="Irrelevant",1,IF(AND('Anvendte oplysninger'!L359="Ja",'Anvendte oplysninger'!J359=2),0.6*'Anvendte oplysninger'!M359+(1-'Anvendte oplysninger'!M359),IF(AND('Anvendte oplysninger'!L359="Ja",'Anvendte oplysninger'!J359=3),0.7*'Anvendte oplysninger'!M359+(1-'Anvendte oplysninger'!M359),IF(AND('Anvendte oplysninger'!L359="Ja",'Anvendte oplysninger'!J359=4),0.76*'Anvendte oplysninger'!M359+(1-'Anvendte oplysninger'!M359),IF(AND('Anvendte oplysninger'!L359="Ja",'Anvendte oplysninger'!J359&gt;4.99999999),0.8*'Anvendte oplysninger'!M359+(1-'Anvendte oplysninger'!M359),1)))))</f>
        <v>1</v>
      </c>
      <c r="M359" s="14">
        <f>IF('Anvendte oplysninger'!L359="Irrelevant",1,IF(AND('Anvendte oplysninger'!L359="Ja",'Anvendte oplysninger'!J359=2),0.8*'Anvendte oplysninger'!M359+(1-'Anvendte oplysninger'!M359),IF(AND('Anvendte oplysninger'!L359="Ja",'Anvendte oplysninger'!J359=3),0.85*'Anvendte oplysninger'!M359+(1-'Anvendte oplysninger'!M359),IF(AND('Anvendte oplysninger'!L359="Ja",'Anvendte oplysninger'!J359=4),0.88*'Anvendte oplysninger'!M359+(1-'Anvendte oplysninger'!M359),IF(AND('Anvendte oplysninger'!L359="Ja",'Anvendte oplysninger'!J359&gt;4.99999999),0.9*'Anvendte oplysninger'!M359+(1-'Anvendte oplysninger'!M359),1)))))</f>
        <v>1</v>
      </c>
      <c r="N359" s="14">
        <f>IF('Anvendte oplysninger'!N359="Irrelevant",1,IF(AND(OR(I359="Motorvejsstrækning",I359="Frakørselsflettestrækning",I359="Tilkørselsflettestrækning"),'Anvendte oplysninger'!N359&lt;3),1+(3-'Anvendte oplysninger'!N359)*0.09333333,1))</f>
        <v>1</v>
      </c>
      <c r="O359" s="14">
        <f>IF('Anvendte oplysninger'!N359="Irrelevant",1,IF(AND(OR(I359="Motorvejsstrækning",I359="Frakørselsflettestrækning",I359="Tilkørselsflettestrækning"),'Anvendte oplysninger'!N359&lt;3),1+(3-'Anvendte oplysninger'!N359)*0.19666667,1))</f>
        <v>1</v>
      </c>
      <c r="P359" s="14">
        <f>IF('Anvendte oplysninger'!O359="Irrelevant",1,IF(AND(OR(I359="Motorvejsstrækning",I359="Frakørselsflettestrækning",I359="Tilkørselsflettestrækning"),'Anvendte oplysninger'!O359&lt;3.00000001),1+(0.5-'Anvendte oplysninger'!O359)*0.04,IF(AND(OR(I359="Frakørselsrampe",I359="Tilkørselsrampe"),'Anvendte oplysninger'!O359&lt;3.00000001),1+(0.5-'Anvendte oplysninger'!O359)*0.08,IF(OR(I359="Motorvejsstrækning",I359="Frakørselsflettestrækning",I359="Tilkørselsflettestrækning"),0.9,0.8))))</f>
        <v>1</v>
      </c>
      <c r="Q359" s="14">
        <f>IF('Anvendte oplysninger'!P359="Irrelevant",1,IF(AND(OR(I359="Motorvejsstrækning",I359="Frakørselsflettestrækning",I359="Tilkørselsflettestrækning"),'Anvendte oplysninger'!P359&lt;11.00000001),1+(5-'Anvendte oplysninger'!P359)*0.01,0.94))</f>
        <v>1</v>
      </c>
      <c r="R359" s="14">
        <f>IF(OR('Anvendte oplysninger'!Q359="Irrelevant",'Anvendte oplysninger'!R359="Irrelevant",'Anvendte oplysninger'!Q359="Lige"),1,IF(AND(OR(I359="Motorvejsstrækning",I359="Frakørselsflettestrækning",I359="Tilkørselsflettestrækning"),'Anvendte oplysninger'!Q359&lt;4000),(EXP(0.1096*1746.5/'Anvendte oplysninger'!Q359)/EXP(0.1096*1746.5/4000))*('Anvendte oplysninger'!R359/1000)/G359+(G359-'Anvendte oplysninger'!R359/1000)/G359,1))</f>
        <v>1</v>
      </c>
      <c r="S359" s="14">
        <f>IF(OR('Anvendte oplysninger'!S359="Irrelevant",'Anvendte oplysninger'!T359="Irrelevant",'Anvendte oplysninger'!S359="Lige"),1,IF(AND(OR(I359="Motorvejsstrækning",I359="Frakørselsflettestrækning",I359="Tilkørselsflettestrækning"),'Anvendte oplysninger'!S359&lt;4000),(EXP(0.1096*1746.5/'Anvendte oplysninger'!S359)/EXP(0.1096*1746.5/4000))*('Anvendte oplysninger'!T359/1000)/G359+(G359-'Anvendte oplysninger'!T359/1000)/G359,1))</f>
        <v>1</v>
      </c>
      <c r="T359" s="14">
        <f>IF('Anvendte oplysninger'!U359="Irrelevant",1,IF(AND(OR(I359="Motorvejsstrækning",I359="Frakørselsflettestrækning",I359="Tilkørselsflettestrækning",I359="Frakørselsrampe",I359="Tilkørselsrampe"),'Anvendte oplysninger'!U359="Ja"),0.95,1))</f>
        <v>1</v>
      </c>
      <c r="U359" s="14">
        <f>IF('Anvendte oplysninger'!U359="Irrelevant",1,IF(AND(OR(I359="Motorvejsstrækning",I359="Frakørselsflettestrækning",I359="Tilkørselsflettestrækning",I359="Frakørselsrampe",I359="Tilkørselsrampe"),'Anvendte oplysninger'!U359="Ja"),0.96,1))</f>
        <v>1</v>
      </c>
      <c r="V359" s="14">
        <f>IF('Anvendte oplysninger'!U359="Irrelevant",1,IF(AND(OR(I359="Motorvejsstrækning",I359="Frakørselsflettestrækning",I359="Tilkørselsflettestrækning",I359="Frakørselsrampe",I359="Tilkørselsrampe"),'Anvendte oplysninger'!U359="Ja"),0.79,1))</f>
        <v>1</v>
      </c>
      <c r="W359" s="14">
        <f>IF('Anvendte oplysninger'!U359="Irrelevant",1,IF(AND(OR(I359="Motorvejsstrækning",I359="Frakørselsflettestrækning",I359="Tilkørselsflettestrækning",I359="Frakørselsrampe",I359="Tilkørselsrampe"),'Anvendte oplysninger'!U359="Ja"),0.94,1))</f>
        <v>1</v>
      </c>
      <c r="X359" s="14">
        <f>IF('Anvendte oplysninger'!U359="Irrelevant",1,IF(AND(OR(I359="Motorvejsstrækning",I359="Frakørselsflettestrækning",I359="Tilkørselsflettestrækning",I359="Frakørselsrampe",I359="Tilkørselsrampe"),'Anvendte oplysninger'!U359="Ja"),0.97,1))</f>
        <v>1</v>
      </c>
      <c r="Y359" s="14">
        <f>IF(AND(I359="Frakørselsrampe",'Anvendte oplysninger'!V359="S-formet ruderrampe"),1.32,IF(AND(I359="Frakørselsrampe",'Anvendte oplysninger'!V359="S-formet trompetrampe"),2.05,IF(AND(I359="Frakørselsrampe",'Anvendte oplysninger'!V359="U-formet trompetrampe"),4.11,IF(AND(I359="Frakørselsrampe",'Anvendte oplysninger'!V359="SV-formet flyoverrampe"),5.15,IF(AND(I359="Frakørselsrampe",'Anvendte oplysninger'!V359="Vinkelformet rampe"),1.07,IF(AND(I359="Tilkørselsrampe",'Anvendte oplysninger'!V359="S-formet ruderrampe"),0.93,IF(AND(I359="Tilkørselsrampe",'Anvendte oplysninger'!V359="S-formet trompetrampe"),2.48,IF(AND(I359="Tilkørselsrampe",'Anvendte oplysninger'!V359="U-formet trompetrampe"),4.15,IF(AND(I359="Tilkørselsrampe",'Anvendte oplysninger'!V359="SV-formet flyoverrampe"),5.26,IF(AND(I359="Tilkørselsrampe",'Anvendte oplysninger'!V359="Vinkelformet rampe"),1.42,1))))))))))</f>
        <v>1</v>
      </c>
      <c r="Z359" s="14">
        <f>IF(OR('Anvendte oplysninger'!W359="Lige",'Anvendte oplysninger'!W359="Irrelevant",'Anvendte oplysninger'!X359="Irrelevant",'Anvendte oplysninger'!Y359="Irrelevant"),1,1+1.545*1000/32.2*((('Anvendte oplysninger'!Y359*3268/3600)/('Anvendte oplysninger'!W359/0.306))^2)*('Anvendte oplysninger'!X359/1000)/G359)</f>
        <v>1</v>
      </c>
      <c r="AA359" s="14">
        <f>IF(OR('Anvendte oplysninger'!W359="Lige",'Anvendte oplysninger'!W359="Irrelevant",'Anvendte oplysninger'!X359="Irrelevant",'Anvendte oplysninger'!Y359="Irrelevant"),1,1+1.961*1000/32.2*((('Anvendte oplysninger'!Y359*3268/3600)/('Anvendte oplysninger'!W359/0.306))^2)*('Anvendte oplysninger'!X359/1000)/G359)</f>
        <v>1</v>
      </c>
      <c r="AB359" s="14">
        <f>IF(OR('Anvendte oplysninger'!Z359="Lige",'Anvendte oplysninger'!Z359="Irrelevant",'Anvendte oplysninger'!AA359="Irrelevant",'Anvendte oplysninger'!AB359="Irrelevant"),1,1+1.545*1000/32.2*((('Anvendte oplysninger'!AB359*3268/3600)/('Anvendte oplysninger'!Z359/0.306))^2)*('Anvendte oplysninger'!AA359/1000)/G359)</f>
        <v>1</v>
      </c>
      <c r="AC359" s="14">
        <f>IF(OR('Anvendte oplysninger'!Z359="Lige",'Anvendte oplysninger'!Z359="Irrelevant",'Anvendte oplysninger'!AA359="Irrelevant",'Anvendte oplysninger'!AB359="Irrelevant"),1,1+1.961*1000/32.2*((('Anvendte oplysninger'!AB359*3268/3600)/('Anvendte oplysninger'!Z359/0.306))^2)*('Anvendte oplysninger'!AA359/1000)/G359)</f>
        <v>1</v>
      </c>
      <c r="AD359" s="14">
        <f>IF(OR('Anvendte oplysninger'!AC359="Irrelevant",'Anvendte oplysninger'!AC359="Nej"),1,IF(AND('Anvendte oplysninger'!AC359="Ja",OR('Anvendte oplysninger'!Q359&lt;301,'Anvendte oplysninger'!S359&lt;301)),1-(0.5*('Anvendte oplysninger'!R359+'Anvendte oplysninger'!T359)/('Anvendte oplysninger'!G359*1000)),IF(AND('Anvendte oplysninger'!AC359="Ja",OR('Anvendte oplysninger'!Q359&lt;601,'Anvendte oplysninger'!S359&lt;601)),1-(0.25*('Anvendte oplysninger'!R359+'Anvendte oplysninger'!T359)/('Anvendte oplysninger'!G359*1000)),1)))</f>
        <v>1</v>
      </c>
      <c r="AE359" s="14">
        <f>IF(OR('Anvendte oplysninger'!AC359="Irrelevant",'Anvendte oplysninger'!AC359="Nej"),1,IF(AND('Anvendte oplysninger'!AC359="Ja",OR('Anvendte oplysninger'!Q359&lt;301,'Anvendte oplysninger'!S359&lt;301)),1-(0.4*('Anvendte oplysninger'!R359+'Anvendte oplysninger'!T359)/('Anvendte oplysninger'!G359*1000)),IF(AND('Anvendte oplysninger'!AC359="Ja",OR('Anvendte oplysninger'!Q359&lt;601,'Anvendte oplysninger'!S359&lt;601)),1-(0.2*('Anvendte oplysninger'!R359+'Anvendte oplysninger'!T359)/('Anvendte oplysninger'!G359*1000)),1)))</f>
        <v>1</v>
      </c>
      <c r="AF359" s="14">
        <f>IF('Anvendte oplysninger'!AD359="110 km/t",0.79,1)</f>
        <v>1</v>
      </c>
      <c r="AG359" s="14">
        <f>IF('Anvendte oplysninger'!AD359="110 km/t",0.94,1)</f>
        <v>1</v>
      </c>
      <c r="AH359" s="14">
        <f>IF('Anvendte oplysninger'!AD359="110 km/t",0.66,1)</f>
        <v>1</v>
      </c>
      <c r="AI359" s="14">
        <f>IF('Anvendte oplysninger'!AD359="110 km/t",0.82,1)</f>
        <v>1</v>
      </c>
      <c r="AJ359" s="14">
        <f>IF(AND('Anvendte oplysninger'!AE359="Ja",I359="Tilkørselsflettestrækning"),0.65*'Anvendte oplysninger'!AF359+1-'Anvendte oplysninger'!AF359,1)</f>
        <v>1</v>
      </c>
      <c r="AK359" s="15" t="str">
        <f t="shared" si="35"/>
        <v/>
      </c>
      <c r="AL359" s="15" t="str">
        <f t="shared" si="36"/>
        <v/>
      </c>
      <c r="AM359" s="15" t="str">
        <f t="shared" si="37"/>
        <v/>
      </c>
      <c r="AN359" s="15" t="str">
        <f t="shared" si="38"/>
        <v/>
      </c>
      <c r="AO359" s="15" t="str">
        <f t="shared" si="39"/>
        <v/>
      </c>
      <c r="AP359" s="15" t="str">
        <f t="shared" si="40"/>
        <v/>
      </c>
      <c r="AQ359" s="4" t="str">
        <f t="shared" si="41"/>
        <v/>
      </c>
    </row>
    <row r="360" spans="1:43" x14ac:dyDescent="0.25">
      <c r="A360" s="4" t="str">
        <f>IF(Inddata!A375="","",Inddata!A375)</f>
        <v/>
      </c>
      <c r="B360" s="4" t="str">
        <f>IF(Inddata!B375="","",Inddata!B375)</f>
        <v/>
      </c>
      <c r="C360" s="4" t="str">
        <f>IF(Inddata!C375="","",Inddata!C375)</f>
        <v/>
      </c>
      <c r="D360" s="4" t="str">
        <f>IF(Inddata!D375="","",Inddata!D375)</f>
        <v/>
      </c>
      <c r="E360" s="4" t="str">
        <f>IF(Inddata!E375="","",Inddata!E375)</f>
        <v/>
      </c>
      <c r="F360" s="4" t="str">
        <f>IF(Inddata!F375="","",Inddata!F375)</f>
        <v/>
      </c>
      <c r="G360" s="4">
        <f>IF(Inddata!G375="","",Inddata!G375)</f>
        <v>0</v>
      </c>
      <c r="H360" s="4" t="str">
        <f>IF(Inddata!H375&gt;0.5,Inddata!H375,"")</f>
        <v/>
      </c>
      <c r="I360" s="4" t="str">
        <f>IF(Inddata!I375="","",Inddata!I375)</f>
        <v/>
      </c>
      <c r="J360" s="14">
        <f>IF('Anvendte oplysninger'!J360="Irrelevant",1,IF('Anvendte oplysninger'!J360&gt;3,1.2,1))</f>
        <v>1</v>
      </c>
      <c r="K360" s="14">
        <f>IF('Anvendte oplysninger'!K360="Irrelevant",1,IF(AND(OR(I360="Motorvejsstrækning",I360="Frakørselsflettestrækning",I360="Tilkørselsflettestrækning"),'Anvendte oplysninger'!K360&lt;3.5),1+(3.5-'Anvendte oplysninger'!K360)*0.12,IF(AND(OR(I360="Frakørselsrampe",I360="Tilkørselsrampe"),'Anvendte oplysninger'!K360&lt;3.5),1+(3.5-'Anvendte oplysninger'!K360)*0.16,1)))</f>
        <v>1</v>
      </c>
      <c r="L360" s="14">
        <f>IF('Anvendte oplysninger'!L360="Irrelevant",1,IF(AND('Anvendte oplysninger'!L360="Ja",'Anvendte oplysninger'!J360=2),0.6*'Anvendte oplysninger'!M360+(1-'Anvendte oplysninger'!M360),IF(AND('Anvendte oplysninger'!L360="Ja",'Anvendte oplysninger'!J360=3),0.7*'Anvendte oplysninger'!M360+(1-'Anvendte oplysninger'!M360),IF(AND('Anvendte oplysninger'!L360="Ja",'Anvendte oplysninger'!J360=4),0.76*'Anvendte oplysninger'!M360+(1-'Anvendte oplysninger'!M360),IF(AND('Anvendte oplysninger'!L360="Ja",'Anvendte oplysninger'!J360&gt;4.99999999),0.8*'Anvendte oplysninger'!M360+(1-'Anvendte oplysninger'!M360),1)))))</f>
        <v>1</v>
      </c>
      <c r="M360" s="14">
        <f>IF('Anvendte oplysninger'!L360="Irrelevant",1,IF(AND('Anvendte oplysninger'!L360="Ja",'Anvendte oplysninger'!J360=2),0.8*'Anvendte oplysninger'!M360+(1-'Anvendte oplysninger'!M360),IF(AND('Anvendte oplysninger'!L360="Ja",'Anvendte oplysninger'!J360=3),0.85*'Anvendte oplysninger'!M360+(1-'Anvendte oplysninger'!M360),IF(AND('Anvendte oplysninger'!L360="Ja",'Anvendte oplysninger'!J360=4),0.88*'Anvendte oplysninger'!M360+(1-'Anvendte oplysninger'!M360),IF(AND('Anvendte oplysninger'!L360="Ja",'Anvendte oplysninger'!J360&gt;4.99999999),0.9*'Anvendte oplysninger'!M360+(1-'Anvendte oplysninger'!M360),1)))))</f>
        <v>1</v>
      </c>
      <c r="N360" s="14">
        <f>IF('Anvendte oplysninger'!N360="Irrelevant",1,IF(AND(OR(I360="Motorvejsstrækning",I360="Frakørselsflettestrækning",I360="Tilkørselsflettestrækning"),'Anvendte oplysninger'!N360&lt;3),1+(3-'Anvendte oplysninger'!N360)*0.09333333,1))</f>
        <v>1</v>
      </c>
      <c r="O360" s="14">
        <f>IF('Anvendte oplysninger'!N360="Irrelevant",1,IF(AND(OR(I360="Motorvejsstrækning",I360="Frakørselsflettestrækning",I360="Tilkørselsflettestrækning"),'Anvendte oplysninger'!N360&lt;3),1+(3-'Anvendte oplysninger'!N360)*0.19666667,1))</f>
        <v>1</v>
      </c>
      <c r="P360" s="14">
        <f>IF('Anvendte oplysninger'!O360="Irrelevant",1,IF(AND(OR(I360="Motorvejsstrækning",I360="Frakørselsflettestrækning",I360="Tilkørselsflettestrækning"),'Anvendte oplysninger'!O360&lt;3.00000001),1+(0.5-'Anvendte oplysninger'!O360)*0.04,IF(AND(OR(I360="Frakørselsrampe",I360="Tilkørselsrampe"),'Anvendte oplysninger'!O360&lt;3.00000001),1+(0.5-'Anvendte oplysninger'!O360)*0.08,IF(OR(I360="Motorvejsstrækning",I360="Frakørselsflettestrækning",I360="Tilkørselsflettestrækning"),0.9,0.8))))</f>
        <v>1</v>
      </c>
      <c r="Q360" s="14">
        <f>IF('Anvendte oplysninger'!P360="Irrelevant",1,IF(AND(OR(I360="Motorvejsstrækning",I360="Frakørselsflettestrækning",I360="Tilkørselsflettestrækning"),'Anvendte oplysninger'!P360&lt;11.00000001),1+(5-'Anvendte oplysninger'!P360)*0.01,0.94))</f>
        <v>1</v>
      </c>
      <c r="R360" s="14">
        <f>IF(OR('Anvendte oplysninger'!Q360="Irrelevant",'Anvendte oplysninger'!R360="Irrelevant",'Anvendte oplysninger'!Q360="Lige"),1,IF(AND(OR(I360="Motorvejsstrækning",I360="Frakørselsflettestrækning",I360="Tilkørselsflettestrækning"),'Anvendte oplysninger'!Q360&lt;4000),(EXP(0.1096*1746.5/'Anvendte oplysninger'!Q360)/EXP(0.1096*1746.5/4000))*('Anvendte oplysninger'!R360/1000)/G360+(G360-'Anvendte oplysninger'!R360/1000)/G360,1))</f>
        <v>1</v>
      </c>
      <c r="S360" s="14">
        <f>IF(OR('Anvendte oplysninger'!S360="Irrelevant",'Anvendte oplysninger'!T360="Irrelevant",'Anvendte oplysninger'!S360="Lige"),1,IF(AND(OR(I360="Motorvejsstrækning",I360="Frakørselsflettestrækning",I360="Tilkørselsflettestrækning"),'Anvendte oplysninger'!S360&lt;4000),(EXP(0.1096*1746.5/'Anvendte oplysninger'!S360)/EXP(0.1096*1746.5/4000))*('Anvendte oplysninger'!T360/1000)/G360+(G360-'Anvendte oplysninger'!T360/1000)/G360,1))</f>
        <v>1</v>
      </c>
      <c r="T360" s="14">
        <f>IF('Anvendte oplysninger'!U360="Irrelevant",1,IF(AND(OR(I360="Motorvejsstrækning",I360="Frakørselsflettestrækning",I360="Tilkørselsflettestrækning",I360="Frakørselsrampe",I360="Tilkørselsrampe"),'Anvendte oplysninger'!U360="Ja"),0.95,1))</f>
        <v>1</v>
      </c>
      <c r="U360" s="14">
        <f>IF('Anvendte oplysninger'!U360="Irrelevant",1,IF(AND(OR(I360="Motorvejsstrækning",I360="Frakørselsflettestrækning",I360="Tilkørselsflettestrækning",I360="Frakørselsrampe",I360="Tilkørselsrampe"),'Anvendte oplysninger'!U360="Ja"),0.96,1))</f>
        <v>1</v>
      </c>
      <c r="V360" s="14">
        <f>IF('Anvendte oplysninger'!U360="Irrelevant",1,IF(AND(OR(I360="Motorvejsstrækning",I360="Frakørselsflettestrækning",I360="Tilkørselsflettestrækning",I360="Frakørselsrampe",I360="Tilkørselsrampe"),'Anvendte oplysninger'!U360="Ja"),0.79,1))</f>
        <v>1</v>
      </c>
      <c r="W360" s="14">
        <f>IF('Anvendte oplysninger'!U360="Irrelevant",1,IF(AND(OR(I360="Motorvejsstrækning",I360="Frakørselsflettestrækning",I360="Tilkørselsflettestrækning",I360="Frakørselsrampe",I360="Tilkørselsrampe"),'Anvendte oplysninger'!U360="Ja"),0.94,1))</f>
        <v>1</v>
      </c>
      <c r="X360" s="14">
        <f>IF('Anvendte oplysninger'!U360="Irrelevant",1,IF(AND(OR(I360="Motorvejsstrækning",I360="Frakørselsflettestrækning",I360="Tilkørselsflettestrækning",I360="Frakørselsrampe",I360="Tilkørselsrampe"),'Anvendte oplysninger'!U360="Ja"),0.97,1))</f>
        <v>1</v>
      </c>
      <c r="Y360" s="14">
        <f>IF(AND(I360="Frakørselsrampe",'Anvendte oplysninger'!V360="S-formet ruderrampe"),1.32,IF(AND(I360="Frakørselsrampe",'Anvendte oplysninger'!V360="S-formet trompetrampe"),2.05,IF(AND(I360="Frakørselsrampe",'Anvendte oplysninger'!V360="U-formet trompetrampe"),4.11,IF(AND(I360="Frakørselsrampe",'Anvendte oplysninger'!V360="SV-formet flyoverrampe"),5.15,IF(AND(I360="Frakørselsrampe",'Anvendte oplysninger'!V360="Vinkelformet rampe"),1.07,IF(AND(I360="Tilkørselsrampe",'Anvendte oplysninger'!V360="S-formet ruderrampe"),0.93,IF(AND(I360="Tilkørselsrampe",'Anvendte oplysninger'!V360="S-formet trompetrampe"),2.48,IF(AND(I360="Tilkørselsrampe",'Anvendte oplysninger'!V360="U-formet trompetrampe"),4.15,IF(AND(I360="Tilkørselsrampe",'Anvendte oplysninger'!V360="SV-formet flyoverrampe"),5.26,IF(AND(I360="Tilkørselsrampe",'Anvendte oplysninger'!V360="Vinkelformet rampe"),1.42,1))))))))))</f>
        <v>1</v>
      </c>
      <c r="Z360" s="14">
        <f>IF(OR('Anvendte oplysninger'!W360="Lige",'Anvendte oplysninger'!W360="Irrelevant",'Anvendte oplysninger'!X360="Irrelevant",'Anvendte oplysninger'!Y360="Irrelevant"),1,1+1.545*1000/32.2*((('Anvendte oplysninger'!Y360*3268/3600)/('Anvendte oplysninger'!W360/0.306))^2)*('Anvendte oplysninger'!X360/1000)/G360)</f>
        <v>1</v>
      </c>
      <c r="AA360" s="14">
        <f>IF(OR('Anvendte oplysninger'!W360="Lige",'Anvendte oplysninger'!W360="Irrelevant",'Anvendte oplysninger'!X360="Irrelevant",'Anvendte oplysninger'!Y360="Irrelevant"),1,1+1.961*1000/32.2*((('Anvendte oplysninger'!Y360*3268/3600)/('Anvendte oplysninger'!W360/0.306))^2)*('Anvendte oplysninger'!X360/1000)/G360)</f>
        <v>1</v>
      </c>
      <c r="AB360" s="14">
        <f>IF(OR('Anvendte oplysninger'!Z360="Lige",'Anvendte oplysninger'!Z360="Irrelevant",'Anvendte oplysninger'!AA360="Irrelevant",'Anvendte oplysninger'!AB360="Irrelevant"),1,1+1.545*1000/32.2*((('Anvendte oplysninger'!AB360*3268/3600)/('Anvendte oplysninger'!Z360/0.306))^2)*('Anvendte oplysninger'!AA360/1000)/G360)</f>
        <v>1</v>
      </c>
      <c r="AC360" s="14">
        <f>IF(OR('Anvendte oplysninger'!Z360="Lige",'Anvendte oplysninger'!Z360="Irrelevant",'Anvendte oplysninger'!AA360="Irrelevant",'Anvendte oplysninger'!AB360="Irrelevant"),1,1+1.961*1000/32.2*((('Anvendte oplysninger'!AB360*3268/3600)/('Anvendte oplysninger'!Z360/0.306))^2)*('Anvendte oplysninger'!AA360/1000)/G360)</f>
        <v>1</v>
      </c>
      <c r="AD360" s="14">
        <f>IF(OR('Anvendte oplysninger'!AC360="Irrelevant",'Anvendte oplysninger'!AC360="Nej"),1,IF(AND('Anvendte oplysninger'!AC360="Ja",OR('Anvendte oplysninger'!Q360&lt;301,'Anvendte oplysninger'!S360&lt;301)),1-(0.5*('Anvendte oplysninger'!R360+'Anvendte oplysninger'!T360)/('Anvendte oplysninger'!G360*1000)),IF(AND('Anvendte oplysninger'!AC360="Ja",OR('Anvendte oplysninger'!Q360&lt;601,'Anvendte oplysninger'!S360&lt;601)),1-(0.25*('Anvendte oplysninger'!R360+'Anvendte oplysninger'!T360)/('Anvendte oplysninger'!G360*1000)),1)))</f>
        <v>1</v>
      </c>
      <c r="AE360" s="14">
        <f>IF(OR('Anvendte oplysninger'!AC360="Irrelevant",'Anvendte oplysninger'!AC360="Nej"),1,IF(AND('Anvendte oplysninger'!AC360="Ja",OR('Anvendte oplysninger'!Q360&lt;301,'Anvendte oplysninger'!S360&lt;301)),1-(0.4*('Anvendte oplysninger'!R360+'Anvendte oplysninger'!T360)/('Anvendte oplysninger'!G360*1000)),IF(AND('Anvendte oplysninger'!AC360="Ja",OR('Anvendte oplysninger'!Q360&lt;601,'Anvendte oplysninger'!S360&lt;601)),1-(0.2*('Anvendte oplysninger'!R360+'Anvendte oplysninger'!T360)/('Anvendte oplysninger'!G360*1000)),1)))</f>
        <v>1</v>
      </c>
      <c r="AF360" s="14">
        <f>IF('Anvendte oplysninger'!AD360="110 km/t",0.79,1)</f>
        <v>1</v>
      </c>
      <c r="AG360" s="14">
        <f>IF('Anvendte oplysninger'!AD360="110 km/t",0.94,1)</f>
        <v>1</v>
      </c>
      <c r="AH360" s="14">
        <f>IF('Anvendte oplysninger'!AD360="110 km/t",0.66,1)</f>
        <v>1</v>
      </c>
      <c r="AI360" s="14">
        <f>IF('Anvendte oplysninger'!AD360="110 km/t",0.82,1)</f>
        <v>1</v>
      </c>
      <c r="AJ360" s="14">
        <f>IF(AND('Anvendte oplysninger'!AE360="Ja",I360="Tilkørselsflettestrækning"),0.65*'Anvendte oplysninger'!AF360+1-'Anvendte oplysninger'!AF360,1)</f>
        <v>1</v>
      </c>
      <c r="AK360" s="15" t="str">
        <f t="shared" si="35"/>
        <v/>
      </c>
      <c r="AL360" s="15" t="str">
        <f t="shared" si="36"/>
        <v/>
      </c>
      <c r="AM360" s="15" t="str">
        <f t="shared" si="37"/>
        <v/>
      </c>
      <c r="AN360" s="15" t="str">
        <f t="shared" si="38"/>
        <v/>
      </c>
      <c r="AO360" s="15" t="str">
        <f t="shared" si="39"/>
        <v/>
      </c>
      <c r="AP360" s="15" t="str">
        <f t="shared" si="40"/>
        <v/>
      </c>
      <c r="AQ360" s="4" t="str">
        <f t="shared" si="41"/>
        <v/>
      </c>
    </row>
    <row r="361" spans="1:43" x14ac:dyDescent="0.25">
      <c r="A361" s="4" t="str">
        <f>IF(Inddata!A376="","",Inddata!A376)</f>
        <v/>
      </c>
      <c r="B361" s="4" t="str">
        <f>IF(Inddata!B376="","",Inddata!B376)</f>
        <v/>
      </c>
      <c r="C361" s="4" t="str">
        <f>IF(Inddata!C376="","",Inddata!C376)</f>
        <v/>
      </c>
      <c r="D361" s="4" t="str">
        <f>IF(Inddata!D376="","",Inddata!D376)</f>
        <v/>
      </c>
      <c r="E361" s="4" t="str">
        <f>IF(Inddata!E376="","",Inddata!E376)</f>
        <v/>
      </c>
      <c r="F361" s="4" t="str">
        <f>IF(Inddata!F376="","",Inddata!F376)</f>
        <v/>
      </c>
      <c r="G361" s="4">
        <f>IF(Inddata!G376="","",Inddata!G376)</f>
        <v>0</v>
      </c>
      <c r="H361" s="4" t="str">
        <f>IF(Inddata!H376&gt;0.5,Inddata!H376,"")</f>
        <v/>
      </c>
      <c r="I361" s="4" t="str">
        <f>IF(Inddata!I376="","",Inddata!I376)</f>
        <v/>
      </c>
      <c r="J361" s="14">
        <f>IF('Anvendte oplysninger'!J361="Irrelevant",1,IF('Anvendte oplysninger'!J361&gt;3,1.2,1))</f>
        <v>1</v>
      </c>
      <c r="K361" s="14">
        <f>IF('Anvendte oplysninger'!K361="Irrelevant",1,IF(AND(OR(I361="Motorvejsstrækning",I361="Frakørselsflettestrækning",I361="Tilkørselsflettestrækning"),'Anvendte oplysninger'!K361&lt;3.5),1+(3.5-'Anvendte oplysninger'!K361)*0.12,IF(AND(OR(I361="Frakørselsrampe",I361="Tilkørselsrampe"),'Anvendte oplysninger'!K361&lt;3.5),1+(3.5-'Anvendte oplysninger'!K361)*0.16,1)))</f>
        <v>1</v>
      </c>
      <c r="L361" s="14">
        <f>IF('Anvendte oplysninger'!L361="Irrelevant",1,IF(AND('Anvendte oplysninger'!L361="Ja",'Anvendte oplysninger'!J361=2),0.6*'Anvendte oplysninger'!M361+(1-'Anvendte oplysninger'!M361),IF(AND('Anvendte oplysninger'!L361="Ja",'Anvendte oplysninger'!J361=3),0.7*'Anvendte oplysninger'!M361+(1-'Anvendte oplysninger'!M361),IF(AND('Anvendte oplysninger'!L361="Ja",'Anvendte oplysninger'!J361=4),0.76*'Anvendte oplysninger'!M361+(1-'Anvendte oplysninger'!M361),IF(AND('Anvendte oplysninger'!L361="Ja",'Anvendte oplysninger'!J361&gt;4.99999999),0.8*'Anvendte oplysninger'!M361+(1-'Anvendte oplysninger'!M361),1)))))</f>
        <v>1</v>
      </c>
      <c r="M361" s="14">
        <f>IF('Anvendte oplysninger'!L361="Irrelevant",1,IF(AND('Anvendte oplysninger'!L361="Ja",'Anvendte oplysninger'!J361=2),0.8*'Anvendte oplysninger'!M361+(1-'Anvendte oplysninger'!M361),IF(AND('Anvendte oplysninger'!L361="Ja",'Anvendte oplysninger'!J361=3),0.85*'Anvendte oplysninger'!M361+(1-'Anvendte oplysninger'!M361),IF(AND('Anvendte oplysninger'!L361="Ja",'Anvendte oplysninger'!J361=4),0.88*'Anvendte oplysninger'!M361+(1-'Anvendte oplysninger'!M361),IF(AND('Anvendte oplysninger'!L361="Ja",'Anvendte oplysninger'!J361&gt;4.99999999),0.9*'Anvendte oplysninger'!M361+(1-'Anvendte oplysninger'!M361),1)))))</f>
        <v>1</v>
      </c>
      <c r="N361" s="14">
        <f>IF('Anvendte oplysninger'!N361="Irrelevant",1,IF(AND(OR(I361="Motorvejsstrækning",I361="Frakørselsflettestrækning",I361="Tilkørselsflettestrækning"),'Anvendte oplysninger'!N361&lt;3),1+(3-'Anvendte oplysninger'!N361)*0.09333333,1))</f>
        <v>1</v>
      </c>
      <c r="O361" s="14">
        <f>IF('Anvendte oplysninger'!N361="Irrelevant",1,IF(AND(OR(I361="Motorvejsstrækning",I361="Frakørselsflettestrækning",I361="Tilkørselsflettestrækning"),'Anvendte oplysninger'!N361&lt;3),1+(3-'Anvendte oplysninger'!N361)*0.19666667,1))</f>
        <v>1</v>
      </c>
      <c r="P361" s="14">
        <f>IF('Anvendte oplysninger'!O361="Irrelevant",1,IF(AND(OR(I361="Motorvejsstrækning",I361="Frakørselsflettestrækning",I361="Tilkørselsflettestrækning"),'Anvendte oplysninger'!O361&lt;3.00000001),1+(0.5-'Anvendte oplysninger'!O361)*0.04,IF(AND(OR(I361="Frakørselsrampe",I361="Tilkørselsrampe"),'Anvendte oplysninger'!O361&lt;3.00000001),1+(0.5-'Anvendte oplysninger'!O361)*0.08,IF(OR(I361="Motorvejsstrækning",I361="Frakørselsflettestrækning",I361="Tilkørselsflettestrækning"),0.9,0.8))))</f>
        <v>1</v>
      </c>
      <c r="Q361" s="14">
        <f>IF('Anvendte oplysninger'!P361="Irrelevant",1,IF(AND(OR(I361="Motorvejsstrækning",I361="Frakørselsflettestrækning",I361="Tilkørselsflettestrækning"),'Anvendte oplysninger'!P361&lt;11.00000001),1+(5-'Anvendte oplysninger'!P361)*0.01,0.94))</f>
        <v>1</v>
      </c>
      <c r="R361" s="14">
        <f>IF(OR('Anvendte oplysninger'!Q361="Irrelevant",'Anvendte oplysninger'!R361="Irrelevant",'Anvendte oplysninger'!Q361="Lige"),1,IF(AND(OR(I361="Motorvejsstrækning",I361="Frakørselsflettestrækning",I361="Tilkørselsflettestrækning"),'Anvendte oplysninger'!Q361&lt;4000),(EXP(0.1096*1746.5/'Anvendte oplysninger'!Q361)/EXP(0.1096*1746.5/4000))*('Anvendte oplysninger'!R361/1000)/G361+(G361-'Anvendte oplysninger'!R361/1000)/G361,1))</f>
        <v>1</v>
      </c>
      <c r="S361" s="14">
        <f>IF(OR('Anvendte oplysninger'!S361="Irrelevant",'Anvendte oplysninger'!T361="Irrelevant",'Anvendte oplysninger'!S361="Lige"),1,IF(AND(OR(I361="Motorvejsstrækning",I361="Frakørselsflettestrækning",I361="Tilkørselsflettestrækning"),'Anvendte oplysninger'!S361&lt;4000),(EXP(0.1096*1746.5/'Anvendte oplysninger'!S361)/EXP(0.1096*1746.5/4000))*('Anvendte oplysninger'!T361/1000)/G361+(G361-'Anvendte oplysninger'!T361/1000)/G361,1))</f>
        <v>1</v>
      </c>
      <c r="T361" s="14">
        <f>IF('Anvendte oplysninger'!U361="Irrelevant",1,IF(AND(OR(I361="Motorvejsstrækning",I361="Frakørselsflettestrækning",I361="Tilkørselsflettestrækning",I361="Frakørselsrampe",I361="Tilkørselsrampe"),'Anvendte oplysninger'!U361="Ja"),0.95,1))</f>
        <v>1</v>
      </c>
      <c r="U361" s="14">
        <f>IF('Anvendte oplysninger'!U361="Irrelevant",1,IF(AND(OR(I361="Motorvejsstrækning",I361="Frakørselsflettestrækning",I361="Tilkørselsflettestrækning",I361="Frakørselsrampe",I361="Tilkørselsrampe"),'Anvendte oplysninger'!U361="Ja"),0.96,1))</f>
        <v>1</v>
      </c>
      <c r="V361" s="14">
        <f>IF('Anvendte oplysninger'!U361="Irrelevant",1,IF(AND(OR(I361="Motorvejsstrækning",I361="Frakørselsflettestrækning",I361="Tilkørselsflettestrækning",I361="Frakørselsrampe",I361="Tilkørselsrampe"),'Anvendte oplysninger'!U361="Ja"),0.79,1))</f>
        <v>1</v>
      </c>
      <c r="W361" s="14">
        <f>IF('Anvendte oplysninger'!U361="Irrelevant",1,IF(AND(OR(I361="Motorvejsstrækning",I361="Frakørselsflettestrækning",I361="Tilkørselsflettestrækning",I361="Frakørselsrampe",I361="Tilkørselsrampe"),'Anvendte oplysninger'!U361="Ja"),0.94,1))</f>
        <v>1</v>
      </c>
      <c r="X361" s="14">
        <f>IF('Anvendte oplysninger'!U361="Irrelevant",1,IF(AND(OR(I361="Motorvejsstrækning",I361="Frakørselsflettestrækning",I361="Tilkørselsflettestrækning",I361="Frakørselsrampe",I361="Tilkørselsrampe"),'Anvendte oplysninger'!U361="Ja"),0.97,1))</f>
        <v>1</v>
      </c>
      <c r="Y361" s="14">
        <f>IF(AND(I361="Frakørselsrampe",'Anvendte oplysninger'!V361="S-formet ruderrampe"),1.32,IF(AND(I361="Frakørselsrampe",'Anvendte oplysninger'!V361="S-formet trompetrampe"),2.05,IF(AND(I361="Frakørselsrampe",'Anvendte oplysninger'!V361="U-formet trompetrampe"),4.11,IF(AND(I361="Frakørselsrampe",'Anvendte oplysninger'!V361="SV-formet flyoverrampe"),5.15,IF(AND(I361="Frakørselsrampe",'Anvendte oplysninger'!V361="Vinkelformet rampe"),1.07,IF(AND(I361="Tilkørselsrampe",'Anvendte oplysninger'!V361="S-formet ruderrampe"),0.93,IF(AND(I361="Tilkørselsrampe",'Anvendte oplysninger'!V361="S-formet trompetrampe"),2.48,IF(AND(I361="Tilkørselsrampe",'Anvendte oplysninger'!V361="U-formet trompetrampe"),4.15,IF(AND(I361="Tilkørselsrampe",'Anvendte oplysninger'!V361="SV-formet flyoverrampe"),5.26,IF(AND(I361="Tilkørselsrampe",'Anvendte oplysninger'!V361="Vinkelformet rampe"),1.42,1))))))))))</f>
        <v>1</v>
      </c>
      <c r="Z361" s="14">
        <f>IF(OR('Anvendte oplysninger'!W361="Lige",'Anvendte oplysninger'!W361="Irrelevant",'Anvendte oplysninger'!X361="Irrelevant",'Anvendte oplysninger'!Y361="Irrelevant"),1,1+1.545*1000/32.2*((('Anvendte oplysninger'!Y361*3268/3600)/('Anvendte oplysninger'!W361/0.306))^2)*('Anvendte oplysninger'!X361/1000)/G361)</f>
        <v>1</v>
      </c>
      <c r="AA361" s="14">
        <f>IF(OR('Anvendte oplysninger'!W361="Lige",'Anvendte oplysninger'!W361="Irrelevant",'Anvendte oplysninger'!X361="Irrelevant",'Anvendte oplysninger'!Y361="Irrelevant"),1,1+1.961*1000/32.2*((('Anvendte oplysninger'!Y361*3268/3600)/('Anvendte oplysninger'!W361/0.306))^2)*('Anvendte oplysninger'!X361/1000)/G361)</f>
        <v>1</v>
      </c>
      <c r="AB361" s="14">
        <f>IF(OR('Anvendte oplysninger'!Z361="Lige",'Anvendte oplysninger'!Z361="Irrelevant",'Anvendte oplysninger'!AA361="Irrelevant",'Anvendte oplysninger'!AB361="Irrelevant"),1,1+1.545*1000/32.2*((('Anvendte oplysninger'!AB361*3268/3600)/('Anvendte oplysninger'!Z361/0.306))^2)*('Anvendte oplysninger'!AA361/1000)/G361)</f>
        <v>1</v>
      </c>
      <c r="AC361" s="14">
        <f>IF(OR('Anvendte oplysninger'!Z361="Lige",'Anvendte oplysninger'!Z361="Irrelevant",'Anvendte oplysninger'!AA361="Irrelevant",'Anvendte oplysninger'!AB361="Irrelevant"),1,1+1.961*1000/32.2*((('Anvendte oplysninger'!AB361*3268/3600)/('Anvendte oplysninger'!Z361/0.306))^2)*('Anvendte oplysninger'!AA361/1000)/G361)</f>
        <v>1</v>
      </c>
      <c r="AD361" s="14">
        <f>IF(OR('Anvendte oplysninger'!AC361="Irrelevant",'Anvendte oplysninger'!AC361="Nej"),1,IF(AND('Anvendte oplysninger'!AC361="Ja",OR('Anvendte oplysninger'!Q361&lt;301,'Anvendte oplysninger'!S361&lt;301)),1-(0.5*('Anvendte oplysninger'!R361+'Anvendte oplysninger'!T361)/('Anvendte oplysninger'!G361*1000)),IF(AND('Anvendte oplysninger'!AC361="Ja",OR('Anvendte oplysninger'!Q361&lt;601,'Anvendte oplysninger'!S361&lt;601)),1-(0.25*('Anvendte oplysninger'!R361+'Anvendte oplysninger'!T361)/('Anvendte oplysninger'!G361*1000)),1)))</f>
        <v>1</v>
      </c>
      <c r="AE361" s="14">
        <f>IF(OR('Anvendte oplysninger'!AC361="Irrelevant",'Anvendte oplysninger'!AC361="Nej"),1,IF(AND('Anvendte oplysninger'!AC361="Ja",OR('Anvendte oplysninger'!Q361&lt;301,'Anvendte oplysninger'!S361&lt;301)),1-(0.4*('Anvendte oplysninger'!R361+'Anvendte oplysninger'!T361)/('Anvendte oplysninger'!G361*1000)),IF(AND('Anvendte oplysninger'!AC361="Ja",OR('Anvendte oplysninger'!Q361&lt;601,'Anvendte oplysninger'!S361&lt;601)),1-(0.2*('Anvendte oplysninger'!R361+'Anvendte oplysninger'!T361)/('Anvendte oplysninger'!G361*1000)),1)))</f>
        <v>1</v>
      </c>
      <c r="AF361" s="14">
        <f>IF('Anvendte oplysninger'!AD361="110 km/t",0.79,1)</f>
        <v>1</v>
      </c>
      <c r="AG361" s="14">
        <f>IF('Anvendte oplysninger'!AD361="110 km/t",0.94,1)</f>
        <v>1</v>
      </c>
      <c r="AH361" s="14">
        <f>IF('Anvendte oplysninger'!AD361="110 km/t",0.66,1)</f>
        <v>1</v>
      </c>
      <c r="AI361" s="14">
        <f>IF('Anvendte oplysninger'!AD361="110 km/t",0.82,1)</f>
        <v>1</v>
      </c>
      <c r="AJ361" s="14">
        <f>IF(AND('Anvendte oplysninger'!AE361="Ja",I361="Tilkørselsflettestrækning"),0.65*'Anvendte oplysninger'!AF361+1-'Anvendte oplysninger'!AF361,1)</f>
        <v>1</v>
      </c>
      <c r="AK361" s="15" t="str">
        <f t="shared" si="35"/>
        <v/>
      </c>
      <c r="AL361" s="15" t="str">
        <f t="shared" si="36"/>
        <v/>
      </c>
      <c r="AM361" s="15" t="str">
        <f t="shared" si="37"/>
        <v/>
      </c>
      <c r="AN361" s="15" t="str">
        <f t="shared" si="38"/>
        <v/>
      </c>
      <c r="AO361" s="15" t="str">
        <f t="shared" si="39"/>
        <v/>
      </c>
      <c r="AP361" s="15" t="str">
        <f t="shared" si="40"/>
        <v/>
      </c>
      <c r="AQ361" s="4" t="str">
        <f t="shared" si="41"/>
        <v/>
      </c>
    </row>
    <row r="362" spans="1:43" x14ac:dyDescent="0.25">
      <c r="A362" s="4" t="str">
        <f>IF(Inddata!A377="","",Inddata!A377)</f>
        <v/>
      </c>
      <c r="B362" s="4" t="str">
        <f>IF(Inddata!B377="","",Inddata!B377)</f>
        <v/>
      </c>
      <c r="C362" s="4" t="str">
        <f>IF(Inddata!C377="","",Inddata!C377)</f>
        <v/>
      </c>
      <c r="D362" s="4" t="str">
        <f>IF(Inddata!D377="","",Inddata!D377)</f>
        <v/>
      </c>
      <c r="E362" s="4" t="str">
        <f>IF(Inddata!E377="","",Inddata!E377)</f>
        <v/>
      </c>
      <c r="F362" s="4" t="str">
        <f>IF(Inddata!F377="","",Inddata!F377)</f>
        <v/>
      </c>
      <c r="G362" s="4">
        <f>IF(Inddata!G377="","",Inddata!G377)</f>
        <v>0</v>
      </c>
      <c r="H362" s="4" t="str">
        <f>IF(Inddata!H377&gt;0.5,Inddata!H377,"")</f>
        <v/>
      </c>
      <c r="I362" s="4" t="str">
        <f>IF(Inddata!I377="","",Inddata!I377)</f>
        <v/>
      </c>
      <c r="J362" s="14">
        <f>IF('Anvendte oplysninger'!J362="Irrelevant",1,IF('Anvendte oplysninger'!J362&gt;3,1.2,1))</f>
        <v>1</v>
      </c>
      <c r="K362" s="14">
        <f>IF('Anvendte oplysninger'!K362="Irrelevant",1,IF(AND(OR(I362="Motorvejsstrækning",I362="Frakørselsflettestrækning",I362="Tilkørselsflettestrækning"),'Anvendte oplysninger'!K362&lt;3.5),1+(3.5-'Anvendte oplysninger'!K362)*0.12,IF(AND(OR(I362="Frakørselsrampe",I362="Tilkørselsrampe"),'Anvendte oplysninger'!K362&lt;3.5),1+(3.5-'Anvendte oplysninger'!K362)*0.16,1)))</f>
        <v>1</v>
      </c>
      <c r="L362" s="14">
        <f>IF('Anvendte oplysninger'!L362="Irrelevant",1,IF(AND('Anvendte oplysninger'!L362="Ja",'Anvendte oplysninger'!J362=2),0.6*'Anvendte oplysninger'!M362+(1-'Anvendte oplysninger'!M362),IF(AND('Anvendte oplysninger'!L362="Ja",'Anvendte oplysninger'!J362=3),0.7*'Anvendte oplysninger'!M362+(1-'Anvendte oplysninger'!M362),IF(AND('Anvendte oplysninger'!L362="Ja",'Anvendte oplysninger'!J362=4),0.76*'Anvendte oplysninger'!M362+(1-'Anvendte oplysninger'!M362),IF(AND('Anvendte oplysninger'!L362="Ja",'Anvendte oplysninger'!J362&gt;4.99999999),0.8*'Anvendte oplysninger'!M362+(1-'Anvendte oplysninger'!M362),1)))))</f>
        <v>1</v>
      </c>
      <c r="M362" s="14">
        <f>IF('Anvendte oplysninger'!L362="Irrelevant",1,IF(AND('Anvendte oplysninger'!L362="Ja",'Anvendte oplysninger'!J362=2),0.8*'Anvendte oplysninger'!M362+(1-'Anvendte oplysninger'!M362),IF(AND('Anvendte oplysninger'!L362="Ja",'Anvendte oplysninger'!J362=3),0.85*'Anvendte oplysninger'!M362+(1-'Anvendte oplysninger'!M362),IF(AND('Anvendte oplysninger'!L362="Ja",'Anvendte oplysninger'!J362=4),0.88*'Anvendte oplysninger'!M362+(1-'Anvendte oplysninger'!M362),IF(AND('Anvendte oplysninger'!L362="Ja",'Anvendte oplysninger'!J362&gt;4.99999999),0.9*'Anvendte oplysninger'!M362+(1-'Anvendte oplysninger'!M362),1)))))</f>
        <v>1</v>
      </c>
      <c r="N362" s="14">
        <f>IF('Anvendte oplysninger'!N362="Irrelevant",1,IF(AND(OR(I362="Motorvejsstrækning",I362="Frakørselsflettestrækning",I362="Tilkørselsflettestrækning"),'Anvendte oplysninger'!N362&lt;3),1+(3-'Anvendte oplysninger'!N362)*0.09333333,1))</f>
        <v>1</v>
      </c>
      <c r="O362" s="14">
        <f>IF('Anvendte oplysninger'!N362="Irrelevant",1,IF(AND(OR(I362="Motorvejsstrækning",I362="Frakørselsflettestrækning",I362="Tilkørselsflettestrækning"),'Anvendte oplysninger'!N362&lt;3),1+(3-'Anvendte oplysninger'!N362)*0.19666667,1))</f>
        <v>1</v>
      </c>
      <c r="P362" s="14">
        <f>IF('Anvendte oplysninger'!O362="Irrelevant",1,IF(AND(OR(I362="Motorvejsstrækning",I362="Frakørselsflettestrækning",I362="Tilkørselsflettestrækning"),'Anvendte oplysninger'!O362&lt;3.00000001),1+(0.5-'Anvendte oplysninger'!O362)*0.04,IF(AND(OR(I362="Frakørselsrampe",I362="Tilkørselsrampe"),'Anvendte oplysninger'!O362&lt;3.00000001),1+(0.5-'Anvendte oplysninger'!O362)*0.08,IF(OR(I362="Motorvejsstrækning",I362="Frakørselsflettestrækning",I362="Tilkørselsflettestrækning"),0.9,0.8))))</f>
        <v>1</v>
      </c>
      <c r="Q362" s="14">
        <f>IF('Anvendte oplysninger'!P362="Irrelevant",1,IF(AND(OR(I362="Motorvejsstrækning",I362="Frakørselsflettestrækning",I362="Tilkørselsflettestrækning"),'Anvendte oplysninger'!P362&lt;11.00000001),1+(5-'Anvendte oplysninger'!P362)*0.01,0.94))</f>
        <v>1</v>
      </c>
      <c r="R362" s="14">
        <f>IF(OR('Anvendte oplysninger'!Q362="Irrelevant",'Anvendte oplysninger'!R362="Irrelevant",'Anvendte oplysninger'!Q362="Lige"),1,IF(AND(OR(I362="Motorvejsstrækning",I362="Frakørselsflettestrækning",I362="Tilkørselsflettestrækning"),'Anvendte oplysninger'!Q362&lt;4000),(EXP(0.1096*1746.5/'Anvendte oplysninger'!Q362)/EXP(0.1096*1746.5/4000))*('Anvendte oplysninger'!R362/1000)/G362+(G362-'Anvendte oplysninger'!R362/1000)/G362,1))</f>
        <v>1</v>
      </c>
      <c r="S362" s="14">
        <f>IF(OR('Anvendte oplysninger'!S362="Irrelevant",'Anvendte oplysninger'!T362="Irrelevant",'Anvendte oplysninger'!S362="Lige"),1,IF(AND(OR(I362="Motorvejsstrækning",I362="Frakørselsflettestrækning",I362="Tilkørselsflettestrækning"),'Anvendte oplysninger'!S362&lt;4000),(EXP(0.1096*1746.5/'Anvendte oplysninger'!S362)/EXP(0.1096*1746.5/4000))*('Anvendte oplysninger'!T362/1000)/G362+(G362-'Anvendte oplysninger'!T362/1000)/G362,1))</f>
        <v>1</v>
      </c>
      <c r="T362" s="14">
        <f>IF('Anvendte oplysninger'!U362="Irrelevant",1,IF(AND(OR(I362="Motorvejsstrækning",I362="Frakørselsflettestrækning",I362="Tilkørselsflettestrækning",I362="Frakørselsrampe",I362="Tilkørselsrampe"),'Anvendte oplysninger'!U362="Ja"),0.95,1))</f>
        <v>1</v>
      </c>
      <c r="U362" s="14">
        <f>IF('Anvendte oplysninger'!U362="Irrelevant",1,IF(AND(OR(I362="Motorvejsstrækning",I362="Frakørselsflettestrækning",I362="Tilkørselsflettestrækning",I362="Frakørselsrampe",I362="Tilkørselsrampe"),'Anvendte oplysninger'!U362="Ja"),0.96,1))</f>
        <v>1</v>
      </c>
      <c r="V362" s="14">
        <f>IF('Anvendte oplysninger'!U362="Irrelevant",1,IF(AND(OR(I362="Motorvejsstrækning",I362="Frakørselsflettestrækning",I362="Tilkørselsflettestrækning",I362="Frakørselsrampe",I362="Tilkørselsrampe"),'Anvendte oplysninger'!U362="Ja"),0.79,1))</f>
        <v>1</v>
      </c>
      <c r="W362" s="14">
        <f>IF('Anvendte oplysninger'!U362="Irrelevant",1,IF(AND(OR(I362="Motorvejsstrækning",I362="Frakørselsflettestrækning",I362="Tilkørselsflettestrækning",I362="Frakørselsrampe",I362="Tilkørselsrampe"),'Anvendte oplysninger'!U362="Ja"),0.94,1))</f>
        <v>1</v>
      </c>
      <c r="X362" s="14">
        <f>IF('Anvendte oplysninger'!U362="Irrelevant",1,IF(AND(OR(I362="Motorvejsstrækning",I362="Frakørselsflettestrækning",I362="Tilkørselsflettestrækning",I362="Frakørselsrampe",I362="Tilkørselsrampe"),'Anvendte oplysninger'!U362="Ja"),0.97,1))</f>
        <v>1</v>
      </c>
      <c r="Y362" s="14">
        <f>IF(AND(I362="Frakørselsrampe",'Anvendte oplysninger'!V362="S-formet ruderrampe"),1.32,IF(AND(I362="Frakørselsrampe",'Anvendte oplysninger'!V362="S-formet trompetrampe"),2.05,IF(AND(I362="Frakørselsrampe",'Anvendte oplysninger'!V362="U-formet trompetrampe"),4.11,IF(AND(I362="Frakørselsrampe",'Anvendte oplysninger'!V362="SV-formet flyoverrampe"),5.15,IF(AND(I362="Frakørselsrampe",'Anvendte oplysninger'!V362="Vinkelformet rampe"),1.07,IF(AND(I362="Tilkørselsrampe",'Anvendte oplysninger'!V362="S-formet ruderrampe"),0.93,IF(AND(I362="Tilkørselsrampe",'Anvendte oplysninger'!V362="S-formet trompetrampe"),2.48,IF(AND(I362="Tilkørselsrampe",'Anvendte oplysninger'!V362="U-formet trompetrampe"),4.15,IF(AND(I362="Tilkørselsrampe",'Anvendte oplysninger'!V362="SV-formet flyoverrampe"),5.26,IF(AND(I362="Tilkørselsrampe",'Anvendte oplysninger'!V362="Vinkelformet rampe"),1.42,1))))))))))</f>
        <v>1</v>
      </c>
      <c r="Z362" s="14">
        <f>IF(OR('Anvendte oplysninger'!W362="Lige",'Anvendte oplysninger'!W362="Irrelevant",'Anvendte oplysninger'!X362="Irrelevant",'Anvendte oplysninger'!Y362="Irrelevant"),1,1+1.545*1000/32.2*((('Anvendte oplysninger'!Y362*3268/3600)/('Anvendte oplysninger'!W362/0.306))^2)*('Anvendte oplysninger'!X362/1000)/G362)</f>
        <v>1</v>
      </c>
      <c r="AA362" s="14">
        <f>IF(OR('Anvendte oplysninger'!W362="Lige",'Anvendte oplysninger'!W362="Irrelevant",'Anvendte oplysninger'!X362="Irrelevant",'Anvendte oplysninger'!Y362="Irrelevant"),1,1+1.961*1000/32.2*((('Anvendte oplysninger'!Y362*3268/3600)/('Anvendte oplysninger'!W362/0.306))^2)*('Anvendte oplysninger'!X362/1000)/G362)</f>
        <v>1</v>
      </c>
      <c r="AB362" s="14">
        <f>IF(OR('Anvendte oplysninger'!Z362="Lige",'Anvendte oplysninger'!Z362="Irrelevant",'Anvendte oplysninger'!AA362="Irrelevant",'Anvendte oplysninger'!AB362="Irrelevant"),1,1+1.545*1000/32.2*((('Anvendte oplysninger'!AB362*3268/3600)/('Anvendte oplysninger'!Z362/0.306))^2)*('Anvendte oplysninger'!AA362/1000)/G362)</f>
        <v>1</v>
      </c>
      <c r="AC362" s="14">
        <f>IF(OR('Anvendte oplysninger'!Z362="Lige",'Anvendte oplysninger'!Z362="Irrelevant",'Anvendte oplysninger'!AA362="Irrelevant",'Anvendte oplysninger'!AB362="Irrelevant"),1,1+1.961*1000/32.2*((('Anvendte oplysninger'!AB362*3268/3600)/('Anvendte oplysninger'!Z362/0.306))^2)*('Anvendte oplysninger'!AA362/1000)/G362)</f>
        <v>1</v>
      </c>
      <c r="AD362" s="14">
        <f>IF(OR('Anvendte oplysninger'!AC362="Irrelevant",'Anvendte oplysninger'!AC362="Nej"),1,IF(AND('Anvendte oplysninger'!AC362="Ja",OR('Anvendte oplysninger'!Q362&lt;301,'Anvendte oplysninger'!S362&lt;301)),1-(0.5*('Anvendte oplysninger'!R362+'Anvendte oplysninger'!T362)/('Anvendte oplysninger'!G362*1000)),IF(AND('Anvendte oplysninger'!AC362="Ja",OR('Anvendte oplysninger'!Q362&lt;601,'Anvendte oplysninger'!S362&lt;601)),1-(0.25*('Anvendte oplysninger'!R362+'Anvendte oplysninger'!T362)/('Anvendte oplysninger'!G362*1000)),1)))</f>
        <v>1</v>
      </c>
      <c r="AE362" s="14">
        <f>IF(OR('Anvendte oplysninger'!AC362="Irrelevant",'Anvendte oplysninger'!AC362="Nej"),1,IF(AND('Anvendte oplysninger'!AC362="Ja",OR('Anvendte oplysninger'!Q362&lt;301,'Anvendte oplysninger'!S362&lt;301)),1-(0.4*('Anvendte oplysninger'!R362+'Anvendte oplysninger'!T362)/('Anvendte oplysninger'!G362*1000)),IF(AND('Anvendte oplysninger'!AC362="Ja",OR('Anvendte oplysninger'!Q362&lt;601,'Anvendte oplysninger'!S362&lt;601)),1-(0.2*('Anvendte oplysninger'!R362+'Anvendte oplysninger'!T362)/('Anvendte oplysninger'!G362*1000)),1)))</f>
        <v>1</v>
      </c>
      <c r="AF362" s="14">
        <f>IF('Anvendte oplysninger'!AD362="110 km/t",0.79,1)</f>
        <v>1</v>
      </c>
      <c r="AG362" s="14">
        <f>IF('Anvendte oplysninger'!AD362="110 km/t",0.94,1)</f>
        <v>1</v>
      </c>
      <c r="AH362" s="14">
        <f>IF('Anvendte oplysninger'!AD362="110 km/t",0.66,1)</f>
        <v>1</v>
      </c>
      <c r="AI362" s="14">
        <f>IF('Anvendte oplysninger'!AD362="110 km/t",0.82,1)</f>
        <v>1</v>
      </c>
      <c r="AJ362" s="14">
        <f>IF(AND('Anvendte oplysninger'!AE362="Ja",I362="Tilkørselsflettestrækning"),0.65*'Anvendte oplysninger'!AF362+1-'Anvendte oplysninger'!AF362,1)</f>
        <v>1</v>
      </c>
      <c r="AK362" s="15" t="str">
        <f t="shared" si="35"/>
        <v/>
      </c>
      <c r="AL362" s="15" t="str">
        <f t="shared" si="36"/>
        <v/>
      </c>
      <c r="AM362" s="15" t="str">
        <f t="shared" si="37"/>
        <v/>
      </c>
      <c r="AN362" s="15" t="str">
        <f t="shared" si="38"/>
        <v/>
      </c>
      <c r="AO362" s="15" t="str">
        <f t="shared" si="39"/>
        <v/>
      </c>
      <c r="AP362" s="15" t="str">
        <f t="shared" si="40"/>
        <v/>
      </c>
      <c r="AQ362" s="4" t="str">
        <f t="shared" si="41"/>
        <v/>
      </c>
    </row>
    <row r="363" spans="1:43" x14ac:dyDescent="0.25">
      <c r="A363" s="4" t="str">
        <f>IF(Inddata!A378="","",Inddata!A378)</f>
        <v/>
      </c>
      <c r="B363" s="4" t="str">
        <f>IF(Inddata!B378="","",Inddata!B378)</f>
        <v/>
      </c>
      <c r="C363" s="4" t="str">
        <f>IF(Inddata!C378="","",Inddata!C378)</f>
        <v/>
      </c>
      <c r="D363" s="4" t="str">
        <f>IF(Inddata!D378="","",Inddata!D378)</f>
        <v/>
      </c>
      <c r="E363" s="4" t="str">
        <f>IF(Inddata!E378="","",Inddata!E378)</f>
        <v/>
      </c>
      <c r="F363" s="4" t="str">
        <f>IF(Inddata!F378="","",Inddata!F378)</f>
        <v/>
      </c>
      <c r="G363" s="4">
        <f>IF(Inddata!G378="","",Inddata!G378)</f>
        <v>0</v>
      </c>
      <c r="H363" s="4" t="str">
        <f>IF(Inddata!H378&gt;0.5,Inddata!H378,"")</f>
        <v/>
      </c>
      <c r="I363" s="4" t="str">
        <f>IF(Inddata!I378="","",Inddata!I378)</f>
        <v/>
      </c>
      <c r="J363" s="14">
        <f>IF('Anvendte oplysninger'!J363="Irrelevant",1,IF('Anvendte oplysninger'!J363&gt;3,1.2,1))</f>
        <v>1</v>
      </c>
      <c r="K363" s="14">
        <f>IF('Anvendte oplysninger'!K363="Irrelevant",1,IF(AND(OR(I363="Motorvejsstrækning",I363="Frakørselsflettestrækning",I363="Tilkørselsflettestrækning"),'Anvendte oplysninger'!K363&lt;3.5),1+(3.5-'Anvendte oplysninger'!K363)*0.12,IF(AND(OR(I363="Frakørselsrampe",I363="Tilkørselsrampe"),'Anvendte oplysninger'!K363&lt;3.5),1+(3.5-'Anvendte oplysninger'!K363)*0.16,1)))</f>
        <v>1</v>
      </c>
      <c r="L363" s="14">
        <f>IF('Anvendte oplysninger'!L363="Irrelevant",1,IF(AND('Anvendte oplysninger'!L363="Ja",'Anvendte oplysninger'!J363=2),0.6*'Anvendte oplysninger'!M363+(1-'Anvendte oplysninger'!M363),IF(AND('Anvendte oplysninger'!L363="Ja",'Anvendte oplysninger'!J363=3),0.7*'Anvendte oplysninger'!M363+(1-'Anvendte oplysninger'!M363),IF(AND('Anvendte oplysninger'!L363="Ja",'Anvendte oplysninger'!J363=4),0.76*'Anvendte oplysninger'!M363+(1-'Anvendte oplysninger'!M363),IF(AND('Anvendte oplysninger'!L363="Ja",'Anvendte oplysninger'!J363&gt;4.99999999),0.8*'Anvendte oplysninger'!M363+(1-'Anvendte oplysninger'!M363),1)))))</f>
        <v>1</v>
      </c>
      <c r="M363" s="14">
        <f>IF('Anvendte oplysninger'!L363="Irrelevant",1,IF(AND('Anvendte oplysninger'!L363="Ja",'Anvendte oplysninger'!J363=2),0.8*'Anvendte oplysninger'!M363+(1-'Anvendte oplysninger'!M363),IF(AND('Anvendte oplysninger'!L363="Ja",'Anvendte oplysninger'!J363=3),0.85*'Anvendte oplysninger'!M363+(1-'Anvendte oplysninger'!M363),IF(AND('Anvendte oplysninger'!L363="Ja",'Anvendte oplysninger'!J363=4),0.88*'Anvendte oplysninger'!M363+(1-'Anvendte oplysninger'!M363),IF(AND('Anvendte oplysninger'!L363="Ja",'Anvendte oplysninger'!J363&gt;4.99999999),0.9*'Anvendte oplysninger'!M363+(1-'Anvendte oplysninger'!M363),1)))))</f>
        <v>1</v>
      </c>
      <c r="N363" s="14">
        <f>IF('Anvendte oplysninger'!N363="Irrelevant",1,IF(AND(OR(I363="Motorvejsstrækning",I363="Frakørselsflettestrækning",I363="Tilkørselsflettestrækning"),'Anvendte oplysninger'!N363&lt;3),1+(3-'Anvendte oplysninger'!N363)*0.09333333,1))</f>
        <v>1</v>
      </c>
      <c r="O363" s="14">
        <f>IF('Anvendte oplysninger'!N363="Irrelevant",1,IF(AND(OR(I363="Motorvejsstrækning",I363="Frakørselsflettestrækning",I363="Tilkørselsflettestrækning"),'Anvendte oplysninger'!N363&lt;3),1+(3-'Anvendte oplysninger'!N363)*0.19666667,1))</f>
        <v>1</v>
      </c>
      <c r="P363" s="14">
        <f>IF('Anvendte oplysninger'!O363="Irrelevant",1,IF(AND(OR(I363="Motorvejsstrækning",I363="Frakørselsflettestrækning",I363="Tilkørselsflettestrækning"),'Anvendte oplysninger'!O363&lt;3.00000001),1+(0.5-'Anvendte oplysninger'!O363)*0.04,IF(AND(OR(I363="Frakørselsrampe",I363="Tilkørselsrampe"),'Anvendte oplysninger'!O363&lt;3.00000001),1+(0.5-'Anvendte oplysninger'!O363)*0.08,IF(OR(I363="Motorvejsstrækning",I363="Frakørselsflettestrækning",I363="Tilkørselsflettestrækning"),0.9,0.8))))</f>
        <v>1</v>
      </c>
      <c r="Q363" s="14">
        <f>IF('Anvendte oplysninger'!P363="Irrelevant",1,IF(AND(OR(I363="Motorvejsstrækning",I363="Frakørselsflettestrækning",I363="Tilkørselsflettestrækning"),'Anvendte oplysninger'!P363&lt;11.00000001),1+(5-'Anvendte oplysninger'!P363)*0.01,0.94))</f>
        <v>1</v>
      </c>
      <c r="R363" s="14">
        <f>IF(OR('Anvendte oplysninger'!Q363="Irrelevant",'Anvendte oplysninger'!R363="Irrelevant",'Anvendte oplysninger'!Q363="Lige"),1,IF(AND(OR(I363="Motorvejsstrækning",I363="Frakørselsflettestrækning",I363="Tilkørselsflettestrækning"),'Anvendte oplysninger'!Q363&lt;4000),(EXP(0.1096*1746.5/'Anvendte oplysninger'!Q363)/EXP(0.1096*1746.5/4000))*('Anvendte oplysninger'!R363/1000)/G363+(G363-'Anvendte oplysninger'!R363/1000)/G363,1))</f>
        <v>1</v>
      </c>
      <c r="S363" s="14">
        <f>IF(OR('Anvendte oplysninger'!S363="Irrelevant",'Anvendte oplysninger'!T363="Irrelevant",'Anvendte oplysninger'!S363="Lige"),1,IF(AND(OR(I363="Motorvejsstrækning",I363="Frakørselsflettestrækning",I363="Tilkørselsflettestrækning"),'Anvendte oplysninger'!S363&lt;4000),(EXP(0.1096*1746.5/'Anvendte oplysninger'!S363)/EXP(0.1096*1746.5/4000))*('Anvendte oplysninger'!T363/1000)/G363+(G363-'Anvendte oplysninger'!T363/1000)/G363,1))</f>
        <v>1</v>
      </c>
      <c r="T363" s="14">
        <f>IF('Anvendte oplysninger'!U363="Irrelevant",1,IF(AND(OR(I363="Motorvejsstrækning",I363="Frakørselsflettestrækning",I363="Tilkørselsflettestrækning",I363="Frakørselsrampe",I363="Tilkørselsrampe"),'Anvendte oplysninger'!U363="Ja"),0.95,1))</f>
        <v>1</v>
      </c>
      <c r="U363" s="14">
        <f>IF('Anvendte oplysninger'!U363="Irrelevant",1,IF(AND(OR(I363="Motorvejsstrækning",I363="Frakørselsflettestrækning",I363="Tilkørselsflettestrækning",I363="Frakørselsrampe",I363="Tilkørselsrampe"),'Anvendte oplysninger'!U363="Ja"),0.96,1))</f>
        <v>1</v>
      </c>
      <c r="V363" s="14">
        <f>IF('Anvendte oplysninger'!U363="Irrelevant",1,IF(AND(OR(I363="Motorvejsstrækning",I363="Frakørselsflettestrækning",I363="Tilkørselsflettestrækning",I363="Frakørselsrampe",I363="Tilkørselsrampe"),'Anvendte oplysninger'!U363="Ja"),0.79,1))</f>
        <v>1</v>
      </c>
      <c r="W363" s="14">
        <f>IF('Anvendte oplysninger'!U363="Irrelevant",1,IF(AND(OR(I363="Motorvejsstrækning",I363="Frakørselsflettestrækning",I363="Tilkørselsflettestrækning",I363="Frakørselsrampe",I363="Tilkørselsrampe"),'Anvendte oplysninger'!U363="Ja"),0.94,1))</f>
        <v>1</v>
      </c>
      <c r="X363" s="14">
        <f>IF('Anvendte oplysninger'!U363="Irrelevant",1,IF(AND(OR(I363="Motorvejsstrækning",I363="Frakørselsflettestrækning",I363="Tilkørselsflettestrækning",I363="Frakørselsrampe",I363="Tilkørselsrampe"),'Anvendte oplysninger'!U363="Ja"),0.97,1))</f>
        <v>1</v>
      </c>
      <c r="Y363" s="14">
        <f>IF(AND(I363="Frakørselsrampe",'Anvendte oplysninger'!V363="S-formet ruderrampe"),1.32,IF(AND(I363="Frakørselsrampe",'Anvendte oplysninger'!V363="S-formet trompetrampe"),2.05,IF(AND(I363="Frakørselsrampe",'Anvendte oplysninger'!V363="U-formet trompetrampe"),4.11,IF(AND(I363="Frakørselsrampe",'Anvendte oplysninger'!V363="SV-formet flyoverrampe"),5.15,IF(AND(I363="Frakørselsrampe",'Anvendte oplysninger'!V363="Vinkelformet rampe"),1.07,IF(AND(I363="Tilkørselsrampe",'Anvendte oplysninger'!V363="S-formet ruderrampe"),0.93,IF(AND(I363="Tilkørselsrampe",'Anvendte oplysninger'!V363="S-formet trompetrampe"),2.48,IF(AND(I363="Tilkørselsrampe",'Anvendte oplysninger'!V363="U-formet trompetrampe"),4.15,IF(AND(I363="Tilkørselsrampe",'Anvendte oplysninger'!V363="SV-formet flyoverrampe"),5.26,IF(AND(I363="Tilkørselsrampe",'Anvendte oplysninger'!V363="Vinkelformet rampe"),1.42,1))))))))))</f>
        <v>1</v>
      </c>
      <c r="Z363" s="14">
        <f>IF(OR('Anvendte oplysninger'!W363="Lige",'Anvendte oplysninger'!W363="Irrelevant",'Anvendte oplysninger'!X363="Irrelevant",'Anvendte oplysninger'!Y363="Irrelevant"),1,1+1.545*1000/32.2*((('Anvendte oplysninger'!Y363*3268/3600)/('Anvendte oplysninger'!W363/0.306))^2)*('Anvendte oplysninger'!X363/1000)/G363)</f>
        <v>1</v>
      </c>
      <c r="AA363" s="14">
        <f>IF(OR('Anvendte oplysninger'!W363="Lige",'Anvendte oplysninger'!W363="Irrelevant",'Anvendte oplysninger'!X363="Irrelevant",'Anvendte oplysninger'!Y363="Irrelevant"),1,1+1.961*1000/32.2*((('Anvendte oplysninger'!Y363*3268/3600)/('Anvendte oplysninger'!W363/0.306))^2)*('Anvendte oplysninger'!X363/1000)/G363)</f>
        <v>1</v>
      </c>
      <c r="AB363" s="14">
        <f>IF(OR('Anvendte oplysninger'!Z363="Lige",'Anvendte oplysninger'!Z363="Irrelevant",'Anvendte oplysninger'!AA363="Irrelevant",'Anvendte oplysninger'!AB363="Irrelevant"),1,1+1.545*1000/32.2*((('Anvendte oplysninger'!AB363*3268/3600)/('Anvendte oplysninger'!Z363/0.306))^2)*('Anvendte oplysninger'!AA363/1000)/G363)</f>
        <v>1</v>
      </c>
      <c r="AC363" s="14">
        <f>IF(OR('Anvendte oplysninger'!Z363="Lige",'Anvendte oplysninger'!Z363="Irrelevant",'Anvendte oplysninger'!AA363="Irrelevant",'Anvendte oplysninger'!AB363="Irrelevant"),1,1+1.961*1000/32.2*((('Anvendte oplysninger'!AB363*3268/3600)/('Anvendte oplysninger'!Z363/0.306))^2)*('Anvendte oplysninger'!AA363/1000)/G363)</f>
        <v>1</v>
      </c>
      <c r="AD363" s="14">
        <f>IF(OR('Anvendte oplysninger'!AC363="Irrelevant",'Anvendte oplysninger'!AC363="Nej"),1,IF(AND('Anvendte oplysninger'!AC363="Ja",OR('Anvendte oplysninger'!Q363&lt;301,'Anvendte oplysninger'!S363&lt;301)),1-(0.5*('Anvendte oplysninger'!R363+'Anvendte oplysninger'!T363)/('Anvendte oplysninger'!G363*1000)),IF(AND('Anvendte oplysninger'!AC363="Ja",OR('Anvendte oplysninger'!Q363&lt;601,'Anvendte oplysninger'!S363&lt;601)),1-(0.25*('Anvendte oplysninger'!R363+'Anvendte oplysninger'!T363)/('Anvendte oplysninger'!G363*1000)),1)))</f>
        <v>1</v>
      </c>
      <c r="AE363" s="14">
        <f>IF(OR('Anvendte oplysninger'!AC363="Irrelevant",'Anvendte oplysninger'!AC363="Nej"),1,IF(AND('Anvendte oplysninger'!AC363="Ja",OR('Anvendte oplysninger'!Q363&lt;301,'Anvendte oplysninger'!S363&lt;301)),1-(0.4*('Anvendte oplysninger'!R363+'Anvendte oplysninger'!T363)/('Anvendte oplysninger'!G363*1000)),IF(AND('Anvendte oplysninger'!AC363="Ja",OR('Anvendte oplysninger'!Q363&lt;601,'Anvendte oplysninger'!S363&lt;601)),1-(0.2*('Anvendte oplysninger'!R363+'Anvendte oplysninger'!T363)/('Anvendte oplysninger'!G363*1000)),1)))</f>
        <v>1</v>
      </c>
      <c r="AF363" s="14">
        <f>IF('Anvendte oplysninger'!AD363="110 km/t",0.79,1)</f>
        <v>1</v>
      </c>
      <c r="AG363" s="14">
        <f>IF('Anvendte oplysninger'!AD363="110 km/t",0.94,1)</f>
        <v>1</v>
      </c>
      <c r="AH363" s="14">
        <f>IF('Anvendte oplysninger'!AD363="110 km/t",0.66,1)</f>
        <v>1</v>
      </c>
      <c r="AI363" s="14">
        <f>IF('Anvendte oplysninger'!AD363="110 km/t",0.82,1)</f>
        <v>1</v>
      </c>
      <c r="AJ363" s="14">
        <f>IF(AND('Anvendte oplysninger'!AE363="Ja",I363="Tilkørselsflettestrækning"),0.65*'Anvendte oplysninger'!AF363+1-'Anvendte oplysninger'!AF363,1)</f>
        <v>1</v>
      </c>
      <c r="AK363" s="15" t="str">
        <f t="shared" si="35"/>
        <v/>
      </c>
      <c r="AL363" s="15" t="str">
        <f t="shared" si="36"/>
        <v/>
      </c>
      <c r="AM363" s="15" t="str">
        <f t="shared" si="37"/>
        <v/>
      </c>
      <c r="AN363" s="15" t="str">
        <f t="shared" si="38"/>
        <v/>
      </c>
      <c r="AO363" s="15" t="str">
        <f t="shared" si="39"/>
        <v/>
      </c>
      <c r="AP363" s="15" t="str">
        <f t="shared" si="40"/>
        <v/>
      </c>
      <c r="AQ363" s="4" t="str">
        <f t="shared" si="41"/>
        <v/>
      </c>
    </row>
    <row r="364" spans="1:43" x14ac:dyDescent="0.25">
      <c r="A364" s="4" t="str">
        <f>IF(Inddata!A379="","",Inddata!A379)</f>
        <v/>
      </c>
      <c r="B364" s="4" t="str">
        <f>IF(Inddata!B379="","",Inddata!B379)</f>
        <v/>
      </c>
      <c r="C364" s="4" t="str">
        <f>IF(Inddata!C379="","",Inddata!C379)</f>
        <v/>
      </c>
      <c r="D364" s="4" t="str">
        <f>IF(Inddata!D379="","",Inddata!D379)</f>
        <v/>
      </c>
      <c r="E364" s="4" t="str">
        <f>IF(Inddata!E379="","",Inddata!E379)</f>
        <v/>
      </c>
      <c r="F364" s="4" t="str">
        <f>IF(Inddata!F379="","",Inddata!F379)</f>
        <v/>
      </c>
      <c r="G364" s="4">
        <f>IF(Inddata!G379="","",Inddata!G379)</f>
        <v>0</v>
      </c>
      <c r="H364" s="4" t="str">
        <f>IF(Inddata!H379&gt;0.5,Inddata!H379,"")</f>
        <v/>
      </c>
      <c r="I364" s="4" t="str">
        <f>IF(Inddata!I379="","",Inddata!I379)</f>
        <v/>
      </c>
      <c r="J364" s="14">
        <f>IF('Anvendte oplysninger'!J364="Irrelevant",1,IF('Anvendte oplysninger'!J364&gt;3,1.2,1))</f>
        <v>1</v>
      </c>
      <c r="K364" s="14">
        <f>IF('Anvendte oplysninger'!K364="Irrelevant",1,IF(AND(OR(I364="Motorvejsstrækning",I364="Frakørselsflettestrækning",I364="Tilkørselsflettestrækning"),'Anvendte oplysninger'!K364&lt;3.5),1+(3.5-'Anvendte oplysninger'!K364)*0.12,IF(AND(OR(I364="Frakørselsrampe",I364="Tilkørselsrampe"),'Anvendte oplysninger'!K364&lt;3.5),1+(3.5-'Anvendte oplysninger'!K364)*0.16,1)))</f>
        <v>1</v>
      </c>
      <c r="L364" s="14">
        <f>IF('Anvendte oplysninger'!L364="Irrelevant",1,IF(AND('Anvendte oplysninger'!L364="Ja",'Anvendte oplysninger'!J364=2),0.6*'Anvendte oplysninger'!M364+(1-'Anvendte oplysninger'!M364),IF(AND('Anvendte oplysninger'!L364="Ja",'Anvendte oplysninger'!J364=3),0.7*'Anvendte oplysninger'!M364+(1-'Anvendte oplysninger'!M364),IF(AND('Anvendte oplysninger'!L364="Ja",'Anvendte oplysninger'!J364=4),0.76*'Anvendte oplysninger'!M364+(1-'Anvendte oplysninger'!M364),IF(AND('Anvendte oplysninger'!L364="Ja",'Anvendte oplysninger'!J364&gt;4.99999999),0.8*'Anvendte oplysninger'!M364+(1-'Anvendte oplysninger'!M364),1)))))</f>
        <v>1</v>
      </c>
      <c r="M364" s="14">
        <f>IF('Anvendte oplysninger'!L364="Irrelevant",1,IF(AND('Anvendte oplysninger'!L364="Ja",'Anvendte oplysninger'!J364=2),0.8*'Anvendte oplysninger'!M364+(1-'Anvendte oplysninger'!M364),IF(AND('Anvendte oplysninger'!L364="Ja",'Anvendte oplysninger'!J364=3),0.85*'Anvendte oplysninger'!M364+(1-'Anvendte oplysninger'!M364),IF(AND('Anvendte oplysninger'!L364="Ja",'Anvendte oplysninger'!J364=4),0.88*'Anvendte oplysninger'!M364+(1-'Anvendte oplysninger'!M364),IF(AND('Anvendte oplysninger'!L364="Ja",'Anvendte oplysninger'!J364&gt;4.99999999),0.9*'Anvendte oplysninger'!M364+(1-'Anvendte oplysninger'!M364),1)))))</f>
        <v>1</v>
      </c>
      <c r="N364" s="14">
        <f>IF('Anvendte oplysninger'!N364="Irrelevant",1,IF(AND(OR(I364="Motorvejsstrækning",I364="Frakørselsflettestrækning",I364="Tilkørselsflettestrækning"),'Anvendte oplysninger'!N364&lt;3),1+(3-'Anvendte oplysninger'!N364)*0.09333333,1))</f>
        <v>1</v>
      </c>
      <c r="O364" s="14">
        <f>IF('Anvendte oplysninger'!N364="Irrelevant",1,IF(AND(OR(I364="Motorvejsstrækning",I364="Frakørselsflettestrækning",I364="Tilkørselsflettestrækning"),'Anvendte oplysninger'!N364&lt;3),1+(3-'Anvendte oplysninger'!N364)*0.19666667,1))</f>
        <v>1</v>
      </c>
      <c r="P364" s="14">
        <f>IF('Anvendte oplysninger'!O364="Irrelevant",1,IF(AND(OR(I364="Motorvejsstrækning",I364="Frakørselsflettestrækning",I364="Tilkørselsflettestrækning"),'Anvendte oplysninger'!O364&lt;3.00000001),1+(0.5-'Anvendte oplysninger'!O364)*0.04,IF(AND(OR(I364="Frakørselsrampe",I364="Tilkørselsrampe"),'Anvendte oplysninger'!O364&lt;3.00000001),1+(0.5-'Anvendte oplysninger'!O364)*0.08,IF(OR(I364="Motorvejsstrækning",I364="Frakørselsflettestrækning",I364="Tilkørselsflettestrækning"),0.9,0.8))))</f>
        <v>1</v>
      </c>
      <c r="Q364" s="14">
        <f>IF('Anvendte oplysninger'!P364="Irrelevant",1,IF(AND(OR(I364="Motorvejsstrækning",I364="Frakørselsflettestrækning",I364="Tilkørselsflettestrækning"),'Anvendte oplysninger'!P364&lt;11.00000001),1+(5-'Anvendte oplysninger'!P364)*0.01,0.94))</f>
        <v>1</v>
      </c>
      <c r="R364" s="14">
        <f>IF(OR('Anvendte oplysninger'!Q364="Irrelevant",'Anvendte oplysninger'!R364="Irrelevant",'Anvendte oplysninger'!Q364="Lige"),1,IF(AND(OR(I364="Motorvejsstrækning",I364="Frakørselsflettestrækning",I364="Tilkørselsflettestrækning"),'Anvendte oplysninger'!Q364&lt;4000),(EXP(0.1096*1746.5/'Anvendte oplysninger'!Q364)/EXP(0.1096*1746.5/4000))*('Anvendte oplysninger'!R364/1000)/G364+(G364-'Anvendte oplysninger'!R364/1000)/G364,1))</f>
        <v>1</v>
      </c>
      <c r="S364" s="14">
        <f>IF(OR('Anvendte oplysninger'!S364="Irrelevant",'Anvendte oplysninger'!T364="Irrelevant",'Anvendte oplysninger'!S364="Lige"),1,IF(AND(OR(I364="Motorvejsstrækning",I364="Frakørselsflettestrækning",I364="Tilkørselsflettestrækning"),'Anvendte oplysninger'!S364&lt;4000),(EXP(0.1096*1746.5/'Anvendte oplysninger'!S364)/EXP(0.1096*1746.5/4000))*('Anvendte oplysninger'!T364/1000)/G364+(G364-'Anvendte oplysninger'!T364/1000)/G364,1))</f>
        <v>1</v>
      </c>
      <c r="T364" s="14">
        <f>IF('Anvendte oplysninger'!U364="Irrelevant",1,IF(AND(OR(I364="Motorvejsstrækning",I364="Frakørselsflettestrækning",I364="Tilkørselsflettestrækning",I364="Frakørselsrampe",I364="Tilkørselsrampe"),'Anvendte oplysninger'!U364="Ja"),0.95,1))</f>
        <v>1</v>
      </c>
      <c r="U364" s="14">
        <f>IF('Anvendte oplysninger'!U364="Irrelevant",1,IF(AND(OR(I364="Motorvejsstrækning",I364="Frakørselsflettestrækning",I364="Tilkørselsflettestrækning",I364="Frakørselsrampe",I364="Tilkørselsrampe"),'Anvendte oplysninger'!U364="Ja"),0.96,1))</f>
        <v>1</v>
      </c>
      <c r="V364" s="14">
        <f>IF('Anvendte oplysninger'!U364="Irrelevant",1,IF(AND(OR(I364="Motorvejsstrækning",I364="Frakørselsflettestrækning",I364="Tilkørselsflettestrækning",I364="Frakørselsrampe",I364="Tilkørselsrampe"),'Anvendte oplysninger'!U364="Ja"),0.79,1))</f>
        <v>1</v>
      </c>
      <c r="W364" s="14">
        <f>IF('Anvendte oplysninger'!U364="Irrelevant",1,IF(AND(OR(I364="Motorvejsstrækning",I364="Frakørselsflettestrækning",I364="Tilkørselsflettestrækning",I364="Frakørselsrampe",I364="Tilkørselsrampe"),'Anvendte oplysninger'!U364="Ja"),0.94,1))</f>
        <v>1</v>
      </c>
      <c r="X364" s="14">
        <f>IF('Anvendte oplysninger'!U364="Irrelevant",1,IF(AND(OR(I364="Motorvejsstrækning",I364="Frakørselsflettestrækning",I364="Tilkørselsflettestrækning",I364="Frakørselsrampe",I364="Tilkørselsrampe"),'Anvendte oplysninger'!U364="Ja"),0.97,1))</f>
        <v>1</v>
      </c>
      <c r="Y364" s="14">
        <f>IF(AND(I364="Frakørselsrampe",'Anvendte oplysninger'!V364="S-formet ruderrampe"),1.32,IF(AND(I364="Frakørselsrampe",'Anvendte oplysninger'!V364="S-formet trompetrampe"),2.05,IF(AND(I364="Frakørselsrampe",'Anvendte oplysninger'!V364="U-formet trompetrampe"),4.11,IF(AND(I364="Frakørselsrampe",'Anvendte oplysninger'!V364="SV-formet flyoverrampe"),5.15,IF(AND(I364="Frakørselsrampe",'Anvendte oplysninger'!V364="Vinkelformet rampe"),1.07,IF(AND(I364="Tilkørselsrampe",'Anvendte oplysninger'!V364="S-formet ruderrampe"),0.93,IF(AND(I364="Tilkørselsrampe",'Anvendte oplysninger'!V364="S-formet trompetrampe"),2.48,IF(AND(I364="Tilkørselsrampe",'Anvendte oplysninger'!V364="U-formet trompetrampe"),4.15,IF(AND(I364="Tilkørselsrampe",'Anvendte oplysninger'!V364="SV-formet flyoverrampe"),5.26,IF(AND(I364="Tilkørselsrampe",'Anvendte oplysninger'!V364="Vinkelformet rampe"),1.42,1))))))))))</f>
        <v>1</v>
      </c>
      <c r="Z364" s="14">
        <f>IF(OR('Anvendte oplysninger'!W364="Lige",'Anvendte oplysninger'!W364="Irrelevant",'Anvendte oplysninger'!X364="Irrelevant",'Anvendte oplysninger'!Y364="Irrelevant"),1,1+1.545*1000/32.2*((('Anvendte oplysninger'!Y364*3268/3600)/('Anvendte oplysninger'!W364/0.306))^2)*('Anvendte oplysninger'!X364/1000)/G364)</f>
        <v>1</v>
      </c>
      <c r="AA364" s="14">
        <f>IF(OR('Anvendte oplysninger'!W364="Lige",'Anvendte oplysninger'!W364="Irrelevant",'Anvendte oplysninger'!X364="Irrelevant",'Anvendte oplysninger'!Y364="Irrelevant"),1,1+1.961*1000/32.2*((('Anvendte oplysninger'!Y364*3268/3600)/('Anvendte oplysninger'!W364/0.306))^2)*('Anvendte oplysninger'!X364/1000)/G364)</f>
        <v>1</v>
      </c>
      <c r="AB364" s="14">
        <f>IF(OR('Anvendte oplysninger'!Z364="Lige",'Anvendte oplysninger'!Z364="Irrelevant",'Anvendte oplysninger'!AA364="Irrelevant",'Anvendte oplysninger'!AB364="Irrelevant"),1,1+1.545*1000/32.2*((('Anvendte oplysninger'!AB364*3268/3600)/('Anvendte oplysninger'!Z364/0.306))^2)*('Anvendte oplysninger'!AA364/1000)/G364)</f>
        <v>1</v>
      </c>
      <c r="AC364" s="14">
        <f>IF(OR('Anvendte oplysninger'!Z364="Lige",'Anvendte oplysninger'!Z364="Irrelevant",'Anvendte oplysninger'!AA364="Irrelevant",'Anvendte oplysninger'!AB364="Irrelevant"),1,1+1.961*1000/32.2*((('Anvendte oplysninger'!AB364*3268/3600)/('Anvendte oplysninger'!Z364/0.306))^2)*('Anvendte oplysninger'!AA364/1000)/G364)</f>
        <v>1</v>
      </c>
      <c r="AD364" s="14">
        <f>IF(OR('Anvendte oplysninger'!AC364="Irrelevant",'Anvendte oplysninger'!AC364="Nej"),1,IF(AND('Anvendte oplysninger'!AC364="Ja",OR('Anvendte oplysninger'!Q364&lt;301,'Anvendte oplysninger'!S364&lt;301)),1-(0.5*('Anvendte oplysninger'!R364+'Anvendte oplysninger'!T364)/('Anvendte oplysninger'!G364*1000)),IF(AND('Anvendte oplysninger'!AC364="Ja",OR('Anvendte oplysninger'!Q364&lt;601,'Anvendte oplysninger'!S364&lt;601)),1-(0.25*('Anvendte oplysninger'!R364+'Anvendte oplysninger'!T364)/('Anvendte oplysninger'!G364*1000)),1)))</f>
        <v>1</v>
      </c>
      <c r="AE364" s="14">
        <f>IF(OR('Anvendte oplysninger'!AC364="Irrelevant",'Anvendte oplysninger'!AC364="Nej"),1,IF(AND('Anvendte oplysninger'!AC364="Ja",OR('Anvendte oplysninger'!Q364&lt;301,'Anvendte oplysninger'!S364&lt;301)),1-(0.4*('Anvendte oplysninger'!R364+'Anvendte oplysninger'!T364)/('Anvendte oplysninger'!G364*1000)),IF(AND('Anvendte oplysninger'!AC364="Ja",OR('Anvendte oplysninger'!Q364&lt;601,'Anvendte oplysninger'!S364&lt;601)),1-(0.2*('Anvendte oplysninger'!R364+'Anvendte oplysninger'!T364)/('Anvendte oplysninger'!G364*1000)),1)))</f>
        <v>1</v>
      </c>
      <c r="AF364" s="14">
        <f>IF('Anvendte oplysninger'!AD364="110 km/t",0.79,1)</f>
        <v>1</v>
      </c>
      <c r="AG364" s="14">
        <f>IF('Anvendte oplysninger'!AD364="110 km/t",0.94,1)</f>
        <v>1</v>
      </c>
      <c r="AH364" s="14">
        <f>IF('Anvendte oplysninger'!AD364="110 km/t",0.66,1)</f>
        <v>1</v>
      </c>
      <c r="AI364" s="14">
        <f>IF('Anvendte oplysninger'!AD364="110 km/t",0.82,1)</f>
        <v>1</v>
      </c>
      <c r="AJ364" s="14">
        <f>IF(AND('Anvendte oplysninger'!AE364="Ja",I364="Tilkørselsflettestrækning"),0.65*'Anvendte oplysninger'!AF364+1-'Anvendte oplysninger'!AF364,1)</f>
        <v>1</v>
      </c>
      <c r="AK364" s="15" t="str">
        <f t="shared" si="35"/>
        <v/>
      </c>
      <c r="AL364" s="15" t="str">
        <f t="shared" si="36"/>
        <v/>
      </c>
      <c r="AM364" s="15" t="str">
        <f t="shared" si="37"/>
        <v/>
      </c>
      <c r="AN364" s="15" t="str">
        <f t="shared" si="38"/>
        <v/>
      </c>
      <c r="AO364" s="15" t="str">
        <f t="shared" si="39"/>
        <v/>
      </c>
      <c r="AP364" s="15" t="str">
        <f t="shared" si="40"/>
        <v/>
      </c>
      <c r="AQ364" s="4" t="str">
        <f t="shared" si="41"/>
        <v/>
      </c>
    </row>
    <row r="365" spans="1:43" x14ac:dyDescent="0.25">
      <c r="A365" s="4" t="str">
        <f>IF(Inddata!A380="","",Inddata!A380)</f>
        <v/>
      </c>
      <c r="B365" s="4" t="str">
        <f>IF(Inddata!B380="","",Inddata!B380)</f>
        <v/>
      </c>
      <c r="C365" s="4" t="str">
        <f>IF(Inddata!C380="","",Inddata!C380)</f>
        <v/>
      </c>
      <c r="D365" s="4" t="str">
        <f>IF(Inddata!D380="","",Inddata!D380)</f>
        <v/>
      </c>
      <c r="E365" s="4" t="str">
        <f>IF(Inddata!E380="","",Inddata!E380)</f>
        <v/>
      </c>
      <c r="F365" s="4" t="str">
        <f>IF(Inddata!F380="","",Inddata!F380)</f>
        <v/>
      </c>
      <c r="G365" s="4">
        <f>IF(Inddata!G380="","",Inddata!G380)</f>
        <v>0</v>
      </c>
      <c r="H365" s="4" t="str">
        <f>IF(Inddata!H380&gt;0.5,Inddata!H380,"")</f>
        <v/>
      </c>
      <c r="I365" s="4" t="str">
        <f>IF(Inddata!I380="","",Inddata!I380)</f>
        <v/>
      </c>
      <c r="J365" s="14">
        <f>IF('Anvendte oplysninger'!J365="Irrelevant",1,IF('Anvendte oplysninger'!J365&gt;3,1.2,1))</f>
        <v>1</v>
      </c>
      <c r="K365" s="14">
        <f>IF('Anvendte oplysninger'!K365="Irrelevant",1,IF(AND(OR(I365="Motorvejsstrækning",I365="Frakørselsflettestrækning",I365="Tilkørselsflettestrækning"),'Anvendte oplysninger'!K365&lt;3.5),1+(3.5-'Anvendte oplysninger'!K365)*0.12,IF(AND(OR(I365="Frakørselsrampe",I365="Tilkørselsrampe"),'Anvendte oplysninger'!K365&lt;3.5),1+(3.5-'Anvendte oplysninger'!K365)*0.16,1)))</f>
        <v>1</v>
      </c>
      <c r="L365" s="14">
        <f>IF('Anvendte oplysninger'!L365="Irrelevant",1,IF(AND('Anvendte oplysninger'!L365="Ja",'Anvendte oplysninger'!J365=2),0.6*'Anvendte oplysninger'!M365+(1-'Anvendte oplysninger'!M365),IF(AND('Anvendte oplysninger'!L365="Ja",'Anvendte oplysninger'!J365=3),0.7*'Anvendte oplysninger'!M365+(1-'Anvendte oplysninger'!M365),IF(AND('Anvendte oplysninger'!L365="Ja",'Anvendte oplysninger'!J365=4),0.76*'Anvendte oplysninger'!M365+(1-'Anvendte oplysninger'!M365),IF(AND('Anvendte oplysninger'!L365="Ja",'Anvendte oplysninger'!J365&gt;4.99999999),0.8*'Anvendte oplysninger'!M365+(1-'Anvendte oplysninger'!M365),1)))))</f>
        <v>1</v>
      </c>
      <c r="M365" s="14">
        <f>IF('Anvendte oplysninger'!L365="Irrelevant",1,IF(AND('Anvendte oplysninger'!L365="Ja",'Anvendte oplysninger'!J365=2),0.8*'Anvendte oplysninger'!M365+(1-'Anvendte oplysninger'!M365),IF(AND('Anvendte oplysninger'!L365="Ja",'Anvendte oplysninger'!J365=3),0.85*'Anvendte oplysninger'!M365+(1-'Anvendte oplysninger'!M365),IF(AND('Anvendte oplysninger'!L365="Ja",'Anvendte oplysninger'!J365=4),0.88*'Anvendte oplysninger'!M365+(1-'Anvendte oplysninger'!M365),IF(AND('Anvendte oplysninger'!L365="Ja",'Anvendte oplysninger'!J365&gt;4.99999999),0.9*'Anvendte oplysninger'!M365+(1-'Anvendte oplysninger'!M365),1)))))</f>
        <v>1</v>
      </c>
      <c r="N365" s="14">
        <f>IF('Anvendte oplysninger'!N365="Irrelevant",1,IF(AND(OR(I365="Motorvejsstrækning",I365="Frakørselsflettestrækning",I365="Tilkørselsflettestrækning"),'Anvendte oplysninger'!N365&lt;3),1+(3-'Anvendte oplysninger'!N365)*0.09333333,1))</f>
        <v>1</v>
      </c>
      <c r="O365" s="14">
        <f>IF('Anvendte oplysninger'!N365="Irrelevant",1,IF(AND(OR(I365="Motorvejsstrækning",I365="Frakørselsflettestrækning",I365="Tilkørselsflettestrækning"),'Anvendte oplysninger'!N365&lt;3),1+(3-'Anvendte oplysninger'!N365)*0.19666667,1))</f>
        <v>1</v>
      </c>
      <c r="P365" s="14">
        <f>IF('Anvendte oplysninger'!O365="Irrelevant",1,IF(AND(OR(I365="Motorvejsstrækning",I365="Frakørselsflettestrækning",I365="Tilkørselsflettestrækning"),'Anvendte oplysninger'!O365&lt;3.00000001),1+(0.5-'Anvendte oplysninger'!O365)*0.04,IF(AND(OR(I365="Frakørselsrampe",I365="Tilkørselsrampe"),'Anvendte oplysninger'!O365&lt;3.00000001),1+(0.5-'Anvendte oplysninger'!O365)*0.08,IF(OR(I365="Motorvejsstrækning",I365="Frakørselsflettestrækning",I365="Tilkørselsflettestrækning"),0.9,0.8))))</f>
        <v>1</v>
      </c>
      <c r="Q365" s="14">
        <f>IF('Anvendte oplysninger'!P365="Irrelevant",1,IF(AND(OR(I365="Motorvejsstrækning",I365="Frakørselsflettestrækning",I365="Tilkørselsflettestrækning"),'Anvendte oplysninger'!P365&lt;11.00000001),1+(5-'Anvendte oplysninger'!P365)*0.01,0.94))</f>
        <v>1</v>
      </c>
      <c r="R365" s="14">
        <f>IF(OR('Anvendte oplysninger'!Q365="Irrelevant",'Anvendte oplysninger'!R365="Irrelevant",'Anvendte oplysninger'!Q365="Lige"),1,IF(AND(OR(I365="Motorvejsstrækning",I365="Frakørselsflettestrækning",I365="Tilkørselsflettestrækning"),'Anvendte oplysninger'!Q365&lt;4000),(EXP(0.1096*1746.5/'Anvendte oplysninger'!Q365)/EXP(0.1096*1746.5/4000))*('Anvendte oplysninger'!R365/1000)/G365+(G365-'Anvendte oplysninger'!R365/1000)/G365,1))</f>
        <v>1</v>
      </c>
      <c r="S365" s="14">
        <f>IF(OR('Anvendte oplysninger'!S365="Irrelevant",'Anvendte oplysninger'!T365="Irrelevant",'Anvendte oplysninger'!S365="Lige"),1,IF(AND(OR(I365="Motorvejsstrækning",I365="Frakørselsflettestrækning",I365="Tilkørselsflettestrækning"),'Anvendte oplysninger'!S365&lt;4000),(EXP(0.1096*1746.5/'Anvendte oplysninger'!S365)/EXP(0.1096*1746.5/4000))*('Anvendte oplysninger'!T365/1000)/G365+(G365-'Anvendte oplysninger'!T365/1000)/G365,1))</f>
        <v>1</v>
      </c>
      <c r="T365" s="14">
        <f>IF('Anvendte oplysninger'!U365="Irrelevant",1,IF(AND(OR(I365="Motorvejsstrækning",I365="Frakørselsflettestrækning",I365="Tilkørselsflettestrækning",I365="Frakørselsrampe",I365="Tilkørselsrampe"),'Anvendte oplysninger'!U365="Ja"),0.95,1))</f>
        <v>1</v>
      </c>
      <c r="U365" s="14">
        <f>IF('Anvendte oplysninger'!U365="Irrelevant",1,IF(AND(OR(I365="Motorvejsstrækning",I365="Frakørselsflettestrækning",I365="Tilkørselsflettestrækning",I365="Frakørselsrampe",I365="Tilkørselsrampe"),'Anvendte oplysninger'!U365="Ja"),0.96,1))</f>
        <v>1</v>
      </c>
      <c r="V365" s="14">
        <f>IF('Anvendte oplysninger'!U365="Irrelevant",1,IF(AND(OR(I365="Motorvejsstrækning",I365="Frakørselsflettestrækning",I365="Tilkørselsflettestrækning",I365="Frakørselsrampe",I365="Tilkørselsrampe"),'Anvendte oplysninger'!U365="Ja"),0.79,1))</f>
        <v>1</v>
      </c>
      <c r="W365" s="14">
        <f>IF('Anvendte oplysninger'!U365="Irrelevant",1,IF(AND(OR(I365="Motorvejsstrækning",I365="Frakørselsflettestrækning",I365="Tilkørselsflettestrækning",I365="Frakørselsrampe",I365="Tilkørselsrampe"),'Anvendte oplysninger'!U365="Ja"),0.94,1))</f>
        <v>1</v>
      </c>
      <c r="X365" s="14">
        <f>IF('Anvendte oplysninger'!U365="Irrelevant",1,IF(AND(OR(I365="Motorvejsstrækning",I365="Frakørselsflettestrækning",I365="Tilkørselsflettestrækning",I365="Frakørselsrampe",I365="Tilkørselsrampe"),'Anvendte oplysninger'!U365="Ja"),0.97,1))</f>
        <v>1</v>
      </c>
      <c r="Y365" s="14">
        <f>IF(AND(I365="Frakørselsrampe",'Anvendte oplysninger'!V365="S-formet ruderrampe"),1.32,IF(AND(I365="Frakørselsrampe",'Anvendte oplysninger'!V365="S-formet trompetrampe"),2.05,IF(AND(I365="Frakørselsrampe",'Anvendte oplysninger'!V365="U-formet trompetrampe"),4.11,IF(AND(I365="Frakørselsrampe",'Anvendte oplysninger'!V365="SV-formet flyoverrampe"),5.15,IF(AND(I365="Frakørselsrampe",'Anvendte oplysninger'!V365="Vinkelformet rampe"),1.07,IF(AND(I365="Tilkørselsrampe",'Anvendte oplysninger'!V365="S-formet ruderrampe"),0.93,IF(AND(I365="Tilkørselsrampe",'Anvendte oplysninger'!V365="S-formet trompetrampe"),2.48,IF(AND(I365="Tilkørselsrampe",'Anvendte oplysninger'!V365="U-formet trompetrampe"),4.15,IF(AND(I365="Tilkørselsrampe",'Anvendte oplysninger'!V365="SV-formet flyoverrampe"),5.26,IF(AND(I365="Tilkørselsrampe",'Anvendte oplysninger'!V365="Vinkelformet rampe"),1.42,1))))))))))</f>
        <v>1</v>
      </c>
      <c r="Z365" s="14">
        <f>IF(OR('Anvendte oplysninger'!W365="Lige",'Anvendte oplysninger'!W365="Irrelevant",'Anvendte oplysninger'!X365="Irrelevant",'Anvendte oplysninger'!Y365="Irrelevant"),1,1+1.545*1000/32.2*((('Anvendte oplysninger'!Y365*3268/3600)/('Anvendte oplysninger'!W365/0.306))^2)*('Anvendte oplysninger'!X365/1000)/G365)</f>
        <v>1</v>
      </c>
      <c r="AA365" s="14">
        <f>IF(OR('Anvendte oplysninger'!W365="Lige",'Anvendte oplysninger'!W365="Irrelevant",'Anvendte oplysninger'!X365="Irrelevant",'Anvendte oplysninger'!Y365="Irrelevant"),1,1+1.961*1000/32.2*((('Anvendte oplysninger'!Y365*3268/3600)/('Anvendte oplysninger'!W365/0.306))^2)*('Anvendte oplysninger'!X365/1000)/G365)</f>
        <v>1</v>
      </c>
      <c r="AB365" s="14">
        <f>IF(OR('Anvendte oplysninger'!Z365="Lige",'Anvendte oplysninger'!Z365="Irrelevant",'Anvendte oplysninger'!AA365="Irrelevant",'Anvendte oplysninger'!AB365="Irrelevant"),1,1+1.545*1000/32.2*((('Anvendte oplysninger'!AB365*3268/3600)/('Anvendte oplysninger'!Z365/0.306))^2)*('Anvendte oplysninger'!AA365/1000)/G365)</f>
        <v>1</v>
      </c>
      <c r="AC365" s="14">
        <f>IF(OR('Anvendte oplysninger'!Z365="Lige",'Anvendte oplysninger'!Z365="Irrelevant",'Anvendte oplysninger'!AA365="Irrelevant",'Anvendte oplysninger'!AB365="Irrelevant"),1,1+1.961*1000/32.2*((('Anvendte oplysninger'!AB365*3268/3600)/('Anvendte oplysninger'!Z365/0.306))^2)*('Anvendte oplysninger'!AA365/1000)/G365)</f>
        <v>1</v>
      </c>
      <c r="AD365" s="14">
        <f>IF(OR('Anvendte oplysninger'!AC365="Irrelevant",'Anvendte oplysninger'!AC365="Nej"),1,IF(AND('Anvendte oplysninger'!AC365="Ja",OR('Anvendte oplysninger'!Q365&lt;301,'Anvendte oplysninger'!S365&lt;301)),1-(0.5*('Anvendte oplysninger'!R365+'Anvendte oplysninger'!T365)/('Anvendte oplysninger'!G365*1000)),IF(AND('Anvendte oplysninger'!AC365="Ja",OR('Anvendte oplysninger'!Q365&lt;601,'Anvendte oplysninger'!S365&lt;601)),1-(0.25*('Anvendte oplysninger'!R365+'Anvendte oplysninger'!T365)/('Anvendte oplysninger'!G365*1000)),1)))</f>
        <v>1</v>
      </c>
      <c r="AE365" s="14">
        <f>IF(OR('Anvendte oplysninger'!AC365="Irrelevant",'Anvendte oplysninger'!AC365="Nej"),1,IF(AND('Anvendte oplysninger'!AC365="Ja",OR('Anvendte oplysninger'!Q365&lt;301,'Anvendte oplysninger'!S365&lt;301)),1-(0.4*('Anvendte oplysninger'!R365+'Anvendte oplysninger'!T365)/('Anvendte oplysninger'!G365*1000)),IF(AND('Anvendte oplysninger'!AC365="Ja",OR('Anvendte oplysninger'!Q365&lt;601,'Anvendte oplysninger'!S365&lt;601)),1-(0.2*('Anvendte oplysninger'!R365+'Anvendte oplysninger'!T365)/('Anvendte oplysninger'!G365*1000)),1)))</f>
        <v>1</v>
      </c>
      <c r="AF365" s="14">
        <f>IF('Anvendte oplysninger'!AD365="110 km/t",0.79,1)</f>
        <v>1</v>
      </c>
      <c r="AG365" s="14">
        <f>IF('Anvendte oplysninger'!AD365="110 km/t",0.94,1)</f>
        <v>1</v>
      </c>
      <c r="AH365" s="14">
        <f>IF('Anvendte oplysninger'!AD365="110 km/t",0.66,1)</f>
        <v>1</v>
      </c>
      <c r="AI365" s="14">
        <f>IF('Anvendte oplysninger'!AD365="110 km/t",0.82,1)</f>
        <v>1</v>
      </c>
      <c r="AJ365" s="14">
        <f>IF(AND('Anvendte oplysninger'!AE365="Ja",I365="Tilkørselsflettestrækning"),0.65*'Anvendte oplysninger'!AF365+1-'Anvendte oplysninger'!AF365,1)</f>
        <v>1</v>
      </c>
      <c r="AK365" s="15" t="str">
        <f t="shared" si="35"/>
        <v/>
      </c>
      <c r="AL365" s="15" t="str">
        <f t="shared" si="36"/>
        <v/>
      </c>
      <c r="AM365" s="15" t="str">
        <f t="shared" si="37"/>
        <v/>
      </c>
      <c r="AN365" s="15" t="str">
        <f t="shared" si="38"/>
        <v/>
      </c>
      <c r="AO365" s="15" t="str">
        <f t="shared" si="39"/>
        <v/>
      </c>
      <c r="AP365" s="15" t="str">
        <f t="shared" si="40"/>
        <v/>
      </c>
      <c r="AQ365" s="4" t="str">
        <f t="shared" si="41"/>
        <v/>
      </c>
    </row>
    <row r="366" spans="1:43" x14ac:dyDescent="0.25">
      <c r="A366" s="4" t="str">
        <f>IF(Inddata!A381="","",Inddata!A381)</f>
        <v/>
      </c>
      <c r="B366" s="4" t="str">
        <f>IF(Inddata!B381="","",Inddata!B381)</f>
        <v/>
      </c>
      <c r="C366" s="4" t="str">
        <f>IF(Inddata!C381="","",Inddata!C381)</f>
        <v/>
      </c>
      <c r="D366" s="4" t="str">
        <f>IF(Inddata!D381="","",Inddata!D381)</f>
        <v/>
      </c>
      <c r="E366" s="4" t="str">
        <f>IF(Inddata!E381="","",Inddata!E381)</f>
        <v/>
      </c>
      <c r="F366" s="4" t="str">
        <f>IF(Inddata!F381="","",Inddata!F381)</f>
        <v/>
      </c>
      <c r="G366" s="4">
        <f>IF(Inddata!G381="","",Inddata!G381)</f>
        <v>0</v>
      </c>
      <c r="H366" s="4" t="str">
        <f>IF(Inddata!H381&gt;0.5,Inddata!H381,"")</f>
        <v/>
      </c>
      <c r="I366" s="4" t="str">
        <f>IF(Inddata!I381="","",Inddata!I381)</f>
        <v/>
      </c>
      <c r="J366" s="14">
        <f>IF('Anvendte oplysninger'!J366="Irrelevant",1,IF('Anvendte oplysninger'!J366&gt;3,1.2,1))</f>
        <v>1</v>
      </c>
      <c r="K366" s="14">
        <f>IF('Anvendte oplysninger'!K366="Irrelevant",1,IF(AND(OR(I366="Motorvejsstrækning",I366="Frakørselsflettestrækning",I366="Tilkørselsflettestrækning"),'Anvendte oplysninger'!K366&lt;3.5),1+(3.5-'Anvendte oplysninger'!K366)*0.12,IF(AND(OR(I366="Frakørselsrampe",I366="Tilkørselsrampe"),'Anvendte oplysninger'!K366&lt;3.5),1+(3.5-'Anvendte oplysninger'!K366)*0.16,1)))</f>
        <v>1</v>
      </c>
      <c r="L366" s="14">
        <f>IF('Anvendte oplysninger'!L366="Irrelevant",1,IF(AND('Anvendte oplysninger'!L366="Ja",'Anvendte oplysninger'!J366=2),0.6*'Anvendte oplysninger'!M366+(1-'Anvendte oplysninger'!M366),IF(AND('Anvendte oplysninger'!L366="Ja",'Anvendte oplysninger'!J366=3),0.7*'Anvendte oplysninger'!M366+(1-'Anvendte oplysninger'!M366),IF(AND('Anvendte oplysninger'!L366="Ja",'Anvendte oplysninger'!J366=4),0.76*'Anvendte oplysninger'!M366+(1-'Anvendte oplysninger'!M366),IF(AND('Anvendte oplysninger'!L366="Ja",'Anvendte oplysninger'!J366&gt;4.99999999),0.8*'Anvendte oplysninger'!M366+(1-'Anvendte oplysninger'!M366),1)))))</f>
        <v>1</v>
      </c>
      <c r="M366" s="14">
        <f>IF('Anvendte oplysninger'!L366="Irrelevant",1,IF(AND('Anvendte oplysninger'!L366="Ja",'Anvendte oplysninger'!J366=2),0.8*'Anvendte oplysninger'!M366+(1-'Anvendte oplysninger'!M366),IF(AND('Anvendte oplysninger'!L366="Ja",'Anvendte oplysninger'!J366=3),0.85*'Anvendte oplysninger'!M366+(1-'Anvendte oplysninger'!M366),IF(AND('Anvendte oplysninger'!L366="Ja",'Anvendte oplysninger'!J366=4),0.88*'Anvendte oplysninger'!M366+(1-'Anvendte oplysninger'!M366),IF(AND('Anvendte oplysninger'!L366="Ja",'Anvendte oplysninger'!J366&gt;4.99999999),0.9*'Anvendte oplysninger'!M366+(1-'Anvendte oplysninger'!M366),1)))))</f>
        <v>1</v>
      </c>
      <c r="N366" s="14">
        <f>IF('Anvendte oplysninger'!N366="Irrelevant",1,IF(AND(OR(I366="Motorvejsstrækning",I366="Frakørselsflettestrækning",I366="Tilkørselsflettestrækning"),'Anvendte oplysninger'!N366&lt;3),1+(3-'Anvendte oplysninger'!N366)*0.09333333,1))</f>
        <v>1</v>
      </c>
      <c r="O366" s="14">
        <f>IF('Anvendte oplysninger'!N366="Irrelevant",1,IF(AND(OR(I366="Motorvejsstrækning",I366="Frakørselsflettestrækning",I366="Tilkørselsflettestrækning"),'Anvendte oplysninger'!N366&lt;3),1+(3-'Anvendte oplysninger'!N366)*0.19666667,1))</f>
        <v>1</v>
      </c>
      <c r="P366" s="14">
        <f>IF('Anvendte oplysninger'!O366="Irrelevant",1,IF(AND(OR(I366="Motorvejsstrækning",I366="Frakørselsflettestrækning",I366="Tilkørselsflettestrækning"),'Anvendte oplysninger'!O366&lt;3.00000001),1+(0.5-'Anvendte oplysninger'!O366)*0.04,IF(AND(OR(I366="Frakørselsrampe",I366="Tilkørselsrampe"),'Anvendte oplysninger'!O366&lt;3.00000001),1+(0.5-'Anvendte oplysninger'!O366)*0.08,IF(OR(I366="Motorvejsstrækning",I366="Frakørselsflettestrækning",I366="Tilkørselsflettestrækning"),0.9,0.8))))</f>
        <v>1</v>
      </c>
      <c r="Q366" s="14">
        <f>IF('Anvendte oplysninger'!P366="Irrelevant",1,IF(AND(OR(I366="Motorvejsstrækning",I366="Frakørselsflettestrækning",I366="Tilkørselsflettestrækning"),'Anvendte oplysninger'!P366&lt;11.00000001),1+(5-'Anvendte oplysninger'!P366)*0.01,0.94))</f>
        <v>1</v>
      </c>
      <c r="R366" s="14">
        <f>IF(OR('Anvendte oplysninger'!Q366="Irrelevant",'Anvendte oplysninger'!R366="Irrelevant",'Anvendte oplysninger'!Q366="Lige"),1,IF(AND(OR(I366="Motorvejsstrækning",I366="Frakørselsflettestrækning",I366="Tilkørselsflettestrækning"),'Anvendte oplysninger'!Q366&lt;4000),(EXP(0.1096*1746.5/'Anvendte oplysninger'!Q366)/EXP(0.1096*1746.5/4000))*('Anvendte oplysninger'!R366/1000)/G366+(G366-'Anvendte oplysninger'!R366/1000)/G366,1))</f>
        <v>1</v>
      </c>
      <c r="S366" s="14">
        <f>IF(OR('Anvendte oplysninger'!S366="Irrelevant",'Anvendte oplysninger'!T366="Irrelevant",'Anvendte oplysninger'!S366="Lige"),1,IF(AND(OR(I366="Motorvejsstrækning",I366="Frakørselsflettestrækning",I366="Tilkørselsflettestrækning"),'Anvendte oplysninger'!S366&lt;4000),(EXP(0.1096*1746.5/'Anvendte oplysninger'!S366)/EXP(0.1096*1746.5/4000))*('Anvendte oplysninger'!T366/1000)/G366+(G366-'Anvendte oplysninger'!T366/1000)/G366,1))</f>
        <v>1</v>
      </c>
      <c r="T366" s="14">
        <f>IF('Anvendte oplysninger'!U366="Irrelevant",1,IF(AND(OR(I366="Motorvejsstrækning",I366="Frakørselsflettestrækning",I366="Tilkørselsflettestrækning",I366="Frakørselsrampe",I366="Tilkørselsrampe"),'Anvendte oplysninger'!U366="Ja"),0.95,1))</f>
        <v>1</v>
      </c>
      <c r="U366" s="14">
        <f>IF('Anvendte oplysninger'!U366="Irrelevant",1,IF(AND(OR(I366="Motorvejsstrækning",I366="Frakørselsflettestrækning",I366="Tilkørselsflettestrækning",I366="Frakørselsrampe",I366="Tilkørselsrampe"),'Anvendte oplysninger'!U366="Ja"),0.96,1))</f>
        <v>1</v>
      </c>
      <c r="V366" s="14">
        <f>IF('Anvendte oplysninger'!U366="Irrelevant",1,IF(AND(OR(I366="Motorvejsstrækning",I366="Frakørselsflettestrækning",I366="Tilkørselsflettestrækning",I366="Frakørselsrampe",I366="Tilkørselsrampe"),'Anvendte oplysninger'!U366="Ja"),0.79,1))</f>
        <v>1</v>
      </c>
      <c r="W366" s="14">
        <f>IF('Anvendte oplysninger'!U366="Irrelevant",1,IF(AND(OR(I366="Motorvejsstrækning",I366="Frakørselsflettestrækning",I366="Tilkørselsflettestrækning",I366="Frakørselsrampe",I366="Tilkørselsrampe"),'Anvendte oplysninger'!U366="Ja"),0.94,1))</f>
        <v>1</v>
      </c>
      <c r="X366" s="14">
        <f>IF('Anvendte oplysninger'!U366="Irrelevant",1,IF(AND(OR(I366="Motorvejsstrækning",I366="Frakørselsflettestrækning",I366="Tilkørselsflettestrækning",I366="Frakørselsrampe",I366="Tilkørselsrampe"),'Anvendte oplysninger'!U366="Ja"),0.97,1))</f>
        <v>1</v>
      </c>
      <c r="Y366" s="14">
        <f>IF(AND(I366="Frakørselsrampe",'Anvendte oplysninger'!V366="S-formet ruderrampe"),1.32,IF(AND(I366="Frakørselsrampe",'Anvendte oplysninger'!V366="S-formet trompetrampe"),2.05,IF(AND(I366="Frakørselsrampe",'Anvendte oplysninger'!V366="U-formet trompetrampe"),4.11,IF(AND(I366="Frakørselsrampe",'Anvendte oplysninger'!V366="SV-formet flyoverrampe"),5.15,IF(AND(I366="Frakørselsrampe",'Anvendte oplysninger'!V366="Vinkelformet rampe"),1.07,IF(AND(I366="Tilkørselsrampe",'Anvendte oplysninger'!V366="S-formet ruderrampe"),0.93,IF(AND(I366="Tilkørselsrampe",'Anvendte oplysninger'!V366="S-formet trompetrampe"),2.48,IF(AND(I366="Tilkørselsrampe",'Anvendte oplysninger'!V366="U-formet trompetrampe"),4.15,IF(AND(I366="Tilkørselsrampe",'Anvendte oplysninger'!V366="SV-formet flyoverrampe"),5.26,IF(AND(I366="Tilkørselsrampe",'Anvendte oplysninger'!V366="Vinkelformet rampe"),1.42,1))))))))))</f>
        <v>1</v>
      </c>
      <c r="Z366" s="14">
        <f>IF(OR('Anvendte oplysninger'!W366="Lige",'Anvendte oplysninger'!W366="Irrelevant",'Anvendte oplysninger'!X366="Irrelevant",'Anvendte oplysninger'!Y366="Irrelevant"),1,1+1.545*1000/32.2*((('Anvendte oplysninger'!Y366*3268/3600)/('Anvendte oplysninger'!W366/0.306))^2)*('Anvendte oplysninger'!X366/1000)/G366)</f>
        <v>1</v>
      </c>
      <c r="AA366" s="14">
        <f>IF(OR('Anvendte oplysninger'!W366="Lige",'Anvendte oplysninger'!W366="Irrelevant",'Anvendte oplysninger'!X366="Irrelevant",'Anvendte oplysninger'!Y366="Irrelevant"),1,1+1.961*1000/32.2*((('Anvendte oplysninger'!Y366*3268/3600)/('Anvendte oplysninger'!W366/0.306))^2)*('Anvendte oplysninger'!X366/1000)/G366)</f>
        <v>1</v>
      </c>
      <c r="AB366" s="14">
        <f>IF(OR('Anvendte oplysninger'!Z366="Lige",'Anvendte oplysninger'!Z366="Irrelevant",'Anvendte oplysninger'!AA366="Irrelevant",'Anvendte oplysninger'!AB366="Irrelevant"),1,1+1.545*1000/32.2*((('Anvendte oplysninger'!AB366*3268/3600)/('Anvendte oplysninger'!Z366/0.306))^2)*('Anvendte oplysninger'!AA366/1000)/G366)</f>
        <v>1</v>
      </c>
      <c r="AC366" s="14">
        <f>IF(OR('Anvendte oplysninger'!Z366="Lige",'Anvendte oplysninger'!Z366="Irrelevant",'Anvendte oplysninger'!AA366="Irrelevant",'Anvendte oplysninger'!AB366="Irrelevant"),1,1+1.961*1000/32.2*((('Anvendte oplysninger'!AB366*3268/3600)/('Anvendte oplysninger'!Z366/0.306))^2)*('Anvendte oplysninger'!AA366/1000)/G366)</f>
        <v>1</v>
      </c>
      <c r="AD366" s="14">
        <f>IF(OR('Anvendte oplysninger'!AC366="Irrelevant",'Anvendte oplysninger'!AC366="Nej"),1,IF(AND('Anvendte oplysninger'!AC366="Ja",OR('Anvendte oplysninger'!Q366&lt;301,'Anvendte oplysninger'!S366&lt;301)),1-(0.5*('Anvendte oplysninger'!R366+'Anvendte oplysninger'!T366)/('Anvendte oplysninger'!G366*1000)),IF(AND('Anvendte oplysninger'!AC366="Ja",OR('Anvendte oplysninger'!Q366&lt;601,'Anvendte oplysninger'!S366&lt;601)),1-(0.25*('Anvendte oplysninger'!R366+'Anvendte oplysninger'!T366)/('Anvendte oplysninger'!G366*1000)),1)))</f>
        <v>1</v>
      </c>
      <c r="AE366" s="14">
        <f>IF(OR('Anvendte oplysninger'!AC366="Irrelevant",'Anvendte oplysninger'!AC366="Nej"),1,IF(AND('Anvendte oplysninger'!AC366="Ja",OR('Anvendte oplysninger'!Q366&lt;301,'Anvendte oplysninger'!S366&lt;301)),1-(0.4*('Anvendte oplysninger'!R366+'Anvendte oplysninger'!T366)/('Anvendte oplysninger'!G366*1000)),IF(AND('Anvendte oplysninger'!AC366="Ja",OR('Anvendte oplysninger'!Q366&lt;601,'Anvendte oplysninger'!S366&lt;601)),1-(0.2*('Anvendte oplysninger'!R366+'Anvendte oplysninger'!T366)/('Anvendte oplysninger'!G366*1000)),1)))</f>
        <v>1</v>
      </c>
      <c r="AF366" s="14">
        <f>IF('Anvendte oplysninger'!AD366="110 km/t",0.79,1)</f>
        <v>1</v>
      </c>
      <c r="AG366" s="14">
        <f>IF('Anvendte oplysninger'!AD366="110 km/t",0.94,1)</f>
        <v>1</v>
      </c>
      <c r="AH366" s="14">
        <f>IF('Anvendte oplysninger'!AD366="110 km/t",0.66,1)</f>
        <v>1</v>
      </c>
      <c r="AI366" s="14">
        <f>IF('Anvendte oplysninger'!AD366="110 km/t",0.82,1)</f>
        <v>1</v>
      </c>
      <c r="AJ366" s="14">
        <f>IF(AND('Anvendte oplysninger'!AE366="Ja",I366="Tilkørselsflettestrækning"),0.65*'Anvendte oplysninger'!AF366+1-'Anvendte oplysninger'!AF366,1)</f>
        <v>1</v>
      </c>
      <c r="AK366" s="15" t="str">
        <f t="shared" si="35"/>
        <v/>
      </c>
      <c r="AL366" s="15" t="str">
        <f t="shared" si="36"/>
        <v/>
      </c>
      <c r="AM366" s="15" t="str">
        <f t="shared" si="37"/>
        <v/>
      </c>
      <c r="AN366" s="15" t="str">
        <f t="shared" si="38"/>
        <v/>
      </c>
      <c r="AO366" s="15" t="str">
        <f t="shared" si="39"/>
        <v/>
      </c>
      <c r="AP366" s="15" t="str">
        <f t="shared" si="40"/>
        <v/>
      </c>
      <c r="AQ366" s="4" t="str">
        <f t="shared" si="41"/>
        <v/>
      </c>
    </row>
    <row r="367" spans="1:43" x14ac:dyDescent="0.25">
      <c r="A367" s="4" t="str">
        <f>IF(Inddata!A382="","",Inddata!A382)</f>
        <v/>
      </c>
      <c r="B367" s="4" t="str">
        <f>IF(Inddata!B382="","",Inddata!B382)</f>
        <v/>
      </c>
      <c r="C367" s="4" t="str">
        <f>IF(Inddata!C382="","",Inddata!C382)</f>
        <v/>
      </c>
      <c r="D367" s="4" t="str">
        <f>IF(Inddata!D382="","",Inddata!D382)</f>
        <v/>
      </c>
      <c r="E367" s="4" t="str">
        <f>IF(Inddata!E382="","",Inddata!E382)</f>
        <v/>
      </c>
      <c r="F367" s="4" t="str">
        <f>IF(Inddata!F382="","",Inddata!F382)</f>
        <v/>
      </c>
      <c r="G367" s="4">
        <f>IF(Inddata!G382="","",Inddata!G382)</f>
        <v>0</v>
      </c>
      <c r="H367" s="4" t="str">
        <f>IF(Inddata!H382&gt;0.5,Inddata!H382,"")</f>
        <v/>
      </c>
      <c r="I367" s="4" t="str">
        <f>IF(Inddata!I382="","",Inddata!I382)</f>
        <v/>
      </c>
      <c r="J367" s="14">
        <f>IF('Anvendte oplysninger'!J367="Irrelevant",1,IF('Anvendte oplysninger'!J367&gt;3,1.2,1))</f>
        <v>1</v>
      </c>
      <c r="K367" s="14">
        <f>IF('Anvendte oplysninger'!K367="Irrelevant",1,IF(AND(OR(I367="Motorvejsstrækning",I367="Frakørselsflettestrækning",I367="Tilkørselsflettestrækning"),'Anvendte oplysninger'!K367&lt;3.5),1+(3.5-'Anvendte oplysninger'!K367)*0.12,IF(AND(OR(I367="Frakørselsrampe",I367="Tilkørselsrampe"),'Anvendte oplysninger'!K367&lt;3.5),1+(3.5-'Anvendte oplysninger'!K367)*0.16,1)))</f>
        <v>1</v>
      </c>
      <c r="L367" s="14">
        <f>IF('Anvendte oplysninger'!L367="Irrelevant",1,IF(AND('Anvendte oplysninger'!L367="Ja",'Anvendte oplysninger'!J367=2),0.6*'Anvendte oplysninger'!M367+(1-'Anvendte oplysninger'!M367),IF(AND('Anvendte oplysninger'!L367="Ja",'Anvendte oplysninger'!J367=3),0.7*'Anvendte oplysninger'!M367+(1-'Anvendte oplysninger'!M367),IF(AND('Anvendte oplysninger'!L367="Ja",'Anvendte oplysninger'!J367=4),0.76*'Anvendte oplysninger'!M367+(1-'Anvendte oplysninger'!M367),IF(AND('Anvendte oplysninger'!L367="Ja",'Anvendte oplysninger'!J367&gt;4.99999999),0.8*'Anvendte oplysninger'!M367+(1-'Anvendte oplysninger'!M367),1)))))</f>
        <v>1</v>
      </c>
      <c r="M367" s="14">
        <f>IF('Anvendte oplysninger'!L367="Irrelevant",1,IF(AND('Anvendte oplysninger'!L367="Ja",'Anvendte oplysninger'!J367=2),0.8*'Anvendte oplysninger'!M367+(1-'Anvendte oplysninger'!M367),IF(AND('Anvendte oplysninger'!L367="Ja",'Anvendte oplysninger'!J367=3),0.85*'Anvendte oplysninger'!M367+(1-'Anvendte oplysninger'!M367),IF(AND('Anvendte oplysninger'!L367="Ja",'Anvendte oplysninger'!J367=4),0.88*'Anvendte oplysninger'!M367+(1-'Anvendte oplysninger'!M367),IF(AND('Anvendte oplysninger'!L367="Ja",'Anvendte oplysninger'!J367&gt;4.99999999),0.9*'Anvendte oplysninger'!M367+(1-'Anvendte oplysninger'!M367),1)))))</f>
        <v>1</v>
      </c>
      <c r="N367" s="14">
        <f>IF('Anvendte oplysninger'!N367="Irrelevant",1,IF(AND(OR(I367="Motorvejsstrækning",I367="Frakørselsflettestrækning",I367="Tilkørselsflettestrækning"),'Anvendte oplysninger'!N367&lt;3),1+(3-'Anvendte oplysninger'!N367)*0.09333333,1))</f>
        <v>1</v>
      </c>
      <c r="O367" s="14">
        <f>IF('Anvendte oplysninger'!N367="Irrelevant",1,IF(AND(OR(I367="Motorvejsstrækning",I367="Frakørselsflettestrækning",I367="Tilkørselsflettestrækning"),'Anvendte oplysninger'!N367&lt;3),1+(3-'Anvendte oplysninger'!N367)*0.19666667,1))</f>
        <v>1</v>
      </c>
      <c r="P367" s="14">
        <f>IF('Anvendte oplysninger'!O367="Irrelevant",1,IF(AND(OR(I367="Motorvejsstrækning",I367="Frakørselsflettestrækning",I367="Tilkørselsflettestrækning"),'Anvendte oplysninger'!O367&lt;3.00000001),1+(0.5-'Anvendte oplysninger'!O367)*0.04,IF(AND(OR(I367="Frakørselsrampe",I367="Tilkørselsrampe"),'Anvendte oplysninger'!O367&lt;3.00000001),1+(0.5-'Anvendte oplysninger'!O367)*0.08,IF(OR(I367="Motorvejsstrækning",I367="Frakørselsflettestrækning",I367="Tilkørselsflettestrækning"),0.9,0.8))))</f>
        <v>1</v>
      </c>
      <c r="Q367" s="14">
        <f>IF('Anvendte oplysninger'!P367="Irrelevant",1,IF(AND(OR(I367="Motorvejsstrækning",I367="Frakørselsflettestrækning",I367="Tilkørselsflettestrækning"),'Anvendte oplysninger'!P367&lt;11.00000001),1+(5-'Anvendte oplysninger'!P367)*0.01,0.94))</f>
        <v>1</v>
      </c>
      <c r="R367" s="14">
        <f>IF(OR('Anvendte oplysninger'!Q367="Irrelevant",'Anvendte oplysninger'!R367="Irrelevant",'Anvendte oplysninger'!Q367="Lige"),1,IF(AND(OR(I367="Motorvejsstrækning",I367="Frakørselsflettestrækning",I367="Tilkørselsflettestrækning"),'Anvendte oplysninger'!Q367&lt;4000),(EXP(0.1096*1746.5/'Anvendte oplysninger'!Q367)/EXP(0.1096*1746.5/4000))*('Anvendte oplysninger'!R367/1000)/G367+(G367-'Anvendte oplysninger'!R367/1000)/G367,1))</f>
        <v>1</v>
      </c>
      <c r="S367" s="14">
        <f>IF(OR('Anvendte oplysninger'!S367="Irrelevant",'Anvendte oplysninger'!T367="Irrelevant",'Anvendte oplysninger'!S367="Lige"),1,IF(AND(OR(I367="Motorvejsstrækning",I367="Frakørselsflettestrækning",I367="Tilkørselsflettestrækning"),'Anvendte oplysninger'!S367&lt;4000),(EXP(0.1096*1746.5/'Anvendte oplysninger'!S367)/EXP(0.1096*1746.5/4000))*('Anvendte oplysninger'!T367/1000)/G367+(G367-'Anvendte oplysninger'!T367/1000)/G367,1))</f>
        <v>1</v>
      </c>
      <c r="T367" s="14">
        <f>IF('Anvendte oplysninger'!U367="Irrelevant",1,IF(AND(OR(I367="Motorvejsstrækning",I367="Frakørselsflettestrækning",I367="Tilkørselsflettestrækning",I367="Frakørselsrampe",I367="Tilkørselsrampe"),'Anvendte oplysninger'!U367="Ja"),0.95,1))</f>
        <v>1</v>
      </c>
      <c r="U367" s="14">
        <f>IF('Anvendte oplysninger'!U367="Irrelevant",1,IF(AND(OR(I367="Motorvejsstrækning",I367="Frakørselsflettestrækning",I367="Tilkørselsflettestrækning",I367="Frakørselsrampe",I367="Tilkørselsrampe"),'Anvendte oplysninger'!U367="Ja"),0.96,1))</f>
        <v>1</v>
      </c>
      <c r="V367" s="14">
        <f>IF('Anvendte oplysninger'!U367="Irrelevant",1,IF(AND(OR(I367="Motorvejsstrækning",I367="Frakørselsflettestrækning",I367="Tilkørselsflettestrækning",I367="Frakørselsrampe",I367="Tilkørselsrampe"),'Anvendte oplysninger'!U367="Ja"),0.79,1))</f>
        <v>1</v>
      </c>
      <c r="W367" s="14">
        <f>IF('Anvendte oplysninger'!U367="Irrelevant",1,IF(AND(OR(I367="Motorvejsstrækning",I367="Frakørselsflettestrækning",I367="Tilkørselsflettestrækning",I367="Frakørselsrampe",I367="Tilkørselsrampe"),'Anvendte oplysninger'!U367="Ja"),0.94,1))</f>
        <v>1</v>
      </c>
      <c r="X367" s="14">
        <f>IF('Anvendte oplysninger'!U367="Irrelevant",1,IF(AND(OR(I367="Motorvejsstrækning",I367="Frakørselsflettestrækning",I367="Tilkørselsflettestrækning",I367="Frakørselsrampe",I367="Tilkørselsrampe"),'Anvendte oplysninger'!U367="Ja"),0.97,1))</f>
        <v>1</v>
      </c>
      <c r="Y367" s="14">
        <f>IF(AND(I367="Frakørselsrampe",'Anvendte oplysninger'!V367="S-formet ruderrampe"),1.32,IF(AND(I367="Frakørselsrampe",'Anvendte oplysninger'!V367="S-formet trompetrampe"),2.05,IF(AND(I367="Frakørselsrampe",'Anvendte oplysninger'!V367="U-formet trompetrampe"),4.11,IF(AND(I367="Frakørselsrampe",'Anvendte oplysninger'!V367="SV-formet flyoverrampe"),5.15,IF(AND(I367="Frakørselsrampe",'Anvendte oplysninger'!V367="Vinkelformet rampe"),1.07,IF(AND(I367="Tilkørselsrampe",'Anvendte oplysninger'!V367="S-formet ruderrampe"),0.93,IF(AND(I367="Tilkørselsrampe",'Anvendte oplysninger'!V367="S-formet trompetrampe"),2.48,IF(AND(I367="Tilkørselsrampe",'Anvendte oplysninger'!V367="U-formet trompetrampe"),4.15,IF(AND(I367="Tilkørselsrampe",'Anvendte oplysninger'!V367="SV-formet flyoverrampe"),5.26,IF(AND(I367="Tilkørselsrampe",'Anvendte oplysninger'!V367="Vinkelformet rampe"),1.42,1))))))))))</f>
        <v>1</v>
      </c>
      <c r="Z367" s="14">
        <f>IF(OR('Anvendte oplysninger'!W367="Lige",'Anvendte oplysninger'!W367="Irrelevant",'Anvendte oplysninger'!X367="Irrelevant",'Anvendte oplysninger'!Y367="Irrelevant"),1,1+1.545*1000/32.2*((('Anvendte oplysninger'!Y367*3268/3600)/('Anvendte oplysninger'!W367/0.306))^2)*('Anvendte oplysninger'!X367/1000)/G367)</f>
        <v>1</v>
      </c>
      <c r="AA367" s="14">
        <f>IF(OR('Anvendte oplysninger'!W367="Lige",'Anvendte oplysninger'!W367="Irrelevant",'Anvendte oplysninger'!X367="Irrelevant",'Anvendte oplysninger'!Y367="Irrelevant"),1,1+1.961*1000/32.2*((('Anvendte oplysninger'!Y367*3268/3600)/('Anvendte oplysninger'!W367/0.306))^2)*('Anvendte oplysninger'!X367/1000)/G367)</f>
        <v>1</v>
      </c>
      <c r="AB367" s="14">
        <f>IF(OR('Anvendte oplysninger'!Z367="Lige",'Anvendte oplysninger'!Z367="Irrelevant",'Anvendte oplysninger'!AA367="Irrelevant",'Anvendte oplysninger'!AB367="Irrelevant"),1,1+1.545*1000/32.2*((('Anvendte oplysninger'!AB367*3268/3600)/('Anvendte oplysninger'!Z367/0.306))^2)*('Anvendte oplysninger'!AA367/1000)/G367)</f>
        <v>1</v>
      </c>
      <c r="AC367" s="14">
        <f>IF(OR('Anvendte oplysninger'!Z367="Lige",'Anvendte oplysninger'!Z367="Irrelevant",'Anvendte oplysninger'!AA367="Irrelevant",'Anvendte oplysninger'!AB367="Irrelevant"),1,1+1.961*1000/32.2*((('Anvendte oplysninger'!AB367*3268/3600)/('Anvendte oplysninger'!Z367/0.306))^2)*('Anvendte oplysninger'!AA367/1000)/G367)</f>
        <v>1</v>
      </c>
      <c r="AD367" s="14">
        <f>IF(OR('Anvendte oplysninger'!AC367="Irrelevant",'Anvendte oplysninger'!AC367="Nej"),1,IF(AND('Anvendte oplysninger'!AC367="Ja",OR('Anvendte oplysninger'!Q367&lt;301,'Anvendte oplysninger'!S367&lt;301)),1-(0.5*('Anvendte oplysninger'!R367+'Anvendte oplysninger'!T367)/('Anvendte oplysninger'!G367*1000)),IF(AND('Anvendte oplysninger'!AC367="Ja",OR('Anvendte oplysninger'!Q367&lt;601,'Anvendte oplysninger'!S367&lt;601)),1-(0.25*('Anvendte oplysninger'!R367+'Anvendte oplysninger'!T367)/('Anvendte oplysninger'!G367*1000)),1)))</f>
        <v>1</v>
      </c>
      <c r="AE367" s="14">
        <f>IF(OR('Anvendte oplysninger'!AC367="Irrelevant",'Anvendte oplysninger'!AC367="Nej"),1,IF(AND('Anvendte oplysninger'!AC367="Ja",OR('Anvendte oplysninger'!Q367&lt;301,'Anvendte oplysninger'!S367&lt;301)),1-(0.4*('Anvendte oplysninger'!R367+'Anvendte oplysninger'!T367)/('Anvendte oplysninger'!G367*1000)),IF(AND('Anvendte oplysninger'!AC367="Ja",OR('Anvendte oplysninger'!Q367&lt;601,'Anvendte oplysninger'!S367&lt;601)),1-(0.2*('Anvendte oplysninger'!R367+'Anvendte oplysninger'!T367)/('Anvendte oplysninger'!G367*1000)),1)))</f>
        <v>1</v>
      </c>
      <c r="AF367" s="14">
        <f>IF('Anvendte oplysninger'!AD367="110 km/t",0.79,1)</f>
        <v>1</v>
      </c>
      <c r="AG367" s="14">
        <f>IF('Anvendte oplysninger'!AD367="110 km/t",0.94,1)</f>
        <v>1</v>
      </c>
      <c r="AH367" s="14">
        <f>IF('Anvendte oplysninger'!AD367="110 km/t",0.66,1)</f>
        <v>1</v>
      </c>
      <c r="AI367" s="14">
        <f>IF('Anvendte oplysninger'!AD367="110 km/t",0.82,1)</f>
        <v>1</v>
      </c>
      <c r="AJ367" s="14">
        <f>IF(AND('Anvendte oplysninger'!AE367="Ja",I367="Tilkørselsflettestrækning"),0.65*'Anvendte oplysninger'!AF367+1-'Anvendte oplysninger'!AF367,1)</f>
        <v>1</v>
      </c>
      <c r="AK367" s="15" t="str">
        <f t="shared" si="35"/>
        <v/>
      </c>
      <c r="AL367" s="15" t="str">
        <f t="shared" si="36"/>
        <v/>
      </c>
      <c r="AM367" s="15" t="str">
        <f t="shared" si="37"/>
        <v/>
      </c>
      <c r="AN367" s="15" t="str">
        <f t="shared" si="38"/>
        <v/>
      </c>
      <c r="AO367" s="15" t="str">
        <f t="shared" si="39"/>
        <v/>
      </c>
      <c r="AP367" s="15" t="str">
        <f t="shared" si="40"/>
        <v/>
      </c>
      <c r="AQ367" s="4" t="str">
        <f t="shared" si="41"/>
        <v/>
      </c>
    </row>
    <row r="368" spans="1:43" x14ac:dyDescent="0.25">
      <c r="A368" s="4" t="str">
        <f>IF(Inddata!A383="","",Inddata!A383)</f>
        <v/>
      </c>
      <c r="B368" s="4" t="str">
        <f>IF(Inddata!B383="","",Inddata!B383)</f>
        <v/>
      </c>
      <c r="C368" s="4" t="str">
        <f>IF(Inddata!C383="","",Inddata!C383)</f>
        <v/>
      </c>
      <c r="D368" s="4" t="str">
        <f>IF(Inddata!D383="","",Inddata!D383)</f>
        <v/>
      </c>
      <c r="E368" s="4" t="str">
        <f>IF(Inddata!E383="","",Inddata!E383)</f>
        <v/>
      </c>
      <c r="F368" s="4" t="str">
        <f>IF(Inddata!F383="","",Inddata!F383)</f>
        <v/>
      </c>
      <c r="G368" s="4">
        <f>IF(Inddata!G383="","",Inddata!G383)</f>
        <v>0</v>
      </c>
      <c r="H368" s="4" t="str">
        <f>IF(Inddata!H383&gt;0.5,Inddata!H383,"")</f>
        <v/>
      </c>
      <c r="I368" s="4" t="str">
        <f>IF(Inddata!I383="","",Inddata!I383)</f>
        <v/>
      </c>
      <c r="J368" s="14">
        <f>IF('Anvendte oplysninger'!J368="Irrelevant",1,IF('Anvendte oplysninger'!J368&gt;3,1.2,1))</f>
        <v>1</v>
      </c>
      <c r="K368" s="14">
        <f>IF('Anvendte oplysninger'!K368="Irrelevant",1,IF(AND(OR(I368="Motorvejsstrækning",I368="Frakørselsflettestrækning",I368="Tilkørselsflettestrækning"),'Anvendte oplysninger'!K368&lt;3.5),1+(3.5-'Anvendte oplysninger'!K368)*0.12,IF(AND(OR(I368="Frakørselsrampe",I368="Tilkørselsrampe"),'Anvendte oplysninger'!K368&lt;3.5),1+(3.5-'Anvendte oplysninger'!K368)*0.16,1)))</f>
        <v>1</v>
      </c>
      <c r="L368" s="14">
        <f>IF('Anvendte oplysninger'!L368="Irrelevant",1,IF(AND('Anvendte oplysninger'!L368="Ja",'Anvendte oplysninger'!J368=2),0.6*'Anvendte oplysninger'!M368+(1-'Anvendte oplysninger'!M368),IF(AND('Anvendte oplysninger'!L368="Ja",'Anvendte oplysninger'!J368=3),0.7*'Anvendte oplysninger'!M368+(1-'Anvendte oplysninger'!M368),IF(AND('Anvendte oplysninger'!L368="Ja",'Anvendte oplysninger'!J368=4),0.76*'Anvendte oplysninger'!M368+(1-'Anvendte oplysninger'!M368),IF(AND('Anvendte oplysninger'!L368="Ja",'Anvendte oplysninger'!J368&gt;4.99999999),0.8*'Anvendte oplysninger'!M368+(1-'Anvendte oplysninger'!M368),1)))))</f>
        <v>1</v>
      </c>
      <c r="M368" s="14">
        <f>IF('Anvendte oplysninger'!L368="Irrelevant",1,IF(AND('Anvendte oplysninger'!L368="Ja",'Anvendte oplysninger'!J368=2),0.8*'Anvendte oplysninger'!M368+(1-'Anvendte oplysninger'!M368),IF(AND('Anvendte oplysninger'!L368="Ja",'Anvendte oplysninger'!J368=3),0.85*'Anvendte oplysninger'!M368+(1-'Anvendte oplysninger'!M368),IF(AND('Anvendte oplysninger'!L368="Ja",'Anvendte oplysninger'!J368=4),0.88*'Anvendte oplysninger'!M368+(1-'Anvendte oplysninger'!M368),IF(AND('Anvendte oplysninger'!L368="Ja",'Anvendte oplysninger'!J368&gt;4.99999999),0.9*'Anvendte oplysninger'!M368+(1-'Anvendte oplysninger'!M368),1)))))</f>
        <v>1</v>
      </c>
      <c r="N368" s="14">
        <f>IF('Anvendte oplysninger'!N368="Irrelevant",1,IF(AND(OR(I368="Motorvejsstrækning",I368="Frakørselsflettestrækning",I368="Tilkørselsflettestrækning"),'Anvendte oplysninger'!N368&lt;3),1+(3-'Anvendte oplysninger'!N368)*0.09333333,1))</f>
        <v>1</v>
      </c>
      <c r="O368" s="14">
        <f>IF('Anvendte oplysninger'!N368="Irrelevant",1,IF(AND(OR(I368="Motorvejsstrækning",I368="Frakørselsflettestrækning",I368="Tilkørselsflettestrækning"),'Anvendte oplysninger'!N368&lt;3),1+(3-'Anvendte oplysninger'!N368)*0.19666667,1))</f>
        <v>1</v>
      </c>
      <c r="P368" s="14">
        <f>IF('Anvendte oplysninger'!O368="Irrelevant",1,IF(AND(OR(I368="Motorvejsstrækning",I368="Frakørselsflettestrækning",I368="Tilkørselsflettestrækning"),'Anvendte oplysninger'!O368&lt;3.00000001),1+(0.5-'Anvendte oplysninger'!O368)*0.04,IF(AND(OR(I368="Frakørselsrampe",I368="Tilkørselsrampe"),'Anvendte oplysninger'!O368&lt;3.00000001),1+(0.5-'Anvendte oplysninger'!O368)*0.08,IF(OR(I368="Motorvejsstrækning",I368="Frakørselsflettestrækning",I368="Tilkørselsflettestrækning"),0.9,0.8))))</f>
        <v>1</v>
      </c>
      <c r="Q368" s="14">
        <f>IF('Anvendte oplysninger'!P368="Irrelevant",1,IF(AND(OR(I368="Motorvejsstrækning",I368="Frakørselsflettestrækning",I368="Tilkørselsflettestrækning"),'Anvendte oplysninger'!P368&lt;11.00000001),1+(5-'Anvendte oplysninger'!P368)*0.01,0.94))</f>
        <v>1</v>
      </c>
      <c r="R368" s="14">
        <f>IF(OR('Anvendte oplysninger'!Q368="Irrelevant",'Anvendte oplysninger'!R368="Irrelevant",'Anvendte oplysninger'!Q368="Lige"),1,IF(AND(OR(I368="Motorvejsstrækning",I368="Frakørselsflettestrækning",I368="Tilkørselsflettestrækning"),'Anvendte oplysninger'!Q368&lt;4000),(EXP(0.1096*1746.5/'Anvendte oplysninger'!Q368)/EXP(0.1096*1746.5/4000))*('Anvendte oplysninger'!R368/1000)/G368+(G368-'Anvendte oplysninger'!R368/1000)/G368,1))</f>
        <v>1</v>
      </c>
      <c r="S368" s="14">
        <f>IF(OR('Anvendte oplysninger'!S368="Irrelevant",'Anvendte oplysninger'!T368="Irrelevant",'Anvendte oplysninger'!S368="Lige"),1,IF(AND(OR(I368="Motorvejsstrækning",I368="Frakørselsflettestrækning",I368="Tilkørselsflettestrækning"),'Anvendte oplysninger'!S368&lt;4000),(EXP(0.1096*1746.5/'Anvendte oplysninger'!S368)/EXP(0.1096*1746.5/4000))*('Anvendte oplysninger'!T368/1000)/G368+(G368-'Anvendte oplysninger'!T368/1000)/G368,1))</f>
        <v>1</v>
      </c>
      <c r="T368" s="14">
        <f>IF('Anvendte oplysninger'!U368="Irrelevant",1,IF(AND(OR(I368="Motorvejsstrækning",I368="Frakørselsflettestrækning",I368="Tilkørselsflettestrækning",I368="Frakørselsrampe",I368="Tilkørselsrampe"),'Anvendte oplysninger'!U368="Ja"),0.95,1))</f>
        <v>1</v>
      </c>
      <c r="U368" s="14">
        <f>IF('Anvendte oplysninger'!U368="Irrelevant",1,IF(AND(OR(I368="Motorvejsstrækning",I368="Frakørselsflettestrækning",I368="Tilkørselsflettestrækning",I368="Frakørselsrampe",I368="Tilkørselsrampe"),'Anvendte oplysninger'!U368="Ja"),0.96,1))</f>
        <v>1</v>
      </c>
      <c r="V368" s="14">
        <f>IF('Anvendte oplysninger'!U368="Irrelevant",1,IF(AND(OR(I368="Motorvejsstrækning",I368="Frakørselsflettestrækning",I368="Tilkørselsflettestrækning",I368="Frakørselsrampe",I368="Tilkørselsrampe"),'Anvendte oplysninger'!U368="Ja"),0.79,1))</f>
        <v>1</v>
      </c>
      <c r="W368" s="14">
        <f>IF('Anvendte oplysninger'!U368="Irrelevant",1,IF(AND(OR(I368="Motorvejsstrækning",I368="Frakørselsflettestrækning",I368="Tilkørselsflettestrækning",I368="Frakørselsrampe",I368="Tilkørselsrampe"),'Anvendte oplysninger'!U368="Ja"),0.94,1))</f>
        <v>1</v>
      </c>
      <c r="X368" s="14">
        <f>IF('Anvendte oplysninger'!U368="Irrelevant",1,IF(AND(OR(I368="Motorvejsstrækning",I368="Frakørselsflettestrækning",I368="Tilkørselsflettestrækning",I368="Frakørselsrampe",I368="Tilkørselsrampe"),'Anvendte oplysninger'!U368="Ja"),0.97,1))</f>
        <v>1</v>
      </c>
      <c r="Y368" s="14">
        <f>IF(AND(I368="Frakørselsrampe",'Anvendte oplysninger'!V368="S-formet ruderrampe"),1.32,IF(AND(I368="Frakørselsrampe",'Anvendte oplysninger'!V368="S-formet trompetrampe"),2.05,IF(AND(I368="Frakørselsrampe",'Anvendte oplysninger'!V368="U-formet trompetrampe"),4.11,IF(AND(I368="Frakørselsrampe",'Anvendte oplysninger'!V368="SV-formet flyoverrampe"),5.15,IF(AND(I368="Frakørselsrampe",'Anvendte oplysninger'!V368="Vinkelformet rampe"),1.07,IF(AND(I368="Tilkørselsrampe",'Anvendte oplysninger'!V368="S-formet ruderrampe"),0.93,IF(AND(I368="Tilkørselsrampe",'Anvendte oplysninger'!V368="S-formet trompetrampe"),2.48,IF(AND(I368="Tilkørselsrampe",'Anvendte oplysninger'!V368="U-formet trompetrampe"),4.15,IF(AND(I368="Tilkørselsrampe",'Anvendte oplysninger'!V368="SV-formet flyoverrampe"),5.26,IF(AND(I368="Tilkørselsrampe",'Anvendte oplysninger'!V368="Vinkelformet rampe"),1.42,1))))))))))</f>
        <v>1</v>
      </c>
      <c r="Z368" s="14">
        <f>IF(OR('Anvendte oplysninger'!W368="Lige",'Anvendte oplysninger'!W368="Irrelevant",'Anvendte oplysninger'!X368="Irrelevant",'Anvendte oplysninger'!Y368="Irrelevant"),1,1+1.545*1000/32.2*((('Anvendte oplysninger'!Y368*3268/3600)/('Anvendte oplysninger'!W368/0.306))^2)*('Anvendte oplysninger'!X368/1000)/G368)</f>
        <v>1</v>
      </c>
      <c r="AA368" s="14">
        <f>IF(OR('Anvendte oplysninger'!W368="Lige",'Anvendte oplysninger'!W368="Irrelevant",'Anvendte oplysninger'!X368="Irrelevant",'Anvendte oplysninger'!Y368="Irrelevant"),1,1+1.961*1000/32.2*((('Anvendte oplysninger'!Y368*3268/3600)/('Anvendte oplysninger'!W368/0.306))^2)*('Anvendte oplysninger'!X368/1000)/G368)</f>
        <v>1</v>
      </c>
      <c r="AB368" s="14">
        <f>IF(OR('Anvendte oplysninger'!Z368="Lige",'Anvendte oplysninger'!Z368="Irrelevant",'Anvendte oplysninger'!AA368="Irrelevant",'Anvendte oplysninger'!AB368="Irrelevant"),1,1+1.545*1000/32.2*((('Anvendte oplysninger'!AB368*3268/3600)/('Anvendte oplysninger'!Z368/0.306))^2)*('Anvendte oplysninger'!AA368/1000)/G368)</f>
        <v>1</v>
      </c>
      <c r="AC368" s="14">
        <f>IF(OR('Anvendte oplysninger'!Z368="Lige",'Anvendte oplysninger'!Z368="Irrelevant",'Anvendte oplysninger'!AA368="Irrelevant",'Anvendte oplysninger'!AB368="Irrelevant"),1,1+1.961*1000/32.2*((('Anvendte oplysninger'!AB368*3268/3600)/('Anvendte oplysninger'!Z368/0.306))^2)*('Anvendte oplysninger'!AA368/1000)/G368)</f>
        <v>1</v>
      </c>
      <c r="AD368" s="14">
        <f>IF(OR('Anvendte oplysninger'!AC368="Irrelevant",'Anvendte oplysninger'!AC368="Nej"),1,IF(AND('Anvendte oplysninger'!AC368="Ja",OR('Anvendte oplysninger'!Q368&lt;301,'Anvendte oplysninger'!S368&lt;301)),1-(0.5*('Anvendte oplysninger'!R368+'Anvendte oplysninger'!T368)/('Anvendte oplysninger'!G368*1000)),IF(AND('Anvendte oplysninger'!AC368="Ja",OR('Anvendte oplysninger'!Q368&lt;601,'Anvendte oplysninger'!S368&lt;601)),1-(0.25*('Anvendte oplysninger'!R368+'Anvendte oplysninger'!T368)/('Anvendte oplysninger'!G368*1000)),1)))</f>
        <v>1</v>
      </c>
      <c r="AE368" s="14">
        <f>IF(OR('Anvendte oplysninger'!AC368="Irrelevant",'Anvendte oplysninger'!AC368="Nej"),1,IF(AND('Anvendte oplysninger'!AC368="Ja",OR('Anvendte oplysninger'!Q368&lt;301,'Anvendte oplysninger'!S368&lt;301)),1-(0.4*('Anvendte oplysninger'!R368+'Anvendte oplysninger'!T368)/('Anvendte oplysninger'!G368*1000)),IF(AND('Anvendte oplysninger'!AC368="Ja",OR('Anvendte oplysninger'!Q368&lt;601,'Anvendte oplysninger'!S368&lt;601)),1-(0.2*('Anvendte oplysninger'!R368+'Anvendte oplysninger'!T368)/('Anvendte oplysninger'!G368*1000)),1)))</f>
        <v>1</v>
      </c>
      <c r="AF368" s="14">
        <f>IF('Anvendte oplysninger'!AD368="110 km/t",0.79,1)</f>
        <v>1</v>
      </c>
      <c r="AG368" s="14">
        <f>IF('Anvendte oplysninger'!AD368="110 km/t",0.94,1)</f>
        <v>1</v>
      </c>
      <c r="AH368" s="14">
        <f>IF('Anvendte oplysninger'!AD368="110 km/t",0.66,1)</f>
        <v>1</v>
      </c>
      <c r="AI368" s="14">
        <f>IF('Anvendte oplysninger'!AD368="110 km/t",0.82,1)</f>
        <v>1</v>
      </c>
      <c r="AJ368" s="14">
        <f>IF(AND('Anvendte oplysninger'!AE368="Ja",I368="Tilkørselsflettestrækning"),0.65*'Anvendte oplysninger'!AF368+1-'Anvendte oplysninger'!AF368,1)</f>
        <v>1</v>
      </c>
      <c r="AK368" s="15" t="str">
        <f t="shared" si="35"/>
        <v/>
      </c>
      <c r="AL368" s="15" t="str">
        <f t="shared" si="36"/>
        <v/>
      </c>
      <c r="AM368" s="15" t="str">
        <f t="shared" si="37"/>
        <v/>
      </c>
      <c r="AN368" s="15" t="str">
        <f t="shared" si="38"/>
        <v/>
      </c>
      <c r="AO368" s="15" t="str">
        <f t="shared" si="39"/>
        <v/>
      </c>
      <c r="AP368" s="15" t="str">
        <f t="shared" si="40"/>
        <v/>
      </c>
      <c r="AQ368" s="4" t="str">
        <f t="shared" si="41"/>
        <v/>
      </c>
    </row>
    <row r="369" spans="1:43" x14ac:dyDescent="0.25">
      <c r="A369" s="4" t="str">
        <f>IF(Inddata!A384="","",Inddata!A384)</f>
        <v/>
      </c>
      <c r="B369" s="4" t="str">
        <f>IF(Inddata!B384="","",Inddata!B384)</f>
        <v/>
      </c>
      <c r="C369" s="4" t="str">
        <f>IF(Inddata!C384="","",Inddata!C384)</f>
        <v/>
      </c>
      <c r="D369" s="4" t="str">
        <f>IF(Inddata!D384="","",Inddata!D384)</f>
        <v/>
      </c>
      <c r="E369" s="4" t="str">
        <f>IF(Inddata!E384="","",Inddata!E384)</f>
        <v/>
      </c>
      <c r="F369" s="4" t="str">
        <f>IF(Inddata!F384="","",Inddata!F384)</f>
        <v/>
      </c>
      <c r="G369" s="4">
        <f>IF(Inddata!G384="","",Inddata!G384)</f>
        <v>0</v>
      </c>
      <c r="H369" s="4" t="str">
        <f>IF(Inddata!H384&gt;0.5,Inddata!H384,"")</f>
        <v/>
      </c>
      <c r="I369" s="4" t="str">
        <f>IF(Inddata!I384="","",Inddata!I384)</f>
        <v/>
      </c>
      <c r="J369" s="14">
        <f>IF('Anvendte oplysninger'!J369="Irrelevant",1,IF('Anvendte oplysninger'!J369&gt;3,1.2,1))</f>
        <v>1</v>
      </c>
      <c r="K369" s="14">
        <f>IF('Anvendte oplysninger'!K369="Irrelevant",1,IF(AND(OR(I369="Motorvejsstrækning",I369="Frakørselsflettestrækning",I369="Tilkørselsflettestrækning"),'Anvendte oplysninger'!K369&lt;3.5),1+(3.5-'Anvendte oplysninger'!K369)*0.12,IF(AND(OR(I369="Frakørselsrampe",I369="Tilkørselsrampe"),'Anvendte oplysninger'!K369&lt;3.5),1+(3.5-'Anvendte oplysninger'!K369)*0.16,1)))</f>
        <v>1</v>
      </c>
      <c r="L369" s="14">
        <f>IF('Anvendte oplysninger'!L369="Irrelevant",1,IF(AND('Anvendte oplysninger'!L369="Ja",'Anvendte oplysninger'!J369=2),0.6*'Anvendte oplysninger'!M369+(1-'Anvendte oplysninger'!M369),IF(AND('Anvendte oplysninger'!L369="Ja",'Anvendte oplysninger'!J369=3),0.7*'Anvendte oplysninger'!M369+(1-'Anvendte oplysninger'!M369),IF(AND('Anvendte oplysninger'!L369="Ja",'Anvendte oplysninger'!J369=4),0.76*'Anvendte oplysninger'!M369+(1-'Anvendte oplysninger'!M369),IF(AND('Anvendte oplysninger'!L369="Ja",'Anvendte oplysninger'!J369&gt;4.99999999),0.8*'Anvendte oplysninger'!M369+(1-'Anvendte oplysninger'!M369),1)))))</f>
        <v>1</v>
      </c>
      <c r="M369" s="14">
        <f>IF('Anvendte oplysninger'!L369="Irrelevant",1,IF(AND('Anvendte oplysninger'!L369="Ja",'Anvendte oplysninger'!J369=2),0.8*'Anvendte oplysninger'!M369+(1-'Anvendte oplysninger'!M369),IF(AND('Anvendte oplysninger'!L369="Ja",'Anvendte oplysninger'!J369=3),0.85*'Anvendte oplysninger'!M369+(1-'Anvendte oplysninger'!M369),IF(AND('Anvendte oplysninger'!L369="Ja",'Anvendte oplysninger'!J369=4),0.88*'Anvendte oplysninger'!M369+(1-'Anvendte oplysninger'!M369),IF(AND('Anvendte oplysninger'!L369="Ja",'Anvendte oplysninger'!J369&gt;4.99999999),0.9*'Anvendte oplysninger'!M369+(1-'Anvendte oplysninger'!M369),1)))))</f>
        <v>1</v>
      </c>
      <c r="N369" s="14">
        <f>IF('Anvendte oplysninger'!N369="Irrelevant",1,IF(AND(OR(I369="Motorvejsstrækning",I369="Frakørselsflettestrækning",I369="Tilkørselsflettestrækning"),'Anvendte oplysninger'!N369&lt;3),1+(3-'Anvendte oplysninger'!N369)*0.09333333,1))</f>
        <v>1</v>
      </c>
      <c r="O369" s="14">
        <f>IF('Anvendte oplysninger'!N369="Irrelevant",1,IF(AND(OR(I369="Motorvejsstrækning",I369="Frakørselsflettestrækning",I369="Tilkørselsflettestrækning"),'Anvendte oplysninger'!N369&lt;3),1+(3-'Anvendte oplysninger'!N369)*0.19666667,1))</f>
        <v>1</v>
      </c>
      <c r="P369" s="14">
        <f>IF('Anvendte oplysninger'!O369="Irrelevant",1,IF(AND(OR(I369="Motorvejsstrækning",I369="Frakørselsflettestrækning",I369="Tilkørselsflettestrækning"),'Anvendte oplysninger'!O369&lt;3.00000001),1+(0.5-'Anvendte oplysninger'!O369)*0.04,IF(AND(OR(I369="Frakørselsrampe",I369="Tilkørselsrampe"),'Anvendte oplysninger'!O369&lt;3.00000001),1+(0.5-'Anvendte oplysninger'!O369)*0.08,IF(OR(I369="Motorvejsstrækning",I369="Frakørselsflettestrækning",I369="Tilkørselsflettestrækning"),0.9,0.8))))</f>
        <v>1</v>
      </c>
      <c r="Q369" s="14">
        <f>IF('Anvendte oplysninger'!P369="Irrelevant",1,IF(AND(OR(I369="Motorvejsstrækning",I369="Frakørselsflettestrækning",I369="Tilkørselsflettestrækning"),'Anvendte oplysninger'!P369&lt;11.00000001),1+(5-'Anvendte oplysninger'!P369)*0.01,0.94))</f>
        <v>1</v>
      </c>
      <c r="R369" s="14">
        <f>IF(OR('Anvendte oplysninger'!Q369="Irrelevant",'Anvendte oplysninger'!R369="Irrelevant",'Anvendte oplysninger'!Q369="Lige"),1,IF(AND(OR(I369="Motorvejsstrækning",I369="Frakørselsflettestrækning",I369="Tilkørselsflettestrækning"),'Anvendte oplysninger'!Q369&lt;4000),(EXP(0.1096*1746.5/'Anvendte oplysninger'!Q369)/EXP(0.1096*1746.5/4000))*('Anvendte oplysninger'!R369/1000)/G369+(G369-'Anvendte oplysninger'!R369/1000)/G369,1))</f>
        <v>1</v>
      </c>
      <c r="S369" s="14">
        <f>IF(OR('Anvendte oplysninger'!S369="Irrelevant",'Anvendte oplysninger'!T369="Irrelevant",'Anvendte oplysninger'!S369="Lige"),1,IF(AND(OR(I369="Motorvejsstrækning",I369="Frakørselsflettestrækning",I369="Tilkørselsflettestrækning"),'Anvendte oplysninger'!S369&lt;4000),(EXP(0.1096*1746.5/'Anvendte oplysninger'!S369)/EXP(0.1096*1746.5/4000))*('Anvendte oplysninger'!T369/1000)/G369+(G369-'Anvendte oplysninger'!T369/1000)/G369,1))</f>
        <v>1</v>
      </c>
      <c r="T369" s="14">
        <f>IF('Anvendte oplysninger'!U369="Irrelevant",1,IF(AND(OR(I369="Motorvejsstrækning",I369="Frakørselsflettestrækning",I369="Tilkørselsflettestrækning",I369="Frakørselsrampe",I369="Tilkørselsrampe"),'Anvendte oplysninger'!U369="Ja"),0.95,1))</f>
        <v>1</v>
      </c>
      <c r="U369" s="14">
        <f>IF('Anvendte oplysninger'!U369="Irrelevant",1,IF(AND(OR(I369="Motorvejsstrækning",I369="Frakørselsflettestrækning",I369="Tilkørselsflettestrækning",I369="Frakørselsrampe",I369="Tilkørselsrampe"),'Anvendte oplysninger'!U369="Ja"),0.96,1))</f>
        <v>1</v>
      </c>
      <c r="V369" s="14">
        <f>IF('Anvendte oplysninger'!U369="Irrelevant",1,IF(AND(OR(I369="Motorvejsstrækning",I369="Frakørselsflettestrækning",I369="Tilkørselsflettestrækning",I369="Frakørselsrampe",I369="Tilkørselsrampe"),'Anvendte oplysninger'!U369="Ja"),0.79,1))</f>
        <v>1</v>
      </c>
      <c r="W369" s="14">
        <f>IF('Anvendte oplysninger'!U369="Irrelevant",1,IF(AND(OR(I369="Motorvejsstrækning",I369="Frakørselsflettestrækning",I369="Tilkørselsflettestrækning",I369="Frakørselsrampe",I369="Tilkørselsrampe"),'Anvendte oplysninger'!U369="Ja"),0.94,1))</f>
        <v>1</v>
      </c>
      <c r="X369" s="14">
        <f>IF('Anvendte oplysninger'!U369="Irrelevant",1,IF(AND(OR(I369="Motorvejsstrækning",I369="Frakørselsflettestrækning",I369="Tilkørselsflettestrækning",I369="Frakørselsrampe",I369="Tilkørselsrampe"),'Anvendte oplysninger'!U369="Ja"),0.97,1))</f>
        <v>1</v>
      </c>
      <c r="Y369" s="14">
        <f>IF(AND(I369="Frakørselsrampe",'Anvendte oplysninger'!V369="S-formet ruderrampe"),1.32,IF(AND(I369="Frakørselsrampe",'Anvendte oplysninger'!V369="S-formet trompetrampe"),2.05,IF(AND(I369="Frakørselsrampe",'Anvendte oplysninger'!V369="U-formet trompetrampe"),4.11,IF(AND(I369="Frakørselsrampe",'Anvendte oplysninger'!V369="SV-formet flyoverrampe"),5.15,IF(AND(I369="Frakørselsrampe",'Anvendte oplysninger'!V369="Vinkelformet rampe"),1.07,IF(AND(I369="Tilkørselsrampe",'Anvendte oplysninger'!V369="S-formet ruderrampe"),0.93,IF(AND(I369="Tilkørselsrampe",'Anvendte oplysninger'!V369="S-formet trompetrampe"),2.48,IF(AND(I369="Tilkørselsrampe",'Anvendte oplysninger'!V369="U-formet trompetrampe"),4.15,IF(AND(I369="Tilkørselsrampe",'Anvendte oplysninger'!V369="SV-formet flyoverrampe"),5.26,IF(AND(I369="Tilkørselsrampe",'Anvendte oplysninger'!V369="Vinkelformet rampe"),1.42,1))))))))))</f>
        <v>1</v>
      </c>
      <c r="Z369" s="14">
        <f>IF(OR('Anvendte oplysninger'!W369="Lige",'Anvendte oplysninger'!W369="Irrelevant",'Anvendte oplysninger'!X369="Irrelevant",'Anvendte oplysninger'!Y369="Irrelevant"),1,1+1.545*1000/32.2*((('Anvendte oplysninger'!Y369*3268/3600)/('Anvendte oplysninger'!W369/0.306))^2)*('Anvendte oplysninger'!X369/1000)/G369)</f>
        <v>1</v>
      </c>
      <c r="AA369" s="14">
        <f>IF(OR('Anvendte oplysninger'!W369="Lige",'Anvendte oplysninger'!W369="Irrelevant",'Anvendte oplysninger'!X369="Irrelevant",'Anvendte oplysninger'!Y369="Irrelevant"),1,1+1.961*1000/32.2*((('Anvendte oplysninger'!Y369*3268/3600)/('Anvendte oplysninger'!W369/0.306))^2)*('Anvendte oplysninger'!X369/1000)/G369)</f>
        <v>1</v>
      </c>
      <c r="AB369" s="14">
        <f>IF(OR('Anvendte oplysninger'!Z369="Lige",'Anvendte oplysninger'!Z369="Irrelevant",'Anvendte oplysninger'!AA369="Irrelevant",'Anvendte oplysninger'!AB369="Irrelevant"),1,1+1.545*1000/32.2*((('Anvendte oplysninger'!AB369*3268/3600)/('Anvendte oplysninger'!Z369/0.306))^2)*('Anvendte oplysninger'!AA369/1000)/G369)</f>
        <v>1</v>
      </c>
      <c r="AC369" s="14">
        <f>IF(OR('Anvendte oplysninger'!Z369="Lige",'Anvendte oplysninger'!Z369="Irrelevant",'Anvendte oplysninger'!AA369="Irrelevant",'Anvendte oplysninger'!AB369="Irrelevant"),1,1+1.961*1000/32.2*((('Anvendte oplysninger'!AB369*3268/3600)/('Anvendte oplysninger'!Z369/0.306))^2)*('Anvendte oplysninger'!AA369/1000)/G369)</f>
        <v>1</v>
      </c>
      <c r="AD369" s="14">
        <f>IF(OR('Anvendte oplysninger'!AC369="Irrelevant",'Anvendte oplysninger'!AC369="Nej"),1,IF(AND('Anvendte oplysninger'!AC369="Ja",OR('Anvendte oplysninger'!Q369&lt;301,'Anvendte oplysninger'!S369&lt;301)),1-(0.5*('Anvendte oplysninger'!R369+'Anvendte oplysninger'!T369)/('Anvendte oplysninger'!G369*1000)),IF(AND('Anvendte oplysninger'!AC369="Ja",OR('Anvendte oplysninger'!Q369&lt;601,'Anvendte oplysninger'!S369&lt;601)),1-(0.25*('Anvendte oplysninger'!R369+'Anvendte oplysninger'!T369)/('Anvendte oplysninger'!G369*1000)),1)))</f>
        <v>1</v>
      </c>
      <c r="AE369" s="14">
        <f>IF(OR('Anvendte oplysninger'!AC369="Irrelevant",'Anvendte oplysninger'!AC369="Nej"),1,IF(AND('Anvendte oplysninger'!AC369="Ja",OR('Anvendte oplysninger'!Q369&lt;301,'Anvendte oplysninger'!S369&lt;301)),1-(0.4*('Anvendte oplysninger'!R369+'Anvendte oplysninger'!T369)/('Anvendte oplysninger'!G369*1000)),IF(AND('Anvendte oplysninger'!AC369="Ja",OR('Anvendte oplysninger'!Q369&lt;601,'Anvendte oplysninger'!S369&lt;601)),1-(0.2*('Anvendte oplysninger'!R369+'Anvendte oplysninger'!T369)/('Anvendte oplysninger'!G369*1000)),1)))</f>
        <v>1</v>
      </c>
      <c r="AF369" s="14">
        <f>IF('Anvendte oplysninger'!AD369="110 km/t",0.79,1)</f>
        <v>1</v>
      </c>
      <c r="AG369" s="14">
        <f>IF('Anvendte oplysninger'!AD369="110 km/t",0.94,1)</f>
        <v>1</v>
      </c>
      <c r="AH369" s="14">
        <f>IF('Anvendte oplysninger'!AD369="110 km/t",0.66,1)</f>
        <v>1</v>
      </c>
      <c r="AI369" s="14">
        <f>IF('Anvendte oplysninger'!AD369="110 km/t",0.82,1)</f>
        <v>1</v>
      </c>
      <c r="AJ369" s="14">
        <f>IF(AND('Anvendte oplysninger'!AE369="Ja",I369="Tilkørselsflettestrækning"),0.65*'Anvendte oplysninger'!AF369+1-'Anvendte oplysninger'!AF369,1)</f>
        <v>1</v>
      </c>
      <c r="AK369" s="15" t="str">
        <f t="shared" si="35"/>
        <v/>
      </c>
      <c r="AL369" s="15" t="str">
        <f t="shared" si="36"/>
        <v/>
      </c>
      <c r="AM369" s="15" t="str">
        <f t="shared" si="37"/>
        <v/>
      </c>
      <c r="AN369" s="15" t="str">
        <f t="shared" si="38"/>
        <v/>
      </c>
      <c r="AO369" s="15" t="str">
        <f t="shared" si="39"/>
        <v/>
      </c>
      <c r="AP369" s="15" t="str">
        <f t="shared" si="40"/>
        <v/>
      </c>
      <c r="AQ369" s="4" t="str">
        <f t="shared" si="41"/>
        <v/>
      </c>
    </row>
    <row r="370" spans="1:43" x14ac:dyDescent="0.25">
      <c r="A370" s="4" t="str">
        <f>IF(Inddata!A385="","",Inddata!A385)</f>
        <v/>
      </c>
      <c r="B370" s="4" t="str">
        <f>IF(Inddata!B385="","",Inddata!B385)</f>
        <v/>
      </c>
      <c r="C370" s="4" t="str">
        <f>IF(Inddata!C385="","",Inddata!C385)</f>
        <v/>
      </c>
      <c r="D370" s="4" t="str">
        <f>IF(Inddata!D385="","",Inddata!D385)</f>
        <v/>
      </c>
      <c r="E370" s="4" t="str">
        <f>IF(Inddata!E385="","",Inddata!E385)</f>
        <v/>
      </c>
      <c r="F370" s="4" t="str">
        <f>IF(Inddata!F385="","",Inddata!F385)</f>
        <v/>
      </c>
      <c r="G370" s="4">
        <f>IF(Inddata!G385="","",Inddata!G385)</f>
        <v>0</v>
      </c>
      <c r="H370" s="4" t="str">
        <f>IF(Inddata!H385&gt;0.5,Inddata!H385,"")</f>
        <v/>
      </c>
      <c r="I370" s="4" t="str">
        <f>IF(Inddata!I385="","",Inddata!I385)</f>
        <v/>
      </c>
      <c r="J370" s="14">
        <f>IF('Anvendte oplysninger'!J370="Irrelevant",1,IF('Anvendte oplysninger'!J370&gt;3,1.2,1))</f>
        <v>1</v>
      </c>
      <c r="K370" s="14">
        <f>IF('Anvendte oplysninger'!K370="Irrelevant",1,IF(AND(OR(I370="Motorvejsstrækning",I370="Frakørselsflettestrækning",I370="Tilkørselsflettestrækning"),'Anvendte oplysninger'!K370&lt;3.5),1+(3.5-'Anvendte oplysninger'!K370)*0.12,IF(AND(OR(I370="Frakørselsrampe",I370="Tilkørselsrampe"),'Anvendte oplysninger'!K370&lt;3.5),1+(3.5-'Anvendte oplysninger'!K370)*0.16,1)))</f>
        <v>1</v>
      </c>
      <c r="L370" s="14">
        <f>IF('Anvendte oplysninger'!L370="Irrelevant",1,IF(AND('Anvendte oplysninger'!L370="Ja",'Anvendte oplysninger'!J370=2),0.6*'Anvendte oplysninger'!M370+(1-'Anvendte oplysninger'!M370),IF(AND('Anvendte oplysninger'!L370="Ja",'Anvendte oplysninger'!J370=3),0.7*'Anvendte oplysninger'!M370+(1-'Anvendte oplysninger'!M370),IF(AND('Anvendte oplysninger'!L370="Ja",'Anvendte oplysninger'!J370=4),0.76*'Anvendte oplysninger'!M370+(1-'Anvendte oplysninger'!M370),IF(AND('Anvendte oplysninger'!L370="Ja",'Anvendte oplysninger'!J370&gt;4.99999999),0.8*'Anvendte oplysninger'!M370+(1-'Anvendte oplysninger'!M370),1)))))</f>
        <v>1</v>
      </c>
      <c r="M370" s="14">
        <f>IF('Anvendte oplysninger'!L370="Irrelevant",1,IF(AND('Anvendte oplysninger'!L370="Ja",'Anvendte oplysninger'!J370=2),0.8*'Anvendte oplysninger'!M370+(1-'Anvendte oplysninger'!M370),IF(AND('Anvendte oplysninger'!L370="Ja",'Anvendte oplysninger'!J370=3),0.85*'Anvendte oplysninger'!M370+(1-'Anvendte oplysninger'!M370),IF(AND('Anvendte oplysninger'!L370="Ja",'Anvendte oplysninger'!J370=4),0.88*'Anvendte oplysninger'!M370+(1-'Anvendte oplysninger'!M370),IF(AND('Anvendte oplysninger'!L370="Ja",'Anvendte oplysninger'!J370&gt;4.99999999),0.9*'Anvendte oplysninger'!M370+(1-'Anvendte oplysninger'!M370),1)))))</f>
        <v>1</v>
      </c>
      <c r="N370" s="14">
        <f>IF('Anvendte oplysninger'!N370="Irrelevant",1,IF(AND(OR(I370="Motorvejsstrækning",I370="Frakørselsflettestrækning",I370="Tilkørselsflettestrækning"),'Anvendte oplysninger'!N370&lt;3),1+(3-'Anvendte oplysninger'!N370)*0.09333333,1))</f>
        <v>1</v>
      </c>
      <c r="O370" s="14">
        <f>IF('Anvendte oplysninger'!N370="Irrelevant",1,IF(AND(OR(I370="Motorvejsstrækning",I370="Frakørselsflettestrækning",I370="Tilkørselsflettestrækning"),'Anvendte oplysninger'!N370&lt;3),1+(3-'Anvendte oplysninger'!N370)*0.19666667,1))</f>
        <v>1</v>
      </c>
      <c r="P370" s="14">
        <f>IF('Anvendte oplysninger'!O370="Irrelevant",1,IF(AND(OR(I370="Motorvejsstrækning",I370="Frakørselsflettestrækning",I370="Tilkørselsflettestrækning"),'Anvendte oplysninger'!O370&lt;3.00000001),1+(0.5-'Anvendte oplysninger'!O370)*0.04,IF(AND(OR(I370="Frakørselsrampe",I370="Tilkørselsrampe"),'Anvendte oplysninger'!O370&lt;3.00000001),1+(0.5-'Anvendte oplysninger'!O370)*0.08,IF(OR(I370="Motorvejsstrækning",I370="Frakørselsflettestrækning",I370="Tilkørselsflettestrækning"),0.9,0.8))))</f>
        <v>1</v>
      </c>
      <c r="Q370" s="14">
        <f>IF('Anvendte oplysninger'!P370="Irrelevant",1,IF(AND(OR(I370="Motorvejsstrækning",I370="Frakørselsflettestrækning",I370="Tilkørselsflettestrækning"),'Anvendte oplysninger'!P370&lt;11.00000001),1+(5-'Anvendte oplysninger'!P370)*0.01,0.94))</f>
        <v>1</v>
      </c>
      <c r="R370" s="14">
        <f>IF(OR('Anvendte oplysninger'!Q370="Irrelevant",'Anvendte oplysninger'!R370="Irrelevant",'Anvendte oplysninger'!Q370="Lige"),1,IF(AND(OR(I370="Motorvejsstrækning",I370="Frakørselsflettestrækning",I370="Tilkørselsflettestrækning"),'Anvendte oplysninger'!Q370&lt;4000),(EXP(0.1096*1746.5/'Anvendte oplysninger'!Q370)/EXP(0.1096*1746.5/4000))*('Anvendte oplysninger'!R370/1000)/G370+(G370-'Anvendte oplysninger'!R370/1000)/G370,1))</f>
        <v>1</v>
      </c>
      <c r="S370" s="14">
        <f>IF(OR('Anvendte oplysninger'!S370="Irrelevant",'Anvendte oplysninger'!T370="Irrelevant",'Anvendte oplysninger'!S370="Lige"),1,IF(AND(OR(I370="Motorvejsstrækning",I370="Frakørselsflettestrækning",I370="Tilkørselsflettestrækning"),'Anvendte oplysninger'!S370&lt;4000),(EXP(0.1096*1746.5/'Anvendte oplysninger'!S370)/EXP(0.1096*1746.5/4000))*('Anvendte oplysninger'!T370/1000)/G370+(G370-'Anvendte oplysninger'!T370/1000)/G370,1))</f>
        <v>1</v>
      </c>
      <c r="T370" s="14">
        <f>IF('Anvendte oplysninger'!U370="Irrelevant",1,IF(AND(OR(I370="Motorvejsstrækning",I370="Frakørselsflettestrækning",I370="Tilkørselsflettestrækning",I370="Frakørselsrampe",I370="Tilkørselsrampe"),'Anvendte oplysninger'!U370="Ja"),0.95,1))</f>
        <v>1</v>
      </c>
      <c r="U370" s="14">
        <f>IF('Anvendte oplysninger'!U370="Irrelevant",1,IF(AND(OR(I370="Motorvejsstrækning",I370="Frakørselsflettestrækning",I370="Tilkørselsflettestrækning",I370="Frakørselsrampe",I370="Tilkørselsrampe"),'Anvendte oplysninger'!U370="Ja"),0.96,1))</f>
        <v>1</v>
      </c>
      <c r="V370" s="14">
        <f>IF('Anvendte oplysninger'!U370="Irrelevant",1,IF(AND(OR(I370="Motorvejsstrækning",I370="Frakørselsflettestrækning",I370="Tilkørselsflettestrækning",I370="Frakørselsrampe",I370="Tilkørselsrampe"),'Anvendte oplysninger'!U370="Ja"),0.79,1))</f>
        <v>1</v>
      </c>
      <c r="W370" s="14">
        <f>IF('Anvendte oplysninger'!U370="Irrelevant",1,IF(AND(OR(I370="Motorvejsstrækning",I370="Frakørselsflettestrækning",I370="Tilkørselsflettestrækning",I370="Frakørselsrampe",I370="Tilkørselsrampe"),'Anvendte oplysninger'!U370="Ja"),0.94,1))</f>
        <v>1</v>
      </c>
      <c r="X370" s="14">
        <f>IF('Anvendte oplysninger'!U370="Irrelevant",1,IF(AND(OR(I370="Motorvejsstrækning",I370="Frakørselsflettestrækning",I370="Tilkørselsflettestrækning",I370="Frakørselsrampe",I370="Tilkørselsrampe"),'Anvendte oplysninger'!U370="Ja"),0.97,1))</f>
        <v>1</v>
      </c>
      <c r="Y370" s="14">
        <f>IF(AND(I370="Frakørselsrampe",'Anvendte oplysninger'!V370="S-formet ruderrampe"),1.32,IF(AND(I370="Frakørselsrampe",'Anvendte oplysninger'!V370="S-formet trompetrampe"),2.05,IF(AND(I370="Frakørselsrampe",'Anvendte oplysninger'!V370="U-formet trompetrampe"),4.11,IF(AND(I370="Frakørselsrampe",'Anvendte oplysninger'!V370="SV-formet flyoverrampe"),5.15,IF(AND(I370="Frakørselsrampe",'Anvendte oplysninger'!V370="Vinkelformet rampe"),1.07,IF(AND(I370="Tilkørselsrampe",'Anvendte oplysninger'!V370="S-formet ruderrampe"),0.93,IF(AND(I370="Tilkørselsrampe",'Anvendte oplysninger'!V370="S-formet trompetrampe"),2.48,IF(AND(I370="Tilkørselsrampe",'Anvendte oplysninger'!V370="U-formet trompetrampe"),4.15,IF(AND(I370="Tilkørselsrampe",'Anvendte oplysninger'!V370="SV-formet flyoverrampe"),5.26,IF(AND(I370="Tilkørselsrampe",'Anvendte oplysninger'!V370="Vinkelformet rampe"),1.42,1))))))))))</f>
        <v>1</v>
      </c>
      <c r="Z370" s="14">
        <f>IF(OR('Anvendte oplysninger'!W370="Lige",'Anvendte oplysninger'!W370="Irrelevant",'Anvendte oplysninger'!X370="Irrelevant",'Anvendte oplysninger'!Y370="Irrelevant"),1,1+1.545*1000/32.2*((('Anvendte oplysninger'!Y370*3268/3600)/('Anvendte oplysninger'!W370/0.306))^2)*('Anvendte oplysninger'!X370/1000)/G370)</f>
        <v>1</v>
      </c>
      <c r="AA370" s="14">
        <f>IF(OR('Anvendte oplysninger'!W370="Lige",'Anvendte oplysninger'!W370="Irrelevant",'Anvendte oplysninger'!X370="Irrelevant",'Anvendte oplysninger'!Y370="Irrelevant"),1,1+1.961*1000/32.2*((('Anvendte oplysninger'!Y370*3268/3600)/('Anvendte oplysninger'!W370/0.306))^2)*('Anvendte oplysninger'!X370/1000)/G370)</f>
        <v>1</v>
      </c>
      <c r="AB370" s="14">
        <f>IF(OR('Anvendte oplysninger'!Z370="Lige",'Anvendte oplysninger'!Z370="Irrelevant",'Anvendte oplysninger'!AA370="Irrelevant",'Anvendte oplysninger'!AB370="Irrelevant"),1,1+1.545*1000/32.2*((('Anvendte oplysninger'!AB370*3268/3600)/('Anvendte oplysninger'!Z370/0.306))^2)*('Anvendte oplysninger'!AA370/1000)/G370)</f>
        <v>1</v>
      </c>
      <c r="AC370" s="14">
        <f>IF(OR('Anvendte oplysninger'!Z370="Lige",'Anvendte oplysninger'!Z370="Irrelevant",'Anvendte oplysninger'!AA370="Irrelevant",'Anvendte oplysninger'!AB370="Irrelevant"),1,1+1.961*1000/32.2*((('Anvendte oplysninger'!AB370*3268/3600)/('Anvendte oplysninger'!Z370/0.306))^2)*('Anvendte oplysninger'!AA370/1000)/G370)</f>
        <v>1</v>
      </c>
      <c r="AD370" s="14">
        <f>IF(OR('Anvendte oplysninger'!AC370="Irrelevant",'Anvendte oplysninger'!AC370="Nej"),1,IF(AND('Anvendte oplysninger'!AC370="Ja",OR('Anvendte oplysninger'!Q370&lt;301,'Anvendte oplysninger'!S370&lt;301)),1-(0.5*('Anvendte oplysninger'!R370+'Anvendte oplysninger'!T370)/('Anvendte oplysninger'!G370*1000)),IF(AND('Anvendte oplysninger'!AC370="Ja",OR('Anvendte oplysninger'!Q370&lt;601,'Anvendte oplysninger'!S370&lt;601)),1-(0.25*('Anvendte oplysninger'!R370+'Anvendte oplysninger'!T370)/('Anvendte oplysninger'!G370*1000)),1)))</f>
        <v>1</v>
      </c>
      <c r="AE370" s="14">
        <f>IF(OR('Anvendte oplysninger'!AC370="Irrelevant",'Anvendte oplysninger'!AC370="Nej"),1,IF(AND('Anvendte oplysninger'!AC370="Ja",OR('Anvendte oplysninger'!Q370&lt;301,'Anvendte oplysninger'!S370&lt;301)),1-(0.4*('Anvendte oplysninger'!R370+'Anvendte oplysninger'!T370)/('Anvendte oplysninger'!G370*1000)),IF(AND('Anvendte oplysninger'!AC370="Ja",OR('Anvendte oplysninger'!Q370&lt;601,'Anvendte oplysninger'!S370&lt;601)),1-(0.2*('Anvendte oplysninger'!R370+'Anvendte oplysninger'!T370)/('Anvendte oplysninger'!G370*1000)),1)))</f>
        <v>1</v>
      </c>
      <c r="AF370" s="14">
        <f>IF('Anvendte oplysninger'!AD370="110 km/t",0.79,1)</f>
        <v>1</v>
      </c>
      <c r="AG370" s="14">
        <f>IF('Anvendte oplysninger'!AD370="110 km/t",0.94,1)</f>
        <v>1</v>
      </c>
      <c r="AH370" s="14">
        <f>IF('Anvendte oplysninger'!AD370="110 km/t",0.66,1)</f>
        <v>1</v>
      </c>
      <c r="AI370" s="14">
        <f>IF('Anvendte oplysninger'!AD370="110 km/t",0.82,1)</f>
        <v>1</v>
      </c>
      <c r="AJ370" s="14">
        <f>IF(AND('Anvendte oplysninger'!AE370="Ja",I370="Tilkørselsflettestrækning"),0.65*'Anvendte oplysninger'!AF370+1-'Anvendte oplysninger'!AF370,1)</f>
        <v>1</v>
      </c>
      <c r="AK370" s="15" t="str">
        <f t="shared" si="35"/>
        <v/>
      </c>
      <c r="AL370" s="15" t="str">
        <f t="shared" si="36"/>
        <v/>
      </c>
      <c r="AM370" s="15" t="str">
        <f t="shared" si="37"/>
        <v/>
      </c>
      <c r="AN370" s="15" t="str">
        <f t="shared" si="38"/>
        <v/>
      </c>
      <c r="AO370" s="15" t="str">
        <f t="shared" si="39"/>
        <v/>
      </c>
      <c r="AP370" s="15" t="str">
        <f t="shared" si="40"/>
        <v/>
      </c>
      <c r="AQ370" s="4" t="str">
        <f t="shared" si="41"/>
        <v/>
      </c>
    </row>
    <row r="371" spans="1:43" x14ac:dyDescent="0.25">
      <c r="A371" s="4" t="str">
        <f>IF(Inddata!A386="","",Inddata!A386)</f>
        <v/>
      </c>
      <c r="B371" s="4" t="str">
        <f>IF(Inddata!B386="","",Inddata!B386)</f>
        <v/>
      </c>
      <c r="C371" s="4" t="str">
        <f>IF(Inddata!C386="","",Inddata!C386)</f>
        <v/>
      </c>
      <c r="D371" s="4" t="str">
        <f>IF(Inddata!D386="","",Inddata!D386)</f>
        <v/>
      </c>
      <c r="E371" s="4" t="str">
        <f>IF(Inddata!E386="","",Inddata!E386)</f>
        <v/>
      </c>
      <c r="F371" s="4" t="str">
        <f>IF(Inddata!F386="","",Inddata!F386)</f>
        <v/>
      </c>
      <c r="G371" s="4">
        <f>IF(Inddata!G386="","",Inddata!G386)</f>
        <v>0</v>
      </c>
      <c r="H371" s="4" t="str">
        <f>IF(Inddata!H386&gt;0.5,Inddata!H386,"")</f>
        <v/>
      </c>
      <c r="I371" s="4" t="str">
        <f>IF(Inddata!I386="","",Inddata!I386)</f>
        <v/>
      </c>
      <c r="J371" s="14">
        <f>IF('Anvendte oplysninger'!J371="Irrelevant",1,IF('Anvendte oplysninger'!J371&gt;3,1.2,1))</f>
        <v>1</v>
      </c>
      <c r="K371" s="14">
        <f>IF('Anvendte oplysninger'!K371="Irrelevant",1,IF(AND(OR(I371="Motorvejsstrækning",I371="Frakørselsflettestrækning",I371="Tilkørselsflettestrækning"),'Anvendte oplysninger'!K371&lt;3.5),1+(3.5-'Anvendte oplysninger'!K371)*0.12,IF(AND(OR(I371="Frakørselsrampe",I371="Tilkørselsrampe"),'Anvendte oplysninger'!K371&lt;3.5),1+(3.5-'Anvendte oplysninger'!K371)*0.16,1)))</f>
        <v>1</v>
      </c>
      <c r="L371" s="14">
        <f>IF('Anvendte oplysninger'!L371="Irrelevant",1,IF(AND('Anvendte oplysninger'!L371="Ja",'Anvendte oplysninger'!J371=2),0.6*'Anvendte oplysninger'!M371+(1-'Anvendte oplysninger'!M371),IF(AND('Anvendte oplysninger'!L371="Ja",'Anvendte oplysninger'!J371=3),0.7*'Anvendte oplysninger'!M371+(1-'Anvendte oplysninger'!M371),IF(AND('Anvendte oplysninger'!L371="Ja",'Anvendte oplysninger'!J371=4),0.76*'Anvendte oplysninger'!M371+(1-'Anvendte oplysninger'!M371),IF(AND('Anvendte oplysninger'!L371="Ja",'Anvendte oplysninger'!J371&gt;4.99999999),0.8*'Anvendte oplysninger'!M371+(1-'Anvendte oplysninger'!M371),1)))))</f>
        <v>1</v>
      </c>
      <c r="M371" s="14">
        <f>IF('Anvendte oplysninger'!L371="Irrelevant",1,IF(AND('Anvendte oplysninger'!L371="Ja",'Anvendte oplysninger'!J371=2),0.8*'Anvendte oplysninger'!M371+(1-'Anvendte oplysninger'!M371),IF(AND('Anvendte oplysninger'!L371="Ja",'Anvendte oplysninger'!J371=3),0.85*'Anvendte oplysninger'!M371+(1-'Anvendte oplysninger'!M371),IF(AND('Anvendte oplysninger'!L371="Ja",'Anvendte oplysninger'!J371=4),0.88*'Anvendte oplysninger'!M371+(1-'Anvendte oplysninger'!M371),IF(AND('Anvendte oplysninger'!L371="Ja",'Anvendte oplysninger'!J371&gt;4.99999999),0.9*'Anvendte oplysninger'!M371+(1-'Anvendte oplysninger'!M371),1)))))</f>
        <v>1</v>
      </c>
      <c r="N371" s="14">
        <f>IF('Anvendte oplysninger'!N371="Irrelevant",1,IF(AND(OR(I371="Motorvejsstrækning",I371="Frakørselsflettestrækning",I371="Tilkørselsflettestrækning"),'Anvendte oplysninger'!N371&lt;3),1+(3-'Anvendte oplysninger'!N371)*0.09333333,1))</f>
        <v>1</v>
      </c>
      <c r="O371" s="14">
        <f>IF('Anvendte oplysninger'!N371="Irrelevant",1,IF(AND(OR(I371="Motorvejsstrækning",I371="Frakørselsflettestrækning",I371="Tilkørselsflettestrækning"),'Anvendte oplysninger'!N371&lt;3),1+(3-'Anvendte oplysninger'!N371)*0.19666667,1))</f>
        <v>1</v>
      </c>
      <c r="P371" s="14">
        <f>IF('Anvendte oplysninger'!O371="Irrelevant",1,IF(AND(OR(I371="Motorvejsstrækning",I371="Frakørselsflettestrækning",I371="Tilkørselsflettestrækning"),'Anvendte oplysninger'!O371&lt;3.00000001),1+(0.5-'Anvendte oplysninger'!O371)*0.04,IF(AND(OR(I371="Frakørselsrampe",I371="Tilkørselsrampe"),'Anvendte oplysninger'!O371&lt;3.00000001),1+(0.5-'Anvendte oplysninger'!O371)*0.08,IF(OR(I371="Motorvejsstrækning",I371="Frakørselsflettestrækning",I371="Tilkørselsflettestrækning"),0.9,0.8))))</f>
        <v>1</v>
      </c>
      <c r="Q371" s="14">
        <f>IF('Anvendte oplysninger'!P371="Irrelevant",1,IF(AND(OR(I371="Motorvejsstrækning",I371="Frakørselsflettestrækning",I371="Tilkørselsflettestrækning"),'Anvendte oplysninger'!P371&lt;11.00000001),1+(5-'Anvendte oplysninger'!P371)*0.01,0.94))</f>
        <v>1</v>
      </c>
      <c r="R371" s="14">
        <f>IF(OR('Anvendte oplysninger'!Q371="Irrelevant",'Anvendte oplysninger'!R371="Irrelevant",'Anvendte oplysninger'!Q371="Lige"),1,IF(AND(OR(I371="Motorvejsstrækning",I371="Frakørselsflettestrækning",I371="Tilkørselsflettestrækning"),'Anvendte oplysninger'!Q371&lt;4000),(EXP(0.1096*1746.5/'Anvendte oplysninger'!Q371)/EXP(0.1096*1746.5/4000))*('Anvendte oplysninger'!R371/1000)/G371+(G371-'Anvendte oplysninger'!R371/1000)/G371,1))</f>
        <v>1</v>
      </c>
      <c r="S371" s="14">
        <f>IF(OR('Anvendte oplysninger'!S371="Irrelevant",'Anvendte oplysninger'!T371="Irrelevant",'Anvendte oplysninger'!S371="Lige"),1,IF(AND(OR(I371="Motorvejsstrækning",I371="Frakørselsflettestrækning",I371="Tilkørselsflettestrækning"),'Anvendte oplysninger'!S371&lt;4000),(EXP(0.1096*1746.5/'Anvendte oplysninger'!S371)/EXP(0.1096*1746.5/4000))*('Anvendte oplysninger'!T371/1000)/G371+(G371-'Anvendte oplysninger'!T371/1000)/G371,1))</f>
        <v>1</v>
      </c>
      <c r="T371" s="14">
        <f>IF('Anvendte oplysninger'!U371="Irrelevant",1,IF(AND(OR(I371="Motorvejsstrækning",I371="Frakørselsflettestrækning",I371="Tilkørselsflettestrækning",I371="Frakørselsrampe",I371="Tilkørselsrampe"),'Anvendte oplysninger'!U371="Ja"),0.95,1))</f>
        <v>1</v>
      </c>
      <c r="U371" s="14">
        <f>IF('Anvendte oplysninger'!U371="Irrelevant",1,IF(AND(OR(I371="Motorvejsstrækning",I371="Frakørselsflettestrækning",I371="Tilkørselsflettestrækning",I371="Frakørselsrampe",I371="Tilkørselsrampe"),'Anvendte oplysninger'!U371="Ja"),0.96,1))</f>
        <v>1</v>
      </c>
      <c r="V371" s="14">
        <f>IF('Anvendte oplysninger'!U371="Irrelevant",1,IF(AND(OR(I371="Motorvejsstrækning",I371="Frakørselsflettestrækning",I371="Tilkørselsflettestrækning",I371="Frakørselsrampe",I371="Tilkørselsrampe"),'Anvendte oplysninger'!U371="Ja"),0.79,1))</f>
        <v>1</v>
      </c>
      <c r="W371" s="14">
        <f>IF('Anvendte oplysninger'!U371="Irrelevant",1,IF(AND(OR(I371="Motorvejsstrækning",I371="Frakørselsflettestrækning",I371="Tilkørselsflettestrækning",I371="Frakørselsrampe",I371="Tilkørselsrampe"),'Anvendte oplysninger'!U371="Ja"),0.94,1))</f>
        <v>1</v>
      </c>
      <c r="X371" s="14">
        <f>IF('Anvendte oplysninger'!U371="Irrelevant",1,IF(AND(OR(I371="Motorvejsstrækning",I371="Frakørselsflettestrækning",I371="Tilkørselsflettestrækning",I371="Frakørselsrampe",I371="Tilkørselsrampe"),'Anvendte oplysninger'!U371="Ja"),0.97,1))</f>
        <v>1</v>
      </c>
      <c r="Y371" s="14">
        <f>IF(AND(I371="Frakørselsrampe",'Anvendte oplysninger'!V371="S-formet ruderrampe"),1.32,IF(AND(I371="Frakørselsrampe",'Anvendte oplysninger'!V371="S-formet trompetrampe"),2.05,IF(AND(I371="Frakørselsrampe",'Anvendte oplysninger'!V371="U-formet trompetrampe"),4.11,IF(AND(I371="Frakørselsrampe",'Anvendte oplysninger'!V371="SV-formet flyoverrampe"),5.15,IF(AND(I371="Frakørselsrampe",'Anvendte oplysninger'!V371="Vinkelformet rampe"),1.07,IF(AND(I371="Tilkørselsrampe",'Anvendte oplysninger'!V371="S-formet ruderrampe"),0.93,IF(AND(I371="Tilkørselsrampe",'Anvendte oplysninger'!V371="S-formet trompetrampe"),2.48,IF(AND(I371="Tilkørselsrampe",'Anvendte oplysninger'!V371="U-formet trompetrampe"),4.15,IF(AND(I371="Tilkørselsrampe",'Anvendte oplysninger'!V371="SV-formet flyoverrampe"),5.26,IF(AND(I371="Tilkørselsrampe",'Anvendte oplysninger'!V371="Vinkelformet rampe"),1.42,1))))))))))</f>
        <v>1</v>
      </c>
      <c r="Z371" s="14">
        <f>IF(OR('Anvendte oplysninger'!W371="Lige",'Anvendte oplysninger'!W371="Irrelevant",'Anvendte oplysninger'!X371="Irrelevant",'Anvendte oplysninger'!Y371="Irrelevant"),1,1+1.545*1000/32.2*((('Anvendte oplysninger'!Y371*3268/3600)/('Anvendte oplysninger'!W371/0.306))^2)*('Anvendte oplysninger'!X371/1000)/G371)</f>
        <v>1</v>
      </c>
      <c r="AA371" s="14">
        <f>IF(OR('Anvendte oplysninger'!W371="Lige",'Anvendte oplysninger'!W371="Irrelevant",'Anvendte oplysninger'!X371="Irrelevant",'Anvendte oplysninger'!Y371="Irrelevant"),1,1+1.961*1000/32.2*((('Anvendte oplysninger'!Y371*3268/3600)/('Anvendte oplysninger'!W371/0.306))^2)*('Anvendte oplysninger'!X371/1000)/G371)</f>
        <v>1</v>
      </c>
      <c r="AB371" s="14">
        <f>IF(OR('Anvendte oplysninger'!Z371="Lige",'Anvendte oplysninger'!Z371="Irrelevant",'Anvendte oplysninger'!AA371="Irrelevant",'Anvendte oplysninger'!AB371="Irrelevant"),1,1+1.545*1000/32.2*((('Anvendte oplysninger'!AB371*3268/3600)/('Anvendte oplysninger'!Z371/0.306))^2)*('Anvendte oplysninger'!AA371/1000)/G371)</f>
        <v>1</v>
      </c>
      <c r="AC371" s="14">
        <f>IF(OR('Anvendte oplysninger'!Z371="Lige",'Anvendte oplysninger'!Z371="Irrelevant",'Anvendte oplysninger'!AA371="Irrelevant",'Anvendte oplysninger'!AB371="Irrelevant"),1,1+1.961*1000/32.2*((('Anvendte oplysninger'!AB371*3268/3600)/('Anvendte oplysninger'!Z371/0.306))^2)*('Anvendte oplysninger'!AA371/1000)/G371)</f>
        <v>1</v>
      </c>
      <c r="AD371" s="14">
        <f>IF(OR('Anvendte oplysninger'!AC371="Irrelevant",'Anvendte oplysninger'!AC371="Nej"),1,IF(AND('Anvendte oplysninger'!AC371="Ja",OR('Anvendte oplysninger'!Q371&lt;301,'Anvendte oplysninger'!S371&lt;301)),1-(0.5*('Anvendte oplysninger'!R371+'Anvendte oplysninger'!T371)/('Anvendte oplysninger'!G371*1000)),IF(AND('Anvendte oplysninger'!AC371="Ja",OR('Anvendte oplysninger'!Q371&lt;601,'Anvendte oplysninger'!S371&lt;601)),1-(0.25*('Anvendte oplysninger'!R371+'Anvendte oplysninger'!T371)/('Anvendte oplysninger'!G371*1000)),1)))</f>
        <v>1</v>
      </c>
      <c r="AE371" s="14">
        <f>IF(OR('Anvendte oplysninger'!AC371="Irrelevant",'Anvendte oplysninger'!AC371="Nej"),1,IF(AND('Anvendte oplysninger'!AC371="Ja",OR('Anvendte oplysninger'!Q371&lt;301,'Anvendte oplysninger'!S371&lt;301)),1-(0.4*('Anvendte oplysninger'!R371+'Anvendte oplysninger'!T371)/('Anvendte oplysninger'!G371*1000)),IF(AND('Anvendte oplysninger'!AC371="Ja",OR('Anvendte oplysninger'!Q371&lt;601,'Anvendte oplysninger'!S371&lt;601)),1-(0.2*('Anvendte oplysninger'!R371+'Anvendte oplysninger'!T371)/('Anvendte oplysninger'!G371*1000)),1)))</f>
        <v>1</v>
      </c>
      <c r="AF371" s="14">
        <f>IF('Anvendte oplysninger'!AD371="110 km/t",0.79,1)</f>
        <v>1</v>
      </c>
      <c r="AG371" s="14">
        <f>IF('Anvendte oplysninger'!AD371="110 km/t",0.94,1)</f>
        <v>1</v>
      </c>
      <c r="AH371" s="14">
        <f>IF('Anvendte oplysninger'!AD371="110 km/t",0.66,1)</f>
        <v>1</v>
      </c>
      <c r="AI371" s="14">
        <f>IF('Anvendte oplysninger'!AD371="110 km/t",0.82,1)</f>
        <v>1</v>
      </c>
      <c r="AJ371" s="14">
        <f>IF(AND('Anvendte oplysninger'!AE371="Ja",I371="Tilkørselsflettestrækning"),0.65*'Anvendte oplysninger'!AF371+1-'Anvendte oplysninger'!AF371,1)</f>
        <v>1</v>
      </c>
      <c r="AK371" s="15" t="str">
        <f t="shared" si="35"/>
        <v/>
      </c>
      <c r="AL371" s="15" t="str">
        <f t="shared" si="36"/>
        <v/>
      </c>
      <c r="AM371" s="15" t="str">
        <f t="shared" si="37"/>
        <v/>
      </c>
      <c r="AN371" s="15" t="str">
        <f t="shared" si="38"/>
        <v/>
      </c>
      <c r="AO371" s="15" t="str">
        <f t="shared" si="39"/>
        <v/>
      </c>
      <c r="AP371" s="15" t="str">
        <f t="shared" si="40"/>
        <v/>
      </c>
      <c r="AQ371" s="4" t="str">
        <f t="shared" si="41"/>
        <v/>
      </c>
    </row>
    <row r="372" spans="1:43" x14ac:dyDescent="0.25">
      <c r="A372" s="4" t="str">
        <f>IF(Inddata!A387="","",Inddata!A387)</f>
        <v/>
      </c>
      <c r="B372" s="4" t="str">
        <f>IF(Inddata!B387="","",Inddata!B387)</f>
        <v/>
      </c>
      <c r="C372" s="4" t="str">
        <f>IF(Inddata!C387="","",Inddata!C387)</f>
        <v/>
      </c>
      <c r="D372" s="4" t="str">
        <f>IF(Inddata!D387="","",Inddata!D387)</f>
        <v/>
      </c>
      <c r="E372" s="4" t="str">
        <f>IF(Inddata!E387="","",Inddata!E387)</f>
        <v/>
      </c>
      <c r="F372" s="4" t="str">
        <f>IF(Inddata!F387="","",Inddata!F387)</f>
        <v/>
      </c>
      <c r="G372" s="4">
        <f>IF(Inddata!G387="","",Inddata!G387)</f>
        <v>0</v>
      </c>
      <c r="H372" s="4" t="str">
        <f>IF(Inddata!H387&gt;0.5,Inddata!H387,"")</f>
        <v/>
      </c>
      <c r="I372" s="4" t="str">
        <f>IF(Inddata!I387="","",Inddata!I387)</f>
        <v/>
      </c>
      <c r="J372" s="14">
        <f>IF('Anvendte oplysninger'!J372="Irrelevant",1,IF('Anvendte oplysninger'!J372&gt;3,1.2,1))</f>
        <v>1</v>
      </c>
      <c r="K372" s="14">
        <f>IF('Anvendte oplysninger'!K372="Irrelevant",1,IF(AND(OR(I372="Motorvejsstrækning",I372="Frakørselsflettestrækning",I372="Tilkørselsflettestrækning"),'Anvendte oplysninger'!K372&lt;3.5),1+(3.5-'Anvendte oplysninger'!K372)*0.12,IF(AND(OR(I372="Frakørselsrampe",I372="Tilkørselsrampe"),'Anvendte oplysninger'!K372&lt;3.5),1+(3.5-'Anvendte oplysninger'!K372)*0.16,1)))</f>
        <v>1</v>
      </c>
      <c r="L372" s="14">
        <f>IF('Anvendte oplysninger'!L372="Irrelevant",1,IF(AND('Anvendte oplysninger'!L372="Ja",'Anvendte oplysninger'!J372=2),0.6*'Anvendte oplysninger'!M372+(1-'Anvendte oplysninger'!M372),IF(AND('Anvendte oplysninger'!L372="Ja",'Anvendte oplysninger'!J372=3),0.7*'Anvendte oplysninger'!M372+(1-'Anvendte oplysninger'!M372),IF(AND('Anvendte oplysninger'!L372="Ja",'Anvendte oplysninger'!J372=4),0.76*'Anvendte oplysninger'!M372+(1-'Anvendte oplysninger'!M372),IF(AND('Anvendte oplysninger'!L372="Ja",'Anvendte oplysninger'!J372&gt;4.99999999),0.8*'Anvendte oplysninger'!M372+(1-'Anvendte oplysninger'!M372),1)))))</f>
        <v>1</v>
      </c>
      <c r="M372" s="14">
        <f>IF('Anvendte oplysninger'!L372="Irrelevant",1,IF(AND('Anvendte oplysninger'!L372="Ja",'Anvendte oplysninger'!J372=2),0.8*'Anvendte oplysninger'!M372+(1-'Anvendte oplysninger'!M372),IF(AND('Anvendte oplysninger'!L372="Ja",'Anvendte oplysninger'!J372=3),0.85*'Anvendte oplysninger'!M372+(1-'Anvendte oplysninger'!M372),IF(AND('Anvendte oplysninger'!L372="Ja",'Anvendte oplysninger'!J372=4),0.88*'Anvendte oplysninger'!M372+(1-'Anvendte oplysninger'!M372),IF(AND('Anvendte oplysninger'!L372="Ja",'Anvendte oplysninger'!J372&gt;4.99999999),0.9*'Anvendte oplysninger'!M372+(1-'Anvendte oplysninger'!M372),1)))))</f>
        <v>1</v>
      </c>
      <c r="N372" s="14">
        <f>IF('Anvendte oplysninger'!N372="Irrelevant",1,IF(AND(OR(I372="Motorvejsstrækning",I372="Frakørselsflettestrækning",I372="Tilkørselsflettestrækning"),'Anvendte oplysninger'!N372&lt;3),1+(3-'Anvendte oplysninger'!N372)*0.09333333,1))</f>
        <v>1</v>
      </c>
      <c r="O372" s="14">
        <f>IF('Anvendte oplysninger'!N372="Irrelevant",1,IF(AND(OR(I372="Motorvejsstrækning",I372="Frakørselsflettestrækning",I372="Tilkørselsflettestrækning"),'Anvendte oplysninger'!N372&lt;3),1+(3-'Anvendte oplysninger'!N372)*0.19666667,1))</f>
        <v>1</v>
      </c>
      <c r="P372" s="14">
        <f>IF('Anvendte oplysninger'!O372="Irrelevant",1,IF(AND(OR(I372="Motorvejsstrækning",I372="Frakørselsflettestrækning",I372="Tilkørselsflettestrækning"),'Anvendte oplysninger'!O372&lt;3.00000001),1+(0.5-'Anvendte oplysninger'!O372)*0.04,IF(AND(OR(I372="Frakørselsrampe",I372="Tilkørselsrampe"),'Anvendte oplysninger'!O372&lt;3.00000001),1+(0.5-'Anvendte oplysninger'!O372)*0.08,IF(OR(I372="Motorvejsstrækning",I372="Frakørselsflettestrækning",I372="Tilkørselsflettestrækning"),0.9,0.8))))</f>
        <v>1</v>
      </c>
      <c r="Q372" s="14">
        <f>IF('Anvendte oplysninger'!P372="Irrelevant",1,IF(AND(OR(I372="Motorvejsstrækning",I372="Frakørselsflettestrækning",I372="Tilkørselsflettestrækning"),'Anvendte oplysninger'!P372&lt;11.00000001),1+(5-'Anvendte oplysninger'!P372)*0.01,0.94))</f>
        <v>1</v>
      </c>
      <c r="R372" s="14">
        <f>IF(OR('Anvendte oplysninger'!Q372="Irrelevant",'Anvendte oplysninger'!R372="Irrelevant",'Anvendte oplysninger'!Q372="Lige"),1,IF(AND(OR(I372="Motorvejsstrækning",I372="Frakørselsflettestrækning",I372="Tilkørselsflettestrækning"),'Anvendte oplysninger'!Q372&lt;4000),(EXP(0.1096*1746.5/'Anvendte oplysninger'!Q372)/EXP(0.1096*1746.5/4000))*('Anvendte oplysninger'!R372/1000)/G372+(G372-'Anvendte oplysninger'!R372/1000)/G372,1))</f>
        <v>1</v>
      </c>
      <c r="S372" s="14">
        <f>IF(OR('Anvendte oplysninger'!S372="Irrelevant",'Anvendte oplysninger'!T372="Irrelevant",'Anvendte oplysninger'!S372="Lige"),1,IF(AND(OR(I372="Motorvejsstrækning",I372="Frakørselsflettestrækning",I372="Tilkørselsflettestrækning"),'Anvendte oplysninger'!S372&lt;4000),(EXP(0.1096*1746.5/'Anvendte oplysninger'!S372)/EXP(0.1096*1746.5/4000))*('Anvendte oplysninger'!T372/1000)/G372+(G372-'Anvendte oplysninger'!T372/1000)/G372,1))</f>
        <v>1</v>
      </c>
      <c r="T372" s="14">
        <f>IF('Anvendte oplysninger'!U372="Irrelevant",1,IF(AND(OR(I372="Motorvejsstrækning",I372="Frakørselsflettestrækning",I372="Tilkørselsflettestrækning",I372="Frakørselsrampe",I372="Tilkørselsrampe"),'Anvendte oplysninger'!U372="Ja"),0.95,1))</f>
        <v>1</v>
      </c>
      <c r="U372" s="14">
        <f>IF('Anvendte oplysninger'!U372="Irrelevant",1,IF(AND(OR(I372="Motorvejsstrækning",I372="Frakørselsflettestrækning",I372="Tilkørselsflettestrækning",I372="Frakørselsrampe",I372="Tilkørselsrampe"),'Anvendte oplysninger'!U372="Ja"),0.96,1))</f>
        <v>1</v>
      </c>
      <c r="V372" s="14">
        <f>IF('Anvendte oplysninger'!U372="Irrelevant",1,IF(AND(OR(I372="Motorvejsstrækning",I372="Frakørselsflettestrækning",I372="Tilkørselsflettestrækning",I372="Frakørselsrampe",I372="Tilkørselsrampe"),'Anvendte oplysninger'!U372="Ja"),0.79,1))</f>
        <v>1</v>
      </c>
      <c r="W372" s="14">
        <f>IF('Anvendte oplysninger'!U372="Irrelevant",1,IF(AND(OR(I372="Motorvejsstrækning",I372="Frakørselsflettestrækning",I372="Tilkørselsflettestrækning",I372="Frakørselsrampe",I372="Tilkørselsrampe"),'Anvendte oplysninger'!U372="Ja"),0.94,1))</f>
        <v>1</v>
      </c>
      <c r="X372" s="14">
        <f>IF('Anvendte oplysninger'!U372="Irrelevant",1,IF(AND(OR(I372="Motorvejsstrækning",I372="Frakørselsflettestrækning",I372="Tilkørselsflettestrækning",I372="Frakørselsrampe",I372="Tilkørselsrampe"),'Anvendte oplysninger'!U372="Ja"),0.97,1))</f>
        <v>1</v>
      </c>
      <c r="Y372" s="14">
        <f>IF(AND(I372="Frakørselsrampe",'Anvendte oplysninger'!V372="S-formet ruderrampe"),1.32,IF(AND(I372="Frakørselsrampe",'Anvendte oplysninger'!V372="S-formet trompetrampe"),2.05,IF(AND(I372="Frakørselsrampe",'Anvendte oplysninger'!V372="U-formet trompetrampe"),4.11,IF(AND(I372="Frakørselsrampe",'Anvendte oplysninger'!V372="SV-formet flyoverrampe"),5.15,IF(AND(I372="Frakørselsrampe",'Anvendte oplysninger'!V372="Vinkelformet rampe"),1.07,IF(AND(I372="Tilkørselsrampe",'Anvendte oplysninger'!V372="S-formet ruderrampe"),0.93,IF(AND(I372="Tilkørselsrampe",'Anvendte oplysninger'!V372="S-formet trompetrampe"),2.48,IF(AND(I372="Tilkørselsrampe",'Anvendte oplysninger'!V372="U-formet trompetrampe"),4.15,IF(AND(I372="Tilkørselsrampe",'Anvendte oplysninger'!V372="SV-formet flyoverrampe"),5.26,IF(AND(I372="Tilkørselsrampe",'Anvendte oplysninger'!V372="Vinkelformet rampe"),1.42,1))))))))))</f>
        <v>1</v>
      </c>
      <c r="Z372" s="14">
        <f>IF(OR('Anvendte oplysninger'!W372="Lige",'Anvendte oplysninger'!W372="Irrelevant",'Anvendte oplysninger'!X372="Irrelevant",'Anvendte oplysninger'!Y372="Irrelevant"),1,1+1.545*1000/32.2*((('Anvendte oplysninger'!Y372*3268/3600)/('Anvendte oplysninger'!W372/0.306))^2)*('Anvendte oplysninger'!X372/1000)/G372)</f>
        <v>1</v>
      </c>
      <c r="AA372" s="14">
        <f>IF(OR('Anvendte oplysninger'!W372="Lige",'Anvendte oplysninger'!W372="Irrelevant",'Anvendte oplysninger'!X372="Irrelevant",'Anvendte oplysninger'!Y372="Irrelevant"),1,1+1.961*1000/32.2*((('Anvendte oplysninger'!Y372*3268/3600)/('Anvendte oplysninger'!W372/0.306))^2)*('Anvendte oplysninger'!X372/1000)/G372)</f>
        <v>1</v>
      </c>
      <c r="AB372" s="14">
        <f>IF(OR('Anvendte oplysninger'!Z372="Lige",'Anvendte oplysninger'!Z372="Irrelevant",'Anvendte oplysninger'!AA372="Irrelevant",'Anvendte oplysninger'!AB372="Irrelevant"),1,1+1.545*1000/32.2*((('Anvendte oplysninger'!AB372*3268/3600)/('Anvendte oplysninger'!Z372/0.306))^2)*('Anvendte oplysninger'!AA372/1000)/G372)</f>
        <v>1</v>
      </c>
      <c r="AC372" s="14">
        <f>IF(OR('Anvendte oplysninger'!Z372="Lige",'Anvendte oplysninger'!Z372="Irrelevant",'Anvendte oplysninger'!AA372="Irrelevant",'Anvendte oplysninger'!AB372="Irrelevant"),1,1+1.961*1000/32.2*((('Anvendte oplysninger'!AB372*3268/3600)/('Anvendte oplysninger'!Z372/0.306))^2)*('Anvendte oplysninger'!AA372/1000)/G372)</f>
        <v>1</v>
      </c>
      <c r="AD372" s="14">
        <f>IF(OR('Anvendte oplysninger'!AC372="Irrelevant",'Anvendte oplysninger'!AC372="Nej"),1,IF(AND('Anvendte oplysninger'!AC372="Ja",OR('Anvendte oplysninger'!Q372&lt;301,'Anvendte oplysninger'!S372&lt;301)),1-(0.5*('Anvendte oplysninger'!R372+'Anvendte oplysninger'!T372)/('Anvendte oplysninger'!G372*1000)),IF(AND('Anvendte oplysninger'!AC372="Ja",OR('Anvendte oplysninger'!Q372&lt;601,'Anvendte oplysninger'!S372&lt;601)),1-(0.25*('Anvendte oplysninger'!R372+'Anvendte oplysninger'!T372)/('Anvendte oplysninger'!G372*1000)),1)))</f>
        <v>1</v>
      </c>
      <c r="AE372" s="14">
        <f>IF(OR('Anvendte oplysninger'!AC372="Irrelevant",'Anvendte oplysninger'!AC372="Nej"),1,IF(AND('Anvendte oplysninger'!AC372="Ja",OR('Anvendte oplysninger'!Q372&lt;301,'Anvendte oplysninger'!S372&lt;301)),1-(0.4*('Anvendte oplysninger'!R372+'Anvendte oplysninger'!T372)/('Anvendte oplysninger'!G372*1000)),IF(AND('Anvendte oplysninger'!AC372="Ja",OR('Anvendte oplysninger'!Q372&lt;601,'Anvendte oplysninger'!S372&lt;601)),1-(0.2*('Anvendte oplysninger'!R372+'Anvendte oplysninger'!T372)/('Anvendte oplysninger'!G372*1000)),1)))</f>
        <v>1</v>
      </c>
      <c r="AF372" s="14">
        <f>IF('Anvendte oplysninger'!AD372="110 km/t",0.79,1)</f>
        <v>1</v>
      </c>
      <c r="AG372" s="14">
        <f>IF('Anvendte oplysninger'!AD372="110 km/t",0.94,1)</f>
        <v>1</v>
      </c>
      <c r="AH372" s="14">
        <f>IF('Anvendte oplysninger'!AD372="110 km/t",0.66,1)</f>
        <v>1</v>
      </c>
      <c r="AI372" s="14">
        <f>IF('Anvendte oplysninger'!AD372="110 km/t",0.82,1)</f>
        <v>1</v>
      </c>
      <c r="AJ372" s="14">
        <f>IF(AND('Anvendte oplysninger'!AE372="Ja",I372="Tilkørselsflettestrækning"),0.65*'Anvendte oplysninger'!AF372+1-'Anvendte oplysninger'!AF372,1)</f>
        <v>1</v>
      </c>
      <c r="AK372" s="15" t="str">
        <f t="shared" si="35"/>
        <v/>
      </c>
      <c r="AL372" s="15" t="str">
        <f t="shared" si="36"/>
        <v/>
      </c>
      <c r="AM372" s="15" t="str">
        <f t="shared" si="37"/>
        <v/>
      </c>
      <c r="AN372" s="15" t="str">
        <f t="shared" si="38"/>
        <v/>
      </c>
      <c r="AO372" s="15" t="str">
        <f t="shared" si="39"/>
        <v/>
      </c>
      <c r="AP372" s="15" t="str">
        <f t="shared" si="40"/>
        <v/>
      </c>
      <c r="AQ372" s="4" t="str">
        <f t="shared" si="41"/>
        <v/>
      </c>
    </row>
    <row r="373" spans="1:43" x14ac:dyDescent="0.25">
      <c r="A373" s="4" t="str">
        <f>IF(Inddata!A388="","",Inddata!A388)</f>
        <v/>
      </c>
      <c r="B373" s="4" t="str">
        <f>IF(Inddata!B388="","",Inddata!B388)</f>
        <v/>
      </c>
      <c r="C373" s="4" t="str">
        <f>IF(Inddata!C388="","",Inddata!C388)</f>
        <v/>
      </c>
      <c r="D373" s="4" t="str">
        <f>IF(Inddata!D388="","",Inddata!D388)</f>
        <v/>
      </c>
      <c r="E373" s="4" t="str">
        <f>IF(Inddata!E388="","",Inddata!E388)</f>
        <v/>
      </c>
      <c r="F373" s="4" t="str">
        <f>IF(Inddata!F388="","",Inddata!F388)</f>
        <v/>
      </c>
      <c r="G373" s="4">
        <f>IF(Inddata!G388="","",Inddata!G388)</f>
        <v>0</v>
      </c>
      <c r="H373" s="4" t="str">
        <f>IF(Inddata!H388&gt;0.5,Inddata!H388,"")</f>
        <v/>
      </c>
      <c r="I373" s="4" t="str">
        <f>IF(Inddata!I388="","",Inddata!I388)</f>
        <v/>
      </c>
      <c r="J373" s="14">
        <f>IF('Anvendte oplysninger'!J373="Irrelevant",1,IF('Anvendte oplysninger'!J373&gt;3,1.2,1))</f>
        <v>1</v>
      </c>
      <c r="K373" s="14">
        <f>IF('Anvendte oplysninger'!K373="Irrelevant",1,IF(AND(OR(I373="Motorvejsstrækning",I373="Frakørselsflettestrækning",I373="Tilkørselsflettestrækning"),'Anvendte oplysninger'!K373&lt;3.5),1+(3.5-'Anvendte oplysninger'!K373)*0.12,IF(AND(OR(I373="Frakørselsrampe",I373="Tilkørselsrampe"),'Anvendte oplysninger'!K373&lt;3.5),1+(3.5-'Anvendte oplysninger'!K373)*0.16,1)))</f>
        <v>1</v>
      </c>
      <c r="L373" s="14">
        <f>IF('Anvendte oplysninger'!L373="Irrelevant",1,IF(AND('Anvendte oplysninger'!L373="Ja",'Anvendte oplysninger'!J373=2),0.6*'Anvendte oplysninger'!M373+(1-'Anvendte oplysninger'!M373),IF(AND('Anvendte oplysninger'!L373="Ja",'Anvendte oplysninger'!J373=3),0.7*'Anvendte oplysninger'!M373+(1-'Anvendte oplysninger'!M373),IF(AND('Anvendte oplysninger'!L373="Ja",'Anvendte oplysninger'!J373=4),0.76*'Anvendte oplysninger'!M373+(1-'Anvendte oplysninger'!M373),IF(AND('Anvendte oplysninger'!L373="Ja",'Anvendte oplysninger'!J373&gt;4.99999999),0.8*'Anvendte oplysninger'!M373+(1-'Anvendte oplysninger'!M373),1)))))</f>
        <v>1</v>
      </c>
      <c r="M373" s="14">
        <f>IF('Anvendte oplysninger'!L373="Irrelevant",1,IF(AND('Anvendte oplysninger'!L373="Ja",'Anvendte oplysninger'!J373=2),0.8*'Anvendte oplysninger'!M373+(1-'Anvendte oplysninger'!M373),IF(AND('Anvendte oplysninger'!L373="Ja",'Anvendte oplysninger'!J373=3),0.85*'Anvendte oplysninger'!M373+(1-'Anvendte oplysninger'!M373),IF(AND('Anvendte oplysninger'!L373="Ja",'Anvendte oplysninger'!J373=4),0.88*'Anvendte oplysninger'!M373+(1-'Anvendte oplysninger'!M373),IF(AND('Anvendte oplysninger'!L373="Ja",'Anvendte oplysninger'!J373&gt;4.99999999),0.9*'Anvendte oplysninger'!M373+(1-'Anvendte oplysninger'!M373),1)))))</f>
        <v>1</v>
      </c>
      <c r="N373" s="14">
        <f>IF('Anvendte oplysninger'!N373="Irrelevant",1,IF(AND(OR(I373="Motorvejsstrækning",I373="Frakørselsflettestrækning",I373="Tilkørselsflettestrækning"),'Anvendte oplysninger'!N373&lt;3),1+(3-'Anvendte oplysninger'!N373)*0.09333333,1))</f>
        <v>1</v>
      </c>
      <c r="O373" s="14">
        <f>IF('Anvendte oplysninger'!N373="Irrelevant",1,IF(AND(OR(I373="Motorvejsstrækning",I373="Frakørselsflettestrækning",I373="Tilkørselsflettestrækning"),'Anvendte oplysninger'!N373&lt;3),1+(3-'Anvendte oplysninger'!N373)*0.19666667,1))</f>
        <v>1</v>
      </c>
      <c r="P373" s="14">
        <f>IF('Anvendte oplysninger'!O373="Irrelevant",1,IF(AND(OR(I373="Motorvejsstrækning",I373="Frakørselsflettestrækning",I373="Tilkørselsflettestrækning"),'Anvendte oplysninger'!O373&lt;3.00000001),1+(0.5-'Anvendte oplysninger'!O373)*0.04,IF(AND(OR(I373="Frakørselsrampe",I373="Tilkørselsrampe"),'Anvendte oplysninger'!O373&lt;3.00000001),1+(0.5-'Anvendte oplysninger'!O373)*0.08,IF(OR(I373="Motorvejsstrækning",I373="Frakørselsflettestrækning",I373="Tilkørselsflettestrækning"),0.9,0.8))))</f>
        <v>1</v>
      </c>
      <c r="Q373" s="14">
        <f>IF('Anvendte oplysninger'!P373="Irrelevant",1,IF(AND(OR(I373="Motorvejsstrækning",I373="Frakørselsflettestrækning",I373="Tilkørselsflettestrækning"),'Anvendte oplysninger'!P373&lt;11.00000001),1+(5-'Anvendte oplysninger'!P373)*0.01,0.94))</f>
        <v>1</v>
      </c>
      <c r="R373" s="14">
        <f>IF(OR('Anvendte oplysninger'!Q373="Irrelevant",'Anvendte oplysninger'!R373="Irrelevant",'Anvendte oplysninger'!Q373="Lige"),1,IF(AND(OR(I373="Motorvejsstrækning",I373="Frakørselsflettestrækning",I373="Tilkørselsflettestrækning"),'Anvendte oplysninger'!Q373&lt;4000),(EXP(0.1096*1746.5/'Anvendte oplysninger'!Q373)/EXP(0.1096*1746.5/4000))*('Anvendte oplysninger'!R373/1000)/G373+(G373-'Anvendte oplysninger'!R373/1000)/G373,1))</f>
        <v>1</v>
      </c>
      <c r="S373" s="14">
        <f>IF(OR('Anvendte oplysninger'!S373="Irrelevant",'Anvendte oplysninger'!T373="Irrelevant",'Anvendte oplysninger'!S373="Lige"),1,IF(AND(OR(I373="Motorvejsstrækning",I373="Frakørselsflettestrækning",I373="Tilkørselsflettestrækning"),'Anvendte oplysninger'!S373&lt;4000),(EXP(0.1096*1746.5/'Anvendte oplysninger'!S373)/EXP(0.1096*1746.5/4000))*('Anvendte oplysninger'!T373/1000)/G373+(G373-'Anvendte oplysninger'!T373/1000)/G373,1))</f>
        <v>1</v>
      </c>
      <c r="T373" s="14">
        <f>IF('Anvendte oplysninger'!U373="Irrelevant",1,IF(AND(OR(I373="Motorvejsstrækning",I373="Frakørselsflettestrækning",I373="Tilkørselsflettestrækning",I373="Frakørselsrampe",I373="Tilkørselsrampe"),'Anvendte oplysninger'!U373="Ja"),0.95,1))</f>
        <v>1</v>
      </c>
      <c r="U373" s="14">
        <f>IF('Anvendte oplysninger'!U373="Irrelevant",1,IF(AND(OR(I373="Motorvejsstrækning",I373="Frakørselsflettestrækning",I373="Tilkørselsflettestrækning",I373="Frakørselsrampe",I373="Tilkørselsrampe"),'Anvendte oplysninger'!U373="Ja"),0.96,1))</f>
        <v>1</v>
      </c>
      <c r="V373" s="14">
        <f>IF('Anvendte oplysninger'!U373="Irrelevant",1,IF(AND(OR(I373="Motorvejsstrækning",I373="Frakørselsflettestrækning",I373="Tilkørselsflettestrækning",I373="Frakørselsrampe",I373="Tilkørselsrampe"),'Anvendte oplysninger'!U373="Ja"),0.79,1))</f>
        <v>1</v>
      </c>
      <c r="W373" s="14">
        <f>IF('Anvendte oplysninger'!U373="Irrelevant",1,IF(AND(OR(I373="Motorvejsstrækning",I373="Frakørselsflettestrækning",I373="Tilkørselsflettestrækning",I373="Frakørselsrampe",I373="Tilkørselsrampe"),'Anvendte oplysninger'!U373="Ja"),0.94,1))</f>
        <v>1</v>
      </c>
      <c r="X373" s="14">
        <f>IF('Anvendte oplysninger'!U373="Irrelevant",1,IF(AND(OR(I373="Motorvejsstrækning",I373="Frakørselsflettestrækning",I373="Tilkørselsflettestrækning",I373="Frakørselsrampe",I373="Tilkørselsrampe"),'Anvendte oplysninger'!U373="Ja"),0.97,1))</f>
        <v>1</v>
      </c>
      <c r="Y373" s="14">
        <f>IF(AND(I373="Frakørselsrampe",'Anvendte oplysninger'!V373="S-formet ruderrampe"),1.32,IF(AND(I373="Frakørselsrampe",'Anvendte oplysninger'!V373="S-formet trompetrampe"),2.05,IF(AND(I373="Frakørselsrampe",'Anvendte oplysninger'!V373="U-formet trompetrampe"),4.11,IF(AND(I373="Frakørselsrampe",'Anvendte oplysninger'!V373="SV-formet flyoverrampe"),5.15,IF(AND(I373="Frakørselsrampe",'Anvendte oplysninger'!V373="Vinkelformet rampe"),1.07,IF(AND(I373="Tilkørselsrampe",'Anvendte oplysninger'!V373="S-formet ruderrampe"),0.93,IF(AND(I373="Tilkørselsrampe",'Anvendte oplysninger'!V373="S-formet trompetrampe"),2.48,IF(AND(I373="Tilkørselsrampe",'Anvendte oplysninger'!V373="U-formet trompetrampe"),4.15,IF(AND(I373="Tilkørselsrampe",'Anvendte oplysninger'!V373="SV-formet flyoverrampe"),5.26,IF(AND(I373="Tilkørselsrampe",'Anvendte oplysninger'!V373="Vinkelformet rampe"),1.42,1))))))))))</f>
        <v>1</v>
      </c>
      <c r="Z373" s="14">
        <f>IF(OR('Anvendte oplysninger'!W373="Lige",'Anvendte oplysninger'!W373="Irrelevant",'Anvendte oplysninger'!X373="Irrelevant",'Anvendte oplysninger'!Y373="Irrelevant"),1,1+1.545*1000/32.2*((('Anvendte oplysninger'!Y373*3268/3600)/('Anvendte oplysninger'!W373/0.306))^2)*('Anvendte oplysninger'!X373/1000)/G373)</f>
        <v>1</v>
      </c>
      <c r="AA373" s="14">
        <f>IF(OR('Anvendte oplysninger'!W373="Lige",'Anvendte oplysninger'!W373="Irrelevant",'Anvendte oplysninger'!X373="Irrelevant",'Anvendte oplysninger'!Y373="Irrelevant"),1,1+1.961*1000/32.2*((('Anvendte oplysninger'!Y373*3268/3600)/('Anvendte oplysninger'!W373/0.306))^2)*('Anvendte oplysninger'!X373/1000)/G373)</f>
        <v>1</v>
      </c>
      <c r="AB373" s="14">
        <f>IF(OR('Anvendte oplysninger'!Z373="Lige",'Anvendte oplysninger'!Z373="Irrelevant",'Anvendte oplysninger'!AA373="Irrelevant",'Anvendte oplysninger'!AB373="Irrelevant"),1,1+1.545*1000/32.2*((('Anvendte oplysninger'!AB373*3268/3600)/('Anvendte oplysninger'!Z373/0.306))^2)*('Anvendte oplysninger'!AA373/1000)/G373)</f>
        <v>1</v>
      </c>
      <c r="AC373" s="14">
        <f>IF(OR('Anvendte oplysninger'!Z373="Lige",'Anvendte oplysninger'!Z373="Irrelevant",'Anvendte oplysninger'!AA373="Irrelevant",'Anvendte oplysninger'!AB373="Irrelevant"),1,1+1.961*1000/32.2*((('Anvendte oplysninger'!AB373*3268/3600)/('Anvendte oplysninger'!Z373/0.306))^2)*('Anvendte oplysninger'!AA373/1000)/G373)</f>
        <v>1</v>
      </c>
      <c r="AD373" s="14">
        <f>IF(OR('Anvendte oplysninger'!AC373="Irrelevant",'Anvendte oplysninger'!AC373="Nej"),1,IF(AND('Anvendte oplysninger'!AC373="Ja",OR('Anvendte oplysninger'!Q373&lt;301,'Anvendte oplysninger'!S373&lt;301)),1-(0.5*('Anvendte oplysninger'!R373+'Anvendte oplysninger'!T373)/('Anvendte oplysninger'!G373*1000)),IF(AND('Anvendte oplysninger'!AC373="Ja",OR('Anvendte oplysninger'!Q373&lt;601,'Anvendte oplysninger'!S373&lt;601)),1-(0.25*('Anvendte oplysninger'!R373+'Anvendte oplysninger'!T373)/('Anvendte oplysninger'!G373*1000)),1)))</f>
        <v>1</v>
      </c>
      <c r="AE373" s="14">
        <f>IF(OR('Anvendte oplysninger'!AC373="Irrelevant",'Anvendte oplysninger'!AC373="Nej"),1,IF(AND('Anvendte oplysninger'!AC373="Ja",OR('Anvendte oplysninger'!Q373&lt;301,'Anvendte oplysninger'!S373&lt;301)),1-(0.4*('Anvendte oplysninger'!R373+'Anvendte oplysninger'!T373)/('Anvendte oplysninger'!G373*1000)),IF(AND('Anvendte oplysninger'!AC373="Ja",OR('Anvendte oplysninger'!Q373&lt;601,'Anvendte oplysninger'!S373&lt;601)),1-(0.2*('Anvendte oplysninger'!R373+'Anvendte oplysninger'!T373)/('Anvendte oplysninger'!G373*1000)),1)))</f>
        <v>1</v>
      </c>
      <c r="AF373" s="14">
        <f>IF('Anvendte oplysninger'!AD373="110 km/t",0.79,1)</f>
        <v>1</v>
      </c>
      <c r="AG373" s="14">
        <f>IF('Anvendte oplysninger'!AD373="110 km/t",0.94,1)</f>
        <v>1</v>
      </c>
      <c r="AH373" s="14">
        <f>IF('Anvendte oplysninger'!AD373="110 km/t",0.66,1)</f>
        <v>1</v>
      </c>
      <c r="AI373" s="14">
        <f>IF('Anvendte oplysninger'!AD373="110 km/t",0.82,1)</f>
        <v>1</v>
      </c>
      <c r="AJ373" s="14">
        <f>IF(AND('Anvendte oplysninger'!AE373="Ja",I373="Tilkørselsflettestrækning"),0.65*'Anvendte oplysninger'!AF373+1-'Anvendte oplysninger'!AF373,1)</f>
        <v>1</v>
      </c>
      <c r="AK373" s="15" t="str">
        <f t="shared" si="35"/>
        <v/>
      </c>
      <c r="AL373" s="15" t="str">
        <f t="shared" si="36"/>
        <v/>
      </c>
      <c r="AM373" s="15" t="str">
        <f t="shared" si="37"/>
        <v/>
      </c>
      <c r="AN373" s="15" t="str">
        <f t="shared" si="38"/>
        <v/>
      </c>
      <c r="AO373" s="15" t="str">
        <f t="shared" si="39"/>
        <v/>
      </c>
      <c r="AP373" s="15" t="str">
        <f t="shared" si="40"/>
        <v/>
      </c>
      <c r="AQ373" s="4" t="str">
        <f t="shared" si="41"/>
        <v/>
      </c>
    </row>
    <row r="374" spans="1:43" x14ac:dyDescent="0.25">
      <c r="A374" s="4" t="str">
        <f>IF(Inddata!A389="","",Inddata!A389)</f>
        <v/>
      </c>
      <c r="B374" s="4" t="str">
        <f>IF(Inddata!B389="","",Inddata!B389)</f>
        <v/>
      </c>
      <c r="C374" s="4" t="str">
        <f>IF(Inddata!C389="","",Inddata!C389)</f>
        <v/>
      </c>
      <c r="D374" s="4" t="str">
        <f>IF(Inddata!D389="","",Inddata!D389)</f>
        <v/>
      </c>
      <c r="E374" s="4" t="str">
        <f>IF(Inddata!E389="","",Inddata!E389)</f>
        <v/>
      </c>
      <c r="F374" s="4" t="str">
        <f>IF(Inddata!F389="","",Inddata!F389)</f>
        <v/>
      </c>
      <c r="G374" s="4">
        <f>IF(Inddata!G389="","",Inddata!G389)</f>
        <v>0</v>
      </c>
      <c r="H374" s="4" t="str">
        <f>IF(Inddata!H389&gt;0.5,Inddata!H389,"")</f>
        <v/>
      </c>
      <c r="I374" s="4" t="str">
        <f>IF(Inddata!I389="","",Inddata!I389)</f>
        <v/>
      </c>
      <c r="J374" s="14">
        <f>IF('Anvendte oplysninger'!J374="Irrelevant",1,IF('Anvendte oplysninger'!J374&gt;3,1.2,1))</f>
        <v>1</v>
      </c>
      <c r="K374" s="14">
        <f>IF('Anvendte oplysninger'!K374="Irrelevant",1,IF(AND(OR(I374="Motorvejsstrækning",I374="Frakørselsflettestrækning",I374="Tilkørselsflettestrækning"),'Anvendte oplysninger'!K374&lt;3.5),1+(3.5-'Anvendte oplysninger'!K374)*0.12,IF(AND(OR(I374="Frakørselsrampe",I374="Tilkørselsrampe"),'Anvendte oplysninger'!K374&lt;3.5),1+(3.5-'Anvendte oplysninger'!K374)*0.16,1)))</f>
        <v>1</v>
      </c>
      <c r="L374" s="14">
        <f>IF('Anvendte oplysninger'!L374="Irrelevant",1,IF(AND('Anvendte oplysninger'!L374="Ja",'Anvendte oplysninger'!J374=2),0.6*'Anvendte oplysninger'!M374+(1-'Anvendte oplysninger'!M374),IF(AND('Anvendte oplysninger'!L374="Ja",'Anvendte oplysninger'!J374=3),0.7*'Anvendte oplysninger'!M374+(1-'Anvendte oplysninger'!M374),IF(AND('Anvendte oplysninger'!L374="Ja",'Anvendte oplysninger'!J374=4),0.76*'Anvendte oplysninger'!M374+(1-'Anvendte oplysninger'!M374),IF(AND('Anvendte oplysninger'!L374="Ja",'Anvendte oplysninger'!J374&gt;4.99999999),0.8*'Anvendte oplysninger'!M374+(1-'Anvendte oplysninger'!M374),1)))))</f>
        <v>1</v>
      </c>
      <c r="M374" s="14">
        <f>IF('Anvendte oplysninger'!L374="Irrelevant",1,IF(AND('Anvendte oplysninger'!L374="Ja",'Anvendte oplysninger'!J374=2),0.8*'Anvendte oplysninger'!M374+(1-'Anvendte oplysninger'!M374),IF(AND('Anvendte oplysninger'!L374="Ja",'Anvendte oplysninger'!J374=3),0.85*'Anvendte oplysninger'!M374+(1-'Anvendte oplysninger'!M374),IF(AND('Anvendte oplysninger'!L374="Ja",'Anvendte oplysninger'!J374=4),0.88*'Anvendte oplysninger'!M374+(1-'Anvendte oplysninger'!M374),IF(AND('Anvendte oplysninger'!L374="Ja",'Anvendte oplysninger'!J374&gt;4.99999999),0.9*'Anvendte oplysninger'!M374+(1-'Anvendte oplysninger'!M374),1)))))</f>
        <v>1</v>
      </c>
      <c r="N374" s="14">
        <f>IF('Anvendte oplysninger'!N374="Irrelevant",1,IF(AND(OR(I374="Motorvejsstrækning",I374="Frakørselsflettestrækning",I374="Tilkørselsflettestrækning"),'Anvendte oplysninger'!N374&lt;3),1+(3-'Anvendte oplysninger'!N374)*0.09333333,1))</f>
        <v>1</v>
      </c>
      <c r="O374" s="14">
        <f>IF('Anvendte oplysninger'!N374="Irrelevant",1,IF(AND(OR(I374="Motorvejsstrækning",I374="Frakørselsflettestrækning",I374="Tilkørselsflettestrækning"),'Anvendte oplysninger'!N374&lt;3),1+(3-'Anvendte oplysninger'!N374)*0.19666667,1))</f>
        <v>1</v>
      </c>
      <c r="P374" s="14">
        <f>IF('Anvendte oplysninger'!O374="Irrelevant",1,IF(AND(OR(I374="Motorvejsstrækning",I374="Frakørselsflettestrækning",I374="Tilkørselsflettestrækning"),'Anvendte oplysninger'!O374&lt;3.00000001),1+(0.5-'Anvendte oplysninger'!O374)*0.04,IF(AND(OR(I374="Frakørselsrampe",I374="Tilkørselsrampe"),'Anvendte oplysninger'!O374&lt;3.00000001),1+(0.5-'Anvendte oplysninger'!O374)*0.08,IF(OR(I374="Motorvejsstrækning",I374="Frakørselsflettestrækning",I374="Tilkørselsflettestrækning"),0.9,0.8))))</f>
        <v>1</v>
      </c>
      <c r="Q374" s="14">
        <f>IF('Anvendte oplysninger'!P374="Irrelevant",1,IF(AND(OR(I374="Motorvejsstrækning",I374="Frakørselsflettestrækning",I374="Tilkørselsflettestrækning"),'Anvendte oplysninger'!P374&lt;11.00000001),1+(5-'Anvendte oplysninger'!P374)*0.01,0.94))</f>
        <v>1</v>
      </c>
      <c r="R374" s="14">
        <f>IF(OR('Anvendte oplysninger'!Q374="Irrelevant",'Anvendte oplysninger'!R374="Irrelevant",'Anvendte oplysninger'!Q374="Lige"),1,IF(AND(OR(I374="Motorvejsstrækning",I374="Frakørselsflettestrækning",I374="Tilkørselsflettestrækning"),'Anvendte oplysninger'!Q374&lt;4000),(EXP(0.1096*1746.5/'Anvendte oplysninger'!Q374)/EXP(0.1096*1746.5/4000))*('Anvendte oplysninger'!R374/1000)/G374+(G374-'Anvendte oplysninger'!R374/1000)/G374,1))</f>
        <v>1</v>
      </c>
      <c r="S374" s="14">
        <f>IF(OR('Anvendte oplysninger'!S374="Irrelevant",'Anvendte oplysninger'!T374="Irrelevant",'Anvendte oplysninger'!S374="Lige"),1,IF(AND(OR(I374="Motorvejsstrækning",I374="Frakørselsflettestrækning",I374="Tilkørselsflettestrækning"),'Anvendte oplysninger'!S374&lt;4000),(EXP(0.1096*1746.5/'Anvendte oplysninger'!S374)/EXP(0.1096*1746.5/4000))*('Anvendte oplysninger'!T374/1000)/G374+(G374-'Anvendte oplysninger'!T374/1000)/G374,1))</f>
        <v>1</v>
      </c>
      <c r="T374" s="14">
        <f>IF('Anvendte oplysninger'!U374="Irrelevant",1,IF(AND(OR(I374="Motorvejsstrækning",I374="Frakørselsflettestrækning",I374="Tilkørselsflettestrækning",I374="Frakørselsrampe",I374="Tilkørselsrampe"),'Anvendte oplysninger'!U374="Ja"),0.95,1))</f>
        <v>1</v>
      </c>
      <c r="U374" s="14">
        <f>IF('Anvendte oplysninger'!U374="Irrelevant",1,IF(AND(OR(I374="Motorvejsstrækning",I374="Frakørselsflettestrækning",I374="Tilkørselsflettestrækning",I374="Frakørselsrampe",I374="Tilkørselsrampe"),'Anvendte oplysninger'!U374="Ja"),0.96,1))</f>
        <v>1</v>
      </c>
      <c r="V374" s="14">
        <f>IF('Anvendte oplysninger'!U374="Irrelevant",1,IF(AND(OR(I374="Motorvejsstrækning",I374="Frakørselsflettestrækning",I374="Tilkørselsflettestrækning",I374="Frakørselsrampe",I374="Tilkørselsrampe"),'Anvendte oplysninger'!U374="Ja"),0.79,1))</f>
        <v>1</v>
      </c>
      <c r="W374" s="14">
        <f>IF('Anvendte oplysninger'!U374="Irrelevant",1,IF(AND(OR(I374="Motorvejsstrækning",I374="Frakørselsflettestrækning",I374="Tilkørselsflettestrækning",I374="Frakørselsrampe",I374="Tilkørselsrampe"),'Anvendte oplysninger'!U374="Ja"),0.94,1))</f>
        <v>1</v>
      </c>
      <c r="X374" s="14">
        <f>IF('Anvendte oplysninger'!U374="Irrelevant",1,IF(AND(OR(I374="Motorvejsstrækning",I374="Frakørselsflettestrækning",I374="Tilkørselsflettestrækning",I374="Frakørselsrampe",I374="Tilkørselsrampe"),'Anvendte oplysninger'!U374="Ja"),0.97,1))</f>
        <v>1</v>
      </c>
      <c r="Y374" s="14">
        <f>IF(AND(I374="Frakørselsrampe",'Anvendte oplysninger'!V374="S-formet ruderrampe"),1.32,IF(AND(I374="Frakørselsrampe",'Anvendte oplysninger'!V374="S-formet trompetrampe"),2.05,IF(AND(I374="Frakørselsrampe",'Anvendte oplysninger'!V374="U-formet trompetrampe"),4.11,IF(AND(I374="Frakørselsrampe",'Anvendte oplysninger'!V374="SV-formet flyoverrampe"),5.15,IF(AND(I374="Frakørselsrampe",'Anvendte oplysninger'!V374="Vinkelformet rampe"),1.07,IF(AND(I374="Tilkørselsrampe",'Anvendte oplysninger'!V374="S-formet ruderrampe"),0.93,IF(AND(I374="Tilkørselsrampe",'Anvendte oplysninger'!V374="S-formet trompetrampe"),2.48,IF(AND(I374="Tilkørselsrampe",'Anvendte oplysninger'!V374="U-formet trompetrampe"),4.15,IF(AND(I374="Tilkørselsrampe",'Anvendte oplysninger'!V374="SV-formet flyoverrampe"),5.26,IF(AND(I374="Tilkørselsrampe",'Anvendte oplysninger'!V374="Vinkelformet rampe"),1.42,1))))))))))</f>
        <v>1</v>
      </c>
      <c r="Z374" s="14">
        <f>IF(OR('Anvendte oplysninger'!W374="Lige",'Anvendte oplysninger'!W374="Irrelevant",'Anvendte oplysninger'!X374="Irrelevant",'Anvendte oplysninger'!Y374="Irrelevant"),1,1+1.545*1000/32.2*((('Anvendte oplysninger'!Y374*3268/3600)/('Anvendte oplysninger'!W374/0.306))^2)*('Anvendte oplysninger'!X374/1000)/G374)</f>
        <v>1</v>
      </c>
      <c r="AA374" s="14">
        <f>IF(OR('Anvendte oplysninger'!W374="Lige",'Anvendte oplysninger'!W374="Irrelevant",'Anvendte oplysninger'!X374="Irrelevant",'Anvendte oplysninger'!Y374="Irrelevant"),1,1+1.961*1000/32.2*((('Anvendte oplysninger'!Y374*3268/3600)/('Anvendte oplysninger'!W374/0.306))^2)*('Anvendte oplysninger'!X374/1000)/G374)</f>
        <v>1</v>
      </c>
      <c r="AB374" s="14">
        <f>IF(OR('Anvendte oplysninger'!Z374="Lige",'Anvendte oplysninger'!Z374="Irrelevant",'Anvendte oplysninger'!AA374="Irrelevant",'Anvendte oplysninger'!AB374="Irrelevant"),1,1+1.545*1000/32.2*((('Anvendte oplysninger'!AB374*3268/3600)/('Anvendte oplysninger'!Z374/0.306))^2)*('Anvendte oplysninger'!AA374/1000)/G374)</f>
        <v>1</v>
      </c>
      <c r="AC374" s="14">
        <f>IF(OR('Anvendte oplysninger'!Z374="Lige",'Anvendte oplysninger'!Z374="Irrelevant",'Anvendte oplysninger'!AA374="Irrelevant",'Anvendte oplysninger'!AB374="Irrelevant"),1,1+1.961*1000/32.2*((('Anvendte oplysninger'!AB374*3268/3600)/('Anvendte oplysninger'!Z374/0.306))^2)*('Anvendte oplysninger'!AA374/1000)/G374)</f>
        <v>1</v>
      </c>
      <c r="AD374" s="14">
        <f>IF(OR('Anvendte oplysninger'!AC374="Irrelevant",'Anvendte oplysninger'!AC374="Nej"),1,IF(AND('Anvendte oplysninger'!AC374="Ja",OR('Anvendte oplysninger'!Q374&lt;301,'Anvendte oplysninger'!S374&lt;301)),1-(0.5*('Anvendte oplysninger'!R374+'Anvendte oplysninger'!T374)/('Anvendte oplysninger'!G374*1000)),IF(AND('Anvendte oplysninger'!AC374="Ja",OR('Anvendte oplysninger'!Q374&lt;601,'Anvendte oplysninger'!S374&lt;601)),1-(0.25*('Anvendte oplysninger'!R374+'Anvendte oplysninger'!T374)/('Anvendte oplysninger'!G374*1000)),1)))</f>
        <v>1</v>
      </c>
      <c r="AE374" s="14">
        <f>IF(OR('Anvendte oplysninger'!AC374="Irrelevant",'Anvendte oplysninger'!AC374="Nej"),1,IF(AND('Anvendte oplysninger'!AC374="Ja",OR('Anvendte oplysninger'!Q374&lt;301,'Anvendte oplysninger'!S374&lt;301)),1-(0.4*('Anvendte oplysninger'!R374+'Anvendte oplysninger'!T374)/('Anvendte oplysninger'!G374*1000)),IF(AND('Anvendte oplysninger'!AC374="Ja",OR('Anvendte oplysninger'!Q374&lt;601,'Anvendte oplysninger'!S374&lt;601)),1-(0.2*('Anvendte oplysninger'!R374+'Anvendte oplysninger'!T374)/('Anvendte oplysninger'!G374*1000)),1)))</f>
        <v>1</v>
      </c>
      <c r="AF374" s="14">
        <f>IF('Anvendte oplysninger'!AD374="110 km/t",0.79,1)</f>
        <v>1</v>
      </c>
      <c r="AG374" s="14">
        <f>IF('Anvendte oplysninger'!AD374="110 km/t",0.94,1)</f>
        <v>1</v>
      </c>
      <c r="AH374" s="14">
        <f>IF('Anvendte oplysninger'!AD374="110 km/t",0.66,1)</f>
        <v>1</v>
      </c>
      <c r="AI374" s="14">
        <f>IF('Anvendte oplysninger'!AD374="110 km/t",0.82,1)</f>
        <v>1</v>
      </c>
      <c r="AJ374" s="14">
        <f>IF(AND('Anvendte oplysninger'!AE374="Ja",I374="Tilkørselsflettestrækning"),0.65*'Anvendte oplysninger'!AF374+1-'Anvendte oplysninger'!AF374,1)</f>
        <v>1</v>
      </c>
      <c r="AK374" s="15" t="str">
        <f t="shared" si="35"/>
        <v/>
      </c>
      <c r="AL374" s="15" t="str">
        <f t="shared" si="36"/>
        <v/>
      </c>
      <c r="AM374" s="15" t="str">
        <f t="shared" si="37"/>
        <v/>
      </c>
      <c r="AN374" s="15" t="str">
        <f t="shared" si="38"/>
        <v/>
      </c>
      <c r="AO374" s="15" t="str">
        <f t="shared" si="39"/>
        <v/>
      </c>
      <c r="AP374" s="15" t="str">
        <f t="shared" si="40"/>
        <v/>
      </c>
      <c r="AQ374" s="4" t="str">
        <f t="shared" si="41"/>
        <v/>
      </c>
    </row>
    <row r="375" spans="1:43" x14ac:dyDescent="0.25">
      <c r="A375" s="4" t="str">
        <f>IF(Inddata!A390="","",Inddata!A390)</f>
        <v/>
      </c>
      <c r="B375" s="4" t="str">
        <f>IF(Inddata!B390="","",Inddata!B390)</f>
        <v/>
      </c>
      <c r="C375" s="4" t="str">
        <f>IF(Inddata!C390="","",Inddata!C390)</f>
        <v/>
      </c>
      <c r="D375" s="4" t="str">
        <f>IF(Inddata!D390="","",Inddata!D390)</f>
        <v/>
      </c>
      <c r="E375" s="4" t="str">
        <f>IF(Inddata!E390="","",Inddata!E390)</f>
        <v/>
      </c>
      <c r="F375" s="4" t="str">
        <f>IF(Inddata!F390="","",Inddata!F390)</f>
        <v/>
      </c>
      <c r="G375" s="4">
        <f>IF(Inddata!G390="","",Inddata!G390)</f>
        <v>0</v>
      </c>
      <c r="H375" s="4" t="str">
        <f>IF(Inddata!H390&gt;0.5,Inddata!H390,"")</f>
        <v/>
      </c>
      <c r="I375" s="4" t="str">
        <f>IF(Inddata!I390="","",Inddata!I390)</f>
        <v/>
      </c>
      <c r="J375" s="14">
        <f>IF('Anvendte oplysninger'!J375="Irrelevant",1,IF('Anvendte oplysninger'!J375&gt;3,1.2,1))</f>
        <v>1</v>
      </c>
      <c r="K375" s="14">
        <f>IF('Anvendte oplysninger'!K375="Irrelevant",1,IF(AND(OR(I375="Motorvejsstrækning",I375="Frakørselsflettestrækning",I375="Tilkørselsflettestrækning"),'Anvendte oplysninger'!K375&lt;3.5),1+(3.5-'Anvendte oplysninger'!K375)*0.12,IF(AND(OR(I375="Frakørselsrampe",I375="Tilkørselsrampe"),'Anvendte oplysninger'!K375&lt;3.5),1+(3.5-'Anvendte oplysninger'!K375)*0.16,1)))</f>
        <v>1</v>
      </c>
      <c r="L375" s="14">
        <f>IF('Anvendte oplysninger'!L375="Irrelevant",1,IF(AND('Anvendte oplysninger'!L375="Ja",'Anvendte oplysninger'!J375=2),0.6*'Anvendte oplysninger'!M375+(1-'Anvendte oplysninger'!M375),IF(AND('Anvendte oplysninger'!L375="Ja",'Anvendte oplysninger'!J375=3),0.7*'Anvendte oplysninger'!M375+(1-'Anvendte oplysninger'!M375),IF(AND('Anvendte oplysninger'!L375="Ja",'Anvendte oplysninger'!J375=4),0.76*'Anvendte oplysninger'!M375+(1-'Anvendte oplysninger'!M375),IF(AND('Anvendte oplysninger'!L375="Ja",'Anvendte oplysninger'!J375&gt;4.99999999),0.8*'Anvendte oplysninger'!M375+(1-'Anvendte oplysninger'!M375),1)))))</f>
        <v>1</v>
      </c>
      <c r="M375" s="14">
        <f>IF('Anvendte oplysninger'!L375="Irrelevant",1,IF(AND('Anvendte oplysninger'!L375="Ja",'Anvendte oplysninger'!J375=2),0.8*'Anvendte oplysninger'!M375+(1-'Anvendte oplysninger'!M375),IF(AND('Anvendte oplysninger'!L375="Ja",'Anvendte oplysninger'!J375=3),0.85*'Anvendte oplysninger'!M375+(1-'Anvendte oplysninger'!M375),IF(AND('Anvendte oplysninger'!L375="Ja",'Anvendte oplysninger'!J375=4),0.88*'Anvendte oplysninger'!M375+(1-'Anvendte oplysninger'!M375),IF(AND('Anvendte oplysninger'!L375="Ja",'Anvendte oplysninger'!J375&gt;4.99999999),0.9*'Anvendte oplysninger'!M375+(1-'Anvendte oplysninger'!M375),1)))))</f>
        <v>1</v>
      </c>
      <c r="N375" s="14">
        <f>IF('Anvendte oplysninger'!N375="Irrelevant",1,IF(AND(OR(I375="Motorvejsstrækning",I375="Frakørselsflettestrækning",I375="Tilkørselsflettestrækning"),'Anvendte oplysninger'!N375&lt;3),1+(3-'Anvendte oplysninger'!N375)*0.09333333,1))</f>
        <v>1</v>
      </c>
      <c r="O375" s="14">
        <f>IF('Anvendte oplysninger'!N375="Irrelevant",1,IF(AND(OR(I375="Motorvejsstrækning",I375="Frakørselsflettestrækning",I375="Tilkørselsflettestrækning"),'Anvendte oplysninger'!N375&lt;3),1+(3-'Anvendte oplysninger'!N375)*0.19666667,1))</f>
        <v>1</v>
      </c>
      <c r="P375" s="14">
        <f>IF('Anvendte oplysninger'!O375="Irrelevant",1,IF(AND(OR(I375="Motorvejsstrækning",I375="Frakørselsflettestrækning",I375="Tilkørselsflettestrækning"),'Anvendte oplysninger'!O375&lt;3.00000001),1+(0.5-'Anvendte oplysninger'!O375)*0.04,IF(AND(OR(I375="Frakørselsrampe",I375="Tilkørselsrampe"),'Anvendte oplysninger'!O375&lt;3.00000001),1+(0.5-'Anvendte oplysninger'!O375)*0.08,IF(OR(I375="Motorvejsstrækning",I375="Frakørselsflettestrækning",I375="Tilkørselsflettestrækning"),0.9,0.8))))</f>
        <v>1</v>
      </c>
      <c r="Q375" s="14">
        <f>IF('Anvendte oplysninger'!P375="Irrelevant",1,IF(AND(OR(I375="Motorvejsstrækning",I375="Frakørselsflettestrækning",I375="Tilkørselsflettestrækning"),'Anvendte oplysninger'!P375&lt;11.00000001),1+(5-'Anvendte oplysninger'!P375)*0.01,0.94))</f>
        <v>1</v>
      </c>
      <c r="R375" s="14">
        <f>IF(OR('Anvendte oplysninger'!Q375="Irrelevant",'Anvendte oplysninger'!R375="Irrelevant",'Anvendte oplysninger'!Q375="Lige"),1,IF(AND(OR(I375="Motorvejsstrækning",I375="Frakørselsflettestrækning",I375="Tilkørselsflettestrækning"),'Anvendte oplysninger'!Q375&lt;4000),(EXP(0.1096*1746.5/'Anvendte oplysninger'!Q375)/EXP(0.1096*1746.5/4000))*('Anvendte oplysninger'!R375/1000)/G375+(G375-'Anvendte oplysninger'!R375/1000)/G375,1))</f>
        <v>1</v>
      </c>
      <c r="S375" s="14">
        <f>IF(OR('Anvendte oplysninger'!S375="Irrelevant",'Anvendte oplysninger'!T375="Irrelevant",'Anvendte oplysninger'!S375="Lige"),1,IF(AND(OR(I375="Motorvejsstrækning",I375="Frakørselsflettestrækning",I375="Tilkørselsflettestrækning"),'Anvendte oplysninger'!S375&lt;4000),(EXP(0.1096*1746.5/'Anvendte oplysninger'!S375)/EXP(0.1096*1746.5/4000))*('Anvendte oplysninger'!T375/1000)/G375+(G375-'Anvendte oplysninger'!T375/1000)/G375,1))</f>
        <v>1</v>
      </c>
      <c r="T375" s="14">
        <f>IF('Anvendte oplysninger'!U375="Irrelevant",1,IF(AND(OR(I375="Motorvejsstrækning",I375="Frakørselsflettestrækning",I375="Tilkørselsflettestrækning",I375="Frakørselsrampe",I375="Tilkørselsrampe"),'Anvendte oplysninger'!U375="Ja"),0.95,1))</f>
        <v>1</v>
      </c>
      <c r="U375" s="14">
        <f>IF('Anvendte oplysninger'!U375="Irrelevant",1,IF(AND(OR(I375="Motorvejsstrækning",I375="Frakørselsflettestrækning",I375="Tilkørselsflettestrækning",I375="Frakørselsrampe",I375="Tilkørselsrampe"),'Anvendte oplysninger'!U375="Ja"),0.96,1))</f>
        <v>1</v>
      </c>
      <c r="V375" s="14">
        <f>IF('Anvendte oplysninger'!U375="Irrelevant",1,IF(AND(OR(I375="Motorvejsstrækning",I375="Frakørselsflettestrækning",I375="Tilkørselsflettestrækning",I375="Frakørselsrampe",I375="Tilkørselsrampe"),'Anvendte oplysninger'!U375="Ja"),0.79,1))</f>
        <v>1</v>
      </c>
      <c r="W375" s="14">
        <f>IF('Anvendte oplysninger'!U375="Irrelevant",1,IF(AND(OR(I375="Motorvejsstrækning",I375="Frakørselsflettestrækning",I375="Tilkørselsflettestrækning",I375="Frakørselsrampe",I375="Tilkørselsrampe"),'Anvendte oplysninger'!U375="Ja"),0.94,1))</f>
        <v>1</v>
      </c>
      <c r="X375" s="14">
        <f>IF('Anvendte oplysninger'!U375="Irrelevant",1,IF(AND(OR(I375="Motorvejsstrækning",I375="Frakørselsflettestrækning",I375="Tilkørselsflettestrækning",I375="Frakørselsrampe",I375="Tilkørselsrampe"),'Anvendte oplysninger'!U375="Ja"),0.97,1))</f>
        <v>1</v>
      </c>
      <c r="Y375" s="14">
        <f>IF(AND(I375="Frakørselsrampe",'Anvendte oplysninger'!V375="S-formet ruderrampe"),1.32,IF(AND(I375="Frakørselsrampe",'Anvendte oplysninger'!V375="S-formet trompetrampe"),2.05,IF(AND(I375="Frakørselsrampe",'Anvendte oplysninger'!V375="U-formet trompetrampe"),4.11,IF(AND(I375="Frakørselsrampe",'Anvendte oplysninger'!V375="SV-formet flyoverrampe"),5.15,IF(AND(I375="Frakørselsrampe",'Anvendte oplysninger'!V375="Vinkelformet rampe"),1.07,IF(AND(I375="Tilkørselsrampe",'Anvendte oplysninger'!V375="S-formet ruderrampe"),0.93,IF(AND(I375="Tilkørselsrampe",'Anvendte oplysninger'!V375="S-formet trompetrampe"),2.48,IF(AND(I375="Tilkørselsrampe",'Anvendte oplysninger'!V375="U-formet trompetrampe"),4.15,IF(AND(I375="Tilkørselsrampe",'Anvendte oplysninger'!V375="SV-formet flyoverrampe"),5.26,IF(AND(I375="Tilkørselsrampe",'Anvendte oplysninger'!V375="Vinkelformet rampe"),1.42,1))))))))))</f>
        <v>1</v>
      </c>
      <c r="Z375" s="14">
        <f>IF(OR('Anvendte oplysninger'!W375="Lige",'Anvendte oplysninger'!W375="Irrelevant",'Anvendte oplysninger'!X375="Irrelevant",'Anvendte oplysninger'!Y375="Irrelevant"),1,1+1.545*1000/32.2*((('Anvendte oplysninger'!Y375*3268/3600)/('Anvendte oplysninger'!W375/0.306))^2)*('Anvendte oplysninger'!X375/1000)/G375)</f>
        <v>1</v>
      </c>
      <c r="AA375" s="14">
        <f>IF(OR('Anvendte oplysninger'!W375="Lige",'Anvendte oplysninger'!W375="Irrelevant",'Anvendte oplysninger'!X375="Irrelevant",'Anvendte oplysninger'!Y375="Irrelevant"),1,1+1.961*1000/32.2*((('Anvendte oplysninger'!Y375*3268/3600)/('Anvendte oplysninger'!W375/0.306))^2)*('Anvendte oplysninger'!X375/1000)/G375)</f>
        <v>1</v>
      </c>
      <c r="AB375" s="14">
        <f>IF(OR('Anvendte oplysninger'!Z375="Lige",'Anvendte oplysninger'!Z375="Irrelevant",'Anvendte oplysninger'!AA375="Irrelevant",'Anvendte oplysninger'!AB375="Irrelevant"),1,1+1.545*1000/32.2*((('Anvendte oplysninger'!AB375*3268/3600)/('Anvendte oplysninger'!Z375/0.306))^2)*('Anvendte oplysninger'!AA375/1000)/G375)</f>
        <v>1</v>
      </c>
      <c r="AC375" s="14">
        <f>IF(OR('Anvendte oplysninger'!Z375="Lige",'Anvendte oplysninger'!Z375="Irrelevant",'Anvendte oplysninger'!AA375="Irrelevant",'Anvendte oplysninger'!AB375="Irrelevant"),1,1+1.961*1000/32.2*((('Anvendte oplysninger'!AB375*3268/3600)/('Anvendte oplysninger'!Z375/0.306))^2)*('Anvendte oplysninger'!AA375/1000)/G375)</f>
        <v>1</v>
      </c>
      <c r="AD375" s="14">
        <f>IF(OR('Anvendte oplysninger'!AC375="Irrelevant",'Anvendte oplysninger'!AC375="Nej"),1,IF(AND('Anvendte oplysninger'!AC375="Ja",OR('Anvendte oplysninger'!Q375&lt;301,'Anvendte oplysninger'!S375&lt;301)),1-(0.5*('Anvendte oplysninger'!R375+'Anvendte oplysninger'!T375)/('Anvendte oplysninger'!G375*1000)),IF(AND('Anvendte oplysninger'!AC375="Ja",OR('Anvendte oplysninger'!Q375&lt;601,'Anvendte oplysninger'!S375&lt;601)),1-(0.25*('Anvendte oplysninger'!R375+'Anvendte oplysninger'!T375)/('Anvendte oplysninger'!G375*1000)),1)))</f>
        <v>1</v>
      </c>
      <c r="AE375" s="14">
        <f>IF(OR('Anvendte oplysninger'!AC375="Irrelevant",'Anvendte oplysninger'!AC375="Nej"),1,IF(AND('Anvendte oplysninger'!AC375="Ja",OR('Anvendte oplysninger'!Q375&lt;301,'Anvendte oplysninger'!S375&lt;301)),1-(0.4*('Anvendte oplysninger'!R375+'Anvendte oplysninger'!T375)/('Anvendte oplysninger'!G375*1000)),IF(AND('Anvendte oplysninger'!AC375="Ja",OR('Anvendte oplysninger'!Q375&lt;601,'Anvendte oplysninger'!S375&lt;601)),1-(0.2*('Anvendte oplysninger'!R375+'Anvendte oplysninger'!T375)/('Anvendte oplysninger'!G375*1000)),1)))</f>
        <v>1</v>
      </c>
      <c r="AF375" s="14">
        <f>IF('Anvendte oplysninger'!AD375="110 km/t",0.79,1)</f>
        <v>1</v>
      </c>
      <c r="AG375" s="14">
        <f>IF('Anvendte oplysninger'!AD375="110 km/t",0.94,1)</f>
        <v>1</v>
      </c>
      <c r="AH375" s="14">
        <f>IF('Anvendte oplysninger'!AD375="110 km/t",0.66,1)</f>
        <v>1</v>
      </c>
      <c r="AI375" s="14">
        <f>IF('Anvendte oplysninger'!AD375="110 km/t",0.82,1)</f>
        <v>1</v>
      </c>
      <c r="AJ375" s="14">
        <f>IF(AND('Anvendte oplysninger'!AE375="Ja",I375="Tilkørselsflettestrækning"),0.65*'Anvendte oplysninger'!AF375+1-'Anvendte oplysninger'!AF375,1)</f>
        <v>1</v>
      </c>
      <c r="AK375" s="15" t="str">
        <f t="shared" si="35"/>
        <v/>
      </c>
      <c r="AL375" s="15" t="str">
        <f t="shared" si="36"/>
        <v/>
      </c>
      <c r="AM375" s="15" t="str">
        <f t="shared" si="37"/>
        <v/>
      </c>
      <c r="AN375" s="15" t="str">
        <f t="shared" si="38"/>
        <v/>
      </c>
      <c r="AO375" s="15" t="str">
        <f t="shared" si="39"/>
        <v/>
      </c>
      <c r="AP375" s="15" t="str">
        <f t="shared" si="40"/>
        <v/>
      </c>
      <c r="AQ375" s="4" t="str">
        <f t="shared" si="41"/>
        <v/>
      </c>
    </row>
    <row r="376" spans="1:43" x14ac:dyDescent="0.25">
      <c r="A376" s="4" t="str">
        <f>IF(Inddata!A391="","",Inddata!A391)</f>
        <v/>
      </c>
      <c r="B376" s="4" t="str">
        <f>IF(Inddata!B391="","",Inddata!B391)</f>
        <v/>
      </c>
      <c r="C376" s="4" t="str">
        <f>IF(Inddata!C391="","",Inddata!C391)</f>
        <v/>
      </c>
      <c r="D376" s="4" t="str">
        <f>IF(Inddata!D391="","",Inddata!D391)</f>
        <v/>
      </c>
      <c r="E376" s="4" t="str">
        <f>IF(Inddata!E391="","",Inddata!E391)</f>
        <v/>
      </c>
      <c r="F376" s="4" t="str">
        <f>IF(Inddata!F391="","",Inddata!F391)</f>
        <v/>
      </c>
      <c r="G376" s="4">
        <f>IF(Inddata!G391="","",Inddata!G391)</f>
        <v>0</v>
      </c>
      <c r="H376" s="4" t="str">
        <f>IF(Inddata!H391&gt;0.5,Inddata!H391,"")</f>
        <v/>
      </c>
      <c r="I376" s="4" t="str">
        <f>IF(Inddata!I391="","",Inddata!I391)</f>
        <v/>
      </c>
      <c r="J376" s="14">
        <f>IF('Anvendte oplysninger'!J376="Irrelevant",1,IF('Anvendte oplysninger'!J376&gt;3,1.2,1))</f>
        <v>1</v>
      </c>
      <c r="K376" s="14">
        <f>IF('Anvendte oplysninger'!K376="Irrelevant",1,IF(AND(OR(I376="Motorvejsstrækning",I376="Frakørselsflettestrækning",I376="Tilkørselsflettestrækning"),'Anvendte oplysninger'!K376&lt;3.5),1+(3.5-'Anvendte oplysninger'!K376)*0.12,IF(AND(OR(I376="Frakørselsrampe",I376="Tilkørselsrampe"),'Anvendte oplysninger'!K376&lt;3.5),1+(3.5-'Anvendte oplysninger'!K376)*0.16,1)))</f>
        <v>1</v>
      </c>
      <c r="L376" s="14">
        <f>IF('Anvendte oplysninger'!L376="Irrelevant",1,IF(AND('Anvendte oplysninger'!L376="Ja",'Anvendte oplysninger'!J376=2),0.6*'Anvendte oplysninger'!M376+(1-'Anvendte oplysninger'!M376),IF(AND('Anvendte oplysninger'!L376="Ja",'Anvendte oplysninger'!J376=3),0.7*'Anvendte oplysninger'!M376+(1-'Anvendte oplysninger'!M376),IF(AND('Anvendte oplysninger'!L376="Ja",'Anvendte oplysninger'!J376=4),0.76*'Anvendte oplysninger'!M376+(1-'Anvendte oplysninger'!M376),IF(AND('Anvendte oplysninger'!L376="Ja",'Anvendte oplysninger'!J376&gt;4.99999999),0.8*'Anvendte oplysninger'!M376+(1-'Anvendte oplysninger'!M376),1)))))</f>
        <v>1</v>
      </c>
      <c r="M376" s="14">
        <f>IF('Anvendte oplysninger'!L376="Irrelevant",1,IF(AND('Anvendte oplysninger'!L376="Ja",'Anvendte oplysninger'!J376=2),0.8*'Anvendte oplysninger'!M376+(1-'Anvendte oplysninger'!M376),IF(AND('Anvendte oplysninger'!L376="Ja",'Anvendte oplysninger'!J376=3),0.85*'Anvendte oplysninger'!M376+(1-'Anvendte oplysninger'!M376),IF(AND('Anvendte oplysninger'!L376="Ja",'Anvendte oplysninger'!J376=4),0.88*'Anvendte oplysninger'!M376+(1-'Anvendte oplysninger'!M376),IF(AND('Anvendte oplysninger'!L376="Ja",'Anvendte oplysninger'!J376&gt;4.99999999),0.9*'Anvendte oplysninger'!M376+(1-'Anvendte oplysninger'!M376),1)))))</f>
        <v>1</v>
      </c>
      <c r="N376" s="14">
        <f>IF('Anvendte oplysninger'!N376="Irrelevant",1,IF(AND(OR(I376="Motorvejsstrækning",I376="Frakørselsflettestrækning",I376="Tilkørselsflettestrækning"),'Anvendte oplysninger'!N376&lt;3),1+(3-'Anvendte oplysninger'!N376)*0.09333333,1))</f>
        <v>1</v>
      </c>
      <c r="O376" s="14">
        <f>IF('Anvendte oplysninger'!N376="Irrelevant",1,IF(AND(OR(I376="Motorvejsstrækning",I376="Frakørselsflettestrækning",I376="Tilkørselsflettestrækning"),'Anvendte oplysninger'!N376&lt;3),1+(3-'Anvendte oplysninger'!N376)*0.19666667,1))</f>
        <v>1</v>
      </c>
      <c r="P376" s="14">
        <f>IF('Anvendte oplysninger'!O376="Irrelevant",1,IF(AND(OR(I376="Motorvejsstrækning",I376="Frakørselsflettestrækning",I376="Tilkørselsflettestrækning"),'Anvendte oplysninger'!O376&lt;3.00000001),1+(0.5-'Anvendte oplysninger'!O376)*0.04,IF(AND(OR(I376="Frakørselsrampe",I376="Tilkørselsrampe"),'Anvendte oplysninger'!O376&lt;3.00000001),1+(0.5-'Anvendte oplysninger'!O376)*0.08,IF(OR(I376="Motorvejsstrækning",I376="Frakørselsflettestrækning",I376="Tilkørselsflettestrækning"),0.9,0.8))))</f>
        <v>1</v>
      </c>
      <c r="Q376" s="14">
        <f>IF('Anvendte oplysninger'!P376="Irrelevant",1,IF(AND(OR(I376="Motorvejsstrækning",I376="Frakørselsflettestrækning",I376="Tilkørselsflettestrækning"),'Anvendte oplysninger'!P376&lt;11.00000001),1+(5-'Anvendte oplysninger'!P376)*0.01,0.94))</f>
        <v>1</v>
      </c>
      <c r="R376" s="14">
        <f>IF(OR('Anvendte oplysninger'!Q376="Irrelevant",'Anvendte oplysninger'!R376="Irrelevant",'Anvendte oplysninger'!Q376="Lige"),1,IF(AND(OR(I376="Motorvejsstrækning",I376="Frakørselsflettestrækning",I376="Tilkørselsflettestrækning"),'Anvendte oplysninger'!Q376&lt;4000),(EXP(0.1096*1746.5/'Anvendte oplysninger'!Q376)/EXP(0.1096*1746.5/4000))*('Anvendte oplysninger'!R376/1000)/G376+(G376-'Anvendte oplysninger'!R376/1000)/G376,1))</f>
        <v>1</v>
      </c>
      <c r="S376" s="14">
        <f>IF(OR('Anvendte oplysninger'!S376="Irrelevant",'Anvendte oplysninger'!T376="Irrelevant",'Anvendte oplysninger'!S376="Lige"),1,IF(AND(OR(I376="Motorvejsstrækning",I376="Frakørselsflettestrækning",I376="Tilkørselsflettestrækning"),'Anvendte oplysninger'!S376&lt;4000),(EXP(0.1096*1746.5/'Anvendte oplysninger'!S376)/EXP(0.1096*1746.5/4000))*('Anvendte oplysninger'!T376/1000)/G376+(G376-'Anvendte oplysninger'!T376/1000)/G376,1))</f>
        <v>1</v>
      </c>
      <c r="T376" s="14">
        <f>IF('Anvendte oplysninger'!U376="Irrelevant",1,IF(AND(OR(I376="Motorvejsstrækning",I376="Frakørselsflettestrækning",I376="Tilkørselsflettestrækning",I376="Frakørselsrampe",I376="Tilkørselsrampe"),'Anvendte oplysninger'!U376="Ja"),0.95,1))</f>
        <v>1</v>
      </c>
      <c r="U376" s="14">
        <f>IF('Anvendte oplysninger'!U376="Irrelevant",1,IF(AND(OR(I376="Motorvejsstrækning",I376="Frakørselsflettestrækning",I376="Tilkørselsflettestrækning",I376="Frakørselsrampe",I376="Tilkørselsrampe"),'Anvendte oplysninger'!U376="Ja"),0.96,1))</f>
        <v>1</v>
      </c>
      <c r="V376" s="14">
        <f>IF('Anvendte oplysninger'!U376="Irrelevant",1,IF(AND(OR(I376="Motorvejsstrækning",I376="Frakørselsflettestrækning",I376="Tilkørselsflettestrækning",I376="Frakørselsrampe",I376="Tilkørselsrampe"),'Anvendte oplysninger'!U376="Ja"),0.79,1))</f>
        <v>1</v>
      </c>
      <c r="W376" s="14">
        <f>IF('Anvendte oplysninger'!U376="Irrelevant",1,IF(AND(OR(I376="Motorvejsstrækning",I376="Frakørselsflettestrækning",I376="Tilkørselsflettestrækning",I376="Frakørselsrampe",I376="Tilkørselsrampe"),'Anvendte oplysninger'!U376="Ja"),0.94,1))</f>
        <v>1</v>
      </c>
      <c r="X376" s="14">
        <f>IF('Anvendte oplysninger'!U376="Irrelevant",1,IF(AND(OR(I376="Motorvejsstrækning",I376="Frakørselsflettestrækning",I376="Tilkørselsflettestrækning",I376="Frakørselsrampe",I376="Tilkørselsrampe"),'Anvendte oplysninger'!U376="Ja"),0.97,1))</f>
        <v>1</v>
      </c>
      <c r="Y376" s="14">
        <f>IF(AND(I376="Frakørselsrampe",'Anvendte oplysninger'!V376="S-formet ruderrampe"),1.32,IF(AND(I376="Frakørselsrampe",'Anvendte oplysninger'!V376="S-formet trompetrampe"),2.05,IF(AND(I376="Frakørselsrampe",'Anvendte oplysninger'!V376="U-formet trompetrampe"),4.11,IF(AND(I376="Frakørselsrampe",'Anvendte oplysninger'!V376="SV-formet flyoverrampe"),5.15,IF(AND(I376="Frakørselsrampe",'Anvendte oplysninger'!V376="Vinkelformet rampe"),1.07,IF(AND(I376="Tilkørselsrampe",'Anvendte oplysninger'!V376="S-formet ruderrampe"),0.93,IF(AND(I376="Tilkørselsrampe",'Anvendte oplysninger'!V376="S-formet trompetrampe"),2.48,IF(AND(I376="Tilkørselsrampe",'Anvendte oplysninger'!V376="U-formet trompetrampe"),4.15,IF(AND(I376="Tilkørselsrampe",'Anvendte oplysninger'!V376="SV-formet flyoverrampe"),5.26,IF(AND(I376="Tilkørselsrampe",'Anvendte oplysninger'!V376="Vinkelformet rampe"),1.42,1))))))))))</f>
        <v>1</v>
      </c>
      <c r="Z376" s="14">
        <f>IF(OR('Anvendte oplysninger'!W376="Lige",'Anvendte oplysninger'!W376="Irrelevant",'Anvendte oplysninger'!X376="Irrelevant",'Anvendte oplysninger'!Y376="Irrelevant"),1,1+1.545*1000/32.2*((('Anvendte oplysninger'!Y376*3268/3600)/('Anvendte oplysninger'!W376/0.306))^2)*('Anvendte oplysninger'!X376/1000)/G376)</f>
        <v>1</v>
      </c>
      <c r="AA376" s="14">
        <f>IF(OR('Anvendte oplysninger'!W376="Lige",'Anvendte oplysninger'!W376="Irrelevant",'Anvendte oplysninger'!X376="Irrelevant",'Anvendte oplysninger'!Y376="Irrelevant"),1,1+1.961*1000/32.2*((('Anvendte oplysninger'!Y376*3268/3600)/('Anvendte oplysninger'!W376/0.306))^2)*('Anvendte oplysninger'!X376/1000)/G376)</f>
        <v>1</v>
      </c>
      <c r="AB376" s="14">
        <f>IF(OR('Anvendte oplysninger'!Z376="Lige",'Anvendte oplysninger'!Z376="Irrelevant",'Anvendte oplysninger'!AA376="Irrelevant",'Anvendte oplysninger'!AB376="Irrelevant"),1,1+1.545*1000/32.2*((('Anvendte oplysninger'!AB376*3268/3600)/('Anvendte oplysninger'!Z376/0.306))^2)*('Anvendte oplysninger'!AA376/1000)/G376)</f>
        <v>1</v>
      </c>
      <c r="AC376" s="14">
        <f>IF(OR('Anvendte oplysninger'!Z376="Lige",'Anvendte oplysninger'!Z376="Irrelevant",'Anvendte oplysninger'!AA376="Irrelevant",'Anvendte oplysninger'!AB376="Irrelevant"),1,1+1.961*1000/32.2*((('Anvendte oplysninger'!AB376*3268/3600)/('Anvendte oplysninger'!Z376/0.306))^2)*('Anvendte oplysninger'!AA376/1000)/G376)</f>
        <v>1</v>
      </c>
      <c r="AD376" s="14">
        <f>IF(OR('Anvendte oplysninger'!AC376="Irrelevant",'Anvendte oplysninger'!AC376="Nej"),1,IF(AND('Anvendte oplysninger'!AC376="Ja",OR('Anvendte oplysninger'!Q376&lt;301,'Anvendte oplysninger'!S376&lt;301)),1-(0.5*('Anvendte oplysninger'!R376+'Anvendte oplysninger'!T376)/('Anvendte oplysninger'!G376*1000)),IF(AND('Anvendte oplysninger'!AC376="Ja",OR('Anvendte oplysninger'!Q376&lt;601,'Anvendte oplysninger'!S376&lt;601)),1-(0.25*('Anvendte oplysninger'!R376+'Anvendte oplysninger'!T376)/('Anvendte oplysninger'!G376*1000)),1)))</f>
        <v>1</v>
      </c>
      <c r="AE376" s="14">
        <f>IF(OR('Anvendte oplysninger'!AC376="Irrelevant",'Anvendte oplysninger'!AC376="Nej"),1,IF(AND('Anvendte oplysninger'!AC376="Ja",OR('Anvendte oplysninger'!Q376&lt;301,'Anvendte oplysninger'!S376&lt;301)),1-(0.4*('Anvendte oplysninger'!R376+'Anvendte oplysninger'!T376)/('Anvendte oplysninger'!G376*1000)),IF(AND('Anvendte oplysninger'!AC376="Ja",OR('Anvendte oplysninger'!Q376&lt;601,'Anvendte oplysninger'!S376&lt;601)),1-(0.2*('Anvendte oplysninger'!R376+'Anvendte oplysninger'!T376)/('Anvendte oplysninger'!G376*1000)),1)))</f>
        <v>1</v>
      </c>
      <c r="AF376" s="14">
        <f>IF('Anvendte oplysninger'!AD376="110 km/t",0.79,1)</f>
        <v>1</v>
      </c>
      <c r="AG376" s="14">
        <f>IF('Anvendte oplysninger'!AD376="110 km/t",0.94,1)</f>
        <v>1</v>
      </c>
      <c r="AH376" s="14">
        <f>IF('Anvendte oplysninger'!AD376="110 km/t",0.66,1)</f>
        <v>1</v>
      </c>
      <c r="AI376" s="14">
        <f>IF('Anvendte oplysninger'!AD376="110 km/t",0.82,1)</f>
        <v>1</v>
      </c>
      <c r="AJ376" s="14">
        <f>IF(AND('Anvendte oplysninger'!AE376="Ja",I376="Tilkørselsflettestrækning"),0.65*'Anvendte oplysninger'!AF376+1-'Anvendte oplysninger'!AF376,1)</f>
        <v>1</v>
      </c>
      <c r="AK376" s="15" t="str">
        <f t="shared" si="35"/>
        <v/>
      </c>
      <c r="AL376" s="15" t="str">
        <f t="shared" si="36"/>
        <v/>
      </c>
      <c r="AM376" s="15" t="str">
        <f t="shared" si="37"/>
        <v/>
      </c>
      <c r="AN376" s="15" t="str">
        <f t="shared" si="38"/>
        <v/>
      </c>
      <c r="AO376" s="15" t="str">
        <f t="shared" si="39"/>
        <v/>
      </c>
      <c r="AP376" s="15" t="str">
        <f t="shared" si="40"/>
        <v/>
      </c>
      <c r="AQ376" s="4" t="str">
        <f t="shared" si="41"/>
        <v/>
      </c>
    </row>
    <row r="377" spans="1:43" x14ac:dyDescent="0.25">
      <c r="A377" s="4" t="str">
        <f>IF(Inddata!A392="","",Inddata!A392)</f>
        <v/>
      </c>
      <c r="B377" s="4" t="str">
        <f>IF(Inddata!B392="","",Inddata!B392)</f>
        <v/>
      </c>
      <c r="C377" s="4" t="str">
        <f>IF(Inddata!C392="","",Inddata!C392)</f>
        <v/>
      </c>
      <c r="D377" s="4" t="str">
        <f>IF(Inddata!D392="","",Inddata!D392)</f>
        <v/>
      </c>
      <c r="E377" s="4" t="str">
        <f>IF(Inddata!E392="","",Inddata!E392)</f>
        <v/>
      </c>
      <c r="F377" s="4" t="str">
        <f>IF(Inddata!F392="","",Inddata!F392)</f>
        <v/>
      </c>
      <c r="G377" s="4">
        <f>IF(Inddata!G392="","",Inddata!G392)</f>
        <v>0</v>
      </c>
      <c r="H377" s="4" t="str">
        <f>IF(Inddata!H392&gt;0.5,Inddata!H392,"")</f>
        <v/>
      </c>
      <c r="I377" s="4" t="str">
        <f>IF(Inddata!I392="","",Inddata!I392)</f>
        <v/>
      </c>
      <c r="J377" s="14">
        <f>IF('Anvendte oplysninger'!J377="Irrelevant",1,IF('Anvendte oplysninger'!J377&gt;3,1.2,1))</f>
        <v>1</v>
      </c>
      <c r="K377" s="14">
        <f>IF('Anvendte oplysninger'!K377="Irrelevant",1,IF(AND(OR(I377="Motorvejsstrækning",I377="Frakørselsflettestrækning",I377="Tilkørselsflettestrækning"),'Anvendte oplysninger'!K377&lt;3.5),1+(3.5-'Anvendte oplysninger'!K377)*0.12,IF(AND(OR(I377="Frakørselsrampe",I377="Tilkørselsrampe"),'Anvendte oplysninger'!K377&lt;3.5),1+(3.5-'Anvendte oplysninger'!K377)*0.16,1)))</f>
        <v>1</v>
      </c>
      <c r="L377" s="14">
        <f>IF('Anvendte oplysninger'!L377="Irrelevant",1,IF(AND('Anvendte oplysninger'!L377="Ja",'Anvendte oplysninger'!J377=2),0.6*'Anvendte oplysninger'!M377+(1-'Anvendte oplysninger'!M377),IF(AND('Anvendte oplysninger'!L377="Ja",'Anvendte oplysninger'!J377=3),0.7*'Anvendte oplysninger'!M377+(1-'Anvendte oplysninger'!M377),IF(AND('Anvendte oplysninger'!L377="Ja",'Anvendte oplysninger'!J377=4),0.76*'Anvendte oplysninger'!M377+(1-'Anvendte oplysninger'!M377),IF(AND('Anvendte oplysninger'!L377="Ja",'Anvendte oplysninger'!J377&gt;4.99999999),0.8*'Anvendte oplysninger'!M377+(1-'Anvendte oplysninger'!M377),1)))))</f>
        <v>1</v>
      </c>
      <c r="M377" s="14">
        <f>IF('Anvendte oplysninger'!L377="Irrelevant",1,IF(AND('Anvendte oplysninger'!L377="Ja",'Anvendte oplysninger'!J377=2),0.8*'Anvendte oplysninger'!M377+(1-'Anvendte oplysninger'!M377),IF(AND('Anvendte oplysninger'!L377="Ja",'Anvendte oplysninger'!J377=3),0.85*'Anvendte oplysninger'!M377+(1-'Anvendte oplysninger'!M377),IF(AND('Anvendte oplysninger'!L377="Ja",'Anvendte oplysninger'!J377=4),0.88*'Anvendte oplysninger'!M377+(1-'Anvendte oplysninger'!M377),IF(AND('Anvendte oplysninger'!L377="Ja",'Anvendte oplysninger'!J377&gt;4.99999999),0.9*'Anvendte oplysninger'!M377+(1-'Anvendte oplysninger'!M377),1)))))</f>
        <v>1</v>
      </c>
      <c r="N377" s="14">
        <f>IF('Anvendte oplysninger'!N377="Irrelevant",1,IF(AND(OR(I377="Motorvejsstrækning",I377="Frakørselsflettestrækning",I377="Tilkørselsflettestrækning"),'Anvendte oplysninger'!N377&lt;3),1+(3-'Anvendte oplysninger'!N377)*0.09333333,1))</f>
        <v>1</v>
      </c>
      <c r="O377" s="14">
        <f>IF('Anvendte oplysninger'!N377="Irrelevant",1,IF(AND(OR(I377="Motorvejsstrækning",I377="Frakørselsflettestrækning",I377="Tilkørselsflettestrækning"),'Anvendte oplysninger'!N377&lt;3),1+(3-'Anvendte oplysninger'!N377)*0.19666667,1))</f>
        <v>1</v>
      </c>
      <c r="P377" s="14">
        <f>IF('Anvendte oplysninger'!O377="Irrelevant",1,IF(AND(OR(I377="Motorvejsstrækning",I377="Frakørselsflettestrækning",I377="Tilkørselsflettestrækning"),'Anvendte oplysninger'!O377&lt;3.00000001),1+(0.5-'Anvendte oplysninger'!O377)*0.04,IF(AND(OR(I377="Frakørselsrampe",I377="Tilkørselsrampe"),'Anvendte oplysninger'!O377&lt;3.00000001),1+(0.5-'Anvendte oplysninger'!O377)*0.08,IF(OR(I377="Motorvejsstrækning",I377="Frakørselsflettestrækning",I377="Tilkørselsflettestrækning"),0.9,0.8))))</f>
        <v>1</v>
      </c>
      <c r="Q377" s="14">
        <f>IF('Anvendte oplysninger'!P377="Irrelevant",1,IF(AND(OR(I377="Motorvejsstrækning",I377="Frakørselsflettestrækning",I377="Tilkørselsflettestrækning"),'Anvendte oplysninger'!P377&lt;11.00000001),1+(5-'Anvendte oplysninger'!P377)*0.01,0.94))</f>
        <v>1</v>
      </c>
      <c r="R377" s="14">
        <f>IF(OR('Anvendte oplysninger'!Q377="Irrelevant",'Anvendte oplysninger'!R377="Irrelevant",'Anvendte oplysninger'!Q377="Lige"),1,IF(AND(OR(I377="Motorvejsstrækning",I377="Frakørselsflettestrækning",I377="Tilkørselsflettestrækning"),'Anvendte oplysninger'!Q377&lt;4000),(EXP(0.1096*1746.5/'Anvendte oplysninger'!Q377)/EXP(0.1096*1746.5/4000))*('Anvendte oplysninger'!R377/1000)/G377+(G377-'Anvendte oplysninger'!R377/1000)/G377,1))</f>
        <v>1</v>
      </c>
      <c r="S377" s="14">
        <f>IF(OR('Anvendte oplysninger'!S377="Irrelevant",'Anvendte oplysninger'!T377="Irrelevant",'Anvendte oplysninger'!S377="Lige"),1,IF(AND(OR(I377="Motorvejsstrækning",I377="Frakørselsflettestrækning",I377="Tilkørselsflettestrækning"),'Anvendte oplysninger'!S377&lt;4000),(EXP(0.1096*1746.5/'Anvendte oplysninger'!S377)/EXP(0.1096*1746.5/4000))*('Anvendte oplysninger'!T377/1000)/G377+(G377-'Anvendte oplysninger'!T377/1000)/G377,1))</f>
        <v>1</v>
      </c>
      <c r="T377" s="14">
        <f>IF('Anvendte oplysninger'!U377="Irrelevant",1,IF(AND(OR(I377="Motorvejsstrækning",I377="Frakørselsflettestrækning",I377="Tilkørselsflettestrækning",I377="Frakørselsrampe",I377="Tilkørselsrampe"),'Anvendte oplysninger'!U377="Ja"),0.95,1))</f>
        <v>1</v>
      </c>
      <c r="U377" s="14">
        <f>IF('Anvendte oplysninger'!U377="Irrelevant",1,IF(AND(OR(I377="Motorvejsstrækning",I377="Frakørselsflettestrækning",I377="Tilkørselsflettestrækning",I377="Frakørselsrampe",I377="Tilkørselsrampe"),'Anvendte oplysninger'!U377="Ja"),0.96,1))</f>
        <v>1</v>
      </c>
      <c r="V377" s="14">
        <f>IF('Anvendte oplysninger'!U377="Irrelevant",1,IF(AND(OR(I377="Motorvejsstrækning",I377="Frakørselsflettestrækning",I377="Tilkørselsflettestrækning",I377="Frakørselsrampe",I377="Tilkørselsrampe"),'Anvendte oplysninger'!U377="Ja"),0.79,1))</f>
        <v>1</v>
      </c>
      <c r="W377" s="14">
        <f>IF('Anvendte oplysninger'!U377="Irrelevant",1,IF(AND(OR(I377="Motorvejsstrækning",I377="Frakørselsflettestrækning",I377="Tilkørselsflettestrækning",I377="Frakørselsrampe",I377="Tilkørselsrampe"),'Anvendte oplysninger'!U377="Ja"),0.94,1))</f>
        <v>1</v>
      </c>
      <c r="X377" s="14">
        <f>IF('Anvendte oplysninger'!U377="Irrelevant",1,IF(AND(OR(I377="Motorvejsstrækning",I377="Frakørselsflettestrækning",I377="Tilkørselsflettestrækning",I377="Frakørselsrampe",I377="Tilkørselsrampe"),'Anvendte oplysninger'!U377="Ja"),0.97,1))</f>
        <v>1</v>
      </c>
      <c r="Y377" s="14">
        <f>IF(AND(I377="Frakørselsrampe",'Anvendte oplysninger'!V377="S-formet ruderrampe"),1.32,IF(AND(I377="Frakørselsrampe",'Anvendte oplysninger'!V377="S-formet trompetrampe"),2.05,IF(AND(I377="Frakørselsrampe",'Anvendte oplysninger'!V377="U-formet trompetrampe"),4.11,IF(AND(I377="Frakørselsrampe",'Anvendte oplysninger'!V377="SV-formet flyoverrampe"),5.15,IF(AND(I377="Frakørselsrampe",'Anvendte oplysninger'!V377="Vinkelformet rampe"),1.07,IF(AND(I377="Tilkørselsrampe",'Anvendte oplysninger'!V377="S-formet ruderrampe"),0.93,IF(AND(I377="Tilkørselsrampe",'Anvendte oplysninger'!V377="S-formet trompetrampe"),2.48,IF(AND(I377="Tilkørselsrampe",'Anvendte oplysninger'!V377="U-formet trompetrampe"),4.15,IF(AND(I377="Tilkørselsrampe",'Anvendte oplysninger'!V377="SV-formet flyoverrampe"),5.26,IF(AND(I377="Tilkørselsrampe",'Anvendte oplysninger'!V377="Vinkelformet rampe"),1.42,1))))))))))</f>
        <v>1</v>
      </c>
      <c r="Z377" s="14">
        <f>IF(OR('Anvendte oplysninger'!W377="Lige",'Anvendte oplysninger'!W377="Irrelevant",'Anvendte oplysninger'!X377="Irrelevant",'Anvendte oplysninger'!Y377="Irrelevant"),1,1+1.545*1000/32.2*((('Anvendte oplysninger'!Y377*3268/3600)/('Anvendte oplysninger'!W377/0.306))^2)*('Anvendte oplysninger'!X377/1000)/G377)</f>
        <v>1</v>
      </c>
      <c r="AA377" s="14">
        <f>IF(OR('Anvendte oplysninger'!W377="Lige",'Anvendte oplysninger'!W377="Irrelevant",'Anvendte oplysninger'!X377="Irrelevant",'Anvendte oplysninger'!Y377="Irrelevant"),1,1+1.961*1000/32.2*((('Anvendte oplysninger'!Y377*3268/3600)/('Anvendte oplysninger'!W377/0.306))^2)*('Anvendte oplysninger'!X377/1000)/G377)</f>
        <v>1</v>
      </c>
      <c r="AB377" s="14">
        <f>IF(OR('Anvendte oplysninger'!Z377="Lige",'Anvendte oplysninger'!Z377="Irrelevant",'Anvendte oplysninger'!AA377="Irrelevant",'Anvendte oplysninger'!AB377="Irrelevant"),1,1+1.545*1000/32.2*((('Anvendte oplysninger'!AB377*3268/3600)/('Anvendte oplysninger'!Z377/0.306))^2)*('Anvendte oplysninger'!AA377/1000)/G377)</f>
        <v>1</v>
      </c>
      <c r="AC377" s="14">
        <f>IF(OR('Anvendte oplysninger'!Z377="Lige",'Anvendte oplysninger'!Z377="Irrelevant",'Anvendte oplysninger'!AA377="Irrelevant",'Anvendte oplysninger'!AB377="Irrelevant"),1,1+1.961*1000/32.2*((('Anvendte oplysninger'!AB377*3268/3600)/('Anvendte oplysninger'!Z377/0.306))^2)*('Anvendte oplysninger'!AA377/1000)/G377)</f>
        <v>1</v>
      </c>
      <c r="AD377" s="14">
        <f>IF(OR('Anvendte oplysninger'!AC377="Irrelevant",'Anvendte oplysninger'!AC377="Nej"),1,IF(AND('Anvendte oplysninger'!AC377="Ja",OR('Anvendte oplysninger'!Q377&lt;301,'Anvendte oplysninger'!S377&lt;301)),1-(0.5*('Anvendte oplysninger'!R377+'Anvendte oplysninger'!T377)/('Anvendte oplysninger'!G377*1000)),IF(AND('Anvendte oplysninger'!AC377="Ja",OR('Anvendte oplysninger'!Q377&lt;601,'Anvendte oplysninger'!S377&lt;601)),1-(0.25*('Anvendte oplysninger'!R377+'Anvendte oplysninger'!T377)/('Anvendte oplysninger'!G377*1000)),1)))</f>
        <v>1</v>
      </c>
      <c r="AE377" s="14">
        <f>IF(OR('Anvendte oplysninger'!AC377="Irrelevant",'Anvendte oplysninger'!AC377="Nej"),1,IF(AND('Anvendte oplysninger'!AC377="Ja",OR('Anvendte oplysninger'!Q377&lt;301,'Anvendte oplysninger'!S377&lt;301)),1-(0.4*('Anvendte oplysninger'!R377+'Anvendte oplysninger'!T377)/('Anvendte oplysninger'!G377*1000)),IF(AND('Anvendte oplysninger'!AC377="Ja",OR('Anvendte oplysninger'!Q377&lt;601,'Anvendte oplysninger'!S377&lt;601)),1-(0.2*('Anvendte oplysninger'!R377+'Anvendte oplysninger'!T377)/('Anvendte oplysninger'!G377*1000)),1)))</f>
        <v>1</v>
      </c>
      <c r="AF377" s="14">
        <f>IF('Anvendte oplysninger'!AD377="110 km/t",0.79,1)</f>
        <v>1</v>
      </c>
      <c r="AG377" s="14">
        <f>IF('Anvendte oplysninger'!AD377="110 km/t",0.94,1)</f>
        <v>1</v>
      </c>
      <c r="AH377" s="14">
        <f>IF('Anvendte oplysninger'!AD377="110 km/t",0.66,1)</f>
        <v>1</v>
      </c>
      <c r="AI377" s="14">
        <f>IF('Anvendte oplysninger'!AD377="110 km/t",0.82,1)</f>
        <v>1</v>
      </c>
      <c r="AJ377" s="14">
        <f>IF(AND('Anvendte oplysninger'!AE377="Ja",I377="Tilkørselsflettestrækning"),0.65*'Anvendte oplysninger'!AF377+1-'Anvendte oplysninger'!AF377,1)</f>
        <v>1</v>
      </c>
      <c r="AK377" s="15" t="str">
        <f t="shared" si="35"/>
        <v/>
      </c>
      <c r="AL377" s="15" t="str">
        <f t="shared" si="36"/>
        <v/>
      </c>
      <c r="AM377" s="15" t="str">
        <f t="shared" si="37"/>
        <v/>
      </c>
      <c r="AN377" s="15" t="str">
        <f t="shared" si="38"/>
        <v/>
      </c>
      <c r="AO377" s="15" t="str">
        <f t="shared" si="39"/>
        <v/>
      </c>
      <c r="AP377" s="15" t="str">
        <f t="shared" si="40"/>
        <v/>
      </c>
      <c r="AQ377" s="4" t="str">
        <f t="shared" si="41"/>
        <v/>
      </c>
    </row>
    <row r="378" spans="1:43" x14ac:dyDescent="0.25">
      <c r="A378" s="4" t="str">
        <f>IF(Inddata!A393="","",Inddata!A393)</f>
        <v/>
      </c>
      <c r="B378" s="4" t="str">
        <f>IF(Inddata!B393="","",Inddata!B393)</f>
        <v/>
      </c>
      <c r="C378" s="4" t="str">
        <f>IF(Inddata!C393="","",Inddata!C393)</f>
        <v/>
      </c>
      <c r="D378" s="4" t="str">
        <f>IF(Inddata!D393="","",Inddata!D393)</f>
        <v/>
      </c>
      <c r="E378" s="4" t="str">
        <f>IF(Inddata!E393="","",Inddata!E393)</f>
        <v/>
      </c>
      <c r="F378" s="4" t="str">
        <f>IF(Inddata!F393="","",Inddata!F393)</f>
        <v/>
      </c>
      <c r="G378" s="4">
        <f>IF(Inddata!G393="","",Inddata!G393)</f>
        <v>0</v>
      </c>
      <c r="H378" s="4" t="str">
        <f>IF(Inddata!H393&gt;0.5,Inddata!H393,"")</f>
        <v/>
      </c>
      <c r="I378" s="4" t="str">
        <f>IF(Inddata!I393="","",Inddata!I393)</f>
        <v/>
      </c>
      <c r="J378" s="14">
        <f>IF('Anvendte oplysninger'!J378="Irrelevant",1,IF('Anvendte oplysninger'!J378&gt;3,1.2,1))</f>
        <v>1</v>
      </c>
      <c r="K378" s="14">
        <f>IF('Anvendte oplysninger'!K378="Irrelevant",1,IF(AND(OR(I378="Motorvejsstrækning",I378="Frakørselsflettestrækning",I378="Tilkørselsflettestrækning"),'Anvendte oplysninger'!K378&lt;3.5),1+(3.5-'Anvendte oplysninger'!K378)*0.12,IF(AND(OR(I378="Frakørselsrampe",I378="Tilkørselsrampe"),'Anvendte oplysninger'!K378&lt;3.5),1+(3.5-'Anvendte oplysninger'!K378)*0.16,1)))</f>
        <v>1</v>
      </c>
      <c r="L378" s="14">
        <f>IF('Anvendte oplysninger'!L378="Irrelevant",1,IF(AND('Anvendte oplysninger'!L378="Ja",'Anvendte oplysninger'!J378=2),0.6*'Anvendte oplysninger'!M378+(1-'Anvendte oplysninger'!M378),IF(AND('Anvendte oplysninger'!L378="Ja",'Anvendte oplysninger'!J378=3),0.7*'Anvendte oplysninger'!M378+(1-'Anvendte oplysninger'!M378),IF(AND('Anvendte oplysninger'!L378="Ja",'Anvendte oplysninger'!J378=4),0.76*'Anvendte oplysninger'!M378+(1-'Anvendte oplysninger'!M378),IF(AND('Anvendte oplysninger'!L378="Ja",'Anvendte oplysninger'!J378&gt;4.99999999),0.8*'Anvendte oplysninger'!M378+(1-'Anvendte oplysninger'!M378),1)))))</f>
        <v>1</v>
      </c>
      <c r="M378" s="14">
        <f>IF('Anvendte oplysninger'!L378="Irrelevant",1,IF(AND('Anvendte oplysninger'!L378="Ja",'Anvendte oplysninger'!J378=2),0.8*'Anvendte oplysninger'!M378+(1-'Anvendte oplysninger'!M378),IF(AND('Anvendte oplysninger'!L378="Ja",'Anvendte oplysninger'!J378=3),0.85*'Anvendte oplysninger'!M378+(1-'Anvendte oplysninger'!M378),IF(AND('Anvendte oplysninger'!L378="Ja",'Anvendte oplysninger'!J378=4),0.88*'Anvendte oplysninger'!M378+(1-'Anvendte oplysninger'!M378),IF(AND('Anvendte oplysninger'!L378="Ja",'Anvendte oplysninger'!J378&gt;4.99999999),0.9*'Anvendte oplysninger'!M378+(1-'Anvendte oplysninger'!M378),1)))))</f>
        <v>1</v>
      </c>
      <c r="N378" s="14">
        <f>IF('Anvendte oplysninger'!N378="Irrelevant",1,IF(AND(OR(I378="Motorvejsstrækning",I378="Frakørselsflettestrækning",I378="Tilkørselsflettestrækning"),'Anvendte oplysninger'!N378&lt;3),1+(3-'Anvendte oplysninger'!N378)*0.09333333,1))</f>
        <v>1</v>
      </c>
      <c r="O378" s="14">
        <f>IF('Anvendte oplysninger'!N378="Irrelevant",1,IF(AND(OR(I378="Motorvejsstrækning",I378="Frakørselsflettestrækning",I378="Tilkørselsflettestrækning"),'Anvendte oplysninger'!N378&lt;3),1+(3-'Anvendte oplysninger'!N378)*0.19666667,1))</f>
        <v>1</v>
      </c>
      <c r="P378" s="14">
        <f>IF('Anvendte oplysninger'!O378="Irrelevant",1,IF(AND(OR(I378="Motorvejsstrækning",I378="Frakørselsflettestrækning",I378="Tilkørselsflettestrækning"),'Anvendte oplysninger'!O378&lt;3.00000001),1+(0.5-'Anvendte oplysninger'!O378)*0.04,IF(AND(OR(I378="Frakørselsrampe",I378="Tilkørselsrampe"),'Anvendte oplysninger'!O378&lt;3.00000001),1+(0.5-'Anvendte oplysninger'!O378)*0.08,IF(OR(I378="Motorvejsstrækning",I378="Frakørselsflettestrækning",I378="Tilkørselsflettestrækning"),0.9,0.8))))</f>
        <v>1</v>
      </c>
      <c r="Q378" s="14">
        <f>IF('Anvendte oplysninger'!P378="Irrelevant",1,IF(AND(OR(I378="Motorvejsstrækning",I378="Frakørselsflettestrækning",I378="Tilkørselsflettestrækning"),'Anvendte oplysninger'!P378&lt;11.00000001),1+(5-'Anvendte oplysninger'!P378)*0.01,0.94))</f>
        <v>1</v>
      </c>
      <c r="R378" s="14">
        <f>IF(OR('Anvendte oplysninger'!Q378="Irrelevant",'Anvendte oplysninger'!R378="Irrelevant",'Anvendte oplysninger'!Q378="Lige"),1,IF(AND(OR(I378="Motorvejsstrækning",I378="Frakørselsflettestrækning",I378="Tilkørselsflettestrækning"),'Anvendte oplysninger'!Q378&lt;4000),(EXP(0.1096*1746.5/'Anvendte oplysninger'!Q378)/EXP(0.1096*1746.5/4000))*('Anvendte oplysninger'!R378/1000)/G378+(G378-'Anvendte oplysninger'!R378/1000)/G378,1))</f>
        <v>1</v>
      </c>
      <c r="S378" s="14">
        <f>IF(OR('Anvendte oplysninger'!S378="Irrelevant",'Anvendte oplysninger'!T378="Irrelevant",'Anvendte oplysninger'!S378="Lige"),1,IF(AND(OR(I378="Motorvejsstrækning",I378="Frakørselsflettestrækning",I378="Tilkørselsflettestrækning"),'Anvendte oplysninger'!S378&lt;4000),(EXP(0.1096*1746.5/'Anvendte oplysninger'!S378)/EXP(0.1096*1746.5/4000))*('Anvendte oplysninger'!T378/1000)/G378+(G378-'Anvendte oplysninger'!T378/1000)/G378,1))</f>
        <v>1</v>
      </c>
      <c r="T378" s="14">
        <f>IF('Anvendte oplysninger'!U378="Irrelevant",1,IF(AND(OR(I378="Motorvejsstrækning",I378="Frakørselsflettestrækning",I378="Tilkørselsflettestrækning",I378="Frakørselsrampe",I378="Tilkørselsrampe"),'Anvendte oplysninger'!U378="Ja"),0.95,1))</f>
        <v>1</v>
      </c>
      <c r="U378" s="14">
        <f>IF('Anvendte oplysninger'!U378="Irrelevant",1,IF(AND(OR(I378="Motorvejsstrækning",I378="Frakørselsflettestrækning",I378="Tilkørselsflettestrækning",I378="Frakørselsrampe",I378="Tilkørselsrampe"),'Anvendte oplysninger'!U378="Ja"),0.96,1))</f>
        <v>1</v>
      </c>
      <c r="V378" s="14">
        <f>IF('Anvendte oplysninger'!U378="Irrelevant",1,IF(AND(OR(I378="Motorvejsstrækning",I378="Frakørselsflettestrækning",I378="Tilkørselsflettestrækning",I378="Frakørselsrampe",I378="Tilkørselsrampe"),'Anvendte oplysninger'!U378="Ja"),0.79,1))</f>
        <v>1</v>
      </c>
      <c r="W378" s="14">
        <f>IF('Anvendte oplysninger'!U378="Irrelevant",1,IF(AND(OR(I378="Motorvejsstrækning",I378="Frakørselsflettestrækning",I378="Tilkørselsflettestrækning",I378="Frakørselsrampe",I378="Tilkørselsrampe"),'Anvendte oplysninger'!U378="Ja"),0.94,1))</f>
        <v>1</v>
      </c>
      <c r="X378" s="14">
        <f>IF('Anvendte oplysninger'!U378="Irrelevant",1,IF(AND(OR(I378="Motorvejsstrækning",I378="Frakørselsflettestrækning",I378="Tilkørselsflettestrækning",I378="Frakørselsrampe",I378="Tilkørselsrampe"),'Anvendte oplysninger'!U378="Ja"),0.97,1))</f>
        <v>1</v>
      </c>
      <c r="Y378" s="14">
        <f>IF(AND(I378="Frakørselsrampe",'Anvendte oplysninger'!V378="S-formet ruderrampe"),1.32,IF(AND(I378="Frakørselsrampe",'Anvendte oplysninger'!V378="S-formet trompetrampe"),2.05,IF(AND(I378="Frakørselsrampe",'Anvendte oplysninger'!V378="U-formet trompetrampe"),4.11,IF(AND(I378="Frakørselsrampe",'Anvendte oplysninger'!V378="SV-formet flyoverrampe"),5.15,IF(AND(I378="Frakørselsrampe",'Anvendte oplysninger'!V378="Vinkelformet rampe"),1.07,IF(AND(I378="Tilkørselsrampe",'Anvendte oplysninger'!V378="S-formet ruderrampe"),0.93,IF(AND(I378="Tilkørselsrampe",'Anvendte oplysninger'!V378="S-formet trompetrampe"),2.48,IF(AND(I378="Tilkørselsrampe",'Anvendte oplysninger'!V378="U-formet trompetrampe"),4.15,IF(AND(I378="Tilkørselsrampe",'Anvendte oplysninger'!V378="SV-formet flyoverrampe"),5.26,IF(AND(I378="Tilkørselsrampe",'Anvendte oplysninger'!V378="Vinkelformet rampe"),1.42,1))))))))))</f>
        <v>1</v>
      </c>
      <c r="Z378" s="14">
        <f>IF(OR('Anvendte oplysninger'!W378="Lige",'Anvendte oplysninger'!W378="Irrelevant",'Anvendte oplysninger'!X378="Irrelevant",'Anvendte oplysninger'!Y378="Irrelevant"),1,1+1.545*1000/32.2*((('Anvendte oplysninger'!Y378*3268/3600)/('Anvendte oplysninger'!W378/0.306))^2)*('Anvendte oplysninger'!X378/1000)/G378)</f>
        <v>1</v>
      </c>
      <c r="AA378" s="14">
        <f>IF(OR('Anvendte oplysninger'!W378="Lige",'Anvendte oplysninger'!W378="Irrelevant",'Anvendte oplysninger'!X378="Irrelevant",'Anvendte oplysninger'!Y378="Irrelevant"),1,1+1.961*1000/32.2*((('Anvendte oplysninger'!Y378*3268/3600)/('Anvendte oplysninger'!W378/0.306))^2)*('Anvendte oplysninger'!X378/1000)/G378)</f>
        <v>1</v>
      </c>
      <c r="AB378" s="14">
        <f>IF(OR('Anvendte oplysninger'!Z378="Lige",'Anvendte oplysninger'!Z378="Irrelevant",'Anvendte oplysninger'!AA378="Irrelevant",'Anvendte oplysninger'!AB378="Irrelevant"),1,1+1.545*1000/32.2*((('Anvendte oplysninger'!AB378*3268/3600)/('Anvendte oplysninger'!Z378/0.306))^2)*('Anvendte oplysninger'!AA378/1000)/G378)</f>
        <v>1</v>
      </c>
      <c r="AC378" s="14">
        <f>IF(OR('Anvendte oplysninger'!Z378="Lige",'Anvendte oplysninger'!Z378="Irrelevant",'Anvendte oplysninger'!AA378="Irrelevant",'Anvendte oplysninger'!AB378="Irrelevant"),1,1+1.961*1000/32.2*((('Anvendte oplysninger'!AB378*3268/3600)/('Anvendte oplysninger'!Z378/0.306))^2)*('Anvendte oplysninger'!AA378/1000)/G378)</f>
        <v>1</v>
      </c>
      <c r="AD378" s="14">
        <f>IF(OR('Anvendte oplysninger'!AC378="Irrelevant",'Anvendte oplysninger'!AC378="Nej"),1,IF(AND('Anvendte oplysninger'!AC378="Ja",OR('Anvendte oplysninger'!Q378&lt;301,'Anvendte oplysninger'!S378&lt;301)),1-(0.5*('Anvendte oplysninger'!R378+'Anvendte oplysninger'!T378)/('Anvendte oplysninger'!G378*1000)),IF(AND('Anvendte oplysninger'!AC378="Ja",OR('Anvendte oplysninger'!Q378&lt;601,'Anvendte oplysninger'!S378&lt;601)),1-(0.25*('Anvendte oplysninger'!R378+'Anvendte oplysninger'!T378)/('Anvendte oplysninger'!G378*1000)),1)))</f>
        <v>1</v>
      </c>
      <c r="AE378" s="14">
        <f>IF(OR('Anvendte oplysninger'!AC378="Irrelevant",'Anvendte oplysninger'!AC378="Nej"),1,IF(AND('Anvendte oplysninger'!AC378="Ja",OR('Anvendte oplysninger'!Q378&lt;301,'Anvendte oplysninger'!S378&lt;301)),1-(0.4*('Anvendte oplysninger'!R378+'Anvendte oplysninger'!T378)/('Anvendte oplysninger'!G378*1000)),IF(AND('Anvendte oplysninger'!AC378="Ja",OR('Anvendte oplysninger'!Q378&lt;601,'Anvendte oplysninger'!S378&lt;601)),1-(0.2*('Anvendte oplysninger'!R378+'Anvendte oplysninger'!T378)/('Anvendte oplysninger'!G378*1000)),1)))</f>
        <v>1</v>
      </c>
      <c r="AF378" s="14">
        <f>IF('Anvendte oplysninger'!AD378="110 km/t",0.79,1)</f>
        <v>1</v>
      </c>
      <c r="AG378" s="14">
        <f>IF('Anvendte oplysninger'!AD378="110 km/t",0.94,1)</f>
        <v>1</v>
      </c>
      <c r="AH378" s="14">
        <f>IF('Anvendte oplysninger'!AD378="110 km/t",0.66,1)</f>
        <v>1</v>
      </c>
      <c r="AI378" s="14">
        <f>IF('Anvendte oplysninger'!AD378="110 km/t",0.82,1)</f>
        <v>1</v>
      </c>
      <c r="AJ378" s="14">
        <f>IF(AND('Anvendte oplysninger'!AE378="Ja",I378="Tilkørselsflettestrækning"),0.65*'Anvendte oplysninger'!AF378+1-'Anvendte oplysninger'!AF378,1)</f>
        <v>1</v>
      </c>
      <c r="AK378" s="15" t="str">
        <f t="shared" si="35"/>
        <v/>
      </c>
      <c r="AL378" s="15" t="str">
        <f t="shared" si="36"/>
        <v/>
      </c>
      <c r="AM378" s="15" t="str">
        <f t="shared" si="37"/>
        <v/>
      </c>
      <c r="AN378" s="15" t="str">
        <f t="shared" si="38"/>
        <v/>
      </c>
      <c r="AO378" s="15" t="str">
        <f t="shared" si="39"/>
        <v/>
      </c>
      <c r="AP378" s="15" t="str">
        <f t="shared" si="40"/>
        <v/>
      </c>
      <c r="AQ378" s="4" t="str">
        <f t="shared" si="41"/>
        <v/>
      </c>
    </row>
    <row r="379" spans="1:43" x14ac:dyDescent="0.25">
      <c r="A379" s="4" t="str">
        <f>IF(Inddata!A394="","",Inddata!A394)</f>
        <v/>
      </c>
      <c r="B379" s="4" t="str">
        <f>IF(Inddata!B394="","",Inddata!B394)</f>
        <v/>
      </c>
      <c r="C379" s="4" t="str">
        <f>IF(Inddata!C394="","",Inddata!C394)</f>
        <v/>
      </c>
      <c r="D379" s="4" t="str">
        <f>IF(Inddata!D394="","",Inddata!D394)</f>
        <v/>
      </c>
      <c r="E379" s="4" t="str">
        <f>IF(Inddata!E394="","",Inddata!E394)</f>
        <v/>
      </c>
      <c r="F379" s="4" t="str">
        <f>IF(Inddata!F394="","",Inddata!F394)</f>
        <v/>
      </c>
      <c r="G379" s="4">
        <f>IF(Inddata!G394="","",Inddata!G394)</f>
        <v>0</v>
      </c>
      <c r="H379" s="4" t="str">
        <f>IF(Inddata!H394&gt;0.5,Inddata!H394,"")</f>
        <v/>
      </c>
      <c r="I379" s="4" t="str">
        <f>IF(Inddata!I394="","",Inddata!I394)</f>
        <v/>
      </c>
      <c r="J379" s="14">
        <f>IF('Anvendte oplysninger'!J379="Irrelevant",1,IF('Anvendte oplysninger'!J379&gt;3,1.2,1))</f>
        <v>1</v>
      </c>
      <c r="K379" s="14">
        <f>IF('Anvendte oplysninger'!K379="Irrelevant",1,IF(AND(OR(I379="Motorvejsstrækning",I379="Frakørselsflettestrækning",I379="Tilkørselsflettestrækning"),'Anvendte oplysninger'!K379&lt;3.5),1+(3.5-'Anvendte oplysninger'!K379)*0.12,IF(AND(OR(I379="Frakørselsrampe",I379="Tilkørselsrampe"),'Anvendte oplysninger'!K379&lt;3.5),1+(3.5-'Anvendte oplysninger'!K379)*0.16,1)))</f>
        <v>1</v>
      </c>
      <c r="L379" s="14">
        <f>IF('Anvendte oplysninger'!L379="Irrelevant",1,IF(AND('Anvendte oplysninger'!L379="Ja",'Anvendte oplysninger'!J379=2),0.6*'Anvendte oplysninger'!M379+(1-'Anvendte oplysninger'!M379),IF(AND('Anvendte oplysninger'!L379="Ja",'Anvendte oplysninger'!J379=3),0.7*'Anvendte oplysninger'!M379+(1-'Anvendte oplysninger'!M379),IF(AND('Anvendte oplysninger'!L379="Ja",'Anvendte oplysninger'!J379=4),0.76*'Anvendte oplysninger'!M379+(1-'Anvendte oplysninger'!M379),IF(AND('Anvendte oplysninger'!L379="Ja",'Anvendte oplysninger'!J379&gt;4.99999999),0.8*'Anvendte oplysninger'!M379+(1-'Anvendte oplysninger'!M379),1)))))</f>
        <v>1</v>
      </c>
      <c r="M379" s="14">
        <f>IF('Anvendte oplysninger'!L379="Irrelevant",1,IF(AND('Anvendte oplysninger'!L379="Ja",'Anvendte oplysninger'!J379=2),0.8*'Anvendte oplysninger'!M379+(1-'Anvendte oplysninger'!M379),IF(AND('Anvendte oplysninger'!L379="Ja",'Anvendte oplysninger'!J379=3),0.85*'Anvendte oplysninger'!M379+(1-'Anvendte oplysninger'!M379),IF(AND('Anvendte oplysninger'!L379="Ja",'Anvendte oplysninger'!J379=4),0.88*'Anvendte oplysninger'!M379+(1-'Anvendte oplysninger'!M379),IF(AND('Anvendte oplysninger'!L379="Ja",'Anvendte oplysninger'!J379&gt;4.99999999),0.9*'Anvendte oplysninger'!M379+(1-'Anvendte oplysninger'!M379),1)))))</f>
        <v>1</v>
      </c>
      <c r="N379" s="14">
        <f>IF('Anvendte oplysninger'!N379="Irrelevant",1,IF(AND(OR(I379="Motorvejsstrækning",I379="Frakørselsflettestrækning",I379="Tilkørselsflettestrækning"),'Anvendte oplysninger'!N379&lt;3),1+(3-'Anvendte oplysninger'!N379)*0.09333333,1))</f>
        <v>1</v>
      </c>
      <c r="O379" s="14">
        <f>IF('Anvendte oplysninger'!N379="Irrelevant",1,IF(AND(OR(I379="Motorvejsstrækning",I379="Frakørselsflettestrækning",I379="Tilkørselsflettestrækning"),'Anvendte oplysninger'!N379&lt;3),1+(3-'Anvendte oplysninger'!N379)*0.19666667,1))</f>
        <v>1</v>
      </c>
      <c r="P379" s="14">
        <f>IF('Anvendte oplysninger'!O379="Irrelevant",1,IF(AND(OR(I379="Motorvejsstrækning",I379="Frakørselsflettestrækning",I379="Tilkørselsflettestrækning"),'Anvendte oplysninger'!O379&lt;3.00000001),1+(0.5-'Anvendte oplysninger'!O379)*0.04,IF(AND(OR(I379="Frakørselsrampe",I379="Tilkørselsrampe"),'Anvendte oplysninger'!O379&lt;3.00000001),1+(0.5-'Anvendte oplysninger'!O379)*0.08,IF(OR(I379="Motorvejsstrækning",I379="Frakørselsflettestrækning",I379="Tilkørselsflettestrækning"),0.9,0.8))))</f>
        <v>1</v>
      </c>
      <c r="Q379" s="14">
        <f>IF('Anvendte oplysninger'!P379="Irrelevant",1,IF(AND(OR(I379="Motorvejsstrækning",I379="Frakørselsflettestrækning",I379="Tilkørselsflettestrækning"),'Anvendte oplysninger'!P379&lt;11.00000001),1+(5-'Anvendte oplysninger'!P379)*0.01,0.94))</f>
        <v>1</v>
      </c>
      <c r="R379" s="14">
        <f>IF(OR('Anvendte oplysninger'!Q379="Irrelevant",'Anvendte oplysninger'!R379="Irrelevant",'Anvendte oplysninger'!Q379="Lige"),1,IF(AND(OR(I379="Motorvejsstrækning",I379="Frakørselsflettestrækning",I379="Tilkørselsflettestrækning"),'Anvendte oplysninger'!Q379&lt;4000),(EXP(0.1096*1746.5/'Anvendte oplysninger'!Q379)/EXP(0.1096*1746.5/4000))*('Anvendte oplysninger'!R379/1000)/G379+(G379-'Anvendte oplysninger'!R379/1000)/G379,1))</f>
        <v>1</v>
      </c>
      <c r="S379" s="14">
        <f>IF(OR('Anvendte oplysninger'!S379="Irrelevant",'Anvendte oplysninger'!T379="Irrelevant",'Anvendte oplysninger'!S379="Lige"),1,IF(AND(OR(I379="Motorvejsstrækning",I379="Frakørselsflettestrækning",I379="Tilkørselsflettestrækning"),'Anvendte oplysninger'!S379&lt;4000),(EXP(0.1096*1746.5/'Anvendte oplysninger'!S379)/EXP(0.1096*1746.5/4000))*('Anvendte oplysninger'!T379/1000)/G379+(G379-'Anvendte oplysninger'!T379/1000)/G379,1))</f>
        <v>1</v>
      </c>
      <c r="T379" s="14">
        <f>IF('Anvendte oplysninger'!U379="Irrelevant",1,IF(AND(OR(I379="Motorvejsstrækning",I379="Frakørselsflettestrækning",I379="Tilkørselsflettestrækning",I379="Frakørselsrampe",I379="Tilkørselsrampe"),'Anvendte oplysninger'!U379="Ja"),0.95,1))</f>
        <v>1</v>
      </c>
      <c r="U379" s="14">
        <f>IF('Anvendte oplysninger'!U379="Irrelevant",1,IF(AND(OR(I379="Motorvejsstrækning",I379="Frakørselsflettestrækning",I379="Tilkørselsflettestrækning",I379="Frakørselsrampe",I379="Tilkørselsrampe"),'Anvendte oplysninger'!U379="Ja"),0.96,1))</f>
        <v>1</v>
      </c>
      <c r="V379" s="14">
        <f>IF('Anvendte oplysninger'!U379="Irrelevant",1,IF(AND(OR(I379="Motorvejsstrækning",I379="Frakørselsflettestrækning",I379="Tilkørselsflettestrækning",I379="Frakørselsrampe",I379="Tilkørselsrampe"),'Anvendte oplysninger'!U379="Ja"),0.79,1))</f>
        <v>1</v>
      </c>
      <c r="W379" s="14">
        <f>IF('Anvendte oplysninger'!U379="Irrelevant",1,IF(AND(OR(I379="Motorvejsstrækning",I379="Frakørselsflettestrækning",I379="Tilkørselsflettestrækning",I379="Frakørselsrampe",I379="Tilkørselsrampe"),'Anvendte oplysninger'!U379="Ja"),0.94,1))</f>
        <v>1</v>
      </c>
      <c r="X379" s="14">
        <f>IF('Anvendte oplysninger'!U379="Irrelevant",1,IF(AND(OR(I379="Motorvejsstrækning",I379="Frakørselsflettestrækning",I379="Tilkørselsflettestrækning",I379="Frakørselsrampe",I379="Tilkørselsrampe"),'Anvendte oplysninger'!U379="Ja"),0.97,1))</f>
        <v>1</v>
      </c>
      <c r="Y379" s="14">
        <f>IF(AND(I379="Frakørselsrampe",'Anvendte oplysninger'!V379="S-formet ruderrampe"),1.32,IF(AND(I379="Frakørselsrampe",'Anvendte oplysninger'!V379="S-formet trompetrampe"),2.05,IF(AND(I379="Frakørselsrampe",'Anvendte oplysninger'!V379="U-formet trompetrampe"),4.11,IF(AND(I379="Frakørselsrampe",'Anvendte oplysninger'!V379="SV-formet flyoverrampe"),5.15,IF(AND(I379="Frakørselsrampe",'Anvendte oplysninger'!V379="Vinkelformet rampe"),1.07,IF(AND(I379="Tilkørselsrampe",'Anvendte oplysninger'!V379="S-formet ruderrampe"),0.93,IF(AND(I379="Tilkørselsrampe",'Anvendte oplysninger'!V379="S-formet trompetrampe"),2.48,IF(AND(I379="Tilkørselsrampe",'Anvendte oplysninger'!V379="U-formet trompetrampe"),4.15,IF(AND(I379="Tilkørselsrampe",'Anvendte oplysninger'!V379="SV-formet flyoverrampe"),5.26,IF(AND(I379="Tilkørselsrampe",'Anvendte oplysninger'!V379="Vinkelformet rampe"),1.42,1))))))))))</f>
        <v>1</v>
      </c>
      <c r="Z379" s="14">
        <f>IF(OR('Anvendte oplysninger'!W379="Lige",'Anvendte oplysninger'!W379="Irrelevant",'Anvendte oplysninger'!X379="Irrelevant",'Anvendte oplysninger'!Y379="Irrelevant"),1,1+1.545*1000/32.2*((('Anvendte oplysninger'!Y379*3268/3600)/('Anvendte oplysninger'!W379/0.306))^2)*('Anvendte oplysninger'!X379/1000)/G379)</f>
        <v>1</v>
      </c>
      <c r="AA379" s="14">
        <f>IF(OR('Anvendte oplysninger'!W379="Lige",'Anvendte oplysninger'!W379="Irrelevant",'Anvendte oplysninger'!X379="Irrelevant",'Anvendte oplysninger'!Y379="Irrelevant"),1,1+1.961*1000/32.2*((('Anvendte oplysninger'!Y379*3268/3600)/('Anvendte oplysninger'!W379/0.306))^2)*('Anvendte oplysninger'!X379/1000)/G379)</f>
        <v>1</v>
      </c>
      <c r="AB379" s="14">
        <f>IF(OR('Anvendte oplysninger'!Z379="Lige",'Anvendte oplysninger'!Z379="Irrelevant",'Anvendte oplysninger'!AA379="Irrelevant",'Anvendte oplysninger'!AB379="Irrelevant"),1,1+1.545*1000/32.2*((('Anvendte oplysninger'!AB379*3268/3600)/('Anvendte oplysninger'!Z379/0.306))^2)*('Anvendte oplysninger'!AA379/1000)/G379)</f>
        <v>1</v>
      </c>
      <c r="AC379" s="14">
        <f>IF(OR('Anvendte oplysninger'!Z379="Lige",'Anvendte oplysninger'!Z379="Irrelevant",'Anvendte oplysninger'!AA379="Irrelevant",'Anvendte oplysninger'!AB379="Irrelevant"),1,1+1.961*1000/32.2*((('Anvendte oplysninger'!AB379*3268/3600)/('Anvendte oplysninger'!Z379/0.306))^2)*('Anvendte oplysninger'!AA379/1000)/G379)</f>
        <v>1</v>
      </c>
      <c r="AD379" s="14">
        <f>IF(OR('Anvendte oplysninger'!AC379="Irrelevant",'Anvendte oplysninger'!AC379="Nej"),1,IF(AND('Anvendte oplysninger'!AC379="Ja",OR('Anvendte oplysninger'!Q379&lt;301,'Anvendte oplysninger'!S379&lt;301)),1-(0.5*('Anvendte oplysninger'!R379+'Anvendte oplysninger'!T379)/('Anvendte oplysninger'!G379*1000)),IF(AND('Anvendte oplysninger'!AC379="Ja",OR('Anvendte oplysninger'!Q379&lt;601,'Anvendte oplysninger'!S379&lt;601)),1-(0.25*('Anvendte oplysninger'!R379+'Anvendte oplysninger'!T379)/('Anvendte oplysninger'!G379*1000)),1)))</f>
        <v>1</v>
      </c>
      <c r="AE379" s="14">
        <f>IF(OR('Anvendte oplysninger'!AC379="Irrelevant",'Anvendte oplysninger'!AC379="Nej"),1,IF(AND('Anvendte oplysninger'!AC379="Ja",OR('Anvendte oplysninger'!Q379&lt;301,'Anvendte oplysninger'!S379&lt;301)),1-(0.4*('Anvendte oplysninger'!R379+'Anvendte oplysninger'!T379)/('Anvendte oplysninger'!G379*1000)),IF(AND('Anvendte oplysninger'!AC379="Ja",OR('Anvendte oplysninger'!Q379&lt;601,'Anvendte oplysninger'!S379&lt;601)),1-(0.2*('Anvendte oplysninger'!R379+'Anvendte oplysninger'!T379)/('Anvendte oplysninger'!G379*1000)),1)))</f>
        <v>1</v>
      </c>
      <c r="AF379" s="14">
        <f>IF('Anvendte oplysninger'!AD379="110 km/t",0.79,1)</f>
        <v>1</v>
      </c>
      <c r="AG379" s="14">
        <f>IF('Anvendte oplysninger'!AD379="110 km/t",0.94,1)</f>
        <v>1</v>
      </c>
      <c r="AH379" s="14">
        <f>IF('Anvendte oplysninger'!AD379="110 km/t",0.66,1)</f>
        <v>1</v>
      </c>
      <c r="AI379" s="14">
        <f>IF('Anvendte oplysninger'!AD379="110 km/t",0.82,1)</f>
        <v>1</v>
      </c>
      <c r="AJ379" s="14">
        <f>IF(AND('Anvendte oplysninger'!AE379="Ja",I379="Tilkørselsflettestrækning"),0.65*'Anvendte oplysninger'!AF379+1-'Anvendte oplysninger'!AF379,1)</f>
        <v>1</v>
      </c>
      <c r="AK379" s="15" t="str">
        <f t="shared" si="35"/>
        <v/>
      </c>
      <c r="AL379" s="15" t="str">
        <f t="shared" si="36"/>
        <v/>
      </c>
      <c r="AM379" s="15" t="str">
        <f t="shared" si="37"/>
        <v/>
      </c>
      <c r="AN379" s="15" t="str">
        <f t="shared" si="38"/>
        <v/>
      </c>
      <c r="AO379" s="15" t="str">
        <f t="shared" si="39"/>
        <v/>
      </c>
      <c r="AP379" s="15" t="str">
        <f t="shared" si="40"/>
        <v/>
      </c>
      <c r="AQ379" s="4" t="str">
        <f t="shared" si="41"/>
        <v/>
      </c>
    </row>
    <row r="380" spans="1:43" x14ac:dyDescent="0.25">
      <c r="A380" s="4" t="str">
        <f>IF(Inddata!A395="","",Inddata!A395)</f>
        <v/>
      </c>
      <c r="B380" s="4" t="str">
        <f>IF(Inddata!B395="","",Inddata!B395)</f>
        <v/>
      </c>
      <c r="C380" s="4" t="str">
        <f>IF(Inddata!C395="","",Inddata!C395)</f>
        <v/>
      </c>
      <c r="D380" s="4" t="str">
        <f>IF(Inddata!D395="","",Inddata!D395)</f>
        <v/>
      </c>
      <c r="E380" s="4" t="str">
        <f>IF(Inddata!E395="","",Inddata!E395)</f>
        <v/>
      </c>
      <c r="F380" s="4" t="str">
        <f>IF(Inddata!F395="","",Inddata!F395)</f>
        <v/>
      </c>
      <c r="G380" s="4">
        <f>IF(Inddata!G395="","",Inddata!G395)</f>
        <v>0</v>
      </c>
      <c r="H380" s="4" t="str">
        <f>IF(Inddata!H395&gt;0.5,Inddata!H395,"")</f>
        <v/>
      </c>
      <c r="I380" s="4" t="str">
        <f>IF(Inddata!I395="","",Inddata!I395)</f>
        <v/>
      </c>
      <c r="J380" s="14">
        <f>IF('Anvendte oplysninger'!J380="Irrelevant",1,IF('Anvendte oplysninger'!J380&gt;3,1.2,1))</f>
        <v>1</v>
      </c>
      <c r="K380" s="14">
        <f>IF('Anvendte oplysninger'!K380="Irrelevant",1,IF(AND(OR(I380="Motorvejsstrækning",I380="Frakørselsflettestrækning",I380="Tilkørselsflettestrækning"),'Anvendte oplysninger'!K380&lt;3.5),1+(3.5-'Anvendte oplysninger'!K380)*0.12,IF(AND(OR(I380="Frakørselsrampe",I380="Tilkørselsrampe"),'Anvendte oplysninger'!K380&lt;3.5),1+(3.5-'Anvendte oplysninger'!K380)*0.16,1)))</f>
        <v>1</v>
      </c>
      <c r="L380" s="14">
        <f>IF('Anvendte oplysninger'!L380="Irrelevant",1,IF(AND('Anvendte oplysninger'!L380="Ja",'Anvendte oplysninger'!J380=2),0.6*'Anvendte oplysninger'!M380+(1-'Anvendte oplysninger'!M380),IF(AND('Anvendte oplysninger'!L380="Ja",'Anvendte oplysninger'!J380=3),0.7*'Anvendte oplysninger'!M380+(1-'Anvendte oplysninger'!M380),IF(AND('Anvendte oplysninger'!L380="Ja",'Anvendte oplysninger'!J380=4),0.76*'Anvendte oplysninger'!M380+(1-'Anvendte oplysninger'!M380),IF(AND('Anvendte oplysninger'!L380="Ja",'Anvendte oplysninger'!J380&gt;4.99999999),0.8*'Anvendte oplysninger'!M380+(1-'Anvendte oplysninger'!M380),1)))))</f>
        <v>1</v>
      </c>
      <c r="M380" s="14">
        <f>IF('Anvendte oplysninger'!L380="Irrelevant",1,IF(AND('Anvendte oplysninger'!L380="Ja",'Anvendte oplysninger'!J380=2),0.8*'Anvendte oplysninger'!M380+(1-'Anvendte oplysninger'!M380),IF(AND('Anvendte oplysninger'!L380="Ja",'Anvendte oplysninger'!J380=3),0.85*'Anvendte oplysninger'!M380+(1-'Anvendte oplysninger'!M380),IF(AND('Anvendte oplysninger'!L380="Ja",'Anvendte oplysninger'!J380=4),0.88*'Anvendte oplysninger'!M380+(1-'Anvendte oplysninger'!M380),IF(AND('Anvendte oplysninger'!L380="Ja",'Anvendte oplysninger'!J380&gt;4.99999999),0.9*'Anvendte oplysninger'!M380+(1-'Anvendte oplysninger'!M380),1)))))</f>
        <v>1</v>
      </c>
      <c r="N380" s="14">
        <f>IF('Anvendte oplysninger'!N380="Irrelevant",1,IF(AND(OR(I380="Motorvejsstrækning",I380="Frakørselsflettestrækning",I380="Tilkørselsflettestrækning"),'Anvendte oplysninger'!N380&lt;3),1+(3-'Anvendte oplysninger'!N380)*0.09333333,1))</f>
        <v>1</v>
      </c>
      <c r="O380" s="14">
        <f>IF('Anvendte oplysninger'!N380="Irrelevant",1,IF(AND(OR(I380="Motorvejsstrækning",I380="Frakørselsflettestrækning",I380="Tilkørselsflettestrækning"),'Anvendte oplysninger'!N380&lt;3),1+(3-'Anvendte oplysninger'!N380)*0.19666667,1))</f>
        <v>1</v>
      </c>
      <c r="P380" s="14">
        <f>IF('Anvendte oplysninger'!O380="Irrelevant",1,IF(AND(OR(I380="Motorvejsstrækning",I380="Frakørselsflettestrækning",I380="Tilkørselsflettestrækning"),'Anvendte oplysninger'!O380&lt;3.00000001),1+(0.5-'Anvendte oplysninger'!O380)*0.04,IF(AND(OR(I380="Frakørselsrampe",I380="Tilkørselsrampe"),'Anvendte oplysninger'!O380&lt;3.00000001),1+(0.5-'Anvendte oplysninger'!O380)*0.08,IF(OR(I380="Motorvejsstrækning",I380="Frakørselsflettestrækning",I380="Tilkørselsflettestrækning"),0.9,0.8))))</f>
        <v>1</v>
      </c>
      <c r="Q380" s="14">
        <f>IF('Anvendte oplysninger'!P380="Irrelevant",1,IF(AND(OR(I380="Motorvejsstrækning",I380="Frakørselsflettestrækning",I380="Tilkørselsflettestrækning"),'Anvendte oplysninger'!P380&lt;11.00000001),1+(5-'Anvendte oplysninger'!P380)*0.01,0.94))</f>
        <v>1</v>
      </c>
      <c r="R380" s="14">
        <f>IF(OR('Anvendte oplysninger'!Q380="Irrelevant",'Anvendte oplysninger'!R380="Irrelevant",'Anvendte oplysninger'!Q380="Lige"),1,IF(AND(OR(I380="Motorvejsstrækning",I380="Frakørselsflettestrækning",I380="Tilkørselsflettestrækning"),'Anvendte oplysninger'!Q380&lt;4000),(EXP(0.1096*1746.5/'Anvendte oplysninger'!Q380)/EXP(0.1096*1746.5/4000))*('Anvendte oplysninger'!R380/1000)/G380+(G380-'Anvendte oplysninger'!R380/1000)/G380,1))</f>
        <v>1</v>
      </c>
      <c r="S380" s="14">
        <f>IF(OR('Anvendte oplysninger'!S380="Irrelevant",'Anvendte oplysninger'!T380="Irrelevant",'Anvendte oplysninger'!S380="Lige"),1,IF(AND(OR(I380="Motorvejsstrækning",I380="Frakørselsflettestrækning",I380="Tilkørselsflettestrækning"),'Anvendte oplysninger'!S380&lt;4000),(EXP(0.1096*1746.5/'Anvendte oplysninger'!S380)/EXP(0.1096*1746.5/4000))*('Anvendte oplysninger'!T380/1000)/G380+(G380-'Anvendte oplysninger'!T380/1000)/G380,1))</f>
        <v>1</v>
      </c>
      <c r="T380" s="14">
        <f>IF('Anvendte oplysninger'!U380="Irrelevant",1,IF(AND(OR(I380="Motorvejsstrækning",I380="Frakørselsflettestrækning",I380="Tilkørselsflettestrækning",I380="Frakørselsrampe",I380="Tilkørselsrampe"),'Anvendte oplysninger'!U380="Ja"),0.95,1))</f>
        <v>1</v>
      </c>
      <c r="U380" s="14">
        <f>IF('Anvendte oplysninger'!U380="Irrelevant",1,IF(AND(OR(I380="Motorvejsstrækning",I380="Frakørselsflettestrækning",I380="Tilkørselsflettestrækning",I380="Frakørselsrampe",I380="Tilkørselsrampe"),'Anvendte oplysninger'!U380="Ja"),0.96,1))</f>
        <v>1</v>
      </c>
      <c r="V380" s="14">
        <f>IF('Anvendte oplysninger'!U380="Irrelevant",1,IF(AND(OR(I380="Motorvejsstrækning",I380="Frakørselsflettestrækning",I380="Tilkørselsflettestrækning",I380="Frakørselsrampe",I380="Tilkørselsrampe"),'Anvendte oplysninger'!U380="Ja"),0.79,1))</f>
        <v>1</v>
      </c>
      <c r="W380" s="14">
        <f>IF('Anvendte oplysninger'!U380="Irrelevant",1,IF(AND(OR(I380="Motorvejsstrækning",I380="Frakørselsflettestrækning",I380="Tilkørselsflettestrækning",I380="Frakørselsrampe",I380="Tilkørselsrampe"),'Anvendte oplysninger'!U380="Ja"),0.94,1))</f>
        <v>1</v>
      </c>
      <c r="X380" s="14">
        <f>IF('Anvendte oplysninger'!U380="Irrelevant",1,IF(AND(OR(I380="Motorvejsstrækning",I380="Frakørselsflettestrækning",I380="Tilkørselsflettestrækning",I380="Frakørselsrampe",I380="Tilkørselsrampe"),'Anvendte oplysninger'!U380="Ja"),0.97,1))</f>
        <v>1</v>
      </c>
      <c r="Y380" s="14">
        <f>IF(AND(I380="Frakørselsrampe",'Anvendte oplysninger'!V380="S-formet ruderrampe"),1.32,IF(AND(I380="Frakørselsrampe",'Anvendte oplysninger'!V380="S-formet trompetrampe"),2.05,IF(AND(I380="Frakørselsrampe",'Anvendte oplysninger'!V380="U-formet trompetrampe"),4.11,IF(AND(I380="Frakørselsrampe",'Anvendte oplysninger'!V380="SV-formet flyoverrampe"),5.15,IF(AND(I380="Frakørselsrampe",'Anvendte oplysninger'!V380="Vinkelformet rampe"),1.07,IF(AND(I380="Tilkørselsrampe",'Anvendte oplysninger'!V380="S-formet ruderrampe"),0.93,IF(AND(I380="Tilkørselsrampe",'Anvendte oplysninger'!V380="S-formet trompetrampe"),2.48,IF(AND(I380="Tilkørselsrampe",'Anvendte oplysninger'!V380="U-formet trompetrampe"),4.15,IF(AND(I380="Tilkørselsrampe",'Anvendte oplysninger'!V380="SV-formet flyoverrampe"),5.26,IF(AND(I380="Tilkørselsrampe",'Anvendte oplysninger'!V380="Vinkelformet rampe"),1.42,1))))))))))</f>
        <v>1</v>
      </c>
      <c r="Z380" s="14">
        <f>IF(OR('Anvendte oplysninger'!W380="Lige",'Anvendte oplysninger'!W380="Irrelevant",'Anvendte oplysninger'!X380="Irrelevant",'Anvendte oplysninger'!Y380="Irrelevant"),1,1+1.545*1000/32.2*((('Anvendte oplysninger'!Y380*3268/3600)/('Anvendte oplysninger'!W380/0.306))^2)*('Anvendte oplysninger'!X380/1000)/G380)</f>
        <v>1</v>
      </c>
      <c r="AA380" s="14">
        <f>IF(OR('Anvendte oplysninger'!W380="Lige",'Anvendte oplysninger'!W380="Irrelevant",'Anvendte oplysninger'!X380="Irrelevant",'Anvendte oplysninger'!Y380="Irrelevant"),1,1+1.961*1000/32.2*((('Anvendte oplysninger'!Y380*3268/3600)/('Anvendte oplysninger'!W380/0.306))^2)*('Anvendte oplysninger'!X380/1000)/G380)</f>
        <v>1</v>
      </c>
      <c r="AB380" s="14">
        <f>IF(OR('Anvendte oplysninger'!Z380="Lige",'Anvendte oplysninger'!Z380="Irrelevant",'Anvendte oplysninger'!AA380="Irrelevant",'Anvendte oplysninger'!AB380="Irrelevant"),1,1+1.545*1000/32.2*((('Anvendte oplysninger'!AB380*3268/3600)/('Anvendte oplysninger'!Z380/0.306))^2)*('Anvendte oplysninger'!AA380/1000)/G380)</f>
        <v>1</v>
      </c>
      <c r="AC380" s="14">
        <f>IF(OR('Anvendte oplysninger'!Z380="Lige",'Anvendte oplysninger'!Z380="Irrelevant",'Anvendte oplysninger'!AA380="Irrelevant",'Anvendte oplysninger'!AB380="Irrelevant"),1,1+1.961*1000/32.2*((('Anvendte oplysninger'!AB380*3268/3600)/('Anvendte oplysninger'!Z380/0.306))^2)*('Anvendte oplysninger'!AA380/1000)/G380)</f>
        <v>1</v>
      </c>
      <c r="AD380" s="14">
        <f>IF(OR('Anvendte oplysninger'!AC380="Irrelevant",'Anvendte oplysninger'!AC380="Nej"),1,IF(AND('Anvendte oplysninger'!AC380="Ja",OR('Anvendte oplysninger'!Q380&lt;301,'Anvendte oplysninger'!S380&lt;301)),1-(0.5*('Anvendte oplysninger'!R380+'Anvendte oplysninger'!T380)/('Anvendte oplysninger'!G380*1000)),IF(AND('Anvendte oplysninger'!AC380="Ja",OR('Anvendte oplysninger'!Q380&lt;601,'Anvendte oplysninger'!S380&lt;601)),1-(0.25*('Anvendte oplysninger'!R380+'Anvendte oplysninger'!T380)/('Anvendte oplysninger'!G380*1000)),1)))</f>
        <v>1</v>
      </c>
      <c r="AE380" s="14">
        <f>IF(OR('Anvendte oplysninger'!AC380="Irrelevant",'Anvendte oplysninger'!AC380="Nej"),1,IF(AND('Anvendte oplysninger'!AC380="Ja",OR('Anvendte oplysninger'!Q380&lt;301,'Anvendte oplysninger'!S380&lt;301)),1-(0.4*('Anvendte oplysninger'!R380+'Anvendte oplysninger'!T380)/('Anvendte oplysninger'!G380*1000)),IF(AND('Anvendte oplysninger'!AC380="Ja",OR('Anvendte oplysninger'!Q380&lt;601,'Anvendte oplysninger'!S380&lt;601)),1-(0.2*('Anvendte oplysninger'!R380+'Anvendte oplysninger'!T380)/('Anvendte oplysninger'!G380*1000)),1)))</f>
        <v>1</v>
      </c>
      <c r="AF380" s="14">
        <f>IF('Anvendte oplysninger'!AD380="110 km/t",0.79,1)</f>
        <v>1</v>
      </c>
      <c r="AG380" s="14">
        <f>IF('Anvendte oplysninger'!AD380="110 km/t",0.94,1)</f>
        <v>1</v>
      </c>
      <c r="AH380" s="14">
        <f>IF('Anvendte oplysninger'!AD380="110 km/t",0.66,1)</f>
        <v>1</v>
      </c>
      <c r="AI380" s="14">
        <f>IF('Anvendte oplysninger'!AD380="110 km/t",0.82,1)</f>
        <v>1</v>
      </c>
      <c r="AJ380" s="14">
        <f>IF(AND('Anvendte oplysninger'!AE380="Ja",I380="Tilkørselsflettestrækning"),0.65*'Anvendte oplysninger'!AF380+1-'Anvendte oplysninger'!AF380,1)</f>
        <v>1</v>
      </c>
      <c r="AK380" s="15" t="str">
        <f t="shared" si="35"/>
        <v/>
      </c>
      <c r="AL380" s="15" t="str">
        <f t="shared" si="36"/>
        <v/>
      </c>
      <c r="AM380" s="15" t="str">
        <f t="shared" si="37"/>
        <v/>
      </c>
      <c r="AN380" s="15" t="str">
        <f t="shared" si="38"/>
        <v/>
      </c>
      <c r="AO380" s="15" t="str">
        <f t="shared" si="39"/>
        <v/>
      </c>
      <c r="AP380" s="15" t="str">
        <f t="shared" si="40"/>
        <v/>
      </c>
      <c r="AQ380" s="4" t="str">
        <f t="shared" si="41"/>
        <v/>
      </c>
    </row>
    <row r="381" spans="1:43" x14ac:dyDescent="0.25">
      <c r="A381" s="4" t="str">
        <f>IF(Inddata!A396="","",Inddata!A396)</f>
        <v/>
      </c>
      <c r="B381" s="4" t="str">
        <f>IF(Inddata!B396="","",Inddata!B396)</f>
        <v/>
      </c>
      <c r="C381" s="4" t="str">
        <f>IF(Inddata!C396="","",Inddata!C396)</f>
        <v/>
      </c>
      <c r="D381" s="4" t="str">
        <f>IF(Inddata!D396="","",Inddata!D396)</f>
        <v/>
      </c>
      <c r="E381" s="4" t="str">
        <f>IF(Inddata!E396="","",Inddata!E396)</f>
        <v/>
      </c>
      <c r="F381" s="4" t="str">
        <f>IF(Inddata!F396="","",Inddata!F396)</f>
        <v/>
      </c>
      <c r="G381" s="4">
        <f>IF(Inddata!G396="","",Inddata!G396)</f>
        <v>0</v>
      </c>
      <c r="H381" s="4" t="str">
        <f>IF(Inddata!H396&gt;0.5,Inddata!H396,"")</f>
        <v/>
      </c>
      <c r="I381" s="4" t="str">
        <f>IF(Inddata!I396="","",Inddata!I396)</f>
        <v/>
      </c>
      <c r="J381" s="14">
        <f>IF('Anvendte oplysninger'!J381="Irrelevant",1,IF('Anvendte oplysninger'!J381&gt;3,1.2,1))</f>
        <v>1</v>
      </c>
      <c r="K381" s="14">
        <f>IF('Anvendte oplysninger'!K381="Irrelevant",1,IF(AND(OR(I381="Motorvejsstrækning",I381="Frakørselsflettestrækning",I381="Tilkørselsflettestrækning"),'Anvendte oplysninger'!K381&lt;3.5),1+(3.5-'Anvendte oplysninger'!K381)*0.12,IF(AND(OR(I381="Frakørselsrampe",I381="Tilkørselsrampe"),'Anvendte oplysninger'!K381&lt;3.5),1+(3.5-'Anvendte oplysninger'!K381)*0.16,1)))</f>
        <v>1</v>
      </c>
      <c r="L381" s="14">
        <f>IF('Anvendte oplysninger'!L381="Irrelevant",1,IF(AND('Anvendte oplysninger'!L381="Ja",'Anvendte oplysninger'!J381=2),0.6*'Anvendte oplysninger'!M381+(1-'Anvendte oplysninger'!M381),IF(AND('Anvendte oplysninger'!L381="Ja",'Anvendte oplysninger'!J381=3),0.7*'Anvendte oplysninger'!M381+(1-'Anvendte oplysninger'!M381),IF(AND('Anvendte oplysninger'!L381="Ja",'Anvendte oplysninger'!J381=4),0.76*'Anvendte oplysninger'!M381+(1-'Anvendte oplysninger'!M381),IF(AND('Anvendte oplysninger'!L381="Ja",'Anvendte oplysninger'!J381&gt;4.99999999),0.8*'Anvendte oplysninger'!M381+(1-'Anvendte oplysninger'!M381),1)))))</f>
        <v>1</v>
      </c>
      <c r="M381" s="14">
        <f>IF('Anvendte oplysninger'!L381="Irrelevant",1,IF(AND('Anvendte oplysninger'!L381="Ja",'Anvendte oplysninger'!J381=2),0.8*'Anvendte oplysninger'!M381+(1-'Anvendte oplysninger'!M381),IF(AND('Anvendte oplysninger'!L381="Ja",'Anvendte oplysninger'!J381=3),0.85*'Anvendte oplysninger'!M381+(1-'Anvendte oplysninger'!M381),IF(AND('Anvendte oplysninger'!L381="Ja",'Anvendte oplysninger'!J381=4),0.88*'Anvendte oplysninger'!M381+(1-'Anvendte oplysninger'!M381),IF(AND('Anvendte oplysninger'!L381="Ja",'Anvendte oplysninger'!J381&gt;4.99999999),0.9*'Anvendte oplysninger'!M381+(1-'Anvendte oplysninger'!M381),1)))))</f>
        <v>1</v>
      </c>
      <c r="N381" s="14">
        <f>IF('Anvendte oplysninger'!N381="Irrelevant",1,IF(AND(OR(I381="Motorvejsstrækning",I381="Frakørselsflettestrækning",I381="Tilkørselsflettestrækning"),'Anvendte oplysninger'!N381&lt;3),1+(3-'Anvendte oplysninger'!N381)*0.09333333,1))</f>
        <v>1</v>
      </c>
      <c r="O381" s="14">
        <f>IF('Anvendte oplysninger'!N381="Irrelevant",1,IF(AND(OR(I381="Motorvejsstrækning",I381="Frakørselsflettestrækning",I381="Tilkørselsflettestrækning"),'Anvendte oplysninger'!N381&lt;3),1+(3-'Anvendte oplysninger'!N381)*0.19666667,1))</f>
        <v>1</v>
      </c>
      <c r="P381" s="14">
        <f>IF('Anvendte oplysninger'!O381="Irrelevant",1,IF(AND(OR(I381="Motorvejsstrækning",I381="Frakørselsflettestrækning",I381="Tilkørselsflettestrækning"),'Anvendte oplysninger'!O381&lt;3.00000001),1+(0.5-'Anvendte oplysninger'!O381)*0.04,IF(AND(OR(I381="Frakørselsrampe",I381="Tilkørselsrampe"),'Anvendte oplysninger'!O381&lt;3.00000001),1+(0.5-'Anvendte oplysninger'!O381)*0.08,IF(OR(I381="Motorvejsstrækning",I381="Frakørselsflettestrækning",I381="Tilkørselsflettestrækning"),0.9,0.8))))</f>
        <v>1</v>
      </c>
      <c r="Q381" s="14">
        <f>IF('Anvendte oplysninger'!P381="Irrelevant",1,IF(AND(OR(I381="Motorvejsstrækning",I381="Frakørselsflettestrækning",I381="Tilkørselsflettestrækning"),'Anvendte oplysninger'!P381&lt;11.00000001),1+(5-'Anvendte oplysninger'!P381)*0.01,0.94))</f>
        <v>1</v>
      </c>
      <c r="R381" s="14">
        <f>IF(OR('Anvendte oplysninger'!Q381="Irrelevant",'Anvendte oplysninger'!R381="Irrelevant",'Anvendte oplysninger'!Q381="Lige"),1,IF(AND(OR(I381="Motorvejsstrækning",I381="Frakørselsflettestrækning",I381="Tilkørselsflettestrækning"),'Anvendte oplysninger'!Q381&lt;4000),(EXP(0.1096*1746.5/'Anvendte oplysninger'!Q381)/EXP(0.1096*1746.5/4000))*('Anvendte oplysninger'!R381/1000)/G381+(G381-'Anvendte oplysninger'!R381/1000)/G381,1))</f>
        <v>1</v>
      </c>
      <c r="S381" s="14">
        <f>IF(OR('Anvendte oplysninger'!S381="Irrelevant",'Anvendte oplysninger'!T381="Irrelevant",'Anvendte oplysninger'!S381="Lige"),1,IF(AND(OR(I381="Motorvejsstrækning",I381="Frakørselsflettestrækning",I381="Tilkørselsflettestrækning"),'Anvendte oplysninger'!S381&lt;4000),(EXP(0.1096*1746.5/'Anvendte oplysninger'!S381)/EXP(0.1096*1746.5/4000))*('Anvendte oplysninger'!T381/1000)/G381+(G381-'Anvendte oplysninger'!T381/1000)/G381,1))</f>
        <v>1</v>
      </c>
      <c r="T381" s="14">
        <f>IF('Anvendte oplysninger'!U381="Irrelevant",1,IF(AND(OR(I381="Motorvejsstrækning",I381="Frakørselsflettestrækning",I381="Tilkørselsflettestrækning",I381="Frakørselsrampe",I381="Tilkørselsrampe"),'Anvendte oplysninger'!U381="Ja"),0.95,1))</f>
        <v>1</v>
      </c>
      <c r="U381" s="14">
        <f>IF('Anvendte oplysninger'!U381="Irrelevant",1,IF(AND(OR(I381="Motorvejsstrækning",I381="Frakørselsflettestrækning",I381="Tilkørselsflettestrækning",I381="Frakørselsrampe",I381="Tilkørselsrampe"),'Anvendte oplysninger'!U381="Ja"),0.96,1))</f>
        <v>1</v>
      </c>
      <c r="V381" s="14">
        <f>IF('Anvendte oplysninger'!U381="Irrelevant",1,IF(AND(OR(I381="Motorvejsstrækning",I381="Frakørselsflettestrækning",I381="Tilkørselsflettestrækning",I381="Frakørselsrampe",I381="Tilkørselsrampe"),'Anvendte oplysninger'!U381="Ja"),0.79,1))</f>
        <v>1</v>
      </c>
      <c r="W381" s="14">
        <f>IF('Anvendte oplysninger'!U381="Irrelevant",1,IF(AND(OR(I381="Motorvejsstrækning",I381="Frakørselsflettestrækning",I381="Tilkørselsflettestrækning",I381="Frakørselsrampe",I381="Tilkørselsrampe"),'Anvendte oplysninger'!U381="Ja"),0.94,1))</f>
        <v>1</v>
      </c>
      <c r="X381" s="14">
        <f>IF('Anvendte oplysninger'!U381="Irrelevant",1,IF(AND(OR(I381="Motorvejsstrækning",I381="Frakørselsflettestrækning",I381="Tilkørselsflettestrækning",I381="Frakørselsrampe",I381="Tilkørselsrampe"),'Anvendte oplysninger'!U381="Ja"),0.97,1))</f>
        <v>1</v>
      </c>
      <c r="Y381" s="14">
        <f>IF(AND(I381="Frakørselsrampe",'Anvendte oplysninger'!V381="S-formet ruderrampe"),1.32,IF(AND(I381="Frakørselsrampe",'Anvendte oplysninger'!V381="S-formet trompetrampe"),2.05,IF(AND(I381="Frakørselsrampe",'Anvendte oplysninger'!V381="U-formet trompetrampe"),4.11,IF(AND(I381="Frakørselsrampe",'Anvendte oplysninger'!V381="SV-formet flyoverrampe"),5.15,IF(AND(I381="Frakørselsrampe",'Anvendte oplysninger'!V381="Vinkelformet rampe"),1.07,IF(AND(I381="Tilkørselsrampe",'Anvendte oplysninger'!V381="S-formet ruderrampe"),0.93,IF(AND(I381="Tilkørselsrampe",'Anvendte oplysninger'!V381="S-formet trompetrampe"),2.48,IF(AND(I381="Tilkørselsrampe",'Anvendte oplysninger'!V381="U-formet trompetrampe"),4.15,IF(AND(I381="Tilkørselsrampe",'Anvendte oplysninger'!V381="SV-formet flyoverrampe"),5.26,IF(AND(I381="Tilkørselsrampe",'Anvendte oplysninger'!V381="Vinkelformet rampe"),1.42,1))))))))))</f>
        <v>1</v>
      </c>
      <c r="Z381" s="14">
        <f>IF(OR('Anvendte oplysninger'!W381="Lige",'Anvendte oplysninger'!W381="Irrelevant",'Anvendte oplysninger'!X381="Irrelevant",'Anvendte oplysninger'!Y381="Irrelevant"),1,1+1.545*1000/32.2*((('Anvendte oplysninger'!Y381*3268/3600)/('Anvendte oplysninger'!W381/0.306))^2)*('Anvendte oplysninger'!X381/1000)/G381)</f>
        <v>1</v>
      </c>
      <c r="AA381" s="14">
        <f>IF(OR('Anvendte oplysninger'!W381="Lige",'Anvendte oplysninger'!W381="Irrelevant",'Anvendte oplysninger'!X381="Irrelevant",'Anvendte oplysninger'!Y381="Irrelevant"),1,1+1.961*1000/32.2*((('Anvendte oplysninger'!Y381*3268/3600)/('Anvendte oplysninger'!W381/0.306))^2)*('Anvendte oplysninger'!X381/1000)/G381)</f>
        <v>1</v>
      </c>
      <c r="AB381" s="14">
        <f>IF(OR('Anvendte oplysninger'!Z381="Lige",'Anvendte oplysninger'!Z381="Irrelevant",'Anvendte oplysninger'!AA381="Irrelevant",'Anvendte oplysninger'!AB381="Irrelevant"),1,1+1.545*1000/32.2*((('Anvendte oplysninger'!AB381*3268/3600)/('Anvendte oplysninger'!Z381/0.306))^2)*('Anvendte oplysninger'!AA381/1000)/G381)</f>
        <v>1</v>
      </c>
      <c r="AC381" s="14">
        <f>IF(OR('Anvendte oplysninger'!Z381="Lige",'Anvendte oplysninger'!Z381="Irrelevant",'Anvendte oplysninger'!AA381="Irrelevant",'Anvendte oplysninger'!AB381="Irrelevant"),1,1+1.961*1000/32.2*((('Anvendte oplysninger'!AB381*3268/3600)/('Anvendte oplysninger'!Z381/0.306))^2)*('Anvendte oplysninger'!AA381/1000)/G381)</f>
        <v>1</v>
      </c>
      <c r="AD381" s="14">
        <f>IF(OR('Anvendte oplysninger'!AC381="Irrelevant",'Anvendte oplysninger'!AC381="Nej"),1,IF(AND('Anvendte oplysninger'!AC381="Ja",OR('Anvendte oplysninger'!Q381&lt;301,'Anvendte oplysninger'!S381&lt;301)),1-(0.5*('Anvendte oplysninger'!R381+'Anvendte oplysninger'!T381)/('Anvendte oplysninger'!G381*1000)),IF(AND('Anvendte oplysninger'!AC381="Ja",OR('Anvendte oplysninger'!Q381&lt;601,'Anvendte oplysninger'!S381&lt;601)),1-(0.25*('Anvendte oplysninger'!R381+'Anvendte oplysninger'!T381)/('Anvendte oplysninger'!G381*1000)),1)))</f>
        <v>1</v>
      </c>
      <c r="AE381" s="14">
        <f>IF(OR('Anvendte oplysninger'!AC381="Irrelevant",'Anvendte oplysninger'!AC381="Nej"),1,IF(AND('Anvendte oplysninger'!AC381="Ja",OR('Anvendte oplysninger'!Q381&lt;301,'Anvendte oplysninger'!S381&lt;301)),1-(0.4*('Anvendte oplysninger'!R381+'Anvendte oplysninger'!T381)/('Anvendte oplysninger'!G381*1000)),IF(AND('Anvendte oplysninger'!AC381="Ja",OR('Anvendte oplysninger'!Q381&lt;601,'Anvendte oplysninger'!S381&lt;601)),1-(0.2*('Anvendte oplysninger'!R381+'Anvendte oplysninger'!T381)/('Anvendte oplysninger'!G381*1000)),1)))</f>
        <v>1</v>
      </c>
      <c r="AF381" s="14">
        <f>IF('Anvendte oplysninger'!AD381="110 km/t",0.79,1)</f>
        <v>1</v>
      </c>
      <c r="AG381" s="14">
        <f>IF('Anvendte oplysninger'!AD381="110 km/t",0.94,1)</f>
        <v>1</v>
      </c>
      <c r="AH381" s="14">
        <f>IF('Anvendte oplysninger'!AD381="110 km/t",0.66,1)</f>
        <v>1</v>
      </c>
      <c r="AI381" s="14">
        <f>IF('Anvendte oplysninger'!AD381="110 km/t",0.82,1)</f>
        <v>1</v>
      </c>
      <c r="AJ381" s="14">
        <f>IF(AND('Anvendte oplysninger'!AE381="Ja",I381="Tilkørselsflettestrækning"),0.65*'Anvendte oplysninger'!AF381+1-'Anvendte oplysninger'!AF381,1)</f>
        <v>1</v>
      </c>
      <c r="AK381" s="15" t="str">
        <f t="shared" si="35"/>
        <v/>
      </c>
      <c r="AL381" s="15" t="str">
        <f t="shared" si="36"/>
        <v/>
      </c>
      <c r="AM381" s="15" t="str">
        <f t="shared" si="37"/>
        <v/>
      </c>
      <c r="AN381" s="15" t="str">
        <f t="shared" si="38"/>
        <v/>
      </c>
      <c r="AO381" s="15" t="str">
        <f t="shared" si="39"/>
        <v/>
      </c>
      <c r="AP381" s="15" t="str">
        <f t="shared" si="40"/>
        <v/>
      </c>
      <c r="AQ381" s="4" t="str">
        <f t="shared" si="41"/>
        <v/>
      </c>
    </row>
    <row r="382" spans="1:43" x14ac:dyDescent="0.25">
      <c r="A382" s="4" t="str">
        <f>IF(Inddata!A397="","",Inddata!A397)</f>
        <v/>
      </c>
      <c r="B382" s="4" t="str">
        <f>IF(Inddata!B397="","",Inddata!B397)</f>
        <v/>
      </c>
      <c r="C382" s="4" t="str">
        <f>IF(Inddata!C397="","",Inddata!C397)</f>
        <v/>
      </c>
      <c r="D382" s="4" t="str">
        <f>IF(Inddata!D397="","",Inddata!D397)</f>
        <v/>
      </c>
      <c r="E382" s="4" t="str">
        <f>IF(Inddata!E397="","",Inddata!E397)</f>
        <v/>
      </c>
      <c r="F382" s="4" t="str">
        <f>IF(Inddata!F397="","",Inddata!F397)</f>
        <v/>
      </c>
      <c r="G382" s="4">
        <f>IF(Inddata!G397="","",Inddata!G397)</f>
        <v>0</v>
      </c>
      <c r="H382" s="4" t="str">
        <f>IF(Inddata!H397&gt;0.5,Inddata!H397,"")</f>
        <v/>
      </c>
      <c r="I382" s="4" t="str">
        <f>IF(Inddata!I397="","",Inddata!I397)</f>
        <v/>
      </c>
      <c r="J382" s="14">
        <f>IF('Anvendte oplysninger'!J382="Irrelevant",1,IF('Anvendte oplysninger'!J382&gt;3,1.2,1))</f>
        <v>1</v>
      </c>
      <c r="K382" s="14">
        <f>IF('Anvendte oplysninger'!K382="Irrelevant",1,IF(AND(OR(I382="Motorvejsstrækning",I382="Frakørselsflettestrækning",I382="Tilkørselsflettestrækning"),'Anvendte oplysninger'!K382&lt;3.5),1+(3.5-'Anvendte oplysninger'!K382)*0.12,IF(AND(OR(I382="Frakørselsrampe",I382="Tilkørselsrampe"),'Anvendte oplysninger'!K382&lt;3.5),1+(3.5-'Anvendte oplysninger'!K382)*0.16,1)))</f>
        <v>1</v>
      </c>
      <c r="L382" s="14">
        <f>IF('Anvendte oplysninger'!L382="Irrelevant",1,IF(AND('Anvendte oplysninger'!L382="Ja",'Anvendte oplysninger'!J382=2),0.6*'Anvendte oplysninger'!M382+(1-'Anvendte oplysninger'!M382),IF(AND('Anvendte oplysninger'!L382="Ja",'Anvendte oplysninger'!J382=3),0.7*'Anvendte oplysninger'!M382+(1-'Anvendte oplysninger'!M382),IF(AND('Anvendte oplysninger'!L382="Ja",'Anvendte oplysninger'!J382=4),0.76*'Anvendte oplysninger'!M382+(1-'Anvendte oplysninger'!M382),IF(AND('Anvendte oplysninger'!L382="Ja",'Anvendte oplysninger'!J382&gt;4.99999999),0.8*'Anvendte oplysninger'!M382+(1-'Anvendte oplysninger'!M382),1)))))</f>
        <v>1</v>
      </c>
      <c r="M382" s="14">
        <f>IF('Anvendte oplysninger'!L382="Irrelevant",1,IF(AND('Anvendte oplysninger'!L382="Ja",'Anvendte oplysninger'!J382=2),0.8*'Anvendte oplysninger'!M382+(1-'Anvendte oplysninger'!M382),IF(AND('Anvendte oplysninger'!L382="Ja",'Anvendte oplysninger'!J382=3),0.85*'Anvendte oplysninger'!M382+(1-'Anvendte oplysninger'!M382),IF(AND('Anvendte oplysninger'!L382="Ja",'Anvendte oplysninger'!J382=4),0.88*'Anvendte oplysninger'!M382+(1-'Anvendte oplysninger'!M382),IF(AND('Anvendte oplysninger'!L382="Ja",'Anvendte oplysninger'!J382&gt;4.99999999),0.9*'Anvendte oplysninger'!M382+(1-'Anvendte oplysninger'!M382),1)))))</f>
        <v>1</v>
      </c>
      <c r="N382" s="14">
        <f>IF('Anvendte oplysninger'!N382="Irrelevant",1,IF(AND(OR(I382="Motorvejsstrækning",I382="Frakørselsflettestrækning",I382="Tilkørselsflettestrækning"),'Anvendte oplysninger'!N382&lt;3),1+(3-'Anvendte oplysninger'!N382)*0.09333333,1))</f>
        <v>1</v>
      </c>
      <c r="O382" s="14">
        <f>IF('Anvendte oplysninger'!N382="Irrelevant",1,IF(AND(OR(I382="Motorvejsstrækning",I382="Frakørselsflettestrækning",I382="Tilkørselsflettestrækning"),'Anvendte oplysninger'!N382&lt;3),1+(3-'Anvendte oplysninger'!N382)*0.19666667,1))</f>
        <v>1</v>
      </c>
      <c r="P382" s="14">
        <f>IF('Anvendte oplysninger'!O382="Irrelevant",1,IF(AND(OR(I382="Motorvejsstrækning",I382="Frakørselsflettestrækning",I382="Tilkørselsflettestrækning"),'Anvendte oplysninger'!O382&lt;3.00000001),1+(0.5-'Anvendte oplysninger'!O382)*0.04,IF(AND(OR(I382="Frakørselsrampe",I382="Tilkørselsrampe"),'Anvendte oplysninger'!O382&lt;3.00000001),1+(0.5-'Anvendte oplysninger'!O382)*0.08,IF(OR(I382="Motorvejsstrækning",I382="Frakørselsflettestrækning",I382="Tilkørselsflettestrækning"),0.9,0.8))))</f>
        <v>1</v>
      </c>
      <c r="Q382" s="14">
        <f>IF('Anvendte oplysninger'!P382="Irrelevant",1,IF(AND(OR(I382="Motorvejsstrækning",I382="Frakørselsflettestrækning",I382="Tilkørselsflettestrækning"),'Anvendte oplysninger'!P382&lt;11.00000001),1+(5-'Anvendte oplysninger'!P382)*0.01,0.94))</f>
        <v>1</v>
      </c>
      <c r="R382" s="14">
        <f>IF(OR('Anvendte oplysninger'!Q382="Irrelevant",'Anvendte oplysninger'!R382="Irrelevant",'Anvendte oplysninger'!Q382="Lige"),1,IF(AND(OR(I382="Motorvejsstrækning",I382="Frakørselsflettestrækning",I382="Tilkørselsflettestrækning"),'Anvendte oplysninger'!Q382&lt;4000),(EXP(0.1096*1746.5/'Anvendte oplysninger'!Q382)/EXP(0.1096*1746.5/4000))*('Anvendte oplysninger'!R382/1000)/G382+(G382-'Anvendte oplysninger'!R382/1000)/G382,1))</f>
        <v>1</v>
      </c>
      <c r="S382" s="14">
        <f>IF(OR('Anvendte oplysninger'!S382="Irrelevant",'Anvendte oplysninger'!T382="Irrelevant",'Anvendte oplysninger'!S382="Lige"),1,IF(AND(OR(I382="Motorvejsstrækning",I382="Frakørselsflettestrækning",I382="Tilkørselsflettestrækning"),'Anvendte oplysninger'!S382&lt;4000),(EXP(0.1096*1746.5/'Anvendte oplysninger'!S382)/EXP(0.1096*1746.5/4000))*('Anvendte oplysninger'!T382/1000)/G382+(G382-'Anvendte oplysninger'!T382/1000)/G382,1))</f>
        <v>1</v>
      </c>
      <c r="T382" s="14">
        <f>IF('Anvendte oplysninger'!U382="Irrelevant",1,IF(AND(OR(I382="Motorvejsstrækning",I382="Frakørselsflettestrækning",I382="Tilkørselsflettestrækning",I382="Frakørselsrampe",I382="Tilkørselsrampe"),'Anvendte oplysninger'!U382="Ja"),0.95,1))</f>
        <v>1</v>
      </c>
      <c r="U382" s="14">
        <f>IF('Anvendte oplysninger'!U382="Irrelevant",1,IF(AND(OR(I382="Motorvejsstrækning",I382="Frakørselsflettestrækning",I382="Tilkørselsflettestrækning",I382="Frakørselsrampe",I382="Tilkørselsrampe"),'Anvendte oplysninger'!U382="Ja"),0.96,1))</f>
        <v>1</v>
      </c>
      <c r="V382" s="14">
        <f>IF('Anvendte oplysninger'!U382="Irrelevant",1,IF(AND(OR(I382="Motorvejsstrækning",I382="Frakørselsflettestrækning",I382="Tilkørselsflettestrækning",I382="Frakørselsrampe",I382="Tilkørselsrampe"),'Anvendte oplysninger'!U382="Ja"),0.79,1))</f>
        <v>1</v>
      </c>
      <c r="W382" s="14">
        <f>IF('Anvendte oplysninger'!U382="Irrelevant",1,IF(AND(OR(I382="Motorvejsstrækning",I382="Frakørselsflettestrækning",I382="Tilkørselsflettestrækning",I382="Frakørselsrampe",I382="Tilkørselsrampe"),'Anvendte oplysninger'!U382="Ja"),0.94,1))</f>
        <v>1</v>
      </c>
      <c r="X382" s="14">
        <f>IF('Anvendte oplysninger'!U382="Irrelevant",1,IF(AND(OR(I382="Motorvejsstrækning",I382="Frakørselsflettestrækning",I382="Tilkørselsflettestrækning",I382="Frakørselsrampe",I382="Tilkørselsrampe"),'Anvendte oplysninger'!U382="Ja"),0.97,1))</f>
        <v>1</v>
      </c>
      <c r="Y382" s="14">
        <f>IF(AND(I382="Frakørselsrampe",'Anvendte oplysninger'!V382="S-formet ruderrampe"),1.32,IF(AND(I382="Frakørselsrampe",'Anvendte oplysninger'!V382="S-formet trompetrampe"),2.05,IF(AND(I382="Frakørselsrampe",'Anvendte oplysninger'!V382="U-formet trompetrampe"),4.11,IF(AND(I382="Frakørselsrampe",'Anvendte oplysninger'!V382="SV-formet flyoverrampe"),5.15,IF(AND(I382="Frakørselsrampe",'Anvendte oplysninger'!V382="Vinkelformet rampe"),1.07,IF(AND(I382="Tilkørselsrampe",'Anvendte oplysninger'!V382="S-formet ruderrampe"),0.93,IF(AND(I382="Tilkørselsrampe",'Anvendte oplysninger'!V382="S-formet trompetrampe"),2.48,IF(AND(I382="Tilkørselsrampe",'Anvendte oplysninger'!V382="U-formet trompetrampe"),4.15,IF(AND(I382="Tilkørselsrampe",'Anvendte oplysninger'!V382="SV-formet flyoverrampe"),5.26,IF(AND(I382="Tilkørselsrampe",'Anvendte oplysninger'!V382="Vinkelformet rampe"),1.42,1))))))))))</f>
        <v>1</v>
      </c>
      <c r="Z382" s="14">
        <f>IF(OR('Anvendte oplysninger'!W382="Lige",'Anvendte oplysninger'!W382="Irrelevant",'Anvendte oplysninger'!X382="Irrelevant",'Anvendte oplysninger'!Y382="Irrelevant"),1,1+1.545*1000/32.2*((('Anvendte oplysninger'!Y382*3268/3600)/('Anvendte oplysninger'!W382/0.306))^2)*('Anvendte oplysninger'!X382/1000)/G382)</f>
        <v>1</v>
      </c>
      <c r="AA382" s="14">
        <f>IF(OR('Anvendte oplysninger'!W382="Lige",'Anvendte oplysninger'!W382="Irrelevant",'Anvendte oplysninger'!X382="Irrelevant",'Anvendte oplysninger'!Y382="Irrelevant"),1,1+1.961*1000/32.2*((('Anvendte oplysninger'!Y382*3268/3600)/('Anvendte oplysninger'!W382/0.306))^2)*('Anvendte oplysninger'!X382/1000)/G382)</f>
        <v>1</v>
      </c>
      <c r="AB382" s="14">
        <f>IF(OR('Anvendte oplysninger'!Z382="Lige",'Anvendte oplysninger'!Z382="Irrelevant",'Anvendte oplysninger'!AA382="Irrelevant",'Anvendte oplysninger'!AB382="Irrelevant"),1,1+1.545*1000/32.2*((('Anvendte oplysninger'!AB382*3268/3600)/('Anvendte oplysninger'!Z382/0.306))^2)*('Anvendte oplysninger'!AA382/1000)/G382)</f>
        <v>1</v>
      </c>
      <c r="AC382" s="14">
        <f>IF(OR('Anvendte oplysninger'!Z382="Lige",'Anvendte oplysninger'!Z382="Irrelevant",'Anvendte oplysninger'!AA382="Irrelevant",'Anvendte oplysninger'!AB382="Irrelevant"),1,1+1.961*1000/32.2*((('Anvendte oplysninger'!AB382*3268/3600)/('Anvendte oplysninger'!Z382/0.306))^2)*('Anvendte oplysninger'!AA382/1000)/G382)</f>
        <v>1</v>
      </c>
      <c r="AD382" s="14">
        <f>IF(OR('Anvendte oplysninger'!AC382="Irrelevant",'Anvendte oplysninger'!AC382="Nej"),1,IF(AND('Anvendte oplysninger'!AC382="Ja",OR('Anvendte oplysninger'!Q382&lt;301,'Anvendte oplysninger'!S382&lt;301)),1-(0.5*('Anvendte oplysninger'!R382+'Anvendte oplysninger'!T382)/('Anvendte oplysninger'!G382*1000)),IF(AND('Anvendte oplysninger'!AC382="Ja",OR('Anvendte oplysninger'!Q382&lt;601,'Anvendte oplysninger'!S382&lt;601)),1-(0.25*('Anvendte oplysninger'!R382+'Anvendte oplysninger'!T382)/('Anvendte oplysninger'!G382*1000)),1)))</f>
        <v>1</v>
      </c>
      <c r="AE382" s="14">
        <f>IF(OR('Anvendte oplysninger'!AC382="Irrelevant",'Anvendte oplysninger'!AC382="Nej"),1,IF(AND('Anvendte oplysninger'!AC382="Ja",OR('Anvendte oplysninger'!Q382&lt;301,'Anvendte oplysninger'!S382&lt;301)),1-(0.4*('Anvendte oplysninger'!R382+'Anvendte oplysninger'!T382)/('Anvendte oplysninger'!G382*1000)),IF(AND('Anvendte oplysninger'!AC382="Ja",OR('Anvendte oplysninger'!Q382&lt;601,'Anvendte oplysninger'!S382&lt;601)),1-(0.2*('Anvendte oplysninger'!R382+'Anvendte oplysninger'!T382)/('Anvendte oplysninger'!G382*1000)),1)))</f>
        <v>1</v>
      </c>
      <c r="AF382" s="14">
        <f>IF('Anvendte oplysninger'!AD382="110 km/t",0.79,1)</f>
        <v>1</v>
      </c>
      <c r="AG382" s="14">
        <f>IF('Anvendte oplysninger'!AD382="110 km/t",0.94,1)</f>
        <v>1</v>
      </c>
      <c r="AH382" s="14">
        <f>IF('Anvendte oplysninger'!AD382="110 km/t",0.66,1)</f>
        <v>1</v>
      </c>
      <c r="AI382" s="14">
        <f>IF('Anvendte oplysninger'!AD382="110 km/t",0.82,1)</f>
        <v>1</v>
      </c>
      <c r="AJ382" s="14">
        <f>IF(AND('Anvendte oplysninger'!AE382="Ja",I382="Tilkørselsflettestrækning"),0.65*'Anvendte oplysninger'!AF382+1-'Anvendte oplysninger'!AF382,1)</f>
        <v>1</v>
      </c>
      <c r="AK382" s="15" t="str">
        <f t="shared" si="35"/>
        <v/>
      </c>
      <c r="AL382" s="15" t="str">
        <f t="shared" si="36"/>
        <v/>
      </c>
      <c r="AM382" s="15" t="str">
        <f t="shared" si="37"/>
        <v/>
      </c>
      <c r="AN382" s="15" t="str">
        <f t="shared" si="38"/>
        <v/>
      </c>
      <c r="AO382" s="15" t="str">
        <f t="shared" si="39"/>
        <v/>
      </c>
      <c r="AP382" s="15" t="str">
        <f t="shared" si="40"/>
        <v/>
      </c>
      <c r="AQ382" s="4" t="str">
        <f t="shared" si="41"/>
        <v/>
      </c>
    </row>
    <row r="383" spans="1:43" x14ac:dyDescent="0.25">
      <c r="A383" s="4" t="str">
        <f>IF(Inddata!A398="","",Inddata!A398)</f>
        <v/>
      </c>
      <c r="B383" s="4" t="str">
        <f>IF(Inddata!B398="","",Inddata!B398)</f>
        <v/>
      </c>
      <c r="C383" s="4" t="str">
        <f>IF(Inddata!C398="","",Inddata!C398)</f>
        <v/>
      </c>
      <c r="D383" s="4" t="str">
        <f>IF(Inddata!D398="","",Inddata!D398)</f>
        <v/>
      </c>
      <c r="E383" s="4" t="str">
        <f>IF(Inddata!E398="","",Inddata!E398)</f>
        <v/>
      </c>
      <c r="F383" s="4" t="str">
        <f>IF(Inddata!F398="","",Inddata!F398)</f>
        <v/>
      </c>
      <c r="G383" s="4">
        <f>IF(Inddata!G398="","",Inddata!G398)</f>
        <v>0</v>
      </c>
      <c r="H383" s="4" t="str">
        <f>IF(Inddata!H398&gt;0.5,Inddata!H398,"")</f>
        <v/>
      </c>
      <c r="I383" s="4" t="str">
        <f>IF(Inddata!I398="","",Inddata!I398)</f>
        <v/>
      </c>
      <c r="J383" s="14">
        <f>IF('Anvendte oplysninger'!J383="Irrelevant",1,IF('Anvendte oplysninger'!J383&gt;3,1.2,1))</f>
        <v>1</v>
      </c>
      <c r="K383" s="14">
        <f>IF('Anvendte oplysninger'!K383="Irrelevant",1,IF(AND(OR(I383="Motorvejsstrækning",I383="Frakørselsflettestrækning",I383="Tilkørselsflettestrækning"),'Anvendte oplysninger'!K383&lt;3.5),1+(3.5-'Anvendte oplysninger'!K383)*0.12,IF(AND(OR(I383="Frakørselsrampe",I383="Tilkørselsrampe"),'Anvendte oplysninger'!K383&lt;3.5),1+(3.5-'Anvendte oplysninger'!K383)*0.16,1)))</f>
        <v>1</v>
      </c>
      <c r="L383" s="14">
        <f>IF('Anvendte oplysninger'!L383="Irrelevant",1,IF(AND('Anvendte oplysninger'!L383="Ja",'Anvendte oplysninger'!J383=2),0.6*'Anvendte oplysninger'!M383+(1-'Anvendte oplysninger'!M383),IF(AND('Anvendte oplysninger'!L383="Ja",'Anvendte oplysninger'!J383=3),0.7*'Anvendte oplysninger'!M383+(1-'Anvendte oplysninger'!M383),IF(AND('Anvendte oplysninger'!L383="Ja",'Anvendte oplysninger'!J383=4),0.76*'Anvendte oplysninger'!M383+(1-'Anvendte oplysninger'!M383),IF(AND('Anvendte oplysninger'!L383="Ja",'Anvendte oplysninger'!J383&gt;4.99999999),0.8*'Anvendte oplysninger'!M383+(1-'Anvendte oplysninger'!M383),1)))))</f>
        <v>1</v>
      </c>
      <c r="M383" s="14">
        <f>IF('Anvendte oplysninger'!L383="Irrelevant",1,IF(AND('Anvendte oplysninger'!L383="Ja",'Anvendte oplysninger'!J383=2),0.8*'Anvendte oplysninger'!M383+(1-'Anvendte oplysninger'!M383),IF(AND('Anvendte oplysninger'!L383="Ja",'Anvendte oplysninger'!J383=3),0.85*'Anvendte oplysninger'!M383+(1-'Anvendte oplysninger'!M383),IF(AND('Anvendte oplysninger'!L383="Ja",'Anvendte oplysninger'!J383=4),0.88*'Anvendte oplysninger'!M383+(1-'Anvendte oplysninger'!M383),IF(AND('Anvendte oplysninger'!L383="Ja",'Anvendte oplysninger'!J383&gt;4.99999999),0.9*'Anvendte oplysninger'!M383+(1-'Anvendte oplysninger'!M383),1)))))</f>
        <v>1</v>
      </c>
      <c r="N383" s="14">
        <f>IF('Anvendte oplysninger'!N383="Irrelevant",1,IF(AND(OR(I383="Motorvejsstrækning",I383="Frakørselsflettestrækning",I383="Tilkørselsflettestrækning"),'Anvendte oplysninger'!N383&lt;3),1+(3-'Anvendte oplysninger'!N383)*0.09333333,1))</f>
        <v>1</v>
      </c>
      <c r="O383" s="14">
        <f>IF('Anvendte oplysninger'!N383="Irrelevant",1,IF(AND(OR(I383="Motorvejsstrækning",I383="Frakørselsflettestrækning",I383="Tilkørselsflettestrækning"),'Anvendte oplysninger'!N383&lt;3),1+(3-'Anvendte oplysninger'!N383)*0.19666667,1))</f>
        <v>1</v>
      </c>
      <c r="P383" s="14">
        <f>IF('Anvendte oplysninger'!O383="Irrelevant",1,IF(AND(OR(I383="Motorvejsstrækning",I383="Frakørselsflettestrækning",I383="Tilkørselsflettestrækning"),'Anvendte oplysninger'!O383&lt;3.00000001),1+(0.5-'Anvendte oplysninger'!O383)*0.04,IF(AND(OR(I383="Frakørselsrampe",I383="Tilkørselsrampe"),'Anvendte oplysninger'!O383&lt;3.00000001),1+(0.5-'Anvendte oplysninger'!O383)*0.08,IF(OR(I383="Motorvejsstrækning",I383="Frakørselsflettestrækning",I383="Tilkørselsflettestrækning"),0.9,0.8))))</f>
        <v>1</v>
      </c>
      <c r="Q383" s="14">
        <f>IF('Anvendte oplysninger'!P383="Irrelevant",1,IF(AND(OR(I383="Motorvejsstrækning",I383="Frakørselsflettestrækning",I383="Tilkørselsflettestrækning"),'Anvendte oplysninger'!P383&lt;11.00000001),1+(5-'Anvendte oplysninger'!P383)*0.01,0.94))</f>
        <v>1</v>
      </c>
      <c r="R383" s="14">
        <f>IF(OR('Anvendte oplysninger'!Q383="Irrelevant",'Anvendte oplysninger'!R383="Irrelevant",'Anvendte oplysninger'!Q383="Lige"),1,IF(AND(OR(I383="Motorvejsstrækning",I383="Frakørselsflettestrækning",I383="Tilkørselsflettestrækning"),'Anvendte oplysninger'!Q383&lt;4000),(EXP(0.1096*1746.5/'Anvendte oplysninger'!Q383)/EXP(0.1096*1746.5/4000))*('Anvendte oplysninger'!R383/1000)/G383+(G383-'Anvendte oplysninger'!R383/1000)/G383,1))</f>
        <v>1</v>
      </c>
      <c r="S383" s="14">
        <f>IF(OR('Anvendte oplysninger'!S383="Irrelevant",'Anvendte oplysninger'!T383="Irrelevant",'Anvendte oplysninger'!S383="Lige"),1,IF(AND(OR(I383="Motorvejsstrækning",I383="Frakørselsflettestrækning",I383="Tilkørselsflettestrækning"),'Anvendte oplysninger'!S383&lt;4000),(EXP(0.1096*1746.5/'Anvendte oplysninger'!S383)/EXP(0.1096*1746.5/4000))*('Anvendte oplysninger'!T383/1000)/G383+(G383-'Anvendte oplysninger'!T383/1000)/G383,1))</f>
        <v>1</v>
      </c>
      <c r="T383" s="14">
        <f>IF('Anvendte oplysninger'!U383="Irrelevant",1,IF(AND(OR(I383="Motorvejsstrækning",I383="Frakørselsflettestrækning",I383="Tilkørselsflettestrækning",I383="Frakørselsrampe",I383="Tilkørselsrampe"),'Anvendte oplysninger'!U383="Ja"),0.95,1))</f>
        <v>1</v>
      </c>
      <c r="U383" s="14">
        <f>IF('Anvendte oplysninger'!U383="Irrelevant",1,IF(AND(OR(I383="Motorvejsstrækning",I383="Frakørselsflettestrækning",I383="Tilkørselsflettestrækning",I383="Frakørselsrampe",I383="Tilkørselsrampe"),'Anvendte oplysninger'!U383="Ja"),0.96,1))</f>
        <v>1</v>
      </c>
      <c r="V383" s="14">
        <f>IF('Anvendte oplysninger'!U383="Irrelevant",1,IF(AND(OR(I383="Motorvejsstrækning",I383="Frakørselsflettestrækning",I383="Tilkørselsflettestrækning",I383="Frakørselsrampe",I383="Tilkørselsrampe"),'Anvendte oplysninger'!U383="Ja"),0.79,1))</f>
        <v>1</v>
      </c>
      <c r="W383" s="14">
        <f>IF('Anvendte oplysninger'!U383="Irrelevant",1,IF(AND(OR(I383="Motorvejsstrækning",I383="Frakørselsflettestrækning",I383="Tilkørselsflettestrækning",I383="Frakørselsrampe",I383="Tilkørselsrampe"),'Anvendte oplysninger'!U383="Ja"),0.94,1))</f>
        <v>1</v>
      </c>
      <c r="X383" s="14">
        <f>IF('Anvendte oplysninger'!U383="Irrelevant",1,IF(AND(OR(I383="Motorvejsstrækning",I383="Frakørselsflettestrækning",I383="Tilkørselsflettestrækning",I383="Frakørselsrampe",I383="Tilkørselsrampe"),'Anvendte oplysninger'!U383="Ja"),0.97,1))</f>
        <v>1</v>
      </c>
      <c r="Y383" s="14">
        <f>IF(AND(I383="Frakørselsrampe",'Anvendte oplysninger'!V383="S-formet ruderrampe"),1.32,IF(AND(I383="Frakørselsrampe",'Anvendte oplysninger'!V383="S-formet trompetrampe"),2.05,IF(AND(I383="Frakørselsrampe",'Anvendte oplysninger'!V383="U-formet trompetrampe"),4.11,IF(AND(I383="Frakørselsrampe",'Anvendte oplysninger'!V383="SV-formet flyoverrampe"),5.15,IF(AND(I383="Frakørselsrampe",'Anvendte oplysninger'!V383="Vinkelformet rampe"),1.07,IF(AND(I383="Tilkørselsrampe",'Anvendte oplysninger'!V383="S-formet ruderrampe"),0.93,IF(AND(I383="Tilkørselsrampe",'Anvendte oplysninger'!V383="S-formet trompetrampe"),2.48,IF(AND(I383="Tilkørselsrampe",'Anvendte oplysninger'!V383="U-formet trompetrampe"),4.15,IF(AND(I383="Tilkørselsrampe",'Anvendte oplysninger'!V383="SV-formet flyoverrampe"),5.26,IF(AND(I383="Tilkørselsrampe",'Anvendte oplysninger'!V383="Vinkelformet rampe"),1.42,1))))))))))</f>
        <v>1</v>
      </c>
      <c r="Z383" s="14">
        <f>IF(OR('Anvendte oplysninger'!W383="Lige",'Anvendte oplysninger'!W383="Irrelevant",'Anvendte oplysninger'!X383="Irrelevant",'Anvendte oplysninger'!Y383="Irrelevant"),1,1+1.545*1000/32.2*((('Anvendte oplysninger'!Y383*3268/3600)/('Anvendte oplysninger'!W383/0.306))^2)*('Anvendte oplysninger'!X383/1000)/G383)</f>
        <v>1</v>
      </c>
      <c r="AA383" s="14">
        <f>IF(OR('Anvendte oplysninger'!W383="Lige",'Anvendte oplysninger'!W383="Irrelevant",'Anvendte oplysninger'!X383="Irrelevant",'Anvendte oplysninger'!Y383="Irrelevant"),1,1+1.961*1000/32.2*((('Anvendte oplysninger'!Y383*3268/3600)/('Anvendte oplysninger'!W383/0.306))^2)*('Anvendte oplysninger'!X383/1000)/G383)</f>
        <v>1</v>
      </c>
      <c r="AB383" s="14">
        <f>IF(OR('Anvendte oplysninger'!Z383="Lige",'Anvendte oplysninger'!Z383="Irrelevant",'Anvendte oplysninger'!AA383="Irrelevant",'Anvendte oplysninger'!AB383="Irrelevant"),1,1+1.545*1000/32.2*((('Anvendte oplysninger'!AB383*3268/3600)/('Anvendte oplysninger'!Z383/0.306))^2)*('Anvendte oplysninger'!AA383/1000)/G383)</f>
        <v>1</v>
      </c>
      <c r="AC383" s="14">
        <f>IF(OR('Anvendte oplysninger'!Z383="Lige",'Anvendte oplysninger'!Z383="Irrelevant",'Anvendte oplysninger'!AA383="Irrelevant",'Anvendte oplysninger'!AB383="Irrelevant"),1,1+1.961*1000/32.2*((('Anvendte oplysninger'!AB383*3268/3600)/('Anvendte oplysninger'!Z383/0.306))^2)*('Anvendte oplysninger'!AA383/1000)/G383)</f>
        <v>1</v>
      </c>
      <c r="AD383" s="14">
        <f>IF(OR('Anvendte oplysninger'!AC383="Irrelevant",'Anvendte oplysninger'!AC383="Nej"),1,IF(AND('Anvendte oplysninger'!AC383="Ja",OR('Anvendte oplysninger'!Q383&lt;301,'Anvendte oplysninger'!S383&lt;301)),1-(0.5*('Anvendte oplysninger'!R383+'Anvendte oplysninger'!T383)/('Anvendte oplysninger'!G383*1000)),IF(AND('Anvendte oplysninger'!AC383="Ja",OR('Anvendte oplysninger'!Q383&lt;601,'Anvendte oplysninger'!S383&lt;601)),1-(0.25*('Anvendte oplysninger'!R383+'Anvendte oplysninger'!T383)/('Anvendte oplysninger'!G383*1000)),1)))</f>
        <v>1</v>
      </c>
      <c r="AE383" s="14">
        <f>IF(OR('Anvendte oplysninger'!AC383="Irrelevant",'Anvendte oplysninger'!AC383="Nej"),1,IF(AND('Anvendte oplysninger'!AC383="Ja",OR('Anvendte oplysninger'!Q383&lt;301,'Anvendte oplysninger'!S383&lt;301)),1-(0.4*('Anvendte oplysninger'!R383+'Anvendte oplysninger'!T383)/('Anvendte oplysninger'!G383*1000)),IF(AND('Anvendte oplysninger'!AC383="Ja",OR('Anvendte oplysninger'!Q383&lt;601,'Anvendte oplysninger'!S383&lt;601)),1-(0.2*('Anvendte oplysninger'!R383+'Anvendte oplysninger'!T383)/('Anvendte oplysninger'!G383*1000)),1)))</f>
        <v>1</v>
      </c>
      <c r="AF383" s="14">
        <f>IF('Anvendte oplysninger'!AD383="110 km/t",0.79,1)</f>
        <v>1</v>
      </c>
      <c r="AG383" s="14">
        <f>IF('Anvendte oplysninger'!AD383="110 km/t",0.94,1)</f>
        <v>1</v>
      </c>
      <c r="AH383" s="14">
        <f>IF('Anvendte oplysninger'!AD383="110 km/t",0.66,1)</f>
        <v>1</v>
      </c>
      <c r="AI383" s="14">
        <f>IF('Anvendte oplysninger'!AD383="110 km/t",0.82,1)</f>
        <v>1</v>
      </c>
      <c r="AJ383" s="14">
        <f>IF(AND('Anvendte oplysninger'!AE383="Ja",I383="Tilkørselsflettestrækning"),0.65*'Anvendte oplysninger'!AF383+1-'Anvendte oplysninger'!AF383,1)</f>
        <v>1</v>
      </c>
      <c r="AK383" s="15" t="str">
        <f t="shared" si="35"/>
        <v/>
      </c>
      <c r="AL383" s="15" t="str">
        <f t="shared" si="36"/>
        <v/>
      </c>
      <c r="AM383" s="15" t="str">
        <f t="shared" si="37"/>
        <v/>
      </c>
      <c r="AN383" s="15" t="str">
        <f t="shared" si="38"/>
        <v/>
      </c>
      <c r="AO383" s="15" t="str">
        <f t="shared" si="39"/>
        <v/>
      </c>
      <c r="AP383" s="15" t="str">
        <f t="shared" si="40"/>
        <v/>
      </c>
      <c r="AQ383" s="4" t="str">
        <f t="shared" si="41"/>
        <v/>
      </c>
    </row>
    <row r="384" spans="1:43" x14ac:dyDescent="0.25">
      <c r="A384" s="4" t="str">
        <f>IF(Inddata!A399="","",Inddata!A399)</f>
        <v/>
      </c>
      <c r="B384" s="4" t="str">
        <f>IF(Inddata!B399="","",Inddata!B399)</f>
        <v/>
      </c>
      <c r="C384" s="4" t="str">
        <f>IF(Inddata!C399="","",Inddata!C399)</f>
        <v/>
      </c>
      <c r="D384" s="4" t="str">
        <f>IF(Inddata!D399="","",Inddata!D399)</f>
        <v/>
      </c>
      <c r="E384" s="4" t="str">
        <f>IF(Inddata!E399="","",Inddata!E399)</f>
        <v/>
      </c>
      <c r="F384" s="4" t="str">
        <f>IF(Inddata!F399="","",Inddata!F399)</f>
        <v/>
      </c>
      <c r="G384" s="4">
        <f>IF(Inddata!G399="","",Inddata!G399)</f>
        <v>0</v>
      </c>
      <c r="H384" s="4" t="str">
        <f>IF(Inddata!H399&gt;0.5,Inddata!H399,"")</f>
        <v/>
      </c>
      <c r="I384" s="4" t="str">
        <f>IF(Inddata!I399="","",Inddata!I399)</f>
        <v/>
      </c>
      <c r="J384" s="14">
        <f>IF('Anvendte oplysninger'!J384="Irrelevant",1,IF('Anvendte oplysninger'!J384&gt;3,1.2,1))</f>
        <v>1</v>
      </c>
      <c r="K384" s="14">
        <f>IF('Anvendte oplysninger'!K384="Irrelevant",1,IF(AND(OR(I384="Motorvejsstrækning",I384="Frakørselsflettestrækning",I384="Tilkørselsflettestrækning"),'Anvendte oplysninger'!K384&lt;3.5),1+(3.5-'Anvendte oplysninger'!K384)*0.12,IF(AND(OR(I384="Frakørselsrampe",I384="Tilkørselsrampe"),'Anvendte oplysninger'!K384&lt;3.5),1+(3.5-'Anvendte oplysninger'!K384)*0.16,1)))</f>
        <v>1</v>
      </c>
      <c r="L384" s="14">
        <f>IF('Anvendte oplysninger'!L384="Irrelevant",1,IF(AND('Anvendte oplysninger'!L384="Ja",'Anvendte oplysninger'!J384=2),0.6*'Anvendte oplysninger'!M384+(1-'Anvendte oplysninger'!M384),IF(AND('Anvendte oplysninger'!L384="Ja",'Anvendte oplysninger'!J384=3),0.7*'Anvendte oplysninger'!M384+(1-'Anvendte oplysninger'!M384),IF(AND('Anvendte oplysninger'!L384="Ja",'Anvendte oplysninger'!J384=4),0.76*'Anvendte oplysninger'!M384+(1-'Anvendte oplysninger'!M384),IF(AND('Anvendte oplysninger'!L384="Ja",'Anvendte oplysninger'!J384&gt;4.99999999),0.8*'Anvendte oplysninger'!M384+(1-'Anvendte oplysninger'!M384),1)))))</f>
        <v>1</v>
      </c>
      <c r="M384" s="14">
        <f>IF('Anvendte oplysninger'!L384="Irrelevant",1,IF(AND('Anvendte oplysninger'!L384="Ja",'Anvendte oplysninger'!J384=2),0.8*'Anvendte oplysninger'!M384+(1-'Anvendte oplysninger'!M384),IF(AND('Anvendte oplysninger'!L384="Ja",'Anvendte oplysninger'!J384=3),0.85*'Anvendte oplysninger'!M384+(1-'Anvendte oplysninger'!M384),IF(AND('Anvendte oplysninger'!L384="Ja",'Anvendte oplysninger'!J384=4),0.88*'Anvendte oplysninger'!M384+(1-'Anvendte oplysninger'!M384),IF(AND('Anvendte oplysninger'!L384="Ja",'Anvendte oplysninger'!J384&gt;4.99999999),0.9*'Anvendte oplysninger'!M384+(1-'Anvendte oplysninger'!M384),1)))))</f>
        <v>1</v>
      </c>
      <c r="N384" s="14">
        <f>IF('Anvendte oplysninger'!N384="Irrelevant",1,IF(AND(OR(I384="Motorvejsstrækning",I384="Frakørselsflettestrækning",I384="Tilkørselsflettestrækning"),'Anvendte oplysninger'!N384&lt;3),1+(3-'Anvendte oplysninger'!N384)*0.09333333,1))</f>
        <v>1</v>
      </c>
      <c r="O384" s="14">
        <f>IF('Anvendte oplysninger'!N384="Irrelevant",1,IF(AND(OR(I384="Motorvejsstrækning",I384="Frakørselsflettestrækning",I384="Tilkørselsflettestrækning"),'Anvendte oplysninger'!N384&lt;3),1+(3-'Anvendte oplysninger'!N384)*0.19666667,1))</f>
        <v>1</v>
      </c>
      <c r="P384" s="14">
        <f>IF('Anvendte oplysninger'!O384="Irrelevant",1,IF(AND(OR(I384="Motorvejsstrækning",I384="Frakørselsflettestrækning",I384="Tilkørselsflettestrækning"),'Anvendte oplysninger'!O384&lt;3.00000001),1+(0.5-'Anvendte oplysninger'!O384)*0.04,IF(AND(OR(I384="Frakørselsrampe",I384="Tilkørselsrampe"),'Anvendte oplysninger'!O384&lt;3.00000001),1+(0.5-'Anvendte oplysninger'!O384)*0.08,IF(OR(I384="Motorvejsstrækning",I384="Frakørselsflettestrækning",I384="Tilkørselsflettestrækning"),0.9,0.8))))</f>
        <v>1</v>
      </c>
      <c r="Q384" s="14">
        <f>IF('Anvendte oplysninger'!P384="Irrelevant",1,IF(AND(OR(I384="Motorvejsstrækning",I384="Frakørselsflettestrækning",I384="Tilkørselsflettestrækning"),'Anvendte oplysninger'!P384&lt;11.00000001),1+(5-'Anvendte oplysninger'!P384)*0.01,0.94))</f>
        <v>1</v>
      </c>
      <c r="R384" s="14">
        <f>IF(OR('Anvendte oplysninger'!Q384="Irrelevant",'Anvendte oplysninger'!R384="Irrelevant",'Anvendte oplysninger'!Q384="Lige"),1,IF(AND(OR(I384="Motorvejsstrækning",I384="Frakørselsflettestrækning",I384="Tilkørselsflettestrækning"),'Anvendte oplysninger'!Q384&lt;4000),(EXP(0.1096*1746.5/'Anvendte oplysninger'!Q384)/EXP(0.1096*1746.5/4000))*('Anvendte oplysninger'!R384/1000)/G384+(G384-'Anvendte oplysninger'!R384/1000)/G384,1))</f>
        <v>1</v>
      </c>
      <c r="S384" s="14">
        <f>IF(OR('Anvendte oplysninger'!S384="Irrelevant",'Anvendte oplysninger'!T384="Irrelevant",'Anvendte oplysninger'!S384="Lige"),1,IF(AND(OR(I384="Motorvejsstrækning",I384="Frakørselsflettestrækning",I384="Tilkørselsflettestrækning"),'Anvendte oplysninger'!S384&lt;4000),(EXP(0.1096*1746.5/'Anvendte oplysninger'!S384)/EXP(0.1096*1746.5/4000))*('Anvendte oplysninger'!T384/1000)/G384+(G384-'Anvendte oplysninger'!T384/1000)/G384,1))</f>
        <v>1</v>
      </c>
      <c r="T384" s="14">
        <f>IF('Anvendte oplysninger'!U384="Irrelevant",1,IF(AND(OR(I384="Motorvejsstrækning",I384="Frakørselsflettestrækning",I384="Tilkørselsflettestrækning",I384="Frakørselsrampe",I384="Tilkørselsrampe"),'Anvendte oplysninger'!U384="Ja"),0.95,1))</f>
        <v>1</v>
      </c>
      <c r="U384" s="14">
        <f>IF('Anvendte oplysninger'!U384="Irrelevant",1,IF(AND(OR(I384="Motorvejsstrækning",I384="Frakørselsflettestrækning",I384="Tilkørselsflettestrækning",I384="Frakørselsrampe",I384="Tilkørselsrampe"),'Anvendte oplysninger'!U384="Ja"),0.96,1))</f>
        <v>1</v>
      </c>
      <c r="V384" s="14">
        <f>IF('Anvendte oplysninger'!U384="Irrelevant",1,IF(AND(OR(I384="Motorvejsstrækning",I384="Frakørselsflettestrækning",I384="Tilkørselsflettestrækning",I384="Frakørselsrampe",I384="Tilkørselsrampe"),'Anvendte oplysninger'!U384="Ja"),0.79,1))</f>
        <v>1</v>
      </c>
      <c r="W384" s="14">
        <f>IF('Anvendte oplysninger'!U384="Irrelevant",1,IF(AND(OR(I384="Motorvejsstrækning",I384="Frakørselsflettestrækning",I384="Tilkørselsflettestrækning",I384="Frakørselsrampe",I384="Tilkørselsrampe"),'Anvendte oplysninger'!U384="Ja"),0.94,1))</f>
        <v>1</v>
      </c>
      <c r="X384" s="14">
        <f>IF('Anvendte oplysninger'!U384="Irrelevant",1,IF(AND(OR(I384="Motorvejsstrækning",I384="Frakørselsflettestrækning",I384="Tilkørselsflettestrækning",I384="Frakørselsrampe",I384="Tilkørselsrampe"),'Anvendte oplysninger'!U384="Ja"),0.97,1))</f>
        <v>1</v>
      </c>
      <c r="Y384" s="14">
        <f>IF(AND(I384="Frakørselsrampe",'Anvendte oplysninger'!V384="S-formet ruderrampe"),1.32,IF(AND(I384="Frakørselsrampe",'Anvendte oplysninger'!V384="S-formet trompetrampe"),2.05,IF(AND(I384="Frakørselsrampe",'Anvendte oplysninger'!V384="U-formet trompetrampe"),4.11,IF(AND(I384="Frakørselsrampe",'Anvendte oplysninger'!V384="SV-formet flyoverrampe"),5.15,IF(AND(I384="Frakørselsrampe",'Anvendte oplysninger'!V384="Vinkelformet rampe"),1.07,IF(AND(I384="Tilkørselsrampe",'Anvendte oplysninger'!V384="S-formet ruderrampe"),0.93,IF(AND(I384="Tilkørselsrampe",'Anvendte oplysninger'!V384="S-formet trompetrampe"),2.48,IF(AND(I384="Tilkørselsrampe",'Anvendte oplysninger'!V384="U-formet trompetrampe"),4.15,IF(AND(I384="Tilkørselsrampe",'Anvendte oplysninger'!V384="SV-formet flyoverrampe"),5.26,IF(AND(I384="Tilkørselsrampe",'Anvendte oplysninger'!V384="Vinkelformet rampe"),1.42,1))))))))))</f>
        <v>1</v>
      </c>
      <c r="Z384" s="14">
        <f>IF(OR('Anvendte oplysninger'!W384="Lige",'Anvendte oplysninger'!W384="Irrelevant",'Anvendte oplysninger'!X384="Irrelevant",'Anvendte oplysninger'!Y384="Irrelevant"),1,1+1.545*1000/32.2*((('Anvendte oplysninger'!Y384*3268/3600)/('Anvendte oplysninger'!W384/0.306))^2)*('Anvendte oplysninger'!X384/1000)/G384)</f>
        <v>1</v>
      </c>
      <c r="AA384" s="14">
        <f>IF(OR('Anvendte oplysninger'!W384="Lige",'Anvendte oplysninger'!W384="Irrelevant",'Anvendte oplysninger'!X384="Irrelevant",'Anvendte oplysninger'!Y384="Irrelevant"),1,1+1.961*1000/32.2*((('Anvendte oplysninger'!Y384*3268/3600)/('Anvendte oplysninger'!W384/0.306))^2)*('Anvendte oplysninger'!X384/1000)/G384)</f>
        <v>1</v>
      </c>
      <c r="AB384" s="14">
        <f>IF(OR('Anvendte oplysninger'!Z384="Lige",'Anvendte oplysninger'!Z384="Irrelevant",'Anvendte oplysninger'!AA384="Irrelevant",'Anvendte oplysninger'!AB384="Irrelevant"),1,1+1.545*1000/32.2*((('Anvendte oplysninger'!AB384*3268/3600)/('Anvendte oplysninger'!Z384/0.306))^2)*('Anvendte oplysninger'!AA384/1000)/G384)</f>
        <v>1</v>
      </c>
      <c r="AC384" s="14">
        <f>IF(OR('Anvendte oplysninger'!Z384="Lige",'Anvendte oplysninger'!Z384="Irrelevant",'Anvendte oplysninger'!AA384="Irrelevant",'Anvendte oplysninger'!AB384="Irrelevant"),1,1+1.961*1000/32.2*((('Anvendte oplysninger'!AB384*3268/3600)/('Anvendte oplysninger'!Z384/0.306))^2)*('Anvendte oplysninger'!AA384/1000)/G384)</f>
        <v>1</v>
      </c>
      <c r="AD384" s="14">
        <f>IF(OR('Anvendte oplysninger'!AC384="Irrelevant",'Anvendte oplysninger'!AC384="Nej"),1,IF(AND('Anvendte oplysninger'!AC384="Ja",OR('Anvendte oplysninger'!Q384&lt;301,'Anvendte oplysninger'!S384&lt;301)),1-(0.5*('Anvendte oplysninger'!R384+'Anvendte oplysninger'!T384)/('Anvendte oplysninger'!G384*1000)),IF(AND('Anvendte oplysninger'!AC384="Ja",OR('Anvendte oplysninger'!Q384&lt;601,'Anvendte oplysninger'!S384&lt;601)),1-(0.25*('Anvendte oplysninger'!R384+'Anvendte oplysninger'!T384)/('Anvendte oplysninger'!G384*1000)),1)))</f>
        <v>1</v>
      </c>
      <c r="AE384" s="14">
        <f>IF(OR('Anvendte oplysninger'!AC384="Irrelevant",'Anvendte oplysninger'!AC384="Nej"),1,IF(AND('Anvendte oplysninger'!AC384="Ja",OR('Anvendte oplysninger'!Q384&lt;301,'Anvendte oplysninger'!S384&lt;301)),1-(0.4*('Anvendte oplysninger'!R384+'Anvendte oplysninger'!T384)/('Anvendte oplysninger'!G384*1000)),IF(AND('Anvendte oplysninger'!AC384="Ja",OR('Anvendte oplysninger'!Q384&lt;601,'Anvendte oplysninger'!S384&lt;601)),1-(0.2*('Anvendte oplysninger'!R384+'Anvendte oplysninger'!T384)/('Anvendte oplysninger'!G384*1000)),1)))</f>
        <v>1</v>
      </c>
      <c r="AF384" s="14">
        <f>IF('Anvendte oplysninger'!AD384="110 km/t",0.79,1)</f>
        <v>1</v>
      </c>
      <c r="AG384" s="14">
        <f>IF('Anvendte oplysninger'!AD384="110 km/t",0.94,1)</f>
        <v>1</v>
      </c>
      <c r="AH384" s="14">
        <f>IF('Anvendte oplysninger'!AD384="110 km/t",0.66,1)</f>
        <v>1</v>
      </c>
      <c r="AI384" s="14">
        <f>IF('Anvendte oplysninger'!AD384="110 km/t",0.82,1)</f>
        <v>1</v>
      </c>
      <c r="AJ384" s="14">
        <f>IF(AND('Anvendte oplysninger'!AE384="Ja",I384="Tilkørselsflettestrækning"),0.65*'Anvendte oplysninger'!AF384+1-'Anvendte oplysninger'!AF384,1)</f>
        <v>1</v>
      </c>
      <c r="AK384" s="15" t="str">
        <f t="shared" si="35"/>
        <v/>
      </c>
      <c r="AL384" s="15" t="str">
        <f t="shared" si="36"/>
        <v/>
      </c>
      <c r="AM384" s="15" t="str">
        <f t="shared" si="37"/>
        <v/>
      </c>
      <c r="AN384" s="15" t="str">
        <f t="shared" si="38"/>
        <v/>
      </c>
      <c r="AO384" s="15" t="str">
        <f t="shared" si="39"/>
        <v/>
      </c>
      <c r="AP384" s="15" t="str">
        <f t="shared" si="40"/>
        <v/>
      </c>
      <c r="AQ384" s="4" t="str">
        <f t="shared" si="41"/>
        <v/>
      </c>
    </row>
    <row r="385" spans="1:43" x14ac:dyDescent="0.25">
      <c r="A385" s="4" t="str">
        <f>IF(Inddata!A400="","",Inddata!A400)</f>
        <v/>
      </c>
      <c r="B385" s="4" t="str">
        <f>IF(Inddata!B400="","",Inddata!B400)</f>
        <v/>
      </c>
      <c r="C385" s="4" t="str">
        <f>IF(Inddata!C400="","",Inddata!C400)</f>
        <v/>
      </c>
      <c r="D385" s="4" t="str">
        <f>IF(Inddata!D400="","",Inddata!D400)</f>
        <v/>
      </c>
      <c r="E385" s="4" t="str">
        <f>IF(Inddata!E400="","",Inddata!E400)</f>
        <v/>
      </c>
      <c r="F385" s="4" t="str">
        <f>IF(Inddata!F400="","",Inddata!F400)</f>
        <v/>
      </c>
      <c r="G385" s="4">
        <f>IF(Inddata!G400="","",Inddata!G400)</f>
        <v>0</v>
      </c>
      <c r="H385" s="4" t="str">
        <f>IF(Inddata!H400&gt;0.5,Inddata!H400,"")</f>
        <v/>
      </c>
      <c r="I385" s="4" t="str">
        <f>IF(Inddata!I400="","",Inddata!I400)</f>
        <v/>
      </c>
      <c r="J385" s="14">
        <f>IF('Anvendte oplysninger'!J385="Irrelevant",1,IF('Anvendte oplysninger'!J385&gt;3,1.2,1))</f>
        <v>1</v>
      </c>
      <c r="K385" s="14">
        <f>IF('Anvendte oplysninger'!K385="Irrelevant",1,IF(AND(OR(I385="Motorvejsstrækning",I385="Frakørselsflettestrækning",I385="Tilkørselsflettestrækning"),'Anvendte oplysninger'!K385&lt;3.5),1+(3.5-'Anvendte oplysninger'!K385)*0.12,IF(AND(OR(I385="Frakørselsrampe",I385="Tilkørselsrampe"),'Anvendte oplysninger'!K385&lt;3.5),1+(3.5-'Anvendte oplysninger'!K385)*0.16,1)))</f>
        <v>1</v>
      </c>
      <c r="L385" s="14">
        <f>IF('Anvendte oplysninger'!L385="Irrelevant",1,IF(AND('Anvendte oplysninger'!L385="Ja",'Anvendte oplysninger'!J385=2),0.6*'Anvendte oplysninger'!M385+(1-'Anvendte oplysninger'!M385),IF(AND('Anvendte oplysninger'!L385="Ja",'Anvendte oplysninger'!J385=3),0.7*'Anvendte oplysninger'!M385+(1-'Anvendte oplysninger'!M385),IF(AND('Anvendte oplysninger'!L385="Ja",'Anvendte oplysninger'!J385=4),0.76*'Anvendte oplysninger'!M385+(1-'Anvendte oplysninger'!M385),IF(AND('Anvendte oplysninger'!L385="Ja",'Anvendte oplysninger'!J385&gt;4.99999999),0.8*'Anvendte oplysninger'!M385+(1-'Anvendte oplysninger'!M385),1)))))</f>
        <v>1</v>
      </c>
      <c r="M385" s="14">
        <f>IF('Anvendte oplysninger'!L385="Irrelevant",1,IF(AND('Anvendte oplysninger'!L385="Ja",'Anvendte oplysninger'!J385=2),0.8*'Anvendte oplysninger'!M385+(1-'Anvendte oplysninger'!M385),IF(AND('Anvendte oplysninger'!L385="Ja",'Anvendte oplysninger'!J385=3),0.85*'Anvendte oplysninger'!M385+(1-'Anvendte oplysninger'!M385),IF(AND('Anvendte oplysninger'!L385="Ja",'Anvendte oplysninger'!J385=4),0.88*'Anvendte oplysninger'!M385+(1-'Anvendte oplysninger'!M385),IF(AND('Anvendte oplysninger'!L385="Ja",'Anvendte oplysninger'!J385&gt;4.99999999),0.9*'Anvendte oplysninger'!M385+(1-'Anvendte oplysninger'!M385),1)))))</f>
        <v>1</v>
      </c>
      <c r="N385" s="14">
        <f>IF('Anvendte oplysninger'!N385="Irrelevant",1,IF(AND(OR(I385="Motorvejsstrækning",I385="Frakørselsflettestrækning",I385="Tilkørselsflettestrækning"),'Anvendte oplysninger'!N385&lt;3),1+(3-'Anvendte oplysninger'!N385)*0.09333333,1))</f>
        <v>1</v>
      </c>
      <c r="O385" s="14">
        <f>IF('Anvendte oplysninger'!N385="Irrelevant",1,IF(AND(OR(I385="Motorvejsstrækning",I385="Frakørselsflettestrækning",I385="Tilkørselsflettestrækning"),'Anvendte oplysninger'!N385&lt;3),1+(3-'Anvendte oplysninger'!N385)*0.19666667,1))</f>
        <v>1</v>
      </c>
      <c r="P385" s="14">
        <f>IF('Anvendte oplysninger'!O385="Irrelevant",1,IF(AND(OR(I385="Motorvejsstrækning",I385="Frakørselsflettestrækning",I385="Tilkørselsflettestrækning"),'Anvendte oplysninger'!O385&lt;3.00000001),1+(0.5-'Anvendte oplysninger'!O385)*0.04,IF(AND(OR(I385="Frakørselsrampe",I385="Tilkørselsrampe"),'Anvendte oplysninger'!O385&lt;3.00000001),1+(0.5-'Anvendte oplysninger'!O385)*0.08,IF(OR(I385="Motorvejsstrækning",I385="Frakørselsflettestrækning",I385="Tilkørselsflettestrækning"),0.9,0.8))))</f>
        <v>1</v>
      </c>
      <c r="Q385" s="14">
        <f>IF('Anvendte oplysninger'!P385="Irrelevant",1,IF(AND(OR(I385="Motorvejsstrækning",I385="Frakørselsflettestrækning",I385="Tilkørselsflettestrækning"),'Anvendte oplysninger'!P385&lt;11.00000001),1+(5-'Anvendte oplysninger'!P385)*0.01,0.94))</f>
        <v>1</v>
      </c>
      <c r="R385" s="14">
        <f>IF(OR('Anvendte oplysninger'!Q385="Irrelevant",'Anvendte oplysninger'!R385="Irrelevant",'Anvendte oplysninger'!Q385="Lige"),1,IF(AND(OR(I385="Motorvejsstrækning",I385="Frakørselsflettestrækning",I385="Tilkørselsflettestrækning"),'Anvendte oplysninger'!Q385&lt;4000),(EXP(0.1096*1746.5/'Anvendte oplysninger'!Q385)/EXP(0.1096*1746.5/4000))*('Anvendte oplysninger'!R385/1000)/G385+(G385-'Anvendte oplysninger'!R385/1000)/G385,1))</f>
        <v>1</v>
      </c>
      <c r="S385" s="14">
        <f>IF(OR('Anvendte oplysninger'!S385="Irrelevant",'Anvendte oplysninger'!T385="Irrelevant",'Anvendte oplysninger'!S385="Lige"),1,IF(AND(OR(I385="Motorvejsstrækning",I385="Frakørselsflettestrækning",I385="Tilkørselsflettestrækning"),'Anvendte oplysninger'!S385&lt;4000),(EXP(0.1096*1746.5/'Anvendte oplysninger'!S385)/EXP(0.1096*1746.5/4000))*('Anvendte oplysninger'!T385/1000)/G385+(G385-'Anvendte oplysninger'!T385/1000)/G385,1))</f>
        <v>1</v>
      </c>
      <c r="T385" s="14">
        <f>IF('Anvendte oplysninger'!U385="Irrelevant",1,IF(AND(OR(I385="Motorvejsstrækning",I385="Frakørselsflettestrækning",I385="Tilkørselsflettestrækning",I385="Frakørselsrampe",I385="Tilkørselsrampe"),'Anvendte oplysninger'!U385="Ja"),0.95,1))</f>
        <v>1</v>
      </c>
      <c r="U385" s="14">
        <f>IF('Anvendte oplysninger'!U385="Irrelevant",1,IF(AND(OR(I385="Motorvejsstrækning",I385="Frakørselsflettestrækning",I385="Tilkørselsflettestrækning",I385="Frakørselsrampe",I385="Tilkørselsrampe"),'Anvendte oplysninger'!U385="Ja"),0.96,1))</f>
        <v>1</v>
      </c>
      <c r="V385" s="14">
        <f>IF('Anvendte oplysninger'!U385="Irrelevant",1,IF(AND(OR(I385="Motorvejsstrækning",I385="Frakørselsflettestrækning",I385="Tilkørselsflettestrækning",I385="Frakørselsrampe",I385="Tilkørselsrampe"),'Anvendte oplysninger'!U385="Ja"),0.79,1))</f>
        <v>1</v>
      </c>
      <c r="W385" s="14">
        <f>IF('Anvendte oplysninger'!U385="Irrelevant",1,IF(AND(OR(I385="Motorvejsstrækning",I385="Frakørselsflettestrækning",I385="Tilkørselsflettestrækning",I385="Frakørselsrampe",I385="Tilkørselsrampe"),'Anvendte oplysninger'!U385="Ja"),0.94,1))</f>
        <v>1</v>
      </c>
      <c r="X385" s="14">
        <f>IF('Anvendte oplysninger'!U385="Irrelevant",1,IF(AND(OR(I385="Motorvejsstrækning",I385="Frakørselsflettestrækning",I385="Tilkørselsflettestrækning",I385="Frakørselsrampe",I385="Tilkørselsrampe"),'Anvendte oplysninger'!U385="Ja"),0.97,1))</f>
        <v>1</v>
      </c>
      <c r="Y385" s="14">
        <f>IF(AND(I385="Frakørselsrampe",'Anvendte oplysninger'!V385="S-formet ruderrampe"),1.32,IF(AND(I385="Frakørselsrampe",'Anvendte oplysninger'!V385="S-formet trompetrampe"),2.05,IF(AND(I385="Frakørselsrampe",'Anvendte oplysninger'!V385="U-formet trompetrampe"),4.11,IF(AND(I385="Frakørselsrampe",'Anvendte oplysninger'!V385="SV-formet flyoverrampe"),5.15,IF(AND(I385="Frakørselsrampe",'Anvendte oplysninger'!V385="Vinkelformet rampe"),1.07,IF(AND(I385="Tilkørselsrampe",'Anvendte oplysninger'!V385="S-formet ruderrampe"),0.93,IF(AND(I385="Tilkørselsrampe",'Anvendte oplysninger'!V385="S-formet trompetrampe"),2.48,IF(AND(I385="Tilkørselsrampe",'Anvendte oplysninger'!V385="U-formet trompetrampe"),4.15,IF(AND(I385="Tilkørselsrampe",'Anvendte oplysninger'!V385="SV-formet flyoverrampe"),5.26,IF(AND(I385="Tilkørselsrampe",'Anvendte oplysninger'!V385="Vinkelformet rampe"),1.42,1))))))))))</f>
        <v>1</v>
      </c>
      <c r="Z385" s="14">
        <f>IF(OR('Anvendte oplysninger'!W385="Lige",'Anvendte oplysninger'!W385="Irrelevant",'Anvendte oplysninger'!X385="Irrelevant",'Anvendte oplysninger'!Y385="Irrelevant"),1,1+1.545*1000/32.2*((('Anvendte oplysninger'!Y385*3268/3600)/('Anvendte oplysninger'!W385/0.306))^2)*('Anvendte oplysninger'!X385/1000)/G385)</f>
        <v>1</v>
      </c>
      <c r="AA385" s="14">
        <f>IF(OR('Anvendte oplysninger'!W385="Lige",'Anvendte oplysninger'!W385="Irrelevant",'Anvendte oplysninger'!X385="Irrelevant",'Anvendte oplysninger'!Y385="Irrelevant"),1,1+1.961*1000/32.2*((('Anvendte oplysninger'!Y385*3268/3600)/('Anvendte oplysninger'!W385/0.306))^2)*('Anvendte oplysninger'!X385/1000)/G385)</f>
        <v>1</v>
      </c>
      <c r="AB385" s="14">
        <f>IF(OR('Anvendte oplysninger'!Z385="Lige",'Anvendte oplysninger'!Z385="Irrelevant",'Anvendte oplysninger'!AA385="Irrelevant",'Anvendte oplysninger'!AB385="Irrelevant"),1,1+1.545*1000/32.2*((('Anvendte oplysninger'!AB385*3268/3600)/('Anvendte oplysninger'!Z385/0.306))^2)*('Anvendte oplysninger'!AA385/1000)/G385)</f>
        <v>1</v>
      </c>
      <c r="AC385" s="14">
        <f>IF(OR('Anvendte oplysninger'!Z385="Lige",'Anvendte oplysninger'!Z385="Irrelevant",'Anvendte oplysninger'!AA385="Irrelevant",'Anvendte oplysninger'!AB385="Irrelevant"),1,1+1.961*1000/32.2*((('Anvendte oplysninger'!AB385*3268/3600)/('Anvendte oplysninger'!Z385/0.306))^2)*('Anvendte oplysninger'!AA385/1000)/G385)</f>
        <v>1</v>
      </c>
      <c r="AD385" s="14">
        <f>IF(OR('Anvendte oplysninger'!AC385="Irrelevant",'Anvendte oplysninger'!AC385="Nej"),1,IF(AND('Anvendte oplysninger'!AC385="Ja",OR('Anvendte oplysninger'!Q385&lt;301,'Anvendte oplysninger'!S385&lt;301)),1-(0.5*('Anvendte oplysninger'!R385+'Anvendte oplysninger'!T385)/('Anvendte oplysninger'!G385*1000)),IF(AND('Anvendte oplysninger'!AC385="Ja",OR('Anvendte oplysninger'!Q385&lt;601,'Anvendte oplysninger'!S385&lt;601)),1-(0.25*('Anvendte oplysninger'!R385+'Anvendte oplysninger'!T385)/('Anvendte oplysninger'!G385*1000)),1)))</f>
        <v>1</v>
      </c>
      <c r="AE385" s="14">
        <f>IF(OR('Anvendte oplysninger'!AC385="Irrelevant",'Anvendte oplysninger'!AC385="Nej"),1,IF(AND('Anvendte oplysninger'!AC385="Ja",OR('Anvendte oplysninger'!Q385&lt;301,'Anvendte oplysninger'!S385&lt;301)),1-(0.4*('Anvendte oplysninger'!R385+'Anvendte oplysninger'!T385)/('Anvendte oplysninger'!G385*1000)),IF(AND('Anvendte oplysninger'!AC385="Ja",OR('Anvendte oplysninger'!Q385&lt;601,'Anvendte oplysninger'!S385&lt;601)),1-(0.2*('Anvendte oplysninger'!R385+'Anvendte oplysninger'!T385)/('Anvendte oplysninger'!G385*1000)),1)))</f>
        <v>1</v>
      </c>
      <c r="AF385" s="14">
        <f>IF('Anvendte oplysninger'!AD385="110 km/t",0.79,1)</f>
        <v>1</v>
      </c>
      <c r="AG385" s="14">
        <f>IF('Anvendte oplysninger'!AD385="110 km/t",0.94,1)</f>
        <v>1</v>
      </c>
      <c r="AH385" s="14">
        <f>IF('Anvendte oplysninger'!AD385="110 km/t",0.66,1)</f>
        <v>1</v>
      </c>
      <c r="AI385" s="14">
        <f>IF('Anvendte oplysninger'!AD385="110 km/t",0.82,1)</f>
        <v>1</v>
      </c>
      <c r="AJ385" s="14">
        <f>IF(AND('Anvendte oplysninger'!AE385="Ja",I385="Tilkørselsflettestrækning"),0.65*'Anvendte oplysninger'!AF385+1-'Anvendte oplysninger'!AF385,1)</f>
        <v>1</v>
      </c>
      <c r="AK385" s="15" t="str">
        <f t="shared" si="35"/>
        <v/>
      </c>
      <c r="AL385" s="15" t="str">
        <f t="shared" si="36"/>
        <v/>
      </c>
      <c r="AM385" s="15" t="str">
        <f t="shared" si="37"/>
        <v/>
      </c>
      <c r="AN385" s="15" t="str">
        <f t="shared" si="38"/>
        <v/>
      </c>
      <c r="AO385" s="15" t="str">
        <f t="shared" si="39"/>
        <v/>
      </c>
      <c r="AP385" s="15" t="str">
        <f t="shared" si="40"/>
        <v/>
      </c>
      <c r="AQ385" s="4" t="str">
        <f t="shared" si="41"/>
        <v/>
      </c>
    </row>
    <row r="386" spans="1:43" x14ac:dyDescent="0.25">
      <c r="A386" s="4" t="str">
        <f>IF(Inddata!A401="","",Inddata!A401)</f>
        <v/>
      </c>
      <c r="B386" s="4" t="str">
        <f>IF(Inddata!B401="","",Inddata!B401)</f>
        <v/>
      </c>
      <c r="C386" s="4" t="str">
        <f>IF(Inddata!C401="","",Inddata!C401)</f>
        <v/>
      </c>
      <c r="D386" s="4" t="str">
        <f>IF(Inddata!D401="","",Inddata!D401)</f>
        <v/>
      </c>
      <c r="E386" s="4" t="str">
        <f>IF(Inddata!E401="","",Inddata!E401)</f>
        <v/>
      </c>
      <c r="F386" s="4" t="str">
        <f>IF(Inddata!F401="","",Inddata!F401)</f>
        <v/>
      </c>
      <c r="G386" s="4">
        <f>IF(Inddata!G401="","",Inddata!G401)</f>
        <v>0</v>
      </c>
      <c r="H386" s="4" t="str">
        <f>IF(Inddata!H401&gt;0.5,Inddata!H401,"")</f>
        <v/>
      </c>
      <c r="I386" s="4" t="str">
        <f>IF(Inddata!I401="","",Inddata!I401)</f>
        <v/>
      </c>
      <c r="J386" s="14">
        <f>IF('Anvendte oplysninger'!J386="Irrelevant",1,IF('Anvendte oplysninger'!J386&gt;3,1.2,1))</f>
        <v>1</v>
      </c>
      <c r="K386" s="14">
        <f>IF('Anvendte oplysninger'!K386="Irrelevant",1,IF(AND(OR(I386="Motorvejsstrækning",I386="Frakørselsflettestrækning",I386="Tilkørselsflettestrækning"),'Anvendte oplysninger'!K386&lt;3.5),1+(3.5-'Anvendte oplysninger'!K386)*0.12,IF(AND(OR(I386="Frakørselsrampe",I386="Tilkørselsrampe"),'Anvendte oplysninger'!K386&lt;3.5),1+(3.5-'Anvendte oplysninger'!K386)*0.16,1)))</f>
        <v>1</v>
      </c>
      <c r="L386" s="14">
        <f>IF('Anvendte oplysninger'!L386="Irrelevant",1,IF(AND('Anvendte oplysninger'!L386="Ja",'Anvendte oplysninger'!J386=2),0.6*'Anvendte oplysninger'!M386+(1-'Anvendte oplysninger'!M386),IF(AND('Anvendte oplysninger'!L386="Ja",'Anvendte oplysninger'!J386=3),0.7*'Anvendte oplysninger'!M386+(1-'Anvendte oplysninger'!M386),IF(AND('Anvendte oplysninger'!L386="Ja",'Anvendte oplysninger'!J386=4),0.76*'Anvendte oplysninger'!M386+(1-'Anvendte oplysninger'!M386),IF(AND('Anvendte oplysninger'!L386="Ja",'Anvendte oplysninger'!J386&gt;4.99999999),0.8*'Anvendte oplysninger'!M386+(1-'Anvendte oplysninger'!M386),1)))))</f>
        <v>1</v>
      </c>
      <c r="M386" s="14">
        <f>IF('Anvendte oplysninger'!L386="Irrelevant",1,IF(AND('Anvendte oplysninger'!L386="Ja",'Anvendte oplysninger'!J386=2),0.8*'Anvendte oplysninger'!M386+(1-'Anvendte oplysninger'!M386),IF(AND('Anvendte oplysninger'!L386="Ja",'Anvendte oplysninger'!J386=3),0.85*'Anvendte oplysninger'!M386+(1-'Anvendte oplysninger'!M386),IF(AND('Anvendte oplysninger'!L386="Ja",'Anvendte oplysninger'!J386=4),0.88*'Anvendte oplysninger'!M386+(1-'Anvendte oplysninger'!M386),IF(AND('Anvendte oplysninger'!L386="Ja",'Anvendte oplysninger'!J386&gt;4.99999999),0.9*'Anvendte oplysninger'!M386+(1-'Anvendte oplysninger'!M386),1)))))</f>
        <v>1</v>
      </c>
      <c r="N386" s="14">
        <f>IF('Anvendte oplysninger'!N386="Irrelevant",1,IF(AND(OR(I386="Motorvejsstrækning",I386="Frakørselsflettestrækning",I386="Tilkørselsflettestrækning"),'Anvendte oplysninger'!N386&lt;3),1+(3-'Anvendte oplysninger'!N386)*0.09333333,1))</f>
        <v>1</v>
      </c>
      <c r="O386" s="14">
        <f>IF('Anvendte oplysninger'!N386="Irrelevant",1,IF(AND(OR(I386="Motorvejsstrækning",I386="Frakørselsflettestrækning",I386="Tilkørselsflettestrækning"),'Anvendte oplysninger'!N386&lt;3),1+(3-'Anvendte oplysninger'!N386)*0.19666667,1))</f>
        <v>1</v>
      </c>
      <c r="P386" s="14">
        <f>IF('Anvendte oplysninger'!O386="Irrelevant",1,IF(AND(OR(I386="Motorvejsstrækning",I386="Frakørselsflettestrækning",I386="Tilkørselsflettestrækning"),'Anvendte oplysninger'!O386&lt;3.00000001),1+(0.5-'Anvendte oplysninger'!O386)*0.04,IF(AND(OR(I386="Frakørselsrampe",I386="Tilkørselsrampe"),'Anvendte oplysninger'!O386&lt;3.00000001),1+(0.5-'Anvendte oplysninger'!O386)*0.08,IF(OR(I386="Motorvejsstrækning",I386="Frakørselsflettestrækning",I386="Tilkørselsflettestrækning"),0.9,0.8))))</f>
        <v>1</v>
      </c>
      <c r="Q386" s="14">
        <f>IF('Anvendte oplysninger'!P386="Irrelevant",1,IF(AND(OR(I386="Motorvejsstrækning",I386="Frakørselsflettestrækning",I386="Tilkørselsflettestrækning"),'Anvendte oplysninger'!P386&lt;11.00000001),1+(5-'Anvendte oplysninger'!P386)*0.01,0.94))</f>
        <v>1</v>
      </c>
      <c r="R386" s="14">
        <f>IF(OR('Anvendte oplysninger'!Q386="Irrelevant",'Anvendte oplysninger'!R386="Irrelevant",'Anvendte oplysninger'!Q386="Lige"),1,IF(AND(OR(I386="Motorvejsstrækning",I386="Frakørselsflettestrækning",I386="Tilkørselsflettestrækning"),'Anvendte oplysninger'!Q386&lt;4000),(EXP(0.1096*1746.5/'Anvendte oplysninger'!Q386)/EXP(0.1096*1746.5/4000))*('Anvendte oplysninger'!R386/1000)/G386+(G386-'Anvendte oplysninger'!R386/1000)/G386,1))</f>
        <v>1</v>
      </c>
      <c r="S386" s="14">
        <f>IF(OR('Anvendte oplysninger'!S386="Irrelevant",'Anvendte oplysninger'!T386="Irrelevant",'Anvendte oplysninger'!S386="Lige"),1,IF(AND(OR(I386="Motorvejsstrækning",I386="Frakørselsflettestrækning",I386="Tilkørselsflettestrækning"),'Anvendte oplysninger'!S386&lt;4000),(EXP(0.1096*1746.5/'Anvendte oplysninger'!S386)/EXP(0.1096*1746.5/4000))*('Anvendte oplysninger'!T386/1000)/G386+(G386-'Anvendte oplysninger'!T386/1000)/G386,1))</f>
        <v>1</v>
      </c>
      <c r="T386" s="14">
        <f>IF('Anvendte oplysninger'!U386="Irrelevant",1,IF(AND(OR(I386="Motorvejsstrækning",I386="Frakørselsflettestrækning",I386="Tilkørselsflettestrækning",I386="Frakørselsrampe",I386="Tilkørselsrampe"),'Anvendte oplysninger'!U386="Ja"),0.95,1))</f>
        <v>1</v>
      </c>
      <c r="U386" s="14">
        <f>IF('Anvendte oplysninger'!U386="Irrelevant",1,IF(AND(OR(I386="Motorvejsstrækning",I386="Frakørselsflettestrækning",I386="Tilkørselsflettestrækning",I386="Frakørselsrampe",I386="Tilkørselsrampe"),'Anvendte oplysninger'!U386="Ja"),0.96,1))</f>
        <v>1</v>
      </c>
      <c r="V386" s="14">
        <f>IF('Anvendte oplysninger'!U386="Irrelevant",1,IF(AND(OR(I386="Motorvejsstrækning",I386="Frakørselsflettestrækning",I386="Tilkørselsflettestrækning",I386="Frakørselsrampe",I386="Tilkørselsrampe"),'Anvendte oplysninger'!U386="Ja"),0.79,1))</f>
        <v>1</v>
      </c>
      <c r="W386" s="14">
        <f>IF('Anvendte oplysninger'!U386="Irrelevant",1,IF(AND(OR(I386="Motorvejsstrækning",I386="Frakørselsflettestrækning",I386="Tilkørselsflettestrækning",I386="Frakørselsrampe",I386="Tilkørselsrampe"),'Anvendte oplysninger'!U386="Ja"),0.94,1))</f>
        <v>1</v>
      </c>
      <c r="X386" s="14">
        <f>IF('Anvendte oplysninger'!U386="Irrelevant",1,IF(AND(OR(I386="Motorvejsstrækning",I386="Frakørselsflettestrækning",I386="Tilkørselsflettestrækning",I386="Frakørselsrampe",I386="Tilkørselsrampe"),'Anvendte oplysninger'!U386="Ja"),0.97,1))</f>
        <v>1</v>
      </c>
      <c r="Y386" s="14">
        <f>IF(AND(I386="Frakørselsrampe",'Anvendte oplysninger'!V386="S-formet ruderrampe"),1.32,IF(AND(I386="Frakørselsrampe",'Anvendte oplysninger'!V386="S-formet trompetrampe"),2.05,IF(AND(I386="Frakørselsrampe",'Anvendte oplysninger'!V386="U-formet trompetrampe"),4.11,IF(AND(I386="Frakørselsrampe",'Anvendte oplysninger'!V386="SV-formet flyoverrampe"),5.15,IF(AND(I386="Frakørselsrampe",'Anvendte oplysninger'!V386="Vinkelformet rampe"),1.07,IF(AND(I386="Tilkørselsrampe",'Anvendte oplysninger'!V386="S-formet ruderrampe"),0.93,IF(AND(I386="Tilkørselsrampe",'Anvendte oplysninger'!V386="S-formet trompetrampe"),2.48,IF(AND(I386="Tilkørselsrampe",'Anvendte oplysninger'!V386="U-formet trompetrampe"),4.15,IF(AND(I386="Tilkørselsrampe",'Anvendte oplysninger'!V386="SV-formet flyoverrampe"),5.26,IF(AND(I386="Tilkørselsrampe",'Anvendte oplysninger'!V386="Vinkelformet rampe"),1.42,1))))))))))</f>
        <v>1</v>
      </c>
      <c r="Z386" s="14">
        <f>IF(OR('Anvendte oplysninger'!W386="Lige",'Anvendte oplysninger'!W386="Irrelevant",'Anvendte oplysninger'!X386="Irrelevant",'Anvendte oplysninger'!Y386="Irrelevant"),1,1+1.545*1000/32.2*((('Anvendte oplysninger'!Y386*3268/3600)/('Anvendte oplysninger'!W386/0.306))^2)*('Anvendte oplysninger'!X386/1000)/G386)</f>
        <v>1</v>
      </c>
      <c r="AA386" s="14">
        <f>IF(OR('Anvendte oplysninger'!W386="Lige",'Anvendte oplysninger'!W386="Irrelevant",'Anvendte oplysninger'!X386="Irrelevant",'Anvendte oplysninger'!Y386="Irrelevant"),1,1+1.961*1000/32.2*((('Anvendte oplysninger'!Y386*3268/3600)/('Anvendte oplysninger'!W386/0.306))^2)*('Anvendte oplysninger'!X386/1000)/G386)</f>
        <v>1</v>
      </c>
      <c r="AB386" s="14">
        <f>IF(OR('Anvendte oplysninger'!Z386="Lige",'Anvendte oplysninger'!Z386="Irrelevant",'Anvendte oplysninger'!AA386="Irrelevant",'Anvendte oplysninger'!AB386="Irrelevant"),1,1+1.545*1000/32.2*((('Anvendte oplysninger'!AB386*3268/3600)/('Anvendte oplysninger'!Z386/0.306))^2)*('Anvendte oplysninger'!AA386/1000)/G386)</f>
        <v>1</v>
      </c>
      <c r="AC386" s="14">
        <f>IF(OR('Anvendte oplysninger'!Z386="Lige",'Anvendte oplysninger'!Z386="Irrelevant",'Anvendte oplysninger'!AA386="Irrelevant",'Anvendte oplysninger'!AB386="Irrelevant"),1,1+1.961*1000/32.2*((('Anvendte oplysninger'!AB386*3268/3600)/('Anvendte oplysninger'!Z386/0.306))^2)*('Anvendte oplysninger'!AA386/1000)/G386)</f>
        <v>1</v>
      </c>
      <c r="AD386" s="14">
        <f>IF(OR('Anvendte oplysninger'!AC386="Irrelevant",'Anvendte oplysninger'!AC386="Nej"),1,IF(AND('Anvendte oplysninger'!AC386="Ja",OR('Anvendte oplysninger'!Q386&lt;301,'Anvendte oplysninger'!S386&lt;301)),1-(0.5*('Anvendte oplysninger'!R386+'Anvendte oplysninger'!T386)/('Anvendte oplysninger'!G386*1000)),IF(AND('Anvendte oplysninger'!AC386="Ja",OR('Anvendte oplysninger'!Q386&lt;601,'Anvendte oplysninger'!S386&lt;601)),1-(0.25*('Anvendte oplysninger'!R386+'Anvendte oplysninger'!T386)/('Anvendte oplysninger'!G386*1000)),1)))</f>
        <v>1</v>
      </c>
      <c r="AE386" s="14">
        <f>IF(OR('Anvendte oplysninger'!AC386="Irrelevant",'Anvendte oplysninger'!AC386="Nej"),1,IF(AND('Anvendte oplysninger'!AC386="Ja",OR('Anvendte oplysninger'!Q386&lt;301,'Anvendte oplysninger'!S386&lt;301)),1-(0.4*('Anvendte oplysninger'!R386+'Anvendte oplysninger'!T386)/('Anvendte oplysninger'!G386*1000)),IF(AND('Anvendte oplysninger'!AC386="Ja",OR('Anvendte oplysninger'!Q386&lt;601,'Anvendte oplysninger'!S386&lt;601)),1-(0.2*('Anvendte oplysninger'!R386+'Anvendte oplysninger'!T386)/('Anvendte oplysninger'!G386*1000)),1)))</f>
        <v>1</v>
      </c>
      <c r="AF386" s="14">
        <f>IF('Anvendte oplysninger'!AD386="110 km/t",0.79,1)</f>
        <v>1</v>
      </c>
      <c r="AG386" s="14">
        <f>IF('Anvendte oplysninger'!AD386="110 km/t",0.94,1)</f>
        <v>1</v>
      </c>
      <c r="AH386" s="14">
        <f>IF('Anvendte oplysninger'!AD386="110 km/t",0.66,1)</f>
        <v>1</v>
      </c>
      <c r="AI386" s="14">
        <f>IF('Anvendte oplysninger'!AD386="110 km/t",0.82,1)</f>
        <v>1</v>
      </c>
      <c r="AJ386" s="14">
        <f>IF(AND('Anvendte oplysninger'!AE386="Ja",I386="Tilkørselsflettestrækning"),0.65*'Anvendte oplysninger'!AF386+1-'Anvendte oplysninger'!AF386,1)</f>
        <v>1</v>
      </c>
      <c r="AK386" s="15" t="str">
        <f t="shared" si="35"/>
        <v/>
      </c>
      <c r="AL386" s="15" t="str">
        <f t="shared" si="36"/>
        <v/>
      </c>
      <c r="AM386" s="15" t="str">
        <f t="shared" si="37"/>
        <v/>
      </c>
      <c r="AN386" s="15" t="str">
        <f t="shared" si="38"/>
        <v/>
      </c>
      <c r="AO386" s="15" t="str">
        <f t="shared" si="39"/>
        <v/>
      </c>
      <c r="AP386" s="15" t="str">
        <f t="shared" si="40"/>
        <v/>
      </c>
      <c r="AQ386" s="4" t="str">
        <f t="shared" si="41"/>
        <v/>
      </c>
    </row>
    <row r="387" spans="1:43" x14ac:dyDescent="0.25">
      <c r="A387" s="4" t="str">
        <f>IF(Inddata!A402="","",Inddata!A402)</f>
        <v/>
      </c>
      <c r="B387" s="4" t="str">
        <f>IF(Inddata!B402="","",Inddata!B402)</f>
        <v/>
      </c>
      <c r="C387" s="4" t="str">
        <f>IF(Inddata!C402="","",Inddata!C402)</f>
        <v/>
      </c>
      <c r="D387" s="4" t="str">
        <f>IF(Inddata!D402="","",Inddata!D402)</f>
        <v/>
      </c>
      <c r="E387" s="4" t="str">
        <f>IF(Inddata!E402="","",Inddata!E402)</f>
        <v/>
      </c>
      <c r="F387" s="4" t="str">
        <f>IF(Inddata!F402="","",Inddata!F402)</f>
        <v/>
      </c>
      <c r="G387" s="4">
        <f>IF(Inddata!G402="","",Inddata!G402)</f>
        <v>0</v>
      </c>
      <c r="H387" s="4" t="str">
        <f>IF(Inddata!H402&gt;0.5,Inddata!H402,"")</f>
        <v/>
      </c>
      <c r="I387" s="4" t="str">
        <f>IF(Inddata!I402="","",Inddata!I402)</f>
        <v/>
      </c>
      <c r="J387" s="14">
        <f>IF('Anvendte oplysninger'!J387="Irrelevant",1,IF('Anvendte oplysninger'!J387&gt;3,1.2,1))</f>
        <v>1</v>
      </c>
      <c r="K387" s="14">
        <f>IF('Anvendte oplysninger'!K387="Irrelevant",1,IF(AND(OR(I387="Motorvejsstrækning",I387="Frakørselsflettestrækning",I387="Tilkørselsflettestrækning"),'Anvendte oplysninger'!K387&lt;3.5),1+(3.5-'Anvendte oplysninger'!K387)*0.12,IF(AND(OR(I387="Frakørselsrampe",I387="Tilkørselsrampe"),'Anvendte oplysninger'!K387&lt;3.5),1+(3.5-'Anvendte oplysninger'!K387)*0.16,1)))</f>
        <v>1</v>
      </c>
      <c r="L387" s="14">
        <f>IF('Anvendte oplysninger'!L387="Irrelevant",1,IF(AND('Anvendte oplysninger'!L387="Ja",'Anvendte oplysninger'!J387=2),0.6*'Anvendte oplysninger'!M387+(1-'Anvendte oplysninger'!M387),IF(AND('Anvendte oplysninger'!L387="Ja",'Anvendte oplysninger'!J387=3),0.7*'Anvendte oplysninger'!M387+(1-'Anvendte oplysninger'!M387),IF(AND('Anvendte oplysninger'!L387="Ja",'Anvendte oplysninger'!J387=4),0.76*'Anvendte oplysninger'!M387+(1-'Anvendte oplysninger'!M387),IF(AND('Anvendte oplysninger'!L387="Ja",'Anvendte oplysninger'!J387&gt;4.99999999),0.8*'Anvendte oplysninger'!M387+(1-'Anvendte oplysninger'!M387),1)))))</f>
        <v>1</v>
      </c>
      <c r="M387" s="14">
        <f>IF('Anvendte oplysninger'!L387="Irrelevant",1,IF(AND('Anvendte oplysninger'!L387="Ja",'Anvendte oplysninger'!J387=2),0.8*'Anvendte oplysninger'!M387+(1-'Anvendte oplysninger'!M387),IF(AND('Anvendte oplysninger'!L387="Ja",'Anvendte oplysninger'!J387=3),0.85*'Anvendte oplysninger'!M387+(1-'Anvendte oplysninger'!M387),IF(AND('Anvendte oplysninger'!L387="Ja",'Anvendte oplysninger'!J387=4),0.88*'Anvendte oplysninger'!M387+(1-'Anvendte oplysninger'!M387),IF(AND('Anvendte oplysninger'!L387="Ja",'Anvendte oplysninger'!J387&gt;4.99999999),0.9*'Anvendte oplysninger'!M387+(1-'Anvendte oplysninger'!M387),1)))))</f>
        <v>1</v>
      </c>
      <c r="N387" s="14">
        <f>IF('Anvendte oplysninger'!N387="Irrelevant",1,IF(AND(OR(I387="Motorvejsstrækning",I387="Frakørselsflettestrækning",I387="Tilkørselsflettestrækning"),'Anvendte oplysninger'!N387&lt;3),1+(3-'Anvendte oplysninger'!N387)*0.09333333,1))</f>
        <v>1</v>
      </c>
      <c r="O387" s="14">
        <f>IF('Anvendte oplysninger'!N387="Irrelevant",1,IF(AND(OR(I387="Motorvejsstrækning",I387="Frakørselsflettestrækning",I387="Tilkørselsflettestrækning"),'Anvendte oplysninger'!N387&lt;3),1+(3-'Anvendte oplysninger'!N387)*0.19666667,1))</f>
        <v>1</v>
      </c>
      <c r="P387" s="14">
        <f>IF('Anvendte oplysninger'!O387="Irrelevant",1,IF(AND(OR(I387="Motorvejsstrækning",I387="Frakørselsflettestrækning",I387="Tilkørselsflettestrækning"),'Anvendte oplysninger'!O387&lt;3.00000001),1+(0.5-'Anvendte oplysninger'!O387)*0.04,IF(AND(OR(I387="Frakørselsrampe",I387="Tilkørselsrampe"),'Anvendte oplysninger'!O387&lt;3.00000001),1+(0.5-'Anvendte oplysninger'!O387)*0.08,IF(OR(I387="Motorvejsstrækning",I387="Frakørselsflettestrækning",I387="Tilkørselsflettestrækning"),0.9,0.8))))</f>
        <v>1</v>
      </c>
      <c r="Q387" s="14">
        <f>IF('Anvendte oplysninger'!P387="Irrelevant",1,IF(AND(OR(I387="Motorvejsstrækning",I387="Frakørselsflettestrækning",I387="Tilkørselsflettestrækning"),'Anvendte oplysninger'!P387&lt;11.00000001),1+(5-'Anvendte oplysninger'!P387)*0.01,0.94))</f>
        <v>1</v>
      </c>
      <c r="R387" s="14">
        <f>IF(OR('Anvendte oplysninger'!Q387="Irrelevant",'Anvendte oplysninger'!R387="Irrelevant",'Anvendte oplysninger'!Q387="Lige"),1,IF(AND(OR(I387="Motorvejsstrækning",I387="Frakørselsflettestrækning",I387="Tilkørselsflettestrækning"),'Anvendte oplysninger'!Q387&lt;4000),(EXP(0.1096*1746.5/'Anvendte oplysninger'!Q387)/EXP(0.1096*1746.5/4000))*('Anvendte oplysninger'!R387/1000)/G387+(G387-'Anvendte oplysninger'!R387/1000)/G387,1))</f>
        <v>1</v>
      </c>
      <c r="S387" s="14">
        <f>IF(OR('Anvendte oplysninger'!S387="Irrelevant",'Anvendte oplysninger'!T387="Irrelevant",'Anvendte oplysninger'!S387="Lige"),1,IF(AND(OR(I387="Motorvejsstrækning",I387="Frakørselsflettestrækning",I387="Tilkørselsflettestrækning"),'Anvendte oplysninger'!S387&lt;4000),(EXP(0.1096*1746.5/'Anvendte oplysninger'!S387)/EXP(0.1096*1746.5/4000))*('Anvendte oplysninger'!T387/1000)/G387+(G387-'Anvendte oplysninger'!T387/1000)/G387,1))</f>
        <v>1</v>
      </c>
      <c r="T387" s="14">
        <f>IF('Anvendte oplysninger'!U387="Irrelevant",1,IF(AND(OR(I387="Motorvejsstrækning",I387="Frakørselsflettestrækning",I387="Tilkørselsflettestrækning",I387="Frakørselsrampe",I387="Tilkørselsrampe"),'Anvendte oplysninger'!U387="Ja"),0.95,1))</f>
        <v>1</v>
      </c>
      <c r="U387" s="14">
        <f>IF('Anvendte oplysninger'!U387="Irrelevant",1,IF(AND(OR(I387="Motorvejsstrækning",I387="Frakørselsflettestrækning",I387="Tilkørselsflettestrækning",I387="Frakørselsrampe",I387="Tilkørselsrampe"),'Anvendte oplysninger'!U387="Ja"),0.96,1))</f>
        <v>1</v>
      </c>
      <c r="V387" s="14">
        <f>IF('Anvendte oplysninger'!U387="Irrelevant",1,IF(AND(OR(I387="Motorvejsstrækning",I387="Frakørselsflettestrækning",I387="Tilkørselsflettestrækning",I387="Frakørselsrampe",I387="Tilkørselsrampe"),'Anvendte oplysninger'!U387="Ja"),0.79,1))</f>
        <v>1</v>
      </c>
      <c r="W387" s="14">
        <f>IF('Anvendte oplysninger'!U387="Irrelevant",1,IF(AND(OR(I387="Motorvejsstrækning",I387="Frakørselsflettestrækning",I387="Tilkørselsflettestrækning",I387="Frakørselsrampe",I387="Tilkørselsrampe"),'Anvendte oplysninger'!U387="Ja"),0.94,1))</f>
        <v>1</v>
      </c>
      <c r="X387" s="14">
        <f>IF('Anvendte oplysninger'!U387="Irrelevant",1,IF(AND(OR(I387="Motorvejsstrækning",I387="Frakørselsflettestrækning",I387="Tilkørselsflettestrækning",I387="Frakørselsrampe",I387="Tilkørselsrampe"),'Anvendte oplysninger'!U387="Ja"),0.97,1))</f>
        <v>1</v>
      </c>
      <c r="Y387" s="14">
        <f>IF(AND(I387="Frakørselsrampe",'Anvendte oplysninger'!V387="S-formet ruderrampe"),1.32,IF(AND(I387="Frakørselsrampe",'Anvendte oplysninger'!V387="S-formet trompetrampe"),2.05,IF(AND(I387="Frakørselsrampe",'Anvendte oplysninger'!V387="U-formet trompetrampe"),4.11,IF(AND(I387="Frakørselsrampe",'Anvendte oplysninger'!V387="SV-formet flyoverrampe"),5.15,IF(AND(I387="Frakørselsrampe",'Anvendte oplysninger'!V387="Vinkelformet rampe"),1.07,IF(AND(I387="Tilkørselsrampe",'Anvendte oplysninger'!V387="S-formet ruderrampe"),0.93,IF(AND(I387="Tilkørselsrampe",'Anvendte oplysninger'!V387="S-formet trompetrampe"),2.48,IF(AND(I387="Tilkørselsrampe",'Anvendte oplysninger'!V387="U-formet trompetrampe"),4.15,IF(AND(I387="Tilkørselsrampe",'Anvendte oplysninger'!V387="SV-formet flyoverrampe"),5.26,IF(AND(I387="Tilkørselsrampe",'Anvendte oplysninger'!V387="Vinkelformet rampe"),1.42,1))))))))))</f>
        <v>1</v>
      </c>
      <c r="Z387" s="14">
        <f>IF(OR('Anvendte oplysninger'!W387="Lige",'Anvendte oplysninger'!W387="Irrelevant",'Anvendte oplysninger'!X387="Irrelevant",'Anvendte oplysninger'!Y387="Irrelevant"),1,1+1.545*1000/32.2*((('Anvendte oplysninger'!Y387*3268/3600)/('Anvendte oplysninger'!W387/0.306))^2)*('Anvendte oplysninger'!X387/1000)/G387)</f>
        <v>1</v>
      </c>
      <c r="AA387" s="14">
        <f>IF(OR('Anvendte oplysninger'!W387="Lige",'Anvendte oplysninger'!W387="Irrelevant",'Anvendte oplysninger'!X387="Irrelevant",'Anvendte oplysninger'!Y387="Irrelevant"),1,1+1.961*1000/32.2*((('Anvendte oplysninger'!Y387*3268/3600)/('Anvendte oplysninger'!W387/0.306))^2)*('Anvendte oplysninger'!X387/1000)/G387)</f>
        <v>1</v>
      </c>
      <c r="AB387" s="14">
        <f>IF(OR('Anvendte oplysninger'!Z387="Lige",'Anvendte oplysninger'!Z387="Irrelevant",'Anvendte oplysninger'!AA387="Irrelevant",'Anvendte oplysninger'!AB387="Irrelevant"),1,1+1.545*1000/32.2*((('Anvendte oplysninger'!AB387*3268/3600)/('Anvendte oplysninger'!Z387/0.306))^2)*('Anvendte oplysninger'!AA387/1000)/G387)</f>
        <v>1</v>
      </c>
      <c r="AC387" s="14">
        <f>IF(OR('Anvendte oplysninger'!Z387="Lige",'Anvendte oplysninger'!Z387="Irrelevant",'Anvendte oplysninger'!AA387="Irrelevant",'Anvendte oplysninger'!AB387="Irrelevant"),1,1+1.961*1000/32.2*((('Anvendte oplysninger'!AB387*3268/3600)/('Anvendte oplysninger'!Z387/0.306))^2)*('Anvendte oplysninger'!AA387/1000)/G387)</f>
        <v>1</v>
      </c>
      <c r="AD387" s="14">
        <f>IF(OR('Anvendte oplysninger'!AC387="Irrelevant",'Anvendte oplysninger'!AC387="Nej"),1,IF(AND('Anvendte oplysninger'!AC387="Ja",OR('Anvendte oplysninger'!Q387&lt;301,'Anvendte oplysninger'!S387&lt;301)),1-(0.5*('Anvendte oplysninger'!R387+'Anvendte oplysninger'!T387)/('Anvendte oplysninger'!G387*1000)),IF(AND('Anvendte oplysninger'!AC387="Ja",OR('Anvendte oplysninger'!Q387&lt;601,'Anvendte oplysninger'!S387&lt;601)),1-(0.25*('Anvendte oplysninger'!R387+'Anvendte oplysninger'!T387)/('Anvendte oplysninger'!G387*1000)),1)))</f>
        <v>1</v>
      </c>
      <c r="AE387" s="14">
        <f>IF(OR('Anvendte oplysninger'!AC387="Irrelevant",'Anvendte oplysninger'!AC387="Nej"),1,IF(AND('Anvendte oplysninger'!AC387="Ja",OR('Anvendte oplysninger'!Q387&lt;301,'Anvendte oplysninger'!S387&lt;301)),1-(0.4*('Anvendte oplysninger'!R387+'Anvendte oplysninger'!T387)/('Anvendte oplysninger'!G387*1000)),IF(AND('Anvendte oplysninger'!AC387="Ja",OR('Anvendte oplysninger'!Q387&lt;601,'Anvendte oplysninger'!S387&lt;601)),1-(0.2*('Anvendte oplysninger'!R387+'Anvendte oplysninger'!T387)/('Anvendte oplysninger'!G387*1000)),1)))</f>
        <v>1</v>
      </c>
      <c r="AF387" s="14">
        <f>IF('Anvendte oplysninger'!AD387="110 km/t",0.79,1)</f>
        <v>1</v>
      </c>
      <c r="AG387" s="14">
        <f>IF('Anvendte oplysninger'!AD387="110 km/t",0.94,1)</f>
        <v>1</v>
      </c>
      <c r="AH387" s="14">
        <f>IF('Anvendte oplysninger'!AD387="110 km/t",0.66,1)</f>
        <v>1</v>
      </c>
      <c r="AI387" s="14">
        <f>IF('Anvendte oplysninger'!AD387="110 km/t",0.82,1)</f>
        <v>1</v>
      </c>
      <c r="AJ387" s="14">
        <f>IF(AND('Anvendte oplysninger'!AE387="Ja",I387="Tilkørselsflettestrækning"),0.65*'Anvendte oplysninger'!AF387+1-'Anvendte oplysninger'!AF387,1)</f>
        <v>1</v>
      </c>
      <c r="AK387" s="15" t="str">
        <f t="shared" si="35"/>
        <v/>
      </c>
      <c r="AL387" s="15" t="str">
        <f t="shared" si="36"/>
        <v/>
      </c>
      <c r="AM387" s="15" t="str">
        <f t="shared" si="37"/>
        <v/>
      </c>
      <c r="AN387" s="15" t="str">
        <f t="shared" si="38"/>
        <v/>
      </c>
      <c r="AO387" s="15" t="str">
        <f t="shared" si="39"/>
        <v/>
      </c>
      <c r="AP387" s="15" t="str">
        <f t="shared" si="40"/>
        <v/>
      </c>
      <c r="AQ387" s="4" t="str">
        <f t="shared" si="41"/>
        <v/>
      </c>
    </row>
    <row r="388" spans="1:43" x14ac:dyDescent="0.25">
      <c r="A388" s="4" t="str">
        <f>IF(Inddata!A403="","",Inddata!A403)</f>
        <v/>
      </c>
      <c r="B388" s="4" t="str">
        <f>IF(Inddata!B403="","",Inddata!B403)</f>
        <v/>
      </c>
      <c r="C388" s="4" t="str">
        <f>IF(Inddata!C403="","",Inddata!C403)</f>
        <v/>
      </c>
      <c r="D388" s="4" t="str">
        <f>IF(Inddata!D403="","",Inddata!D403)</f>
        <v/>
      </c>
      <c r="E388" s="4" t="str">
        <f>IF(Inddata!E403="","",Inddata!E403)</f>
        <v/>
      </c>
      <c r="F388" s="4" t="str">
        <f>IF(Inddata!F403="","",Inddata!F403)</f>
        <v/>
      </c>
      <c r="G388" s="4">
        <f>IF(Inddata!G403="","",Inddata!G403)</f>
        <v>0</v>
      </c>
      <c r="H388" s="4" t="str">
        <f>IF(Inddata!H403&gt;0.5,Inddata!H403,"")</f>
        <v/>
      </c>
      <c r="I388" s="4" t="str">
        <f>IF(Inddata!I403="","",Inddata!I403)</f>
        <v/>
      </c>
      <c r="J388" s="14">
        <f>IF('Anvendte oplysninger'!J388="Irrelevant",1,IF('Anvendte oplysninger'!J388&gt;3,1.2,1))</f>
        <v>1</v>
      </c>
      <c r="K388" s="14">
        <f>IF('Anvendte oplysninger'!K388="Irrelevant",1,IF(AND(OR(I388="Motorvejsstrækning",I388="Frakørselsflettestrækning",I388="Tilkørselsflettestrækning"),'Anvendte oplysninger'!K388&lt;3.5),1+(3.5-'Anvendte oplysninger'!K388)*0.12,IF(AND(OR(I388="Frakørselsrampe",I388="Tilkørselsrampe"),'Anvendte oplysninger'!K388&lt;3.5),1+(3.5-'Anvendte oplysninger'!K388)*0.16,1)))</f>
        <v>1</v>
      </c>
      <c r="L388" s="14">
        <f>IF('Anvendte oplysninger'!L388="Irrelevant",1,IF(AND('Anvendte oplysninger'!L388="Ja",'Anvendte oplysninger'!J388=2),0.6*'Anvendte oplysninger'!M388+(1-'Anvendte oplysninger'!M388),IF(AND('Anvendte oplysninger'!L388="Ja",'Anvendte oplysninger'!J388=3),0.7*'Anvendte oplysninger'!M388+(1-'Anvendte oplysninger'!M388),IF(AND('Anvendte oplysninger'!L388="Ja",'Anvendte oplysninger'!J388=4),0.76*'Anvendte oplysninger'!M388+(1-'Anvendte oplysninger'!M388),IF(AND('Anvendte oplysninger'!L388="Ja",'Anvendte oplysninger'!J388&gt;4.99999999),0.8*'Anvendte oplysninger'!M388+(1-'Anvendte oplysninger'!M388),1)))))</f>
        <v>1</v>
      </c>
      <c r="M388" s="14">
        <f>IF('Anvendte oplysninger'!L388="Irrelevant",1,IF(AND('Anvendte oplysninger'!L388="Ja",'Anvendte oplysninger'!J388=2),0.8*'Anvendte oplysninger'!M388+(1-'Anvendte oplysninger'!M388),IF(AND('Anvendte oplysninger'!L388="Ja",'Anvendte oplysninger'!J388=3),0.85*'Anvendte oplysninger'!M388+(1-'Anvendte oplysninger'!M388),IF(AND('Anvendte oplysninger'!L388="Ja",'Anvendte oplysninger'!J388=4),0.88*'Anvendte oplysninger'!M388+(1-'Anvendte oplysninger'!M388),IF(AND('Anvendte oplysninger'!L388="Ja",'Anvendte oplysninger'!J388&gt;4.99999999),0.9*'Anvendte oplysninger'!M388+(1-'Anvendte oplysninger'!M388),1)))))</f>
        <v>1</v>
      </c>
      <c r="N388" s="14">
        <f>IF('Anvendte oplysninger'!N388="Irrelevant",1,IF(AND(OR(I388="Motorvejsstrækning",I388="Frakørselsflettestrækning",I388="Tilkørselsflettestrækning"),'Anvendte oplysninger'!N388&lt;3),1+(3-'Anvendte oplysninger'!N388)*0.09333333,1))</f>
        <v>1</v>
      </c>
      <c r="O388" s="14">
        <f>IF('Anvendte oplysninger'!N388="Irrelevant",1,IF(AND(OR(I388="Motorvejsstrækning",I388="Frakørselsflettestrækning",I388="Tilkørselsflettestrækning"),'Anvendte oplysninger'!N388&lt;3),1+(3-'Anvendte oplysninger'!N388)*0.19666667,1))</f>
        <v>1</v>
      </c>
      <c r="P388" s="14">
        <f>IF('Anvendte oplysninger'!O388="Irrelevant",1,IF(AND(OR(I388="Motorvejsstrækning",I388="Frakørselsflettestrækning",I388="Tilkørselsflettestrækning"),'Anvendte oplysninger'!O388&lt;3.00000001),1+(0.5-'Anvendte oplysninger'!O388)*0.04,IF(AND(OR(I388="Frakørselsrampe",I388="Tilkørselsrampe"),'Anvendte oplysninger'!O388&lt;3.00000001),1+(0.5-'Anvendte oplysninger'!O388)*0.08,IF(OR(I388="Motorvejsstrækning",I388="Frakørselsflettestrækning",I388="Tilkørselsflettestrækning"),0.9,0.8))))</f>
        <v>1</v>
      </c>
      <c r="Q388" s="14">
        <f>IF('Anvendte oplysninger'!P388="Irrelevant",1,IF(AND(OR(I388="Motorvejsstrækning",I388="Frakørselsflettestrækning",I388="Tilkørselsflettestrækning"),'Anvendte oplysninger'!P388&lt;11.00000001),1+(5-'Anvendte oplysninger'!P388)*0.01,0.94))</f>
        <v>1</v>
      </c>
      <c r="R388" s="14">
        <f>IF(OR('Anvendte oplysninger'!Q388="Irrelevant",'Anvendte oplysninger'!R388="Irrelevant",'Anvendte oplysninger'!Q388="Lige"),1,IF(AND(OR(I388="Motorvejsstrækning",I388="Frakørselsflettestrækning",I388="Tilkørselsflettestrækning"),'Anvendte oplysninger'!Q388&lt;4000),(EXP(0.1096*1746.5/'Anvendte oplysninger'!Q388)/EXP(0.1096*1746.5/4000))*('Anvendte oplysninger'!R388/1000)/G388+(G388-'Anvendte oplysninger'!R388/1000)/G388,1))</f>
        <v>1</v>
      </c>
      <c r="S388" s="14">
        <f>IF(OR('Anvendte oplysninger'!S388="Irrelevant",'Anvendte oplysninger'!T388="Irrelevant",'Anvendte oplysninger'!S388="Lige"),1,IF(AND(OR(I388="Motorvejsstrækning",I388="Frakørselsflettestrækning",I388="Tilkørselsflettestrækning"),'Anvendte oplysninger'!S388&lt;4000),(EXP(0.1096*1746.5/'Anvendte oplysninger'!S388)/EXP(0.1096*1746.5/4000))*('Anvendte oplysninger'!T388/1000)/G388+(G388-'Anvendte oplysninger'!T388/1000)/G388,1))</f>
        <v>1</v>
      </c>
      <c r="T388" s="14">
        <f>IF('Anvendte oplysninger'!U388="Irrelevant",1,IF(AND(OR(I388="Motorvejsstrækning",I388="Frakørselsflettestrækning",I388="Tilkørselsflettestrækning",I388="Frakørselsrampe",I388="Tilkørselsrampe"),'Anvendte oplysninger'!U388="Ja"),0.95,1))</f>
        <v>1</v>
      </c>
      <c r="U388" s="14">
        <f>IF('Anvendte oplysninger'!U388="Irrelevant",1,IF(AND(OR(I388="Motorvejsstrækning",I388="Frakørselsflettestrækning",I388="Tilkørselsflettestrækning",I388="Frakørselsrampe",I388="Tilkørselsrampe"),'Anvendte oplysninger'!U388="Ja"),0.96,1))</f>
        <v>1</v>
      </c>
      <c r="V388" s="14">
        <f>IF('Anvendte oplysninger'!U388="Irrelevant",1,IF(AND(OR(I388="Motorvejsstrækning",I388="Frakørselsflettestrækning",I388="Tilkørselsflettestrækning",I388="Frakørselsrampe",I388="Tilkørselsrampe"),'Anvendte oplysninger'!U388="Ja"),0.79,1))</f>
        <v>1</v>
      </c>
      <c r="W388" s="14">
        <f>IF('Anvendte oplysninger'!U388="Irrelevant",1,IF(AND(OR(I388="Motorvejsstrækning",I388="Frakørselsflettestrækning",I388="Tilkørselsflettestrækning",I388="Frakørselsrampe",I388="Tilkørselsrampe"),'Anvendte oplysninger'!U388="Ja"),0.94,1))</f>
        <v>1</v>
      </c>
      <c r="X388" s="14">
        <f>IF('Anvendte oplysninger'!U388="Irrelevant",1,IF(AND(OR(I388="Motorvejsstrækning",I388="Frakørselsflettestrækning",I388="Tilkørselsflettestrækning",I388="Frakørselsrampe",I388="Tilkørselsrampe"),'Anvendte oplysninger'!U388="Ja"),0.97,1))</f>
        <v>1</v>
      </c>
      <c r="Y388" s="14">
        <f>IF(AND(I388="Frakørselsrampe",'Anvendte oplysninger'!V388="S-formet ruderrampe"),1.32,IF(AND(I388="Frakørselsrampe",'Anvendte oplysninger'!V388="S-formet trompetrampe"),2.05,IF(AND(I388="Frakørselsrampe",'Anvendte oplysninger'!V388="U-formet trompetrampe"),4.11,IF(AND(I388="Frakørselsrampe",'Anvendte oplysninger'!V388="SV-formet flyoverrampe"),5.15,IF(AND(I388="Frakørselsrampe",'Anvendte oplysninger'!V388="Vinkelformet rampe"),1.07,IF(AND(I388="Tilkørselsrampe",'Anvendte oplysninger'!V388="S-formet ruderrampe"),0.93,IF(AND(I388="Tilkørselsrampe",'Anvendte oplysninger'!V388="S-formet trompetrampe"),2.48,IF(AND(I388="Tilkørselsrampe",'Anvendte oplysninger'!V388="U-formet trompetrampe"),4.15,IF(AND(I388="Tilkørselsrampe",'Anvendte oplysninger'!V388="SV-formet flyoverrampe"),5.26,IF(AND(I388="Tilkørselsrampe",'Anvendte oplysninger'!V388="Vinkelformet rampe"),1.42,1))))))))))</f>
        <v>1</v>
      </c>
      <c r="Z388" s="14">
        <f>IF(OR('Anvendte oplysninger'!W388="Lige",'Anvendte oplysninger'!W388="Irrelevant",'Anvendte oplysninger'!X388="Irrelevant",'Anvendte oplysninger'!Y388="Irrelevant"),1,1+1.545*1000/32.2*((('Anvendte oplysninger'!Y388*3268/3600)/('Anvendte oplysninger'!W388/0.306))^2)*('Anvendte oplysninger'!X388/1000)/G388)</f>
        <v>1</v>
      </c>
      <c r="AA388" s="14">
        <f>IF(OR('Anvendte oplysninger'!W388="Lige",'Anvendte oplysninger'!W388="Irrelevant",'Anvendte oplysninger'!X388="Irrelevant",'Anvendte oplysninger'!Y388="Irrelevant"),1,1+1.961*1000/32.2*((('Anvendte oplysninger'!Y388*3268/3600)/('Anvendte oplysninger'!W388/0.306))^2)*('Anvendte oplysninger'!X388/1000)/G388)</f>
        <v>1</v>
      </c>
      <c r="AB388" s="14">
        <f>IF(OR('Anvendte oplysninger'!Z388="Lige",'Anvendte oplysninger'!Z388="Irrelevant",'Anvendte oplysninger'!AA388="Irrelevant",'Anvendte oplysninger'!AB388="Irrelevant"),1,1+1.545*1000/32.2*((('Anvendte oplysninger'!AB388*3268/3600)/('Anvendte oplysninger'!Z388/0.306))^2)*('Anvendte oplysninger'!AA388/1000)/G388)</f>
        <v>1</v>
      </c>
      <c r="AC388" s="14">
        <f>IF(OR('Anvendte oplysninger'!Z388="Lige",'Anvendte oplysninger'!Z388="Irrelevant",'Anvendte oplysninger'!AA388="Irrelevant",'Anvendte oplysninger'!AB388="Irrelevant"),1,1+1.961*1000/32.2*((('Anvendte oplysninger'!AB388*3268/3600)/('Anvendte oplysninger'!Z388/0.306))^2)*('Anvendte oplysninger'!AA388/1000)/G388)</f>
        <v>1</v>
      </c>
      <c r="AD388" s="14">
        <f>IF(OR('Anvendte oplysninger'!AC388="Irrelevant",'Anvendte oplysninger'!AC388="Nej"),1,IF(AND('Anvendte oplysninger'!AC388="Ja",OR('Anvendte oplysninger'!Q388&lt;301,'Anvendte oplysninger'!S388&lt;301)),1-(0.5*('Anvendte oplysninger'!R388+'Anvendte oplysninger'!T388)/('Anvendte oplysninger'!G388*1000)),IF(AND('Anvendte oplysninger'!AC388="Ja",OR('Anvendte oplysninger'!Q388&lt;601,'Anvendte oplysninger'!S388&lt;601)),1-(0.25*('Anvendte oplysninger'!R388+'Anvendte oplysninger'!T388)/('Anvendte oplysninger'!G388*1000)),1)))</f>
        <v>1</v>
      </c>
      <c r="AE388" s="14">
        <f>IF(OR('Anvendte oplysninger'!AC388="Irrelevant",'Anvendte oplysninger'!AC388="Nej"),1,IF(AND('Anvendte oplysninger'!AC388="Ja",OR('Anvendte oplysninger'!Q388&lt;301,'Anvendte oplysninger'!S388&lt;301)),1-(0.4*('Anvendte oplysninger'!R388+'Anvendte oplysninger'!T388)/('Anvendte oplysninger'!G388*1000)),IF(AND('Anvendte oplysninger'!AC388="Ja",OR('Anvendte oplysninger'!Q388&lt;601,'Anvendte oplysninger'!S388&lt;601)),1-(0.2*('Anvendte oplysninger'!R388+'Anvendte oplysninger'!T388)/('Anvendte oplysninger'!G388*1000)),1)))</f>
        <v>1</v>
      </c>
      <c r="AF388" s="14">
        <f>IF('Anvendte oplysninger'!AD388="110 km/t",0.79,1)</f>
        <v>1</v>
      </c>
      <c r="AG388" s="14">
        <f>IF('Anvendte oplysninger'!AD388="110 km/t",0.94,1)</f>
        <v>1</v>
      </c>
      <c r="AH388" s="14">
        <f>IF('Anvendte oplysninger'!AD388="110 km/t",0.66,1)</f>
        <v>1</v>
      </c>
      <c r="AI388" s="14">
        <f>IF('Anvendte oplysninger'!AD388="110 km/t",0.82,1)</f>
        <v>1</v>
      </c>
      <c r="AJ388" s="14">
        <f>IF(AND('Anvendte oplysninger'!AE388="Ja",I388="Tilkørselsflettestrækning"),0.65*'Anvendte oplysninger'!AF388+1-'Anvendte oplysninger'!AF388,1)</f>
        <v>1</v>
      </c>
      <c r="AK388" s="15" t="str">
        <f t="shared" si="35"/>
        <v/>
      </c>
      <c r="AL388" s="15" t="str">
        <f t="shared" si="36"/>
        <v/>
      </c>
      <c r="AM388" s="15" t="str">
        <f t="shared" si="37"/>
        <v/>
      </c>
      <c r="AN388" s="15" t="str">
        <f t="shared" si="38"/>
        <v/>
      </c>
      <c r="AO388" s="15" t="str">
        <f t="shared" si="39"/>
        <v/>
      </c>
      <c r="AP388" s="15" t="str">
        <f t="shared" si="40"/>
        <v/>
      </c>
      <c r="AQ388" s="4" t="str">
        <f t="shared" si="41"/>
        <v/>
      </c>
    </row>
    <row r="389" spans="1:43" x14ac:dyDescent="0.25">
      <c r="A389" s="4" t="str">
        <f>IF(Inddata!A404="","",Inddata!A404)</f>
        <v/>
      </c>
      <c r="B389" s="4" t="str">
        <f>IF(Inddata!B404="","",Inddata!B404)</f>
        <v/>
      </c>
      <c r="C389" s="4" t="str">
        <f>IF(Inddata!C404="","",Inddata!C404)</f>
        <v/>
      </c>
      <c r="D389" s="4" t="str">
        <f>IF(Inddata!D404="","",Inddata!D404)</f>
        <v/>
      </c>
      <c r="E389" s="4" t="str">
        <f>IF(Inddata!E404="","",Inddata!E404)</f>
        <v/>
      </c>
      <c r="F389" s="4" t="str">
        <f>IF(Inddata!F404="","",Inddata!F404)</f>
        <v/>
      </c>
      <c r="G389" s="4">
        <f>IF(Inddata!G404="","",Inddata!G404)</f>
        <v>0</v>
      </c>
      <c r="H389" s="4" t="str">
        <f>IF(Inddata!H404&gt;0.5,Inddata!H404,"")</f>
        <v/>
      </c>
      <c r="I389" s="4" t="str">
        <f>IF(Inddata!I404="","",Inddata!I404)</f>
        <v/>
      </c>
      <c r="J389" s="14">
        <f>IF('Anvendte oplysninger'!J389="Irrelevant",1,IF('Anvendte oplysninger'!J389&gt;3,1.2,1))</f>
        <v>1</v>
      </c>
      <c r="K389" s="14">
        <f>IF('Anvendte oplysninger'!K389="Irrelevant",1,IF(AND(OR(I389="Motorvejsstrækning",I389="Frakørselsflettestrækning",I389="Tilkørselsflettestrækning"),'Anvendte oplysninger'!K389&lt;3.5),1+(3.5-'Anvendte oplysninger'!K389)*0.12,IF(AND(OR(I389="Frakørselsrampe",I389="Tilkørselsrampe"),'Anvendte oplysninger'!K389&lt;3.5),1+(3.5-'Anvendte oplysninger'!K389)*0.16,1)))</f>
        <v>1</v>
      </c>
      <c r="L389" s="14">
        <f>IF('Anvendte oplysninger'!L389="Irrelevant",1,IF(AND('Anvendte oplysninger'!L389="Ja",'Anvendte oplysninger'!J389=2),0.6*'Anvendte oplysninger'!M389+(1-'Anvendte oplysninger'!M389),IF(AND('Anvendte oplysninger'!L389="Ja",'Anvendte oplysninger'!J389=3),0.7*'Anvendte oplysninger'!M389+(1-'Anvendte oplysninger'!M389),IF(AND('Anvendte oplysninger'!L389="Ja",'Anvendte oplysninger'!J389=4),0.76*'Anvendte oplysninger'!M389+(1-'Anvendte oplysninger'!M389),IF(AND('Anvendte oplysninger'!L389="Ja",'Anvendte oplysninger'!J389&gt;4.99999999),0.8*'Anvendte oplysninger'!M389+(1-'Anvendte oplysninger'!M389),1)))))</f>
        <v>1</v>
      </c>
      <c r="M389" s="14">
        <f>IF('Anvendte oplysninger'!L389="Irrelevant",1,IF(AND('Anvendte oplysninger'!L389="Ja",'Anvendte oplysninger'!J389=2),0.8*'Anvendte oplysninger'!M389+(1-'Anvendte oplysninger'!M389),IF(AND('Anvendte oplysninger'!L389="Ja",'Anvendte oplysninger'!J389=3),0.85*'Anvendte oplysninger'!M389+(1-'Anvendte oplysninger'!M389),IF(AND('Anvendte oplysninger'!L389="Ja",'Anvendte oplysninger'!J389=4),0.88*'Anvendte oplysninger'!M389+(1-'Anvendte oplysninger'!M389),IF(AND('Anvendte oplysninger'!L389="Ja",'Anvendte oplysninger'!J389&gt;4.99999999),0.9*'Anvendte oplysninger'!M389+(1-'Anvendte oplysninger'!M389),1)))))</f>
        <v>1</v>
      </c>
      <c r="N389" s="14">
        <f>IF('Anvendte oplysninger'!N389="Irrelevant",1,IF(AND(OR(I389="Motorvejsstrækning",I389="Frakørselsflettestrækning",I389="Tilkørselsflettestrækning"),'Anvendte oplysninger'!N389&lt;3),1+(3-'Anvendte oplysninger'!N389)*0.09333333,1))</f>
        <v>1</v>
      </c>
      <c r="O389" s="14">
        <f>IF('Anvendte oplysninger'!N389="Irrelevant",1,IF(AND(OR(I389="Motorvejsstrækning",I389="Frakørselsflettestrækning",I389="Tilkørselsflettestrækning"),'Anvendte oplysninger'!N389&lt;3),1+(3-'Anvendte oplysninger'!N389)*0.19666667,1))</f>
        <v>1</v>
      </c>
      <c r="P389" s="14">
        <f>IF('Anvendte oplysninger'!O389="Irrelevant",1,IF(AND(OR(I389="Motorvejsstrækning",I389="Frakørselsflettestrækning",I389="Tilkørselsflettestrækning"),'Anvendte oplysninger'!O389&lt;3.00000001),1+(0.5-'Anvendte oplysninger'!O389)*0.04,IF(AND(OR(I389="Frakørselsrampe",I389="Tilkørselsrampe"),'Anvendte oplysninger'!O389&lt;3.00000001),1+(0.5-'Anvendte oplysninger'!O389)*0.08,IF(OR(I389="Motorvejsstrækning",I389="Frakørselsflettestrækning",I389="Tilkørselsflettestrækning"),0.9,0.8))))</f>
        <v>1</v>
      </c>
      <c r="Q389" s="14">
        <f>IF('Anvendte oplysninger'!P389="Irrelevant",1,IF(AND(OR(I389="Motorvejsstrækning",I389="Frakørselsflettestrækning",I389="Tilkørselsflettestrækning"),'Anvendte oplysninger'!P389&lt;11.00000001),1+(5-'Anvendte oplysninger'!P389)*0.01,0.94))</f>
        <v>1</v>
      </c>
      <c r="R389" s="14">
        <f>IF(OR('Anvendte oplysninger'!Q389="Irrelevant",'Anvendte oplysninger'!R389="Irrelevant",'Anvendte oplysninger'!Q389="Lige"),1,IF(AND(OR(I389="Motorvejsstrækning",I389="Frakørselsflettestrækning",I389="Tilkørselsflettestrækning"),'Anvendte oplysninger'!Q389&lt;4000),(EXP(0.1096*1746.5/'Anvendte oplysninger'!Q389)/EXP(0.1096*1746.5/4000))*('Anvendte oplysninger'!R389/1000)/G389+(G389-'Anvendte oplysninger'!R389/1000)/G389,1))</f>
        <v>1</v>
      </c>
      <c r="S389" s="14">
        <f>IF(OR('Anvendte oplysninger'!S389="Irrelevant",'Anvendte oplysninger'!T389="Irrelevant",'Anvendte oplysninger'!S389="Lige"),1,IF(AND(OR(I389="Motorvejsstrækning",I389="Frakørselsflettestrækning",I389="Tilkørselsflettestrækning"),'Anvendte oplysninger'!S389&lt;4000),(EXP(0.1096*1746.5/'Anvendte oplysninger'!S389)/EXP(0.1096*1746.5/4000))*('Anvendte oplysninger'!T389/1000)/G389+(G389-'Anvendte oplysninger'!T389/1000)/G389,1))</f>
        <v>1</v>
      </c>
      <c r="T389" s="14">
        <f>IF('Anvendte oplysninger'!U389="Irrelevant",1,IF(AND(OR(I389="Motorvejsstrækning",I389="Frakørselsflettestrækning",I389="Tilkørselsflettestrækning",I389="Frakørselsrampe",I389="Tilkørselsrampe"),'Anvendte oplysninger'!U389="Ja"),0.95,1))</f>
        <v>1</v>
      </c>
      <c r="U389" s="14">
        <f>IF('Anvendte oplysninger'!U389="Irrelevant",1,IF(AND(OR(I389="Motorvejsstrækning",I389="Frakørselsflettestrækning",I389="Tilkørselsflettestrækning",I389="Frakørselsrampe",I389="Tilkørselsrampe"),'Anvendte oplysninger'!U389="Ja"),0.96,1))</f>
        <v>1</v>
      </c>
      <c r="V389" s="14">
        <f>IF('Anvendte oplysninger'!U389="Irrelevant",1,IF(AND(OR(I389="Motorvejsstrækning",I389="Frakørselsflettestrækning",I389="Tilkørselsflettestrækning",I389="Frakørselsrampe",I389="Tilkørselsrampe"),'Anvendte oplysninger'!U389="Ja"),0.79,1))</f>
        <v>1</v>
      </c>
      <c r="W389" s="14">
        <f>IF('Anvendte oplysninger'!U389="Irrelevant",1,IF(AND(OR(I389="Motorvejsstrækning",I389="Frakørselsflettestrækning",I389="Tilkørselsflettestrækning",I389="Frakørselsrampe",I389="Tilkørselsrampe"),'Anvendte oplysninger'!U389="Ja"),0.94,1))</f>
        <v>1</v>
      </c>
      <c r="X389" s="14">
        <f>IF('Anvendte oplysninger'!U389="Irrelevant",1,IF(AND(OR(I389="Motorvejsstrækning",I389="Frakørselsflettestrækning",I389="Tilkørselsflettestrækning",I389="Frakørselsrampe",I389="Tilkørselsrampe"),'Anvendte oplysninger'!U389="Ja"),0.97,1))</f>
        <v>1</v>
      </c>
      <c r="Y389" s="14">
        <f>IF(AND(I389="Frakørselsrampe",'Anvendte oplysninger'!V389="S-formet ruderrampe"),1.32,IF(AND(I389="Frakørselsrampe",'Anvendte oplysninger'!V389="S-formet trompetrampe"),2.05,IF(AND(I389="Frakørselsrampe",'Anvendte oplysninger'!V389="U-formet trompetrampe"),4.11,IF(AND(I389="Frakørselsrampe",'Anvendte oplysninger'!V389="SV-formet flyoverrampe"),5.15,IF(AND(I389="Frakørselsrampe",'Anvendte oplysninger'!V389="Vinkelformet rampe"),1.07,IF(AND(I389="Tilkørselsrampe",'Anvendte oplysninger'!V389="S-formet ruderrampe"),0.93,IF(AND(I389="Tilkørselsrampe",'Anvendte oplysninger'!V389="S-formet trompetrampe"),2.48,IF(AND(I389="Tilkørselsrampe",'Anvendte oplysninger'!V389="U-formet trompetrampe"),4.15,IF(AND(I389="Tilkørselsrampe",'Anvendte oplysninger'!V389="SV-formet flyoverrampe"),5.26,IF(AND(I389="Tilkørselsrampe",'Anvendte oplysninger'!V389="Vinkelformet rampe"),1.42,1))))))))))</f>
        <v>1</v>
      </c>
      <c r="Z389" s="14">
        <f>IF(OR('Anvendte oplysninger'!W389="Lige",'Anvendte oplysninger'!W389="Irrelevant",'Anvendte oplysninger'!X389="Irrelevant",'Anvendte oplysninger'!Y389="Irrelevant"),1,1+1.545*1000/32.2*((('Anvendte oplysninger'!Y389*3268/3600)/('Anvendte oplysninger'!W389/0.306))^2)*('Anvendte oplysninger'!X389/1000)/G389)</f>
        <v>1</v>
      </c>
      <c r="AA389" s="14">
        <f>IF(OR('Anvendte oplysninger'!W389="Lige",'Anvendte oplysninger'!W389="Irrelevant",'Anvendte oplysninger'!X389="Irrelevant",'Anvendte oplysninger'!Y389="Irrelevant"),1,1+1.961*1000/32.2*((('Anvendte oplysninger'!Y389*3268/3600)/('Anvendte oplysninger'!W389/0.306))^2)*('Anvendte oplysninger'!X389/1000)/G389)</f>
        <v>1</v>
      </c>
      <c r="AB389" s="14">
        <f>IF(OR('Anvendte oplysninger'!Z389="Lige",'Anvendte oplysninger'!Z389="Irrelevant",'Anvendte oplysninger'!AA389="Irrelevant",'Anvendte oplysninger'!AB389="Irrelevant"),1,1+1.545*1000/32.2*((('Anvendte oplysninger'!AB389*3268/3600)/('Anvendte oplysninger'!Z389/0.306))^2)*('Anvendte oplysninger'!AA389/1000)/G389)</f>
        <v>1</v>
      </c>
      <c r="AC389" s="14">
        <f>IF(OR('Anvendte oplysninger'!Z389="Lige",'Anvendte oplysninger'!Z389="Irrelevant",'Anvendte oplysninger'!AA389="Irrelevant",'Anvendte oplysninger'!AB389="Irrelevant"),1,1+1.961*1000/32.2*((('Anvendte oplysninger'!AB389*3268/3600)/('Anvendte oplysninger'!Z389/0.306))^2)*('Anvendte oplysninger'!AA389/1000)/G389)</f>
        <v>1</v>
      </c>
      <c r="AD389" s="14">
        <f>IF(OR('Anvendte oplysninger'!AC389="Irrelevant",'Anvendte oplysninger'!AC389="Nej"),1,IF(AND('Anvendte oplysninger'!AC389="Ja",OR('Anvendte oplysninger'!Q389&lt;301,'Anvendte oplysninger'!S389&lt;301)),1-(0.5*('Anvendte oplysninger'!R389+'Anvendte oplysninger'!T389)/('Anvendte oplysninger'!G389*1000)),IF(AND('Anvendte oplysninger'!AC389="Ja",OR('Anvendte oplysninger'!Q389&lt;601,'Anvendte oplysninger'!S389&lt;601)),1-(0.25*('Anvendte oplysninger'!R389+'Anvendte oplysninger'!T389)/('Anvendte oplysninger'!G389*1000)),1)))</f>
        <v>1</v>
      </c>
      <c r="AE389" s="14">
        <f>IF(OR('Anvendte oplysninger'!AC389="Irrelevant",'Anvendte oplysninger'!AC389="Nej"),1,IF(AND('Anvendte oplysninger'!AC389="Ja",OR('Anvendte oplysninger'!Q389&lt;301,'Anvendte oplysninger'!S389&lt;301)),1-(0.4*('Anvendte oplysninger'!R389+'Anvendte oplysninger'!T389)/('Anvendte oplysninger'!G389*1000)),IF(AND('Anvendte oplysninger'!AC389="Ja",OR('Anvendte oplysninger'!Q389&lt;601,'Anvendte oplysninger'!S389&lt;601)),1-(0.2*('Anvendte oplysninger'!R389+'Anvendte oplysninger'!T389)/('Anvendte oplysninger'!G389*1000)),1)))</f>
        <v>1</v>
      </c>
      <c r="AF389" s="14">
        <f>IF('Anvendte oplysninger'!AD389="110 km/t",0.79,1)</f>
        <v>1</v>
      </c>
      <c r="AG389" s="14">
        <f>IF('Anvendte oplysninger'!AD389="110 km/t",0.94,1)</f>
        <v>1</v>
      </c>
      <c r="AH389" s="14">
        <f>IF('Anvendte oplysninger'!AD389="110 km/t",0.66,1)</f>
        <v>1</v>
      </c>
      <c r="AI389" s="14">
        <f>IF('Anvendte oplysninger'!AD389="110 km/t",0.82,1)</f>
        <v>1</v>
      </c>
      <c r="AJ389" s="14">
        <f>IF(AND('Anvendte oplysninger'!AE389="Ja",I389="Tilkørselsflettestrækning"),0.65*'Anvendte oplysninger'!AF389+1-'Anvendte oplysninger'!AF389,1)</f>
        <v>1</v>
      </c>
      <c r="AK389" s="15" t="str">
        <f t="shared" si="35"/>
        <v/>
      </c>
      <c r="AL389" s="15" t="str">
        <f t="shared" si="36"/>
        <v/>
      </c>
      <c r="AM389" s="15" t="str">
        <f t="shared" si="37"/>
        <v/>
      </c>
      <c r="AN389" s="15" t="str">
        <f t="shared" si="38"/>
        <v/>
      </c>
      <c r="AO389" s="15" t="str">
        <f t="shared" si="39"/>
        <v/>
      </c>
      <c r="AP389" s="15" t="str">
        <f t="shared" si="40"/>
        <v/>
      </c>
      <c r="AQ389" s="4" t="str">
        <f t="shared" si="41"/>
        <v/>
      </c>
    </row>
    <row r="390" spans="1:43" x14ac:dyDescent="0.25">
      <c r="A390" s="4" t="str">
        <f>IF(Inddata!A405="","",Inddata!A405)</f>
        <v/>
      </c>
      <c r="B390" s="4" t="str">
        <f>IF(Inddata!B405="","",Inddata!B405)</f>
        <v/>
      </c>
      <c r="C390" s="4" t="str">
        <f>IF(Inddata!C405="","",Inddata!C405)</f>
        <v/>
      </c>
      <c r="D390" s="4" t="str">
        <f>IF(Inddata!D405="","",Inddata!D405)</f>
        <v/>
      </c>
      <c r="E390" s="4" t="str">
        <f>IF(Inddata!E405="","",Inddata!E405)</f>
        <v/>
      </c>
      <c r="F390" s="4" t="str">
        <f>IF(Inddata!F405="","",Inddata!F405)</f>
        <v/>
      </c>
      <c r="G390" s="4">
        <f>IF(Inddata!G405="","",Inddata!G405)</f>
        <v>0</v>
      </c>
      <c r="H390" s="4" t="str">
        <f>IF(Inddata!H405&gt;0.5,Inddata!H405,"")</f>
        <v/>
      </c>
      <c r="I390" s="4" t="str">
        <f>IF(Inddata!I405="","",Inddata!I405)</f>
        <v/>
      </c>
      <c r="J390" s="14">
        <f>IF('Anvendte oplysninger'!J390="Irrelevant",1,IF('Anvendte oplysninger'!J390&gt;3,1.2,1))</f>
        <v>1</v>
      </c>
      <c r="K390" s="14">
        <f>IF('Anvendte oplysninger'!K390="Irrelevant",1,IF(AND(OR(I390="Motorvejsstrækning",I390="Frakørselsflettestrækning",I390="Tilkørselsflettestrækning"),'Anvendte oplysninger'!K390&lt;3.5),1+(3.5-'Anvendte oplysninger'!K390)*0.12,IF(AND(OR(I390="Frakørselsrampe",I390="Tilkørselsrampe"),'Anvendte oplysninger'!K390&lt;3.5),1+(3.5-'Anvendte oplysninger'!K390)*0.16,1)))</f>
        <v>1</v>
      </c>
      <c r="L390" s="14">
        <f>IF('Anvendte oplysninger'!L390="Irrelevant",1,IF(AND('Anvendte oplysninger'!L390="Ja",'Anvendte oplysninger'!J390=2),0.6*'Anvendte oplysninger'!M390+(1-'Anvendte oplysninger'!M390),IF(AND('Anvendte oplysninger'!L390="Ja",'Anvendte oplysninger'!J390=3),0.7*'Anvendte oplysninger'!M390+(1-'Anvendte oplysninger'!M390),IF(AND('Anvendte oplysninger'!L390="Ja",'Anvendte oplysninger'!J390=4),0.76*'Anvendte oplysninger'!M390+(1-'Anvendte oplysninger'!M390),IF(AND('Anvendte oplysninger'!L390="Ja",'Anvendte oplysninger'!J390&gt;4.99999999),0.8*'Anvendte oplysninger'!M390+(1-'Anvendte oplysninger'!M390),1)))))</f>
        <v>1</v>
      </c>
      <c r="M390" s="14">
        <f>IF('Anvendte oplysninger'!L390="Irrelevant",1,IF(AND('Anvendte oplysninger'!L390="Ja",'Anvendte oplysninger'!J390=2),0.8*'Anvendte oplysninger'!M390+(1-'Anvendte oplysninger'!M390),IF(AND('Anvendte oplysninger'!L390="Ja",'Anvendte oplysninger'!J390=3),0.85*'Anvendte oplysninger'!M390+(1-'Anvendte oplysninger'!M390),IF(AND('Anvendte oplysninger'!L390="Ja",'Anvendte oplysninger'!J390=4),0.88*'Anvendte oplysninger'!M390+(1-'Anvendte oplysninger'!M390),IF(AND('Anvendte oplysninger'!L390="Ja",'Anvendte oplysninger'!J390&gt;4.99999999),0.9*'Anvendte oplysninger'!M390+(1-'Anvendte oplysninger'!M390),1)))))</f>
        <v>1</v>
      </c>
      <c r="N390" s="14">
        <f>IF('Anvendte oplysninger'!N390="Irrelevant",1,IF(AND(OR(I390="Motorvejsstrækning",I390="Frakørselsflettestrækning",I390="Tilkørselsflettestrækning"),'Anvendte oplysninger'!N390&lt;3),1+(3-'Anvendte oplysninger'!N390)*0.09333333,1))</f>
        <v>1</v>
      </c>
      <c r="O390" s="14">
        <f>IF('Anvendte oplysninger'!N390="Irrelevant",1,IF(AND(OR(I390="Motorvejsstrækning",I390="Frakørselsflettestrækning",I390="Tilkørselsflettestrækning"),'Anvendte oplysninger'!N390&lt;3),1+(3-'Anvendte oplysninger'!N390)*0.19666667,1))</f>
        <v>1</v>
      </c>
      <c r="P390" s="14">
        <f>IF('Anvendte oplysninger'!O390="Irrelevant",1,IF(AND(OR(I390="Motorvejsstrækning",I390="Frakørselsflettestrækning",I390="Tilkørselsflettestrækning"),'Anvendte oplysninger'!O390&lt;3.00000001),1+(0.5-'Anvendte oplysninger'!O390)*0.04,IF(AND(OR(I390="Frakørselsrampe",I390="Tilkørselsrampe"),'Anvendte oplysninger'!O390&lt;3.00000001),1+(0.5-'Anvendte oplysninger'!O390)*0.08,IF(OR(I390="Motorvejsstrækning",I390="Frakørselsflettestrækning",I390="Tilkørselsflettestrækning"),0.9,0.8))))</f>
        <v>1</v>
      </c>
      <c r="Q390" s="14">
        <f>IF('Anvendte oplysninger'!P390="Irrelevant",1,IF(AND(OR(I390="Motorvejsstrækning",I390="Frakørselsflettestrækning",I390="Tilkørselsflettestrækning"),'Anvendte oplysninger'!P390&lt;11.00000001),1+(5-'Anvendte oplysninger'!P390)*0.01,0.94))</f>
        <v>1</v>
      </c>
      <c r="R390" s="14">
        <f>IF(OR('Anvendte oplysninger'!Q390="Irrelevant",'Anvendte oplysninger'!R390="Irrelevant",'Anvendte oplysninger'!Q390="Lige"),1,IF(AND(OR(I390="Motorvejsstrækning",I390="Frakørselsflettestrækning",I390="Tilkørselsflettestrækning"),'Anvendte oplysninger'!Q390&lt;4000),(EXP(0.1096*1746.5/'Anvendte oplysninger'!Q390)/EXP(0.1096*1746.5/4000))*('Anvendte oplysninger'!R390/1000)/G390+(G390-'Anvendte oplysninger'!R390/1000)/G390,1))</f>
        <v>1</v>
      </c>
      <c r="S390" s="14">
        <f>IF(OR('Anvendte oplysninger'!S390="Irrelevant",'Anvendte oplysninger'!T390="Irrelevant",'Anvendte oplysninger'!S390="Lige"),1,IF(AND(OR(I390="Motorvejsstrækning",I390="Frakørselsflettestrækning",I390="Tilkørselsflettestrækning"),'Anvendte oplysninger'!S390&lt;4000),(EXP(0.1096*1746.5/'Anvendte oplysninger'!S390)/EXP(0.1096*1746.5/4000))*('Anvendte oplysninger'!T390/1000)/G390+(G390-'Anvendte oplysninger'!T390/1000)/G390,1))</f>
        <v>1</v>
      </c>
      <c r="T390" s="14">
        <f>IF('Anvendte oplysninger'!U390="Irrelevant",1,IF(AND(OR(I390="Motorvejsstrækning",I390="Frakørselsflettestrækning",I390="Tilkørselsflettestrækning",I390="Frakørselsrampe",I390="Tilkørselsrampe"),'Anvendte oplysninger'!U390="Ja"),0.95,1))</f>
        <v>1</v>
      </c>
      <c r="U390" s="14">
        <f>IF('Anvendte oplysninger'!U390="Irrelevant",1,IF(AND(OR(I390="Motorvejsstrækning",I390="Frakørselsflettestrækning",I390="Tilkørselsflettestrækning",I390="Frakørselsrampe",I390="Tilkørselsrampe"),'Anvendte oplysninger'!U390="Ja"),0.96,1))</f>
        <v>1</v>
      </c>
      <c r="V390" s="14">
        <f>IF('Anvendte oplysninger'!U390="Irrelevant",1,IF(AND(OR(I390="Motorvejsstrækning",I390="Frakørselsflettestrækning",I390="Tilkørselsflettestrækning",I390="Frakørselsrampe",I390="Tilkørselsrampe"),'Anvendte oplysninger'!U390="Ja"),0.79,1))</f>
        <v>1</v>
      </c>
      <c r="W390" s="14">
        <f>IF('Anvendte oplysninger'!U390="Irrelevant",1,IF(AND(OR(I390="Motorvejsstrækning",I390="Frakørselsflettestrækning",I390="Tilkørselsflettestrækning",I390="Frakørselsrampe",I390="Tilkørselsrampe"),'Anvendte oplysninger'!U390="Ja"),0.94,1))</f>
        <v>1</v>
      </c>
      <c r="X390" s="14">
        <f>IF('Anvendte oplysninger'!U390="Irrelevant",1,IF(AND(OR(I390="Motorvejsstrækning",I390="Frakørselsflettestrækning",I390="Tilkørselsflettestrækning",I390="Frakørselsrampe",I390="Tilkørselsrampe"),'Anvendte oplysninger'!U390="Ja"),0.97,1))</f>
        <v>1</v>
      </c>
      <c r="Y390" s="14">
        <f>IF(AND(I390="Frakørselsrampe",'Anvendte oplysninger'!V390="S-formet ruderrampe"),1.32,IF(AND(I390="Frakørselsrampe",'Anvendte oplysninger'!V390="S-formet trompetrampe"),2.05,IF(AND(I390="Frakørselsrampe",'Anvendte oplysninger'!V390="U-formet trompetrampe"),4.11,IF(AND(I390="Frakørselsrampe",'Anvendte oplysninger'!V390="SV-formet flyoverrampe"),5.15,IF(AND(I390="Frakørselsrampe",'Anvendte oplysninger'!V390="Vinkelformet rampe"),1.07,IF(AND(I390="Tilkørselsrampe",'Anvendte oplysninger'!V390="S-formet ruderrampe"),0.93,IF(AND(I390="Tilkørselsrampe",'Anvendte oplysninger'!V390="S-formet trompetrampe"),2.48,IF(AND(I390="Tilkørselsrampe",'Anvendte oplysninger'!V390="U-formet trompetrampe"),4.15,IF(AND(I390="Tilkørselsrampe",'Anvendte oplysninger'!V390="SV-formet flyoverrampe"),5.26,IF(AND(I390="Tilkørselsrampe",'Anvendte oplysninger'!V390="Vinkelformet rampe"),1.42,1))))))))))</f>
        <v>1</v>
      </c>
      <c r="Z390" s="14">
        <f>IF(OR('Anvendte oplysninger'!W390="Lige",'Anvendte oplysninger'!W390="Irrelevant",'Anvendte oplysninger'!X390="Irrelevant",'Anvendte oplysninger'!Y390="Irrelevant"),1,1+1.545*1000/32.2*((('Anvendte oplysninger'!Y390*3268/3600)/('Anvendte oplysninger'!W390/0.306))^2)*('Anvendte oplysninger'!X390/1000)/G390)</f>
        <v>1</v>
      </c>
      <c r="AA390" s="14">
        <f>IF(OR('Anvendte oplysninger'!W390="Lige",'Anvendte oplysninger'!W390="Irrelevant",'Anvendte oplysninger'!X390="Irrelevant",'Anvendte oplysninger'!Y390="Irrelevant"),1,1+1.961*1000/32.2*((('Anvendte oplysninger'!Y390*3268/3600)/('Anvendte oplysninger'!W390/0.306))^2)*('Anvendte oplysninger'!X390/1000)/G390)</f>
        <v>1</v>
      </c>
      <c r="AB390" s="14">
        <f>IF(OR('Anvendte oplysninger'!Z390="Lige",'Anvendte oplysninger'!Z390="Irrelevant",'Anvendte oplysninger'!AA390="Irrelevant",'Anvendte oplysninger'!AB390="Irrelevant"),1,1+1.545*1000/32.2*((('Anvendte oplysninger'!AB390*3268/3600)/('Anvendte oplysninger'!Z390/0.306))^2)*('Anvendte oplysninger'!AA390/1000)/G390)</f>
        <v>1</v>
      </c>
      <c r="AC390" s="14">
        <f>IF(OR('Anvendte oplysninger'!Z390="Lige",'Anvendte oplysninger'!Z390="Irrelevant",'Anvendte oplysninger'!AA390="Irrelevant",'Anvendte oplysninger'!AB390="Irrelevant"),1,1+1.961*1000/32.2*((('Anvendte oplysninger'!AB390*3268/3600)/('Anvendte oplysninger'!Z390/0.306))^2)*('Anvendte oplysninger'!AA390/1000)/G390)</f>
        <v>1</v>
      </c>
      <c r="AD390" s="14">
        <f>IF(OR('Anvendte oplysninger'!AC390="Irrelevant",'Anvendte oplysninger'!AC390="Nej"),1,IF(AND('Anvendte oplysninger'!AC390="Ja",OR('Anvendte oplysninger'!Q390&lt;301,'Anvendte oplysninger'!S390&lt;301)),1-(0.5*('Anvendte oplysninger'!R390+'Anvendte oplysninger'!T390)/('Anvendte oplysninger'!G390*1000)),IF(AND('Anvendte oplysninger'!AC390="Ja",OR('Anvendte oplysninger'!Q390&lt;601,'Anvendte oplysninger'!S390&lt;601)),1-(0.25*('Anvendte oplysninger'!R390+'Anvendte oplysninger'!T390)/('Anvendte oplysninger'!G390*1000)),1)))</f>
        <v>1</v>
      </c>
      <c r="AE390" s="14">
        <f>IF(OR('Anvendte oplysninger'!AC390="Irrelevant",'Anvendte oplysninger'!AC390="Nej"),1,IF(AND('Anvendte oplysninger'!AC390="Ja",OR('Anvendte oplysninger'!Q390&lt;301,'Anvendte oplysninger'!S390&lt;301)),1-(0.4*('Anvendte oplysninger'!R390+'Anvendte oplysninger'!T390)/('Anvendte oplysninger'!G390*1000)),IF(AND('Anvendte oplysninger'!AC390="Ja",OR('Anvendte oplysninger'!Q390&lt;601,'Anvendte oplysninger'!S390&lt;601)),1-(0.2*('Anvendte oplysninger'!R390+'Anvendte oplysninger'!T390)/('Anvendte oplysninger'!G390*1000)),1)))</f>
        <v>1</v>
      </c>
      <c r="AF390" s="14">
        <f>IF('Anvendte oplysninger'!AD390="110 km/t",0.79,1)</f>
        <v>1</v>
      </c>
      <c r="AG390" s="14">
        <f>IF('Anvendte oplysninger'!AD390="110 km/t",0.94,1)</f>
        <v>1</v>
      </c>
      <c r="AH390" s="14">
        <f>IF('Anvendte oplysninger'!AD390="110 km/t",0.66,1)</f>
        <v>1</v>
      </c>
      <c r="AI390" s="14">
        <f>IF('Anvendte oplysninger'!AD390="110 km/t",0.82,1)</f>
        <v>1</v>
      </c>
      <c r="AJ390" s="14">
        <f>IF(AND('Anvendte oplysninger'!AE390="Ja",I390="Tilkørselsflettestrækning"),0.65*'Anvendte oplysninger'!AF390+1-'Anvendte oplysninger'!AF390,1)</f>
        <v>1</v>
      </c>
      <c r="AK390" s="15" t="str">
        <f t="shared" si="35"/>
        <v/>
      </c>
      <c r="AL390" s="15" t="str">
        <f t="shared" si="36"/>
        <v/>
      </c>
      <c r="AM390" s="15" t="str">
        <f t="shared" si="37"/>
        <v/>
      </c>
      <c r="AN390" s="15" t="str">
        <f t="shared" si="38"/>
        <v/>
      </c>
      <c r="AO390" s="15" t="str">
        <f t="shared" si="39"/>
        <v/>
      </c>
      <c r="AP390" s="15" t="str">
        <f t="shared" si="40"/>
        <v/>
      </c>
      <c r="AQ390" s="4" t="str">
        <f t="shared" si="41"/>
        <v/>
      </c>
    </row>
    <row r="391" spans="1:43" x14ac:dyDescent="0.25">
      <c r="A391" s="4" t="str">
        <f>IF(Inddata!A406="","",Inddata!A406)</f>
        <v/>
      </c>
      <c r="B391" s="4" t="str">
        <f>IF(Inddata!B406="","",Inddata!B406)</f>
        <v/>
      </c>
      <c r="C391" s="4" t="str">
        <f>IF(Inddata!C406="","",Inddata!C406)</f>
        <v/>
      </c>
      <c r="D391" s="4" t="str">
        <f>IF(Inddata!D406="","",Inddata!D406)</f>
        <v/>
      </c>
      <c r="E391" s="4" t="str">
        <f>IF(Inddata!E406="","",Inddata!E406)</f>
        <v/>
      </c>
      <c r="F391" s="4" t="str">
        <f>IF(Inddata!F406="","",Inddata!F406)</f>
        <v/>
      </c>
      <c r="G391" s="4">
        <f>IF(Inddata!G406="","",Inddata!G406)</f>
        <v>0</v>
      </c>
      <c r="H391" s="4" t="str">
        <f>IF(Inddata!H406&gt;0.5,Inddata!H406,"")</f>
        <v/>
      </c>
      <c r="I391" s="4" t="str">
        <f>IF(Inddata!I406="","",Inddata!I406)</f>
        <v/>
      </c>
      <c r="J391" s="14">
        <f>IF('Anvendte oplysninger'!J391="Irrelevant",1,IF('Anvendte oplysninger'!J391&gt;3,1.2,1))</f>
        <v>1</v>
      </c>
      <c r="K391" s="14">
        <f>IF('Anvendte oplysninger'!K391="Irrelevant",1,IF(AND(OR(I391="Motorvejsstrækning",I391="Frakørselsflettestrækning",I391="Tilkørselsflettestrækning"),'Anvendte oplysninger'!K391&lt;3.5),1+(3.5-'Anvendte oplysninger'!K391)*0.12,IF(AND(OR(I391="Frakørselsrampe",I391="Tilkørselsrampe"),'Anvendte oplysninger'!K391&lt;3.5),1+(3.5-'Anvendte oplysninger'!K391)*0.16,1)))</f>
        <v>1</v>
      </c>
      <c r="L391" s="14">
        <f>IF('Anvendte oplysninger'!L391="Irrelevant",1,IF(AND('Anvendte oplysninger'!L391="Ja",'Anvendte oplysninger'!J391=2),0.6*'Anvendte oplysninger'!M391+(1-'Anvendte oplysninger'!M391),IF(AND('Anvendte oplysninger'!L391="Ja",'Anvendte oplysninger'!J391=3),0.7*'Anvendte oplysninger'!M391+(1-'Anvendte oplysninger'!M391),IF(AND('Anvendte oplysninger'!L391="Ja",'Anvendte oplysninger'!J391=4),0.76*'Anvendte oplysninger'!M391+(1-'Anvendte oplysninger'!M391),IF(AND('Anvendte oplysninger'!L391="Ja",'Anvendte oplysninger'!J391&gt;4.99999999),0.8*'Anvendte oplysninger'!M391+(1-'Anvendte oplysninger'!M391),1)))))</f>
        <v>1</v>
      </c>
      <c r="M391" s="14">
        <f>IF('Anvendte oplysninger'!L391="Irrelevant",1,IF(AND('Anvendte oplysninger'!L391="Ja",'Anvendte oplysninger'!J391=2),0.8*'Anvendte oplysninger'!M391+(1-'Anvendte oplysninger'!M391),IF(AND('Anvendte oplysninger'!L391="Ja",'Anvendte oplysninger'!J391=3),0.85*'Anvendte oplysninger'!M391+(1-'Anvendte oplysninger'!M391),IF(AND('Anvendte oplysninger'!L391="Ja",'Anvendte oplysninger'!J391=4),0.88*'Anvendte oplysninger'!M391+(1-'Anvendte oplysninger'!M391),IF(AND('Anvendte oplysninger'!L391="Ja",'Anvendte oplysninger'!J391&gt;4.99999999),0.9*'Anvendte oplysninger'!M391+(1-'Anvendte oplysninger'!M391),1)))))</f>
        <v>1</v>
      </c>
      <c r="N391" s="14">
        <f>IF('Anvendte oplysninger'!N391="Irrelevant",1,IF(AND(OR(I391="Motorvejsstrækning",I391="Frakørselsflettestrækning",I391="Tilkørselsflettestrækning"),'Anvendte oplysninger'!N391&lt;3),1+(3-'Anvendte oplysninger'!N391)*0.09333333,1))</f>
        <v>1</v>
      </c>
      <c r="O391" s="14">
        <f>IF('Anvendte oplysninger'!N391="Irrelevant",1,IF(AND(OR(I391="Motorvejsstrækning",I391="Frakørselsflettestrækning",I391="Tilkørselsflettestrækning"),'Anvendte oplysninger'!N391&lt;3),1+(3-'Anvendte oplysninger'!N391)*0.19666667,1))</f>
        <v>1</v>
      </c>
      <c r="P391" s="14">
        <f>IF('Anvendte oplysninger'!O391="Irrelevant",1,IF(AND(OR(I391="Motorvejsstrækning",I391="Frakørselsflettestrækning",I391="Tilkørselsflettestrækning"),'Anvendte oplysninger'!O391&lt;3.00000001),1+(0.5-'Anvendte oplysninger'!O391)*0.04,IF(AND(OR(I391="Frakørselsrampe",I391="Tilkørselsrampe"),'Anvendte oplysninger'!O391&lt;3.00000001),1+(0.5-'Anvendte oplysninger'!O391)*0.08,IF(OR(I391="Motorvejsstrækning",I391="Frakørselsflettestrækning",I391="Tilkørselsflettestrækning"),0.9,0.8))))</f>
        <v>1</v>
      </c>
      <c r="Q391" s="14">
        <f>IF('Anvendte oplysninger'!P391="Irrelevant",1,IF(AND(OR(I391="Motorvejsstrækning",I391="Frakørselsflettestrækning",I391="Tilkørselsflettestrækning"),'Anvendte oplysninger'!P391&lt;11.00000001),1+(5-'Anvendte oplysninger'!P391)*0.01,0.94))</f>
        <v>1</v>
      </c>
      <c r="R391" s="14">
        <f>IF(OR('Anvendte oplysninger'!Q391="Irrelevant",'Anvendte oplysninger'!R391="Irrelevant",'Anvendte oplysninger'!Q391="Lige"),1,IF(AND(OR(I391="Motorvejsstrækning",I391="Frakørselsflettestrækning",I391="Tilkørselsflettestrækning"),'Anvendte oplysninger'!Q391&lt;4000),(EXP(0.1096*1746.5/'Anvendte oplysninger'!Q391)/EXP(0.1096*1746.5/4000))*('Anvendte oplysninger'!R391/1000)/G391+(G391-'Anvendte oplysninger'!R391/1000)/G391,1))</f>
        <v>1</v>
      </c>
      <c r="S391" s="14">
        <f>IF(OR('Anvendte oplysninger'!S391="Irrelevant",'Anvendte oplysninger'!T391="Irrelevant",'Anvendte oplysninger'!S391="Lige"),1,IF(AND(OR(I391="Motorvejsstrækning",I391="Frakørselsflettestrækning",I391="Tilkørselsflettestrækning"),'Anvendte oplysninger'!S391&lt;4000),(EXP(0.1096*1746.5/'Anvendte oplysninger'!S391)/EXP(0.1096*1746.5/4000))*('Anvendte oplysninger'!T391/1000)/G391+(G391-'Anvendte oplysninger'!T391/1000)/G391,1))</f>
        <v>1</v>
      </c>
      <c r="T391" s="14">
        <f>IF('Anvendte oplysninger'!U391="Irrelevant",1,IF(AND(OR(I391="Motorvejsstrækning",I391="Frakørselsflettestrækning",I391="Tilkørselsflettestrækning",I391="Frakørselsrampe",I391="Tilkørselsrampe"),'Anvendte oplysninger'!U391="Ja"),0.95,1))</f>
        <v>1</v>
      </c>
      <c r="U391" s="14">
        <f>IF('Anvendte oplysninger'!U391="Irrelevant",1,IF(AND(OR(I391="Motorvejsstrækning",I391="Frakørselsflettestrækning",I391="Tilkørselsflettestrækning",I391="Frakørselsrampe",I391="Tilkørselsrampe"),'Anvendte oplysninger'!U391="Ja"),0.96,1))</f>
        <v>1</v>
      </c>
      <c r="V391" s="14">
        <f>IF('Anvendte oplysninger'!U391="Irrelevant",1,IF(AND(OR(I391="Motorvejsstrækning",I391="Frakørselsflettestrækning",I391="Tilkørselsflettestrækning",I391="Frakørselsrampe",I391="Tilkørselsrampe"),'Anvendte oplysninger'!U391="Ja"),0.79,1))</f>
        <v>1</v>
      </c>
      <c r="W391" s="14">
        <f>IF('Anvendte oplysninger'!U391="Irrelevant",1,IF(AND(OR(I391="Motorvejsstrækning",I391="Frakørselsflettestrækning",I391="Tilkørselsflettestrækning",I391="Frakørselsrampe",I391="Tilkørselsrampe"),'Anvendte oplysninger'!U391="Ja"),0.94,1))</f>
        <v>1</v>
      </c>
      <c r="X391" s="14">
        <f>IF('Anvendte oplysninger'!U391="Irrelevant",1,IF(AND(OR(I391="Motorvejsstrækning",I391="Frakørselsflettestrækning",I391="Tilkørselsflettestrækning",I391="Frakørselsrampe",I391="Tilkørselsrampe"),'Anvendte oplysninger'!U391="Ja"),0.97,1))</f>
        <v>1</v>
      </c>
      <c r="Y391" s="14">
        <f>IF(AND(I391="Frakørselsrampe",'Anvendte oplysninger'!V391="S-formet ruderrampe"),1.32,IF(AND(I391="Frakørselsrampe",'Anvendte oplysninger'!V391="S-formet trompetrampe"),2.05,IF(AND(I391="Frakørselsrampe",'Anvendte oplysninger'!V391="U-formet trompetrampe"),4.11,IF(AND(I391="Frakørselsrampe",'Anvendte oplysninger'!V391="SV-formet flyoverrampe"),5.15,IF(AND(I391="Frakørselsrampe",'Anvendte oplysninger'!V391="Vinkelformet rampe"),1.07,IF(AND(I391="Tilkørselsrampe",'Anvendte oplysninger'!V391="S-formet ruderrampe"),0.93,IF(AND(I391="Tilkørselsrampe",'Anvendte oplysninger'!V391="S-formet trompetrampe"),2.48,IF(AND(I391="Tilkørselsrampe",'Anvendte oplysninger'!V391="U-formet trompetrampe"),4.15,IF(AND(I391="Tilkørselsrampe",'Anvendte oplysninger'!V391="SV-formet flyoverrampe"),5.26,IF(AND(I391="Tilkørselsrampe",'Anvendte oplysninger'!V391="Vinkelformet rampe"),1.42,1))))))))))</f>
        <v>1</v>
      </c>
      <c r="Z391" s="14">
        <f>IF(OR('Anvendte oplysninger'!W391="Lige",'Anvendte oplysninger'!W391="Irrelevant",'Anvendte oplysninger'!X391="Irrelevant",'Anvendte oplysninger'!Y391="Irrelevant"),1,1+1.545*1000/32.2*((('Anvendte oplysninger'!Y391*3268/3600)/('Anvendte oplysninger'!W391/0.306))^2)*('Anvendte oplysninger'!X391/1000)/G391)</f>
        <v>1</v>
      </c>
      <c r="AA391" s="14">
        <f>IF(OR('Anvendte oplysninger'!W391="Lige",'Anvendte oplysninger'!W391="Irrelevant",'Anvendte oplysninger'!X391="Irrelevant",'Anvendte oplysninger'!Y391="Irrelevant"),1,1+1.961*1000/32.2*((('Anvendte oplysninger'!Y391*3268/3600)/('Anvendte oplysninger'!W391/0.306))^2)*('Anvendte oplysninger'!X391/1000)/G391)</f>
        <v>1</v>
      </c>
      <c r="AB391" s="14">
        <f>IF(OR('Anvendte oplysninger'!Z391="Lige",'Anvendte oplysninger'!Z391="Irrelevant",'Anvendte oplysninger'!AA391="Irrelevant",'Anvendte oplysninger'!AB391="Irrelevant"),1,1+1.545*1000/32.2*((('Anvendte oplysninger'!AB391*3268/3600)/('Anvendte oplysninger'!Z391/0.306))^2)*('Anvendte oplysninger'!AA391/1000)/G391)</f>
        <v>1</v>
      </c>
      <c r="AC391" s="14">
        <f>IF(OR('Anvendte oplysninger'!Z391="Lige",'Anvendte oplysninger'!Z391="Irrelevant",'Anvendte oplysninger'!AA391="Irrelevant",'Anvendte oplysninger'!AB391="Irrelevant"),1,1+1.961*1000/32.2*((('Anvendte oplysninger'!AB391*3268/3600)/('Anvendte oplysninger'!Z391/0.306))^2)*('Anvendte oplysninger'!AA391/1000)/G391)</f>
        <v>1</v>
      </c>
      <c r="AD391" s="14">
        <f>IF(OR('Anvendte oplysninger'!AC391="Irrelevant",'Anvendte oplysninger'!AC391="Nej"),1,IF(AND('Anvendte oplysninger'!AC391="Ja",OR('Anvendte oplysninger'!Q391&lt;301,'Anvendte oplysninger'!S391&lt;301)),1-(0.5*('Anvendte oplysninger'!R391+'Anvendte oplysninger'!T391)/('Anvendte oplysninger'!G391*1000)),IF(AND('Anvendte oplysninger'!AC391="Ja",OR('Anvendte oplysninger'!Q391&lt;601,'Anvendte oplysninger'!S391&lt;601)),1-(0.25*('Anvendte oplysninger'!R391+'Anvendte oplysninger'!T391)/('Anvendte oplysninger'!G391*1000)),1)))</f>
        <v>1</v>
      </c>
      <c r="AE391" s="14">
        <f>IF(OR('Anvendte oplysninger'!AC391="Irrelevant",'Anvendte oplysninger'!AC391="Nej"),1,IF(AND('Anvendte oplysninger'!AC391="Ja",OR('Anvendte oplysninger'!Q391&lt;301,'Anvendte oplysninger'!S391&lt;301)),1-(0.4*('Anvendte oplysninger'!R391+'Anvendte oplysninger'!T391)/('Anvendte oplysninger'!G391*1000)),IF(AND('Anvendte oplysninger'!AC391="Ja",OR('Anvendte oplysninger'!Q391&lt;601,'Anvendte oplysninger'!S391&lt;601)),1-(0.2*('Anvendte oplysninger'!R391+'Anvendte oplysninger'!T391)/('Anvendte oplysninger'!G391*1000)),1)))</f>
        <v>1</v>
      </c>
      <c r="AF391" s="14">
        <f>IF('Anvendte oplysninger'!AD391="110 km/t",0.79,1)</f>
        <v>1</v>
      </c>
      <c r="AG391" s="14">
        <f>IF('Anvendte oplysninger'!AD391="110 km/t",0.94,1)</f>
        <v>1</v>
      </c>
      <c r="AH391" s="14">
        <f>IF('Anvendte oplysninger'!AD391="110 km/t",0.66,1)</f>
        <v>1</v>
      </c>
      <c r="AI391" s="14">
        <f>IF('Anvendte oplysninger'!AD391="110 km/t",0.82,1)</f>
        <v>1</v>
      </c>
      <c r="AJ391" s="14">
        <f>IF(AND('Anvendte oplysninger'!AE391="Ja",I391="Tilkørselsflettestrækning"),0.65*'Anvendte oplysninger'!AF391+1-'Anvendte oplysninger'!AF391,1)</f>
        <v>1</v>
      </c>
      <c r="AK391" s="15" t="str">
        <f t="shared" ref="AK391:AK454" si="42">IF(AQ391="","",IF(I391="Motorvejsstrækning",G391*EXP(-10.3773)*POWER(H391,0.8504),IF(I391="Frakørselsflettestrækning",G391*EXP(-8.3168)*POWER(H391,0.7365)*46/135,IF(I391="Frakørselsrampe",G391*EXP(-5.6295)*POWER(H391,0.3195)*EXP(-0.953*LN(G391))*24/149,IF(I391="Tilkørselsflettestrækning",G391*EXP(-10.3028)*POWER(H391,0.8287),IF(I391="Tilkørselsrampe",G391*EXP(-8.7287)*POWER(H391,0.7477)*4/53,IF(OR(I391="Motorvejsforgrening",I391="Motorvejssammenløb",I391="Motorvejsvekselstrækning"),G391*EXP(-9.5876)*POWER(H391,0.8086),IF(I391="Sideanlæg",G391*EXP(-6.3691)*POWER(H391,0.8189)*10/70,IF(I391="Dobbeltrettet rampe",G391*EXP(-6.0693)*POWER(H391,0.6877)*0.4732*37/148,IF(I391="Forbindelsesrampe",G391*EXP(-6.0693)*POWER(H391,0.6877)*37/148,IF(I391="Parallelspor",G391*EXP(-6.0693)*POWER(H391,0.6877)*0.1658*37/148,IF(I391="Rampeforgrening",G391*EXP(-6.0693)*POWER(H391,0.6877)*0.1791*37/148,IF(I391="Rampesammenløb",G391*EXP(-6.0693)*POWER(H391,0.6877)*0.7831*37/148,IF(I391="Rampevekselstrækning",G391*EXP(-6.0693)*POWER(H391,0.6877)*0.4399*37/148,""))))))))))))))</f>
        <v/>
      </c>
      <c r="AL391" s="15" t="str">
        <f t="shared" ref="AL391:AL454" si="43">IF(AQ391="","",IF(I391="Motorvejsstrækning",G391*EXP(-8.7224)*POWER(H391,0.6383)+G391*EXP(-16.504)*POWER(H391,1.4461),IF(I391="Frakørselsflettestrækning",G391*EXP(-8.3168)*POWER(H391,0.7365)*89/135,IF(I391="Frakørselsrampe",G391*EXP(-5.6295)*POWER(H391,0.3195)*EXP(-0.953*LN(G391))*36/149,IF(I391="Tilkørselsflettestrækning",G391*EXP(-12.5258)*POWER(H391,1.117),IF(I391="Tilkørselsrampe",G391*EXP(-8.7287)*POWER(H391,0.7477)*16/53,IF(OR(I391="Motorvejsforgrening",I391="Motorvejssammenløb",I391="Motorvejsvekselstrækning"),G391*EXP(-10.6754)*POWER(H391,1.0078),IF(I391="Sideanlæg",G391*EXP(-6.3691)*POWER(H391,0.8189)*36/70,IF(I391="Dobbeltrettet rampe",G391*EXP(-6.0693)*POWER(H391,0.6877)*0.4732*38/148,IF(I391="Forbindelsesrampe",G391*EXP(-6.0693)*POWER(H391,0.6877)*38/148,IF(I391="Parallelspor",G391*EXP(-6.0693)*POWER(H391,0.6877)*0.1658*38/148,IF(I391="Rampeforgrening",G391*EXP(-6.0693)*POWER(H391,0.6877)*0.1791*38/148,IF(I391="Rampesammenløb",G391*EXP(-6.0693)*POWER(H391,0.6877)*0.7831*38/148,IF(I391="Rampevekselstrækning",G391*EXP(-6.0693)*POWER(H391,0.6877)*0.4399*38/148,""))))))))))))))</f>
        <v/>
      </c>
      <c r="AM391" s="15" t="str">
        <f t="shared" ref="AM391:AM454" si="44">IF(AQ391="","",IF(I391="Motorvejsstrækning",G391*EXP(-7.7012)*POWER(H391,0.6384)+G391*EXP(-21.8008)*POWER(H391,2.0535),IF(I391="Frakørselsflettestrækning",G391*EXP(-13.3173)*POWER(H391,1.2856),IF(I391="Frakørselsrampe",G391*EXP(-5.6295)*POWER(H391,0.3195)*EXP(-0.953*LN(G391))*89/149,IF(I391="Tilkørselsflettestrækning",G391*EXP(-12.3736)*POWER(H391,1.18),IF(I391="Tilkørselsrampe",G391*EXP(-8.7287)*POWER(H391,0.7477)*33/53,IF(OR(I391="Motorvejsforgrening",I391="Motorvejssammenløb",I391="Motorvejsvekselstrækning"),G391*EXP(-19.9223)*POWER(H391,1.9267),IF(I391="Sideanlæg",G391*EXP(-6.3691)*POWER(H391,0.8189)*24/70,IF(I391="Dobbeltrettet rampe",G391*EXP(-6.0693)*POWER(H391,0.6877)*0.4732*73/148,IF(I391="Forbindelsesrampe",G391*EXP(-6.0693)*POWER(H391,0.6877)*73/148,IF(I391="Parallelspor",G391*EXP(-6.0693)*POWER(H391,0.6877)*0.1658*73/148,IF(I391="Rampeforgrening",G391*EXP(-6.0693)*POWER(H391,0.6877)*0.1791*73/148,IF(I391="Rampesammenløb",G391*EXP(-6.0693)*POWER(H391,0.6877)*0.7831*73/148,IF(I391="Rampevekselstrækning",G391*EXP(-6.0693)*POWER(H391,0.6877)*0.4399*73/148,""))))))))))))))</f>
        <v/>
      </c>
      <c r="AN391" s="15" t="str">
        <f t="shared" ref="AN391:AN454" si="45">IF(AQ391="","",IF(I391="Motorvejsstrækning",G391*EXP(-9.1648)*POWER(H391,0.6906)*61/456,IF(I391="Frakørselsflettestrækning",G391*EXP(-8.3168)*POWER(H391,0.7365)*4/135,IF(I391="Frakørselsrampe",G391*EXP(-5.6295)*POWER(H391,0.3195)*EXP(-0.953*LN(G391))*1/149,IF(I391="Tilkørselsflettestrækning",G391*EXP(-10.3028)*POWER(H391,0.8287)*11/108,IF(I391="Tilkørselsrampe",0,IF(OR(I391="Motorvejsforgrening",I391="Motorvejssammenløb",I391="Motorvejsvekselstrækning"),G391*EXP(-9.5876)*POWER(H391,0.8086)*2/42,IF(I391="Sideanlæg",0,IF(I391="Dobbeltrettet rampe",G391*EXP(-6.0693)*POWER(H391,0.6877)*0.4732*6/148,IF(I391="Forbindelsesrampe",G391*EXP(-6.0693)*POWER(H391,0.6877)*6/148,IF(I391="Parallelspor",G391*EXP(-6.0693)*POWER(H391,0.6877)*0.1658*6/148,IF(I391="Rampeforgrening",G391*EXP(-6.0693)*POWER(H391,0.6877)*0.1791*6/148,IF(I391="Rampesammenløb",G391*EXP(-6.0693)*POWER(H391,0.6877)*0.7831*6/148,IF(I391="Rampevekselstrækning",G391*EXP(-6.0693)*POWER(H391,0.6877)*0.4399*6/148,""))))))))))))))</f>
        <v/>
      </c>
      <c r="AO391" s="15" t="str">
        <f t="shared" ref="AO391:AO454" si="46">IF(AQ391="","",IF(I391="Motorvejsstrækning",G391*EXP(-9.1648)*POWER(H391,0.6906)*395/456,IF(I391="Frakørselsflettestrækning",G391*EXP(-8.3168)*POWER(H391,0.7365)*25/135,IF(I391="Frakørselsrampe",G391*EXP(-5.6295)*POWER(H391,0.3195)*EXP(-0.953*LN(G391))*14/149,IF(I391="Tilkørselsflettestrækning",G391*EXP(-10.3028)*POWER(H391,0.8287)*66/108,IF(I391="Tilkørselsrampe",G391*EXP(-8.7287)*POWER(H391,0.7477)*3/53,IF(OR(I391="Motorvejsforgrening",I391="Motorvejssammenløb",I391="Motorvejsvekselstrækning"),G391*EXP(-9.5876)*POWER(H391,0.8086)*31/42,IF(I391="Sideanlæg",G391*EXP(-6.3691)*POWER(H391,0.8189)*6/70,IF(I391="Dobbeltrettet rampe",G391*EXP(-6.0693)*POWER(H391,0.6877)*0.4732*23/148,IF(I391="Forbindelsesrampe",G391*EXP(-6.0693)*POWER(H391,0.6877)*23/148,IF(I391="Parallelspor",G391*EXP(-6.0693)*POWER(H391,0.6877)*0.1658*23/148,IF(I391="Rampeforgrening",G391*EXP(-6.0693)*POWER(H391,0.6877)*0.1791*23/148,IF(I391="Rampesammenløb",G391*EXP(-6.0693)*POWER(H391,0.6877)*0.7831*23/148,IF(I391="Rampevekselstrækning",G391*EXP(-6.0693)*POWER(H391,0.6877)*0.4399*23/148,""))))))))))))))</f>
        <v/>
      </c>
      <c r="AP391" s="15" t="str">
        <f t="shared" ref="AP391:AP454" si="47">IF(AQ391="","",IF(I391="Motorvejsstrækning",G391*EXP(-10.4004)*POWER(H391,0.8384),IF(I391="Frakørselsflettestrækning",G391*EXP(-8.3168)*POWER(H391,0.7365)*42/135,IF(I391="Frakørselsrampe",G391*EXP(-5.6295)*POWER(H391,0.3195)*EXP(-0.953*LN(G391))*11/149,IF(I391="Tilkørselsflettestrækning",G391*EXP(-10.3028)*POWER(H391,0.8287)*90/108,IF(I391="Tilkørselsrampe",G391*EXP(-8.7287)*POWER(H391,0.7477)*2/53,IF(OR(I391="Motorvejsforgrening",I391="Motorvejssammenløb",I391="Motorvejsvekselstrækning"),G391*EXP(-9.5876)*POWER(H391,0.8086)*27/42,IF(I391="Sideanlæg",G391*EXP(-6.3691)*POWER(H391,0.8189)*4/70,IF(I391="Dobbeltrettet rampe",G391*EXP(-6.0693)*POWER(H391,0.6877)*0.4732*20/148,IF(I391="Forbindelsesrampe",G391*EXP(-6.0693)*POWER(H391,0.6877)*20/148,IF(I391="Parallelspor",G391*EXP(-6.0693)*POWER(H391,0.6877)*0.1658*20/148,IF(I391="Rampeforgrening",G391*EXP(-6.0693)*POWER(H391,0.6877)*0.1791*20/148,IF(I391="Rampesammenløb",G391*EXP(-6.0693)*POWER(H391,0.6877)*0.7831*20/148,IF(I391="Rampevekselstrækning",G391*EXP(-6.0693)*POWER(H391,0.6877)*0.4399*20/148,""))))))))))))))</f>
        <v/>
      </c>
      <c r="AQ391" s="4" t="str">
        <f t="shared" ref="AQ391:AQ454" si="48">IF(OR(G391=0,H391&lt;0.5,H391="",I391=""),"",IF(OR(I391="Motorvejsstrækning",I391="Frakørselsflettestrækning",I391="Tilkørselsflettestrækning",I391="Motorvejsforgrening",I391="Motorvejssammenløb",I391="Motorvejsvekselstrækning",I391="Sideanlæg"),"2005-2012","1999-2012"))</f>
        <v/>
      </c>
    </row>
    <row r="392" spans="1:43" x14ac:dyDescent="0.25">
      <c r="A392" s="4" t="str">
        <f>IF(Inddata!A407="","",Inddata!A407)</f>
        <v/>
      </c>
      <c r="B392" s="4" t="str">
        <f>IF(Inddata!B407="","",Inddata!B407)</f>
        <v/>
      </c>
      <c r="C392" s="4" t="str">
        <f>IF(Inddata!C407="","",Inddata!C407)</f>
        <v/>
      </c>
      <c r="D392" s="4" t="str">
        <f>IF(Inddata!D407="","",Inddata!D407)</f>
        <v/>
      </c>
      <c r="E392" s="4" t="str">
        <f>IF(Inddata!E407="","",Inddata!E407)</f>
        <v/>
      </c>
      <c r="F392" s="4" t="str">
        <f>IF(Inddata!F407="","",Inddata!F407)</f>
        <v/>
      </c>
      <c r="G392" s="4">
        <f>IF(Inddata!G407="","",Inddata!G407)</f>
        <v>0</v>
      </c>
      <c r="H392" s="4" t="str">
        <f>IF(Inddata!H407&gt;0.5,Inddata!H407,"")</f>
        <v/>
      </c>
      <c r="I392" s="4" t="str">
        <f>IF(Inddata!I407="","",Inddata!I407)</f>
        <v/>
      </c>
      <c r="J392" s="14">
        <f>IF('Anvendte oplysninger'!J392="Irrelevant",1,IF('Anvendte oplysninger'!J392&gt;3,1.2,1))</f>
        <v>1</v>
      </c>
      <c r="K392" s="14">
        <f>IF('Anvendte oplysninger'!K392="Irrelevant",1,IF(AND(OR(I392="Motorvejsstrækning",I392="Frakørselsflettestrækning",I392="Tilkørselsflettestrækning"),'Anvendte oplysninger'!K392&lt;3.5),1+(3.5-'Anvendte oplysninger'!K392)*0.12,IF(AND(OR(I392="Frakørselsrampe",I392="Tilkørselsrampe"),'Anvendte oplysninger'!K392&lt;3.5),1+(3.5-'Anvendte oplysninger'!K392)*0.16,1)))</f>
        <v>1</v>
      </c>
      <c r="L392" s="14">
        <f>IF('Anvendte oplysninger'!L392="Irrelevant",1,IF(AND('Anvendte oplysninger'!L392="Ja",'Anvendte oplysninger'!J392=2),0.6*'Anvendte oplysninger'!M392+(1-'Anvendte oplysninger'!M392),IF(AND('Anvendte oplysninger'!L392="Ja",'Anvendte oplysninger'!J392=3),0.7*'Anvendte oplysninger'!M392+(1-'Anvendte oplysninger'!M392),IF(AND('Anvendte oplysninger'!L392="Ja",'Anvendte oplysninger'!J392=4),0.76*'Anvendte oplysninger'!M392+(1-'Anvendte oplysninger'!M392),IF(AND('Anvendte oplysninger'!L392="Ja",'Anvendte oplysninger'!J392&gt;4.99999999),0.8*'Anvendte oplysninger'!M392+(1-'Anvendte oplysninger'!M392),1)))))</f>
        <v>1</v>
      </c>
      <c r="M392" s="14">
        <f>IF('Anvendte oplysninger'!L392="Irrelevant",1,IF(AND('Anvendte oplysninger'!L392="Ja",'Anvendte oplysninger'!J392=2),0.8*'Anvendte oplysninger'!M392+(1-'Anvendte oplysninger'!M392),IF(AND('Anvendte oplysninger'!L392="Ja",'Anvendte oplysninger'!J392=3),0.85*'Anvendte oplysninger'!M392+(1-'Anvendte oplysninger'!M392),IF(AND('Anvendte oplysninger'!L392="Ja",'Anvendte oplysninger'!J392=4),0.88*'Anvendte oplysninger'!M392+(1-'Anvendte oplysninger'!M392),IF(AND('Anvendte oplysninger'!L392="Ja",'Anvendte oplysninger'!J392&gt;4.99999999),0.9*'Anvendte oplysninger'!M392+(1-'Anvendte oplysninger'!M392),1)))))</f>
        <v>1</v>
      </c>
      <c r="N392" s="14">
        <f>IF('Anvendte oplysninger'!N392="Irrelevant",1,IF(AND(OR(I392="Motorvejsstrækning",I392="Frakørselsflettestrækning",I392="Tilkørselsflettestrækning"),'Anvendte oplysninger'!N392&lt;3),1+(3-'Anvendte oplysninger'!N392)*0.09333333,1))</f>
        <v>1</v>
      </c>
      <c r="O392" s="14">
        <f>IF('Anvendte oplysninger'!N392="Irrelevant",1,IF(AND(OR(I392="Motorvejsstrækning",I392="Frakørselsflettestrækning",I392="Tilkørselsflettestrækning"),'Anvendte oplysninger'!N392&lt;3),1+(3-'Anvendte oplysninger'!N392)*0.19666667,1))</f>
        <v>1</v>
      </c>
      <c r="P392" s="14">
        <f>IF('Anvendte oplysninger'!O392="Irrelevant",1,IF(AND(OR(I392="Motorvejsstrækning",I392="Frakørselsflettestrækning",I392="Tilkørselsflettestrækning"),'Anvendte oplysninger'!O392&lt;3.00000001),1+(0.5-'Anvendte oplysninger'!O392)*0.04,IF(AND(OR(I392="Frakørselsrampe",I392="Tilkørselsrampe"),'Anvendte oplysninger'!O392&lt;3.00000001),1+(0.5-'Anvendte oplysninger'!O392)*0.08,IF(OR(I392="Motorvejsstrækning",I392="Frakørselsflettestrækning",I392="Tilkørselsflettestrækning"),0.9,0.8))))</f>
        <v>1</v>
      </c>
      <c r="Q392" s="14">
        <f>IF('Anvendte oplysninger'!P392="Irrelevant",1,IF(AND(OR(I392="Motorvejsstrækning",I392="Frakørselsflettestrækning",I392="Tilkørselsflettestrækning"),'Anvendte oplysninger'!P392&lt;11.00000001),1+(5-'Anvendte oplysninger'!P392)*0.01,0.94))</f>
        <v>1</v>
      </c>
      <c r="R392" s="14">
        <f>IF(OR('Anvendte oplysninger'!Q392="Irrelevant",'Anvendte oplysninger'!R392="Irrelevant",'Anvendte oplysninger'!Q392="Lige"),1,IF(AND(OR(I392="Motorvejsstrækning",I392="Frakørselsflettestrækning",I392="Tilkørselsflettestrækning"),'Anvendte oplysninger'!Q392&lt;4000),(EXP(0.1096*1746.5/'Anvendte oplysninger'!Q392)/EXP(0.1096*1746.5/4000))*('Anvendte oplysninger'!R392/1000)/G392+(G392-'Anvendte oplysninger'!R392/1000)/G392,1))</f>
        <v>1</v>
      </c>
      <c r="S392" s="14">
        <f>IF(OR('Anvendte oplysninger'!S392="Irrelevant",'Anvendte oplysninger'!T392="Irrelevant",'Anvendte oplysninger'!S392="Lige"),1,IF(AND(OR(I392="Motorvejsstrækning",I392="Frakørselsflettestrækning",I392="Tilkørselsflettestrækning"),'Anvendte oplysninger'!S392&lt;4000),(EXP(0.1096*1746.5/'Anvendte oplysninger'!S392)/EXP(0.1096*1746.5/4000))*('Anvendte oplysninger'!T392/1000)/G392+(G392-'Anvendte oplysninger'!T392/1000)/G392,1))</f>
        <v>1</v>
      </c>
      <c r="T392" s="14">
        <f>IF('Anvendte oplysninger'!U392="Irrelevant",1,IF(AND(OR(I392="Motorvejsstrækning",I392="Frakørselsflettestrækning",I392="Tilkørselsflettestrækning",I392="Frakørselsrampe",I392="Tilkørselsrampe"),'Anvendte oplysninger'!U392="Ja"),0.95,1))</f>
        <v>1</v>
      </c>
      <c r="U392" s="14">
        <f>IF('Anvendte oplysninger'!U392="Irrelevant",1,IF(AND(OR(I392="Motorvejsstrækning",I392="Frakørselsflettestrækning",I392="Tilkørselsflettestrækning",I392="Frakørselsrampe",I392="Tilkørselsrampe"),'Anvendte oplysninger'!U392="Ja"),0.96,1))</f>
        <v>1</v>
      </c>
      <c r="V392" s="14">
        <f>IF('Anvendte oplysninger'!U392="Irrelevant",1,IF(AND(OR(I392="Motorvejsstrækning",I392="Frakørselsflettestrækning",I392="Tilkørselsflettestrækning",I392="Frakørselsrampe",I392="Tilkørselsrampe"),'Anvendte oplysninger'!U392="Ja"),0.79,1))</f>
        <v>1</v>
      </c>
      <c r="W392" s="14">
        <f>IF('Anvendte oplysninger'!U392="Irrelevant",1,IF(AND(OR(I392="Motorvejsstrækning",I392="Frakørselsflettestrækning",I392="Tilkørselsflettestrækning",I392="Frakørselsrampe",I392="Tilkørselsrampe"),'Anvendte oplysninger'!U392="Ja"),0.94,1))</f>
        <v>1</v>
      </c>
      <c r="X392" s="14">
        <f>IF('Anvendte oplysninger'!U392="Irrelevant",1,IF(AND(OR(I392="Motorvejsstrækning",I392="Frakørselsflettestrækning",I392="Tilkørselsflettestrækning",I392="Frakørselsrampe",I392="Tilkørselsrampe"),'Anvendte oplysninger'!U392="Ja"),0.97,1))</f>
        <v>1</v>
      </c>
      <c r="Y392" s="14">
        <f>IF(AND(I392="Frakørselsrampe",'Anvendte oplysninger'!V392="S-formet ruderrampe"),1.32,IF(AND(I392="Frakørselsrampe",'Anvendte oplysninger'!V392="S-formet trompetrampe"),2.05,IF(AND(I392="Frakørselsrampe",'Anvendte oplysninger'!V392="U-formet trompetrampe"),4.11,IF(AND(I392="Frakørselsrampe",'Anvendte oplysninger'!V392="SV-formet flyoverrampe"),5.15,IF(AND(I392="Frakørselsrampe",'Anvendte oplysninger'!V392="Vinkelformet rampe"),1.07,IF(AND(I392="Tilkørselsrampe",'Anvendte oplysninger'!V392="S-formet ruderrampe"),0.93,IF(AND(I392="Tilkørselsrampe",'Anvendte oplysninger'!V392="S-formet trompetrampe"),2.48,IF(AND(I392="Tilkørselsrampe",'Anvendte oplysninger'!V392="U-formet trompetrampe"),4.15,IF(AND(I392="Tilkørselsrampe",'Anvendte oplysninger'!V392="SV-formet flyoverrampe"),5.26,IF(AND(I392="Tilkørselsrampe",'Anvendte oplysninger'!V392="Vinkelformet rampe"),1.42,1))))))))))</f>
        <v>1</v>
      </c>
      <c r="Z392" s="14">
        <f>IF(OR('Anvendte oplysninger'!W392="Lige",'Anvendte oplysninger'!W392="Irrelevant",'Anvendte oplysninger'!X392="Irrelevant",'Anvendte oplysninger'!Y392="Irrelevant"),1,1+1.545*1000/32.2*((('Anvendte oplysninger'!Y392*3268/3600)/('Anvendte oplysninger'!W392/0.306))^2)*('Anvendte oplysninger'!X392/1000)/G392)</f>
        <v>1</v>
      </c>
      <c r="AA392" s="14">
        <f>IF(OR('Anvendte oplysninger'!W392="Lige",'Anvendte oplysninger'!W392="Irrelevant",'Anvendte oplysninger'!X392="Irrelevant",'Anvendte oplysninger'!Y392="Irrelevant"),1,1+1.961*1000/32.2*((('Anvendte oplysninger'!Y392*3268/3600)/('Anvendte oplysninger'!W392/0.306))^2)*('Anvendte oplysninger'!X392/1000)/G392)</f>
        <v>1</v>
      </c>
      <c r="AB392" s="14">
        <f>IF(OR('Anvendte oplysninger'!Z392="Lige",'Anvendte oplysninger'!Z392="Irrelevant",'Anvendte oplysninger'!AA392="Irrelevant",'Anvendte oplysninger'!AB392="Irrelevant"),1,1+1.545*1000/32.2*((('Anvendte oplysninger'!AB392*3268/3600)/('Anvendte oplysninger'!Z392/0.306))^2)*('Anvendte oplysninger'!AA392/1000)/G392)</f>
        <v>1</v>
      </c>
      <c r="AC392" s="14">
        <f>IF(OR('Anvendte oplysninger'!Z392="Lige",'Anvendte oplysninger'!Z392="Irrelevant",'Anvendte oplysninger'!AA392="Irrelevant",'Anvendte oplysninger'!AB392="Irrelevant"),1,1+1.961*1000/32.2*((('Anvendte oplysninger'!AB392*3268/3600)/('Anvendte oplysninger'!Z392/0.306))^2)*('Anvendte oplysninger'!AA392/1000)/G392)</f>
        <v>1</v>
      </c>
      <c r="AD392" s="14">
        <f>IF(OR('Anvendte oplysninger'!AC392="Irrelevant",'Anvendte oplysninger'!AC392="Nej"),1,IF(AND('Anvendte oplysninger'!AC392="Ja",OR('Anvendte oplysninger'!Q392&lt;301,'Anvendte oplysninger'!S392&lt;301)),1-(0.5*('Anvendte oplysninger'!R392+'Anvendte oplysninger'!T392)/('Anvendte oplysninger'!G392*1000)),IF(AND('Anvendte oplysninger'!AC392="Ja",OR('Anvendte oplysninger'!Q392&lt;601,'Anvendte oplysninger'!S392&lt;601)),1-(0.25*('Anvendte oplysninger'!R392+'Anvendte oplysninger'!T392)/('Anvendte oplysninger'!G392*1000)),1)))</f>
        <v>1</v>
      </c>
      <c r="AE392" s="14">
        <f>IF(OR('Anvendte oplysninger'!AC392="Irrelevant",'Anvendte oplysninger'!AC392="Nej"),1,IF(AND('Anvendte oplysninger'!AC392="Ja",OR('Anvendte oplysninger'!Q392&lt;301,'Anvendte oplysninger'!S392&lt;301)),1-(0.4*('Anvendte oplysninger'!R392+'Anvendte oplysninger'!T392)/('Anvendte oplysninger'!G392*1000)),IF(AND('Anvendte oplysninger'!AC392="Ja",OR('Anvendte oplysninger'!Q392&lt;601,'Anvendte oplysninger'!S392&lt;601)),1-(0.2*('Anvendte oplysninger'!R392+'Anvendte oplysninger'!T392)/('Anvendte oplysninger'!G392*1000)),1)))</f>
        <v>1</v>
      </c>
      <c r="AF392" s="14">
        <f>IF('Anvendte oplysninger'!AD392="110 km/t",0.79,1)</f>
        <v>1</v>
      </c>
      <c r="AG392" s="14">
        <f>IF('Anvendte oplysninger'!AD392="110 km/t",0.94,1)</f>
        <v>1</v>
      </c>
      <c r="AH392" s="14">
        <f>IF('Anvendte oplysninger'!AD392="110 km/t",0.66,1)</f>
        <v>1</v>
      </c>
      <c r="AI392" s="14">
        <f>IF('Anvendte oplysninger'!AD392="110 km/t",0.82,1)</f>
        <v>1</v>
      </c>
      <c r="AJ392" s="14">
        <f>IF(AND('Anvendte oplysninger'!AE392="Ja",I392="Tilkørselsflettestrækning"),0.65*'Anvendte oplysninger'!AF392+1-'Anvendte oplysninger'!AF392,1)</f>
        <v>1</v>
      </c>
      <c r="AK392" s="15" t="str">
        <f t="shared" si="42"/>
        <v/>
      </c>
      <c r="AL392" s="15" t="str">
        <f t="shared" si="43"/>
        <v/>
      </c>
      <c r="AM392" s="15" t="str">
        <f t="shared" si="44"/>
        <v/>
      </c>
      <c r="AN392" s="15" t="str">
        <f t="shared" si="45"/>
        <v/>
      </c>
      <c r="AO392" s="15" t="str">
        <f t="shared" si="46"/>
        <v/>
      </c>
      <c r="AP392" s="15" t="str">
        <f t="shared" si="47"/>
        <v/>
      </c>
      <c r="AQ392" s="4" t="str">
        <f t="shared" si="48"/>
        <v/>
      </c>
    </row>
    <row r="393" spans="1:43" x14ac:dyDescent="0.25">
      <c r="A393" s="4" t="str">
        <f>IF(Inddata!A408="","",Inddata!A408)</f>
        <v/>
      </c>
      <c r="B393" s="4" t="str">
        <f>IF(Inddata!B408="","",Inddata!B408)</f>
        <v/>
      </c>
      <c r="C393" s="4" t="str">
        <f>IF(Inddata!C408="","",Inddata!C408)</f>
        <v/>
      </c>
      <c r="D393" s="4" t="str">
        <f>IF(Inddata!D408="","",Inddata!D408)</f>
        <v/>
      </c>
      <c r="E393" s="4" t="str">
        <f>IF(Inddata!E408="","",Inddata!E408)</f>
        <v/>
      </c>
      <c r="F393" s="4" t="str">
        <f>IF(Inddata!F408="","",Inddata!F408)</f>
        <v/>
      </c>
      <c r="G393" s="4">
        <f>IF(Inddata!G408="","",Inddata!G408)</f>
        <v>0</v>
      </c>
      <c r="H393" s="4" t="str">
        <f>IF(Inddata!H408&gt;0.5,Inddata!H408,"")</f>
        <v/>
      </c>
      <c r="I393" s="4" t="str">
        <f>IF(Inddata!I408="","",Inddata!I408)</f>
        <v/>
      </c>
      <c r="J393" s="14">
        <f>IF('Anvendte oplysninger'!J393="Irrelevant",1,IF('Anvendte oplysninger'!J393&gt;3,1.2,1))</f>
        <v>1</v>
      </c>
      <c r="K393" s="14">
        <f>IF('Anvendte oplysninger'!K393="Irrelevant",1,IF(AND(OR(I393="Motorvejsstrækning",I393="Frakørselsflettestrækning",I393="Tilkørselsflettestrækning"),'Anvendte oplysninger'!K393&lt;3.5),1+(3.5-'Anvendte oplysninger'!K393)*0.12,IF(AND(OR(I393="Frakørselsrampe",I393="Tilkørselsrampe"),'Anvendte oplysninger'!K393&lt;3.5),1+(3.5-'Anvendte oplysninger'!K393)*0.16,1)))</f>
        <v>1</v>
      </c>
      <c r="L393" s="14">
        <f>IF('Anvendte oplysninger'!L393="Irrelevant",1,IF(AND('Anvendte oplysninger'!L393="Ja",'Anvendte oplysninger'!J393=2),0.6*'Anvendte oplysninger'!M393+(1-'Anvendte oplysninger'!M393),IF(AND('Anvendte oplysninger'!L393="Ja",'Anvendte oplysninger'!J393=3),0.7*'Anvendte oplysninger'!M393+(1-'Anvendte oplysninger'!M393),IF(AND('Anvendte oplysninger'!L393="Ja",'Anvendte oplysninger'!J393=4),0.76*'Anvendte oplysninger'!M393+(1-'Anvendte oplysninger'!M393),IF(AND('Anvendte oplysninger'!L393="Ja",'Anvendte oplysninger'!J393&gt;4.99999999),0.8*'Anvendte oplysninger'!M393+(1-'Anvendte oplysninger'!M393),1)))))</f>
        <v>1</v>
      </c>
      <c r="M393" s="14">
        <f>IF('Anvendte oplysninger'!L393="Irrelevant",1,IF(AND('Anvendte oplysninger'!L393="Ja",'Anvendte oplysninger'!J393=2),0.8*'Anvendte oplysninger'!M393+(1-'Anvendte oplysninger'!M393),IF(AND('Anvendte oplysninger'!L393="Ja",'Anvendte oplysninger'!J393=3),0.85*'Anvendte oplysninger'!M393+(1-'Anvendte oplysninger'!M393),IF(AND('Anvendte oplysninger'!L393="Ja",'Anvendte oplysninger'!J393=4),0.88*'Anvendte oplysninger'!M393+(1-'Anvendte oplysninger'!M393),IF(AND('Anvendte oplysninger'!L393="Ja",'Anvendte oplysninger'!J393&gt;4.99999999),0.9*'Anvendte oplysninger'!M393+(1-'Anvendte oplysninger'!M393),1)))))</f>
        <v>1</v>
      </c>
      <c r="N393" s="14">
        <f>IF('Anvendte oplysninger'!N393="Irrelevant",1,IF(AND(OR(I393="Motorvejsstrækning",I393="Frakørselsflettestrækning",I393="Tilkørselsflettestrækning"),'Anvendte oplysninger'!N393&lt;3),1+(3-'Anvendte oplysninger'!N393)*0.09333333,1))</f>
        <v>1</v>
      </c>
      <c r="O393" s="14">
        <f>IF('Anvendte oplysninger'!N393="Irrelevant",1,IF(AND(OR(I393="Motorvejsstrækning",I393="Frakørselsflettestrækning",I393="Tilkørselsflettestrækning"),'Anvendte oplysninger'!N393&lt;3),1+(3-'Anvendte oplysninger'!N393)*0.19666667,1))</f>
        <v>1</v>
      </c>
      <c r="P393" s="14">
        <f>IF('Anvendte oplysninger'!O393="Irrelevant",1,IF(AND(OR(I393="Motorvejsstrækning",I393="Frakørselsflettestrækning",I393="Tilkørselsflettestrækning"),'Anvendte oplysninger'!O393&lt;3.00000001),1+(0.5-'Anvendte oplysninger'!O393)*0.04,IF(AND(OR(I393="Frakørselsrampe",I393="Tilkørselsrampe"),'Anvendte oplysninger'!O393&lt;3.00000001),1+(0.5-'Anvendte oplysninger'!O393)*0.08,IF(OR(I393="Motorvejsstrækning",I393="Frakørselsflettestrækning",I393="Tilkørselsflettestrækning"),0.9,0.8))))</f>
        <v>1</v>
      </c>
      <c r="Q393" s="14">
        <f>IF('Anvendte oplysninger'!P393="Irrelevant",1,IF(AND(OR(I393="Motorvejsstrækning",I393="Frakørselsflettestrækning",I393="Tilkørselsflettestrækning"),'Anvendte oplysninger'!P393&lt;11.00000001),1+(5-'Anvendte oplysninger'!P393)*0.01,0.94))</f>
        <v>1</v>
      </c>
      <c r="R393" s="14">
        <f>IF(OR('Anvendte oplysninger'!Q393="Irrelevant",'Anvendte oplysninger'!R393="Irrelevant",'Anvendte oplysninger'!Q393="Lige"),1,IF(AND(OR(I393="Motorvejsstrækning",I393="Frakørselsflettestrækning",I393="Tilkørselsflettestrækning"),'Anvendte oplysninger'!Q393&lt;4000),(EXP(0.1096*1746.5/'Anvendte oplysninger'!Q393)/EXP(0.1096*1746.5/4000))*('Anvendte oplysninger'!R393/1000)/G393+(G393-'Anvendte oplysninger'!R393/1000)/G393,1))</f>
        <v>1</v>
      </c>
      <c r="S393" s="14">
        <f>IF(OR('Anvendte oplysninger'!S393="Irrelevant",'Anvendte oplysninger'!T393="Irrelevant",'Anvendte oplysninger'!S393="Lige"),1,IF(AND(OR(I393="Motorvejsstrækning",I393="Frakørselsflettestrækning",I393="Tilkørselsflettestrækning"),'Anvendte oplysninger'!S393&lt;4000),(EXP(0.1096*1746.5/'Anvendte oplysninger'!S393)/EXP(0.1096*1746.5/4000))*('Anvendte oplysninger'!T393/1000)/G393+(G393-'Anvendte oplysninger'!T393/1000)/G393,1))</f>
        <v>1</v>
      </c>
      <c r="T393" s="14">
        <f>IF('Anvendte oplysninger'!U393="Irrelevant",1,IF(AND(OR(I393="Motorvejsstrækning",I393="Frakørselsflettestrækning",I393="Tilkørselsflettestrækning",I393="Frakørselsrampe",I393="Tilkørselsrampe"),'Anvendte oplysninger'!U393="Ja"),0.95,1))</f>
        <v>1</v>
      </c>
      <c r="U393" s="14">
        <f>IF('Anvendte oplysninger'!U393="Irrelevant",1,IF(AND(OR(I393="Motorvejsstrækning",I393="Frakørselsflettestrækning",I393="Tilkørselsflettestrækning",I393="Frakørselsrampe",I393="Tilkørselsrampe"),'Anvendte oplysninger'!U393="Ja"),0.96,1))</f>
        <v>1</v>
      </c>
      <c r="V393" s="14">
        <f>IF('Anvendte oplysninger'!U393="Irrelevant",1,IF(AND(OR(I393="Motorvejsstrækning",I393="Frakørselsflettestrækning",I393="Tilkørselsflettestrækning",I393="Frakørselsrampe",I393="Tilkørselsrampe"),'Anvendte oplysninger'!U393="Ja"),0.79,1))</f>
        <v>1</v>
      </c>
      <c r="W393" s="14">
        <f>IF('Anvendte oplysninger'!U393="Irrelevant",1,IF(AND(OR(I393="Motorvejsstrækning",I393="Frakørselsflettestrækning",I393="Tilkørselsflettestrækning",I393="Frakørselsrampe",I393="Tilkørselsrampe"),'Anvendte oplysninger'!U393="Ja"),0.94,1))</f>
        <v>1</v>
      </c>
      <c r="X393" s="14">
        <f>IF('Anvendte oplysninger'!U393="Irrelevant",1,IF(AND(OR(I393="Motorvejsstrækning",I393="Frakørselsflettestrækning",I393="Tilkørselsflettestrækning",I393="Frakørselsrampe",I393="Tilkørselsrampe"),'Anvendte oplysninger'!U393="Ja"),0.97,1))</f>
        <v>1</v>
      </c>
      <c r="Y393" s="14">
        <f>IF(AND(I393="Frakørselsrampe",'Anvendte oplysninger'!V393="S-formet ruderrampe"),1.32,IF(AND(I393="Frakørselsrampe",'Anvendte oplysninger'!V393="S-formet trompetrampe"),2.05,IF(AND(I393="Frakørselsrampe",'Anvendte oplysninger'!V393="U-formet trompetrampe"),4.11,IF(AND(I393="Frakørselsrampe",'Anvendte oplysninger'!V393="SV-formet flyoverrampe"),5.15,IF(AND(I393="Frakørselsrampe",'Anvendte oplysninger'!V393="Vinkelformet rampe"),1.07,IF(AND(I393="Tilkørselsrampe",'Anvendte oplysninger'!V393="S-formet ruderrampe"),0.93,IF(AND(I393="Tilkørselsrampe",'Anvendte oplysninger'!V393="S-formet trompetrampe"),2.48,IF(AND(I393="Tilkørselsrampe",'Anvendte oplysninger'!V393="U-formet trompetrampe"),4.15,IF(AND(I393="Tilkørselsrampe",'Anvendte oplysninger'!V393="SV-formet flyoverrampe"),5.26,IF(AND(I393="Tilkørselsrampe",'Anvendte oplysninger'!V393="Vinkelformet rampe"),1.42,1))))))))))</f>
        <v>1</v>
      </c>
      <c r="Z393" s="14">
        <f>IF(OR('Anvendte oplysninger'!W393="Lige",'Anvendte oplysninger'!W393="Irrelevant",'Anvendte oplysninger'!X393="Irrelevant",'Anvendte oplysninger'!Y393="Irrelevant"),1,1+1.545*1000/32.2*((('Anvendte oplysninger'!Y393*3268/3600)/('Anvendte oplysninger'!W393/0.306))^2)*('Anvendte oplysninger'!X393/1000)/G393)</f>
        <v>1</v>
      </c>
      <c r="AA393" s="14">
        <f>IF(OR('Anvendte oplysninger'!W393="Lige",'Anvendte oplysninger'!W393="Irrelevant",'Anvendte oplysninger'!X393="Irrelevant",'Anvendte oplysninger'!Y393="Irrelevant"),1,1+1.961*1000/32.2*((('Anvendte oplysninger'!Y393*3268/3600)/('Anvendte oplysninger'!W393/0.306))^2)*('Anvendte oplysninger'!X393/1000)/G393)</f>
        <v>1</v>
      </c>
      <c r="AB393" s="14">
        <f>IF(OR('Anvendte oplysninger'!Z393="Lige",'Anvendte oplysninger'!Z393="Irrelevant",'Anvendte oplysninger'!AA393="Irrelevant",'Anvendte oplysninger'!AB393="Irrelevant"),1,1+1.545*1000/32.2*((('Anvendte oplysninger'!AB393*3268/3600)/('Anvendte oplysninger'!Z393/0.306))^2)*('Anvendte oplysninger'!AA393/1000)/G393)</f>
        <v>1</v>
      </c>
      <c r="AC393" s="14">
        <f>IF(OR('Anvendte oplysninger'!Z393="Lige",'Anvendte oplysninger'!Z393="Irrelevant",'Anvendte oplysninger'!AA393="Irrelevant",'Anvendte oplysninger'!AB393="Irrelevant"),1,1+1.961*1000/32.2*((('Anvendte oplysninger'!AB393*3268/3600)/('Anvendte oplysninger'!Z393/0.306))^2)*('Anvendte oplysninger'!AA393/1000)/G393)</f>
        <v>1</v>
      </c>
      <c r="AD393" s="14">
        <f>IF(OR('Anvendte oplysninger'!AC393="Irrelevant",'Anvendte oplysninger'!AC393="Nej"),1,IF(AND('Anvendte oplysninger'!AC393="Ja",OR('Anvendte oplysninger'!Q393&lt;301,'Anvendte oplysninger'!S393&lt;301)),1-(0.5*('Anvendte oplysninger'!R393+'Anvendte oplysninger'!T393)/('Anvendte oplysninger'!G393*1000)),IF(AND('Anvendte oplysninger'!AC393="Ja",OR('Anvendte oplysninger'!Q393&lt;601,'Anvendte oplysninger'!S393&lt;601)),1-(0.25*('Anvendte oplysninger'!R393+'Anvendte oplysninger'!T393)/('Anvendte oplysninger'!G393*1000)),1)))</f>
        <v>1</v>
      </c>
      <c r="AE393" s="14">
        <f>IF(OR('Anvendte oplysninger'!AC393="Irrelevant",'Anvendte oplysninger'!AC393="Nej"),1,IF(AND('Anvendte oplysninger'!AC393="Ja",OR('Anvendte oplysninger'!Q393&lt;301,'Anvendte oplysninger'!S393&lt;301)),1-(0.4*('Anvendte oplysninger'!R393+'Anvendte oplysninger'!T393)/('Anvendte oplysninger'!G393*1000)),IF(AND('Anvendte oplysninger'!AC393="Ja",OR('Anvendte oplysninger'!Q393&lt;601,'Anvendte oplysninger'!S393&lt;601)),1-(0.2*('Anvendte oplysninger'!R393+'Anvendte oplysninger'!T393)/('Anvendte oplysninger'!G393*1000)),1)))</f>
        <v>1</v>
      </c>
      <c r="AF393" s="14">
        <f>IF('Anvendte oplysninger'!AD393="110 km/t",0.79,1)</f>
        <v>1</v>
      </c>
      <c r="AG393" s="14">
        <f>IF('Anvendte oplysninger'!AD393="110 km/t",0.94,1)</f>
        <v>1</v>
      </c>
      <c r="AH393" s="14">
        <f>IF('Anvendte oplysninger'!AD393="110 km/t",0.66,1)</f>
        <v>1</v>
      </c>
      <c r="AI393" s="14">
        <f>IF('Anvendte oplysninger'!AD393="110 km/t",0.82,1)</f>
        <v>1</v>
      </c>
      <c r="AJ393" s="14">
        <f>IF(AND('Anvendte oplysninger'!AE393="Ja",I393="Tilkørselsflettestrækning"),0.65*'Anvendte oplysninger'!AF393+1-'Anvendte oplysninger'!AF393,1)</f>
        <v>1</v>
      </c>
      <c r="AK393" s="15" t="str">
        <f t="shared" si="42"/>
        <v/>
      </c>
      <c r="AL393" s="15" t="str">
        <f t="shared" si="43"/>
        <v/>
      </c>
      <c r="AM393" s="15" t="str">
        <f t="shared" si="44"/>
        <v/>
      </c>
      <c r="AN393" s="15" t="str">
        <f t="shared" si="45"/>
        <v/>
      </c>
      <c r="AO393" s="15" t="str">
        <f t="shared" si="46"/>
        <v/>
      </c>
      <c r="AP393" s="15" t="str">
        <f t="shared" si="47"/>
        <v/>
      </c>
      <c r="AQ393" s="4" t="str">
        <f t="shared" si="48"/>
        <v/>
      </c>
    </row>
    <row r="394" spans="1:43" x14ac:dyDescent="0.25">
      <c r="A394" s="4" t="str">
        <f>IF(Inddata!A409="","",Inddata!A409)</f>
        <v/>
      </c>
      <c r="B394" s="4" t="str">
        <f>IF(Inddata!B409="","",Inddata!B409)</f>
        <v/>
      </c>
      <c r="C394" s="4" t="str">
        <f>IF(Inddata!C409="","",Inddata!C409)</f>
        <v/>
      </c>
      <c r="D394" s="4" t="str">
        <f>IF(Inddata!D409="","",Inddata!D409)</f>
        <v/>
      </c>
      <c r="E394" s="4" t="str">
        <f>IF(Inddata!E409="","",Inddata!E409)</f>
        <v/>
      </c>
      <c r="F394" s="4" t="str">
        <f>IF(Inddata!F409="","",Inddata!F409)</f>
        <v/>
      </c>
      <c r="G394" s="4">
        <f>IF(Inddata!G409="","",Inddata!G409)</f>
        <v>0</v>
      </c>
      <c r="H394" s="4" t="str">
        <f>IF(Inddata!H409&gt;0.5,Inddata!H409,"")</f>
        <v/>
      </c>
      <c r="I394" s="4" t="str">
        <f>IF(Inddata!I409="","",Inddata!I409)</f>
        <v/>
      </c>
      <c r="J394" s="14">
        <f>IF('Anvendte oplysninger'!J394="Irrelevant",1,IF('Anvendte oplysninger'!J394&gt;3,1.2,1))</f>
        <v>1</v>
      </c>
      <c r="K394" s="14">
        <f>IF('Anvendte oplysninger'!K394="Irrelevant",1,IF(AND(OR(I394="Motorvejsstrækning",I394="Frakørselsflettestrækning",I394="Tilkørselsflettestrækning"),'Anvendte oplysninger'!K394&lt;3.5),1+(3.5-'Anvendte oplysninger'!K394)*0.12,IF(AND(OR(I394="Frakørselsrampe",I394="Tilkørselsrampe"),'Anvendte oplysninger'!K394&lt;3.5),1+(3.5-'Anvendte oplysninger'!K394)*0.16,1)))</f>
        <v>1</v>
      </c>
      <c r="L394" s="14">
        <f>IF('Anvendte oplysninger'!L394="Irrelevant",1,IF(AND('Anvendte oplysninger'!L394="Ja",'Anvendte oplysninger'!J394=2),0.6*'Anvendte oplysninger'!M394+(1-'Anvendte oplysninger'!M394),IF(AND('Anvendte oplysninger'!L394="Ja",'Anvendte oplysninger'!J394=3),0.7*'Anvendte oplysninger'!M394+(1-'Anvendte oplysninger'!M394),IF(AND('Anvendte oplysninger'!L394="Ja",'Anvendte oplysninger'!J394=4),0.76*'Anvendte oplysninger'!M394+(1-'Anvendte oplysninger'!M394),IF(AND('Anvendte oplysninger'!L394="Ja",'Anvendte oplysninger'!J394&gt;4.99999999),0.8*'Anvendte oplysninger'!M394+(1-'Anvendte oplysninger'!M394),1)))))</f>
        <v>1</v>
      </c>
      <c r="M394" s="14">
        <f>IF('Anvendte oplysninger'!L394="Irrelevant",1,IF(AND('Anvendte oplysninger'!L394="Ja",'Anvendte oplysninger'!J394=2),0.8*'Anvendte oplysninger'!M394+(1-'Anvendte oplysninger'!M394),IF(AND('Anvendte oplysninger'!L394="Ja",'Anvendte oplysninger'!J394=3),0.85*'Anvendte oplysninger'!M394+(1-'Anvendte oplysninger'!M394),IF(AND('Anvendte oplysninger'!L394="Ja",'Anvendte oplysninger'!J394=4),0.88*'Anvendte oplysninger'!M394+(1-'Anvendte oplysninger'!M394),IF(AND('Anvendte oplysninger'!L394="Ja",'Anvendte oplysninger'!J394&gt;4.99999999),0.9*'Anvendte oplysninger'!M394+(1-'Anvendte oplysninger'!M394),1)))))</f>
        <v>1</v>
      </c>
      <c r="N394" s="14">
        <f>IF('Anvendte oplysninger'!N394="Irrelevant",1,IF(AND(OR(I394="Motorvejsstrækning",I394="Frakørselsflettestrækning",I394="Tilkørselsflettestrækning"),'Anvendte oplysninger'!N394&lt;3),1+(3-'Anvendte oplysninger'!N394)*0.09333333,1))</f>
        <v>1</v>
      </c>
      <c r="O394" s="14">
        <f>IF('Anvendte oplysninger'!N394="Irrelevant",1,IF(AND(OR(I394="Motorvejsstrækning",I394="Frakørselsflettestrækning",I394="Tilkørselsflettestrækning"),'Anvendte oplysninger'!N394&lt;3),1+(3-'Anvendte oplysninger'!N394)*0.19666667,1))</f>
        <v>1</v>
      </c>
      <c r="P394" s="14">
        <f>IF('Anvendte oplysninger'!O394="Irrelevant",1,IF(AND(OR(I394="Motorvejsstrækning",I394="Frakørselsflettestrækning",I394="Tilkørselsflettestrækning"),'Anvendte oplysninger'!O394&lt;3.00000001),1+(0.5-'Anvendte oplysninger'!O394)*0.04,IF(AND(OR(I394="Frakørselsrampe",I394="Tilkørselsrampe"),'Anvendte oplysninger'!O394&lt;3.00000001),1+(0.5-'Anvendte oplysninger'!O394)*0.08,IF(OR(I394="Motorvejsstrækning",I394="Frakørselsflettestrækning",I394="Tilkørselsflettestrækning"),0.9,0.8))))</f>
        <v>1</v>
      </c>
      <c r="Q394" s="14">
        <f>IF('Anvendte oplysninger'!P394="Irrelevant",1,IF(AND(OR(I394="Motorvejsstrækning",I394="Frakørselsflettestrækning",I394="Tilkørselsflettestrækning"),'Anvendte oplysninger'!P394&lt;11.00000001),1+(5-'Anvendte oplysninger'!P394)*0.01,0.94))</f>
        <v>1</v>
      </c>
      <c r="R394" s="14">
        <f>IF(OR('Anvendte oplysninger'!Q394="Irrelevant",'Anvendte oplysninger'!R394="Irrelevant",'Anvendte oplysninger'!Q394="Lige"),1,IF(AND(OR(I394="Motorvejsstrækning",I394="Frakørselsflettestrækning",I394="Tilkørselsflettestrækning"),'Anvendte oplysninger'!Q394&lt;4000),(EXP(0.1096*1746.5/'Anvendte oplysninger'!Q394)/EXP(0.1096*1746.5/4000))*('Anvendte oplysninger'!R394/1000)/G394+(G394-'Anvendte oplysninger'!R394/1000)/G394,1))</f>
        <v>1</v>
      </c>
      <c r="S394" s="14">
        <f>IF(OR('Anvendte oplysninger'!S394="Irrelevant",'Anvendte oplysninger'!T394="Irrelevant",'Anvendte oplysninger'!S394="Lige"),1,IF(AND(OR(I394="Motorvejsstrækning",I394="Frakørselsflettestrækning",I394="Tilkørselsflettestrækning"),'Anvendte oplysninger'!S394&lt;4000),(EXP(0.1096*1746.5/'Anvendte oplysninger'!S394)/EXP(0.1096*1746.5/4000))*('Anvendte oplysninger'!T394/1000)/G394+(G394-'Anvendte oplysninger'!T394/1000)/G394,1))</f>
        <v>1</v>
      </c>
      <c r="T394" s="14">
        <f>IF('Anvendte oplysninger'!U394="Irrelevant",1,IF(AND(OR(I394="Motorvejsstrækning",I394="Frakørselsflettestrækning",I394="Tilkørselsflettestrækning",I394="Frakørselsrampe",I394="Tilkørselsrampe"),'Anvendte oplysninger'!U394="Ja"),0.95,1))</f>
        <v>1</v>
      </c>
      <c r="U394" s="14">
        <f>IF('Anvendte oplysninger'!U394="Irrelevant",1,IF(AND(OR(I394="Motorvejsstrækning",I394="Frakørselsflettestrækning",I394="Tilkørselsflettestrækning",I394="Frakørselsrampe",I394="Tilkørselsrampe"),'Anvendte oplysninger'!U394="Ja"),0.96,1))</f>
        <v>1</v>
      </c>
      <c r="V394" s="14">
        <f>IF('Anvendte oplysninger'!U394="Irrelevant",1,IF(AND(OR(I394="Motorvejsstrækning",I394="Frakørselsflettestrækning",I394="Tilkørselsflettestrækning",I394="Frakørselsrampe",I394="Tilkørselsrampe"),'Anvendte oplysninger'!U394="Ja"),0.79,1))</f>
        <v>1</v>
      </c>
      <c r="W394" s="14">
        <f>IF('Anvendte oplysninger'!U394="Irrelevant",1,IF(AND(OR(I394="Motorvejsstrækning",I394="Frakørselsflettestrækning",I394="Tilkørselsflettestrækning",I394="Frakørselsrampe",I394="Tilkørselsrampe"),'Anvendte oplysninger'!U394="Ja"),0.94,1))</f>
        <v>1</v>
      </c>
      <c r="X394" s="14">
        <f>IF('Anvendte oplysninger'!U394="Irrelevant",1,IF(AND(OR(I394="Motorvejsstrækning",I394="Frakørselsflettestrækning",I394="Tilkørselsflettestrækning",I394="Frakørselsrampe",I394="Tilkørselsrampe"),'Anvendte oplysninger'!U394="Ja"),0.97,1))</f>
        <v>1</v>
      </c>
      <c r="Y394" s="14">
        <f>IF(AND(I394="Frakørselsrampe",'Anvendte oplysninger'!V394="S-formet ruderrampe"),1.32,IF(AND(I394="Frakørselsrampe",'Anvendte oplysninger'!V394="S-formet trompetrampe"),2.05,IF(AND(I394="Frakørselsrampe",'Anvendte oplysninger'!V394="U-formet trompetrampe"),4.11,IF(AND(I394="Frakørselsrampe",'Anvendte oplysninger'!V394="SV-formet flyoverrampe"),5.15,IF(AND(I394="Frakørselsrampe",'Anvendte oplysninger'!V394="Vinkelformet rampe"),1.07,IF(AND(I394="Tilkørselsrampe",'Anvendte oplysninger'!V394="S-formet ruderrampe"),0.93,IF(AND(I394="Tilkørselsrampe",'Anvendte oplysninger'!V394="S-formet trompetrampe"),2.48,IF(AND(I394="Tilkørselsrampe",'Anvendte oplysninger'!V394="U-formet trompetrampe"),4.15,IF(AND(I394="Tilkørselsrampe",'Anvendte oplysninger'!V394="SV-formet flyoverrampe"),5.26,IF(AND(I394="Tilkørselsrampe",'Anvendte oplysninger'!V394="Vinkelformet rampe"),1.42,1))))))))))</f>
        <v>1</v>
      </c>
      <c r="Z394" s="14">
        <f>IF(OR('Anvendte oplysninger'!W394="Lige",'Anvendte oplysninger'!W394="Irrelevant",'Anvendte oplysninger'!X394="Irrelevant",'Anvendte oplysninger'!Y394="Irrelevant"),1,1+1.545*1000/32.2*((('Anvendte oplysninger'!Y394*3268/3600)/('Anvendte oplysninger'!W394/0.306))^2)*('Anvendte oplysninger'!X394/1000)/G394)</f>
        <v>1</v>
      </c>
      <c r="AA394" s="14">
        <f>IF(OR('Anvendte oplysninger'!W394="Lige",'Anvendte oplysninger'!W394="Irrelevant",'Anvendte oplysninger'!X394="Irrelevant",'Anvendte oplysninger'!Y394="Irrelevant"),1,1+1.961*1000/32.2*((('Anvendte oplysninger'!Y394*3268/3600)/('Anvendte oplysninger'!W394/0.306))^2)*('Anvendte oplysninger'!X394/1000)/G394)</f>
        <v>1</v>
      </c>
      <c r="AB394" s="14">
        <f>IF(OR('Anvendte oplysninger'!Z394="Lige",'Anvendte oplysninger'!Z394="Irrelevant",'Anvendte oplysninger'!AA394="Irrelevant",'Anvendte oplysninger'!AB394="Irrelevant"),1,1+1.545*1000/32.2*((('Anvendte oplysninger'!AB394*3268/3600)/('Anvendte oplysninger'!Z394/0.306))^2)*('Anvendte oplysninger'!AA394/1000)/G394)</f>
        <v>1</v>
      </c>
      <c r="AC394" s="14">
        <f>IF(OR('Anvendte oplysninger'!Z394="Lige",'Anvendte oplysninger'!Z394="Irrelevant",'Anvendte oplysninger'!AA394="Irrelevant",'Anvendte oplysninger'!AB394="Irrelevant"),1,1+1.961*1000/32.2*((('Anvendte oplysninger'!AB394*3268/3600)/('Anvendte oplysninger'!Z394/0.306))^2)*('Anvendte oplysninger'!AA394/1000)/G394)</f>
        <v>1</v>
      </c>
      <c r="AD394" s="14">
        <f>IF(OR('Anvendte oplysninger'!AC394="Irrelevant",'Anvendte oplysninger'!AC394="Nej"),1,IF(AND('Anvendte oplysninger'!AC394="Ja",OR('Anvendte oplysninger'!Q394&lt;301,'Anvendte oplysninger'!S394&lt;301)),1-(0.5*('Anvendte oplysninger'!R394+'Anvendte oplysninger'!T394)/('Anvendte oplysninger'!G394*1000)),IF(AND('Anvendte oplysninger'!AC394="Ja",OR('Anvendte oplysninger'!Q394&lt;601,'Anvendte oplysninger'!S394&lt;601)),1-(0.25*('Anvendte oplysninger'!R394+'Anvendte oplysninger'!T394)/('Anvendte oplysninger'!G394*1000)),1)))</f>
        <v>1</v>
      </c>
      <c r="AE394" s="14">
        <f>IF(OR('Anvendte oplysninger'!AC394="Irrelevant",'Anvendte oplysninger'!AC394="Nej"),1,IF(AND('Anvendte oplysninger'!AC394="Ja",OR('Anvendte oplysninger'!Q394&lt;301,'Anvendte oplysninger'!S394&lt;301)),1-(0.4*('Anvendte oplysninger'!R394+'Anvendte oplysninger'!T394)/('Anvendte oplysninger'!G394*1000)),IF(AND('Anvendte oplysninger'!AC394="Ja",OR('Anvendte oplysninger'!Q394&lt;601,'Anvendte oplysninger'!S394&lt;601)),1-(0.2*('Anvendte oplysninger'!R394+'Anvendte oplysninger'!T394)/('Anvendte oplysninger'!G394*1000)),1)))</f>
        <v>1</v>
      </c>
      <c r="AF394" s="14">
        <f>IF('Anvendte oplysninger'!AD394="110 km/t",0.79,1)</f>
        <v>1</v>
      </c>
      <c r="AG394" s="14">
        <f>IF('Anvendte oplysninger'!AD394="110 km/t",0.94,1)</f>
        <v>1</v>
      </c>
      <c r="AH394" s="14">
        <f>IF('Anvendte oplysninger'!AD394="110 km/t",0.66,1)</f>
        <v>1</v>
      </c>
      <c r="AI394" s="14">
        <f>IF('Anvendte oplysninger'!AD394="110 km/t",0.82,1)</f>
        <v>1</v>
      </c>
      <c r="AJ394" s="14">
        <f>IF(AND('Anvendte oplysninger'!AE394="Ja",I394="Tilkørselsflettestrækning"),0.65*'Anvendte oplysninger'!AF394+1-'Anvendte oplysninger'!AF394,1)</f>
        <v>1</v>
      </c>
      <c r="AK394" s="15" t="str">
        <f t="shared" si="42"/>
        <v/>
      </c>
      <c r="AL394" s="15" t="str">
        <f t="shared" si="43"/>
        <v/>
      </c>
      <c r="AM394" s="15" t="str">
        <f t="shared" si="44"/>
        <v/>
      </c>
      <c r="AN394" s="15" t="str">
        <f t="shared" si="45"/>
        <v/>
      </c>
      <c r="AO394" s="15" t="str">
        <f t="shared" si="46"/>
        <v/>
      </c>
      <c r="AP394" s="15" t="str">
        <f t="shared" si="47"/>
        <v/>
      </c>
      <c r="AQ394" s="4" t="str">
        <f t="shared" si="48"/>
        <v/>
      </c>
    </row>
    <row r="395" spans="1:43" x14ac:dyDescent="0.25">
      <c r="A395" s="4" t="str">
        <f>IF(Inddata!A410="","",Inddata!A410)</f>
        <v/>
      </c>
      <c r="B395" s="4" t="str">
        <f>IF(Inddata!B410="","",Inddata!B410)</f>
        <v/>
      </c>
      <c r="C395" s="4" t="str">
        <f>IF(Inddata!C410="","",Inddata!C410)</f>
        <v/>
      </c>
      <c r="D395" s="4" t="str">
        <f>IF(Inddata!D410="","",Inddata!D410)</f>
        <v/>
      </c>
      <c r="E395" s="4" t="str">
        <f>IF(Inddata!E410="","",Inddata!E410)</f>
        <v/>
      </c>
      <c r="F395" s="4" t="str">
        <f>IF(Inddata!F410="","",Inddata!F410)</f>
        <v/>
      </c>
      <c r="G395" s="4">
        <f>IF(Inddata!G410="","",Inddata!G410)</f>
        <v>0</v>
      </c>
      <c r="H395" s="4" t="str">
        <f>IF(Inddata!H410&gt;0.5,Inddata!H410,"")</f>
        <v/>
      </c>
      <c r="I395" s="4" t="str">
        <f>IF(Inddata!I410="","",Inddata!I410)</f>
        <v/>
      </c>
      <c r="J395" s="14">
        <f>IF('Anvendte oplysninger'!J395="Irrelevant",1,IF('Anvendte oplysninger'!J395&gt;3,1.2,1))</f>
        <v>1</v>
      </c>
      <c r="K395" s="14">
        <f>IF('Anvendte oplysninger'!K395="Irrelevant",1,IF(AND(OR(I395="Motorvejsstrækning",I395="Frakørselsflettestrækning",I395="Tilkørselsflettestrækning"),'Anvendte oplysninger'!K395&lt;3.5),1+(3.5-'Anvendte oplysninger'!K395)*0.12,IF(AND(OR(I395="Frakørselsrampe",I395="Tilkørselsrampe"),'Anvendte oplysninger'!K395&lt;3.5),1+(3.5-'Anvendte oplysninger'!K395)*0.16,1)))</f>
        <v>1</v>
      </c>
      <c r="L395" s="14">
        <f>IF('Anvendte oplysninger'!L395="Irrelevant",1,IF(AND('Anvendte oplysninger'!L395="Ja",'Anvendte oplysninger'!J395=2),0.6*'Anvendte oplysninger'!M395+(1-'Anvendte oplysninger'!M395),IF(AND('Anvendte oplysninger'!L395="Ja",'Anvendte oplysninger'!J395=3),0.7*'Anvendte oplysninger'!M395+(1-'Anvendte oplysninger'!M395),IF(AND('Anvendte oplysninger'!L395="Ja",'Anvendte oplysninger'!J395=4),0.76*'Anvendte oplysninger'!M395+(1-'Anvendte oplysninger'!M395),IF(AND('Anvendte oplysninger'!L395="Ja",'Anvendte oplysninger'!J395&gt;4.99999999),0.8*'Anvendte oplysninger'!M395+(1-'Anvendte oplysninger'!M395),1)))))</f>
        <v>1</v>
      </c>
      <c r="M395" s="14">
        <f>IF('Anvendte oplysninger'!L395="Irrelevant",1,IF(AND('Anvendte oplysninger'!L395="Ja",'Anvendte oplysninger'!J395=2),0.8*'Anvendte oplysninger'!M395+(1-'Anvendte oplysninger'!M395),IF(AND('Anvendte oplysninger'!L395="Ja",'Anvendte oplysninger'!J395=3),0.85*'Anvendte oplysninger'!M395+(1-'Anvendte oplysninger'!M395),IF(AND('Anvendte oplysninger'!L395="Ja",'Anvendte oplysninger'!J395=4),0.88*'Anvendte oplysninger'!M395+(1-'Anvendte oplysninger'!M395),IF(AND('Anvendte oplysninger'!L395="Ja",'Anvendte oplysninger'!J395&gt;4.99999999),0.9*'Anvendte oplysninger'!M395+(1-'Anvendte oplysninger'!M395),1)))))</f>
        <v>1</v>
      </c>
      <c r="N395" s="14">
        <f>IF('Anvendte oplysninger'!N395="Irrelevant",1,IF(AND(OR(I395="Motorvejsstrækning",I395="Frakørselsflettestrækning",I395="Tilkørselsflettestrækning"),'Anvendte oplysninger'!N395&lt;3),1+(3-'Anvendte oplysninger'!N395)*0.09333333,1))</f>
        <v>1</v>
      </c>
      <c r="O395" s="14">
        <f>IF('Anvendte oplysninger'!N395="Irrelevant",1,IF(AND(OR(I395="Motorvejsstrækning",I395="Frakørselsflettestrækning",I395="Tilkørselsflettestrækning"),'Anvendte oplysninger'!N395&lt;3),1+(3-'Anvendte oplysninger'!N395)*0.19666667,1))</f>
        <v>1</v>
      </c>
      <c r="P395" s="14">
        <f>IF('Anvendte oplysninger'!O395="Irrelevant",1,IF(AND(OR(I395="Motorvejsstrækning",I395="Frakørselsflettestrækning",I395="Tilkørselsflettestrækning"),'Anvendte oplysninger'!O395&lt;3.00000001),1+(0.5-'Anvendte oplysninger'!O395)*0.04,IF(AND(OR(I395="Frakørselsrampe",I395="Tilkørselsrampe"),'Anvendte oplysninger'!O395&lt;3.00000001),1+(0.5-'Anvendte oplysninger'!O395)*0.08,IF(OR(I395="Motorvejsstrækning",I395="Frakørselsflettestrækning",I395="Tilkørselsflettestrækning"),0.9,0.8))))</f>
        <v>1</v>
      </c>
      <c r="Q395" s="14">
        <f>IF('Anvendte oplysninger'!P395="Irrelevant",1,IF(AND(OR(I395="Motorvejsstrækning",I395="Frakørselsflettestrækning",I395="Tilkørselsflettestrækning"),'Anvendte oplysninger'!P395&lt;11.00000001),1+(5-'Anvendte oplysninger'!P395)*0.01,0.94))</f>
        <v>1</v>
      </c>
      <c r="R395" s="14">
        <f>IF(OR('Anvendte oplysninger'!Q395="Irrelevant",'Anvendte oplysninger'!R395="Irrelevant",'Anvendte oplysninger'!Q395="Lige"),1,IF(AND(OR(I395="Motorvejsstrækning",I395="Frakørselsflettestrækning",I395="Tilkørselsflettestrækning"),'Anvendte oplysninger'!Q395&lt;4000),(EXP(0.1096*1746.5/'Anvendte oplysninger'!Q395)/EXP(0.1096*1746.5/4000))*('Anvendte oplysninger'!R395/1000)/G395+(G395-'Anvendte oplysninger'!R395/1000)/G395,1))</f>
        <v>1</v>
      </c>
      <c r="S395" s="14">
        <f>IF(OR('Anvendte oplysninger'!S395="Irrelevant",'Anvendte oplysninger'!T395="Irrelevant",'Anvendte oplysninger'!S395="Lige"),1,IF(AND(OR(I395="Motorvejsstrækning",I395="Frakørselsflettestrækning",I395="Tilkørselsflettestrækning"),'Anvendte oplysninger'!S395&lt;4000),(EXP(0.1096*1746.5/'Anvendte oplysninger'!S395)/EXP(0.1096*1746.5/4000))*('Anvendte oplysninger'!T395/1000)/G395+(G395-'Anvendte oplysninger'!T395/1000)/G395,1))</f>
        <v>1</v>
      </c>
      <c r="T395" s="14">
        <f>IF('Anvendte oplysninger'!U395="Irrelevant",1,IF(AND(OR(I395="Motorvejsstrækning",I395="Frakørselsflettestrækning",I395="Tilkørselsflettestrækning",I395="Frakørselsrampe",I395="Tilkørselsrampe"),'Anvendte oplysninger'!U395="Ja"),0.95,1))</f>
        <v>1</v>
      </c>
      <c r="U395" s="14">
        <f>IF('Anvendte oplysninger'!U395="Irrelevant",1,IF(AND(OR(I395="Motorvejsstrækning",I395="Frakørselsflettestrækning",I395="Tilkørselsflettestrækning",I395="Frakørselsrampe",I395="Tilkørselsrampe"),'Anvendte oplysninger'!U395="Ja"),0.96,1))</f>
        <v>1</v>
      </c>
      <c r="V395" s="14">
        <f>IF('Anvendte oplysninger'!U395="Irrelevant",1,IF(AND(OR(I395="Motorvejsstrækning",I395="Frakørselsflettestrækning",I395="Tilkørselsflettestrækning",I395="Frakørselsrampe",I395="Tilkørselsrampe"),'Anvendte oplysninger'!U395="Ja"),0.79,1))</f>
        <v>1</v>
      </c>
      <c r="W395" s="14">
        <f>IF('Anvendte oplysninger'!U395="Irrelevant",1,IF(AND(OR(I395="Motorvejsstrækning",I395="Frakørselsflettestrækning",I395="Tilkørselsflettestrækning",I395="Frakørselsrampe",I395="Tilkørselsrampe"),'Anvendte oplysninger'!U395="Ja"),0.94,1))</f>
        <v>1</v>
      </c>
      <c r="X395" s="14">
        <f>IF('Anvendte oplysninger'!U395="Irrelevant",1,IF(AND(OR(I395="Motorvejsstrækning",I395="Frakørselsflettestrækning",I395="Tilkørselsflettestrækning",I395="Frakørselsrampe",I395="Tilkørselsrampe"),'Anvendte oplysninger'!U395="Ja"),0.97,1))</f>
        <v>1</v>
      </c>
      <c r="Y395" s="14">
        <f>IF(AND(I395="Frakørselsrampe",'Anvendte oplysninger'!V395="S-formet ruderrampe"),1.32,IF(AND(I395="Frakørselsrampe",'Anvendte oplysninger'!V395="S-formet trompetrampe"),2.05,IF(AND(I395="Frakørselsrampe",'Anvendte oplysninger'!V395="U-formet trompetrampe"),4.11,IF(AND(I395="Frakørselsrampe",'Anvendte oplysninger'!V395="SV-formet flyoverrampe"),5.15,IF(AND(I395="Frakørselsrampe",'Anvendte oplysninger'!V395="Vinkelformet rampe"),1.07,IF(AND(I395="Tilkørselsrampe",'Anvendte oplysninger'!V395="S-formet ruderrampe"),0.93,IF(AND(I395="Tilkørselsrampe",'Anvendte oplysninger'!V395="S-formet trompetrampe"),2.48,IF(AND(I395="Tilkørselsrampe",'Anvendte oplysninger'!V395="U-formet trompetrampe"),4.15,IF(AND(I395="Tilkørselsrampe",'Anvendte oplysninger'!V395="SV-formet flyoverrampe"),5.26,IF(AND(I395="Tilkørselsrampe",'Anvendte oplysninger'!V395="Vinkelformet rampe"),1.42,1))))))))))</f>
        <v>1</v>
      </c>
      <c r="Z395" s="14">
        <f>IF(OR('Anvendte oplysninger'!W395="Lige",'Anvendte oplysninger'!W395="Irrelevant",'Anvendte oplysninger'!X395="Irrelevant",'Anvendte oplysninger'!Y395="Irrelevant"),1,1+1.545*1000/32.2*((('Anvendte oplysninger'!Y395*3268/3600)/('Anvendte oplysninger'!W395/0.306))^2)*('Anvendte oplysninger'!X395/1000)/G395)</f>
        <v>1</v>
      </c>
      <c r="AA395" s="14">
        <f>IF(OR('Anvendte oplysninger'!W395="Lige",'Anvendte oplysninger'!W395="Irrelevant",'Anvendte oplysninger'!X395="Irrelevant",'Anvendte oplysninger'!Y395="Irrelevant"),1,1+1.961*1000/32.2*((('Anvendte oplysninger'!Y395*3268/3600)/('Anvendte oplysninger'!W395/0.306))^2)*('Anvendte oplysninger'!X395/1000)/G395)</f>
        <v>1</v>
      </c>
      <c r="AB395" s="14">
        <f>IF(OR('Anvendte oplysninger'!Z395="Lige",'Anvendte oplysninger'!Z395="Irrelevant",'Anvendte oplysninger'!AA395="Irrelevant",'Anvendte oplysninger'!AB395="Irrelevant"),1,1+1.545*1000/32.2*((('Anvendte oplysninger'!AB395*3268/3600)/('Anvendte oplysninger'!Z395/0.306))^2)*('Anvendte oplysninger'!AA395/1000)/G395)</f>
        <v>1</v>
      </c>
      <c r="AC395" s="14">
        <f>IF(OR('Anvendte oplysninger'!Z395="Lige",'Anvendte oplysninger'!Z395="Irrelevant",'Anvendte oplysninger'!AA395="Irrelevant",'Anvendte oplysninger'!AB395="Irrelevant"),1,1+1.961*1000/32.2*((('Anvendte oplysninger'!AB395*3268/3600)/('Anvendte oplysninger'!Z395/0.306))^2)*('Anvendte oplysninger'!AA395/1000)/G395)</f>
        <v>1</v>
      </c>
      <c r="AD395" s="14">
        <f>IF(OR('Anvendte oplysninger'!AC395="Irrelevant",'Anvendte oplysninger'!AC395="Nej"),1,IF(AND('Anvendte oplysninger'!AC395="Ja",OR('Anvendte oplysninger'!Q395&lt;301,'Anvendte oplysninger'!S395&lt;301)),1-(0.5*('Anvendte oplysninger'!R395+'Anvendte oplysninger'!T395)/('Anvendte oplysninger'!G395*1000)),IF(AND('Anvendte oplysninger'!AC395="Ja",OR('Anvendte oplysninger'!Q395&lt;601,'Anvendte oplysninger'!S395&lt;601)),1-(0.25*('Anvendte oplysninger'!R395+'Anvendte oplysninger'!T395)/('Anvendte oplysninger'!G395*1000)),1)))</f>
        <v>1</v>
      </c>
      <c r="AE395" s="14">
        <f>IF(OR('Anvendte oplysninger'!AC395="Irrelevant",'Anvendte oplysninger'!AC395="Nej"),1,IF(AND('Anvendte oplysninger'!AC395="Ja",OR('Anvendte oplysninger'!Q395&lt;301,'Anvendte oplysninger'!S395&lt;301)),1-(0.4*('Anvendte oplysninger'!R395+'Anvendte oplysninger'!T395)/('Anvendte oplysninger'!G395*1000)),IF(AND('Anvendte oplysninger'!AC395="Ja",OR('Anvendte oplysninger'!Q395&lt;601,'Anvendte oplysninger'!S395&lt;601)),1-(0.2*('Anvendte oplysninger'!R395+'Anvendte oplysninger'!T395)/('Anvendte oplysninger'!G395*1000)),1)))</f>
        <v>1</v>
      </c>
      <c r="AF395" s="14">
        <f>IF('Anvendte oplysninger'!AD395="110 km/t",0.79,1)</f>
        <v>1</v>
      </c>
      <c r="AG395" s="14">
        <f>IF('Anvendte oplysninger'!AD395="110 km/t",0.94,1)</f>
        <v>1</v>
      </c>
      <c r="AH395" s="14">
        <f>IF('Anvendte oplysninger'!AD395="110 km/t",0.66,1)</f>
        <v>1</v>
      </c>
      <c r="AI395" s="14">
        <f>IF('Anvendte oplysninger'!AD395="110 km/t",0.82,1)</f>
        <v>1</v>
      </c>
      <c r="AJ395" s="14">
        <f>IF(AND('Anvendte oplysninger'!AE395="Ja",I395="Tilkørselsflettestrækning"),0.65*'Anvendte oplysninger'!AF395+1-'Anvendte oplysninger'!AF395,1)</f>
        <v>1</v>
      </c>
      <c r="AK395" s="15" t="str">
        <f t="shared" si="42"/>
        <v/>
      </c>
      <c r="AL395" s="15" t="str">
        <f t="shared" si="43"/>
        <v/>
      </c>
      <c r="AM395" s="15" t="str">
        <f t="shared" si="44"/>
        <v/>
      </c>
      <c r="AN395" s="15" t="str">
        <f t="shared" si="45"/>
        <v/>
      </c>
      <c r="AO395" s="15" t="str">
        <f t="shared" si="46"/>
        <v/>
      </c>
      <c r="AP395" s="15" t="str">
        <f t="shared" si="47"/>
        <v/>
      </c>
      <c r="AQ395" s="4" t="str">
        <f t="shared" si="48"/>
        <v/>
      </c>
    </row>
    <row r="396" spans="1:43" x14ac:dyDescent="0.25">
      <c r="A396" s="4" t="str">
        <f>IF(Inddata!A411="","",Inddata!A411)</f>
        <v/>
      </c>
      <c r="B396" s="4" t="str">
        <f>IF(Inddata!B411="","",Inddata!B411)</f>
        <v/>
      </c>
      <c r="C396" s="4" t="str">
        <f>IF(Inddata!C411="","",Inddata!C411)</f>
        <v/>
      </c>
      <c r="D396" s="4" t="str">
        <f>IF(Inddata!D411="","",Inddata!D411)</f>
        <v/>
      </c>
      <c r="E396" s="4" t="str">
        <f>IF(Inddata!E411="","",Inddata!E411)</f>
        <v/>
      </c>
      <c r="F396" s="4" t="str">
        <f>IF(Inddata!F411="","",Inddata!F411)</f>
        <v/>
      </c>
      <c r="G396" s="4">
        <f>IF(Inddata!G411="","",Inddata!G411)</f>
        <v>0</v>
      </c>
      <c r="H396" s="4" t="str">
        <f>IF(Inddata!H411&gt;0.5,Inddata!H411,"")</f>
        <v/>
      </c>
      <c r="I396" s="4" t="str">
        <f>IF(Inddata!I411="","",Inddata!I411)</f>
        <v/>
      </c>
      <c r="J396" s="14">
        <f>IF('Anvendte oplysninger'!J396="Irrelevant",1,IF('Anvendte oplysninger'!J396&gt;3,1.2,1))</f>
        <v>1</v>
      </c>
      <c r="K396" s="14">
        <f>IF('Anvendte oplysninger'!K396="Irrelevant",1,IF(AND(OR(I396="Motorvejsstrækning",I396="Frakørselsflettestrækning",I396="Tilkørselsflettestrækning"),'Anvendte oplysninger'!K396&lt;3.5),1+(3.5-'Anvendte oplysninger'!K396)*0.12,IF(AND(OR(I396="Frakørselsrampe",I396="Tilkørselsrampe"),'Anvendte oplysninger'!K396&lt;3.5),1+(3.5-'Anvendte oplysninger'!K396)*0.16,1)))</f>
        <v>1</v>
      </c>
      <c r="L396" s="14">
        <f>IF('Anvendte oplysninger'!L396="Irrelevant",1,IF(AND('Anvendte oplysninger'!L396="Ja",'Anvendte oplysninger'!J396=2),0.6*'Anvendte oplysninger'!M396+(1-'Anvendte oplysninger'!M396),IF(AND('Anvendte oplysninger'!L396="Ja",'Anvendte oplysninger'!J396=3),0.7*'Anvendte oplysninger'!M396+(1-'Anvendte oplysninger'!M396),IF(AND('Anvendte oplysninger'!L396="Ja",'Anvendte oplysninger'!J396=4),0.76*'Anvendte oplysninger'!M396+(1-'Anvendte oplysninger'!M396),IF(AND('Anvendte oplysninger'!L396="Ja",'Anvendte oplysninger'!J396&gt;4.99999999),0.8*'Anvendte oplysninger'!M396+(1-'Anvendte oplysninger'!M396),1)))))</f>
        <v>1</v>
      </c>
      <c r="M396" s="14">
        <f>IF('Anvendte oplysninger'!L396="Irrelevant",1,IF(AND('Anvendte oplysninger'!L396="Ja",'Anvendte oplysninger'!J396=2),0.8*'Anvendte oplysninger'!M396+(1-'Anvendte oplysninger'!M396),IF(AND('Anvendte oplysninger'!L396="Ja",'Anvendte oplysninger'!J396=3),0.85*'Anvendte oplysninger'!M396+(1-'Anvendte oplysninger'!M396),IF(AND('Anvendte oplysninger'!L396="Ja",'Anvendte oplysninger'!J396=4),0.88*'Anvendte oplysninger'!M396+(1-'Anvendte oplysninger'!M396),IF(AND('Anvendte oplysninger'!L396="Ja",'Anvendte oplysninger'!J396&gt;4.99999999),0.9*'Anvendte oplysninger'!M396+(1-'Anvendte oplysninger'!M396),1)))))</f>
        <v>1</v>
      </c>
      <c r="N396" s="14">
        <f>IF('Anvendte oplysninger'!N396="Irrelevant",1,IF(AND(OR(I396="Motorvejsstrækning",I396="Frakørselsflettestrækning",I396="Tilkørselsflettestrækning"),'Anvendte oplysninger'!N396&lt;3),1+(3-'Anvendte oplysninger'!N396)*0.09333333,1))</f>
        <v>1</v>
      </c>
      <c r="O396" s="14">
        <f>IF('Anvendte oplysninger'!N396="Irrelevant",1,IF(AND(OR(I396="Motorvejsstrækning",I396="Frakørselsflettestrækning",I396="Tilkørselsflettestrækning"),'Anvendte oplysninger'!N396&lt;3),1+(3-'Anvendte oplysninger'!N396)*0.19666667,1))</f>
        <v>1</v>
      </c>
      <c r="P396" s="14">
        <f>IF('Anvendte oplysninger'!O396="Irrelevant",1,IF(AND(OR(I396="Motorvejsstrækning",I396="Frakørselsflettestrækning",I396="Tilkørselsflettestrækning"),'Anvendte oplysninger'!O396&lt;3.00000001),1+(0.5-'Anvendte oplysninger'!O396)*0.04,IF(AND(OR(I396="Frakørselsrampe",I396="Tilkørselsrampe"),'Anvendte oplysninger'!O396&lt;3.00000001),1+(0.5-'Anvendte oplysninger'!O396)*0.08,IF(OR(I396="Motorvejsstrækning",I396="Frakørselsflettestrækning",I396="Tilkørselsflettestrækning"),0.9,0.8))))</f>
        <v>1</v>
      </c>
      <c r="Q396" s="14">
        <f>IF('Anvendte oplysninger'!P396="Irrelevant",1,IF(AND(OR(I396="Motorvejsstrækning",I396="Frakørselsflettestrækning",I396="Tilkørselsflettestrækning"),'Anvendte oplysninger'!P396&lt;11.00000001),1+(5-'Anvendte oplysninger'!P396)*0.01,0.94))</f>
        <v>1</v>
      </c>
      <c r="R396" s="14">
        <f>IF(OR('Anvendte oplysninger'!Q396="Irrelevant",'Anvendte oplysninger'!R396="Irrelevant",'Anvendte oplysninger'!Q396="Lige"),1,IF(AND(OR(I396="Motorvejsstrækning",I396="Frakørselsflettestrækning",I396="Tilkørselsflettestrækning"),'Anvendte oplysninger'!Q396&lt;4000),(EXP(0.1096*1746.5/'Anvendte oplysninger'!Q396)/EXP(0.1096*1746.5/4000))*('Anvendte oplysninger'!R396/1000)/G396+(G396-'Anvendte oplysninger'!R396/1000)/G396,1))</f>
        <v>1</v>
      </c>
      <c r="S396" s="14">
        <f>IF(OR('Anvendte oplysninger'!S396="Irrelevant",'Anvendte oplysninger'!T396="Irrelevant",'Anvendte oplysninger'!S396="Lige"),1,IF(AND(OR(I396="Motorvejsstrækning",I396="Frakørselsflettestrækning",I396="Tilkørselsflettestrækning"),'Anvendte oplysninger'!S396&lt;4000),(EXP(0.1096*1746.5/'Anvendte oplysninger'!S396)/EXP(0.1096*1746.5/4000))*('Anvendte oplysninger'!T396/1000)/G396+(G396-'Anvendte oplysninger'!T396/1000)/G396,1))</f>
        <v>1</v>
      </c>
      <c r="T396" s="14">
        <f>IF('Anvendte oplysninger'!U396="Irrelevant",1,IF(AND(OR(I396="Motorvejsstrækning",I396="Frakørselsflettestrækning",I396="Tilkørselsflettestrækning",I396="Frakørselsrampe",I396="Tilkørselsrampe"),'Anvendte oplysninger'!U396="Ja"),0.95,1))</f>
        <v>1</v>
      </c>
      <c r="U396" s="14">
        <f>IF('Anvendte oplysninger'!U396="Irrelevant",1,IF(AND(OR(I396="Motorvejsstrækning",I396="Frakørselsflettestrækning",I396="Tilkørselsflettestrækning",I396="Frakørselsrampe",I396="Tilkørselsrampe"),'Anvendte oplysninger'!U396="Ja"),0.96,1))</f>
        <v>1</v>
      </c>
      <c r="V396" s="14">
        <f>IF('Anvendte oplysninger'!U396="Irrelevant",1,IF(AND(OR(I396="Motorvejsstrækning",I396="Frakørselsflettestrækning",I396="Tilkørselsflettestrækning",I396="Frakørselsrampe",I396="Tilkørselsrampe"),'Anvendte oplysninger'!U396="Ja"),0.79,1))</f>
        <v>1</v>
      </c>
      <c r="W396" s="14">
        <f>IF('Anvendte oplysninger'!U396="Irrelevant",1,IF(AND(OR(I396="Motorvejsstrækning",I396="Frakørselsflettestrækning",I396="Tilkørselsflettestrækning",I396="Frakørselsrampe",I396="Tilkørselsrampe"),'Anvendte oplysninger'!U396="Ja"),0.94,1))</f>
        <v>1</v>
      </c>
      <c r="X396" s="14">
        <f>IF('Anvendte oplysninger'!U396="Irrelevant",1,IF(AND(OR(I396="Motorvejsstrækning",I396="Frakørselsflettestrækning",I396="Tilkørselsflettestrækning",I396="Frakørselsrampe",I396="Tilkørselsrampe"),'Anvendte oplysninger'!U396="Ja"),0.97,1))</f>
        <v>1</v>
      </c>
      <c r="Y396" s="14">
        <f>IF(AND(I396="Frakørselsrampe",'Anvendte oplysninger'!V396="S-formet ruderrampe"),1.32,IF(AND(I396="Frakørselsrampe",'Anvendte oplysninger'!V396="S-formet trompetrampe"),2.05,IF(AND(I396="Frakørselsrampe",'Anvendte oplysninger'!V396="U-formet trompetrampe"),4.11,IF(AND(I396="Frakørselsrampe",'Anvendte oplysninger'!V396="SV-formet flyoverrampe"),5.15,IF(AND(I396="Frakørselsrampe",'Anvendte oplysninger'!V396="Vinkelformet rampe"),1.07,IF(AND(I396="Tilkørselsrampe",'Anvendte oplysninger'!V396="S-formet ruderrampe"),0.93,IF(AND(I396="Tilkørselsrampe",'Anvendte oplysninger'!V396="S-formet trompetrampe"),2.48,IF(AND(I396="Tilkørselsrampe",'Anvendte oplysninger'!V396="U-formet trompetrampe"),4.15,IF(AND(I396="Tilkørselsrampe",'Anvendte oplysninger'!V396="SV-formet flyoverrampe"),5.26,IF(AND(I396="Tilkørselsrampe",'Anvendte oplysninger'!V396="Vinkelformet rampe"),1.42,1))))))))))</f>
        <v>1</v>
      </c>
      <c r="Z396" s="14">
        <f>IF(OR('Anvendte oplysninger'!W396="Lige",'Anvendte oplysninger'!W396="Irrelevant",'Anvendte oplysninger'!X396="Irrelevant",'Anvendte oplysninger'!Y396="Irrelevant"),1,1+1.545*1000/32.2*((('Anvendte oplysninger'!Y396*3268/3600)/('Anvendte oplysninger'!W396/0.306))^2)*('Anvendte oplysninger'!X396/1000)/G396)</f>
        <v>1</v>
      </c>
      <c r="AA396" s="14">
        <f>IF(OR('Anvendte oplysninger'!W396="Lige",'Anvendte oplysninger'!W396="Irrelevant",'Anvendte oplysninger'!X396="Irrelevant",'Anvendte oplysninger'!Y396="Irrelevant"),1,1+1.961*1000/32.2*((('Anvendte oplysninger'!Y396*3268/3600)/('Anvendte oplysninger'!W396/0.306))^2)*('Anvendte oplysninger'!X396/1000)/G396)</f>
        <v>1</v>
      </c>
      <c r="AB396" s="14">
        <f>IF(OR('Anvendte oplysninger'!Z396="Lige",'Anvendte oplysninger'!Z396="Irrelevant",'Anvendte oplysninger'!AA396="Irrelevant",'Anvendte oplysninger'!AB396="Irrelevant"),1,1+1.545*1000/32.2*((('Anvendte oplysninger'!AB396*3268/3600)/('Anvendte oplysninger'!Z396/0.306))^2)*('Anvendte oplysninger'!AA396/1000)/G396)</f>
        <v>1</v>
      </c>
      <c r="AC396" s="14">
        <f>IF(OR('Anvendte oplysninger'!Z396="Lige",'Anvendte oplysninger'!Z396="Irrelevant",'Anvendte oplysninger'!AA396="Irrelevant",'Anvendte oplysninger'!AB396="Irrelevant"),1,1+1.961*1000/32.2*((('Anvendte oplysninger'!AB396*3268/3600)/('Anvendte oplysninger'!Z396/0.306))^2)*('Anvendte oplysninger'!AA396/1000)/G396)</f>
        <v>1</v>
      </c>
      <c r="AD396" s="14">
        <f>IF(OR('Anvendte oplysninger'!AC396="Irrelevant",'Anvendte oplysninger'!AC396="Nej"),1,IF(AND('Anvendte oplysninger'!AC396="Ja",OR('Anvendte oplysninger'!Q396&lt;301,'Anvendte oplysninger'!S396&lt;301)),1-(0.5*('Anvendte oplysninger'!R396+'Anvendte oplysninger'!T396)/('Anvendte oplysninger'!G396*1000)),IF(AND('Anvendte oplysninger'!AC396="Ja",OR('Anvendte oplysninger'!Q396&lt;601,'Anvendte oplysninger'!S396&lt;601)),1-(0.25*('Anvendte oplysninger'!R396+'Anvendte oplysninger'!T396)/('Anvendte oplysninger'!G396*1000)),1)))</f>
        <v>1</v>
      </c>
      <c r="AE396" s="14">
        <f>IF(OR('Anvendte oplysninger'!AC396="Irrelevant",'Anvendte oplysninger'!AC396="Nej"),1,IF(AND('Anvendte oplysninger'!AC396="Ja",OR('Anvendte oplysninger'!Q396&lt;301,'Anvendte oplysninger'!S396&lt;301)),1-(0.4*('Anvendte oplysninger'!R396+'Anvendte oplysninger'!T396)/('Anvendte oplysninger'!G396*1000)),IF(AND('Anvendte oplysninger'!AC396="Ja",OR('Anvendte oplysninger'!Q396&lt;601,'Anvendte oplysninger'!S396&lt;601)),1-(0.2*('Anvendte oplysninger'!R396+'Anvendte oplysninger'!T396)/('Anvendte oplysninger'!G396*1000)),1)))</f>
        <v>1</v>
      </c>
      <c r="AF396" s="14">
        <f>IF('Anvendte oplysninger'!AD396="110 km/t",0.79,1)</f>
        <v>1</v>
      </c>
      <c r="AG396" s="14">
        <f>IF('Anvendte oplysninger'!AD396="110 km/t",0.94,1)</f>
        <v>1</v>
      </c>
      <c r="AH396" s="14">
        <f>IF('Anvendte oplysninger'!AD396="110 km/t",0.66,1)</f>
        <v>1</v>
      </c>
      <c r="AI396" s="14">
        <f>IF('Anvendte oplysninger'!AD396="110 km/t",0.82,1)</f>
        <v>1</v>
      </c>
      <c r="AJ396" s="14">
        <f>IF(AND('Anvendte oplysninger'!AE396="Ja",I396="Tilkørselsflettestrækning"),0.65*'Anvendte oplysninger'!AF396+1-'Anvendte oplysninger'!AF396,1)</f>
        <v>1</v>
      </c>
      <c r="AK396" s="15" t="str">
        <f t="shared" si="42"/>
        <v/>
      </c>
      <c r="AL396" s="15" t="str">
        <f t="shared" si="43"/>
        <v/>
      </c>
      <c r="AM396" s="15" t="str">
        <f t="shared" si="44"/>
        <v/>
      </c>
      <c r="AN396" s="15" t="str">
        <f t="shared" si="45"/>
        <v/>
      </c>
      <c r="AO396" s="15" t="str">
        <f t="shared" si="46"/>
        <v/>
      </c>
      <c r="AP396" s="15" t="str">
        <f t="shared" si="47"/>
        <v/>
      </c>
      <c r="AQ396" s="4" t="str">
        <f t="shared" si="48"/>
        <v/>
      </c>
    </row>
    <row r="397" spans="1:43" x14ac:dyDescent="0.25">
      <c r="A397" s="4" t="str">
        <f>IF(Inddata!A412="","",Inddata!A412)</f>
        <v/>
      </c>
      <c r="B397" s="4" t="str">
        <f>IF(Inddata!B412="","",Inddata!B412)</f>
        <v/>
      </c>
      <c r="C397" s="4" t="str">
        <f>IF(Inddata!C412="","",Inddata!C412)</f>
        <v/>
      </c>
      <c r="D397" s="4" t="str">
        <f>IF(Inddata!D412="","",Inddata!D412)</f>
        <v/>
      </c>
      <c r="E397" s="4" t="str">
        <f>IF(Inddata!E412="","",Inddata!E412)</f>
        <v/>
      </c>
      <c r="F397" s="4" t="str">
        <f>IF(Inddata!F412="","",Inddata!F412)</f>
        <v/>
      </c>
      <c r="G397" s="4">
        <f>IF(Inddata!G412="","",Inddata!G412)</f>
        <v>0</v>
      </c>
      <c r="H397" s="4" t="str">
        <f>IF(Inddata!H412&gt;0.5,Inddata!H412,"")</f>
        <v/>
      </c>
      <c r="I397" s="4" t="str">
        <f>IF(Inddata!I412="","",Inddata!I412)</f>
        <v/>
      </c>
      <c r="J397" s="14">
        <f>IF('Anvendte oplysninger'!J397="Irrelevant",1,IF('Anvendte oplysninger'!J397&gt;3,1.2,1))</f>
        <v>1</v>
      </c>
      <c r="K397" s="14">
        <f>IF('Anvendte oplysninger'!K397="Irrelevant",1,IF(AND(OR(I397="Motorvejsstrækning",I397="Frakørselsflettestrækning",I397="Tilkørselsflettestrækning"),'Anvendte oplysninger'!K397&lt;3.5),1+(3.5-'Anvendte oplysninger'!K397)*0.12,IF(AND(OR(I397="Frakørselsrampe",I397="Tilkørselsrampe"),'Anvendte oplysninger'!K397&lt;3.5),1+(3.5-'Anvendte oplysninger'!K397)*0.16,1)))</f>
        <v>1</v>
      </c>
      <c r="L397" s="14">
        <f>IF('Anvendte oplysninger'!L397="Irrelevant",1,IF(AND('Anvendte oplysninger'!L397="Ja",'Anvendte oplysninger'!J397=2),0.6*'Anvendte oplysninger'!M397+(1-'Anvendte oplysninger'!M397),IF(AND('Anvendte oplysninger'!L397="Ja",'Anvendte oplysninger'!J397=3),0.7*'Anvendte oplysninger'!M397+(1-'Anvendte oplysninger'!M397),IF(AND('Anvendte oplysninger'!L397="Ja",'Anvendte oplysninger'!J397=4),0.76*'Anvendte oplysninger'!M397+(1-'Anvendte oplysninger'!M397),IF(AND('Anvendte oplysninger'!L397="Ja",'Anvendte oplysninger'!J397&gt;4.99999999),0.8*'Anvendte oplysninger'!M397+(1-'Anvendte oplysninger'!M397),1)))))</f>
        <v>1</v>
      </c>
      <c r="M397" s="14">
        <f>IF('Anvendte oplysninger'!L397="Irrelevant",1,IF(AND('Anvendte oplysninger'!L397="Ja",'Anvendte oplysninger'!J397=2),0.8*'Anvendte oplysninger'!M397+(1-'Anvendte oplysninger'!M397),IF(AND('Anvendte oplysninger'!L397="Ja",'Anvendte oplysninger'!J397=3),0.85*'Anvendte oplysninger'!M397+(1-'Anvendte oplysninger'!M397),IF(AND('Anvendte oplysninger'!L397="Ja",'Anvendte oplysninger'!J397=4),0.88*'Anvendte oplysninger'!M397+(1-'Anvendte oplysninger'!M397),IF(AND('Anvendte oplysninger'!L397="Ja",'Anvendte oplysninger'!J397&gt;4.99999999),0.9*'Anvendte oplysninger'!M397+(1-'Anvendte oplysninger'!M397),1)))))</f>
        <v>1</v>
      </c>
      <c r="N397" s="14">
        <f>IF('Anvendte oplysninger'!N397="Irrelevant",1,IF(AND(OR(I397="Motorvejsstrækning",I397="Frakørselsflettestrækning",I397="Tilkørselsflettestrækning"),'Anvendte oplysninger'!N397&lt;3),1+(3-'Anvendte oplysninger'!N397)*0.09333333,1))</f>
        <v>1</v>
      </c>
      <c r="O397" s="14">
        <f>IF('Anvendte oplysninger'!N397="Irrelevant",1,IF(AND(OR(I397="Motorvejsstrækning",I397="Frakørselsflettestrækning",I397="Tilkørselsflettestrækning"),'Anvendte oplysninger'!N397&lt;3),1+(3-'Anvendte oplysninger'!N397)*0.19666667,1))</f>
        <v>1</v>
      </c>
      <c r="P397" s="14">
        <f>IF('Anvendte oplysninger'!O397="Irrelevant",1,IF(AND(OR(I397="Motorvejsstrækning",I397="Frakørselsflettestrækning",I397="Tilkørselsflettestrækning"),'Anvendte oplysninger'!O397&lt;3.00000001),1+(0.5-'Anvendte oplysninger'!O397)*0.04,IF(AND(OR(I397="Frakørselsrampe",I397="Tilkørselsrampe"),'Anvendte oplysninger'!O397&lt;3.00000001),1+(0.5-'Anvendte oplysninger'!O397)*0.08,IF(OR(I397="Motorvejsstrækning",I397="Frakørselsflettestrækning",I397="Tilkørselsflettestrækning"),0.9,0.8))))</f>
        <v>1</v>
      </c>
      <c r="Q397" s="14">
        <f>IF('Anvendte oplysninger'!P397="Irrelevant",1,IF(AND(OR(I397="Motorvejsstrækning",I397="Frakørselsflettestrækning",I397="Tilkørselsflettestrækning"),'Anvendte oplysninger'!P397&lt;11.00000001),1+(5-'Anvendte oplysninger'!P397)*0.01,0.94))</f>
        <v>1</v>
      </c>
      <c r="R397" s="14">
        <f>IF(OR('Anvendte oplysninger'!Q397="Irrelevant",'Anvendte oplysninger'!R397="Irrelevant",'Anvendte oplysninger'!Q397="Lige"),1,IF(AND(OR(I397="Motorvejsstrækning",I397="Frakørselsflettestrækning",I397="Tilkørselsflettestrækning"),'Anvendte oplysninger'!Q397&lt;4000),(EXP(0.1096*1746.5/'Anvendte oplysninger'!Q397)/EXP(0.1096*1746.5/4000))*('Anvendte oplysninger'!R397/1000)/G397+(G397-'Anvendte oplysninger'!R397/1000)/G397,1))</f>
        <v>1</v>
      </c>
      <c r="S397" s="14">
        <f>IF(OR('Anvendte oplysninger'!S397="Irrelevant",'Anvendte oplysninger'!T397="Irrelevant",'Anvendte oplysninger'!S397="Lige"),1,IF(AND(OR(I397="Motorvejsstrækning",I397="Frakørselsflettestrækning",I397="Tilkørselsflettestrækning"),'Anvendte oplysninger'!S397&lt;4000),(EXP(0.1096*1746.5/'Anvendte oplysninger'!S397)/EXP(0.1096*1746.5/4000))*('Anvendte oplysninger'!T397/1000)/G397+(G397-'Anvendte oplysninger'!T397/1000)/G397,1))</f>
        <v>1</v>
      </c>
      <c r="T397" s="14">
        <f>IF('Anvendte oplysninger'!U397="Irrelevant",1,IF(AND(OR(I397="Motorvejsstrækning",I397="Frakørselsflettestrækning",I397="Tilkørselsflettestrækning",I397="Frakørselsrampe",I397="Tilkørselsrampe"),'Anvendte oplysninger'!U397="Ja"),0.95,1))</f>
        <v>1</v>
      </c>
      <c r="U397" s="14">
        <f>IF('Anvendte oplysninger'!U397="Irrelevant",1,IF(AND(OR(I397="Motorvejsstrækning",I397="Frakørselsflettestrækning",I397="Tilkørselsflettestrækning",I397="Frakørselsrampe",I397="Tilkørselsrampe"),'Anvendte oplysninger'!U397="Ja"),0.96,1))</f>
        <v>1</v>
      </c>
      <c r="V397" s="14">
        <f>IF('Anvendte oplysninger'!U397="Irrelevant",1,IF(AND(OR(I397="Motorvejsstrækning",I397="Frakørselsflettestrækning",I397="Tilkørselsflettestrækning",I397="Frakørselsrampe",I397="Tilkørselsrampe"),'Anvendte oplysninger'!U397="Ja"),0.79,1))</f>
        <v>1</v>
      </c>
      <c r="W397" s="14">
        <f>IF('Anvendte oplysninger'!U397="Irrelevant",1,IF(AND(OR(I397="Motorvejsstrækning",I397="Frakørselsflettestrækning",I397="Tilkørselsflettestrækning",I397="Frakørselsrampe",I397="Tilkørselsrampe"),'Anvendte oplysninger'!U397="Ja"),0.94,1))</f>
        <v>1</v>
      </c>
      <c r="X397" s="14">
        <f>IF('Anvendte oplysninger'!U397="Irrelevant",1,IF(AND(OR(I397="Motorvejsstrækning",I397="Frakørselsflettestrækning",I397="Tilkørselsflettestrækning",I397="Frakørselsrampe",I397="Tilkørselsrampe"),'Anvendte oplysninger'!U397="Ja"),0.97,1))</f>
        <v>1</v>
      </c>
      <c r="Y397" s="14">
        <f>IF(AND(I397="Frakørselsrampe",'Anvendte oplysninger'!V397="S-formet ruderrampe"),1.32,IF(AND(I397="Frakørselsrampe",'Anvendte oplysninger'!V397="S-formet trompetrampe"),2.05,IF(AND(I397="Frakørselsrampe",'Anvendte oplysninger'!V397="U-formet trompetrampe"),4.11,IF(AND(I397="Frakørselsrampe",'Anvendte oplysninger'!V397="SV-formet flyoverrampe"),5.15,IF(AND(I397="Frakørselsrampe",'Anvendte oplysninger'!V397="Vinkelformet rampe"),1.07,IF(AND(I397="Tilkørselsrampe",'Anvendte oplysninger'!V397="S-formet ruderrampe"),0.93,IF(AND(I397="Tilkørselsrampe",'Anvendte oplysninger'!V397="S-formet trompetrampe"),2.48,IF(AND(I397="Tilkørselsrampe",'Anvendte oplysninger'!V397="U-formet trompetrampe"),4.15,IF(AND(I397="Tilkørselsrampe",'Anvendte oplysninger'!V397="SV-formet flyoverrampe"),5.26,IF(AND(I397="Tilkørselsrampe",'Anvendte oplysninger'!V397="Vinkelformet rampe"),1.42,1))))))))))</f>
        <v>1</v>
      </c>
      <c r="Z397" s="14">
        <f>IF(OR('Anvendte oplysninger'!W397="Lige",'Anvendte oplysninger'!W397="Irrelevant",'Anvendte oplysninger'!X397="Irrelevant",'Anvendte oplysninger'!Y397="Irrelevant"),1,1+1.545*1000/32.2*((('Anvendte oplysninger'!Y397*3268/3600)/('Anvendte oplysninger'!W397/0.306))^2)*('Anvendte oplysninger'!X397/1000)/G397)</f>
        <v>1</v>
      </c>
      <c r="AA397" s="14">
        <f>IF(OR('Anvendte oplysninger'!W397="Lige",'Anvendte oplysninger'!W397="Irrelevant",'Anvendte oplysninger'!X397="Irrelevant",'Anvendte oplysninger'!Y397="Irrelevant"),1,1+1.961*1000/32.2*((('Anvendte oplysninger'!Y397*3268/3600)/('Anvendte oplysninger'!W397/0.306))^2)*('Anvendte oplysninger'!X397/1000)/G397)</f>
        <v>1</v>
      </c>
      <c r="AB397" s="14">
        <f>IF(OR('Anvendte oplysninger'!Z397="Lige",'Anvendte oplysninger'!Z397="Irrelevant",'Anvendte oplysninger'!AA397="Irrelevant",'Anvendte oplysninger'!AB397="Irrelevant"),1,1+1.545*1000/32.2*((('Anvendte oplysninger'!AB397*3268/3600)/('Anvendte oplysninger'!Z397/0.306))^2)*('Anvendte oplysninger'!AA397/1000)/G397)</f>
        <v>1</v>
      </c>
      <c r="AC397" s="14">
        <f>IF(OR('Anvendte oplysninger'!Z397="Lige",'Anvendte oplysninger'!Z397="Irrelevant",'Anvendte oplysninger'!AA397="Irrelevant",'Anvendte oplysninger'!AB397="Irrelevant"),1,1+1.961*1000/32.2*((('Anvendte oplysninger'!AB397*3268/3600)/('Anvendte oplysninger'!Z397/0.306))^2)*('Anvendte oplysninger'!AA397/1000)/G397)</f>
        <v>1</v>
      </c>
      <c r="AD397" s="14">
        <f>IF(OR('Anvendte oplysninger'!AC397="Irrelevant",'Anvendte oplysninger'!AC397="Nej"),1,IF(AND('Anvendte oplysninger'!AC397="Ja",OR('Anvendte oplysninger'!Q397&lt;301,'Anvendte oplysninger'!S397&lt;301)),1-(0.5*('Anvendte oplysninger'!R397+'Anvendte oplysninger'!T397)/('Anvendte oplysninger'!G397*1000)),IF(AND('Anvendte oplysninger'!AC397="Ja",OR('Anvendte oplysninger'!Q397&lt;601,'Anvendte oplysninger'!S397&lt;601)),1-(0.25*('Anvendte oplysninger'!R397+'Anvendte oplysninger'!T397)/('Anvendte oplysninger'!G397*1000)),1)))</f>
        <v>1</v>
      </c>
      <c r="AE397" s="14">
        <f>IF(OR('Anvendte oplysninger'!AC397="Irrelevant",'Anvendte oplysninger'!AC397="Nej"),1,IF(AND('Anvendte oplysninger'!AC397="Ja",OR('Anvendte oplysninger'!Q397&lt;301,'Anvendte oplysninger'!S397&lt;301)),1-(0.4*('Anvendte oplysninger'!R397+'Anvendte oplysninger'!T397)/('Anvendte oplysninger'!G397*1000)),IF(AND('Anvendte oplysninger'!AC397="Ja",OR('Anvendte oplysninger'!Q397&lt;601,'Anvendte oplysninger'!S397&lt;601)),1-(0.2*('Anvendte oplysninger'!R397+'Anvendte oplysninger'!T397)/('Anvendte oplysninger'!G397*1000)),1)))</f>
        <v>1</v>
      </c>
      <c r="AF397" s="14">
        <f>IF('Anvendte oplysninger'!AD397="110 km/t",0.79,1)</f>
        <v>1</v>
      </c>
      <c r="AG397" s="14">
        <f>IF('Anvendte oplysninger'!AD397="110 km/t",0.94,1)</f>
        <v>1</v>
      </c>
      <c r="AH397" s="14">
        <f>IF('Anvendte oplysninger'!AD397="110 km/t",0.66,1)</f>
        <v>1</v>
      </c>
      <c r="AI397" s="14">
        <f>IF('Anvendte oplysninger'!AD397="110 km/t",0.82,1)</f>
        <v>1</v>
      </c>
      <c r="AJ397" s="14">
        <f>IF(AND('Anvendte oplysninger'!AE397="Ja",I397="Tilkørselsflettestrækning"),0.65*'Anvendte oplysninger'!AF397+1-'Anvendte oplysninger'!AF397,1)</f>
        <v>1</v>
      </c>
      <c r="AK397" s="15" t="str">
        <f t="shared" si="42"/>
        <v/>
      </c>
      <c r="AL397" s="15" t="str">
        <f t="shared" si="43"/>
        <v/>
      </c>
      <c r="AM397" s="15" t="str">
        <f t="shared" si="44"/>
        <v/>
      </c>
      <c r="AN397" s="15" t="str">
        <f t="shared" si="45"/>
        <v/>
      </c>
      <c r="AO397" s="15" t="str">
        <f t="shared" si="46"/>
        <v/>
      </c>
      <c r="AP397" s="15" t="str">
        <f t="shared" si="47"/>
        <v/>
      </c>
      <c r="AQ397" s="4" t="str">
        <f t="shared" si="48"/>
        <v/>
      </c>
    </row>
    <row r="398" spans="1:43" x14ac:dyDescent="0.25">
      <c r="A398" s="4" t="str">
        <f>IF(Inddata!A413="","",Inddata!A413)</f>
        <v/>
      </c>
      <c r="B398" s="4" t="str">
        <f>IF(Inddata!B413="","",Inddata!B413)</f>
        <v/>
      </c>
      <c r="C398" s="4" t="str">
        <f>IF(Inddata!C413="","",Inddata!C413)</f>
        <v/>
      </c>
      <c r="D398" s="4" t="str">
        <f>IF(Inddata!D413="","",Inddata!D413)</f>
        <v/>
      </c>
      <c r="E398" s="4" t="str">
        <f>IF(Inddata!E413="","",Inddata!E413)</f>
        <v/>
      </c>
      <c r="F398" s="4" t="str">
        <f>IF(Inddata!F413="","",Inddata!F413)</f>
        <v/>
      </c>
      <c r="G398" s="4">
        <f>IF(Inddata!G413="","",Inddata!G413)</f>
        <v>0</v>
      </c>
      <c r="H398" s="4" t="str">
        <f>IF(Inddata!H413&gt;0.5,Inddata!H413,"")</f>
        <v/>
      </c>
      <c r="I398" s="4" t="str">
        <f>IF(Inddata!I413="","",Inddata!I413)</f>
        <v/>
      </c>
      <c r="J398" s="14">
        <f>IF('Anvendte oplysninger'!J398="Irrelevant",1,IF('Anvendte oplysninger'!J398&gt;3,1.2,1))</f>
        <v>1</v>
      </c>
      <c r="K398" s="14">
        <f>IF('Anvendte oplysninger'!K398="Irrelevant",1,IF(AND(OR(I398="Motorvejsstrækning",I398="Frakørselsflettestrækning",I398="Tilkørselsflettestrækning"),'Anvendte oplysninger'!K398&lt;3.5),1+(3.5-'Anvendte oplysninger'!K398)*0.12,IF(AND(OR(I398="Frakørselsrampe",I398="Tilkørselsrampe"),'Anvendte oplysninger'!K398&lt;3.5),1+(3.5-'Anvendte oplysninger'!K398)*0.16,1)))</f>
        <v>1</v>
      </c>
      <c r="L398" s="14">
        <f>IF('Anvendte oplysninger'!L398="Irrelevant",1,IF(AND('Anvendte oplysninger'!L398="Ja",'Anvendte oplysninger'!J398=2),0.6*'Anvendte oplysninger'!M398+(1-'Anvendte oplysninger'!M398),IF(AND('Anvendte oplysninger'!L398="Ja",'Anvendte oplysninger'!J398=3),0.7*'Anvendte oplysninger'!M398+(1-'Anvendte oplysninger'!M398),IF(AND('Anvendte oplysninger'!L398="Ja",'Anvendte oplysninger'!J398=4),0.76*'Anvendte oplysninger'!M398+(1-'Anvendte oplysninger'!M398),IF(AND('Anvendte oplysninger'!L398="Ja",'Anvendte oplysninger'!J398&gt;4.99999999),0.8*'Anvendte oplysninger'!M398+(1-'Anvendte oplysninger'!M398),1)))))</f>
        <v>1</v>
      </c>
      <c r="M398" s="14">
        <f>IF('Anvendte oplysninger'!L398="Irrelevant",1,IF(AND('Anvendte oplysninger'!L398="Ja",'Anvendte oplysninger'!J398=2),0.8*'Anvendte oplysninger'!M398+(1-'Anvendte oplysninger'!M398),IF(AND('Anvendte oplysninger'!L398="Ja",'Anvendte oplysninger'!J398=3),0.85*'Anvendte oplysninger'!M398+(1-'Anvendte oplysninger'!M398),IF(AND('Anvendte oplysninger'!L398="Ja",'Anvendte oplysninger'!J398=4),0.88*'Anvendte oplysninger'!M398+(1-'Anvendte oplysninger'!M398),IF(AND('Anvendte oplysninger'!L398="Ja",'Anvendte oplysninger'!J398&gt;4.99999999),0.9*'Anvendte oplysninger'!M398+(1-'Anvendte oplysninger'!M398),1)))))</f>
        <v>1</v>
      </c>
      <c r="N398" s="14">
        <f>IF('Anvendte oplysninger'!N398="Irrelevant",1,IF(AND(OR(I398="Motorvejsstrækning",I398="Frakørselsflettestrækning",I398="Tilkørselsflettestrækning"),'Anvendte oplysninger'!N398&lt;3),1+(3-'Anvendte oplysninger'!N398)*0.09333333,1))</f>
        <v>1</v>
      </c>
      <c r="O398" s="14">
        <f>IF('Anvendte oplysninger'!N398="Irrelevant",1,IF(AND(OR(I398="Motorvejsstrækning",I398="Frakørselsflettestrækning",I398="Tilkørselsflettestrækning"),'Anvendte oplysninger'!N398&lt;3),1+(3-'Anvendte oplysninger'!N398)*0.19666667,1))</f>
        <v>1</v>
      </c>
      <c r="P398" s="14">
        <f>IF('Anvendte oplysninger'!O398="Irrelevant",1,IF(AND(OR(I398="Motorvejsstrækning",I398="Frakørselsflettestrækning",I398="Tilkørselsflettestrækning"),'Anvendte oplysninger'!O398&lt;3.00000001),1+(0.5-'Anvendte oplysninger'!O398)*0.04,IF(AND(OR(I398="Frakørselsrampe",I398="Tilkørselsrampe"),'Anvendte oplysninger'!O398&lt;3.00000001),1+(0.5-'Anvendte oplysninger'!O398)*0.08,IF(OR(I398="Motorvejsstrækning",I398="Frakørselsflettestrækning",I398="Tilkørselsflettestrækning"),0.9,0.8))))</f>
        <v>1</v>
      </c>
      <c r="Q398" s="14">
        <f>IF('Anvendte oplysninger'!P398="Irrelevant",1,IF(AND(OR(I398="Motorvejsstrækning",I398="Frakørselsflettestrækning",I398="Tilkørselsflettestrækning"),'Anvendte oplysninger'!P398&lt;11.00000001),1+(5-'Anvendte oplysninger'!P398)*0.01,0.94))</f>
        <v>1</v>
      </c>
      <c r="R398" s="14">
        <f>IF(OR('Anvendte oplysninger'!Q398="Irrelevant",'Anvendte oplysninger'!R398="Irrelevant",'Anvendte oplysninger'!Q398="Lige"),1,IF(AND(OR(I398="Motorvejsstrækning",I398="Frakørselsflettestrækning",I398="Tilkørselsflettestrækning"),'Anvendte oplysninger'!Q398&lt;4000),(EXP(0.1096*1746.5/'Anvendte oplysninger'!Q398)/EXP(0.1096*1746.5/4000))*('Anvendte oplysninger'!R398/1000)/G398+(G398-'Anvendte oplysninger'!R398/1000)/G398,1))</f>
        <v>1</v>
      </c>
      <c r="S398" s="14">
        <f>IF(OR('Anvendte oplysninger'!S398="Irrelevant",'Anvendte oplysninger'!T398="Irrelevant",'Anvendte oplysninger'!S398="Lige"),1,IF(AND(OR(I398="Motorvejsstrækning",I398="Frakørselsflettestrækning",I398="Tilkørselsflettestrækning"),'Anvendte oplysninger'!S398&lt;4000),(EXP(0.1096*1746.5/'Anvendte oplysninger'!S398)/EXP(0.1096*1746.5/4000))*('Anvendte oplysninger'!T398/1000)/G398+(G398-'Anvendte oplysninger'!T398/1000)/G398,1))</f>
        <v>1</v>
      </c>
      <c r="T398" s="14">
        <f>IF('Anvendte oplysninger'!U398="Irrelevant",1,IF(AND(OR(I398="Motorvejsstrækning",I398="Frakørselsflettestrækning",I398="Tilkørselsflettestrækning",I398="Frakørselsrampe",I398="Tilkørselsrampe"),'Anvendte oplysninger'!U398="Ja"),0.95,1))</f>
        <v>1</v>
      </c>
      <c r="U398" s="14">
        <f>IF('Anvendte oplysninger'!U398="Irrelevant",1,IF(AND(OR(I398="Motorvejsstrækning",I398="Frakørselsflettestrækning",I398="Tilkørselsflettestrækning",I398="Frakørselsrampe",I398="Tilkørselsrampe"),'Anvendte oplysninger'!U398="Ja"),0.96,1))</f>
        <v>1</v>
      </c>
      <c r="V398" s="14">
        <f>IF('Anvendte oplysninger'!U398="Irrelevant",1,IF(AND(OR(I398="Motorvejsstrækning",I398="Frakørselsflettestrækning",I398="Tilkørselsflettestrækning",I398="Frakørselsrampe",I398="Tilkørselsrampe"),'Anvendte oplysninger'!U398="Ja"),0.79,1))</f>
        <v>1</v>
      </c>
      <c r="W398" s="14">
        <f>IF('Anvendte oplysninger'!U398="Irrelevant",1,IF(AND(OR(I398="Motorvejsstrækning",I398="Frakørselsflettestrækning",I398="Tilkørselsflettestrækning",I398="Frakørselsrampe",I398="Tilkørselsrampe"),'Anvendte oplysninger'!U398="Ja"),0.94,1))</f>
        <v>1</v>
      </c>
      <c r="X398" s="14">
        <f>IF('Anvendte oplysninger'!U398="Irrelevant",1,IF(AND(OR(I398="Motorvejsstrækning",I398="Frakørselsflettestrækning",I398="Tilkørselsflettestrækning",I398="Frakørselsrampe",I398="Tilkørselsrampe"),'Anvendte oplysninger'!U398="Ja"),0.97,1))</f>
        <v>1</v>
      </c>
      <c r="Y398" s="14">
        <f>IF(AND(I398="Frakørselsrampe",'Anvendte oplysninger'!V398="S-formet ruderrampe"),1.32,IF(AND(I398="Frakørselsrampe",'Anvendte oplysninger'!V398="S-formet trompetrampe"),2.05,IF(AND(I398="Frakørselsrampe",'Anvendte oplysninger'!V398="U-formet trompetrampe"),4.11,IF(AND(I398="Frakørselsrampe",'Anvendte oplysninger'!V398="SV-formet flyoverrampe"),5.15,IF(AND(I398="Frakørselsrampe",'Anvendte oplysninger'!V398="Vinkelformet rampe"),1.07,IF(AND(I398="Tilkørselsrampe",'Anvendte oplysninger'!V398="S-formet ruderrampe"),0.93,IF(AND(I398="Tilkørselsrampe",'Anvendte oplysninger'!V398="S-formet trompetrampe"),2.48,IF(AND(I398="Tilkørselsrampe",'Anvendte oplysninger'!V398="U-formet trompetrampe"),4.15,IF(AND(I398="Tilkørselsrampe",'Anvendte oplysninger'!V398="SV-formet flyoverrampe"),5.26,IF(AND(I398="Tilkørselsrampe",'Anvendte oplysninger'!V398="Vinkelformet rampe"),1.42,1))))))))))</f>
        <v>1</v>
      </c>
      <c r="Z398" s="14">
        <f>IF(OR('Anvendte oplysninger'!W398="Lige",'Anvendte oplysninger'!W398="Irrelevant",'Anvendte oplysninger'!X398="Irrelevant",'Anvendte oplysninger'!Y398="Irrelevant"),1,1+1.545*1000/32.2*((('Anvendte oplysninger'!Y398*3268/3600)/('Anvendte oplysninger'!W398/0.306))^2)*('Anvendte oplysninger'!X398/1000)/G398)</f>
        <v>1</v>
      </c>
      <c r="AA398" s="14">
        <f>IF(OR('Anvendte oplysninger'!W398="Lige",'Anvendte oplysninger'!W398="Irrelevant",'Anvendte oplysninger'!X398="Irrelevant",'Anvendte oplysninger'!Y398="Irrelevant"),1,1+1.961*1000/32.2*((('Anvendte oplysninger'!Y398*3268/3600)/('Anvendte oplysninger'!W398/0.306))^2)*('Anvendte oplysninger'!X398/1000)/G398)</f>
        <v>1</v>
      </c>
      <c r="AB398" s="14">
        <f>IF(OR('Anvendte oplysninger'!Z398="Lige",'Anvendte oplysninger'!Z398="Irrelevant",'Anvendte oplysninger'!AA398="Irrelevant",'Anvendte oplysninger'!AB398="Irrelevant"),1,1+1.545*1000/32.2*((('Anvendte oplysninger'!AB398*3268/3600)/('Anvendte oplysninger'!Z398/0.306))^2)*('Anvendte oplysninger'!AA398/1000)/G398)</f>
        <v>1</v>
      </c>
      <c r="AC398" s="14">
        <f>IF(OR('Anvendte oplysninger'!Z398="Lige",'Anvendte oplysninger'!Z398="Irrelevant",'Anvendte oplysninger'!AA398="Irrelevant",'Anvendte oplysninger'!AB398="Irrelevant"),1,1+1.961*1000/32.2*((('Anvendte oplysninger'!AB398*3268/3600)/('Anvendte oplysninger'!Z398/0.306))^2)*('Anvendte oplysninger'!AA398/1000)/G398)</f>
        <v>1</v>
      </c>
      <c r="AD398" s="14">
        <f>IF(OR('Anvendte oplysninger'!AC398="Irrelevant",'Anvendte oplysninger'!AC398="Nej"),1,IF(AND('Anvendte oplysninger'!AC398="Ja",OR('Anvendte oplysninger'!Q398&lt;301,'Anvendte oplysninger'!S398&lt;301)),1-(0.5*('Anvendte oplysninger'!R398+'Anvendte oplysninger'!T398)/('Anvendte oplysninger'!G398*1000)),IF(AND('Anvendte oplysninger'!AC398="Ja",OR('Anvendte oplysninger'!Q398&lt;601,'Anvendte oplysninger'!S398&lt;601)),1-(0.25*('Anvendte oplysninger'!R398+'Anvendte oplysninger'!T398)/('Anvendte oplysninger'!G398*1000)),1)))</f>
        <v>1</v>
      </c>
      <c r="AE398" s="14">
        <f>IF(OR('Anvendte oplysninger'!AC398="Irrelevant",'Anvendte oplysninger'!AC398="Nej"),1,IF(AND('Anvendte oplysninger'!AC398="Ja",OR('Anvendte oplysninger'!Q398&lt;301,'Anvendte oplysninger'!S398&lt;301)),1-(0.4*('Anvendte oplysninger'!R398+'Anvendte oplysninger'!T398)/('Anvendte oplysninger'!G398*1000)),IF(AND('Anvendte oplysninger'!AC398="Ja",OR('Anvendte oplysninger'!Q398&lt;601,'Anvendte oplysninger'!S398&lt;601)),1-(0.2*('Anvendte oplysninger'!R398+'Anvendte oplysninger'!T398)/('Anvendte oplysninger'!G398*1000)),1)))</f>
        <v>1</v>
      </c>
      <c r="AF398" s="14">
        <f>IF('Anvendte oplysninger'!AD398="110 km/t",0.79,1)</f>
        <v>1</v>
      </c>
      <c r="AG398" s="14">
        <f>IF('Anvendte oplysninger'!AD398="110 km/t",0.94,1)</f>
        <v>1</v>
      </c>
      <c r="AH398" s="14">
        <f>IF('Anvendte oplysninger'!AD398="110 km/t",0.66,1)</f>
        <v>1</v>
      </c>
      <c r="AI398" s="14">
        <f>IF('Anvendte oplysninger'!AD398="110 km/t",0.82,1)</f>
        <v>1</v>
      </c>
      <c r="AJ398" s="14">
        <f>IF(AND('Anvendte oplysninger'!AE398="Ja",I398="Tilkørselsflettestrækning"),0.65*'Anvendte oplysninger'!AF398+1-'Anvendte oplysninger'!AF398,1)</f>
        <v>1</v>
      </c>
      <c r="AK398" s="15" t="str">
        <f t="shared" si="42"/>
        <v/>
      </c>
      <c r="AL398" s="15" t="str">
        <f t="shared" si="43"/>
        <v/>
      </c>
      <c r="AM398" s="15" t="str">
        <f t="shared" si="44"/>
        <v/>
      </c>
      <c r="AN398" s="15" t="str">
        <f t="shared" si="45"/>
        <v/>
      </c>
      <c r="AO398" s="15" t="str">
        <f t="shared" si="46"/>
        <v/>
      </c>
      <c r="AP398" s="15" t="str">
        <f t="shared" si="47"/>
        <v/>
      </c>
      <c r="AQ398" s="4" t="str">
        <f t="shared" si="48"/>
        <v/>
      </c>
    </row>
    <row r="399" spans="1:43" x14ac:dyDescent="0.25">
      <c r="A399" s="4" t="str">
        <f>IF(Inddata!A414="","",Inddata!A414)</f>
        <v/>
      </c>
      <c r="B399" s="4" t="str">
        <f>IF(Inddata!B414="","",Inddata!B414)</f>
        <v/>
      </c>
      <c r="C399" s="4" t="str">
        <f>IF(Inddata!C414="","",Inddata!C414)</f>
        <v/>
      </c>
      <c r="D399" s="4" t="str">
        <f>IF(Inddata!D414="","",Inddata!D414)</f>
        <v/>
      </c>
      <c r="E399" s="4" t="str">
        <f>IF(Inddata!E414="","",Inddata!E414)</f>
        <v/>
      </c>
      <c r="F399" s="4" t="str">
        <f>IF(Inddata!F414="","",Inddata!F414)</f>
        <v/>
      </c>
      <c r="G399" s="4">
        <f>IF(Inddata!G414="","",Inddata!G414)</f>
        <v>0</v>
      </c>
      <c r="H399" s="4" t="str">
        <f>IF(Inddata!H414&gt;0.5,Inddata!H414,"")</f>
        <v/>
      </c>
      <c r="I399" s="4" t="str">
        <f>IF(Inddata!I414="","",Inddata!I414)</f>
        <v/>
      </c>
      <c r="J399" s="14">
        <f>IF('Anvendte oplysninger'!J399="Irrelevant",1,IF('Anvendte oplysninger'!J399&gt;3,1.2,1))</f>
        <v>1</v>
      </c>
      <c r="K399" s="14">
        <f>IF('Anvendte oplysninger'!K399="Irrelevant",1,IF(AND(OR(I399="Motorvejsstrækning",I399="Frakørselsflettestrækning",I399="Tilkørselsflettestrækning"),'Anvendte oplysninger'!K399&lt;3.5),1+(3.5-'Anvendte oplysninger'!K399)*0.12,IF(AND(OR(I399="Frakørselsrampe",I399="Tilkørselsrampe"),'Anvendte oplysninger'!K399&lt;3.5),1+(3.5-'Anvendte oplysninger'!K399)*0.16,1)))</f>
        <v>1</v>
      </c>
      <c r="L399" s="14">
        <f>IF('Anvendte oplysninger'!L399="Irrelevant",1,IF(AND('Anvendte oplysninger'!L399="Ja",'Anvendte oplysninger'!J399=2),0.6*'Anvendte oplysninger'!M399+(1-'Anvendte oplysninger'!M399),IF(AND('Anvendte oplysninger'!L399="Ja",'Anvendte oplysninger'!J399=3),0.7*'Anvendte oplysninger'!M399+(1-'Anvendte oplysninger'!M399),IF(AND('Anvendte oplysninger'!L399="Ja",'Anvendte oplysninger'!J399=4),0.76*'Anvendte oplysninger'!M399+(1-'Anvendte oplysninger'!M399),IF(AND('Anvendte oplysninger'!L399="Ja",'Anvendte oplysninger'!J399&gt;4.99999999),0.8*'Anvendte oplysninger'!M399+(1-'Anvendte oplysninger'!M399),1)))))</f>
        <v>1</v>
      </c>
      <c r="M399" s="14">
        <f>IF('Anvendte oplysninger'!L399="Irrelevant",1,IF(AND('Anvendte oplysninger'!L399="Ja",'Anvendte oplysninger'!J399=2),0.8*'Anvendte oplysninger'!M399+(1-'Anvendte oplysninger'!M399),IF(AND('Anvendte oplysninger'!L399="Ja",'Anvendte oplysninger'!J399=3),0.85*'Anvendte oplysninger'!M399+(1-'Anvendte oplysninger'!M399),IF(AND('Anvendte oplysninger'!L399="Ja",'Anvendte oplysninger'!J399=4),0.88*'Anvendte oplysninger'!M399+(1-'Anvendte oplysninger'!M399),IF(AND('Anvendte oplysninger'!L399="Ja",'Anvendte oplysninger'!J399&gt;4.99999999),0.9*'Anvendte oplysninger'!M399+(1-'Anvendte oplysninger'!M399),1)))))</f>
        <v>1</v>
      </c>
      <c r="N399" s="14">
        <f>IF('Anvendte oplysninger'!N399="Irrelevant",1,IF(AND(OR(I399="Motorvejsstrækning",I399="Frakørselsflettestrækning",I399="Tilkørselsflettestrækning"),'Anvendte oplysninger'!N399&lt;3),1+(3-'Anvendte oplysninger'!N399)*0.09333333,1))</f>
        <v>1</v>
      </c>
      <c r="O399" s="14">
        <f>IF('Anvendte oplysninger'!N399="Irrelevant",1,IF(AND(OR(I399="Motorvejsstrækning",I399="Frakørselsflettestrækning",I399="Tilkørselsflettestrækning"),'Anvendte oplysninger'!N399&lt;3),1+(3-'Anvendte oplysninger'!N399)*0.19666667,1))</f>
        <v>1</v>
      </c>
      <c r="P399" s="14">
        <f>IF('Anvendte oplysninger'!O399="Irrelevant",1,IF(AND(OR(I399="Motorvejsstrækning",I399="Frakørselsflettestrækning",I399="Tilkørselsflettestrækning"),'Anvendte oplysninger'!O399&lt;3.00000001),1+(0.5-'Anvendte oplysninger'!O399)*0.04,IF(AND(OR(I399="Frakørselsrampe",I399="Tilkørselsrampe"),'Anvendte oplysninger'!O399&lt;3.00000001),1+(0.5-'Anvendte oplysninger'!O399)*0.08,IF(OR(I399="Motorvejsstrækning",I399="Frakørselsflettestrækning",I399="Tilkørselsflettestrækning"),0.9,0.8))))</f>
        <v>1</v>
      </c>
      <c r="Q399" s="14">
        <f>IF('Anvendte oplysninger'!P399="Irrelevant",1,IF(AND(OR(I399="Motorvejsstrækning",I399="Frakørselsflettestrækning",I399="Tilkørselsflettestrækning"),'Anvendte oplysninger'!P399&lt;11.00000001),1+(5-'Anvendte oplysninger'!P399)*0.01,0.94))</f>
        <v>1</v>
      </c>
      <c r="R399" s="14">
        <f>IF(OR('Anvendte oplysninger'!Q399="Irrelevant",'Anvendte oplysninger'!R399="Irrelevant",'Anvendte oplysninger'!Q399="Lige"),1,IF(AND(OR(I399="Motorvejsstrækning",I399="Frakørselsflettestrækning",I399="Tilkørselsflettestrækning"),'Anvendte oplysninger'!Q399&lt;4000),(EXP(0.1096*1746.5/'Anvendte oplysninger'!Q399)/EXP(0.1096*1746.5/4000))*('Anvendte oplysninger'!R399/1000)/G399+(G399-'Anvendte oplysninger'!R399/1000)/G399,1))</f>
        <v>1</v>
      </c>
      <c r="S399" s="14">
        <f>IF(OR('Anvendte oplysninger'!S399="Irrelevant",'Anvendte oplysninger'!T399="Irrelevant",'Anvendte oplysninger'!S399="Lige"),1,IF(AND(OR(I399="Motorvejsstrækning",I399="Frakørselsflettestrækning",I399="Tilkørselsflettestrækning"),'Anvendte oplysninger'!S399&lt;4000),(EXP(0.1096*1746.5/'Anvendte oplysninger'!S399)/EXP(0.1096*1746.5/4000))*('Anvendte oplysninger'!T399/1000)/G399+(G399-'Anvendte oplysninger'!T399/1000)/G399,1))</f>
        <v>1</v>
      </c>
      <c r="T399" s="14">
        <f>IF('Anvendte oplysninger'!U399="Irrelevant",1,IF(AND(OR(I399="Motorvejsstrækning",I399="Frakørselsflettestrækning",I399="Tilkørselsflettestrækning",I399="Frakørselsrampe",I399="Tilkørselsrampe"),'Anvendte oplysninger'!U399="Ja"),0.95,1))</f>
        <v>1</v>
      </c>
      <c r="U399" s="14">
        <f>IF('Anvendte oplysninger'!U399="Irrelevant",1,IF(AND(OR(I399="Motorvejsstrækning",I399="Frakørselsflettestrækning",I399="Tilkørselsflettestrækning",I399="Frakørselsrampe",I399="Tilkørselsrampe"),'Anvendte oplysninger'!U399="Ja"),0.96,1))</f>
        <v>1</v>
      </c>
      <c r="V399" s="14">
        <f>IF('Anvendte oplysninger'!U399="Irrelevant",1,IF(AND(OR(I399="Motorvejsstrækning",I399="Frakørselsflettestrækning",I399="Tilkørselsflettestrækning",I399="Frakørselsrampe",I399="Tilkørselsrampe"),'Anvendte oplysninger'!U399="Ja"),0.79,1))</f>
        <v>1</v>
      </c>
      <c r="W399" s="14">
        <f>IF('Anvendte oplysninger'!U399="Irrelevant",1,IF(AND(OR(I399="Motorvejsstrækning",I399="Frakørselsflettestrækning",I399="Tilkørselsflettestrækning",I399="Frakørselsrampe",I399="Tilkørselsrampe"),'Anvendte oplysninger'!U399="Ja"),0.94,1))</f>
        <v>1</v>
      </c>
      <c r="X399" s="14">
        <f>IF('Anvendte oplysninger'!U399="Irrelevant",1,IF(AND(OR(I399="Motorvejsstrækning",I399="Frakørselsflettestrækning",I399="Tilkørselsflettestrækning",I399="Frakørselsrampe",I399="Tilkørselsrampe"),'Anvendte oplysninger'!U399="Ja"),0.97,1))</f>
        <v>1</v>
      </c>
      <c r="Y399" s="14">
        <f>IF(AND(I399="Frakørselsrampe",'Anvendte oplysninger'!V399="S-formet ruderrampe"),1.32,IF(AND(I399="Frakørselsrampe",'Anvendte oplysninger'!V399="S-formet trompetrampe"),2.05,IF(AND(I399="Frakørselsrampe",'Anvendte oplysninger'!V399="U-formet trompetrampe"),4.11,IF(AND(I399="Frakørselsrampe",'Anvendte oplysninger'!V399="SV-formet flyoverrampe"),5.15,IF(AND(I399="Frakørselsrampe",'Anvendte oplysninger'!V399="Vinkelformet rampe"),1.07,IF(AND(I399="Tilkørselsrampe",'Anvendte oplysninger'!V399="S-formet ruderrampe"),0.93,IF(AND(I399="Tilkørselsrampe",'Anvendte oplysninger'!V399="S-formet trompetrampe"),2.48,IF(AND(I399="Tilkørselsrampe",'Anvendte oplysninger'!V399="U-formet trompetrampe"),4.15,IF(AND(I399="Tilkørselsrampe",'Anvendte oplysninger'!V399="SV-formet flyoverrampe"),5.26,IF(AND(I399="Tilkørselsrampe",'Anvendte oplysninger'!V399="Vinkelformet rampe"),1.42,1))))))))))</f>
        <v>1</v>
      </c>
      <c r="Z399" s="14">
        <f>IF(OR('Anvendte oplysninger'!W399="Lige",'Anvendte oplysninger'!W399="Irrelevant",'Anvendte oplysninger'!X399="Irrelevant",'Anvendte oplysninger'!Y399="Irrelevant"),1,1+1.545*1000/32.2*((('Anvendte oplysninger'!Y399*3268/3600)/('Anvendte oplysninger'!W399/0.306))^2)*('Anvendte oplysninger'!X399/1000)/G399)</f>
        <v>1</v>
      </c>
      <c r="AA399" s="14">
        <f>IF(OR('Anvendte oplysninger'!W399="Lige",'Anvendte oplysninger'!W399="Irrelevant",'Anvendte oplysninger'!X399="Irrelevant",'Anvendte oplysninger'!Y399="Irrelevant"),1,1+1.961*1000/32.2*((('Anvendte oplysninger'!Y399*3268/3600)/('Anvendte oplysninger'!W399/0.306))^2)*('Anvendte oplysninger'!X399/1000)/G399)</f>
        <v>1</v>
      </c>
      <c r="AB399" s="14">
        <f>IF(OR('Anvendte oplysninger'!Z399="Lige",'Anvendte oplysninger'!Z399="Irrelevant",'Anvendte oplysninger'!AA399="Irrelevant",'Anvendte oplysninger'!AB399="Irrelevant"),1,1+1.545*1000/32.2*((('Anvendte oplysninger'!AB399*3268/3600)/('Anvendte oplysninger'!Z399/0.306))^2)*('Anvendte oplysninger'!AA399/1000)/G399)</f>
        <v>1</v>
      </c>
      <c r="AC399" s="14">
        <f>IF(OR('Anvendte oplysninger'!Z399="Lige",'Anvendte oplysninger'!Z399="Irrelevant",'Anvendte oplysninger'!AA399="Irrelevant",'Anvendte oplysninger'!AB399="Irrelevant"),1,1+1.961*1000/32.2*((('Anvendte oplysninger'!AB399*3268/3600)/('Anvendte oplysninger'!Z399/0.306))^2)*('Anvendte oplysninger'!AA399/1000)/G399)</f>
        <v>1</v>
      </c>
      <c r="AD399" s="14">
        <f>IF(OR('Anvendte oplysninger'!AC399="Irrelevant",'Anvendte oplysninger'!AC399="Nej"),1,IF(AND('Anvendte oplysninger'!AC399="Ja",OR('Anvendte oplysninger'!Q399&lt;301,'Anvendte oplysninger'!S399&lt;301)),1-(0.5*('Anvendte oplysninger'!R399+'Anvendte oplysninger'!T399)/('Anvendte oplysninger'!G399*1000)),IF(AND('Anvendte oplysninger'!AC399="Ja",OR('Anvendte oplysninger'!Q399&lt;601,'Anvendte oplysninger'!S399&lt;601)),1-(0.25*('Anvendte oplysninger'!R399+'Anvendte oplysninger'!T399)/('Anvendte oplysninger'!G399*1000)),1)))</f>
        <v>1</v>
      </c>
      <c r="AE399" s="14">
        <f>IF(OR('Anvendte oplysninger'!AC399="Irrelevant",'Anvendte oplysninger'!AC399="Nej"),1,IF(AND('Anvendte oplysninger'!AC399="Ja",OR('Anvendte oplysninger'!Q399&lt;301,'Anvendte oplysninger'!S399&lt;301)),1-(0.4*('Anvendte oplysninger'!R399+'Anvendte oplysninger'!T399)/('Anvendte oplysninger'!G399*1000)),IF(AND('Anvendte oplysninger'!AC399="Ja",OR('Anvendte oplysninger'!Q399&lt;601,'Anvendte oplysninger'!S399&lt;601)),1-(0.2*('Anvendte oplysninger'!R399+'Anvendte oplysninger'!T399)/('Anvendte oplysninger'!G399*1000)),1)))</f>
        <v>1</v>
      </c>
      <c r="AF399" s="14">
        <f>IF('Anvendte oplysninger'!AD399="110 km/t",0.79,1)</f>
        <v>1</v>
      </c>
      <c r="AG399" s="14">
        <f>IF('Anvendte oplysninger'!AD399="110 km/t",0.94,1)</f>
        <v>1</v>
      </c>
      <c r="AH399" s="14">
        <f>IF('Anvendte oplysninger'!AD399="110 km/t",0.66,1)</f>
        <v>1</v>
      </c>
      <c r="AI399" s="14">
        <f>IF('Anvendte oplysninger'!AD399="110 km/t",0.82,1)</f>
        <v>1</v>
      </c>
      <c r="AJ399" s="14">
        <f>IF(AND('Anvendte oplysninger'!AE399="Ja",I399="Tilkørselsflettestrækning"),0.65*'Anvendte oplysninger'!AF399+1-'Anvendte oplysninger'!AF399,1)</f>
        <v>1</v>
      </c>
      <c r="AK399" s="15" t="str">
        <f t="shared" si="42"/>
        <v/>
      </c>
      <c r="AL399" s="15" t="str">
        <f t="shared" si="43"/>
        <v/>
      </c>
      <c r="AM399" s="15" t="str">
        <f t="shared" si="44"/>
        <v/>
      </c>
      <c r="AN399" s="15" t="str">
        <f t="shared" si="45"/>
        <v/>
      </c>
      <c r="AO399" s="15" t="str">
        <f t="shared" si="46"/>
        <v/>
      </c>
      <c r="AP399" s="15" t="str">
        <f t="shared" si="47"/>
        <v/>
      </c>
      <c r="AQ399" s="4" t="str">
        <f t="shared" si="48"/>
        <v/>
      </c>
    </row>
    <row r="400" spans="1:43" x14ac:dyDescent="0.25">
      <c r="A400" s="4" t="str">
        <f>IF(Inddata!A415="","",Inddata!A415)</f>
        <v/>
      </c>
      <c r="B400" s="4" t="str">
        <f>IF(Inddata!B415="","",Inddata!B415)</f>
        <v/>
      </c>
      <c r="C400" s="4" t="str">
        <f>IF(Inddata!C415="","",Inddata!C415)</f>
        <v/>
      </c>
      <c r="D400" s="4" t="str">
        <f>IF(Inddata!D415="","",Inddata!D415)</f>
        <v/>
      </c>
      <c r="E400" s="4" t="str">
        <f>IF(Inddata!E415="","",Inddata!E415)</f>
        <v/>
      </c>
      <c r="F400" s="4" t="str">
        <f>IF(Inddata!F415="","",Inddata!F415)</f>
        <v/>
      </c>
      <c r="G400" s="4">
        <f>IF(Inddata!G415="","",Inddata!G415)</f>
        <v>0</v>
      </c>
      <c r="H400" s="4" t="str">
        <f>IF(Inddata!H415&gt;0.5,Inddata!H415,"")</f>
        <v/>
      </c>
      <c r="I400" s="4" t="str">
        <f>IF(Inddata!I415="","",Inddata!I415)</f>
        <v/>
      </c>
      <c r="J400" s="14">
        <f>IF('Anvendte oplysninger'!J400="Irrelevant",1,IF('Anvendte oplysninger'!J400&gt;3,1.2,1))</f>
        <v>1</v>
      </c>
      <c r="K400" s="14">
        <f>IF('Anvendte oplysninger'!K400="Irrelevant",1,IF(AND(OR(I400="Motorvejsstrækning",I400="Frakørselsflettestrækning",I400="Tilkørselsflettestrækning"),'Anvendte oplysninger'!K400&lt;3.5),1+(3.5-'Anvendte oplysninger'!K400)*0.12,IF(AND(OR(I400="Frakørselsrampe",I400="Tilkørselsrampe"),'Anvendte oplysninger'!K400&lt;3.5),1+(3.5-'Anvendte oplysninger'!K400)*0.16,1)))</f>
        <v>1</v>
      </c>
      <c r="L400" s="14">
        <f>IF('Anvendte oplysninger'!L400="Irrelevant",1,IF(AND('Anvendte oplysninger'!L400="Ja",'Anvendte oplysninger'!J400=2),0.6*'Anvendte oplysninger'!M400+(1-'Anvendte oplysninger'!M400),IF(AND('Anvendte oplysninger'!L400="Ja",'Anvendte oplysninger'!J400=3),0.7*'Anvendte oplysninger'!M400+(1-'Anvendte oplysninger'!M400),IF(AND('Anvendte oplysninger'!L400="Ja",'Anvendte oplysninger'!J400=4),0.76*'Anvendte oplysninger'!M400+(1-'Anvendte oplysninger'!M400),IF(AND('Anvendte oplysninger'!L400="Ja",'Anvendte oplysninger'!J400&gt;4.99999999),0.8*'Anvendte oplysninger'!M400+(1-'Anvendte oplysninger'!M400),1)))))</f>
        <v>1</v>
      </c>
      <c r="M400" s="14">
        <f>IF('Anvendte oplysninger'!L400="Irrelevant",1,IF(AND('Anvendte oplysninger'!L400="Ja",'Anvendte oplysninger'!J400=2),0.8*'Anvendte oplysninger'!M400+(1-'Anvendte oplysninger'!M400),IF(AND('Anvendte oplysninger'!L400="Ja",'Anvendte oplysninger'!J400=3),0.85*'Anvendte oplysninger'!M400+(1-'Anvendte oplysninger'!M400),IF(AND('Anvendte oplysninger'!L400="Ja",'Anvendte oplysninger'!J400=4),0.88*'Anvendte oplysninger'!M400+(1-'Anvendte oplysninger'!M400),IF(AND('Anvendte oplysninger'!L400="Ja",'Anvendte oplysninger'!J400&gt;4.99999999),0.9*'Anvendte oplysninger'!M400+(1-'Anvendte oplysninger'!M400),1)))))</f>
        <v>1</v>
      </c>
      <c r="N400" s="14">
        <f>IF('Anvendte oplysninger'!N400="Irrelevant",1,IF(AND(OR(I400="Motorvejsstrækning",I400="Frakørselsflettestrækning",I400="Tilkørselsflettestrækning"),'Anvendte oplysninger'!N400&lt;3),1+(3-'Anvendte oplysninger'!N400)*0.09333333,1))</f>
        <v>1</v>
      </c>
      <c r="O400" s="14">
        <f>IF('Anvendte oplysninger'!N400="Irrelevant",1,IF(AND(OR(I400="Motorvejsstrækning",I400="Frakørselsflettestrækning",I400="Tilkørselsflettestrækning"),'Anvendte oplysninger'!N400&lt;3),1+(3-'Anvendte oplysninger'!N400)*0.19666667,1))</f>
        <v>1</v>
      </c>
      <c r="P400" s="14">
        <f>IF('Anvendte oplysninger'!O400="Irrelevant",1,IF(AND(OR(I400="Motorvejsstrækning",I400="Frakørselsflettestrækning",I400="Tilkørselsflettestrækning"),'Anvendte oplysninger'!O400&lt;3.00000001),1+(0.5-'Anvendte oplysninger'!O400)*0.04,IF(AND(OR(I400="Frakørselsrampe",I400="Tilkørselsrampe"),'Anvendte oplysninger'!O400&lt;3.00000001),1+(0.5-'Anvendte oplysninger'!O400)*0.08,IF(OR(I400="Motorvejsstrækning",I400="Frakørselsflettestrækning",I400="Tilkørselsflettestrækning"),0.9,0.8))))</f>
        <v>1</v>
      </c>
      <c r="Q400" s="14">
        <f>IF('Anvendte oplysninger'!P400="Irrelevant",1,IF(AND(OR(I400="Motorvejsstrækning",I400="Frakørselsflettestrækning",I400="Tilkørselsflettestrækning"),'Anvendte oplysninger'!P400&lt;11.00000001),1+(5-'Anvendte oplysninger'!P400)*0.01,0.94))</f>
        <v>1</v>
      </c>
      <c r="R400" s="14">
        <f>IF(OR('Anvendte oplysninger'!Q400="Irrelevant",'Anvendte oplysninger'!R400="Irrelevant",'Anvendte oplysninger'!Q400="Lige"),1,IF(AND(OR(I400="Motorvejsstrækning",I400="Frakørselsflettestrækning",I400="Tilkørselsflettestrækning"),'Anvendte oplysninger'!Q400&lt;4000),(EXP(0.1096*1746.5/'Anvendte oplysninger'!Q400)/EXP(0.1096*1746.5/4000))*('Anvendte oplysninger'!R400/1000)/G400+(G400-'Anvendte oplysninger'!R400/1000)/G400,1))</f>
        <v>1</v>
      </c>
      <c r="S400" s="14">
        <f>IF(OR('Anvendte oplysninger'!S400="Irrelevant",'Anvendte oplysninger'!T400="Irrelevant",'Anvendte oplysninger'!S400="Lige"),1,IF(AND(OR(I400="Motorvejsstrækning",I400="Frakørselsflettestrækning",I400="Tilkørselsflettestrækning"),'Anvendte oplysninger'!S400&lt;4000),(EXP(0.1096*1746.5/'Anvendte oplysninger'!S400)/EXP(0.1096*1746.5/4000))*('Anvendte oplysninger'!T400/1000)/G400+(G400-'Anvendte oplysninger'!T400/1000)/G400,1))</f>
        <v>1</v>
      </c>
      <c r="T400" s="14">
        <f>IF('Anvendte oplysninger'!U400="Irrelevant",1,IF(AND(OR(I400="Motorvejsstrækning",I400="Frakørselsflettestrækning",I400="Tilkørselsflettestrækning",I400="Frakørselsrampe",I400="Tilkørselsrampe"),'Anvendte oplysninger'!U400="Ja"),0.95,1))</f>
        <v>1</v>
      </c>
      <c r="U400" s="14">
        <f>IF('Anvendte oplysninger'!U400="Irrelevant",1,IF(AND(OR(I400="Motorvejsstrækning",I400="Frakørselsflettestrækning",I400="Tilkørselsflettestrækning",I400="Frakørselsrampe",I400="Tilkørselsrampe"),'Anvendte oplysninger'!U400="Ja"),0.96,1))</f>
        <v>1</v>
      </c>
      <c r="V400" s="14">
        <f>IF('Anvendte oplysninger'!U400="Irrelevant",1,IF(AND(OR(I400="Motorvejsstrækning",I400="Frakørselsflettestrækning",I400="Tilkørselsflettestrækning",I400="Frakørselsrampe",I400="Tilkørselsrampe"),'Anvendte oplysninger'!U400="Ja"),0.79,1))</f>
        <v>1</v>
      </c>
      <c r="W400" s="14">
        <f>IF('Anvendte oplysninger'!U400="Irrelevant",1,IF(AND(OR(I400="Motorvejsstrækning",I400="Frakørselsflettestrækning",I400="Tilkørselsflettestrækning",I400="Frakørselsrampe",I400="Tilkørselsrampe"),'Anvendte oplysninger'!U400="Ja"),0.94,1))</f>
        <v>1</v>
      </c>
      <c r="X400" s="14">
        <f>IF('Anvendte oplysninger'!U400="Irrelevant",1,IF(AND(OR(I400="Motorvejsstrækning",I400="Frakørselsflettestrækning",I400="Tilkørselsflettestrækning",I400="Frakørselsrampe",I400="Tilkørselsrampe"),'Anvendte oplysninger'!U400="Ja"),0.97,1))</f>
        <v>1</v>
      </c>
      <c r="Y400" s="14">
        <f>IF(AND(I400="Frakørselsrampe",'Anvendte oplysninger'!V400="S-formet ruderrampe"),1.32,IF(AND(I400="Frakørselsrampe",'Anvendte oplysninger'!V400="S-formet trompetrampe"),2.05,IF(AND(I400="Frakørselsrampe",'Anvendte oplysninger'!V400="U-formet trompetrampe"),4.11,IF(AND(I400="Frakørselsrampe",'Anvendte oplysninger'!V400="SV-formet flyoverrampe"),5.15,IF(AND(I400="Frakørselsrampe",'Anvendte oplysninger'!V400="Vinkelformet rampe"),1.07,IF(AND(I400="Tilkørselsrampe",'Anvendte oplysninger'!V400="S-formet ruderrampe"),0.93,IF(AND(I400="Tilkørselsrampe",'Anvendte oplysninger'!V400="S-formet trompetrampe"),2.48,IF(AND(I400="Tilkørselsrampe",'Anvendte oplysninger'!V400="U-formet trompetrampe"),4.15,IF(AND(I400="Tilkørselsrampe",'Anvendte oplysninger'!V400="SV-formet flyoverrampe"),5.26,IF(AND(I400="Tilkørselsrampe",'Anvendte oplysninger'!V400="Vinkelformet rampe"),1.42,1))))))))))</f>
        <v>1</v>
      </c>
      <c r="Z400" s="14">
        <f>IF(OR('Anvendte oplysninger'!W400="Lige",'Anvendte oplysninger'!W400="Irrelevant",'Anvendte oplysninger'!X400="Irrelevant",'Anvendte oplysninger'!Y400="Irrelevant"),1,1+1.545*1000/32.2*((('Anvendte oplysninger'!Y400*3268/3600)/('Anvendte oplysninger'!W400/0.306))^2)*('Anvendte oplysninger'!X400/1000)/G400)</f>
        <v>1</v>
      </c>
      <c r="AA400" s="14">
        <f>IF(OR('Anvendte oplysninger'!W400="Lige",'Anvendte oplysninger'!W400="Irrelevant",'Anvendte oplysninger'!X400="Irrelevant",'Anvendte oplysninger'!Y400="Irrelevant"),1,1+1.961*1000/32.2*((('Anvendte oplysninger'!Y400*3268/3600)/('Anvendte oplysninger'!W400/0.306))^2)*('Anvendte oplysninger'!X400/1000)/G400)</f>
        <v>1</v>
      </c>
      <c r="AB400" s="14">
        <f>IF(OR('Anvendte oplysninger'!Z400="Lige",'Anvendte oplysninger'!Z400="Irrelevant",'Anvendte oplysninger'!AA400="Irrelevant",'Anvendte oplysninger'!AB400="Irrelevant"),1,1+1.545*1000/32.2*((('Anvendte oplysninger'!AB400*3268/3600)/('Anvendte oplysninger'!Z400/0.306))^2)*('Anvendte oplysninger'!AA400/1000)/G400)</f>
        <v>1</v>
      </c>
      <c r="AC400" s="14">
        <f>IF(OR('Anvendte oplysninger'!Z400="Lige",'Anvendte oplysninger'!Z400="Irrelevant",'Anvendte oplysninger'!AA400="Irrelevant",'Anvendte oplysninger'!AB400="Irrelevant"),1,1+1.961*1000/32.2*((('Anvendte oplysninger'!AB400*3268/3600)/('Anvendte oplysninger'!Z400/0.306))^2)*('Anvendte oplysninger'!AA400/1000)/G400)</f>
        <v>1</v>
      </c>
      <c r="AD400" s="14">
        <f>IF(OR('Anvendte oplysninger'!AC400="Irrelevant",'Anvendte oplysninger'!AC400="Nej"),1,IF(AND('Anvendte oplysninger'!AC400="Ja",OR('Anvendte oplysninger'!Q400&lt;301,'Anvendte oplysninger'!S400&lt;301)),1-(0.5*('Anvendte oplysninger'!R400+'Anvendte oplysninger'!T400)/('Anvendte oplysninger'!G400*1000)),IF(AND('Anvendte oplysninger'!AC400="Ja",OR('Anvendte oplysninger'!Q400&lt;601,'Anvendte oplysninger'!S400&lt;601)),1-(0.25*('Anvendte oplysninger'!R400+'Anvendte oplysninger'!T400)/('Anvendte oplysninger'!G400*1000)),1)))</f>
        <v>1</v>
      </c>
      <c r="AE400" s="14">
        <f>IF(OR('Anvendte oplysninger'!AC400="Irrelevant",'Anvendte oplysninger'!AC400="Nej"),1,IF(AND('Anvendte oplysninger'!AC400="Ja",OR('Anvendte oplysninger'!Q400&lt;301,'Anvendte oplysninger'!S400&lt;301)),1-(0.4*('Anvendte oplysninger'!R400+'Anvendte oplysninger'!T400)/('Anvendte oplysninger'!G400*1000)),IF(AND('Anvendte oplysninger'!AC400="Ja",OR('Anvendte oplysninger'!Q400&lt;601,'Anvendte oplysninger'!S400&lt;601)),1-(0.2*('Anvendte oplysninger'!R400+'Anvendte oplysninger'!T400)/('Anvendte oplysninger'!G400*1000)),1)))</f>
        <v>1</v>
      </c>
      <c r="AF400" s="14">
        <f>IF('Anvendte oplysninger'!AD400="110 km/t",0.79,1)</f>
        <v>1</v>
      </c>
      <c r="AG400" s="14">
        <f>IF('Anvendte oplysninger'!AD400="110 km/t",0.94,1)</f>
        <v>1</v>
      </c>
      <c r="AH400" s="14">
        <f>IF('Anvendte oplysninger'!AD400="110 km/t",0.66,1)</f>
        <v>1</v>
      </c>
      <c r="AI400" s="14">
        <f>IF('Anvendte oplysninger'!AD400="110 km/t",0.82,1)</f>
        <v>1</v>
      </c>
      <c r="AJ400" s="14">
        <f>IF(AND('Anvendte oplysninger'!AE400="Ja",I400="Tilkørselsflettestrækning"),0.65*'Anvendte oplysninger'!AF400+1-'Anvendte oplysninger'!AF400,1)</f>
        <v>1</v>
      </c>
      <c r="AK400" s="15" t="str">
        <f t="shared" si="42"/>
        <v/>
      </c>
      <c r="AL400" s="15" t="str">
        <f t="shared" si="43"/>
        <v/>
      </c>
      <c r="AM400" s="15" t="str">
        <f t="shared" si="44"/>
        <v/>
      </c>
      <c r="AN400" s="15" t="str">
        <f t="shared" si="45"/>
        <v/>
      </c>
      <c r="AO400" s="15" t="str">
        <f t="shared" si="46"/>
        <v/>
      </c>
      <c r="AP400" s="15" t="str">
        <f t="shared" si="47"/>
        <v/>
      </c>
      <c r="AQ400" s="4" t="str">
        <f t="shared" si="48"/>
        <v/>
      </c>
    </row>
    <row r="401" spans="1:43" x14ac:dyDescent="0.25">
      <c r="A401" s="4" t="str">
        <f>IF(Inddata!A416="","",Inddata!A416)</f>
        <v/>
      </c>
      <c r="B401" s="4" t="str">
        <f>IF(Inddata!B416="","",Inddata!B416)</f>
        <v/>
      </c>
      <c r="C401" s="4" t="str">
        <f>IF(Inddata!C416="","",Inddata!C416)</f>
        <v/>
      </c>
      <c r="D401" s="4" t="str">
        <f>IF(Inddata!D416="","",Inddata!D416)</f>
        <v/>
      </c>
      <c r="E401" s="4" t="str">
        <f>IF(Inddata!E416="","",Inddata!E416)</f>
        <v/>
      </c>
      <c r="F401" s="4" t="str">
        <f>IF(Inddata!F416="","",Inddata!F416)</f>
        <v/>
      </c>
      <c r="G401" s="4">
        <f>IF(Inddata!G416="","",Inddata!G416)</f>
        <v>0</v>
      </c>
      <c r="H401" s="4" t="str">
        <f>IF(Inddata!H416&gt;0.5,Inddata!H416,"")</f>
        <v/>
      </c>
      <c r="I401" s="4" t="str">
        <f>IF(Inddata!I416="","",Inddata!I416)</f>
        <v/>
      </c>
      <c r="J401" s="14">
        <f>IF('Anvendte oplysninger'!J401="Irrelevant",1,IF('Anvendte oplysninger'!J401&gt;3,1.2,1))</f>
        <v>1</v>
      </c>
      <c r="K401" s="14">
        <f>IF('Anvendte oplysninger'!K401="Irrelevant",1,IF(AND(OR(I401="Motorvejsstrækning",I401="Frakørselsflettestrækning",I401="Tilkørselsflettestrækning"),'Anvendte oplysninger'!K401&lt;3.5),1+(3.5-'Anvendte oplysninger'!K401)*0.12,IF(AND(OR(I401="Frakørselsrampe",I401="Tilkørselsrampe"),'Anvendte oplysninger'!K401&lt;3.5),1+(3.5-'Anvendte oplysninger'!K401)*0.16,1)))</f>
        <v>1</v>
      </c>
      <c r="L401" s="14">
        <f>IF('Anvendte oplysninger'!L401="Irrelevant",1,IF(AND('Anvendte oplysninger'!L401="Ja",'Anvendte oplysninger'!J401=2),0.6*'Anvendte oplysninger'!M401+(1-'Anvendte oplysninger'!M401),IF(AND('Anvendte oplysninger'!L401="Ja",'Anvendte oplysninger'!J401=3),0.7*'Anvendte oplysninger'!M401+(1-'Anvendte oplysninger'!M401),IF(AND('Anvendte oplysninger'!L401="Ja",'Anvendte oplysninger'!J401=4),0.76*'Anvendte oplysninger'!M401+(1-'Anvendte oplysninger'!M401),IF(AND('Anvendte oplysninger'!L401="Ja",'Anvendte oplysninger'!J401&gt;4.99999999),0.8*'Anvendte oplysninger'!M401+(1-'Anvendte oplysninger'!M401),1)))))</f>
        <v>1</v>
      </c>
      <c r="M401" s="14">
        <f>IF('Anvendte oplysninger'!L401="Irrelevant",1,IF(AND('Anvendte oplysninger'!L401="Ja",'Anvendte oplysninger'!J401=2),0.8*'Anvendte oplysninger'!M401+(1-'Anvendte oplysninger'!M401),IF(AND('Anvendte oplysninger'!L401="Ja",'Anvendte oplysninger'!J401=3),0.85*'Anvendte oplysninger'!M401+(1-'Anvendte oplysninger'!M401),IF(AND('Anvendte oplysninger'!L401="Ja",'Anvendte oplysninger'!J401=4),0.88*'Anvendte oplysninger'!M401+(1-'Anvendte oplysninger'!M401),IF(AND('Anvendte oplysninger'!L401="Ja",'Anvendte oplysninger'!J401&gt;4.99999999),0.9*'Anvendte oplysninger'!M401+(1-'Anvendte oplysninger'!M401),1)))))</f>
        <v>1</v>
      </c>
      <c r="N401" s="14">
        <f>IF('Anvendte oplysninger'!N401="Irrelevant",1,IF(AND(OR(I401="Motorvejsstrækning",I401="Frakørselsflettestrækning",I401="Tilkørselsflettestrækning"),'Anvendte oplysninger'!N401&lt;3),1+(3-'Anvendte oplysninger'!N401)*0.09333333,1))</f>
        <v>1</v>
      </c>
      <c r="O401" s="14">
        <f>IF('Anvendte oplysninger'!N401="Irrelevant",1,IF(AND(OR(I401="Motorvejsstrækning",I401="Frakørselsflettestrækning",I401="Tilkørselsflettestrækning"),'Anvendte oplysninger'!N401&lt;3),1+(3-'Anvendte oplysninger'!N401)*0.19666667,1))</f>
        <v>1</v>
      </c>
      <c r="P401" s="14">
        <f>IF('Anvendte oplysninger'!O401="Irrelevant",1,IF(AND(OR(I401="Motorvejsstrækning",I401="Frakørselsflettestrækning",I401="Tilkørselsflettestrækning"),'Anvendte oplysninger'!O401&lt;3.00000001),1+(0.5-'Anvendte oplysninger'!O401)*0.04,IF(AND(OR(I401="Frakørselsrampe",I401="Tilkørselsrampe"),'Anvendte oplysninger'!O401&lt;3.00000001),1+(0.5-'Anvendte oplysninger'!O401)*0.08,IF(OR(I401="Motorvejsstrækning",I401="Frakørselsflettestrækning",I401="Tilkørselsflettestrækning"),0.9,0.8))))</f>
        <v>1</v>
      </c>
      <c r="Q401" s="14">
        <f>IF('Anvendte oplysninger'!P401="Irrelevant",1,IF(AND(OR(I401="Motorvejsstrækning",I401="Frakørselsflettestrækning",I401="Tilkørselsflettestrækning"),'Anvendte oplysninger'!P401&lt;11.00000001),1+(5-'Anvendte oplysninger'!P401)*0.01,0.94))</f>
        <v>1</v>
      </c>
      <c r="R401" s="14">
        <f>IF(OR('Anvendte oplysninger'!Q401="Irrelevant",'Anvendte oplysninger'!R401="Irrelevant",'Anvendte oplysninger'!Q401="Lige"),1,IF(AND(OR(I401="Motorvejsstrækning",I401="Frakørselsflettestrækning",I401="Tilkørselsflettestrækning"),'Anvendte oplysninger'!Q401&lt;4000),(EXP(0.1096*1746.5/'Anvendte oplysninger'!Q401)/EXP(0.1096*1746.5/4000))*('Anvendte oplysninger'!R401/1000)/G401+(G401-'Anvendte oplysninger'!R401/1000)/G401,1))</f>
        <v>1</v>
      </c>
      <c r="S401" s="14">
        <f>IF(OR('Anvendte oplysninger'!S401="Irrelevant",'Anvendte oplysninger'!T401="Irrelevant",'Anvendte oplysninger'!S401="Lige"),1,IF(AND(OR(I401="Motorvejsstrækning",I401="Frakørselsflettestrækning",I401="Tilkørselsflettestrækning"),'Anvendte oplysninger'!S401&lt;4000),(EXP(0.1096*1746.5/'Anvendte oplysninger'!S401)/EXP(0.1096*1746.5/4000))*('Anvendte oplysninger'!T401/1000)/G401+(G401-'Anvendte oplysninger'!T401/1000)/G401,1))</f>
        <v>1</v>
      </c>
      <c r="T401" s="14">
        <f>IF('Anvendte oplysninger'!U401="Irrelevant",1,IF(AND(OR(I401="Motorvejsstrækning",I401="Frakørselsflettestrækning",I401="Tilkørselsflettestrækning",I401="Frakørselsrampe",I401="Tilkørselsrampe"),'Anvendte oplysninger'!U401="Ja"),0.95,1))</f>
        <v>1</v>
      </c>
      <c r="U401" s="14">
        <f>IF('Anvendte oplysninger'!U401="Irrelevant",1,IF(AND(OR(I401="Motorvejsstrækning",I401="Frakørselsflettestrækning",I401="Tilkørselsflettestrækning",I401="Frakørselsrampe",I401="Tilkørselsrampe"),'Anvendte oplysninger'!U401="Ja"),0.96,1))</f>
        <v>1</v>
      </c>
      <c r="V401" s="14">
        <f>IF('Anvendte oplysninger'!U401="Irrelevant",1,IF(AND(OR(I401="Motorvejsstrækning",I401="Frakørselsflettestrækning",I401="Tilkørselsflettestrækning",I401="Frakørselsrampe",I401="Tilkørselsrampe"),'Anvendte oplysninger'!U401="Ja"),0.79,1))</f>
        <v>1</v>
      </c>
      <c r="W401" s="14">
        <f>IF('Anvendte oplysninger'!U401="Irrelevant",1,IF(AND(OR(I401="Motorvejsstrækning",I401="Frakørselsflettestrækning",I401="Tilkørselsflettestrækning",I401="Frakørselsrampe",I401="Tilkørselsrampe"),'Anvendte oplysninger'!U401="Ja"),0.94,1))</f>
        <v>1</v>
      </c>
      <c r="X401" s="14">
        <f>IF('Anvendte oplysninger'!U401="Irrelevant",1,IF(AND(OR(I401="Motorvejsstrækning",I401="Frakørselsflettestrækning",I401="Tilkørselsflettestrækning",I401="Frakørselsrampe",I401="Tilkørselsrampe"),'Anvendte oplysninger'!U401="Ja"),0.97,1))</f>
        <v>1</v>
      </c>
      <c r="Y401" s="14">
        <f>IF(AND(I401="Frakørselsrampe",'Anvendte oplysninger'!V401="S-formet ruderrampe"),1.32,IF(AND(I401="Frakørselsrampe",'Anvendte oplysninger'!V401="S-formet trompetrampe"),2.05,IF(AND(I401="Frakørselsrampe",'Anvendte oplysninger'!V401="U-formet trompetrampe"),4.11,IF(AND(I401="Frakørselsrampe",'Anvendte oplysninger'!V401="SV-formet flyoverrampe"),5.15,IF(AND(I401="Frakørselsrampe",'Anvendte oplysninger'!V401="Vinkelformet rampe"),1.07,IF(AND(I401="Tilkørselsrampe",'Anvendte oplysninger'!V401="S-formet ruderrampe"),0.93,IF(AND(I401="Tilkørselsrampe",'Anvendte oplysninger'!V401="S-formet trompetrampe"),2.48,IF(AND(I401="Tilkørselsrampe",'Anvendte oplysninger'!V401="U-formet trompetrampe"),4.15,IF(AND(I401="Tilkørselsrampe",'Anvendte oplysninger'!V401="SV-formet flyoverrampe"),5.26,IF(AND(I401="Tilkørselsrampe",'Anvendte oplysninger'!V401="Vinkelformet rampe"),1.42,1))))))))))</f>
        <v>1</v>
      </c>
      <c r="Z401" s="14">
        <f>IF(OR('Anvendte oplysninger'!W401="Lige",'Anvendte oplysninger'!W401="Irrelevant",'Anvendte oplysninger'!X401="Irrelevant",'Anvendte oplysninger'!Y401="Irrelevant"),1,1+1.545*1000/32.2*((('Anvendte oplysninger'!Y401*3268/3600)/('Anvendte oplysninger'!W401/0.306))^2)*('Anvendte oplysninger'!X401/1000)/G401)</f>
        <v>1</v>
      </c>
      <c r="AA401" s="14">
        <f>IF(OR('Anvendte oplysninger'!W401="Lige",'Anvendte oplysninger'!W401="Irrelevant",'Anvendte oplysninger'!X401="Irrelevant",'Anvendte oplysninger'!Y401="Irrelevant"),1,1+1.961*1000/32.2*((('Anvendte oplysninger'!Y401*3268/3600)/('Anvendte oplysninger'!W401/0.306))^2)*('Anvendte oplysninger'!X401/1000)/G401)</f>
        <v>1</v>
      </c>
      <c r="AB401" s="14">
        <f>IF(OR('Anvendte oplysninger'!Z401="Lige",'Anvendte oplysninger'!Z401="Irrelevant",'Anvendte oplysninger'!AA401="Irrelevant",'Anvendte oplysninger'!AB401="Irrelevant"),1,1+1.545*1000/32.2*((('Anvendte oplysninger'!AB401*3268/3600)/('Anvendte oplysninger'!Z401/0.306))^2)*('Anvendte oplysninger'!AA401/1000)/G401)</f>
        <v>1</v>
      </c>
      <c r="AC401" s="14">
        <f>IF(OR('Anvendte oplysninger'!Z401="Lige",'Anvendte oplysninger'!Z401="Irrelevant",'Anvendte oplysninger'!AA401="Irrelevant",'Anvendte oplysninger'!AB401="Irrelevant"),1,1+1.961*1000/32.2*((('Anvendte oplysninger'!AB401*3268/3600)/('Anvendte oplysninger'!Z401/0.306))^2)*('Anvendte oplysninger'!AA401/1000)/G401)</f>
        <v>1</v>
      </c>
      <c r="AD401" s="14">
        <f>IF(OR('Anvendte oplysninger'!AC401="Irrelevant",'Anvendte oplysninger'!AC401="Nej"),1,IF(AND('Anvendte oplysninger'!AC401="Ja",OR('Anvendte oplysninger'!Q401&lt;301,'Anvendte oplysninger'!S401&lt;301)),1-(0.5*('Anvendte oplysninger'!R401+'Anvendte oplysninger'!T401)/('Anvendte oplysninger'!G401*1000)),IF(AND('Anvendte oplysninger'!AC401="Ja",OR('Anvendte oplysninger'!Q401&lt;601,'Anvendte oplysninger'!S401&lt;601)),1-(0.25*('Anvendte oplysninger'!R401+'Anvendte oplysninger'!T401)/('Anvendte oplysninger'!G401*1000)),1)))</f>
        <v>1</v>
      </c>
      <c r="AE401" s="14">
        <f>IF(OR('Anvendte oplysninger'!AC401="Irrelevant",'Anvendte oplysninger'!AC401="Nej"),1,IF(AND('Anvendte oplysninger'!AC401="Ja",OR('Anvendte oplysninger'!Q401&lt;301,'Anvendte oplysninger'!S401&lt;301)),1-(0.4*('Anvendte oplysninger'!R401+'Anvendte oplysninger'!T401)/('Anvendte oplysninger'!G401*1000)),IF(AND('Anvendte oplysninger'!AC401="Ja",OR('Anvendte oplysninger'!Q401&lt;601,'Anvendte oplysninger'!S401&lt;601)),1-(0.2*('Anvendte oplysninger'!R401+'Anvendte oplysninger'!T401)/('Anvendte oplysninger'!G401*1000)),1)))</f>
        <v>1</v>
      </c>
      <c r="AF401" s="14">
        <f>IF('Anvendte oplysninger'!AD401="110 km/t",0.79,1)</f>
        <v>1</v>
      </c>
      <c r="AG401" s="14">
        <f>IF('Anvendte oplysninger'!AD401="110 km/t",0.94,1)</f>
        <v>1</v>
      </c>
      <c r="AH401" s="14">
        <f>IF('Anvendte oplysninger'!AD401="110 km/t",0.66,1)</f>
        <v>1</v>
      </c>
      <c r="AI401" s="14">
        <f>IF('Anvendte oplysninger'!AD401="110 km/t",0.82,1)</f>
        <v>1</v>
      </c>
      <c r="AJ401" s="14">
        <f>IF(AND('Anvendte oplysninger'!AE401="Ja",I401="Tilkørselsflettestrækning"),0.65*'Anvendte oplysninger'!AF401+1-'Anvendte oplysninger'!AF401,1)</f>
        <v>1</v>
      </c>
      <c r="AK401" s="15" t="str">
        <f t="shared" si="42"/>
        <v/>
      </c>
      <c r="AL401" s="15" t="str">
        <f t="shared" si="43"/>
        <v/>
      </c>
      <c r="AM401" s="15" t="str">
        <f t="shared" si="44"/>
        <v/>
      </c>
      <c r="AN401" s="15" t="str">
        <f t="shared" si="45"/>
        <v/>
      </c>
      <c r="AO401" s="15" t="str">
        <f t="shared" si="46"/>
        <v/>
      </c>
      <c r="AP401" s="15" t="str">
        <f t="shared" si="47"/>
        <v/>
      </c>
      <c r="AQ401" s="4" t="str">
        <f t="shared" si="48"/>
        <v/>
      </c>
    </row>
    <row r="402" spans="1:43" x14ac:dyDescent="0.25">
      <c r="A402" s="4" t="str">
        <f>IF(Inddata!A417="","",Inddata!A417)</f>
        <v/>
      </c>
      <c r="B402" s="4" t="str">
        <f>IF(Inddata!B417="","",Inddata!B417)</f>
        <v/>
      </c>
      <c r="C402" s="4" t="str">
        <f>IF(Inddata!C417="","",Inddata!C417)</f>
        <v/>
      </c>
      <c r="D402" s="4" t="str">
        <f>IF(Inddata!D417="","",Inddata!D417)</f>
        <v/>
      </c>
      <c r="E402" s="4" t="str">
        <f>IF(Inddata!E417="","",Inddata!E417)</f>
        <v/>
      </c>
      <c r="F402" s="4" t="str">
        <f>IF(Inddata!F417="","",Inddata!F417)</f>
        <v/>
      </c>
      <c r="G402" s="4">
        <f>IF(Inddata!G417="","",Inddata!G417)</f>
        <v>0</v>
      </c>
      <c r="H402" s="4" t="str">
        <f>IF(Inddata!H417&gt;0.5,Inddata!H417,"")</f>
        <v/>
      </c>
      <c r="I402" s="4" t="str">
        <f>IF(Inddata!I417="","",Inddata!I417)</f>
        <v/>
      </c>
      <c r="J402" s="14">
        <f>IF('Anvendte oplysninger'!J402="Irrelevant",1,IF('Anvendte oplysninger'!J402&gt;3,1.2,1))</f>
        <v>1</v>
      </c>
      <c r="K402" s="14">
        <f>IF('Anvendte oplysninger'!K402="Irrelevant",1,IF(AND(OR(I402="Motorvejsstrækning",I402="Frakørselsflettestrækning",I402="Tilkørselsflettestrækning"),'Anvendte oplysninger'!K402&lt;3.5),1+(3.5-'Anvendte oplysninger'!K402)*0.12,IF(AND(OR(I402="Frakørselsrampe",I402="Tilkørselsrampe"),'Anvendte oplysninger'!K402&lt;3.5),1+(3.5-'Anvendte oplysninger'!K402)*0.16,1)))</f>
        <v>1</v>
      </c>
      <c r="L402" s="14">
        <f>IF('Anvendte oplysninger'!L402="Irrelevant",1,IF(AND('Anvendte oplysninger'!L402="Ja",'Anvendte oplysninger'!J402=2),0.6*'Anvendte oplysninger'!M402+(1-'Anvendte oplysninger'!M402),IF(AND('Anvendte oplysninger'!L402="Ja",'Anvendte oplysninger'!J402=3),0.7*'Anvendte oplysninger'!M402+(1-'Anvendte oplysninger'!M402),IF(AND('Anvendte oplysninger'!L402="Ja",'Anvendte oplysninger'!J402=4),0.76*'Anvendte oplysninger'!M402+(1-'Anvendte oplysninger'!M402),IF(AND('Anvendte oplysninger'!L402="Ja",'Anvendte oplysninger'!J402&gt;4.99999999),0.8*'Anvendte oplysninger'!M402+(1-'Anvendte oplysninger'!M402),1)))))</f>
        <v>1</v>
      </c>
      <c r="M402" s="14">
        <f>IF('Anvendte oplysninger'!L402="Irrelevant",1,IF(AND('Anvendte oplysninger'!L402="Ja",'Anvendte oplysninger'!J402=2),0.8*'Anvendte oplysninger'!M402+(1-'Anvendte oplysninger'!M402),IF(AND('Anvendte oplysninger'!L402="Ja",'Anvendte oplysninger'!J402=3),0.85*'Anvendte oplysninger'!M402+(1-'Anvendte oplysninger'!M402),IF(AND('Anvendte oplysninger'!L402="Ja",'Anvendte oplysninger'!J402=4),0.88*'Anvendte oplysninger'!M402+(1-'Anvendte oplysninger'!M402),IF(AND('Anvendte oplysninger'!L402="Ja",'Anvendte oplysninger'!J402&gt;4.99999999),0.9*'Anvendte oplysninger'!M402+(1-'Anvendte oplysninger'!M402),1)))))</f>
        <v>1</v>
      </c>
      <c r="N402" s="14">
        <f>IF('Anvendte oplysninger'!N402="Irrelevant",1,IF(AND(OR(I402="Motorvejsstrækning",I402="Frakørselsflettestrækning",I402="Tilkørselsflettestrækning"),'Anvendte oplysninger'!N402&lt;3),1+(3-'Anvendte oplysninger'!N402)*0.09333333,1))</f>
        <v>1</v>
      </c>
      <c r="O402" s="14">
        <f>IF('Anvendte oplysninger'!N402="Irrelevant",1,IF(AND(OR(I402="Motorvejsstrækning",I402="Frakørselsflettestrækning",I402="Tilkørselsflettestrækning"),'Anvendte oplysninger'!N402&lt;3),1+(3-'Anvendte oplysninger'!N402)*0.19666667,1))</f>
        <v>1</v>
      </c>
      <c r="P402" s="14">
        <f>IF('Anvendte oplysninger'!O402="Irrelevant",1,IF(AND(OR(I402="Motorvejsstrækning",I402="Frakørselsflettestrækning",I402="Tilkørselsflettestrækning"),'Anvendte oplysninger'!O402&lt;3.00000001),1+(0.5-'Anvendte oplysninger'!O402)*0.04,IF(AND(OR(I402="Frakørselsrampe",I402="Tilkørselsrampe"),'Anvendte oplysninger'!O402&lt;3.00000001),1+(0.5-'Anvendte oplysninger'!O402)*0.08,IF(OR(I402="Motorvejsstrækning",I402="Frakørselsflettestrækning",I402="Tilkørselsflettestrækning"),0.9,0.8))))</f>
        <v>1</v>
      </c>
      <c r="Q402" s="14">
        <f>IF('Anvendte oplysninger'!P402="Irrelevant",1,IF(AND(OR(I402="Motorvejsstrækning",I402="Frakørselsflettestrækning",I402="Tilkørselsflettestrækning"),'Anvendte oplysninger'!P402&lt;11.00000001),1+(5-'Anvendte oplysninger'!P402)*0.01,0.94))</f>
        <v>1</v>
      </c>
      <c r="R402" s="14">
        <f>IF(OR('Anvendte oplysninger'!Q402="Irrelevant",'Anvendte oplysninger'!R402="Irrelevant",'Anvendte oplysninger'!Q402="Lige"),1,IF(AND(OR(I402="Motorvejsstrækning",I402="Frakørselsflettestrækning",I402="Tilkørselsflettestrækning"),'Anvendte oplysninger'!Q402&lt;4000),(EXP(0.1096*1746.5/'Anvendte oplysninger'!Q402)/EXP(0.1096*1746.5/4000))*('Anvendte oplysninger'!R402/1000)/G402+(G402-'Anvendte oplysninger'!R402/1000)/G402,1))</f>
        <v>1</v>
      </c>
      <c r="S402" s="14">
        <f>IF(OR('Anvendte oplysninger'!S402="Irrelevant",'Anvendte oplysninger'!T402="Irrelevant",'Anvendte oplysninger'!S402="Lige"),1,IF(AND(OR(I402="Motorvejsstrækning",I402="Frakørselsflettestrækning",I402="Tilkørselsflettestrækning"),'Anvendte oplysninger'!S402&lt;4000),(EXP(0.1096*1746.5/'Anvendte oplysninger'!S402)/EXP(0.1096*1746.5/4000))*('Anvendte oplysninger'!T402/1000)/G402+(G402-'Anvendte oplysninger'!T402/1000)/G402,1))</f>
        <v>1</v>
      </c>
      <c r="T402" s="14">
        <f>IF('Anvendte oplysninger'!U402="Irrelevant",1,IF(AND(OR(I402="Motorvejsstrækning",I402="Frakørselsflettestrækning",I402="Tilkørselsflettestrækning",I402="Frakørselsrampe",I402="Tilkørselsrampe"),'Anvendte oplysninger'!U402="Ja"),0.95,1))</f>
        <v>1</v>
      </c>
      <c r="U402" s="14">
        <f>IF('Anvendte oplysninger'!U402="Irrelevant",1,IF(AND(OR(I402="Motorvejsstrækning",I402="Frakørselsflettestrækning",I402="Tilkørselsflettestrækning",I402="Frakørselsrampe",I402="Tilkørselsrampe"),'Anvendte oplysninger'!U402="Ja"),0.96,1))</f>
        <v>1</v>
      </c>
      <c r="V402" s="14">
        <f>IF('Anvendte oplysninger'!U402="Irrelevant",1,IF(AND(OR(I402="Motorvejsstrækning",I402="Frakørselsflettestrækning",I402="Tilkørselsflettestrækning",I402="Frakørselsrampe",I402="Tilkørselsrampe"),'Anvendte oplysninger'!U402="Ja"),0.79,1))</f>
        <v>1</v>
      </c>
      <c r="W402" s="14">
        <f>IF('Anvendte oplysninger'!U402="Irrelevant",1,IF(AND(OR(I402="Motorvejsstrækning",I402="Frakørselsflettestrækning",I402="Tilkørselsflettestrækning",I402="Frakørselsrampe",I402="Tilkørselsrampe"),'Anvendte oplysninger'!U402="Ja"),0.94,1))</f>
        <v>1</v>
      </c>
      <c r="X402" s="14">
        <f>IF('Anvendte oplysninger'!U402="Irrelevant",1,IF(AND(OR(I402="Motorvejsstrækning",I402="Frakørselsflettestrækning",I402="Tilkørselsflettestrækning",I402="Frakørselsrampe",I402="Tilkørselsrampe"),'Anvendte oplysninger'!U402="Ja"),0.97,1))</f>
        <v>1</v>
      </c>
      <c r="Y402" s="14">
        <f>IF(AND(I402="Frakørselsrampe",'Anvendte oplysninger'!V402="S-formet ruderrampe"),1.32,IF(AND(I402="Frakørselsrampe",'Anvendte oplysninger'!V402="S-formet trompetrampe"),2.05,IF(AND(I402="Frakørselsrampe",'Anvendte oplysninger'!V402="U-formet trompetrampe"),4.11,IF(AND(I402="Frakørselsrampe",'Anvendte oplysninger'!V402="SV-formet flyoverrampe"),5.15,IF(AND(I402="Frakørselsrampe",'Anvendte oplysninger'!V402="Vinkelformet rampe"),1.07,IF(AND(I402="Tilkørselsrampe",'Anvendte oplysninger'!V402="S-formet ruderrampe"),0.93,IF(AND(I402="Tilkørselsrampe",'Anvendte oplysninger'!V402="S-formet trompetrampe"),2.48,IF(AND(I402="Tilkørselsrampe",'Anvendte oplysninger'!V402="U-formet trompetrampe"),4.15,IF(AND(I402="Tilkørselsrampe",'Anvendte oplysninger'!V402="SV-formet flyoverrampe"),5.26,IF(AND(I402="Tilkørselsrampe",'Anvendte oplysninger'!V402="Vinkelformet rampe"),1.42,1))))))))))</f>
        <v>1</v>
      </c>
      <c r="Z402" s="14">
        <f>IF(OR('Anvendte oplysninger'!W402="Lige",'Anvendte oplysninger'!W402="Irrelevant",'Anvendte oplysninger'!X402="Irrelevant",'Anvendte oplysninger'!Y402="Irrelevant"),1,1+1.545*1000/32.2*((('Anvendte oplysninger'!Y402*3268/3600)/('Anvendte oplysninger'!W402/0.306))^2)*('Anvendte oplysninger'!X402/1000)/G402)</f>
        <v>1</v>
      </c>
      <c r="AA402" s="14">
        <f>IF(OR('Anvendte oplysninger'!W402="Lige",'Anvendte oplysninger'!W402="Irrelevant",'Anvendte oplysninger'!X402="Irrelevant",'Anvendte oplysninger'!Y402="Irrelevant"),1,1+1.961*1000/32.2*((('Anvendte oplysninger'!Y402*3268/3600)/('Anvendte oplysninger'!W402/0.306))^2)*('Anvendte oplysninger'!X402/1000)/G402)</f>
        <v>1</v>
      </c>
      <c r="AB402" s="14">
        <f>IF(OR('Anvendte oplysninger'!Z402="Lige",'Anvendte oplysninger'!Z402="Irrelevant",'Anvendte oplysninger'!AA402="Irrelevant",'Anvendte oplysninger'!AB402="Irrelevant"),1,1+1.545*1000/32.2*((('Anvendte oplysninger'!AB402*3268/3600)/('Anvendte oplysninger'!Z402/0.306))^2)*('Anvendte oplysninger'!AA402/1000)/G402)</f>
        <v>1</v>
      </c>
      <c r="AC402" s="14">
        <f>IF(OR('Anvendte oplysninger'!Z402="Lige",'Anvendte oplysninger'!Z402="Irrelevant",'Anvendte oplysninger'!AA402="Irrelevant",'Anvendte oplysninger'!AB402="Irrelevant"),1,1+1.961*1000/32.2*((('Anvendte oplysninger'!AB402*3268/3600)/('Anvendte oplysninger'!Z402/0.306))^2)*('Anvendte oplysninger'!AA402/1000)/G402)</f>
        <v>1</v>
      </c>
      <c r="AD402" s="14">
        <f>IF(OR('Anvendte oplysninger'!AC402="Irrelevant",'Anvendte oplysninger'!AC402="Nej"),1,IF(AND('Anvendte oplysninger'!AC402="Ja",OR('Anvendte oplysninger'!Q402&lt;301,'Anvendte oplysninger'!S402&lt;301)),1-(0.5*('Anvendte oplysninger'!R402+'Anvendte oplysninger'!T402)/('Anvendte oplysninger'!G402*1000)),IF(AND('Anvendte oplysninger'!AC402="Ja",OR('Anvendte oplysninger'!Q402&lt;601,'Anvendte oplysninger'!S402&lt;601)),1-(0.25*('Anvendte oplysninger'!R402+'Anvendte oplysninger'!T402)/('Anvendte oplysninger'!G402*1000)),1)))</f>
        <v>1</v>
      </c>
      <c r="AE402" s="14">
        <f>IF(OR('Anvendte oplysninger'!AC402="Irrelevant",'Anvendte oplysninger'!AC402="Nej"),1,IF(AND('Anvendte oplysninger'!AC402="Ja",OR('Anvendte oplysninger'!Q402&lt;301,'Anvendte oplysninger'!S402&lt;301)),1-(0.4*('Anvendte oplysninger'!R402+'Anvendte oplysninger'!T402)/('Anvendte oplysninger'!G402*1000)),IF(AND('Anvendte oplysninger'!AC402="Ja",OR('Anvendte oplysninger'!Q402&lt;601,'Anvendte oplysninger'!S402&lt;601)),1-(0.2*('Anvendte oplysninger'!R402+'Anvendte oplysninger'!T402)/('Anvendte oplysninger'!G402*1000)),1)))</f>
        <v>1</v>
      </c>
      <c r="AF402" s="14">
        <f>IF('Anvendte oplysninger'!AD402="110 km/t",0.79,1)</f>
        <v>1</v>
      </c>
      <c r="AG402" s="14">
        <f>IF('Anvendte oplysninger'!AD402="110 km/t",0.94,1)</f>
        <v>1</v>
      </c>
      <c r="AH402" s="14">
        <f>IF('Anvendte oplysninger'!AD402="110 km/t",0.66,1)</f>
        <v>1</v>
      </c>
      <c r="AI402" s="14">
        <f>IF('Anvendte oplysninger'!AD402="110 km/t",0.82,1)</f>
        <v>1</v>
      </c>
      <c r="AJ402" s="14">
        <f>IF(AND('Anvendte oplysninger'!AE402="Ja",I402="Tilkørselsflettestrækning"),0.65*'Anvendte oplysninger'!AF402+1-'Anvendte oplysninger'!AF402,1)</f>
        <v>1</v>
      </c>
      <c r="AK402" s="15" t="str">
        <f t="shared" si="42"/>
        <v/>
      </c>
      <c r="AL402" s="15" t="str">
        <f t="shared" si="43"/>
        <v/>
      </c>
      <c r="AM402" s="15" t="str">
        <f t="shared" si="44"/>
        <v/>
      </c>
      <c r="AN402" s="15" t="str">
        <f t="shared" si="45"/>
        <v/>
      </c>
      <c r="AO402" s="15" t="str">
        <f t="shared" si="46"/>
        <v/>
      </c>
      <c r="AP402" s="15" t="str">
        <f t="shared" si="47"/>
        <v/>
      </c>
      <c r="AQ402" s="4" t="str">
        <f t="shared" si="48"/>
        <v/>
      </c>
    </row>
    <row r="403" spans="1:43" x14ac:dyDescent="0.25">
      <c r="A403" s="4" t="str">
        <f>IF(Inddata!A418="","",Inddata!A418)</f>
        <v/>
      </c>
      <c r="B403" s="4" t="str">
        <f>IF(Inddata!B418="","",Inddata!B418)</f>
        <v/>
      </c>
      <c r="C403" s="4" t="str">
        <f>IF(Inddata!C418="","",Inddata!C418)</f>
        <v/>
      </c>
      <c r="D403" s="4" t="str">
        <f>IF(Inddata!D418="","",Inddata!D418)</f>
        <v/>
      </c>
      <c r="E403" s="4" t="str">
        <f>IF(Inddata!E418="","",Inddata!E418)</f>
        <v/>
      </c>
      <c r="F403" s="4" t="str">
        <f>IF(Inddata!F418="","",Inddata!F418)</f>
        <v/>
      </c>
      <c r="G403" s="4">
        <f>IF(Inddata!G418="","",Inddata!G418)</f>
        <v>0</v>
      </c>
      <c r="H403" s="4" t="str">
        <f>IF(Inddata!H418&gt;0.5,Inddata!H418,"")</f>
        <v/>
      </c>
      <c r="I403" s="4" t="str">
        <f>IF(Inddata!I418="","",Inddata!I418)</f>
        <v/>
      </c>
      <c r="J403" s="14">
        <f>IF('Anvendte oplysninger'!J403="Irrelevant",1,IF('Anvendte oplysninger'!J403&gt;3,1.2,1))</f>
        <v>1</v>
      </c>
      <c r="K403" s="14">
        <f>IF('Anvendte oplysninger'!K403="Irrelevant",1,IF(AND(OR(I403="Motorvejsstrækning",I403="Frakørselsflettestrækning",I403="Tilkørselsflettestrækning"),'Anvendte oplysninger'!K403&lt;3.5),1+(3.5-'Anvendte oplysninger'!K403)*0.12,IF(AND(OR(I403="Frakørselsrampe",I403="Tilkørselsrampe"),'Anvendte oplysninger'!K403&lt;3.5),1+(3.5-'Anvendte oplysninger'!K403)*0.16,1)))</f>
        <v>1</v>
      </c>
      <c r="L403" s="14">
        <f>IF('Anvendte oplysninger'!L403="Irrelevant",1,IF(AND('Anvendte oplysninger'!L403="Ja",'Anvendte oplysninger'!J403=2),0.6*'Anvendte oplysninger'!M403+(1-'Anvendte oplysninger'!M403),IF(AND('Anvendte oplysninger'!L403="Ja",'Anvendte oplysninger'!J403=3),0.7*'Anvendte oplysninger'!M403+(1-'Anvendte oplysninger'!M403),IF(AND('Anvendte oplysninger'!L403="Ja",'Anvendte oplysninger'!J403=4),0.76*'Anvendte oplysninger'!M403+(1-'Anvendte oplysninger'!M403),IF(AND('Anvendte oplysninger'!L403="Ja",'Anvendte oplysninger'!J403&gt;4.99999999),0.8*'Anvendte oplysninger'!M403+(1-'Anvendte oplysninger'!M403),1)))))</f>
        <v>1</v>
      </c>
      <c r="M403" s="14">
        <f>IF('Anvendte oplysninger'!L403="Irrelevant",1,IF(AND('Anvendte oplysninger'!L403="Ja",'Anvendte oplysninger'!J403=2),0.8*'Anvendte oplysninger'!M403+(1-'Anvendte oplysninger'!M403),IF(AND('Anvendte oplysninger'!L403="Ja",'Anvendte oplysninger'!J403=3),0.85*'Anvendte oplysninger'!M403+(1-'Anvendte oplysninger'!M403),IF(AND('Anvendte oplysninger'!L403="Ja",'Anvendte oplysninger'!J403=4),0.88*'Anvendte oplysninger'!M403+(1-'Anvendte oplysninger'!M403),IF(AND('Anvendte oplysninger'!L403="Ja",'Anvendte oplysninger'!J403&gt;4.99999999),0.9*'Anvendte oplysninger'!M403+(1-'Anvendte oplysninger'!M403),1)))))</f>
        <v>1</v>
      </c>
      <c r="N403" s="14">
        <f>IF('Anvendte oplysninger'!N403="Irrelevant",1,IF(AND(OR(I403="Motorvejsstrækning",I403="Frakørselsflettestrækning",I403="Tilkørselsflettestrækning"),'Anvendte oplysninger'!N403&lt;3),1+(3-'Anvendte oplysninger'!N403)*0.09333333,1))</f>
        <v>1</v>
      </c>
      <c r="O403" s="14">
        <f>IF('Anvendte oplysninger'!N403="Irrelevant",1,IF(AND(OR(I403="Motorvejsstrækning",I403="Frakørselsflettestrækning",I403="Tilkørselsflettestrækning"),'Anvendte oplysninger'!N403&lt;3),1+(3-'Anvendte oplysninger'!N403)*0.19666667,1))</f>
        <v>1</v>
      </c>
      <c r="P403" s="14">
        <f>IF('Anvendte oplysninger'!O403="Irrelevant",1,IF(AND(OR(I403="Motorvejsstrækning",I403="Frakørselsflettestrækning",I403="Tilkørselsflettestrækning"),'Anvendte oplysninger'!O403&lt;3.00000001),1+(0.5-'Anvendte oplysninger'!O403)*0.04,IF(AND(OR(I403="Frakørselsrampe",I403="Tilkørselsrampe"),'Anvendte oplysninger'!O403&lt;3.00000001),1+(0.5-'Anvendte oplysninger'!O403)*0.08,IF(OR(I403="Motorvejsstrækning",I403="Frakørselsflettestrækning",I403="Tilkørselsflettestrækning"),0.9,0.8))))</f>
        <v>1</v>
      </c>
      <c r="Q403" s="14">
        <f>IF('Anvendte oplysninger'!P403="Irrelevant",1,IF(AND(OR(I403="Motorvejsstrækning",I403="Frakørselsflettestrækning",I403="Tilkørselsflettestrækning"),'Anvendte oplysninger'!P403&lt;11.00000001),1+(5-'Anvendte oplysninger'!P403)*0.01,0.94))</f>
        <v>1</v>
      </c>
      <c r="R403" s="14">
        <f>IF(OR('Anvendte oplysninger'!Q403="Irrelevant",'Anvendte oplysninger'!R403="Irrelevant",'Anvendte oplysninger'!Q403="Lige"),1,IF(AND(OR(I403="Motorvejsstrækning",I403="Frakørselsflettestrækning",I403="Tilkørselsflettestrækning"),'Anvendte oplysninger'!Q403&lt;4000),(EXP(0.1096*1746.5/'Anvendte oplysninger'!Q403)/EXP(0.1096*1746.5/4000))*('Anvendte oplysninger'!R403/1000)/G403+(G403-'Anvendte oplysninger'!R403/1000)/G403,1))</f>
        <v>1</v>
      </c>
      <c r="S403" s="14">
        <f>IF(OR('Anvendte oplysninger'!S403="Irrelevant",'Anvendte oplysninger'!T403="Irrelevant",'Anvendte oplysninger'!S403="Lige"),1,IF(AND(OR(I403="Motorvejsstrækning",I403="Frakørselsflettestrækning",I403="Tilkørselsflettestrækning"),'Anvendte oplysninger'!S403&lt;4000),(EXP(0.1096*1746.5/'Anvendte oplysninger'!S403)/EXP(0.1096*1746.5/4000))*('Anvendte oplysninger'!T403/1000)/G403+(G403-'Anvendte oplysninger'!T403/1000)/G403,1))</f>
        <v>1</v>
      </c>
      <c r="T403" s="14">
        <f>IF('Anvendte oplysninger'!U403="Irrelevant",1,IF(AND(OR(I403="Motorvejsstrækning",I403="Frakørselsflettestrækning",I403="Tilkørselsflettestrækning",I403="Frakørselsrampe",I403="Tilkørselsrampe"),'Anvendte oplysninger'!U403="Ja"),0.95,1))</f>
        <v>1</v>
      </c>
      <c r="U403" s="14">
        <f>IF('Anvendte oplysninger'!U403="Irrelevant",1,IF(AND(OR(I403="Motorvejsstrækning",I403="Frakørselsflettestrækning",I403="Tilkørselsflettestrækning",I403="Frakørselsrampe",I403="Tilkørselsrampe"),'Anvendte oplysninger'!U403="Ja"),0.96,1))</f>
        <v>1</v>
      </c>
      <c r="V403" s="14">
        <f>IF('Anvendte oplysninger'!U403="Irrelevant",1,IF(AND(OR(I403="Motorvejsstrækning",I403="Frakørselsflettestrækning",I403="Tilkørselsflettestrækning",I403="Frakørselsrampe",I403="Tilkørselsrampe"),'Anvendte oplysninger'!U403="Ja"),0.79,1))</f>
        <v>1</v>
      </c>
      <c r="W403" s="14">
        <f>IF('Anvendte oplysninger'!U403="Irrelevant",1,IF(AND(OR(I403="Motorvejsstrækning",I403="Frakørselsflettestrækning",I403="Tilkørselsflettestrækning",I403="Frakørselsrampe",I403="Tilkørselsrampe"),'Anvendte oplysninger'!U403="Ja"),0.94,1))</f>
        <v>1</v>
      </c>
      <c r="X403" s="14">
        <f>IF('Anvendte oplysninger'!U403="Irrelevant",1,IF(AND(OR(I403="Motorvejsstrækning",I403="Frakørselsflettestrækning",I403="Tilkørselsflettestrækning",I403="Frakørselsrampe",I403="Tilkørselsrampe"),'Anvendte oplysninger'!U403="Ja"),0.97,1))</f>
        <v>1</v>
      </c>
      <c r="Y403" s="14">
        <f>IF(AND(I403="Frakørselsrampe",'Anvendte oplysninger'!V403="S-formet ruderrampe"),1.32,IF(AND(I403="Frakørselsrampe",'Anvendte oplysninger'!V403="S-formet trompetrampe"),2.05,IF(AND(I403="Frakørselsrampe",'Anvendte oplysninger'!V403="U-formet trompetrampe"),4.11,IF(AND(I403="Frakørselsrampe",'Anvendte oplysninger'!V403="SV-formet flyoverrampe"),5.15,IF(AND(I403="Frakørselsrampe",'Anvendte oplysninger'!V403="Vinkelformet rampe"),1.07,IF(AND(I403="Tilkørselsrampe",'Anvendte oplysninger'!V403="S-formet ruderrampe"),0.93,IF(AND(I403="Tilkørselsrampe",'Anvendte oplysninger'!V403="S-formet trompetrampe"),2.48,IF(AND(I403="Tilkørselsrampe",'Anvendte oplysninger'!V403="U-formet trompetrampe"),4.15,IF(AND(I403="Tilkørselsrampe",'Anvendte oplysninger'!V403="SV-formet flyoverrampe"),5.26,IF(AND(I403="Tilkørselsrampe",'Anvendte oplysninger'!V403="Vinkelformet rampe"),1.42,1))))))))))</f>
        <v>1</v>
      </c>
      <c r="Z403" s="14">
        <f>IF(OR('Anvendte oplysninger'!W403="Lige",'Anvendte oplysninger'!W403="Irrelevant",'Anvendte oplysninger'!X403="Irrelevant",'Anvendte oplysninger'!Y403="Irrelevant"),1,1+1.545*1000/32.2*((('Anvendte oplysninger'!Y403*3268/3600)/('Anvendte oplysninger'!W403/0.306))^2)*('Anvendte oplysninger'!X403/1000)/G403)</f>
        <v>1</v>
      </c>
      <c r="AA403" s="14">
        <f>IF(OR('Anvendte oplysninger'!W403="Lige",'Anvendte oplysninger'!W403="Irrelevant",'Anvendte oplysninger'!X403="Irrelevant",'Anvendte oplysninger'!Y403="Irrelevant"),1,1+1.961*1000/32.2*((('Anvendte oplysninger'!Y403*3268/3600)/('Anvendte oplysninger'!W403/0.306))^2)*('Anvendte oplysninger'!X403/1000)/G403)</f>
        <v>1</v>
      </c>
      <c r="AB403" s="14">
        <f>IF(OR('Anvendte oplysninger'!Z403="Lige",'Anvendte oplysninger'!Z403="Irrelevant",'Anvendte oplysninger'!AA403="Irrelevant",'Anvendte oplysninger'!AB403="Irrelevant"),1,1+1.545*1000/32.2*((('Anvendte oplysninger'!AB403*3268/3600)/('Anvendte oplysninger'!Z403/0.306))^2)*('Anvendte oplysninger'!AA403/1000)/G403)</f>
        <v>1</v>
      </c>
      <c r="AC403" s="14">
        <f>IF(OR('Anvendte oplysninger'!Z403="Lige",'Anvendte oplysninger'!Z403="Irrelevant",'Anvendte oplysninger'!AA403="Irrelevant",'Anvendte oplysninger'!AB403="Irrelevant"),1,1+1.961*1000/32.2*((('Anvendte oplysninger'!AB403*3268/3600)/('Anvendte oplysninger'!Z403/0.306))^2)*('Anvendte oplysninger'!AA403/1000)/G403)</f>
        <v>1</v>
      </c>
      <c r="AD403" s="14">
        <f>IF(OR('Anvendte oplysninger'!AC403="Irrelevant",'Anvendte oplysninger'!AC403="Nej"),1,IF(AND('Anvendte oplysninger'!AC403="Ja",OR('Anvendte oplysninger'!Q403&lt;301,'Anvendte oplysninger'!S403&lt;301)),1-(0.5*('Anvendte oplysninger'!R403+'Anvendte oplysninger'!T403)/('Anvendte oplysninger'!G403*1000)),IF(AND('Anvendte oplysninger'!AC403="Ja",OR('Anvendte oplysninger'!Q403&lt;601,'Anvendte oplysninger'!S403&lt;601)),1-(0.25*('Anvendte oplysninger'!R403+'Anvendte oplysninger'!T403)/('Anvendte oplysninger'!G403*1000)),1)))</f>
        <v>1</v>
      </c>
      <c r="AE403" s="14">
        <f>IF(OR('Anvendte oplysninger'!AC403="Irrelevant",'Anvendte oplysninger'!AC403="Nej"),1,IF(AND('Anvendte oplysninger'!AC403="Ja",OR('Anvendte oplysninger'!Q403&lt;301,'Anvendte oplysninger'!S403&lt;301)),1-(0.4*('Anvendte oplysninger'!R403+'Anvendte oplysninger'!T403)/('Anvendte oplysninger'!G403*1000)),IF(AND('Anvendte oplysninger'!AC403="Ja",OR('Anvendte oplysninger'!Q403&lt;601,'Anvendte oplysninger'!S403&lt;601)),1-(0.2*('Anvendte oplysninger'!R403+'Anvendte oplysninger'!T403)/('Anvendte oplysninger'!G403*1000)),1)))</f>
        <v>1</v>
      </c>
      <c r="AF403" s="14">
        <f>IF('Anvendte oplysninger'!AD403="110 km/t",0.79,1)</f>
        <v>1</v>
      </c>
      <c r="AG403" s="14">
        <f>IF('Anvendte oplysninger'!AD403="110 km/t",0.94,1)</f>
        <v>1</v>
      </c>
      <c r="AH403" s="14">
        <f>IF('Anvendte oplysninger'!AD403="110 km/t",0.66,1)</f>
        <v>1</v>
      </c>
      <c r="AI403" s="14">
        <f>IF('Anvendte oplysninger'!AD403="110 km/t",0.82,1)</f>
        <v>1</v>
      </c>
      <c r="AJ403" s="14">
        <f>IF(AND('Anvendte oplysninger'!AE403="Ja",I403="Tilkørselsflettestrækning"),0.65*'Anvendte oplysninger'!AF403+1-'Anvendte oplysninger'!AF403,1)</f>
        <v>1</v>
      </c>
      <c r="AK403" s="15" t="str">
        <f t="shared" si="42"/>
        <v/>
      </c>
      <c r="AL403" s="15" t="str">
        <f t="shared" si="43"/>
        <v/>
      </c>
      <c r="AM403" s="15" t="str">
        <f t="shared" si="44"/>
        <v/>
      </c>
      <c r="AN403" s="15" t="str">
        <f t="shared" si="45"/>
        <v/>
      </c>
      <c r="AO403" s="15" t="str">
        <f t="shared" si="46"/>
        <v/>
      </c>
      <c r="AP403" s="15" t="str">
        <f t="shared" si="47"/>
        <v/>
      </c>
      <c r="AQ403" s="4" t="str">
        <f t="shared" si="48"/>
        <v/>
      </c>
    </row>
    <row r="404" spans="1:43" x14ac:dyDescent="0.25">
      <c r="A404" s="4" t="str">
        <f>IF(Inddata!A419="","",Inddata!A419)</f>
        <v/>
      </c>
      <c r="B404" s="4" t="str">
        <f>IF(Inddata!B419="","",Inddata!B419)</f>
        <v/>
      </c>
      <c r="C404" s="4" t="str">
        <f>IF(Inddata!C419="","",Inddata!C419)</f>
        <v/>
      </c>
      <c r="D404" s="4" t="str">
        <f>IF(Inddata!D419="","",Inddata!D419)</f>
        <v/>
      </c>
      <c r="E404" s="4" t="str">
        <f>IF(Inddata!E419="","",Inddata!E419)</f>
        <v/>
      </c>
      <c r="F404" s="4" t="str">
        <f>IF(Inddata!F419="","",Inddata!F419)</f>
        <v/>
      </c>
      <c r="G404" s="4">
        <f>IF(Inddata!G419="","",Inddata!G419)</f>
        <v>0</v>
      </c>
      <c r="H404" s="4" t="str">
        <f>IF(Inddata!H419&gt;0.5,Inddata!H419,"")</f>
        <v/>
      </c>
      <c r="I404" s="4" t="str">
        <f>IF(Inddata!I419="","",Inddata!I419)</f>
        <v/>
      </c>
      <c r="J404" s="14">
        <f>IF('Anvendte oplysninger'!J404="Irrelevant",1,IF('Anvendte oplysninger'!J404&gt;3,1.2,1))</f>
        <v>1</v>
      </c>
      <c r="K404" s="14">
        <f>IF('Anvendte oplysninger'!K404="Irrelevant",1,IF(AND(OR(I404="Motorvejsstrækning",I404="Frakørselsflettestrækning",I404="Tilkørselsflettestrækning"),'Anvendte oplysninger'!K404&lt;3.5),1+(3.5-'Anvendte oplysninger'!K404)*0.12,IF(AND(OR(I404="Frakørselsrampe",I404="Tilkørselsrampe"),'Anvendte oplysninger'!K404&lt;3.5),1+(3.5-'Anvendte oplysninger'!K404)*0.16,1)))</f>
        <v>1</v>
      </c>
      <c r="L404" s="14">
        <f>IF('Anvendte oplysninger'!L404="Irrelevant",1,IF(AND('Anvendte oplysninger'!L404="Ja",'Anvendte oplysninger'!J404=2),0.6*'Anvendte oplysninger'!M404+(1-'Anvendte oplysninger'!M404),IF(AND('Anvendte oplysninger'!L404="Ja",'Anvendte oplysninger'!J404=3),0.7*'Anvendte oplysninger'!M404+(1-'Anvendte oplysninger'!M404),IF(AND('Anvendte oplysninger'!L404="Ja",'Anvendte oplysninger'!J404=4),0.76*'Anvendte oplysninger'!M404+(1-'Anvendte oplysninger'!M404),IF(AND('Anvendte oplysninger'!L404="Ja",'Anvendte oplysninger'!J404&gt;4.99999999),0.8*'Anvendte oplysninger'!M404+(1-'Anvendte oplysninger'!M404),1)))))</f>
        <v>1</v>
      </c>
      <c r="M404" s="14">
        <f>IF('Anvendte oplysninger'!L404="Irrelevant",1,IF(AND('Anvendte oplysninger'!L404="Ja",'Anvendte oplysninger'!J404=2),0.8*'Anvendte oplysninger'!M404+(1-'Anvendte oplysninger'!M404),IF(AND('Anvendte oplysninger'!L404="Ja",'Anvendte oplysninger'!J404=3),0.85*'Anvendte oplysninger'!M404+(1-'Anvendte oplysninger'!M404),IF(AND('Anvendte oplysninger'!L404="Ja",'Anvendte oplysninger'!J404=4),0.88*'Anvendte oplysninger'!M404+(1-'Anvendte oplysninger'!M404),IF(AND('Anvendte oplysninger'!L404="Ja",'Anvendte oplysninger'!J404&gt;4.99999999),0.9*'Anvendte oplysninger'!M404+(1-'Anvendte oplysninger'!M404),1)))))</f>
        <v>1</v>
      </c>
      <c r="N404" s="14">
        <f>IF('Anvendte oplysninger'!N404="Irrelevant",1,IF(AND(OR(I404="Motorvejsstrækning",I404="Frakørselsflettestrækning",I404="Tilkørselsflettestrækning"),'Anvendte oplysninger'!N404&lt;3),1+(3-'Anvendte oplysninger'!N404)*0.09333333,1))</f>
        <v>1</v>
      </c>
      <c r="O404" s="14">
        <f>IF('Anvendte oplysninger'!N404="Irrelevant",1,IF(AND(OR(I404="Motorvejsstrækning",I404="Frakørselsflettestrækning",I404="Tilkørselsflettestrækning"),'Anvendte oplysninger'!N404&lt;3),1+(3-'Anvendte oplysninger'!N404)*0.19666667,1))</f>
        <v>1</v>
      </c>
      <c r="P404" s="14">
        <f>IF('Anvendte oplysninger'!O404="Irrelevant",1,IF(AND(OR(I404="Motorvejsstrækning",I404="Frakørselsflettestrækning",I404="Tilkørselsflettestrækning"),'Anvendte oplysninger'!O404&lt;3.00000001),1+(0.5-'Anvendte oplysninger'!O404)*0.04,IF(AND(OR(I404="Frakørselsrampe",I404="Tilkørselsrampe"),'Anvendte oplysninger'!O404&lt;3.00000001),1+(0.5-'Anvendte oplysninger'!O404)*0.08,IF(OR(I404="Motorvejsstrækning",I404="Frakørselsflettestrækning",I404="Tilkørselsflettestrækning"),0.9,0.8))))</f>
        <v>1</v>
      </c>
      <c r="Q404" s="14">
        <f>IF('Anvendte oplysninger'!P404="Irrelevant",1,IF(AND(OR(I404="Motorvejsstrækning",I404="Frakørselsflettestrækning",I404="Tilkørselsflettestrækning"),'Anvendte oplysninger'!P404&lt;11.00000001),1+(5-'Anvendte oplysninger'!P404)*0.01,0.94))</f>
        <v>1</v>
      </c>
      <c r="R404" s="14">
        <f>IF(OR('Anvendte oplysninger'!Q404="Irrelevant",'Anvendte oplysninger'!R404="Irrelevant",'Anvendte oplysninger'!Q404="Lige"),1,IF(AND(OR(I404="Motorvejsstrækning",I404="Frakørselsflettestrækning",I404="Tilkørselsflettestrækning"),'Anvendte oplysninger'!Q404&lt;4000),(EXP(0.1096*1746.5/'Anvendte oplysninger'!Q404)/EXP(0.1096*1746.5/4000))*('Anvendte oplysninger'!R404/1000)/G404+(G404-'Anvendte oplysninger'!R404/1000)/G404,1))</f>
        <v>1</v>
      </c>
      <c r="S404" s="14">
        <f>IF(OR('Anvendte oplysninger'!S404="Irrelevant",'Anvendte oplysninger'!T404="Irrelevant",'Anvendte oplysninger'!S404="Lige"),1,IF(AND(OR(I404="Motorvejsstrækning",I404="Frakørselsflettestrækning",I404="Tilkørselsflettestrækning"),'Anvendte oplysninger'!S404&lt;4000),(EXP(0.1096*1746.5/'Anvendte oplysninger'!S404)/EXP(0.1096*1746.5/4000))*('Anvendte oplysninger'!T404/1000)/G404+(G404-'Anvendte oplysninger'!T404/1000)/G404,1))</f>
        <v>1</v>
      </c>
      <c r="T404" s="14">
        <f>IF('Anvendte oplysninger'!U404="Irrelevant",1,IF(AND(OR(I404="Motorvejsstrækning",I404="Frakørselsflettestrækning",I404="Tilkørselsflettestrækning",I404="Frakørselsrampe",I404="Tilkørselsrampe"),'Anvendte oplysninger'!U404="Ja"),0.95,1))</f>
        <v>1</v>
      </c>
      <c r="U404" s="14">
        <f>IF('Anvendte oplysninger'!U404="Irrelevant",1,IF(AND(OR(I404="Motorvejsstrækning",I404="Frakørselsflettestrækning",I404="Tilkørselsflettestrækning",I404="Frakørselsrampe",I404="Tilkørselsrampe"),'Anvendte oplysninger'!U404="Ja"),0.96,1))</f>
        <v>1</v>
      </c>
      <c r="V404" s="14">
        <f>IF('Anvendte oplysninger'!U404="Irrelevant",1,IF(AND(OR(I404="Motorvejsstrækning",I404="Frakørselsflettestrækning",I404="Tilkørselsflettestrækning",I404="Frakørselsrampe",I404="Tilkørselsrampe"),'Anvendte oplysninger'!U404="Ja"),0.79,1))</f>
        <v>1</v>
      </c>
      <c r="W404" s="14">
        <f>IF('Anvendte oplysninger'!U404="Irrelevant",1,IF(AND(OR(I404="Motorvejsstrækning",I404="Frakørselsflettestrækning",I404="Tilkørselsflettestrækning",I404="Frakørselsrampe",I404="Tilkørselsrampe"),'Anvendte oplysninger'!U404="Ja"),0.94,1))</f>
        <v>1</v>
      </c>
      <c r="X404" s="14">
        <f>IF('Anvendte oplysninger'!U404="Irrelevant",1,IF(AND(OR(I404="Motorvejsstrækning",I404="Frakørselsflettestrækning",I404="Tilkørselsflettestrækning",I404="Frakørselsrampe",I404="Tilkørselsrampe"),'Anvendte oplysninger'!U404="Ja"),0.97,1))</f>
        <v>1</v>
      </c>
      <c r="Y404" s="14">
        <f>IF(AND(I404="Frakørselsrampe",'Anvendte oplysninger'!V404="S-formet ruderrampe"),1.32,IF(AND(I404="Frakørselsrampe",'Anvendte oplysninger'!V404="S-formet trompetrampe"),2.05,IF(AND(I404="Frakørselsrampe",'Anvendte oplysninger'!V404="U-formet trompetrampe"),4.11,IF(AND(I404="Frakørselsrampe",'Anvendte oplysninger'!V404="SV-formet flyoverrampe"),5.15,IF(AND(I404="Frakørselsrampe",'Anvendte oplysninger'!V404="Vinkelformet rampe"),1.07,IF(AND(I404="Tilkørselsrampe",'Anvendte oplysninger'!V404="S-formet ruderrampe"),0.93,IF(AND(I404="Tilkørselsrampe",'Anvendte oplysninger'!V404="S-formet trompetrampe"),2.48,IF(AND(I404="Tilkørselsrampe",'Anvendte oplysninger'!V404="U-formet trompetrampe"),4.15,IF(AND(I404="Tilkørselsrampe",'Anvendte oplysninger'!V404="SV-formet flyoverrampe"),5.26,IF(AND(I404="Tilkørselsrampe",'Anvendte oplysninger'!V404="Vinkelformet rampe"),1.42,1))))))))))</f>
        <v>1</v>
      </c>
      <c r="Z404" s="14">
        <f>IF(OR('Anvendte oplysninger'!W404="Lige",'Anvendte oplysninger'!W404="Irrelevant",'Anvendte oplysninger'!X404="Irrelevant",'Anvendte oplysninger'!Y404="Irrelevant"),1,1+1.545*1000/32.2*((('Anvendte oplysninger'!Y404*3268/3600)/('Anvendte oplysninger'!W404/0.306))^2)*('Anvendte oplysninger'!X404/1000)/G404)</f>
        <v>1</v>
      </c>
      <c r="AA404" s="14">
        <f>IF(OR('Anvendte oplysninger'!W404="Lige",'Anvendte oplysninger'!W404="Irrelevant",'Anvendte oplysninger'!X404="Irrelevant",'Anvendte oplysninger'!Y404="Irrelevant"),1,1+1.961*1000/32.2*((('Anvendte oplysninger'!Y404*3268/3600)/('Anvendte oplysninger'!W404/0.306))^2)*('Anvendte oplysninger'!X404/1000)/G404)</f>
        <v>1</v>
      </c>
      <c r="AB404" s="14">
        <f>IF(OR('Anvendte oplysninger'!Z404="Lige",'Anvendte oplysninger'!Z404="Irrelevant",'Anvendte oplysninger'!AA404="Irrelevant",'Anvendte oplysninger'!AB404="Irrelevant"),1,1+1.545*1000/32.2*((('Anvendte oplysninger'!AB404*3268/3600)/('Anvendte oplysninger'!Z404/0.306))^2)*('Anvendte oplysninger'!AA404/1000)/G404)</f>
        <v>1</v>
      </c>
      <c r="AC404" s="14">
        <f>IF(OR('Anvendte oplysninger'!Z404="Lige",'Anvendte oplysninger'!Z404="Irrelevant",'Anvendte oplysninger'!AA404="Irrelevant",'Anvendte oplysninger'!AB404="Irrelevant"),1,1+1.961*1000/32.2*((('Anvendte oplysninger'!AB404*3268/3600)/('Anvendte oplysninger'!Z404/0.306))^2)*('Anvendte oplysninger'!AA404/1000)/G404)</f>
        <v>1</v>
      </c>
      <c r="AD404" s="14">
        <f>IF(OR('Anvendte oplysninger'!AC404="Irrelevant",'Anvendte oplysninger'!AC404="Nej"),1,IF(AND('Anvendte oplysninger'!AC404="Ja",OR('Anvendte oplysninger'!Q404&lt;301,'Anvendte oplysninger'!S404&lt;301)),1-(0.5*('Anvendte oplysninger'!R404+'Anvendte oplysninger'!T404)/('Anvendte oplysninger'!G404*1000)),IF(AND('Anvendte oplysninger'!AC404="Ja",OR('Anvendte oplysninger'!Q404&lt;601,'Anvendte oplysninger'!S404&lt;601)),1-(0.25*('Anvendte oplysninger'!R404+'Anvendte oplysninger'!T404)/('Anvendte oplysninger'!G404*1000)),1)))</f>
        <v>1</v>
      </c>
      <c r="AE404" s="14">
        <f>IF(OR('Anvendte oplysninger'!AC404="Irrelevant",'Anvendte oplysninger'!AC404="Nej"),1,IF(AND('Anvendte oplysninger'!AC404="Ja",OR('Anvendte oplysninger'!Q404&lt;301,'Anvendte oplysninger'!S404&lt;301)),1-(0.4*('Anvendte oplysninger'!R404+'Anvendte oplysninger'!T404)/('Anvendte oplysninger'!G404*1000)),IF(AND('Anvendte oplysninger'!AC404="Ja",OR('Anvendte oplysninger'!Q404&lt;601,'Anvendte oplysninger'!S404&lt;601)),1-(0.2*('Anvendte oplysninger'!R404+'Anvendte oplysninger'!T404)/('Anvendte oplysninger'!G404*1000)),1)))</f>
        <v>1</v>
      </c>
      <c r="AF404" s="14">
        <f>IF('Anvendte oplysninger'!AD404="110 km/t",0.79,1)</f>
        <v>1</v>
      </c>
      <c r="AG404" s="14">
        <f>IF('Anvendte oplysninger'!AD404="110 km/t",0.94,1)</f>
        <v>1</v>
      </c>
      <c r="AH404" s="14">
        <f>IF('Anvendte oplysninger'!AD404="110 km/t",0.66,1)</f>
        <v>1</v>
      </c>
      <c r="AI404" s="14">
        <f>IF('Anvendte oplysninger'!AD404="110 km/t",0.82,1)</f>
        <v>1</v>
      </c>
      <c r="AJ404" s="14">
        <f>IF(AND('Anvendte oplysninger'!AE404="Ja",I404="Tilkørselsflettestrækning"),0.65*'Anvendte oplysninger'!AF404+1-'Anvendte oplysninger'!AF404,1)</f>
        <v>1</v>
      </c>
      <c r="AK404" s="15" t="str">
        <f t="shared" si="42"/>
        <v/>
      </c>
      <c r="AL404" s="15" t="str">
        <f t="shared" si="43"/>
        <v/>
      </c>
      <c r="AM404" s="15" t="str">
        <f t="shared" si="44"/>
        <v/>
      </c>
      <c r="AN404" s="15" t="str">
        <f t="shared" si="45"/>
        <v/>
      </c>
      <c r="AO404" s="15" t="str">
        <f t="shared" si="46"/>
        <v/>
      </c>
      <c r="AP404" s="15" t="str">
        <f t="shared" si="47"/>
        <v/>
      </c>
      <c r="AQ404" s="4" t="str">
        <f t="shared" si="48"/>
        <v/>
      </c>
    </row>
    <row r="405" spans="1:43" x14ac:dyDescent="0.25">
      <c r="A405" s="4" t="str">
        <f>IF(Inddata!A420="","",Inddata!A420)</f>
        <v/>
      </c>
      <c r="B405" s="4" t="str">
        <f>IF(Inddata!B420="","",Inddata!B420)</f>
        <v/>
      </c>
      <c r="C405" s="4" t="str">
        <f>IF(Inddata!C420="","",Inddata!C420)</f>
        <v/>
      </c>
      <c r="D405" s="4" t="str">
        <f>IF(Inddata!D420="","",Inddata!D420)</f>
        <v/>
      </c>
      <c r="E405" s="4" t="str">
        <f>IF(Inddata!E420="","",Inddata!E420)</f>
        <v/>
      </c>
      <c r="F405" s="4" t="str">
        <f>IF(Inddata!F420="","",Inddata!F420)</f>
        <v/>
      </c>
      <c r="G405" s="4">
        <f>IF(Inddata!G420="","",Inddata!G420)</f>
        <v>0</v>
      </c>
      <c r="H405" s="4" t="str">
        <f>IF(Inddata!H420&gt;0.5,Inddata!H420,"")</f>
        <v/>
      </c>
      <c r="I405" s="4" t="str">
        <f>IF(Inddata!I420="","",Inddata!I420)</f>
        <v/>
      </c>
      <c r="J405" s="14">
        <f>IF('Anvendte oplysninger'!J405="Irrelevant",1,IF('Anvendte oplysninger'!J405&gt;3,1.2,1))</f>
        <v>1</v>
      </c>
      <c r="K405" s="14">
        <f>IF('Anvendte oplysninger'!K405="Irrelevant",1,IF(AND(OR(I405="Motorvejsstrækning",I405="Frakørselsflettestrækning",I405="Tilkørselsflettestrækning"),'Anvendte oplysninger'!K405&lt;3.5),1+(3.5-'Anvendte oplysninger'!K405)*0.12,IF(AND(OR(I405="Frakørselsrampe",I405="Tilkørselsrampe"),'Anvendte oplysninger'!K405&lt;3.5),1+(3.5-'Anvendte oplysninger'!K405)*0.16,1)))</f>
        <v>1</v>
      </c>
      <c r="L405" s="14">
        <f>IF('Anvendte oplysninger'!L405="Irrelevant",1,IF(AND('Anvendte oplysninger'!L405="Ja",'Anvendte oplysninger'!J405=2),0.6*'Anvendte oplysninger'!M405+(1-'Anvendte oplysninger'!M405),IF(AND('Anvendte oplysninger'!L405="Ja",'Anvendte oplysninger'!J405=3),0.7*'Anvendte oplysninger'!M405+(1-'Anvendte oplysninger'!M405),IF(AND('Anvendte oplysninger'!L405="Ja",'Anvendte oplysninger'!J405=4),0.76*'Anvendte oplysninger'!M405+(1-'Anvendte oplysninger'!M405),IF(AND('Anvendte oplysninger'!L405="Ja",'Anvendte oplysninger'!J405&gt;4.99999999),0.8*'Anvendte oplysninger'!M405+(1-'Anvendte oplysninger'!M405),1)))))</f>
        <v>1</v>
      </c>
      <c r="M405" s="14">
        <f>IF('Anvendte oplysninger'!L405="Irrelevant",1,IF(AND('Anvendte oplysninger'!L405="Ja",'Anvendte oplysninger'!J405=2),0.8*'Anvendte oplysninger'!M405+(1-'Anvendte oplysninger'!M405),IF(AND('Anvendte oplysninger'!L405="Ja",'Anvendte oplysninger'!J405=3),0.85*'Anvendte oplysninger'!M405+(1-'Anvendte oplysninger'!M405),IF(AND('Anvendte oplysninger'!L405="Ja",'Anvendte oplysninger'!J405=4),0.88*'Anvendte oplysninger'!M405+(1-'Anvendte oplysninger'!M405),IF(AND('Anvendte oplysninger'!L405="Ja",'Anvendte oplysninger'!J405&gt;4.99999999),0.9*'Anvendte oplysninger'!M405+(1-'Anvendte oplysninger'!M405),1)))))</f>
        <v>1</v>
      </c>
      <c r="N405" s="14">
        <f>IF('Anvendte oplysninger'!N405="Irrelevant",1,IF(AND(OR(I405="Motorvejsstrækning",I405="Frakørselsflettestrækning",I405="Tilkørselsflettestrækning"),'Anvendte oplysninger'!N405&lt;3),1+(3-'Anvendte oplysninger'!N405)*0.09333333,1))</f>
        <v>1</v>
      </c>
      <c r="O405" s="14">
        <f>IF('Anvendte oplysninger'!N405="Irrelevant",1,IF(AND(OR(I405="Motorvejsstrækning",I405="Frakørselsflettestrækning",I405="Tilkørselsflettestrækning"),'Anvendte oplysninger'!N405&lt;3),1+(3-'Anvendte oplysninger'!N405)*0.19666667,1))</f>
        <v>1</v>
      </c>
      <c r="P405" s="14">
        <f>IF('Anvendte oplysninger'!O405="Irrelevant",1,IF(AND(OR(I405="Motorvejsstrækning",I405="Frakørselsflettestrækning",I405="Tilkørselsflettestrækning"),'Anvendte oplysninger'!O405&lt;3.00000001),1+(0.5-'Anvendte oplysninger'!O405)*0.04,IF(AND(OR(I405="Frakørselsrampe",I405="Tilkørselsrampe"),'Anvendte oplysninger'!O405&lt;3.00000001),1+(0.5-'Anvendte oplysninger'!O405)*0.08,IF(OR(I405="Motorvejsstrækning",I405="Frakørselsflettestrækning",I405="Tilkørselsflettestrækning"),0.9,0.8))))</f>
        <v>1</v>
      </c>
      <c r="Q405" s="14">
        <f>IF('Anvendte oplysninger'!P405="Irrelevant",1,IF(AND(OR(I405="Motorvejsstrækning",I405="Frakørselsflettestrækning",I405="Tilkørselsflettestrækning"),'Anvendte oplysninger'!P405&lt;11.00000001),1+(5-'Anvendte oplysninger'!P405)*0.01,0.94))</f>
        <v>1</v>
      </c>
      <c r="R405" s="14">
        <f>IF(OR('Anvendte oplysninger'!Q405="Irrelevant",'Anvendte oplysninger'!R405="Irrelevant",'Anvendte oplysninger'!Q405="Lige"),1,IF(AND(OR(I405="Motorvejsstrækning",I405="Frakørselsflettestrækning",I405="Tilkørselsflettestrækning"),'Anvendte oplysninger'!Q405&lt;4000),(EXP(0.1096*1746.5/'Anvendte oplysninger'!Q405)/EXP(0.1096*1746.5/4000))*('Anvendte oplysninger'!R405/1000)/G405+(G405-'Anvendte oplysninger'!R405/1000)/G405,1))</f>
        <v>1</v>
      </c>
      <c r="S405" s="14">
        <f>IF(OR('Anvendte oplysninger'!S405="Irrelevant",'Anvendte oplysninger'!T405="Irrelevant",'Anvendte oplysninger'!S405="Lige"),1,IF(AND(OR(I405="Motorvejsstrækning",I405="Frakørselsflettestrækning",I405="Tilkørselsflettestrækning"),'Anvendte oplysninger'!S405&lt;4000),(EXP(0.1096*1746.5/'Anvendte oplysninger'!S405)/EXP(0.1096*1746.5/4000))*('Anvendte oplysninger'!T405/1000)/G405+(G405-'Anvendte oplysninger'!T405/1000)/G405,1))</f>
        <v>1</v>
      </c>
      <c r="T405" s="14">
        <f>IF('Anvendte oplysninger'!U405="Irrelevant",1,IF(AND(OR(I405="Motorvejsstrækning",I405="Frakørselsflettestrækning",I405="Tilkørselsflettestrækning",I405="Frakørselsrampe",I405="Tilkørselsrampe"),'Anvendte oplysninger'!U405="Ja"),0.95,1))</f>
        <v>1</v>
      </c>
      <c r="U405" s="14">
        <f>IF('Anvendte oplysninger'!U405="Irrelevant",1,IF(AND(OR(I405="Motorvejsstrækning",I405="Frakørselsflettestrækning",I405="Tilkørselsflettestrækning",I405="Frakørselsrampe",I405="Tilkørselsrampe"),'Anvendte oplysninger'!U405="Ja"),0.96,1))</f>
        <v>1</v>
      </c>
      <c r="V405" s="14">
        <f>IF('Anvendte oplysninger'!U405="Irrelevant",1,IF(AND(OR(I405="Motorvejsstrækning",I405="Frakørselsflettestrækning",I405="Tilkørselsflettestrækning",I405="Frakørselsrampe",I405="Tilkørselsrampe"),'Anvendte oplysninger'!U405="Ja"),0.79,1))</f>
        <v>1</v>
      </c>
      <c r="W405" s="14">
        <f>IF('Anvendte oplysninger'!U405="Irrelevant",1,IF(AND(OR(I405="Motorvejsstrækning",I405="Frakørselsflettestrækning",I405="Tilkørselsflettestrækning",I405="Frakørselsrampe",I405="Tilkørselsrampe"),'Anvendte oplysninger'!U405="Ja"),0.94,1))</f>
        <v>1</v>
      </c>
      <c r="X405" s="14">
        <f>IF('Anvendte oplysninger'!U405="Irrelevant",1,IF(AND(OR(I405="Motorvejsstrækning",I405="Frakørselsflettestrækning",I405="Tilkørselsflettestrækning",I405="Frakørselsrampe",I405="Tilkørselsrampe"),'Anvendte oplysninger'!U405="Ja"),0.97,1))</f>
        <v>1</v>
      </c>
      <c r="Y405" s="14">
        <f>IF(AND(I405="Frakørselsrampe",'Anvendte oplysninger'!V405="S-formet ruderrampe"),1.32,IF(AND(I405="Frakørselsrampe",'Anvendte oplysninger'!V405="S-formet trompetrampe"),2.05,IF(AND(I405="Frakørselsrampe",'Anvendte oplysninger'!V405="U-formet trompetrampe"),4.11,IF(AND(I405="Frakørselsrampe",'Anvendte oplysninger'!V405="SV-formet flyoverrampe"),5.15,IF(AND(I405="Frakørselsrampe",'Anvendte oplysninger'!V405="Vinkelformet rampe"),1.07,IF(AND(I405="Tilkørselsrampe",'Anvendte oplysninger'!V405="S-formet ruderrampe"),0.93,IF(AND(I405="Tilkørselsrampe",'Anvendte oplysninger'!V405="S-formet trompetrampe"),2.48,IF(AND(I405="Tilkørselsrampe",'Anvendte oplysninger'!V405="U-formet trompetrampe"),4.15,IF(AND(I405="Tilkørselsrampe",'Anvendte oplysninger'!V405="SV-formet flyoverrampe"),5.26,IF(AND(I405="Tilkørselsrampe",'Anvendte oplysninger'!V405="Vinkelformet rampe"),1.42,1))))))))))</f>
        <v>1</v>
      </c>
      <c r="Z405" s="14">
        <f>IF(OR('Anvendte oplysninger'!W405="Lige",'Anvendte oplysninger'!W405="Irrelevant",'Anvendte oplysninger'!X405="Irrelevant",'Anvendte oplysninger'!Y405="Irrelevant"),1,1+1.545*1000/32.2*((('Anvendte oplysninger'!Y405*3268/3600)/('Anvendte oplysninger'!W405/0.306))^2)*('Anvendte oplysninger'!X405/1000)/G405)</f>
        <v>1</v>
      </c>
      <c r="AA405" s="14">
        <f>IF(OR('Anvendte oplysninger'!W405="Lige",'Anvendte oplysninger'!W405="Irrelevant",'Anvendte oplysninger'!X405="Irrelevant",'Anvendte oplysninger'!Y405="Irrelevant"),1,1+1.961*1000/32.2*((('Anvendte oplysninger'!Y405*3268/3600)/('Anvendte oplysninger'!W405/0.306))^2)*('Anvendte oplysninger'!X405/1000)/G405)</f>
        <v>1</v>
      </c>
      <c r="AB405" s="14">
        <f>IF(OR('Anvendte oplysninger'!Z405="Lige",'Anvendte oplysninger'!Z405="Irrelevant",'Anvendte oplysninger'!AA405="Irrelevant",'Anvendte oplysninger'!AB405="Irrelevant"),1,1+1.545*1000/32.2*((('Anvendte oplysninger'!AB405*3268/3600)/('Anvendte oplysninger'!Z405/0.306))^2)*('Anvendte oplysninger'!AA405/1000)/G405)</f>
        <v>1</v>
      </c>
      <c r="AC405" s="14">
        <f>IF(OR('Anvendte oplysninger'!Z405="Lige",'Anvendte oplysninger'!Z405="Irrelevant",'Anvendte oplysninger'!AA405="Irrelevant",'Anvendte oplysninger'!AB405="Irrelevant"),1,1+1.961*1000/32.2*((('Anvendte oplysninger'!AB405*3268/3600)/('Anvendte oplysninger'!Z405/0.306))^2)*('Anvendte oplysninger'!AA405/1000)/G405)</f>
        <v>1</v>
      </c>
      <c r="AD405" s="14">
        <f>IF(OR('Anvendte oplysninger'!AC405="Irrelevant",'Anvendte oplysninger'!AC405="Nej"),1,IF(AND('Anvendte oplysninger'!AC405="Ja",OR('Anvendte oplysninger'!Q405&lt;301,'Anvendte oplysninger'!S405&lt;301)),1-(0.5*('Anvendte oplysninger'!R405+'Anvendte oplysninger'!T405)/('Anvendte oplysninger'!G405*1000)),IF(AND('Anvendte oplysninger'!AC405="Ja",OR('Anvendte oplysninger'!Q405&lt;601,'Anvendte oplysninger'!S405&lt;601)),1-(0.25*('Anvendte oplysninger'!R405+'Anvendte oplysninger'!T405)/('Anvendte oplysninger'!G405*1000)),1)))</f>
        <v>1</v>
      </c>
      <c r="AE405" s="14">
        <f>IF(OR('Anvendte oplysninger'!AC405="Irrelevant",'Anvendte oplysninger'!AC405="Nej"),1,IF(AND('Anvendte oplysninger'!AC405="Ja",OR('Anvendte oplysninger'!Q405&lt;301,'Anvendte oplysninger'!S405&lt;301)),1-(0.4*('Anvendte oplysninger'!R405+'Anvendte oplysninger'!T405)/('Anvendte oplysninger'!G405*1000)),IF(AND('Anvendte oplysninger'!AC405="Ja",OR('Anvendte oplysninger'!Q405&lt;601,'Anvendte oplysninger'!S405&lt;601)),1-(0.2*('Anvendte oplysninger'!R405+'Anvendte oplysninger'!T405)/('Anvendte oplysninger'!G405*1000)),1)))</f>
        <v>1</v>
      </c>
      <c r="AF405" s="14">
        <f>IF('Anvendte oplysninger'!AD405="110 km/t",0.79,1)</f>
        <v>1</v>
      </c>
      <c r="AG405" s="14">
        <f>IF('Anvendte oplysninger'!AD405="110 km/t",0.94,1)</f>
        <v>1</v>
      </c>
      <c r="AH405" s="14">
        <f>IF('Anvendte oplysninger'!AD405="110 km/t",0.66,1)</f>
        <v>1</v>
      </c>
      <c r="AI405" s="14">
        <f>IF('Anvendte oplysninger'!AD405="110 km/t",0.82,1)</f>
        <v>1</v>
      </c>
      <c r="AJ405" s="14">
        <f>IF(AND('Anvendte oplysninger'!AE405="Ja",I405="Tilkørselsflettestrækning"),0.65*'Anvendte oplysninger'!AF405+1-'Anvendte oplysninger'!AF405,1)</f>
        <v>1</v>
      </c>
      <c r="AK405" s="15" t="str">
        <f t="shared" si="42"/>
        <v/>
      </c>
      <c r="AL405" s="15" t="str">
        <f t="shared" si="43"/>
        <v/>
      </c>
      <c r="AM405" s="15" t="str">
        <f t="shared" si="44"/>
        <v/>
      </c>
      <c r="AN405" s="15" t="str">
        <f t="shared" si="45"/>
        <v/>
      </c>
      <c r="AO405" s="15" t="str">
        <f t="shared" si="46"/>
        <v/>
      </c>
      <c r="AP405" s="15" t="str">
        <f t="shared" si="47"/>
        <v/>
      </c>
      <c r="AQ405" s="4" t="str">
        <f t="shared" si="48"/>
        <v/>
      </c>
    </row>
    <row r="406" spans="1:43" x14ac:dyDescent="0.25">
      <c r="A406" s="4" t="str">
        <f>IF(Inddata!A421="","",Inddata!A421)</f>
        <v/>
      </c>
      <c r="B406" s="4" t="str">
        <f>IF(Inddata!B421="","",Inddata!B421)</f>
        <v/>
      </c>
      <c r="C406" s="4" t="str">
        <f>IF(Inddata!C421="","",Inddata!C421)</f>
        <v/>
      </c>
      <c r="D406" s="4" t="str">
        <f>IF(Inddata!D421="","",Inddata!D421)</f>
        <v/>
      </c>
      <c r="E406" s="4" t="str">
        <f>IF(Inddata!E421="","",Inddata!E421)</f>
        <v/>
      </c>
      <c r="F406" s="4" t="str">
        <f>IF(Inddata!F421="","",Inddata!F421)</f>
        <v/>
      </c>
      <c r="G406" s="4">
        <f>IF(Inddata!G421="","",Inddata!G421)</f>
        <v>0</v>
      </c>
      <c r="H406" s="4" t="str">
        <f>IF(Inddata!H421&gt;0.5,Inddata!H421,"")</f>
        <v/>
      </c>
      <c r="I406" s="4" t="str">
        <f>IF(Inddata!I421="","",Inddata!I421)</f>
        <v/>
      </c>
      <c r="J406" s="14">
        <f>IF('Anvendte oplysninger'!J406="Irrelevant",1,IF('Anvendte oplysninger'!J406&gt;3,1.2,1))</f>
        <v>1</v>
      </c>
      <c r="K406" s="14">
        <f>IF('Anvendte oplysninger'!K406="Irrelevant",1,IF(AND(OR(I406="Motorvejsstrækning",I406="Frakørselsflettestrækning",I406="Tilkørselsflettestrækning"),'Anvendte oplysninger'!K406&lt;3.5),1+(3.5-'Anvendte oplysninger'!K406)*0.12,IF(AND(OR(I406="Frakørselsrampe",I406="Tilkørselsrampe"),'Anvendte oplysninger'!K406&lt;3.5),1+(3.5-'Anvendte oplysninger'!K406)*0.16,1)))</f>
        <v>1</v>
      </c>
      <c r="L406" s="14">
        <f>IF('Anvendte oplysninger'!L406="Irrelevant",1,IF(AND('Anvendte oplysninger'!L406="Ja",'Anvendte oplysninger'!J406=2),0.6*'Anvendte oplysninger'!M406+(1-'Anvendte oplysninger'!M406),IF(AND('Anvendte oplysninger'!L406="Ja",'Anvendte oplysninger'!J406=3),0.7*'Anvendte oplysninger'!M406+(1-'Anvendte oplysninger'!M406),IF(AND('Anvendte oplysninger'!L406="Ja",'Anvendte oplysninger'!J406=4),0.76*'Anvendte oplysninger'!M406+(1-'Anvendte oplysninger'!M406),IF(AND('Anvendte oplysninger'!L406="Ja",'Anvendte oplysninger'!J406&gt;4.99999999),0.8*'Anvendte oplysninger'!M406+(1-'Anvendte oplysninger'!M406),1)))))</f>
        <v>1</v>
      </c>
      <c r="M406" s="14">
        <f>IF('Anvendte oplysninger'!L406="Irrelevant",1,IF(AND('Anvendte oplysninger'!L406="Ja",'Anvendte oplysninger'!J406=2),0.8*'Anvendte oplysninger'!M406+(1-'Anvendte oplysninger'!M406),IF(AND('Anvendte oplysninger'!L406="Ja",'Anvendte oplysninger'!J406=3),0.85*'Anvendte oplysninger'!M406+(1-'Anvendte oplysninger'!M406),IF(AND('Anvendte oplysninger'!L406="Ja",'Anvendte oplysninger'!J406=4),0.88*'Anvendte oplysninger'!M406+(1-'Anvendte oplysninger'!M406),IF(AND('Anvendte oplysninger'!L406="Ja",'Anvendte oplysninger'!J406&gt;4.99999999),0.9*'Anvendte oplysninger'!M406+(1-'Anvendte oplysninger'!M406),1)))))</f>
        <v>1</v>
      </c>
      <c r="N406" s="14">
        <f>IF('Anvendte oplysninger'!N406="Irrelevant",1,IF(AND(OR(I406="Motorvejsstrækning",I406="Frakørselsflettestrækning",I406="Tilkørselsflettestrækning"),'Anvendte oplysninger'!N406&lt;3),1+(3-'Anvendte oplysninger'!N406)*0.09333333,1))</f>
        <v>1</v>
      </c>
      <c r="O406" s="14">
        <f>IF('Anvendte oplysninger'!N406="Irrelevant",1,IF(AND(OR(I406="Motorvejsstrækning",I406="Frakørselsflettestrækning",I406="Tilkørselsflettestrækning"),'Anvendte oplysninger'!N406&lt;3),1+(3-'Anvendte oplysninger'!N406)*0.19666667,1))</f>
        <v>1</v>
      </c>
      <c r="P406" s="14">
        <f>IF('Anvendte oplysninger'!O406="Irrelevant",1,IF(AND(OR(I406="Motorvejsstrækning",I406="Frakørselsflettestrækning",I406="Tilkørselsflettestrækning"),'Anvendte oplysninger'!O406&lt;3.00000001),1+(0.5-'Anvendte oplysninger'!O406)*0.04,IF(AND(OR(I406="Frakørselsrampe",I406="Tilkørselsrampe"),'Anvendte oplysninger'!O406&lt;3.00000001),1+(0.5-'Anvendte oplysninger'!O406)*0.08,IF(OR(I406="Motorvejsstrækning",I406="Frakørselsflettestrækning",I406="Tilkørselsflettestrækning"),0.9,0.8))))</f>
        <v>1</v>
      </c>
      <c r="Q406" s="14">
        <f>IF('Anvendte oplysninger'!P406="Irrelevant",1,IF(AND(OR(I406="Motorvejsstrækning",I406="Frakørselsflettestrækning",I406="Tilkørselsflettestrækning"),'Anvendte oplysninger'!P406&lt;11.00000001),1+(5-'Anvendte oplysninger'!P406)*0.01,0.94))</f>
        <v>1</v>
      </c>
      <c r="R406" s="14">
        <f>IF(OR('Anvendte oplysninger'!Q406="Irrelevant",'Anvendte oplysninger'!R406="Irrelevant",'Anvendte oplysninger'!Q406="Lige"),1,IF(AND(OR(I406="Motorvejsstrækning",I406="Frakørselsflettestrækning",I406="Tilkørselsflettestrækning"),'Anvendte oplysninger'!Q406&lt;4000),(EXP(0.1096*1746.5/'Anvendte oplysninger'!Q406)/EXP(0.1096*1746.5/4000))*('Anvendte oplysninger'!R406/1000)/G406+(G406-'Anvendte oplysninger'!R406/1000)/G406,1))</f>
        <v>1</v>
      </c>
      <c r="S406" s="14">
        <f>IF(OR('Anvendte oplysninger'!S406="Irrelevant",'Anvendte oplysninger'!T406="Irrelevant",'Anvendte oplysninger'!S406="Lige"),1,IF(AND(OR(I406="Motorvejsstrækning",I406="Frakørselsflettestrækning",I406="Tilkørselsflettestrækning"),'Anvendte oplysninger'!S406&lt;4000),(EXP(0.1096*1746.5/'Anvendte oplysninger'!S406)/EXP(0.1096*1746.5/4000))*('Anvendte oplysninger'!T406/1000)/G406+(G406-'Anvendte oplysninger'!T406/1000)/G406,1))</f>
        <v>1</v>
      </c>
      <c r="T406" s="14">
        <f>IF('Anvendte oplysninger'!U406="Irrelevant",1,IF(AND(OR(I406="Motorvejsstrækning",I406="Frakørselsflettestrækning",I406="Tilkørselsflettestrækning",I406="Frakørselsrampe",I406="Tilkørselsrampe"),'Anvendte oplysninger'!U406="Ja"),0.95,1))</f>
        <v>1</v>
      </c>
      <c r="U406" s="14">
        <f>IF('Anvendte oplysninger'!U406="Irrelevant",1,IF(AND(OR(I406="Motorvejsstrækning",I406="Frakørselsflettestrækning",I406="Tilkørselsflettestrækning",I406="Frakørselsrampe",I406="Tilkørselsrampe"),'Anvendte oplysninger'!U406="Ja"),0.96,1))</f>
        <v>1</v>
      </c>
      <c r="V406" s="14">
        <f>IF('Anvendte oplysninger'!U406="Irrelevant",1,IF(AND(OR(I406="Motorvejsstrækning",I406="Frakørselsflettestrækning",I406="Tilkørselsflettestrækning",I406="Frakørselsrampe",I406="Tilkørselsrampe"),'Anvendte oplysninger'!U406="Ja"),0.79,1))</f>
        <v>1</v>
      </c>
      <c r="W406" s="14">
        <f>IF('Anvendte oplysninger'!U406="Irrelevant",1,IF(AND(OR(I406="Motorvejsstrækning",I406="Frakørselsflettestrækning",I406="Tilkørselsflettestrækning",I406="Frakørselsrampe",I406="Tilkørselsrampe"),'Anvendte oplysninger'!U406="Ja"),0.94,1))</f>
        <v>1</v>
      </c>
      <c r="X406" s="14">
        <f>IF('Anvendte oplysninger'!U406="Irrelevant",1,IF(AND(OR(I406="Motorvejsstrækning",I406="Frakørselsflettestrækning",I406="Tilkørselsflettestrækning",I406="Frakørselsrampe",I406="Tilkørselsrampe"),'Anvendte oplysninger'!U406="Ja"),0.97,1))</f>
        <v>1</v>
      </c>
      <c r="Y406" s="14">
        <f>IF(AND(I406="Frakørselsrampe",'Anvendte oplysninger'!V406="S-formet ruderrampe"),1.32,IF(AND(I406="Frakørselsrampe",'Anvendte oplysninger'!V406="S-formet trompetrampe"),2.05,IF(AND(I406="Frakørselsrampe",'Anvendte oplysninger'!V406="U-formet trompetrampe"),4.11,IF(AND(I406="Frakørselsrampe",'Anvendte oplysninger'!V406="SV-formet flyoverrampe"),5.15,IF(AND(I406="Frakørselsrampe",'Anvendte oplysninger'!V406="Vinkelformet rampe"),1.07,IF(AND(I406="Tilkørselsrampe",'Anvendte oplysninger'!V406="S-formet ruderrampe"),0.93,IF(AND(I406="Tilkørselsrampe",'Anvendte oplysninger'!V406="S-formet trompetrampe"),2.48,IF(AND(I406="Tilkørselsrampe",'Anvendte oplysninger'!V406="U-formet trompetrampe"),4.15,IF(AND(I406="Tilkørselsrampe",'Anvendte oplysninger'!V406="SV-formet flyoverrampe"),5.26,IF(AND(I406="Tilkørselsrampe",'Anvendte oplysninger'!V406="Vinkelformet rampe"),1.42,1))))))))))</f>
        <v>1</v>
      </c>
      <c r="Z406" s="14">
        <f>IF(OR('Anvendte oplysninger'!W406="Lige",'Anvendte oplysninger'!W406="Irrelevant",'Anvendte oplysninger'!X406="Irrelevant",'Anvendte oplysninger'!Y406="Irrelevant"),1,1+1.545*1000/32.2*((('Anvendte oplysninger'!Y406*3268/3600)/('Anvendte oplysninger'!W406/0.306))^2)*('Anvendte oplysninger'!X406/1000)/G406)</f>
        <v>1</v>
      </c>
      <c r="AA406" s="14">
        <f>IF(OR('Anvendte oplysninger'!W406="Lige",'Anvendte oplysninger'!W406="Irrelevant",'Anvendte oplysninger'!X406="Irrelevant",'Anvendte oplysninger'!Y406="Irrelevant"),1,1+1.961*1000/32.2*((('Anvendte oplysninger'!Y406*3268/3600)/('Anvendte oplysninger'!W406/0.306))^2)*('Anvendte oplysninger'!X406/1000)/G406)</f>
        <v>1</v>
      </c>
      <c r="AB406" s="14">
        <f>IF(OR('Anvendte oplysninger'!Z406="Lige",'Anvendte oplysninger'!Z406="Irrelevant",'Anvendte oplysninger'!AA406="Irrelevant",'Anvendte oplysninger'!AB406="Irrelevant"),1,1+1.545*1000/32.2*((('Anvendte oplysninger'!AB406*3268/3600)/('Anvendte oplysninger'!Z406/0.306))^2)*('Anvendte oplysninger'!AA406/1000)/G406)</f>
        <v>1</v>
      </c>
      <c r="AC406" s="14">
        <f>IF(OR('Anvendte oplysninger'!Z406="Lige",'Anvendte oplysninger'!Z406="Irrelevant",'Anvendte oplysninger'!AA406="Irrelevant",'Anvendte oplysninger'!AB406="Irrelevant"),1,1+1.961*1000/32.2*((('Anvendte oplysninger'!AB406*3268/3600)/('Anvendte oplysninger'!Z406/0.306))^2)*('Anvendte oplysninger'!AA406/1000)/G406)</f>
        <v>1</v>
      </c>
      <c r="AD406" s="14">
        <f>IF(OR('Anvendte oplysninger'!AC406="Irrelevant",'Anvendte oplysninger'!AC406="Nej"),1,IF(AND('Anvendte oplysninger'!AC406="Ja",OR('Anvendte oplysninger'!Q406&lt;301,'Anvendte oplysninger'!S406&lt;301)),1-(0.5*('Anvendte oplysninger'!R406+'Anvendte oplysninger'!T406)/('Anvendte oplysninger'!G406*1000)),IF(AND('Anvendte oplysninger'!AC406="Ja",OR('Anvendte oplysninger'!Q406&lt;601,'Anvendte oplysninger'!S406&lt;601)),1-(0.25*('Anvendte oplysninger'!R406+'Anvendte oplysninger'!T406)/('Anvendte oplysninger'!G406*1000)),1)))</f>
        <v>1</v>
      </c>
      <c r="AE406" s="14">
        <f>IF(OR('Anvendte oplysninger'!AC406="Irrelevant",'Anvendte oplysninger'!AC406="Nej"),1,IF(AND('Anvendte oplysninger'!AC406="Ja",OR('Anvendte oplysninger'!Q406&lt;301,'Anvendte oplysninger'!S406&lt;301)),1-(0.4*('Anvendte oplysninger'!R406+'Anvendte oplysninger'!T406)/('Anvendte oplysninger'!G406*1000)),IF(AND('Anvendte oplysninger'!AC406="Ja",OR('Anvendte oplysninger'!Q406&lt;601,'Anvendte oplysninger'!S406&lt;601)),1-(0.2*('Anvendte oplysninger'!R406+'Anvendte oplysninger'!T406)/('Anvendte oplysninger'!G406*1000)),1)))</f>
        <v>1</v>
      </c>
      <c r="AF406" s="14">
        <f>IF('Anvendte oplysninger'!AD406="110 km/t",0.79,1)</f>
        <v>1</v>
      </c>
      <c r="AG406" s="14">
        <f>IF('Anvendte oplysninger'!AD406="110 km/t",0.94,1)</f>
        <v>1</v>
      </c>
      <c r="AH406" s="14">
        <f>IF('Anvendte oplysninger'!AD406="110 km/t",0.66,1)</f>
        <v>1</v>
      </c>
      <c r="AI406" s="14">
        <f>IF('Anvendte oplysninger'!AD406="110 km/t",0.82,1)</f>
        <v>1</v>
      </c>
      <c r="AJ406" s="14">
        <f>IF(AND('Anvendte oplysninger'!AE406="Ja",I406="Tilkørselsflettestrækning"),0.65*'Anvendte oplysninger'!AF406+1-'Anvendte oplysninger'!AF406,1)</f>
        <v>1</v>
      </c>
      <c r="AK406" s="15" t="str">
        <f t="shared" si="42"/>
        <v/>
      </c>
      <c r="AL406" s="15" t="str">
        <f t="shared" si="43"/>
        <v/>
      </c>
      <c r="AM406" s="15" t="str">
        <f t="shared" si="44"/>
        <v/>
      </c>
      <c r="AN406" s="15" t="str">
        <f t="shared" si="45"/>
        <v/>
      </c>
      <c r="AO406" s="15" t="str">
        <f t="shared" si="46"/>
        <v/>
      </c>
      <c r="AP406" s="15" t="str">
        <f t="shared" si="47"/>
        <v/>
      </c>
      <c r="AQ406" s="4" t="str">
        <f t="shared" si="48"/>
        <v/>
      </c>
    </row>
    <row r="407" spans="1:43" x14ac:dyDescent="0.25">
      <c r="A407" s="4" t="str">
        <f>IF(Inddata!A422="","",Inddata!A422)</f>
        <v/>
      </c>
      <c r="B407" s="4" t="str">
        <f>IF(Inddata!B422="","",Inddata!B422)</f>
        <v/>
      </c>
      <c r="C407" s="4" t="str">
        <f>IF(Inddata!C422="","",Inddata!C422)</f>
        <v/>
      </c>
      <c r="D407" s="4" t="str">
        <f>IF(Inddata!D422="","",Inddata!D422)</f>
        <v/>
      </c>
      <c r="E407" s="4" t="str">
        <f>IF(Inddata!E422="","",Inddata!E422)</f>
        <v/>
      </c>
      <c r="F407" s="4" t="str">
        <f>IF(Inddata!F422="","",Inddata!F422)</f>
        <v/>
      </c>
      <c r="G407" s="4">
        <f>IF(Inddata!G422="","",Inddata!G422)</f>
        <v>0</v>
      </c>
      <c r="H407" s="4" t="str">
        <f>IF(Inddata!H422&gt;0.5,Inddata!H422,"")</f>
        <v/>
      </c>
      <c r="I407" s="4" t="str">
        <f>IF(Inddata!I422="","",Inddata!I422)</f>
        <v/>
      </c>
      <c r="J407" s="14">
        <f>IF('Anvendte oplysninger'!J407="Irrelevant",1,IF('Anvendte oplysninger'!J407&gt;3,1.2,1))</f>
        <v>1</v>
      </c>
      <c r="K407" s="14">
        <f>IF('Anvendte oplysninger'!K407="Irrelevant",1,IF(AND(OR(I407="Motorvejsstrækning",I407="Frakørselsflettestrækning",I407="Tilkørselsflettestrækning"),'Anvendte oplysninger'!K407&lt;3.5),1+(3.5-'Anvendte oplysninger'!K407)*0.12,IF(AND(OR(I407="Frakørselsrampe",I407="Tilkørselsrampe"),'Anvendte oplysninger'!K407&lt;3.5),1+(3.5-'Anvendte oplysninger'!K407)*0.16,1)))</f>
        <v>1</v>
      </c>
      <c r="L407" s="14">
        <f>IF('Anvendte oplysninger'!L407="Irrelevant",1,IF(AND('Anvendte oplysninger'!L407="Ja",'Anvendte oplysninger'!J407=2),0.6*'Anvendte oplysninger'!M407+(1-'Anvendte oplysninger'!M407),IF(AND('Anvendte oplysninger'!L407="Ja",'Anvendte oplysninger'!J407=3),0.7*'Anvendte oplysninger'!M407+(1-'Anvendte oplysninger'!M407),IF(AND('Anvendte oplysninger'!L407="Ja",'Anvendte oplysninger'!J407=4),0.76*'Anvendte oplysninger'!M407+(1-'Anvendte oplysninger'!M407),IF(AND('Anvendte oplysninger'!L407="Ja",'Anvendte oplysninger'!J407&gt;4.99999999),0.8*'Anvendte oplysninger'!M407+(1-'Anvendte oplysninger'!M407),1)))))</f>
        <v>1</v>
      </c>
      <c r="M407" s="14">
        <f>IF('Anvendte oplysninger'!L407="Irrelevant",1,IF(AND('Anvendte oplysninger'!L407="Ja",'Anvendte oplysninger'!J407=2),0.8*'Anvendte oplysninger'!M407+(1-'Anvendte oplysninger'!M407),IF(AND('Anvendte oplysninger'!L407="Ja",'Anvendte oplysninger'!J407=3),0.85*'Anvendte oplysninger'!M407+(1-'Anvendte oplysninger'!M407),IF(AND('Anvendte oplysninger'!L407="Ja",'Anvendte oplysninger'!J407=4),0.88*'Anvendte oplysninger'!M407+(1-'Anvendte oplysninger'!M407),IF(AND('Anvendte oplysninger'!L407="Ja",'Anvendte oplysninger'!J407&gt;4.99999999),0.9*'Anvendte oplysninger'!M407+(1-'Anvendte oplysninger'!M407),1)))))</f>
        <v>1</v>
      </c>
      <c r="N407" s="14">
        <f>IF('Anvendte oplysninger'!N407="Irrelevant",1,IF(AND(OR(I407="Motorvejsstrækning",I407="Frakørselsflettestrækning",I407="Tilkørselsflettestrækning"),'Anvendte oplysninger'!N407&lt;3),1+(3-'Anvendte oplysninger'!N407)*0.09333333,1))</f>
        <v>1</v>
      </c>
      <c r="O407" s="14">
        <f>IF('Anvendte oplysninger'!N407="Irrelevant",1,IF(AND(OR(I407="Motorvejsstrækning",I407="Frakørselsflettestrækning",I407="Tilkørselsflettestrækning"),'Anvendte oplysninger'!N407&lt;3),1+(3-'Anvendte oplysninger'!N407)*0.19666667,1))</f>
        <v>1</v>
      </c>
      <c r="P407" s="14">
        <f>IF('Anvendte oplysninger'!O407="Irrelevant",1,IF(AND(OR(I407="Motorvejsstrækning",I407="Frakørselsflettestrækning",I407="Tilkørselsflettestrækning"),'Anvendte oplysninger'!O407&lt;3.00000001),1+(0.5-'Anvendte oplysninger'!O407)*0.04,IF(AND(OR(I407="Frakørselsrampe",I407="Tilkørselsrampe"),'Anvendte oplysninger'!O407&lt;3.00000001),1+(0.5-'Anvendte oplysninger'!O407)*0.08,IF(OR(I407="Motorvejsstrækning",I407="Frakørselsflettestrækning",I407="Tilkørselsflettestrækning"),0.9,0.8))))</f>
        <v>1</v>
      </c>
      <c r="Q407" s="14">
        <f>IF('Anvendte oplysninger'!P407="Irrelevant",1,IF(AND(OR(I407="Motorvejsstrækning",I407="Frakørselsflettestrækning",I407="Tilkørselsflettestrækning"),'Anvendte oplysninger'!P407&lt;11.00000001),1+(5-'Anvendte oplysninger'!P407)*0.01,0.94))</f>
        <v>1</v>
      </c>
      <c r="R407" s="14">
        <f>IF(OR('Anvendte oplysninger'!Q407="Irrelevant",'Anvendte oplysninger'!R407="Irrelevant",'Anvendte oplysninger'!Q407="Lige"),1,IF(AND(OR(I407="Motorvejsstrækning",I407="Frakørselsflettestrækning",I407="Tilkørselsflettestrækning"),'Anvendte oplysninger'!Q407&lt;4000),(EXP(0.1096*1746.5/'Anvendte oplysninger'!Q407)/EXP(0.1096*1746.5/4000))*('Anvendte oplysninger'!R407/1000)/G407+(G407-'Anvendte oplysninger'!R407/1000)/G407,1))</f>
        <v>1</v>
      </c>
      <c r="S407" s="14">
        <f>IF(OR('Anvendte oplysninger'!S407="Irrelevant",'Anvendte oplysninger'!T407="Irrelevant",'Anvendte oplysninger'!S407="Lige"),1,IF(AND(OR(I407="Motorvejsstrækning",I407="Frakørselsflettestrækning",I407="Tilkørselsflettestrækning"),'Anvendte oplysninger'!S407&lt;4000),(EXP(0.1096*1746.5/'Anvendte oplysninger'!S407)/EXP(0.1096*1746.5/4000))*('Anvendte oplysninger'!T407/1000)/G407+(G407-'Anvendte oplysninger'!T407/1000)/G407,1))</f>
        <v>1</v>
      </c>
      <c r="T407" s="14">
        <f>IF('Anvendte oplysninger'!U407="Irrelevant",1,IF(AND(OR(I407="Motorvejsstrækning",I407="Frakørselsflettestrækning",I407="Tilkørselsflettestrækning",I407="Frakørselsrampe",I407="Tilkørselsrampe"),'Anvendte oplysninger'!U407="Ja"),0.95,1))</f>
        <v>1</v>
      </c>
      <c r="U407" s="14">
        <f>IF('Anvendte oplysninger'!U407="Irrelevant",1,IF(AND(OR(I407="Motorvejsstrækning",I407="Frakørselsflettestrækning",I407="Tilkørselsflettestrækning",I407="Frakørselsrampe",I407="Tilkørselsrampe"),'Anvendte oplysninger'!U407="Ja"),0.96,1))</f>
        <v>1</v>
      </c>
      <c r="V407" s="14">
        <f>IF('Anvendte oplysninger'!U407="Irrelevant",1,IF(AND(OR(I407="Motorvejsstrækning",I407="Frakørselsflettestrækning",I407="Tilkørselsflettestrækning",I407="Frakørselsrampe",I407="Tilkørselsrampe"),'Anvendte oplysninger'!U407="Ja"),0.79,1))</f>
        <v>1</v>
      </c>
      <c r="W407" s="14">
        <f>IF('Anvendte oplysninger'!U407="Irrelevant",1,IF(AND(OR(I407="Motorvejsstrækning",I407="Frakørselsflettestrækning",I407="Tilkørselsflettestrækning",I407="Frakørselsrampe",I407="Tilkørselsrampe"),'Anvendte oplysninger'!U407="Ja"),0.94,1))</f>
        <v>1</v>
      </c>
      <c r="X407" s="14">
        <f>IF('Anvendte oplysninger'!U407="Irrelevant",1,IF(AND(OR(I407="Motorvejsstrækning",I407="Frakørselsflettestrækning",I407="Tilkørselsflettestrækning",I407="Frakørselsrampe",I407="Tilkørselsrampe"),'Anvendte oplysninger'!U407="Ja"),0.97,1))</f>
        <v>1</v>
      </c>
      <c r="Y407" s="14">
        <f>IF(AND(I407="Frakørselsrampe",'Anvendte oplysninger'!V407="S-formet ruderrampe"),1.32,IF(AND(I407="Frakørselsrampe",'Anvendte oplysninger'!V407="S-formet trompetrampe"),2.05,IF(AND(I407="Frakørselsrampe",'Anvendte oplysninger'!V407="U-formet trompetrampe"),4.11,IF(AND(I407="Frakørselsrampe",'Anvendte oplysninger'!V407="SV-formet flyoverrampe"),5.15,IF(AND(I407="Frakørselsrampe",'Anvendte oplysninger'!V407="Vinkelformet rampe"),1.07,IF(AND(I407="Tilkørselsrampe",'Anvendte oplysninger'!V407="S-formet ruderrampe"),0.93,IF(AND(I407="Tilkørselsrampe",'Anvendte oplysninger'!V407="S-formet trompetrampe"),2.48,IF(AND(I407="Tilkørselsrampe",'Anvendte oplysninger'!V407="U-formet trompetrampe"),4.15,IF(AND(I407="Tilkørselsrampe",'Anvendte oplysninger'!V407="SV-formet flyoverrampe"),5.26,IF(AND(I407="Tilkørselsrampe",'Anvendte oplysninger'!V407="Vinkelformet rampe"),1.42,1))))))))))</f>
        <v>1</v>
      </c>
      <c r="Z407" s="14">
        <f>IF(OR('Anvendte oplysninger'!W407="Lige",'Anvendte oplysninger'!W407="Irrelevant",'Anvendte oplysninger'!X407="Irrelevant",'Anvendte oplysninger'!Y407="Irrelevant"),1,1+1.545*1000/32.2*((('Anvendte oplysninger'!Y407*3268/3600)/('Anvendte oplysninger'!W407/0.306))^2)*('Anvendte oplysninger'!X407/1000)/G407)</f>
        <v>1</v>
      </c>
      <c r="AA407" s="14">
        <f>IF(OR('Anvendte oplysninger'!W407="Lige",'Anvendte oplysninger'!W407="Irrelevant",'Anvendte oplysninger'!X407="Irrelevant",'Anvendte oplysninger'!Y407="Irrelevant"),1,1+1.961*1000/32.2*((('Anvendte oplysninger'!Y407*3268/3600)/('Anvendte oplysninger'!W407/0.306))^2)*('Anvendte oplysninger'!X407/1000)/G407)</f>
        <v>1</v>
      </c>
      <c r="AB407" s="14">
        <f>IF(OR('Anvendte oplysninger'!Z407="Lige",'Anvendte oplysninger'!Z407="Irrelevant",'Anvendte oplysninger'!AA407="Irrelevant",'Anvendte oplysninger'!AB407="Irrelevant"),1,1+1.545*1000/32.2*((('Anvendte oplysninger'!AB407*3268/3600)/('Anvendte oplysninger'!Z407/0.306))^2)*('Anvendte oplysninger'!AA407/1000)/G407)</f>
        <v>1</v>
      </c>
      <c r="AC407" s="14">
        <f>IF(OR('Anvendte oplysninger'!Z407="Lige",'Anvendte oplysninger'!Z407="Irrelevant",'Anvendte oplysninger'!AA407="Irrelevant",'Anvendte oplysninger'!AB407="Irrelevant"),1,1+1.961*1000/32.2*((('Anvendte oplysninger'!AB407*3268/3600)/('Anvendte oplysninger'!Z407/0.306))^2)*('Anvendte oplysninger'!AA407/1000)/G407)</f>
        <v>1</v>
      </c>
      <c r="AD407" s="14">
        <f>IF(OR('Anvendte oplysninger'!AC407="Irrelevant",'Anvendte oplysninger'!AC407="Nej"),1,IF(AND('Anvendte oplysninger'!AC407="Ja",OR('Anvendte oplysninger'!Q407&lt;301,'Anvendte oplysninger'!S407&lt;301)),1-(0.5*('Anvendte oplysninger'!R407+'Anvendte oplysninger'!T407)/('Anvendte oplysninger'!G407*1000)),IF(AND('Anvendte oplysninger'!AC407="Ja",OR('Anvendte oplysninger'!Q407&lt;601,'Anvendte oplysninger'!S407&lt;601)),1-(0.25*('Anvendte oplysninger'!R407+'Anvendte oplysninger'!T407)/('Anvendte oplysninger'!G407*1000)),1)))</f>
        <v>1</v>
      </c>
      <c r="AE407" s="14">
        <f>IF(OR('Anvendte oplysninger'!AC407="Irrelevant",'Anvendte oplysninger'!AC407="Nej"),1,IF(AND('Anvendte oplysninger'!AC407="Ja",OR('Anvendte oplysninger'!Q407&lt;301,'Anvendte oplysninger'!S407&lt;301)),1-(0.4*('Anvendte oplysninger'!R407+'Anvendte oplysninger'!T407)/('Anvendte oplysninger'!G407*1000)),IF(AND('Anvendte oplysninger'!AC407="Ja",OR('Anvendte oplysninger'!Q407&lt;601,'Anvendte oplysninger'!S407&lt;601)),1-(0.2*('Anvendte oplysninger'!R407+'Anvendte oplysninger'!T407)/('Anvendte oplysninger'!G407*1000)),1)))</f>
        <v>1</v>
      </c>
      <c r="AF407" s="14">
        <f>IF('Anvendte oplysninger'!AD407="110 km/t",0.79,1)</f>
        <v>1</v>
      </c>
      <c r="AG407" s="14">
        <f>IF('Anvendte oplysninger'!AD407="110 km/t",0.94,1)</f>
        <v>1</v>
      </c>
      <c r="AH407" s="14">
        <f>IF('Anvendte oplysninger'!AD407="110 km/t",0.66,1)</f>
        <v>1</v>
      </c>
      <c r="AI407" s="14">
        <f>IF('Anvendte oplysninger'!AD407="110 km/t",0.82,1)</f>
        <v>1</v>
      </c>
      <c r="AJ407" s="14">
        <f>IF(AND('Anvendte oplysninger'!AE407="Ja",I407="Tilkørselsflettestrækning"),0.65*'Anvendte oplysninger'!AF407+1-'Anvendte oplysninger'!AF407,1)</f>
        <v>1</v>
      </c>
      <c r="AK407" s="15" t="str">
        <f t="shared" si="42"/>
        <v/>
      </c>
      <c r="AL407" s="15" t="str">
        <f t="shared" si="43"/>
        <v/>
      </c>
      <c r="AM407" s="15" t="str">
        <f t="shared" si="44"/>
        <v/>
      </c>
      <c r="AN407" s="15" t="str">
        <f t="shared" si="45"/>
        <v/>
      </c>
      <c r="AO407" s="15" t="str">
        <f t="shared" si="46"/>
        <v/>
      </c>
      <c r="AP407" s="15" t="str">
        <f t="shared" si="47"/>
        <v/>
      </c>
      <c r="AQ407" s="4" t="str">
        <f t="shared" si="48"/>
        <v/>
      </c>
    </row>
    <row r="408" spans="1:43" x14ac:dyDescent="0.25">
      <c r="A408" s="4" t="str">
        <f>IF(Inddata!A423="","",Inddata!A423)</f>
        <v/>
      </c>
      <c r="B408" s="4" t="str">
        <f>IF(Inddata!B423="","",Inddata!B423)</f>
        <v/>
      </c>
      <c r="C408" s="4" t="str">
        <f>IF(Inddata!C423="","",Inddata!C423)</f>
        <v/>
      </c>
      <c r="D408" s="4" t="str">
        <f>IF(Inddata!D423="","",Inddata!D423)</f>
        <v/>
      </c>
      <c r="E408" s="4" t="str">
        <f>IF(Inddata!E423="","",Inddata!E423)</f>
        <v/>
      </c>
      <c r="F408" s="4" t="str">
        <f>IF(Inddata!F423="","",Inddata!F423)</f>
        <v/>
      </c>
      <c r="G408" s="4">
        <f>IF(Inddata!G423="","",Inddata!G423)</f>
        <v>0</v>
      </c>
      <c r="H408" s="4" t="str">
        <f>IF(Inddata!H423&gt;0.5,Inddata!H423,"")</f>
        <v/>
      </c>
      <c r="I408" s="4" t="str">
        <f>IF(Inddata!I423="","",Inddata!I423)</f>
        <v/>
      </c>
      <c r="J408" s="14">
        <f>IF('Anvendte oplysninger'!J408="Irrelevant",1,IF('Anvendte oplysninger'!J408&gt;3,1.2,1))</f>
        <v>1</v>
      </c>
      <c r="K408" s="14">
        <f>IF('Anvendte oplysninger'!K408="Irrelevant",1,IF(AND(OR(I408="Motorvejsstrækning",I408="Frakørselsflettestrækning",I408="Tilkørselsflettestrækning"),'Anvendte oplysninger'!K408&lt;3.5),1+(3.5-'Anvendte oplysninger'!K408)*0.12,IF(AND(OR(I408="Frakørselsrampe",I408="Tilkørselsrampe"),'Anvendte oplysninger'!K408&lt;3.5),1+(3.5-'Anvendte oplysninger'!K408)*0.16,1)))</f>
        <v>1</v>
      </c>
      <c r="L408" s="14">
        <f>IF('Anvendte oplysninger'!L408="Irrelevant",1,IF(AND('Anvendte oplysninger'!L408="Ja",'Anvendte oplysninger'!J408=2),0.6*'Anvendte oplysninger'!M408+(1-'Anvendte oplysninger'!M408),IF(AND('Anvendte oplysninger'!L408="Ja",'Anvendte oplysninger'!J408=3),0.7*'Anvendte oplysninger'!M408+(1-'Anvendte oplysninger'!M408),IF(AND('Anvendte oplysninger'!L408="Ja",'Anvendte oplysninger'!J408=4),0.76*'Anvendte oplysninger'!M408+(1-'Anvendte oplysninger'!M408),IF(AND('Anvendte oplysninger'!L408="Ja",'Anvendte oplysninger'!J408&gt;4.99999999),0.8*'Anvendte oplysninger'!M408+(1-'Anvendte oplysninger'!M408),1)))))</f>
        <v>1</v>
      </c>
      <c r="M408" s="14">
        <f>IF('Anvendte oplysninger'!L408="Irrelevant",1,IF(AND('Anvendte oplysninger'!L408="Ja",'Anvendte oplysninger'!J408=2),0.8*'Anvendte oplysninger'!M408+(1-'Anvendte oplysninger'!M408),IF(AND('Anvendte oplysninger'!L408="Ja",'Anvendte oplysninger'!J408=3),0.85*'Anvendte oplysninger'!M408+(1-'Anvendte oplysninger'!M408),IF(AND('Anvendte oplysninger'!L408="Ja",'Anvendte oplysninger'!J408=4),0.88*'Anvendte oplysninger'!M408+(1-'Anvendte oplysninger'!M408),IF(AND('Anvendte oplysninger'!L408="Ja",'Anvendte oplysninger'!J408&gt;4.99999999),0.9*'Anvendte oplysninger'!M408+(1-'Anvendte oplysninger'!M408),1)))))</f>
        <v>1</v>
      </c>
      <c r="N408" s="14">
        <f>IF('Anvendte oplysninger'!N408="Irrelevant",1,IF(AND(OR(I408="Motorvejsstrækning",I408="Frakørselsflettestrækning",I408="Tilkørselsflettestrækning"),'Anvendte oplysninger'!N408&lt;3),1+(3-'Anvendte oplysninger'!N408)*0.09333333,1))</f>
        <v>1</v>
      </c>
      <c r="O408" s="14">
        <f>IF('Anvendte oplysninger'!N408="Irrelevant",1,IF(AND(OR(I408="Motorvejsstrækning",I408="Frakørselsflettestrækning",I408="Tilkørselsflettestrækning"),'Anvendte oplysninger'!N408&lt;3),1+(3-'Anvendte oplysninger'!N408)*0.19666667,1))</f>
        <v>1</v>
      </c>
      <c r="P408" s="14">
        <f>IF('Anvendte oplysninger'!O408="Irrelevant",1,IF(AND(OR(I408="Motorvejsstrækning",I408="Frakørselsflettestrækning",I408="Tilkørselsflettestrækning"),'Anvendte oplysninger'!O408&lt;3.00000001),1+(0.5-'Anvendte oplysninger'!O408)*0.04,IF(AND(OR(I408="Frakørselsrampe",I408="Tilkørselsrampe"),'Anvendte oplysninger'!O408&lt;3.00000001),1+(0.5-'Anvendte oplysninger'!O408)*0.08,IF(OR(I408="Motorvejsstrækning",I408="Frakørselsflettestrækning",I408="Tilkørselsflettestrækning"),0.9,0.8))))</f>
        <v>1</v>
      </c>
      <c r="Q408" s="14">
        <f>IF('Anvendte oplysninger'!P408="Irrelevant",1,IF(AND(OR(I408="Motorvejsstrækning",I408="Frakørselsflettestrækning",I408="Tilkørselsflettestrækning"),'Anvendte oplysninger'!P408&lt;11.00000001),1+(5-'Anvendte oplysninger'!P408)*0.01,0.94))</f>
        <v>1</v>
      </c>
      <c r="R408" s="14">
        <f>IF(OR('Anvendte oplysninger'!Q408="Irrelevant",'Anvendte oplysninger'!R408="Irrelevant",'Anvendte oplysninger'!Q408="Lige"),1,IF(AND(OR(I408="Motorvejsstrækning",I408="Frakørselsflettestrækning",I408="Tilkørselsflettestrækning"),'Anvendte oplysninger'!Q408&lt;4000),(EXP(0.1096*1746.5/'Anvendte oplysninger'!Q408)/EXP(0.1096*1746.5/4000))*('Anvendte oplysninger'!R408/1000)/G408+(G408-'Anvendte oplysninger'!R408/1000)/G408,1))</f>
        <v>1</v>
      </c>
      <c r="S408" s="14">
        <f>IF(OR('Anvendte oplysninger'!S408="Irrelevant",'Anvendte oplysninger'!T408="Irrelevant",'Anvendte oplysninger'!S408="Lige"),1,IF(AND(OR(I408="Motorvejsstrækning",I408="Frakørselsflettestrækning",I408="Tilkørselsflettestrækning"),'Anvendte oplysninger'!S408&lt;4000),(EXP(0.1096*1746.5/'Anvendte oplysninger'!S408)/EXP(0.1096*1746.5/4000))*('Anvendte oplysninger'!T408/1000)/G408+(G408-'Anvendte oplysninger'!T408/1000)/G408,1))</f>
        <v>1</v>
      </c>
      <c r="T408" s="14">
        <f>IF('Anvendte oplysninger'!U408="Irrelevant",1,IF(AND(OR(I408="Motorvejsstrækning",I408="Frakørselsflettestrækning",I408="Tilkørselsflettestrækning",I408="Frakørselsrampe",I408="Tilkørselsrampe"),'Anvendte oplysninger'!U408="Ja"),0.95,1))</f>
        <v>1</v>
      </c>
      <c r="U408" s="14">
        <f>IF('Anvendte oplysninger'!U408="Irrelevant",1,IF(AND(OR(I408="Motorvejsstrækning",I408="Frakørselsflettestrækning",I408="Tilkørselsflettestrækning",I408="Frakørselsrampe",I408="Tilkørselsrampe"),'Anvendte oplysninger'!U408="Ja"),0.96,1))</f>
        <v>1</v>
      </c>
      <c r="V408" s="14">
        <f>IF('Anvendte oplysninger'!U408="Irrelevant",1,IF(AND(OR(I408="Motorvejsstrækning",I408="Frakørselsflettestrækning",I408="Tilkørselsflettestrækning",I408="Frakørselsrampe",I408="Tilkørselsrampe"),'Anvendte oplysninger'!U408="Ja"),0.79,1))</f>
        <v>1</v>
      </c>
      <c r="W408" s="14">
        <f>IF('Anvendte oplysninger'!U408="Irrelevant",1,IF(AND(OR(I408="Motorvejsstrækning",I408="Frakørselsflettestrækning",I408="Tilkørselsflettestrækning",I408="Frakørselsrampe",I408="Tilkørselsrampe"),'Anvendte oplysninger'!U408="Ja"),0.94,1))</f>
        <v>1</v>
      </c>
      <c r="X408" s="14">
        <f>IF('Anvendte oplysninger'!U408="Irrelevant",1,IF(AND(OR(I408="Motorvejsstrækning",I408="Frakørselsflettestrækning",I408="Tilkørselsflettestrækning",I408="Frakørselsrampe",I408="Tilkørselsrampe"),'Anvendte oplysninger'!U408="Ja"),0.97,1))</f>
        <v>1</v>
      </c>
      <c r="Y408" s="14">
        <f>IF(AND(I408="Frakørselsrampe",'Anvendte oplysninger'!V408="S-formet ruderrampe"),1.32,IF(AND(I408="Frakørselsrampe",'Anvendte oplysninger'!V408="S-formet trompetrampe"),2.05,IF(AND(I408="Frakørselsrampe",'Anvendte oplysninger'!V408="U-formet trompetrampe"),4.11,IF(AND(I408="Frakørselsrampe",'Anvendte oplysninger'!V408="SV-formet flyoverrampe"),5.15,IF(AND(I408="Frakørselsrampe",'Anvendte oplysninger'!V408="Vinkelformet rampe"),1.07,IF(AND(I408="Tilkørselsrampe",'Anvendte oplysninger'!V408="S-formet ruderrampe"),0.93,IF(AND(I408="Tilkørselsrampe",'Anvendte oplysninger'!V408="S-formet trompetrampe"),2.48,IF(AND(I408="Tilkørselsrampe",'Anvendte oplysninger'!V408="U-formet trompetrampe"),4.15,IF(AND(I408="Tilkørselsrampe",'Anvendte oplysninger'!V408="SV-formet flyoverrampe"),5.26,IF(AND(I408="Tilkørselsrampe",'Anvendte oplysninger'!V408="Vinkelformet rampe"),1.42,1))))))))))</f>
        <v>1</v>
      </c>
      <c r="Z408" s="14">
        <f>IF(OR('Anvendte oplysninger'!W408="Lige",'Anvendte oplysninger'!W408="Irrelevant",'Anvendte oplysninger'!X408="Irrelevant",'Anvendte oplysninger'!Y408="Irrelevant"),1,1+1.545*1000/32.2*((('Anvendte oplysninger'!Y408*3268/3600)/('Anvendte oplysninger'!W408/0.306))^2)*('Anvendte oplysninger'!X408/1000)/G408)</f>
        <v>1</v>
      </c>
      <c r="AA408" s="14">
        <f>IF(OR('Anvendte oplysninger'!W408="Lige",'Anvendte oplysninger'!W408="Irrelevant",'Anvendte oplysninger'!X408="Irrelevant",'Anvendte oplysninger'!Y408="Irrelevant"),1,1+1.961*1000/32.2*((('Anvendte oplysninger'!Y408*3268/3600)/('Anvendte oplysninger'!W408/0.306))^2)*('Anvendte oplysninger'!X408/1000)/G408)</f>
        <v>1</v>
      </c>
      <c r="AB408" s="14">
        <f>IF(OR('Anvendte oplysninger'!Z408="Lige",'Anvendte oplysninger'!Z408="Irrelevant",'Anvendte oplysninger'!AA408="Irrelevant",'Anvendte oplysninger'!AB408="Irrelevant"),1,1+1.545*1000/32.2*((('Anvendte oplysninger'!AB408*3268/3600)/('Anvendte oplysninger'!Z408/0.306))^2)*('Anvendte oplysninger'!AA408/1000)/G408)</f>
        <v>1</v>
      </c>
      <c r="AC408" s="14">
        <f>IF(OR('Anvendte oplysninger'!Z408="Lige",'Anvendte oplysninger'!Z408="Irrelevant",'Anvendte oplysninger'!AA408="Irrelevant",'Anvendte oplysninger'!AB408="Irrelevant"),1,1+1.961*1000/32.2*((('Anvendte oplysninger'!AB408*3268/3600)/('Anvendte oplysninger'!Z408/0.306))^2)*('Anvendte oplysninger'!AA408/1000)/G408)</f>
        <v>1</v>
      </c>
      <c r="AD408" s="14">
        <f>IF(OR('Anvendte oplysninger'!AC408="Irrelevant",'Anvendte oplysninger'!AC408="Nej"),1,IF(AND('Anvendte oplysninger'!AC408="Ja",OR('Anvendte oplysninger'!Q408&lt;301,'Anvendte oplysninger'!S408&lt;301)),1-(0.5*('Anvendte oplysninger'!R408+'Anvendte oplysninger'!T408)/('Anvendte oplysninger'!G408*1000)),IF(AND('Anvendte oplysninger'!AC408="Ja",OR('Anvendte oplysninger'!Q408&lt;601,'Anvendte oplysninger'!S408&lt;601)),1-(0.25*('Anvendte oplysninger'!R408+'Anvendte oplysninger'!T408)/('Anvendte oplysninger'!G408*1000)),1)))</f>
        <v>1</v>
      </c>
      <c r="AE408" s="14">
        <f>IF(OR('Anvendte oplysninger'!AC408="Irrelevant",'Anvendte oplysninger'!AC408="Nej"),1,IF(AND('Anvendte oplysninger'!AC408="Ja",OR('Anvendte oplysninger'!Q408&lt;301,'Anvendte oplysninger'!S408&lt;301)),1-(0.4*('Anvendte oplysninger'!R408+'Anvendte oplysninger'!T408)/('Anvendte oplysninger'!G408*1000)),IF(AND('Anvendte oplysninger'!AC408="Ja",OR('Anvendte oplysninger'!Q408&lt;601,'Anvendte oplysninger'!S408&lt;601)),1-(0.2*('Anvendte oplysninger'!R408+'Anvendte oplysninger'!T408)/('Anvendte oplysninger'!G408*1000)),1)))</f>
        <v>1</v>
      </c>
      <c r="AF408" s="14">
        <f>IF('Anvendte oplysninger'!AD408="110 km/t",0.79,1)</f>
        <v>1</v>
      </c>
      <c r="AG408" s="14">
        <f>IF('Anvendte oplysninger'!AD408="110 km/t",0.94,1)</f>
        <v>1</v>
      </c>
      <c r="AH408" s="14">
        <f>IF('Anvendte oplysninger'!AD408="110 km/t",0.66,1)</f>
        <v>1</v>
      </c>
      <c r="AI408" s="14">
        <f>IF('Anvendte oplysninger'!AD408="110 km/t",0.82,1)</f>
        <v>1</v>
      </c>
      <c r="AJ408" s="14">
        <f>IF(AND('Anvendte oplysninger'!AE408="Ja",I408="Tilkørselsflettestrækning"),0.65*'Anvendte oplysninger'!AF408+1-'Anvendte oplysninger'!AF408,1)</f>
        <v>1</v>
      </c>
      <c r="AK408" s="15" t="str">
        <f t="shared" si="42"/>
        <v/>
      </c>
      <c r="AL408" s="15" t="str">
        <f t="shared" si="43"/>
        <v/>
      </c>
      <c r="AM408" s="15" t="str">
        <f t="shared" si="44"/>
        <v/>
      </c>
      <c r="AN408" s="15" t="str">
        <f t="shared" si="45"/>
        <v/>
      </c>
      <c r="AO408" s="15" t="str">
        <f t="shared" si="46"/>
        <v/>
      </c>
      <c r="AP408" s="15" t="str">
        <f t="shared" si="47"/>
        <v/>
      </c>
      <c r="AQ408" s="4" t="str">
        <f t="shared" si="48"/>
        <v/>
      </c>
    </row>
    <row r="409" spans="1:43" x14ac:dyDescent="0.25">
      <c r="A409" s="4" t="str">
        <f>IF(Inddata!A424="","",Inddata!A424)</f>
        <v/>
      </c>
      <c r="B409" s="4" t="str">
        <f>IF(Inddata!B424="","",Inddata!B424)</f>
        <v/>
      </c>
      <c r="C409" s="4" t="str">
        <f>IF(Inddata!C424="","",Inddata!C424)</f>
        <v/>
      </c>
      <c r="D409" s="4" t="str">
        <f>IF(Inddata!D424="","",Inddata!D424)</f>
        <v/>
      </c>
      <c r="E409" s="4" t="str">
        <f>IF(Inddata!E424="","",Inddata!E424)</f>
        <v/>
      </c>
      <c r="F409" s="4" t="str">
        <f>IF(Inddata!F424="","",Inddata!F424)</f>
        <v/>
      </c>
      <c r="G409" s="4">
        <f>IF(Inddata!G424="","",Inddata!G424)</f>
        <v>0</v>
      </c>
      <c r="H409" s="4" t="str">
        <f>IF(Inddata!H424&gt;0.5,Inddata!H424,"")</f>
        <v/>
      </c>
      <c r="I409" s="4" t="str">
        <f>IF(Inddata!I424="","",Inddata!I424)</f>
        <v/>
      </c>
      <c r="J409" s="14">
        <f>IF('Anvendte oplysninger'!J409="Irrelevant",1,IF('Anvendte oplysninger'!J409&gt;3,1.2,1))</f>
        <v>1</v>
      </c>
      <c r="K409" s="14">
        <f>IF('Anvendte oplysninger'!K409="Irrelevant",1,IF(AND(OR(I409="Motorvejsstrækning",I409="Frakørselsflettestrækning",I409="Tilkørselsflettestrækning"),'Anvendte oplysninger'!K409&lt;3.5),1+(3.5-'Anvendte oplysninger'!K409)*0.12,IF(AND(OR(I409="Frakørselsrampe",I409="Tilkørselsrampe"),'Anvendte oplysninger'!K409&lt;3.5),1+(3.5-'Anvendte oplysninger'!K409)*0.16,1)))</f>
        <v>1</v>
      </c>
      <c r="L409" s="14">
        <f>IF('Anvendte oplysninger'!L409="Irrelevant",1,IF(AND('Anvendte oplysninger'!L409="Ja",'Anvendte oplysninger'!J409=2),0.6*'Anvendte oplysninger'!M409+(1-'Anvendte oplysninger'!M409),IF(AND('Anvendte oplysninger'!L409="Ja",'Anvendte oplysninger'!J409=3),0.7*'Anvendte oplysninger'!M409+(1-'Anvendte oplysninger'!M409),IF(AND('Anvendte oplysninger'!L409="Ja",'Anvendte oplysninger'!J409=4),0.76*'Anvendte oplysninger'!M409+(1-'Anvendte oplysninger'!M409),IF(AND('Anvendte oplysninger'!L409="Ja",'Anvendte oplysninger'!J409&gt;4.99999999),0.8*'Anvendte oplysninger'!M409+(1-'Anvendte oplysninger'!M409),1)))))</f>
        <v>1</v>
      </c>
      <c r="M409" s="14">
        <f>IF('Anvendte oplysninger'!L409="Irrelevant",1,IF(AND('Anvendte oplysninger'!L409="Ja",'Anvendte oplysninger'!J409=2),0.8*'Anvendte oplysninger'!M409+(1-'Anvendte oplysninger'!M409),IF(AND('Anvendte oplysninger'!L409="Ja",'Anvendte oplysninger'!J409=3),0.85*'Anvendte oplysninger'!M409+(1-'Anvendte oplysninger'!M409),IF(AND('Anvendte oplysninger'!L409="Ja",'Anvendte oplysninger'!J409=4),0.88*'Anvendte oplysninger'!M409+(1-'Anvendte oplysninger'!M409),IF(AND('Anvendte oplysninger'!L409="Ja",'Anvendte oplysninger'!J409&gt;4.99999999),0.9*'Anvendte oplysninger'!M409+(1-'Anvendte oplysninger'!M409),1)))))</f>
        <v>1</v>
      </c>
      <c r="N409" s="14">
        <f>IF('Anvendte oplysninger'!N409="Irrelevant",1,IF(AND(OR(I409="Motorvejsstrækning",I409="Frakørselsflettestrækning",I409="Tilkørselsflettestrækning"),'Anvendte oplysninger'!N409&lt;3),1+(3-'Anvendte oplysninger'!N409)*0.09333333,1))</f>
        <v>1</v>
      </c>
      <c r="O409" s="14">
        <f>IF('Anvendte oplysninger'!N409="Irrelevant",1,IF(AND(OR(I409="Motorvejsstrækning",I409="Frakørselsflettestrækning",I409="Tilkørselsflettestrækning"),'Anvendte oplysninger'!N409&lt;3),1+(3-'Anvendte oplysninger'!N409)*0.19666667,1))</f>
        <v>1</v>
      </c>
      <c r="P409" s="14">
        <f>IF('Anvendte oplysninger'!O409="Irrelevant",1,IF(AND(OR(I409="Motorvejsstrækning",I409="Frakørselsflettestrækning",I409="Tilkørselsflettestrækning"),'Anvendte oplysninger'!O409&lt;3.00000001),1+(0.5-'Anvendte oplysninger'!O409)*0.04,IF(AND(OR(I409="Frakørselsrampe",I409="Tilkørselsrampe"),'Anvendte oplysninger'!O409&lt;3.00000001),1+(0.5-'Anvendte oplysninger'!O409)*0.08,IF(OR(I409="Motorvejsstrækning",I409="Frakørselsflettestrækning",I409="Tilkørselsflettestrækning"),0.9,0.8))))</f>
        <v>1</v>
      </c>
      <c r="Q409" s="14">
        <f>IF('Anvendte oplysninger'!P409="Irrelevant",1,IF(AND(OR(I409="Motorvejsstrækning",I409="Frakørselsflettestrækning",I409="Tilkørselsflettestrækning"),'Anvendte oplysninger'!P409&lt;11.00000001),1+(5-'Anvendte oplysninger'!P409)*0.01,0.94))</f>
        <v>1</v>
      </c>
      <c r="R409" s="14">
        <f>IF(OR('Anvendte oplysninger'!Q409="Irrelevant",'Anvendte oplysninger'!R409="Irrelevant",'Anvendte oplysninger'!Q409="Lige"),1,IF(AND(OR(I409="Motorvejsstrækning",I409="Frakørselsflettestrækning",I409="Tilkørselsflettestrækning"),'Anvendte oplysninger'!Q409&lt;4000),(EXP(0.1096*1746.5/'Anvendte oplysninger'!Q409)/EXP(0.1096*1746.5/4000))*('Anvendte oplysninger'!R409/1000)/G409+(G409-'Anvendte oplysninger'!R409/1000)/G409,1))</f>
        <v>1</v>
      </c>
      <c r="S409" s="14">
        <f>IF(OR('Anvendte oplysninger'!S409="Irrelevant",'Anvendte oplysninger'!T409="Irrelevant",'Anvendte oplysninger'!S409="Lige"),1,IF(AND(OR(I409="Motorvejsstrækning",I409="Frakørselsflettestrækning",I409="Tilkørselsflettestrækning"),'Anvendte oplysninger'!S409&lt;4000),(EXP(0.1096*1746.5/'Anvendte oplysninger'!S409)/EXP(0.1096*1746.5/4000))*('Anvendte oplysninger'!T409/1000)/G409+(G409-'Anvendte oplysninger'!T409/1000)/G409,1))</f>
        <v>1</v>
      </c>
      <c r="T409" s="14">
        <f>IF('Anvendte oplysninger'!U409="Irrelevant",1,IF(AND(OR(I409="Motorvejsstrækning",I409="Frakørselsflettestrækning",I409="Tilkørselsflettestrækning",I409="Frakørselsrampe",I409="Tilkørselsrampe"),'Anvendte oplysninger'!U409="Ja"),0.95,1))</f>
        <v>1</v>
      </c>
      <c r="U409" s="14">
        <f>IF('Anvendte oplysninger'!U409="Irrelevant",1,IF(AND(OR(I409="Motorvejsstrækning",I409="Frakørselsflettestrækning",I409="Tilkørselsflettestrækning",I409="Frakørselsrampe",I409="Tilkørselsrampe"),'Anvendte oplysninger'!U409="Ja"),0.96,1))</f>
        <v>1</v>
      </c>
      <c r="V409" s="14">
        <f>IF('Anvendte oplysninger'!U409="Irrelevant",1,IF(AND(OR(I409="Motorvejsstrækning",I409="Frakørselsflettestrækning",I409="Tilkørselsflettestrækning",I409="Frakørselsrampe",I409="Tilkørselsrampe"),'Anvendte oplysninger'!U409="Ja"),0.79,1))</f>
        <v>1</v>
      </c>
      <c r="W409" s="14">
        <f>IF('Anvendte oplysninger'!U409="Irrelevant",1,IF(AND(OR(I409="Motorvejsstrækning",I409="Frakørselsflettestrækning",I409="Tilkørselsflettestrækning",I409="Frakørselsrampe",I409="Tilkørselsrampe"),'Anvendte oplysninger'!U409="Ja"),0.94,1))</f>
        <v>1</v>
      </c>
      <c r="X409" s="14">
        <f>IF('Anvendte oplysninger'!U409="Irrelevant",1,IF(AND(OR(I409="Motorvejsstrækning",I409="Frakørselsflettestrækning",I409="Tilkørselsflettestrækning",I409="Frakørselsrampe",I409="Tilkørselsrampe"),'Anvendte oplysninger'!U409="Ja"),0.97,1))</f>
        <v>1</v>
      </c>
      <c r="Y409" s="14">
        <f>IF(AND(I409="Frakørselsrampe",'Anvendte oplysninger'!V409="S-formet ruderrampe"),1.32,IF(AND(I409="Frakørselsrampe",'Anvendte oplysninger'!V409="S-formet trompetrampe"),2.05,IF(AND(I409="Frakørselsrampe",'Anvendte oplysninger'!V409="U-formet trompetrampe"),4.11,IF(AND(I409="Frakørselsrampe",'Anvendte oplysninger'!V409="SV-formet flyoverrampe"),5.15,IF(AND(I409="Frakørselsrampe",'Anvendte oplysninger'!V409="Vinkelformet rampe"),1.07,IF(AND(I409="Tilkørselsrampe",'Anvendte oplysninger'!V409="S-formet ruderrampe"),0.93,IF(AND(I409="Tilkørselsrampe",'Anvendte oplysninger'!V409="S-formet trompetrampe"),2.48,IF(AND(I409="Tilkørselsrampe",'Anvendte oplysninger'!V409="U-formet trompetrampe"),4.15,IF(AND(I409="Tilkørselsrampe",'Anvendte oplysninger'!V409="SV-formet flyoverrampe"),5.26,IF(AND(I409="Tilkørselsrampe",'Anvendte oplysninger'!V409="Vinkelformet rampe"),1.42,1))))))))))</f>
        <v>1</v>
      </c>
      <c r="Z409" s="14">
        <f>IF(OR('Anvendte oplysninger'!W409="Lige",'Anvendte oplysninger'!W409="Irrelevant",'Anvendte oplysninger'!X409="Irrelevant",'Anvendte oplysninger'!Y409="Irrelevant"),1,1+1.545*1000/32.2*((('Anvendte oplysninger'!Y409*3268/3600)/('Anvendte oplysninger'!W409/0.306))^2)*('Anvendte oplysninger'!X409/1000)/G409)</f>
        <v>1</v>
      </c>
      <c r="AA409" s="14">
        <f>IF(OR('Anvendte oplysninger'!W409="Lige",'Anvendte oplysninger'!W409="Irrelevant",'Anvendte oplysninger'!X409="Irrelevant",'Anvendte oplysninger'!Y409="Irrelevant"),1,1+1.961*1000/32.2*((('Anvendte oplysninger'!Y409*3268/3600)/('Anvendte oplysninger'!W409/0.306))^2)*('Anvendte oplysninger'!X409/1000)/G409)</f>
        <v>1</v>
      </c>
      <c r="AB409" s="14">
        <f>IF(OR('Anvendte oplysninger'!Z409="Lige",'Anvendte oplysninger'!Z409="Irrelevant",'Anvendte oplysninger'!AA409="Irrelevant",'Anvendte oplysninger'!AB409="Irrelevant"),1,1+1.545*1000/32.2*((('Anvendte oplysninger'!AB409*3268/3600)/('Anvendte oplysninger'!Z409/0.306))^2)*('Anvendte oplysninger'!AA409/1000)/G409)</f>
        <v>1</v>
      </c>
      <c r="AC409" s="14">
        <f>IF(OR('Anvendte oplysninger'!Z409="Lige",'Anvendte oplysninger'!Z409="Irrelevant",'Anvendte oplysninger'!AA409="Irrelevant",'Anvendte oplysninger'!AB409="Irrelevant"),1,1+1.961*1000/32.2*((('Anvendte oplysninger'!AB409*3268/3600)/('Anvendte oplysninger'!Z409/0.306))^2)*('Anvendte oplysninger'!AA409/1000)/G409)</f>
        <v>1</v>
      </c>
      <c r="AD409" s="14">
        <f>IF(OR('Anvendte oplysninger'!AC409="Irrelevant",'Anvendte oplysninger'!AC409="Nej"),1,IF(AND('Anvendte oplysninger'!AC409="Ja",OR('Anvendte oplysninger'!Q409&lt;301,'Anvendte oplysninger'!S409&lt;301)),1-(0.5*('Anvendte oplysninger'!R409+'Anvendte oplysninger'!T409)/('Anvendte oplysninger'!G409*1000)),IF(AND('Anvendte oplysninger'!AC409="Ja",OR('Anvendte oplysninger'!Q409&lt;601,'Anvendte oplysninger'!S409&lt;601)),1-(0.25*('Anvendte oplysninger'!R409+'Anvendte oplysninger'!T409)/('Anvendte oplysninger'!G409*1000)),1)))</f>
        <v>1</v>
      </c>
      <c r="AE409" s="14">
        <f>IF(OR('Anvendte oplysninger'!AC409="Irrelevant",'Anvendte oplysninger'!AC409="Nej"),1,IF(AND('Anvendte oplysninger'!AC409="Ja",OR('Anvendte oplysninger'!Q409&lt;301,'Anvendte oplysninger'!S409&lt;301)),1-(0.4*('Anvendte oplysninger'!R409+'Anvendte oplysninger'!T409)/('Anvendte oplysninger'!G409*1000)),IF(AND('Anvendte oplysninger'!AC409="Ja",OR('Anvendte oplysninger'!Q409&lt;601,'Anvendte oplysninger'!S409&lt;601)),1-(0.2*('Anvendte oplysninger'!R409+'Anvendte oplysninger'!T409)/('Anvendte oplysninger'!G409*1000)),1)))</f>
        <v>1</v>
      </c>
      <c r="AF409" s="14">
        <f>IF('Anvendte oplysninger'!AD409="110 km/t",0.79,1)</f>
        <v>1</v>
      </c>
      <c r="AG409" s="14">
        <f>IF('Anvendte oplysninger'!AD409="110 km/t",0.94,1)</f>
        <v>1</v>
      </c>
      <c r="AH409" s="14">
        <f>IF('Anvendte oplysninger'!AD409="110 km/t",0.66,1)</f>
        <v>1</v>
      </c>
      <c r="AI409" s="14">
        <f>IF('Anvendte oplysninger'!AD409="110 km/t",0.82,1)</f>
        <v>1</v>
      </c>
      <c r="AJ409" s="14">
        <f>IF(AND('Anvendte oplysninger'!AE409="Ja",I409="Tilkørselsflettestrækning"),0.65*'Anvendte oplysninger'!AF409+1-'Anvendte oplysninger'!AF409,1)</f>
        <v>1</v>
      </c>
      <c r="AK409" s="15" t="str">
        <f t="shared" si="42"/>
        <v/>
      </c>
      <c r="AL409" s="15" t="str">
        <f t="shared" si="43"/>
        <v/>
      </c>
      <c r="AM409" s="15" t="str">
        <f t="shared" si="44"/>
        <v/>
      </c>
      <c r="AN409" s="15" t="str">
        <f t="shared" si="45"/>
        <v/>
      </c>
      <c r="AO409" s="15" t="str">
        <f t="shared" si="46"/>
        <v/>
      </c>
      <c r="AP409" s="15" t="str">
        <f t="shared" si="47"/>
        <v/>
      </c>
      <c r="AQ409" s="4" t="str">
        <f t="shared" si="48"/>
        <v/>
      </c>
    </row>
    <row r="410" spans="1:43" x14ac:dyDescent="0.25">
      <c r="A410" s="4" t="str">
        <f>IF(Inddata!A425="","",Inddata!A425)</f>
        <v/>
      </c>
      <c r="B410" s="4" t="str">
        <f>IF(Inddata!B425="","",Inddata!B425)</f>
        <v/>
      </c>
      <c r="C410" s="4" t="str">
        <f>IF(Inddata!C425="","",Inddata!C425)</f>
        <v/>
      </c>
      <c r="D410" s="4" t="str">
        <f>IF(Inddata!D425="","",Inddata!D425)</f>
        <v/>
      </c>
      <c r="E410" s="4" t="str">
        <f>IF(Inddata!E425="","",Inddata!E425)</f>
        <v/>
      </c>
      <c r="F410" s="4" t="str">
        <f>IF(Inddata!F425="","",Inddata!F425)</f>
        <v/>
      </c>
      <c r="G410" s="4">
        <f>IF(Inddata!G425="","",Inddata!G425)</f>
        <v>0</v>
      </c>
      <c r="H410" s="4" t="str">
        <f>IF(Inddata!H425&gt;0.5,Inddata!H425,"")</f>
        <v/>
      </c>
      <c r="I410" s="4" t="str">
        <f>IF(Inddata!I425="","",Inddata!I425)</f>
        <v/>
      </c>
      <c r="J410" s="14">
        <f>IF('Anvendte oplysninger'!J410="Irrelevant",1,IF('Anvendte oplysninger'!J410&gt;3,1.2,1))</f>
        <v>1</v>
      </c>
      <c r="K410" s="14">
        <f>IF('Anvendte oplysninger'!K410="Irrelevant",1,IF(AND(OR(I410="Motorvejsstrækning",I410="Frakørselsflettestrækning",I410="Tilkørselsflettestrækning"),'Anvendte oplysninger'!K410&lt;3.5),1+(3.5-'Anvendte oplysninger'!K410)*0.12,IF(AND(OR(I410="Frakørselsrampe",I410="Tilkørselsrampe"),'Anvendte oplysninger'!K410&lt;3.5),1+(3.5-'Anvendte oplysninger'!K410)*0.16,1)))</f>
        <v>1</v>
      </c>
      <c r="L410" s="14">
        <f>IF('Anvendte oplysninger'!L410="Irrelevant",1,IF(AND('Anvendte oplysninger'!L410="Ja",'Anvendte oplysninger'!J410=2),0.6*'Anvendte oplysninger'!M410+(1-'Anvendte oplysninger'!M410),IF(AND('Anvendte oplysninger'!L410="Ja",'Anvendte oplysninger'!J410=3),0.7*'Anvendte oplysninger'!M410+(1-'Anvendte oplysninger'!M410),IF(AND('Anvendte oplysninger'!L410="Ja",'Anvendte oplysninger'!J410=4),0.76*'Anvendte oplysninger'!M410+(1-'Anvendte oplysninger'!M410),IF(AND('Anvendte oplysninger'!L410="Ja",'Anvendte oplysninger'!J410&gt;4.99999999),0.8*'Anvendte oplysninger'!M410+(1-'Anvendte oplysninger'!M410),1)))))</f>
        <v>1</v>
      </c>
      <c r="M410" s="14">
        <f>IF('Anvendte oplysninger'!L410="Irrelevant",1,IF(AND('Anvendte oplysninger'!L410="Ja",'Anvendte oplysninger'!J410=2),0.8*'Anvendte oplysninger'!M410+(1-'Anvendte oplysninger'!M410),IF(AND('Anvendte oplysninger'!L410="Ja",'Anvendte oplysninger'!J410=3),0.85*'Anvendte oplysninger'!M410+(1-'Anvendte oplysninger'!M410),IF(AND('Anvendte oplysninger'!L410="Ja",'Anvendte oplysninger'!J410=4),0.88*'Anvendte oplysninger'!M410+(1-'Anvendte oplysninger'!M410),IF(AND('Anvendte oplysninger'!L410="Ja",'Anvendte oplysninger'!J410&gt;4.99999999),0.9*'Anvendte oplysninger'!M410+(1-'Anvendte oplysninger'!M410),1)))))</f>
        <v>1</v>
      </c>
      <c r="N410" s="14">
        <f>IF('Anvendte oplysninger'!N410="Irrelevant",1,IF(AND(OR(I410="Motorvejsstrækning",I410="Frakørselsflettestrækning",I410="Tilkørselsflettestrækning"),'Anvendte oplysninger'!N410&lt;3),1+(3-'Anvendte oplysninger'!N410)*0.09333333,1))</f>
        <v>1</v>
      </c>
      <c r="O410" s="14">
        <f>IF('Anvendte oplysninger'!N410="Irrelevant",1,IF(AND(OR(I410="Motorvejsstrækning",I410="Frakørselsflettestrækning",I410="Tilkørselsflettestrækning"),'Anvendte oplysninger'!N410&lt;3),1+(3-'Anvendte oplysninger'!N410)*0.19666667,1))</f>
        <v>1</v>
      </c>
      <c r="P410" s="14">
        <f>IF('Anvendte oplysninger'!O410="Irrelevant",1,IF(AND(OR(I410="Motorvejsstrækning",I410="Frakørselsflettestrækning",I410="Tilkørselsflettestrækning"),'Anvendte oplysninger'!O410&lt;3.00000001),1+(0.5-'Anvendte oplysninger'!O410)*0.04,IF(AND(OR(I410="Frakørselsrampe",I410="Tilkørselsrampe"),'Anvendte oplysninger'!O410&lt;3.00000001),1+(0.5-'Anvendte oplysninger'!O410)*0.08,IF(OR(I410="Motorvejsstrækning",I410="Frakørselsflettestrækning",I410="Tilkørselsflettestrækning"),0.9,0.8))))</f>
        <v>1</v>
      </c>
      <c r="Q410" s="14">
        <f>IF('Anvendte oplysninger'!P410="Irrelevant",1,IF(AND(OR(I410="Motorvejsstrækning",I410="Frakørselsflettestrækning",I410="Tilkørselsflettestrækning"),'Anvendte oplysninger'!P410&lt;11.00000001),1+(5-'Anvendte oplysninger'!P410)*0.01,0.94))</f>
        <v>1</v>
      </c>
      <c r="R410" s="14">
        <f>IF(OR('Anvendte oplysninger'!Q410="Irrelevant",'Anvendte oplysninger'!R410="Irrelevant",'Anvendte oplysninger'!Q410="Lige"),1,IF(AND(OR(I410="Motorvejsstrækning",I410="Frakørselsflettestrækning",I410="Tilkørselsflettestrækning"),'Anvendte oplysninger'!Q410&lt;4000),(EXP(0.1096*1746.5/'Anvendte oplysninger'!Q410)/EXP(0.1096*1746.5/4000))*('Anvendte oplysninger'!R410/1000)/G410+(G410-'Anvendte oplysninger'!R410/1000)/G410,1))</f>
        <v>1</v>
      </c>
      <c r="S410" s="14">
        <f>IF(OR('Anvendte oplysninger'!S410="Irrelevant",'Anvendte oplysninger'!T410="Irrelevant",'Anvendte oplysninger'!S410="Lige"),1,IF(AND(OR(I410="Motorvejsstrækning",I410="Frakørselsflettestrækning",I410="Tilkørselsflettestrækning"),'Anvendte oplysninger'!S410&lt;4000),(EXP(0.1096*1746.5/'Anvendte oplysninger'!S410)/EXP(0.1096*1746.5/4000))*('Anvendte oplysninger'!T410/1000)/G410+(G410-'Anvendte oplysninger'!T410/1000)/G410,1))</f>
        <v>1</v>
      </c>
      <c r="T410" s="14">
        <f>IF('Anvendte oplysninger'!U410="Irrelevant",1,IF(AND(OR(I410="Motorvejsstrækning",I410="Frakørselsflettestrækning",I410="Tilkørselsflettestrækning",I410="Frakørselsrampe",I410="Tilkørselsrampe"),'Anvendte oplysninger'!U410="Ja"),0.95,1))</f>
        <v>1</v>
      </c>
      <c r="U410" s="14">
        <f>IF('Anvendte oplysninger'!U410="Irrelevant",1,IF(AND(OR(I410="Motorvejsstrækning",I410="Frakørselsflettestrækning",I410="Tilkørselsflettestrækning",I410="Frakørselsrampe",I410="Tilkørselsrampe"),'Anvendte oplysninger'!U410="Ja"),0.96,1))</f>
        <v>1</v>
      </c>
      <c r="V410" s="14">
        <f>IF('Anvendte oplysninger'!U410="Irrelevant",1,IF(AND(OR(I410="Motorvejsstrækning",I410="Frakørselsflettestrækning",I410="Tilkørselsflettestrækning",I410="Frakørselsrampe",I410="Tilkørselsrampe"),'Anvendte oplysninger'!U410="Ja"),0.79,1))</f>
        <v>1</v>
      </c>
      <c r="W410" s="14">
        <f>IF('Anvendte oplysninger'!U410="Irrelevant",1,IF(AND(OR(I410="Motorvejsstrækning",I410="Frakørselsflettestrækning",I410="Tilkørselsflettestrækning",I410="Frakørselsrampe",I410="Tilkørselsrampe"),'Anvendte oplysninger'!U410="Ja"),0.94,1))</f>
        <v>1</v>
      </c>
      <c r="X410" s="14">
        <f>IF('Anvendte oplysninger'!U410="Irrelevant",1,IF(AND(OR(I410="Motorvejsstrækning",I410="Frakørselsflettestrækning",I410="Tilkørselsflettestrækning",I410="Frakørselsrampe",I410="Tilkørselsrampe"),'Anvendte oplysninger'!U410="Ja"),0.97,1))</f>
        <v>1</v>
      </c>
      <c r="Y410" s="14">
        <f>IF(AND(I410="Frakørselsrampe",'Anvendte oplysninger'!V410="S-formet ruderrampe"),1.32,IF(AND(I410="Frakørselsrampe",'Anvendte oplysninger'!V410="S-formet trompetrampe"),2.05,IF(AND(I410="Frakørselsrampe",'Anvendte oplysninger'!V410="U-formet trompetrampe"),4.11,IF(AND(I410="Frakørselsrampe",'Anvendte oplysninger'!V410="SV-formet flyoverrampe"),5.15,IF(AND(I410="Frakørselsrampe",'Anvendte oplysninger'!V410="Vinkelformet rampe"),1.07,IF(AND(I410="Tilkørselsrampe",'Anvendte oplysninger'!V410="S-formet ruderrampe"),0.93,IF(AND(I410="Tilkørselsrampe",'Anvendte oplysninger'!V410="S-formet trompetrampe"),2.48,IF(AND(I410="Tilkørselsrampe",'Anvendte oplysninger'!V410="U-formet trompetrampe"),4.15,IF(AND(I410="Tilkørselsrampe",'Anvendte oplysninger'!V410="SV-formet flyoverrampe"),5.26,IF(AND(I410="Tilkørselsrampe",'Anvendte oplysninger'!V410="Vinkelformet rampe"),1.42,1))))))))))</f>
        <v>1</v>
      </c>
      <c r="Z410" s="14">
        <f>IF(OR('Anvendte oplysninger'!W410="Lige",'Anvendte oplysninger'!W410="Irrelevant",'Anvendte oplysninger'!X410="Irrelevant",'Anvendte oplysninger'!Y410="Irrelevant"),1,1+1.545*1000/32.2*((('Anvendte oplysninger'!Y410*3268/3600)/('Anvendte oplysninger'!W410/0.306))^2)*('Anvendte oplysninger'!X410/1000)/G410)</f>
        <v>1</v>
      </c>
      <c r="AA410" s="14">
        <f>IF(OR('Anvendte oplysninger'!W410="Lige",'Anvendte oplysninger'!W410="Irrelevant",'Anvendte oplysninger'!X410="Irrelevant",'Anvendte oplysninger'!Y410="Irrelevant"),1,1+1.961*1000/32.2*((('Anvendte oplysninger'!Y410*3268/3600)/('Anvendte oplysninger'!W410/0.306))^2)*('Anvendte oplysninger'!X410/1000)/G410)</f>
        <v>1</v>
      </c>
      <c r="AB410" s="14">
        <f>IF(OR('Anvendte oplysninger'!Z410="Lige",'Anvendte oplysninger'!Z410="Irrelevant",'Anvendte oplysninger'!AA410="Irrelevant",'Anvendte oplysninger'!AB410="Irrelevant"),1,1+1.545*1000/32.2*((('Anvendte oplysninger'!AB410*3268/3600)/('Anvendte oplysninger'!Z410/0.306))^2)*('Anvendte oplysninger'!AA410/1000)/G410)</f>
        <v>1</v>
      </c>
      <c r="AC410" s="14">
        <f>IF(OR('Anvendte oplysninger'!Z410="Lige",'Anvendte oplysninger'!Z410="Irrelevant",'Anvendte oplysninger'!AA410="Irrelevant",'Anvendte oplysninger'!AB410="Irrelevant"),1,1+1.961*1000/32.2*((('Anvendte oplysninger'!AB410*3268/3600)/('Anvendte oplysninger'!Z410/0.306))^2)*('Anvendte oplysninger'!AA410/1000)/G410)</f>
        <v>1</v>
      </c>
      <c r="AD410" s="14">
        <f>IF(OR('Anvendte oplysninger'!AC410="Irrelevant",'Anvendte oplysninger'!AC410="Nej"),1,IF(AND('Anvendte oplysninger'!AC410="Ja",OR('Anvendte oplysninger'!Q410&lt;301,'Anvendte oplysninger'!S410&lt;301)),1-(0.5*('Anvendte oplysninger'!R410+'Anvendte oplysninger'!T410)/('Anvendte oplysninger'!G410*1000)),IF(AND('Anvendte oplysninger'!AC410="Ja",OR('Anvendte oplysninger'!Q410&lt;601,'Anvendte oplysninger'!S410&lt;601)),1-(0.25*('Anvendte oplysninger'!R410+'Anvendte oplysninger'!T410)/('Anvendte oplysninger'!G410*1000)),1)))</f>
        <v>1</v>
      </c>
      <c r="AE410" s="14">
        <f>IF(OR('Anvendte oplysninger'!AC410="Irrelevant",'Anvendte oplysninger'!AC410="Nej"),1,IF(AND('Anvendte oplysninger'!AC410="Ja",OR('Anvendte oplysninger'!Q410&lt;301,'Anvendte oplysninger'!S410&lt;301)),1-(0.4*('Anvendte oplysninger'!R410+'Anvendte oplysninger'!T410)/('Anvendte oplysninger'!G410*1000)),IF(AND('Anvendte oplysninger'!AC410="Ja",OR('Anvendte oplysninger'!Q410&lt;601,'Anvendte oplysninger'!S410&lt;601)),1-(0.2*('Anvendte oplysninger'!R410+'Anvendte oplysninger'!T410)/('Anvendte oplysninger'!G410*1000)),1)))</f>
        <v>1</v>
      </c>
      <c r="AF410" s="14">
        <f>IF('Anvendte oplysninger'!AD410="110 km/t",0.79,1)</f>
        <v>1</v>
      </c>
      <c r="AG410" s="14">
        <f>IF('Anvendte oplysninger'!AD410="110 km/t",0.94,1)</f>
        <v>1</v>
      </c>
      <c r="AH410" s="14">
        <f>IF('Anvendte oplysninger'!AD410="110 km/t",0.66,1)</f>
        <v>1</v>
      </c>
      <c r="AI410" s="14">
        <f>IF('Anvendte oplysninger'!AD410="110 km/t",0.82,1)</f>
        <v>1</v>
      </c>
      <c r="AJ410" s="14">
        <f>IF(AND('Anvendte oplysninger'!AE410="Ja",I410="Tilkørselsflettestrækning"),0.65*'Anvendte oplysninger'!AF410+1-'Anvendte oplysninger'!AF410,1)</f>
        <v>1</v>
      </c>
      <c r="AK410" s="15" t="str">
        <f t="shared" si="42"/>
        <v/>
      </c>
      <c r="AL410" s="15" t="str">
        <f t="shared" si="43"/>
        <v/>
      </c>
      <c r="AM410" s="15" t="str">
        <f t="shared" si="44"/>
        <v/>
      </c>
      <c r="AN410" s="15" t="str">
        <f t="shared" si="45"/>
        <v/>
      </c>
      <c r="AO410" s="15" t="str">
        <f t="shared" si="46"/>
        <v/>
      </c>
      <c r="AP410" s="15" t="str">
        <f t="shared" si="47"/>
        <v/>
      </c>
      <c r="AQ410" s="4" t="str">
        <f t="shared" si="48"/>
        <v/>
      </c>
    </row>
    <row r="411" spans="1:43" x14ac:dyDescent="0.25">
      <c r="A411" s="4" t="str">
        <f>IF(Inddata!A426="","",Inddata!A426)</f>
        <v/>
      </c>
      <c r="B411" s="4" t="str">
        <f>IF(Inddata!B426="","",Inddata!B426)</f>
        <v/>
      </c>
      <c r="C411" s="4" t="str">
        <f>IF(Inddata!C426="","",Inddata!C426)</f>
        <v/>
      </c>
      <c r="D411" s="4" t="str">
        <f>IF(Inddata!D426="","",Inddata!D426)</f>
        <v/>
      </c>
      <c r="E411" s="4" t="str">
        <f>IF(Inddata!E426="","",Inddata!E426)</f>
        <v/>
      </c>
      <c r="F411" s="4" t="str">
        <f>IF(Inddata!F426="","",Inddata!F426)</f>
        <v/>
      </c>
      <c r="G411" s="4">
        <f>IF(Inddata!G426="","",Inddata!G426)</f>
        <v>0</v>
      </c>
      <c r="H411" s="4" t="str">
        <f>IF(Inddata!H426&gt;0.5,Inddata!H426,"")</f>
        <v/>
      </c>
      <c r="I411" s="4" t="str">
        <f>IF(Inddata!I426="","",Inddata!I426)</f>
        <v/>
      </c>
      <c r="J411" s="14">
        <f>IF('Anvendte oplysninger'!J411="Irrelevant",1,IF('Anvendte oplysninger'!J411&gt;3,1.2,1))</f>
        <v>1</v>
      </c>
      <c r="K411" s="14">
        <f>IF('Anvendte oplysninger'!K411="Irrelevant",1,IF(AND(OR(I411="Motorvejsstrækning",I411="Frakørselsflettestrækning",I411="Tilkørselsflettestrækning"),'Anvendte oplysninger'!K411&lt;3.5),1+(3.5-'Anvendte oplysninger'!K411)*0.12,IF(AND(OR(I411="Frakørselsrampe",I411="Tilkørselsrampe"),'Anvendte oplysninger'!K411&lt;3.5),1+(3.5-'Anvendte oplysninger'!K411)*0.16,1)))</f>
        <v>1</v>
      </c>
      <c r="L411" s="14">
        <f>IF('Anvendte oplysninger'!L411="Irrelevant",1,IF(AND('Anvendte oplysninger'!L411="Ja",'Anvendte oplysninger'!J411=2),0.6*'Anvendte oplysninger'!M411+(1-'Anvendte oplysninger'!M411),IF(AND('Anvendte oplysninger'!L411="Ja",'Anvendte oplysninger'!J411=3),0.7*'Anvendte oplysninger'!M411+(1-'Anvendte oplysninger'!M411),IF(AND('Anvendte oplysninger'!L411="Ja",'Anvendte oplysninger'!J411=4),0.76*'Anvendte oplysninger'!M411+(1-'Anvendte oplysninger'!M411),IF(AND('Anvendte oplysninger'!L411="Ja",'Anvendte oplysninger'!J411&gt;4.99999999),0.8*'Anvendte oplysninger'!M411+(1-'Anvendte oplysninger'!M411),1)))))</f>
        <v>1</v>
      </c>
      <c r="M411" s="14">
        <f>IF('Anvendte oplysninger'!L411="Irrelevant",1,IF(AND('Anvendte oplysninger'!L411="Ja",'Anvendte oplysninger'!J411=2),0.8*'Anvendte oplysninger'!M411+(1-'Anvendte oplysninger'!M411),IF(AND('Anvendte oplysninger'!L411="Ja",'Anvendte oplysninger'!J411=3),0.85*'Anvendte oplysninger'!M411+(1-'Anvendte oplysninger'!M411),IF(AND('Anvendte oplysninger'!L411="Ja",'Anvendte oplysninger'!J411=4),0.88*'Anvendte oplysninger'!M411+(1-'Anvendte oplysninger'!M411),IF(AND('Anvendte oplysninger'!L411="Ja",'Anvendte oplysninger'!J411&gt;4.99999999),0.9*'Anvendte oplysninger'!M411+(1-'Anvendte oplysninger'!M411),1)))))</f>
        <v>1</v>
      </c>
      <c r="N411" s="14">
        <f>IF('Anvendte oplysninger'!N411="Irrelevant",1,IF(AND(OR(I411="Motorvejsstrækning",I411="Frakørselsflettestrækning",I411="Tilkørselsflettestrækning"),'Anvendte oplysninger'!N411&lt;3),1+(3-'Anvendte oplysninger'!N411)*0.09333333,1))</f>
        <v>1</v>
      </c>
      <c r="O411" s="14">
        <f>IF('Anvendte oplysninger'!N411="Irrelevant",1,IF(AND(OR(I411="Motorvejsstrækning",I411="Frakørselsflettestrækning",I411="Tilkørselsflettestrækning"),'Anvendte oplysninger'!N411&lt;3),1+(3-'Anvendte oplysninger'!N411)*0.19666667,1))</f>
        <v>1</v>
      </c>
      <c r="P411" s="14">
        <f>IF('Anvendte oplysninger'!O411="Irrelevant",1,IF(AND(OR(I411="Motorvejsstrækning",I411="Frakørselsflettestrækning",I411="Tilkørselsflettestrækning"),'Anvendte oplysninger'!O411&lt;3.00000001),1+(0.5-'Anvendte oplysninger'!O411)*0.04,IF(AND(OR(I411="Frakørselsrampe",I411="Tilkørselsrampe"),'Anvendte oplysninger'!O411&lt;3.00000001),1+(0.5-'Anvendte oplysninger'!O411)*0.08,IF(OR(I411="Motorvejsstrækning",I411="Frakørselsflettestrækning",I411="Tilkørselsflettestrækning"),0.9,0.8))))</f>
        <v>1</v>
      </c>
      <c r="Q411" s="14">
        <f>IF('Anvendte oplysninger'!P411="Irrelevant",1,IF(AND(OR(I411="Motorvejsstrækning",I411="Frakørselsflettestrækning",I411="Tilkørselsflettestrækning"),'Anvendte oplysninger'!P411&lt;11.00000001),1+(5-'Anvendte oplysninger'!P411)*0.01,0.94))</f>
        <v>1</v>
      </c>
      <c r="R411" s="14">
        <f>IF(OR('Anvendte oplysninger'!Q411="Irrelevant",'Anvendte oplysninger'!R411="Irrelevant",'Anvendte oplysninger'!Q411="Lige"),1,IF(AND(OR(I411="Motorvejsstrækning",I411="Frakørselsflettestrækning",I411="Tilkørselsflettestrækning"),'Anvendte oplysninger'!Q411&lt;4000),(EXP(0.1096*1746.5/'Anvendte oplysninger'!Q411)/EXP(0.1096*1746.5/4000))*('Anvendte oplysninger'!R411/1000)/G411+(G411-'Anvendte oplysninger'!R411/1000)/G411,1))</f>
        <v>1</v>
      </c>
      <c r="S411" s="14">
        <f>IF(OR('Anvendte oplysninger'!S411="Irrelevant",'Anvendte oplysninger'!T411="Irrelevant",'Anvendte oplysninger'!S411="Lige"),1,IF(AND(OR(I411="Motorvejsstrækning",I411="Frakørselsflettestrækning",I411="Tilkørselsflettestrækning"),'Anvendte oplysninger'!S411&lt;4000),(EXP(0.1096*1746.5/'Anvendte oplysninger'!S411)/EXP(0.1096*1746.5/4000))*('Anvendte oplysninger'!T411/1000)/G411+(G411-'Anvendte oplysninger'!T411/1000)/G411,1))</f>
        <v>1</v>
      </c>
      <c r="T411" s="14">
        <f>IF('Anvendte oplysninger'!U411="Irrelevant",1,IF(AND(OR(I411="Motorvejsstrækning",I411="Frakørselsflettestrækning",I411="Tilkørselsflettestrækning",I411="Frakørselsrampe",I411="Tilkørselsrampe"),'Anvendte oplysninger'!U411="Ja"),0.95,1))</f>
        <v>1</v>
      </c>
      <c r="U411" s="14">
        <f>IF('Anvendte oplysninger'!U411="Irrelevant",1,IF(AND(OR(I411="Motorvejsstrækning",I411="Frakørselsflettestrækning",I411="Tilkørselsflettestrækning",I411="Frakørselsrampe",I411="Tilkørselsrampe"),'Anvendte oplysninger'!U411="Ja"),0.96,1))</f>
        <v>1</v>
      </c>
      <c r="V411" s="14">
        <f>IF('Anvendte oplysninger'!U411="Irrelevant",1,IF(AND(OR(I411="Motorvejsstrækning",I411="Frakørselsflettestrækning",I411="Tilkørselsflettestrækning",I411="Frakørselsrampe",I411="Tilkørselsrampe"),'Anvendte oplysninger'!U411="Ja"),0.79,1))</f>
        <v>1</v>
      </c>
      <c r="W411" s="14">
        <f>IF('Anvendte oplysninger'!U411="Irrelevant",1,IF(AND(OR(I411="Motorvejsstrækning",I411="Frakørselsflettestrækning",I411="Tilkørselsflettestrækning",I411="Frakørselsrampe",I411="Tilkørselsrampe"),'Anvendte oplysninger'!U411="Ja"),0.94,1))</f>
        <v>1</v>
      </c>
      <c r="X411" s="14">
        <f>IF('Anvendte oplysninger'!U411="Irrelevant",1,IF(AND(OR(I411="Motorvejsstrækning",I411="Frakørselsflettestrækning",I411="Tilkørselsflettestrækning",I411="Frakørselsrampe",I411="Tilkørselsrampe"),'Anvendte oplysninger'!U411="Ja"),0.97,1))</f>
        <v>1</v>
      </c>
      <c r="Y411" s="14">
        <f>IF(AND(I411="Frakørselsrampe",'Anvendte oplysninger'!V411="S-formet ruderrampe"),1.32,IF(AND(I411="Frakørselsrampe",'Anvendte oplysninger'!V411="S-formet trompetrampe"),2.05,IF(AND(I411="Frakørselsrampe",'Anvendte oplysninger'!V411="U-formet trompetrampe"),4.11,IF(AND(I411="Frakørselsrampe",'Anvendte oplysninger'!V411="SV-formet flyoverrampe"),5.15,IF(AND(I411="Frakørselsrampe",'Anvendte oplysninger'!V411="Vinkelformet rampe"),1.07,IF(AND(I411="Tilkørselsrampe",'Anvendte oplysninger'!V411="S-formet ruderrampe"),0.93,IF(AND(I411="Tilkørselsrampe",'Anvendte oplysninger'!V411="S-formet trompetrampe"),2.48,IF(AND(I411="Tilkørselsrampe",'Anvendte oplysninger'!V411="U-formet trompetrampe"),4.15,IF(AND(I411="Tilkørselsrampe",'Anvendte oplysninger'!V411="SV-formet flyoverrampe"),5.26,IF(AND(I411="Tilkørselsrampe",'Anvendte oplysninger'!V411="Vinkelformet rampe"),1.42,1))))))))))</f>
        <v>1</v>
      </c>
      <c r="Z411" s="14">
        <f>IF(OR('Anvendte oplysninger'!W411="Lige",'Anvendte oplysninger'!W411="Irrelevant",'Anvendte oplysninger'!X411="Irrelevant",'Anvendte oplysninger'!Y411="Irrelevant"),1,1+1.545*1000/32.2*((('Anvendte oplysninger'!Y411*3268/3600)/('Anvendte oplysninger'!W411/0.306))^2)*('Anvendte oplysninger'!X411/1000)/G411)</f>
        <v>1</v>
      </c>
      <c r="AA411" s="14">
        <f>IF(OR('Anvendte oplysninger'!W411="Lige",'Anvendte oplysninger'!W411="Irrelevant",'Anvendte oplysninger'!X411="Irrelevant",'Anvendte oplysninger'!Y411="Irrelevant"),1,1+1.961*1000/32.2*((('Anvendte oplysninger'!Y411*3268/3600)/('Anvendte oplysninger'!W411/0.306))^2)*('Anvendte oplysninger'!X411/1000)/G411)</f>
        <v>1</v>
      </c>
      <c r="AB411" s="14">
        <f>IF(OR('Anvendte oplysninger'!Z411="Lige",'Anvendte oplysninger'!Z411="Irrelevant",'Anvendte oplysninger'!AA411="Irrelevant",'Anvendte oplysninger'!AB411="Irrelevant"),1,1+1.545*1000/32.2*((('Anvendte oplysninger'!AB411*3268/3600)/('Anvendte oplysninger'!Z411/0.306))^2)*('Anvendte oplysninger'!AA411/1000)/G411)</f>
        <v>1</v>
      </c>
      <c r="AC411" s="14">
        <f>IF(OR('Anvendte oplysninger'!Z411="Lige",'Anvendte oplysninger'!Z411="Irrelevant",'Anvendte oplysninger'!AA411="Irrelevant",'Anvendte oplysninger'!AB411="Irrelevant"),1,1+1.961*1000/32.2*((('Anvendte oplysninger'!AB411*3268/3600)/('Anvendte oplysninger'!Z411/0.306))^2)*('Anvendte oplysninger'!AA411/1000)/G411)</f>
        <v>1</v>
      </c>
      <c r="AD411" s="14">
        <f>IF(OR('Anvendte oplysninger'!AC411="Irrelevant",'Anvendte oplysninger'!AC411="Nej"),1,IF(AND('Anvendte oplysninger'!AC411="Ja",OR('Anvendte oplysninger'!Q411&lt;301,'Anvendte oplysninger'!S411&lt;301)),1-(0.5*('Anvendte oplysninger'!R411+'Anvendte oplysninger'!T411)/('Anvendte oplysninger'!G411*1000)),IF(AND('Anvendte oplysninger'!AC411="Ja",OR('Anvendte oplysninger'!Q411&lt;601,'Anvendte oplysninger'!S411&lt;601)),1-(0.25*('Anvendte oplysninger'!R411+'Anvendte oplysninger'!T411)/('Anvendte oplysninger'!G411*1000)),1)))</f>
        <v>1</v>
      </c>
      <c r="AE411" s="14">
        <f>IF(OR('Anvendte oplysninger'!AC411="Irrelevant",'Anvendte oplysninger'!AC411="Nej"),1,IF(AND('Anvendte oplysninger'!AC411="Ja",OR('Anvendte oplysninger'!Q411&lt;301,'Anvendte oplysninger'!S411&lt;301)),1-(0.4*('Anvendte oplysninger'!R411+'Anvendte oplysninger'!T411)/('Anvendte oplysninger'!G411*1000)),IF(AND('Anvendte oplysninger'!AC411="Ja",OR('Anvendte oplysninger'!Q411&lt;601,'Anvendte oplysninger'!S411&lt;601)),1-(0.2*('Anvendte oplysninger'!R411+'Anvendte oplysninger'!T411)/('Anvendte oplysninger'!G411*1000)),1)))</f>
        <v>1</v>
      </c>
      <c r="AF411" s="14">
        <f>IF('Anvendte oplysninger'!AD411="110 km/t",0.79,1)</f>
        <v>1</v>
      </c>
      <c r="AG411" s="14">
        <f>IF('Anvendte oplysninger'!AD411="110 km/t",0.94,1)</f>
        <v>1</v>
      </c>
      <c r="AH411" s="14">
        <f>IF('Anvendte oplysninger'!AD411="110 km/t",0.66,1)</f>
        <v>1</v>
      </c>
      <c r="AI411" s="14">
        <f>IF('Anvendte oplysninger'!AD411="110 km/t",0.82,1)</f>
        <v>1</v>
      </c>
      <c r="AJ411" s="14">
        <f>IF(AND('Anvendte oplysninger'!AE411="Ja",I411="Tilkørselsflettestrækning"),0.65*'Anvendte oplysninger'!AF411+1-'Anvendte oplysninger'!AF411,1)</f>
        <v>1</v>
      </c>
      <c r="AK411" s="15" t="str">
        <f t="shared" si="42"/>
        <v/>
      </c>
      <c r="AL411" s="15" t="str">
        <f t="shared" si="43"/>
        <v/>
      </c>
      <c r="AM411" s="15" t="str">
        <f t="shared" si="44"/>
        <v/>
      </c>
      <c r="AN411" s="15" t="str">
        <f t="shared" si="45"/>
        <v/>
      </c>
      <c r="AO411" s="15" t="str">
        <f t="shared" si="46"/>
        <v/>
      </c>
      <c r="AP411" s="15" t="str">
        <f t="shared" si="47"/>
        <v/>
      </c>
      <c r="AQ411" s="4" t="str">
        <f t="shared" si="48"/>
        <v/>
      </c>
    </row>
    <row r="412" spans="1:43" x14ac:dyDescent="0.25">
      <c r="A412" s="4" t="str">
        <f>IF(Inddata!A427="","",Inddata!A427)</f>
        <v/>
      </c>
      <c r="B412" s="4" t="str">
        <f>IF(Inddata!B427="","",Inddata!B427)</f>
        <v/>
      </c>
      <c r="C412" s="4" t="str">
        <f>IF(Inddata!C427="","",Inddata!C427)</f>
        <v/>
      </c>
      <c r="D412" s="4" t="str">
        <f>IF(Inddata!D427="","",Inddata!D427)</f>
        <v/>
      </c>
      <c r="E412" s="4" t="str">
        <f>IF(Inddata!E427="","",Inddata!E427)</f>
        <v/>
      </c>
      <c r="F412" s="4" t="str">
        <f>IF(Inddata!F427="","",Inddata!F427)</f>
        <v/>
      </c>
      <c r="G412" s="4">
        <f>IF(Inddata!G427="","",Inddata!G427)</f>
        <v>0</v>
      </c>
      <c r="H412" s="4" t="str">
        <f>IF(Inddata!H427&gt;0.5,Inddata!H427,"")</f>
        <v/>
      </c>
      <c r="I412" s="4" t="str">
        <f>IF(Inddata!I427="","",Inddata!I427)</f>
        <v/>
      </c>
      <c r="J412" s="14">
        <f>IF('Anvendte oplysninger'!J412="Irrelevant",1,IF('Anvendte oplysninger'!J412&gt;3,1.2,1))</f>
        <v>1</v>
      </c>
      <c r="K412" s="14">
        <f>IF('Anvendte oplysninger'!K412="Irrelevant",1,IF(AND(OR(I412="Motorvejsstrækning",I412="Frakørselsflettestrækning",I412="Tilkørselsflettestrækning"),'Anvendte oplysninger'!K412&lt;3.5),1+(3.5-'Anvendte oplysninger'!K412)*0.12,IF(AND(OR(I412="Frakørselsrampe",I412="Tilkørselsrampe"),'Anvendte oplysninger'!K412&lt;3.5),1+(3.5-'Anvendte oplysninger'!K412)*0.16,1)))</f>
        <v>1</v>
      </c>
      <c r="L412" s="14">
        <f>IF('Anvendte oplysninger'!L412="Irrelevant",1,IF(AND('Anvendte oplysninger'!L412="Ja",'Anvendte oplysninger'!J412=2),0.6*'Anvendte oplysninger'!M412+(1-'Anvendte oplysninger'!M412),IF(AND('Anvendte oplysninger'!L412="Ja",'Anvendte oplysninger'!J412=3),0.7*'Anvendte oplysninger'!M412+(1-'Anvendte oplysninger'!M412),IF(AND('Anvendte oplysninger'!L412="Ja",'Anvendte oplysninger'!J412=4),0.76*'Anvendte oplysninger'!M412+(1-'Anvendte oplysninger'!M412),IF(AND('Anvendte oplysninger'!L412="Ja",'Anvendte oplysninger'!J412&gt;4.99999999),0.8*'Anvendte oplysninger'!M412+(1-'Anvendte oplysninger'!M412),1)))))</f>
        <v>1</v>
      </c>
      <c r="M412" s="14">
        <f>IF('Anvendte oplysninger'!L412="Irrelevant",1,IF(AND('Anvendte oplysninger'!L412="Ja",'Anvendte oplysninger'!J412=2),0.8*'Anvendte oplysninger'!M412+(1-'Anvendte oplysninger'!M412),IF(AND('Anvendte oplysninger'!L412="Ja",'Anvendte oplysninger'!J412=3),0.85*'Anvendte oplysninger'!M412+(1-'Anvendte oplysninger'!M412),IF(AND('Anvendte oplysninger'!L412="Ja",'Anvendte oplysninger'!J412=4),0.88*'Anvendte oplysninger'!M412+(1-'Anvendte oplysninger'!M412),IF(AND('Anvendte oplysninger'!L412="Ja",'Anvendte oplysninger'!J412&gt;4.99999999),0.9*'Anvendte oplysninger'!M412+(1-'Anvendte oplysninger'!M412),1)))))</f>
        <v>1</v>
      </c>
      <c r="N412" s="14">
        <f>IF('Anvendte oplysninger'!N412="Irrelevant",1,IF(AND(OR(I412="Motorvejsstrækning",I412="Frakørselsflettestrækning",I412="Tilkørselsflettestrækning"),'Anvendte oplysninger'!N412&lt;3),1+(3-'Anvendte oplysninger'!N412)*0.09333333,1))</f>
        <v>1</v>
      </c>
      <c r="O412" s="14">
        <f>IF('Anvendte oplysninger'!N412="Irrelevant",1,IF(AND(OR(I412="Motorvejsstrækning",I412="Frakørselsflettestrækning",I412="Tilkørselsflettestrækning"),'Anvendte oplysninger'!N412&lt;3),1+(3-'Anvendte oplysninger'!N412)*0.19666667,1))</f>
        <v>1</v>
      </c>
      <c r="P412" s="14">
        <f>IF('Anvendte oplysninger'!O412="Irrelevant",1,IF(AND(OR(I412="Motorvejsstrækning",I412="Frakørselsflettestrækning",I412="Tilkørselsflettestrækning"),'Anvendte oplysninger'!O412&lt;3.00000001),1+(0.5-'Anvendte oplysninger'!O412)*0.04,IF(AND(OR(I412="Frakørselsrampe",I412="Tilkørselsrampe"),'Anvendte oplysninger'!O412&lt;3.00000001),1+(0.5-'Anvendte oplysninger'!O412)*0.08,IF(OR(I412="Motorvejsstrækning",I412="Frakørselsflettestrækning",I412="Tilkørselsflettestrækning"),0.9,0.8))))</f>
        <v>1</v>
      </c>
      <c r="Q412" s="14">
        <f>IF('Anvendte oplysninger'!P412="Irrelevant",1,IF(AND(OR(I412="Motorvejsstrækning",I412="Frakørselsflettestrækning",I412="Tilkørselsflettestrækning"),'Anvendte oplysninger'!P412&lt;11.00000001),1+(5-'Anvendte oplysninger'!P412)*0.01,0.94))</f>
        <v>1</v>
      </c>
      <c r="R412" s="14">
        <f>IF(OR('Anvendte oplysninger'!Q412="Irrelevant",'Anvendte oplysninger'!R412="Irrelevant",'Anvendte oplysninger'!Q412="Lige"),1,IF(AND(OR(I412="Motorvejsstrækning",I412="Frakørselsflettestrækning",I412="Tilkørselsflettestrækning"),'Anvendte oplysninger'!Q412&lt;4000),(EXP(0.1096*1746.5/'Anvendte oplysninger'!Q412)/EXP(0.1096*1746.5/4000))*('Anvendte oplysninger'!R412/1000)/G412+(G412-'Anvendte oplysninger'!R412/1000)/G412,1))</f>
        <v>1</v>
      </c>
      <c r="S412" s="14">
        <f>IF(OR('Anvendte oplysninger'!S412="Irrelevant",'Anvendte oplysninger'!T412="Irrelevant",'Anvendte oplysninger'!S412="Lige"),1,IF(AND(OR(I412="Motorvejsstrækning",I412="Frakørselsflettestrækning",I412="Tilkørselsflettestrækning"),'Anvendte oplysninger'!S412&lt;4000),(EXP(0.1096*1746.5/'Anvendte oplysninger'!S412)/EXP(0.1096*1746.5/4000))*('Anvendte oplysninger'!T412/1000)/G412+(G412-'Anvendte oplysninger'!T412/1000)/G412,1))</f>
        <v>1</v>
      </c>
      <c r="T412" s="14">
        <f>IF('Anvendte oplysninger'!U412="Irrelevant",1,IF(AND(OR(I412="Motorvejsstrækning",I412="Frakørselsflettestrækning",I412="Tilkørselsflettestrækning",I412="Frakørselsrampe",I412="Tilkørselsrampe"),'Anvendte oplysninger'!U412="Ja"),0.95,1))</f>
        <v>1</v>
      </c>
      <c r="U412" s="14">
        <f>IF('Anvendte oplysninger'!U412="Irrelevant",1,IF(AND(OR(I412="Motorvejsstrækning",I412="Frakørselsflettestrækning",I412="Tilkørselsflettestrækning",I412="Frakørselsrampe",I412="Tilkørselsrampe"),'Anvendte oplysninger'!U412="Ja"),0.96,1))</f>
        <v>1</v>
      </c>
      <c r="V412" s="14">
        <f>IF('Anvendte oplysninger'!U412="Irrelevant",1,IF(AND(OR(I412="Motorvejsstrækning",I412="Frakørselsflettestrækning",I412="Tilkørselsflettestrækning",I412="Frakørselsrampe",I412="Tilkørselsrampe"),'Anvendte oplysninger'!U412="Ja"),0.79,1))</f>
        <v>1</v>
      </c>
      <c r="W412" s="14">
        <f>IF('Anvendte oplysninger'!U412="Irrelevant",1,IF(AND(OR(I412="Motorvejsstrækning",I412="Frakørselsflettestrækning",I412="Tilkørselsflettestrækning",I412="Frakørselsrampe",I412="Tilkørselsrampe"),'Anvendte oplysninger'!U412="Ja"),0.94,1))</f>
        <v>1</v>
      </c>
      <c r="X412" s="14">
        <f>IF('Anvendte oplysninger'!U412="Irrelevant",1,IF(AND(OR(I412="Motorvejsstrækning",I412="Frakørselsflettestrækning",I412="Tilkørselsflettestrækning",I412="Frakørselsrampe",I412="Tilkørselsrampe"),'Anvendte oplysninger'!U412="Ja"),0.97,1))</f>
        <v>1</v>
      </c>
      <c r="Y412" s="14">
        <f>IF(AND(I412="Frakørselsrampe",'Anvendte oplysninger'!V412="S-formet ruderrampe"),1.32,IF(AND(I412="Frakørselsrampe",'Anvendte oplysninger'!V412="S-formet trompetrampe"),2.05,IF(AND(I412="Frakørselsrampe",'Anvendte oplysninger'!V412="U-formet trompetrampe"),4.11,IF(AND(I412="Frakørselsrampe",'Anvendte oplysninger'!V412="SV-formet flyoverrampe"),5.15,IF(AND(I412="Frakørselsrampe",'Anvendte oplysninger'!V412="Vinkelformet rampe"),1.07,IF(AND(I412="Tilkørselsrampe",'Anvendte oplysninger'!V412="S-formet ruderrampe"),0.93,IF(AND(I412="Tilkørselsrampe",'Anvendte oplysninger'!V412="S-formet trompetrampe"),2.48,IF(AND(I412="Tilkørselsrampe",'Anvendte oplysninger'!V412="U-formet trompetrampe"),4.15,IF(AND(I412="Tilkørselsrampe",'Anvendte oplysninger'!V412="SV-formet flyoverrampe"),5.26,IF(AND(I412="Tilkørselsrampe",'Anvendte oplysninger'!V412="Vinkelformet rampe"),1.42,1))))))))))</f>
        <v>1</v>
      </c>
      <c r="Z412" s="14">
        <f>IF(OR('Anvendte oplysninger'!W412="Lige",'Anvendte oplysninger'!W412="Irrelevant",'Anvendte oplysninger'!X412="Irrelevant",'Anvendte oplysninger'!Y412="Irrelevant"),1,1+1.545*1000/32.2*((('Anvendte oplysninger'!Y412*3268/3600)/('Anvendte oplysninger'!W412/0.306))^2)*('Anvendte oplysninger'!X412/1000)/G412)</f>
        <v>1</v>
      </c>
      <c r="AA412" s="14">
        <f>IF(OR('Anvendte oplysninger'!W412="Lige",'Anvendte oplysninger'!W412="Irrelevant",'Anvendte oplysninger'!X412="Irrelevant",'Anvendte oplysninger'!Y412="Irrelevant"),1,1+1.961*1000/32.2*((('Anvendte oplysninger'!Y412*3268/3600)/('Anvendte oplysninger'!W412/0.306))^2)*('Anvendte oplysninger'!X412/1000)/G412)</f>
        <v>1</v>
      </c>
      <c r="AB412" s="14">
        <f>IF(OR('Anvendte oplysninger'!Z412="Lige",'Anvendte oplysninger'!Z412="Irrelevant",'Anvendte oplysninger'!AA412="Irrelevant",'Anvendte oplysninger'!AB412="Irrelevant"),1,1+1.545*1000/32.2*((('Anvendte oplysninger'!AB412*3268/3600)/('Anvendte oplysninger'!Z412/0.306))^2)*('Anvendte oplysninger'!AA412/1000)/G412)</f>
        <v>1</v>
      </c>
      <c r="AC412" s="14">
        <f>IF(OR('Anvendte oplysninger'!Z412="Lige",'Anvendte oplysninger'!Z412="Irrelevant",'Anvendte oplysninger'!AA412="Irrelevant",'Anvendte oplysninger'!AB412="Irrelevant"),1,1+1.961*1000/32.2*((('Anvendte oplysninger'!AB412*3268/3600)/('Anvendte oplysninger'!Z412/0.306))^2)*('Anvendte oplysninger'!AA412/1000)/G412)</f>
        <v>1</v>
      </c>
      <c r="AD412" s="14">
        <f>IF(OR('Anvendte oplysninger'!AC412="Irrelevant",'Anvendte oplysninger'!AC412="Nej"),1,IF(AND('Anvendte oplysninger'!AC412="Ja",OR('Anvendte oplysninger'!Q412&lt;301,'Anvendte oplysninger'!S412&lt;301)),1-(0.5*('Anvendte oplysninger'!R412+'Anvendte oplysninger'!T412)/('Anvendte oplysninger'!G412*1000)),IF(AND('Anvendte oplysninger'!AC412="Ja",OR('Anvendte oplysninger'!Q412&lt;601,'Anvendte oplysninger'!S412&lt;601)),1-(0.25*('Anvendte oplysninger'!R412+'Anvendte oplysninger'!T412)/('Anvendte oplysninger'!G412*1000)),1)))</f>
        <v>1</v>
      </c>
      <c r="AE412" s="14">
        <f>IF(OR('Anvendte oplysninger'!AC412="Irrelevant",'Anvendte oplysninger'!AC412="Nej"),1,IF(AND('Anvendte oplysninger'!AC412="Ja",OR('Anvendte oplysninger'!Q412&lt;301,'Anvendte oplysninger'!S412&lt;301)),1-(0.4*('Anvendte oplysninger'!R412+'Anvendte oplysninger'!T412)/('Anvendte oplysninger'!G412*1000)),IF(AND('Anvendte oplysninger'!AC412="Ja",OR('Anvendte oplysninger'!Q412&lt;601,'Anvendte oplysninger'!S412&lt;601)),1-(0.2*('Anvendte oplysninger'!R412+'Anvendte oplysninger'!T412)/('Anvendte oplysninger'!G412*1000)),1)))</f>
        <v>1</v>
      </c>
      <c r="AF412" s="14">
        <f>IF('Anvendte oplysninger'!AD412="110 km/t",0.79,1)</f>
        <v>1</v>
      </c>
      <c r="AG412" s="14">
        <f>IF('Anvendte oplysninger'!AD412="110 km/t",0.94,1)</f>
        <v>1</v>
      </c>
      <c r="AH412" s="14">
        <f>IF('Anvendte oplysninger'!AD412="110 km/t",0.66,1)</f>
        <v>1</v>
      </c>
      <c r="AI412" s="14">
        <f>IF('Anvendte oplysninger'!AD412="110 km/t",0.82,1)</f>
        <v>1</v>
      </c>
      <c r="AJ412" s="14">
        <f>IF(AND('Anvendte oplysninger'!AE412="Ja",I412="Tilkørselsflettestrækning"),0.65*'Anvendte oplysninger'!AF412+1-'Anvendte oplysninger'!AF412,1)</f>
        <v>1</v>
      </c>
      <c r="AK412" s="15" t="str">
        <f t="shared" si="42"/>
        <v/>
      </c>
      <c r="AL412" s="15" t="str">
        <f t="shared" si="43"/>
        <v/>
      </c>
      <c r="AM412" s="15" t="str">
        <f t="shared" si="44"/>
        <v/>
      </c>
      <c r="AN412" s="15" t="str">
        <f t="shared" si="45"/>
        <v/>
      </c>
      <c r="AO412" s="15" t="str">
        <f t="shared" si="46"/>
        <v/>
      </c>
      <c r="AP412" s="15" t="str">
        <f t="shared" si="47"/>
        <v/>
      </c>
      <c r="AQ412" s="4" t="str">
        <f t="shared" si="48"/>
        <v/>
      </c>
    </row>
    <row r="413" spans="1:43" x14ac:dyDescent="0.25">
      <c r="A413" s="4" t="str">
        <f>IF(Inddata!A428="","",Inddata!A428)</f>
        <v/>
      </c>
      <c r="B413" s="4" t="str">
        <f>IF(Inddata!B428="","",Inddata!B428)</f>
        <v/>
      </c>
      <c r="C413" s="4" t="str">
        <f>IF(Inddata!C428="","",Inddata!C428)</f>
        <v/>
      </c>
      <c r="D413" s="4" t="str">
        <f>IF(Inddata!D428="","",Inddata!D428)</f>
        <v/>
      </c>
      <c r="E413" s="4" t="str">
        <f>IF(Inddata!E428="","",Inddata!E428)</f>
        <v/>
      </c>
      <c r="F413" s="4" t="str">
        <f>IF(Inddata!F428="","",Inddata!F428)</f>
        <v/>
      </c>
      <c r="G413" s="4">
        <f>IF(Inddata!G428="","",Inddata!G428)</f>
        <v>0</v>
      </c>
      <c r="H413" s="4" t="str">
        <f>IF(Inddata!H428&gt;0.5,Inddata!H428,"")</f>
        <v/>
      </c>
      <c r="I413" s="4" t="str">
        <f>IF(Inddata!I428="","",Inddata!I428)</f>
        <v/>
      </c>
      <c r="J413" s="14">
        <f>IF('Anvendte oplysninger'!J413="Irrelevant",1,IF('Anvendte oplysninger'!J413&gt;3,1.2,1))</f>
        <v>1</v>
      </c>
      <c r="K413" s="14">
        <f>IF('Anvendte oplysninger'!K413="Irrelevant",1,IF(AND(OR(I413="Motorvejsstrækning",I413="Frakørselsflettestrækning",I413="Tilkørselsflettestrækning"),'Anvendte oplysninger'!K413&lt;3.5),1+(3.5-'Anvendte oplysninger'!K413)*0.12,IF(AND(OR(I413="Frakørselsrampe",I413="Tilkørselsrampe"),'Anvendte oplysninger'!K413&lt;3.5),1+(3.5-'Anvendte oplysninger'!K413)*0.16,1)))</f>
        <v>1</v>
      </c>
      <c r="L413" s="14">
        <f>IF('Anvendte oplysninger'!L413="Irrelevant",1,IF(AND('Anvendte oplysninger'!L413="Ja",'Anvendte oplysninger'!J413=2),0.6*'Anvendte oplysninger'!M413+(1-'Anvendte oplysninger'!M413),IF(AND('Anvendte oplysninger'!L413="Ja",'Anvendte oplysninger'!J413=3),0.7*'Anvendte oplysninger'!M413+(1-'Anvendte oplysninger'!M413),IF(AND('Anvendte oplysninger'!L413="Ja",'Anvendte oplysninger'!J413=4),0.76*'Anvendte oplysninger'!M413+(1-'Anvendte oplysninger'!M413),IF(AND('Anvendte oplysninger'!L413="Ja",'Anvendte oplysninger'!J413&gt;4.99999999),0.8*'Anvendte oplysninger'!M413+(1-'Anvendte oplysninger'!M413),1)))))</f>
        <v>1</v>
      </c>
      <c r="M413" s="14">
        <f>IF('Anvendte oplysninger'!L413="Irrelevant",1,IF(AND('Anvendte oplysninger'!L413="Ja",'Anvendte oplysninger'!J413=2),0.8*'Anvendte oplysninger'!M413+(1-'Anvendte oplysninger'!M413),IF(AND('Anvendte oplysninger'!L413="Ja",'Anvendte oplysninger'!J413=3),0.85*'Anvendte oplysninger'!M413+(1-'Anvendte oplysninger'!M413),IF(AND('Anvendte oplysninger'!L413="Ja",'Anvendte oplysninger'!J413=4),0.88*'Anvendte oplysninger'!M413+(1-'Anvendte oplysninger'!M413),IF(AND('Anvendte oplysninger'!L413="Ja",'Anvendte oplysninger'!J413&gt;4.99999999),0.9*'Anvendte oplysninger'!M413+(1-'Anvendte oplysninger'!M413),1)))))</f>
        <v>1</v>
      </c>
      <c r="N413" s="14">
        <f>IF('Anvendte oplysninger'!N413="Irrelevant",1,IF(AND(OR(I413="Motorvejsstrækning",I413="Frakørselsflettestrækning",I413="Tilkørselsflettestrækning"),'Anvendte oplysninger'!N413&lt;3),1+(3-'Anvendte oplysninger'!N413)*0.09333333,1))</f>
        <v>1</v>
      </c>
      <c r="O413" s="14">
        <f>IF('Anvendte oplysninger'!N413="Irrelevant",1,IF(AND(OR(I413="Motorvejsstrækning",I413="Frakørselsflettestrækning",I413="Tilkørselsflettestrækning"),'Anvendte oplysninger'!N413&lt;3),1+(3-'Anvendte oplysninger'!N413)*0.19666667,1))</f>
        <v>1</v>
      </c>
      <c r="P413" s="14">
        <f>IF('Anvendte oplysninger'!O413="Irrelevant",1,IF(AND(OR(I413="Motorvejsstrækning",I413="Frakørselsflettestrækning",I413="Tilkørselsflettestrækning"),'Anvendte oplysninger'!O413&lt;3.00000001),1+(0.5-'Anvendte oplysninger'!O413)*0.04,IF(AND(OR(I413="Frakørselsrampe",I413="Tilkørselsrampe"),'Anvendte oplysninger'!O413&lt;3.00000001),1+(0.5-'Anvendte oplysninger'!O413)*0.08,IF(OR(I413="Motorvejsstrækning",I413="Frakørselsflettestrækning",I413="Tilkørselsflettestrækning"),0.9,0.8))))</f>
        <v>1</v>
      </c>
      <c r="Q413" s="14">
        <f>IF('Anvendte oplysninger'!P413="Irrelevant",1,IF(AND(OR(I413="Motorvejsstrækning",I413="Frakørselsflettestrækning",I413="Tilkørselsflettestrækning"),'Anvendte oplysninger'!P413&lt;11.00000001),1+(5-'Anvendte oplysninger'!P413)*0.01,0.94))</f>
        <v>1</v>
      </c>
      <c r="R413" s="14">
        <f>IF(OR('Anvendte oplysninger'!Q413="Irrelevant",'Anvendte oplysninger'!R413="Irrelevant",'Anvendte oplysninger'!Q413="Lige"),1,IF(AND(OR(I413="Motorvejsstrækning",I413="Frakørselsflettestrækning",I413="Tilkørselsflettestrækning"),'Anvendte oplysninger'!Q413&lt;4000),(EXP(0.1096*1746.5/'Anvendte oplysninger'!Q413)/EXP(0.1096*1746.5/4000))*('Anvendte oplysninger'!R413/1000)/G413+(G413-'Anvendte oplysninger'!R413/1000)/G413,1))</f>
        <v>1</v>
      </c>
      <c r="S413" s="14">
        <f>IF(OR('Anvendte oplysninger'!S413="Irrelevant",'Anvendte oplysninger'!T413="Irrelevant",'Anvendte oplysninger'!S413="Lige"),1,IF(AND(OR(I413="Motorvejsstrækning",I413="Frakørselsflettestrækning",I413="Tilkørselsflettestrækning"),'Anvendte oplysninger'!S413&lt;4000),(EXP(0.1096*1746.5/'Anvendte oplysninger'!S413)/EXP(0.1096*1746.5/4000))*('Anvendte oplysninger'!T413/1000)/G413+(G413-'Anvendte oplysninger'!T413/1000)/G413,1))</f>
        <v>1</v>
      </c>
      <c r="T413" s="14">
        <f>IF('Anvendte oplysninger'!U413="Irrelevant",1,IF(AND(OR(I413="Motorvejsstrækning",I413="Frakørselsflettestrækning",I413="Tilkørselsflettestrækning",I413="Frakørselsrampe",I413="Tilkørselsrampe"),'Anvendte oplysninger'!U413="Ja"),0.95,1))</f>
        <v>1</v>
      </c>
      <c r="U413" s="14">
        <f>IF('Anvendte oplysninger'!U413="Irrelevant",1,IF(AND(OR(I413="Motorvejsstrækning",I413="Frakørselsflettestrækning",I413="Tilkørselsflettestrækning",I413="Frakørselsrampe",I413="Tilkørselsrampe"),'Anvendte oplysninger'!U413="Ja"),0.96,1))</f>
        <v>1</v>
      </c>
      <c r="V413" s="14">
        <f>IF('Anvendte oplysninger'!U413="Irrelevant",1,IF(AND(OR(I413="Motorvejsstrækning",I413="Frakørselsflettestrækning",I413="Tilkørselsflettestrækning",I413="Frakørselsrampe",I413="Tilkørselsrampe"),'Anvendte oplysninger'!U413="Ja"),0.79,1))</f>
        <v>1</v>
      </c>
      <c r="W413" s="14">
        <f>IF('Anvendte oplysninger'!U413="Irrelevant",1,IF(AND(OR(I413="Motorvejsstrækning",I413="Frakørselsflettestrækning",I413="Tilkørselsflettestrækning",I413="Frakørselsrampe",I413="Tilkørselsrampe"),'Anvendte oplysninger'!U413="Ja"),0.94,1))</f>
        <v>1</v>
      </c>
      <c r="X413" s="14">
        <f>IF('Anvendte oplysninger'!U413="Irrelevant",1,IF(AND(OR(I413="Motorvejsstrækning",I413="Frakørselsflettestrækning",I413="Tilkørselsflettestrækning",I413="Frakørselsrampe",I413="Tilkørselsrampe"),'Anvendte oplysninger'!U413="Ja"),0.97,1))</f>
        <v>1</v>
      </c>
      <c r="Y413" s="14">
        <f>IF(AND(I413="Frakørselsrampe",'Anvendte oplysninger'!V413="S-formet ruderrampe"),1.32,IF(AND(I413="Frakørselsrampe",'Anvendte oplysninger'!V413="S-formet trompetrampe"),2.05,IF(AND(I413="Frakørselsrampe",'Anvendte oplysninger'!V413="U-formet trompetrampe"),4.11,IF(AND(I413="Frakørselsrampe",'Anvendte oplysninger'!V413="SV-formet flyoverrampe"),5.15,IF(AND(I413="Frakørselsrampe",'Anvendte oplysninger'!V413="Vinkelformet rampe"),1.07,IF(AND(I413="Tilkørselsrampe",'Anvendte oplysninger'!V413="S-formet ruderrampe"),0.93,IF(AND(I413="Tilkørselsrampe",'Anvendte oplysninger'!V413="S-formet trompetrampe"),2.48,IF(AND(I413="Tilkørselsrampe",'Anvendte oplysninger'!V413="U-formet trompetrampe"),4.15,IF(AND(I413="Tilkørselsrampe",'Anvendte oplysninger'!V413="SV-formet flyoverrampe"),5.26,IF(AND(I413="Tilkørselsrampe",'Anvendte oplysninger'!V413="Vinkelformet rampe"),1.42,1))))))))))</f>
        <v>1</v>
      </c>
      <c r="Z413" s="14">
        <f>IF(OR('Anvendte oplysninger'!W413="Lige",'Anvendte oplysninger'!W413="Irrelevant",'Anvendte oplysninger'!X413="Irrelevant",'Anvendte oplysninger'!Y413="Irrelevant"),1,1+1.545*1000/32.2*((('Anvendte oplysninger'!Y413*3268/3600)/('Anvendte oplysninger'!W413/0.306))^2)*('Anvendte oplysninger'!X413/1000)/G413)</f>
        <v>1</v>
      </c>
      <c r="AA413" s="14">
        <f>IF(OR('Anvendte oplysninger'!W413="Lige",'Anvendte oplysninger'!W413="Irrelevant",'Anvendte oplysninger'!X413="Irrelevant",'Anvendte oplysninger'!Y413="Irrelevant"),1,1+1.961*1000/32.2*((('Anvendte oplysninger'!Y413*3268/3600)/('Anvendte oplysninger'!W413/0.306))^2)*('Anvendte oplysninger'!X413/1000)/G413)</f>
        <v>1</v>
      </c>
      <c r="AB413" s="14">
        <f>IF(OR('Anvendte oplysninger'!Z413="Lige",'Anvendte oplysninger'!Z413="Irrelevant",'Anvendte oplysninger'!AA413="Irrelevant",'Anvendte oplysninger'!AB413="Irrelevant"),1,1+1.545*1000/32.2*((('Anvendte oplysninger'!AB413*3268/3600)/('Anvendte oplysninger'!Z413/0.306))^2)*('Anvendte oplysninger'!AA413/1000)/G413)</f>
        <v>1</v>
      </c>
      <c r="AC413" s="14">
        <f>IF(OR('Anvendte oplysninger'!Z413="Lige",'Anvendte oplysninger'!Z413="Irrelevant",'Anvendte oplysninger'!AA413="Irrelevant",'Anvendte oplysninger'!AB413="Irrelevant"),1,1+1.961*1000/32.2*((('Anvendte oplysninger'!AB413*3268/3600)/('Anvendte oplysninger'!Z413/0.306))^2)*('Anvendte oplysninger'!AA413/1000)/G413)</f>
        <v>1</v>
      </c>
      <c r="AD413" s="14">
        <f>IF(OR('Anvendte oplysninger'!AC413="Irrelevant",'Anvendte oplysninger'!AC413="Nej"),1,IF(AND('Anvendte oplysninger'!AC413="Ja",OR('Anvendte oplysninger'!Q413&lt;301,'Anvendte oplysninger'!S413&lt;301)),1-(0.5*('Anvendte oplysninger'!R413+'Anvendte oplysninger'!T413)/('Anvendte oplysninger'!G413*1000)),IF(AND('Anvendte oplysninger'!AC413="Ja",OR('Anvendte oplysninger'!Q413&lt;601,'Anvendte oplysninger'!S413&lt;601)),1-(0.25*('Anvendte oplysninger'!R413+'Anvendte oplysninger'!T413)/('Anvendte oplysninger'!G413*1000)),1)))</f>
        <v>1</v>
      </c>
      <c r="AE413" s="14">
        <f>IF(OR('Anvendte oplysninger'!AC413="Irrelevant",'Anvendte oplysninger'!AC413="Nej"),1,IF(AND('Anvendte oplysninger'!AC413="Ja",OR('Anvendte oplysninger'!Q413&lt;301,'Anvendte oplysninger'!S413&lt;301)),1-(0.4*('Anvendte oplysninger'!R413+'Anvendte oplysninger'!T413)/('Anvendte oplysninger'!G413*1000)),IF(AND('Anvendte oplysninger'!AC413="Ja",OR('Anvendte oplysninger'!Q413&lt;601,'Anvendte oplysninger'!S413&lt;601)),1-(0.2*('Anvendte oplysninger'!R413+'Anvendte oplysninger'!T413)/('Anvendte oplysninger'!G413*1000)),1)))</f>
        <v>1</v>
      </c>
      <c r="AF413" s="14">
        <f>IF('Anvendte oplysninger'!AD413="110 km/t",0.79,1)</f>
        <v>1</v>
      </c>
      <c r="AG413" s="14">
        <f>IF('Anvendte oplysninger'!AD413="110 km/t",0.94,1)</f>
        <v>1</v>
      </c>
      <c r="AH413" s="14">
        <f>IF('Anvendte oplysninger'!AD413="110 km/t",0.66,1)</f>
        <v>1</v>
      </c>
      <c r="AI413" s="14">
        <f>IF('Anvendte oplysninger'!AD413="110 km/t",0.82,1)</f>
        <v>1</v>
      </c>
      <c r="AJ413" s="14">
        <f>IF(AND('Anvendte oplysninger'!AE413="Ja",I413="Tilkørselsflettestrækning"),0.65*'Anvendte oplysninger'!AF413+1-'Anvendte oplysninger'!AF413,1)</f>
        <v>1</v>
      </c>
      <c r="AK413" s="15" t="str">
        <f t="shared" si="42"/>
        <v/>
      </c>
      <c r="AL413" s="15" t="str">
        <f t="shared" si="43"/>
        <v/>
      </c>
      <c r="AM413" s="15" t="str">
        <f t="shared" si="44"/>
        <v/>
      </c>
      <c r="AN413" s="15" t="str">
        <f t="shared" si="45"/>
        <v/>
      </c>
      <c r="AO413" s="15" t="str">
        <f t="shared" si="46"/>
        <v/>
      </c>
      <c r="AP413" s="15" t="str">
        <f t="shared" si="47"/>
        <v/>
      </c>
      <c r="AQ413" s="4" t="str">
        <f t="shared" si="48"/>
        <v/>
      </c>
    </row>
    <row r="414" spans="1:43" x14ac:dyDescent="0.25">
      <c r="A414" s="4" t="str">
        <f>IF(Inddata!A429="","",Inddata!A429)</f>
        <v/>
      </c>
      <c r="B414" s="4" t="str">
        <f>IF(Inddata!B429="","",Inddata!B429)</f>
        <v/>
      </c>
      <c r="C414" s="4" t="str">
        <f>IF(Inddata!C429="","",Inddata!C429)</f>
        <v/>
      </c>
      <c r="D414" s="4" t="str">
        <f>IF(Inddata!D429="","",Inddata!D429)</f>
        <v/>
      </c>
      <c r="E414" s="4" t="str">
        <f>IF(Inddata!E429="","",Inddata!E429)</f>
        <v/>
      </c>
      <c r="F414" s="4" t="str">
        <f>IF(Inddata!F429="","",Inddata!F429)</f>
        <v/>
      </c>
      <c r="G414" s="4">
        <f>IF(Inddata!G429="","",Inddata!G429)</f>
        <v>0</v>
      </c>
      <c r="H414" s="4" t="str">
        <f>IF(Inddata!H429&gt;0.5,Inddata!H429,"")</f>
        <v/>
      </c>
      <c r="I414" s="4" t="str">
        <f>IF(Inddata!I429="","",Inddata!I429)</f>
        <v/>
      </c>
      <c r="J414" s="14">
        <f>IF('Anvendte oplysninger'!J414="Irrelevant",1,IF('Anvendte oplysninger'!J414&gt;3,1.2,1))</f>
        <v>1</v>
      </c>
      <c r="K414" s="14">
        <f>IF('Anvendte oplysninger'!K414="Irrelevant",1,IF(AND(OR(I414="Motorvejsstrækning",I414="Frakørselsflettestrækning",I414="Tilkørselsflettestrækning"),'Anvendte oplysninger'!K414&lt;3.5),1+(3.5-'Anvendte oplysninger'!K414)*0.12,IF(AND(OR(I414="Frakørselsrampe",I414="Tilkørselsrampe"),'Anvendte oplysninger'!K414&lt;3.5),1+(3.5-'Anvendte oplysninger'!K414)*0.16,1)))</f>
        <v>1</v>
      </c>
      <c r="L414" s="14">
        <f>IF('Anvendte oplysninger'!L414="Irrelevant",1,IF(AND('Anvendte oplysninger'!L414="Ja",'Anvendte oplysninger'!J414=2),0.6*'Anvendte oplysninger'!M414+(1-'Anvendte oplysninger'!M414),IF(AND('Anvendte oplysninger'!L414="Ja",'Anvendte oplysninger'!J414=3),0.7*'Anvendte oplysninger'!M414+(1-'Anvendte oplysninger'!M414),IF(AND('Anvendte oplysninger'!L414="Ja",'Anvendte oplysninger'!J414=4),0.76*'Anvendte oplysninger'!M414+(1-'Anvendte oplysninger'!M414),IF(AND('Anvendte oplysninger'!L414="Ja",'Anvendte oplysninger'!J414&gt;4.99999999),0.8*'Anvendte oplysninger'!M414+(1-'Anvendte oplysninger'!M414),1)))))</f>
        <v>1</v>
      </c>
      <c r="M414" s="14">
        <f>IF('Anvendte oplysninger'!L414="Irrelevant",1,IF(AND('Anvendte oplysninger'!L414="Ja",'Anvendte oplysninger'!J414=2),0.8*'Anvendte oplysninger'!M414+(1-'Anvendte oplysninger'!M414),IF(AND('Anvendte oplysninger'!L414="Ja",'Anvendte oplysninger'!J414=3),0.85*'Anvendte oplysninger'!M414+(1-'Anvendte oplysninger'!M414),IF(AND('Anvendte oplysninger'!L414="Ja",'Anvendte oplysninger'!J414=4),0.88*'Anvendte oplysninger'!M414+(1-'Anvendte oplysninger'!M414),IF(AND('Anvendte oplysninger'!L414="Ja",'Anvendte oplysninger'!J414&gt;4.99999999),0.9*'Anvendte oplysninger'!M414+(1-'Anvendte oplysninger'!M414),1)))))</f>
        <v>1</v>
      </c>
      <c r="N414" s="14">
        <f>IF('Anvendte oplysninger'!N414="Irrelevant",1,IF(AND(OR(I414="Motorvejsstrækning",I414="Frakørselsflettestrækning",I414="Tilkørselsflettestrækning"),'Anvendte oplysninger'!N414&lt;3),1+(3-'Anvendte oplysninger'!N414)*0.09333333,1))</f>
        <v>1</v>
      </c>
      <c r="O414" s="14">
        <f>IF('Anvendte oplysninger'!N414="Irrelevant",1,IF(AND(OR(I414="Motorvejsstrækning",I414="Frakørselsflettestrækning",I414="Tilkørselsflettestrækning"),'Anvendte oplysninger'!N414&lt;3),1+(3-'Anvendte oplysninger'!N414)*0.19666667,1))</f>
        <v>1</v>
      </c>
      <c r="P414" s="14">
        <f>IF('Anvendte oplysninger'!O414="Irrelevant",1,IF(AND(OR(I414="Motorvejsstrækning",I414="Frakørselsflettestrækning",I414="Tilkørselsflettestrækning"),'Anvendte oplysninger'!O414&lt;3.00000001),1+(0.5-'Anvendte oplysninger'!O414)*0.04,IF(AND(OR(I414="Frakørselsrampe",I414="Tilkørselsrampe"),'Anvendte oplysninger'!O414&lt;3.00000001),1+(0.5-'Anvendte oplysninger'!O414)*0.08,IF(OR(I414="Motorvejsstrækning",I414="Frakørselsflettestrækning",I414="Tilkørselsflettestrækning"),0.9,0.8))))</f>
        <v>1</v>
      </c>
      <c r="Q414" s="14">
        <f>IF('Anvendte oplysninger'!P414="Irrelevant",1,IF(AND(OR(I414="Motorvejsstrækning",I414="Frakørselsflettestrækning",I414="Tilkørselsflettestrækning"),'Anvendte oplysninger'!P414&lt;11.00000001),1+(5-'Anvendte oplysninger'!P414)*0.01,0.94))</f>
        <v>1</v>
      </c>
      <c r="R414" s="14">
        <f>IF(OR('Anvendte oplysninger'!Q414="Irrelevant",'Anvendte oplysninger'!R414="Irrelevant",'Anvendte oplysninger'!Q414="Lige"),1,IF(AND(OR(I414="Motorvejsstrækning",I414="Frakørselsflettestrækning",I414="Tilkørselsflettestrækning"),'Anvendte oplysninger'!Q414&lt;4000),(EXP(0.1096*1746.5/'Anvendte oplysninger'!Q414)/EXP(0.1096*1746.5/4000))*('Anvendte oplysninger'!R414/1000)/G414+(G414-'Anvendte oplysninger'!R414/1000)/G414,1))</f>
        <v>1</v>
      </c>
      <c r="S414" s="14">
        <f>IF(OR('Anvendte oplysninger'!S414="Irrelevant",'Anvendte oplysninger'!T414="Irrelevant",'Anvendte oplysninger'!S414="Lige"),1,IF(AND(OR(I414="Motorvejsstrækning",I414="Frakørselsflettestrækning",I414="Tilkørselsflettestrækning"),'Anvendte oplysninger'!S414&lt;4000),(EXP(0.1096*1746.5/'Anvendte oplysninger'!S414)/EXP(0.1096*1746.5/4000))*('Anvendte oplysninger'!T414/1000)/G414+(G414-'Anvendte oplysninger'!T414/1000)/G414,1))</f>
        <v>1</v>
      </c>
      <c r="T414" s="14">
        <f>IF('Anvendte oplysninger'!U414="Irrelevant",1,IF(AND(OR(I414="Motorvejsstrækning",I414="Frakørselsflettestrækning",I414="Tilkørselsflettestrækning",I414="Frakørselsrampe",I414="Tilkørselsrampe"),'Anvendte oplysninger'!U414="Ja"),0.95,1))</f>
        <v>1</v>
      </c>
      <c r="U414" s="14">
        <f>IF('Anvendte oplysninger'!U414="Irrelevant",1,IF(AND(OR(I414="Motorvejsstrækning",I414="Frakørselsflettestrækning",I414="Tilkørselsflettestrækning",I414="Frakørselsrampe",I414="Tilkørselsrampe"),'Anvendte oplysninger'!U414="Ja"),0.96,1))</f>
        <v>1</v>
      </c>
      <c r="V414" s="14">
        <f>IF('Anvendte oplysninger'!U414="Irrelevant",1,IF(AND(OR(I414="Motorvejsstrækning",I414="Frakørselsflettestrækning",I414="Tilkørselsflettestrækning",I414="Frakørselsrampe",I414="Tilkørselsrampe"),'Anvendte oplysninger'!U414="Ja"),0.79,1))</f>
        <v>1</v>
      </c>
      <c r="W414" s="14">
        <f>IF('Anvendte oplysninger'!U414="Irrelevant",1,IF(AND(OR(I414="Motorvejsstrækning",I414="Frakørselsflettestrækning",I414="Tilkørselsflettestrækning",I414="Frakørselsrampe",I414="Tilkørselsrampe"),'Anvendte oplysninger'!U414="Ja"),0.94,1))</f>
        <v>1</v>
      </c>
      <c r="X414" s="14">
        <f>IF('Anvendte oplysninger'!U414="Irrelevant",1,IF(AND(OR(I414="Motorvejsstrækning",I414="Frakørselsflettestrækning",I414="Tilkørselsflettestrækning",I414="Frakørselsrampe",I414="Tilkørselsrampe"),'Anvendte oplysninger'!U414="Ja"),0.97,1))</f>
        <v>1</v>
      </c>
      <c r="Y414" s="14">
        <f>IF(AND(I414="Frakørselsrampe",'Anvendte oplysninger'!V414="S-formet ruderrampe"),1.32,IF(AND(I414="Frakørselsrampe",'Anvendte oplysninger'!V414="S-formet trompetrampe"),2.05,IF(AND(I414="Frakørselsrampe",'Anvendte oplysninger'!V414="U-formet trompetrampe"),4.11,IF(AND(I414="Frakørselsrampe",'Anvendte oplysninger'!V414="SV-formet flyoverrampe"),5.15,IF(AND(I414="Frakørselsrampe",'Anvendte oplysninger'!V414="Vinkelformet rampe"),1.07,IF(AND(I414="Tilkørselsrampe",'Anvendte oplysninger'!V414="S-formet ruderrampe"),0.93,IF(AND(I414="Tilkørselsrampe",'Anvendte oplysninger'!V414="S-formet trompetrampe"),2.48,IF(AND(I414="Tilkørselsrampe",'Anvendte oplysninger'!V414="U-formet trompetrampe"),4.15,IF(AND(I414="Tilkørselsrampe",'Anvendte oplysninger'!V414="SV-formet flyoverrampe"),5.26,IF(AND(I414="Tilkørselsrampe",'Anvendte oplysninger'!V414="Vinkelformet rampe"),1.42,1))))))))))</f>
        <v>1</v>
      </c>
      <c r="Z414" s="14">
        <f>IF(OR('Anvendte oplysninger'!W414="Lige",'Anvendte oplysninger'!W414="Irrelevant",'Anvendte oplysninger'!X414="Irrelevant",'Anvendte oplysninger'!Y414="Irrelevant"),1,1+1.545*1000/32.2*((('Anvendte oplysninger'!Y414*3268/3600)/('Anvendte oplysninger'!W414/0.306))^2)*('Anvendte oplysninger'!X414/1000)/G414)</f>
        <v>1</v>
      </c>
      <c r="AA414" s="14">
        <f>IF(OR('Anvendte oplysninger'!W414="Lige",'Anvendte oplysninger'!W414="Irrelevant",'Anvendte oplysninger'!X414="Irrelevant",'Anvendte oplysninger'!Y414="Irrelevant"),1,1+1.961*1000/32.2*((('Anvendte oplysninger'!Y414*3268/3600)/('Anvendte oplysninger'!W414/0.306))^2)*('Anvendte oplysninger'!X414/1000)/G414)</f>
        <v>1</v>
      </c>
      <c r="AB414" s="14">
        <f>IF(OR('Anvendte oplysninger'!Z414="Lige",'Anvendte oplysninger'!Z414="Irrelevant",'Anvendte oplysninger'!AA414="Irrelevant",'Anvendte oplysninger'!AB414="Irrelevant"),1,1+1.545*1000/32.2*((('Anvendte oplysninger'!AB414*3268/3600)/('Anvendte oplysninger'!Z414/0.306))^2)*('Anvendte oplysninger'!AA414/1000)/G414)</f>
        <v>1</v>
      </c>
      <c r="AC414" s="14">
        <f>IF(OR('Anvendte oplysninger'!Z414="Lige",'Anvendte oplysninger'!Z414="Irrelevant",'Anvendte oplysninger'!AA414="Irrelevant",'Anvendte oplysninger'!AB414="Irrelevant"),1,1+1.961*1000/32.2*((('Anvendte oplysninger'!AB414*3268/3600)/('Anvendte oplysninger'!Z414/0.306))^2)*('Anvendte oplysninger'!AA414/1000)/G414)</f>
        <v>1</v>
      </c>
      <c r="AD414" s="14">
        <f>IF(OR('Anvendte oplysninger'!AC414="Irrelevant",'Anvendte oplysninger'!AC414="Nej"),1,IF(AND('Anvendte oplysninger'!AC414="Ja",OR('Anvendte oplysninger'!Q414&lt;301,'Anvendte oplysninger'!S414&lt;301)),1-(0.5*('Anvendte oplysninger'!R414+'Anvendte oplysninger'!T414)/('Anvendte oplysninger'!G414*1000)),IF(AND('Anvendte oplysninger'!AC414="Ja",OR('Anvendte oplysninger'!Q414&lt;601,'Anvendte oplysninger'!S414&lt;601)),1-(0.25*('Anvendte oplysninger'!R414+'Anvendte oplysninger'!T414)/('Anvendte oplysninger'!G414*1000)),1)))</f>
        <v>1</v>
      </c>
      <c r="AE414" s="14">
        <f>IF(OR('Anvendte oplysninger'!AC414="Irrelevant",'Anvendte oplysninger'!AC414="Nej"),1,IF(AND('Anvendte oplysninger'!AC414="Ja",OR('Anvendte oplysninger'!Q414&lt;301,'Anvendte oplysninger'!S414&lt;301)),1-(0.4*('Anvendte oplysninger'!R414+'Anvendte oplysninger'!T414)/('Anvendte oplysninger'!G414*1000)),IF(AND('Anvendte oplysninger'!AC414="Ja",OR('Anvendte oplysninger'!Q414&lt;601,'Anvendte oplysninger'!S414&lt;601)),1-(0.2*('Anvendte oplysninger'!R414+'Anvendte oplysninger'!T414)/('Anvendte oplysninger'!G414*1000)),1)))</f>
        <v>1</v>
      </c>
      <c r="AF414" s="14">
        <f>IF('Anvendte oplysninger'!AD414="110 km/t",0.79,1)</f>
        <v>1</v>
      </c>
      <c r="AG414" s="14">
        <f>IF('Anvendte oplysninger'!AD414="110 km/t",0.94,1)</f>
        <v>1</v>
      </c>
      <c r="AH414" s="14">
        <f>IF('Anvendte oplysninger'!AD414="110 km/t",0.66,1)</f>
        <v>1</v>
      </c>
      <c r="AI414" s="14">
        <f>IF('Anvendte oplysninger'!AD414="110 km/t",0.82,1)</f>
        <v>1</v>
      </c>
      <c r="AJ414" s="14">
        <f>IF(AND('Anvendte oplysninger'!AE414="Ja",I414="Tilkørselsflettestrækning"),0.65*'Anvendte oplysninger'!AF414+1-'Anvendte oplysninger'!AF414,1)</f>
        <v>1</v>
      </c>
      <c r="AK414" s="15" t="str">
        <f t="shared" si="42"/>
        <v/>
      </c>
      <c r="AL414" s="15" t="str">
        <f t="shared" si="43"/>
        <v/>
      </c>
      <c r="AM414" s="15" t="str">
        <f t="shared" si="44"/>
        <v/>
      </c>
      <c r="AN414" s="15" t="str">
        <f t="shared" si="45"/>
        <v/>
      </c>
      <c r="AO414" s="15" t="str">
        <f t="shared" si="46"/>
        <v/>
      </c>
      <c r="AP414" s="15" t="str">
        <f t="shared" si="47"/>
        <v/>
      </c>
      <c r="AQ414" s="4" t="str">
        <f t="shared" si="48"/>
        <v/>
      </c>
    </row>
    <row r="415" spans="1:43" x14ac:dyDescent="0.25">
      <c r="A415" s="4" t="str">
        <f>IF(Inddata!A430="","",Inddata!A430)</f>
        <v/>
      </c>
      <c r="B415" s="4" t="str">
        <f>IF(Inddata!B430="","",Inddata!B430)</f>
        <v/>
      </c>
      <c r="C415" s="4" t="str">
        <f>IF(Inddata!C430="","",Inddata!C430)</f>
        <v/>
      </c>
      <c r="D415" s="4" t="str">
        <f>IF(Inddata!D430="","",Inddata!D430)</f>
        <v/>
      </c>
      <c r="E415" s="4" t="str">
        <f>IF(Inddata!E430="","",Inddata!E430)</f>
        <v/>
      </c>
      <c r="F415" s="4" t="str">
        <f>IF(Inddata!F430="","",Inddata!F430)</f>
        <v/>
      </c>
      <c r="G415" s="4">
        <f>IF(Inddata!G430="","",Inddata!G430)</f>
        <v>0</v>
      </c>
      <c r="H415" s="4" t="str">
        <f>IF(Inddata!H430&gt;0.5,Inddata!H430,"")</f>
        <v/>
      </c>
      <c r="I415" s="4" t="str">
        <f>IF(Inddata!I430="","",Inddata!I430)</f>
        <v/>
      </c>
      <c r="J415" s="14">
        <f>IF('Anvendte oplysninger'!J415="Irrelevant",1,IF('Anvendte oplysninger'!J415&gt;3,1.2,1))</f>
        <v>1</v>
      </c>
      <c r="K415" s="14">
        <f>IF('Anvendte oplysninger'!K415="Irrelevant",1,IF(AND(OR(I415="Motorvejsstrækning",I415="Frakørselsflettestrækning",I415="Tilkørselsflettestrækning"),'Anvendte oplysninger'!K415&lt;3.5),1+(3.5-'Anvendte oplysninger'!K415)*0.12,IF(AND(OR(I415="Frakørselsrampe",I415="Tilkørselsrampe"),'Anvendte oplysninger'!K415&lt;3.5),1+(3.5-'Anvendte oplysninger'!K415)*0.16,1)))</f>
        <v>1</v>
      </c>
      <c r="L415" s="14">
        <f>IF('Anvendte oplysninger'!L415="Irrelevant",1,IF(AND('Anvendte oplysninger'!L415="Ja",'Anvendte oplysninger'!J415=2),0.6*'Anvendte oplysninger'!M415+(1-'Anvendte oplysninger'!M415),IF(AND('Anvendte oplysninger'!L415="Ja",'Anvendte oplysninger'!J415=3),0.7*'Anvendte oplysninger'!M415+(1-'Anvendte oplysninger'!M415),IF(AND('Anvendte oplysninger'!L415="Ja",'Anvendte oplysninger'!J415=4),0.76*'Anvendte oplysninger'!M415+(1-'Anvendte oplysninger'!M415),IF(AND('Anvendte oplysninger'!L415="Ja",'Anvendte oplysninger'!J415&gt;4.99999999),0.8*'Anvendte oplysninger'!M415+(1-'Anvendte oplysninger'!M415),1)))))</f>
        <v>1</v>
      </c>
      <c r="M415" s="14">
        <f>IF('Anvendte oplysninger'!L415="Irrelevant",1,IF(AND('Anvendte oplysninger'!L415="Ja",'Anvendte oplysninger'!J415=2),0.8*'Anvendte oplysninger'!M415+(1-'Anvendte oplysninger'!M415),IF(AND('Anvendte oplysninger'!L415="Ja",'Anvendte oplysninger'!J415=3),0.85*'Anvendte oplysninger'!M415+(1-'Anvendte oplysninger'!M415),IF(AND('Anvendte oplysninger'!L415="Ja",'Anvendte oplysninger'!J415=4),0.88*'Anvendte oplysninger'!M415+(1-'Anvendte oplysninger'!M415),IF(AND('Anvendte oplysninger'!L415="Ja",'Anvendte oplysninger'!J415&gt;4.99999999),0.9*'Anvendte oplysninger'!M415+(1-'Anvendte oplysninger'!M415),1)))))</f>
        <v>1</v>
      </c>
      <c r="N415" s="14">
        <f>IF('Anvendte oplysninger'!N415="Irrelevant",1,IF(AND(OR(I415="Motorvejsstrækning",I415="Frakørselsflettestrækning",I415="Tilkørselsflettestrækning"),'Anvendte oplysninger'!N415&lt;3),1+(3-'Anvendte oplysninger'!N415)*0.09333333,1))</f>
        <v>1</v>
      </c>
      <c r="O415" s="14">
        <f>IF('Anvendte oplysninger'!N415="Irrelevant",1,IF(AND(OR(I415="Motorvejsstrækning",I415="Frakørselsflettestrækning",I415="Tilkørselsflettestrækning"),'Anvendte oplysninger'!N415&lt;3),1+(3-'Anvendte oplysninger'!N415)*0.19666667,1))</f>
        <v>1</v>
      </c>
      <c r="P415" s="14">
        <f>IF('Anvendte oplysninger'!O415="Irrelevant",1,IF(AND(OR(I415="Motorvejsstrækning",I415="Frakørselsflettestrækning",I415="Tilkørselsflettestrækning"),'Anvendte oplysninger'!O415&lt;3.00000001),1+(0.5-'Anvendte oplysninger'!O415)*0.04,IF(AND(OR(I415="Frakørselsrampe",I415="Tilkørselsrampe"),'Anvendte oplysninger'!O415&lt;3.00000001),1+(0.5-'Anvendte oplysninger'!O415)*0.08,IF(OR(I415="Motorvejsstrækning",I415="Frakørselsflettestrækning",I415="Tilkørselsflettestrækning"),0.9,0.8))))</f>
        <v>1</v>
      </c>
      <c r="Q415" s="14">
        <f>IF('Anvendte oplysninger'!P415="Irrelevant",1,IF(AND(OR(I415="Motorvejsstrækning",I415="Frakørselsflettestrækning",I415="Tilkørselsflettestrækning"),'Anvendte oplysninger'!P415&lt;11.00000001),1+(5-'Anvendte oplysninger'!P415)*0.01,0.94))</f>
        <v>1</v>
      </c>
      <c r="R415" s="14">
        <f>IF(OR('Anvendte oplysninger'!Q415="Irrelevant",'Anvendte oplysninger'!R415="Irrelevant",'Anvendte oplysninger'!Q415="Lige"),1,IF(AND(OR(I415="Motorvejsstrækning",I415="Frakørselsflettestrækning",I415="Tilkørselsflettestrækning"),'Anvendte oplysninger'!Q415&lt;4000),(EXP(0.1096*1746.5/'Anvendte oplysninger'!Q415)/EXP(0.1096*1746.5/4000))*('Anvendte oplysninger'!R415/1000)/G415+(G415-'Anvendte oplysninger'!R415/1000)/G415,1))</f>
        <v>1</v>
      </c>
      <c r="S415" s="14">
        <f>IF(OR('Anvendte oplysninger'!S415="Irrelevant",'Anvendte oplysninger'!T415="Irrelevant",'Anvendte oplysninger'!S415="Lige"),1,IF(AND(OR(I415="Motorvejsstrækning",I415="Frakørselsflettestrækning",I415="Tilkørselsflettestrækning"),'Anvendte oplysninger'!S415&lt;4000),(EXP(0.1096*1746.5/'Anvendte oplysninger'!S415)/EXP(0.1096*1746.5/4000))*('Anvendte oplysninger'!T415/1000)/G415+(G415-'Anvendte oplysninger'!T415/1000)/G415,1))</f>
        <v>1</v>
      </c>
      <c r="T415" s="14">
        <f>IF('Anvendte oplysninger'!U415="Irrelevant",1,IF(AND(OR(I415="Motorvejsstrækning",I415="Frakørselsflettestrækning",I415="Tilkørselsflettestrækning",I415="Frakørselsrampe",I415="Tilkørselsrampe"),'Anvendte oplysninger'!U415="Ja"),0.95,1))</f>
        <v>1</v>
      </c>
      <c r="U415" s="14">
        <f>IF('Anvendte oplysninger'!U415="Irrelevant",1,IF(AND(OR(I415="Motorvejsstrækning",I415="Frakørselsflettestrækning",I415="Tilkørselsflettestrækning",I415="Frakørselsrampe",I415="Tilkørselsrampe"),'Anvendte oplysninger'!U415="Ja"),0.96,1))</f>
        <v>1</v>
      </c>
      <c r="V415" s="14">
        <f>IF('Anvendte oplysninger'!U415="Irrelevant",1,IF(AND(OR(I415="Motorvejsstrækning",I415="Frakørselsflettestrækning",I415="Tilkørselsflettestrækning",I415="Frakørselsrampe",I415="Tilkørselsrampe"),'Anvendte oplysninger'!U415="Ja"),0.79,1))</f>
        <v>1</v>
      </c>
      <c r="W415" s="14">
        <f>IF('Anvendte oplysninger'!U415="Irrelevant",1,IF(AND(OR(I415="Motorvejsstrækning",I415="Frakørselsflettestrækning",I415="Tilkørselsflettestrækning",I415="Frakørselsrampe",I415="Tilkørselsrampe"),'Anvendte oplysninger'!U415="Ja"),0.94,1))</f>
        <v>1</v>
      </c>
      <c r="X415" s="14">
        <f>IF('Anvendte oplysninger'!U415="Irrelevant",1,IF(AND(OR(I415="Motorvejsstrækning",I415="Frakørselsflettestrækning",I415="Tilkørselsflettestrækning",I415="Frakørselsrampe",I415="Tilkørselsrampe"),'Anvendte oplysninger'!U415="Ja"),0.97,1))</f>
        <v>1</v>
      </c>
      <c r="Y415" s="14">
        <f>IF(AND(I415="Frakørselsrampe",'Anvendte oplysninger'!V415="S-formet ruderrampe"),1.32,IF(AND(I415="Frakørselsrampe",'Anvendte oplysninger'!V415="S-formet trompetrampe"),2.05,IF(AND(I415="Frakørselsrampe",'Anvendte oplysninger'!V415="U-formet trompetrampe"),4.11,IF(AND(I415="Frakørselsrampe",'Anvendte oplysninger'!V415="SV-formet flyoverrampe"),5.15,IF(AND(I415="Frakørselsrampe",'Anvendte oplysninger'!V415="Vinkelformet rampe"),1.07,IF(AND(I415="Tilkørselsrampe",'Anvendte oplysninger'!V415="S-formet ruderrampe"),0.93,IF(AND(I415="Tilkørselsrampe",'Anvendte oplysninger'!V415="S-formet trompetrampe"),2.48,IF(AND(I415="Tilkørselsrampe",'Anvendte oplysninger'!V415="U-formet trompetrampe"),4.15,IF(AND(I415="Tilkørselsrampe",'Anvendte oplysninger'!V415="SV-formet flyoverrampe"),5.26,IF(AND(I415="Tilkørselsrampe",'Anvendte oplysninger'!V415="Vinkelformet rampe"),1.42,1))))))))))</f>
        <v>1</v>
      </c>
      <c r="Z415" s="14">
        <f>IF(OR('Anvendte oplysninger'!W415="Lige",'Anvendte oplysninger'!W415="Irrelevant",'Anvendte oplysninger'!X415="Irrelevant",'Anvendte oplysninger'!Y415="Irrelevant"),1,1+1.545*1000/32.2*((('Anvendte oplysninger'!Y415*3268/3600)/('Anvendte oplysninger'!W415/0.306))^2)*('Anvendte oplysninger'!X415/1000)/G415)</f>
        <v>1</v>
      </c>
      <c r="AA415" s="14">
        <f>IF(OR('Anvendte oplysninger'!W415="Lige",'Anvendte oplysninger'!W415="Irrelevant",'Anvendte oplysninger'!X415="Irrelevant",'Anvendte oplysninger'!Y415="Irrelevant"),1,1+1.961*1000/32.2*((('Anvendte oplysninger'!Y415*3268/3600)/('Anvendte oplysninger'!W415/0.306))^2)*('Anvendte oplysninger'!X415/1000)/G415)</f>
        <v>1</v>
      </c>
      <c r="AB415" s="14">
        <f>IF(OR('Anvendte oplysninger'!Z415="Lige",'Anvendte oplysninger'!Z415="Irrelevant",'Anvendte oplysninger'!AA415="Irrelevant",'Anvendte oplysninger'!AB415="Irrelevant"),1,1+1.545*1000/32.2*((('Anvendte oplysninger'!AB415*3268/3600)/('Anvendte oplysninger'!Z415/0.306))^2)*('Anvendte oplysninger'!AA415/1000)/G415)</f>
        <v>1</v>
      </c>
      <c r="AC415" s="14">
        <f>IF(OR('Anvendte oplysninger'!Z415="Lige",'Anvendte oplysninger'!Z415="Irrelevant",'Anvendte oplysninger'!AA415="Irrelevant",'Anvendte oplysninger'!AB415="Irrelevant"),1,1+1.961*1000/32.2*((('Anvendte oplysninger'!AB415*3268/3600)/('Anvendte oplysninger'!Z415/0.306))^2)*('Anvendte oplysninger'!AA415/1000)/G415)</f>
        <v>1</v>
      </c>
      <c r="AD415" s="14">
        <f>IF(OR('Anvendte oplysninger'!AC415="Irrelevant",'Anvendte oplysninger'!AC415="Nej"),1,IF(AND('Anvendte oplysninger'!AC415="Ja",OR('Anvendte oplysninger'!Q415&lt;301,'Anvendte oplysninger'!S415&lt;301)),1-(0.5*('Anvendte oplysninger'!R415+'Anvendte oplysninger'!T415)/('Anvendte oplysninger'!G415*1000)),IF(AND('Anvendte oplysninger'!AC415="Ja",OR('Anvendte oplysninger'!Q415&lt;601,'Anvendte oplysninger'!S415&lt;601)),1-(0.25*('Anvendte oplysninger'!R415+'Anvendte oplysninger'!T415)/('Anvendte oplysninger'!G415*1000)),1)))</f>
        <v>1</v>
      </c>
      <c r="AE415" s="14">
        <f>IF(OR('Anvendte oplysninger'!AC415="Irrelevant",'Anvendte oplysninger'!AC415="Nej"),1,IF(AND('Anvendte oplysninger'!AC415="Ja",OR('Anvendte oplysninger'!Q415&lt;301,'Anvendte oplysninger'!S415&lt;301)),1-(0.4*('Anvendte oplysninger'!R415+'Anvendte oplysninger'!T415)/('Anvendte oplysninger'!G415*1000)),IF(AND('Anvendte oplysninger'!AC415="Ja",OR('Anvendte oplysninger'!Q415&lt;601,'Anvendte oplysninger'!S415&lt;601)),1-(0.2*('Anvendte oplysninger'!R415+'Anvendte oplysninger'!T415)/('Anvendte oplysninger'!G415*1000)),1)))</f>
        <v>1</v>
      </c>
      <c r="AF415" s="14">
        <f>IF('Anvendte oplysninger'!AD415="110 km/t",0.79,1)</f>
        <v>1</v>
      </c>
      <c r="AG415" s="14">
        <f>IF('Anvendte oplysninger'!AD415="110 km/t",0.94,1)</f>
        <v>1</v>
      </c>
      <c r="AH415" s="14">
        <f>IF('Anvendte oplysninger'!AD415="110 km/t",0.66,1)</f>
        <v>1</v>
      </c>
      <c r="AI415" s="14">
        <f>IF('Anvendte oplysninger'!AD415="110 km/t",0.82,1)</f>
        <v>1</v>
      </c>
      <c r="AJ415" s="14">
        <f>IF(AND('Anvendte oplysninger'!AE415="Ja",I415="Tilkørselsflettestrækning"),0.65*'Anvendte oplysninger'!AF415+1-'Anvendte oplysninger'!AF415,1)</f>
        <v>1</v>
      </c>
      <c r="AK415" s="15" t="str">
        <f t="shared" si="42"/>
        <v/>
      </c>
      <c r="AL415" s="15" t="str">
        <f t="shared" si="43"/>
        <v/>
      </c>
      <c r="AM415" s="15" t="str">
        <f t="shared" si="44"/>
        <v/>
      </c>
      <c r="AN415" s="15" t="str">
        <f t="shared" si="45"/>
        <v/>
      </c>
      <c r="AO415" s="15" t="str">
        <f t="shared" si="46"/>
        <v/>
      </c>
      <c r="AP415" s="15" t="str">
        <f t="shared" si="47"/>
        <v/>
      </c>
      <c r="AQ415" s="4" t="str">
        <f t="shared" si="48"/>
        <v/>
      </c>
    </row>
    <row r="416" spans="1:43" x14ac:dyDescent="0.25">
      <c r="A416" s="4" t="str">
        <f>IF(Inddata!A431="","",Inddata!A431)</f>
        <v/>
      </c>
      <c r="B416" s="4" t="str">
        <f>IF(Inddata!B431="","",Inddata!B431)</f>
        <v/>
      </c>
      <c r="C416" s="4" t="str">
        <f>IF(Inddata!C431="","",Inddata!C431)</f>
        <v/>
      </c>
      <c r="D416" s="4" t="str">
        <f>IF(Inddata!D431="","",Inddata!D431)</f>
        <v/>
      </c>
      <c r="E416" s="4" t="str">
        <f>IF(Inddata!E431="","",Inddata!E431)</f>
        <v/>
      </c>
      <c r="F416" s="4" t="str">
        <f>IF(Inddata!F431="","",Inddata!F431)</f>
        <v/>
      </c>
      <c r="G416" s="4">
        <f>IF(Inddata!G431="","",Inddata!G431)</f>
        <v>0</v>
      </c>
      <c r="H416" s="4" t="str">
        <f>IF(Inddata!H431&gt;0.5,Inddata!H431,"")</f>
        <v/>
      </c>
      <c r="I416" s="4" t="str">
        <f>IF(Inddata!I431="","",Inddata!I431)</f>
        <v/>
      </c>
      <c r="J416" s="14">
        <f>IF('Anvendte oplysninger'!J416="Irrelevant",1,IF('Anvendte oplysninger'!J416&gt;3,1.2,1))</f>
        <v>1</v>
      </c>
      <c r="K416" s="14">
        <f>IF('Anvendte oplysninger'!K416="Irrelevant",1,IF(AND(OR(I416="Motorvejsstrækning",I416="Frakørselsflettestrækning",I416="Tilkørselsflettestrækning"),'Anvendte oplysninger'!K416&lt;3.5),1+(3.5-'Anvendte oplysninger'!K416)*0.12,IF(AND(OR(I416="Frakørselsrampe",I416="Tilkørselsrampe"),'Anvendte oplysninger'!K416&lt;3.5),1+(3.5-'Anvendte oplysninger'!K416)*0.16,1)))</f>
        <v>1</v>
      </c>
      <c r="L416" s="14">
        <f>IF('Anvendte oplysninger'!L416="Irrelevant",1,IF(AND('Anvendte oplysninger'!L416="Ja",'Anvendte oplysninger'!J416=2),0.6*'Anvendte oplysninger'!M416+(1-'Anvendte oplysninger'!M416),IF(AND('Anvendte oplysninger'!L416="Ja",'Anvendte oplysninger'!J416=3),0.7*'Anvendte oplysninger'!M416+(1-'Anvendte oplysninger'!M416),IF(AND('Anvendte oplysninger'!L416="Ja",'Anvendte oplysninger'!J416=4),0.76*'Anvendte oplysninger'!M416+(1-'Anvendte oplysninger'!M416),IF(AND('Anvendte oplysninger'!L416="Ja",'Anvendte oplysninger'!J416&gt;4.99999999),0.8*'Anvendte oplysninger'!M416+(1-'Anvendte oplysninger'!M416),1)))))</f>
        <v>1</v>
      </c>
      <c r="M416" s="14">
        <f>IF('Anvendte oplysninger'!L416="Irrelevant",1,IF(AND('Anvendte oplysninger'!L416="Ja",'Anvendte oplysninger'!J416=2),0.8*'Anvendte oplysninger'!M416+(1-'Anvendte oplysninger'!M416),IF(AND('Anvendte oplysninger'!L416="Ja",'Anvendte oplysninger'!J416=3),0.85*'Anvendte oplysninger'!M416+(1-'Anvendte oplysninger'!M416),IF(AND('Anvendte oplysninger'!L416="Ja",'Anvendte oplysninger'!J416=4),0.88*'Anvendte oplysninger'!M416+(1-'Anvendte oplysninger'!M416),IF(AND('Anvendte oplysninger'!L416="Ja",'Anvendte oplysninger'!J416&gt;4.99999999),0.9*'Anvendte oplysninger'!M416+(1-'Anvendte oplysninger'!M416),1)))))</f>
        <v>1</v>
      </c>
      <c r="N416" s="14">
        <f>IF('Anvendte oplysninger'!N416="Irrelevant",1,IF(AND(OR(I416="Motorvejsstrækning",I416="Frakørselsflettestrækning",I416="Tilkørselsflettestrækning"),'Anvendte oplysninger'!N416&lt;3),1+(3-'Anvendte oplysninger'!N416)*0.09333333,1))</f>
        <v>1</v>
      </c>
      <c r="O416" s="14">
        <f>IF('Anvendte oplysninger'!N416="Irrelevant",1,IF(AND(OR(I416="Motorvejsstrækning",I416="Frakørselsflettestrækning",I416="Tilkørselsflettestrækning"),'Anvendte oplysninger'!N416&lt;3),1+(3-'Anvendte oplysninger'!N416)*0.19666667,1))</f>
        <v>1</v>
      </c>
      <c r="P416" s="14">
        <f>IF('Anvendte oplysninger'!O416="Irrelevant",1,IF(AND(OR(I416="Motorvejsstrækning",I416="Frakørselsflettestrækning",I416="Tilkørselsflettestrækning"),'Anvendte oplysninger'!O416&lt;3.00000001),1+(0.5-'Anvendte oplysninger'!O416)*0.04,IF(AND(OR(I416="Frakørselsrampe",I416="Tilkørselsrampe"),'Anvendte oplysninger'!O416&lt;3.00000001),1+(0.5-'Anvendte oplysninger'!O416)*0.08,IF(OR(I416="Motorvejsstrækning",I416="Frakørselsflettestrækning",I416="Tilkørselsflettestrækning"),0.9,0.8))))</f>
        <v>1</v>
      </c>
      <c r="Q416" s="14">
        <f>IF('Anvendte oplysninger'!P416="Irrelevant",1,IF(AND(OR(I416="Motorvejsstrækning",I416="Frakørselsflettestrækning",I416="Tilkørselsflettestrækning"),'Anvendte oplysninger'!P416&lt;11.00000001),1+(5-'Anvendte oplysninger'!P416)*0.01,0.94))</f>
        <v>1</v>
      </c>
      <c r="R416" s="14">
        <f>IF(OR('Anvendte oplysninger'!Q416="Irrelevant",'Anvendte oplysninger'!R416="Irrelevant",'Anvendte oplysninger'!Q416="Lige"),1,IF(AND(OR(I416="Motorvejsstrækning",I416="Frakørselsflettestrækning",I416="Tilkørselsflettestrækning"),'Anvendte oplysninger'!Q416&lt;4000),(EXP(0.1096*1746.5/'Anvendte oplysninger'!Q416)/EXP(0.1096*1746.5/4000))*('Anvendte oplysninger'!R416/1000)/G416+(G416-'Anvendte oplysninger'!R416/1000)/G416,1))</f>
        <v>1</v>
      </c>
      <c r="S416" s="14">
        <f>IF(OR('Anvendte oplysninger'!S416="Irrelevant",'Anvendte oplysninger'!T416="Irrelevant",'Anvendte oplysninger'!S416="Lige"),1,IF(AND(OR(I416="Motorvejsstrækning",I416="Frakørselsflettestrækning",I416="Tilkørselsflettestrækning"),'Anvendte oplysninger'!S416&lt;4000),(EXP(0.1096*1746.5/'Anvendte oplysninger'!S416)/EXP(0.1096*1746.5/4000))*('Anvendte oplysninger'!T416/1000)/G416+(G416-'Anvendte oplysninger'!T416/1000)/G416,1))</f>
        <v>1</v>
      </c>
      <c r="T416" s="14">
        <f>IF('Anvendte oplysninger'!U416="Irrelevant",1,IF(AND(OR(I416="Motorvejsstrækning",I416="Frakørselsflettestrækning",I416="Tilkørselsflettestrækning",I416="Frakørselsrampe",I416="Tilkørselsrampe"),'Anvendte oplysninger'!U416="Ja"),0.95,1))</f>
        <v>1</v>
      </c>
      <c r="U416" s="14">
        <f>IF('Anvendte oplysninger'!U416="Irrelevant",1,IF(AND(OR(I416="Motorvejsstrækning",I416="Frakørselsflettestrækning",I416="Tilkørselsflettestrækning",I416="Frakørselsrampe",I416="Tilkørselsrampe"),'Anvendte oplysninger'!U416="Ja"),0.96,1))</f>
        <v>1</v>
      </c>
      <c r="V416" s="14">
        <f>IF('Anvendte oplysninger'!U416="Irrelevant",1,IF(AND(OR(I416="Motorvejsstrækning",I416="Frakørselsflettestrækning",I416="Tilkørselsflettestrækning",I416="Frakørselsrampe",I416="Tilkørselsrampe"),'Anvendte oplysninger'!U416="Ja"),0.79,1))</f>
        <v>1</v>
      </c>
      <c r="W416" s="14">
        <f>IF('Anvendte oplysninger'!U416="Irrelevant",1,IF(AND(OR(I416="Motorvejsstrækning",I416="Frakørselsflettestrækning",I416="Tilkørselsflettestrækning",I416="Frakørselsrampe",I416="Tilkørselsrampe"),'Anvendte oplysninger'!U416="Ja"),0.94,1))</f>
        <v>1</v>
      </c>
      <c r="X416" s="14">
        <f>IF('Anvendte oplysninger'!U416="Irrelevant",1,IF(AND(OR(I416="Motorvejsstrækning",I416="Frakørselsflettestrækning",I416="Tilkørselsflettestrækning",I416="Frakørselsrampe",I416="Tilkørselsrampe"),'Anvendte oplysninger'!U416="Ja"),0.97,1))</f>
        <v>1</v>
      </c>
      <c r="Y416" s="14">
        <f>IF(AND(I416="Frakørselsrampe",'Anvendte oplysninger'!V416="S-formet ruderrampe"),1.32,IF(AND(I416="Frakørselsrampe",'Anvendte oplysninger'!V416="S-formet trompetrampe"),2.05,IF(AND(I416="Frakørselsrampe",'Anvendte oplysninger'!V416="U-formet trompetrampe"),4.11,IF(AND(I416="Frakørselsrampe",'Anvendte oplysninger'!V416="SV-formet flyoverrampe"),5.15,IF(AND(I416="Frakørselsrampe",'Anvendte oplysninger'!V416="Vinkelformet rampe"),1.07,IF(AND(I416="Tilkørselsrampe",'Anvendte oplysninger'!V416="S-formet ruderrampe"),0.93,IF(AND(I416="Tilkørselsrampe",'Anvendte oplysninger'!V416="S-formet trompetrampe"),2.48,IF(AND(I416="Tilkørselsrampe",'Anvendte oplysninger'!V416="U-formet trompetrampe"),4.15,IF(AND(I416="Tilkørselsrampe",'Anvendte oplysninger'!V416="SV-formet flyoverrampe"),5.26,IF(AND(I416="Tilkørselsrampe",'Anvendte oplysninger'!V416="Vinkelformet rampe"),1.42,1))))))))))</f>
        <v>1</v>
      </c>
      <c r="Z416" s="14">
        <f>IF(OR('Anvendte oplysninger'!W416="Lige",'Anvendte oplysninger'!W416="Irrelevant",'Anvendte oplysninger'!X416="Irrelevant",'Anvendte oplysninger'!Y416="Irrelevant"),1,1+1.545*1000/32.2*((('Anvendte oplysninger'!Y416*3268/3600)/('Anvendte oplysninger'!W416/0.306))^2)*('Anvendte oplysninger'!X416/1000)/G416)</f>
        <v>1</v>
      </c>
      <c r="AA416" s="14">
        <f>IF(OR('Anvendte oplysninger'!W416="Lige",'Anvendte oplysninger'!W416="Irrelevant",'Anvendte oplysninger'!X416="Irrelevant",'Anvendte oplysninger'!Y416="Irrelevant"),1,1+1.961*1000/32.2*((('Anvendte oplysninger'!Y416*3268/3600)/('Anvendte oplysninger'!W416/0.306))^2)*('Anvendte oplysninger'!X416/1000)/G416)</f>
        <v>1</v>
      </c>
      <c r="AB416" s="14">
        <f>IF(OR('Anvendte oplysninger'!Z416="Lige",'Anvendte oplysninger'!Z416="Irrelevant",'Anvendte oplysninger'!AA416="Irrelevant",'Anvendte oplysninger'!AB416="Irrelevant"),1,1+1.545*1000/32.2*((('Anvendte oplysninger'!AB416*3268/3600)/('Anvendte oplysninger'!Z416/0.306))^2)*('Anvendte oplysninger'!AA416/1000)/G416)</f>
        <v>1</v>
      </c>
      <c r="AC416" s="14">
        <f>IF(OR('Anvendte oplysninger'!Z416="Lige",'Anvendte oplysninger'!Z416="Irrelevant",'Anvendte oplysninger'!AA416="Irrelevant",'Anvendte oplysninger'!AB416="Irrelevant"),1,1+1.961*1000/32.2*((('Anvendte oplysninger'!AB416*3268/3600)/('Anvendte oplysninger'!Z416/0.306))^2)*('Anvendte oplysninger'!AA416/1000)/G416)</f>
        <v>1</v>
      </c>
      <c r="AD416" s="14">
        <f>IF(OR('Anvendte oplysninger'!AC416="Irrelevant",'Anvendte oplysninger'!AC416="Nej"),1,IF(AND('Anvendte oplysninger'!AC416="Ja",OR('Anvendte oplysninger'!Q416&lt;301,'Anvendte oplysninger'!S416&lt;301)),1-(0.5*('Anvendte oplysninger'!R416+'Anvendte oplysninger'!T416)/('Anvendte oplysninger'!G416*1000)),IF(AND('Anvendte oplysninger'!AC416="Ja",OR('Anvendte oplysninger'!Q416&lt;601,'Anvendte oplysninger'!S416&lt;601)),1-(0.25*('Anvendte oplysninger'!R416+'Anvendte oplysninger'!T416)/('Anvendte oplysninger'!G416*1000)),1)))</f>
        <v>1</v>
      </c>
      <c r="AE416" s="14">
        <f>IF(OR('Anvendte oplysninger'!AC416="Irrelevant",'Anvendte oplysninger'!AC416="Nej"),1,IF(AND('Anvendte oplysninger'!AC416="Ja",OR('Anvendte oplysninger'!Q416&lt;301,'Anvendte oplysninger'!S416&lt;301)),1-(0.4*('Anvendte oplysninger'!R416+'Anvendte oplysninger'!T416)/('Anvendte oplysninger'!G416*1000)),IF(AND('Anvendte oplysninger'!AC416="Ja",OR('Anvendte oplysninger'!Q416&lt;601,'Anvendte oplysninger'!S416&lt;601)),1-(0.2*('Anvendte oplysninger'!R416+'Anvendte oplysninger'!T416)/('Anvendte oplysninger'!G416*1000)),1)))</f>
        <v>1</v>
      </c>
      <c r="AF416" s="14">
        <f>IF('Anvendte oplysninger'!AD416="110 km/t",0.79,1)</f>
        <v>1</v>
      </c>
      <c r="AG416" s="14">
        <f>IF('Anvendte oplysninger'!AD416="110 km/t",0.94,1)</f>
        <v>1</v>
      </c>
      <c r="AH416" s="14">
        <f>IF('Anvendte oplysninger'!AD416="110 km/t",0.66,1)</f>
        <v>1</v>
      </c>
      <c r="AI416" s="14">
        <f>IF('Anvendte oplysninger'!AD416="110 km/t",0.82,1)</f>
        <v>1</v>
      </c>
      <c r="AJ416" s="14">
        <f>IF(AND('Anvendte oplysninger'!AE416="Ja",I416="Tilkørselsflettestrækning"),0.65*'Anvendte oplysninger'!AF416+1-'Anvendte oplysninger'!AF416,1)</f>
        <v>1</v>
      </c>
      <c r="AK416" s="15" t="str">
        <f t="shared" si="42"/>
        <v/>
      </c>
      <c r="AL416" s="15" t="str">
        <f t="shared" si="43"/>
        <v/>
      </c>
      <c r="AM416" s="15" t="str">
        <f t="shared" si="44"/>
        <v/>
      </c>
      <c r="AN416" s="15" t="str">
        <f t="shared" si="45"/>
        <v/>
      </c>
      <c r="AO416" s="15" t="str">
        <f t="shared" si="46"/>
        <v/>
      </c>
      <c r="AP416" s="15" t="str">
        <f t="shared" si="47"/>
        <v/>
      </c>
      <c r="AQ416" s="4" t="str">
        <f t="shared" si="48"/>
        <v/>
      </c>
    </row>
    <row r="417" spans="1:43" x14ac:dyDescent="0.25">
      <c r="A417" s="4" t="str">
        <f>IF(Inddata!A432="","",Inddata!A432)</f>
        <v/>
      </c>
      <c r="B417" s="4" t="str">
        <f>IF(Inddata!B432="","",Inddata!B432)</f>
        <v/>
      </c>
      <c r="C417" s="4" t="str">
        <f>IF(Inddata!C432="","",Inddata!C432)</f>
        <v/>
      </c>
      <c r="D417" s="4" t="str">
        <f>IF(Inddata!D432="","",Inddata!D432)</f>
        <v/>
      </c>
      <c r="E417" s="4" t="str">
        <f>IF(Inddata!E432="","",Inddata!E432)</f>
        <v/>
      </c>
      <c r="F417" s="4" t="str">
        <f>IF(Inddata!F432="","",Inddata!F432)</f>
        <v/>
      </c>
      <c r="G417" s="4">
        <f>IF(Inddata!G432="","",Inddata!G432)</f>
        <v>0</v>
      </c>
      <c r="H417" s="4" t="str">
        <f>IF(Inddata!H432&gt;0.5,Inddata!H432,"")</f>
        <v/>
      </c>
      <c r="I417" s="4" t="str">
        <f>IF(Inddata!I432="","",Inddata!I432)</f>
        <v/>
      </c>
      <c r="J417" s="14">
        <f>IF('Anvendte oplysninger'!J417="Irrelevant",1,IF('Anvendte oplysninger'!J417&gt;3,1.2,1))</f>
        <v>1</v>
      </c>
      <c r="K417" s="14">
        <f>IF('Anvendte oplysninger'!K417="Irrelevant",1,IF(AND(OR(I417="Motorvejsstrækning",I417="Frakørselsflettestrækning",I417="Tilkørselsflettestrækning"),'Anvendte oplysninger'!K417&lt;3.5),1+(3.5-'Anvendte oplysninger'!K417)*0.12,IF(AND(OR(I417="Frakørselsrampe",I417="Tilkørselsrampe"),'Anvendte oplysninger'!K417&lt;3.5),1+(3.5-'Anvendte oplysninger'!K417)*0.16,1)))</f>
        <v>1</v>
      </c>
      <c r="L417" s="14">
        <f>IF('Anvendte oplysninger'!L417="Irrelevant",1,IF(AND('Anvendte oplysninger'!L417="Ja",'Anvendte oplysninger'!J417=2),0.6*'Anvendte oplysninger'!M417+(1-'Anvendte oplysninger'!M417),IF(AND('Anvendte oplysninger'!L417="Ja",'Anvendte oplysninger'!J417=3),0.7*'Anvendte oplysninger'!M417+(1-'Anvendte oplysninger'!M417),IF(AND('Anvendte oplysninger'!L417="Ja",'Anvendte oplysninger'!J417=4),0.76*'Anvendte oplysninger'!M417+(1-'Anvendte oplysninger'!M417),IF(AND('Anvendte oplysninger'!L417="Ja",'Anvendte oplysninger'!J417&gt;4.99999999),0.8*'Anvendte oplysninger'!M417+(1-'Anvendte oplysninger'!M417),1)))))</f>
        <v>1</v>
      </c>
      <c r="M417" s="14">
        <f>IF('Anvendte oplysninger'!L417="Irrelevant",1,IF(AND('Anvendte oplysninger'!L417="Ja",'Anvendte oplysninger'!J417=2),0.8*'Anvendte oplysninger'!M417+(1-'Anvendte oplysninger'!M417),IF(AND('Anvendte oplysninger'!L417="Ja",'Anvendte oplysninger'!J417=3),0.85*'Anvendte oplysninger'!M417+(1-'Anvendte oplysninger'!M417),IF(AND('Anvendte oplysninger'!L417="Ja",'Anvendte oplysninger'!J417=4),0.88*'Anvendte oplysninger'!M417+(1-'Anvendte oplysninger'!M417),IF(AND('Anvendte oplysninger'!L417="Ja",'Anvendte oplysninger'!J417&gt;4.99999999),0.9*'Anvendte oplysninger'!M417+(1-'Anvendte oplysninger'!M417),1)))))</f>
        <v>1</v>
      </c>
      <c r="N417" s="14">
        <f>IF('Anvendte oplysninger'!N417="Irrelevant",1,IF(AND(OR(I417="Motorvejsstrækning",I417="Frakørselsflettestrækning",I417="Tilkørselsflettestrækning"),'Anvendte oplysninger'!N417&lt;3),1+(3-'Anvendte oplysninger'!N417)*0.09333333,1))</f>
        <v>1</v>
      </c>
      <c r="O417" s="14">
        <f>IF('Anvendte oplysninger'!N417="Irrelevant",1,IF(AND(OR(I417="Motorvejsstrækning",I417="Frakørselsflettestrækning",I417="Tilkørselsflettestrækning"),'Anvendte oplysninger'!N417&lt;3),1+(3-'Anvendte oplysninger'!N417)*0.19666667,1))</f>
        <v>1</v>
      </c>
      <c r="P417" s="14">
        <f>IF('Anvendte oplysninger'!O417="Irrelevant",1,IF(AND(OR(I417="Motorvejsstrækning",I417="Frakørselsflettestrækning",I417="Tilkørselsflettestrækning"),'Anvendte oplysninger'!O417&lt;3.00000001),1+(0.5-'Anvendte oplysninger'!O417)*0.04,IF(AND(OR(I417="Frakørselsrampe",I417="Tilkørselsrampe"),'Anvendte oplysninger'!O417&lt;3.00000001),1+(0.5-'Anvendte oplysninger'!O417)*0.08,IF(OR(I417="Motorvejsstrækning",I417="Frakørselsflettestrækning",I417="Tilkørselsflettestrækning"),0.9,0.8))))</f>
        <v>1</v>
      </c>
      <c r="Q417" s="14">
        <f>IF('Anvendte oplysninger'!P417="Irrelevant",1,IF(AND(OR(I417="Motorvejsstrækning",I417="Frakørselsflettestrækning",I417="Tilkørselsflettestrækning"),'Anvendte oplysninger'!P417&lt;11.00000001),1+(5-'Anvendte oplysninger'!P417)*0.01,0.94))</f>
        <v>1</v>
      </c>
      <c r="R417" s="14">
        <f>IF(OR('Anvendte oplysninger'!Q417="Irrelevant",'Anvendte oplysninger'!R417="Irrelevant",'Anvendte oplysninger'!Q417="Lige"),1,IF(AND(OR(I417="Motorvejsstrækning",I417="Frakørselsflettestrækning",I417="Tilkørselsflettestrækning"),'Anvendte oplysninger'!Q417&lt;4000),(EXP(0.1096*1746.5/'Anvendte oplysninger'!Q417)/EXP(0.1096*1746.5/4000))*('Anvendte oplysninger'!R417/1000)/G417+(G417-'Anvendte oplysninger'!R417/1000)/G417,1))</f>
        <v>1</v>
      </c>
      <c r="S417" s="14">
        <f>IF(OR('Anvendte oplysninger'!S417="Irrelevant",'Anvendte oplysninger'!T417="Irrelevant",'Anvendte oplysninger'!S417="Lige"),1,IF(AND(OR(I417="Motorvejsstrækning",I417="Frakørselsflettestrækning",I417="Tilkørselsflettestrækning"),'Anvendte oplysninger'!S417&lt;4000),(EXP(0.1096*1746.5/'Anvendte oplysninger'!S417)/EXP(0.1096*1746.5/4000))*('Anvendte oplysninger'!T417/1000)/G417+(G417-'Anvendte oplysninger'!T417/1000)/G417,1))</f>
        <v>1</v>
      </c>
      <c r="T417" s="14">
        <f>IF('Anvendte oplysninger'!U417="Irrelevant",1,IF(AND(OR(I417="Motorvejsstrækning",I417="Frakørselsflettestrækning",I417="Tilkørselsflettestrækning",I417="Frakørselsrampe",I417="Tilkørselsrampe"),'Anvendte oplysninger'!U417="Ja"),0.95,1))</f>
        <v>1</v>
      </c>
      <c r="U417" s="14">
        <f>IF('Anvendte oplysninger'!U417="Irrelevant",1,IF(AND(OR(I417="Motorvejsstrækning",I417="Frakørselsflettestrækning",I417="Tilkørselsflettestrækning",I417="Frakørselsrampe",I417="Tilkørselsrampe"),'Anvendte oplysninger'!U417="Ja"),0.96,1))</f>
        <v>1</v>
      </c>
      <c r="V417" s="14">
        <f>IF('Anvendte oplysninger'!U417="Irrelevant",1,IF(AND(OR(I417="Motorvejsstrækning",I417="Frakørselsflettestrækning",I417="Tilkørselsflettestrækning",I417="Frakørselsrampe",I417="Tilkørselsrampe"),'Anvendte oplysninger'!U417="Ja"),0.79,1))</f>
        <v>1</v>
      </c>
      <c r="W417" s="14">
        <f>IF('Anvendte oplysninger'!U417="Irrelevant",1,IF(AND(OR(I417="Motorvejsstrækning",I417="Frakørselsflettestrækning",I417="Tilkørselsflettestrækning",I417="Frakørselsrampe",I417="Tilkørselsrampe"),'Anvendte oplysninger'!U417="Ja"),0.94,1))</f>
        <v>1</v>
      </c>
      <c r="X417" s="14">
        <f>IF('Anvendte oplysninger'!U417="Irrelevant",1,IF(AND(OR(I417="Motorvejsstrækning",I417="Frakørselsflettestrækning",I417="Tilkørselsflettestrækning",I417="Frakørselsrampe",I417="Tilkørselsrampe"),'Anvendte oplysninger'!U417="Ja"),0.97,1))</f>
        <v>1</v>
      </c>
      <c r="Y417" s="14">
        <f>IF(AND(I417="Frakørselsrampe",'Anvendte oplysninger'!V417="S-formet ruderrampe"),1.32,IF(AND(I417="Frakørselsrampe",'Anvendte oplysninger'!V417="S-formet trompetrampe"),2.05,IF(AND(I417="Frakørselsrampe",'Anvendte oplysninger'!V417="U-formet trompetrampe"),4.11,IF(AND(I417="Frakørselsrampe",'Anvendte oplysninger'!V417="SV-formet flyoverrampe"),5.15,IF(AND(I417="Frakørselsrampe",'Anvendte oplysninger'!V417="Vinkelformet rampe"),1.07,IF(AND(I417="Tilkørselsrampe",'Anvendte oplysninger'!V417="S-formet ruderrampe"),0.93,IF(AND(I417="Tilkørselsrampe",'Anvendte oplysninger'!V417="S-formet trompetrampe"),2.48,IF(AND(I417="Tilkørselsrampe",'Anvendte oplysninger'!V417="U-formet trompetrampe"),4.15,IF(AND(I417="Tilkørselsrampe",'Anvendte oplysninger'!V417="SV-formet flyoverrampe"),5.26,IF(AND(I417="Tilkørselsrampe",'Anvendte oplysninger'!V417="Vinkelformet rampe"),1.42,1))))))))))</f>
        <v>1</v>
      </c>
      <c r="Z417" s="14">
        <f>IF(OR('Anvendte oplysninger'!W417="Lige",'Anvendte oplysninger'!W417="Irrelevant",'Anvendte oplysninger'!X417="Irrelevant",'Anvendte oplysninger'!Y417="Irrelevant"),1,1+1.545*1000/32.2*((('Anvendte oplysninger'!Y417*3268/3600)/('Anvendte oplysninger'!W417/0.306))^2)*('Anvendte oplysninger'!X417/1000)/G417)</f>
        <v>1</v>
      </c>
      <c r="AA417" s="14">
        <f>IF(OR('Anvendte oplysninger'!W417="Lige",'Anvendte oplysninger'!W417="Irrelevant",'Anvendte oplysninger'!X417="Irrelevant",'Anvendte oplysninger'!Y417="Irrelevant"),1,1+1.961*1000/32.2*((('Anvendte oplysninger'!Y417*3268/3600)/('Anvendte oplysninger'!W417/0.306))^2)*('Anvendte oplysninger'!X417/1000)/G417)</f>
        <v>1</v>
      </c>
      <c r="AB417" s="14">
        <f>IF(OR('Anvendte oplysninger'!Z417="Lige",'Anvendte oplysninger'!Z417="Irrelevant",'Anvendte oplysninger'!AA417="Irrelevant",'Anvendte oplysninger'!AB417="Irrelevant"),1,1+1.545*1000/32.2*((('Anvendte oplysninger'!AB417*3268/3600)/('Anvendte oplysninger'!Z417/0.306))^2)*('Anvendte oplysninger'!AA417/1000)/G417)</f>
        <v>1</v>
      </c>
      <c r="AC417" s="14">
        <f>IF(OR('Anvendte oplysninger'!Z417="Lige",'Anvendte oplysninger'!Z417="Irrelevant",'Anvendte oplysninger'!AA417="Irrelevant",'Anvendte oplysninger'!AB417="Irrelevant"),1,1+1.961*1000/32.2*((('Anvendte oplysninger'!AB417*3268/3600)/('Anvendte oplysninger'!Z417/0.306))^2)*('Anvendte oplysninger'!AA417/1000)/G417)</f>
        <v>1</v>
      </c>
      <c r="AD417" s="14">
        <f>IF(OR('Anvendte oplysninger'!AC417="Irrelevant",'Anvendte oplysninger'!AC417="Nej"),1,IF(AND('Anvendte oplysninger'!AC417="Ja",OR('Anvendte oplysninger'!Q417&lt;301,'Anvendte oplysninger'!S417&lt;301)),1-(0.5*('Anvendte oplysninger'!R417+'Anvendte oplysninger'!T417)/('Anvendte oplysninger'!G417*1000)),IF(AND('Anvendte oplysninger'!AC417="Ja",OR('Anvendte oplysninger'!Q417&lt;601,'Anvendte oplysninger'!S417&lt;601)),1-(0.25*('Anvendte oplysninger'!R417+'Anvendte oplysninger'!T417)/('Anvendte oplysninger'!G417*1000)),1)))</f>
        <v>1</v>
      </c>
      <c r="AE417" s="14">
        <f>IF(OR('Anvendte oplysninger'!AC417="Irrelevant",'Anvendte oplysninger'!AC417="Nej"),1,IF(AND('Anvendte oplysninger'!AC417="Ja",OR('Anvendte oplysninger'!Q417&lt;301,'Anvendte oplysninger'!S417&lt;301)),1-(0.4*('Anvendte oplysninger'!R417+'Anvendte oplysninger'!T417)/('Anvendte oplysninger'!G417*1000)),IF(AND('Anvendte oplysninger'!AC417="Ja",OR('Anvendte oplysninger'!Q417&lt;601,'Anvendte oplysninger'!S417&lt;601)),1-(0.2*('Anvendte oplysninger'!R417+'Anvendte oplysninger'!T417)/('Anvendte oplysninger'!G417*1000)),1)))</f>
        <v>1</v>
      </c>
      <c r="AF417" s="14">
        <f>IF('Anvendte oplysninger'!AD417="110 km/t",0.79,1)</f>
        <v>1</v>
      </c>
      <c r="AG417" s="14">
        <f>IF('Anvendte oplysninger'!AD417="110 km/t",0.94,1)</f>
        <v>1</v>
      </c>
      <c r="AH417" s="14">
        <f>IF('Anvendte oplysninger'!AD417="110 km/t",0.66,1)</f>
        <v>1</v>
      </c>
      <c r="AI417" s="14">
        <f>IF('Anvendte oplysninger'!AD417="110 km/t",0.82,1)</f>
        <v>1</v>
      </c>
      <c r="AJ417" s="14">
        <f>IF(AND('Anvendte oplysninger'!AE417="Ja",I417="Tilkørselsflettestrækning"),0.65*'Anvendte oplysninger'!AF417+1-'Anvendte oplysninger'!AF417,1)</f>
        <v>1</v>
      </c>
      <c r="AK417" s="15" t="str">
        <f t="shared" si="42"/>
        <v/>
      </c>
      <c r="AL417" s="15" t="str">
        <f t="shared" si="43"/>
        <v/>
      </c>
      <c r="AM417" s="15" t="str">
        <f t="shared" si="44"/>
        <v/>
      </c>
      <c r="AN417" s="15" t="str">
        <f t="shared" si="45"/>
        <v/>
      </c>
      <c r="AO417" s="15" t="str">
        <f t="shared" si="46"/>
        <v/>
      </c>
      <c r="AP417" s="15" t="str">
        <f t="shared" si="47"/>
        <v/>
      </c>
      <c r="AQ417" s="4" t="str">
        <f t="shared" si="48"/>
        <v/>
      </c>
    </row>
    <row r="418" spans="1:43" x14ac:dyDescent="0.25">
      <c r="A418" s="4" t="str">
        <f>IF(Inddata!A433="","",Inddata!A433)</f>
        <v/>
      </c>
      <c r="B418" s="4" t="str">
        <f>IF(Inddata!B433="","",Inddata!B433)</f>
        <v/>
      </c>
      <c r="C418" s="4" t="str">
        <f>IF(Inddata!C433="","",Inddata!C433)</f>
        <v/>
      </c>
      <c r="D418" s="4" t="str">
        <f>IF(Inddata!D433="","",Inddata!D433)</f>
        <v/>
      </c>
      <c r="E418" s="4" t="str">
        <f>IF(Inddata!E433="","",Inddata!E433)</f>
        <v/>
      </c>
      <c r="F418" s="4" t="str">
        <f>IF(Inddata!F433="","",Inddata!F433)</f>
        <v/>
      </c>
      <c r="G418" s="4">
        <f>IF(Inddata!G433="","",Inddata!G433)</f>
        <v>0</v>
      </c>
      <c r="H418" s="4" t="str">
        <f>IF(Inddata!H433&gt;0.5,Inddata!H433,"")</f>
        <v/>
      </c>
      <c r="I418" s="4" t="str">
        <f>IF(Inddata!I433="","",Inddata!I433)</f>
        <v/>
      </c>
      <c r="J418" s="14">
        <f>IF('Anvendte oplysninger'!J418="Irrelevant",1,IF('Anvendte oplysninger'!J418&gt;3,1.2,1))</f>
        <v>1</v>
      </c>
      <c r="K418" s="14">
        <f>IF('Anvendte oplysninger'!K418="Irrelevant",1,IF(AND(OR(I418="Motorvejsstrækning",I418="Frakørselsflettestrækning",I418="Tilkørselsflettestrækning"),'Anvendte oplysninger'!K418&lt;3.5),1+(3.5-'Anvendte oplysninger'!K418)*0.12,IF(AND(OR(I418="Frakørselsrampe",I418="Tilkørselsrampe"),'Anvendte oplysninger'!K418&lt;3.5),1+(3.5-'Anvendte oplysninger'!K418)*0.16,1)))</f>
        <v>1</v>
      </c>
      <c r="L418" s="14">
        <f>IF('Anvendte oplysninger'!L418="Irrelevant",1,IF(AND('Anvendte oplysninger'!L418="Ja",'Anvendte oplysninger'!J418=2),0.6*'Anvendte oplysninger'!M418+(1-'Anvendte oplysninger'!M418),IF(AND('Anvendte oplysninger'!L418="Ja",'Anvendte oplysninger'!J418=3),0.7*'Anvendte oplysninger'!M418+(1-'Anvendte oplysninger'!M418),IF(AND('Anvendte oplysninger'!L418="Ja",'Anvendte oplysninger'!J418=4),0.76*'Anvendte oplysninger'!M418+(1-'Anvendte oplysninger'!M418),IF(AND('Anvendte oplysninger'!L418="Ja",'Anvendte oplysninger'!J418&gt;4.99999999),0.8*'Anvendte oplysninger'!M418+(1-'Anvendte oplysninger'!M418),1)))))</f>
        <v>1</v>
      </c>
      <c r="M418" s="14">
        <f>IF('Anvendte oplysninger'!L418="Irrelevant",1,IF(AND('Anvendte oplysninger'!L418="Ja",'Anvendte oplysninger'!J418=2),0.8*'Anvendte oplysninger'!M418+(1-'Anvendte oplysninger'!M418),IF(AND('Anvendte oplysninger'!L418="Ja",'Anvendte oplysninger'!J418=3),0.85*'Anvendte oplysninger'!M418+(1-'Anvendte oplysninger'!M418),IF(AND('Anvendte oplysninger'!L418="Ja",'Anvendte oplysninger'!J418=4),0.88*'Anvendte oplysninger'!M418+(1-'Anvendte oplysninger'!M418),IF(AND('Anvendte oplysninger'!L418="Ja",'Anvendte oplysninger'!J418&gt;4.99999999),0.9*'Anvendte oplysninger'!M418+(1-'Anvendte oplysninger'!M418),1)))))</f>
        <v>1</v>
      </c>
      <c r="N418" s="14">
        <f>IF('Anvendte oplysninger'!N418="Irrelevant",1,IF(AND(OR(I418="Motorvejsstrækning",I418="Frakørselsflettestrækning",I418="Tilkørselsflettestrækning"),'Anvendte oplysninger'!N418&lt;3),1+(3-'Anvendte oplysninger'!N418)*0.09333333,1))</f>
        <v>1</v>
      </c>
      <c r="O418" s="14">
        <f>IF('Anvendte oplysninger'!N418="Irrelevant",1,IF(AND(OR(I418="Motorvejsstrækning",I418="Frakørselsflettestrækning",I418="Tilkørselsflettestrækning"),'Anvendte oplysninger'!N418&lt;3),1+(3-'Anvendte oplysninger'!N418)*0.19666667,1))</f>
        <v>1</v>
      </c>
      <c r="P418" s="14">
        <f>IF('Anvendte oplysninger'!O418="Irrelevant",1,IF(AND(OR(I418="Motorvejsstrækning",I418="Frakørselsflettestrækning",I418="Tilkørselsflettestrækning"),'Anvendte oplysninger'!O418&lt;3.00000001),1+(0.5-'Anvendte oplysninger'!O418)*0.04,IF(AND(OR(I418="Frakørselsrampe",I418="Tilkørselsrampe"),'Anvendte oplysninger'!O418&lt;3.00000001),1+(0.5-'Anvendte oplysninger'!O418)*0.08,IF(OR(I418="Motorvejsstrækning",I418="Frakørselsflettestrækning",I418="Tilkørselsflettestrækning"),0.9,0.8))))</f>
        <v>1</v>
      </c>
      <c r="Q418" s="14">
        <f>IF('Anvendte oplysninger'!P418="Irrelevant",1,IF(AND(OR(I418="Motorvejsstrækning",I418="Frakørselsflettestrækning",I418="Tilkørselsflettestrækning"),'Anvendte oplysninger'!P418&lt;11.00000001),1+(5-'Anvendte oplysninger'!P418)*0.01,0.94))</f>
        <v>1</v>
      </c>
      <c r="R418" s="14">
        <f>IF(OR('Anvendte oplysninger'!Q418="Irrelevant",'Anvendte oplysninger'!R418="Irrelevant",'Anvendte oplysninger'!Q418="Lige"),1,IF(AND(OR(I418="Motorvejsstrækning",I418="Frakørselsflettestrækning",I418="Tilkørselsflettestrækning"),'Anvendte oplysninger'!Q418&lt;4000),(EXP(0.1096*1746.5/'Anvendte oplysninger'!Q418)/EXP(0.1096*1746.5/4000))*('Anvendte oplysninger'!R418/1000)/G418+(G418-'Anvendte oplysninger'!R418/1000)/G418,1))</f>
        <v>1</v>
      </c>
      <c r="S418" s="14">
        <f>IF(OR('Anvendte oplysninger'!S418="Irrelevant",'Anvendte oplysninger'!T418="Irrelevant",'Anvendte oplysninger'!S418="Lige"),1,IF(AND(OR(I418="Motorvejsstrækning",I418="Frakørselsflettestrækning",I418="Tilkørselsflettestrækning"),'Anvendte oplysninger'!S418&lt;4000),(EXP(0.1096*1746.5/'Anvendte oplysninger'!S418)/EXP(0.1096*1746.5/4000))*('Anvendte oplysninger'!T418/1000)/G418+(G418-'Anvendte oplysninger'!T418/1000)/G418,1))</f>
        <v>1</v>
      </c>
      <c r="T418" s="14">
        <f>IF('Anvendte oplysninger'!U418="Irrelevant",1,IF(AND(OR(I418="Motorvejsstrækning",I418="Frakørselsflettestrækning",I418="Tilkørselsflettestrækning",I418="Frakørselsrampe",I418="Tilkørselsrampe"),'Anvendte oplysninger'!U418="Ja"),0.95,1))</f>
        <v>1</v>
      </c>
      <c r="U418" s="14">
        <f>IF('Anvendte oplysninger'!U418="Irrelevant",1,IF(AND(OR(I418="Motorvejsstrækning",I418="Frakørselsflettestrækning",I418="Tilkørselsflettestrækning",I418="Frakørselsrampe",I418="Tilkørselsrampe"),'Anvendte oplysninger'!U418="Ja"),0.96,1))</f>
        <v>1</v>
      </c>
      <c r="V418" s="14">
        <f>IF('Anvendte oplysninger'!U418="Irrelevant",1,IF(AND(OR(I418="Motorvejsstrækning",I418="Frakørselsflettestrækning",I418="Tilkørselsflettestrækning",I418="Frakørselsrampe",I418="Tilkørselsrampe"),'Anvendte oplysninger'!U418="Ja"),0.79,1))</f>
        <v>1</v>
      </c>
      <c r="W418" s="14">
        <f>IF('Anvendte oplysninger'!U418="Irrelevant",1,IF(AND(OR(I418="Motorvejsstrækning",I418="Frakørselsflettestrækning",I418="Tilkørselsflettestrækning",I418="Frakørselsrampe",I418="Tilkørselsrampe"),'Anvendte oplysninger'!U418="Ja"),0.94,1))</f>
        <v>1</v>
      </c>
      <c r="X418" s="14">
        <f>IF('Anvendte oplysninger'!U418="Irrelevant",1,IF(AND(OR(I418="Motorvejsstrækning",I418="Frakørselsflettestrækning",I418="Tilkørselsflettestrækning",I418="Frakørselsrampe",I418="Tilkørselsrampe"),'Anvendte oplysninger'!U418="Ja"),0.97,1))</f>
        <v>1</v>
      </c>
      <c r="Y418" s="14">
        <f>IF(AND(I418="Frakørselsrampe",'Anvendte oplysninger'!V418="S-formet ruderrampe"),1.32,IF(AND(I418="Frakørselsrampe",'Anvendte oplysninger'!V418="S-formet trompetrampe"),2.05,IF(AND(I418="Frakørselsrampe",'Anvendte oplysninger'!V418="U-formet trompetrampe"),4.11,IF(AND(I418="Frakørselsrampe",'Anvendte oplysninger'!V418="SV-formet flyoverrampe"),5.15,IF(AND(I418="Frakørselsrampe",'Anvendte oplysninger'!V418="Vinkelformet rampe"),1.07,IF(AND(I418="Tilkørselsrampe",'Anvendte oplysninger'!V418="S-formet ruderrampe"),0.93,IF(AND(I418="Tilkørselsrampe",'Anvendte oplysninger'!V418="S-formet trompetrampe"),2.48,IF(AND(I418="Tilkørselsrampe",'Anvendte oplysninger'!V418="U-formet trompetrampe"),4.15,IF(AND(I418="Tilkørselsrampe",'Anvendte oplysninger'!V418="SV-formet flyoverrampe"),5.26,IF(AND(I418="Tilkørselsrampe",'Anvendte oplysninger'!V418="Vinkelformet rampe"),1.42,1))))))))))</f>
        <v>1</v>
      </c>
      <c r="Z418" s="14">
        <f>IF(OR('Anvendte oplysninger'!W418="Lige",'Anvendte oplysninger'!W418="Irrelevant",'Anvendte oplysninger'!X418="Irrelevant",'Anvendte oplysninger'!Y418="Irrelevant"),1,1+1.545*1000/32.2*((('Anvendte oplysninger'!Y418*3268/3600)/('Anvendte oplysninger'!W418/0.306))^2)*('Anvendte oplysninger'!X418/1000)/G418)</f>
        <v>1</v>
      </c>
      <c r="AA418" s="14">
        <f>IF(OR('Anvendte oplysninger'!W418="Lige",'Anvendte oplysninger'!W418="Irrelevant",'Anvendte oplysninger'!X418="Irrelevant",'Anvendte oplysninger'!Y418="Irrelevant"),1,1+1.961*1000/32.2*((('Anvendte oplysninger'!Y418*3268/3600)/('Anvendte oplysninger'!W418/0.306))^2)*('Anvendte oplysninger'!X418/1000)/G418)</f>
        <v>1</v>
      </c>
      <c r="AB418" s="14">
        <f>IF(OR('Anvendte oplysninger'!Z418="Lige",'Anvendte oplysninger'!Z418="Irrelevant",'Anvendte oplysninger'!AA418="Irrelevant",'Anvendte oplysninger'!AB418="Irrelevant"),1,1+1.545*1000/32.2*((('Anvendte oplysninger'!AB418*3268/3600)/('Anvendte oplysninger'!Z418/0.306))^2)*('Anvendte oplysninger'!AA418/1000)/G418)</f>
        <v>1</v>
      </c>
      <c r="AC418" s="14">
        <f>IF(OR('Anvendte oplysninger'!Z418="Lige",'Anvendte oplysninger'!Z418="Irrelevant",'Anvendte oplysninger'!AA418="Irrelevant",'Anvendte oplysninger'!AB418="Irrelevant"),1,1+1.961*1000/32.2*((('Anvendte oplysninger'!AB418*3268/3600)/('Anvendte oplysninger'!Z418/0.306))^2)*('Anvendte oplysninger'!AA418/1000)/G418)</f>
        <v>1</v>
      </c>
      <c r="AD418" s="14">
        <f>IF(OR('Anvendte oplysninger'!AC418="Irrelevant",'Anvendte oplysninger'!AC418="Nej"),1,IF(AND('Anvendte oplysninger'!AC418="Ja",OR('Anvendte oplysninger'!Q418&lt;301,'Anvendte oplysninger'!S418&lt;301)),1-(0.5*('Anvendte oplysninger'!R418+'Anvendte oplysninger'!T418)/('Anvendte oplysninger'!G418*1000)),IF(AND('Anvendte oplysninger'!AC418="Ja",OR('Anvendte oplysninger'!Q418&lt;601,'Anvendte oplysninger'!S418&lt;601)),1-(0.25*('Anvendte oplysninger'!R418+'Anvendte oplysninger'!T418)/('Anvendte oplysninger'!G418*1000)),1)))</f>
        <v>1</v>
      </c>
      <c r="AE418" s="14">
        <f>IF(OR('Anvendte oplysninger'!AC418="Irrelevant",'Anvendte oplysninger'!AC418="Nej"),1,IF(AND('Anvendte oplysninger'!AC418="Ja",OR('Anvendte oplysninger'!Q418&lt;301,'Anvendte oplysninger'!S418&lt;301)),1-(0.4*('Anvendte oplysninger'!R418+'Anvendte oplysninger'!T418)/('Anvendte oplysninger'!G418*1000)),IF(AND('Anvendte oplysninger'!AC418="Ja",OR('Anvendte oplysninger'!Q418&lt;601,'Anvendte oplysninger'!S418&lt;601)),1-(0.2*('Anvendte oplysninger'!R418+'Anvendte oplysninger'!T418)/('Anvendte oplysninger'!G418*1000)),1)))</f>
        <v>1</v>
      </c>
      <c r="AF418" s="14">
        <f>IF('Anvendte oplysninger'!AD418="110 km/t",0.79,1)</f>
        <v>1</v>
      </c>
      <c r="AG418" s="14">
        <f>IF('Anvendte oplysninger'!AD418="110 km/t",0.94,1)</f>
        <v>1</v>
      </c>
      <c r="AH418" s="14">
        <f>IF('Anvendte oplysninger'!AD418="110 km/t",0.66,1)</f>
        <v>1</v>
      </c>
      <c r="AI418" s="14">
        <f>IF('Anvendte oplysninger'!AD418="110 km/t",0.82,1)</f>
        <v>1</v>
      </c>
      <c r="AJ418" s="14">
        <f>IF(AND('Anvendte oplysninger'!AE418="Ja",I418="Tilkørselsflettestrækning"),0.65*'Anvendte oplysninger'!AF418+1-'Anvendte oplysninger'!AF418,1)</f>
        <v>1</v>
      </c>
      <c r="AK418" s="15" t="str">
        <f t="shared" si="42"/>
        <v/>
      </c>
      <c r="AL418" s="15" t="str">
        <f t="shared" si="43"/>
        <v/>
      </c>
      <c r="AM418" s="15" t="str">
        <f t="shared" si="44"/>
        <v/>
      </c>
      <c r="AN418" s="15" t="str">
        <f t="shared" si="45"/>
        <v/>
      </c>
      <c r="AO418" s="15" t="str">
        <f t="shared" si="46"/>
        <v/>
      </c>
      <c r="AP418" s="15" t="str">
        <f t="shared" si="47"/>
        <v/>
      </c>
      <c r="AQ418" s="4" t="str">
        <f t="shared" si="48"/>
        <v/>
      </c>
    </row>
    <row r="419" spans="1:43" x14ac:dyDescent="0.25">
      <c r="A419" s="4" t="str">
        <f>IF(Inddata!A434="","",Inddata!A434)</f>
        <v/>
      </c>
      <c r="B419" s="4" t="str">
        <f>IF(Inddata!B434="","",Inddata!B434)</f>
        <v/>
      </c>
      <c r="C419" s="4" t="str">
        <f>IF(Inddata!C434="","",Inddata!C434)</f>
        <v/>
      </c>
      <c r="D419" s="4" t="str">
        <f>IF(Inddata!D434="","",Inddata!D434)</f>
        <v/>
      </c>
      <c r="E419" s="4" t="str">
        <f>IF(Inddata!E434="","",Inddata!E434)</f>
        <v/>
      </c>
      <c r="F419" s="4" t="str">
        <f>IF(Inddata!F434="","",Inddata!F434)</f>
        <v/>
      </c>
      <c r="G419" s="4">
        <f>IF(Inddata!G434="","",Inddata!G434)</f>
        <v>0</v>
      </c>
      <c r="H419" s="4" t="str">
        <f>IF(Inddata!H434&gt;0.5,Inddata!H434,"")</f>
        <v/>
      </c>
      <c r="I419" s="4" t="str">
        <f>IF(Inddata!I434="","",Inddata!I434)</f>
        <v/>
      </c>
      <c r="J419" s="14">
        <f>IF('Anvendte oplysninger'!J419="Irrelevant",1,IF('Anvendte oplysninger'!J419&gt;3,1.2,1))</f>
        <v>1</v>
      </c>
      <c r="K419" s="14">
        <f>IF('Anvendte oplysninger'!K419="Irrelevant",1,IF(AND(OR(I419="Motorvejsstrækning",I419="Frakørselsflettestrækning",I419="Tilkørselsflettestrækning"),'Anvendte oplysninger'!K419&lt;3.5),1+(3.5-'Anvendte oplysninger'!K419)*0.12,IF(AND(OR(I419="Frakørselsrampe",I419="Tilkørselsrampe"),'Anvendte oplysninger'!K419&lt;3.5),1+(3.5-'Anvendte oplysninger'!K419)*0.16,1)))</f>
        <v>1</v>
      </c>
      <c r="L419" s="14">
        <f>IF('Anvendte oplysninger'!L419="Irrelevant",1,IF(AND('Anvendte oplysninger'!L419="Ja",'Anvendte oplysninger'!J419=2),0.6*'Anvendte oplysninger'!M419+(1-'Anvendte oplysninger'!M419),IF(AND('Anvendte oplysninger'!L419="Ja",'Anvendte oplysninger'!J419=3),0.7*'Anvendte oplysninger'!M419+(1-'Anvendte oplysninger'!M419),IF(AND('Anvendte oplysninger'!L419="Ja",'Anvendte oplysninger'!J419=4),0.76*'Anvendte oplysninger'!M419+(1-'Anvendte oplysninger'!M419),IF(AND('Anvendte oplysninger'!L419="Ja",'Anvendte oplysninger'!J419&gt;4.99999999),0.8*'Anvendte oplysninger'!M419+(1-'Anvendte oplysninger'!M419),1)))))</f>
        <v>1</v>
      </c>
      <c r="M419" s="14">
        <f>IF('Anvendte oplysninger'!L419="Irrelevant",1,IF(AND('Anvendte oplysninger'!L419="Ja",'Anvendte oplysninger'!J419=2),0.8*'Anvendte oplysninger'!M419+(1-'Anvendte oplysninger'!M419),IF(AND('Anvendte oplysninger'!L419="Ja",'Anvendte oplysninger'!J419=3),0.85*'Anvendte oplysninger'!M419+(1-'Anvendte oplysninger'!M419),IF(AND('Anvendte oplysninger'!L419="Ja",'Anvendte oplysninger'!J419=4),0.88*'Anvendte oplysninger'!M419+(1-'Anvendte oplysninger'!M419),IF(AND('Anvendte oplysninger'!L419="Ja",'Anvendte oplysninger'!J419&gt;4.99999999),0.9*'Anvendte oplysninger'!M419+(1-'Anvendte oplysninger'!M419),1)))))</f>
        <v>1</v>
      </c>
      <c r="N419" s="14">
        <f>IF('Anvendte oplysninger'!N419="Irrelevant",1,IF(AND(OR(I419="Motorvejsstrækning",I419="Frakørselsflettestrækning",I419="Tilkørselsflettestrækning"),'Anvendte oplysninger'!N419&lt;3),1+(3-'Anvendte oplysninger'!N419)*0.09333333,1))</f>
        <v>1</v>
      </c>
      <c r="O419" s="14">
        <f>IF('Anvendte oplysninger'!N419="Irrelevant",1,IF(AND(OR(I419="Motorvejsstrækning",I419="Frakørselsflettestrækning",I419="Tilkørselsflettestrækning"),'Anvendte oplysninger'!N419&lt;3),1+(3-'Anvendte oplysninger'!N419)*0.19666667,1))</f>
        <v>1</v>
      </c>
      <c r="P419" s="14">
        <f>IF('Anvendte oplysninger'!O419="Irrelevant",1,IF(AND(OR(I419="Motorvejsstrækning",I419="Frakørselsflettestrækning",I419="Tilkørselsflettestrækning"),'Anvendte oplysninger'!O419&lt;3.00000001),1+(0.5-'Anvendte oplysninger'!O419)*0.04,IF(AND(OR(I419="Frakørselsrampe",I419="Tilkørselsrampe"),'Anvendte oplysninger'!O419&lt;3.00000001),1+(0.5-'Anvendte oplysninger'!O419)*0.08,IF(OR(I419="Motorvejsstrækning",I419="Frakørselsflettestrækning",I419="Tilkørselsflettestrækning"),0.9,0.8))))</f>
        <v>1</v>
      </c>
      <c r="Q419" s="14">
        <f>IF('Anvendte oplysninger'!P419="Irrelevant",1,IF(AND(OR(I419="Motorvejsstrækning",I419="Frakørselsflettestrækning",I419="Tilkørselsflettestrækning"),'Anvendte oplysninger'!P419&lt;11.00000001),1+(5-'Anvendte oplysninger'!P419)*0.01,0.94))</f>
        <v>1</v>
      </c>
      <c r="R419" s="14">
        <f>IF(OR('Anvendte oplysninger'!Q419="Irrelevant",'Anvendte oplysninger'!R419="Irrelevant",'Anvendte oplysninger'!Q419="Lige"),1,IF(AND(OR(I419="Motorvejsstrækning",I419="Frakørselsflettestrækning",I419="Tilkørselsflettestrækning"),'Anvendte oplysninger'!Q419&lt;4000),(EXP(0.1096*1746.5/'Anvendte oplysninger'!Q419)/EXP(0.1096*1746.5/4000))*('Anvendte oplysninger'!R419/1000)/G419+(G419-'Anvendte oplysninger'!R419/1000)/G419,1))</f>
        <v>1</v>
      </c>
      <c r="S419" s="14">
        <f>IF(OR('Anvendte oplysninger'!S419="Irrelevant",'Anvendte oplysninger'!T419="Irrelevant",'Anvendte oplysninger'!S419="Lige"),1,IF(AND(OR(I419="Motorvejsstrækning",I419="Frakørselsflettestrækning",I419="Tilkørselsflettestrækning"),'Anvendte oplysninger'!S419&lt;4000),(EXP(0.1096*1746.5/'Anvendte oplysninger'!S419)/EXP(0.1096*1746.5/4000))*('Anvendte oplysninger'!T419/1000)/G419+(G419-'Anvendte oplysninger'!T419/1000)/G419,1))</f>
        <v>1</v>
      </c>
      <c r="T419" s="14">
        <f>IF('Anvendte oplysninger'!U419="Irrelevant",1,IF(AND(OR(I419="Motorvejsstrækning",I419="Frakørselsflettestrækning",I419="Tilkørselsflettestrækning",I419="Frakørselsrampe",I419="Tilkørselsrampe"),'Anvendte oplysninger'!U419="Ja"),0.95,1))</f>
        <v>1</v>
      </c>
      <c r="U419" s="14">
        <f>IF('Anvendte oplysninger'!U419="Irrelevant",1,IF(AND(OR(I419="Motorvejsstrækning",I419="Frakørselsflettestrækning",I419="Tilkørselsflettestrækning",I419="Frakørselsrampe",I419="Tilkørselsrampe"),'Anvendte oplysninger'!U419="Ja"),0.96,1))</f>
        <v>1</v>
      </c>
      <c r="V419" s="14">
        <f>IF('Anvendte oplysninger'!U419="Irrelevant",1,IF(AND(OR(I419="Motorvejsstrækning",I419="Frakørselsflettestrækning",I419="Tilkørselsflettestrækning",I419="Frakørselsrampe",I419="Tilkørselsrampe"),'Anvendte oplysninger'!U419="Ja"),0.79,1))</f>
        <v>1</v>
      </c>
      <c r="W419" s="14">
        <f>IF('Anvendte oplysninger'!U419="Irrelevant",1,IF(AND(OR(I419="Motorvejsstrækning",I419="Frakørselsflettestrækning",I419="Tilkørselsflettestrækning",I419="Frakørselsrampe",I419="Tilkørselsrampe"),'Anvendte oplysninger'!U419="Ja"),0.94,1))</f>
        <v>1</v>
      </c>
      <c r="X419" s="14">
        <f>IF('Anvendte oplysninger'!U419="Irrelevant",1,IF(AND(OR(I419="Motorvejsstrækning",I419="Frakørselsflettestrækning",I419="Tilkørselsflettestrækning",I419="Frakørselsrampe",I419="Tilkørselsrampe"),'Anvendte oplysninger'!U419="Ja"),0.97,1))</f>
        <v>1</v>
      </c>
      <c r="Y419" s="14">
        <f>IF(AND(I419="Frakørselsrampe",'Anvendte oplysninger'!V419="S-formet ruderrampe"),1.32,IF(AND(I419="Frakørselsrampe",'Anvendte oplysninger'!V419="S-formet trompetrampe"),2.05,IF(AND(I419="Frakørselsrampe",'Anvendte oplysninger'!V419="U-formet trompetrampe"),4.11,IF(AND(I419="Frakørselsrampe",'Anvendte oplysninger'!V419="SV-formet flyoverrampe"),5.15,IF(AND(I419="Frakørselsrampe",'Anvendte oplysninger'!V419="Vinkelformet rampe"),1.07,IF(AND(I419="Tilkørselsrampe",'Anvendte oplysninger'!V419="S-formet ruderrampe"),0.93,IF(AND(I419="Tilkørselsrampe",'Anvendte oplysninger'!V419="S-formet trompetrampe"),2.48,IF(AND(I419="Tilkørselsrampe",'Anvendte oplysninger'!V419="U-formet trompetrampe"),4.15,IF(AND(I419="Tilkørselsrampe",'Anvendte oplysninger'!V419="SV-formet flyoverrampe"),5.26,IF(AND(I419="Tilkørselsrampe",'Anvendte oplysninger'!V419="Vinkelformet rampe"),1.42,1))))))))))</f>
        <v>1</v>
      </c>
      <c r="Z419" s="14">
        <f>IF(OR('Anvendte oplysninger'!W419="Lige",'Anvendte oplysninger'!W419="Irrelevant",'Anvendte oplysninger'!X419="Irrelevant",'Anvendte oplysninger'!Y419="Irrelevant"),1,1+1.545*1000/32.2*((('Anvendte oplysninger'!Y419*3268/3600)/('Anvendte oplysninger'!W419/0.306))^2)*('Anvendte oplysninger'!X419/1000)/G419)</f>
        <v>1</v>
      </c>
      <c r="AA419" s="14">
        <f>IF(OR('Anvendte oplysninger'!W419="Lige",'Anvendte oplysninger'!W419="Irrelevant",'Anvendte oplysninger'!X419="Irrelevant",'Anvendte oplysninger'!Y419="Irrelevant"),1,1+1.961*1000/32.2*((('Anvendte oplysninger'!Y419*3268/3600)/('Anvendte oplysninger'!W419/0.306))^2)*('Anvendte oplysninger'!X419/1000)/G419)</f>
        <v>1</v>
      </c>
      <c r="AB419" s="14">
        <f>IF(OR('Anvendte oplysninger'!Z419="Lige",'Anvendte oplysninger'!Z419="Irrelevant",'Anvendte oplysninger'!AA419="Irrelevant",'Anvendte oplysninger'!AB419="Irrelevant"),1,1+1.545*1000/32.2*((('Anvendte oplysninger'!AB419*3268/3600)/('Anvendte oplysninger'!Z419/0.306))^2)*('Anvendte oplysninger'!AA419/1000)/G419)</f>
        <v>1</v>
      </c>
      <c r="AC419" s="14">
        <f>IF(OR('Anvendte oplysninger'!Z419="Lige",'Anvendte oplysninger'!Z419="Irrelevant",'Anvendte oplysninger'!AA419="Irrelevant",'Anvendte oplysninger'!AB419="Irrelevant"),1,1+1.961*1000/32.2*((('Anvendte oplysninger'!AB419*3268/3600)/('Anvendte oplysninger'!Z419/0.306))^2)*('Anvendte oplysninger'!AA419/1000)/G419)</f>
        <v>1</v>
      </c>
      <c r="AD419" s="14">
        <f>IF(OR('Anvendte oplysninger'!AC419="Irrelevant",'Anvendte oplysninger'!AC419="Nej"),1,IF(AND('Anvendte oplysninger'!AC419="Ja",OR('Anvendte oplysninger'!Q419&lt;301,'Anvendte oplysninger'!S419&lt;301)),1-(0.5*('Anvendte oplysninger'!R419+'Anvendte oplysninger'!T419)/('Anvendte oplysninger'!G419*1000)),IF(AND('Anvendte oplysninger'!AC419="Ja",OR('Anvendte oplysninger'!Q419&lt;601,'Anvendte oplysninger'!S419&lt;601)),1-(0.25*('Anvendte oplysninger'!R419+'Anvendte oplysninger'!T419)/('Anvendte oplysninger'!G419*1000)),1)))</f>
        <v>1</v>
      </c>
      <c r="AE419" s="14">
        <f>IF(OR('Anvendte oplysninger'!AC419="Irrelevant",'Anvendte oplysninger'!AC419="Nej"),1,IF(AND('Anvendte oplysninger'!AC419="Ja",OR('Anvendte oplysninger'!Q419&lt;301,'Anvendte oplysninger'!S419&lt;301)),1-(0.4*('Anvendte oplysninger'!R419+'Anvendte oplysninger'!T419)/('Anvendte oplysninger'!G419*1000)),IF(AND('Anvendte oplysninger'!AC419="Ja",OR('Anvendte oplysninger'!Q419&lt;601,'Anvendte oplysninger'!S419&lt;601)),1-(0.2*('Anvendte oplysninger'!R419+'Anvendte oplysninger'!T419)/('Anvendte oplysninger'!G419*1000)),1)))</f>
        <v>1</v>
      </c>
      <c r="AF419" s="14">
        <f>IF('Anvendte oplysninger'!AD419="110 km/t",0.79,1)</f>
        <v>1</v>
      </c>
      <c r="AG419" s="14">
        <f>IF('Anvendte oplysninger'!AD419="110 km/t",0.94,1)</f>
        <v>1</v>
      </c>
      <c r="AH419" s="14">
        <f>IF('Anvendte oplysninger'!AD419="110 km/t",0.66,1)</f>
        <v>1</v>
      </c>
      <c r="AI419" s="14">
        <f>IF('Anvendte oplysninger'!AD419="110 km/t",0.82,1)</f>
        <v>1</v>
      </c>
      <c r="AJ419" s="14">
        <f>IF(AND('Anvendte oplysninger'!AE419="Ja",I419="Tilkørselsflettestrækning"),0.65*'Anvendte oplysninger'!AF419+1-'Anvendte oplysninger'!AF419,1)</f>
        <v>1</v>
      </c>
      <c r="AK419" s="15" t="str">
        <f t="shared" si="42"/>
        <v/>
      </c>
      <c r="AL419" s="15" t="str">
        <f t="shared" si="43"/>
        <v/>
      </c>
      <c r="AM419" s="15" t="str">
        <f t="shared" si="44"/>
        <v/>
      </c>
      <c r="AN419" s="15" t="str">
        <f t="shared" si="45"/>
        <v/>
      </c>
      <c r="AO419" s="15" t="str">
        <f t="shared" si="46"/>
        <v/>
      </c>
      <c r="AP419" s="15" t="str">
        <f t="shared" si="47"/>
        <v/>
      </c>
      <c r="AQ419" s="4" t="str">
        <f t="shared" si="48"/>
        <v/>
      </c>
    </row>
    <row r="420" spans="1:43" x14ac:dyDescent="0.25">
      <c r="A420" s="4" t="str">
        <f>IF(Inddata!A435="","",Inddata!A435)</f>
        <v/>
      </c>
      <c r="B420" s="4" t="str">
        <f>IF(Inddata!B435="","",Inddata!B435)</f>
        <v/>
      </c>
      <c r="C420" s="4" t="str">
        <f>IF(Inddata!C435="","",Inddata!C435)</f>
        <v/>
      </c>
      <c r="D420" s="4" t="str">
        <f>IF(Inddata!D435="","",Inddata!D435)</f>
        <v/>
      </c>
      <c r="E420" s="4" t="str">
        <f>IF(Inddata!E435="","",Inddata!E435)</f>
        <v/>
      </c>
      <c r="F420" s="4" t="str">
        <f>IF(Inddata!F435="","",Inddata!F435)</f>
        <v/>
      </c>
      <c r="G420" s="4">
        <f>IF(Inddata!G435="","",Inddata!G435)</f>
        <v>0</v>
      </c>
      <c r="H420" s="4" t="str">
        <f>IF(Inddata!H435&gt;0.5,Inddata!H435,"")</f>
        <v/>
      </c>
      <c r="I420" s="4" t="str">
        <f>IF(Inddata!I435="","",Inddata!I435)</f>
        <v/>
      </c>
      <c r="J420" s="14">
        <f>IF('Anvendte oplysninger'!J420="Irrelevant",1,IF('Anvendte oplysninger'!J420&gt;3,1.2,1))</f>
        <v>1</v>
      </c>
      <c r="K420" s="14">
        <f>IF('Anvendte oplysninger'!K420="Irrelevant",1,IF(AND(OR(I420="Motorvejsstrækning",I420="Frakørselsflettestrækning",I420="Tilkørselsflettestrækning"),'Anvendte oplysninger'!K420&lt;3.5),1+(3.5-'Anvendte oplysninger'!K420)*0.12,IF(AND(OR(I420="Frakørselsrampe",I420="Tilkørselsrampe"),'Anvendte oplysninger'!K420&lt;3.5),1+(3.5-'Anvendte oplysninger'!K420)*0.16,1)))</f>
        <v>1</v>
      </c>
      <c r="L420" s="14">
        <f>IF('Anvendte oplysninger'!L420="Irrelevant",1,IF(AND('Anvendte oplysninger'!L420="Ja",'Anvendte oplysninger'!J420=2),0.6*'Anvendte oplysninger'!M420+(1-'Anvendte oplysninger'!M420),IF(AND('Anvendte oplysninger'!L420="Ja",'Anvendte oplysninger'!J420=3),0.7*'Anvendte oplysninger'!M420+(1-'Anvendte oplysninger'!M420),IF(AND('Anvendte oplysninger'!L420="Ja",'Anvendte oplysninger'!J420=4),0.76*'Anvendte oplysninger'!M420+(1-'Anvendte oplysninger'!M420),IF(AND('Anvendte oplysninger'!L420="Ja",'Anvendte oplysninger'!J420&gt;4.99999999),0.8*'Anvendte oplysninger'!M420+(1-'Anvendte oplysninger'!M420),1)))))</f>
        <v>1</v>
      </c>
      <c r="M420" s="14">
        <f>IF('Anvendte oplysninger'!L420="Irrelevant",1,IF(AND('Anvendte oplysninger'!L420="Ja",'Anvendte oplysninger'!J420=2),0.8*'Anvendte oplysninger'!M420+(1-'Anvendte oplysninger'!M420),IF(AND('Anvendte oplysninger'!L420="Ja",'Anvendte oplysninger'!J420=3),0.85*'Anvendte oplysninger'!M420+(1-'Anvendte oplysninger'!M420),IF(AND('Anvendte oplysninger'!L420="Ja",'Anvendte oplysninger'!J420=4),0.88*'Anvendte oplysninger'!M420+(1-'Anvendte oplysninger'!M420),IF(AND('Anvendte oplysninger'!L420="Ja",'Anvendte oplysninger'!J420&gt;4.99999999),0.9*'Anvendte oplysninger'!M420+(1-'Anvendte oplysninger'!M420),1)))))</f>
        <v>1</v>
      </c>
      <c r="N420" s="14">
        <f>IF('Anvendte oplysninger'!N420="Irrelevant",1,IF(AND(OR(I420="Motorvejsstrækning",I420="Frakørselsflettestrækning",I420="Tilkørselsflettestrækning"),'Anvendte oplysninger'!N420&lt;3),1+(3-'Anvendte oplysninger'!N420)*0.09333333,1))</f>
        <v>1</v>
      </c>
      <c r="O420" s="14">
        <f>IF('Anvendte oplysninger'!N420="Irrelevant",1,IF(AND(OR(I420="Motorvejsstrækning",I420="Frakørselsflettestrækning",I420="Tilkørselsflettestrækning"),'Anvendte oplysninger'!N420&lt;3),1+(3-'Anvendte oplysninger'!N420)*0.19666667,1))</f>
        <v>1</v>
      </c>
      <c r="P420" s="14">
        <f>IF('Anvendte oplysninger'!O420="Irrelevant",1,IF(AND(OR(I420="Motorvejsstrækning",I420="Frakørselsflettestrækning",I420="Tilkørselsflettestrækning"),'Anvendte oplysninger'!O420&lt;3.00000001),1+(0.5-'Anvendte oplysninger'!O420)*0.04,IF(AND(OR(I420="Frakørselsrampe",I420="Tilkørselsrampe"),'Anvendte oplysninger'!O420&lt;3.00000001),1+(0.5-'Anvendte oplysninger'!O420)*0.08,IF(OR(I420="Motorvejsstrækning",I420="Frakørselsflettestrækning",I420="Tilkørselsflettestrækning"),0.9,0.8))))</f>
        <v>1</v>
      </c>
      <c r="Q420" s="14">
        <f>IF('Anvendte oplysninger'!P420="Irrelevant",1,IF(AND(OR(I420="Motorvejsstrækning",I420="Frakørselsflettestrækning",I420="Tilkørselsflettestrækning"),'Anvendte oplysninger'!P420&lt;11.00000001),1+(5-'Anvendte oplysninger'!P420)*0.01,0.94))</f>
        <v>1</v>
      </c>
      <c r="R420" s="14">
        <f>IF(OR('Anvendte oplysninger'!Q420="Irrelevant",'Anvendte oplysninger'!R420="Irrelevant",'Anvendte oplysninger'!Q420="Lige"),1,IF(AND(OR(I420="Motorvejsstrækning",I420="Frakørselsflettestrækning",I420="Tilkørselsflettestrækning"),'Anvendte oplysninger'!Q420&lt;4000),(EXP(0.1096*1746.5/'Anvendte oplysninger'!Q420)/EXP(0.1096*1746.5/4000))*('Anvendte oplysninger'!R420/1000)/G420+(G420-'Anvendte oplysninger'!R420/1000)/G420,1))</f>
        <v>1</v>
      </c>
      <c r="S420" s="14">
        <f>IF(OR('Anvendte oplysninger'!S420="Irrelevant",'Anvendte oplysninger'!T420="Irrelevant",'Anvendte oplysninger'!S420="Lige"),1,IF(AND(OR(I420="Motorvejsstrækning",I420="Frakørselsflettestrækning",I420="Tilkørselsflettestrækning"),'Anvendte oplysninger'!S420&lt;4000),(EXP(0.1096*1746.5/'Anvendte oplysninger'!S420)/EXP(0.1096*1746.5/4000))*('Anvendte oplysninger'!T420/1000)/G420+(G420-'Anvendte oplysninger'!T420/1000)/G420,1))</f>
        <v>1</v>
      </c>
      <c r="T420" s="14">
        <f>IF('Anvendte oplysninger'!U420="Irrelevant",1,IF(AND(OR(I420="Motorvejsstrækning",I420="Frakørselsflettestrækning",I420="Tilkørselsflettestrækning",I420="Frakørselsrampe",I420="Tilkørselsrampe"),'Anvendte oplysninger'!U420="Ja"),0.95,1))</f>
        <v>1</v>
      </c>
      <c r="U420" s="14">
        <f>IF('Anvendte oplysninger'!U420="Irrelevant",1,IF(AND(OR(I420="Motorvejsstrækning",I420="Frakørselsflettestrækning",I420="Tilkørselsflettestrækning",I420="Frakørselsrampe",I420="Tilkørselsrampe"),'Anvendte oplysninger'!U420="Ja"),0.96,1))</f>
        <v>1</v>
      </c>
      <c r="V420" s="14">
        <f>IF('Anvendte oplysninger'!U420="Irrelevant",1,IF(AND(OR(I420="Motorvejsstrækning",I420="Frakørselsflettestrækning",I420="Tilkørselsflettestrækning",I420="Frakørselsrampe",I420="Tilkørselsrampe"),'Anvendte oplysninger'!U420="Ja"),0.79,1))</f>
        <v>1</v>
      </c>
      <c r="W420" s="14">
        <f>IF('Anvendte oplysninger'!U420="Irrelevant",1,IF(AND(OR(I420="Motorvejsstrækning",I420="Frakørselsflettestrækning",I420="Tilkørselsflettestrækning",I420="Frakørselsrampe",I420="Tilkørselsrampe"),'Anvendte oplysninger'!U420="Ja"),0.94,1))</f>
        <v>1</v>
      </c>
      <c r="X420" s="14">
        <f>IF('Anvendte oplysninger'!U420="Irrelevant",1,IF(AND(OR(I420="Motorvejsstrækning",I420="Frakørselsflettestrækning",I420="Tilkørselsflettestrækning",I420="Frakørselsrampe",I420="Tilkørselsrampe"),'Anvendte oplysninger'!U420="Ja"),0.97,1))</f>
        <v>1</v>
      </c>
      <c r="Y420" s="14">
        <f>IF(AND(I420="Frakørselsrampe",'Anvendte oplysninger'!V420="S-formet ruderrampe"),1.32,IF(AND(I420="Frakørselsrampe",'Anvendte oplysninger'!V420="S-formet trompetrampe"),2.05,IF(AND(I420="Frakørselsrampe",'Anvendte oplysninger'!V420="U-formet trompetrampe"),4.11,IF(AND(I420="Frakørselsrampe",'Anvendte oplysninger'!V420="SV-formet flyoverrampe"),5.15,IF(AND(I420="Frakørselsrampe",'Anvendte oplysninger'!V420="Vinkelformet rampe"),1.07,IF(AND(I420="Tilkørselsrampe",'Anvendte oplysninger'!V420="S-formet ruderrampe"),0.93,IF(AND(I420="Tilkørselsrampe",'Anvendte oplysninger'!V420="S-formet trompetrampe"),2.48,IF(AND(I420="Tilkørselsrampe",'Anvendte oplysninger'!V420="U-formet trompetrampe"),4.15,IF(AND(I420="Tilkørselsrampe",'Anvendte oplysninger'!V420="SV-formet flyoverrampe"),5.26,IF(AND(I420="Tilkørselsrampe",'Anvendte oplysninger'!V420="Vinkelformet rampe"),1.42,1))))))))))</f>
        <v>1</v>
      </c>
      <c r="Z420" s="14">
        <f>IF(OR('Anvendte oplysninger'!W420="Lige",'Anvendte oplysninger'!W420="Irrelevant",'Anvendte oplysninger'!X420="Irrelevant",'Anvendte oplysninger'!Y420="Irrelevant"),1,1+1.545*1000/32.2*((('Anvendte oplysninger'!Y420*3268/3600)/('Anvendte oplysninger'!W420/0.306))^2)*('Anvendte oplysninger'!X420/1000)/G420)</f>
        <v>1</v>
      </c>
      <c r="AA420" s="14">
        <f>IF(OR('Anvendte oplysninger'!W420="Lige",'Anvendte oplysninger'!W420="Irrelevant",'Anvendte oplysninger'!X420="Irrelevant",'Anvendte oplysninger'!Y420="Irrelevant"),1,1+1.961*1000/32.2*((('Anvendte oplysninger'!Y420*3268/3600)/('Anvendte oplysninger'!W420/0.306))^2)*('Anvendte oplysninger'!X420/1000)/G420)</f>
        <v>1</v>
      </c>
      <c r="AB420" s="14">
        <f>IF(OR('Anvendte oplysninger'!Z420="Lige",'Anvendte oplysninger'!Z420="Irrelevant",'Anvendte oplysninger'!AA420="Irrelevant",'Anvendte oplysninger'!AB420="Irrelevant"),1,1+1.545*1000/32.2*((('Anvendte oplysninger'!AB420*3268/3600)/('Anvendte oplysninger'!Z420/0.306))^2)*('Anvendte oplysninger'!AA420/1000)/G420)</f>
        <v>1</v>
      </c>
      <c r="AC420" s="14">
        <f>IF(OR('Anvendte oplysninger'!Z420="Lige",'Anvendte oplysninger'!Z420="Irrelevant",'Anvendte oplysninger'!AA420="Irrelevant",'Anvendte oplysninger'!AB420="Irrelevant"),1,1+1.961*1000/32.2*((('Anvendte oplysninger'!AB420*3268/3600)/('Anvendte oplysninger'!Z420/0.306))^2)*('Anvendte oplysninger'!AA420/1000)/G420)</f>
        <v>1</v>
      </c>
      <c r="AD420" s="14">
        <f>IF(OR('Anvendte oplysninger'!AC420="Irrelevant",'Anvendte oplysninger'!AC420="Nej"),1,IF(AND('Anvendte oplysninger'!AC420="Ja",OR('Anvendte oplysninger'!Q420&lt;301,'Anvendte oplysninger'!S420&lt;301)),1-(0.5*('Anvendte oplysninger'!R420+'Anvendte oplysninger'!T420)/('Anvendte oplysninger'!G420*1000)),IF(AND('Anvendte oplysninger'!AC420="Ja",OR('Anvendte oplysninger'!Q420&lt;601,'Anvendte oplysninger'!S420&lt;601)),1-(0.25*('Anvendte oplysninger'!R420+'Anvendte oplysninger'!T420)/('Anvendte oplysninger'!G420*1000)),1)))</f>
        <v>1</v>
      </c>
      <c r="AE420" s="14">
        <f>IF(OR('Anvendte oplysninger'!AC420="Irrelevant",'Anvendte oplysninger'!AC420="Nej"),1,IF(AND('Anvendte oplysninger'!AC420="Ja",OR('Anvendte oplysninger'!Q420&lt;301,'Anvendte oplysninger'!S420&lt;301)),1-(0.4*('Anvendte oplysninger'!R420+'Anvendte oplysninger'!T420)/('Anvendte oplysninger'!G420*1000)),IF(AND('Anvendte oplysninger'!AC420="Ja",OR('Anvendte oplysninger'!Q420&lt;601,'Anvendte oplysninger'!S420&lt;601)),1-(0.2*('Anvendte oplysninger'!R420+'Anvendte oplysninger'!T420)/('Anvendte oplysninger'!G420*1000)),1)))</f>
        <v>1</v>
      </c>
      <c r="AF420" s="14">
        <f>IF('Anvendte oplysninger'!AD420="110 km/t",0.79,1)</f>
        <v>1</v>
      </c>
      <c r="AG420" s="14">
        <f>IF('Anvendte oplysninger'!AD420="110 km/t",0.94,1)</f>
        <v>1</v>
      </c>
      <c r="AH420" s="14">
        <f>IF('Anvendte oplysninger'!AD420="110 km/t",0.66,1)</f>
        <v>1</v>
      </c>
      <c r="AI420" s="14">
        <f>IF('Anvendte oplysninger'!AD420="110 km/t",0.82,1)</f>
        <v>1</v>
      </c>
      <c r="AJ420" s="14">
        <f>IF(AND('Anvendte oplysninger'!AE420="Ja",I420="Tilkørselsflettestrækning"),0.65*'Anvendte oplysninger'!AF420+1-'Anvendte oplysninger'!AF420,1)</f>
        <v>1</v>
      </c>
      <c r="AK420" s="15" t="str">
        <f t="shared" si="42"/>
        <v/>
      </c>
      <c r="AL420" s="15" t="str">
        <f t="shared" si="43"/>
        <v/>
      </c>
      <c r="AM420" s="15" t="str">
        <f t="shared" si="44"/>
        <v/>
      </c>
      <c r="AN420" s="15" t="str">
        <f t="shared" si="45"/>
        <v/>
      </c>
      <c r="AO420" s="15" t="str">
        <f t="shared" si="46"/>
        <v/>
      </c>
      <c r="AP420" s="15" t="str">
        <f t="shared" si="47"/>
        <v/>
      </c>
      <c r="AQ420" s="4" t="str">
        <f t="shared" si="48"/>
        <v/>
      </c>
    </row>
    <row r="421" spans="1:43" x14ac:dyDescent="0.25">
      <c r="A421" s="4" t="str">
        <f>IF(Inddata!A436="","",Inddata!A436)</f>
        <v/>
      </c>
      <c r="B421" s="4" t="str">
        <f>IF(Inddata!B436="","",Inddata!B436)</f>
        <v/>
      </c>
      <c r="C421" s="4" t="str">
        <f>IF(Inddata!C436="","",Inddata!C436)</f>
        <v/>
      </c>
      <c r="D421" s="4" t="str">
        <f>IF(Inddata!D436="","",Inddata!D436)</f>
        <v/>
      </c>
      <c r="E421" s="4" t="str">
        <f>IF(Inddata!E436="","",Inddata!E436)</f>
        <v/>
      </c>
      <c r="F421" s="4" t="str">
        <f>IF(Inddata!F436="","",Inddata!F436)</f>
        <v/>
      </c>
      <c r="G421" s="4">
        <f>IF(Inddata!G436="","",Inddata!G436)</f>
        <v>0</v>
      </c>
      <c r="H421" s="4" t="str">
        <f>IF(Inddata!H436&gt;0.5,Inddata!H436,"")</f>
        <v/>
      </c>
      <c r="I421" s="4" t="str">
        <f>IF(Inddata!I436="","",Inddata!I436)</f>
        <v/>
      </c>
      <c r="J421" s="14">
        <f>IF('Anvendte oplysninger'!J421="Irrelevant",1,IF('Anvendte oplysninger'!J421&gt;3,1.2,1))</f>
        <v>1</v>
      </c>
      <c r="K421" s="14">
        <f>IF('Anvendte oplysninger'!K421="Irrelevant",1,IF(AND(OR(I421="Motorvejsstrækning",I421="Frakørselsflettestrækning",I421="Tilkørselsflettestrækning"),'Anvendte oplysninger'!K421&lt;3.5),1+(3.5-'Anvendte oplysninger'!K421)*0.12,IF(AND(OR(I421="Frakørselsrampe",I421="Tilkørselsrampe"),'Anvendte oplysninger'!K421&lt;3.5),1+(3.5-'Anvendte oplysninger'!K421)*0.16,1)))</f>
        <v>1</v>
      </c>
      <c r="L421" s="14">
        <f>IF('Anvendte oplysninger'!L421="Irrelevant",1,IF(AND('Anvendte oplysninger'!L421="Ja",'Anvendte oplysninger'!J421=2),0.6*'Anvendte oplysninger'!M421+(1-'Anvendte oplysninger'!M421),IF(AND('Anvendte oplysninger'!L421="Ja",'Anvendte oplysninger'!J421=3),0.7*'Anvendte oplysninger'!M421+(1-'Anvendte oplysninger'!M421),IF(AND('Anvendte oplysninger'!L421="Ja",'Anvendte oplysninger'!J421=4),0.76*'Anvendte oplysninger'!M421+(1-'Anvendte oplysninger'!M421),IF(AND('Anvendte oplysninger'!L421="Ja",'Anvendte oplysninger'!J421&gt;4.99999999),0.8*'Anvendte oplysninger'!M421+(1-'Anvendte oplysninger'!M421),1)))))</f>
        <v>1</v>
      </c>
      <c r="M421" s="14">
        <f>IF('Anvendte oplysninger'!L421="Irrelevant",1,IF(AND('Anvendte oplysninger'!L421="Ja",'Anvendte oplysninger'!J421=2),0.8*'Anvendte oplysninger'!M421+(1-'Anvendte oplysninger'!M421),IF(AND('Anvendte oplysninger'!L421="Ja",'Anvendte oplysninger'!J421=3),0.85*'Anvendte oplysninger'!M421+(1-'Anvendte oplysninger'!M421),IF(AND('Anvendte oplysninger'!L421="Ja",'Anvendte oplysninger'!J421=4),0.88*'Anvendte oplysninger'!M421+(1-'Anvendte oplysninger'!M421),IF(AND('Anvendte oplysninger'!L421="Ja",'Anvendte oplysninger'!J421&gt;4.99999999),0.9*'Anvendte oplysninger'!M421+(1-'Anvendte oplysninger'!M421),1)))))</f>
        <v>1</v>
      </c>
      <c r="N421" s="14">
        <f>IF('Anvendte oplysninger'!N421="Irrelevant",1,IF(AND(OR(I421="Motorvejsstrækning",I421="Frakørselsflettestrækning",I421="Tilkørselsflettestrækning"),'Anvendte oplysninger'!N421&lt;3),1+(3-'Anvendte oplysninger'!N421)*0.09333333,1))</f>
        <v>1</v>
      </c>
      <c r="O421" s="14">
        <f>IF('Anvendte oplysninger'!N421="Irrelevant",1,IF(AND(OR(I421="Motorvejsstrækning",I421="Frakørselsflettestrækning",I421="Tilkørselsflettestrækning"),'Anvendte oplysninger'!N421&lt;3),1+(3-'Anvendte oplysninger'!N421)*0.19666667,1))</f>
        <v>1</v>
      </c>
      <c r="P421" s="14">
        <f>IF('Anvendte oplysninger'!O421="Irrelevant",1,IF(AND(OR(I421="Motorvejsstrækning",I421="Frakørselsflettestrækning",I421="Tilkørselsflettestrækning"),'Anvendte oplysninger'!O421&lt;3.00000001),1+(0.5-'Anvendte oplysninger'!O421)*0.04,IF(AND(OR(I421="Frakørselsrampe",I421="Tilkørselsrampe"),'Anvendte oplysninger'!O421&lt;3.00000001),1+(0.5-'Anvendte oplysninger'!O421)*0.08,IF(OR(I421="Motorvejsstrækning",I421="Frakørselsflettestrækning",I421="Tilkørselsflettestrækning"),0.9,0.8))))</f>
        <v>1</v>
      </c>
      <c r="Q421" s="14">
        <f>IF('Anvendte oplysninger'!P421="Irrelevant",1,IF(AND(OR(I421="Motorvejsstrækning",I421="Frakørselsflettestrækning",I421="Tilkørselsflettestrækning"),'Anvendte oplysninger'!P421&lt;11.00000001),1+(5-'Anvendte oplysninger'!P421)*0.01,0.94))</f>
        <v>1</v>
      </c>
      <c r="R421" s="14">
        <f>IF(OR('Anvendte oplysninger'!Q421="Irrelevant",'Anvendte oplysninger'!R421="Irrelevant",'Anvendte oplysninger'!Q421="Lige"),1,IF(AND(OR(I421="Motorvejsstrækning",I421="Frakørselsflettestrækning",I421="Tilkørselsflettestrækning"),'Anvendte oplysninger'!Q421&lt;4000),(EXP(0.1096*1746.5/'Anvendte oplysninger'!Q421)/EXP(0.1096*1746.5/4000))*('Anvendte oplysninger'!R421/1000)/G421+(G421-'Anvendte oplysninger'!R421/1000)/G421,1))</f>
        <v>1</v>
      </c>
      <c r="S421" s="14">
        <f>IF(OR('Anvendte oplysninger'!S421="Irrelevant",'Anvendte oplysninger'!T421="Irrelevant",'Anvendte oplysninger'!S421="Lige"),1,IF(AND(OR(I421="Motorvejsstrækning",I421="Frakørselsflettestrækning",I421="Tilkørselsflettestrækning"),'Anvendte oplysninger'!S421&lt;4000),(EXP(0.1096*1746.5/'Anvendte oplysninger'!S421)/EXP(0.1096*1746.5/4000))*('Anvendte oplysninger'!T421/1000)/G421+(G421-'Anvendte oplysninger'!T421/1000)/G421,1))</f>
        <v>1</v>
      </c>
      <c r="T421" s="14">
        <f>IF('Anvendte oplysninger'!U421="Irrelevant",1,IF(AND(OR(I421="Motorvejsstrækning",I421="Frakørselsflettestrækning",I421="Tilkørselsflettestrækning",I421="Frakørselsrampe",I421="Tilkørselsrampe"),'Anvendte oplysninger'!U421="Ja"),0.95,1))</f>
        <v>1</v>
      </c>
      <c r="U421" s="14">
        <f>IF('Anvendte oplysninger'!U421="Irrelevant",1,IF(AND(OR(I421="Motorvejsstrækning",I421="Frakørselsflettestrækning",I421="Tilkørselsflettestrækning",I421="Frakørselsrampe",I421="Tilkørselsrampe"),'Anvendte oplysninger'!U421="Ja"),0.96,1))</f>
        <v>1</v>
      </c>
      <c r="V421" s="14">
        <f>IF('Anvendte oplysninger'!U421="Irrelevant",1,IF(AND(OR(I421="Motorvejsstrækning",I421="Frakørselsflettestrækning",I421="Tilkørselsflettestrækning",I421="Frakørselsrampe",I421="Tilkørselsrampe"),'Anvendte oplysninger'!U421="Ja"),0.79,1))</f>
        <v>1</v>
      </c>
      <c r="W421" s="14">
        <f>IF('Anvendte oplysninger'!U421="Irrelevant",1,IF(AND(OR(I421="Motorvejsstrækning",I421="Frakørselsflettestrækning",I421="Tilkørselsflettestrækning",I421="Frakørselsrampe",I421="Tilkørselsrampe"),'Anvendte oplysninger'!U421="Ja"),0.94,1))</f>
        <v>1</v>
      </c>
      <c r="X421" s="14">
        <f>IF('Anvendte oplysninger'!U421="Irrelevant",1,IF(AND(OR(I421="Motorvejsstrækning",I421="Frakørselsflettestrækning",I421="Tilkørselsflettestrækning",I421="Frakørselsrampe",I421="Tilkørselsrampe"),'Anvendte oplysninger'!U421="Ja"),0.97,1))</f>
        <v>1</v>
      </c>
      <c r="Y421" s="14">
        <f>IF(AND(I421="Frakørselsrampe",'Anvendte oplysninger'!V421="S-formet ruderrampe"),1.32,IF(AND(I421="Frakørselsrampe",'Anvendte oplysninger'!V421="S-formet trompetrampe"),2.05,IF(AND(I421="Frakørselsrampe",'Anvendte oplysninger'!V421="U-formet trompetrampe"),4.11,IF(AND(I421="Frakørselsrampe",'Anvendte oplysninger'!V421="SV-formet flyoverrampe"),5.15,IF(AND(I421="Frakørselsrampe",'Anvendte oplysninger'!V421="Vinkelformet rampe"),1.07,IF(AND(I421="Tilkørselsrampe",'Anvendte oplysninger'!V421="S-formet ruderrampe"),0.93,IF(AND(I421="Tilkørselsrampe",'Anvendte oplysninger'!V421="S-formet trompetrampe"),2.48,IF(AND(I421="Tilkørselsrampe",'Anvendte oplysninger'!V421="U-formet trompetrampe"),4.15,IF(AND(I421="Tilkørselsrampe",'Anvendte oplysninger'!V421="SV-formet flyoverrampe"),5.26,IF(AND(I421="Tilkørselsrampe",'Anvendte oplysninger'!V421="Vinkelformet rampe"),1.42,1))))))))))</f>
        <v>1</v>
      </c>
      <c r="Z421" s="14">
        <f>IF(OR('Anvendte oplysninger'!W421="Lige",'Anvendte oplysninger'!W421="Irrelevant",'Anvendte oplysninger'!X421="Irrelevant",'Anvendte oplysninger'!Y421="Irrelevant"),1,1+1.545*1000/32.2*((('Anvendte oplysninger'!Y421*3268/3600)/('Anvendte oplysninger'!W421/0.306))^2)*('Anvendte oplysninger'!X421/1000)/G421)</f>
        <v>1</v>
      </c>
      <c r="AA421" s="14">
        <f>IF(OR('Anvendte oplysninger'!W421="Lige",'Anvendte oplysninger'!W421="Irrelevant",'Anvendte oplysninger'!X421="Irrelevant",'Anvendte oplysninger'!Y421="Irrelevant"),1,1+1.961*1000/32.2*((('Anvendte oplysninger'!Y421*3268/3600)/('Anvendte oplysninger'!W421/0.306))^2)*('Anvendte oplysninger'!X421/1000)/G421)</f>
        <v>1</v>
      </c>
      <c r="AB421" s="14">
        <f>IF(OR('Anvendte oplysninger'!Z421="Lige",'Anvendte oplysninger'!Z421="Irrelevant",'Anvendte oplysninger'!AA421="Irrelevant",'Anvendte oplysninger'!AB421="Irrelevant"),1,1+1.545*1000/32.2*((('Anvendte oplysninger'!AB421*3268/3600)/('Anvendte oplysninger'!Z421/0.306))^2)*('Anvendte oplysninger'!AA421/1000)/G421)</f>
        <v>1</v>
      </c>
      <c r="AC421" s="14">
        <f>IF(OR('Anvendte oplysninger'!Z421="Lige",'Anvendte oplysninger'!Z421="Irrelevant",'Anvendte oplysninger'!AA421="Irrelevant",'Anvendte oplysninger'!AB421="Irrelevant"),1,1+1.961*1000/32.2*((('Anvendte oplysninger'!AB421*3268/3600)/('Anvendte oplysninger'!Z421/0.306))^2)*('Anvendte oplysninger'!AA421/1000)/G421)</f>
        <v>1</v>
      </c>
      <c r="AD421" s="14">
        <f>IF(OR('Anvendte oplysninger'!AC421="Irrelevant",'Anvendte oplysninger'!AC421="Nej"),1,IF(AND('Anvendte oplysninger'!AC421="Ja",OR('Anvendte oplysninger'!Q421&lt;301,'Anvendte oplysninger'!S421&lt;301)),1-(0.5*('Anvendte oplysninger'!R421+'Anvendte oplysninger'!T421)/('Anvendte oplysninger'!G421*1000)),IF(AND('Anvendte oplysninger'!AC421="Ja",OR('Anvendte oplysninger'!Q421&lt;601,'Anvendte oplysninger'!S421&lt;601)),1-(0.25*('Anvendte oplysninger'!R421+'Anvendte oplysninger'!T421)/('Anvendte oplysninger'!G421*1000)),1)))</f>
        <v>1</v>
      </c>
      <c r="AE421" s="14">
        <f>IF(OR('Anvendte oplysninger'!AC421="Irrelevant",'Anvendte oplysninger'!AC421="Nej"),1,IF(AND('Anvendte oplysninger'!AC421="Ja",OR('Anvendte oplysninger'!Q421&lt;301,'Anvendte oplysninger'!S421&lt;301)),1-(0.4*('Anvendte oplysninger'!R421+'Anvendte oplysninger'!T421)/('Anvendte oplysninger'!G421*1000)),IF(AND('Anvendte oplysninger'!AC421="Ja",OR('Anvendte oplysninger'!Q421&lt;601,'Anvendte oplysninger'!S421&lt;601)),1-(0.2*('Anvendte oplysninger'!R421+'Anvendte oplysninger'!T421)/('Anvendte oplysninger'!G421*1000)),1)))</f>
        <v>1</v>
      </c>
      <c r="AF421" s="14">
        <f>IF('Anvendte oplysninger'!AD421="110 km/t",0.79,1)</f>
        <v>1</v>
      </c>
      <c r="AG421" s="14">
        <f>IF('Anvendte oplysninger'!AD421="110 km/t",0.94,1)</f>
        <v>1</v>
      </c>
      <c r="AH421" s="14">
        <f>IF('Anvendte oplysninger'!AD421="110 km/t",0.66,1)</f>
        <v>1</v>
      </c>
      <c r="AI421" s="14">
        <f>IF('Anvendte oplysninger'!AD421="110 km/t",0.82,1)</f>
        <v>1</v>
      </c>
      <c r="AJ421" s="14">
        <f>IF(AND('Anvendte oplysninger'!AE421="Ja",I421="Tilkørselsflettestrækning"),0.65*'Anvendte oplysninger'!AF421+1-'Anvendte oplysninger'!AF421,1)</f>
        <v>1</v>
      </c>
      <c r="AK421" s="15" t="str">
        <f t="shared" si="42"/>
        <v/>
      </c>
      <c r="AL421" s="15" t="str">
        <f t="shared" si="43"/>
        <v/>
      </c>
      <c r="AM421" s="15" t="str">
        <f t="shared" si="44"/>
        <v/>
      </c>
      <c r="AN421" s="15" t="str">
        <f t="shared" si="45"/>
        <v/>
      </c>
      <c r="AO421" s="15" t="str">
        <f t="shared" si="46"/>
        <v/>
      </c>
      <c r="AP421" s="15" t="str">
        <f t="shared" si="47"/>
        <v/>
      </c>
      <c r="AQ421" s="4" t="str">
        <f t="shared" si="48"/>
        <v/>
      </c>
    </row>
    <row r="422" spans="1:43" x14ac:dyDescent="0.25">
      <c r="A422" s="4" t="str">
        <f>IF(Inddata!A437="","",Inddata!A437)</f>
        <v/>
      </c>
      <c r="B422" s="4" t="str">
        <f>IF(Inddata!B437="","",Inddata!B437)</f>
        <v/>
      </c>
      <c r="C422" s="4" t="str">
        <f>IF(Inddata!C437="","",Inddata!C437)</f>
        <v/>
      </c>
      <c r="D422" s="4" t="str">
        <f>IF(Inddata!D437="","",Inddata!D437)</f>
        <v/>
      </c>
      <c r="E422" s="4" t="str">
        <f>IF(Inddata!E437="","",Inddata!E437)</f>
        <v/>
      </c>
      <c r="F422" s="4" t="str">
        <f>IF(Inddata!F437="","",Inddata!F437)</f>
        <v/>
      </c>
      <c r="G422" s="4">
        <f>IF(Inddata!G437="","",Inddata!G437)</f>
        <v>0</v>
      </c>
      <c r="H422" s="4" t="str">
        <f>IF(Inddata!H437&gt;0.5,Inddata!H437,"")</f>
        <v/>
      </c>
      <c r="I422" s="4" t="str">
        <f>IF(Inddata!I437="","",Inddata!I437)</f>
        <v/>
      </c>
      <c r="J422" s="14">
        <f>IF('Anvendte oplysninger'!J422="Irrelevant",1,IF('Anvendte oplysninger'!J422&gt;3,1.2,1))</f>
        <v>1</v>
      </c>
      <c r="K422" s="14">
        <f>IF('Anvendte oplysninger'!K422="Irrelevant",1,IF(AND(OR(I422="Motorvejsstrækning",I422="Frakørselsflettestrækning",I422="Tilkørselsflettestrækning"),'Anvendte oplysninger'!K422&lt;3.5),1+(3.5-'Anvendte oplysninger'!K422)*0.12,IF(AND(OR(I422="Frakørselsrampe",I422="Tilkørselsrampe"),'Anvendte oplysninger'!K422&lt;3.5),1+(3.5-'Anvendte oplysninger'!K422)*0.16,1)))</f>
        <v>1</v>
      </c>
      <c r="L422" s="14">
        <f>IF('Anvendte oplysninger'!L422="Irrelevant",1,IF(AND('Anvendte oplysninger'!L422="Ja",'Anvendte oplysninger'!J422=2),0.6*'Anvendte oplysninger'!M422+(1-'Anvendte oplysninger'!M422),IF(AND('Anvendte oplysninger'!L422="Ja",'Anvendte oplysninger'!J422=3),0.7*'Anvendte oplysninger'!M422+(1-'Anvendte oplysninger'!M422),IF(AND('Anvendte oplysninger'!L422="Ja",'Anvendte oplysninger'!J422=4),0.76*'Anvendte oplysninger'!M422+(1-'Anvendte oplysninger'!M422),IF(AND('Anvendte oplysninger'!L422="Ja",'Anvendte oplysninger'!J422&gt;4.99999999),0.8*'Anvendte oplysninger'!M422+(1-'Anvendte oplysninger'!M422),1)))))</f>
        <v>1</v>
      </c>
      <c r="M422" s="14">
        <f>IF('Anvendte oplysninger'!L422="Irrelevant",1,IF(AND('Anvendte oplysninger'!L422="Ja",'Anvendte oplysninger'!J422=2),0.8*'Anvendte oplysninger'!M422+(1-'Anvendte oplysninger'!M422),IF(AND('Anvendte oplysninger'!L422="Ja",'Anvendte oplysninger'!J422=3),0.85*'Anvendte oplysninger'!M422+(1-'Anvendte oplysninger'!M422),IF(AND('Anvendte oplysninger'!L422="Ja",'Anvendte oplysninger'!J422=4),0.88*'Anvendte oplysninger'!M422+(1-'Anvendte oplysninger'!M422),IF(AND('Anvendte oplysninger'!L422="Ja",'Anvendte oplysninger'!J422&gt;4.99999999),0.9*'Anvendte oplysninger'!M422+(1-'Anvendte oplysninger'!M422),1)))))</f>
        <v>1</v>
      </c>
      <c r="N422" s="14">
        <f>IF('Anvendte oplysninger'!N422="Irrelevant",1,IF(AND(OR(I422="Motorvejsstrækning",I422="Frakørselsflettestrækning",I422="Tilkørselsflettestrækning"),'Anvendte oplysninger'!N422&lt;3),1+(3-'Anvendte oplysninger'!N422)*0.09333333,1))</f>
        <v>1</v>
      </c>
      <c r="O422" s="14">
        <f>IF('Anvendte oplysninger'!N422="Irrelevant",1,IF(AND(OR(I422="Motorvejsstrækning",I422="Frakørselsflettestrækning",I422="Tilkørselsflettestrækning"),'Anvendte oplysninger'!N422&lt;3),1+(3-'Anvendte oplysninger'!N422)*0.19666667,1))</f>
        <v>1</v>
      </c>
      <c r="P422" s="14">
        <f>IF('Anvendte oplysninger'!O422="Irrelevant",1,IF(AND(OR(I422="Motorvejsstrækning",I422="Frakørselsflettestrækning",I422="Tilkørselsflettestrækning"),'Anvendte oplysninger'!O422&lt;3.00000001),1+(0.5-'Anvendte oplysninger'!O422)*0.04,IF(AND(OR(I422="Frakørselsrampe",I422="Tilkørselsrampe"),'Anvendte oplysninger'!O422&lt;3.00000001),1+(0.5-'Anvendte oplysninger'!O422)*0.08,IF(OR(I422="Motorvejsstrækning",I422="Frakørselsflettestrækning",I422="Tilkørselsflettestrækning"),0.9,0.8))))</f>
        <v>1</v>
      </c>
      <c r="Q422" s="14">
        <f>IF('Anvendte oplysninger'!P422="Irrelevant",1,IF(AND(OR(I422="Motorvejsstrækning",I422="Frakørselsflettestrækning",I422="Tilkørselsflettestrækning"),'Anvendte oplysninger'!P422&lt;11.00000001),1+(5-'Anvendte oplysninger'!P422)*0.01,0.94))</f>
        <v>1</v>
      </c>
      <c r="R422" s="14">
        <f>IF(OR('Anvendte oplysninger'!Q422="Irrelevant",'Anvendte oplysninger'!R422="Irrelevant",'Anvendte oplysninger'!Q422="Lige"),1,IF(AND(OR(I422="Motorvejsstrækning",I422="Frakørselsflettestrækning",I422="Tilkørselsflettestrækning"),'Anvendte oplysninger'!Q422&lt;4000),(EXP(0.1096*1746.5/'Anvendte oplysninger'!Q422)/EXP(0.1096*1746.5/4000))*('Anvendte oplysninger'!R422/1000)/G422+(G422-'Anvendte oplysninger'!R422/1000)/G422,1))</f>
        <v>1</v>
      </c>
      <c r="S422" s="14">
        <f>IF(OR('Anvendte oplysninger'!S422="Irrelevant",'Anvendte oplysninger'!T422="Irrelevant",'Anvendte oplysninger'!S422="Lige"),1,IF(AND(OR(I422="Motorvejsstrækning",I422="Frakørselsflettestrækning",I422="Tilkørselsflettestrækning"),'Anvendte oplysninger'!S422&lt;4000),(EXP(0.1096*1746.5/'Anvendte oplysninger'!S422)/EXP(0.1096*1746.5/4000))*('Anvendte oplysninger'!T422/1000)/G422+(G422-'Anvendte oplysninger'!T422/1000)/G422,1))</f>
        <v>1</v>
      </c>
      <c r="T422" s="14">
        <f>IF('Anvendte oplysninger'!U422="Irrelevant",1,IF(AND(OR(I422="Motorvejsstrækning",I422="Frakørselsflettestrækning",I422="Tilkørselsflettestrækning",I422="Frakørselsrampe",I422="Tilkørselsrampe"),'Anvendte oplysninger'!U422="Ja"),0.95,1))</f>
        <v>1</v>
      </c>
      <c r="U422" s="14">
        <f>IF('Anvendte oplysninger'!U422="Irrelevant",1,IF(AND(OR(I422="Motorvejsstrækning",I422="Frakørselsflettestrækning",I422="Tilkørselsflettestrækning",I422="Frakørselsrampe",I422="Tilkørselsrampe"),'Anvendte oplysninger'!U422="Ja"),0.96,1))</f>
        <v>1</v>
      </c>
      <c r="V422" s="14">
        <f>IF('Anvendte oplysninger'!U422="Irrelevant",1,IF(AND(OR(I422="Motorvejsstrækning",I422="Frakørselsflettestrækning",I422="Tilkørselsflettestrækning",I422="Frakørselsrampe",I422="Tilkørselsrampe"),'Anvendte oplysninger'!U422="Ja"),0.79,1))</f>
        <v>1</v>
      </c>
      <c r="W422" s="14">
        <f>IF('Anvendte oplysninger'!U422="Irrelevant",1,IF(AND(OR(I422="Motorvejsstrækning",I422="Frakørselsflettestrækning",I422="Tilkørselsflettestrækning",I422="Frakørselsrampe",I422="Tilkørselsrampe"),'Anvendte oplysninger'!U422="Ja"),0.94,1))</f>
        <v>1</v>
      </c>
      <c r="X422" s="14">
        <f>IF('Anvendte oplysninger'!U422="Irrelevant",1,IF(AND(OR(I422="Motorvejsstrækning",I422="Frakørselsflettestrækning",I422="Tilkørselsflettestrækning",I422="Frakørselsrampe",I422="Tilkørselsrampe"),'Anvendte oplysninger'!U422="Ja"),0.97,1))</f>
        <v>1</v>
      </c>
      <c r="Y422" s="14">
        <f>IF(AND(I422="Frakørselsrampe",'Anvendte oplysninger'!V422="S-formet ruderrampe"),1.32,IF(AND(I422="Frakørselsrampe",'Anvendte oplysninger'!V422="S-formet trompetrampe"),2.05,IF(AND(I422="Frakørselsrampe",'Anvendte oplysninger'!V422="U-formet trompetrampe"),4.11,IF(AND(I422="Frakørselsrampe",'Anvendte oplysninger'!V422="SV-formet flyoverrampe"),5.15,IF(AND(I422="Frakørselsrampe",'Anvendte oplysninger'!V422="Vinkelformet rampe"),1.07,IF(AND(I422="Tilkørselsrampe",'Anvendte oplysninger'!V422="S-formet ruderrampe"),0.93,IF(AND(I422="Tilkørselsrampe",'Anvendte oplysninger'!V422="S-formet trompetrampe"),2.48,IF(AND(I422="Tilkørselsrampe",'Anvendte oplysninger'!V422="U-formet trompetrampe"),4.15,IF(AND(I422="Tilkørselsrampe",'Anvendte oplysninger'!V422="SV-formet flyoverrampe"),5.26,IF(AND(I422="Tilkørselsrampe",'Anvendte oplysninger'!V422="Vinkelformet rampe"),1.42,1))))))))))</f>
        <v>1</v>
      </c>
      <c r="Z422" s="14">
        <f>IF(OR('Anvendte oplysninger'!W422="Lige",'Anvendte oplysninger'!W422="Irrelevant",'Anvendte oplysninger'!X422="Irrelevant",'Anvendte oplysninger'!Y422="Irrelevant"),1,1+1.545*1000/32.2*((('Anvendte oplysninger'!Y422*3268/3600)/('Anvendte oplysninger'!W422/0.306))^2)*('Anvendte oplysninger'!X422/1000)/G422)</f>
        <v>1</v>
      </c>
      <c r="AA422" s="14">
        <f>IF(OR('Anvendte oplysninger'!W422="Lige",'Anvendte oplysninger'!W422="Irrelevant",'Anvendte oplysninger'!X422="Irrelevant",'Anvendte oplysninger'!Y422="Irrelevant"),1,1+1.961*1000/32.2*((('Anvendte oplysninger'!Y422*3268/3600)/('Anvendte oplysninger'!W422/0.306))^2)*('Anvendte oplysninger'!X422/1000)/G422)</f>
        <v>1</v>
      </c>
      <c r="AB422" s="14">
        <f>IF(OR('Anvendte oplysninger'!Z422="Lige",'Anvendte oplysninger'!Z422="Irrelevant",'Anvendte oplysninger'!AA422="Irrelevant",'Anvendte oplysninger'!AB422="Irrelevant"),1,1+1.545*1000/32.2*((('Anvendte oplysninger'!AB422*3268/3600)/('Anvendte oplysninger'!Z422/0.306))^2)*('Anvendte oplysninger'!AA422/1000)/G422)</f>
        <v>1</v>
      </c>
      <c r="AC422" s="14">
        <f>IF(OR('Anvendte oplysninger'!Z422="Lige",'Anvendte oplysninger'!Z422="Irrelevant",'Anvendte oplysninger'!AA422="Irrelevant",'Anvendte oplysninger'!AB422="Irrelevant"),1,1+1.961*1000/32.2*((('Anvendte oplysninger'!AB422*3268/3600)/('Anvendte oplysninger'!Z422/0.306))^2)*('Anvendte oplysninger'!AA422/1000)/G422)</f>
        <v>1</v>
      </c>
      <c r="AD422" s="14">
        <f>IF(OR('Anvendte oplysninger'!AC422="Irrelevant",'Anvendte oplysninger'!AC422="Nej"),1,IF(AND('Anvendte oplysninger'!AC422="Ja",OR('Anvendte oplysninger'!Q422&lt;301,'Anvendte oplysninger'!S422&lt;301)),1-(0.5*('Anvendte oplysninger'!R422+'Anvendte oplysninger'!T422)/('Anvendte oplysninger'!G422*1000)),IF(AND('Anvendte oplysninger'!AC422="Ja",OR('Anvendte oplysninger'!Q422&lt;601,'Anvendte oplysninger'!S422&lt;601)),1-(0.25*('Anvendte oplysninger'!R422+'Anvendte oplysninger'!T422)/('Anvendte oplysninger'!G422*1000)),1)))</f>
        <v>1</v>
      </c>
      <c r="AE422" s="14">
        <f>IF(OR('Anvendte oplysninger'!AC422="Irrelevant",'Anvendte oplysninger'!AC422="Nej"),1,IF(AND('Anvendte oplysninger'!AC422="Ja",OR('Anvendte oplysninger'!Q422&lt;301,'Anvendte oplysninger'!S422&lt;301)),1-(0.4*('Anvendte oplysninger'!R422+'Anvendte oplysninger'!T422)/('Anvendte oplysninger'!G422*1000)),IF(AND('Anvendte oplysninger'!AC422="Ja",OR('Anvendte oplysninger'!Q422&lt;601,'Anvendte oplysninger'!S422&lt;601)),1-(0.2*('Anvendte oplysninger'!R422+'Anvendte oplysninger'!T422)/('Anvendte oplysninger'!G422*1000)),1)))</f>
        <v>1</v>
      </c>
      <c r="AF422" s="14">
        <f>IF('Anvendte oplysninger'!AD422="110 km/t",0.79,1)</f>
        <v>1</v>
      </c>
      <c r="AG422" s="14">
        <f>IF('Anvendte oplysninger'!AD422="110 km/t",0.94,1)</f>
        <v>1</v>
      </c>
      <c r="AH422" s="14">
        <f>IF('Anvendte oplysninger'!AD422="110 km/t",0.66,1)</f>
        <v>1</v>
      </c>
      <c r="AI422" s="14">
        <f>IF('Anvendte oplysninger'!AD422="110 km/t",0.82,1)</f>
        <v>1</v>
      </c>
      <c r="AJ422" s="14">
        <f>IF(AND('Anvendte oplysninger'!AE422="Ja",I422="Tilkørselsflettestrækning"),0.65*'Anvendte oplysninger'!AF422+1-'Anvendte oplysninger'!AF422,1)</f>
        <v>1</v>
      </c>
      <c r="AK422" s="15" t="str">
        <f t="shared" si="42"/>
        <v/>
      </c>
      <c r="AL422" s="15" t="str">
        <f t="shared" si="43"/>
        <v/>
      </c>
      <c r="AM422" s="15" t="str">
        <f t="shared" si="44"/>
        <v/>
      </c>
      <c r="AN422" s="15" t="str">
        <f t="shared" si="45"/>
        <v/>
      </c>
      <c r="AO422" s="15" t="str">
        <f t="shared" si="46"/>
        <v/>
      </c>
      <c r="AP422" s="15" t="str">
        <f t="shared" si="47"/>
        <v/>
      </c>
      <c r="AQ422" s="4" t="str">
        <f t="shared" si="48"/>
        <v/>
      </c>
    </row>
    <row r="423" spans="1:43" x14ac:dyDescent="0.25">
      <c r="A423" s="4" t="str">
        <f>IF(Inddata!A438="","",Inddata!A438)</f>
        <v/>
      </c>
      <c r="B423" s="4" t="str">
        <f>IF(Inddata!B438="","",Inddata!B438)</f>
        <v/>
      </c>
      <c r="C423" s="4" t="str">
        <f>IF(Inddata!C438="","",Inddata!C438)</f>
        <v/>
      </c>
      <c r="D423" s="4" t="str">
        <f>IF(Inddata!D438="","",Inddata!D438)</f>
        <v/>
      </c>
      <c r="E423" s="4" t="str">
        <f>IF(Inddata!E438="","",Inddata!E438)</f>
        <v/>
      </c>
      <c r="F423" s="4" t="str">
        <f>IF(Inddata!F438="","",Inddata!F438)</f>
        <v/>
      </c>
      <c r="G423" s="4">
        <f>IF(Inddata!G438="","",Inddata!G438)</f>
        <v>0</v>
      </c>
      <c r="H423" s="4" t="str">
        <f>IF(Inddata!H438&gt;0.5,Inddata!H438,"")</f>
        <v/>
      </c>
      <c r="I423" s="4" t="str">
        <f>IF(Inddata!I438="","",Inddata!I438)</f>
        <v/>
      </c>
      <c r="J423" s="14">
        <f>IF('Anvendte oplysninger'!J423="Irrelevant",1,IF('Anvendte oplysninger'!J423&gt;3,1.2,1))</f>
        <v>1</v>
      </c>
      <c r="K423" s="14">
        <f>IF('Anvendte oplysninger'!K423="Irrelevant",1,IF(AND(OR(I423="Motorvejsstrækning",I423="Frakørselsflettestrækning",I423="Tilkørselsflettestrækning"),'Anvendte oplysninger'!K423&lt;3.5),1+(3.5-'Anvendte oplysninger'!K423)*0.12,IF(AND(OR(I423="Frakørselsrampe",I423="Tilkørselsrampe"),'Anvendte oplysninger'!K423&lt;3.5),1+(3.5-'Anvendte oplysninger'!K423)*0.16,1)))</f>
        <v>1</v>
      </c>
      <c r="L423" s="14">
        <f>IF('Anvendte oplysninger'!L423="Irrelevant",1,IF(AND('Anvendte oplysninger'!L423="Ja",'Anvendte oplysninger'!J423=2),0.6*'Anvendte oplysninger'!M423+(1-'Anvendte oplysninger'!M423),IF(AND('Anvendte oplysninger'!L423="Ja",'Anvendte oplysninger'!J423=3),0.7*'Anvendte oplysninger'!M423+(1-'Anvendte oplysninger'!M423),IF(AND('Anvendte oplysninger'!L423="Ja",'Anvendte oplysninger'!J423=4),0.76*'Anvendte oplysninger'!M423+(1-'Anvendte oplysninger'!M423),IF(AND('Anvendte oplysninger'!L423="Ja",'Anvendte oplysninger'!J423&gt;4.99999999),0.8*'Anvendte oplysninger'!M423+(1-'Anvendte oplysninger'!M423),1)))))</f>
        <v>1</v>
      </c>
      <c r="M423" s="14">
        <f>IF('Anvendte oplysninger'!L423="Irrelevant",1,IF(AND('Anvendte oplysninger'!L423="Ja",'Anvendte oplysninger'!J423=2),0.8*'Anvendte oplysninger'!M423+(1-'Anvendte oplysninger'!M423),IF(AND('Anvendte oplysninger'!L423="Ja",'Anvendte oplysninger'!J423=3),0.85*'Anvendte oplysninger'!M423+(1-'Anvendte oplysninger'!M423),IF(AND('Anvendte oplysninger'!L423="Ja",'Anvendte oplysninger'!J423=4),0.88*'Anvendte oplysninger'!M423+(1-'Anvendte oplysninger'!M423),IF(AND('Anvendte oplysninger'!L423="Ja",'Anvendte oplysninger'!J423&gt;4.99999999),0.9*'Anvendte oplysninger'!M423+(1-'Anvendte oplysninger'!M423),1)))))</f>
        <v>1</v>
      </c>
      <c r="N423" s="14">
        <f>IF('Anvendte oplysninger'!N423="Irrelevant",1,IF(AND(OR(I423="Motorvejsstrækning",I423="Frakørselsflettestrækning",I423="Tilkørselsflettestrækning"),'Anvendte oplysninger'!N423&lt;3),1+(3-'Anvendte oplysninger'!N423)*0.09333333,1))</f>
        <v>1</v>
      </c>
      <c r="O423" s="14">
        <f>IF('Anvendte oplysninger'!N423="Irrelevant",1,IF(AND(OR(I423="Motorvejsstrækning",I423="Frakørselsflettestrækning",I423="Tilkørselsflettestrækning"),'Anvendte oplysninger'!N423&lt;3),1+(3-'Anvendte oplysninger'!N423)*0.19666667,1))</f>
        <v>1</v>
      </c>
      <c r="P423" s="14">
        <f>IF('Anvendte oplysninger'!O423="Irrelevant",1,IF(AND(OR(I423="Motorvejsstrækning",I423="Frakørselsflettestrækning",I423="Tilkørselsflettestrækning"),'Anvendte oplysninger'!O423&lt;3.00000001),1+(0.5-'Anvendte oplysninger'!O423)*0.04,IF(AND(OR(I423="Frakørselsrampe",I423="Tilkørselsrampe"),'Anvendte oplysninger'!O423&lt;3.00000001),1+(0.5-'Anvendte oplysninger'!O423)*0.08,IF(OR(I423="Motorvejsstrækning",I423="Frakørselsflettestrækning",I423="Tilkørselsflettestrækning"),0.9,0.8))))</f>
        <v>1</v>
      </c>
      <c r="Q423" s="14">
        <f>IF('Anvendte oplysninger'!P423="Irrelevant",1,IF(AND(OR(I423="Motorvejsstrækning",I423="Frakørselsflettestrækning",I423="Tilkørselsflettestrækning"),'Anvendte oplysninger'!P423&lt;11.00000001),1+(5-'Anvendte oplysninger'!P423)*0.01,0.94))</f>
        <v>1</v>
      </c>
      <c r="R423" s="14">
        <f>IF(OR('Anvendte oplysninger'!Q423="Irrelevant",'Anvendte oplysninger'!R423="Irrelevant",'Anvendte oplysninger'!Q423="Lige"),1,IF(AND(OR(I423="Motorvejsstrækning",I423="Frakørselsflettestrækning",I423="Tilkørselsflettestrækning"),'Anvendte oplysninger'!Q423&lt;4000),(EXP(0.1096*1746.5/'Anvendte oplysninger'!Q423)/EXP(0.1096*1746.5/4000))*('Anvendte oplysninger'!R423/1000)/G423+(G423-'Anvendte oplysninger'!R423/1000)/G423,1))</f>
        <v>1</v>
      </c>
      <c r="S423" s="14">
        <f>IF(OR('Anvendte oplysninger'!S423="Irrelevant",'Anvendte oplysninger'!T423="Irrelevant",'Anvendte oplysninger'!S423="Lige"),1,IF(AND(OR(I423="Motorvejsstrækning",I423="Frakørselsflettestrækning",I423="Tilkørselsflettestrækning"),'Anvendte oplysninger'!S423&lt;4000),(EXP(0.1096*1746.5/'Anvendte oplysninger'!S423)/EXP(0.1096*1746.5/4000))*('Anvendte oplysninger'!T423/1000)/G423+(G423-'Anvendte oplysninger'!T423/1000)/G423,1))</f>
        <v>1</v>
      </c>
      <c r="T423" s="14">
        <f>IF('Anvendte oplysninger'!U423="Irrelevant",1,IF(AND(OR(I423="Motorvejsstrækning",I423="Frakørselsflettestrækning",I423="Tilkørselsflettestrækning",I423="Frakørselsrampe",I423="Tilkørselsrampe"),'Anvendte oplysninger'!U423="Ja"),0.95,1))</f>
        <v>1</v>
      </c>
      <c r="U423" s="14">
        <f>IF('Anvendte oplysninger'!U423="Irrelevant",1,IF(AND(OR(I423="Motorvejsstrækning",I423="Frakørselsflettestrækning",I423="Tilkørselsflettestrækning",I423="Frakørselsrampe",I423="Tilkørselsrampe"),'Anvendte oplysninger'!U423="Ja"),0.96,1))</f>
        <v>1</v>
      </c>
      <c r="V423" s="14">
        <f>IF('Anvendte oplysninger'!U423="Irrelevant",1,IF(AND(OR(I423="Motorvejsstrækning",I423="Frakørselsflettestrækning",I423="Tilkørselsflettestrækning",I423="Frakørselsrampe",I423="Tilkørselsrampe"),'Anvendte oplysninger'!U423="Ja"),0.79,1))</f>
        <v>1</v>
      </c>
      <c r="W423" s="14">
        <f>IF('Anvendte oplysninger'!U423="Irrelevant",1,IF(AND(OR(I423="Motorvejsstrækning",I423="Frakørselsflettestrækning",I423="Tilkørselsflettestrækning",I423="Frakørselsrampe",I423="Tilkørselsrampe"),'Anvendte oplysninger'!U423="Ja"),0.94,1))</f>
        <v>1</v>
      </c>
      <c r="X423" s="14">
        <f>IF('Anvendte oplysninger'!U423="Irrelevant",1,IF(AND(OR(I423="Motorvejsstrækning",I423="Frakørselsflettestrækning",I423="Tilkørselsflettestrækning",I423="Frakørselsrampe",I423="Tilkørselsrampe"),'Anvendte oplysninger'!U423="Ja"),0.97,1))</f>
        <v>1</v>
      </c>
      <c r="Y423" s="14">
        <f>IF(AND(I423="Frakørselsrampe",'Anvendte oplysninger'!V423="S-formet ruderrampe"),1.32,IF(AND(I423="Frakørselsrampe",'Anvendte oplysninger'!V423="S-formet trompetrampe"),2.05,IF(AND(I423="Frakørselsrampe",'Anvendte oplysninger'!V423="U-formet trompetrampe"),4.11,IF(AND(I423="Frakørselsrampe",'Anvendte oplysninger'!V423="SV-formet flyoverrampe"),5.15,IF(AND(I423="Frakørselsrampe",'Anvendte oplysninger'!V423="Vinkelformet rampe"),1.07,IF(AND(I423="Tilkørselsrampe",'Anvendte oplysninger'!V423="S-formet ruderrampe"),0.93,IF(AND(I423="Tilkørselsrampe",'Anvendte oplysninger'!V423="S-formet trompetrampe"),2.48,IF(AND(I423="Tilkørselsrampe",'Anvendte oplysninger'!V423="U-formet trompetrampe"),4.15,IF(AND(I423="Tilkørselsrampe",'Anvendte oplysninger'!V423="SV-formet flyoverrampe"),5.26,IF(AND(I423="Tilkørselsrampe",'Anvendte oplysninger'!V423="Vinkelformet rampe"),1.42,1))))))))))</f>
        <v>1</v>
      </c>
      <c r="Z423" s="14">
        <f>IF(OR('Anvendte oplysninger'!W423="Lige",'Anvendte oplysninger'!W423="Irrelevant",'Anvendte oplysninger'!X423="Irrelevant",'Anvendte oplysninger'!Y423="Irrelevant"),1,1+1.545*1000/32.2*((('Anvendte oplysninger'!Y423*3268/3600)/('Anvendte oplysninger'!W423/0.306))^2)*('Anvendte oplysninger'!X423/1000)/G423)</f>
        <v>1</v>
      </c>
      <c r="AA423" s="14">
        <f>IF(OR('Anvendte oplysninger'!W423="Lige",'Anvendte oplysninger'!W423="Irrelevant",'Anvendte oplysninger'!X423="Irrelevant",'Anvendte oplysninger'!Y423="Irrelevant"),1,1+1.961*1000/32.2*((('Anvendte oplysninger'!Y423*3268/3600)/('Anvendte oplysninger'!W423/0.306))^2)*('Anvendte oplysninger'!X423/1000)/G423)</f>
        <v>1</v>
      </c>
      <c r="AB423" s="14">
        <f>IF(OR('Anvendte oplysninger'!Z423="Lige",'Anvendte oplysninger'!Z423="Irrelevant",'Anvendte oplysninger'!AA423="Irrelevant",'Anvendte oplysninger'!AB423="Irrelevant"),1,1+1.545*1000/32.2*((('Anvendte oplysninger'!AB423*3268/3600)/('Anvendte oplysninger'!Z423/0.306))^2)*('Anvendte oplysninger'!AA423/1000)/G423)</f>
        <v>1</v>
      </c>
      <c r="AC423" s="14">
        <f>IF(OR('Anvendte oplysninger'!Z423="Lige",'Anvendte oplysninger'!Z423="Irrelevant",'Anvendte oplysninger'!AA423="Irrelevant",'Anvendte oplysninger'!AB423="Irrelevant"),1,1+1.961*1000/32.2*((('Anvendte oplysninger'!AB423*3268/3600)/('Anvendte oplysninger'!Z423/0.306))^2)*('Anvendte oplysninger'!AA423/1000)/G423)</f>
        <v>1</v>
      </c>
      <c r="AD423" s="14">
        <f>IF(OR('Anvendte oplysninger'!AC423="Irrelevant",'Anvendte oplysninger'!AC423="Nej"),1,IF(AND('Anvendte oplysninger'!AC423="Ja",OR('Anvendte oplysninger'!Q423&lt;301,'Anvendte oplysninger'!S423&lt;301)),1-(0.5*('Anvendte oplysninger'!R423+'Anvendte oplysninger'!T423)/('Anvendte oplysninger'!G423*1000)),IF(AND('Anvendte oplysninger'!AC423="Ja",OR('Anvendte oplysninger'!Q423&lt;601,'Anvendte oplysninger'!S423&lt;601)),1-(0.25*('Anvendte oplysninger'!R423+'Anvendte oplysninger'!T423)/('Anvendte oplysninger'!G423*1000)),1)))</f>
        <v>1</v>
      </c>
      <c r="AE423" s="14">
        <f>IF(OR('Anvendte oplysninger'!AC423="Irrelevant",'Anvendte oplysninger'!AC423="Nej"),1,IF(AND('Anvendte oplysninger'!AC423="Ja",OR('Anvendte oplysninger'!Q423&lt;301,'Anvendte oplysninger'!S423&lt;301)),1-(0.4*('Anvendte oplysninger'!R423+'Anvendte oplysninger'!T423)/('Anvendte oplysninger'!G423*1000)),IF(AND('Anvendte oplysninger'!AC423="Ja",OR('Anvendte oplysninger'!Q423&lt;601,'Anvendte oplysninger'!S423&lt;601)),1-(0.2*('Anvendte oplysninger'!R423+'Anvendte oplysninger'!T423)/('Anvendte oplysninger'!G423*1000)),1)))</f>
        <v>1</v>
      </c>
      <c r="AF423" s="14">
        <f>IF('Anvendte oplysninger'!AD423="110 km/t",0.79,1)</f>
        <v>1</v>
      </c>
      <c r="AG423" s="14">
        <f>IF('Anvendte oplysninger'!AD423="110 km/t",0.94,1)</f>
        <v>1</v>
      </c>
      <c r="AH423" s="14">
        <f>IF('Anvendte oplysninger'!AD423="110 km/t",0.66,1)</f>
        <v>1</v>
      </c>
      <c r="AI423" s="14">
        <f>IF('Anvendte oplysninger'!AD423="110 km/t",0.82,1)</f>
        <v>1</v>
      </c>
      <c r="AJ423" s="14">
        <f>IF(AND('Anvendte oplysninger'!AE423="Ja",I423="Tilkørselsflettestrækning"),0.65*'Anvendte oplysninger'!AF423+1-'Anvendte oplysninger'!AF423,1)</f>
        <v>1</v>
      </c>
      <c r="AK423" s="15" t="str">
        <f t="shared" si="42"/>
        <v/>
      </c>
      <c r="AL423" s="15" t="str">
        <f t="shared" si="43"/>
        <v/>
      </c>
      <c r="AM423" s="15" t="str">
        <f t="shared" si="44"/>
        <v/>
      </c>
      <c r="AN423" s="15" t="str">
        <f t="shared" si="45"/>
        <v/>
      </c>
      <c r="AO423" s="15" t="str">
        <f t="shared" si="46"/>
        <v/>
      </c>
      <c r="AP423" s="15" t="str">
        <f t="shared" si="47"/>
        <v/>
      </c>
      <c r="AQ423" s="4" t="str">
        <f t="shared" si="48"/>
        <v/>
      </c>
    </row>
    <row r="424" spans="1:43" x14ac:dyDescent="0.25">
      <c r="A424" s="4" t="str">
        <f>IF(Inddata!A439="","",Inddata!A439)</f>
        <v/>
      </c>
      <c r="B424" s="4" t="str">
        <f>IF(Inddata!B439="","",Inddata!B439)</f>
        <v/>
      </c>
      <c r="C424" s="4" t="str">
        <f>IF(Inddata!C439="","",Inddata!C439)</f>
        <v/>
      </c>
      <c r="D424" s="4" t="str">
        <f>IF(Inddata!D439="","",Inddata!D439)</f>
        <v/>
      </c>
      <c r="E424" s="4" t="str">
        <f>IF(Inddata!E439="","",Inddata!E439)</f>
        <v/>
      </c>
      <c r="F424" s="4" t="str">
        <f>IF(Inddata!F439="","",Inddata!F439)</f>
        <v/>
      </c>
      <c r="G424" s="4">
        <f>IF(Inddata!G439="","",Inddata!G439)</f>
        <v>0</v>
      </c>
      <c r="H424" s="4" t="str">
        <f>IF(Inddata!H439&gt;0.5,Inddata!H439,"")</f>
        <v/>
      </c>
      <c r="I424" s="4" t="str">
        <f>IF(Inddata!I439="","",Inddata!I439)</f>
        <v/>
      </c>
      <c r="J424" s="14">
        <f>IF('Anvendte oplysninger'!J424="Irrelevant",1,IF('Anvendte oplysninger'!J424&gt;3,1.2,1))</f>
        <v>1</v>
      </c>
      <c r="K424" s="14">
        <f>IF('Anvendte oplysninger'!K424="Irrelevant",1,IF(AND(OR(I424="Motorvejsstrækning",I424="Frakørselsflettestrækning",I424="Tilkørselsflettestrækning"),'Anvendte oplysninger'!K424&lt;3.5),1+(3.5-'Anvendte oplysninger'!K424)*0.12,IF(AND(OR(I424="Frakørselsrampe",I424="Tilkørselsrampe"),'Anvendte oplysninger'!K424&lt;3.5),1+(3.5-'Anvendte oplysninger'!K424)*0.16,1)))</f>
        <v>1</v>
      </c>
      <c r="L424" s="14">
        <f>IF('Anvendte oplysninger'!L424="Irrelevant",1,IF(AND('Anvendte oplysninger'!L424="Ja",'Anvendte oplysninger'!J424=2),0.6*'Anvendte oplysninger'!M424+(1-'Anvendte oplysninger'!M424),IF(AND('Anvendte oplysninger'!L424="Ja",'Anvendte oplysninger'!J424=3),0.7*'Anvendte oplysninger'!M424+(1-'Anvendte oplysninger'!M424),IF(AND('Anvendte oplysninger'!L424="Ja",'Anvendte oplysninger'!J424=4),0.76*'Anvendte oplysninger'!M424+(1-'Anvendte oplysninger'!M424),IF(AND('Anvendte oplysninger'!L424="Ja",'Anvendte oplysninger'!J424&gt;4.99999999),0.8*'Anvendte oplysninger'!M424+(1-'Anvendte oplysninger'!M424),1)))))</f>
        <v>1</v>
      </c>
      <c r="M424" s="14">
        <f>IF('Anvendte oplysninger'!L424="Irrelevant",1,IF(AND('Anvendte oplysninger'!L424="Ja",'Anvendte oplysninger'!J424=2),0.8*'Anvendte oplysninger'!M424+(1-'Anvendte oplysninger'!M424),IF(AND('Anvendte oplysninger'!L424="Ja",'Anvendte oplysninger'!J424=3),0.85*'Anvendte oplysninger'!M424+(1-'Anvendte oplysninger'!M424),IF(AND('Anvendte oplysninger'!L424="Ja",'Anvendte oplysninger'!J424=4),0.88*'Anvendte oplysninger'!M424+(1-'Anvendte oplysninger'!M424),IF(AND('Anvendte oplysninger'!L424="Ja",'Anvendte oplysninger'!J424&gt;4.99999999),0.9*'Anvendte oplysninger'!M424+(1-'Anvendte oplysninger'!M424),1)))))</f>
        <v>1</v>
      </c>
      <c r="N424" s="14">
        <f>IF('Anvendte oplysninger'!N424="Irrelevant",1,IF(AND(OR(I424="Motorvejsstrækning",I424="Frakørselsflettestrækning",I424="Tilkørselsflettestrækning"),'Anvendte oplysninger'!N424&lt;3),1+(3-'Anvendte oplysninger'!N424)*0.09333333,1))</f>
        <v>1</v>
      </c>
      <c r="O424" s="14">
        <f>IF('Anvendte oplysninger'!N424="Irrelevant",1,IF(AND(OR(I424="Motorvejsstrækning",I424="Frakørselsflettestrækning",I424="Tilkørselsflettestrækning"),'Anvendte oplysninger'!N424&lt;3),1+(3-'Anvendte oplysninger'!N424)*0.19666667,1))</f>
        <v>1</v>
      </c>
      <c r="P424" s="14">
        <f>IF('Anvendte oplysninger'!O424="Irrelevant",1,IF(AND(OR(I424="Motorvejsstrækning",I424="Frakørselsflettestrækning",I424="Tilkørselsflettestrækning"),'Anvendte oplysninger'!O424&lt;3.00000001),1+(0.5-'Anvendte oplysninger'!O424)*0.04,IF(AND(OR(I424="Frakørselsrampe",I424="Tilkørselsrampe"),'Anvendte oplysninger'!O424&lt;3.00000001),1+(0.5-'Anvendte oplysninger'!O424)*0.08,IF(OR(I424="Motorvejsstrækning",I424="Frakørselsflettestrækning",I424="Tilkørselsflettestrækning"),0.9,0.8))))</f>
        <v>1</v>
      </c>
      <c r="Q424" s="14">
        <f>IF('Anvendte oplysninger'!P424="Irrelevant",1,IF(AND(OR(I424="Motorvejsstrækning",I424="Frakørselsflettestrækning",I424="Tilkørselsflettestrækning"),'Anvendte oplysninger'!P424&lt;11.00000001),1+(5-'Anvendte oplysninger'!P424)*0.01,0.94))</f>
        <v>1</v>
      </c>
      <c r="R424" s="14">
        <f>IF(OR('Anvendte oplysninger'!Q424="Irrelevant",'Anvendte oplysninger'!R424="Irrelevant",'Anvendte oplysninger'!Q424="Lige"),1,IF(AND(OR(I424="Motorvejsstrækning",I424="Frakørselsflettestrækning",I424="Tilkørselsflettestrækning"),'Anvendte oplysninger'!Q424&lt;4000),(EXP(0.1096*1746.5/'Anvendte oplysninger'!Q424)/EXP(0.1096*1746.5/4000))*('Anvendte oplysninger'!R424/1000)/G424+(G424-'Anvendte oplysninger'!R424/1000)/G424,1))</f>
        <v>1</v>
      </c>
      <c r="S424" s="14">
        <f>IF(OR('Anvendte oplysninger'!S424="Irrelevant",'Anvendte oplysninger'!T424="Irrelevant",'Anvendte oplysninger'!S424="Lige"),1,IF(AND(OR(I424="Motorvejsstrækning",I424="Frakørselsflettestrækning",I424="Tilkørselsflettestrækning"),'Anvendte oplysninger'!S424&lt;4000),(EXP(0.1096*1746.5/'Anvendte oplysninger'!S424)/EXP(0.1096*1746.5/4000))*('Anvendte oplysninger'!T424/1000)/G424+(G424-'Anvendte oplysninger'!T424/1000)/G424,1))</f>
        <v>1</v>
      </c>
      <c r="T424" s="14">
        <f>IF('Anvendte oplysninger'!U424="Irrelevant",1,IF(AND(OR(I424="Motorvejsstrækning",I424="Frakørselsflettestrækning",I424="Tilkørselsflettestrækning",I424="Frakørselsrampe",I424="Tilkørselsrampe"),'Anvendte oplysninger'!U424="Ja"),0.95,1))</f>
        <v>1</v>
      </c>
      <c r="U424" s="14">
        <f>IF('Anvendte oplysninger'!U424="Irrelevant",1,IF(AND(OR(I424="Motorvejsstrækning",I424="Frakørselsflettestrækning",I424="Tilkørselsflettestrækning",I424="Frakørselsrampe",I424="Tilkørselsrampe"),'Anvendte oplysninger'!U424="Ja"),0.96,1))</f>
        <v>1</v>
      </c>
      <c r="V424" s="14">
        <f>IF('Anvendte oplysninger'!U424="Irrelevant",1,IF(AND(OR(I424="Motorvejsstrækning",I424="Frakørselsflettestrækning",I424="Tilkørselsflettestrækning",I424="Frakørselsrampe",I424="Tilkørselsrampe"),'Anvendte oplysninger'!U424="Ja"),0.79,1))</f>
        <v>1</v>
      </c>
      <c r="W424" s="14">
        <f>IF('Anvendte oplysninger'!U424="Irrelevant",1,IF(AND(OR(I424="Motorvejsstrækning",I424="Frakørselsflettestrækning",I424="Tilkørselsflettestrækning",I424="Frakørselsrampe",I424="Tilkørselsrampe"),'Anvendte oplysninger'!U424="Ja"),0.94,1))</f>
        <v>1</v>
      </c>
      <c r="X424" s="14">
        <f>IF('Anvendte oplysninger'!U424="Irrelevant",1,IF(AND(OR(I424="Motorvejsstrækning",I424="Frakørselsflettestrækning",I424="Tilkørselsflettestrækning",I424="Frakørselsrampe",I424="Tilkørselsrampe"),'Anvendte oplysninger'!U424="Ja"),0.97,1))</f>
        <v>1</v>
      </c>
      <c r="Y424" s="14">
        <f>IF(AND(I424="Frakørselsrampe",'Anvendte oplysninger'!V424="S-formet ruderrampe"),1.32,IF(AND(I424="Frakørselsrampe",'Anvendte oplysninger'!V424="S-formet trompetrampe"),2.05,IF(AND(I424="Frakørselsrampe",'Anvendte oplysninger'!V424="U-formet trompetrampe"),4.11,IF(AND(I424="Frakørselsrampe",'Anvendte oplysninger'!V424="SV-formet flyoverrampe"),5.15,IF(AND(I424="Frakørselsrampe",'Anvendte oplysninger'!V424="Vinkelformet rampe"),1.07,IF(AND(I424="Tilkørselsrampe",'Anvendte oplysninger'!V424="S-formet ruderrampe"),0.93,IF(AND(I424="Tilkørselsrampe",'Anvendte oplysninger'!V424="S-formet trompetrampe"),2.48,IF(AND(I424="Tilkørselsrampe",'Anvendte oplysninger'!V424="U-formet trompetrampe"),4.15,IF(AND(I424="Tilkørselsrampe",'Anvendte oplysninger'!V424="SV-formet flyoverrampe"),5.26,IF(AND(I424="Tilkørselsrampe",'Anvendte oplysninger'!V424="Vinkelformet rampe"),1.42,1))))))))))</f>
        <v>1</v>
      </c>
      <c r="Z424" s="14">
        <f>IF(OR('Anvendte oplysninger'!W424="Lige",'Anvendte oplysninger'!W424="Irrelevant",'Anvendte oplysninger'!X424="Irrelevant",'Anvendte oplysninger'!Y424="Irrelevant"),1,1+1.545*1000/32.2*((('Anvendte oplysninger'!Y424*3268/3600)/('Anvendte oplysninger'!W424/0.306))^2)*('Anvendte oplysninger'!X424/1000)/G424)</f>
        <v>1</v>
      </c>
      <c r="AA424" s="14">
        <f>IF(OR('Anvendte oplysninger'!W424="Lige",'Anvendte oplysninger'!W424="Irrelevant",'Anvendte oplysninger'!X424="Irrelevant",'Anvendte oplysninger'!Y424="Irrelevant"),1,1+1.961*1000/32.2*((('Anvendte oplysninger'!Y424*3268/3600)/('Anvendte oplysninger'!W424/0.306))^2)*('Anvendte oplysninger'!X424/1000)/G424)</f>
        <v>1</v>
      </c>
      <c r="AB424" s="14">
        <f>IF(OR('Anvendte oplysninger'!Z424="Lige",'Anvendte oplysninger'!Z424="Irrelevant",'Anvendte oplysninger'!AA424="Irrelevant",'Anvendte oplysninger'!AB424="Irrelevant"),1,1+1.545*1000/32.2*((('Anvendte oplysninger'!AB424*3268/3600)/('Anvendte oplysninger'!Z424/0.306))^2)*('Anvendte oplysninger'!AA424/1000)/G424)</f>
        <v>1</v>
      </c>
      <c r="AC424" s="14">
        <f>IF(OR('Anvendte oplysninger'!Z424="Lige",'Anvendte oplysninger'!Z424="Irrelevant",'Anvendte oplysninger'!AA424="Irrelevant",'Anvendte oplysninger'!AB424="Irrelevant"),1,1+1.961*1000/32.2*((('Anvendte oplysninger'!AB424*3268/3600)/('Anvendte oplysninger'!Z424/0.306))^2)*('Anvendte oplysninger'!AA424/1000)/G424)</f>
        <v>1</v>
      </c>
      <c r="AD424" s="14">
        <f>IF(OR('Anvendte oplysninger'!AC424="Irrelevant",'Anvendte oplysninger'!AC424="Nej"),1,IF(AND('Anvendte oplysninger'!AC424="Ja",OR('Anvendte oplysninger'!Q424&lt;301,'Anvendte oplysninger'!S424&lt;301)),1-(0.5*('Anvendte oplysninger'!R424+'Anvendte oplysninger'!T424)/('Anvendte oplysninger'!G424*1000)),IF(AND('Anvendte oplysninger'!AC424="Ja",OR('Anvendte oplysninger'!Q424&lt;601,'Anvendte oplysninger'!S424&lt;601)),1-(0.25*('Anvendte oplysninger'!R424+'Anvendte oplysninger'!T424)/('Anvendte oplysninger'!G424*1000)),1)))</f>
        <v>1</v>
      </c>
      <c r="AE424" s="14">
        <f>IF(OR('Anvendte oplysninger'!AC424="Irrelevant",'Anvendte oplysninger'!AC424="Nej"),1,IF(AND('Anvendte oplysninger'!AC424="Ja",OR('Anvendte oplysninger'!Q424&lt;301,'Anvendte oplysninger'!S424&lt;301)),1-(0.4*('Anvendte oplysninger'!R424+'Anvendte oplysninger'!T424)/('Anvendte oplysninger'!G424*1000)),IF(AND('Anvendte oplysninger'!AC424="Ja",OR('Anvendte oplysninger'!Q424&lt;601,'Anvendte oplysninger'!S424&lt;601)),1-(0.2*('Anvendte oplysninger'!R424+'Anvendte oplysninger'!T424)/('Anvendte oplysninger'!G424*1000)),1)))</f>
        <v>1</v>
      </c>
      <c r="AF424" s="14">
        <f>IF('Anvendte oplysninger'!AD424="110 km/t",0.79,1)</f>
        <v>1</v>
      </c>
      <c r="AG424" s="14">
        <f>IF('Anvendte oplysninger'!AD424="110 km/t",0.94,1)</f>
        <v>1</v>
      </c>
      <c r="AH424" s="14">
        <f>IF('Anvendte oplysninger'!AD424="110 km/t",0.66,1)</f>
        <v>1</v>
      </c>
      <c r="AI424" s="14">
        <f>IF('Anvendte oplysninger'!AD424="110 km/t",0.82,1)</f>
        <v>1</v>
      </c>
      <c r="AJ424" s="14">
        <f>IF(AND('Anvendte oplysninger'!AE424="Ja",I424="Tilkørselsflettestrækning"),0.65*'Anvendte oplysninger'!AF424+1-'Anvendte oplysninger'!AF424,1)</f>
        <v>1</v>
      </c>
      <c r="AK424" s="15" t="str">
        <f t="shared" si="42"/>
        <v/>
      </c>
      <c r="AL424" s="15" t="str">
        <f t="shared" si="43"/>
        <v/>
      </c>
      <c r="AM424" s="15" t="str">
        <f t="shared" si="44"/>
        <v/>
      </c>
      <c r="AN424" s="15" t="str">
        <f t="shared" si="45"/>
        <v/>
      </c>
      <c r="AO424" s="15" t="str">
        <f t="shared" si="46"/>
        <v/>
      </c>
      <c r="AP424" s="15" t="str">
        <f t="shared" si="47"/>
        <v/>
      </c>
      <c r="AQ424" s="4" t="str">
        <f t="shared" si="48"/>
        <v/>
      </c>
    </row>
    <row r="425" spans="1:43" x14ac:dyDescent="0.25">
      <c r="A425" s="4" t="str">
        <f>IF(Inddata!A440="","",Inddata!A440)</f>
        <v/>
      </c>
      <c r="B425" s="4" t="str">
        <f>IF(Inddata!B440="","",Inddata!B440)</f>
        <v/>
      </c>
      <c r="C425" s="4" t="str">
        <f>IF(Inddata!C440="","",Inddata!C440)</f>
        <v/>
      </c>
      <c r="D425" s="4" t="str">
        <f>IF(Inddata!D440="","",Inddata!D440)</f>
        <v/>
      </c>
      <c r="E425" s="4" t="str">
        <f>IF(Inddata!E440="","",Inddata!E440)</f>
        <v/>
      </c>
      <c r="F425" s="4" t="str">
        <f>IF(Inddata!F440="","",Inddata!F440)</f>
        <v/>
      </c>
      <c r="G425" s="4">
        <f>IF(Inddata!G440="","",Inddata!G440)</f>
        <v>0</v>
      </c>
      <c r="H425" s="4" t="str">
        <f>IF(Inddata!H440&gt;0.5,Inddata!H440,"")</f>
        <v/>
      </c>
      <c r="I425" s="4" t="str">
        <f>IF(Inddata!I440="","",Inddata!I440)</f>
        <v/>
      </c>
      <c r="J425" s="14">
        <f>IF('Anvendte oplysninger'!J425="Irrelevant",1,IF('Anvendte oplysninger'!J425&gt;3,1.2,1))</f>
        <v>1</v>
      </c>
      <c r="K425" s="14">
        <f>IF('Anvendte oplysninger'!K425="Irrelevant",1,IF(AND(OR(I425="Motorvejsstrækning",I425="Frakørselsflettestrækning",I425="Tilkørselsflettestrækning"),'Anvendte oplysninger'!K425&lt;3.5),1+(3.5-'Anvendte oplysninger'!K425)*0.12,IF(AND(OR(I425="Frakørselsrampe",I425="Tilkørselsrampe"),'Anvendte oplysninger'!K425&lt;3.5),1+(3.5-'Anvendte oplysninger'!K425)*0.16,1)))</f>
        <v>1</v>
      </c>
      <c r="L425" s="14">
        <f>IF('Anvendte oplysninger'!L425="Irrelevant",1,IF(AND('Anvendte oplysninger'!L425="Ja",'Anvendte oplysninger'!J425=2),0.6*'Anvendte oplysninger'!M425+(1-'Anvendte oplysninger'!M425),IF(AND('Anvendte oplysninger'!L425="Ja",'Anvendte oplysninger'!J425=3),0.7*'Anvendte oplysninger'!M425+(1-'Anvendte oplysninger'!M425),IF(AND('Anvendte oplysninger'!L425="Ja",'Anvendte oplysninger'!J425=4),0.76*'Anvendte oplysninger'!M425+(1-'Anvendte oplysninger'!M425),IF(AND('Anvendte oplysninger'!L425="Ja",'Anvendte oplysninger'!J425&gt;4.99999999),0.8*'Anvendte oplysninger'!M425+(1-'Anvendte oplysninger'!M425),1)))))</f>
        <v>1</v>
      </c>
      <c r="M425" s="14">
        <f>IF('Anvendte oplysninger'!L425="Irrelevant",1,IF(AND('Anvendte oplysninger'!L425="Ja",'Anvendte oplysninger'!J425=2),0.8*'Anvendte oplysninger'!M425+(1-'Anvendte oplysninger'!M425),IF(AND('Anvendte oplysninger'!L425="Ja",'Anvendte oplysninger'!J425=3),0.85*'Anvendte oplysninger'!M425+(1-'Anvendte oplysninger'!M425),IF(AND('Anvendte oplysninger'!L425="Ja",'Anvendte oplysninger'!J425=4),0.88*'Anvendte oplysninger'!M425+(1-'Anvendte oplysninger'!M425),IF(AND('Anvendte oplysninger'!L425="Ja",'Anvendte oplysninger'!J425&gt;4.99999999),0.9*'Anvendte oplysninger'!M425+(1-'Anvendte oplysninger'!M425),1)))))</f>
        <v>1</v>
      </c>
      <c r="N425" s="14">
        <f>IF('Anvendte oplysninger'!N425="Irrelevant",1,IF(AND(OR(I425="Motorvejsstrækning",I425="Frakørselsflettestrækning",I425="Tilkørselsflettestrækning"),'Anvendte oplysninger'!N425&lt;3),1+(3-'Anvendte oplysninger'!N425)*0.09333333,1))</f>
        <v>1</v>
      </c>
      <c r="O425" s="14">
        <f>IF('Anvendte oplysninger'!N425="Irrelevant",1,IF(AND(OR(I425="Motorvejsstrækning",I425="Frakørselsflettestrækning",I425="Tilkørselsflettestrækning"),'Anvendte oplysninger'!N425&lt;3),1+(3-'Anvendte oplysninger'!N425)*0.19666667,1))</f>
        <v>1</v>
      </c>
      <c r="P425" s="14">
        <f>IF('Anvendte oplysninger'!O425="Irrelevant",1,IF(AND(OR(I425="Motorvejsstrækning",I425="Frakørselsflettestrækning",I425="Tilkørselsflettestrækning"),'Anvendte oplysninger'!O425&lt;3.00000001),1+(0.5-'Anvendte oplysninger'!O425)*0.04,IF(AND(OR(I425="Frakørselsrampe",I425="Tilkørselsrampe"),'Anvendte oplysninger'!O425&lt;3.00000001),1+(0.5-'Anvendte oplysninger'!O425)*0.08,IF(OR(I425="Motorvejsstrækning",I425="Frakørselsflettestrækning",I425="Tilkørselsflettestrækning"),0.9,0.8))))</f>
        <v>1</v>
      </c>
      <c r="Q425" s="14">
        <f>IF('Anvendte oplysninger'!P425="Irrelevant",1,IF(AND(OR(I425="Motorvejsstrækning",I425="Frakørselsflettestrækning",I425="Tilkørselsflettestrækning"),'Anvendte oplysninger'!P425&lt;11.00000001),1+(5-'Anvendte oplysninger'!P425)*0.01,0.94))</f>
        <v>1</v>
      </c>
      <c r="R425" s="14">
        <f>IF(OR('Anvendte oplysninger'!Q425="Irrelevant",'Anvendte oplysninger'!R425="Irrelevant",'Anvendte oplysninger'!Q425="Lige"),1,IF(AND(OR(I425="Motorvejsstrækning",I425="Frakørselsflettestrækning",I425="Tilkørselsflettestrækning"),'Anvendte oplysninger'!Q425&lt;4000),(EXP(0.1096*1746.5/'Anvendte oplysninger'!Q425)/EXP(0.1096*1746.5/4000))*('Anvendte oplysninger'!R425/1000)/G425+(G425-'Anvendte oplysninger'!R425/1000)/G425,1))</f>
        <v>1</v>
      </c>
      <c r="S425" s="14">
        <f>IF(OR('Anvendte oplysninger'!S425="Irrelevant",'Anvendte oplysninger'!T425="Irrelevant",'Anvendte oplysninger'!S425="Lige"),1,IF(AND(OR(I425="Motorvejsstrækning",I425="Frakørselsflettestrækning",I425="Tilkørselsflettestrækning"),'Anvendte oplysninger'!S425&lt;4000),(EXP(0.1096*1746.5/'Anvendte oplysninger'!S425)/EXP(0.1096*1746.5/4000))*('Anvendte oplysninger'!T425/1000)/G425+(G425-'Anvendte oplysninger'!T425/1000)/G425,1))</f>
        <v>1</v>
      </c>
      <c r="T425" s="14">
        <f>IF('Anvendte oplysninger'!U425="Irrelevant",1,IF(AND(OR(I425="Motorvejsstrækning",I425="Frakørselsflettestrækning",I425="Tilkørselsflettestrækning",I425="Frakørselsrampe",I425="Tilkørselsrampe"),'Anvendte oplysninger'!U425="Ja"),0.95,1))</f>
        <v>1</v>
      </c>
      <c r="U425" s="14">
        <f>IF('Anvendte oplysninger'!U425="Irrelevant",1,IF(AND(OR(I425="Motorvejsstrækning",I425="Frakørselsflettestrækning",I425="Tilkørselsflettestrækning",I425="Frakørselsrampe",I425="Tilkørselsrampe"),'Anvendte oplysninger'!U425="Ja"),0.96,1))</f>
        <v>1</v>
      </c>
      <c r="V425" s="14">
        <f>IF('Anvendte oplysninger'!U425="Irrelevant",1,IF(AND(OR(I425="Motorvejsstrækning",I425="Frakørselsflettestrækning",I425="Tilkørselsflettestrækning",I425="Frakørselsrampe",I425="Tilkørselsrampe"),'Anvendte oplysninger'!U425="Ja"),0.79,1))</f>
        <v>1</v>
      </c>
      <c r="W425" s="14">
        <f>IF('Anvendte oplysninger'!U425="Irrelevant",1,IF(AND(OR(I425="Motorvejsstrækning",I425="Frakørselsflettestrækning",I425="Tilkørselsflettestrækning",I425="Frakørselsrampe",I425="Tilkørselsrampe"),'Anvendte oplysninger'!U425="Ja"),0.94,1))</f>
        <v>1</v>
      </c>
      <c r="X425" s="14">
        <f>IF('Anvendte oplysninger'!U425="Irrelevant",1,IF(AND(OR(I425="Motorvejsstrækning",I425="Frakørselsflettestrækning",I425="Tilkørselsflettestrækning",I425="Frakørselsrampe",I425="Tilkørselsrampe"),'Anvendte oplysninger'!U425="Ja"),0.97,1))</f>
        <v>1</v>
      </c>
      <c r="Y425" s="14">
        <f>IF(AND(I425="Frakørselsrampe",'Anvendte oplysninger'!V425="S-formet ruderrampe"),1.32,IF(AND(I425="Frakørselsrampe",'Anvendte oplysninger'!V425="S-formet trompetrampe"),2.05,IF(AND(I425="Frakørselsrampe",'Anvendte oplysninger'!V425="U-formet trompetrampe"),4.11,IF(AND(I425="Frakørselsrampe",'Anvendte oplysninger'!V425="SV-formet flyoverrampe"),5.15,IF(AND(I425="Frakørselsrampe",'Anvendte oplysninger'!V425="Vinkelformet rampe"),1.07,IF(AND(I425="Tilkørselsrampe",'Anvendte oplysninger'!V425="S-formet ruderrampe"),0.93,IF(AND(I425="Tilkørselsrampe",'Anvendte oplysninger'!V425="S-formet trompetrampe"),2.48,IF(AND(I425="Tilkørselsrampe",'Anvendte oplysninger'!V425="U-formet trompetrampe"),4.15,IF(AND(I425="Tilkørselsrampe",'Anvendte oplysninger'!V425="SV-formet flyoverrampe"),5.26,IF(AND(I425="Tilkørselsrampe",'Anvendte oplysninger'!V425="Vinkelformet rampe"),1.42,1))))))))))</f>
        <v>1</v>
      </c>
      <c r="Z425" s="14">
        <f>IF(OR('Anvendte oplysninger'!W425="Lige",'Anvendte oplysninger'!W425="Irrelevant",'Anvendte oplysninger'!X425="Irrelevant",'Anvendte oplysninger'!Y425="Irrelevant"),1,1+1.545*1000/32.2*((('Anvendte oplysninger'!Y425*3268/3600)/('Anvendte oplysninger'!W425/0.306))^2)*('Anvendte oplysninger'!X425/1000)/G425)</f>
        <v>1</v>
      </c>
      <c r="AA425" s="14">
        <f>IF(OR('Anvendte oplysninger'!W425="Lige",'Anvendte oplysninger'!W425="Irrelevant",'Anvendte oplysninger'!X425="Irrelevant",'Anvendte oplysninger'!Y425="Irrelevant"),1,1+1.961*1000/32.2*((('Anvendte oplysninger'!Y425*3268/3600)/('Anvendte oplysninger'!W425/0.306))^2)*('Anvendte oplysninger'!X425/1000)/G425)</f>
        <v>1</v>
      </c>
      <c r="AB425" s="14">
        <f>IF(OR('Anvendte oplysninger'!Z425="Lige",'Anvendte oplysninger'!Z425="Irrelevant",'Anvendte oplysninger'!AA425="Irrelevant",'Anvendte oplysninger'!AB425="Irrelevant"),1,1+1.545*1000/32.2*((('Anvendte oplysninger'!AB425*3268/3600)/('Anvendte oplysninger'!Z425/0.306))^2)*('Anvendte oplysninger'!AA425/1000)/G425)</f>
        <v>1</v>
      </c>
      <c r="AC425" s="14">
        <f>IF(OR('Anvendte oplysninger'!Z425="Lige",'Anvendte oplysninger'!Z425="Irrelevant",'Anvendte oplysninger'!AA425="Irrelevant",'Anvendte oplysninger'!AB425="Irrelevant"),1,1+1.961*1000/32.2*((('Anvendte oplysninger'!AB425*3268/3600)/('Anvendte oplysninger'!Z425/0.306))^2)*('Anvendte oplysninger'!AA425/1000)/G425)</f>
        <v>1</v>
      </c>
      <c r="AD425" s="14">
        <f>IF(OR('Anvendte oplysninger'!AC425="Irrelevant",'Anvendte oplysninger'!AC425="Nej"),1,IF(AND('Anvendte oplysninger'!AC425="Ja",OR('Anvendte oplysninger'!Q425&lt;301,'Anvendte oplysninger'!S425&lt;301)),1-(0.5*('Anvendte oplysninger'!R425+'Anvendte oplysninger'!T425)/('Anvendte oplysninger'!G425*1000)),IF(AND('Anvendte oplysninger'!AC425="Ja",OR('Anvendte oplysninger'!Q425&lt;601,'Anvendte oplysninger'!S425&lt;601)),1-(0.25*('Anvendte oplysninger'!R425+'Anvendte oplysninger'!T425)/('Anvendte oplysninger'!G425*1000)),1)))</f>
        <v>1</v>
      </c>
      <c r="AE425" s="14">
        <f>IF(OR('Anvendte oplysninger'!AC425="Irrelevant",'Anvendte oplysninger'!AC425="Nej"),1,IF(AND('Anvendte oplysninger'!AC425="Ja",OR('Anvendte oplysninger'!Q425&lt;301,'Anvendte oplysninger'!S425&lt;301)),1-(0.4*('Anvendte oplysninger'!R425+'Anvendte oplysninger'!T425)/('Anvendte oplysninger'!G425*1000)),IF(AND('Anvendte oplysninger'!AC425="Ja",OR('Anvendte oplysninger'!Q425&lt;601,'Anvendte oplysninger'!S425&lt;601)),1-(0.2*('Anvendte oplysninger'!R425+'Anvendte oplysninger'!T425)/('Anvendte oplysninger'!G425*1000)),1)))</f>
        <v>1</v>
      </c>
      <c r="AF425" s="14">
        <f>IF('Anvendte oplysninger'!AD425="110 km/t",0.79,1)</f>
        <v>1</v>
      </c>
      <c r="AG425" s="14">
        <f>IF('Anvendte oplysninger'!AD425="110 km/t",0.94,1)</f>
        <v>1</v>
      </c>
      <c r="AH425" s="14">
        <f>IF('Anvendte oplysninger'!AD425="110 km/t",0.66,1)</f>
        <v>1</v>
      </c>
      <c r="AI425" s="14">
        <f>IF('Anvendte oplysninger'!AD425="110 km/t",0.82,1)</f>
        <v>1</v>
      </c>
      <c r="AJ425" s="14">
        <f>IF(AND('Anvendte oplysninger'!AE425="Ja",I425="Tilkørselsflettestrækning"),0.65*'Anvendte oplysninger'!AF425+1-'Anvendte oplysninger'!AF425,1)</f>
        <v>1</v>
      </c>
      <c r="AK425" s="15" t="str">
        <f t="shared" si="42"/>
        <v/>
      </c>
      <c r="AL425" s="15" t="str">
        <f t="shared" si="43"/>
        <v/>
      </c>
      <c r="AM425" s="15" t="str">
        <f t="shared" si="44"/>
        <v/>
      </c>
      <c r="AN425" s="15" t="str">
        <f t="shared" si="45"/>
        <v/>
      </c>
      <c r="AO425" s="15" t="str">
        <f t="shared" si="46"/>
        <v/>
      </c>
      <c r="AP425" s="15" t="str">
        <f t="shared" si="47"/>
        <v/>
      </c>
      <c r="AQ425" s="4" t="str">
        <f t="shared" si="48"/>
        <v/>
      </c>
    </row>
    <row r="426" spans="1:43" x14ac:dyDescent="0.25">
      <c r="A426" s="4" t="str">
        <f>IF(Inddata!A441="","",Inddata!A441)</f>
        <v/>
      </c>
      <c r="B426" s="4" t="str">
        <f>IF(Inddata!B441="","",Inddata!B441)</f>
        <v/>
      </c>
      <c r="C426" s="4" t="str">
        <f>IF(Inddata!C441="","",Inddata!C441)</f>
        <v/>
      </c>
      <c r="D426" s="4" t="str">
        <f>IF(Inddata!D441="","",Inddata!D441)</f>
        <v/>
      </c>
      <c r="E426" s="4" t="str">
        <f>IF(Inddata!E441="","",Inddata!E441)</f>
        <v/>
      </c>
      <c r="F426" s="4" t="str">
        <f>IF(Inddata!F441="","",Inddata!F441)</f>
        <v/>
      </c>
      <c r="G426" s="4">
        <f>IF(Inddata!G441="","",Inddata!G441)</f>
        <v>0</v>
      </c>
      <c r="H426" s="4" t="str">
        <f>IF(Inddata!H441&gt;0.5,Inddata!H441,"")</f>
        <v/>
      </c>
      <c r="I426" s="4" t="str">
        <f>IF(Inddata!I441="","",Inddata!I441)</f>
        <v/>
      </c>
      <c r="J426" s="14">
        <f>IF('Anvendte oplysninger'!J426="Irrelevant",1,IF('Anvendte oplysninger'!J426&gt;3,1.2,1))</f>
        <v>1</v>
      </c>
      <c r="K426" s="14">
        <f>IF('Anvendte oplysninger'!K426="Irrelevant",1,IF(AND(OR(I426="Motorvejsstrækning",I426="Frakørselsflettestrækning",I426="Tilkørselsflettestrækning"),'Anvendte oplysninger'!K426&lt;3.5),1+(3.5-'Anvendte oplysninger'!K426)*0.12,IF(AND(OR(I426="Frakørselsrampe",I426="Tilkørselsrampe"),'Anvendte oplysninger'!K426&lt;3.5),1+(3.5-'Anvendte oplysninger'!K426)*0.16,1)))</f>
        <v>1</v>
      </c>
      <c r="L426" s="14">
        <f>IF('Anvendte oplysninger'!L426="Irrelevant",1,IF(AND('Anvendte oplysninger'!L426="Ja",'Anvendte oplysninger'!J426=2),0.6*'Anvendte oplysninger'!M426+(1-'Anvendte oplysninger'!M426),IF(AND('Anvendte oplysninger'!L426="Ja",'Anvendte oplysninger'!J426=3),0.7*'Anvendte oplysninger'!M426+(1-'Anvendte oplysninger'!M426),IF(AND('Anvendte oplysninger'!L426="Ja",'Anvendte oplysninger'!J426=4),0.76*'Anvendte oplysninger'!M426+(1-'Anvendte oplysninger'!M426),IF(AND('Anvendte oplysninger'!L426="Ja",'Anvendte oplysninger'!J426&gt;4.99999999),0.8*'Anvendte oplysninger'!M426+(1-'Anvendte oplysninger'!M426),1)))))</f>
        <v>1</v>
      </c>
      <c r="M426" s="14">
        <f>IF('Anvendte oplysninger'!L426="Irrelevant",1,IF(AND('Anvendte oplysninger'!L426="Ja",'Anvendte oplysninger'!J426=2),0.8*'Anvendte oplysninger'!M426+(1-'Anvendte oplysninger'!M426),IF(AND('Anvendte oplysninger'!L426="Ja",'Anvendte oplysninger'!J426=3),0.85*'Anvendte oplysninger'!M426+(1-'Anvendte oplysninger'!M426),IF(AND('Anvendte oplysninger'!L426="Ja",'Anvendte oplysninger'!J426=4),0.88*'Anvendte oplysninger'!M426+(1-'Anvendte oplysninger'!M426),IF(AND('Anvendte oplysninger'!L426="Ja",'Anvendte oplysninger'!J426&gt;4.99999999),0.9*'Anvendte oplysninger'!M426+(1-'Anvendte oplysninger'!M426),1)))))</f>
        <v>1</v>
      </c>
      <c r="N426" s="14">
        <f>IF('Anvendte oplysninger'!N426="Irrelevant",1,IF(AND(OR(I426="Motorvejsstrækning",I426="Frakørselsflettestrækning",I426="Tilkørselsflettestrækning"),'Anvendte oplysninger'!N426&lt;3),1+(3-'Anvendte oplysninger'!N426)*0.09333333,1))</f>
        <v>1</v>
      </c>
      <c r="O426" s="14">
        <f>IF('Anvendte oplysninger'!N426="Irrelevant",1,IF(AND(OR(I426="Motorvejsstrækning",I426="Frakørselsflettestrækning",I426="Tilkørselsflettestrækning"),'Anvendte oplysninger'!N426&lt;3),1+(3-'Anvendte oplysninger'!N426)*0.19666667,1))</f>
        <v>1</v>
      </c>
      <c r="P426" s="14">
        <f>IF('Anvendte oplysninger'!O426="Irrelevant",1,IF(AND(OR(I426="Motorvejsstrækning",I426="Frakørselsflettestrækning",I426="Tilkørselsflettestrækning"),'Anvendte oplysninger'!O426&lt;3.00000001),1+(0.5-'Anvendte oplysninger'!O426)*0.04,IF(AND(OR(I426="Frakørselsrampe",I426="Tilkørselsrampe"),'Anvendte oplysninger'!O426&lt;3.00000001),1+(0.5-'Anvendte oplysninger'!O426)*0.08,IF(OR(I426="Motorvejsstrækning",I426="Frakørselsflettestrækning",I426="Tilkørselsflettestrækning"),0.9,0.8))))</f>
        <v>1</v>
      </c>
      <c r="Q426" s="14">
        <f>IF('Anvendte oplysninger'!P426="Irrelevant",1,IF(AND(OR(I426="Motorvejsstrækning",I426="Frakørselsflettestrækning",I426="Tilkørselsflettestrækning"),'Anvendte oplysninger'!P426&lt;11.00000001),1+(5-'Anvendte oplysninger'!P426)*0.01,0.94))</f>
        <v>1</v>
      </c>
      <c r="R426" s="14">
        <f>IF(OR('Anvendte oplysninger'!Q426="Irrelevant",'Anvendte oplysninger'!R426="Irrelevant",'Anvendte oplysninger'!Q426="Lige"),1,IF(AND(OR(I426="Motorvejsstrækning",I426="Frakørselsflettestrækning",I426="Tilkørselsflettestrækning"),'Anvendte oplysninger'!Q426&lt;4000),(EXP(0.1096*1746.5/'Anvendte oplysninger'!Q426)/EXP(0.1096*1746.5/4000))*('Anvendte oplysninger'!R426/1000)/G426+(G426-'Anvendte oplysninger'!R426/1000)/G426,1))</f>
        <v>1</v>
      </c>
      <c r="S426" s="14">
        <f>IF(OR('Anvendte oplysninger'!S426="Irrelevant",'Anvendte oplysninger'!T426="Irrelevant",'Anvendte oplysninger'!S426="Lige"),1,IF(AND(OR(I426="Motorvejsstrækning",I426="Frakørselsflettestrækning",I426="Tilkørselsflettestrækning"),'Anvendte oplysninger'!S426&lt;4000),(EXP(0.1096*1746.5/'Anvendte oplysninger'!S426)/EXP(0.1096*1746.5/4000))*('Anvendte oplysninger'!T426/1000)/G426+(G426-'Anvendte oplysninger'!T426/1000)/G426,1))</f>
        <v>1</v>
      </c>
      <c r="T426" s="14">
        <f>IF('Anvendte oplysninger'!U426="Irrelevant",1,IF(AND(OR(I426="Motorvejsstrækning",I426="Frakørselsflettestrækning",I426="Tilkørselsflettestrækning",I426="Frakørselsrampe",I426="Tilkørselsrampe"),'Anvendte oplysninger'!U426="Ja"),0.95,1))</f>
        <v>1</v>
      </c>
      <c r="U426" s="14">
        <f>IF('Anvendte oplysninger'!U426="Irrelevant",1,IF(AND(OR(I426="Motorvejsstrækning",I426="Frakørselsflettestrækning",I426="Tilkørselsflettestrækning",I426="Frakørselsrampe",I426="Tilkørselsrampe"),'Anvendte oplysninger'!U426="Ja"),0.96,1))</f>
        <v>1</v>
      </c>
      <c r="V426" s="14">
        <f>IF('Anvendte oplysninger'!U426="Irrelevant",1,IF(AND(OR(I426="Motorvejsstrækning",I426="Frakørselsflettestrækning",I426="Tilkørselsflettestrækning",I426="Frakørselsrampe",I426="Tilkørselsrampe"),'Anvendte oplysninger'!U426="Ja"),0.79,1))</f>
        <v>1</v>
      </c>
      <c r="W426" s="14">
        <f>IF('Anvendte oplysninger'!U426="Irrelevant",1,IF(AND(OR(I426="Motorvejsstrækning",I426="Frakørselsflettestrækning",I426="Tilkørselsflettestrækning",I426="Frakørselsrampe",I426="Tilkørselsrampe"),'Anvendte oplysninger'!U426="Ja"),0.94,1))</f>
        <v>1</v>
      </c>
      <c r="X426" s="14">
        <f>IF('Anvendte oplysninger'!U426="Irrelevant",1,IF(AND(OR(I426="Motorvejsstrækning",I426="Frakørselsflettestrækning",I426="Tilkørselsflettestrækning",I426="Frakørselsrampe",I426="Tilkørselsrampe"),'Anvendte oplysninger'!U426="Ja"),0.97,1))</f>
        <v>1</v>
      </c>
      <c r="Y426" s="14">
        <f>IF(AND(I426="Frakørselsrampe",'Anvendte oplysninger'!V426="S-formet ruderrampe"),1.32,IF(AND(I426="Frakørselsrampe",'Anvendte oplysninger'!V426="S-formet trompetrampe"),2.05,IF(AND(I426="Frakørselsrampe",'Anvendte oplysninger'!V426="U-formet trompetrampe"),4.11,IF(AND(I426="Frakørselsrampe",'Anvendte oplysninger'!V426="SV-formet flyoverrampe"),5.15,IF(AND(I426="Frakørselsrampe",'Anvendte oplysninger'!V426="Vinkelformet rampe"),1.07,IF(AND(I426="Tilkørselsrampe",'Anvendte oplysninger'!V426="S-formet ruderrampe"),0.93,IF(AND(I426="Tilkørselsrampe",'Anvendte oplysninger'!V426="S-formet trompetrampe"),2.48,IF(AND(I426="Tilkørselsrampe",'Anvendte oplysninger'!V426="U-formet trompetrampe"),4.15,IF(AND(I426="Tilkørselsrampe",'Anvendte oplysninger'!V426="SV-formet flyoverrampe"),5.26,IF(AND(I426="Tilkørselsrampe",'Anvendte oplysninger'!V426="Vinkelformet rampe"),1.42,1))))))))))</f>
        <v>1</v>
      </c>
      <c r="Z426" s="14">
        <f>IF(OR('Anvendte oplysninger'!W426="Lige",'Anvendte oplysninger'!W426="Irrelevant",'Anvendte oplysninger'!X426="Irrelevant",'Anvendte oplysninger'!Y426="Irrelevant"),1,1+1.545*1000/32.2*((('Anvendte oplysninger'!Y426*3268/3600)/('Anvendte oplysninger'!W426/0.306))^2)*('Anvendte oplysninger'!X426/1000)/G426)</f>
        <v>1</v>
      </c>
      <c r="AA426" s="14">
        <f>IF(OR('Anvendte oplysninger'!W426="Lige",'Anvendte oplysninger'!W426="Irrelevant",'Anvendte oplysninger'!X426="Irrelevant",'Anvendte oplysninger'!Y426="Irrelevant"),1,1+1.961*1000/32.2*((('Anvendte oplysninger'!Y426*3268/3600)/('Anvendte oplysninger'!W426/0.306))^2)*('Anvendte oplysninger'!X426/1000)/G426)</f>
        <v>1</v>
      </c>
      <c r="AB426" s="14">
        <f>IF(OR('Anvendte oplysninger'!Z426="Lige",'Anvendte oplysninger'!Z426="Irrelevant",'Anvendte oplysninger'!AA426="Irrelevant",'Anvendte oplysninger'!AB426="Irrelevant"),1,1+1.545*1000/32.2*((('Anvendte oplysninger'!AB426*3268/3600)/('Anvendte oplysninger'!Z426/0.306))^2)*('Anvendte oplysninger'!AA426/1000)/G426)</f>
        <v>1</v>
      </c>
      <c r="AC426" s="14">
        <f>IF(OR('Anvendte oplysninger'!Z426="Lige",'Anvendte oplysninger'!Z426="Irrelevant",'Anvendte oplysninger'!AA426="Irrelevant",'Anvendte oplysninger'!AB426="Irrelevant"),1,1+1.961*1000/32.2*((('Anvendte oplysninger'!AB426*3268/3600)/('Anvendte oplysninger'!Z426/0.306))^2)*('Anvendte oplysninger'!AA426/1000)/G426)</f>
        <v>1</v>
      </c>
      <c r="AD426" s="14">
        <f>IF(OR('Anvendte oplysninger'!AC426="Irrelevant",'Anvendte oplysninger'!AC426="Nej"),1,IF(AND('Anvendte oplysninger'!AC426="Ja",OR('Anvendte oplysninger'!Q426&lt;301,'Anvendte oplysninger'!S426&lt;301)),1-(0.5*('Anvendte oplysninger'!R426+'Anvendte oplysninger'!T426)/('Anvendte oplysninger'!G426*1000)),IF(AND('Anvendte oplysninger'!AC426="Ja",OR('Anvendte oplysninger'!Q426&lt;601,'Anvendte oplysninger'!S426&lt;601)),1-(0.25*('Anvendte oplysninger'!R426+'Anvendte oplysninger'!T426)/('Anvendte oplysninger'!G426*1000)),1)))</f>
        <v>1</v>
      </c>
      <c r="AE426" s="14">
        <f>IF(OR('Anvendte oplysninger'!AC426="Irrelevant",'Anvendte oplysninger'!AC426="Nej"),1,IF(AND('Anvendte oplysninger'!AC426="Ja",OR('Anvendte oplysninger'!Q426&lt;301,'Anvendte oplysninger'!S426&lt;301)),1-(0.4*('Anvendte oplysninger'!R426+'Anvendte oplysninger'!T426)/('Anvendte oplysninger'!G426*1000)),IF(AND('Anvendte oplysninger'!AC426="Ja",OR('Anvendte oplysninger'!Q426&lt;601,'Anvendte oplysninger'!S426&lt;601)),1-(0.2*('Anvendte oplysninger'!R426+'Anvendte oplysninger'!T426)/('Anvendte oplysninger'!G426*1000)),1)))</f>
        <v>1</v>
      </c>
      <c r="AF426" s="14">
        <f>IF('Anvendte oplysninger'!AD426="110 km/t",0.79,1)</f>
        <v>1</v>
      </c>
      <c r="AG426" s="14">
        <f>IF('Anvendte oplysninger'!AD426="110 km/t",0.94,1)</f>
        <v>1</v>
      </c>
      <c r="AH426" s="14">
        <f>IF('Anvendte oplysninger'!AD426="110 km/t",0.66,1)</f>
        <v>1</v>
      </c>
      <c r="AI426" s="14">
        <f>IF('Anvendte oplysninger'!AD426="110 km/t",0.82,1)</f>
        <v>1</v>
      </c>
      <c r="AJ426" s="14">
        <f>IF(AND('Anvendte oplysninger'!AE426="Ja",I426="Tilkørselsflettestrækning"),0.65*'Anvendte oplysninger'!AF426+1-'Anvendte oplysninger'!AF426,1)</f>
        <v>1</v>
      </c>
      <c r="AK426" s="15" t="str">
        <f t="shared" si="42"/>
        <v/>
      </c>
      <c r="AL426" s="15" t="str">
        <f t="shared" si="43"/>
        <v/>
      </c>
      <c r="AM426" s="15" t="str">
        <f t="shared" si="44"/>
        <v/>
      </c>
      <c r="AN426" s="15" t="str">
        <f t="shared" si="45"/>
        <v/>
      </c>
      <c r="AO426" s="15" t="str">
        <f t="shared" si="46"/>
        <v/>
      </c>
      <c r="AP426" s="15" t="str">
        <f t="shared" si="47"/>
        <v/>
      </c>
      <c r="AQ426" s="4" t="str">
        <f t="shared" si="48"/>
        <v/>
      </c>
    </row>
    <row r="427" spans="1:43" x14ac:dyDescent="0.25">
      <c r="A427" s="4" t="str">
        <f>IF(Inddata!A442="","",Inddata!A442)</f>
        <v/>
      </c>
      <c r="B427" s="4" t="str">
        <f>IF(Inddata!B442="","",Inddata!B442)</f>
        <v/>
      </c>
      <c r="C427" s="4" t="str">
        <f>IF(Inddata!C442="","",Inddata!C442)</f>
        <v/>
      </c>
      <c r="D427" s="4" t="str">
        <f>IF(Inddata!D442="","",Inddata!D442)</f>
        <v/>
      </c>
      <c r="E427" s="4" t="str">
        <f>IF(Inddata!E442="","",Inddata!E442)</f>
        <v/>
      </c>
      <c r="F427" s="4" t="str">
        <f>IF(Inddata!F442="","",Inddata!F442)</f>
        <v/>
      </c>
      <c r="G427" s="4">
        <f>IF(Inddata!G442="","",Inddata!G442)</f>
        <v>0</v>
      </c>
      <c r="H427" s="4" t="str">
        <f>IF(Inddata!H442&gt;0.5,Inddata!H442,"")</f>
        <v/>
      </c>
      <c r="I427" s="4" t="str">
        <f>IF(Inddata!I442="","",Inddata!I442)</f>
        <v/>
      </c>
      <c r="J427" s="14">
        <f>IF('Anvendte oplysninger'!J427="Irrelevant",1,IF('Anvendte oplysninger'!J427&gt;3,1.2,1))</f>
        <v>1</v>
      </c>
      <c r="K427" s="14">
        <f>IF('Anvendte oplysninger'!K427="Irrelevant",1,IF(AND(OR(I427="Motorvejsstrækning",I427="Frakørselsflettestrækning",I427="Tilkørselsflettestrækning"),'Anvendte oplysninger'!K427&lt;3.5),1+(3.5-'Anvendte oplysninger'!K427)*0.12,IF(AND(OR(I427="Frakørselsrampe",I427="Tilkørselsrampe"),'Anvendte oplysninger'!K427&lt;3.5),1+(3.5-'Anvendte oplysninger'!K427)*0.16,1)))</f>
        <v>1</v>
      </c>
      <c r="L427" s="14">
        <f>IF('Anvendte oplysninger'!L427="Irrelevant",1,IF(AND('Anvendte oplysninger'!L427="Ja",'Anvendte oplysninger'!J427=2),0.6*'Anvendte oplysninger'!M427+(1-'Anvendte oplysninger'!M427),IF(AND('Anvendte oplysninger'!L427="Ja",'Anvendte oplysninger'!J427=3),0.7*'Anvendte oplysninger'!M427+(1-'Anvendte oplysninger'!M427),IF(AND('Anvendte oplysninger'!L427="Ja",'Anvendte oplysninger'!J427=4),0.76*'Anvendte oplysninger'!M427+(1-'Anvendte oplysninger'!M427),IF(AND('Anvendte oplysninger'!L427="Ja",'Anvendte oplysninger'!J427&gt;4.99999999),0.8*'Anvendte oplysninger'!M427+(1-'Anvendte oplysninger'!M427),1)))))</f>
        <v>1</v>
      </c>
      <c r="M427" s="14">
        <f>IF('Anvendte oplysninger'!L427="Irrelevant",1,IF(AND('Anvendte oplysninger'!L427="Ja",'Anvendte oplysninger'!J427=2),0.8*'Anvendte oplysninger'!M427+(1-'Anvendte oplysninger'!M427),IF(AND('Anvendte oplysninger'!L427="Ja",'Anvendte oplysninger'!J427=3),0.85*'Anvendte oplysninger'!M427+(1-'Anvendte oplysninger'!M427),IF(AND('Anvendte oplysninger'!L427="Ja",'Anvendte oplysninger'!J427=4),0.88*'Anvendte oplysninger'!M427+(1-'Anvendte oplysninger'!M427),IF(AND('Anvendte oplysninger'!L427="Ja",'Anvendte oplysninger'!J427&gt;4.99999999),0.9*'Anvendte oplysninger'!M427+(1-'Anvendte oplysninger'!M427),1)))))</f>
        <v>1</v>
      </c>
      <c r="N427" s="14">
        <f>IF('Anvendte oplysninger'!N427="Irrelevant",1,IF(AND(OR(I427="Motorvejsstrækning",I427="Frakørselsflettestrækning",I427="Tilkørselsflettestrækning"),'Anvendte oplysninger'!N427&lt;3),1+(3-'Anvendte oplysninger'!N427)*0.09333333,1))</f>
        <v>1</v>
      </c>
      <c r="O427" s="14">
        <f>IF('Anvendte oplysninger'!N427="Irrelevant",1,IF(AND(OR(I427="Motorvejsstrækning",I427="Frakørselsflettestrækning",I427="Tilkørselsflettestrækning"),'Anvendte oplysninger'!N427&lt;3),1+(3-'Anvendte oplysninger'!N427)*0.19666667,1))</f>
        <v>1</v>
      </c>
      <c r="P427" s="14">
        <f>IF('Anvendte oplysninger'!O427="Irrelevant",1,IF(AND(OR(I427="Motorvejsstrækning",I427="Frakørselsflettestrækning",I427="Tilkørselsflettestrækning"),'Anvendte oplysninger'!O427&lt;3.00000001),1+(0.5-'Anvendte oplysninger'!O427)*0.04,IF(AND(OR(I427="Frakørselsrampe",I427="Tilkørselsrampe"),'Anvendte oplysninger'!O427&lt;3.00000001),1+(0.5-'Anvendte oplysninger'!O427)*0.08,IF(OR(I427="Motorvejsstrækning",I427="Frakørselsflettestrækning",I427="Tilkørselsflettestrækning"),0.9,0.8))))</f>
        <v>1</v>
      </c>
      <c r="Q427" s="14">
        <f>IF('Anvendte oplysninger'!P427="Irrelevant",1,IF(AND(OR(I427="Motorvejsstrækning",I427="Frakørselsflettestrækning",I427="Tilkørselsflettestrækning"),'Anvendte oplysninger'!P427&lt;11.00000001),1+(5-'Anvendte oplysninger'!P427)*0.01,0.94))</f>
        <v>1</v>
      </c>
      <c r="R427" s="14">
        <f>IF(OR('Anvendte oplysninger'!Q427="Irrelevant",'Anvendte oplysninger'!R427="Irrelevant",'Anvendte oplysninger'!Q427="Lige"),1,IF(AND(OR(I427="Motorvejsstrækning",I427="Frakørselsflettestrækning",I427="Tilkørselsflettestrækning"),'Anvendte oplysninger'!Q427&lt;4000),(EXP(0.1096*1746.5/'Anvendte oplysninger'!Q427)/EXP(0.1096*1746.5/4000))*('Anvendte oplysninger'!R427/1000)/G427+(G427-'Anvendte oplysninger'!R427/1000)/G427,1))</f>
        <v>1</v>
      </c>
      <c r="S427" s="14">
        <f>IF(OR('Anvendte oplysninger'!S427="Irrelevant",'Anvendte oplysninger'!T427="Irrelevant",'Anvendte oplysninger'!S427="Lige"),1,IF(AND(OR(I427="Motorvejsstrækning",I427="Frakørselsflettestrækning",I427="Tilkørselsflettestrækning"),'Anvendte oplysninger'!S427&lt;4000),(EXP(0.1096*1746.5/'Anvendte oplysninger'!S427)/EXP(0.1096*1746.5/4000))*('Anvendte oplysninger'!T427/1000)/G427+(G427-'Anvendte oplysninger'!T427/1000)/G427,1))</f>
        <v>1</v>
      </c>
      <c r="T427" s="14">
        <f>IF('Anvendte oplysninger'!U427="Irrelevant",1,IF(AND(OR(I427="Motorvejsstrækning",I427="Frakørselsflettestrækning",I427="Tilkørselsflettestrækning",I427="Frakørselsrampe",I427="Tilkørselsrampe"),'Anvendte oplysninger'!U427="Ja"),0.95,1))</f>
        <v>1</v>
      </c>
      <c r="U427" s="14">
        <f>IF('Anvendte oplysninger'!U427="Irrelevant",1,IF(AND(OR(I427="Motorvejsstrækning",I427="Frakørselsflettestrækning",I427="Tilkørselsflettestrækning",I427="Frakørselsrampe",I427="Tilkørselsrampe"),'Anvendte oplysninger'!U427="Ja"),0.96,1))</f>
        <v>1</v>
      </c>
      <c r="V427" s="14">
        <f>IF('Anvendte oplysninger'!U427="Irrelevant",1,IF(AND(OR(I427="Motorvejsstrækning",I427="Frakørselsflettestrækning",I427="Tilkørselsflettestrækning",I427="Frakørselsrampe",I427="Tilkørselsrampe"),'Anvendte oplysninger'!U427="Ja"),0.79,1))</f>
        <v>1</v>
      </c>
      <c r="W427" s="14">
        <f>IF('Anvendte oplysninger'!U427="Irrelevant",1,IF(AND(OR(I427="Motorvejsstrækning",I427="Frakørselsflettestrækning",I427="Tilkørselsflettestrækning",I427="Frakørselsrampe",I427="Tilkørselsrampe"),'Anvendte oplysninger'!U427="Ja"),0.94,1))</f>
        <v>1</v>
      </c>
      <c r="X427" s="14">
        <f>IF('Anvendte oplysninger'!U427="Irrelevant",1,IF(AND(OR(I427="Motorvejsstrækning",I427="Frakørselsflettestrækning",I427="Tilkørselsflettestrækning",I427="Frakørselsrampe",I427="Tilkørselsrampe"),'Anvendte oplysninger'!U427="Ja"),0.97,1))</f>
        <v>1</v>
      </c>
      <c r="Y427" s="14">
        <f>IF(AND(I427="Frakørselsrampe",'Anvendte oplysninger'!V427="S-formet ruderrampe"),1.32,IF(AND(I427="Frakørselsrampe",'Anvendte oplysninger'!V427="S-formet trompetrampe"),2.05,IF(AND(I427="Frakørselsrampe",'Anvendte oplysninger'!V427="U-formet trompetrampe"),4.11,IF(AND(I427="Frakørselsrampe",'Anvendte oplysninger'!V427="SV-formet flyoverrampe"),5.15,IF(AND(I427="Frakørselsrampe",'Anvendte oplysninger'!V427="Vinkelformet rampe"),1.07,IF(AND(I427="Tilkørselsrampe",'Anvendte oplysninger'!V427="S-formet ruderrampe"),0.93,IF(AND(I427="Tilkørselsrampe",'Anvendte oplysninger'!V427="S-formet trompetrampe"),2.48,IF(AND(I427="Tilkørselsrampe",'Anvendte oplysninger'!V427="U-formet trompetrampe"),4.15,IF(AND(I427="Tilkørselsrampe",'Anvendte oplysninger'!V427="SV-formet flyoverrampe"),5.26,IF(AND(I427="Tilkørselsrampe",'Anvendte oplysninger'!V427="Vinkelformet rampe"),1.42,1))))))))))</f>
        <v>1</v>
      </c>
      <c r="Z427" s="14">
        <f>IF(OR('Anvendte oplysninger'!W427="Lige",'Anvendte oplysninger'!W427="Irrelevant",'Anvendte oplysninger'!X427="Irrelevant",'Anvendte oplysninger'!Y427="Irrelevant"),1,1+1.545*1000/32.2*((('Anvendte oplysninger'!Y427*3268/3600)/('Anvendte oplysninger'!W427/0.306))^2)*('Anvendte oplysninger'!X427/1000)/G427)</f>
        <v>1</v>
      </c>
      <c r="AA427" s="14">
        <f>IF(OR('Anvendte oplysninger'!W427="Lige",'Anvendte oplysninger'!W427="Irrelevant",'Anvendte oplysninger'!X427="Irrelevant",'Anvendte oplysninger'!Y427="Irrelevant"),1,1+1.961*1000/32.2*((('Anvendte oplysninger'!Y427*3268/3600)/('Anvendte oplysninger'!W427/0.306))^2)*('Anvendte oplysninger'!X427/1000)/G427)</f>
        <v>1</v>
      </c>
      <c r="AB427" s="14">
        <f>IF(OR('Anvendte oplysninger'!Z427="Lige",'Anvendte oplysninger'!Z427="Irrelevant",'Anvendte oplysninger'!AA427="Irrelevant",'Anvendte oplysninger'!AB427="Irrelevant"),1,1+1.545*1000/32.2*((('Anvendte oplysninger'!AB427*3268/3600)/('Anvendte oplysninger'!Z427/0.306))^2)*('Anvendte oplysninger'!AA427/1000)/G427)</f>
        <v>1</v>
      </c>
      <c r="AC427" s="14">
        <f>IF(OR('Anvendte oplysninger'!Z427="Lige",'Anvendte oplysninger'!Z427="Irrelevant",'Anvendte oplysninger'!AA427="Irrelevant",'Anvendte oplysninger'!AB427="Irrelevant"),1,1+1.961*1000/32.2*((('Anvendte oplysninger'!AB427*3268/3600)/('Anvendte oplysninger'!Z427/0.306))^2)*('Anvendte oplysninger'!AA427/1000)/G427)</f>
        <v>1</v>
      </c>
      <c r="AD427" s="14">
        <f>IF(OR('Anvendte oplysninger'!AC427="Irrelevant",'Anvendte oplysninger'!AC427="Nej"),1,IF(AND('Anvendte oplysninger'!AC427="Ja",OR('Anvendte oplysninger'!Q427&lt;301,'Anvendte oplysninger'!S427&lt;301)),1-(0.5*('Anvendte oplysninger'!R427+'Anvendte oplysninger'!T427)/('Anvendte oplysninger'!G427*1000)),IF(AND('Anvendte oplysninger'!AC427="Ja",OR('Anvendte oplysninger'!Q427&lt;601,'Anvendte oplysninger'!S427&lt;601)),1-(0.25*('Anvendte oplysninger'!R427+'Anvendte oplysninger'!T427)/('Anvendte oplysninger'!G427*1000)),1)))</f>
        <v>1</v>
      </c>
      <c r="AE427" s="14">
        <f>IF(OR('Anvendte oplysninger'!AC427="Irrelevant",'Anvendte oplysninger'!AC427="Nej"),1,IF(AND('Anvendte oplysninger'!AC427="Ja",OR('Anvendte oplysninger'!Q427&lt;301,'Anvendte oplysninger'!S427&lt;301)),1-(0.4*('Anvendte oplysninger'!R427+'Anvendte oplysninger'!T427)/('Anvendte oplysninger'!G427*1000)),IF(AND('Anvendte oplysninger'!AC427="Ja",OR('Anvendte oplysninger'!Q427&lt;601,'Anvendte oplysninger'!S427&lt;601)),1-(0.2*('Anvendte oplysninger'!R427+'Anvendte oplysninger'!T427)/('Anvendte oplysninger'!G427*1000)),1)))</f>
        <v>1</v>
      </c>
      <c r="AF427" s="14">
        <f>IF('Anvendte oplysninger'!AD427="110 km/t",0.79,1)</f>
        <v>1</v>
      </c>
      <c r="AG427" s="14">
        <f>IF('Anvendte oplysninger'!AD427="110 km/t",0.94,1)</f>
        <v>1</v>
      </c>
      <c r="AH427" s="14">
        <f>IF('Anvendte oplysninger'!AD427="110 km/t",0.66,1)</f>
        <v>1</v>
      </c>
      <c r="AI427" s="14">
        <f>IF('Anvendte oplysninger'!AD427="110 km/t",0.82,1)</f>
        <v>1</v>
      </c>
      <c r="AJ427" s="14">
        <f>IF(AND('Anvendte oplysninger'!AE427="Ja",I427="Tilkørselsflettestrækning"),0.65*'Anvendte oplysninger'!AF427+1-'Anvendte oplysninger'!AF427,1)</f>
        <v>1</v>
      </c>
      <c r="AK427" s="15" t="str">
        <f t="shared" si="42"/>
        <v/>
      </c>
      <c r="AL427" s="15" t="str">
        <f t="shared" si="43"/>
        <v/>
      </c>
      <c r="AM427" s="15" t="str">
        <f t="shared" si="44"/>
        <v/>
      </c>
      <c r="AN427" s="15" t="str">
        <f t="shared" si="45"/>
        <v/>
      </c>
      <c r="AO427" s="15" t="str">
        <f t="shared" si="46"/>
        <v/>
      </c>
      <c r="AP427" s="15" t="str">
        <f t="shared" si="47"/>
        <v/>
      </c>
      <c r="AQ427" s="4" t="str">
        <f t="shared" si="48"/>
        <v/>
      </c>
    </row>
    <row r="428" spans="1:43" x14ac:dyDescent="0.25">
      <c r="A428" s="4" t="str">
        <f>IF(Inddata!A443="","",Inddata!A443)</f>
        <v/>
      </c>
      <c r="B428" s="4" t="str">
        <f>IF(Inddata!B443="","",Inddata!B443)</f>
        <v/>
      </c>
      <c r="C428" s="4" t="str">
        <f>IF(Inddata!C443="","",Inddata!C443)</f>
        <v/>
      </c>
      <c r="D428" s="4" t="str">
        <f>IF(Inddata!D443="","",Inddata!D443)</f>
        <v/>
      </c>
      <c r="E428" s="4" t="str">
        <f>IF(Inddata!E443="","",Inddata!E443)</f>
        <v/>
      </c>
      <c r="F428" s="4" t="str">
        <f>IF(Inddata!F443="","",Inddata!F443)</f>
        <v/>
      </c>
      <c r="G428" s="4">
        <f>IF(Inddata!G443="","",Inddata!G443)</f>
        <v>0</v>
      </c>
      <c r="H428" s="4" t="str">
        <f>IF(Inddata!H443&gt;0.5,Inddata!H443,"")</f>
        <v/>
      </c>
      <c r="I428" s="4" t="str">
        <f>IF(Inddata!I443="","",Inddata!I443)</f>
        <v/>
      </c>
      <c r="J428" s="14">
        <f>IF('Anvendte oplysninger'!J428="Irrelevant",1,IF('Anvendte oplysninger'!J428&gt;3,1.2,1))</f>
        <v>1</v>
      </c>
      <c r="K428" s="14">
        <f>IF('Anvendte oplysninger'!K428="Irrelevant",1,IF(AND(OR(I428="Motorvejsstrækning",I428="Frakørselsflettestrækning",I428="Tilkørselsflettestrækning"),'Anvendte oplysninger'!K428&lt;3.5),1+(3.5-'Anvendte oplysninger'!K428)*0.12,IF(AND(OR(I428="Frakørselsrampe",I428="Tilkørselsrampe"),'Anvendte oplysninger'!K428&lt;3.5),1+(3.5-'Anvendte oplysninger'!K428)*0.16,1)))</f>
        <v>1</v>
      </c>
      <c r="L428" s="14">
        <f>IF('Anvendte oplysninger'!L428="Irrelevant",1,IF(AND('Anvendte oplysninger'!L428="Ja",'Anvendte oplysninger'!J428=2),0.6*'Anvendte oplysninger'!M428+(1-'Anvendte oplysninger'!M428),IF(AND('Anvendte oplysninger'!L428="Ja",'Anvendte oplysninger'!J428=3),0.7*'Anvendte oplysninger'!M428+(1-'Anvendte oplysninger'!M428),IF(AND('Anvendte oplysninger'!L428="Ja",'Anvendte oplysninger'!J428=4),0.76*'Anvendte oplysninger'!M428+(1-'Anvendte oplysninger'!M428),IF(AND('Anvendte oplysninger'!L428="Ja",'Anvendte oplysninger'!J428&gt;4.99999999),0.8*'Anvendte oplysninger'!M428+(1-'Anvendte oplysninger'!M428),1)))))</f>
        <v>1</v>
      </c>
      <c r="M428" s="14">
        <f>IF('Anvendte oplysninger'!L428="Irrelevant",1,IF(AND('Anvendte oplysninger'!L428="Ja",'Anvendte oplysninger'!J428=2),0.8*'Anvendte oplysninger'!M428+(1-'Anvendte oplysninger'!M428),IF(AND('Anvendte oplysninger'!L428="Ja",'Anvendte oplysninger'!J428=3),0.85*'Anvendte oplysninger'!M428+(1-'Anvendte oplysninger'!M428),IF(AND('Anvendte oplysninger'!L428="Ja",'Anvendte oplysninger'!J428=4),0.88*'Anvendte oplysninger'!M428+(1-'Anvendte oplysninger'!M428),IF(AND('Anvendte oplysninger'!L428="Ja",'Anvendte oplysninger'!J428&gt;4.99999999),0.9*'Anvendte oplysninger'!M428+(1-'Anvendte oplysninger'!M428),1)))))</f>
        <v>1</v>
      </c>
      <c r="N428" s="14">
        <f>IF('Anvendte oplysninger'!N428="Irrelevant",1,IF(AND(OR(I428="Motorvejsstrækning",I428="Frakørselsflettestrækning",I428="Tilkørselsflettestrækning"),'Anvendte oplysninger'!N428&lt;3),1+(3-'Anvendte oplysninger'!N428)*0.09333333,1))</f>
        <v>1</v>
      </c>
      <c r="O428" s="14">
        <f>IF('Anvendte oplysninger'!N428="Irrelevant",1,IF(AND(OR(I428="Motorvejsstrækning",I428="Frakørselsflettestrækning",I428="Tilkørselsflettestrækning"),'Anvendte oplysninger'!N428&lt;3),1+(3-'Anvendte oplysninger'!N428)*0.19666667,1))</f>
        <v>1</v>
      </c>
      <c r="P428" s="14">
        <f>IF('Anvendte oplysninger'!O428="Irrelevant",1,IF(AND(OR(I428="Motorvejsstrækning",I428="Frakørselsflettestrækning",I428="Tilkørselsflettestrækning"),'Anvendte oplysninger'!O428&lt;3.00000001),1+(0.5-'Anvendte oplysninger'!O428)*0.04,IF(AND(OR(I428="Frakørselsrampe",I428="Tilkørselsrampe"),'Anvendte oplysninger'!O428&lt;3.00000001),1+(0.5-'Anvendte oplysninger'!O428)*0.08,IF(OR(I428="Motorvejsstrækning",I428="Frakørselsflettestrækning",I428="Tilkørselsflettestrækning"),0.9,0.8))))</f>
        <v>1</v>
      </c>
      <c r="Q428" s="14">
        <f>IF('Anvendte oplysninger'!P428="Irrelevant",1,IF(AND(OR(I428="Motorvejsstrækning",I428="Frakørselsflettestrækning",I428="Tilkørselsflettestrækning"),'Anvendte oplysninger'!P428&lt;11.00000001),1+(5-'Anvendte oplysninger'!P428)*0.01,0.94))</f>
        <v>1</v>
      </c>
      <c r="R428" s="14">
        <f>IF(OR('Anvendte oplysninger'!Q428="Irrelevant",'Anvendte oplysninger'!R428="Irrelevant",'Anvendte oplysninger'!Q428="Lige"),1,IF(AND(OR(I428="Motorvejsstrækning",I428="Frakørselsflettestrækning",I428="Tilkørselsflettestrækning"),'Anvendte oplysninger'!Q428&lt;4000),(EXP(0.1096*1746.5/'Anvendte oplysninger'!Q428)/EXP(0.1096*1746.5/4000))*('Anvendte oplysninger'!R428/1000)/G428+(G428-'Anvendte oplysninger'!R428/1000)/G428,1))</f>
        <v>1</v>
      </c>
      <c r="S428" s="14">
        <f>IF(OR('Anvendte oplysninger'!S428="Irrelevant",'Anvendte oplysninger'!T428="Irrelevant",'Anvendte oplysninger'!S428="Lige"),1,IF(AND(OR(I428="Motorvejsstrækning",I428="Frakørselsflettestrækning",I428="Tilkørselsflettestrækning"),'Anvendte oplysninger'!S428&lt;4000),(EXP(0.1096*1746.5/'Anvendte oplysninger'!S428)/EXP(0.1096*1746.5/4000))*('Anvendte oplysninger'!T428/1000)/G428+(G428-'Anvendte oplysninger'!T428/1000)/G428,1))</f>
        <v>1</v>
      </c>
      <c r="T428" s="14">
        <f>IF('Anvendte oplysninger'!U428="Irrelevant",1,IF(AND(OR(I428="Motorvejsstrækning",I428="Frakørselsflettestrækning",I428="Tilkørselsflettestrækning",I428="Frakørselsrampe",I428="Tilkørselsrampe"),'Anvendte oplysninger'!U428="Ja"),0.95,1))</f>
        <v>1</v>
      </c>
      <c r="U428" s="14">
        <f>IF('Anvendte oplysninger'!U428="Irrelevant",1,IF(AND(OR(I428="Motorvejsstrækning",I428="Frakørselsflettestrækning",I428="Tilkørselsflettestrækning",I428="Frakørselsrampe",I428="Tilkørselsrampe"),'Anvendte oplysninger'!U428="Ja"),0.96,1))</f>
        <v>1</v>
      </c>
      <c r="V428" s="14">
        <f>IF('Anvendte oplysninger'!U428="Irrelevant",1,IF(AND(OR(I428="Motorvejsstrækning",I428="Frakørselsflettestrækning",I428="Tilkørselsflettestrækning",I428="Frakørselsrampe",I428="Tilkørselsrampe"),'Anvendte oplysninger'!U428="Ja"),0.79,1))</f>
        <v>1</v>
      </c>
      <c r="W428" s="14">
        <f>IF('Anvendte oplysninger'!U428="Irrelevant",1,IF(AND(OR(I428="Motorvejsstrækning",I428="Frakørselsflettestrækning",I428="Tilkørselsflettestrækning",I428="Frakørselsrampe",I428="Tilkørselsrampe"),'Anvendte oplysninger'!U428="Ja"),0.94,1))</f>
        <v>1</v>
      </c>
      <c r="X428" s="14">
        <f>IF('Anvendte oplysninger'!U428="Irrelevant",1,IF(AND(OR(I428="Motorvejsstrækning",I428="Frakørselsflettestrækning",I428="Tilkørselsflettestrækning",I428="Frakørselsrampe",I428="Tilkørselsrampe"),'Anvendte oplysninger'!U428="Ja"),0.97,1))</f>
        <v>1</v>
      </c>
      <c r="Y428" s="14">
        <f>IF(AND(I428="Frakørselsrampe",'Anvendte oplysninger'!V428="S-formet ruderrampe"),1.32,IF(AND(I428="Frakørselsrampe",'Anvendte oplysninger'!V428="S-formet trompetrampe"),2.05,IF(AND(I428="Frakørselsrampe",'Anvendte oplysninger'!V428="U-formet trompetrampe"),4.11,IF(AND(I428="Frakørselsrampe",'Anvendte oplysninger'!V428="SV-formet flyoverrampe"),5.15,IF(AND(I428="Frakørselsrampe",'Anvendte oplysninger'!V428="Vinkelformet rampe"),1.07,IF(AND(I428="Tilkørselsrampe",'Anvendte oplysninger'!V428="S-formet ruderrampe"),0.93,IF(AND(I428="Tilkørselsrampe",'Anvendte oplysninger'!V428="S-formet trompetrampe"),2.48,IF(AND(I428="Tilkørselsrampe",'Anvendte oplysninger'!V428="U-formet trompetrampe"),4.15,IF(AND(I428="Tilkørselsrampe",'Anvendte oplysninger'!V428="SV-formet flyoverrampe"),5.26,IF(AND(I428="Tilkørselsrampe",'Anvendte oplysninger'!V428="Vinkelformet rampe"),1.42,1))))))))))</f>
        <v>1</v>
      </c>
      <c r="Z428" s="14">
        <f>IF(OR('Anvendte oplysninger'!W428="Lige",'Anvendte oplysninger'!W428="Irrelevant",'Anvendte oplysninger'!X428="Irrelevant",'Anvendte oplysninger'!Y428="Irrelevant"),1,1+1.545*1000/32.2*((('Anvendte oplysninger'!Y428*3268/3600)/('Anvendte oplysninger'!W428/0.306))^2)*('Anvendte oplysninger'!X428/1000)/G428)</f>
        <v>1</v>
      </c>
      <c r="AA428" s="14">
        <f>IF(OR('Anvendte oplysninger'!W428="Lige",'Anvendte oplysninger'!W428="Irrelevant",'Anvendte oplysninger'!X428="Irrelevant",'Anvendte oplysninger'!Y428="Irrelevant"),1,1+1.961*1000/32.2*((('Anvendte oplysninger'!Y428*3268/3600)/('Anvendte oplysninger'!W428/0.306))^2)*('Anvendte oplysninger'!X428/1000)/G428)</f>
        <v>1</v>
      </c>
      <c r="AB428" s="14">
        <f>IF(OR('Anvendte oplysninger'!Z428="Lige",'Anvendte oplysninger'!Z428="Irrelevant",'Anvendte oplysninger'!AA428="Irrelevant",'Anvendte oplysninger'!AB428="Irrelevant"),1,1+1.545*1000/32.2*((('Anvendte oplysninger'!AB428*3268/3600)/('Anvendte oplysninger'!Z428/0.306))^2)*('Anvendte oplysninger'!AA428/1000)/G428)</f>
        <v>1</v>
      </c>
      <c r="AC428" s="14">
        <f>IF(OR('Anvendte oplysninger'!Z428="Lige",'Anvendte oplysninger'!Z428="Irrelevant",'Anvendte oplysninger'!AA428="Irrelevant",'Anvendte oplysninger'!AB428="Irrelevant"),1,1+1.961*1000/32.2*((('Anvendte oplysninger'!AB428*3268/3600)/('Anvendte oplysninger'!Z428/0.306))^2)*('Anvendte oplysninger'!AA428/1000)/G428)</f>
        <v>1</v>
      </c>
      <c r="AD428" s="14">
        <f>IF(OR('Anvendte oplysninger'!AC428="Irrelevant",'Anvendte oplysninger'!AC428="Nej"),1,IF(AND('Anvendte oplysninger'!AC428="Ja",OR('Anvendte oplysninger'!Q428&lt;301,'Anvendte oplysninger'!S428&lt;301)),1-(0.5*('Anvendte oplysninger'!R428+'Anvendte oplysninger'!T428)/('Anvendte oplysninger'!G428*1000)),IF(AND('Anvendte oplysninger'!AC428="Ja",OR('Anvendte oplysninger'!Q428&lt;601,'Anvendte oplysninger'!S428&lt;601)),1-(0.25*('Anvendte oplysninger'!R428+'Anvendte oplysninger'!T428)/('Anvendte oplysninger'!G428*1000)),1)))</f>
        <v>1</v>
      </c>
      <c r="AE428" s="14">
        <f>IF(OR('Anvendte oplysninger'!AC428="Irrelevant",'Anvendte oplysninger'!AC428="Nej"),1,IF(AND('Anvendte oplysninger'!AC428="Ja",OR('Anvendte oplysninger'!Q428&lt;301,'Anvendte oplysninger'!S428&lt;301)),1-(0.4*('Anvendte oplysninger'!R428+'Anvendte oplysninger'!T428)/('Anvendte oplysninger'!G428*1000)),IF(AND('Anvendte oplysninger'!AC428="Ja",OR('Anvendte oplysninger'!Q428&lt;601,'Anvendte oplysninger'!S428&lt;601)),1-(0.2*('Anvendte oplysninger'!R428+'Anvendte oplysninger'!T428)/('Anvendte oplysninger'!G428*1000)),1)))</f>
        <v>1</v>
      </c>
      <c r="AF428" s="14">
        <f>IF('Anvendte oplysninger'!AD428="110 km/t",0.79,1)</f>
        <v>1</v>
      </c>
      <c r="AG428" s="14">
        <f>IF('Anvendte oplysninger'!AD428="110 km/t",0.94,1)</f>
        <v>1</v>
      </c>
      <c r="AH428" s="14">
        <f>IF('Anvendte oplysninger'!AD428="110 km/t",0.66,1)</f>
        <v>1</v>
      </c>
      <c r="AI428" s="14">
        <f>IF('Anvendte oplysninger'!AD428="110 km/t",0.82,1)</f>
        <v>1</v>
      </c>
      <c r="AJ428" s="14">
        <f>IF(AND('Anvendte oplysninger'!AE428="Ja",I428="Tilkørselsflettestrækning"),0.65*'Anvendte oplysninger'!AF428+1-'Anvendte oplysninger'!AF428,1)</f>
        <v>1</v>
      </c>
      <c r="AK428" s="15" t="str">
        <f t="shared" si="42"/>
        <v/>
      </c>
      <c r="AL428" s="15" t="str">
        <f t="shared" si="43"/>
        <v/>
      </c>
      <c r="AM428" s="15" t="str">
        <f t="shared" si="44"/>
        <v/>
      </c>
      <c r="AN428" s="15" t="str">
        <f t="shared" si="45"/>
        <v/>
      </c>
      <c r="AO428" s="15" t="str">
        <f t="shared" si="46"/>
        <v/>
      </c>
      <c r="AP428" s="15" t="str">
        <f t="shared" si="47"/>
        <v/>
      </c>
      <c r="AQ428" s="4" t="str">
        <f t="shared" si="48"/>
        <v/>
      </c>
    </row>
    <row r="429" spans="1:43" x14ac:dyDescent="0.25">
      <c r="A429" s="4" t="str">
        <f>IF(Inddata!A444="","",Inddata!A444)</f>
        <v/>
      </c>
      <c r="B429" s="4" t="str">
        <f>IF(Inddata!B444="","",Inddata!B444)</f>
        <v/>
      </c>
      <c r="C429" s="4" t="str">
        <f>IF(Inddata!C444="","",Inddata!C444)</f>
        <v/>
      </c>
      <c r="D429" s="4" t="str">
        <f>IF(Inddata!D444="","",Inddata!D444)</f>
        <v/>
      </c>
      <c r="E429" s="4" t="str">
        <f>IF(Inddata!E444="","",Inddata!E444)</f>
        <v/>
      </c>
      <c r="F429" s="4" t="str">
        <f>IF(Inddata!F444="","",Inddata!F444)</f>
        <v/>
      </c>
      <c r="G429" s="4">
        <f>IF(Inddata!G444="","",Inddata!G444)</f>
        <v>0</v>
      </c>
      <c r="H429" s="4" t="str">
        <f>IF(Inddata!H444&gt;0.5,Inddata!H444,"")</f>
        <v/>
      </c>
      <c r="I429" s="4" t="str">
        <f>IF(Inddata!I444="","",Inddata!I444)</f>
        <v/>
      </c>
      <c r="J429" s="14">
        <f>IF('Anvendte oplysninger'!J429="Irrelevant",1,IF('Anvendte oplysninger'!J429&gt;3,1.2,1))</f>
        <v>1</v>
      </c>
      <c r="K429" s="14">
        <f>IF('Anvendte oplysninger'!K429="Irrelevant",1,IF(AND(OR(I429="Motorvejsstrækning",I429="Frakørselsflettestrækning",I429="Tilkørselsflettestrækning"),'Anvendte oplysninger'!K429&lt;3.5),1+(3.5-'Anvendte oplysninger'!K429)*0.12,IF(AND(OR(I429="Frakørselsrampe",I429="Tilkørselsrampe"),'Anvendte oplysninger'!K429&lt;3.5),1+(3.5-'Anvendte oplysninger'!K429)*0.16,1)))</f>
        <v>1</v>
      </c>
      <c r="L429" s="14">
        <f>IF('Anvendte oplysninger'!L429="Irrelevant",1,IF(AND('Anvendte oplysninger'!L429="Ja",'Anvendte oplysninger'!J429=2),0.6*'Anvendte oplysninger'!M429+(1-'Anvendte oplysninger'!M429),IF(AND('Anvendte oplysninger'!L429="Ja",'Anvendte oplysninger'!J429=3),0.7*'Anvendte oplysninger'!M429+(1-'Anvendte oplysninger'!M429),IF(AND('Anvendte oplysninger'!L429="Ja",'Anvendte oplysninger'!J429=4),0.76*'Anvendte oplysninger'!M429+(1-'Anvendte oplysninger'!M429),IF(AND('Anvendte oplysninger'!L429="Ja",'Anvendte oplysninger'!J429&gt;4.99999999),0.8*'Anvendte oplysninger'!M429+(1-'Anvendte oplysninger'!M429),1)))))</f>
        <v>1</v>
      </c>
      <c r="M429" s="14">
        <f>IF('Anvendte oplysninger'!L429="Irrelevant",1,IF(AND('Anvendte oplysninger'!L429="Ja",'Anvendte oplysninger'!J429=2),0.8*'Anvendte oplysninger'!M429+(1-'Anvendte oplysninger'!M429),IF(AND('Anvendte oplysninger'!L429="Ja",'Anvendte oplysninger'!J429=3),0.85*'Anvendte oplysninger'!M429+(1-'Anvendte oplysninger'!M429),IF(AND('Anvendte oplysninger'!L429="Ja",'Anvendte oplysninger'!J429=4),0.88*'Anvendte oplysninger'!M429+(1-'Anvendte oplysninger'!M429),IF(AND('Anvendte oplysninger'!L429="Ja",'Anvendte oplysninger'!J429&gt;4.99999999),0.9*'Anvendte oplysninger'!M429+(1-'Anvendte oplysninger'!M429),1)))))</f>
        <v>1</v>
      </c>
      <c r="N429" s="14">
        <f>IF('Anvendte oplysninger'!N429="Irrelevant",1,IF(AND(OR(I429="Motorvejsstrækning",I429="Frakørselsflettestrækning",I429="Tilkørselsflettestrækning"),'Anvendte oplysninger'!N429&lt;3),1+(3-'Anvendte oplysninger'!N429)*0.09333333,1))</f>
        <v>1</v>
      </c>
      <c r="O429" s="14">
        <f>IF('Anvendte oplysninger'!N429="Irrelevant",1,IF(AND(OR(I429="Motorvejsstrækning",I429="Frakørselsflettestrækning",I429="Tilkørselsflettestrækning"),'Anvendte oplysninger'!N429&lt;3),1+(3-'Anvendte oplysninger'!N429)*0.19666667,1))</f>
        <v>1</v>
      </c>
      <c r="P429" s="14">
        <f>IF('Anvendte oplysninger'!O429="Irrelevant",1,IF(AND(OR(I429="Motorvejsstrækning",I429="Frakørselsflettestrækning",I429="Tilkørselsflettestrækning"),'Anvendte oplysninger'!O429&lt;3.00000001),1+(0.5-'Anvendte oplysninger'!O429)*0.04,IF(AND(OR(I429="Frakørselsrampe",I429="Tilkørselsrampe"),'Anvendte oplysninger'!O429&lt;3.00000001),1+(0.5-'Anvendte oplysninger'!O429)*0.08,IF(OR(I429="Motorvejsstrækning",I429="Frakørselsflettestrækning",I429="Tilkørselsflettestrækning"),0.9,0.8))))</f>
        <v>1</v>
      </c>
      <c r="Q429" s="14">
        <f>IF('Anvendte oplysninger'!P429="Irrelevant",1,IF(AND(OR(I429="Motorvejsstrækning",I429="Frakørselsflettestrækning",I429="Tilkørselsflettestrækning"),'Anvendte oplysninger'!P429&lt;11.00000001),1+(5-'Anvendte oplysninger'!P429)*0.01,0.94))</f>
        <v>1</v>
      </c>
      <c r="R429" s="14">
        <f>IF(OR('Anvendte oplysninger'!Q429="Irrelevant",'Anvendte oplysninger'!R429="Irrelevant",'Anvendte oplysninger'!Q429="Lige"),1,IF(AND(OR(I429="Motorvejsstrækning",I429="Frakørselsflettestrækning",I429="Tilkørselsflettestrækning"),'Anvendte oplysninger'!Q429&lt;4000),(EXP(0.1096*1746.5/'Anvendte oplysninger'!Q429)/EXP(0.1096*1746.5/4000))*('Anvendte oplysninger'!R429/1000)/G429+(G429-'Anvendte oplysninger'!R429/1000)/G429,1))</f>
        <v>1</v>
      </c>
      <c r="S429" s="14">
        <f>IF(OR('Anvendte oplysninger'!S429="Irrelevant",'Anvendte oplysninger'!T429="Irrelevant",'Anvendte oplysninger'!S429="Lige"),1,IF(AND(OR(I429="Motorvejsstrækning",I429="Frakørselsflettestrækning",I429="Tilkørselsflettestrækning"),'Anvendte oplysninger'!S429&lt;4000),(EXP(0.1096*1746.5/'Anvendte oplysninger'!S429)/EXP(0.1096*1746.5/4000))*('Anvendte oplysninger'!T429/1000)/G429+(G429-'Anvendte oplysninger'!T429/1000)/G429,1))</f>
        <v>1</v>
      </c>
      <c r="T429" s="14">
        <f>IF('Anvendte oplysninger'!U429="Irrelevant",1,IF(AND(OR(I429="Motorvejsstrækning",I429="Frakørselsflettestrækning",I429="Tilkørselsflettestrækning",I429="Frakørselsrampe",I429="Tilkørselsrampe"),'Anvendte oplysninger'!U429="Ja"),0.95,1))</f>
        <v>1</v>
      </c>
      <c r="U429" s="14">
        <f>IF('Anvendte oplysninger'!U429="Irrelevant",1,IF(AND(OR(I429="Motorvejsstrækning",I429="Frakørselsflettestrækning",I429="Tilkørselsflettestrækning",I429="Frakørselsrampe",I429="Tilkørselsrampe"),'Anvendte oplysninger'!U429="Ja"),0.96,1))</f>
        <v>1</v>
      </c>
      <c r="V429" s="14">
        <f>IF('Anvendte oplysninger'!U429="Irrelevant",1,IF(AND(OR(I429="Motorvejsstrækning",I429="Frakørselsflettestrækning",I429="Tilkørselsflettestrækning",I429="Frakørselsrampe",I429="Tilkørselsrampe"),'Anvendte oplysninger'!U429="Ja"),0.79,1))</f>
        <v>1</v>
      </c>
      <c r="W429" s="14">
        <f>IF('Anvendte oplysninger'!U429="Irrelevant",1,IF(AND(OR(I429="Motorvejsstrækning",I429="Frakørselsflettestrækning",I429="Tilkørselsflettestrækning",I429="Frakørselsrampe",I429="Tilkørselsrampe"),'Anvendte oplysninger'!U429="Ja"),0.94,1))</f>
        <v>1</v>
      </c>
      <c r="X429" s="14">
        <f>IF('Anvendte oplysninger'!U429="Irrelevant",1,IF(AND(OR(I429="Motorvejsstrækning",I429="Frakørselsflettestrækning",I429="Tilkørselsflettestrækning",I429="Frakørselsrampe",I429="Tilkørselsrampe"),'Anvendte oplysninger'!U429="Ja"),0.97,1))</f>
        <v>1</v>
      </c>
      <c r="Y429" s="14">
        <f>IF(AND(I429="Frakørselsrampe",'Anvendte oplysninger'!V429="S-formet ruderrampe"),1.32,IF(AND(I429="Frakørselsrampe",'Anvendte oplysninger'!V429="S-formet trompetrampe"),2.05,IF(AND(I429="Frakørselsrampe",'Anvendte oplysninger'!V429="U-formet trompetrampe"),4.11,IF(AND(I429="Frakørselsrampe",'Anvendte oplysninger'!V429="SV-formet flyoverrampe"),5.15,IF(AND(I429="Frakørselsrampe",'Anvendte oplysninger'!V429="Vinkelformet rampe"),1.07,IF(AND(I429="Tilkørselsrampe",'Anvendte oplysninger'!V429="S-formet ruderrampe"),0.93,IF(AND(I429="Tilkørselsrampe",'Anvendte oplysninger'!V429="S-formet trompetrampe"),2.48,IF(AND(I429="Tilkørselsrampe",'Anvendte oplysninger'!V429="U-formet trompetrampe"),4.15,IF(AND(I429="Tilkørselsrampe",'Anvendte oplysninger'!V429="SV-formet flyoverrampe"),5.26,IF(AND(I429="Tilkørselsrampe",'Anvendte oplysninger'!V429="Vinkelformet rampe"),1.42,1))))))))))</f>
        <v>1</v>
      </c>
      <c r="Z429" s="14">
        <f>IF(OR('Anvendte oplysninger'!W429="Lige",'Anvendte oplysninger'!W429="Irrelevant",'Anvendte oplysninger'!X429="Irrelevant",'Anvendte oplysninger'!Y429="Irrelevant"),1,1+1.545*1000/32.2*((('Anvendte oplysninger'!Y429*3268/3600)/('Anvendte oplysninger'!W429/0.306))^2)*('Anvendte oplysninger'!X429/1000)/G429)</f>
        <v>1</v>
      </c>
      <c r="AA429" s="14">
        <f>IF(OR('Anvendte oplysninger'!W429="Lige",'Anvendte oplysninger'!W429="Irrelevant",'Anvendte oplysninger'!X429="Irrelevant",'Anvendte oplysninger'!Y429="Irrelevant"),1,1+1.961*1000/32.2*((('Anvendte oplysninger'!Y429*3268/3600)/('Anvendte oplysninger'!W429/0.306))^2)*('Anvendte oplysninger'!X429/1000)/G429)</f>
        <v>1</v>
      </c>
      <c r="AB429" s="14">
        <f>IF(OR('Anvendte oplysninger'!Z429="Lige",'Anvendte oplysninger'!Z429="Irrelevant",'Anvendte oplysninger'!AA429="Irrelevant",'Anvendte oplysninger'!AB429="Irrelevant"),1,1+1.545*1000/32.2*((('Anvendte oplysninger'!AB429*3268/3600)/('Anvendte oplysninger'!Z429/0.306))^2)*('Anvendte oplysninger'!AA429/1000)/G429)</f>
        <v>1</v>
      </c>
      <c r="AC429" s="14">
        <f>IF(OR('Anvendte oplysninger'!Z429="Lige",'Anvendte oplysninger'!Z429="Irrelevant",'Anvendte oplysninger'!AA429="Irrelevant",'Anvendte oplysninger'!AB429="Irrelevant"),1,1+1.961*1000/32.2*((('Anvendte oplysninger'!AB429*3268/3600)/('Anvendte oplysninger'!Z429/0.306))^2)*('Anvendte oplysninger'!AA429/1000)/G429)</f>
        <v>1</v>
      </c>
      <c r="AD429" s="14">
        <f>IF(OR('Anvendte oplysninger'!AC429="Irrelevant",'Anvendte oplysninger'!AC429="Nej"),1,IF(AND('Anvendte oplysninger'!AC429="Ja",OR('Anvendte oplysninger'!Q429&lt;301,'Anvendte oplysninger'!S429&lt;301)),1-(0.5*('Anvendte oplysninger'!R429+'Anvendte oplysninger'!T429)/('Anvendte oplysninger'!G429*1000)),IF(AND('Anvendte oplysninger'!AC429="Ja",OR('Anvendte oplysninger'!Q429&lt;601,'Anvendte oplysninger'!S429&lt;601)),1-(0.25*('Anvendte oplysninger'!R429+'Anvendte oplysninger'!T429)/('Anvendte oplysninger'!G429*1000)),1)))</f>
        <v>1</v>
      </c>
      <c r="AE429" s="14">
        <f>IF(OR('Anvendte oplysninger'!AC429="Irrelevant",'Anvendte oplysninger'!AC429="Nej"),1,IF(AND('Anvendte oplysninger'!AC429="Ja",OR('Anvendte oplysninger'!Q429&lt;301,'Anvendte oplysninger'!S429&lt;301)),1-(0.4*('Anvendte oplysninger'!R429+'Anvendte oplysninger'!T429)/('Anvendte oplysninger'!G429*1000)),IF(AND('Anvendte oplysninger'!AC429="Ja",OR('Anvendte oplysninger'!Q429&lt;601,'Anvendte oplysninger'!S429&lt;601)),1-(0.2*('Anvendte oplysninger'!R429+'Anvendte oplysninger'!T429)/('Anvendte oplysninger'!G429*1000)),1)))</f>
        <v>1</v>
      </c>
      <c r="AF429" s="14">
        <f>IF('Anvendte oplysninger'!AD429="110 km/t",0.79,1)</f>
        <v>1</v>
      </c>
      <c r="AG429" s="14">
        <f>IF('Anvendte oplysninger'!AD429="110 km/t",0.94,1)</f>
        <v>1</v>
      </c>
      <c r="AH429" s="14">
        <f>IF('Anvendte oplysninger'!AD429="110 km/t",0.66,1)</f>
        <v>1</v>
      </c>
      <c r="AI429" s="14">
        <f>IF('Anvendte oplysninger'!AD429="110 km/t",0.82,1)</f>
        <v>1</v>
      </c>
      <c r="AJ429" s="14">
        <f>IF(AND('Anvendte oplysninger'!AE429="Ja",I429="Tilkørselsflettestrækning"),0.65*'Anvendte oplysninger'!AF429+1-'Anvendte oplysninger'!AF429,1)</f>
        <v>1</v>
      </c>
      <c r="AK429" s="15" t="str">
        <f t="shared" si="42"/>
        <v/>
      </c>
      <c r="AL429" s="15" t="str">
        <f t="shared" si="43"/>
        <v/>
      </c>
      <c r="AM429" s="15" t="str">
        <f t="shared" si="44"/>
        <v/>
      </c>
      <c r="AN429" s="15" t="str">
        <f t="shared" si="45"/>
        <v/>
      </c>
      <c r="AO429" s="15" t="str">
        <f t="shared" si="46"/>
        <v/>
      </c>
      <c r="AP429" s="15" t="str">
        <f t="shared" si="47"/>
        <v/>
      </c>
      <c r="AQ429" s="4" t="str">
        <f t="shared" si="48"/>
        <v/>
      </c>
    </row>
    <row r="430" spans="1:43" x14ac:dyDescent="0.25">
      <c r="A430" s="4" t="str">
        <f>IF(Inddata!A445="","",Inddata!A445)</f>
        <v/>
      </c>
      <c r="B430" s="4" t="str">
        <f>IF(Inddata!B445="","",Inddata!B445)</f>
        <v/>
      </c>
      <c r="C430" s="4" t="str">
        <f>IF(Inddata!C445="","",Inddata!C445)</f>
        <v/>
      </c>
      <c r="D430" s="4" t="str">
        <f>IF(Inddata!D445="","",Inddata!D445)</f>
        <v/>
      </c>
      <c r="E430" s="4" t="str">
        <f>IF(Inddata!E445="","",Inddata!E445)</f>
        <v/>
      </c>
      <c r="F430" s="4" t="str">
        <f>IF(Inddata!F445="","",Inddata!F445)</f>
        <v/>
      </c>
      <c r="G430" s="4">
        <f>IF(Inddata!G445="","",Inddata!G445)</f>
        <v>0</v>
      </c>
      <c r="H430" s="4" t="str">
        <f>IF(Inddata!H445&gt;0.5,Inddata!H445,"")</f>
        <v/>
      </c>
      <c r="I430" s="4" t="str">
        <f>IF(Inddata!I445="","",Inddata!I445)</f>
        <v/>
      </c>
      <c r="J430" s="14">
        <f>IF('Anvendte oplysninger'!J430="Irrelevant",1,IF('Anvendte oplysninger'!J430&gt;3,1.2,1))</f>
        <v>1</v>
      </c>
      <c r="K430" s="14">
        <f>IF('Anvendte oplysninger'!K430="Irrelevant",1,IF(AND(OR(I430="Motorvejsstrækning",I430="Frakørselsflettestrækning",I430="Tilkørselsflettestrækning"),'Anvendte oplysninger'!K430&lt;3.5),1+(3.5-'Anvendte oplysninger'!K430)*0.12,IF(AND(OR(I430="Frakørselsrampe",I430="Tilkørselsrampe"),'Anvendte oplysninger'!K430&lt;3.5),1+(3.5-'Anvendte oplysninger'!K430)*0.16,1)))</f>
        <v>1</v>
      </c>
      <c r="L430" s="14">
        <f>IF('Anvendte oplysninger'!L430="Irrelevant",1,IF(AND('Anvendte oplysninger'!L430="Ja",'Anvendte oplysninger'!J430=2),0.6*'Anvendte oplysninger'!M430+(1-'Anvendte oplysninger'!M430),IF(AND('Anvendte oplysninger'!L430="Ja",'Anvendte oplysninger'!J430=3),0.7*'Anvendte oplysninger'!M430+(1-'Anvendte oplysninger'!M430),IF(AND('Anvendte oplysninger'!L430="Ja",'Anvendte oplysninger'!J430=4),0.76*'Anvendte oplysninger'!M430+(1-'Anvendte oplysninger'!M430),IF(AND('Anvendte oplysninger'!L430="Ja",'Anvendte oplysninger'!J430&gt;4.99999999),0.8*'Anvendte oplysninger'!M430+(1-'Anvendte oplysninger'!M430),1)))))</f>
        <v>1</v>
      </c>
      <c r="M430" s="14">
        <f>IF('Anvendte oplysninger'!L430="Irrelevant",1,IF(AND('Anvendte oplysninger'!L430="Ja",'Anvendte oplysninger'!J430=2),0.8*'Anvendte oplysninger'!M430+(1-'Anvendte oplysninger'!M430),IF(AND('Anvendte oplysninger'!L430="Ja",'Anvendte oplysninger'!J430=3),0.85*'Anvendte oplysninger'!M430+(1-'Anvendte oplysninger'!M430),IF(AND('Anvendte oplysninger'!L430="Ja",'Anvendte oplysninger'!J430=4),0.88*'Anvendte oplysninger'!M430+(1-'Anvendte oplysninger'!M430),IF(AND('Anvendte oplysninger'!L430="Ja",'Anvendte oplysninger'!J430&gt;4.99999999),0.9*'Anvendte oplysninger'!M430+(1-'Anvendte oplysninger'!M430),1)))))</f>
        <v>1</v>
      </c>
      <c r="N430" s="14">
        <f>IF('Anvendte oplysninger'!N430="Irrelevant",1,IF(AND(OR(I430="Motorvejsstrækning",I430="Frakørselsflettestrækning",I430="Tilkørselsflettestrækning"),'Anvendte oplysninger'!N430&lt;3),1+(3-'Anvendte oplysninger'!N430)*0.09333333,1))</f>
        <v>1</v>
      </c>
      <c r="O430" s="14">
        <f>IF('Anvendte oplysninger'!N430="Irrelevant",1,IF(AND(OR(I430="Motorvejsstrækning",I430="Frakørselsflettestrækning",I430="Tilkørselsflettestrækning"),'Anvendte oplysninger'!N430&lt;3),1+(3-'Anvendte oplysninger'!N430)*0.19666667,1))</f>
        <v>1</v>
      </c>
      <c r="P430" s="14">
        <f>IF('Anvendte oplysninger'!O430="Irrelevant",1,IF(AND(OR(I430="Motorvejsstrækning",I430="Frakørselsflettestrækning",I430="Tilkørselsflettestrækning"),'Anvendte oplysninger'!O430&lt;3.00000001),1+(0.5-'Anvendte oplysninger'!O430)*0.04,IF(AND(OR(I430="Frakørselsrampe",I430="Tilkørselsrampe"),'Anvendte oplysninger'!O430&lt;3.00000001),1+(0.5-'Anvendte oplysninger'!O430)*0.08,IF(OR(I430="Motorvejsstrækning",I430="Frakørselsflettestrækning",I430="Tilkørselsflettestrækning"),0.9,0.8))))</f>
        <v>1</v>
      </c>
      <c r="Q430" s="14">
        <f>IF('Anvendte oplysninger'!P430="Irrelevant",1,IF(AND(OR(I430="Motorvejsstrækning",I430="Frakørselsflettestrækning",I430="Tilkørselsflettestrækning"),'Anvendte oplysninger'!P430&lt;11.00000001),1+(5-'Anvendte oplysninger'!P430)*0.01,0.94))</f>
        <v>1</v>
      </c>
      <c r="R430" s="14">
        <f>IF(OR('Anvendte oplysninger'!Q430="Irrelevant",'Anvendte oplysninger'!R430="Irrelevant",'Anvendte oplysninger'!Q430="Lige"),1,IF(AND(OR(I430="Motorvejsstrækning",I430="Frakørselsflettestrækning",I430="Tilkørselsflettestrækning"),'Anvendte oplysninger'!Q430&lt;4000),(EXP(0.1096*1746.5/'Anvendte oplysninger'!Q430)/EXP(0.1096*1746.5/4000))*('Anvendte oplysninger'!R430/1000)/G430+(G430-'Anvendte oplysninger'!R430/1000)/G430,1))</f>
        <v>1</v>
      </c>
      <c r="S430" s="14">
        <f>IF(OR('Anvendte oplysninger'!S430="Irrelevant",'Anvendte oplysninger'!T430="Irrelevant",'Anvendte oplysninger'!S430="Lige"),1,IF(AND(OR(I430="Motorvejsstrækning",I430="Frakørselsflettestrækning",I430="Tilkørselsflettestrækning"),'Anvendte oplysninger'!S430&lt;4000),(EXP(0.1096*1746.5/'Anvendte oplysninger'!S430)/EXP(0.1096*1746.5/4000))*('Anvendte oplysninger'!T430/1000)/G430+(G430-'Anvendte oplysninger'!T430/1000)/G430,1))</f>
        <v>1</v>
      </c>
      <c r="T430" s="14">
        <f>IF('Anvendte oplysninger'!U430="Irrelevant",1,IF(AND(OR(I430="Motorvejsstrækning",I430="Frakørselsflettestrækning",I430="Tilkørselsflettestrækning",I430="Frakørselsrampe",I430="Tilkørselsrampe"),'Anvendte oplysninger'!U430="Ja"),0.95,1))</f>
        <v>1</v>
      </c>
      <c r="U430" s="14">
        <f>IF('Anvendte oplysninger'!U430="Irrelevant",1,IF(AND(OR(I430="Motorvejsstrækning",I430="Frakørselsflettestrækning",I430="Tilkørselsflettestrækning",I430="Frakørselsrampe",I430="Tilkørselsrampe"),'Anvendte oplysninger'!U430="Ja"),0.96,1))</f>
        <v>1</v>
      </c>
      <c r="V430" s="14">
        <f>IF('Anvendte oplysninger'!U430="Irrelevant",1,IF(AND(OR(I430="Motorvejsstrækning",I430="Frakørselsflettestrækning",I430="Tilkørselsflettestrækning",I430="Frakørselsrampe",I430="Tilkørselsrampe"),'Anvendte oplysninger'!U430="Ja"),0.79,1))</f>
        <v>1</v>
      </c>
      <c r="W430" s="14">
        <f>IF('Anvendte oplysninger'!U430="Irrelevant",1,IF(AND(OR(I430="Motorvejsstrækning",I430="Frakørselsflettestrækning",I430="Tilkørselsflettestrækning",I430="Frakørselsrampe",I430="Tilkørselsrampe"),'Anvendte oplysninger'!U430="Ja"),0.94,1))</f>
        <v>1</v>
      </c>
      <c r="X430" s="14">
        <f>IF('Anvendte oplysninger'!U430="Irrelevant",1,IF(AND(OR(I430="Motorvejsstrækning",I430="Frakørselsflettestrækning",I430="Tilkørselsflettestrækning",I430="Frakørselsrampe",I430="Tilkørselsrampe"),'Anvendte oplysninger'!U430="Ja"),0.97,1))</f>
        <v>1</v>
      </c>
      <c r="Y430" s="14">
        <f>IF(AND(I430="Frakørselsrampe",'Anvendte oplysninger'!V430="S-formet ruderrampe"),1.32,IF(AND(I430="Frakørselsrampe",'Anvendte oplysninger'!V430="S-formet trompetrampe"),2.05,IF(AND(I430="Frakørselsrampe",'Anvendte oplysninger'!V430="U-formet trompetrampe"),4.11,IF(AND(I430="Frakørselsrampe",'Anvendte oplysninger'!V430="SV-formet flyoverrampe"),5.15,IF(AND(I430="Frakørselsrampe",'Anvendte oplysninger'!V430="Vinkelformet rampe"),1.07,IF(AND(I430="Tilkørselsrampe",'Anvendte oplysninger'!V430="S-formet ruderrampe"),0.93,IF(AND(I430="Tilkørselsrampe",'Anvendte oplysninger'!V430="S-formet trompetrampe"),2.48,IF(AND(I430="Tilkørselsrampe",'Anvendte oplysninger'!V430="U-formet trompetrampe"),4.15,IF(AND(I430="Tilkørselsrampe",'Anvendte oplysninger'!V430="SV-formet flyoverrampe"),5.26,IF(AND(I430="Tilkørselsrampe",'Anvendte oplysninger'!V430="Vinkelformet rampe"),1.42,1))))))))))</f>
        <v>1</v>
      </c>
      <c r="Z430" s="14">
        <f>IF(OR('Anvendte oplysninger'!W430="Lige",'Anvendte oplysninger'!W430="Irrelevant",'Anvendte oplysninger'!X430="Irrelevant",'Anvendte oplysninger'!Y430="Irrelevant"),1,1+1.545*1000/32.2*((('Anvendte oplysninger'!Y430*3268/3600)/('Anvendte oplysninger'!W430/0.306))^2)*('Anvendte oplysninger'!X430/1000)/G430)</f>
        <v>1</v>
      </c>
      <c r="AA430" s="14">
        <f>IF(OR('Anvendte oplysninger'!W430="Lige",'Anvendte oplysninger'!W430="Irrelevant",'Anvendte oplysninger'!X430="Irrelevant",'Anvendte oplysninger'!Y430="Irrelevant"),1,1+1.961*1000/32.2*((('Anvendte oplysninger'!Y430*3268/3600)/('Anvendte oplysninger'!W430/0.306))^2)*('Anvendte oplysninger'!X430/1000)/G430)</f>
        <v>1</v>
      </c>
      <c r="AB430" s="14">
        <f>IF(OR('Anvendte oplysninger'!Z430="Lige",'Anvendte oplysninger'!Z430="Irrelevant",'Anvendte oplysninger'!AA430="Irrelevant",'Anvendte oplysninger'!AB430="Irrelevant"),1,1+1.545*1000/32.2*((('Anvendte oplysninger'!AB430*3268/3600)/('Anvendte oplysninger'!Z430/0.306))^2)*('Anvendte oplysninger'!AA430/1000)/G430)</f>
        <v>1</v>
      </c>
      <c r="AC430" s="14">
        <f>IF(OR('Anvendte oplysninger'!Z430="Lige",'Anvendte oplysninger'!Z430="Irrelevant",'Anvendte oplysninger'!AA430="Irrelevant",'Anvendte oplysninger'!AB430="Irrelevant"),1,1+1.961*1000/32.2*((('Anvendte oplysninger'!AB430*3268/3600)/('Anvendte oplysninger'!Z430/0.306))^2)*('Anvendte oplysninger'!AA430/1000)/G430)</f>
        <v>1</v>
      </c>
      <c r="AD430" s="14">
        <f>IF(OR('Anvendte oplysninger'!AC430="Irrelevant",'Anvendte oplysninger'!AC430="Nej"),1,IF(AND('Anvendte oplysninger'!AC430="Ja",OR('Anvendte oplysninger'!Q430&lt;301,'Anvendte oplysninger'!S430&lt;301)),1-(0.5*('Anvendte oplysninger'!R430+'Anvendte oplysninger'!T430)/('Anvendte oplysninger'!G430*1000)),IF(AND('Anvendte oplysninger'!AC430="Ja",OR('Anvendte oplysninger'!Q430&lt;601,'Anvendte oplysninger'!S430&lt;601)),1-(0.25*('Anvendte oplysninger'!R430+'Anvendte oplysninger'!T430)/('Anvendte oplysninger'!G430*1000)),1)))</f>
        <v>1</v>
      </c>
      <c r="AE430" s="14">
        <f>IF(OR('Anvendte oplysninger'!AC430="Irrelevant",'Anvendte oplysninger'!AC430="Nej"),1,IF(AND('Anvendte oplysninger'!AC430="Ja",OR('Anvendte oplysninger'!Q430&lt;301,'Anvendte oplysninger'!S430&lt;301)),1-(0.4*('Anvendte oplysninger'!R430+'Anvendte oplysninger'!T430)/('Anvendte oplysninger'!G430*1000)),IF(AND('Anvendte oplysninger'!AC430="Ja",OR('Anvendte oplysninger'!Q430&lt;601,'Anvendte oplysninger'!S430&lt;601)),1-(0.2*('Anvendte oplysninger'!R430+'Anvendte oplysninger'!T430)/('Anvendte oplysninger'!G430*1000)),1)))</f>
        <v>1</v>
      </c>
      <c r="AF430" s="14">
        <f>IF('Anvendte oplysninger'!AD430="110 km/t",0.79,1)</f>
        <v>1</v>
      </c>
      <c r="AG430" s="14">
        <f>IF('Anvendte oplysninger'!AD430="110 km/t",0.94,1)</f>
        <v>1</v>
      </c>
      <c r="AH430" s="14">
        <f>IF('Anvendte oplysninger'!AD430="110 km/t",0.66,1)</f>
        <v>1</v>
      </c>
      <c r="AI430" s="14">
        <f>IF('Anvendte oplysninger'!AD430="110 km/t",0.82,1)</f>
        <v>1</v>
      </c>
      <c r="AJ430" s="14">
        <f>IF(AND('Anvendte oplysninger'!AE430="Ja",I430="Tilkørselsflettestrækning"),0.65*'Anvendte oplysninger'!AF430+1-'Anvendte oplysninger'!AF430,1)</f>
        <v>1</v>
      </c>
      <c r="AK430" s="15" t="str">
        <f t="shared" si="42"/>
        <v/>
      </c>
      <c r="AL430" s="15" t="str">
        <f t="shared" si="43"/>
        <v/>
      </c>
      <c r="AM430" s="15" t="str">
        <f t="shared" si="44"/>
        <v/>
      </c>
      <c r="AN430" s="15" t="str">
        <f t="shared" si="45"/>
        <v/>
      </c>
      <c r="AO430" s="15" t="str">
        <f t="shared" si="46"/>
        <v/>
      </c>
      <c r="AP430" s="15" t="str">
        <f t="shared" si="47"/>
        <v/>
      </c>
      <c r="AQ430" s="4" t="str">
        <f t="shared" si="48"/>
        <v/>
      </c>
    </row>
    <row r="431" spans="1:43" x14ac:dyDescent="0.25">
      <c r="A431" s="4" t="str">
        <f>IF(Inddata!A446="","",Inddata!A446)</f>
        <v/>
      </c>
      <c r="B431" s="4" t="str">
        <f>IF(Inddata!B446="","",Inddata!B446)</f>
        <v/>
      </c>
      <c r="C431" s="4" t="str">
        <f>IF(Inddata!C446="","",Inddata!C446)</f>
        <v/>
      </c>
      <c r="D431" s="4" t="str">
        <f>IF(Inddata!D446="","",Inddata!D446)</f>
        <v/>
      </c>
      <c r="E431" s="4" t="str">
        <f>IF(Inddata!E446="","",Inddata!E446)</f>
        <v/>
      </c>
      <c r="F431" s="4" t="str">
        <f>IF(Inddata!F446="","",Inddata!F446)</f>
        <v/>
      </c>
      <c r="G431" s="4">
        <f>IF(Inddata!G446="","",Inddata!G446)</f>
        <v>0</v>
      </c>
      <c r="H431" s="4" t="str">
        <f>IF(Inddata!H446&gt;0.5,Inddata!H446,"")</f>
        <v/>
      </c>
      <c r="I431" s="4" t="str">
        <f>IF(Inddata!I446="","",Inddata!I446)</f>
        <v/>
      </c>
      <c r="J431" s="14">
        <f>IF('Anvendte oplysninger'!J431="Irrelevant",1,IF('Anvendte oplysninger'!J431&gt;3,1.2,1))</f>
        <v>1</v>
      </c>
      <c r="K431" s="14">
        <f>IF('Anvendte oplysninger'!K431="Irrelevant",1,IF(AND(OR(I431="Motorvejsstrækning",I431="Frakørselsflettestrækning",I431="Tilkørselsflettestrækning"),'Anvendte oplysninger'!K431&lt;3.5),1+(3.5-'Anvendte oplysninger'!K431)*0.12,IF(AND(OR(I431="Frakørselsrampe",I431="Tilkørselsrampe"),'Anvendte oplysninger'!K431&lt;3.5),1+(3.5-'Anvendte oplysninger'!K431)*0.16,1)))</f>
        <v>1</v>
      </c>
      <c r="L431" s="14">
        <f>IF('Anvendte oplysninger'!L431="Irrelevant",1,IF(AND('Anvendte oplysninger'!L431="Ja",'Anvendte oplysninger'!J431=2),0.6*'Anvendte oplysninger'!M431+(1-'Anvendte oplysninger'!M431),IF(AND('Anvendte oplysninger'!L431="Ja",'Anvendte oplysninger'!J431=3),0.7*'Anvendte oplysninger'!M431+(1-'Anvendte oplysninger'!M431),IF(AND('Anvendte oplysninger'!L431="Ja",'Anvendte oplysninger'!J431=4),0.76*'Anvendte oplysninger'!M431+(1-'Anvendte oplysninger'!M431),IF(AND('Anvendte oplysninger'!L431="Ja",'Anvendte oplysninger'!J431&gt;4.99999999),0.8*'Anvendte oplysninger'!M431+(1-'Anvendte oplysninger'!M431),1)))))</f>
        <v>1</v>
      </c>
      <c r="M431" s="14">
        <f>IF('Anvendte oplysninger'!L431="Irrelevant",1,IF(AND('Anvendte oplysninger'!L431="Ja",'Anvendte oplysninger'!J431=2),0.8*'Anvendte oplysninger'!M431+(1-'Anvendte oplysninger'!M431),IF(AND('Anvendte oplysninger'!L431="Ja",'Anvendte oplysninger'!J431=3),0.85*'Anvendte oplysninger'!M431+(1-'Anvendte oplysninger'!M431),IF(AND('Anvendte oplysninger'!L431="Ja",'Anvendte oplysninger'!J431=4),0.88*'Anvendte oplysninger'!M431+(1-'Anvendte oplysninger'!M431),IF(AND('Anvendte oplysninger'!L431="Ja",'Anvendte oplysninger'!J431&gt;4.99999999),0.9*'Anvendte oplysninger'!M431+(1-'Anvendte oplysninger'!M431),1)))))</f>
        <v>1</v>
      </c>
      <c r="N431" s="14">
        <f>IF('Anvendte oplysninger'!N431="Irrelevant",1,IF(AND(OR(I431="Motorvejsstrækning",I431="Frakørselsflettestrækning",I431="Tilkørselsflettestrækning"),'Anvendte oplysninger'!N431&lt;3),1+(3-'Anvendte oplysninger'!N431)*0.09333333,1))</f>
        <v>1</v>
      </c>
      <c r="O431" s="14">
        <f>IF('Anvendte oplysninger'!N431="Irrelevant",1,IF(AND(OR(I431="Motorvejsstrækning",I431="Frakørselsflettestrækning",I431="Tilkørselsflettestrækning"),'Anvendte oplysninger'!N431&lt;3),1+(3-'Anvendte oplysninger'!N431)*0.19666667,1))</f>
        <v>1</v>
      </c>
      <c r="P431" s="14">
        <f>IF('Anvendte oplysninger'!O431="Irrelevant",1,IF(AND(OR(I431="Motorvejsstrækning",I431="Frakørselsflettestrækning",I431="Tilkørselsflettestrækning"),'Anvendte oplysninger'!O431&lt;3.00000001),1+(0.5-'Anvendte oplysninger'!O431)*0.04,IF(AND(OR(I431="Frakørselsrampe",I431="Tilkørselsrampe"),'Anvendte oplysninger'!O431&lt;3.00000001),1+(0.5-'Anvendte oplysninger'!O431)*0.08,IF(OR(I431="Motorvejsstrækning",I431="Frakørselsflettestrækning",I431="Tilkørselsflettestrækning"),0.9,0.8))))</f>
        <v>1</v>
      </c>
      <c r="Q431" s="14">
        <f>IF('Anvendte oplysninger'!P431="Irrelevant",1,IF(AND(OR(I431="Motorvejsstrækning",I431="Frakørselsflettestrækning",I431="Tilkørselsflettestrækning"),'Anvendte oplysninger'!P431&lt;11.00000001),1+(5-'Anvendte oplysninger'!P431)*0.01,0.94))</f>
        <v>1</v>
      </c>
      <c r="R431" s="14">
        <f>IF(OR('Anvendte oplysninger'!Q431="Irrelevant",'Anvendte oplysninger'!R431="Irrelevant",'Anvendte oplysninger'!Q431="Lige"),1,IF(AND(OR(I431="Motorvejsstrækning",I431="Frakørselsflettestrækning",I431="Tilkørselsflettestrækning"),'Anvendte oplysninger'!Q431&lt;4000),(EXP(0.1096*1746.5/'Anvendte oplysninger'!Q431)/EXP(0.1096*1746.5/4000))*('Anvendte oplysninger'!R431/1000)/G431+(G431-'Anvendte oplysninger'!R431/1000)/G431,1))</f>
        <v>1</v>
      </c>
      <c r="S431" s="14">
        <f>IF(OR('Anvendte oplysninger'!S431="Irrelevant",'Anvendte oplysninger'!T431="Irrelevant",'Anvendte oplysninger'!S431="Lige"),1,IF(AND(OR(I431="Motorvejsstrækning",I431="Frakørselsflettestrækning",I431="Tilkørselsflettestrækning"),'Anvendte oplysninger'!S431&lt;4000),(EXP(0.1096*1746.5/'Anvendte oplysninger'!S431)/EXP(0.1096*1746.5/4000))*('Anvendte oplysninger'!T431/1000)/G431+(G431-'Anvendte oplysninger'!T431/1000)/G431,1))</f>
        <v>1</v>
      </c>
      <c r="T431" s="14">
        <f>IF('Anvendte oplysninger'!U431="Irrelevant",1,IF(AND(OR(I431="Motorvejsstrækning",I431="Frakørselsflettestrækning",I431="Tilkørselsflettestrækning",I431="Frakørselsrampe",I431="Tilkørselsrampe"),'Anvendte oplysninger'!U431="Ja"),0.95,1))</f>
        <v>1</v>
      </c>
      <c r="U431" s="14">
        <f>IF('Anvendte oplysninger'!U431="Irrelevant",1,IF(AND(OR(I431="Motorvejsstrækning",I431="Frakørselsflettestrækning",I431="Tilkørselsflettestrækning",I431="Frakørselsrampe",I431="Tilkørselsrampe"),'Anvendte oplysninger'!U431="Ja"),0.96,1))</f>
        <v>1</v>
      </c>
      <c r="V431" s="14">
        <f>IF('Anvendte oplysninger'!U431="Irrelevant",1,IF(AND(OR(I431="Motorvejsstrækning",I431="Frakørselsflettestrækning",I431="Tilkørselsflettestrækning",I431="Frakørselsrampe",I431="Tilkørselsrampe"),'Anvendte oplysninger'!U431="Ja"),0.79,1))</f>
        <v>1</v>
      </c>
      <c r="W431" s="14">
        <f>IF('Anvendte oplysninger'!U431="Irrelevant",1,IF(AND(OR(I431="Motorvejsstrækning",I431="Frakørselsflettestrækning",I431="Tilkørselsflettestrækning",I431="Frakørselsrampe",I431="Tilkørselsrampe"),'Anvendte oplysninger'!U431="Ja"),0.94,1))</f>
        <v>1</v>
      </c>
      <c r="X431" s="14">
        <f>IF('Anvendte oplysninger'!U431="Irrelevant",1,IF(AND(OR(I431="Motorvejsstrækning",I431="Frakørselsflettestrækning",I431="Tilkørselsflettestrækning",I431="Frakørselsrampe",I431="Tilkørselsrampe"),'Anvendte oplysninger'!U431="Ja"),0.97,1))</f>
        <v>1</v>
      </c>
      <c r="Y431" s="14">
        <f>IF(AND(I431="Frakørselsrampe",'Anvendte oplysninger'!V431="S-formet ruderrampe"),1.32,IF(AND(I431="Frakørselsrampe",'Anvendte oplysninger'!V431="S-formet trompetrampe"),2.05,IF(AND(I431="Frakørselsrampe",'Anvendte oplysninger'!V431="U-formet trompetrampe"),4.11,IF(AND(I431="Frakørselsrampe",'Anvendte oplysninger'!V431="SV-formet flyoverrampe"),5.15,IF(AND(I431="Frakørselsrampe",'Anvendte oplysninger'!V431="Vinkelformet rampe"),1.07,IF(AND(I431="Tilkørselsrampe",'Anvendte oplysninger'!V431="S-formet ruderrampe"),0.93,IF(AND(I431="Tilkørselsrampe",'Anvendte oplysninger'!V431="S-formet trompetrampe"),2.48,IF(AND(I431="Tilkørselsrampe",'Anvendte oplysninger'!V431="U-formet trompetrampe"),4.15,IF(AND(I431="Tilkørselsrampe",'Anvendte oplysninger'!V431="SV-formet flyoverrampe"),5.26,IF(AND(I431="Tilkørselsrampe",'Anvendte oplysninger'!V431="Vinkelformet rampe"),1.42,1))))))))))</f>
        <v>1</v>
      </c>
      <c r="Z431" s="14">
        <f>IF(OR('Anvendte oplysninger'!W431="Lige",'Anvendte oplysninger'!W431="Irrelevant",'Anvendte oplysninger'!X431="Irrelevant",'Anvendte oplysninger'!Y431="Irrelevant"),1,1+1.545*1000/32.2*((('Anvendte oplysninger'!Y431*3268/3600)/('Anvendte oplysninger'!W431/0.306))^2)*('Anvendte oplysninger'!X431/1000)/G431)</f>
        <v>1</v>
      </c>
      <c r="AA431" s="14">
        <f>IF(OR('Anvendte oplysninger'!W431="Lige",'Anvendte oplysninger'!W431="Irrelevant",'Anvendte oplysninger'!X431="Irrelevant",'Anvendte oplysninger'!Y431="Irrelevant"),1,1+1.961*1000/32.2*((('Anvendte oplysninger'!Y431*3268/3600)/('Anvendte oplysninger'!W431/0.306))^2)*('Anvendte oplysninger'!X431/1000)/G431)</f>
        <v>1</v>
      </c>
      <c r="AB431" s="14">
        <f>IF(OR('Anvendte oplysninger'!Z431="Lige",'Anvendte oplysninger'!Z431="Irrelevant",'Anvendte oplysninger'!AA431="Irrelevant",'Anvendte oplysninger'!AB431="Irrelevant"),1,1+1.545*1000/32.2*((('Anvendte oplysninger'!AB431*3268/3600)/('Anvendte oplysninger'!Z431/0.306))^2)*('Anvendte oplysninger'!AA431/1000)/G431)</f>
        <v>1</v>
      </c>
      <c r="AC431" s="14">
        <f>IF(OR('Anvendte oplysninger'!Z431="Lige",'Anvendte oplysninger'!Z431="Irrelevant",'Anvendte oplysninger'!AA431="Irrelevant",'Anvendte oplysninger'!AB431="Irrelevant"),1,1+1.961*1000/32.2*((('Anvendte oplysninger'!AB431*3268/3600)/('Anvendte oplysninger'!Z431/0.306))^2)*('Anvendte oplysninger'!AA431/1000)/G431)</f>
        <v>1</v>
      </c>
      <c r="AD431" s="14">
        <f>IF(OR('Anvendte oplysninger'!AC431="Irrelevant",'Anvendte oplysninger'!AC431="Nej"),1,IF(AND('Anvendte oplysninger'!AC431="Ja",OR('Anvendte oplysninger'!Q431&lt;301,'Anvendte oplysninger'!S431&lt;301)),1-(0.5*('Anvendte oplysninger'!R431+'Anvendte oplysninger'!T431)/('Anvendte oplysninger'!G431*1000)),IF(AND('Anvendte oplysninger'!AC431="Ja",OR('Anvendte oplysninger'!Q431&lt;601,'Anvendte oplysninger'!S431&lt;601)),1-(0.25*('Anvendte oplysninger'!R431+'Anvendte oplysninger'!T431)/('Anvendte oplysninger'!G431*1000)),1)))</f>
        <v>1</v>
      </c>
      <c r="AE431" s="14">
        <f>IF(OR('Anvendte oplysninger'!AC431="Irrelevant",'Anvendte oplysninger'!AC431="Nej"),1,IF(AND('Anvendte oplysninger'!AC431="Ja",OR('Anvendte oplysninger'!Q431&lt;301,'Anvendte oplysninger'!S431&lt;301)),1-(0.4*('Anvendte oplysninger'!R431+'Anvendte oplysninger'!T431)/('Anvendte oplysninger'!G431*1000)),IF(AND('Anvendte oplysninger'!AC431="Ja",OR('Anvendte oplysninger'!Q431&lt;601,'Anvendte oplysninger'!S431&lt;601)),1-(0.2*('Anvendte oplysninger'!R431+'Anvendte oplysninger'!T431)/('Anvendte oplysninger'!G431*1000)),1)))</f>
        <v>1</v>
      </c>
      <c r="AF431" s="14">
        <f>IF('Anvendte oplysninger'!AD431="110 km/t",0.79,1)</f>
        <v>1</v>
      </c>
      <c r="AG431" s="14">
        <f>IF('Anvendte oplysninger'!AD431="110 km/t",0.94,1)</f>
        <v>1</v>
      </c>
      <c r="AH431" s="14">
        <f>IF('Anvendte oplysninger'!AD431="110 km/t",0.66,1)</f>
        <v>1</v>
      </c>
      <c r="AI431" s="14">
        <f>IF('Anvendte oplysninger'!AD431="110 km/t",0.82,1)</f>
        <v>1</v>
      </c>
      <c r="AJ431" s="14">
        <f>IF(AND('Anvendte oplysninger'!AE431="Ja",I431="Tilkørselsflettestrækning"),0.65*'Anvendte oplysninger'!AF431+1-'Anvendte oplysninger'!AF431,1)</f>
        <v>1</v>
      </c>
      <c r="AK431" s="15" t="str">
        <f t="shared" si="42"/>
        <v/>
      </c>
      <c r="AL431" s="15" t="str">
        <f t="shared" si="43"/>
        <v/>
      </c>
      <c r="AM431" s="15" t="str">
        <f t="shared" si="44"/>
        <v/>
      </c>
      <c r="AN431" s="15" t="str">
        <f t="shared" si="45"/>
        <v/>
      </c>
      <c r="AO431" s="15" t="str">
        <f t="shared" si="46"/>
        <v/>
      </c>
      <c r="AP431" s="15" t="str">
        <f t="shared" si="47"/>
        <v/>
      </c>
      <c r="AQ431" s="4" t="str">
        <f t="shared" si="48"/>
        <v/>
      </c>
    </row>
    <row r="432" spans="1:43" x14ac:dyDescent="0.25">
      <c r="A432" s="4" t="str">
        <f>IF(Inddata!A447="","",Inddata!A447)</f>
        <v/>
      </c>
      <c r="B432" s="4" t="str">
        <f>IF(Inddata!B447="","",Inddata!B447)</f>
        <v/>
      </c>
      <c r="C432" s="4" t="str">
        <f>IF(Inddata!C447="","",Inddata!C447)</f>
        <v/>
      </c>
      <c r="D432" s="4" t="str">
        <f>IF(Inddata!D447="","",Inddata!D447)</f>
        <v/>
      </c>
      <c r="E432" s="4" t="str">
        <f>IF(Inddata!E447="","",Inddata!E447)</f>
        <v/>
      </c>
      <c r="F432" s="4" t="str">
        <f>IF(Inddata!F447="","",Inddata!F447)</f>
        <v/>
      </c>
      <c r="G432" s="4">
        <f>IF(Inddata!G447="","",Inddata!G447)</f>
        <v>0</v>
      </c>
      <c r="H432" s="4" t="str">
        <f>IF(Inddata!H447&gt;0.5,Inddata!H447,"")</f>
        <v/>
      </c>
      <c r="I432" s="4" t="str">
        <f>IF(Inddata!I447="","",Inddata!I447)</f>
        <v/>
      </c>
      <c r="J432" s="14">
        <f>IF('Anvendte oplysninger'!J432="Irrelevant",1,IF('Anvendte oplysninger'!J432&gt;3,1.2,1))</f>
        <v>1</v>
      </c>
      <c r="K432" s="14">
        <f>IF('Anvendte oplysninger'!K432="Irrelevant",1,IF(AND(OR(I432="Motorvejsstrækning",I432="Frakørselsflettestrækning",I432="Tilkørselsflettestrækning"),'Anvendte oplysninger'!K432&lt;3.5),1+(3.5-'Anvendte oplysninger'!K432)*0.12,IF(AND(OR(I432="Frakørselsrampe",I432="Tilkørselsrampe"),'Anvendte oplysninger'!K432&lt;3.5),1+(3.5-'Anvendte oplysninger'!K432)*0.16,1)))</f>
        <v>1</v>
      </c>
      <c r="L432" s="14">
        <f>IF('Anvendte oplysninger'!L432="Irrelevant",1,IF(AND('Anvendte oplysninger'!L432="Ja",'Anvendte oplysninger'!J432=2),0.6*'Anvendte oplysninger'!M432+(1-'Anvendte oplysninger'!M432),IF(AND('Anvendte oplysninger'!L432="Ja",'Anvendte oplysninger'!J432=3),0.7*'Anvendte oplysninger'!M432+(1-'Anvendte oplysninger'!M432),IF(AND('Anvendte oplysninger'!L432="Ja",'Anvendte oplysninger'!J432=4),0.76*'Anvendte oplysninger'!M432+(1-'Anvendte oplysninger'!M432),IF(AND('Anvendte oplysninger'!L432="Ja",'Anvendte oplysninger'!J432&gt;4.99999999),0.8*'Anvendte oplysninger'!M432+(1-'Anvendte oplysninger'!M432),1)))))</f>
        <v>1</v>
      </c>
      <c r="M432" s="14">
        <f>IF('Anvendte oplysninger'!L432="Irrelevant",1,IF(AND('Anvendte oplysninger'!L432="Ja",'Anvendte oplysninger'!J432=2),0.8*'Anvendte oplysninger'!M432+(1-'Anvendte oplysninger'!M432),IF(AND('Anvendte oplysninger'!L432="Ja",'Anvendte oplysninger'!J432=3),0.85*'Anvendte oplysninger'!M432+(1-'Anvendte oplysninger'!M432),IF(AND('Anvendte oplysninger'!L432="Ja",'Anvendte oplysninger'!J432=4),0.88*'Anvendte oplysninger'!M432+(1-'Anvendte oplysninger'!M432),IF(AND('Anvendte oplysninger'!L432="Ja",'Anvendte oplysninger'!J432&gt;4.99999999),0.9*'Anvendte oplysninger'!M432+(1-'Anvendte oplysninger'!M432),1)))))</f>
        <v>1</v>
      </c>
      <c r="N432" s="14">
        <f>IF('Anvendte oplysninger'!N432="Irrelevant",1,IF(AND(OR(I432="Motorvejsstrækning",I432="Frakørselsflettestrækning",I432="Tilkørselsflettestrækning"),'Anvendte oplysninger'!N432&lt;3),1+(3-'Anvendte oplysninger'!N432)*0.09333333,1))</f>
        <v>1</v>
      </c>
      <c r="O432" s="14">
        <f>IF('Anvendte oplysninger'!N432="Irrelevant",1,IF(AND(OR(I432="Motorvejsstrækning",I432="Frakørselsflettestrækning",I432="Tilkørselsflettestrækning"),'Anvendte oplysninger'!N432&lt;3),1+(3-'Anvendte oplysninger'!N432)*0.19666667,1))</f>
        <v>1</v>
      </c>
      <c r="P432" s="14">
        <f>IF('Anvendte oplysninger'!O432="Irrelevant",1,IF(AND(OR(I432="Motorvejsstrækning",I432="Frakørselsflettestrækning",I432="Tilkørselsflettestrækning"),'Anvendte oplysninger'!O432&lt;3.00000001),1+(0.5-'Anvendte oplysninger'!O432)*0.04,IF(AND(OR(I432="Frakørselsrampe",I432="Tilkørselsrampe"),'Anvendte oplysninger'!O432&lt;3.00000001),1+(0.5-'Anvendte oplysninger'!O432)*0.08,IF(OR(I432="Motorvejsstrækning",I432="Frakørselsflettestrækning",I432="Tilkørselsflettestrækning"),0.9,0.8))))</f>
        <v>1</v>
      </c>
      <c r="Q432" s="14">
        <f>IF('Anvendte oplysninger'!P432="Irrelevant",1,IF(AND(OR(I432="Motorvejsstrækning",I432="Frakørselsflettestrækning",I432="Tilkørselsflettestrækning"),'Anvendte oplysninger'!P432&lt;11.00000001),1+(5-'Anvendte oplysninger'!P432)*0.01,0.94))</f>
        <v>1</v>
      </c>
      <c r="R432" s="14">
        <f>IF(OR('Anvendte oplysninger'!Q432="Irrelevant",'Anvendte oplysninger'!R432="Irrelevant",'Anvendte oplysninger'!Q432="Lige"),1,IF(AND(OR(I432="Motorvejsstrækning",I432="Frakørselsflettestrækning",I432="Tilkørselsflettestrækning"),'Anvendte oplysninger'!Q432&lt;4000),(EXP(0.1096*1746.5/'Anvendte oplysninger'!Q432)/EXP(0.1096*1746.5/4000))*('Anvendte oplysninger'!R432/1000)/G432+(G432-'Anvendte oplysninger'!R432/1000)/G432,1))</f>
        <v>1</v>
      </c>
      <c r="S432" s="14">
        <f>IF(OR('Anvendte oplysninger'!S432="Irrelevant",'Anvendte oplysninger'!T432="Irrelevant",'Anvendte oplysninger'!S432="Lige"),1,IF(AND(OR(I432="Motorvejsstrækning",I432="Frakørselsflettestrækning",I432="Tilkørselsflettestrækning"),'Anvendte oplysninger'!S432&lt;4000),(EXP(0.1096*1746.5/'Anvendte oplysninger'!S432)/EXP(0.1096*1746.5/4000))*('Anvendte oplysninger'!T432/1000)/G432+(G432-'Anvendte oplysninger'!T432/1000)/G432,1))</f>
        <v>1</v>
      </c>
      <c r="T432" s="14">
        <f>IF('Anvendte oplysninger'!U432="Irrelevant",1,IF(AND(OR(I432="Motorvejsstrækning",I432="Frakørselsflettestrækning",I432="Tilkørselsflettestrækning",I432="Frakørselsrampe",I432="Tilkørselsrampe"),'Anvendte oplysninger'!U432="Ja"),0.95,1))</f>
        <v>1</v>
      </c>
      <c r="U432" s="14">
        <f>IF('Anvendte oplysninger'!U432="Irrelevant",1,IF(AND(OR(I432="Motorvejsstrækning",I432="Frakørselsflettestrækning",I432="Tilkørselsflettestrækning",I432="Frakørselsrampe",I432="Tilkørselsrampe"),'Anvendte oplysninger'!U432="Ja"),0.96,1))</f>
        <v>1</v>
      </c>
      <c r="V432" s="14">
        <f>IF('Anvendte oplysninger'!U432="Irrelevant",1,IF(AND(OR(I432="Motorvejsstrækning",I432="Frakørselsflettestrækning",I432="Tilkørselsflettestrækning",I432="Frakørselsrampe",I432="Tilkørselsrampe"),'Anvendte oplysninger'!U432="Ja"),0.79,1))</f>
        <v>1</v>
      </c>
      <c r="W432" s="14">
        <f>IF('Anvendte oplysninger'!U432="Irrelevant",1,IF(AND(OR(I432="Motorvejsstrækning",I432="Frakørselsflettestrækning",I432="Tilkørselsflettestrækning",I432="Frakørselsrampe",I432="Tilkørselsrampe"),'Anvendte oplysninger'!U432="Ja"),0.94,1))</f>
        <v>1</v>
      </c>
      <c r="X432" s="14">
        <f>IF('Anvendte oplysninger'!U432="Irrelevant",1,IF(AND(OR(I432="Motorvejsstrækning",I432="Frakørselsflettestrækning",I432="Tilkørselsflettestrækning",I432="Frakørselsrampe",I432="Tilkørselsrampe"),'Anvendte oplysninger'!U432="Ja"),0.97,1))</f>
        <v>1</v>
      </c>
      <c r="Y432" s="14">
        <f>IF(AND(I432="Frakørselsrampe",'Anvendte oplysninger'!V432="S-formet ruderrampe"),1.32,IF(AND(I432="Frakørselsrampe",'Anvendte oplysninger'!V432="S-formet trompetrampe"),2.05,IF(AND(I432="Frakørselsrampe",'Anvendte oplysninger'!V432="U-formet trompetrampe"),4.11,IF(AND(I432="Frakørselsrampe",'Anvendte oplysninger'!V432="SV-formet flyoverrampe"),5.15,IF(AND(I432="Frakørselsrampe",'Anvendte oplysninger'!V432="Vinkelformet rampe"),1.07,IF(AND(I432="Tilkørselsrampe",'Anvendte oplysninger'!V432="S-formet ruderrampe"),0.93,IF(AND(I432="Tilkørselsrampe",'Anvendte oplysninger'!V432="S-formet trompetrampe"),2.48,IF(AND(I432="Tilkørselsrampe",'Anvendte oplysninger'!V432="U-formet trompetrampe"),4.15,IF(AND(I432="Tilkørselsrampe",'Anvendte oplysninger'!V432="SV-formet flyoverrampe"),5.26,IF(AND(I432="Tilkørselsrampe",'Anvendte oplysninger'!V432="Vinkelformet rampe"),1.42,1))))))))))</f>
        <v>1</v>
      </c>
      <c r="Z432" s="14">
        <f>IF(OR('Anvendte oplysninger'!W432="Lige",'Anvendte oplysninger'!W432="Irrelevant",'Anvendte oplysninger'!X432="Irrelevant",'Anvendte oplysninger'!Y432="Irrelevant"),1,1+1.545*1000/32.2*((('Anvendte oplysninger'!Y432*3268/3600)/('Anvendte oplysninger'!W432/0.306))^2)*('Anvendte oplysninger'!X432/1000)/G432)</f>
        <v>1</v>
      </c>
      <c r="AA432" s="14">
        <f>IF(OR('Anvendte oplysninger'!W432="Lige",'Anvendte oplysninger'!W432="Irrelevant",'Anvendte oplysninger'!X432="Irrelevant",'Anvendte oplysninger'!Y432="Irrelevant"),1,1+1.961*1000/32.2*((('Anvendte oplysninger'!Y432*3268/3600)/('Anvendte oplysninger'!W432/0.306))^2)*('Anvendte oplysninger'!X432/1000)/G432)</f>
        <v>1</v>
      </c>
      <c r="AB432" s="14">
        <f>IF(OR('Anvendte oplysninger'!Z432="Lige",'Anvendte oplysninger'!Z432="Irrelevant",'Anvendte oplysninger'!AA432="Irrelevant",'Anvendte oplysninger'!AB432="Irrelevant"),1,1+1.545*1000/32.2*((('Anvendte oplysninger'!AB432*3268/3600)/('Anvendte oplysninger'!Z432/0.306))^2)*('Anvendte oplysninger'!AA432/1000)/G432)</f>
        <v>1</v>
      </c>
      <c r="AC432" s="14">
        <f>IF(OR('Anvendte oplysninger'!Z432="Lige",'Anvendte oplysninger'!Z432="Irrelevant",'Anvendte oplysninger'!AA432="Irrelevant",'Anvendte oplysninger'!AB432="Irrelevant"),1,1+1.961*1000/32.2*((('Anvendte oplysninger'!AB432*3268/3600)/('Anvendte oplysninger'!Z432/0.306))^2)*('Anvendte oplysninger'!AA432/1000)/G432)</f>
        <v>1</v>
      </c>
      <c r="AD432" s="14">
        <f>IF(OR('Anvendte oplysninger'!AC432="Irrelevant",'Anvendte oplysninger'!AC432="Nej"),1,IF(AND('Anvendte oplysninger'!AC432="Ja",OR('Anvendte oplysninger'!Q432&lt;301,'Anvendte oplysninger'!S432&lt;301)),1-(0.5*('Anvendte oplysninger'!R432+'Anvendte oplysninger'!T432)/('Anvendte oplysninger'!G432*1000)),IF(AND('Anvendte oplysninger'!AC432="Ja",OR('Anvendte oplysninger'!Q432&lt;601,'Anvendte oplysninger'!S432&lt;601)),1-(0.25*('Anvendte oplysninger'!R432+'Anvendte oplysninger'!T432)/('Anvendte oplysninger'!G432*1000)),1)))</f>
        <v>1</v>
      </c>
      <c r="AE432" s="14">
        <f>IF(OR('Anvendte oplysninger'!AC432="Irrelevant",'Anvendte oplysninger'!AC432="Nej"),1,IF(AND('Anvendte oplysninger'!AC432="Ja",OR('Anvendte oplysninger'!Q432&lt;301,'Anvendte oplysninger'!S432&lt;301)),1-(0.4*('Anvendte oplysninger'!R432+'Anvendte oplysninger'!T432)/('Anvendte oplysninger'!G432*1000)),IF(AND('Anvendte oplysninger'!AC432="Ja",OR('Anvendte oplysninger'!Q432&lt;601,'Anvendte oplysninger'!S432&lt;601)),1-(0.2*('Anvendte oplysninger'!R432+'Anvendte oplysninger'!T432)/('Anvendte oplysninger'!G432*1000)),1)))</f>
        <v>1</v>
      </c>
      <c r="AF432" s="14">
        <f>IF('Anvendte oplysninger'!AD432="110 km/t",0.79,1)</f>
        <v>1</v>
      </c>
      <c r="AG432" s="14">
        <f>IF('Anvendte oplysninger'!AD432="110 km/t",0.94,1)</f>
        <v>1</v>
      </c>
      <c r="AH432" s="14">
        <f>IF('Anvendte oplysninger'!AD432="110 km/t",0.66,1)</f>
        <v>1</v>
      </c>
      <c r="AI432" s="14">
        <f>IF('Anvendte oplysninger'!AD432="110 km/t",0.82,1)</f>
        <v>1</v>
      </c>
      <c r="AJ432" s="14">
        <f>IF(AND('Anvendte oplysninger'!AE432="Ja",I432="Tilkørselsflettestrækning"),0.65*'Anvendte oplysninger'!AF432+1-'Anvendte oplysninger'!AF432,1)</f>
        <v>1</v>
      </c>
      <c r="AK432" s="15" t="str">
        <f t="shared" si="42"/>
        <v/>
      </c>
      <c r="AL432" s="15" t="str">
        <f t="shared" si="43"/>
        <v/>
      </c>
      <c r="AM432" s="15" t="str">
        <f t="shared" si="44"/>
        <v/>
      </c>
      <c r="AN432" s="15" t="str">
        <f t="shared" si="45"/>
        <v/>
      </c>
      <c r="AO432" s="15" t="str">
        <f t="shared" si="46"/>
        <v/>
      </c>
      <c r="AP432" s="15" t="str">
        <f t="shared" si="47"/>
        <v/>
      </c>
      <c r="AQ432" s="4" t="str">
        <f t="shared" si="48"/>
        <v/>
      </c>
    </row>
    <row r="433" spans="1:43" x14ac:dyDescent="0.25">
      <c r="A433" s="4" t="str">
        <f>IF(Inddata!A448="","",Inddata!A448)</f>
        <v/>
      </c>
      <c r="B433" s="4" t="str">
        <f>IF(Inddata!B448="","",Inddata!B448)</f>
        <v/>
      </c>
      <c r="C433" s="4" t="str">
        <f>IF(Inddata!C448="","",Inddata!C448)</f>
        <v/>
      </c>
      <c r="D433" s="4" t="str">
        <f>IF(Inddata!D448="","",Inddata!D448)</f>
        <v/>
      </c>
      <c r="E433" s="4" t="str">
        <f>IF(Inddata!E448="","",Inddata!E448)</f>
        <v/>
      </c>
      <c r="F433" s="4" t="str">
        <f>IF(Inddata!F448="","",Inddata!F448)</f>
        <v/>
      </c>
      <c r="G433" s="4">
        <f>IF(Inddata!G448="","",Inddata!G448)</f>
        <v>0</v>
      </c>
      <c r="H433" s="4" t="str">
        <f>IF(Inddata!H448&gt;0.5,Inddata!H448,"")</f>
        <v/>
      </c>
      <c r="I433" s="4" t="str">
        <f>IF(Inddata!I448="","",Inddata!I448)</f>
        <v/>
      </c>
      <c r="J433" s="14">
        <f>IF('Anvendte oplysninger'!J433="Irrelevant",1,IF('Anvendte oplysninger'!J433&gt;3,1.2,1))</f>
        <v>1</v>
      </c>
      <c r="K433" s="14">
        <f>IF('Anvendte oplysninger'!K433="Irrelevant",1,IF(AND(OR(I433="Motorvejsstrækning",I433="Frakørselsflettestrækning",I433="Tilkørselsflettestrækning"),'Anvendte oplysninger'!K433&lt;3.5),1+(3.5-'Anvendte oplysninger'!K433)*0.12,IF(AND(OR(I433="Frakørselsrampe",I433="Tilkørselsrampe"),'Anvendte oplysninger'!K433&lt;3.5),1+(3.5-'Anvendte oplysninger'!K433)*0.16,1)))</f>
        <v>1</v>
      </c>
      <c r="L433" s="14">
        <f>IF('Anvendte oplysninger'!L433="Irrelevant",1,IF(AND('Anvendte oplysninger'!L433="Ja",'Anvendte oplysninger'!J433=2),0.6*'Anvendte oplysninger'!M433+(1-'Anvendte oplysninger'!M433),IF(AND('Anvendte oplysninger'!L433="Ja",'Anvendte oplysninger'!J433=3),0.7*'Anvendte oplysninger'!M433+(1-'Anvendte oplysninger'!M433),IF(AND('Anvendte oplysninger'!L433="Ja",'Anvendte oplysninger'!J433=4),0.76*'Anvendte oplysninger'!M433+(1-'Anvendte oplysninger'!M433),IF(AND('Anvendte oplysninger'!L433="Ja",'Anvendte oplysninger'!J433&gt;4.99999999),0.8*'Anvendte oplysninger'!M433+(1-'Anvendte oplysninger'!M433),1)))))</f>
        <v>1</v>
      </c>
      <c r="M433" s="14">
        <f>IF('Anvendte oplysninger'!L433="Irrelevant",1,IF(AND('Anvendte oplysninger'!L433="Ja",'Anvendte oplysninger'!J433=2),0.8*'Anvendte oplysninger'!M433+(1-'Anvendte oplysninger'!M433),IF(AND('Anvendte oplysninger'!L433="Ja",'Anvendte oplysninger'!J433=3),0.85*'Anvendte oplysninger'!M433+(1-'Anvendte oplysninger'!M433),IF(AND('Anvendte oplysninger'!L433="Ja",'Anvendte oplysninger'!J433=4),0.88*'Anvendte oplysninger'!M433+(1-'Anvendte oplysninger'!M433),IF(AND('Anvendte oplysninger'!L433="Ja",'Anvendte oplysninger'!J433&gt;4.99999999),0.9*'Anvendte oplysninger'!M433+(1-'Anvendte oplysninger'!M433),1)))))</f>
        <v>1</v>
      </c>
      <c r="N433" s="14">
        <f>IF('Anvendte oplysninger'!N433="Irrelevant",1,IF(AND(OR(I433="Motorvejsstrækning",I433="Frakørselsflettestrækning",I433="Tilkørselsflettestrækning"),'Anvendte oplysninger'!N433&lt;3),1+(3-'Anvendte oplysninger'!N433)*0.09333333,1))</f>
        <v>1</v>
      </c>
      <c r="O433" s="14">
        <f>IF('Anvendte oplysninger'!N433="Irrelevant",1,IF(AND(OR(I433="Motorvejsstrækning",I433="Frakørselsflettestrækning",I433="Tilkørselsflettestrækning"),'Anvendte oplysninger'!N433&lt;3),1+(3-'Anvendte oplysninger'!N433)*0.19666667,1))</f>
        <v>1</v>
      </c>
      <c r="P433" s="14">
        <f>IF('Anvendte oplysninger'!O433="Irrelevant",1,IF(AND(OR(I433="Motorvejsstrækning",I433="Frakørselsflettestrækning",I433="Tilkørselsflettestrækning"),'Anvendte oplysninger'!O433&lt;3.00000001),1+(0.5-'Anvendte oplysninger'!O433)*0.04,IF(AND(OR(I433="Frakørselsrampe",I433="Tilkørselsrampe"),'Anvendte oplysninger'!O433&lt;3.00000001),1+(0.5-'Anvendte oplysninger'!O433)*0.08,IF(OR(I433="Motorvejsstrækning",I433="Frakørselsflettestrækning",I433="Tilkørselsflettestrækning"),0.9,0.8))))</f>
        <v>1</v>
      </c>
      <c r="Q433" s="14">
        <f>IF('Anvendte oplysninger'!P433="Irrelevant",1,IF(AND(OR(I433="Motorvejsstrækning",I433="Frakørselsflettestrækning",I433="Tilkørselsflettestrækning"),'Anvendte oplysninger'!P433&lt;11.00000001),1+(5-'Anvendte oplysninger'!P433)*0.01,0.94))</f>
        <v>1</v>
      </c>
      <c r="R433" s="14">
        <f>IF(OR('Anvendte oplysninger'!Q433="Irrelevant",'Anvendte oplysninger'!R433="Irrelevant",'Anvendte oplysninger'!Q433="Lige"),1,IF(AND(OR(I433="Motorvejsstrækning",I433="Frakørselsflettestrækning",I433="Tilkørselsflettestrækning"),'Anvendte oplysninger'!Q433&lt;4000),(EXP(0.1096*1746.5/'Anvendte oplysninger'!Q433)/EXP(0.1096*1746.5/4000))*('Anvendte oplysninger'!R433/1000)/G433+(G433-'Anvendte oplysninger'!R433/1000)/G433,1))</f>
        <v>1</v>
      </c>
      <c r="S433" s="14">
        <f>IF(OR('Anvendte oplysninger'!S433="Irrelevant",'Anvendte oplysninger'!T433="Irrelevant",'Anvendte oplysninger'!S433="Lige"),1,IF(AND(OR(I433="Motorvejsstrækning",I433="Frakørselsflettestrækning",I433="Tilkørselsflettestrækning"),'Anvendte oplysninger'!S433&lt;4000),(EXP(0.1096*1746.5/'Anvendte oplysninger'!S433)/EXP(0.1096*1746.5/4000))*('Anvendte oplysninger'!T433/1000)/G433+(G433-'Anvendte oplysninger'!T433/1000)/G433,1))</f>
        <v>1</v>
      </c>
      <c r="T433" s="14">
        <f>IF('Anvendte oplysninger'!U433="Irrelevant",1,IF(AND(OR(I433="Motorvejsstrækning",I433="Frakørselsflettestrækning",I433="Tilkørselsflettestrækning",I433="Frakørselsrampe",I433="Tilkørselsrampe"),'Anvendte oplysninger'!U433="Ja"),0.95,1))</f>
        <v>1</v>
      </c>
      <c r="U433" s="14">
        <f>IF('Anvendte oplysninger'!U433="Irrelevant",1,IF(AND(OR(I433="Motorvejsstrækning",I433="Frakørselsflettestrækning",I433="Tilkørselsflettestrækning",I433="Frakørselsrampe",I433="Tilkørselsrampe"),'Anvendte oplysninger'!U433="Ja"),0.96,1))</f>
        <v>1</v>
      </c>
      <c r="V433" s="14">
        <f>IF('Anvendte oplysninger'!U433="Irrelevant",1,IF(AND(OR(I433="Motorvejsstrækning",I433="Frakørselsflettestrækning",I433="Tilkørselsflettestrækning",I433="Frakørselsrampe",I433="Tilkørselsrampe"),'Anvendte oplysninger'!U433="Ja"),0.79,1))</f>
        <v>1</v>
      </c>
      <c r="W433" s="14">
        <f>IF('Anvendte oplysninger'!U433="Irrelevant",1,IF(AND(OR(I433="Motorvejsstrækning",I433="Frakørselsflettestrækning",I433="Tilkørselsflettestrækning",I433="Frakørselsrampe",I433="Tilkørselsrampe"),'Anvendte oplysninger'!U433="Ja"),0.94,1))</f>
        <v>1</v>
      </c>
      <c r="X433" s="14">
        <f>IF('Anvendte oplysninger'!U433="Irrelevant",1,IF(AND(OR(I433="Motorvejsstrækning",I433="Frakørselsflettestrækning",I433="Tilkørselsflettestrækning",I433="Frakørselsrampe",I433="Tilkørselsrampe"),'Anvendte oplysninger'!U433="Ja"),0.97,1))</f>
        <v>1</v>
      </c>
      <c r="Y433" s="14">
        <f>IF(AND(I433="Frakørselsrampe",'Anvendte oplysninger'!V433="S-formet ruderrampe"),1.32,IF(AND(I433="Frakørselsrampe",'Anvendte oplysninger'!V433="S-formet trompetrampe"),2.05,IF(AND(I433="Frakørselsrampe",'Anvendte oplysninger'!V433="U-formet trompetrampe"),4.11,IF(AND(I433="Frakørselsrampe",'Anvendte oplysninger'!V433="SV-formet flyoverrampe"),5.15,IF(AND(I433="Frakørselsrampe",'Anvendte oplysninger'!V433="Vinkelformet rampe"),1.07,IF(AND(I433="Tilkørselsrampe",'Anvendte oplysninger'!V433="S-formet ruderrampe"),0.93,IF(AND(I433="Tilkørselsrampe",'Anvendte oplysninger'!V433="S-formet trompetrampe"),2.48,IF(AND(I433="Tilkørselsrampe",'Anvendte oplysninger'!V433="U-formet trompetrampe"),4.15,IF(AND(I433="Tilkørselsrampe",'Anvendte oplysninger'!V433="SV-formet flyoverrampe"),5.26,IF(AND(I433="Tilkørselsrampe",'Anvendte oplysninger'!V433="Vinkelformet rampe"),1.42,1))))))))))</f>
        <v>1</v>
      </c>
      <c r="Z433" s="14">
        <f>IF(OR('Anvendte oplysninger'!W433="Lige",'Anvendte oplysninger'!W433="Irrelevant",'Anvendte oplysninger'!X433="Irrelevant",'Anvendte oplysninger'!Y433="Irrelevant"),1,1+1.545*1000/32.2*((('Anvendte oplysninger'!Y433*3268/3600)/('Anvendte oplysninger'!W433/0.306))^2)*('Anvendte oplysninger'!X433/1000)/G433)</f>
        <v>1</v>
      </c>
      <c r="AA433" s="14">
        <f>IF(OR('Anvendte oplysninger'!W433="Lige",'Anvendte oplysninger'!W433="Irrelevant",'Anvendte oplysninger'!X433="Irrelevant",'Anvendte oplysninger'!Y433="Irrelevant"),1,1+1.961*1000/32.2*((('Anvendte oplysninger'!Y433*3268/3600)/('Anvendte oplysninger'!W433/0.306))^2)*('Anvendte oplysninger'!X433/1000)/G433)</f>
        <v>1</v>
      </c>
      <c r="AB433" s="14">
        <f>IF(OR('Anvendte oplysninger'!Z433="Lige",'Anvendte oplysninger'!Z433="Irrelevant",'Anvendte oplysninger'!AA433="Irrelevant",'Anvendte oplysninger'!AB433="Irrelevant"),1,1+1.545*1000/32.2*((('Anvendte oplysninger'!AB433*3268/3600)/('Anvendte oplysninger'!Z433/0.306))^2)*('Anvendte oplysninger'!AA433/1000)/G433)</f>
        <v>1</v>
      </c>
      <c r="AC433" s="14">
        <f>IF(OR('Anvendte oplysninger'!Z433="Lige",'Anvendte oplysninger'!Z433="Irrelevant",'Anvendte oplysninger'!AA433="Irrelevant",'Anvendte oplysninger'!AB433="Irrelevant"),1,1+1.961*1000/32.2*((('Anvendte oplysninger'!AB433*3268/3600)/('Anvendte oplysninger'!Z433/0.306))^2)*('Anvendte oplysninger'!AA433/1000)/G433)</f>
        <v>1</v>
      </c>
      <c r="AD433" s="14">
        <f>IF(OR('Anvendte oplysninger'!AC433="Irrelevant",'Anvendte oplysninger'!AC433="Nej"),1,IF(AND('Anvendte oplysninger'!AC433="Ja",OR('Anvendte oplysninger'!Q433&lt;301,'Anvendte oplysninger'!S433&lt;301)),1-(0.5*('Anvendte oplysninger'!R433+'Anvendte oplysninger'!T433)/('Anvendte oplysninger'!G433*1000)),IF(AND('Anvendte oplysninger'!AC433="Ja",OR('Anvendte oplysninger'!Q433&lt;601,'Anvendte oplysninger'!S433&lt;601)),1-(0.25*('Anvendte oplysninger'!R433+'Anvendte oplysninger'!T433)/('Anvendte oplysninger'!G433*1000)),1)))</f>
        <v>1</v>
      </c>
      <c r="AE433" s="14">
        <f>IF(OR('Anvendte oplysninger'!AC433="Irrelevant",'Anvendte oplysninger'!AC433="Nej"),1,IF(AND('Anvendte oplysninger'!AC433="Ja",OR('Anvendte oplysninger'!Q433&lt;301,'Anvendte oplysninger'!S433&lt;301)),1-(0.4*('Anvendte oplysninger'!R433+'Anvendte oplysninger'!T433)/('Anvendte oplysninger'!G433*1000)),IF(AND('Anvendte oplysninger'!AC433="Ja",OR('Anvendte oplysninger'!Q433&lt;601,'Anvendte oplysninger'!S433&lt;601)),1-(0.2*('Anvendte oplysninger'!R433+'Anvendte oplysninger'!T433)/('Anvendte oplysninger'!G433*1000)),1)))</f>
        <v>1</v>
      </c>
      <c r="AF433" s="14">
        <f>IF('Anvendte oplysninger'!AD433="110 km/t",0.79,1)</f>
        <v>1</v>
      </c>
      <c r="AG433" s="14">
        <f>IF('Anvendte oplysninger'!AD433="110 km/t",0.94,1)</f>
        <v>1</v>
      </c>
      <c r="AH433" s="14">
        <f>IF('Anvendte oplysninger'!AD433="110 km/t",0.66,1)</f>
        <v>1</v>
      </c>
      <c r="AI433" s="14">
        <f>IF('Anvendte oplysninger'!AD433="110 km/t",0.82,1)</f>
        <v>1</v>
      </c>
      <c r="AJ433" s="14">
        <f>IF(AND('Anvendte oplysninger'!AE433="Ja",I433="Tilkørselsflettestrækning"),0.65*'Anvendte oplysninger'!AF433+1-'Anvendte oplysninger'!AF433,1)</f>
        <v>1</v>
      </c>
      <c r="AK433" s="15" t="str">
        <f t="shared" si="42"/>
        <v/>
      </c>
      <c r="AL433" s="15" t="str">
        <f t="shared" si="43"/>
        <v/>
      </c>
      <c r="AM433" s="15" t="str">
        <f t="shared" si="44"/>
        <v/>
      </c>
      <c r="AN433" s="15" t="str">
        <f t="shared" si="45"/>
        <v/>
      </c>
      <c r="AO433" s="15" t="str">
        <f t="shared" si="46"/>
        <v/>
      </c>
      <c r="AP433" s="15" t="str">
        <f t="shared" si="47"/>
        <v/>
      </c>
      <c r="AQ433" s="4" t="str">
        <f t="shared" si="48"/>
        <v/>
      </c>
    </row>
    <row r="434" spans="1:43" x14ac:dyDescent="0.25">
      <c r="A434" s="4" t="str">
        <f>IF(Inddata!A449="","",Inddata!A449)</f>
        <v/>
      </c>
      <c r="B434" s="4" t="str">
        <f>IF(Inddata!B449="","",Inddata!B449)</f>
        <v/>
      </c>
      <c r="C434" s="4" t="str">
        <f>IF(Inddata!C449="","",Inddata!C449)</f>
        <v/>
      </c>
      <c r="D434" s="4" t="str">
        <f>IF(Inddata!D449="","",Inddata!D449)</f>
        <v/>
      </c>
      <c r="E434" s="4" t="str">
        <f>IF(Inddata!E449="","",Inddata!E449)</f>
        <v/>
      </c>
      <c r="F434" s="4" t="str">
        <f>IF(Inddata!F449="","",Inddata!F449)</f>
        <v/>
      </c>
      <c r="G434" s="4">
        <f>IF(Inddata!G449="","",Inddata!G449)</f>
        <v>0</v>
      </c>
      <c r="H434" s="4" t="str">
        <f>IF(Inddata!H449&gt;0.5,Inddata!H449,"")</f>
        <v/>
      </c>
      <c r="I434" s="4" t="str">
        <f>IF(Inddata!I449="","",Inddata!I449)</f>
        <v/>
      </c>
      <c r="J434" s="14">
        <f>IF('Anvendte oplysninger'!J434="Irrelevant",1,IF('Anvendte oplysninger'!J434&gt;3,1.2,1))</f>
        <v>1</v>
      </c>
      <c r="K434" s="14">
        <f>IF('Anvendte oplysninger'!K434="Irrelevant",1,IF(AND(OR(I434="Motorvejsstrækning",I434="Frakørselsflettestrækning",I434="Tilkørselsflettestrækning"),'Anvendte oplysninger'!K434&lt;3.5),1+(3.5-'Anvendte oplysninger'!K434)*0.12,IF(AND(OR(I434="Frakørselsrampe",I434="Tilkørselsrampe"),'Anvendte oplysninger'!K434&lt;3.5),1+(3.5-'Anvendte oplysninger'!K434)*0.16,1)))</f>
        <v>1</v>
      </c>
      <c r="L434" s="14">
        <f>IF('Anvendte oplysninger'!L434="Irrelevant",1,IF(AND('Anvendte oplysninger'!L434="Ja",'Anvendte oplysninger'!J434=2),0.6*'Anvendte oplysninger'!M434+(1-'Anvendte oplysninger'!M434),IF(AND('Anvendte oplysninger'!L434="Ja",'Anvendte oplysninger'!J434=3),0.7*'Anvendte oplysninger'!M434+(1-'Anvendte oplysninger'!M434),IF(AND('Anvendte oplysninger'!L434="Ja",'Anvendte oplysninger'!J434=4),0.76*'Anvendte oplysninger'!M434+(1-'Anvendte oplysninger'!M434),IF(AND('Anvendte oplysninger'!L434="Ja",'Anvendte oplysninger'!J434&gt;4.99999999),0.8*'Anvendte oplysninger'!M434+(1-'Anvendte oplysninger'!M434),1)))))</f>
        <v>1</v>
      </c>
      <c r="M434" s="14">
        <f>IF('Anvendte oplysninger'!L434="Irrelevant",1,IF(AND('Anvendte oplysninger'!L434="Ja",'Anvendte oplysninger'!J434=2),0.8*'Anvendte oplysninger'!M434+(1-'Anvendte oplysninger'!M434),IF(AND('Anvendte oplysninger'!L434="Ja",'Anvendte oplysninger'!J434=3),0.85*'Anvendte oplysninger'!M434+(1-'Anvendte oplysninger'!M434),IF(AND('Anvendte oplysninger'!L434="Ja",'Anvendte oplysninger'!J434=4),0.88*'Anvendte oplysninger'!M434+(1-'Anvendte oplysninger'!M434),IF(AND('Anvendte oplysninger'!L434="Ja",'Anvendte oplysninger'!J434&gt;4.99999999),0.9*'Anvendte oplysninger'!M434+(1-'Anvendte oplysninger'!M434),1)))))</f>
        <v>1</v>
      </c>
      <c r="N434" s="14">
        <f>IF('Anvendte oplysninger'!N434="Irrelevant",1,IF(AND(OR(I434="Motorvejsstrækning",I434="Frakørselsflettestrækning",I434="Tilkørselsflettestrækning"),'Anvendte oplysninger'!N434&lt;3),1+(3-'Anvendte oplysninger'!N434)*0.09333333,1))</f>
        <v>1</v>
      </c>
      <c r="O434" s="14">
        <f>IF('Anvendte oplysninger'!N434="Irrelevant",1,IF(AND(OR(I434="Motorvejsstrækning",I434="Frakørselsflettestrækning",I434="Tilkørselsflettestrækning"),'Anvendte oplysninger'!N434&lt;3),1+(3-'Anvendte oplysninger'!N434)*0.19666667,1))</f>
        <v>1</v>
      </c>
      <c r="P434" s="14">
        <f>IF('Anvendte oplysninger'!O434="Irrelevant",1,IF(AND(OR(I434="Motorvejsstrækning",I434="Frakørselsflettestrækning",I434="Tilkørselsflettestrækning"),'Anvendte oplysninger'!O434&lt;3.00000001),1+(0.5-'Anvendte oplysninger'!O434)*0.04,IF(AND(OR(I434="Frakørselsrampe",I434="Tilkørselsrampe"),'Anvendte oplysninger'!O434&lt;3.00000001),1+(0.5-'Anvendte oplysninger'!O434)*0.08,IF(OR(I434="Motorvejsstrækning",I434="Frakørselsflettestrækning",I434="Tilkørselsflettestrækning"),0.9,0.8))))</f>
        <v>1</v>
      </c>
      <c r="Q434" s="14">
        <f>IF('Anvendte oplysninger'!P434="Irrelevant",1,IF(AND(OR(I434="Motorvejsstrækning",I434="Frakørselsflettestrækning",I434="Tilkørselsflettestrækning"),'Anvendte oplysninger'!P434&lt;11.00000001),1+(5-'Anvendte oplysninger'!P434)*0.01,0.94))</f>
        <v>1</v>
      </c>
      <c r="R434" s="14">
        <f>IF(OR('Anvendte oplysninger'!Q434="Irrelevant",'Anvendte oplysninger'!R434="Irrelevant",'Anvendte oplysninger'!Q434="Lige"),1,IF(AND(OR(I434="Motorvejsstrækning",I434="Frakørselsflettestrækning",I434="Tilkørselsflettestrækning"),'Anvendte oplysninger'!Q434&lt;4000),(EXP(0.1096*1746.5/'Anvendte oplysninger'!Q434)/EXP(0.1096*1746.5/4000))*('Anvendte oplysninger'!R434/1000)/G434+(G434-'Anvendte oplysninger'!R434/1000)/G434,1))</f>
        <v>1</v>
      </c>
      <c r="S434" s="14">
        <f>IF(OR('Anvendte oplysninger'!S434="Irrelevant",'Anvendte oplysninger'!T434="Irrelevant",'Anvendte oplysninger'!S434="Lige"),1,IF(AND(OR(I434="Motorvejsstrækning",I434="Frakørselsflettestrækning",I434="Tilkørselsflettestrækning"),'Anvendte oplysninger'!S434&lt;4000),(EXP(0.1096*1746.5/'Anvendte oplysninger'!S434)/EXP(0.1096*1746.5/4000))*('Anvendte oplysninger'!T434/1000)/G434+(G434-'Anvendte oplysninger'!T434/1000)/G434,1))</f>
        <v>1</v>
      </c>
      <c r="T434" s="14">
        <f>IF('Anvendte oplysninger'!U434="Irrelevant",1,IF(AND(OR(I434="Motorvejsstrækning",I434="Frakørselsflettestrækning",I434="Tilkørselsflettestrækning",I434="Frakørselsrampe",I434="Tilkørselsrampe"),'Anvendte oplysninger'!U434="Ja"),0.95,1))</f>
        <v>1</v>
      </c>
      <c r="U434" s="14">
        <f>IF('Anvendte oplysninger'!U434="Irrelevant",1,IF(AND(OR(I434="Motorvejsstrækning",I434="Frakørselsflettestrækning",I434="Tilkørselsflettestrækning",I434="Frakørselsrampe",I434="Tilkørselsrampe"),'Anvendte oplysninger'!U434="Ja"),0.96,1))</f>
        <v>1</v>
      </c>
      <c r="V434" s="14">
        <f>IF('Anvendte oplysninger'!U434="Irrelevant",1,IF(AND(OR(I434="Motorvejsstrækning",I434="Frakørselsflettestrækning",I434="Tilkørselsflettestrækning",I434="Frakørselsrampe",I434="Tilkørselsrampe"),'Anvendte oplysninger'!U434="Ja"),0.79,1))</f>
        <v>1</v>
      </c>
      <c r="W434" s="14">
        <f>IF('Anvendte oplysninger'!U434="Irrelevant",1,IF(AND(OR(I434="Motorvejsstrækning",I434="Frakørselsflettestrækning",I434="Tilkørselsflettestrækning",I434="Frakørselsrampe",I434="Tilkørselsrampe"),'Anvendte oplysninger'!U434="Ja"),0.94,1))</f>
        <v>1</v>
      </c>
      <c r="X434" s="14">
        <f>IF('Anvendte oplysninger'!U434="Irrelevant",1,IF(AND(OR(I434="Motorvejsstrækning",I434="Frakørselsflettestrækning",I434="Tilkørselsflettestrækning",I434="Frakørselsrampe",I434="Tilkørselsrampe"),'Anvendte oplysninger'!U434="Ja"),0.97,1))</f>
        <v>1</v>
      </c>
      <c r="Y434" s="14">
        <f>IF(AND(I434="Frakørselsrampe",'Anvendte oplysninger'!V434="S-formet ruderrampe"),1.32,IF(AND(I434="Frakørselsrampe",'Anvendte oplysninger'!V434="S-formet trompetrampe"),2.05,IF(AND(I434="Frakørselsrampe",'Anvendte oplysninger'!V434="U-formet trompetrampe"),4.11,IF(AND(I434="Frakørselsrampe",'Anvendte oplysninger'!V434="SV-formet flyoverrampe"),5.15,IF(AND(I434="Frakørselsrampe",'Anvendte oplysninger'!V434="Vinkelformet rampe"),1.07,IF(AND(I434="Tilkørselsrampe",'Anvendte oplysninger'!V434="S-formet ruderrampe"),0.93,IF(AND(I434="Tilkørselsrampe",'Anvendte oplysninger'!V434="S-formet trompetrampe"),2.48,IF(AND(I434="Tilkørselsrampe",'Anvendte oplysninger'!V434="U-formet trompetrampe"),4.15,IF(AND(I434="Tilkørselsrampe",'Anvendte oplysninger'!V434="SV-formet flyoverrampe"),5.26,IF(AND(I434="Tilkørselsrampe",'Anvendte oplysninger'!V434="Vinkelformet rampe"),1.42,1))))))))))</f>
        <v>1</v>
      </c>
      <c r="Z434" s="14">
        <f>IF(OR('Anvendte oplysninger'!W434="Lige",'Anvendte oplysninger'!W434="Irrelevant",'Anvendte oplysninger'!X434="Irrelevant",'Anvendte oplysninger'!Y434="Irrelevant"),1,1+1.545*1000/32.2*((('Anvendte oplysninger'!Y434*3268/3600)/('Anvendte oplysninger'!W434/0.306))^2)*('Anvendte oplysninger'!X434/1000)/G434)</f>
        <v>1</v>
      </c>
      <c r="AA434" s="14">
        <f>IF(OR('Anvendte oplysninger'!W434="Lige",'Anvendte oplysninger'!W434="Irrelevant",'Anvendte oplysninger'!X434="Irrelevant",'Anvendte oplysninger'!Y434="Irrelevant"),1,1+1.961*1000/32.2*((('Anvendte oplysninger'!Y434*3268/3600)/('Anvendte oplysninger'!W434/0.306))^2)*('Anvendte oplysninger'!X434/1000)/G434)</f>
        <v>1</v>
      </c>
      <c r="AB434" s="14">
        <f>IF(OR('Anvendte oplysninger'!Z434="Lige",'Anvendte oplysninger'!Z434="Irrelevant",'Anvendte oplysninger'!AA434="Irrelevant",'Anvendte oplysninger'!AB434="Irrelevant"),1,1+1.545*1000/32.2*((('Anvendte oplysninger'!AB434*3268/3600)/('Anvendte oplysninger'!Z434/0.306))^2)*('Anvendte oplysninger'!AA434/1000)/G434)</f>
        <v>1</v>
      </c>
      <c r="AC434" s="14">
        <f>IF(OR('Anvendte oplysninger'!Z434="Lige",'Anvendte oplysninger'!Z434="Irrelevant",'Anvendte oplysninger'!AA434="Irrelevant",'Anvendte oplysninger'!AB434="Irrelevant"),1,1+1.961*1000/32.2*((('Anvendte oplysninger'!AB434*3268/3600)/('Anvendte oplysninger'!Z434/0.306))^2)*('Anvendte oplysninger'!AA434/1000)/G434)</f>
        <v>1</v>
      </c>
      <c r="AD434" s="14">
        <f>IF(OR('Anvendte oplysninger'!AC434="Irrelevant",'Anvendte oplysninger'!AC434="Nej"),1,IF(AND('Anvendte oplysninger'!AC434="Ja",OR('Anvendte oplysninger'!Q434&lt;301,'Anvendte oplysninger'!S434&lt;301)),1-(0.5*('Anvendte oplysninger'!R434+'Anvendte oplysninger'!T434)/('Anvendte oplysninger'!G434*1000)),IF(AND('Anvendte oplysninger'!AC434="Ja",OR('Anvendte oplysninger'!Q434&lt;601,'Anvendte oplysninger'!S434&lt;601)),1-(0.25*('Anvendte oplysninger'!R434+'Anvendte oplysninger'!T434)/('Anvendte oplysninger'!G434*1000)),1)))</f>
        <v>1</v>
      </c>
      <c r="AE434" s="14">
        <f>IF(OR('Anvendte oplysninger'!AC434="Irrelevant",'Anvendte oplysninger'!AC434="Nej"),1,IF(AND('Anvendte oplysninger'!AC434="Ja",OR('Anvendte oplysninger'!Q434&lt;301,'Anvendte oplysninger'!S434&lt;301)),1-(0.4*('Anvendte oplysninger'!R434+'Anvendte oplysninger'!T434)/('Anvendte oplysninger'!G434*1000)),IF(AND('Anvendte oplysninger'!AC434="Ja",OR('Anvendte oplysninger'!Q434&lt;601,'Anvendte oplysninger'!S434&lt;601)),1-(0.2*('Anvendte oplysninger'!R434+'Anvendte oplysninger'!T434)/('Anvendte oplysninger'!G434*1000)),1)))</f>
        <v>1</v>
      </c>
      <c r="AF434" s="14">
        <f>IF('Anvendte oplysninger'!AD434="110 km/t",0.79,1)</f>
        <v>1</v>
      </c>
      <c r="AG434" s="14">
        <f>IF('Anvendte oplysninger'!AD434="110 km/t",0.94,1)</f>
        <v>1</v>
      </c>
      <c r="AH434" s="14">
        <f>IF('Anvendte oplysninger'!AD434="110 km/t",0.66,1)</f>
        <v>1</v>
      </c>
      <c r="AI434" s="14">
        <f>IF('Anvendte oplysninger'!AD434="110 km/t",0.82,1)</f>
        <v>1</v>
      </c>
      <c r="AJ434" s="14">
        <f>IF(AND('Anvendte oplysninger'!AE434="Ja",I434="Tilkørselsflettestrækning"),0.65*'Anvendte oplysninger'!AF434+1-'Anvendte oplysninger'!AF434,1)</f>
        <v>1</v>
      </c>
      <c r="AK434" s="15" t="str">
        <f t="shared" si="42"/>
        <v/>
      </c>
      <c r="AL434" s="15" t="str">
        <f t="shared" si="43"/>
        <v/>
      </c>
      <c r="AM434" s="15" t="str">
        <f t="shared" si="44"/>
        <v/>
      </c>
      <c r="AN434" s="15" t="str">
        <f t="shared" si="45"/>
        <v/>
      </c>
      <c r="AO434" s="15" t="str">
        <f t="shared" si="46"/>
        <v/>
      </c>
      <c r="AP434" s="15" t="str">
        <f t="shared" si="47"/>
        <v/>
      </c>
      <c r="AQ434" s="4" t="str">
        <f t="shared" si="48"/>
        <v/>
      </c>
    </row>
    <row r="435" spans="1:43" x14ac:dyDescent="0.25">
      <c r="A435" s="4" t="str">
        <f>IF(Inddata!A450="","",Inddata!A450)</f>
        <v/>
      </c>
      <c r="B435" s="4" t="str">
        <f>IF(Inddata!B450="","",Inddata!B450)</f>
        <v/>
      </c>
      <c r="C435" s="4" t="str">
        <f>IF(Inddata!C450="","",Inddata!C450)</f>
        <v/>
      </c>
      <c r="D435" s="4" t="str">
        <f>IF(Inddata!D450="","",Inddata!D450)</f>
        <v/>
      </c>
      <c r="E435" s="4" t="str">
        <f>IF(Inddata!E450="","",Inddata!E450)</f>
        <v/>
      </c>
      <c r="F435" s="4" t="str">
        <f>IF(Inddata!F450="","",Inddata!F450)</f>
        <v/>
      </c>
      <c r="G435" s="4">
        <f>IF(Inddata!G450="","",Inddata!G450)</f>
        <v>0</v>
      </c>
      <c r="H435" s="4" t="str">
        <f>IF(Inddata!H450&gt;0.5,Inddata!H450,"")</f>
        <v/>
      </c>
      <c r="I435" s="4" t="str">
        <f>IF(Inddata!I450="","",Inddata!I450)</f>
        <v/>
      </c>
      <c r="J435" s="14">
        <f>IF('Anvendte oplysninger'!J435="Irrelevant",1,IF('Anvendte oplysninger'!J435&gt;3,1.2,1))</f>
        <v>1</v>
      </c>
      <c r="K435" s="14">
        <f>IF('Anvendte oplysninger'!K435="Irrelevant",1,IF(AND(OR(I435="Motorvejsstrækning",I435="Frakørselsflettestrækning",I435="Tilkørselsflettestrækning"),'Anvendte oplysninger'!K435&lt;3.5),1+(3.5-'Anvendte oplysninger'!K435)*0.12,IF(AND(OR(I435="Frakørselsrampe",I435="Tilkørselsrampe"),'Anvendte oplysninger'!K435&lt;3.5),1+(3.5-'Anvendte oplysninger'!K435)*0.16,1)))</f>
        <v>1</v>
      </c>
      <c r="L435" s="14">
        <f>IF('Anvendte oplysninger'!L435="Irrelevant",1,IF(AND('Anvendte oplysninger'!L435="Ja",'Anvendte oplysninger'!J435=2),0.6*'Anvendte oplysninger'!M435+(1-'Anvendte oplysninger'!M435),IF(AND('Anvendte oplysninger'!L435="Ja",'Anvendte oplysninger'!J435=3),0.7*'Anvendte oplysninger'!M435+(1-'Anvendte oplysninger'!M435),IF(AND('Anvendte oplysninger'!L435="Ja",'Anvendte oplysninger'!J435=4),0.76*'Anvendte oplysninger'!M435+(1-'Anvendte oplysninger'!M435),IF(AND('Anvendte oplysninger'!L435="Ja",'Anvendte oplysninger'!J435&gt;4.99999999),0.8*'Anvendte oplysninger'!M435+(1-'Anvendte oplysninger'!M435),1)))))</f>
        <v>1</v>
      </c>
      <c r="M435" s="14">
        <f>IF('Anvendte oplysninger'!L435="Irrelevant",1,IF(AND('Anvendte oplysninger'!L435="Ja",'Anvendte oplysninger'!J435=2),0.8*'Anvendte oplysninger'!M435+(1-'Anvendte oplysninger'!M435),IF(AND('Anvendte oplysninger'!L435="Ja",'Anvendte oplysninger'!J435=3),0.85*'Anvendte oplysninger'!M435+(1-'Anvendte oplysninger'!M435),IF(AND('Anvendte oplysninger'!L435="Ja",'Anvendte oplysninger'!J435=4),0.88*'Anvendte oplysninger'!M435+(1-'Anvendte oplysninger'!M435),IF(AND('Anvendte oplysninger'!L435="Ja",'Anvendte oplysninger'!J435&gt;4.99999999),0.9*'Anvendte oplysninger'!M435+(1-'Anvendte oplysninger'!M435),1)))))</f>
        <v>1</v>
      </c>
      <c r="N435" s="14">
        <f>IF('Anvendte oplysninger'!N435="Irrelevant",1,IF(AND(OR(I435="Motorvejsstrækning",I435="Frakørselsflettestrækning",I435="Tilkørselsflettestrækning"),'Anvendte oplysninger'!N435&lt;3),1+(3-'Anvendte oplysninger'!N435)*0.09333333,1))</f>
        <v>1</v>
      </c>
      <c r="O435" s="14">
        <f>IF('Anvendte oplysninger'!N435="Irrelevant",1,IF(AND(OR(I435="Motorvejsstrækning",I435="Frakørselsflettestrækning",I435="Tilkørselsflettestrækning"),'Anvendte oplysninger'!N435&lt;3),1+(3-'Anvendte oplysninger'!N435)*0.19666667,1))</f>
        <v>1</v>
      </c>
      <c r="P435" s="14">
        <f>IF('Anvendte oplysninger'!O435="Irrelevant",1,IF(AND(OR(I435="Motorvejsstrækning",I435="Frakørselsflettestrækning",I435="Tilkørselsflettestrækning"),'Anvendte oplysninger'!O435&lt;3.00000001),1+(0.5-'Anvendte oplysninger'!O435)*0.04,IF(AND(OR(I435="Frakørselsrampe",I435="Tilkørselsrampe"),'Anvendte oplysninger'!O435&lt;3.00000001),1+(0.5-'Anvendte oplysninger'!O435)*0.08,IF(OR(I435="Motorvejsstrækning",I435="Frakørselsflettestrækning",I435="Tilkørselsflettestrækning"),0.9,0.8))))</f>
        <v>1</v>
      </c>
      <c r="Q435" s="14">
        <f>IF('Anvendte oplysninger'!P435="Irrelevant",1,IF(AND(OR(I435="Motorvejsstrækning",I435="Frakørselsflettestrækning",I435="Tilkørselsflettestrækning"),'Anvendte oplysninger'!P435&lt;11.00000001),1+(5-'Anvendte oplysninger'!P435)*0.01,0.94))</f>
        <v>1</v>
      </c>
      <c r="R435" s="14">
        <f>IF(OR('Anvendte oplysninger'!Q435="Irrelevant",'Anvendte oplysninger'!R435="Irrelevant",'Anvendte oplysninger'!Q435="Lige"),1,IF(AND(OR(I435="Motorvejsstrækning",I435="Frakørselsflettestrækning",I435="Tilkørselsflettestrækning"),'Anvendte oplysninger'!Q435&lt;4000),(EXP(0.1096*1746.5/'Anvendte oplysninger'!Q435)/EXP(0.1096*1746.5/4000))*('Anvendte oplysninger'!R435/1000)/G435+(G435-'Anvendte oplysninger'!R435/1000)/G435,1))</f>
        <v>1</v>
      </c>
      <c r="S435" s="14">
        <f>IF(OR('Anvendte oplysninger'!S435="Irrelevant",'Anvendte oplysninger'!T435="Irrelevant",'Anvendte oplysninger'!S435="Lige"),1,IF(AND(OR(I435="Motorvejsstrækning",I435="Frakørselsflettestrækning",I435="Tilkørselsflettestrækning"),'Anvendte oplysninger'!S435&lt;4000),(EXP(0.1096*1746.5/'Anvendte oplysninger'!S435)/EXP(0.1096*1746.5/4000))*('Anvendte oplysninger'!T435/1000)/G435+(G435-'Anvendte oplysninger'!T435/1000)/G435,1))</f>
        <v>1</v>
      </c>
      <c r="T435" s="14">
        <f>IF('Anvendte oplysninger'!U435="Irrelevant",1,IF(AND(OR(I435="Motorvejsstrækning",I435="Frakørselsflettestrækning",I435="Tilkørselsflettestrækning",I435="Frakørselsrampe",I435="Tilkørselsrampe"),'Anvendte oplysninger'!U435="Ja"),0.95,1))</f>
        <v>1</v>
      </c>
      <c r="U435" s="14">
        <f>IF('Anvendte oplysninger'!U435="Irrelevant",1,IF(AND(OR(I435="Motorvejsstrækning",I435="Frakørselsflettestrækning",I435="Tilkørselsflettestrækning",I435="Frakørselsrampe",I435="Tilkørselsrampe"),'Anvendte oplysninger'!U435="Ja"),0.96,1))</f>
        <v>1</v>
      </c>
      <c r="V435" s="14">
        <f>IF('Anvendte oplysninger'!U435="Irrelevant",1,IF(AND(OR(I435="Motorvejsstrækning",I435="Frakørselsflettestrækning",I435="Tilkørselsflettestrækning",I435="Frakørselsrampe",I435="Tilkørselsrampe"),'Anvendte oplysninger'!U435="Ja"),0.79,1))</f>
        <v>1</v>
      </c>
      <c r="W435" s="14">
        <f>IF('Anvendte oplysninger'!U435="Irrelevant",1,IF(AND(OR(I435="Motorvejsstrækning",I435="Frakørselsflettestrækning",I435="Tilkørselsflettestrækning",I435="Frakørselsrampe",I435="Tilkørselsrampe"),'Anvendte oplysninger'!U435="Ja"),0.94,1))</f>
        <v>1</v>
      </c>
      <c r="X435" s="14">
        <f>IF('Anvendte oplysninger'!U435="Irrelevant",1,IF(AND(OR(I435="Motorvejsstrækning",I435="Frakørselsflettestrækning",I435="Tilkørselsflettestrækning",I435="Frakørselsrampe",I435="Tilkørselsrampe"),'Anvendte oplysninger'!U435="Ja"),0.97,1))</f>
        <v>1</v>
      </c>
      <c r="Y435" s="14">
        <f>IF(AND(I435="Frakørselsrampe",'Anvendte oplysninger'!V435="S-formet ruderrampe"),1.32,IF(AND(I435="Frakørselsrampe",'Anvendte oplysninger'!V435="S-formet trompetrampe"),2.05,IF(AND(I435="Frakørselsrampe",'Anvendte oplysninger'!V435="U-formet trompetrampe"),4.11,IF(AND(I435="Frakørselsrampe",'Anvendte oplysninger'!V435="SV-formet flyoverrampe"),5.15,IF(AND(I435="Frakørselsrampe",'Anvendte oplysninger'!V435="Vinkelformet rampe"),1.07,IF(AND(I435="Tilkørselsrampe",'Anvendte oplysninger'!V435="S-formet ruderrampe"),0.93,IF(AND(I435="Tilkørselsrampe",'Anvendte oplysninger'!V435="S-formet trompetrampe"),2.48,IF(AND(I435="Tilkørselsrampe",'Anvendte oplysninger'!V435="U-formet trompetrampe"),4.15,IF(AND(I435="Tilkørselsrampe",'Anvendte oplysninger'!V435="SV-formet flyoverrampe"),5.26,IF(AND(I435="Tilkørselsrampe",'Anvendte oplysninger'!V435="Vinkelformet rampe"),1.42,1))))))))))</f>
        <v>1</v>
      </c>
      <c r="Z435" s="14">
        <f>IF(OR('Anvendte oplysninger'!W435="Lige",'Anvendte oplysninger'!W435="Irrelevant",'Anvendte oplysninger'!X435="Irrelevant",'Anvendte oplysninger'!Y435="Irrelevant"),1,1+1.545*1000/32.2*((('Anvendte oplysninger'!Y435*3268/3600)/('Anvendte oplysninger'!W435/0.306))^2)*('Anvendte oplysninger'!X435/1000)/G435)</f>
        <v>1</v>
      </c>
      <c r="AA435" s="14">
        <f>IF(OR('Anvendte oplysninger'!W435="Lige",'Anvendte oplysninger'!W435="Irrelevant",'Anvendte oplysninger'!X435="Irrelevant",'Anvendte oplysninger'!Y435="Irrelevant"),1,1+1.961*1000/32.2*((('Anvendte oplysninger'!Y435*3268/3600)/('Anvendte oplysninger'!W435/0.306))^2)*('Anvendte oplysninger'!X435/1000)/G435)</f>
        <v>1</v>
      </c>
      <c r="AB435" s="14">
        <f>IF(OR('Anvendte oplysninger'!Z435="Lige",'Anvendte oplysninger'!Z435="Irrelevant",'Anvendte oplysninger'!AA435="Irrelevant",'Anvendte oplysninger'!AB435="Irrelevant"),1,1+1.545*1000/32.2*((('Anvendte oplysninger'!AB435*3268/3600)/('Anvendte oplysninger'!Z435/0.306))^2)*('Anvendte oplysninger'!AA435/1000)/G435)</f>
        <v>1</v>
      </c>
      <c r="AC435" s="14">
        <f>IF(OR('Anvendte oplysninger'!Z435="Lige",'Anvendte oplysninger'!Z435="Irrelevant",'Anvendte oplysninger'!AA435="Irrelevant",'Anvendte oplysninger'!AB435="Irrelevant"),1,1+1.961*1000/32.2*((('Anvendte oplysninger'!AB435*3268/3600)/('Anvendte oplysninger'!Z435/0.306))^2)*('Anvendte oplysninger'!AA435/1000)/G435)</f>
        <v>1</v>
      </c>
      <c r="AD435" s="14">
        <f>IF(OR('Anvendte oplysninger'!AC435="Irrelevant",'Anvendte oplysninger'!AC435="Nej"),1,IF(AND('Anvendte oplysninger'!AC435="Ja",OR('Anvendte oplysninger'!Q435&lt;301,'Anvendte oplysninger'!S435&lt;301)),1-(0.5*('Anvendte oplysninger'!R435+'Anvendte oplysninger'!T435)/('Anvendte oplysninger'!G435*1000)),IF(AND('Anvendte oplysninger'!AC435="Ja",OR('Anvendte oplysninger'!Q435&lt;601,'Anvendte oplysninger'!S435&lt;601)),1-(0.25*('Anvendte oplysninger'!R435+'Anvendte oplysninger'!T435)/('Anvendte oplysninger'!G435*1000)),1)))</f>
        <v>1</v>
      </c>
      <c r="AE435" s="14">
        <f>IF(OR('Anvendte oplysninger'!AC435="Irrelevant",'Anvendte oplysninger'!AC435="Nej"),1,IF(AND('Anvendte oplysninger'!AC435="Ja",OR('Anvendte oplysninger'!Q435&lt;301,'Anvendte oplysninger'!S435&lt;301)),1-(0.4*('Anvendte oplysninger'!R435+'Anvendte oplysninger'!T435)/('Anvendte oplysninger'!G435*1000)),IF(AND('Anvendte oplysninger'!AC435="Ja",OR('Anvendte oplysninger'!Q435&lt;601,'Anvendte oplysninger'!S435&lt;601)),1-(0.2*('Anvendte oplysninger'!R435+'Anvendte oplysninger'!T435)/('Anvendte oplysninger'!G435*1000)),1)))</f>
        <v>1</v>
      </c>
      <c r="AF435" s="14">
        <f>IF('Anvendte oplysninger'!AD435="110 km/t",0.79,1)</f>
        <v>1</v>
      </c>
      <c r="AG435" s="14">
        <f>IF('Anvendte oplysninger'!AD435="110 km/t",0.94,1)</f>
        <v>1</v>
      </c>
      <c r="AH435" s="14">
        <f>IF('Anvendte oplysninger'!AD435="110 km/t",0.66,1)</f>
        <v>1</v>
      </c>
      <c r="AI435" s="14">
        <f>IF('Anvendte oplysninger'!AD435="110 km/t",0.82,1)</f>
        <v>1</v>
      </c>
      <c r="AJ435" s="14">
        <f>IF(AND('Anvendte oplysninger'!AE435="Ja",I435="Tilkørselsflettestrækning"),0.65*'Anvendte oplysninger'!AF435+1-'Anvendte oplysninger'!AF435,1)</f>
        <v>1</v>
      </c>
      <c r="AK435" s="15" t="str">
        <f t="shared" si="42"/>
        <v/>
      </c>
      <c r="AL435" s="15" t="str">
        <f t="shared" si="43"/>
        <v/>
      </c>
      <c r="AM435" s="15" t="str">
        <f t="shared" si="44"/>
        <v/>
      </c>
      <c r="AN435" s="15" t="str">
        <f t="shared" si="45"/>
        <v/>
      </c>
      <c r="AO435" s="15" t="str">
        <f t="shared" si="46"/>
        <v/>
      </c>
      <c r="AP435" s="15" t="str">
        <f t="shared" si="47"/>
        <v/>
      </c>
      <c r="AQ435" s="4" t="str">
        <f t="shared" si="48"/>
        <v/>
      </c>
    </row>
    <row r="436" spans="1:43" x14ac:dyDescent="0.25">
      <c r="A436" s="4" t="str">
        <f>IF(Inddata!A451="","",Inddata!A451)</f>
        <v/>
      </c>
      <c r="B436" s="4" t="str">
        <f>IF(Inddata!B451="","",Inddata!B451)</f>
        <v/>
      </c>
      <c r="C436" s="4" t="str">
        <f>IF(Inddata!C451="","",Inddata!C451)</f>
        <v/>
      </c>
      <c r="D436" s="4" t="str">
        <f>IF(Inddata!D451="","",Inddata!D451)</f>
        <v/>
      </c>
      <c r="E436" s="4" t="str">
        <f>IF(Inddata!E451="","",Inddata!E451)</f>
        <v/>
      </c>
      <c r="F436" s="4" t="str">
        <f>IF(Inddata!F451="","",Inddata!F451)</f>
        <v/>
      </c>
      <c r="G436" s="4">
        <f>IF(Inddata!G451="","",Inddata!G451)</f>
        <v>0</v>
      </c>
      <c r="H436" s="4" t="str">
        <f>IF(Inddata!H451&gt;0.5,Inddata!H451,"")</f>
        <v/>
      </c>
      <c r="I436" s="4" t="str">
        <f>IF(Inddata!I451="","",Inddata!I451)</f>
        <v/>
      </c>
      <c r="J436" s="14">
        <f>IF('Anvendte oplysninger'!J436="Irrelevant",1,IF('Anvendte oplysninger'!J436&gt;3,1.2,1))</f>
        <v>1</v>
      </c>
      <c r="K436" s="14">
        <f>IF('Anvendte oplysninger'!K436="Irrelevant",1,IF(AND(OR(I436="Motorvejsstrækning",I436="Frakørselsflettestrækning",I436="Tilkørselsflettestrækning"),'Anvendte oplysninger'!K436&lt;3.5),1+(3.5-'Anvendte oplysninger'!K436)*0.12,IF(AND(OR(I436="Frakørselsrampe",I436="Tilkørselsrampe"),'Anvendte oplysninger'!K436&lt;3.5),1+(3.5-'Anvendte oplysninger'!K436)*0.16,1)))</f>
        <v>1</v>
      </c>
      <c r="L436" s="14">
        <f>IF('Anvendte oplysninger'!L436="Irrelevant",1,IF(AND('Anvendte oplysninger'!L436="Ja",'Anvendte oplysninger'!J436=2),0.6*'Anvendte oplysninger'!M436+(1-'Anvendte oplysninger'!M436),IF(AND('Anvendte oplysninger'!L436="Ja",'Anvendte oplysninger'!J436=3),0.7*'Anvendte oplysninger'!M436+(1-'Anvendte oplysninger'!M436),IF(AND('Anvendte oplysninger'!L436="Ja",'Anvendte oplysninger'!J436=4),0.76*'Anvendte oplysninger'!M436+(1-'Anvendte oplysninger'!M436),IF(AND('Anvendte oplysninger'!L436="Ja",'Anvendte oplysninger'!J436&gt;4.99999999),0.8*'Anvendte oplysninger'!M436+(1-'Anvendte oplysninger'!M436),1)))))</f>
        <v>1</v>
      </c>
      <c r="M436" s="14">
        <f>IF('Anvendte oplysninger'!L436="Irrelevant",1,IF(AND('Anvendte oplysninger'!L436="Ja",'Anvendte oplysninger'!J436=2),0.8*'Anvendte oplysninger'!M436+(1-'Anvendte oplysninger'!M436),IF(AND('Anvendte oplysninger'!L436="Ja",'Anvendte oplysninger'!J436=3),0.85*'Anvendte oplysninger'!M436+(1-'Anvendte oplysninger'!M436),IF(AND('Anvendte oplysninger'!L436="Ja",'Anvendte oplysninger'!J436=4),0.88*'Anvendte oplysninger'!M436+(1-'Anvendte oplysninger'!M436),IF(AND('Anvendte oplysninger'!L436="Ja",'Anvendte oplysninger'!J436&gt;4.99999999),0.9*'Anvendte oplysninger'!M436+(1-'Anvendte oplysninger'!M436),1)))))</f>
        <v>1</v>
      </c>
      <c r="N436" s="14">
        <f>IF('Anvendte oplysninger'!N436="Irrelevant",1,IF(AND(OR(I436="Motorvejsstrækning",I436="Frakørselsflettestrækning",I436="Tilkørselsflettestrækning"),'Anvendte oplysninger'!N436&lt;3),1+(3-'Anvendte oplysninger'!N436)*0.09333333,1))</f>
        <v>1</v>
      </c>
      <c r="O436" s="14">
        <f>IF('Anvendte oplysninger'!N436="Irrelevant",1,IF(AND(OR(I436="Motorvejsstrækning",I436="Frakørselsflettestrækning",I436="Tilkørselsflettestrækning"),'Anvendte oplysninger'!N436&lt;3),1+(3-'Anvendte oplysninger'!N436)*0.19666667,1))</f>
        <v>1</v>
      </c>
      <c r="P436" s="14">
        <f>IF('Anvendte oplysninger'!O436="Irrelevant",1,IF(AND(OR(I436="Motorvejsstrækning",I436="Frakørselsflettestrækning",I436="Tilkørselsflettestrækning"),'Anvendte oplysninger'!O436&lt;3.00000001),1+(0.5-'Anvendte oplysninger'!O436)*0.04,IF(AND(OR(I436="Frakørselsrampe",I436="Tilkørselsrampe"),'Anvendte oplysninger'!O436&lt;3.00000001),1+(0.5-'Anvendte oplysninger'!O436)*0.08,IF(OR(I436="Motorvejsstrækning",I436="Frakørselsflettestrækning",I436="Tilkørselsflettestrækning"),0.9,0.8))))</f>
        <v>1</v>
      </c>
      <c r="Q436" s="14">
        <f>IF('Anvendte oplysninger'!P436="Irrelevant",1,IF(AND(OR(I436="Motorvejsstrækning",I436="Frakørselsflettestrækning",I436="Tilkørselsflettestrækning"),'Anvendte oplysninger'!P436&lt;11.00000001),1+(5-'Anvendte oplysninger'!P436)*0.01,0.94))</f>
        <v>1</v>
      </c>
      <c r="R436" s="14">
        <f>IF(OR('Anvendte oplysninger'!Q436="Irrelevant",'Anvendte oplysninger'!R436="Irrelevant",'Anvendte oplysninger'!Q436="Lige"),1,IF(AND(OR(I436="Motorvejsstrækning",I436="Frakørselsflettestrækning",I436="Tilkørselsflettestrækning"),'Anvendte oplysninger'!Q436&lt;4000),(EXP(0.1096*1746.5/'Anvendte oplysninger'!Q436)/EXP(0.1096*1746.5/4000))*('Anvendte oplysninger'!R436/1000)/G436+(G436-'Anvendte oplysninger'!R436/1000)/G436,1))</f>
        <v>1</v>
      </c>
      <c r="S436" s="14">
        <f>IF(OR('Anvendte oplysninger'!S436="Irrelevant",'Anvendte oplysninger'!T436="Irrelevant",'Anvendte oplysninger'!S436="Lige"),1,IF(AND(OR(I436="Motorvejsstrækning",I436="Frakørselsflettestrækning",I436="Tilkørselsflettestrækning"),'Anvendte oplysninger'!S436&lt;4000),(EXP(0.1096*1746.5/'Anvendte oplysninger'!S436)/EXP(0.1096*1746.5/4000))*('Anvendte oplysninger'!T436/1000)/G436+(G436-'Anvendte oplysninger'!T436/1000)/G436,1))</f>
        <v>1</v>
      </c>
      <c r="T436" s="14">
        <f>IF('Anvendte oplysninger'!U436="Irrelevant",1,IF(AND(OR(I436="Motorvejsstrækning",I436="Frakørselsflettestrækning",I436="Tilkørselsflettestrækning",I436="Frakørselsrampe",I436="Tilkørselsrampe"),'Anvendte oplysninger'!U436="Ja"),0.95,1))</f>
        <v>1</v>
      </c>
      <c r="U436" s="14">
        <f>IF('Anvendte oplysninger'!U436="Irrelevant",1,IF(AND(OR(I436="Motorvejsstrækning",I436="Frakørselsflettestrækning",I436="Tilkørselsflettestrækning",I436="Frakørselsrampe",I436="Tilkørselsrampe"),'Anvendte oplysninger'!U436="Ja"),0.96,1))</f>
        <v>1</v>
      </c>
      <c r="V436" s="14">
        <f>IF('Anvendte oplysninger'!U436="Irrelevant",1,IF(AND(OR(I436="Motorvejsstrækning",I436="Frakørselsflettestrækning",I436="Tilkørselsflettestrækning",I436="Frakørselsrampe",I436="Tilkørselsrampe"),'Anvendte oplysninger'!U436="Ja"),0.79,1))</f>
        <v>1</v>
      </c>
      <c r="W436" s="14">
        <f>IF('Anvendte oplysninger'!U436="Irrelevant",1,IF(AND(OR(I436="Motorvejsstrækning",I436="Frakørselsflettestrækning",I436="Tilkørselsflettestrækning",I436="Frakørselsrampe",I436="Tilkørselsrampe"),'Anvendte oplysninger'!U436="Ja"),0.94,1))</f>
        <v>1</v>
      </c>
      <c r="X436" s="14">
        <f>IF('Anvendte oplysninger'!U436="Irrelevant",1,IF(AND(OR(I436="Motorvejsstrækning",I436="Frakørselsflettestrækning",I436="Tilkørselsflettestrækning",I436="Frakørselsrampe",I436="Tilkørselsrampe"),'Anvendte oplysninger'!U436="Ja"),0.97,1))</f>
        <v>1</v>
      </c>
      <c r="Y436" s="14">
        <f>IF(AND(I436="Frakørselsrampe",'Anvendte oplysninger'!V436="S-formet ruderrampe"),1.32,IF(AND(I436="Frakørselsrampe",'Anvendte oplysninger'!V436="S-formet trompetrampe"),2.05,IF(AND(I436="Frakørselsrampe",'Anvendte oplysninger'!V436="U-formet trompetrampe"),4.11,IF(AND(I436="Frakørselsrampe",'Anvendte oplysninger'!V436="SV-formet flyoverrampe"),5.15,IF(AND(I436="Frakørselsrampe",'Anvendte oplysninger'!V436="Vinkelformet rampe"),1.07,IF(AND(I436="Tilkørselsrampe",'Anvendte oplysninger'!V436="S-formet ruderrampe"),0.93,IF(AND(I436="Tilkørselsrampe",'Anvendte oplysninger'!V436="S-formet trompetrampe"),2.48,IF(AND(I436="Tilkørselsrampe",'Anvendte oplysninger'!V436="U-formet trompetrampe"),4.15,IF(AND(I436="Tilkørselsrampe",'Anvendte oplysninger'!V436="SV-formet flyoverrampe"),5.26,IF(AND(I436="Tilkørselsrampe",'Anvendte oplysninger'!V436="Vinkelformet rampe"),1.42,1))))))))))</f>
        <v>1</v>
      </c>
      <c r="Z436" s="14">
        <f>IF(OR('Anvendte oplysninger'!W436="Lige",'Anvendte oplysninger'!W436="Irrelevant",'Anvendte oplysninger'!X436="Irrelevant",'Anvendte oplysninger'!Y436="Irrelevant"),1,1+1.545*1000/32.2*((('Anvendte oplysninger'!Y436*3268/3600)/('Anvendte oplysninger'!W436/0.306))^2)*('Anvendte oplysninger'!X436/1000)/G436)</f>
        <v>1</v>
      </c>
      <c r="AA436" s="14">
        <f>IF(OR('Anvendte oplysninger'!W436="Lige",'Anvendte oplysninger'!W436="Irrelevant",'Anvendte oplysninger'!X436="Irrelevant",'Anvendte oplysninger'!Y436="Irrelevant"),1,1+1.961*1000/32.2*((('Anvendte oplysninger'!Y436*3268/3600)/('Anvendte oplysninger'!W436/0.306))^2)*('Anvendte oplysninger'!X436/1000)/G436)</f>
        <v>1</v>
      </c>
      <c r="AB436" s="14">
        <f>IF(OR('Anvendte oplysninger'!Z436="Lige",'Anvendte oplysninger'!Z436="Irrelevant",'Anvendte oplysninger'!AA436="Irrelevant",'Anvendte oplysninger'!AB436="Irrelevant"),1,1+1.545*1000/32.2*((('Anvendte oplysninger'!AB436*3268/3600)/('Anvendte oplysninger'!Z436/0.306))^2)*('Anvendte oplysninger'!AA436/1000)/G436)</f>
        <v>1</v>
      </c>
      <c r="AC436" s="14">
        <f>IF(OR('Anvendte oplysninger'!Z436="Lige",'Anvendte oplysninger'!Z436="Irrelevant",'Anvendte oplysninger'!AA436="Irrelevant",'Anvendte oplysninger'!AB436="Irrelevant"),1,1+1.961*1000/32.2*((('Anvendte oplysninger'!AB436*3268/3600)/('Anvendte oplysninger'!Z436/0.306))^2)*('Anvendte oplysninger'!AA436/1000)/G436)</f>
        <v>1</v>
      </c>
      <c r="AD436" s="14">
        <f>IF(OR('Anvendte oplysninger'!AC436="Irrelevant",'Anvendte oplysninger'!AC436="Nej"),1,IF(AND('Anvendte oplysninger'!AC436="Ja",OR('Anvendte oplysninger'!Q436&lt;301,'Anvendte oplysninger'!S436&lt;301)),1-(0.5*('Anvendte oplysninger'!R436+'Anvendte oplysninger'!T436)/('Anvendte oplysninger'!G436*1000)),IF(AND('Anvendte oplysninger'!AC436="Ja",OR('Anvendte oplysninger'!Q436&lt;601,'Anvendte oplysninger'!S436&lt;601)),1-(0.25*('Anvendte oplysninger'!R436+'Anvendte oplysninger'!T436)/('Anvendte oplysninger'!G436*1000)),1)))</f>
        <v>1</v>
      </c>
      <c r="AE436" s="14">
        <f>IF(OR('Anvendte oplysninger'!AC436="Irrelevant",'Anvendte oplysninger'!AC436="Nej"),1,IF(AND('Anvendte oplysninger'!AC436="Ja",OR('Anvendte oplysninger'!Q436&lt;301,'Anvendte oplysninger'!S436&lt;301)),1-(0.4*('Anvendte oplysninger'!R436+'Anvendte oplysninger'!T436)/('Anvendte oplysninger'!G436*1000)),IF(AND('Anvendte oplysninger'!AC436="Ja",OR('Anvendte oplysninger'!Q436&lt;601,'Anvendte oplysninger'!S436&lt;601)),1-(0.2*('Anvendte oplysninger'!R436+'Anvendte oplysninger'!T436)/('Anvendte oplysninger'!G436*1000)),1)))</f>
        <v>1</v>
      </c>
      <c r="AF436" s="14">
        <f>IF('Anvendte oplysninger'!AD436="110 km/t",0.79,1)</f>
        <v>1</v>
      </c>
      <c r="AG436" s="14">
        <f>IF('Anvendte oplysninger'!AD436="110 km/t",0.94,1)</f>
        <v>1</v>
      </c>
      <c r="AH436" s="14">
        <f>IF('Anvendte oplysninger'!AD436="110 km/t",0.66,1)</f>
        <v>1</v>
      </c>
      <c r="AI436" s="14">
        <f>IF('Anvendte oplysninger'!AD436="110 km/t",0.82,1)</f>
        <v>1</v>
      </c>
      <c r="AJ436" s="14">
        <f>IF(AND('Anvendte oplysninger'!AE436="Ja",I436="Tilkørselsflettestrækning"),0.65*'Anvendte oplysninger'!AF436+1-'Anvendte oplysninger'!AF436,1)</f>
        <v>1</v>
      </c>
      <c r="AK436" s="15" t="str">
        <f t="shared" si="42"/>
        <v/>
      </c>
      <c r="AL436" s="15" t="str">
        <f t="shared" si="43"/>
        <v/>
      </c>
      <c r="AM436" s="15" t="str">
        <f t="shared" si="44"/>
        <v/>
      </c>
      <c r="AN436" s="15" t="str">
        <f t="shared" si="45"/>
        <v/>
      </c>
      <c r="AO436" s="15" t="str">
        <f t="shared" si="46"/>
        <v/>
      </c>
      <c r="AP436" s="15" t="str">
        <f t="shared" si="47"/>
        <v/>
      </c>
      <c r="AQ436" s="4" t="str">
        <f t="shared" si="48"/>
        <v/>
      </c>
    </row>
    <row r="437" spans="1:43" x14ac:dyDescent="0.25">
      <c r="A437" s="4" t="str">
        <f>IF(Inddata!A452="","",Inddata!A452)</f>
        <v/>
      </c>
      <c r="B437" s="4" t="str">
        <f>IF(Inddata!B452="","",Inddata!B452)</f>
        <v/>
      </c>
      <c r="C437" s="4" t="str">
        <f>IF(Inddata!C452="","",Inddata!C452)</f>
        <v/>
      </c>
      <c r="D437" s="4" t="str">
        <f>IF(Inddata!D452="","",Inddata!D452)</f>
        <v/>
      </c>
      <c r="E437" s="4" t="str">
        <f>IF(Inddata!E452="","",Inddata!E452)</f>
        <v/>
      </c>
      <c r="F437" s="4" t="str">
        <f>IF(Inddata!F452="","",Inddata!F452)</f>
        <v/>
      </c>
      <c r="G437" s="4">
        <f>IF(Inddata!G452="","",Inddata!G452)</f>
        <v>0</v>
      </c>
      <c r="H437" s="4" t="str">
        <f>IF(Inddata!H452&gt;0.5,Inddata!H452,"")</f>
        <v/>
      </c>
      <c r="I437" s="4" t="str">
        <f>IF(Inddata!I452="","",Inddata!I452)</f>
        <v/>
      </c>
      <c r="J437" s="14">
        <f>IF('Anvendte oplysninger'!J437="Irrelevant",1,IF('Anvendte oplysninger'!J437&gt;3,1.2,1))</f>
        <v>1</v>
      </c>
      <c r="K437" s="14">
        <f>IF('Anvendte oplysninger'!K437="Irrelevant",1,IF(AND(OR(I437="Motorvejsstrækning",I437="Frakørselsflettestrækning",I437="Tilkørselsflettestrækning"),'Anvendte oplysninger'!K437&lt;3.5),1+(3.5-'Anvendte oplysninger'!K437)*0.12,IF(AND(OR(I437="Frakørselsrampe",I437="Tilkørselsrampe"),'Anvendte oplysninger'!K437&lt;3.5),1+(3.5-'Anvendte oplysninger'!K437)*0.16,1)))</f>
        <v>1</v>
      </c>
      <c r="L437" s="14">
        <f>IF('Anvendte oplysninger'!L437="Irrelevant",1,IF(AND('Anvendte oplysninger'!L437="Ja",'Anvendte oplysninger'!J437=2),0.6*'Anvendte oplysninger'!M437+(1-'Anvendte oplysninger'!M437),IF(AND('Anvendte oplysninger'!L437="Ja",'Anvendte oplysninger'!J437=3),0.7*'Anvendte oplysninger'!M437+(1-'Anvendte oplysninger'!M437),IF(AND('Anvendte oplysninger'!L437="Ja",'Anvendte oplysninger'!J437=4),0.76*'Anvendte oplysninger'!M437+(1-'Anvendte oplysninger'!M437),IF(AND('Anvendte oplysninger'!L437="Ja",'Anvendte oplysninger'!J437&gt;4.99999999),0.8*'Anvendte oplysninger'!M437+(1-'Anvendte oplysninger'!M437),1)))))</f>
        <v>1</v>
      </c>
      <c r="M437" s="14">
        <f>IF('Anvendte oplysninger'!L437="Irrelevant",1,IF(AND('Anvendte oplysninger'!L437="Ja",'Anvendte oplysninger'!J437=2),0.8*'Anvendte oplysninger'!M437+(1-'Anvendte oplysninger'!M437),IF(AND('Anvendte oplysninger'!L437="Ja",'Anvendte oplysninger'!J437=3),0.85*'Anvendte oplysninger'!M437+(1-'Anvendte oplysninger'!M437),IF(AND('Anvendte oplysninger'!L437="Ja",'Anvendte oplysninger'!J437=4),0.88*'Anvendte oplysninger'!M437+(1-'Anvendte oplysninger'!M437),IF(AND('Anvendte oplysninger'!L437="Ja",'Anvendte oplysninger'!J437&gt;4.99999999),0.9*'Anvendte oplysninger'!M437+(1-'Anvendte oplysninger'!M437),1)))))</f>
        <v>1</v>
      </c>
      <c r="N437" s="14">
        <f>IF('Anvendte oplysninger'!N437="Irrelevant",1,IF(AND(OR(I437="Motorvejsstrækning",I437="Frakørselsflettestrækning",I437="Tilkørselsflettestrækning"),'Anvendte oplysninger'!N437&lt;3),1+(3-'Anvendte oplysninger'!N437)*0.09333333,1))</f>
        <v>1</v>
      </c>
      <c r="O437" s="14">
        <f>IF('Anvendte oplysninger'!N437="Irrelevant",1,IF(AND(OR(I437="Motorvejsstrækning",I437="Frakørselsflettestrækning",I437="Tilkørselsflettestrækning"),'Anvendte oplysninger'!N437&lt;3),1+(3-'Anvendte oplysninger'!N437)*0.19666667,1))</f>
        <v>1</v>
      </c>
      <c r="P437" s="14">
        <f>IF('Anvendte oplysninger'!O437="Irrelevant",1,IF(AND(OR(I437="Motorvejsstrækning",I437="Frakørselsflettestrækning",I437="Tilkørselsflettestrækning"),'Anvendte oplysninger'!O437&lt;3.00000001),1+(0.5-'Anvendte oplysninger'!O437)*0.04,IF(AND(OR(I437="Frakørselsrampe",I437="Tilkørselsrampe"),'Anvendte oplysninger'!O437&lt;3.00000001),1+(0.5-'Anvendte oplysninger'!O437)*0.08,IF(OR(I437="Motorvejsstrækning",I437="Frakørselsflettestrækning",I437="Tilkørselsflettestrækning"),0.9,0.8))))</f>
        <v>1</v>
      </c>
      <c r="Q437" s="14">
        <f>IF('Anvendte oplysninger'!P437="Irrelevant",1,IF(AND(OR(I437="Motorvejsstrækning",I437="Frakørselsflettestrækning",I437="Tilkørselsflettestrækning"),'Anvendte oplysninger'!P437&lt;11.00000001),1+(5-'Anvendte oplysninger'!P437)*0.01,0.94))</f>
        <v>1</v>
      </c>
      <c r="R437" s="14">
        <f>IF(OR('Anvendte oplysninger'!Q437="Irrelevant",'Anvendte oplysninger'!R437="Irrelevant",'Anvendte oplysninger'!Q437="Lige"),1,IF(AND(OR(I437="Motorvejsstrækning",I437="Frakørselsflettestrækning",I437="Tilkørselsflettestrækning"),'Anvendte oplysninger'!Q437&lt;4000),(EXP(0.1096*1746.5/'Anvendte oplysninger'!Q437)/EXP(0.1096*1746.5/4000))*('Anvendte oplysninger'!R437/1000)/G437+(G437-'Anvendte oplysninger'!R437/1000)/G437,1))</f>
        <v>1</v>
      </c>
      <c r="S437" s="14">
        <f>IF(OR('Anvendte oplysninger'!S437="Irrelevant",'Anvendte oplysninger'!T437="Irrelevant",'Anvendte oplysninger'!S437="Lige"),1,IF(AND(OR(I437="Motorvejsstrækning",I437="Frakørselsflettestrækning",I437="Tilkørselsflettestrækning"),'Anvendte oplysninger'!S437&lt;4000),(EXP(0.1096*1746.5/'Anvendte oplysninger'!S437)/EXP(0.1096*1746.5/4000))*('Anvendte oplysninger'!T437/1000)/G437+(G437-'Anvendte oplysninger'!T437/1000)/G437,1))</f>
        <v>1</v>
      </c>
      <c r="T437" s="14">
        <f>IF('Anvendte oplysninger'!U437="Irrelevant",1,IF(AND(OR(I437="Motorvejsstrækning",I437="Frakørselsflettestrækning",I437="Tilkørselsflettestrækning",I437="Frakørselsrampe",I437="Tilkørselsrampe"),'Anvendte oplysninger'!U437="Ja"),0.95,1))</f>
        <v>1</v>
      </c>
      <c r="U437" s="14">
        <f>IF('Anvendte oplysninger'!U437="Irrelevant",1,IF(AND(OR(I437="Motorvejsstrækning",I437="Frakørselsflettestrækning",I437="Tilkørselsflettestrækning",I437="Frakørselsrampe",I437="Tilkørselsrampe"),'Anvendte oplysninger'!U437="Ja"),0.96,1))</f>
        <v>1</v>
      </c>
      <c r="V437" s="14">
        <f>IF('Anvendte oplysninger'!U437="Irrelevant",1,IF(AND(OR(I437="Motorvejsstrækning",I437="Frakørselsflettestrækning",I437="Tilkørselsflettestrækning",I437="Frakørselsrampe",I437="Tilkørselsrampe"),'Anvendte oplysninger'!U437="Ja"),0.79,1))</f>
        <v>1</v>
      </c>
      <c r="W437" s="14">
        <f>IF('Anvendte oplysninger'!U437="Irrelevant",1,IF(AND(OR(I437="Motorvejsstrækning",I437="Frakørselsflettestrækning",I437="Tilkørselsflettestrækning",I437="Frakørselsrampe",I437="Tilkørselsrampe"),'Anvendte oplysninger'!U437="Ja"),0.94,1))</f>
        <v>1</v>
      </c>
      <c r="X437" s="14">
        <f>IF('Anvendte oplysninger'!U437="Irrelevant",1,IF(AND(OR(I437="Motorvejsstrækning",I437="Frakørselsflettestrækning",I437="Tilkørselsflettestrækning",I437="Frakørselsrampe",I437="Tilkørselsrampe"),'Anvendte oplysninger'!U437="Ja"),0.97,1))</f>
        <v>1</v>
      </c>
      <c r="Y437" s="14">
        <f>IF(AND(I437="Frakørselsrampe",'Anvendte oplysninger'!V437="S-formet ruderrampe"),1.32,IF(AND(I437="Frakørselsrampe",'Anvendte oplysninger'!V437="S-formet trompetrampe"),2.05,IF(AND(I437="Frakørselsrampe",'Anvendte oplysninger'!V437="U-formet trompetrampe"),4.11,IF(AND(I437="Frakørselsrampe",'Anvendte oplysninger'!V437="SV-formet flyoverrampe"),5.15,IF(AND(I437="Frakørselsrampe",'Anvendte oplysninger'!V437="Vinkelformet rampe"),1.07,IF(AND(I437="Tilkørselsrampe",'Anvendte oplysninger'!V437="S-formet ruderrampe"),0.93,IF(AND(I437="Tilkørselsrampe",'Anvendte oplysninger'!V437="S-formet trompetrampe"),2.48,IF(AND(I437="Tilkørselsrampe",'Anvendte oplysninger'!V437="U-formet trompetrampe"),4.15,IF(AND(I437="Tilkørselsrampe",'Anvendte oplysninger'!V437="SV-formet flyoverrampe"),5.26,IF(AND(I437="Tilkørselsrampe",'Anvendte oplysninger'!V437="Vinkelformet rampe"),1.42,1))))))))))</f>
        <v>1</v>
      </c>
      <c r="Z437" s="14">
        <f>IF(OR('Anvendte oplysninger'!W437="Lige",'Anvendte oplysninger'!W437="Irrelevant",'Anvendte oplysninger'!X437="Irrelevant",'Anvendte oplysninger'!Y437="Irrelevant"),1,1+1.545*1000/32.2*((('Anvendte oplysninger'!Y437*3268/3600)/('Anvendte oplysninger'!W437/0.306))^2)*('Anvendte oplysninger'!X437/1000)/G437)</f>
        <v>1</v>
      </c>
      <c r="AA437" s="14">
        <f>IF(OR('Anvendte oplysninger'!W437="Lige",'Anvendte oplysninger'!W437="Irrelevant",'Anvendte oplysninger'!X437="Irrelevant",'Anvendte oplysninger'!Y437="Irrelevant"),1,1+1.961*1000/32.2*((('Anvendte oplysninger'!Y437*3268/3600)/('Anvendte oplysninger'!W437/0.306))^2)*('Anvendte oplysninger'!X437/1000)/G437)</f>
        <v>1</v>
      </c>
      <c r="AB437" s="14">
        <f>IF(OR('Anvendte oplysninger'!Z437="Lige",'Anvendte oplysninger'!Z437="Irrelevant",'Anvendte oplysninger'!AA437="Irrelevant",'Anvendte oplysninger'!AB437="Irrelevant"),1,1+1.545*1000/32.2*((('Anvendte oplysninger'!AB437*3268/3600)/('Anvendte oplysninger'!Z437/0.306))^2)*('Anvendte oplysninger'!AA437/1000)/G437)</f>
        <v>1</v>
      </c>
      <c r="AC437" s="14">
        <f>IF(OR('Anvendte oplysninger'!Z437="Lige",'Anvendte oplysninger'!Z437="Irrelevant",'Anvendte oplysninger'!AA437="Irrelevant",'Anvendte oplysninger'!AB437="Irrelevant"),1,1+1.961*1000/32.2*((('Anvendte oplysninger'!AB437*3268/3600)/('Anvendte oplysninger'!Z437/0.306))^2)*('Anvendte oplysninger'!AA437/1000)/G437)</f>
        <v>1</v>
      </c>
      <c r="AD437" s="14">
        <f>IF(OR('Anvendte oplysninger'!AC437="Irrelevant",'Anvendte oplysninger'!AC437="Nej"),1,IF(AND('Anvendte oplysninger'!AC437="Ja",OR('Anvendte oplysninger'!Q437&lt;301,'Anvendte oplysninger'!S437&lt;301)),1-(0.5*('Anvendte oplysninger'!R437+'Anvendte oplysninger'!T437)/('Anvendte oplysninger'!G437*1000)),IF(AND('Anvendte oplysninger'!AC437="Ja",OR('Anvendte oplysninger'!Q437&lt;601,'Anvendte oplysninger'!S437&lt;601)),1-(0.25*('Anvendte oplysninger'!R437+'Anvendte oplysninger'!T437)/('Anvendte oplysninger'!G437*1000)),1)))</f>
        <v>1</v>
      </c>
      <c r="AE437" s="14">
        <f>IF(OR('Anvendte oplysninger'!AC437="Irrelevant",'Anvendte oplysninger'!AC437="Nej"),1,IF(AND('Anvendte oplysninger'!AC437="Ja",OR('Anvendte oplysninger'!Q437&lt;301,'Anvendte oplysninger'!S437&lt;301)),1-(0.4*('Anvendte oplysninger'!R437+'Anvendte oplysninger'!T437)/('Anvendte oplysninger'!G437*1000)),IF(AND('Anvendte oplysninger'!AC437="Ja",OR('Anvendte oplysninger'!Q437&lt;601,'Anvendte oplysninger'!S437&lt;601)),1-(0.2*('Anvendte oplysninger'!R437+'Anvendte oplysninger'!T437)/('Anvendte oplysninger'!G437*1000)),1)))</f>
        <v>1</v>
      </c>
      <c r="AF437" s="14">
        <f>IF('Anvendte oplysninger'!AD437="110 km/t",0.79,1)</f>
        <v>1</v>
      </c>
      <c r="AG437" s="14">
        <f>IF('Anvendte oplysninger'!AD437="110 km/t",0.94,1)</f>
        <v>1</v>
      </c>
      <c r="AH437" s="14">
        <f>IF('Anvendte oplysninger'!AD437="110 km/t",0.66,1)</f>
        <v>1</v>
      </c>
      <c r="AI437" s="14">
        <f>IF('Anvendte oplysninger'!AD437="110 km/t",0.82,1)</f>
        <v>1</v>
      </c>
      <c r="AJ437" s="14">
        <f>IF(AND('Anvendte oplysninger'!AE437="Ja",I437="Tilkørselsflettestrækning"),0.65*'Anvendte oplysninger'!AF437+1-'Anvendte oplysninger'!AF437,1)</f>
        <v>1</v>
      </c>
      <c r="AK437" s="15" t="str">
        <f t="shared" si="42"/>
        <v/>
      </c>
      <c r="AL437" s="15" t="str">
        <f t="shared" si="43"/>
        <v/>
      </c>
      <c r="AM437" s="15" t="str">
        <f t="shared" si="44"/>
        <v/>
      </c>
      <c r="AN437" s="15" t="str">
        <f t="shared" si="45"/>
        <v/>
      </c>
      <c r="AO437" s="15" t="str">
        <f t="shared" si="46"/>
        <v/>
      </c>
      <c r="AP437" s="15" t="str">
        <f t="shared" si="47"/>
        <v/>
      </c>
      <c r="AQ437" s="4" t="str">
        <f t="shared" si="48"/>
        <v/>
      </c>
    </row>
    <row r="438" spans="1:43" x14ac:dyDescent="0.25">
      <c r="A438" s="4" t="str">
        <f>IF(Inddata!A453="","",Inddata!A453)</f>
        <v/>
      </c>
      <c r="B438" s="4" t="str">
        <f>IF(Inddata!B453="","",Inddata!B453)</f>
        <v/>
      </c>
      <c r="C438" s="4" t="str">
        <f>IF(Inddata!C453="","",Inddata!C453)</f>
        <v/>
      </c>
      <c r="D438" s="4" t="str">
        <f>IF(Inddata!D453="","",Inddata!D453)</f>
        <v/>
      </c>
      <c r="E438" s="4" t="str">
        <f>IF(Inddata!E453="","",Inddata!E453)</f>
        <v/>
      </c>
      <c r="F438" s="4" t="str">
        <f>IF(Inddata!F453="","",Inddata!F453)</f>
        <v/>
      </c>
      <c r="G438" s="4">
        <f>IF(Inddata!G453="","",Inddata!G453)</f>
        <v>0</v>
      </c>
      <c r="H438" s="4" t="str">
        <f>IF(Inddata!H453&gt;0.5,Inddata!H453,"")</f>
        <v/>
      </c>
      <c r="I438" s="4" t="str">
        <f>IF(Inddata!I453="","",Inddata!I453)</f>
        <v/>
      </c>
      <c r="J438" s="14">
        <f>IF('Anvendte oplysninger'!J438="Irrelevant",1,IF('Anvendte oplysninger'!J438&gt;3,1.2,1))</f>
        <v>1</v>
      </c>
      <c r="K438" s="14">
        <f>IF('Anvendte oplysninger'!K438="Irrelevant",1,IF(AND(OR(I438="Motorvejsstrækning",I438="Frakørselsflettestrækning",I438="Tilkørselsflettestrækning"),'Anvendte oplysninger'!K438&lt;3.5),1+(3.5-'Anvendte oplysninger'!K438)*0.12,IF(AND(OR(I438="Frakørselsrampe",I438="Tilkørselsrampe"),'Anvendte oplysninger'!K438&lt;3.5),1+(3.5-'Anvendte oplysninger'!K438)*0.16,1)))</f>
        <v>1</v>
      </c>
      <c r="L438" s="14">
        <f>IF('Anvendte oplysninger'!L438="Irrelevant",1,IF(AND('Anvendte oplysninger'!L438="Ja",'Anvendte oplysninger'!J438=2),0.6*'Anvendte oplysninger'!M438+(1-'Anvendte oplysninger'!M438),IF(AND('Anvendte oplysninger'!L438="Ja",'Anvendte oplysninger'!J438=3),0.7*'Anvendte oplysninger'!M438+(1-'Anvendte oplysninger'!M438),IF(AND('Anvendte oplysninger'!L438="Ja",'Anvendte oplysninger'!J438=4),0.76*'Anvendte oplysninger'!M438+(1-'Anvendte oplysninger'!M438),IF(AND('Anvendte oplysninger'!L438="Ja",'Anvendte oplysninger'!J438&gt;4.99999999),0.8*'Anvendte oplysninger'!M438+(1-'Anvendte oplysninger'!M438),1)))))</f>
        <v>1</v>
      </c>
      <c r="M438" s="14">
        <f>IF('Anvendte oplysninger'!L438="Irrelevant",1,IF(AND('Anvendte oplysninger'!L438="Ja",'Anvendte oplysninger'!J438=2),0.8*'Anvendte oplysninger'!M438+(1-'Anvendte oplysninger'!M438),IF(AND('Anvendte oplysninger'!L438="Ja",'Anvendte oplysninger'!J438=3),0.85*'Anvendte oplysninger'!M438+(1-'Anvendte oplysninger'!M438),IF(AND('Anvendte oplysninger'!L438="Ja",'Anvendte oplysninger'!J438=4),0.88*'Anvendte oplysninger'!M438+(1-'Anvendte oplysninger'!M438),IF(AND('Anvendte oplysninger'!L438="Ja",'Anvendte oplysninger'!J438&gt;4.99999999),0.9*'Anvendte oplysninger'!M438+(1-'Anvendte oplysninger'!M438),1)))))</f>
        <v>1</v>
      </c>
      <c r="N438" s="14">
        <f>IF('Anvendte oplysninger'!N438="Irrelevant",1,IF(AND(OR(I438="Motorvejsstrækning",I438="Frakørselsflettestrækning",I438="Tilkørselsflettestrækning"),'Anvendte oplysninger'!N438&lt;3),1+(3-'Anvendte oplysninger'!N438)*0.09333333,1))</f>
        <v>1</v>
      </c>
      <c r="O438" s="14">
        <f>IF('Anvendte oplysninger'!N438="Irrelevant",1,IF(AND(OR(I438="Motorvejsstrækning",I438="Frakørselsflettestrækning",I438="Tilkørselsflettestrækning"),'Anvendte oplysninger'!N438&lt;3),1+(3-'Anvendte oplysninger'!N438)*0.19666667,1))</f>
        <v>1</v>
      </c>
      <c r="P438" s="14">
        <f>IF('Anvendte oplysninger'!O438="Irrelevant",1,IF(AND(OR(I438="Motorvejsstrækning",I438="Frakørselsflettestrækning",I438="Tilkørselsflettestrækning"),'Anvendte oplysninger'!O438&lt;3.00000001),1+(0.5-'Anvendte oplysninger'!O438)*0.04,IF(AND(OR(I438="Frakørselsrampe",I438="Tilkørselsrampe"),'Anvendte oplysninger'!O438&lt;3.00000001),1+(0.5-'Anvendte oplysninger'!O438)*0.08,IF(OR(I438="Motorvejsstrækning",I438="Frakørselsflettestrækning",I438="Tilkørselsflettestrækning"),0.9,0.8))))</f>
        <v>1</v>
      </c>
      <c r="Q438" s="14">
        <f>IF('Anvendte oplysninger'!P438="Irrelevant",1,IF(AND(OR(I438="Motorvejsstrækning",I438="Frakørselsflettestrækning",I438="Tilkørselsflettestrækning"),'Anvendte oplysninger'!P438&lt;11.00000001),1+(5-'Anvendte oplysninger'!P438)*0.01,0.94))</f>
        <v>1</v>
      </c>
      <c r="R438" s="14">
        <f>IF(OR('Anvendte oplysninger'!Q438="Irrelevant",'Anvendte oplysninger'!R438="Irrelevant",'Anvendte oplysninger'!Q438="Lige"),1,IF(AND(OR(I438="Motorvejsstrækning",I438="Frakørselsflettestrækning",I438="Tilkørselsflettestrækning"),'Anvendte oplysninger'!Q438&lt;4000),(EXP(0.1096*1746.5/'Anvendte oplysninger'!Q438)/EXP(0.1096*1746.5/4000))*('Anvendte oplysninger'!R438/1000)/G438+(G438-'Anvendte oplysninger'!R438/1000)/G438,1))</f>
        <v>1</v>
      </c>
      <c r="S438" s="14">
        <f>IF(OR('Anvendte oplysninger'!S438="Irrelevant",'Anvendte oplysninger'!T438="Irrelevant",'Anvendte oplysninger'!S438="Lige"),1,IF(AND(OR(I438="Motorvejsstrækning",I438="Frakørselsflettestrækning",I438="Tilkørselsflettestrækning"),'Anvendte oplysninger'!S438&lt;4000),(EXP(0.1096*1746.5/'Anvendte oplysninger'!S438)/EXP(0.1096*1746.5/4000))*('Anvendte oplysninger'!T438/1000)/G438+(G438-'Anvendte oplysninger'!T438/1000)/G438,1))</f>
        <v>1</v>
      </c>
      <c r="T438" s="14">
        <f>IF('Anvendte oplysninger'!U438="Irrelevant",1,IF(AND(OR(I438="Motorvejsstrækning",I438="Frakørselsflettestrækning",I438="Tilkørselsflettestrækning",I438="Frakørselsrampe",I438="Tilkørselsrampe"),'Anvendte oplysninger'!U438="Ja"),0.95,1))</f>
        <v>1</v>
      </c>
      <c r="U438" s="14">
        <f>IF('Anvendte oplysninger'!U438="Irrelevant",1,IF(AND(OR(I438="Motorvejsstrækning",I438="Frakørselsflettestrækning",I438="Tilkørselsflettestrækning",I438="Frakørselsrampe",I438="Tilkørselsrampe"),'Anvendte oplysninger'!U438="Ja"),0.96,1))</f>
        <v>1</v>
      </c>
      <c r="V438" s="14">
        <f>IF('Anvendte oplysninger'!U438="Irrelevant",1,IF(AND(OR(I438="Motorvejsstrækning",I438="Frakørselsflettestrækning",I438="Tilkørselsflettestrækning",I438="Frakørselsrampe",I438="Tilkørselsrampe"),'Anvendte oplysninger'!U438="Ja"),0.79,1))</f>
        <v>1</v>
      </c>
      <c r="W438" s="14">
        <f>IF('Anvendte oplysninger'!U438="Irrelevant",1,IF(AND(OR(I438="Motorvejsstrækning",I438="Frakørselsflettestrækning",I438="Tilkørselsflettestrækning",I438="Frakørselsrampe",I438="Tilkørselsrampe"),'Anvendte oplysninger'!U438="Ja"),0.94,1))</f>
        <v>1</v>
      </c>
      <c r="X438" s="14">
        <f>IF('Anvendte oplysninger'!U438="Irrelevant",1,IF(AND(OR(I438="Motorvejsstrækning",I438="Frakørselsflettestrækning",I438="Tilkørselsflettestrækning",I438="Frakørselsrampe",I438="Tilkørselsrampe"),'Anvendte oplysninger'!U438="Ja"),0.97,1))</f>
        <v>1</v>
      </c>
      <c r="Y438" s="14">
        <f>IF(AND(I438="Frakørselsrampe",'Anvendte oplysninger'!V438="S-formet ruderrampe"),1.32,IF(AND(I438="Frakørselsrampe",'Anvendte oplysninger'!V438="S-formet trompetrampe"),2.05,IF(AND(I438="Frakørselsrampe",'Anvendte oplysninger'!V438="U-formet trompetrampe"),4.11,IF(AND(I438="Frakørselsrampe",'Anvendte oplysninger'!V438="SV-formet flyoverrampe"),5.15,IF(AND(I438="Frakørselsrampe",'Anvendte oplysninger'!V438="Vinkelformet rampe"),1.07,IF(AND(I438="Tilkørselsrampe",'Anvendte oplysninger'!V438="S-formet ruderrampe"),0.93,IF(AND(I438="Tilkørselsrampe",'Anvendte oplysninger'!V438="S-formet trompetrampe"),2.48,IF(AND(I438="Tilkørselsrampe",'Anvendte oplysninger'!V438="U-formet trompetrampe"),4.15,IF(AND(I438="Tilkørselsrampe",'Anvendte oplysninger'!V438="SV-formet flyoverrampe"),5.26,IF(AND(I438="Tilkørselsrampe",'Anvendte oplysninger'!V438="Vinkelformet rampe"),1.42,1))))))))))</f>
        <v>1</v>
      </c>
      <c r="Z438" s="14">
        <f>IF(OR('Anvendte oplysninger'!W438="Lige",'Anvendte oplysninger'!W438="Irrelevant",'Anvendte oplysninger'!X438="Irrelevant",'Anvendte oplysninger'!Y438="Irrelevant"),1,1+1.545*1000/32.2*((('Anvendte oplysninger'!Y438*3268/3600)/('Anvendte oplysninger'!W438/0.306))^2)*('Anvendte oplysninger'!X438/1000)/G438)</f>
        <v>1</v>
      </c>
      <c r="AA438" s="14">
        <f>IF(OR('Anvendte oplysninger'!W438="Lige",'Anvendte oplysninger'!W438="Irrelevant",'Anvendte oplysninger'!X438="Irrelevant",'Anvendte oplysninger'!Y438="Irrelevant"),1,1+1.961*1000/32.2*((('Anvendte oplysninger'!Y438*3268/3600)/('Anvendte oplysninger'!W438/0.306))^2)*('Anvendte oplysninger'!X438/1000)/G438)</f>
        <v>1</v>
      </c>
      <c r="AB438" s="14">
        <f>IF(OR('Anvendte oplysninger'!Z438="Lige",'Anvendte oplysninger'!Z438="Irrelevant",'Anvendte oplysninger'!AA438="Irrelevant",'Anvendte oplysninger'!AB438="Irrelevant"),1,1+1.545*1000/32.2*((('Anvendte oplysninger'!AB438*3268/3600)/('Anvendte oplysninger'!Z438/0.306))^2)*('Anvendte oplysninger'!AA438/1000)/G438)</f>
        <v>1</v>
      </c>
      <c r="AC438" s="14">
        <f>IF(OR('Anvendte oplysninger'!Z438="Lige",'Anvendte oplysninger'!Z438="Irrelevant",'Anvendte oplysninger'!AA438="Irrelevant",'Anvendte oplysninger'!AB438="Irrelevant"),1,1+1.961*1000/32.2*((('Anvendte oplysninger'!AB438*3268/3600)/('Anvendte oplysninger'!Z438/0.306))^2)*('Anvendte oplysninger'!AA438/1000)/G438)</f>
        <v>1</v>
      </c>
      <c r="AD438" s="14">
        <f>IF(OR('Anvendte oplysninger'!AC438="Irrelevant",'Anvendte oplysninger'!AC438="Nej"),1,IF(AND('Anvendte oplysninger'!AC438="Ja",OR('Anvendte oplysninger'!Q438&lt;301,'Anvendte oplysninger'!S438&lt;301)),1-(0.5*('Anvendte oplysninger'!R438+'Anvendte oplysninger'!T438)/('Anvendte oplysninger'!G438*1000)),IF(AND('Anvendte oplysninger'!AC438="Ja",OR('Anvendte oplysninger'!Q438&lt;601,'Anvendte oplysninger'!S438&lt;601)),1-(0.25*('Anvendte oplysninger'!R438+'Anvendte oplysninger'!T438)/('Anvendte oplysninger'!G438*1000)),1)))</f>
        <v>1</v>
      </c>
      <c r="AE438" s="14">
        <f>IF(OR('Anvendte oplysninger'!AC438="Irrelevant",'Anvendte oplysninger'!AC438="Nej"),1,IF(AND('Anvendte oplysninger'!AC438="Ja",OR('Anvendte oplysninger'!Q438&lt;301,'Anvendte oplysninger'!S438&lt;301)),1-(0.4*('Anvendte oplysninger'!R438+'Anvendte oplysninger'!T438)/('Anvendte oplysninger'!G438*1000)),IF(AND('Anvendte oplysninger'!AC438="Ja",OR('Anvendte oplysninger'!Q438&lt;601,'Anvendte oplysninger'!S438&lt;601)),1-(0.2*('Anvendte oplysninger'!R438+'Anvendte oplysninger'!T438)/('Anvendte oplysninger'!G438*1000)),1)))</f>
        <v>1</v>
      </c>
      <c r="AF438" s="14">
        <f>IF('Anvendte oplysninger'!AD438="110 km/t",0.79,1)</f>
        <v>1</v>
      </c>
      <c r="AG438" s="14">
        <f>IF('Anvendte oplysninger'!AD438="110 km/t",0.94,1)</f>
        <v>1</v>
      </c>
      <c r="AH438" s="14">
        <f>IF('Anvendte oplysninger'!AD438="110 km/t",0.66,1)</f>
        <v>1</v>
      </c>
      <c r="AI438" s="14">
        <f>IF('Anvendte oplysninger'!AD438="110 km/t",0.82,1)</f>
        <v>1</v>
      </c>
      <c r="AJ438" s="14">
        <f>IF(AND('Anvendte oplysninger'!AE438="Ja",I438="Tilkørselsflettestrækning"),0.65*'Anvendte oplysninger'!AF438+1-'Anvendte oplysninger'!AF438,1)</f>
        <v>1</v>
      </c>
      <c r="AK438" s="15" t="str">
        <f t="shared" si="42"/>
        <v/>
      </c>
      <c r="AL438" s="15" t="str">
        <f t="shared" si="43"/>
        <v/>
      </c>
      <c r="AM438" s="15" t="str">
        <f t="shared" si="44"/>
        <v/>
      </c>
      <c r="AN438" s="15" t="str">
        <f t="shared" si="45"/>
        <v/>
      </c>
      <c r="AO438" s="15" t="str">
        <f t="shared" si="46"/>
        <v/>
      </c>
      <c r="AP438" s="15" t="str">
        <f t="shared" si="47"/>
        <v/>
      </c>
      <c r="AQ438" s="4" t="str">
        <f t="shared" si="48"/>
        <v/>
      </c>
    </row>
    <row r="439" spans="1:43" x14ac:dyDescent="0.25">
      <c r="A439" s="4" t="str">
        <f>IF(Inddata!A454="","",Inddata!A454)</f>
        <v/>
      </c>
      <c r="B439" s="4" t="str">
        <f>IF(Inddata!B454="","",Inddata!B454)</f>
        <v/>
      </c>
      <c r="C439" s="4" t="str">
        <f>IF(Inddata!C454="","",Inddata!C454)</f>
        <v/>
      </c>
      <c r="D439" s="4" t="str">
        <f>IF(Inddata!D454="","",Inddata!D454)</f>
        <v/>
      </c>
      <c r="E439" s="4" t="str">
        <f>IF(Inddata!E454="","",Inddata!E454)</f>
        <v/>
      </c>
      <c r="F439" s="4" t="str">
        <f>IF(Inddata!F454="","",Inddata!F454)</f>
        <v/>
      </c>
      <c r="G439" s="4">
        <f>IF(Inddata!G454="","",Inddata!G454)</f>
        <v>0</v>
      </c>
      <c r="H439" s="4" t="str">
        <f>IF(Inddata!H454&gt;0.5,Inddata!H454,"")</f>
        <v/>
      </c>
      <c r="I439" s="4" t="str">
        <f>IF(Inddata!I454="","",Inddata!I454)</f>
        <v/>
      </c>
      <c r="J439" s="14">
        <f>IF('Anvendte oplysninger'!J439="Irrelevant",1,IF('Anvendte oplysninger'!J439&gt;3,1.2,1))</f>
        <v>1</v>
      </c>
      <c r="K439" s="14">
        <f>IF('Anvendte oplysninger'!K439="Irrelevant",1,IF(AND(OR(I439="Motorvejsstrækning",I439="Frakørselsflettestrækning",I439="Tilkørselsflettestrækning"),'Anvendte oplysninger'!K439&lt;3.5),1+(3.5-'Anvendte oplysninger'!K439)*0.12,IF(AND(OR(I439="Frakørselsrampe",I439="Tilkørselsrampe"),'Anvendte oplysninger'!K439&lt;3.5),1+(3.5-'Anvendte oplysninger'!K439)*0.16,1)))</f>
        <v>1</v>
      </c>
      <c r="L439" s="14">
        <f>IF('Anvendte oplysninger'!L439="Irrelevant",1,IF(AND('Anvendte oplysninger'!L439="Ja",'Anvendte oplysninger'!J439=2),0.6*'Anvendte oplysninger'!M439+(1-'Anvendte oplysninger'!M439),IF(AND('Anvendte oplysninger'!L439="Ja",'Anvendte oplysninger'!J439=3),0.7*'Anvendte oplysninger'!M439+(1-'Anvendte oplysninger'!M439),IF(AND('Anvendte oplysninger'!L439="Ja",'Anvendte oplysninger'!J439=4),0.76*'Anvendte oplysninger'!M439+(1-'Anvendte oplysninger'!M439),IF(AND('Anvendte oplysninger'!L439="Ja",'Anvendte oplysninger'!J439&gt;4.99999999),0.8*'Anvendte oplysninger'!M439+(1-'Anvendte oplysninger'!M439),1)))))</f>
        <v>1</v>
      </c>
      <c r="M439" s="14">
        <f>IF('Anvendte oplysninger'!L439="Irrelevant",1,IF(AND('Anvendte oplysninger'!L439="Ja",'Anvendte oplysninger'!J439=2),0.8*'Anvendte oplysninger'!M439+(1-'Anvendte oplysninger'!M439),IF(AND('Anvendte oplysninger'!L439="Ja",'Anvendte oplysninger'!J439=3),0.85*'Anvendte oplysninger'!M439+(1-'Anvendte oplysninger'!M439),IF(AND('Anvendte oplysninger'!L439="Ja",'Anvendte oplysninger'!J439=4),0.88*'Anvendte oplysninger'!M439+(1-'Anvendte oplysninger'!M439),IF(AND('Anvendte oplysninger'!L439="Ja",'Anvendte oplysninger'!J439&gt;4.99999999),0.9*'Anvendte oplysninger'!M439+(1-'Anvendte oplysninger'!M439),1)))))</f>
        <v>1</v>
      </c>
      <c r="N439" s="14">
        <f>IF('Anvendte oplysninger'!N439="Irrelevant",1,IF(AND(OR(I439="Motorvejsstrækning",I439="Frakørselsflettestrækning",I439="Tilkørselsflettestrækning"),'Anvendte oplysninger'!N439&lt;3),1+(3-'Anvendte oplysninger'!N439)*0.09333333,1))</f>
        <v>1</v>
      </c>
      <c r="O439" s="14">
        <f>IF('Anvendte oplysninger'!N439="Irrelevant",1,IF(AND(OR(I439="Motorvejsstrækning",I439="Frakørselsflettestrækning",I439="Tilkørselsflettestrækning"),'Anvendte oplysninger'!N439&lt;3),1+(3-'Anvendte oplysninger'!N439)*0.19666667,1))</f>
        <v>1</v>
      </c>
      <c r="P439" s="14">
        <f>IF('Anvendte oplysninger'!O439="Irrelevant",1,IF(AND(OR(I439="Motorvejsstrækning",I439="Frakørselsflettestrækning",I439="Tilkørselsflettestrækning"),'Anvendte oplysninger'!O439&lt;3.00000001),1+(0.5-'Anvendte oplysninger'!O439)*0.04,IF(AND(OR(I439="Frakørselsrampe",I439="Tilkørselsrampe"),'Anvendte oplysninger'!O439&lt;3.00000001),1+(0.5-'Anvendte oplysninger'!O439)*0.08,IF(OR(I439="Motorvejsstrækning",I439="Frakørselsflettestrækning",I439="Tilkørselsflettestrækning"),0.9,0.8))))</f>
        <v>1</v>
      </c>
      <c r="Q439" s="14">
        <f>IF('Anvendte oplysninger'!P439="Irrelevant",1,IF(AND(OR(I439="Motorvejsstrækning",I439="Frakørselsflettestrækning",I439="Tilkørselsflettestrækning"),'Anvendte oplysninger'!P439&lt;11.00000001),1+(5-'Anvendte oplysninger'!P439)*0.01,0.94))</f>
        <v>1</v>
      </c>
      <c r="R439" s="14">
        <f>IF(OR('Anvendte oplysninger'!Q439="Irrelevant",'Anvendte oplysninger'!R439="Irrelevant",'Anvendte oplysninger'!Q439="Lige"),1,IF(AND(OR(I439="Motorvejsstrækning",I439="Frakørselsflettestrækning",I439="Tilkørselsflettestrækning"),'Anvendte oplysninger'!Q439&lt;4000),(EXP(0.1096*1746.5/'Anvendte oplysninger'!Q439)/EXP(0.1096*1746.5/4000))*('Anvendte oplysninger'!R439/1000)/G439+(G439-'Anvendte oplysninger'!R439/1000)/G439,1))</f>
        <v>1</v>
      </c>
      <c r="S439" s="14">
        <f>IF(OR('Anvendte oplysninger'!S439="Irrelevant",'Anvendte oplysninger'!T439="Irrelevant",'Anvendte oplysninger'!S439="Lige"),1,IF(AND(OR(I439="Motorvejsstrækning",I439="Frakørselsflettestrækning",I439="Tilkørselsflettestrækning"),'Anvendte oplysninger'!S439&lt;4000),(EXP(0.1096*1746.5/'Anvendte oplysninger'!S439)/EXP(0.1096*1746.5/4000))*('Anvendte oplysninger'!T439/1000)/G439+(G439-'Anvendte oplysninger'!T439/1000)/G439,1))</f>
        <v>1</v>
      </c>
      <c r="T439" s="14">
        <f>IF('Anvendte oplysninger'!U439="Irrelevant",1,IF(AND(OR(I439="Motorvejsstrækning",I439="Frakørselsflettestrækning",I439="Tilkørselsflettestrækning",I439="Frakørselsrampe",I439="Tilkørselsrampe"),'Anvendte oplysninger'!U439="Ja"),0.95,1))</f>
        <v>1</v>
      </c>
      <c r="U439" s="14">
        <f>IF('Anvendte oplysninger'!U439="Irrelevant",1,IF(AND(OR(I439="Motorvejsstrækning",I439="Frakørselsflettestrækning",I439="Tilkørselsflettestrækning",I439="Frakørselsrampe",I439="Tilkørselsrampe"),'Anvendte oplysninger'!U439="Ja"),0.96,1))</f>
        <v>1</v>
      </c>
      <c r="V439" s="14">
        <f>IF('Anvendte oplysninger'!U439="Irrelevant",1,IF(AND(OR(I439="Motorvejsstrækning",I439="Frakørselsflettestrækning",I439="Tilkørselsflettestrækning",I439="Frakørselsrampe",I439="Tilkørselsrampe"),'Anvendte oplysninger'!U439="Ja"),0.79,1))</f>
        <v>1</v>
      </c>
      <c r="W439" s="14">
        <f>IF('Anvendte oplysninger'!U439="Irrelevant",1,IF(AND(OR(I439="Motorvejsstrækning",I439="Frakørselsflettestrækning",I439="Tilkørselsflettestrækning",I439="Frakørselsrampe",I439="Tilkørselsrampe"),'Anvendte oplysninger'!U439="Ja"),0.94,1))</f>
        <v>1</v>
      </c>
      <c r="X439" s="14">
        <f>IF('Anvendte oplysninger'!U439="Irrelevant",1,IF(AND(OR(I439="Motorvejsstrækning",I439="Frakørselsflettestrækning",I439="Tilkørselsflettestrækning",I439="Frakørselsrampe",I439="Tilkørselsrampe"),'Anvendte oplysninger'!U439="Ja"),0.97,1))</f>
        <v>1</v>
      </c>
      <c r="Y439" s="14">
        <f>IF(AND(I439="Frakørselsrampe",'Anvendte oplysninger'!V439="S-formet ruderrampe"),1.32,IF(AND(I439="Frakørselsrampe",'Anvendte oplysninger'!V439="S-formet trompetrampe"),2.05,IF(AND(I439="Frakørselsrampe",'Anvendte oplysninger'!V439="U-formet trompetrampe"),4.11,IF(AND(I439="Frakørselsrampe",'Anvendte oplysninger'!V439="SV-formet flyoverrampe"),5.15,IF(AND(I439="Frakørselsrampe",'Anvendte oplysninger'!V439="Vinkelformet rampe"),1.07,IF(AND(I439="Tilkørselsrampe",'Anvendte oplysninger'!V439="S-formet ruderrampe"),0.93,IF(AND(I439="Tilkørselsrampe",'Anvendte oplysninger'!V439="S-formet trompetrampe"),2.48,IF(AND(I439="Tilkørselsrampe",'Anvendte oplysninger'!V439="U-formet trompetrampe"),4.15,IF(AND(I439="Tilkørselsrampe",'Anvendte oplysninger'!V439="SV-formet flyoverrampe"),5.26,IF(AND(I439="Tilkørselsrampe",'Anvendte oplysninger'!V439="Vinkelformet rampe"),1.42,1))))))))))</f>
        <v>1</v>
      </c>
      <c r="Z439" s="14">
        <f>IF(OR('Anvendte oplysninger'!W439="Lige",'Anvendte oplysninger'!W439="Irrelevant",'Anvendte oplysninger'!X439="Irrelevant",'Anvendte oplysninger'!Y439="Irrelevant"),1,1+1.545*1000/32.2*((('Anvendte oplysninger'!Y439*3268/3600)/('Anvendte oplysninger'!W439/0.306))^2)*('Anvendte oplysninger'!X439/1000)/G439)</f>
        <v>1</v>
      </c>
      <c r="AA439" s="14">
        <f>IF(OR('Anvendte oplysninger'!W439="Lige",'Anvendte oplysninger'!W439="Irrelevant",'Anvendte oplysninger'!X439="Irrelevant",'Anvendte oplysninger'!Y439="Irrelevant"),1,1+1.961*1000/32.2*((('Anvendte oplysninger'!Y439*3268/3600)/('Anvendte oplysninger'!W439/0.306))^2)*('Anvendte oplysninger'!X439/1000)/G439)</f>
        <v>1</v>
      </c>
      <c r="AB439" s="14">
        <f>IF(OR('Anvendte oplysninger'!Z439="Lige",'Anvendte oplysninger'!Z439="Irrelevant",'Anvendte oplysninger'!AA439="Irrelevant",'Anvendte oplysninger'!AB439="Irrelevant"),1,1+1.545*1000/32.2*((('Anvendte oplysninger'!AB439*3268/3600)/('Anvendte oplysninger'!Z439/0.306))^2)*('Anvendte oplysninger'!AA439/1000)/G439)</f>
        <v>1</v>
      </c>
      <c r="AC439" s="14">
        <f>IF(OR('Anvendte oplysninger'!Z439="Lige",'Anvendte oplysninger'!Z439="Irrelevant",'Anvendte oplysninger'!AA439="Irrelevant",'Anvendte oplysninger'!AB439="Irrelevant"),1,1+1.961*1000/32.2*((('Anvendte oplysninger'!AB439*3268/3600)/('Anvendte oplysninger'!Z439/0.306))^2)*('Anvendte oplysninger'!AA439/1000)/G439)</f>
        <v>1</v>
      </c>
      <c r="AD439" s="14">
        <f>IF(OR('Anvendte oplysninger'!AC439="Irrelevant",'Anvendte oplysninger'!AC439="Nej"),1,IF(AND('Anvendte oplysninger'!AC439="Ja",OR('Anvendte oplysninger'!Q439&lt;301,'Anvendte oplysninger'!S439&lt;301)),1-(0.5*('Anvendte oplysninger'!R439+'Anvendte oplysninger'!T439)/('Anvendte oplysninger'!G439*1000)),IF(AND('Anvendte oplysninger'!AC439="Ja",OR('Anvendte oplysninger'!Q439&lt;601,'Anvendte oplysninger'!S439&lt;601)),1-(0.25*('Anvendte oplysninger'!R439+'Anvendte oplysninger'!T439)/('Anvendte oplysninger'!G439*1000)),1)))</f>
        <v>1</v>
      </c>
      <c r="AE439" s="14">
        <f>IF(OR('Anvendte oplysninger'!AC439="Irrelevant",'Anvendte oplysninger'!AC439="Nej"),1,IF(AND('Anvendte oplysninger'!AC439="Ja",OR('Anvendte oplysninger'!Q439&lt;301,'Anvendte oplysninger'!S439&lt;301)),1-(0.4*('Anvendte oplysninger'!R439+'Anvendte oplysninger'!T439)/('Anvendte oplysninger'!G439*1000)),IF(AND('Anvendte oplysninger'!AC439="Ja",OR('Anvendte oplysninger'!Q439&lt;601,'Anvendte oplysninger'!S439&lt;601)),1-(0.2*('Anvendte oplysninger'!R439+'Anvendte oplysninger'!T439)/('Anvendte oplysninger'!G439*1000)),1)))</f>
        <v>1</v>
      </c>
      <c r="AF439" s="14">
        <f>IF('Anvendte oplysninger'!AD439="110 km/t",0.79,1)</f>
        <v>1</v>
      </c>
      <c r="AG439" s="14">
        <f>IF('Anvendte oplysninger'!AD439="110 km/t",0.94,1)</f>
        <v>1</v>
      </c>
      <c r="AH439" s="14">
        <f>IF('Anvendte oplysninger'!AD439="110 km/t",0.66,1)</f>
        <v>1</v>
      </c>
      <c r="AI439" s="14">
        <f>IF('Anvendte oplysninger'!AD439="110 km/t",0.82,1)</f>
        <v>1</v>
      </c>
      <c r="AJ439" s="14">
        <f>IF(AND('Anvendte oplysninger'!AE439="Ja",I439="Tilkørselsflettestrækning"),0.65*'Anvendte oplysninger'!AF439+1-'Anvendte oplysninger'!AF439,1)</f>
        <v>1</v>
      </c>
      <c r="AK439" s="15" t="str">
        <f t="shared" si="42"/>
        <v/>
      </c>
      <c r="AL439" s="15" t="str">
        <f t="shared" si="43"/>
        <v/>
      </c>
      <c r="AM439" s="15" t="str">
        <f t="shared" si="44"/>
        <v/>
      </c>
      <c r="AN439" s="15" t="str">
        <f t="shared" si="45"/>
        <v/>
      </c>
      <c r="AO439" s="15" t="str">
        <f t="shared" si="46"/>
        <v/>
      </c>
      <c r="AP439" s="15" t="str">
        <f t="shared" si="47"/>
        <v/>
      </c>
      <c r="AQ439" s="4" t="str">
        <f t="shared" si="48"/>
        <v/>
      </c>
    </row>
    <row r="440" spans="1:43" x14ac:dyDescent="0.25">
      <c r="A440" s="4" t="str">
        <f>IF(Inddata!A455="","",Inddata!A455)</f>
        <v/>
      </c>
      <c r="B440" s="4" t="str">
        <f>IF(Inddata!B455="","",Inddata!B455)</f>
        <v/>
      </c>
      <c r="C440" s="4" t="str">
        <f>IF(Inddata!C455="","",Inddata!C455)</f>
        <v/>
      </c>
      <c r="D440" s="4" t="str">
        <f>IF(Inddata!D455="","",Inddata!D455)</f>
        <v/>
      </c>
      <c r="E440" s="4" t="str">
        <f>IF(Inddata!E455="","",Inddata!E455)</f>
        <v/>
      </c>
      <c r="F440" s="4" t="str">
        <f>IF(Inddata!F455="","",Inddata!F455)</f>
        <v/>
      </c>
      <c r="G440" s="4">
        <f>IF(Inddata!G455="","",Inddata!G455)</f>
        <v>0</v>
      </c>
      <c r="H440" s="4" t="str">
        <f>IF(Inddata!H455&gt;0.5,Inddata!H455,"")</f>
        <v/>
      </c>
      <c r="I440" s="4" t="str">
        <f>IF(Inddata!I455="","",Inddata!I455)</f>
        <v/>
      </c>
      <c r="J440" s="14">
        <f>IF('Anvendte oplysninger'!J440="Irrelevant",1,IF('Anvendte oplysninger'!J440&gt;3,1.2,1))</f>
        <v>1</v>
      </c>
      <c r="K440" s="14">
        <f>IF('Anvendte oplysninger'!K440="Irrelevant",1,IF(AND(OR(I440="Motorvejsstrækning",I440="Frakørselsflettestrækning",I440="Tilkørselsflettestrækning"),'Anvendte oplysninger'!K440&lt;3.5),1+(3.5-'Anvendte oplysninger'!K440)*0.12,IF(AND(OR(I440="Frakørselsrampe",I440="Tilkørselsrampe"),'Anvendte oplysninger'!K440&lt;3.5),1+(3.5-'Anvendte oplysninger'!K440)*0.16,1)))</f>
        <v>1</v>
      </c>
      <c r="L440" s="14">
        <f>IF('Anvendte oplysninger'!L440="Irrelevant",1,IF(AND('Anvendte oplysninger'!L440="Ja",'Anvendte oplysninger'!J440=2),0.6*'Anvendte oplysninger'!M440+(1-'Anvendte oplysninger'!M440),IF(AND('Anvendte oplysninger'!L440="Ja",'Anvendte oplysninger'!J440=3),0.7*'Anvendte oplysninger'!M440+(1-'Anvendte oplysninger'!M440),IF(AND('Anvendte oplysninger'!L440="Ja",'Anvendte oplysninger'!J440=4),0.76*'Anvendte oplysninger'!M440+(1-'Anvendte oplysninger'!M440),IF(AND('Anvendte oplysninger'!L440="Ja",'Anvendte oplysninger'!J440&gt;4.99999999),0.8*'Anvendte oplysninger'!M440+(1-'Anvendte oplysninger'!M440),1)))))</f>
        <v>1</v>
      </c>
      <c r="M440" s="14">
        <f>IF('Anvendte oplysninger'!L440="Irrelevant",1,IF(AND('Anvendte oplysninger'!L440="Ja",'Anvendte oplysninger'!J440=2),0.8*'Anvendte oplysninger'!M440+(1-'Anvendte oplysninger'!M440),IF(AND('Anvendte oplysninger'!L440="Ja",'Anvendte oplysninger'!J440=3),0.85*'Anvendte oplysninger'!M440+(1-'Anvendte oplysninger'!M440),IF(AND('Anvendte oplysninger'!L440="Ja",'Anvendte oplysninger'!J440=4),0.88*'Anvendte oplysninger'!M440+(1-'Anvendte oplysninger'!M440),IF(AND('Anvendte oplysninger'!L440="Ja",'Anvendte oplysninger'!J440&gt;4.99999999),0.9*'Anvendte oplysninger'!M440+(1-'Anvendte oplysninger'!M440),1)))))</f>
        <v>1</v>
      </c>
      <c r="N440" s="14">
        <f>IF('Anvendte oplysninger'!N440="Irrelevant",1,IF(AND(OR(I440="Motorvejsstrækning",I440="Frakørselsflettestrækning",I440="Tilkørselsflettestrækning"),'Anvendte oplysninger'!N440&lt;3),1+(3-'Anvendte oplysninger'!N440)*0.09333333,1))</f>
        <v>1</v>
      </c>
      <c r="O440" s="14">
        <f>IF('Anvendte oplysninger'!N440="Irrelevant",1,IF(AND(OR(I440="Motorvejsstrækning",I440="Frakørselsflettestrækning",I440="Tilkørselsflettestrækning"),'Anvendte oplysninger'!N440&lt;3),1+(3-'Anvendte oplysninger'!N440)*0.19666667,1))</f>
        <v>1</v>
      </c>
      <c r="P440" s="14">
        <f>IF('Anvendte oplysninger'!O440="Irrelevant",1,IF(AND(OR(I440="Motorvejsstrækning",I440="Frakørselsflettestrækning",I440="Tilkørselsflettestrækning"),'Anvendte oplysninger'!O440&lt;3.00000001),1+(0.5-'Anvendte oplysninger'!O440)*0.04,IF(AND(OR(I440="Frakørselsrampe",I440="Tilkørselsrampe"),'Anvendte oplysninger'!O440&lt;3.00000001),1+(0.5-'Anvendte oplysninger'!O440)*0.08,IF(OR(I440="Motorvejsstrækning",I440="Frakørselsflettestrækning",I440="Tilkørselsflettestrækning"),0.9,0.8))))</f>
        <v>1</v>
      </c>
      <c r="Q440" s="14">
        <f>IF('Anvendte oplysninger'!P440="Irrelevant",1,IF(AND(OR(I440="Motorvejsstrækning",I440="Frakørselsflettestrækning",I440="Tilkørselsflettestrækning"),'Anvendte oplysninger'!P440&lt;11.00000001),1+(5-'Anvendte oplysninger'!P440)*0.01,0.94))</f>
        <v>1</v>
      </c>
      <c r="R440" s="14">
        <f>IF(OR('Anvendte oplysninger'!Q440="Irrelevant",'Anvendte oplysninger'!R440="Irrelevant",'Anvendte oplysninger'!Q440="Lige"),1,IF(AND(OR(I440="Motorvejsstrækning",I440="Frakørselsflettestrækning",I440="Tilkørselsflettestrækning"),'Anvendte oplysninger'!Q440&lt;4000),(EXP(0.1096*1746.5/'Anvendte oplysninger'!Q440)/EXP(0.1096*1746.5/4000))*('Anvendte oplysninger'!R440/1000)/G440+(G440-'Anvendte oplysninger'!R440/1000)/G440,1))</f>
        <v>1</v>
      </c>
      <c r="S440" s="14">
        <f>IF(OR('Anvendte oplysninger'!S440="Irrelevant",'Anvendte oplysninger'!T440="Irrelevant",'Anvendte oplysninger'!S440="Lige"),1,IF(AND(OR(I440="Motorvejsstrækning",I440="Frakørselsflettestrækning",I440="Tilkørselsflettestrækning"),'Anvendte oplysninger'!S440&lt;4000),(EXP(0.1096*1746.5/'Anvendte oplysninger'!S440)/EXP(0.1096*1746.5/4000))*('Anvendte oplysninger'!T440/1000)/G440+(G440-'Anvendte oplysninger'!T440/1000)/G440,1))</f>
        <v>1</v>
      </c>
      <c r="T440" s="14">
        <f>IF('Anvendte oplysninger'!U440="Irrelevant",1,IF(AND(OR(I440="Motorvejsstrækning",I440="Frakørselsflettestrækning",I440="Tilkørselsflettestrækning",I440="Frakørselsrampe",I440="Tilkørselsrampe"),'Anvendte oplysninger'!U440="Ja"),0.95,1))</f>
        <v>1</v>
      </c>
      <c r="U440" s="14">
        <f>IF('Anvendte oplysninger'!U440="Irrelevant",1,IF(AND(OR(I440="Motorvejsstrækning",I440="Frakørselsflettestrækning",I440="Tilkørselsflettestrækning",I440="Frakørselsrampe",I440="Tilkørselsrampe"),'Anvendte oplysninger'!U440="Ja"),0.96,1))</f>
        <v>1</v>
      </c>
      <c r="V440" s="14">
        <f>IF('Anvendte oplysninger'!U440="Irrelevant",1,IF(AND(OR(I440="Motorvejsstrækning",I440="Frakørselsflettestrækning",I440="Tilkørselsflettestrækning",I440="Frakørselsrampe",I440="Tilkørselsrampe"),'Anvendte oplysninger'!U440="Ja"),0.79,1))</f>
        <v>1</v>
      </c>
      <c r="W440" s="14">
        <f>IF('Anvendte oplysninger'!U440="Irrelevant",1,IF(AND(OR(I440="Motorvejsstrækning",I440="Frakørselsflettestrækning",I440="Tilkørselsflettestrækning",I440="Frakørselsrampe",I440="Tilkørselsrampe"),'Anvendte oplysninger'!U440="Ja"),0.94,1))</f>
        <v>1</v>
      </c>
      <c r="X440" s="14">
        <f>IF('Anvendte oplysninger'!U440="Irrelevant",1,IF(AND(OR(I440="Motorvejsstrækning",I440="Frakørselsflettestrækning",I440="Tilkørselsflettestrækning",I440="Frakørselsrampe",I440="Tilkørselsrampe"),'Anvendte oplysninger'!U440="Ja"),0.97,1))</f>
        <v>1</v>
      </c>
      <c r="Y440" s="14">
        <f>IF(AND(I440="Frakørselsrampe",'Anvendte oplysninger'!V440="S-formet ruderrampe"),1.32,IF(AND(I440="Frakørselsrampe",'Anvendte oplysninger'!V440="S-formet trompetrampe"),2.05,IF(AND(I440="Frakørselsrampe",'Anvendte oplysninger'!V440="U-formet trompetrampe"),4.11,IF(AND(I440="Frakørselsrampe",'Anvendte oplysninger'!V440="SV-formet flyoverrampe"),5.15,IF(AND(I440="Frakørselsrampe",'Anvendte oplysninger'!V440="Vinkelformet rampe"),1.07,IF(AND(I440="Tilkørselsrampe",'Anvendte oplysninger'!V440="S-formet ruderrampe"),0.93,IF(AND(I440="Tilkørselsrampe",'Anvendte oplysninger'!V440="S-formet trompetrampe"),2.48,IF(AND(I440="Tilkørselsrampe",'Anvendte oplysninger'!V440="U-formet trompetrampe"),4.15,IF(AND(I440="Tilkørselsrampe",'Anvendte oplysninger'!V440="SV-formet flyoverrampe"),5.26,IF(AND(I440="Tilkørselsrampe",'Anvendte oplysninger'!V440="Vinkelformet rampe"),1.42,1))))))))))</f>
        <v>1</v>
      </c>
      <c r="Z440" s="14">
        <f>IF(OR('Anvendte oplysninger'!W440="Lige",'Anvendte oplysninger'!W440="Irrelevant",'Anvendte oplysninger'!X440="Irrelevant",'Anvendte oplysninger'!Y440="Irrelevant"),1,1+1.545*1000/32.2*((('Anvendte oplysninger'!Y440*3268/3600)/('Anvendte oplysninger'!W440/0.306))^2)*('Anvendte oplysninger'!X440/1000)/G440)</f>
        <v>1</v>
      </c>
      <c r="AA440" s="14">
        <f>IF(OR('Anvendte oplysninger'!W440="Lige",'Anvendte oplysninger'!W440="Irrelevant",'Anvendte oplysninger'!X440="Irrelevant",'Anvendte oplysninger'!Y440="Irrelevant"),1,1+1.961*1000/32.2*((('Anvendte oplysninger'!Y440*3268/3600)/('Anvendte oplysninger'!W440/0.306))^2)*('Anvendte oplysninger'!X440/1000)/G440)</f>
        <v>1</v>
      </c>
      <c r="AB440" s="14">
        <f>IF(OR('Anvendte oplysninger'!Z440="Lige",'Anvendte oplysninger'!Z440="Irrelevant",'Anvendte oplysninger'!AA440="Irrelevant",'Anvendte oplysninger'!AB440="Irrelevant"),1,1+1.545*1000/32.2*((('Anvendte oplysninger'!AB440*3268/3600)/('Anvendte oplysninger'!Z440/0.306))^2)*('Anvendte oplysninger'!AA440/1000)/G440)</f>
        <v>1</v>
      </c>
      <c r="AC440" s="14">
        <f>IF(OR('Anvendte oplysninger'!Z440="Lige",'Anvendte oplysninger'!Z440="Irrelevant",'Anvendte oplysninger'!AA440="Irrelevant",'Anvendte oplysninger'!AB440="Irrelevant"),1,1+1.961*1000/32.2*((('Anvendte oplysninger'!AB440*3268/3600)/('Anvendte oplysninger'!Z440/0.306))^2)*('Anvendte oplysninger'!AA440/1000)/G440)</f>
        <v>1</v>
      </c>
      <c r="AD440" s="14">
        <f>IF(OR('Anvendte oplysninger'!AC440="Irrelevant",'Anvendte oplysninger'!AC440="Nej"),1,IF(AND('Anvendte oplysninger'!AC440="Ja",OR('Anvendte oplysninger'!Q440&lt;301,'Anvendte oplysninger'!S440&lt;301)),1-(0.5*('Anvendte oplysninger'!R440+'Anvendte oplysninger'!T440)/('Anvendte oplysninger'!G440*1000)),IF(AND('Anvendte oplysninger'!AC440="Ja",OR('Anvendte oplysninger'!Q440&lt;601,'Anvendte oplysninger'!S440&lt;601)),1-(0.25*('Anvendte oplysninger'!R440+'Anvendte oplysninger'!T440)/('Anvendte oplysninger'!G440*1000)),1)))</f>
        <v>1</v>
      </c>
      <c r="AE440" s="14">
        <f>IF(OR('Anvendte oplysninger'!AC440="Irrelevant",'Anvendte oplysninger'!AC440="Nej"),1,IF(AND('Anvendte oplysninger'!AC440="Ja",OR('Anvendte oplysninger'!Q440&lt;301,'Anvendte oplysninger'!S440&lt;301)),1-(0.4*('Anvendte oplysninger'!R440+'Anvendte oplysninger'!T440)/('Anvendte oplysninger'!G440*1000)),IF(AND('Anvendte oplysninger'!AC440="Ja",OR('Anvendte oplysninger'!Q440&lt;601,'Anvendte oplysninger'!S440&lt;601)),1-(0.2*('Anvendte oplysninger'!R440+'Anvendte oplysninger'!T440)/('Anvendte oplysninger'!G440*1000)),1)))</f>
        <v>1</v>
      </c>
      <c r="AF440" s="14">
        <f>IF('Anvendte oplysninger'!AD440="110 km/t",0.79,1)</f>
        <v>1</v>
      </c>
      <c r="AG440" s="14">
        <f>IF('Anvendte oplysninger'!AD440="110 km/t",0.94,1)</f>
        <v>1</v>
      </c>
      <c r="AH440" s="14">
        <f>IF('Anvendte oplysninger'!AD440="110 km/t",0.66,1)</f>
        <v>1</v>
      </c>
      <c r="AI440" s="14">
        <f>IF('Anvendte oplysninger'!AD440="110 km/t",0.82,1)</f>
        <v>1</v>
      </c>
      <c r="AJ440" s="14">
        <f>IF(AND('Anvendte oplysninger'!AE440="Ja",I440="Tilkørselsflettestrækning"),0.65*'Anvendte oplysninger'!AF440+1-'Anvendte oplysninger'!AF440,1)</f>
        <v>1</v>
      </c>
      <c r="AK440" s="15" t="str">
        <f t="shared" si="42"/>
        <v/>
      </c>
      <c r="AL440" s="15" t="str">
        <f t="shared" si="43"/>
        <v/>
      </c>
      <c r="AM440" s="15" t="str">
        <f t="shared" si="44"/>
        <v/>
      </c>
      <c r="AN440" s="15" t="str">
        <f t="shared" si="45"/>
        <v/>
      </c>
      <c r="AO440" s="15" t="str">
        <f t="shared" si="46"/>
        <v/>
      </c>
      <c r="AP440" s="15" t="str">
        <f t="shared" si="47"/>
        <v/>
      </c>
      <c r="AQ440" s="4" t="str">
        <f t="shared" si="48"/>
        <v/>
      </c>
    </row>
    <row r="441" spans="1:43" x14ac:dyDescent="0.25">
      <c r="A441" s="4" t="str">
        <f>IF(Inddata!A456="","",Inddata!A456)</f>
        <v/>
      </c>
      <c r="B441" s="4" t="str">
        <f>IF(Inddata!B456="","",Inddata!B456)</f>
        <v/>
      </c>
      <c r="C441" s="4" t="str">
        <f>IF(Inddata!C456="","",Inddata!C456)</f>
        <v/>
      </c>
      <c r="D441" s="4" t="str">
        <f>IF(Inddata!D456="","",Inddata!D456)</f>
        <v/>
      </c>
      <c r="E441" s="4" t="str">
        <f>IF(Inddata!E456="","",Inddata!E456)</f>
        <v/>
      </c>
      <c r="F441" s="4" t="str">
        <f>IF(Inddata!F456="","",Inddata!F456)</f>
        <v/>
      </c>
      <c r="G441" s="4">
        <f>IF(Inddata!G456="","",Inddata!G456)</f>
        <v>0</v>
      </c>
      <c r="H441" s="4" t="str">
        <f>IF(Inddata!H456&gt;0.5,Inddata!H456,"")</f>
        <v/>
      </c>
      <c r="I441" s="4" t="str">
        <f>IF(Inddata!I456="","",Inddata!I456)</f>
        <v/>
      </c>
      <c r="J441" s="14">
        <f>IF('Anvendte oplysninger'!J441="Irrelevant",1,IF('Anvendte oplysninger'!J441&gt;3,1.2,1))</f>
        <v>1</v>
      </c>
      <c r="K441" s="14">
        <f>IF('Anvendte oplysninger'!K441="Irrelevant",1,IF(AND(OR(I441="Motorvejsstrækning",I441="Frakørselsflettestrækning",I441="Tilkørselsflettestrækning"),'Anvendte oplysninger'!K441&lt;3.5),1+(3.5-'Anvendte oplysninger'!K441)*0.12,IF(AND(OR(I441="Frakørselsrampe",I441="Tilkørselsrampe"),'Anvendte oplysninger'!K441&lt;3.5),1+(3.5-'Anvendte oplysninger'!K441)*0.16,1)))</f>
        <v>1</v>
      </c>
      <c r="L441" s="14">
        <f>IF('Anvendte oplysninger'!L441="Irrelevant",1,IF(AND('Anvendte oplysninger'!L441="Ja",'Anvendte oplysninger'!J441=2),0.6*'Anvendte oplysninger'!M441+(1-'Anvendte oplysninger'!M441),IF(AND('Anvendte oplysninger'!L441="Ja",'Anvendte oplysninger'!J441=3),0.7*'Anvendte oplysninger'!M441+(1-'Anvendte oplysninger'!M441),IF(AND('Anvendte oplysninger'!L441="Ja",'Anvendte oplysninger'!J441=4),0.76*'Anvendte oplysninger'!M441+(1-'Anvendte oplysninger'!M441),IF(AND('Anvendte oplysninger'!L441="Ja",'Anvendte oplysninger'!J441&gt;4.99999999),0.8*'Anvendte oplysninger'!M441+(1-'Anvendte oplysninger'!M441),1)))))</f>
        <v>1</v>
      </c>
      <c r="M441" s="14">
        <f>IF('Anvendte oplysninger'!L441="Irrelevant",1,IF(AND('Anvendte oplysninger'!L441="Ja",'Anvendte oplysninger'!J441=2),0.8*'Anvendte oplysninger'!M441+(1-'Anvendte oplysninger'!M441),IF(AND('Anvendte oplysninger'!L441="Ja",'Anvendte oplysninger'!J441=3),0.85*'Anvendte oplysninger'!M441+(1-'Anvendte oplysninger'!M441),IF(AND('Anvendte oplysninger'!L441="Ja",'Anvendte oplysninger'!J441=4),0.88*'Anvendte oplysninger'!M441+(1-'Anvendte oplysninger'!M441),IF(AND('Anvendte oplysninger'!L441="Ja",'Anvendte oplysninger'!J441&gt;4.99999999),0.9*'Anvendte oplysninger'!M441+(1-'Anvendte oplysninger'!M441),1)))))</f>
        <v>1</v>
      </c>
      <c r="N441" s="14">
        <f>IF('Anvendte oplysninger'!N441="Irrelevant",1,IF(AND(OR(I441="Motorvejsstrækning",I441="Frakørselsflettestrækning",I441="Tilkørselsflettestrækning"),'Anvendte oplysninger'!N441&lt;3),1+(3-'Anvendte oplysninger'!N441)*0.09333333,1))</f>
        <v>1</v>
      </c>
      <c r="O441" s="14">
        <f>IF('Anvendte oplysninger'!N441="Irrelevant",1,IF(AND(OR(I441="Motorvejsstrækning",I441="Frakørselsflettestrækning",I441="Tilkørselsflettestrækning"),'Anvendte oplysninger'!N441&lt;3),1+(3-'Anvendte oplysninger'!N441)*0.19666667,1))</f>
        <v>1</v>
      </c>
      <c r="P441" s="14">
        <f>IF('Anvendte oplysninger'!O441="Irrelevant",1,IF(AND(OR(I441="Motorvejsstrækning",I441="Frakørselsflettestrækning",I441="Tilkørselsflettestrækning"),'Anvendte oplysninger'!O441&lt;3.00000001),1+(0.5-'Anvendte oplysninger'!O441)*0.04,IF(AND(OR(I441="Frakørselsrampe",I441="Tilkørselsrampe"),'Anvendte oplysninger'!O441&lt;3.00000001),1+(0.5-'Anvendte oplysninger'!O441)*0.08,IF(OR(I441="Motorvejsstrækning",I441="Frakørselsflettestrækning",I441="Tilkørselsflettestrækning"),0.9,0.8))))</f>
        <v>1</v>
      </c>
      <c r="Q441" s="14">
        <f>IF('Anvendte oplysninger'!P441="Irrelevant",1,IF(AND(OR(I441="Motorvejsstrækning",I441="Frakørselsflettestrækning",I441="Tilkørselsflettestrækning"),'Anvendte oplysninger'!P441&lt;11.00000001),1+(5-'Anvendte oplysninger'!P441)*0.01,0.94))</f>
        <v>1</v>
      </c>
      <c r="R441" s="14">
        <f>IF(OR('Anvendte oplysninger'!Q441="Irrelevant",'Anvendte oplysninger'!R441="Irrelevant",'Anvendte oplysninger'!Q441="Lige"),1,IF(AND(OR(I441="Motorvejsstrækning",I441="Frakørselsflettestrækning",I441="Tilkørselsflettestrækning"),'Anvendte oplysninger'!Q441&lt;4000),(EXP(0.1096*1746.5/'Anvendte oplysninger'!Q441)/EXP(0.1096*1746.5/4000))*('Anvendte oplysninger'!R441/1000)/G441+(G441-'Anvendte oplysninger'!R441/1000)/G441,1))</f>
        <v>1</v>
      </c>
      <c r="S441" s="14">
        <f>IF(OR('Anvendte oplysninger'!S441="Irrelevant",'Anvendte oplysninger'!T441="Irrelevant",'Anvendte oplysninger'!S441="Lige"),1,IF(AND(OR(I441="Motorvejsstrækning",I441="Frakørselsflettestrækning",I441="Tilkørselsflettestrækning"),'Anvendte oplysninger'!S441&lt;4000),(EXP(0.1096*1746.5/'Anvendte oplysninger'!S441)/EXP(0.1096*1746.5/4000))*('Anvendte oplysninger'!T441/1000)/G441+(G441-'Anvendte oplysninger'!T441/1000)/G441,1))</f>
        <v>1</v>
      </c>
      <c r="T441" s="14">
        <f>IF('Anvendte oplysninger'!U441="Irrelevant",1,IF(AND(OR(I441="Motorvejsstrækning",I441="Frakørselsflettestrækning",I441="Tilkørselsflettestrækning",I441="Frakørselsrampe",I441="Tilkørselsrampe"),'Anvendte oplysninger'!U441="Ja"),0.95,1))</f>
        <v>1</v>
      </c>
      <c r="U441" s="14">
        <f>IF('Anvendte oplysninger'!U441="Irrelevant",1,IF(AND(OR(I441="Motorvejsstrækning",I441="Frakørselsflettestrækning",I441="Tilkørselsflettestrækning",I441="Frakørselsrampe",I441="Tilkørselsrampe"),'Anvendte oplysninger'!U441="Ja"),0.96,1))</f>
        <v>1</v>
      </c>
      <c r="V441" s="14">
        <f>IF('Anvendte oplysninger'!U441="Irrelevant",1,IF(AND(OR(I441="Motorvejsstrækning",I441="Frakørselsflettestrækning",I441="Tilkørselsflettestrækning",I441="Frakørselsrampe",I441="Tilkørselsrampe"),'Anvendte oplysninger'!U441="Ja"),0.79,1))</f>
        <v>1</v>
      </c>
      <c r="W441" s="14">
        <f>IF('Anvendte oplysninger'!U441="Irrelevant",1,IF(AND(OR(I441="Motorvejsstrækning",I441="Frakørselsflettestrækning",I441="Tilkørselsflettestrækning",I441="Frakørselsrampe",I441="Tilkørselsrampe"),'Anvendte oplysninger'!U441="Ja"),0.94,1))</f>
        <v>1</v>
      </c>
      <c r="X441" s="14">
        <f>IF('Anvendte oplysninger'!U441="Irrelevant",1,IF(AND(OR(I441="Motorvejsstrækning",I441="Frakørselsflettestrækning",I441="Tilkørselsflettestrækning",I441="Frakørselsrampe",I441="Tilkørselsrampe"),'Anvendte oplysninger'!U441="Ja"),0.97,1))</f>
        <v>1</v>
      </c>
      <c r="Y441" s="14">
        <f>IF(AND(I441="Frakørselsrampe",'Anvendte oplysninger'!V441="S-formet ruderrampe"),1.32,IF(AND(I441="Frakørselsrampe",'Anvendte oplysninger'!V441="S-formet trompetrampe"),2.05,IF(AND(I441="Frakørselsrampe",'Anvendte oplysninger'!V441="U-formet trompetrampe"),4.11,IF(AND(I441="Frakørselsrampe",'Anvendte oplysninger'!V441="SV-formet flyoverrampe"),5.15,IF(AND(I441="Frakørselsrampe",'Anvendte oplysninger'!V441="Vinkelformet rampe"),1.07,IF(AND(I441="Tilkørselsrampe",'Anvendte oplysninger'!V441="S-formet ruderrampe"),0.93,IF(AND(I441="Tilkørselsrampe",'Anvendte oplysninger'!V441="S-formet trompetrampe"),2.48,IF(AND(I441="Tilkørselsrampe",'Anvendte oplysninger'!V441="U-formet trompetrampe"),4.15,IF(AND(I441="Tilkørselsrampe",'Anvendte oplysninger'!V441="SV-formet flyoverrampe"),5.26,IF(AND(I441="Tilkørselsrampe",'Anvendte oplysninger'!V441="Vinkelformet rampe"),1.42,1))))))))))</f>
        <v>1</v>
      </c>
      <c r="Z441" s="14">
        <f>IF(OR('Anvendte oplysninger'!W441="Lige",'Anvendte oplysninger'!W441="Irrelevant",'Anvendte oplysninger'!X441="Irrelevant",'Anvendte oplysninger'!Y441="Irrelevant"),1,1+1.545*1000/32.2*((('Anvendte oplysninger'!Y441*3268/3600)/('Anvendte oplysninger'!W441/0.306))^2)*('Anvendte oplysninger'!X441/1000)/G441)</f>
        <v>1</v>
      </c>
      <c r="AA441" s="14">
        <f>IF(OR('Anvendte oplysninger'!W441="Lige",'Anvendte oplysninger'!W441="Irrelevant",'Anvendte oplysninger'!X441="Irrelevant",'Anvendte oplysninger'!Y441="Irrelevant"),1,1+1.961*1000/32.2*((('Anvendte oplysninger'!Y441*3268/3600)/('Anvendte oplysninger'!W441/0.306))^2)*('Anvendte oplysninger'!X441/1000)/G441)</f>
        <v>1</v>
      </c>
      <c r="AB441" s="14">
        <f>IF(OR('Anvendte oplysninger'!Z441="Lige",'Anvendte oplysninger'!Z441="Irrelevant",'Anvendte oplysninger'!AA441="Irrelevant",'Anvendte oplysninger'!AB441="Irrelevant"),1,1+1.545*1000/32.2*((('Anvendte oplysninger'!AB441*3268/3600)/('Anvendte oplysninger'!Z441/0.306))^2)*('Anvendte oplysninger'!AA441/1000)/G441)</f>
        <v>1</v>
      </c>
      <c r="AC441" s="14">
        <f>IF(OR('Anvendte oplysninger'!Z441="Lige",'Anvendte oplysninger'!Z441="Irrelevant",'Anvendte oplysninger'!AA441="Irrelevant",'Anvendte oplysninger'!AB441="Irrelevant"),1,1+1.961*1000/32.2*((('Anvendte oplysninger'!AB441*3268/3600)/('Anvendte oplysninger'!Z441/0.306))^2)*('Anvendte oplysninger'!AA441/1000)/G441)</f>
        <v>1</v>
      </c>
      <c r="AD441" s="14">
        <f>IF(OR('Anvendte oplysninger'!AC441="Irrelevant",'Anvendte oplysninger'!AC441="Nej"),1,IF(AND('Anvendte oplysninger'!AC441="Ja",OR('Anvendte oplysninger'!Q441&lt;301,'Anvendte oplysninger'!S441&lt;301)),1-(0.5*('Anvendte oplysninger'!R441+'Anvendte oplysninger'!T441)/('Anvendte oplysninger'!G441*1000)),IF(AND('Anvendte oplysninger'!AC441="Ja",OR('Anvendte oplysninger'!Q441&lt;601,'Anvendte oplysninger'!S441&lt;601)),1-(0.25*('Anvendte oplysninger'!R441+'Anvendte oplysninger'!T441)/('Anvendte oplysninger'!G441*1000)),1)))</f>
        <v>1</v>
      </c>
      <c r="AE441" s="14">
        <f>IF(OR('Anvendte oplysninger'!AC441="Irrelevant",'Anvendte oplysninger'!AC441="Nej"),1,IF(AND('Anvendte oplysninger'!AC441="Ja",OR('Anvendte oplysninger'!Q441&lt;301,'Anvendte oplysninger'!S441&lt;301)),1-(0.4*('Anvendte oplysninger'!R441+'Anvendte oplysninger'!T441)/('Anvendte oplysninger'!G441*1000)),IF(AND('Anvendte oplysninger'!AC441="Ja",OR('Anvendte oplysninger'!Q441&lt;601,'Anvendte oplysninger'!S441&lt;601)),1-(0.2*('Anvendte oplysninger'!R441+'Anvendte oplysninger'!T441)/('Anvendte oplysninger'!G441*1000)),1)))</f>
        <v>1</v>
      </c>
      <c r="AF441" s="14">
        <f>IF('Anvendte oplysninger'!AD441="110 km/t",0.79,1)</f>
        <v>1</v>
      </c>
      <c r="AG441" s="14">
        <f>IF('Anvendte oplysninger'!AD441="110 km/t",0.94,1)</f>
        <v>1</v>
      </c>
      <c r="AH441" s="14">
        <f>IF('Anvendte oplysninger'!AD441="110 km/t",0.66,1)</f>
        <v>1</v>
      </c>
      <c r="AI441" s="14">
        <f>IF('Anvendte oplysninger'!AD441="110 km/t",0.82,1)</f>
        <v>1</v>
      </c>
      <c r="AJ441" s="14">
        <f>IF(AND('Anvendte oplysninger'!AE441="Ja",I441="Tilkørselsflettestrækning"),0.65*'Anvendte oplysninger'!AF441+1-'Anvendte oplysninger'!AF441,1)</f>
        <v>1</v>
      </c>
      <c r="AK441" s="15" t="str">
        <f t="shared" si="42"/>
        <v/>
      </c>
      <c r="AL441" s="15" t="str">
        <f t="shared" si="43"/>
        <v/>
      </c>
      <c r="AM441" s="15" t="str">
        <f t="shared" si="44"/>
        <v/>
      </c>
      <c r="AN441" s="15" t="str">
        <f t="shared" si="45"/>
        <v/>
      </c>
      <c r="AO441" s="15" t="str">
        <f t="shared" si="46"/>
        <v/>
      </c>
      <c r="AP441" s="15" t="str">
        <f t="shared" si="47"/>
        <v/>
      </c>
      <c r="AQ441" s="4" t="str">
        <f t="shared" si="48"/>
        <v/>
      </c>
    </row>
    <row r="442" spans="1:43" x14ac:dyDescent="0.25">
      <c r="A442" s="4" t="str">
        <f>IF(Inddata!A457="","",Inddata!A457)</f>
        <v/>
      </c>
      <c r="B442" s="4" t="str">
        <f>IF(Inddata!B457="","",Inddata!B457)</f>
        <v/>
      </c>
      <c r="C442" s="4" t="str">
        <f>IF(Inddata!C457="","",Inddata!C457)</f>
        <v/>
      </c>
      <c r="D442" s="4" t="str">
        <f>IF(Inddata!D457="","",Inddata!D457)</f>
        <v/>
      </c>
      <c r="E442" s="4" t="str">
        <f>IF(Inddata!E457="","",Inddata!E457)</f>
        <v/>
      </c>
      <c r="F442" s="4" t="str">
        <f>IF(Inddata!F457="","",Inddata!F457)</f>
        <v/>
      </c>
      <c r="G442" s="4">
        <f>IF(Inddata!G457="","",Inddata!G457)</f>
        <v>0</v>
      </c>
      <c r="H442" s="4" t="str">
        <f>IF(Inddata!H457&gt;0.5,Inddata!H457,"")</f>
        <v/>
      </c>
      <c r="I442" s="4" t="str">
        <f>IF(Inddata!I457="","",Inddata!I457)</f>
        <v/>
      </c>
      <c r="J442" s="14">
        <f>IF('Anvendte oplysninger'!J442="Irrelevant",1,IF('Anvendte oplysninger'!J442&gt;3,1.2,1))</f>
        <v>1</v>
      </c>
      <c r="K442" s="14">
        <f>IF('Anvendte oplysninger'!K442="Irrelevant",1,IF(AND(OR(I442="Motorvejsstrækning",I442="Frakørselsflettestrækning",I442="Tilkørselsflettestrækning"),'Anvendte oplysninger'!K442&lt;3.5),1+(3.5-'Anvendte oplysninger'!K442)*0.12,IF(AND(OR(I442="Frakørselsrampe",I442="Tilkørselsrampe"),'Anvendte oplysninger'!K442&lt;3.5),1+(3.5-'Anvendte oplysninger'!K442)*0.16,1)))</f>
        <v>1</v>
      </c>
      <c r="L442" s="14">
        <f>IF('Anvendte oplysninger'!L442="Irrelevant",1,IF(AND('Anvendte oplysninger'!L442="Ja",'Anvendte oplysninger'!J442=2),0.6*'Anvendte oplysninger'!M442+(1-'Anvendte oplysninger'!M442),IF(AND('Anvendte oplysninger'!L442="Ja",'Anvendte oplysninger'!J442=3),0.7*'Anvendte oplysninger'!M442+(1-'Anvendte oplysninger'!M442),IF(AND('Anvendte oplysninger'!L442="Ja",'Anvendte oplysninger'!J442=4),0.76*'Anvendte oplysninger'!M442+(1-'Anvendte oplysninger'!M442),IF(AND('Anvendte oplysninger'!L442="Ja",'Anvendte oplysninger'!J442&gt;4.99999999),0.8*'Anvendte oplysninger'!M442+(1-'Anvendte oplysninger'!M442),1)))))</f>
        <v>1</v>
      </c>
      <c r="M442" s="14">
        <f>IF('Anvendte oplysninger'!L442="Irrelevant",1,IF(AND('Anvendte oplysninger'!L442="Ja",'Anvendte oplysninger'!J442=2),0.8*'Anvendte oplysninger'!M442+(1-'Anvendte oplysninger'!M442),IF(AND('Anvendte oplysninger'!L442="Ja",'Anvendte oplysninger'!J442=3),0.85*'Anvendte oplysninger'!M442+(1-'Anvendte oplysninger'!M442),IF(AND('Anvendte oplysninger'!L442="Ja",'Anvendte oplysninger'!J442=4),0.88*'Anvendte oplysninger'!M442+(1-'Anvendte oplysninger'!M442),IF(AND('Anvendte oplysninger'!L442="Ja",'Anvendte oplysninger'!J442&gt;4.99999999),0.9*'Anvendte oplysninger'!M442+(1-'Anvendte oplysninger'!M442),1)))))</f>
        <v>1</v>
      </c>
      <c r="N442" s="14">
        <f>IF('Anvendte oplysninger'!N442="Irrelevant",1,IF(AND(OR(I442="Motorvejsstrækning",I442="Frakørselsflettestrækning",I442="Tilkørselsflettestrækning"),'Anvendte oplysninger'!N442&lt;3),1+(3-'Anvendte oplysninger'!N442)*0.09333333,1))</f>
        <v>1</v>
      </c>
      <c r="O442" s="14">
        <f>IF('Anvendte oplysninger'!N442="Irrelevant",1,IF(AND(OR(I442="Motorvejsstrækning",I442="Frakørselsflettestrækning",I442="Tilkørselsflettestrækning"),'Anvendte oplysninger'!N442&lt;3),1+(3-'Anvendte oplysninger'!N442)*0.19666667,1))</f>
        <v>1</v>
      </c>
      <c r="P442" s="14">
        <f>IF('Anvendte oplysninger'!O442="Irrelevant",1,IF(AND(OR(I442="Motorvejsstrækning",I442="Frakørselsflettestrækning",I442="Tilkørselsflettestrækning"),'Anvendte oplysninger'!O442&lt;3.00000001),1+(0.5-'Anvendte oplysninger'!O442)*0.04,IF(AND(OR(I442="Frakørselsrampe",I442="Tilkørselsrampe"),'Anvendte oplysninger'!O442&lt;3.00000001),1+(0.5-'Anvendte oplysninger'!O442)*0.08,IF(OR(I442="Motorvejsstrækning",I442="Frakørselsflettestrækning",I442="Tilkørselsflettestrækning"),0.9,0.8))))</f>
        <v>1</v>
      </c>
      <c r="Q442" s="14">
        <f>IF('Anvendte oplysninger'!P442="Irrelevant",1,IF(AND(OR(I442="Motorvejsstrækning",I442="Frakørselsflettestrækning",I442="Tilkørselsflettestrækning"),'Anvendte oplysninger'!P442&lt;11.00000001),1+(5-'Anvendte oplysninger'!P442)*0.01,0.94))</f>
        <v>1</v>
      </c>
      <c r="R442" s="14">
        <f>IF(OR('Anvendte oplysninger'!Q442="Irrelevant",'Anvendte oplysninger'!R442="Irrelevant",'Anvendte oplysninger'!Q442="Lige"),1,IF(AND(OR(I442="Motorvejsstrækning",I442="Frakørselsflettestrækning",I442="Tilkørselsflettestrækning"),'Anvendte oplysninger'!Q442&lt;4000),(EXP(0.1096*1746.5/'Anvendte oplysninger'!Q442)/EXP(0.1096*1746.5/4000))*('Anvendte oplysninger'!R442/1000)/G442+(G442-'Anvendte oplysninger'!R442/1000)/G442,1))</f>
        <v>1</v>
      </c>
      <c r="S442" s="14">
        <f>IF(OR('Anvendte oplysninger'!S442="Irrelevant",'Anvendte oplysninger'!T442="Irrelevant",'Anvendte oplysninger'!S442="Lige"),1,IF(AND(OR(I442="Motorvejsstrækning",I442="Frakørselsflettestrækning",I442="Tilkørselsflettestrækning"),'Anvendte oplysninger'!S442&lt;4000),(EXP(0.1096*1746.5/'Anvendte oplysninger'!S442)/EXP(0.1096*1746.5/4000))*('Anvendte oplysninger'!T442/1000)/G442+(G442-'Anvendte oplysninger'!T442/1000)/G442,1))</f>
        <v>1</v>
      </c>
      <c r="T442" s="14">
        <f>IF('Anvendte oplysninger'!U442="Irrelevant",1,IF(AND(OR(I442="Motorvejsstrækning",I442="Frakørselsflettestrækning",I442="Tilkørselsflettestrækning",I442="Frakørselsrampe",I442="Tilkørselsrampe"),'Anvendte oplysninger'!U442="Ja"),0.95,1))</f>
        <v>1</v>
      </c>
      <c r="U442" s="14">
        <f>IF('Anvendte oplysninger'!U442="Irrelevant",1,IF(AND(OR(I442="Motorvejsstrækning",I442="Frakørselsflettestrækning",I442="Tilkørselsflettestrækning",I442="Frakørselsrampe",I442="Tilkørselsrampe"),'Anvendte oplysninger'!U442="Ja"),0.96,1))</f>
        <v>1</v>
      </c>
      <c r="V442" s="14">
        <f>IF('Anvendte oplysninger'!U442="Irrelevant",1,IF(AND(OR(I442="Motorvejsstrækning",I442="Frakørselsflettestrækning",I442="Tilkørselsflettestrækning",I442="Frakørselsrampe",I442="Tilkørselsrampe"),'Anvendte oplysninger'!U442="Ja"),0.79,1))</f>
        <v>1</v>
      </c>
      <c r="W442" s="14">
        <f>IF('Anvendte oplysninger'!U442="Irrelevant",1,IF(AND(OR(I442="Motorvejsstrækning",I442="Frakørselsflettestrækning",I442="Tilkørselsflettestrækning",I442="Frakørselsrampe",I442="Tilkørselsrampe"),'Anvendte oplysninger'!U442="Ja"),0.94,1))</f>
        <v>1</v>
      </c>
      <c r="X442" s="14">
        <f>IF('Anvendte oplysninger'!U442="Irrelevant",1,IF(AND(OR(I442="Motorvejsstrækning",I442="Frakørselsflettestrækning",I442="Tilkørselsflettestrækning",I442="Frakørselsrampe",I442="Tilkørselsrampe"),'Anvendte oplysninger'!U442="Ja"),0.97,1))</f>
        <v>1</v>
      </c>
      <c r="Y442" s="14">
        <f>IF(AND(I442="Frakørselsrampe",'Anvendte oplysninger'!V442="S-formet ruderrampe"),1.32,IF(AND(I442="Frakørselsrampe",'Anvendte oplysninger'!V442="S-formet trompetrampe"),2.05,IF(AND(I442="Frakørselsrampe",'Anvendte oplysninger'!V442="U-formet trompetrampe"),4.11,IF(AND(I442="Frakørselsrampe",'Anvendte oplysninger'!V442="SV-formet flyoverrampe"),5.15,IF(AND(I442="Frakørselsrampe",'Anvendte oplysninger'!V442="Vinkelformet rampe"),1.07,IF(AND(I442="Tilkørselsrampe",'Anvendte oplysninger'!V442="S-formet ruderrampe"),0.93,IF(AND(I442="Tilkørselsrampe",'Anvendte oplysninger'!V442="S-formet trompetrampe"),2.48,IF(AND(I442="Tilkørselsrampe",'Anvendte oplysninger'!V442="U-formet trompetrampe"),4.15,IF(AND(I442="Tilkørselsrampe",'Anvendte oplysninger'!V442="SV-formet flyoverrampe"),5.26,IF(AND(I442="Tilkørselsrampe",'Anvendte oplysninger'!V442="Vinkelformet rampe"),1.42,1))))))))))</f>
        <v>1</v>
      </c>
      <c r="Z442" s="14">
        <f>IF(OR('Anvendte oplysninger'!W442="Lige",'Anvendte oplysninger'!W442="Irrelevant",'Anvendte oplysninger'!X442="Irrelevant",'Anvendte oplysninger'!Y442="Irrelevant"),1,1+1.545*1000/32.2*((('Anvendte oplysninger'!Y442*3268/3600)/('Anvendte oplysninger'!W442/0.306))^2)*('Anvendte oplysninger'!X442/1000)/G442)</f>
        <v>1</v>
      </c>
      <c r="AA442" s="14">
        <f>IF(OR('Anvendte oplysninger'!W442="Lige",'Anvendte oplysninger'!W442="Irrelevant",'Anvendte oplysninger'!X442="Irrelevant",'Anvendte oplysninger'!Y442="Irrelevant"),1,1+1.961*1000/32.2*((('Anvendte oplysninger'!Y442*3268/3600)/('Anvendte oplysninger'!W442/0.306))^2)*('Anvendte oplysninger'!X442/1000)/G442)</f>
        <v>1</v>
      </c>
      <c r="AB442" s="14">
        <f>IF(OR('Anvendte oplysninger'!Z442="Lige",'Anvendte oplysninger'!Z442="Irrelevant",'Anvendte oplysninger'!AA442="Irrelevant",'Anvendte oplysninger'!AB442="Irrelevant"),1,1+1.545*1000/32.2*((('Anvendte oplysninger'!AB442*3268/3600)/('Anvendte oplysninger'!Z442/0.306))^2)*('Anvendte oplysninger'!AA442/1000)/G442)</f>
        <v>1</v>
      </c>
      <c r="AC442" s="14">
        <f>IF(OR('Anvendte oplysninger'!Z442="Lige",'Anvendte oplysninger'!Z442="Irrelevant",'Anvendte oplysninger'!AA442="Irrelevant",'Anvendte oplysninger'!AB442="Irrelevant"),1,1+1.961*1000/32.2*((('Anvendte oplysninger'!AB442*3268/3600)/('Anvendte oplysninger'!Z442/0.306))^2)*('Anvendte oplysninger'!AA442/1000)/G442)</f>
        <v>1</v>
      </c>
      <c r="AD442" s="14">
        <f>IF(OR('Anvendte oplysninger'!AC442="Irrelevant",'Anvendte oplysninger'!AC442="Nej"),1,IF(AND('Anvendte oplysninger'!AC442="Ja",OR('Anvendte oplysninger'!Q442&lt;301,'Anvendte oplysninger'!S442&lt;301)),1-(0.5*('Anvendte oplysninger'!R442+'Anvendte oplysninger'!T442)/('Anvendte oplysninger'!G442*1000)),IF(AND('Anvendte oplysninger'!AC442="Ja",OR('Anvendte oplysninger'!Q442&lt;601,'Anvendte oplysninger'!S442&lt;601)),1-(0.25*('Anvendte oplysninger'!R442+'Anvendte oplysninger'!T442)/('Anvendte oplysninger'!G442*1000)),1)))</f>
        <v>1</v>
      </c>
      <c r="AE442" s="14">
        <f>IF(OR('Anvendte oplysninger'!AC442="Irrelevant",'Anvendte oplysninger'!AC442="Nej"),1,IF(AND('Anvendte oplysninger'!AC442="Ja",OR('Anvendte oplysninger'!Q442&lt;301,'Anvendte oplysninger'!S442&lt;301)),1-(0.4*('Anvendte oplysninger'!R442+'Anvendte oplysninger'!T442)/('Anvendte oplysninger'!G442*1000)),IF(AND('Anvendte oplysninger'!AC442="Ja",OR('Anvendte oplysninger'!Q442&lt;601,'Anvendte oplysninger'!S442&lt;601)),1-(0.2*('Anvendte oplysninger'!R442+'Anvendte oplysninger'!T442)/('Anvendte oplysninger'!G442*1000)),1)))</f>
        <v>1</v>
      </c>
      <c r="AF442" s="14">
        <f>IF('Anvendte oplysninger'!AD442="110 km/t",0.79,1)</f>
        <v>1</v>
      </c>
      <c r="AG442" s="14">
        <f>IF('Anvendte oplysninger'!AD442="110 km/t",0.94,1)</f>
        <v>1</v>
      </c>
      <c r="AH442" s="14">
        <f>IF('Anvendte oplysninger'!AD442="110 km/t",0.66,1)</f>
        <v>1</v>
      </c>
      <c r="AI442" s="14">
        <f>IF('Anvendte oplysninger'!AD442="110 km/t",0.82,1)</f>
        <v>1</v>
      </c>
      <c r="AJ442" s="14">
        <f>IF(AND('Anvendte oplysninger'!AE442="Ja",I442="Tilkørselsflettestrækning"),0.65*'Anvendte oplysninger'!AF442+1-'Anvendte oplysninger'!AF442,1)</f>
        <v>1</v>
      </c>
      <c r="AK442" s="15" t="str">
        <f t="shared" si="42"/>
        <v/>
      </c>
      <c r="AL442" s="15" t="str">
        <f t="shared" si="43"/>
        <v/>
      </c>
      <c r="AM442" s="15" t="str">
        <f t="shared" si="44"/>
        <v/>
      </c>
      <c r="AN442" s="15" t="str">
        <f t="shared" si="45"/>
        <v/>
      </c>
      <c r="AO442" s="15" t="str">
        <f t="shared" si="46"/>
        <v/>
      </c>
      <c r="AP442" s="15" t="str">
        <f t="shared" si="47"/>
        <v/>
      </c>
      <c r="AQ442" s="4" t="str">
        <f t="shared" si="48"/>
        <v/>
      </c>
    </row>
    <row r="443" spans="1:43" x14ac:dyDescent="0.25">
      <c r="A443" s="4" t="str">
        <f>IF(Inddata!A458="","",Inddata!A458)</f>
        <v/>
      </c>
      <c r="B443" s="4" t="str">
        <f>IF(Inddata!B458="","",Inddata!B458)</f>
        <v/>
      </c>
      <c r="C443" s="4" t="str">
        <f>IF(Inddata!C458="","",Inddata!C458)</f>
        <v/>
      </c>
      <c r="D443" s="4" t="str">
        <f>IF(Inddata!D458="","",Inddata!D458)</f>
        <v/>
      </c>
      <c r="E443" s="4" t="str">
        <f>IF(Inddata!E458="","",Inddata!E458)</f>
        <v/>
      </c>
      <c r="F443" s="4" t="str">
        <f>IF(Inddata!F458="","",Inddata!F458)</f>
        <v/>
      </c>
      <c r="G443" s="4">
        <f>IF(Inddata!G458="","",Inddata!G458)</f>
        <v>0</v>
      </c>
      <c r="H443" s="4" t="str">
        <f>IF(Inddata!H458&gt;0.5,Inddata!H458,"")</f>
        <v/>
      </c>
      <c r="I443" s="4" t="str">
        <f>IF(Inddata!I458="","",Inddata!I458)</f>
        <v/>
      </c>
      <c r="J443" s="14">
        <f>IF('Anvendte oplysninger'!J443="Irrelevant",1,IF('Anvendte oplysninger'!J443&gt;3,1.2,1))</f>
        <v>1</v>
      </c>
      <c r="K443" s="14">
        <f>IF('Anvendte oplysninger'!K443="Irrelevant",1,IF(AND(OR(I443="Motorvejsstrækning",I443="Frakørselsflettestrækning",I443="Tilkørselsflettestrækning"),'Anvendte oplysninger'!K443&lt;3.5),1+(3.5-'Anvendte oplysninger'!K443)*0.12,IF(AND(OR(I443="Frakørselsrampe",I443="Tilkørselsrampe"),'Anvendte oplysninger'!K443&lt;3.5),1+(3.5-'Anvendte oplysninger'!K443)*0.16,1)))</f>
        <v>1</v>
      </c>
      <c r="L443" s="14">
        <f>IF('Anvendte oplysninger'!L443="Irrelevant",1,IF(AND('Anvendte oplysninger'!L443="Ja",'Anvendte oplysninger'!J443=2),0.6*'Anvendte oplysninger'!M443+(1-'Anvendte oplysninger'!M443),IF(AND('Anvendte oplysninger'!L443="Ja",'Anvendte oplysninger'!J443=3),0.7*'Anvendte oplysninger'!M443+(1-'Anvendte oplysninger'!M443),IF(AND('Anvendte oplysninger'!L443="Ja",'Anvendte oplysninger'!J443=4),0.76*'Anvendte oplysninger'!M443+(1-'Anvendte oplysninger'!M443),IF(AND('Anvendte oplysninger'!L443="Ja",'Anvendte oplysninger'!J443&gt;4.99999999),0.8*'Anvendte oplysninger'!M443+(1-'Anvendte oplysninger'!M443),1)))))</f>
        <v>1</v>
      </c>
      <c r="M443" s="14">
        <f>IF('Anvendte oplysninger'!L443="Irrelevant",1,IF(AND('Anvendte oplysninger'!L443="Ja",'Anvendte oplysninger'!J443=2),0.8*'Anvendte oplysninger'!M443+(1-'Anvendte oplysninger'!M443),IF(AND('Anvendte oplysninger'!L443="Ja",'Anvendte oplysninger'!J443=3),0.85*'Anvendte oplysninger'!M443+(1-'Anvendte oplysninger'!M443),IF(AND('Anvendte oplysninger'!L443="Ja",'Anvendte oplysninger'!J443=4),0.88*'Anvendte oplysninger'!M443+(1-'Anvendte oplysninger'!M443),IF(AND('Anvendte oplysninger'!L443="Ja",'Anvendte oplysninger'!J443&gt;4.99999999),0.9*'Anvendte oplysninger'!M443+(1-'Anvendte oplysninger'!M443),1)))))</f>
        <v>1</v>
      </c>
      <c r="N443" s="14">
        <f>IF('Anvendte oplysninger'!N443="Irrelevant",1,IF(AND(OR(I443="Motorvejsstrækning",I443="Frakørselsflettestrækning",I443="Tilkørselsflettestrækning"),'Anvendte oplysninger'!N443&lt;3),1+(3-'Anvendte oplysninger'!N443)*0.09333333,1))</f>
        <v>1</v>
      </c>
      <c r="O443" s="14">
        <f>IF('Anvendte oplysninger'!N443="Irrelevant",1,IF(AND(OR(I443="Motorvejsstrækning",I443="Frakørselsflettestrækning",I443="Tilkørselsflettestrækning"),'Anvendte oplysninger'!N443&lt;3),1+(3-'Anvendte oplysninger'!N443)*0.19666667,1))</f>
        <v>1</v>
      </c>
      <c r="P443" s="14">
        <f>IF('Anvendte oplysninger'!O443="Irrelevant",1,IF(AND(OR(I443="Motorvejsstrækning",I443="Frakørselsflettestrækning",I443="Tilkørselsflettestrækning"),'Anvendte oplysninger'!O443&lt;3.00000001),1+(0.5-'Anvendte oplysninger'!O443)*0.04,IF(AND(OR(I443="Frakørselsrampe",I443="Tilkørselsrampe"),'Anvendte oplysninger'!O443&lt;3.00000001),1+(0.5-'Anvendte oplysninger'!O443)*0.08,IF(OR(I443="Motorvejsstrækning",I443="Frakørselsflettestrækning",I443="Tilkørselsflettestrækning"),0.9,0.8))))</f>
        <v>1</v>
      </c>
      <c r="Q443" s="14">
        <f>IF('Anvendte oplysninger'!P443="Irrelevant",1,IF(AND(OR(I443="Motorvejsstrækning",I443="Frakørselsflettestrækning",I443="Tilkørselsflettestrækning"),'Anvendte oplysninger'!P443&lt;11.00000001),1+(5-'Anvendte oplysninger'!P443)*0.01,0.94))</f>
        <v>1</v>
      </c>
      <c r="R443" s="14">
        <f>IF(OR('Anvendte oplysninger'!Q443="Irrelevant",'Anvendte oplysninger'!R443="Irrelevant",'Anvendte oplysninger'!Q443="Lige"),1,IF(AND(OR(I443="Motorvejsstrækning",I443="Frakørselsflettestrækning",I443="Tilkørselsflettestrækning"),'Anvendte oplysninger'!Q443&lt;4000),(EXP(0.1096*1746.5/'Anvendte oplysninger'!Q443)/EXP(0.1096*1746.5/4000))*('Anvendte oplysninger'!R443/1000)/G443+(G443-'Anvendte oplysninger'!R443/1000)/G443,1))</f>
        <v>1</v>
      </c>
      <c r="S443" s="14">
        <f>IF(OR('Anvendte oplysninger'!S443="Irrelevant",'Anvendte oplysninger'!T443="Irrelevant",'Anvendte oplysninger'!S443="Lige"),1,IF(AND(OR(I443="Motorvejsstrækning",I443="Frakørselsflettestrækning",I443="Tilkørselsflettestrækning"),'Anvendte oplysninger'!S443&lt;4000),(EXP(0.1096*1746.5/'Anvendte oplysninger'!S443)/EXP(0.1096*1746.5/4000))*('Anvendte oplysninger'!T443/1000)/G443+(G443-'Anvendte oplysninger'!T443/1000)/G443,1))</f>
        <v>1</v>
      </c>
      <c r="T443" s="14">
        <f>IF('Anvendte oplysninger'!U443="Irrelevant",1,IF(AND(OR(I443="Motorvejsstrækning",I443="Frakørselsflettestrækning",I443="Tilkørselsflettestrækning",I443="Frakørselsrampe",I443="Tilkørselsrampe"),'Anvendte oplysninger'!U443="Ja"),0.95,1))</f>
        <v>1</v>
      </c>
      <c r="U443" s="14">
        <f>IF('Anvendte oplysninger'!U443="Irrelevant",1,IF(AND(OR(I443="Motorvejsstrækning",I443="Frakørselsflettestrækning",I443="Tilkørselsflettestrækning",I443="Frakørselsrampe",I443="Tilkørselsrampe"),'Anvendte oplysninger'!U443="Ja"),0.96,1))</f>
        <v>1</v>
      </c>
      <c r="V443" s="14">
        <f>IF('Anvendte oplysninger'!U443="Irrelevant",1,IF(AND(OR(I443="Motorvejsstrækning",I443="Frakørselsflettestrækning",I443="Tilkørselsflettestrækning",I443="Frakørselsrampe",I443="Tilkørselsrampe"),'Anvendte oplysninger'!U443="Ja"),0.79,1))</f>
        <v>1</v>
      </c>
      <c r="W443" s="14">
        <f>IF('Anvendte oplysninger'!U443="Irrelevant",1,IF(AND(OR(I443="Motorvejsstrækning",I443="Frakørselsflettestrækning",I443="Tilkørselsflettestrækning",I443="Frakørselsrampe",I443="Tilkørselsrampe"),'Anvendte oplysninger'!U443="Ja"),0.94,1))</f>
        <v>1</v>
      </c>
      <c r="X443" s="14">
        <f>IF('Anvendte oplysninger'!U443="Irrelevant",1,IF(AND(OR(I443="Motorvejsstrækning",I443="Frakørselsflettestrækning",I443="Tilkørselsflettestrækning",I443="Frakørselsrampe",I443="Tilkørselsrampe"),'Anvendte oplysninger'!U443="Ja"),0.97,1))</f>
        <v>1</v>
      </c>
      <c r="Y443" s="14">
        <f>IF(AND(I443="Frakørselsrampe",'Anvendte oplysninger'!V443="S-formet ruderrampe"),1.32,IF(AND(I443="Frakørselsrampe",'Anvendte oplysninger'!V443="S-formet trompetrampe"),2.05,IF(AND(I443="Frakørselsrampe",'Anvendte oplysninger'!V443="U-formet trompetrampe"),4.11,IF(AND(I443="Frakørselsrampe",'Anvendte oplysninger'!V443="SV-formet flyoverrampe"),5.15,IF(AND(I443="Frakørselsrampe",'Anvendte oplysninger'!V443="Vinkelformet rampe"),1.07,IF(AND(I443="Tilkørselsrampe",'Anvendte oplysninger'!V443="S-formet ruderrampe"),0.93,IF(AND(I443="Tilkørselsrampe",'Anvendte oplysninger'!V443="S-formet trompetrampe"),2.48,IF(AND(I443="Tilkørselsrampe",'Anvendte oplysninger'!V443="U-formet trompetrampe"),4.15,IF(AND(I443="Tilkørselsrampe",'Anvendte oplysninger'!V443="SV-formet flyoverrampe"),5.26,IF(AND(I443="Tilkørselsrampe",'Anvendte oplysninger'!V443="Vinkelformet rampe"),1.42,1))))))))))</f>
        <v>1</v>
      </c>
      <c r="Z443" s="14">
        <f>IF(OR('Anvendte oplysninger'!W443="Lige",'Anvendte oplysninger'!W443="Irrelevant",'Anvendte oplysninger'!X443="Irrelevant",'Anvendte oplysninger'!Y443="Irrelevant"),1,1+1.545*1000/32.2*((('Anvendte oplysninger'!Y443*3268/3600)/('Anvendte oplysninger'!W443/0.306))^2)*('Anvendte oplysninger'!X443/1000)/G443)</f>
        <v>1</v>
      </c>
      <c r="AA443" s="14">
        <f>IF(OR('Anvendte oplysninger'!W443="Lige",'Anvendte oplysninger'!W443="Irrelevant",'Anvendte oplysninger'!X443="Irrelevant",'Anvendte oplysninger'!Y443="Irrelevant"),1,1+1.961*1000/32.2*((('Anvendte oplysninger'!Y443*3268/3600)/('Anvendte oplysninger'!W443/0.306))^2)*('Anvendte oplysninger'!X443/1000)/G443)</f>
        <v>1</v>
      </c>
      <c r="AB443" s="14">
        <f>IF(OR('Anvendte oplysninger'!Z443="Lige",'Anvendte oplysninger'!Z443="Irrelevant",'Anvendte oplysninger'!AA443="Irrelevant",'Anvendte oplysninger'!AB443="Irrelevant"),1,1+1.545*1000/32.2*((('Anvendte oplysninger'!AB443*3268/3600)/('Anvendte oplysninger'!Z443/0.306))^2)*('Anvendte oplysninger'!AA443/1000)/G443)</f>
        <v>1</v>
      </c>
      <c r="AC443" s="14">
        <f>IF(OR('Anvendte oplysninger'!Z443="Lige",'Anvendte oplysninger'!Z443="Irrelevant",'Anvendte oplysninger'!AA443="Irrelevant",'Anvendte oplysninger'!AB443="Irrelevant"),1,1+1.961*1000/32.2*((('Anvendte oplysninger'!AB443*3268/3600)/('Anvendte oplysninger'!Z443/0.306))^2)*('Anvendte oplysninger'!AA443/1000)/G443)</f>
        <v>1</v>
      </c>
      <c r="AD443" s="14">
        <f>IF(OR('Anvendte oplysninger'!AC443="Irrelevant",'Anvendte oplysninger'!AC443="Nej"),1,IF(AND('Anvendte oplysninger'!AC443="Ja",OR('Anvendte oplysninger'!Q443&lt;301,'Anvendte oplysninger'!S443&lt;301)),1-(0.5*('Anvendte oplysninger'!R443+'Anvendte oplysninger'!T443)/('Anvendte oplysninger'!G443*1000)),IF(AND('Anvendte oplysninger'!AC443="Ja",OR('Anvendte oplysninger'!Q443&lt;601,'Anvendte oplysninger'!S443&lt;601)),1-(0.25*('Anvendte oplysninger'!R443+'Anvendte oplysninger'!T443)/('Anvendte oplysninger'!G443*1000)),1)))</f>
        <v>1</v>
      </c>
      <c r="AE443" s="14">
        <f>IF(OR('Anvendte oplysninger'!AC443="Irrelevant",'Anvendte oplysninger'!AC443="Nej"),1,IF(AND('Anvendte oplysninger'!AC443="Ja",OR('Anvendte oplysninger'!Q443&lt;301,'Anvendte oplysninger'!S443&lt;301)),1-(0.4*('Anvendte oplysninger'!R443+'Anvendte oplysninger'!T443)/('Anvendte oplysninger'!G443*1000)),IF(AND('Anvendte oplysninger'!AC443="Ja",OR('Anvendte oplysninger'!Q443&lt;601,'Anvendte oplysninger'!S443&lt;601)),1-(0.2*('Anvendte oplysninger'!R443+'Anvendte oplysninger'!T443)/('Anvendte oplysninger'!G443*1000)),1)))</f>
        <v>1</v>
      </c>
      <c r="AF443" s="14">
        <f>IF('Anvendte oplysninger'!AD443="110 km/t",0.79,1)</f>
        <v>1</v>
      </c>
      <c r="AG443" s="14">
        <f>IF('Anvendte oplysninger'!AD443="110 km/t",0.94,1)</f>
        <v>1</v>
      </c>
      <c r="AH443" s="14">
        <f>IF('Anvendte oplysninger'!AD443="110 km/t",0.66,1)</f>
        <v>1</v>
      </c>
      <c r="AI443" s="14">
        <f>IF('Anvendte oplysninger'!AD443="110 km/t",0.82,1)</f>
        <v>1</v>
      </c>
      <c r="AJ443" s="14">
        <f>IF(AND('Anvendte oplysninger'!AE443="Ja",I443="Tilkørselsflettestrækning"),0.65*'Anvendte oplysninger'!AF443+1-'Anvendte oplysninger'!AF443,1)</f>
        <v>1</v>
      </c>
      <c r="AK443" s="15" t="str">
        <f t="shared" si="42"/>
        <v/>
      </c>
      <c r="AL443" s="15" t="str">
        <f t="shared" si="43"/>
        <v/>
      </c>
      <c r="AM443" s="15" t="str">
        <f t="shared" si="44"/>
        <v/>
      </c>
      <c r="AN443" s="15" t="str">
        <f t="shared" si="45"/>
        <v/>
      </c>
      <c r="AO443" s="15" t="str">
        <f t="shared" si="46"/>
        <v/>
      </c>
      <c r="AP443" s="15" t="str">
        <f t="shared" si="47"/>
        <v/>
      </c>
      <c r="AQ443" s="4" t="str">
        <f t="shared" si="48"/>
        <v/>
      </c>
    </row>
    <row r="444" spans="1:43" x14ac:dyDescent="0.25">
      <c r="A444" s="4" t="str">
        <f>IF(Inddata!A459="","",Inddata!A459)</f>
        <v/>
      </c>
      <c r="B444" s="4" t="str">
        <f>IF(Inddata!B459="","",Inddata!B459)</f>
        <v/>
      </c>
      <c r="C444" s="4" t="str">
        <f>IF(Inddata!C459="","",Inddata!C459)</f>
        <v/>
      </c>
      <c r="D444" s="4" t="str">
        <f>IF(Inddata!D459="","",Inddata!D459)</f>
        <v/>
      </c>
      <c r="E444" s="4" t="str">
        <f>IF(Inddata!E459="","",Inddata!E459)</f>
        <v/>
      </c>
      <c r="F444" s="4" t="str">
        <f>IF(Inddata!F459="","",Inddata!F459)</f>
        <v/>
      </c>
      <c r="G444" s="4">
        <f>IF(Inddata!G459="","",Inddata!G459)</f>
        <v>0</v>
      </c>
      <c r="H444" s="4" t="str">
        <f>IF(Inddata!H459&gt;0.5,Inddata!H459,"")</f>
        <v/>
      </c>
      <c r="I444" s="4" t="str">
        <f>IF(Inddata!I459="","",Inddata!I459)</f>
        <v/>
      </c>
      <c r="J444" s="14">
        <f>IF('Anvendte oplysninger'!J444="Irrelevant",1,IF('Anvendte oplysninger'!J444&gt;3,1.2,1))</f>
        <v>1</v>
      </c>
      <c r="K444" s="14">
        <f>IF('Anvendte oplysninger'!K444="Irrelevant",1,IF(AND(OR(I444="Motorvejsstrækning",I444="Frakørselsflettestrækning",I444="Tilkørselsflettestrækning"),'Anvendte oplysninger'!K444&lt;3.5),1+(3.5-'Anvendte oplysninger'!K444)*0.12,IF(AND(OR(I444="Frakørselsrampe",I444="Tilkørselsrampe"),'Anvendte oplysninger'!K444&lt;3.5),1+(3.5-'Anvendte oplysninger'!K444)*0.16,1)))</f>
        <v>1</v>
      </c>
      <c r="L444" s="14">
        <f>IF('Anvendte oplysninger'!L444="Irrelevant",1,IF(AND('Anvendte oplysninger'!L444="Ja",'Anvendte oplysninger'!J444=2),0.6*'Anvendte oplysninger'!M444+(1-'Anvendte oplysninger'!M444),IF(AND('Anvendte oplysninger'!L444="Ja",'Anvendte oplysninger'!J444=3),0.7*'Anvendte oplysninger'!M444+(1-'Anvendte oplysninger'!M444),IF(AND('Anvendte oplysninger'!L444="Ja",'Anvendte oplysninger'!J444=4),0.76*'Anvendte oplysninger'!M444+(1-'Anvendte oplysninger'!M444),IF(AND('Anvendte oplysninger'!L444="Ja",'Anvendte oplysninger'!J444&gt;4.99999999),0.8*'Anvendte oplysninger'!M444+(1-'Anvendte oplysninger'!M444),1)))))</f>
        <v>1</v>
      </c>
      <c r="M444" s="14">
        <f>IF('Anvendte oplysninger'!L444="Irrelevant",1,IF(AND('Anvendte oplysninger'!L444="Ja",'Anvendte oplysninger'!J444=2),0.8*'Anvendte oplysninger'!M444+(1-'Anvendte oplysninger'!M444),IF(AND('Anvendte oplysninger'!L444="Ja",'Anvendte oplysninger'!J444=3),0.85*'Anvendte oplysninger'!M444+(1-'Anvendte oplysninger'!M444),IF(AND('Anvendte oplysninger'!L444="Ja",'Anvendte oplysninger'!J444=4),0.88*'Anvendte oplysninger'!M444+(1-'Anvendte oplysninger'!M444),IF(AND('Anvendte oplysninger'!L444="Ja",'Anvendte oplysninger'!J444&gt;4.99999999),0.9*'Anvendte oplysninger'!M444+(1-'Anvendte oplysninger'!M444),1)))))</f>
        <v>1</v>
      </c>
      <c r="N444" s="14">
        <f>IF('Anvendte oplysninger'!N444="Irrelevant",1,IF(AND(OR(I444="Motorvejsstrækning",I444="Frakørselsflettestrækning",I444="Tilkørselsflettestrækning"),'Anvendte oplysninger'!N444&lt;3),1+(3-'Anvendte oplysninger'!N444)*0.09333333,1))</f>
        <v>1</v>
      </c>
      <c r="O444" s="14">
        <f>IF('Anvendte oplysninger'!N444="Irrelevant",1,IF(AND(OR(I444="Motorvejsstrækning",I444="Frakørselsflettestrækning",I444="Tilkørselsflettestrækning"),'Anvendte oplysninger'!N444&lt;3),1+(3-'Anvendte oplysninger'!N444)*0.19666667,1))</f>
        <v>1</v>
      </c>
      <c r="P444" s="14">
        <f>IF('Anvendte oplysninger'!O444="Irrelevant",1,IF(AND(OR(I444="Motorvejsstrækning",I444="Frakørselsflettestrækning",I444="Tilkørselsflettestrækning"),'Anvendte oplysninger'!O444&lt;3.00000001),1+(0.5-'Anvendte oplysninger'!O444)*0.04,IF(AND(OR(I444="Frakørselsrampe",I444="Tilkørselsrampe"),'Anvendte oplysninger'!O444&lt;3.00000001),1+(0.5-'Anvendte oplysninger'!O444)*0.08,IF(OR(I444="Motorvejsstrækning",I444="Frakørselsflettestrækning",I444="Tilkørselsflettestrækning"),0.9,0.8))))</f>
        <v>1</v>
      </c>
      <c r="Q444" s="14">
        <f>IF('Anvendte oplysninger'!P444="Irrelevant",1,IF(AND(OR(I444="Motorvejsstrækning",I444="Frakørselsflettestrækning",I444="Tilkørselsflettestrækning"),'Anvendte oplysninger'!P444&lt;11.00000001),1+(5-'Anvendte oplysninger'!P444)*0.01,0.94))</f>
        <v>1</v>
      </c>
      <c r="R444" s="14">
        <f>IF(OR('Anvendte oplysninger'!Q444="Irrelevant",'Anvendte oplysninger'!R444="Irrelevant",'Anvendte oplysninger'!Q444="Lige"),1,IF(AND(OR(I444="Motorvejsstrækning",I444="Frakørselsflettestrækning",I444="Tilkørselsflettestrækning"),'Anvendte oplysninger'!Q444&lt;4000),(EXP(0.1096*1746.5/'Anvendte oplysninger'!Q444)/EXP(0.1096*1746.5/4000))*('Anvendte oplysninger'!R444/1000)/G444+(G444-'Anvendte oplysninger'!R444/1000)/G444,1))</f>
        <v>1</v>
      </c>
      <c r="S444" s="14">
        <f>IF(OR('Anvendte oplysninger'!S444="Irrelevant",'Anvendte oplysninger'!T444="Irrelevant",'Anvendte oplysninger'!S444="Lige"),1,IF(AND(OR(I444="Motorvejsstrækning",I444="Frakørselsflettestrækning",I444="Tilkørselsflettestrækning"),'Anvendte oplysninger'!S444&lt;4000),(EXP(0.1096*1746.5/'Anvendte oplysninger'!S444)/EXP(0.1096*1746.5/4000))*('Anvendte oplysninger'!T444/1000)/G444+(G444-'Anvendte oplysninger'!T444/1000)/G444,1))</f>
        <v>1</v>
      </c>
      <c r="T444" s="14">
        <f>IF('Anvendte oplysninger'!U444="Irrelevant",1,IF(AND(OR(I444="Motorvejsstrækning",I444="Frakørselsflettestrækning",I444="Tilkørselsflettestrækning",I444="Frakørselsrampe",I444="Tilkørselsrampe"),'Anvendte oplysninger'!U444="Ja"),0.95,1))</f>
        <v>1</v>
      </c>
      <c r="U444" s="14">
        <f>IF('Anvendte oplysninger'!U444="Irrelevant",1,IF(AND(OR(I444="Motorvejsstrækning",I444="Frakørselsflettestrækning",I444="Tilkørselsflettestrækning",I444="Frakørselsrampe",I444="Tilkørselsrampe"),'Anvendte oplysninger'!U444="Ja"),0.96,1))</f>
        <v>1</v>
      </c>
      <c r="V444" s="14">
        <f>IF('Anvendte oplysninger'!U444="Irrelevant",1,IF(AND(OR(I444="Motorvejsstrækning",I444="Frakørselsflettestrækning",I444="Tilkørselsflettestrækning",I444="Frakørselsrampe",I444="Tilkørselsrampe"),'Anvendte oplysninger'!U444="Ja"),0.79,1))</f>
        <v>1</v>
      </c>
      <c r="W444" s="14">
        <f>IF('Anvendte oplysninger'!U444="Irrelevant",1,IF(AND(OR(I444="Motorvejsstrækning",I444="Frakørselsflettestrækning",I444="Tilkørselsflettestrækning",I444="Frakørselsrampe",I444="Tilkørselsrampe"),'Anvendte oplysninger'!U444="Ja"),0.94,1))</f>
        <v>1</v>
      </c>
      <c r="X444" s="14">
        <f>IF('Anvendte oplysninger'!U444="Irrelevant",1,IF(AND(OR(I444="Motorvejsstrækning",I444="Frakørselsflettestrækning",I444="Tilkørselsflettestrækning",I444="Frakørselsrampe",I444="Tilkørselsrampe"),'Anvendte oplysninger'!U444="Ja"),0.97,1))</f>
        <v>1</v>
      </c>
      <c r="Y444" s="14">
        <f>IF(AND(I444="Frakørselsrampe",'Anvendte oplysninger'!V444="S-formet ruderrampe"),1.32,IF(AND(I444="Frakørselsrampe",'Anvendte oplysninger'!V444="S-formet trompetrampe"),2.05,IF(AND(I444="Frakørselsrampe",'Anvendte oplysninger'!V444="U-formet trompetrampe"),4.11,IF(AND(I444="Frakørselsrampe",'Anvendte oplysninger'!V444="SV-formet flyoverrampe"),5.15,IF(AND(I444="Frakørselsrampe",'Anvendte oplysninger'!V444="Vinkelformet rampe"),1.07,IF(AND(I444="Tilkørselsrampe",'Anvendte oplysninger'!V444="S-formet ruderrampe"),0.93,IF(AND(I444="Tilkørselsrampe",'Anvendte oplysninger'!V444="S-formet trompetrampe"),2.48,IF(AND(I444="Tilkørselsrampe",'Anvendte oplysninger'!V444="U-formet trompetrampe"),4.15,IF(AND(I444="Tilkørselsrampe",'Anvendte oplysninger'!V444="SV-formet flyoverrampe"),5.26,IF(AND(I444="Tilkørselsrampe",'Anvendte oplysninger'!V444="Vinkelformet rampe"),1.42,1))))))))))</f>
        <v>1</v>
      </c>
      <c r="Z444" s="14">
        <f>IF(OR('Anvendte oplysninger'!W444="Lige",'Anvendte oplysninger'!W444="Irrelevant",'Anvendte oplysninger'!X444="Irrelevant",'Anvendte oplysninger'!Y444="Irrelevant"),1,1+1.545*1000/32.2*((('Anvendte oplysninger'!Y444*3268/3600)/('Anvendte oplysninger'!W444/0.306))^2)*('Anvendte oplysninger'!X444/1000)/G444)</f>
        <v>1</v>
      </c>
      <c r="AA444" s="14">
        <f>IF(OR('Anvendte oplysninger'!W444="Lige",'Anvendte oplysninger'!W444="Irrelevant",'Anvendte oplysninger'!X444="Irrelevant",'Anvendte oplysninger'!Y444="Irrelevant"),1,1+1.961*1000/32.2*((('Anvendte oplysninger'!Y444*3268/3600)/('Anvendte oplysninger'!W444/0.306))^2)*('Anvendte oplysninger'!X444/1000)/G444)</f>
        <v>1</v>
      </c>
      <c r="AB444" s="14">
        <f>IF(OR('Anvendte oplysninger'!Z444="Lige",'Anvendte oplysninger'!Z444="Irrelevant",'Anvendte oplysninger'!AA444="Irrelevant",'Anvendte oplysninger'!AB444="Irrelevant"),1,1+1.545*1000/32.2*((('Anvendte oplysninger'!AB444*3268/3600)/('Anvendte oplysninger'!Z444/0.306))^2)*('Anvendte oplysninger'!AA444/1000)/G444)</f>
        <v>1</v>
      </c>
      <c r="AC444" s="14">
        <f>IF(OR('Anvendte oplysninger'!Z444="Lige",'Anvendte oplysninger'!Z444="Irrelevant",'Anvendte oplysninger'!AA444="Irrelevant",'Anvendte oplysninger'!AB444="Irrelevant"),1,1+1.961*1000/32.2*((('Anvendte oplysninger'!AB444*3268/3600)/('Anvendte oplysninger'!Z444/0.306))^2)*('Anvendte oplysninger'!AA444/1000)/G444)</f>
        <v>1</v>
      </c>
      <c r="AD444" s="14">
        <f>IF(OR('Anvendte oplysninger'!AC444="Irrelevant",'Anvendte oplysninger'!AC444="Nej"),1,IF(AND('Anvendte oplysninger'!AC444="Ja",OR('Anvendte oplysninger'!Q444&lt;301,'Anvendte oplysninger'!S444&lt;301)),1-(0.5*('Anvendte oplysninger'!R444+'Anvendte oplysninger'!T444)/('Anvendte oplysninger'!G444*1000)),IF(AND('Anvendte oplysninger'!AC444="Ja",OR('Anvendte oplysninger'!Q444&lt;601,'Anvendte oplysninger'!S444&lt;601)),1-(0.25*('Anvendte oplysninger'!R444+'Anvendte oplysninger'!T444)/('Anvendte oplysninger'!G444*1000)),1)))</f>
        <v>1</v>
      </c>
      <c r="AE444" s="14">
        <f>IF(OR('Anvendte oplysninger'!AC444="Irrelevant",'Anvendte oplysninger'!AC444="Nej"),1,IF(AND('Anvendte oplysninger'!AC444="Ja",OR('Anvendte oplysninger'!Q444&lt;301,'Anvendte oplysninger'!S444&lt;301)),1-(0.4*('Anvendte oplysninger'!R444+'Anvendte oplysninger'!T444)/('Anvendte oplysninger'!G444*1000)),IF(AND('Anvendte oplysninger'!AC444="Ja",OR('Anvendte oplysninger'!Q444&lt;601,'Anvendte oplysninger'!S444&lt;601)),1-(0.2*('Anvendte oplysninger'!R444+'Anvendte oplysninger'!T444)/('Anvendte oplysninger'!G444*1000)),1)))</f>
        <v>1</v>
      </c>
      <c r="AF444" s="14">
        <f>IF('Anvendte oplysninger'!AD444="110 km/t",0.79,1)</f>
        <v>1</v>
      </c>
      <c r="AG444" s="14">
        <f>IF('Anvendte oplysninger'!AD444="110 km/t",0.94,1)</f>
        <v>1</v>
      </c>
      <c r="AH444" s="14">
        <f>IF('Anvendte oplysninger'!AD444="110 km/t",0.66,1)</f>
        <v>1</v>
      </c>
      <c r="AI444" s="14">
        <f>IF('Anvendte oplysninger'!AD444="110 km/t",0.82,1)</f>
        <v>1</v>
      </c>
      <c r="AJ444" s="14">
        <f>IF(AND('Anvendte oplysninger'!AE444="Ja",I444="Tilkørselsflettestrækning"),0.65*'Anvendte oplysninger'!AF444+1-'Anvendte oplysninger'!AF444,1)</f>
        <v>1</v>
      </c>
      <c r="AK444" s="15" t="str">
        <f t="shared" si="42"/>
        <v/>
      </c>
      <c r="AL444" s="15" t="str">
        <f t="shared" si="43"/>
        <v/>
      </c>
      <c r="AM444" s="15" t="str">
        <f t="shared" si="44"/>
        <v/>
      </c>
      <c r="AN444" s="15" t="str">
        <f t="shared" si="45"/>
        <v/>
      </c>
      <c r="AO444" s="15" t="str">
        <f t="shared" si="46"/>
        <v/>
      </c>
      <c r="AP444" s="15" t="str">
        <f t="shared" si="47"/>
        <v/>
      </c>
      <c r="AQ444" s="4" t="str">
        <f t="shared" si="48"/>
        <v/>
      </c>
    </row>
    <row r="445" spans="1:43" x14ac:dyDescent="0.25">
      <c r="A445" s="4" t="str">
        <f>IF(Inddata!A460="","",Inddata!A460)</f>
        <v/>
      </c>
      <c r="B445" s="4" t="str">
        <f>IF(Inddata!B460="","",Inddata!B460)</f>
        <v/>
      </c>
      <c r="C445" s="4" t="str">
        <f>IF(Inddata!C460="","",Inddata!C460)</f>
        <v/>
      </c>
      <c r="D445" s="4" t="str">
        <f>IF(Inddata!D460="","",Inddata!D460)</f>
        <v/>
      </c>
      <c r="E445" s="4" t="str">
        <f>IF(Inddata!E460="","",Inddata!E460)</f>
        <v/>
      </c>
      <c r="F445" s="4" t="str">
        <f>IF(Inddata!F460="","",Inddata!F460)</f>
        <v/>
      </c>
      <c r="G445" s="4">
        <f>IF(Inddata!G460="","",Inddata!G460)</f>
        <v>0</v>
      </c>
      <c r="H445" s="4" t="str">
        <f>IF(Inddata!H460&gt;0.5,Inddata!H460,"")</f>
        <v/>
      </c>
      <c r="I445" s="4" t="str">
        <f>IF(Inddata!I460="","",Inddata!I460)</f>
        <v/>
      </c>
      <c r="J445" s="14">
        <f>IF('Anvendte oplysninger'!J445="Irrelevant",1,IF('Anvendte oplysninger'!J445&gt;3,1.2,1))</f>
        <v>1</v>
      </c>
      <c r="K445" s="14">
        <f>IF('Anvendte oplysninger'!K445="Irrelevant",1,IF(AND(OR(I445="Motorvejsstrækning",I445="Frakørselsflettestrækning",I445="Tilkørselsflettestrækning"),'Anvendte oplysninger'!K445&lt;3.5),1+(3.5-'Anvendte oplysninger'!K445)*0.12,IF(AND(OR(I445="Frakørselsrampe",I445="Tilkørselsrampe"),'Anvendte oplysninger'!K445&lt;3.5),1+(3.5-'Anvendte oplysninger'!K445)*0.16,1)))</f>
        <v>1</v>
      </c>
      <c r="L445" s="14">
        <f>IF('Anvendte oplysninger'!L445="Irrelevant",1,IF(AND('Anvendte oplysninger'!L445="Ja",'Anvendte oplysninger'!J445=2),0.6*'Anvendte oplysninger'!M445+(1-'Anvendte oplysninger'!M445),IF(AND('Anvendte oplysninger'!L445="Ja",'Anvendte oplysninger'!J445=3),0.7*'Anvendte oplysninger'!M445+(1-'Anvendte oplysninger'!M445),IF(AND('Anvendte oplysninger'!L445="Ja",'Anvendte oplysninger'!J445=4),0.76*'Anvendte oplysninger'!M445+(1-'Anvendte oplysninger'!M445),IF(AND('Anvendte oplysninger'!L445="Ja",'Anvendte oplysninger'!J445&gt;4.99999999),0.8*'Anvendte oplysninger'!M445+(1-'Anvendte oplysninger'!M445),1)))))</f>
        <v>1</v>
      </c>
      <c r="M445" s="14">
        <f>IF('Anvendte oplysninger'!L445="Irrelevant",1,IF(AND('Anvendte oplysninger'!L445="Ja",'Anvendte oplysninger'!J445=2),0.8*'Anvendte oplysninger'!M445+(1-'Anvendte oplysninger'!M445),IF(AND('Anvendte oplysninger'!L445="Ja",'Anvendte oplysninger'!J445=3),0.85*'Anvendte oplysninger'!M445+(1-'Anvendte oplysninger'!M445),IF(AND('Anvendte oplysninger'!L445="Ja",'Anvendte oplysninger'!J445=4),0.88*'Anvendte oplysninger'!M445+(1-'Anvendte oplysninger'!M445),IF(AND('Anvendte oplysninger'!L445="Ja",'Anvendte oplysninger'!J445&gt;4.99999999),0.9*'Anvendte oplysninger'!M445+(1-'Anvendte oplysninger'!M445),1)))))</f>
        <v>1</v>
      </c>
      <c r="N445" s="14">
        <f>IF('Anvendte oplysninger'!N445="Irrelevant",1,IF(AND(OR(I445="Motorvejsstrækning",I445="Frakørselsflettestrækning",I445="Tilkørselsflettestrækning"),'Anvendte oplysninger'!N445&lt;3),1+(3-'Anvendte oplysninger'!N445)*0.09333333,1))</f>
        <v>1</v>
      </c>
      <c r="O445" s="14">
        <f>IF('Anvendte oplysninger'!N445="Irrelevant",1,IF(AND(OR(I445="Motorvejsstrækning",I445="Frakørselsflettestrækning",I445="Tilkørselsflettestrækning"),'Anvendte oplysninger'!N445&lt;3),1+(3-'Anvendte oplysninger'!N445)*0.19666667,1))</f>
        <v>1</v>
      </c>
      <c r="P445" s="14">
        <f>IF('Anvendte oplysninger'!O445="Irrelevant",1,IF(AND(OR(I445="Motorvejsstrækning",I445="Frakørselsflettestrækning",I445="Tilkørselsflettestrækning"),'Anvendte oplysninger'!O445&lt;3.00000001),1+(0.5-'Anvendte oplysninger'!O445)*0.04,IF(AND(OR(I445="Frakørselsrampe",I445="Tilkørselsrampe"),'Anvendte oplysninger'!O445&lt;3.00000001),1+(0.5-'Anvendte oplysninger'!O445)*0.08,IF(OR(I445="Motorvejsstrækning",I445="Frakørselsflettestrækning",I445="Tilkørselsflettestrækning"),0.9,0.8))))</f>
        <v>1</v>
      </c>
      <c r="Q445" s="14">
        <f>IF('Anvendte oplysninger'!P445="Irrelevant",1,IF(AND(OR(I445="Motorvejsstrækning",I445="Frakørselsflettestrækning",I445="Tilkørselsflettestrækning"),'Anvendte oplysninger'!P445&lt;11.00000001),1+(5-'Anvendte oplysninger'!P445)*0.01,0.94))</f>
        <v>1</v>
      </c>
      <c r="R445" s="14">
        <f>IF(OR('Anvendte oplysninger'!Q445="Irrelevant",'Anvendte oplysninger'!R445="Irrelevant",'Anvendte oplysninger'!Q445="Lige"),1,IF(AND(OR(I445="Motorvejsstrækning",I445="Frakørselsflettestrækning",I445="Tilkørselsflettestrækning"),'Anvendte oplysninger'!Q445&lt;4000),(EXP(0.1096*1746.5/'Anvendte oplysninger'!Q445)/EXP(0.1096*1746.5/4000))*('Anvendte oplysninger'!R445/1000)/G445+(G445-'Anvendte oplysninger'!R445/1000)/G445,1))</f>
        <v>1</v>
      </c>
      <c r="S445" s="14">
        <f>IF(OR('Anvendte oplysninger'!S445="Irrelevant",'Anvendte oplysninger'!T445="Irrelevant",'Anvendte oplysninger'!S445="Lige"),1,IF(AND(OR(I445="Motorvejsstrækning",I445="Frakørselsflettestrækning",I445="Tilkørselsflettestrækning"),'Anvendte oplysninger'!S445&lt;4000),(EXP(0.1096*1746.5/'Anvendte oplysninger'!S445)/EXP(0.1096*1746.5/4000))*('Anvendte oplysninger'!T445/1000)/G445+(G445-'Anvendte oplysninger'!T445/1000)/G445,1))</f>
        <v>1</v>
      </c>
      <c r="T445" s="14">
        <f>IF('Anvendte oplysninger'!U445="Irrelevant",1,IF(AND(OR(I445="Motorvejsstrækning",I445="Frakørselsflettestrækning",I445="Tilkørselsflettestrækning",I445="Frakørselsrampe",I445="Tilkørselsrampe"),'Anvendte oplysninger'!U445="Ja"),0.95,1))</f>
        <v>1</v>
      </c>
      <c r="U445" s="14">
        <f>IF('Anvendte oplysninger'!U445="Irrelevant",1,IF(AND(OR(I445="Motorvejsstrækning",I445="Frakørselsflettestrækning",I445="Tilkørselsflettestrækning",I445="Frakørselsrampe",I445="Tilkørselsrampe"),'Anvendte oplysninger'!U445="Ja"),0.96,1))</f>
        <v>1</v>
      </c>
      <c r="V445" s="14">
        <f>IF('Anvendte oplysninger'!U445="Irrelevant",1,IF(AND(OR(I445="Motorvejsstrækning",I445="Frakørselsflettestrækning",I445="Tilkørselsflettestrækning",I445="Frakørselsrampe",I445="Tilkørselsrampe"),'Anvendte oplysninger'!U445="Ja"),0.79,1))</f>
        <v>1</v>
      </c>
      <c r="W445" s="14">
        <f>IF('Anvendte oplysninger'!U445="Irrelevant",1,IF(AND(OR(I445="Motorvejsstrækning",I445="Frakørselsflettestrækning",I445="Tilkørselsflettestrækning",I445="Frakørselsrampe",I445="Tilkørselsrampe"),'Anvendte oplysninger'!U445="Ja"),0.94,1))</f>
        <v>1</v>
      </c>
      <c r="X445" s="14">
        <f>IF('Anvendte oplysninger'!U445="Irrelevant",1,IF(AND(OR(I445="Motorvejsstrækning",I445="Frakørselsflettestrækning",I445="Tilkørselsflettestrækning",I445="Frakørselsrampe",I445="Tilkørselsrampe"),'Anvendte oplysninger'!U445="Ja"),0.97,1))</f>
        <v>1</v>
      </c>
      <c r="Y445" s="14">
        <f>IF(AND(I445="Frakørselsrampe",'Anvendte oplysninger'!V445="S-formet ruderrampe"),1.32,IF(AND(I445="Frakørselsrampe",'Anvendte oplysninger'!V445="S-formet trompetrampe"),2.05,IF(AND(I445="Frakørselsrampe",'Anvendte oplysninger'!V445="U-formet trompetrampe"),4.11,IF(AND(I445="Frakørselsrampe",'Anvendte oplysninger'!V445="SV-formet flyoverrampe"),5.15,IF(AND(I445="Frakørselsrampe",'Anvendte oplysninger'!V445="Vinkelformet rampe"),1.07,IF(AND(I445="Tilkørselsrampe",'Anvendte oplysninger'!V445="S-formet ruderrampe"),0.93,IF(AND(I445="Tilkørselsrampe",'Anvendte oplysninger'!V445="S-formet trompetrampe"),2.48,IF(AND(I445="Tilkørselsrampe",'Anvendte oplysninger'!V445="U-formet trompetrampe"),4.15,IF(AND(I445="Tilkørselsrampe",'Anvendte oplysninger'!V445="SV-formet flyoverrampe"),5.26,IF(AND(I445="Tilkørselsrampe",'Anvendte oplysninger'!V445="Vinkelformet rampe"),1.42,1))))))))))</f>
        <v>1</v>
      </c>
      <c r="Z445" s="14">
        <f>IF(OR('Anvendte oplysninger'!W445="Lige",'Anvendte oplysninger'!W445="Irrelevant",'Anvendte oplysninger'!X445="Irrelevant",'Anvendte oplysninger'!Y445="Irrelevant"),1,1+1.545*1000/32.2*((('Anvendte oplysninger'!Y445*3268/3600)/('Anvendte oplysninger'!W445/0.306))^2)*('Anvendte oplysninger'!X445/1000)/G445)</f>
        <v>1</v>
      </c>
      <c r="AA445" s="14">
        <f>IF(OR('Anvendte oplysninger'!W445="Lige",'Anvendte oplysninger'!W445="Irrelevant",'Anvendte oplysninger'!X445="Irrelevant",'Anvendte oplysninger'!Y445="Irrelevant"),1,1+1.961*1000/32.2*((('Anvendte oplysninger'!Y445*3268/3600)/('Anvendte oplysninger'!W445/0.306))^2)*('Anvendte oplysninger'!X445/1000)/G445)</f>
        <v>1</v>
      </c>
      <c r="AB445" s="14">
        <f>IF(OR('Anvendte oplysninger'!Z445="Lige",'Anvendte oplysninger'!Z445="Irrelevant",'Anvendte oplysninger'!AA445="Irrelevant",'Anvendte oplysninger'!AB445="Irrelevant"),1,1+1.545*1000/32.2*((('Anvendte oplysninger'!AB445*3268/3600)/('Anvendte oplysninger'!Z445/0.306))^2)*('Anvendte oplysninger'!AA445/1000)/G445)</f>
        <v>1</v>
      </c>
      <c r="AC445" s="14">
        <f>IF(OR('Anvendte oplysninger'!Z445="Lige",'Anvendte oplysninger'!Z445="Irrelevant",'Anvendte oplysninger'!AA445="Irrelevant",'Anvendte oplysninger'!AB445="Irrelevant"),1,1+1.961*1000/32.2*((('Anvendte oplysninger'!AB445*3268/3600)/('Anvendte oplysninger'!Z445/0.306))^2)*('Anvendte oplysninger'!AA445/1000)/G445)</f>
        <v>1</v>
      </c>
      <c r="AD445" s="14">
        <f>IF(OR('Anvendte oplysninger'!AC445="Irrelevant",'Anvendte oplysninger'!AC445="Nej"),1,IF(AND('Anvendte oplysninger'!AC445="Ja",OR('Anvendte oplysninger'!Q445&lt;301,'Anvendte oplysninger'!S445&lt;301)),1-(0.5*('Anvendte oplysninger'!R445+'Anvendte oplysninger'!T445)/('Anvendte oplysninger'!G445*1000)),IF(AND('Anvendte oplysninger'!AC445="Ja",OR('Anvendte oplysninger'!Q445&lt;601,'Anvendte oplysninger'!S445&lt;601)),1-(0.25*('Anvendte oplysninger'!R445+'Anvendte oplysninger'!T445)/('Anvendte oplysninger'!G445*1000)),1)))</f>
        <v>1</v>
      </c>
      <c r="AE445" s="14">
        <f>IF(OR('Anvendte oplysninger'!AC445="Irrelevant",'Anvendte oplysninger'!AC445="Nej"),1,IF(AND('Anvendte oplysninger'!AC445="Ja",OR('Anvendte oplysninger'!Q445&lt;301,'Anvendte oplysninger'!S445&lt;301)),1-(0.4*('Anvendte oplysninger'!R445+'Anvendte oplysninger'!T445)/('Anvendte oplysninger'!G445*1000)),IF(AND('Anvendte oplysninger'!AC445="Ja",OR('Anvendte oplysninger'!Q445&lt;601,'Anvendte oplysninger'!S445&lt;601)),1-(0.2*('Anvendte oplysninger'!R445+'Anvendte oplysninger'!T445)/('Anvendte oplysninger'!G445*1000)),1)))</f>
        <v>1</v>
      </c>
      <c r="AF445" s="14">
        <f>IF('Anvendte oplysninger'!AD445="110 km/t",0.79,1)</f>
        <v>1</v>
      </c>
      <c r="AG445" s="14">
        <f>IF('Anvendte oplysninger'!AD445="110 km/t",0.94,1)</f>
        <v>1</v>
      </c>
      <c r="AH445" s="14">
        <f>IF('Anvendte oplysninger'!AD445="110 km/t",0.66,1)</f>
        <v>1</v>
      </c>
      <c r="AI445" s="14">
        <f>IF('Anvendte oplysninger'!AD445="110 km/t",0.82,1)</f>
        <v>1</v>
      </c>
      <c r="AJ445" s="14">
        <f>IF(AND('Anvendte oplysninger'!AE445="Ja",I445="Tilkørselsflettestrækning"),0.65*'Anvendte oplysninger'!AF445+1-'Anvendte oplysninger'!AF445,1)</f>
        <v>1</v>
      </c>
      <c r="AK445" s="15" t="str">
        <f t="shared" si="42"/>
        <v/>
      </c>
      <c r="AL445" s="15" t="str">
        <f t="shared" si="43"/>
        <v/>
      </c>
      <c r="AM445" s="15" t="str">
        <f t="shared" si="44"/>
        <v/>
      </c>
      <c r="AN445" s="15" t="str">
        <f t="shared" si="45"/>
        <v/>
      </c>
      <c r="AO445" s="15" t="str">
        <f t="shared" si="46"/>
        <v/>
      </c>
      <c r="AP445" s="15" t="str">
        <f t="shared" si="47"/>
        <v/>
      </c>
      <c r="AQ445" s="4" t="str">
        <f t="shared" si="48"/>
        <v/>
      </c>
    </row>
    <row r="446" spans="1:43" x14ac:dyDescent="0.25">
      <c r="A446" s="4" t="str">
        <f>IF(Inddata!A461="","",Inddata!A461)</f>
        <v/>
      </c>
      <c r="B446" s="4" t="str">
        <f>IF(Inddata!B461="","",Inddata!B461)</f>
        <v/>
      </c>
      <c r="C446" s="4" t="str">
        <f>IF(Inddata!C461="","",Inddata!C461)</f>
        <v/>
      </c>
      <c r="D446" s="4" t="str">
        <f>IF(Inddata!D461="","",Inddata!D461)</f>
        <v/>
      </c>
      <c r="E446" s="4" t="str">
        <f>IF(Inddata!E461="","",Inddata!E461)</f>
        <v/>
      </c>
      <c r="F446" s="4" t="str">
        <f>IF(Inddata!F461="","",Inddata!F461)</f>
        <v/>
      </c>
      <c r="G446" s="4">
        <f>IF(Inddata!G461="","",Inddata!G461)</f>
        <v>0</v>
      </c>
      <c r="H446" s="4" t="str">
        <f>IF(Inddata!H461&gt;0.5,Inddata!H461,"")</f>
        <v/>
      </c>
      <c r="I446" s="4" t="str">
        <f>IF(Inddata!I461="","",Inddata!I461)</f>
        <v/>
      </c>
      <c r="J446" s="14">
        <f>IF('Anvendte oplysninger'!J446="Irrelevant",1,IF('Anvendte oplysninger'!J446&gt;3,1.2,1))</f>
        <v>1</v>
      </c>
      <c r="K446" s="14">
        <f>IF('Anvendte oplysninger'!K446="Irrelevant",1,IF(AND(OR(I446="Motorvejsstrækning",I446="Frakørselsflettestrækning",I446="Tilkørselsflettestrækning"),'Anvendte oplysninger'!K446&lt;3.5),1+(3.5-'Anvendte oplysninger'!K446)*0.12,IF(AND(OR(I446="Frakørselsrampe",I446="Tilkørselsrampe"),'Anvendte oplysninger'!K446&lt;3.5),1+(3.5-'Anvendte oplysninger'!K446)*0.16,1)))</f>
        <v>1</v>
      </c>
      <c r="L446" s="14">
        <f>IF('Anvendte oplysninger'!L446="Irrelevant",1,IF(AND('Anvendte oplysninger'!L446="Ja",'Anvendte oplysninger'!J446=2),0.6*'Anvendte oplysninger'!M446+(1-'Anvendte oplysninger'!M446),IF(AND('Anvendte oplysninger'!L446="Ja",'Anvendte oplysninger'!J446=3),0.7*'Anvendte oplysninger'!M446+(1-'Anvendte oplysninger'!M446),IF(AND('Anvendte oplysninger'!L446="Ja",'Anvendte oplysninger'!J446=4),0.76*'Anvendte oplysninger'!M446+(1-'Anvendte oplysninger'!M446),IF(AND('Anvendte oplysninger'!L446="Ja",'Anvendte oplysninger'!J446&gt;4.99999999),0.8*'Anvendte oplysninger'!M446+(1-'Anvendte oplysninger'!M446),1)))))</f>
        <v>1</v>
      </c>
      <c r="M446" s="14">
        <f>IF('Anvendte oplysninger'!L446="Irrelevant",1,IF(AND('Anvendte oplysninger'!L446="Ja",'Anvendte oplysninger'!J446=2),0.8*'Anvendte oplysninger'!M446+(1-'Anvendte oplysninger'!M446),IF(AND('Anvendte oplysninger'!L446="Ja",'Anvendte oplysninger'!J446=3),0.85*'Anvendte oplysninger'!M446+(1-'Anvendte oplysninger'!M446),IF(AND('Anvendte oplysninger'!L446="Ja",'Anvendte oplysninger'!J446=4),0.88*'Anvendte oplysninger'!M446+(1-'Anvendte oplysninger'!M446),IF(AND('Anvendte oplysninger'!L446="Ja",'Anvendte oplysninger'!J446&gt;4.99999999),0.9*'Anvendte oplysninger'!M446+(1-'Anvendte oplysninger'!M446),1)))))</f>
        <v>1</v>
      </c>
      <c r="N446" s="14">
        <f>IF('Anvendte oplysninger'!N446="Irrelevant",1,IF(AND(OR(I446="Motorvejsstrækning",I446="Frakørselsflettestrækning",I446="Tilkørselsflettestrækning"),'Anvendte oplysninger'!N446&lt;3),1+(3-'Anvendte oplysninger'!N446)*0.09333333,1))</f>
        <v>1</v>
      </c>
      <c r="O446" s="14">
        <f>IF('Anvendte oplysninger'!N446="Irrelevant",1,IF(AND(OR(I446="Motorvejsstrækning",I446="Frakørselsflettestrækning",I446="Tilkørselsflettestrækning"),'Anvendte oplysninger'!N446&lt;3),1+(3-'Anvendte oplysninger'!N446)*0.19666667,1))</f>
        <v>1</v>
      </c>
      <c r="P446" s="14">
        <f>IF('Anvendte oplysninger'!O446="Irrelevant",1,IF(AND(OR(I446="Motorvejsstrækning",I446="Frakørselsflettestrækning",I446="Tilkørselsflettestrækning"),'Anvendte oplysninger'!O446&lt;3.00000001),1+(0.5-'Anvendte oplysninger'!O446)*0.04,IF(AND(OR(I446="Frakørselsrampe",I446="Tilkørselsrampe"),'Anvendte oplysninger'!O446&lt;3.00000001),1+(0.5-'Anvendte oplysninger'!O446)*0.08,IF(OR(I446="Motorvejsstrækning",I446="Frakørselsflettestrækning",I446="Tilkørselsflettestrækning"),0.9,0.8))))</f>
        <v>1</v>
      </c>
      <c r="Q446" s="14">
        <f>IF('Anvendte oplysninger'!P446="Irrelevant",1,IF(AND(OR(I446="Motorvejsstrækning",I446="Frakørselsflettestrækning",I446="Tilkørselsflettestrækning"),'Anvendte oplysninger'!P446&lt;11.00000001),1+(5-'Anvendte oplysninger'!P446)*0.01,0.94))</f>
        <v>1</v>
      </c>
      <c r="R446" s="14">
        <f>IF(OR('Anvendte oplysninger'!Q446="Irrelevant",'Anvendte oplysninger'!R446="Irrelevant",'Anvendte oplysninger'!Q446="Lige"),1,IF(AND(OR(I446="Motorvejsstrækning",I446="Frakørselsflettestrækning",I446="Tilkørselsflettestrækning"),'Anvendte oplysninger'!Q446&lt;4000),(EXP(0.1096*1746.5/'Anvendte oplysninger'!Q446)/EXP(0.1096*1746.5/4000))*('Anvendte oplysninger'!R446/1000)/G446+(G446-'Anvendte oplysninger'!R446/1000)/G446,1))</f>
        <v>1</v>
      </c>
      <c r="S446" s="14">
        <f>IF(OR('Anvendte oplysninger'!S446="Irrelevant",'Anvendte oplysninger'!T446="Irrelevant",'Anvendte oplysninger'!S446="Lige"),1,IF(AND(OR(I446="Motorvejsstrækning",I446="Frakørselsflettestrækning",I446="Tilkørselsflettestrækning"),'Anvendte oplysninger'!S446&lt;4000),(EXP(0.1096*1746.5/'Anvendte oplysninger'!S446)/EXP(0.1096*1746.5/4000))*('Anvendte oplysninger'!T446/1000)/G446+(G446-'Anvendte oplysninger'!T446/1000)/G446,1))</f>
        <v>1</v>
      </c>
      <c r="T446" s="14">
        <f>IF('Anvendte oplysninger'!U446="Irrelevant",1,IF(AND(OR(I446="Motorvejsstrækning",I446="Frakørselsflettestrækning",I446="Tilkørselsflettestrækning",I446="Frakørselsrampe",I446="Tilkørselsrampe"),'Anvendte oplysninger'!U446="Ja"),0.95,1))</f>
        <v>1</v>
      </c>
      <c r="U446" s="14">
        <f>IF('Anvendte oplysninger'!U446="Irrelevant",1,IF(AND(OR(I446="Motorvejsstrækning",I446="Frakørselsflettestrækning",I446="Tilkørselsflettestrækning",I446="Frakørselsrampe",I446="Tilkørselsrampe"),'Anvendte oplysninger'!U446="Ja"),0.96,1))</f>
        <v>1</v>
      </c>
      <c r="V446" s="14">
        <f>IF('Anvendte oplysninger'!U446="Irrelevant",1,IF(AND(OR(I446="Motorvejsstrækning",I446="Frakørselsflettestrækning",I446="Tilkørselsflettestrækning",I446="Frakørselsrampe",I446="Tilkørselsrampe"),'Anvendte oplysninger'!U446="Ja"),0.79,1))</f>
        <v>1</v>
      </c>
      <c r="W446" s="14">
        <f>IF('Anvendte oplysninger'!U446="Irrelevant",1,IF(AND(OR(I446="Motorvejsstrækning",I446="Frakørselsflettestrækning",I446="Tilkørselsflettestrækning",I446="Frakørselsrampe",I446="Tilkørselsrampe"),'Anvendte oplysninger'!U446="Ja"),0.94,1))</f>
        <v>1</v>
      </c>
      <c r="X446" s="14">
        <f>IF('Anvendte oplysninger'!U446="Irrelevant",1,IF(AND(OR(I446="Motorvejsstrækning",I446="Frakørselsflettestrækning",I446="Tilkørselsflettestrækning",I446="Frakørselsrampe",I446="Tilkørselsrampe"),'Anvendte oplysninger'!U446="Ja"),0.97,1))</f>
        <v>1</v>
      </c>
      <c r="Y446" s="14">
        <f>IF(AND(I446="Frakørselsrampe",'Anvendte oplysninger'!V446="S-formet ruderrampe"),1.32,IF(AND(I446="Frakørselsrampe",'Anvendte oplysninger'!V446="S-formet trompetrampe"),2.05,IF(AND(I446="Frakørselsrampe",'Anvendte oplysninger'!V446="U-formet trompetrampe"),4.11,IF(AND(I446="Frakørselsrampe",'Anvendte oplysninger'!V446="SV-formet flyoverrampe"),5.15,IF(AND(I446="Frakørselsrampe",'Anvendte oplysninger'!V446="Vinkelformet rampe"),1.07,IF(AND(I446="Tilkørselsrampe",'Anvendte oplysninger'!V446="S-formet ruderrampe"),0.93,IF(AND(I446="Tilkørselsrampe",'Anvendte oplysninger'!V446="S-formet trompetrampe"),2.48,IF(AND(I446="Tilkørselsrampe",'Anvendte oplysninger'!V446="U-formet trompetrampe"),4.15,IF(AND(I446="Tilkørselsrampe",'Anvendte oplysninger'!V446="SV-formet flyoverrampe"),5.26,IF(AND(I446="Tilkørselsrampe",'Anvendte oplysninger'!V446="Vinkelformet rampe"),1.42,1))))))))))</f>
        <v>1</v>
      </c>
      <c r="Z446" s="14">
        <f>IF(OR('Anvendte oplysninger'!W446="Lige",'Anvendte oplysninger'!W446="Irrelevant",'Anvendte oplysninger'!X446="Irrelevant",'Anvendte oplysninger'!Y446="Irrelevant"),1,1+1.545*1000/32.2*((('Anvendte oplysninger'!Y446*3268/3600)/('Anvendte oplysninger'!W446/0.306))^2)*('Anvendte oplysninger'!X446/1000)/G446)</f>
        <v>1</v>
      </c>
      <c r="AA446" s="14">
        <f>IF(OR('Anvendte oplysninger'!W446="Lige",'Anvendte oplysninger'!W446="Irrelevant",'Anvendte oplysninger'!X446="Irrelevant",'Anvendte oplysninger'!Y446="Irrelevant"),1,1+1.961*1000/32.2*((('Anvendte oplysninger'!Y446*3268/3600)/('Anvendte oplysninger'!W446/0.306))^2)*('Anvendte oplysninger'!X446/1000)/G446)</f>
        <v>1</v>
      </c>
      <c r="AB446" s="14">
        <f>IF(OR('Anvendte oplysninger'!Z446="Lige",'Anvendte oplysninger'!Z446="Irrelevant",'Anvendte oplysninger'!AA446="Irrelevant",'Anvendte oplysninger'!AB446="Irrelevant"),1,1+1.545*1000/32.2*((('Anvendte oplysninger'!AB446*3268/3600)/('Anvendte oplysninger'!Z446/0.306))^2)*('Anvendte oplysninger'!AA446/1000)/G446)</f>
        <v>1</v>
      </c>
      <c r="AC446" s="14">
        <f>IF(OR('Anvendte oplysninger'!Z446="Lige",'Anvendte oplysninger'!Z446="Irrelevant",'Anvendte oplysninger'!AA446="Irrelevant",'Anvendte oplysninger'!AB446="Irrelevant"),1,1+1.961*1000/32.2*((('Anvendte oplysninger'!AB446*3268/3600)/('Anvendte oplysninger'!Z446/0.306))^2)*('Anvendte oplysninger'!AA446/1000)/G446)</f>
        <v>1</v>
      </c>
      <c r="AD446" s="14">
        <f>IF(OR('Anvendte oplysninger'!AC446="Irrelevant",'Anvendte oplysninger'!AC446="Nej"),1,IF(AND('Anvendte oplysninger'!AC446="Ja",OR('Anvendte oplysninger'!Q446&lt;301,'Anvendte oplysninger'!S446&lt;301)),1-(0.5*('Anvendte oplysninger'!R446+'Anvendte oplysninger'!T446)/('Anvendte oplysninger'!G446*1000)),IF(AND('Anvendte oplysninger'!AC446="Ja",OR('Anvendte oplysninger'!Q446&lt;601,'Anvendte oplysninger'!S446&lt;601)),1-(0.25*('Anvendte oplysninger'!R446+'Anvendte oplysninger'!T446)/('Anvendte oplysninger'!G446*1000)),1)))</f>
        <v>1</v>
      </c>
      <c r="AE446" s="14">
        <f>IF(OR('Anvendte oplysninger'!AC446="Irrelevant",'Anvendte oplysninger'!AC446="Nej"),1,IF(AND('Anvendte oplysninger'!AC446="Ja",OR('Anvendte oplysninger'!Q446&lt;301,'Anvendte oplysninger'!S446&lt;301)),1-(0.4*('Anvendte oplysninger'!R446+'Anvendte oplysninger'!T446)/('Anvendte oplysninger'!G446*1000)),IF(AND('Anvendte oplysninger'!AC446="Ja",OR('Anvendte oplysninger'!Q446&lt;601,'Anvendte oplysninger'!S446&lt;601)),1-(0.2*('Anvendte oplysninger'!R446+'Anvendte oplysninger'!T446)/('Anvendte oplysninger'!G446*1000)),1)))</f>
        <v>1</v>
      </c>
      <c r="AF446" s="14">
        <f>IF('Anvendte oplysninger'!AD446="110 km/t",0.79,1)</f>
        <v>1</v>
      </c>
      <c r="AG446" s="14">
        <f>IF('Anvendte oplysninger'!AD446="110 km/t",0.94,1)</f>
        <v>1</v>
      </c>
      <c r="AH446" s="14">
        <f>IF('Anvendte oplysninger'!AD446="110 km/t",0.66,1)</f>
        <v>1</v>
      </c>
      <c r="AI446" s="14">
        <f>IF('Anvendte oplysninger'!AD446="110 km/t",0.82,1)</f>
        <v>1</v>
      </c>
      <c r="AJ446" s="14">
        <f>IF(AND('Anvendte oplysninger'!AE446="Ja",I446="Tilkørselsflettestrækning"),0.65*'Anvendte oplysninger'!AF446+1-'Anvendte oplysninger'!AF446,1)</f>
        <v>1</v>
      </c>
      <c r="AK446" s="15" t="str">
        <f t="shared" si="42"/>
        <v/>
      </c>
      <c r="AL446" s="15" t="str">
        <f t="shared" si="43"/>
        <v/>
      </c>
      <c r="AM446" s="15" t="str">
        <f t="shared" si="44"/>
        <v/>
      </c>
      <c r="AN446" s="15" t="str">
        <f t="shared" si="45"/>
        <v/>
      </c>
      <c r="AO446" s="15" t="str">
        <f t="shared" si="46"/>
        <v/>
      </c>
      <c r="AP446" s="15" t="str">
        <f t="shared" si="47"/>
        <v/>
      </c>
      <c r="AQ446" s="4" t="str">
        <f t="shared" si="48"/>
        <v/>
      </c>
    </row>
    <row r="447" spans="1:43" x14ac:dyDescent="0.25">
      <c r="A447" s="4" t="str">
        <f>IF(Inddata!A462="","",Inddata!A462)</f>
        <v/>
      </c>
      <c r="B447" s="4" t="str">
        <f>IF(Inddata!B462="","",Inddata!B462)</f>
        <v/>
      </c>
      <c r="C447" s="4" t="str">
        <f>IF(Inddata!C462="","",Inddata!C462)</f>
        <v/>
      </c>
      <c r="D447" s="4" t="str">
        <f>IF(Inddata!D462="","",Inddata!D462)</f>
        <v/>
      </c>
      <c r="E447" s="4" t="str">
        <f>IF(Inddata!E462="","",Inddata!E462)</f>
        <v/>
      </c>
      <c r="F447" s="4" t="str">
        <f>IF(Inddata!F462="","",Inddata!F462)</f>
        <v/>
      </c>
      <c r="G447" s="4">
        <f>IF(Inddata!G462="","",Inddata!G462)</f>
        <v>0</v>
      </c>
      <c r="H447" s="4" t="str">
        <f>IF(Inddata!H462&gt;0.5,Inddata!H462,"")</f>
        <v/>
      </c>
      <c r="I447" s="4" t="str">
        <f>IF(Inddata!I462="","",Inddata!I462)</f>
        <v/>
      </c>
      <c r="J447" s="14">
        <f>IF('Anvendte oplysninger'!J447="Irrelevant",1,IF('Anvendte oplysninger'!J447&gt;3,1.2,1))</f>
        <v>1</v>
      </c>
      <c r="K447" s="14">
        <f>IF('Anvendte oplysninger'!K447="Irrelevant",1,IF(AND(OR(I447="Motorvejsstrækning",I447="Frakørselsflettestrækning",I447="Tilkørselsflettestrækning"),'Anvendte oplysninger'!K447&lt;3.5),1+(3.5-'Anvendte oplysninger'!K447)*0.12,IF(AND(OR(I447="Frakørselsrampe",I447="Tilkørselsrampe"),'Anvendte oplysninger'!K447&lt;3.5),1+(3.5-'Anvendte oplysninger'!K447)*0.16,1)))</f>
        <v>1</v>
      </c>
      <c r="L447" s="14">
        <f>IF('Anvendte oplysninger'!L447="Irrelevant",1,IF(AND('Anvendte oplysninger'!L447="Ja",'Anvendte oplysninger'!J447=2),0.6*'Anvendte oplysninger'!M447+(1-'Anvendte oplysninger'!M447),IF(AND('Anvendte oplysninger'!L447="Ja",'Anvendte oplysninger'!J447=3),0.7*'Anvendte oplysninger'!M447+(1-'Anvendte oplysninger'!M447),IF(AND('Anvendte oplysninger'!L447="Ja",'Anvendte oplysninger'!J447=4),0.76*'Anvendte oplysninger'!M447+(1-'Anvendte oplysninger'!M447),IF(AND('Anvendte oplysninger'!L447="Ja",'Anvendte oplysninger'!J447&gt;4.99999999),0.8*'Anvendte oplysninger'!M447+(1-'Anvendte oplysninger'!M447),1)))))</f>
        <v>1</v>
      </c>
      <c r="M447" s="14">
        <f>IF('Anvendte oplysninger'!L447="Irrelevant",1,IF(AND('Anvendte oplysninger'!L447="Ja",'Anvendte oplysninger'!J447=2),0.8*'Anvendte oplysninger'!M447+(1-'Anvendte oplysninger'!M447),IF(AND('Anvendte oplysninger'!L447="Ja",'Anvendte oplysninger'!J447=3),0.85*'Anvendte oplysninger'!M447+(1-'Anvendte oplysninger'!M447),IF(AND('Anvendte oplysninger'!L447="Ja",'Anvendte oplysninger'!J447=4),0.88*'Anvendte oplysninger'!M447+(1-'Anvendte oplysninger'!M447),IF(AND('Anvendte oplysninger'!L447="Ja",'Anvendte oplysninger'!J447&gt;4.99999999),0.9*'Anvendte oplysninger'!M447+(1-'Anvendte oplysninger'!M447),1)))))</f>
        <v>1</v>
      </c>
      <c r="N447" s="14">
        <f>IF('Anvendte oplysninger'!N447="Irrelevant",1,IF(AND(OR(I447="Motorvejsstrækning",I447="Frakørselsflettestrækning",I447="Tilkørselsflettestrækning"),'Anvendte oplysninger'!N447&lt;3),1+(3-'Anvendte oplysninger'!N447)*0.09333333,1))</f>
        <v>1</v>
      </c>
      <c r="O447" s="14">
        <f>IF('Anvendte oplysninger'!N447="Irrelevant",1,IF(AND(OR(I447="Motorvejsstrækning",I447="Frakørselsflettestrækning",I447="Tilkørselsflettestrækning"),'Anvendte oplysninger'!N447&lt;3),1+(3-'Anvendte oplysninger'!N447)*0.19666667,1))</f>
        <v>1</v>
      </c>
      <c r="P447" s="14">
        <f>IF('Anvendte oplysninger'!O447="Irrelevant",1,IF(AND(OR(I447="Motorvejsstrækning",I447="Frakørselsflettestrækning",I447="Tilkørselsflettestrækning"),'Anvendte oplysninger'!O447&lt;3.00000001),1+(0.5-'Anvendte oplysninger'!O447)*0.04,IF(AND(OR(I447="Frakørselsrampe",I447="Tilkørselsrampe"),'Anvendte oplysninger'!O447&lt;3.00000001),1+(0.5-'Anvendte oplysninger'!O447)*0.08,IF(OR(I447="Motorvejsstrækning",I447="Frakørselsflettestrækning",I447="Tilkørselsflettestrækning"),0.9,0.8))))</f>
        <v>1</v>
      </c>
      <c r="Q447" s="14">
        <f>IF('Anvendte oplysninger'!P447="Irrelevant",1,IF(AND(OR(I447="Motorvejsstrækning",I447="Frakørselsflettestrækning",I447="Tilkørselsflettestrækning"),'Anvendte oplysninger'!P447&lt;11.00000001),1+(5-'Anvendte oplysninger'!P447)*0.01,0.94))</f>
        <v>1</v>
      </c>
      <c r="R447" s="14">
        <f>IF(OR('Anvendte oplysninger'!Q447="Irrelevant",'Anvendte oplysninger'!R447="Irrelevant",'Anvendte oplysninger'!Q447="Lige"),1,IF(AND(OR(I447="Motorvejsstrækning",I447="Frakørselsflettestrækning",I447="Tilkørselsflettestrækning"),'Anvendte oplysninger'!Q447&lt;4000),(EXP(0.1096*1746.5/'Anvendte oplysninger'!Q447)/EXP(0.1096*1746.5/4000))*('Anvendte oplysninger'!R447/1000)/G447+(G447-'Anvendte oplysninger'!R447/1000)/G447,1))</f>
        <v>1</v>
      </c>
      <c r="S447" s="14">
        <f>IF(OR('Anvendte oplysninger'!S447="Irrelevant",'Anvendte oplysninger'!T447="Irrelevant",'Anvendte oplysninger'!S447="Lige"),1,IF(AND(OR(I447="Motorvejsstrækning",I447="Frakørselsflettestrækning",I447="Tilkørselsflettestrækning"),'Anvendte oplysninger'!S447&lt;4000),(EXP(0.1096*1746.5/'Anvendte oplysninger'!S447)/EXP(0.1096*1746.5/4000))*('Anvendte oplysninger'!T447/1000)/G447+(G447-'Anvendte oplysninger'!T447/1000)/G447,1))</f>
        <v>1</v>
      </c>
      <c r="T447" s="14">
        <f>IF('Anvendte oplysninger'!U447="Irrelevant",1,IF(AND(OR(I447="Motorvejsstrækning",I447="Frakørselsflettestrækning",I447="Tilkørselsflettestrækning",I447="Frakørselsrampe",I447="Tilkørselsrampe"),'Anvendte oplysninger'!U447="Ja"),0.95,1))</f>
        <v>1</v>
      </c>
      <c r="U447" s="14">
        <f>IF('Anvendte oplysninger'!U447="Irrelevant",1,IF(AND(OR(I447="Motorvejsstrækning",I447="Frakørselsflettestrækning",I447="Tilkørselsflettestrækning",I447="Frakørselsrampe",I447="Tilkørselsrampe"),'Anvendte oplysninger'!U447="Ja"),0.96,1))</f>
        <v>1</v>
      </c>
      <c r="V447" s="14">
        <f>IF('Anvendte oplysninger'!U447="Irrelevant",1,IF(AND(OR(I447="Motorvejsstrækning",I447="Frakørselsflettestrækning",I447="Tilkørselsflettestrækning",I447="Frakørselsrampe",I447="Tilkørselsrampe"),'Anvendte oplysninger'!U447="Ja"),0.79,1))</f>
        <v>1</v>
      </c>
      <c r="W447" s="14">
        <f>IF('Anvendte oplysninger'!U447="Irrelevant",1,IF(AND(OR(I447="Motorvejsstrækning",I447="Frakørselsflettestrækning",I447="Tilkørselsflettestrækning",I447="Frakørselsrampe",I447="Tilkørselsrampe"),'Anvendte oplysninger'!U447="Ja"),0.94,1))</f>
        <v>1</v>
      </c>
      <c r="X447" s="14">
        <f>IF('Anvendte oplysninger'!U447="Irrelevant",1,IF(AND(OR(I447="Motorvejsstrækning",I447="Frakørselsflettestrækning",I447="Tilkørselsflettestrækning",I447="Frakørselsrampe",I447="Tilkørselsrampe"),'Anvendte oplysninger'!U447="Ja"),0.97,1))</f>
        <v>1</v>
      </c>
      <c r="Y447" s="14">
        <f>IF(AND(I447="Frakørselsrampe",'Anvendte oplysninger'!V447="S-formet ruderrampe"),1.32,IF(AND(I447="Frakørselsrampe",'Anvendte oplysninger'!V447="S-formet trompetrampe"),2.05,IF(AND(I447="Frakørselsrampe",'Anvendte oplysninger'!V447="U-formet trompetrampe"),4.11,IF(AND(I447="Frakørselsrampe",'Anvendte oplysninger'!V447="SV-formet flyoverrampe"),5.15,IF(AND(I447="Frakørselsrampe",'Anvendte oplysninger'!V447="Vinkelformet rampe"),1.07,IF(AND(I447="Tilkørselsrampe",'Anvendte oplysninger'!V447="S-formet ruderrampe"),0.93,IF(AND(I447="Tilkørselsrampe",'Anvendte oplysninger'!V447="S-formet trompetrampe"),2.48,IF(AND(I447="Tilkørselsrampe",'Anvendte oplysninger'!V447="U-formet trompetrampe"),4.15,IF(AND(I447="Tilkørselsrampe",'Anvendte oplysninger'!V447="SV-formet flyoverrampe"),5.26,IF(AND(I447="Tilkørselsrampe",'Anvendte oplysninger'!V447="Vinkelformet rampe"),1.42,1))))))))))</f>
        <v>1</v>
      </c>
      <c r="Z447" s="14">
        <f>IF(OR('Anvendte oplysninger'!W447="Lige",'Anvendte oplysninger'!W447="Irrelevant",'Anvendte oplysninger'!X447="Irrelevant",'Anvendte oplysninger'!Y447="Irrelevant"),1,1+1.545*1000/32.2*((('Anvendte oplysninger'!Y447*3268/3600)/('Anvendte oplysninger'!W447/0.306))^2)*('Anvendte oplysninger'!X447/1000)/G447)</f>
        <v>1</v>
      </c>
      <c r="AA447" s="14">
        <f>IF(OR('Anvendte oplysninger'!W447="Lige",'Anvendte oplysninger'!W447="Irrelevant",'Anvendte oplysninger'!X447="Irrelevant",'Anvendte oplysninger'!Y447="Irrelevant"),1,1+1.961*1000/32.2*((('Anvendte oplysninger'!Y447*3268/3600)/('Anvendte oplysninger'!W447/0.306))^2)*('Anvendte oplysninger'!X447/1000)/G447)</f>
        <v>1</v>
      </c>
      <c r="AB447" s="14">
        <f>IF(OR('Anvendte oplysninger'!Z447="Lige",'Anvendte oplysninger'!Z447="Irrelevant",'Anvendte oplysninger'!AA447="Irrelevant",'Anvendte oplysninger'!AB447="Irrelevant"),1,1+1.545*1000/32.2*((('Anvendte oplysninger'!AB447*3268/3600)/('Anvendte oplysninger'!Z447/0.306))^2)*('Anvendte oplysninger'!AA447/1000)/G447)</f>
        <v>1</v>
      </c>
      <c r="AC447" s="14">
        <f>IF(OR('Anvendte oplysninger'!Z447="Lige",'Anvendte oplysninger'!Z447="Irrelevant",'Anvendte oplysninger'!AA447="Irrelevant",'Anvendte oplysninger'!AB447="Irrelevant"),1,1+1.961*1000/32.2*((('Anvendte oplysninger'!AB447*3268/3600)/('Anvendte oplysninger'!Z447/0.306))^2)*('Anvendte oplysninger'!AA447/1000)/G447)</f>
        <v>1</v>
      </c>
      <c r="AD447" s="14">
        <f>IF(OR('Anvendte oplysninger'!AC447="Irrelevant",'Anvendte oplysninger'!AC447="Nej"),1,IF(AND('Anvendte oplysninger'!AC447="Ja",OR('Anvendte oplysninger'!Q447&lt;301,'Anvendte oplysninger'!S447&lt;301)),1-(0.5*('Anvendte oplysninger'!R447+'Anvendte oplysninger'!T447)/('Anvendte oplysninger'!G447*1000)),IF(AND('Anvendte oplysninger'!AC447="Ja",OR('Anvendte oplysninger'!Q447&lt;601,'Anvendte oplysninger'!S447&lt;601)),1-(0.25*('Anvendte oplysninger'!R447+'Anvendte oplysninger'!T447)/('Anvendte oplysninger'!G447*1000)),1)))</f>
        <v>1</v>
      </c>
      <c r="AE447" s="14">
        <f>IF(OR('Anvendte oplysninger'!AC447="Irrelevant",'Anvendte oplysninger'!AC447="Nej"),1,IF(AND('Anvendte oplysninger'!AC447="Ja",OR('Anvendte oplysninger'!Q447&lt;301,'Anvendte oplysninger'!S447&lt;301)),1-(0.4*('Anvendte oplysninger'!R447+'Anvendte oplysninger'!T447)/('Anvendte oplysninger'!G447*1000)),IF(AND('Anvendte oplysninger'!AC447="Ja",OR('Anvendte oplysninger'!Q447&lt;601,'Anvendte oplysninger'!S447&lt;601)),1-(0.2*('Anvendte oplysninger'!R447+'Anvendte oplysninger'!T447)/('Anvendte oplysninger'!G447*1000)),1)))</f>
        <v>1</v>
      </c>
      <c r="AF447" s="14">
        <f>IF('Anvendte oplysninger'!AD447="110 km/t",0.79,1)</f>
        <v>1</v>
      </c>
      <c r="AG447" s="14">
        <f>IF('Anvendte oplysninger'!AD447="110 km/t",0.94,1)</f>
        <v>1</v>
      </c>
      <c r="AH447" s="14">
        <f>IF('Anvendte oplysninger'!AD447="110 km/t",0.66,1)</f>
        <v>1</v>
      </c>
      <c r="AI447" s="14">
        <f>IF('Anvendte oplysninger'!AD447="110 km/t",0.82,1)</f>
        <v>1</v>
      </c>
      <c r="AJ447" s="14">
        <f>IF(AND('Anvendte oplysninger'!AE447="Ja",I447="Tilkørselsflettestrækning"),0.65*'Anvendte oplysninger'!AF447+1-'Anvendte oplysninger'!AF447,1)</f>
        <v>1</v>
      </c>
      <c r="AK447" s="15" t="str">
        <f t="shared" si="42"/>
        <v/>
      </c>
      <c r="AL447" s="15" t="str">
        <f t="shared" si="43"/>
        <v/>
      </c>
      <c r="AM447" s="15" t="str">
        <f t="shared" si="44"/>
        <v/>
      </c>
      <c r="AN447" s="15" t="str">
        <f t="shared" si="45"/>
        <v/>
      </c>
      <c r="AO447" s="15" t="str">
        <f t="shared" si="46"/>
        <v/>
      </c>
      <c r="AP447" s="15" t="str">
        <f t="shared" si="47"/>
        <v/>
      </c>
      <c r="AQ447" s="4" t="str">
        <f t="shared" si="48"/>
        <v/>
      </c>
    </row>
    <row r="448" spans="1:43" x14ac:dyDescent="0.25">
      <c r="A448" s="4" t="str">
        <f>IF(Inddata!A463="","",Inddata!A463)</f>
        <v/>
      </c>
      <c r="B448" s="4" t="str">
        <f>IF(Inddata!B463="","",Inddata!B463)</f>
        <v/>
      </c>
      <c r="C448" s="4" t="str">
        <f>IF(Inddata!C463="","",Inddata!C463)</f>
        <v/>
      </c>
      <c r="D448" s="4" t="str">
        <f>IF(Inddata!D463="","",Inddata!D463)</f>
        <v/>
      </c>
      <c r="E448" s="4" t="str">
        <f>IF(Inddata!E463="","",Inddata!E463)</f>
        <v/>
      </c>
      <c r="F448" s="4" t="str">
        <f>IF(Inddata!F463="","",Inddata!F463)</f>
        <v/>
      </c>
      <c r="G448" s="4">
        <f>IF(Inddata!G463="","",Inddata!G463)</f>
        <v>0</v>
      </c>
      <c r="H448" s="4" t="str">
        <f>IF(Inddata!H463&gt;0.5,Inddata!H463,"")</f>
        <v/>
      </c>
      <c r="I448" s="4" t="str">
        <f>IF(Inddata!I463="","",Inddata!I463)</f>
        <v/>
      </c>
      <c r="J448" s="14">
        <f>IF('Anvendte oplysninger'!J448="Irrelevant",1,IF('Anvendte oplysninger'!J448&gt;3,1.2,1))</f>
        <v>1</v>
      </c>
      <c r="K448" s="14">
        <f>IF('Anvendte oplysninger'!K448="Irrelevant",1,IF(AND(OR(I448="Motorvejsstrækning",I448="Frakørselsflettestrækning",I448="Tilkørselsflettestrækning"),'Anvendte oplysninger'!K448&lt;3.5),1+(3.5-'Anvendte oplysninger'!K448)*0.12,IF(AND(OR(I448="Frakørselsrampe",I448="Tilkørselsrampe"),'Anvendte oplysninger'!K448&lt;3.5),1+(3.5-'Anvendte oplysninger'!K448)*0.16,1)))</f>
        <v>1</v>
      </c>
      <c r="L448" s="14">
        <f>IF('Anvendte oplysninger'!L448="Irrelevant",1,IF(AND('Anvendte oplysninger'!L448="Ja",'Anvendte oplysninger'!J448=2),0.6*'Anvendte oplysninger'!M448+(1-'Anvendte oplysninger'!M448),IF(AND('Anvendte oplysninger'!L448="Ja",'Anvendte oplysninger'!J448=3),0.7*'Anvendte oplysninger'!M448+(1-'Anvendte oplysninger'!M448),IF(AND('Anvendte oplysninger'!L448="Ja",'Anvendte oplysninger'!J448=4),0.76*'Anvendte oplysninger'!M448+(1-'Anvendte oplysninger'!M448),IF(AND('Anvendte oplysninger'!L448="Ja",'Anvendte oplysninger'!J448&gt;4.99999999),0.8*'Anvendte oplysninger'!M448+(1-'Anvendte oplysninger'!M448),1)))))</f>
        <v>1</v>
      </c>
      <c r="M448" s="14">
        <f>IF('Anvendte oplysninger'!L448="Irrelevant",1,IF(AND('Anvendte oplysninger'!L448="Ja",'Anvendte oplysninger'!J448=2),0.8*'Anvendte oplysninger'!M448+(1-'Anvendte oplysninger'!M448),IF(AND('Anvendte oplysninger'!L448="Ja",'Anvendte oplysninger'!J448=3),0.85*'Anvendte oplysninger'!M448+(1-'Anvendte oplysninger'!M448),IF(AND('Anvendte oplysninger'!L448="Ja",'Anvendte oplysninger'!J448=4),0.88*'Anvendte oplysninger'!M448+(1-'Anvendte oplysninger'!M448),IF(AND('Anvendte oplysninger'!L448="Ja",'Anvendte oplysninger'!J448&gt;4.99999999),0.9*'Anvendte oplysninger'!M448+(1-'Anvendte oplysninger'!M448),1)))))</f>
        <v>1</v>
      </c>
      <c r="N448" s="14">
        <f>IF('Anvendte oplysninger'!N448="Irrelevant",1,IF(AND(OR(I448="Motorvejsstrækning",I448="Frakørselsflettestrækning",I448="Tilkørselsflettestrækning"),'Anvendte oplysninger'!N448&lt;3),1+(3-'Anvendte oplysninger'!N448)*0.09333333,1))</f>
        <v>1</v>
      </c>
      <c r="O448" s="14">
        <f>IF('Anvendte oplysninger'!N448="Irrelevant",1,IF(AND(OR(I448="Motorvejsstrækning",I448="Frakørselsflettestrækning",I448="Tilkørselsflettestrækning"),'Anvendte oplysninger'!N448&lt;3),1+(3-'Anvendte oplysninger'!N448)*0.19666667,1))</f>
        <v>1</v>
      </c>
      <c r="P448" s="14">
        <f>IF('Anvendte oplysninger'!O448="Irrelevant",1,IF(AND(OR(I448="Motorvejsstrækning",I448="Frakørselsflettestrækning",I448="Tilkørselsflettestrækning"),'Anvendte oplysninger'!O448&lt;3.00000001),1+(0.5-'Anvendte oplysninger'!O448)*0.04,IF(AND(OR(I448="Frakørselsrampe",I448="Tilkørselsrampe"),'Anvendte oplysninger'!O448&lt;3.00000001),1+(0.5-'Anvendte oplysninger'!O448)*0.08,IF(OR(I448="Motorvejsstrækning",I448="Frakørselsflettestrækning",I448="Tilkørselsflettestrækning"),0.9,0.8))))</f>
        <v>1</v>
      </c>
      <c r="Q448" s="14">
        <f>IF('Anvendte oplysninger'!P448="Irrelevant",1,IF(AND(OR(I448="Motorvejsstrækning",I448="Frakørselsflettestrækning",I448="Tilkørselsflettestrækning"),'Anvendte oplysninger'!P448&lt;11.00000001),1+(5-'Anvendte oplysninger'!P448)*0.01,0.94))</f>
        <v>1</v>
      </c>
      <c r="R448" s="14">
        <f>IF(OR('Anvendte oplysninger'!Q448="Irrelevant",'Anvendte oplysninger'!R448="Irrelevant",'Anvendte oplysninger'!Q448="Lige"),1,IF(AND(OR(I448="Motorvejsstrækning",I448="Frakørselsflettestrækning",I448="Tilkørselsflettestrækning"),'Anvendte oplysninger'!Q448&lt;4000),(EXP(0.1096*1746.5/'Anvendte oplysninger'!Q448)/EXP(0.1096*1746.5/4000))*('Anvendte oplysninger'!R448/1000)/G448+(G448-'Anvendte oplysninger'!R448/1000)/G448,1))</f>
        <v>1</v>
      </c>
      <c r="S448" s="14">
        <f>IF(OR('Anvendte oplysninger'!S448="Irrelevant",'Anvendte oplysninger'!T448="Irrelevant",'Anvendte oplysninger'!S448="Lige"),1,IF(AND(OR(I448="Motorvejsstrækning",I448="Frakørselsflettestrækning",I448="Tilkørselsflettestrækning"),'Anvendte oplysninger'!S448&lt;4000),(EXP(0.1096*1746.5/'Anvendte oplysninger'!S448)/EXP(0.1096*1746.5/4000))*('Anvendte oplysninger'!T448/1000)/G448+(G448-'Anvendte oplysninger'!T448/1000)/G448,1))</f>
        <v>1</v>
      </c>
      <c r="T448" s="14">
        <f>IF('Anvendte oplysninger'!U448="Irrelevant",1,IF(AND(OR(I448="Motorvejsstrækning",I448="Frakørselsflettestrækning",I448="Tilkørselsflettestrækning",I448="Frakørselsrampe",I448="Tilkørselsrampe"),'Anvendte oplysninger'!U448="Ja"),0.95,1))</f>
        <v>1</v>
      </c>
      <c r="U448" s="14">
        <f>IF('Anvendte oplysninger'!U448="Irrelevant",1,IF(AND(OR(I448="Motorvejsstrækning",I448="Frakørselsflettestrækning",I448="Tilkørselsflettestrækning",I448="Frakørselsrampe",I448="Tilkørselsrampe"),'Anvendte oplysninger'!U448="Ja"),0.96,1))</f>
        <v>1</v>
      </c>
      <c r="V448" s="14">
        <f>IF('Anvendte oplysninger'!U448="Irrelevant",1,IF(AND(OR(I448="Motorvejsstrækning",I448="Frakørselsflettestrækning",I448="Tilkørselsflettestrækning",I448="Frakørselsrampe",I448="Tilkørselsrampe"),'Anvendte oplysninger'!U448="Ja"),0.79,1))</f>
        <v>1</v>
      </c>
      <c r="W448" s="14">
        <f>IF('Anvendte oplysninger'!U448="Irrelevant",1,IF(AND(OR(I448="Motorvejsstrækning",I448="Frakørselsflettestrækning",I448="Tilkørselsflettestrækning",I448="Frakørselsrampe",I448="Tilkørselsrampe"),'Anvendte oplysninger'!U448="Ja"),0.94,1))</f>
        <v>1</v>
      </c>
      <c r="X448" s="14">
        <f>IF('Anvendte oplysninger'!U448="Irrelevant",1,IF(AND(OR(I448="Motorvejsstrækning",I448="Frakørselsflettestrækning",I448="Tilkørselsflettestrækning",I448="Frakørselsrampe",I448="Tilkørselsrampe"),'Anvendte oplysninger'!U448="Ja"),0.97,1))</f>
        <v>1</v>
      </c>
      <c r="Y448" s="14">
        <f>IF(AND(I448="Frakørselsrampe",'Anvendte oplysninger'!V448="S-formet ruderrampe"),1.32,IF(AND(I448="Frakørselsrampe",'Anvendte oplysninger'!V448="S-formet trompetrampe"),2.05,IF(AND(I448="Frakørselsrampe",'Anvendte oplysninger'!V448="U-formet trompetrampe"),4.11,IF(AND(I448="Frakørselsrampe",'Anvendte oplysninger'!V448="SV-formet flyoverrampe"),5.15,IF(AND(I448="Frakørselsrampe",'Anvendte oplysninger'!V448="Vinkelformet rampe"),1.07,IF(AND(I448="Tilkørselsrampe",'Anvendte oplysninger'!V448="S-formet ruderrampe"),0.93,IF(AND(I448="Tilkørselsrampe",'Anvendte oplysninger'!V448="S-formet trompetrampe"),2.48,IF(AND(I448="Tilkørselsrampe",'Anvendte oplysninger'!V448="U-formet trompetrampe"),4.15,IF(AND(I448="Tilkørselsrampe",'Anvendte oplysninger'!V448="SV-formet flyoverrampe"),5.26,IF(AND(I448="Tilkørselsrampe",'Anvendte oplysninger'!V448="Vinkelformet rampe"),1.42,1))))))))))</f>
        <v>1</v>
      </c>
      <c r="Z448" s="14">
        <f>IF(OR('Anvendte oplysninger'!W448="Lige",'Anvendte oplysninger'!W448="Irrelevant",'Anvendte oplysninger'!X448="Irrelevant",'Anvendte oplysninger'!Y448="Irrelevant"),1,1+1.545*1000/32.2*((('Anvendte oplysninger'!Y448*3268/3600)/('Anvendte oplysninger'!W448/0.306))^2)*('Anvendte oplysninger'!X448/1000)/G448)</f>
        <v>1</v>
      </c>
      <c r="AA448" s="14">
        <f>IF(OR('Anvendte oplysninger'!W448="Lige",'Anvendte oplysninger'!W448="Irrelevant",'Anvendte oplysninger'!X448="Irrelevant",'Anvendte oplysninger'!Y448="Irrelevant"),1,1+1.961*1000/32.2*((('Anvendte oplysninger'!Y448*3268/3600)/('Anvendte oplysninger'!W448/0.306))^2)*('Anvendte oplysninger'!X448/1000)/G448)</f>
        <v>1</v>
      </c>
      <c r="AB448" s="14">
        <f>IF(OR('Anvendte oplysninger'!Z448="Lige",'Anvendte oplysninger'!Z448="Irrelevant",'Anvendte oplysninger'!AA448="Irrelevant",'Anvendte oplysninger'!AB448="Irrelevant"),1,1+1.545*1000/32.2*((('Anvendte oplysninger'!AB448*3268/3600)/('Anvendte oplysninger'!Z448/0.306))^2)*('Anvendte oplysninger'!AA448/1000)/G448)</f>
        <v>1</v>
      </c>
      <c r="AC448" s="14">
        <f>IF(OR('Anvendte oplysninger'!Z448="Lige",'Anvendte oplysninger'!Z448="Irrelevant",'Anvendte oplysninger'!AA448="Irrelevant",'Anvendte oplysninger'!AB448="Irrelevant"),1,1+1.961*1000/32.2*((('Anvendte oplysninger'!AB448*3268/3600)/('Anvendte oplysninger'!Z448/0.306))^2)*('Anvendte oplysninger'!AA448/1000)/G448)</f>
        <v>1</v>
      </c>
      <c r="AD448" s="14">
        <f>IF(OR('Anvendte oplysninger'!AC448="Irrelevant",'Anvendte oplysninger'!AC448="Nej"),1,IF(AND('Anvendte oplysninger'!AC448="Ja",OR('Anvendte oplysninger'!Q448&lt;301,'Anvendte oplysninger'!S448&lt;301)),1-(0.5*('Anvendte oplysninger'!R448+'Anvendte oplysninger'!T448)/('Anvendte oplysninger'!G448*1000)),IF(AND('Anvendte oplysninger'!AC448="Ja",OR('Anvendte oplysninger'!Q448&lt;601,'Anvendte oplysninger'!S448&lt;601)),1-(0.25*('Anvendte oplysninger'!R448+'Anvendte oplysninger'!T448)/('Anvendte oplysninger'!G448*1000)),1)))</f>
        <v>1</v>
      </c>
      <c r="AE448" s="14">
        <f>IF(OR('Anvendte oplysninger'!AC448="Irrelevant",'Anvendte oplysninger'!AC448="Nej"),1,IF(AND('Anvendte oplysninger'!AC448="Ja",OR('Anvendte oplysninger'!Q448&lt;301,'Anvendte oplysninger'!S448&lt;301)),1-(0.4*('Anvendte oplysninger'!R448+'Anvendte oplysninger'!T448)/('Anvendte oplysninger'!G448*1000)),IF(AND('Anvendte oplysninger'!AC448="Ja",OR('Anvendte oplysninger'!Q448&lt;601,'Anvendte oplysninger'!S448&lt;601)),1-(0.2*('Anvendte oplysninger'!R448+'Anvendte oplysninger'!T448)/('Anvendte oplysninger'!G448*1000)),1)))</f>
        <v>1</v>
      </c>
      <c r="AF448" s="14">
        <f>IF('Anvendte oplysninger'!AD448="110 km/t",0.79,1)</f>
        <v>1</v>
      </c>
      <c r="AG448" s="14">
        <f>IF('Anvendte oplysninger'!AD448="110 km/t",0.94,1)</f>
        <v>1</v>
      </c>
      <c r="AH448" s="14">
        <f>IF('Anvendte oplysninger'!AD448="110 km/t",0.66,1)</f>
        <v>1</v>
      </c>
      <c r="AI448" s="14">
        <f>IF('Anvendte oplysninger'!AD448="110 km/t",0.82,1)</f>
        <v>1</v>
      </c>
      <c r="AJ448" s="14">
        <f>IF(AND('Anvendte oplysninger'!AE448="Ja",I448="Tilkørselsflettestrækning"),0.65*'Anvendte oplysninger'!AF448+1-'Anvendte oplysninger'!AF448,1)</f>
        <v>1</v>
      </c>
      <c r="AK448" s="15" t="str">
        <f t="shared" si="42"/>
        <v/>
      </c>
      <c r="AL448" s="15" t="str">
        <f t="shared" si="43"/>
        <v/>
      </c>
      <c r="AM448" s="15" t="str">
        <f t="shared" si="44"/>
        <v/>
      </c>
      <c r="AN448" s="15" t="str">
        <f t="shared" si="45"/>
        <v/>
      </c>
      <c r="AO448" s="15" t="str">
        <f t="shared" si="46"/>
        <v/>
      </c>
      <c r="AP448" s="15" t="str">
        <f t="shared" si="47"/>
        <v/>
      </c>
      <c r="AQ448" s="4" t="str">
        <f t="shared" si="48"/>
        <v/>
      </c>
    </row>
    <row r="449" spans="1:43" x14ac:dyDescent="0.25">
      <c r="A449" s="4" t="str">
        <f>IF(Inddata!A464="","",Inddata!A464)</f>
        <v/>
      </c>
      <c r="B449" s="4" t="str">
        <f>IF(Inddata!B464="","",Inddata!B464)</f>
        <v/>
      </c>
      <c r="C449" s="4" t="str">
        <f>IF(Inddata!C464="","",Inddata!C464)</f>
        <v/>
      </c>
      <c r="D449" s="4" t="str">
        <f>IF(Inddata!D464="","",Inddata!D464)</f>
        <v/>
      </c>
      <c r="E449" s="4" t="str">
        <f>IF(Inddata!E464="","",Inddata!E464)</f>
        <v/>
      </c>
      <c r="F449" s="4" t="str">
        <f>IF(Inddata!F464="","",Inddata!F464)</f>
        <v/>
      </c>
      <c r="G449" s="4">
        <f>IF(Inddata!G464="","",Inddata!G464)</f>
        <v>0</v>
      </c>
      <c r="H449" s="4" t="str">
        <f>IF(Inddata!H464&gt;0.5,Inddata!H464,"")</f>
        <v/>
      </c>
      <c r="I449" s="4" t="str">
        <f>IF(Inddata!I464="","",Inddata!I464)</f>
        <v/>
      </c>
      <c r="J449" s="14">
        <f>IF('Anvendte oplysninger'!J449="Irrelevant",1,IF('Anvendte oplysninger'!J449&gt;3,1.2,1))</f>
        <v>1</v>
      </c>
      <c r="K449" s="14">
        <f>IF('Anvendte oplysninger'!K449="Irrelevant",1,IF(AND(OR(I449="Motorvejsstrækning",I449="Frakørselsflettestrækning",I449="Tilkørselsflettestrækning"),'Anvendte oplysninger'!K449&lt;3.5),1+(3.5-'Anvendte oplysninger'!K449)*0.12,IF(AND(OR(I449="Frakørselsrampe",I449="Tilkørselsrampe"),'Anvendte oplysninger'!K449&lt;3.5),1+(3.5-'Anvendte oplysninger'!K449)*0.16,1)))</f>
        <v>1</v>
      </c>
      <c r="L449" s="14">
        <f>IF('Anvendte oplysninger'!L449="Irrelevant",1,IF(AND('Anvendte oplysninger'!L449="Ja",'Anvendte oplysninger'!J449=2),0.6*'Anvendte oplysninger'!M449+(1-'Anvendte oplysninger'!M449),IF(AND('Anvendte oplysninger'!L449="Ja",'Anvendte oplysninger'!J449=3),0.7*'Anvendte oplysninger'!M449+(1-'Anvendte oplysninger'!M449),IF(AND('Anvendte oplysninger'!L449="Ja",'Anvendte oplysninger'!J449=4),0.76*'Anvendte oplysninger'!M449+(1-'Anvendte oplysninger'!M449),IF(AND('Anvendte oplysninger'!L449="Ja",'Anvendte oplysninger'!J449&gt;4.99999999),0.8*'Anvendte oplysninger'!M449+(1-'Anvendte oplysninger'!M449),1)))))</f>
        <v>1</v>
      </c>
      <c r="M449" s="14">
        <f>IF('Anvendte oplysninger'!L449="Irrelevant",1,IF(AND('Anvendte oplysninger'!L449="Ja",'Anvendte oplysninger'!J449=2),0.8*'Anvendte oplysninger'!M449+(1-'Anvendte oplysninger'!M449),IF(AND('Anvendte oplysninger'!L449="Ja",'Anvendte oplysninger'!J449=3),0.85*'Anvendte oplysninger'!M449+(1-'Anvendte oplysninger'!M449),IF(AND('Anvendte oplysninger'!L449="Ja",'Anvendte oplysninger'!J449=4),0.88*'Anvendte oplysninger'!M449+(1-'Anvendte oplysninger'!M449),IF(AND('Anvendte oplysninger'!L449="Ja",'Anvendte oplysninger'!J449&gt;4.99999999),0.9*'Anvendte oplysninger'!M449+(1-'Anvendte oplysninger'!M449),1)))))</f>
        <v>1</v>
      </c>
      <c r="N449" s="14">
        <f>IF('Anvendte oplysninger'!N449="Irrelevant",1,IF(AND(OR(I449="Motorvejsstrækning",I449="Frakørselsflettestrækning",I449="Tilkørselsflettestrækning"),'Anvendte oplysninger'!N449&lt;3),1+(3-'Anvendte oplysninger'!N449)*0.09333333,1))</f>
        <v>1</v>
      </c>
      <c r="O449" s="14">
        <f>IF('Anvendte oplysninger'!N449="Irrelevant",1,IF(AND(OR(I449="Motorvejsstrækning",I449="Frakørselsflettestrækning",I449="Tilkørselsflettestrækning"),'Anvendte oplysninger'!N449&lt;3),1+(3-'Anvendte oplysninger'!N449)*0.19666667,1))</f>
        <v>1</v>
      </c>
      <c r="P449" s="14">
        <f>IF('Anvendte oplysninger'!O449="Irrelevant",1,IF(AND(OR(I449="Motorvejsstrækning",I449="Frakørselsflettestrækning",I449="Tilkørselsflettestrækning"),'Anvendte oplysninger'!O449&lt;3.00000001),1+(0.5-'Anvendte oplysninger'!O449)*0.04,IF(AND(OR(I449="Frakørselsrampe",I449="Tilkørselsrampe"),'Anvendte oplysninger'!O449&lt;3.00000001),1+(0.5-'Anvendte oplysninger'!O449)*0.08,IF(OR(I449="Motorvejsstrækning",I449="Frakørselsflettestrækning",I449="Tilkørselsflettestrækning"),0.9,0.8))))</f>
        <v>1</v>
      </c>
      <c r="Q449" s="14">
        <f>IF('Anvendte oplysninger'!P449="Irrelevant",1,IF(AND(OR(I449="Motorvejsstrækning",I449="Frakørselsflettestrækning",I449="Tilkørselsflettestrækning"),'Anvendte oplysninger'!P449&lt;11.00000001),1+(5-'Anvendte oplysninger'!P449)*0.01,0.94))</f>
        <v>1</v>
      </c>
      <c r="R449" s="14">
        <f>IF(OR('Anvendte oplysninger'!Q449="Irrelevant",'Anvendte oplysninger'!R449="Irrelevant",'Anvendte oplysninger'!Q449="Lige"),1,IF(AND(OR(I449="Motorvejsstrækning",I449="Frakørselsflettestrækning",I449="Tilkørselsflettestrækning"),'Anvendte oplysninger'!Q449&lt;4000),(EXP(0.1096*1746.5/'Anvendte oplysninger'!Q449)/EXP(0.1096*1746.5/4000))*('Anvendte oplysninger'!R449/1000)/G449+(G449-'Anvendte oplysninger'!R449/1000)/G449,1))</f>
        <v>1</v>
      </c>
      <c r="S449" s="14">
        <f>IF(OR('Anvendte oplysninger'!S449="Irrelevant",'Anvendte oplysninger'!T449="Irrelevant",'Anvendte oplysninger'!S449="Lige"),1,IF(AND(OR(I449="Motorvejsstrækning",I449="Frakørselsflettestrækning",I449="Tilkørselsflettestrækning"),'Anvendte oplysninger'!S449&lt;4000),(EXP(0.1096*1746.5/'Anvendte oplysninger'!S449)/EXP(0.1096*1746.5/4000))*('Anvendte oplysninger'!T449/1000)/G449+(G449-'Anvendte oplysninger'!T449/1000)/G449,1))</f>
        <v>1</v>
      </c>
      <c r="T449" s="14">
        <f>IF('Anvendte oplysninger'!U449="Irrelevant",1,IF(AND(OR(I449="Motorvejsstrækning",I449="Frakørselsflettestrækning",I449="Tilkørselsflettestrækning",I449="Frakørselsrampe",I449="Tilkørselsrampe"),'Anvendte oplysninger'!U449="Ja"),0.95,1))</f>
        <v>1</v>
      </c>
      <c r="U449" s="14">
        <f>IF('Anvendte oplysninger'!U449="Irrelevant",1,IF(AND(OR(I449="Motorvejsstrækning",I449="Frakørselsflettestrækning",I449="Tilkørselsflettestrækning",I449="Frakørselsrampe",I449="Tilkørselsrampe"),'Anvendte oplysninger'!U449="Ja"),0.96,1))</f>
        <v>1</v>
      </c>
      <c r="V449" s="14">
        <f>IF('Anvendte oplysninger'!U449="Irrelevant",1,IF(AND(OR(I449="Motorvejsstrækning",I449="Frakørselsflettestrækning",I449="Tilkørselsflettestrækning",I449="Frakørselsrampe",I449="Tilkørselsrampe"),'Anvendte oplysninger'!U449="Ja"),0.79,1))</f>
        <v>1</v>
      </c>
      <c r="W449" s="14">
        <f>IF('Anvendte oplysninger'!U449="Irrelevant",1,IF(AND(OR(I449="Motorvejsstrækning",I449="Frakørselsflettestrækning",I449="Tilkørselsflettestrækning",I449="Frakørselsrampe",I449="Tilkørselsrampe"),'Anvendte oplysninger'!U449="Ja"),0.94,1))</f>
        <v>1</v>
      </c>
      <c r="X449" s="14">
        <f>IF('Anvendte oplysninger'!U449="Irrelevant",1,IF(AND(OR(I449="Motorvejsstrækning",I449="Frakørselsflettestrækning",I449="Tilkørselsflettestrækning",I449="Frakørselsrampe",I449="Tilkørselsrampe"),'Anvendte oplysninger'!U449="Ja"),0.97,1))</f>
        <v>1</v>
      </c>
      <c r="Y449" s="14">
        <f>IF(AND(I449="Frakørselsrampe",'Anvendte oplysninger'!V449="S-formet ruderrampe"),1.32,IF(AND(I449="Frakørselsrampe",'Anvendte oplysninger'!V449="S-formet trompetrampe"),2.05,IF(AND(I449="Frakørselsrampe",'Anvendte oplysninger'!V449="U-formet trompetrampe"),4.11,IF(AND(I449="Frakørselsrampe",'Anvendte oplysninger'!V449="SV-formet flyoverrampe"),5.15,IF(AND(I449="Frakørselsrampe",'Anvendte oplysninger'!V449="Vinkelformet rampe"),1.07,IF(AND(I449="Tilkørselsrampe",'Anvendte oplysninger'!V449="S-formet ruderrampe"),0.93,IF(AND(I449="Tilkørselsrampe",'Anvendte oplysninger'!V449="S-formet trompetrampe"),2.48,IF(AND(I449="Tilkørselsrampe",'Anvendte oplysninger'!V449="U-formet trompetrampe"),4.15,IF(AND(I449="Tilkørselsrampe",'Anvendte oplysninger'!V449="SV-formet flyoverrampe"),5.26,IF(AND(I449="Tilkørselsrampe",'Anvendte oplysninger'!V449="Vinkelformet rampe"),1.42,1))))))))))</f>
        <v>1</v>
      </c>
      <c r="Z449" s="14">
        <f>IF(OR('Anvendte oplysninger'!W449="Lige",'Anvendte oplysninger'!W449="Irrelevant",'Anvendte oplysninger'!X449="Irrelevant",'Anvendte oplysninger'!Y449="Irrelevant"),1,1+1.545*1000/32.2*((('Anvendte oplysninger'!Y449*3268/3600)/('Anvendte oplysninger'!W449/0.306))^2)*('Anvendte oplysninger'!X449/1000)/G449)</f>
        <v>1</v>
      </c>
      <c r="AA449" s="14">
        <f>IF(OR('Anvendte oplysninger'!W449="Lige",'Anvendte oplysninger'!W449="Irrelevant",'Anvendte oplysninger'!X449="Irrelevant",'Anvendte oplysninger'!Y449="Irrelevant"),1,1+1.961*1000/32.2*((('Anvendte oplysninger'!Y449*3268/3600)/('Anvendte oplysninger'!W449/0.306))^2)*('Anvendte oplysninger'!X449/1000)/G449)</f>
        <v>1</v>
      </c>
      <c r="AB449" s="14">
        <f>IF(OR('Anvendte oplysninger'!Z449="Lige",'Anvendte oplysninger'!Z449="Irrelevant",'Anvendte oplysninger'!AA449="Irrelevant",'Anvendte oplysninger'!AB449="Irrelevant"),1,1+1.545*1000/32.2*((('Anvendte oplysninger'!AB449*3268/3600)/('Anvendte oplysninger'!Z449/0.306))^2)*('Anvendte oplysninger'!AA449/1000)/G449)</f>
        <v>1</v>
      </c>
      <c r="AC449" s="14">
        <f>IF(OR('Anvendte oplysninger'!Z449="Lige",'Anvendte oplysninger'!Z449="Irrelevant",'Anvendte oplysninger'!AA449="Irrelevant",'Anvendte oplysninger'!AB449="Irrelevant"),1,1+1.961*1000/32.2*((('Anvendte oplysninger'!AB449*3268/3600)/('Anvendte oplysninger'!Z449/0.306))^2)*('Anvendte oplysninger'!AA449/1000)/G449)</f>
        <v>1</v>
      </c>
      <c r="AD449" s="14">
        <f>IF(OR('Anvendte oplysninger'!AC449="Irrelevant",'Anvendte oplysninger'!AC449="Nej"),1,IF(AND('Anvendte oplysninger'!AC449="Ja",OR('Anvendte oplysninger'!Q449&lt;301,'Anvendte oplysninger'!S449&lt;301)),1-(0.5*('Anvendte oplysninger'!R449+'Anvendte oplysninger'!T449)/('Anvendte oplysninger'!G449*1000)),IF(AND('Anvendte oplysninger'!AC449="Ja",OR('Anvendte oplysninger'!Q449&lt;601,'Anvendte oplysninger'!S449&lt;601)),1-(0.25*('Anvendte oplysninger'!R449+'Anvendte oplysninger'!T449)/('Anvendte oplysninger'!G449*1000)),1)))</f>
        <v>1</v>
      </c>
      <c r="AE449" s="14">
        <f>IF(OR('Anvendte oplysninger'!AC449="Irrelevant",'Anvendte oplysninger'!AC449="Nej"),1,IF(AND('Anvendte oplysninger'!AC449="Ja",OR('Anvendte oplysninger'!Q449&lt;301,'Anvendte oplysninger'!S449&lt;301)),1-(0.4*('Anvendte oplysninger'!R449+'Anvendte oplysninger'!T449)/('Anvendte oplysninger'!G449*1000)),IF(AND('Anvendte oplysninger'!AC449="Ja",OR('Anvendte oplysninger'!Q449&lt;601,'Anvendte oplysninger'!S449&lt;601)),1-(0.2*('Anvendte oplysninger'!R449+'Anvendte oplysninger'!T449)/('Anvendte oplysninger'!G449*1000)),1)))</f>
        <v>1</v>
      </c>
      <c r="AF449" s="14">
        <f>IF('Anvendte oplysninger'!AD449="110 km/t",0.79,1)</f>
        <v>1</v>
      </c>
      <c r="AG449" s="14">
        <f>IF('Anvendte oplysninger'!AD449="110 km/t",0.94,1)</f>
        <v>1</v>
      </c>
      <c r="AH449" s="14">
        <f>IF('Anvendte oplysninger'!AD449="110 km/t",0.66,1)</f>
        <v>1</v>
      </c>
      <c r="AI449" s="14">
        <f>IF('Anvendte oplysninger'!AD449="110 km/t",0.82,1)</f>
        <v>1</v>
      </c>
      <c r="AJ449" s="14">
        <f>IF(AND('Anvendte oplysninger'!AE449="Ja",I449="Tilkørselsflettestrækning"),0.65*'Anvendte oplysninger'!AF449+1-'Anvendte oplysninger'!AF449,1)</f>
        <v>1</v>
      </c>
      <c r="AK449" s="15" t="str">
        <f t="shared" si="42"/>
        <v/>
      </c>
      <c r="AL449" s="15" t="str">
        <f t="shared" si="43"/>
        <v/>
      </c>
      <c r="AM449" s="15" t="str">
        <f t="shared" si="44"/>
        <v/>
      </c>
      <c r="AN449" s="15" t="str">
        <f t="shared" si="45"/>
        <v/>
      </c>
      <c r="AO449" s="15" t="str">
        <f t="shared" si="46"/>
        <v/>
      </c>
      <c r="AP449" s="15" t="str">
        <f t="shared" si="47"/>
        <v/>
      </c>
      <c r="AQ449" s="4" t="str">
        <f t="shared" si="48"/>
        <v/>
      </c>
    </row>
    <row r="450" spans="1:43" x14ac:dyDescent="0.25">
      <c r="A450" s="4" t="str">
        <f>IF(Inddata!A465="","",Inddata!A465)</f>
        <v/>
      </c>
      <c r="B450" s="4" t="str">
        <f>IF(Inddata!B465="","",Inddata!B465)</f>
        <v/>
      </c>
      <c r="C450" s="4" t="str">
        <f>IF(Inddata!C465="","",Inddata!C465)</f>
        <v/>
      </c>
      <c r="D450" s="4" t="str">
        <f>IF(Inddata!D465="","",Inddata!D465)</f>
        <v/>
      </c>
      <c r="E450" s="4" t="str">
        <f>IF(Inddata!E465="","",Inddata!E465)</f>
        <v/>
      </c>
      <c r="F450" s="4" t="str">
        <f>IF(Inddata!F465="","",Inddata!F465)</f>
        <v/>
      </c>
      <c r="G450" s="4">
        <f>IF(Inddata!G465="","",Inddata!G465)</f>
        <v>0</v>
      </c>
      <c r="H450" s="4" t="str">
        <f>IF(Inddata!H465&gt;0.5,Inddata!H465,"")</f>
        <v/>
      </c>
      <c r="I450" s="4" t="str">
        <f>IF(Inddata!I465="","",Inddata!I465)</f>
        <v/>
      </c>
      <c r="J450" s="14">
        <f>IF('Anvendte oplysninger'!J450="Irrelevant",1,IF('Anvendte oplysninger'!J450&gt;3,1.2,1))</f>
        <v>1</v>
      </c>
      <c r="K450" s="14">
        <f>IF('Anvendte oplysninger'!K450="Irrelevant",1,IF(AND(OR(I450="Motorvejsstrækning",I450="Frakørselsflettestrækning",I450="Tilkørselsflettestrækning"),'Anvendte oplysninger'!K450&lt;3.5),1+(3.5-'Anvendte oplysninger'!K450)*0.12,IF(AND(OR(I450="Frakørselsrampe",I450="Tilkørselsrampe"),'Anvendte oplysninger'!K450&lt;3.5),1+(3.5-'Anvendte oplysninger'!K450)*0.16,1)))</f>
        <v>1</v>
      </c>
      <c r="L450" s="14">
        <f>IF('Anvendte oplysninger'!L450="Irrelevant",1,IF(AND('Anvendte oplysninger'!L450="Ja",'Anvendte oplysninger'!J450=2),0.6*'Anvendte oplysninger'!M450+(1-'Anvendte oplysninger'!M450),IF(AND('Anvendte oplysninger'!L450="Ja",'Anvendte oplysninger'!J450=3),0.7*'Anvendte oplysninger'!M450+(1-'Anvendte oplysninger'!M450),IF(AND('Anvendte oplysninger'!L450="Ja",'Anvendte oplysninger'!J450=4),0.76*'Anvendte oplysninger'!M450+(1-'Anvendte oplysninger'!M450),IF(AND('Anvendte oplysninger'!L450="Ja",'Anvendte oplysninger'!J450&gt;4.99999999),0.8*'Anvendte oplysninger'!M450+(1-'Anvendte oplysninger'!M450),1)))))</f>
        <v>1</v>
      </c>
      <c r="M450" s="14">
        <f>IF('Anvendte oplysninger'!L450="Irrelevant",1,IF(AND('Anvendte oplysninger'!L450="Ja",'Anvendte oplysninger'!J450=2),0.8*'Anvendte oplysninger'!M450+(1-'Anvendte oplysninger'!M450),IF(AND('Anvendte oplysninger'!L450="Ja",'Anvendte oplysninger'!J450=3),0.85*'Anvendte oplysninger'!M450+(1-'Anvendte oplysninger'!M450),IF(AND('Anvendte oplysninger'!L450="Ja",'Anvendte oplysninger'!J450=4),0.88*'Anvendte oplysninger'!M450+(1-'Anvendte oplysninger'!M450),IF(AND('Anvendte oplysninger'!L450="Ja",'Anvendte oplysninger'!J450&gt;4.99999999),0.9*'Anvendte oplysninger'!M450+(1-'Anvendte oplysninger'!M450),1)))))</f>
        <v>1</v>
      </c>
      <c r="N450" s="14">
        <f>IF('Anvendte oplysninger'!N450="Irrelevant",1,IF(AND(OR(I450="Motorvejsstrækning",I450="Frakørselsflettestrækning",I450="Tilkørselsflettestrækning"),'Anvendte oplysninger'!N450&lt;3),1+(3-'Anvendte oplysninger'!N450)*0.09333333,1))</f>
        <v>1</v>
      </c>
      <c r="O450" s="14">
        <f>IF('Anvendte oplysninger'!N450="Irrelevant",1,IF(AND(OR(I450="Motorvejsstrækning",I450="Frakørselsflettestrækning",I450="Tilkørselsflettestrækning"),'Anvendte oplysninger'!N450&lt;3),1+(3-'Anvendte oplysninger'!N450)*0.19666667,1))</f>
        <v>1</v>
      </c>
      <c r="P450" s="14">
        <f>IF('Anvendte oplysninger'!O450="Irrelevant",1,IF(AND(OR(I450="Motorvejsstrækning",I450="Frakørselsflettestrækning",I450="Tilkørselsflettestrækning"),'Anvendte oplysninger'!O450&lt;3.00000001),1+(0.5-'Anvendte oplysninger'!O450)*0.04,IF(AND(OR(I450="Frakørselsrampe",I450="Tilkørselsrampe"),'Anvendte oplysninger'!O450&lt;3.00000001),1+(0.5-'Anvendte oplysninger'!O450)*0.08,IF(OR(I450="Motorvejsstrækning",I450="Frakørselsflettestrækning",I450="Tilkørselsflettestrækning"),0.9,0.8))))</f>
        <v>1</v>
      </c>
      <c r="Q450" s="14">
        <f>IF('Anvendte oplysninger'!P450="Irrelevant",1,IF(AND(OR(I450="Motorvejsstrækning",I450="Frakørselsflettestrækning",I450="Tilkørselsflettestrækning"),'Anvendte oplysninger'!P450&lt;11.00000001),1+(5-'Anvendte oplysninger'!P450)*0.01,0.94))</f>
        <v>1</v>
      </c>
      <c r="R450" s="14">
        <f>IF(OR('Anvendte oplysninger'!Q450="Irrelevant",'Anvendte oplysninger'!R450="Irrelevant",'Anvendte oplysninger'!Q450="Lige"),1,IF(AND(OR(I450="Motorvejsstrækning",I450="Frakørselsflettestrækning",I450="Tilkørselsflettestrækning"),'Anvendte oplysninger'!Q450&lt;4000),(EXP(0.1096*1746.5/'Anvendte oplysninger'!Q450)/EXP(0.1096*1746.5/4000))*('Anvendte oplysninger'!R450/1000)/G450+(G450-'Anvendte oplysninger'!R450/1000)/G450,1))</f>
        <v>1</v>
      </c>
      <c r="S450" s="14">
        <f>IF(OR('Anvendte oplysninger'!S450="Irrelevant",'Anvendte oplysninger'!T450="Irrelevant",'Anvendte oplysninger'!S450="Lige"),1,IF(AND(OR(I450="Motorvejsstrækning",I450="Frakørselsflettestrækning",I450="Tilkørselsflettestrækning"),'Anvendte oplysninger'!S450&lt;4000),(EXP(0.1096*1746.5/'Anvendte oplysninger'!S450)/EXP(0.1096*1746.5/4000))*('Anvendte oplysninger'!T450/1000)/G450+(G450-'Anvendte oplysninger'!T450/1000)/G450,1))</f>
        <v>1</v>
      </c>
      <c r="T450" s="14">
        <f>IF('Anvendte oplysninger'!U450="Irrelevant",1,IF(AND(OR(I450="Motorvejsstrækning",I450="Frakørselsflettestrækning",I450="Tilkørselsflettestrækning",I450="Frakørselsrampe",I450="Tilkørselsrampe"),'Anvendte oplysninger'!U450="Ja"),0.95,1))</f>
        <v>1</v>
      </c>
      <c r="U450" s="14">
        <f>IF('Anvendte oplysninger'!U450="Irrelevant",1,IF(AND(OR(I450="Motorvejsstrækning",I450="Frakørselsflettestrækning",I450="Tilkørselsflettestrækning",I450="Frakørselsrampe",I450="Tilkørselsrampe"),'Anvendte oplysninger'!U450="Ja"),0.96,1))</f>
        <v>1</v>
      </c>
      <c r="V450" s="14">
        <f>IF('Anvendte oplysninger'!U450="Irrelevant",1,IF(AND(OR(I450="Motorvejsstrækning",I450="Frakørselsflettestrækning",I450="Tilkørselsflettestrækning",I450="Frakørselsrampe",I450="Tilkørselsrampe"),'Anvendte oplysninger'!U450="Ja"),0.79,1))</f>
        <v>1</v>
      </c>
      <c r="W450" s="14">
        <f>IF('Anvendte oplysninger'!U450="Irrelevant",1,IF(AND(OR(I450="Motorvejsstrækning",I450="Frakørselsflettestrækning",I450="Tilkørselsflettestrækning",I450="Frakørselsrampe",I450="Tilkørselsrampe"),'Anvendte oplysninger'!U450="Ja"),0.94,1))</f>
        <v>1</v>
      </c>
      <c r="X450" s="14">
        <f>IF('Anvendte oplysninger'!U450="Irrelevant",1,IF(AND(OR(I450="Motorvejsstrækning",I450="Frakørselsflettestrækning",I450="Tilkørselsflettestrækning",I450="Frakørselsrampe",I450="Tilkørselsrampe"),'Anvendte oplysninger'!U450="Ja"),0.97,1))</f>
        <v>1</v>
      </c>
      <c r="Y450" s="14">
        <f>IF(AND(I450="Frakørselsrampe",'Anvendte oplysninger'!V450="S-formet ruderrampe"),1.32,IF(AND(I450="Frakørselsrampe",'Anvendte oplysninger'!V450="S-formet trompetrampe"),2.05,IF(AND(I450="Frakørselsrampe",'Anvendte oplysninger'!V450="U-formet trompetrampe"),4.11,IF(AND(I450="Frakørselsrampe",'Anvendte oplysninger'!V450="SV-formet flyoverrampe"),5.15,IF(AND(I450="Frakørselsrampe",'Anvendte oplysninger'!V450="Vinkelformet rampe"),1.07,IF(AND(I450="Tilkørselsrampe",'Anvendte oplysninger'!V450="S-formet ruderrampe"),0.93,IF(AND(I450="Tilkørselsrampe",'Anvendte oplysninger'!V450="S-formet trompetrampe"),2.48,IF(AND(I450="Tilkørselsrampe",'Anvendte oplysninger'!V450="U-formet trompetrampe"),4.15,IF(AND(I450="Tilkørselsrampe",'Anvendte oplysninger'!V450="SV-formet flyoverrampe"),5.26,IF(AND(I450="Tilkørselsrampe",'Anvendte oplysninger'!V450="Vinkelformet rampe"),1.42,1))))))))))</f>
        <v>1</v>
      </c>
      <c r="Z450" s="14">
        <f>IF(OR('Anvendte oplysninger'!W450="Lige",'Anvendte oplysninger'!W450="Irrelevant",'Anvendte oplysninger'!X450="Irrelevant",'Anvendte oplysninger'!Y450="Irrelevant"),1,1+1.545*1000/32.2*((('Anvendte oplysninger'!Y450*3268/3600)/('Anvendte oplysninger'!W450/0.306))^2)*('Anvendte oplysninger'!X450/1000)/G450)</f>
        <v>1</v>
      </c>
      <c r="AA450" s="14">
        <f>IF(OR('Anvendte oplysninger'!W450="Lige",'Anvendte oplysninger'!W450="Irrelevant",'Anvendte oplysninger'!X450="Irrelevant",'Anvendte oplysninger'!Y450="Irrelevant"),1,1+1.961*1000/32.2*((('Anvendte oplysninger'!Y450*3268/3600)/('Anvendte oplysninger'!W450/0.306))^2)*('Anvendte oplysninger'!X450/1000)/G450)</f>
        <v>1</v>
      </c>
      <c r="AB450" s="14">
        <f>IF(OR('Anvendte oplysninger'!Z450="Lige",'Anvendte oplysninger'!Z450="Irrelevant",'Anvendte oplysninger'!AA450="Irrelevant",'Anvendte oplysninger'!AB450="Irrelevant"),1,1+1.545*1000/32.2*((('Anvendte oplysninger'!AB450*3268/3600)/('Anvendte oplysninger'!Z450/0.306))^2)*('Anvendte oplysninger'!AA450/1000)/G450)</f>
        <v>1</v>
      </c>
      <c r="AC450" s="14">
        <f>IF(OR('Anvendte oplysninger'!Z450="Lige",'Anvendte oplysninger'!Z450="Irrelevant",'Anvendte oplysninger'!AA450="Irrelevant",'Anvendte oplysninger'!AB450="Irrelevant"),1,1+1.961*1000/32.2*((('Anvendte oplysninger'!AB450*3268/3600)/('Anvendte oplysninger'!Z450/0.306))^2)*('Anvendte oplysninger'!AA450/1000)/G450)</f>
        <v>1</v>
      </c>
      <c r="AD450" s="14">
        <f>IF(OR('Anvendte oplysninger'!AC450="Irrelevant",'Anvendte oplysninger'!AC450="Nej"),1,IF(AND('Anvendte oplysninger'!AC450="Ja",OR('Anvendte oplysninger'!Q450&lt;301,'Anvendte oplysninger'!S450&lt;301)),1-(0.5*('Anvendte oplysninger'!R450+'Anvendte oplysninger'!T450)/('Anvendte oplysninger'!G450*1000)),IF(AND('Anvendte oplysninger'!AC450="Ja",OR('Anvendte oplysninger'!Q450&lt;601,'Anvendte oplysninger'!S450&lt;601)),1-(0.25*('Anvendte oplysninger'!R450+'Anvendte oplysninger'!T450)/('Anvendte oplysninger'!G450*1000)),1)))</f>
        <v>1</v>
      </c>
      <c r="AE450" s="14">
        <f>IF(OR('Anvendte oplysninger'!AC450="Irrelevant",'Anvendte oplysninger'!AC450="Nej"),1,IF(AND('Anvendte oplysninger'!AC450="Ja",OR('Anvendte oplysninger'!Q450&lt;301,'Anvendte oplysninger'!S450&lt;301)),1-(0.4*('Anvendte oplysninger'!R450+'Anvendte oplysninger'!T450)/('Anvendte oplysninger'!G450*1000)),IF(AND('Anvendte oplysninger'!AC450="Ja",OR('Anvendte oplysninger'!Q450&lt;601,'Anvendte oplysninger'!S450&lt;601)),1-(0.2*('Anvendte oplysninger'!R450+'Anvendte oplysninger'!T450)/('Anvendte oplysninger'!G450*1000)),1)))</f>
        <v>1</v>
      </c>
      <c r="AF450" s="14">
        <f>IF('Anvendte oplysninger'!AD450="110 km/t",0.79,1)</f>
        <v>1</v>
      </c>
      <c r="AG450" s="14">
        <f>IF('Anvendte oplysninger'!AD450="110 km/t",0.94,1)</f>
        <v>1</v>
      </c>
      <c r="AH450" s="14">
        <f>IF('Anvendte oplysninger'!AD450="110 km/t",0.66,1)</f>
        <v>1</v>
      </c>
      <c r="AI450" s="14">
        <f>IF('Anvendte oplysninger'!AD450="110 km/t",0.82,1)</f>
        <v>1</v>
      </c>
      <c r="AJ450" s="14">
        <f>IF(AND('Anvendte oplysninger'!AE450="Ja",I450="Tilkørselsflettestrækning"),0.65*'Anvendte oplysninger'!AF450+1-'Anvendte oplysninger'!AF450,1)</f>
        <v>1</v>
      </c>
      <c r="AK450" s="15" t="str">
        <f t="shared" si="42"/>
        <v/>
      </c>
      <c r="AL450" s="15" t="str">
        <f t="shared" si="43"/>
        <v/>
      </c>
      <c r="AM450" s="15" t="str">
        <f t="shared" si="44"/>
        <v/>
      </c>
      <c r="AN450" s="15" t="str">
        <f t="shared" si="45"/>
        <v/>
      </c>
      <c r="AO450" s="15" t="str">
        <f t="shared" si="46"/>
        <v/>
      </c>
      <c r="AP450" s="15" t="str">
        <f t="shared" si="47"/>
        <v/>
      </c>
      <c r="AQ450" s="4" t="str">
        <f t="shared" si="48"/>
        <v/>
      </c>
    </row>
    <row r="451" spans="1:43" x14ac:dyDescent="0.25">
      <c r="A451" s="4" t="str">
        <f>IF(Inddata!A466="","",Inddata!A466)</f>
        <v/>
      </c>
      <c r="B451" s="4" t="str">
        <f>IF(Inddata!B466="","",Inddata!B466)</f>
        <v/>
      </c>
      <c r="C451" s="4" t="str">
        <f>IF(Inddata!C466="","",Inddata!C466)</f>
        <v/>
      </c>
      <c r="D451" s="4" t="str">
        <f>IF(Inddata!D466="","",Inddata!D466)</f>
        <v/>
      </c>
      <c r="E451" s="4" t="str">
        <f>IF(Inddata!E466="","",Inddata!E466)</f>
        <v/>
      </c>
      <c r="F451" s="4" t="str">
        <f>IF(Inddata!F466="","",Inddata!F466)</f>
        <v/>
      </c>
      <c r="G451" s="4">
        <f>IF(Inddata!G466="","",Inddata!G466)</f>
        <v>0</v>
      </c>
      <c r="H451" s="4" t="str">
        <f>IF(Inddata!H466&gt;0.5,Inddata!H466,"")</f>
        <v/>
      </c>
      <c r="I451" s="4" t="str">
        <f>IF(Inddata!I466="","",Inddata!I466)</f>
        <v/>
      </c>
      <c r="J451" s="14">
        <f>IF('Anvendte oplysninger'!J451="Irrelevant",1,IF('Anvendte oplysninger'!J451&gt;3,1.2,1))</f>
        <v>1</v>
      </c>
      <c r="K451" s="14">
        <f>IF('Anvendte oplysninger'!K451="Irrelevant",1,IF(AND(OR(I451="Motorvejsstrækning",I451="Frakørselsflettestrækning",I451="Tilkørselsflettestrækning"),'Anvendte oplysninger'!K451&lt;3.5),1+(3.5-'Anvendte oplysninger'!K451)*0.12,IF(AND(OR(I451="Frakørselsrampe",I451="Tilkørselsrampe"),'Anvendte oplysninger'!K451&lt;3.5),1+(3.5-'Anvendte oplysninger'!K451)*0.16,1)))</f>
        <v>1</v>
      </c>
      <c r="L451" s="14">
        <f>IF('Anvendte oplysninger'!L451="Irrelevant",1,IF(AND('Anvendte oplysninger'!L451="Ja",'Anvendte oplysninger'!J451=2),0.6*'Anvendte oplysninger'!M451+(1-'Anvendte oplysninger'!M451),IF(AND('Anvendte oplysninger'!L451="Ja",'Anvendte oplysninger'!J451=3),0.7*'Anvendte oplysninger'!M451+(1-'Anvendte oplysninger'!M451),IF(AND('Anvendte oplysninger'!L451="Ja",'Anvendte oplysninger'!J451=4),0.76*'Anvendte oplysninger'!M451+(1-'Anvendte oplysninger'!M451),IF(AND('Anvendte oplysninger'!L451="Ja",'Anvendte oplysninger'!J451&gt;4.99999999),0.8*'Anvendte oplysninger'!M451+(1-'Anvendte oplysninger'!M451),1)))))</f>
        <v>1</v>
      </c>
      <c r="M451" s="14">
        <f>IF('Anvendte oplysninger'!L451="Irrelevant",1,IF(AND('Anvendte oplysninger'!L451="Ja",'Anvendte oplysninger'!J451=2),0.8*'Anvendte oplysninger'!M451+(1-'Anvendte oplysninger'!M451),IF(AND('Anvendte oplysninger'!L451="Ja",'Anvendte oplysninger'!J451=3),0.85*'Anvendte oplysninger'!M451+(1-'Anvendte oplysninger'!M451),IF(AND('Anvendte oplysninger'!L451="Ja",'Anvendte oplysninger'!J451=4),0.88*'Anvendte oplysninger'!M451+(1-'Anvendte oplysninger'!M451),IF(AND('Anvendte oplysninger'!L451="Ja",'Anvendte oplysninger'!J451&gt;4.99999999),0.9*'Anvendte oplysninger'!M451+(1-'Anvendte oplysninger'!M451),1)))))</f>
        <v>1</v>
      </c>
      <c r="N451" s="14">
        <f>IF('Anvendte oplysninger'!N451="Irrelevant",1,IF(AND(OR(I451="Motorvejsstrækning",I451="Frakørselsflettestrækning",I451="Tilkørselsflettestrækning"),'Anvendte oplysninger'!N451&lt;3),1+(3-'Anvendte oplysninger'!N451)*0.09333333,1))</f>
        <v>1</v>
      </c>
      <c r="O451" s="14">
        <f>IF('Anvendte oplysninger'!N451="Irrelevant",1,IF(AND(OR(I451="Motorvejsstrækning",I451="Frakørselsflettestrækning",I451="Tilkørselsflettestrækning"),'Anvendte oplysninger'!N451&lt;3),1+(3-'Anvendte oplysninger'!N451)*0.19666667,1))</f>
        <v>1</v>
      </c>
      <c r="P451" s="14">
        <f>IF('Anvendte oplysninger'!O451="Irrelevant",1,IF(AND(OR(I451="Motorvejsstrækning",I451="Frakørselsflettestrækning",I451="Tilkørselsflettestrækning"),'Anvendte oplysninger'!O451&lt;3.00000001),1+(0.5-'Anvendte oplysninger'!O451)*0.04,IF(AND(OR(I451="Frakørselsrampe",I451="Tilkørselsrampe"),'Anvendte oplysninger'!O451&lt;3.00000001),1+(0.5-'Anvendte oplysninger'!O451)*0.08,IF(OR(I451="Motorvejsstrækning",I451="Frakørselsflettestrækning",I451="Tilkørselsflettestrækning"),0.9,0.8))))</f>
        <v>1</v>
      </c>
      <c r="Q451" s="14">
        <f>IF('Anvendte oplysninger'!P451="Irrelevant",1,IF(AND(OR(I451="Motorvejsstrækning",I451="Frakørselsflettestrækning",I451="Tilkørselsflettestrækning"),'Anvendte oplysninger'!P451&lt;11.00000001),1+(5-'Anvendte oplysninger'!P451)*0.01,0.94))</f>
        <v>1</v>
      </c>
      <c r="R451" s="14">
        <f>IF(OR('Anvendte oplysninger'!Q451="Irrelevant",'Anvendte oplysninger'!R451="Irrelevant",'Anvendte oplysninger'!Q451="Lige"),1,IF(AND(OR(I451="Motorvejsstrækning",I451="Frakørselsflettestrækning",I451="Tilkørselsflettestrækning"),'Anvendte oplysninger'!Q451&lt;4000),(EXP(0.1096*1746.5/'Anvendte oplysninger'!Q451)/EXP(0.1096*1746.5/4000))*('Anvendte oplysninger'!R451/1000)/G451+(G451-'Anvendte oplysninger'!R451/1000)/G451,1))</f>
        <v>1</v>
      </c>
      <c r="S451" s="14">
        <f>IF(OR('Anvendte oplysninger'!S451="Irrelevant",'Anvendte oplysninger'!T451="Irrelevant",'Anvendte oplysninger'!S451="Lige"),1,IF(AND(OR(I451="Motorvejsstrækning",I451="Frakørselsflettestrækning",I451="Tilkørselsflettestrækning"),'Anvendte oplysninger'!S451&lt;4000),(EXP(0.1096*1746.5/'Anvendte oplysninger'!S451)/EXP(0.1096*1746.5/4000))*('Anvendte oplysninger'!T451/1000)/G451+(G451-'Anvendte oplysninger'!T451/1000)/G451,1))</f>
        <v>1</v>
      </c>
      <c r="T451" s="14">
        <f>IF('Anvendte oplysninger'!U451="Irrelevant",1,IF(AND(OR(I451="Motorvejsstrækning",I451="Frakørselsflettestrækning",I451="Tilkørselsflettestrækning",I451="Frakørselsrampe",I451="Tilkørselsrampe"),'Anvendte oplysninger'!U451="Ja"),0.95,1))</f>
        <v>1</v>
      </c>
      <c r="U451" s="14">
        <f>IF('Anvendte oplysninger'!U451="Irrelevant",1,IF(AND(OR(I451="Motorvejsstrækning",I451="Frakørselsflettestrækning",I451="Tilkørselsflettestrækning",I451="Frakørselsrampe",I451="Tilkørselsrampe"),'Anvendte oplysninger'!U451="Ja"),0.96,1))</f>
        <v>1</v>
      </c>
      <c r="V451" s="14">
        <f>IF('Anvendte oplysninger'!U451="Irrelevant",1,IF(AND(OR(I451="Motorvejsstrækning",I451="Frakørselsflettestrækning",I451="Tilkørselsflettestrækning",I451="Frakørselsrampe",I451="Tilkørselsrampe"),'Anvendte oplysninger'!U451="Ja"),0.79,1))</f>
        <v>1</v>
      </c>
      <c r="W451" s="14">
        <f>IF('Anvendte oplysninger'!U451="Irrelevant",1,IF(AND(OR(I451="Motorvejsstrækning",I451="Frakørselsflettestrækning",I451="Tilkørselsflettestrækning",I451="Frakørselsrampe",I451="Tilkørselsrampe"),'Anvendte oplysninger'!U451="Ja"),0.94,1))</f>
        <v>1</v>
      </c>
      <c r="X451" s="14">
        <f>IF('Anvendte oplysninger'!U451="Irrelevant",1,IF(AND(OR(I451="Motorvejsstrækning",I451="Frakørselsflettestrækning",I451="Tilkørselsflettestrækning",I451="Frakørselsrampe",I451="Tilkørselsrampe"),'Anvendte oplysninger'!U451="Ja"),0.97,1))</f>
        <v>1</v>
      </c>
      <c r="Y451" s="14">
        <f>IF(AND(I451="Frakørselsrampe",'Anvendte oplysninger'!V451="S-formet ruderrampe"),1.32,IF(AND(I451="Frakørselsrampe",'Anvendte oplysninger'!V451="S-formet trompetrampe"),2.05,IF(AND(I451="Frakørselsrampe",'Anvendte oplysninger'!V451="U-formet trompetrampe"),4.11,IF(AND(I451="Frakørselsrampe",'Anvendte oplysninger'!V451="SV-formet flyoverrampe"),5.15,IF(AND(I451="Frakørselsrampe",'Anvendte oplysninger'!V451="Vinkelformet rampe"),1.07,IF(AND(I451="Tilkørselsrampe",'Anvendte oplysninger'!V451="S-formet ruderrampe"),0.93,IF(AND(I451="Tilkørselsrampe",'Anvendte oplysninger'!V451="S-formet trompetrampe"),2.48,IF(AND(I451="Tilkørselsrampe",'Anvendte oplysninger'!V451="U-formet trompetrampe"),4.15,IF(AND(I451="Tilkørselsrampe",'Anvendte oplysninger'!V451="SV-formet flyoverrampe"),5.26,IF(AND(I451="Tilkørselsrampe",'Anvendte oplysninger'!V451="Vinkelformet rampe"),1.42,1))))))))))</f>
        <v>1</v>
      </c>
      <c r="Z451" s="14">
        <f>IF(OR('Anvendte oplysninger'!W451="Lige",'Anvendte oplysninger'!W451="Irrelevant",'Anvendte oplysninger'!X451="Irrelevant",'Anvendte oplysninger'!Y451="Irrelevant"),1,1+1.545*1000/32.2*((('Anvendte oplysninger'!Y451*3268/3600)/('Anvendte oplysninger'!W451/0.306))^2)*('Anvendte oplysninger'!X451/1000)/G451)</f>
        <v>1</v>
      </c>
      <c r="AA451" s="14">
        <f>IF(OR('Anvendte oplysninger'!W451="Lige",'Anvendte oplysninger'!W451="Irrelevant",'Anvendte oplysninger'!X451="Irrelevant",'Anvendte oplysninger'!Y451="Irrelevant"),1,1+1.961*1000/32.2*((('Anvendte oplysninger'!Y451*3268/3600)/('Anvendte oplysninger'!W451/0.306))^2)*('Anvendte oplysninger'!X451/1000)/G451)</f>
        <v>1</v>
      </c>
      <c r="AB451" s="14">
        <f>IF(OR('Anvendte oplysninger'!Z451="Lige",'Anvendte oplysninger'!Z451="Irrelevant",'Anvendte oplysninger'!AA451="Irrelevant",'Anvendte oplysninger'!AB451="Irrelevant"),1,1+1.545*1000/32.2*((('Anvendte oplysninger'!AB451*3268/3600)/('Anvendte oplysninger'!Z451/0.306))^2)*('Anvendte oplysninger'!AA451/1000)/G451)</f>
        <v>1</v>
      </c>
      <c r="AC451" s="14">
        <f>IF(OR('Anvendte oplysninger'!Z451="Lige",'Anvendte oplysninger'!Z451="Irrelevant",'Anvendte oplysninger'!AA451="Irrelevant",'Anvendte oplysninger'!AB451="Irrelevant"),1,1+1.961*1000/32.2*((('Anvendte oplysninger'!AB451*3268/3600)/('Anvendte oplysninger'!Z451/0.306))^2)*('Anvendte oplysninger'!AA451/1000)/G451)</f>
        <v>1</v>
      </c>
      <c r="AD451" s="14">
        <f>IF(OR('Anvendte oplysninger'!AC451="Irrelevant",'Anvendte oplysninger'!AC451="Nej"),1,IF(AND('Anvendte oplysninger'!AC451="Ja",OR('Anvendte oplysninger'!Q451&lt;301,'Anvendte oplysninger'!S451&lt;301)),1-(0.5*('Anvendte oplysninger'!R451+'Anvendte oplysninger'!T451)/('Anvendte oplysninger'!G451*1000)),IF(AND('Anvendte oplysninger'!AC451="Ja",OR('Anvendte oplysninger'!Q451&lt;601,'Anvendte oplysninger'!S451&lt;601)),1-(0.25*('Anvendte oplysninger'!R451+'Anvendte oplysninger'!T451)/('Anvendte oplysninger'!G451*1000)),1)))</f>
        <v>1</v>
      </c>
      <c r="AE451" s="14">
        <f>IF(OR('Anvendte oplysninger'!AC451="Irrelevant",'Anvendte oplysninger'!AC451="Nej"),1,IF(AND('Anvendte oplysninger'!AC451="Ja",OR('Anvendte oplysninger'!Q451&lt;301,'Anvendte oplysninger'!S451&lt;301)),1-(0.4*('Anvendte oplysninger'!R451+'Anvendte oplysninger'!T451)/('Anvendte oplysninger'!G451*1000)),IF(AND('Anvendte oplysninger'!AC451="Ja",OR('Anvendte oplysninger'!Q451&lt;601,'Anvendte oplysninger'!S451&lt;601)),1-(0.2*('Anvendte oplysninger'!R451+'Anvendte oplysninger'!T451)/('Anvendte oplysninger'!G451*1000)),1)))</f>
        <v>1</v>
      </c>
      <c r="AF451" s="14">
        <f>IF('Anvendte oplysninger'!AD451="110 km/t",0.79,1)</f>
        <v>1</v>
      </c>
      <c r="AG451" s="14">
        <f>IF('Anvendte oplysninger'!AD451="110 km/t",0.94,1)</f>
        <v>1</v>
      </c>
      <c r="AH451" s="14">
        <f>IF('Anvendte oplysninger'!AD451="110 km/t",0.66,1)</f>
        <v>1</v>
      </c>
      <c r="AI451" s="14">
        <f>IF('Anvendte oplysninger'!AD451="110 km/t",0.82,1)</f>
        <v>1</v>
      </c>
      <c r="AJ451" s="14">
        <f>IF(AND('Anvendte oplysninger'!AE451="Ja",I451="Tilkørselsflettestrækning"),0.65*'Anvendte oplysninger'!AF451+1-'Anvendte oplysninger'!AF451,1)</f>
        <v>1</v>
      </c>
      <c r="AK451" s="15" t="str">
        <f t="shared" si="42"/>
        <v/>
      </c>
      <c r="AL451" s="15" t="str">
        <f t="shared" si="43"/>
        <v/>
      </c>
      <c r="AM451" s="15" t="str">
        <f t="shared" si="44"/>
        <v/>
      </c>
      <c r="AN451" s="15" t="str">
        <f t="shared" si="45"/>
        <v/>
      </c>
      <c r="AO451" s="15" t="str">
        <f t="shared" si="46"/>
        <v/>
      </c>
      <c r="AP451" s="15" t="str">
        <f t="shared" si="47"/>
        <v/>
      </c>
      <c r="AQ451" s="4" t="str">
        <f t="shared" si="48"/>
        <v/>
      </c>
    </row>
    <row r="452" spans="1:43" x14ac:dyDescent="0.25">
      <c r="A452" s="4" t="str">
        <f>IF(Inddata!A467="","",Inddata!A467)</f>
        <v/>
      </c>
      <c r="B452" s="4" t="str">
        <f>IF(Inddata!B467="","",Inddata!B467)</f>
        <v/>
      </c>
      <c r="C452" s="4" t="str">
        <f>IF(Inddata!C467="","",Inddata!C467)</f>
        <v/>
      </c>
      <c r="D452" s="4" t="str">
        <f>IF(Inddata!D467="","",Inddata!D467)</f>
        <v/>
      </c>
      <c r="E452" s="4" t="str">
        <f>IF(Inddata!E467="","",Inddata!E467)</f>
        <v/>
      </c>
      <c r="F452" s="4" t="str">
        <f>IF(Inddata!F467="","",Inddata!F467)</f>
        <v/>
      </c>
      <c r="G452" s="4">
        <f>IF(Inddata!G467="","",Inddata!G467)</f>
        <v>0</v>
      </c>
      <c r="H452" s="4" t="str">
        <f>IF(Inddata!H467&gt;0.5,Inddata!H467,"")</f>
        <v/>
      </c>
      <c r="I452" s="4" t="str">
        <f>IF(Inddata!I467="","",Inddata!I467)</f>
        <v/>
      </c>
      <c r="J452" s="14">
        <f>IF('Anvendte oplysninger'!J452="Irrelevant",1,IF('Anvendte oplysninger'!J452&gt;3,1.2,1))</f>
        <v>1</v>
      </c>
      <c r="K452" s="14">
        <f>IF('Anvendte oplysninger'!K452="Irrelevant",1,IF(AND(OR(I452="Motorvejsstrækning",I452="Frakørselsflettestrækning",I452="Tilkørselsflettestrækning"),'Anvendte oplysninger'!K452&lt;3.5),1+(3.5-'Anvendte oplysninger'!K452)*0.12,IF(AND(OR(I452="Frakørselsrampe",I452="Tilkørselsrampe"),'Anvendte oplysninger'!K452&lt;3.5),1+(3.5-'Anvendte oplysninger'!K452)*0.16,1)))</f>
        <v>1</v>
      </c>
      <c r="L452" s="14">
        <f>IF('Anvendte oplysninger'!L452="Irrelevant",1,IF(AND('Anvendte oplysninger'!L452="Ja",'Anvendte oplysninger'!J452=2),0.6*'Anvendte oplysninger'!M452+(1-'Anvendte oplysninger'!M452),IF(AND('Anvendte oplysninger'!L452="Ja",'Anvendte oplysninger'!J452=3),0.7*'Anvendte oplysninger'!M452+(1-'Anvendte oplysninger'!M452),IF(AND('Anvendte oplysninger'!L452="Ja",'Anvendte oplysninger'!J452=4),0.76*'Anvendte oplysninger'!M452+(1-'Anvendte oplysninger'!M452),IF(AND('Anvendte oplysninger'!L452="Ja",'Anvendte oplysninger'!J452&gt;4.99999999),0.8*'Anvendte oplysninger'!M452+(1-'Anvendte oplysninger'!M452),1)))))</f>
        <v>1</v>
      </c>
      <c r="M452" s="14">
        <f>IF('Anvendte oplysninger'!L452="Irrelevant",1,IF(AND('Anvendte oplysninger'!L452="Ja",'Anvendte oplysninger'!J452=2),0.8*'Anvendte oplysninger'!M452+(1-'Anvendte oplysninger'!M452),IF(AND('Anvendte oplysninger'!L452="Ja",'Anvendte oplysninger'!J452=3),0.85*'Anvendte oplysninger'!M452+(1-'Anvendte oplysninger'!M452),IF(AND('Anvendte oplysninger'!L452="Ja",'Anvendte oplysninger'!J452=4),0.88*'Anvendte oplysninger'!M452+(1-'Anvendte oplysninger'!M452),IF(AND('Anvendte oplysninger'!L452="Ja",'Anvendte oplysninger'!J452&gt;4.99999999),0.9*'Anvendte oplysninger'!M452+(1-'Anvendte oplysninger'!M452),1)))))</f>
        <v>1</v>
      </c>
      <c r="N452" s="14">
        <f>IF('Anvendte oplysninger'!N452="Irrelevant",1,IF(AND(OR(I452="Motorvejsstrækning",I452="Frakørselsflettestrækning",I452="Tilkørselsflettestrækning"),'Anvendte oplysninger'!N452&lt;3),1+(3-'Anvendte oplysninger'!N452)*0.09333333,1))</f>
        <v>1</v>
      </c>
      <c r="O452" s="14">
        <f>IF('Anvendte oplysninger'!N452="Irrelevant",1,IF(AND(OR(I452="Motorvejsstrækning",I452="Frakørselsflettestrækning",I452="Tilkørselsflettestrækning"),'Anvendte oplysninger'!N452&lt;3),1+(3-'Anvendte oplysninger'!N452)*0.19666667,1))</f>
        <v>1</v>
      </c>
      <c r="P452" s="14">
        <f>IF('Anvendte oplysninger'!O452="Irrelevant",1,IF(AND(OR(I452="Motorvejsstrækning",I452="Frakørselsflettestrækning",I452="Tilkørselsflettestrækning"),'Anvendte oplysninger'!O452&lt;3.00000001),1+(0.5-'Anvendte oplysninger'!O452)*0.04,IF(AND(OR(I452="Frakørselsrampe",I452="Tilkørselsrampe"),'Anvendte oplysninger'!O452&lt;3.00000001),1+(0.5-'Anvendte oplysninger'!O452)*0.08,IF(OR(I452="Motorvejsstrækning",I452="Frakørselsflettestrækning",I452="Tilkørselsflettestrækning"),0.9,0.8))))</f>
        <v>1</v>
      </c>
      <c r="Q452" s="14">
        <f>IF('Anvendte oplysninger'!P452="Irrelevant",1,IF(AND(OR(I452="Motorvejsstrækning",I452="Frakørselsflettestrækning",I452="Tilkørselsflettestrækning"),'Anvendte oplysninger'!P452&lt;11.00000001),1+(5-'Anvendte oplysninger'!P452)*0.01,0.94))</f>
        <v>1</v>
      </c>
      <c r="R452" s="14">
        <f>IF(OR('Anvendte oplysninger'!Q452="Irrelevant",'Anvendte oplysninger'!R452="Irrelevant",'Anvendte oplysninger'!Q452="Lige"),1,IF(AND(OR(I452="Motorvejsstrækning",I452="Frakørselsflettestrækning",I452="Tilkørselsflettestrækning"),'Anvendte oplysninger'!Q452&lt;4000),(EXP(0.1096*1746.5/'Anvendte oplysninger'!Q452)/EXP(0.1096*1746.5/4000))*('Anvendte oplysninger'!R452/1000)/G452+(G452-'Anvendte oplysninger'!R452/1000)/G452,1))</f>
        <v>1</v>
      </c>
      <c r="S452" s="14">
        <f>IF(OR('Anvendte oplysninger'!S452="Irrelevant",'Anvendte oplysninger'!T452="Irrelevant",'Anvendte oplysninger'!S452="Lige"),1,IF(AND(OR(I452="Motorvejsstrækning",I452="Frakørselsflettestrækning",I452="Tilkørselsflettestrækning"),'Anvendte oplysninger'!S452&lt;4000),(EXP(0.1096*1746.5/'Anvendte oplysninger'!S452)/EXP(0.1096*1746.5/4000))*('Anvendte oplysninger'!T452/1000)/G452+(G452-'Anvendte oplysninger'!T452/1000)/G452,1))</f>
        <v>1</v>
      </c>
      <c r="T452" s="14">
        <f>IF('Anvendte oplysninger'!U452="Irrelevant",1,IF(AND(OR(I452="Motorvejsstrækning",I452="Frakørselsflettestrækning",I452="Tilkørselsflettestrækning",I452="Frakørselsrampe",I452="Tilkørselsrampe"),'Anvendte oplysninger'!U452="Ja"),0.95,1))</f>
        <v>1</v>
      </c>
      <c r="U452" s="14">
        <f>IF('Anvendte oplysninger'!U452="Irrelevant",1,IF(AND(OR(I452="Motorvejsstrækning",I452="Frakørselsflettestrækning",I452="Tilkørselsflettestrækning",I452="Frakørselsrampe",I452="Tilkørselsrampe"),'Anvendte oplysninger'!U452="Ja"),0.96,1))</f>
        <v>1</v>
      </c>
      <c r="V452" s="14">
        <f>IF('Anvendte oplysninger'!U452="Irrelevant",1,IF(AND(OR(I452="Motorvejsstrækning",I452="Frakørselsflettestrækning",I452="Tilkørselsflettestrækning",I452="Frakørselsrampe",I452="Tilkørselsrampe"),'Anvendte oplysninger'!U452="Ja"),0.79,1))</f>
        <v>1</v>
      </c>
      <c r="W452" s="14">
        <f>IF('Anvendte oplysninger'!U452="Irrelevant",1,IF(AND(OR(I452="Motorvejsstrækning",I452="Frakørselsflettestrækning",I452="Tilkørselsflettestrækning",I452="Frakørselsrampe",I452="Tilkørselsrampe"),'Anvendte oplysninger'!U452="Ja"),0.94,1))</f>
        <v>1</v>
      </c>
      <c r="X452" s="14">
        <f>IF('Anvendte oplysninger'!U452="Irrelevant",1,IF(AND(OR(I452="Motorvejsstrækning",I452="Frakørselsflettestrækning",I452="Tilkørselsflettestrækning",I452="Frakørselsrampe",I452="Tilkørselsrampe"),'Anvendte oplysninger'!U452="Ja"),0.97,1))</f>
        <v>1</v>
      </c>
      <c r="Y452" s="14">
        <f>IF(AND(I452="Frakørselsrampe",'Anvendte oplysninger'!V452="S-formet ruderrampe"),1.32,IF(AND(I452="Frakørselsrampe",'Anvendte oplysninger'!V452="S-formet trompetrampe"),2.05,IF(AND(I452="Frakørselsrampe",'Anvendte oplysninger'!V452="U-formet trompetrampe"),4.11,IF(AND(I452="Frakørselsrampe",'Anvendte oplysninger'!V452="SV-formet flyoverrampe"),5.15,IF(AND(I452="Frakørselsrampe",'Anvendte oplysninger'!V452="Vinkelformet rampe"),1.07,IF(AND(I452="Tilkørselsrampe",'Anvendte oplysninger'!V452="S-formet ruderrampe"),0.93,IF(AND(I452="Tilkørselsrampe",'Anvendte oplysninger'!V452="S-formet trompetrampe"),2.48,IF(AND(I452="Tilkørselsrampe",'Anvendte oplysninger'!V452="U-formet trompetrampe"),4.15,IF(AND(I452="Tilkørselsrampe",'Anvendte oplysninger'!V452="SV-formet flyoverrampe"),5.26,IF(AND(I452="Tilkørselsrampe",'Anvendte oplysninger'!V452="Vinkelformet rampe"),1.42,1))))))))))</f>
        <v>1</v>
      </c>
      <c r="Z452" s="14">
        <f>IF(OR('Anvendte oplysninger'!W452="Lige",'Anvendte oplysninger'!W452="Irrelevant",'Anvendte oplysninger'!X452="Irrelevant",'Anvendte oplysninger'!Y452="Irrelevant"),1,1+1.545*1000/32.2*((('Anvendte oplysninger'!Y452*3268/3600)/('Anvendte oplysninger'!W452/0.306))^2)*('Anvendte oplysninger'!X452/1000)/G452)</f>
        <v>1</v>
      </c>
      <c r="AA452" s="14">
        <f>IF(OR('Anvendte oplysninger'!W452="Lige",'Anvendte oplysninger'!W452="Irrelevant",'Anvendte oplysninger'!X452="Irrelevant",'Anvendte oplysninger'!Y452="Irrelevant"),1,1+1.961*1000/32.2*((('Anvendte oplysninger'!Y452*3268/3600)/('Anvendte oplysninger'!W452/0.306))^2)*('Anvendte oplysninger'!X452/1000)/G452)</f>
        <v>1</v>
      </c>
      <c r="AB452" s="14">
        <f>IF(OR('Anvendte oplysninger'!Z452="Lige",'Anvendte oplysninger'!Z452="Irrelevant",'Anvendte oplysninger'!AA452="Irrelevant",'Anvendte oplysninger'!AB452="Irrelevant"),1,1+1.545*1000/32.2*((('Anvendte oplysninger'!AB452*3268/3600)/('Anvendte oplysninger'!Z452/0.306))^2)*('Anvendte oplysninger'!AA452/1000)/G452)</f>
        <v>1</v>
      </c>
      <c r="AC452" s="14">
        <f>IF(OR('Anvendte oplysninger'!Z452="Lige",'Anvendte oplysninger'!Z452="Irrelevant",'Anvendte oplysninger'!AA452="Irrelevant",'Anvendte oplysninger'!AB452="Irrelevant"),1,1+1.961*1000/32.2*((('Anvendte oplysninger'!AB452*3268/3600)/('Anvendte oplysninger'!Z452/0.306))^2)*('Anvendte oplysninger'!AA452/1000)/G452)</f>
        <v>1</v>
      </c>
      <c r="AD452" s="14">
        <f>IF(OR('Anvendte oplysninger'!AC452="Irrelevant",'Anvendte oplysninger'!AC452="Nej"),1,IF(AND('Anvendte oplysninger'!AC452="Ja",OR('Anvendte oplysninger'!Q452&lt;301,'Anvendte oplysninger'!S452&lt;301)),1-(0.5*('Anvendte oplysninger'!R452+'Anvendte oplysninger'!T452)/('Anvendte oplysninger'!G452*1000)),IF(AND('Anvendte oplysninger'!AC452="Ja",OR('Anvendte oplysninger'!Q452&lt;601,'Anvendte oplysninger'!S452&lt;601)),1-(0.25*('Anvendte oplysninger'!R452+'Anvendte oplysninger'!T452)/('Anvendte oplysninger'!G452*1000)),1)))</f>
        <v>1</v>
      </c>
      <c r="AE452" s="14">
        <f>IF(OR('Anvendte oplysninger'!AC452="Irrelevant",'Anvendte oplysninger'!AC452="Nej"),1,IF(AND('Anvendte oplysninger'!AC452="Ja",OR('Anvendte oplysninger'!Q452&lt;301,'Anvendte oplysninger'!S452&lt;301)),1-(0.4*('Anvendte oplysninger'!R452+'Anvendte oplysninger'!T452)/('Anvendte oplysninger'!G452*1000)),IF(AND('Anvendte oplysninger'!AC452="Ja",OR('Anvendte oplysninger'!Q452&lt;601,'Anvendte oplysninger'!S452&lt;601)),1-(0.2*('Anvendte oplysninger'!R452+'Anvendte oplysninger'!T452)/('Anvendte oplysninger'!G452*1000)),1)))</f>
        <v>1</v>
      </c>
      <c r="AF452" s="14">
        <f>IF('Anvendte oplysninger'!AD452="110 km/t",0.79,1)</f>
        <v>1</v>
      </c>
      <c r="AG452" s="14">
        <f>IF('Anvendte oplysninger'!AD452="110 km/t",0.94,1)</f>
        <v>1</v>
      </c>
      <c r="AH452" s="14">
        <f>IF('Anvendte oplysninger'!AD452="110 km/t",0.66,1)</f>
        <v>1</v>
      </c>
      <c r="AI452" s="14">
        <f>IF('Anvendte oplysninger'!AD452="110 km/t",0.82,1)</f>
        <v>1</v>
      </c>
      <c r="AJ452" s="14">
        <f>IF(AND('Anvendte oplysninger'!AE452="Ja",I452="Tilkørselsflettestrækning"),0.65*'Anvendte oplysninger'!AF452+1-'Anvendte oplysninger'!AF452,1)</f>
        <v>1</v>
      </c>
      <c r="AK452" s="15" t="str">
        <f t="shared" si="42"/>
        <v/>
      </c>
      <c r="AL452" s="15" t="str">
        <f t="shared" si="43"/>
        <v/>
      </c>
      <c r="AM452" s="15" t="str">
        <f t="shared" si="44"/>
        <v/>
      </c>
      <c r="AN452" s="15" t="str">
        <f t="shared" si="45"/>
        <v/>
      </c>
      <c r="AO452" s="15" t="str">
        <f t="shared" si="46"/>
        <v/>
      </c>
      <c r="AP452" s="15" t="str">
        <f t="shared" si="47"/>
        <v/>
      </c>
      <c r="AQ452" s="4" t="str">
        <f t="shared" si="48"/>
        <v/>
      </c>
    </row>
    <row r="453" spans="1:43" x14ac:dyDescent="0.25">
      <c r="A453" s="4" t="str">
        <f>IF(Inddata!A468="","",Inddata!A468)</f>
        <v/>
      </c>
      <c r="B453" s="4" t="str">
        <f>IF(Inddata!B468="","",Inddata!B468)</f>
        <v/>
      </c>
      <c r="C453" s="4" t="str">
        <f>IF(Inddata!C468="","",Inddata!C468)</f>
        <v/>
      </c>
      <c r="D453" s="4" t="str">
        <f>IF(Inddata!D468="","",Inddata!D468)</f>
        <v/>
      </c>
      <c r="E453" s="4" t="str">
        <f>IF(Inddata!E468="","",Inddata!E468)</f>
        <v/>
      </c>
      <c r="F453" s="4" t="str">
        <f>IF(Inddata!F468="","",Inddata!F468)</f>
        <v/>
      </c>
      <c r="G453" s="4">
        <f>IF(Inddata!G468="","",Inddata!G468)</f>
        <v>0</v>
      </c>
      <c r="H453" s="4" t="str">
        <f>IF(Inddata!H468&gt;0.5,Inddata!H468,"")</f>
        <v/>
      </c>
      <c r="I453" s="4" t="str">
        <f>IF(Inddata!I468="","",Inddata!I468)</f>
        <v/>
      </c>
      <c r="J453" s="14">
        <f>IF('Anvendte oplysninger'!J453="Irrelevant",1,IF('Anvendte oplysninger'!J453&gt;3,1.2,1))</f>
        <v>1</v>
      </c>
      <c r="K453" s="14">
        <f>IF('Anvendte oplysninger'!K453="Irrelevant",1,IF(AND(OR(I453="Motorvejsstrækning",I453="Frakørselsflettestrækning",I453="Tilkørselsflettestrækning"),'Anvendte oplysninger'!K453&lt;3.5),1+(3.5-'Anvendte oplysninger'!K453)*0.12,IF(AND(OR(I453="Frakørselsrampe",I453="Tilkørselsrampe"),'Anvendte oplysninger'!K453&lt;3.5),1+(3.5-'Anvendte oplysninger'!K453)*0.16,1)))</f>
        <v>1</v>
      </c>
      <c r="L453" s="14">
        <f>IF('Anvendte oplysninger'!L453="Irrelevant",1,IF(AND('Anvendte oplysninger'!L453="Ja",'Anvendte oplysninger'!J453=2),0.6*'Anvendte oplysninger'!M453+(1-'Anvendte oplysninger'!M453),IF(AND('Anvendte oplysninger'!L453="Ja",'Anvendte oplysninger'!J453=3),0.7*'Anvendte oplysninger'!M453+(1-'Anvendte oplysninger'!M453),IF(AND('Anvendte oplysninger'!L453="Ja",'Anvendte oplysninger'!J453=4),0.76*'Anvendte oplysninger'!M453+(1-'Anvendte oplysninger'!M453),IF(AND('Anvendte oplysninger'!L453="Ja",'Anvendte oplysninger'!J453&gt;4.99999999),0.8*'Anvendte oplysninger'!M453+(1-'Anvendte oplysninger'!M453),1)))))</f>
        <v>1</v>
      </c>
      <c r="M453" s="14">
        <f>IF('Anvendte oplysninger'!L453="Irrelevant",1,IF(AND('Anvendte oplysninger'!L453="Ja",'Anvendte oplysninger'!J453=2),0.8*'Anvendte oplysninger'!M453+(1-'Anvendte oplysninger'!M453),IF(AND('Anvendte oplysninger'!L453="Ja",'Anvendte oplysninger'!J453=3),0.85*'Anvendte oplysninger'!M453+(1-'Anvendte oplysninger'!M453),IF(AND('Anvendte oplysninger'!L453="Ja",'Anvendte oplysninger'!J453=4),0.88*'Anvendte oplysninger'!M453+(1-'Anvendte oplysninger'!M453),IF(AND('Anvendte oplysninger'!L453="Ja",'Anvendte oplysninger'!J453&gt;4.99999999),0.9*'Anvendte oplysninger'!M453+(1-'Anvendte oplysninger'!M453),1)))))</f>
        <v>1</v>
      </c>
      <c r="N453" s="14">
        <f>IF('Anvendte oplysninger'!N453="Irrelevant",1,IF(AND(OR(I453="Motorvejsstrækning",I453="Frakørselsflettestrækning",I453="Tilkørselsflettestrækning"),'Anvendte oplysninger'!N453&lt;3),1+(3-'Anvendte oplysninger'!N453)*0.09333333,1))</f>
        <v>1</v>
      </c>
      <c r="O453" s="14">
        <f>IF('Anvendte oplysninger'!N453="Irrelevant",1,IF(AND(OR(I453="Motorvejsstrækning",I453="Frakørselsflettestrækning",I453="Tilkørselsflettestrækning"),'Anvendte oplysninger'!N453&lt;3),1+(3-'Anvendte oplysninger'!N453)*0.19666667,1))</f>
        <v>1</v>
      </c>
      <c r="P453" s="14">
        <f>IF('Anvendte oplysninger'!O453="Irrelevant",1,IF(AND(OR(I453="Motorvejsstrækning",I453="Frakørselsflettestrækning",I453="Tilkørselsflettestrækning"),'Anvendte oplysninger'!O453&lt;3.00000001),1+(0.5-'Anvendte oplysninger'!O453)*0.04,IF(AND(OR(I453="Frakørselsrampe",I453="Tilkørselsrampe"),'Anvendte oplysninger'!O453&lt;3.00000001),1+(0.5-'Anvendte oplysninger'!O453)*0.08,IF(OR(I453="Motorvejsstrækning",I453="Frakørselsflettestrækning",I453="Tilkørselsflettestrækning"),0.9,0.8))))</f>
        <v>1</v>
      </c>
      <c r="Q453" s="14">
        <f>IF('Anvendte oplysninger'!P453="Irrelevant",1,IF(AND(OR(I453="Motorvejsstrækning",I453="Frakørselsflettestrækning",I453="Tilkørselsflettestrækning"),'Anvendte oplysninger'!P453&lt;11.00000001),1+(5-'Anvendte oplysninger'!P453)*0.01,0.94))</f>
        <v>1</v>
      </c>
      <c r="R453" s="14">
        <f>IF(OR('Anvendte oplysninger'!Q453="Irrelevant",'Anvendte oplysninger'!R453="Irrelevant",'Anvendte oplysninger'!Q453="Lige"),1,IF(AND(OR(I453="Motorvejsstrækning",I453="Frakørselsflettestrækning",I453="Tilkørselsflettestrækning"),'Anvendte oplysninger'!Q453&lt;4000),(EXP(0.1096*1746.5/'Anvendte oplysninger'!Q453)/EXP(0.1096*1746.5/4000))*('Anvendte oplysninger'!R453/1000)/G453+(G453-'Anvendte oplysninger'!R453/1000)/G453,1))</f>
        <v>1</v>
      </c>
      <c r="S453" s="14">
        <f>IF(OR('Anvendte oplysninger'!S453="Irrelevant",'Anvendte oplysninger'!T453="Irrelevant",'Anvendte oplysninger'!S453="Lige"),1,IF(AND(OR(I453="Motorvejsstrækning",I453="Frakørselsflettestrækning",I453="Tilkørselsflettestrækning"),'Anvendte oplysninger'!S453&lt;4000),(EXP(0.1096*1746.5/'Anvendte oplysninger'!S453)/EXP(0.1096*1746.5/4000))*('Anvendte oplysninger'!T453/1000)/G453+(G453-'Anvendte oplysninger'!T453/1000)/G453,1))</f>
        <v>1</v>
      </c>
      <c r="T453" s="14">
        <f>IF('Anvendte oplysninger'!U453="Irrelevant",1,IF(AND(OR(I453="Motorvejsstrækning",I453="Frakørselsflettestrækning",I453="Tilkørselsflettestrækning",I453="Frakørselsrampe",I453="Tilkørselsrampe"),'Anvendte oplysninger'!U453="Ja"),0.95,1))</f>
        <v>1</v>
      </c>
      <c r="U453" s="14">
        <f>IF('Anvendte oplysninger'!U453="Irrelevant",1,IF(AND(OR(I453="Motorvejsstrækning",I453="Frakørselsflettestrækning",I453="Tilkørselsflettestrækning",I453="Frakørselsrampe",I453="Tilkørselsrampe"),'Anvendte oplysninger'!U453="Ja"),0.96,1))</f>
        <v>1</v>
      </c>
      <c r="V453" s="14">
        <f>IF('Anvendte oplysninger'!U453="Irrelevant",1,IF(AND(OR(I453="Motorvejsstrækning",I453="Frakørselsflettestrækning",I453="Tilkørselsflettestrækning",I453="Frakørselsrampe",I453="Tilkørselsrampe"),'Anvendte oplysninger'!U453="Ja"),0.79,1))</f>
        <v>1</v>
      </c>
      <c r="W453" s="14">
        <f>IF('Anvendte oplysninger'!U453="Irrelevant",1,IF(AND(OR(I453="Motorvejsstrækning",I453="Frakørselsflettestrækning",I453="Tilkørselsflettestrækning",I453="Frakørselsrampe",I453="Tilkørselsrampe"),'Anvendte oplysninger'!U453="Ja"),0.94,1))</f>
        <v>1</v>
      </c>
      <c r="X453" s="14">
        <f>IF('Anvendte oplysninger'!U453="Irrelevant",1,IF(AND(OR(I453="Motorvejsstrækning",I453="Frakørselsflettestrækning",I453="Tilkørselsflettestrækning",I453="Frakørselsrampe",I453="Tilkørselsrampe"),'Anvendte oplysninger'!U453="Ja"),0.97,1))</f>
        <v>1</v>
      </c>
      <c r="Y453" s="14">
        <f>IF(AND(I453="Frakørselsrampe",'Anvendte oplysninger'!V453="S-formet ruderrampe"),1.32,IF(AND(I453="Frakørselsrampe",'Anvendte oplysninger'!V453="S-formet trompetrampe"),2.05,IF(AND(I453="Frakørselsrampe",'Anvendte oplysninger'!V453="U-formet trompetrampe"),4.11,IF(AND(I453="Frakørselsrampe",'Anvendte oplysninger'!V453="SV-formet flyoverrampe"),5.15,IF(AND(I453="Frakørselsrampe",'Anvendte oplysninger'!V453="Vinkelformet rampe"),1.07,IF(AND(I453="Tilkørselsrampe",'Anvendte oplysninger'!V453="S-formet ruderrampe"),0.93,IF(AND(I453="Tilkørselsrampe",'Anvendte oplysninger'!V453="S-formet trompetrampe"),2.48,IF(AND(I453="Tilkørselsrampe",'Anvendte oplysninger'!V453="U-formet trompetrampe"),4.15,IF(AND(I453="Tilkørselsrampe",'Anvendte oplysninger'!V453="SV-formet flyoverrampe"),5.26,IF(AND(I453="Tilkørselsrampe",'Anvendte oplysninger'!V453="Vinkelformet rampe"),1.42,1))))))))))</f>
        <v>1</v>
      </c>
      <c r="Z453" s="14">
        <f>IF(OR('Anvendte oplysninger'!W453="Lige",'Anvendte oplysninger'!W453="Irrelevant",'Anvendte oplysninger'!X453="Irrelevant",'Anvendte oplysninger'!Y453="Irrelevant"),1,1+1.545*1000/32.2*((('Anvendte oplysninger'!Y453*3268/3600)/('Anvendte oplysninger'!W453/0.306))^2)*('Anvendte oplysninger'!X453/1000)/G453)</f>
        <v>1</v>
      </c>
      <c r="AA453" s="14">
        <f>IF(OR('Anvendte oplysninger'!W453="Lige",'Anvendte oplysninger'!W453="Irrelevant",'Anvendte oplysninger'!X453="Irrelevant",'Anvendte oplysninger'!Y453="Irrelevant"),1,1+1.961*1000/32.2*((('Anvendte oplysninger'!Y453*3268/3600)/('Anvendte oplysninger'!W453/0.306))^2)*('Anvendte oplysninger'!X453/1000)/G453)</f>
        <v>1</v>
      </c>
      <c r="AB453" s="14">
        <f>IF(OR('Anvendte oplysninger'!Z453="Lige",'Anvendte oplysninger'!Z453="Irrelevant",'Anvendte oplysninger'!AA453="Irrelevant",'Anvendte oplysninger'!AB453="Irrelevant"),1,1+1.545*1000/32.2*((('Anvendte oplysninger'!AB453*3268/3600)/('Anvendte oplysninger'!Z453/0.306))^2)*('Anvendte oplysninger'!AA453/1000)/G453)</f>
        <v>1</v>
      </c>
      <c r="AC453" s="14">
        <f>IF(OR('Anvendte oplysninger'!Z453="Lige",'Anvendte oplysninger'!Z453="Irrelevant",'Anvendte oplysninger'!AA453="Irrelevant",'Anvendte oplysninger'!AB453="Irrelevant"),1,1+1.961*1000/32.2*((('Anvendte oplysninger'!AB453*3268/3600)/('Anvendte oplysninger'!Z453/0.306))^2)*('Anvendte oplysninger'!AA453/1000)/G453)</f>
        <v>1</v>
      </c>
      <c r="AD453" s="14">
        <f>IF(OR('Anvendte oplysninger'!AC453="Irrelevant",'Anvendte oplysninger'!AC453="Nej"),1,IF(AND('Anvendte oplysninger'!AC453="Ja",OR('Anvendte oplysninger'!Q453&lt;301,'Anvendte oplysninger'!S453&lt;301)),1-(0.5*('Anvendte oplysninger'!R453+'Anvendte oplysninger'!T453)/('Anvendte oplysninger'!G453*1000)),IF(AND('Anvendte oplysninger'!AC453="Ja",OR('Anvendte oplysninger'!Q453&lt;601,'Anvendte oplysninger'!S453&lt;601)),1-(0.25*('Anvendte oplysninger'!R453+'Anvendte oplysninger'!T453)/('Anvendte oplysninger'!G453*1000)),1)))</f>
        <v>1</v>
      </c>
      <c r="AE453" s="14">
        <f>IF(OR('Anvendte oplysninger'!AC453="Irrelevant",'Anvendte oplysninger'!AC453="Nej"),1,IF(AND('Anvendte oplysninger'!AC453="Ja",OR('Anvendte oplysninger'!Q453&lt;301,'Anvendte oplysninger'!S453&lt;301)),1-(0.4*('Anvendte oplysninger'!R453+'Anvendte oplysninger'!T453)/('Anvendte oplysninger'!G453*1000)),IF(AND('Anvendte oplysninger'!AC453="Ja",OR('Anvendte oplysninger'!Q453&lt;601,'Anvendte oplysninger'!S453&lt;601)),1-(0.2*('Anvendte oplysninger'!R453+'Anvendte oplysninger'!T453)/('Anvendte oplysninger'!G453*1000)),1)))</f>
        <v>1</v>
      </c>
      <c r="AF453" s="14">
        <f>IF('Anvendte oplysninger'!AD453="110 km/t",0.79,1)</f>
        <v>1</v>
      </c>
      <c r="AG453" s="14">
        <f>IF('Anvendte oplysninger'!AD453="110 km/t",0.94,1)</f>
        <v>1</v>
      </c>
      <c r="AH453" s="14">
        <f>IF('Anvendte oplysninger'!AD453="110 km/t",0.66,1)</f>
        <v>1</v>
      </c>
      <c r="AI453" s="14">
        <f>IF('Anvendte oplysninger'!AD453="110 km/t",0.82,1)</f>
        <v>1</v>
      </c>
      <c r="AJ453" s="14">
        <f>IF(AND('Anvendte oplysninger'!AE453="Ja",I453="Tilkørselsflettestrækning"),0.65*'Anvendte oplysninger'!AF453+1-'Anvendte oplysninger'!AF453,1)</f>
        <v>1</v>
      </c>
      <c r="AK453" s="15" t="str">
        <f t="shared" si="42"/>
        <v/>
      </c>
      <c r="AL453" s="15" t="str">
        <f t="shared" si="43"/>
        <v/>
      </c>
      <c r="AM453" s="15" t="str">
        <f t="shared" si="44"/>
        <v/>
      </c>
      <c r="AN453" s="15" t="str">
        <f t="shared" si="45"/>
        <v/>
      </c>
      <c r="AO453" s="15" t="str">
        <f t="shared" si="46"/>
        <v/>
      </c>
      <c r="AP453" s="15" t="str">
        <f t="shared" si="47"/>
        <v/>
      </c>
      <c r="AQ453" s="4" t="str">
        <f t="shared" si="48"/>
        <v/>
      </c>
    </row>
    <row r="454" spans="1:43" x14ac:dyDescent="0.25">
      <c r="A454" s="4" t="str">
        <f>IF(Inddata!A469="","",Inddata!A469)</f>
        <v/>
      </c>
      <c r="B454" s="4" t="str">
        <f>IF(Inddata!B469="","",Inddata!B469)</f>
        <v/>
      </c>
      <c r="C454" s="4" t="str">
        <f>IF(Inddata!C469="","",Inddata!C469)</f>
        <v/>
      </c>
      <c r="D454" s="4" t="str">
        <f>IF(Inddata!D469="","",Inddata!D469)</f>
        <v/>
      </c>
      <c r="E454" s="4" t="str">
        <f>IF(Inddata!E469="","",Inddata!E469)</f>
        <v/>
      </c>
      <c r="F454" s="4" t="str">
        <f>IF(Inddata!F469="","",Inddata!F469)</f>
        <v/>
      </c>
      <c r="G454" s="4">
        <f>IF(Inddata!G469="","",Inddata!G469)</f>
        <v>0</v>
      </c>
      <c r="H454" s="4" t="str">
        <f>IF(Inddata!H469&gt;0.5,Inddata!H469,"")</f>
        <v/>
      </c>
      <c r="I454" s="4" t="str">
        <f>IF(Inddata!I469="","",Inddata!I469)</f>
        <v/>
      </c>
      <c r="J454" s="14">
        <f>IF('Anvendte oplysninger'!J454="Irrelevant",1,IF('Anvendte oplysninger'!J454&gt;3,1.2,1))</f>
        <v>1</v>
      </c>
      <c r="K454" s="14">
        <f>IF('Anvendte oplysninger'!K454="Irrelevant",1,IF(AND(OR(I454="Motorvejsstrækning",I454="Frakørselsflettestrækning",I454="Tilkørselsflettestrækning"),'Anvendte oplysninger'!K454&lt;3.5),1+(3.5-'Anvendte oplysninger'!K454)*0.12,IF(AND(OR(I454="Frakørselsrampe",I454="Tilkørselsrampe"),'Anvendte oplysninger'!K454&lt;3.5),1+(3.5-'Anvendte oplysninger'!K454)*0.16,1)))</f>
        <v>1</v>
      </c>
      <c r="L454" s="14">
        <f>IF('Anvendte oplysninger'!L454="Irrelevant",1,IF(AND('Anvendte oplysninger'!L454="Ja",'Anvendte oplysninger'!J454=2),0.6*'Anvendte oplysninger'!M454+(1-'Anvendte oplysninger'!M454),IF(AND('Anvendte oplysninger'!L454="Ja",'Anvendte oplysninger'!J454=3),0.7*'Anvendte oplysninger'!M454+(1-'Anvendte oplysninger'!M454),IF(AND('Anvendte oplysninger'!L454="Ja",'Anvendte oplysninger'!J454=4),0.76*'Anvendte oplysninger'!M454+(1-'Anvendte oplysninger'!M454),IF(AND('Anvendte oplysninger'!L454="Ja",'Anvendte oplysninger'!J454&gt;4.99999999),0.8*'Anvendte oplysninger'!M454+(1-'Anvendte oplysninger'!M454),1)))))</f>
        <v>1</v>
      </c>
      <c r="M454" s="14">
        <f>IF('Anvendte oplysninger'!L454="Irrelevant",1,IF(AND('Anvendte oplysninger'!L454="Ja",'Anvendte oplysninger'!J454=2),0.8*'Anvendte oplysninger'!M454+(1-'Anvendte oplysninger'!M454),IF(AND('Anvendte oplysninger'!L454="Ja",'Anvendte oplysninger'!J454=3),0.85*'Anvendte oplysninger'!M454+(1-'Anvendte oplysninger'!M454),IF(AND('Anvendte oplysninger'!L454="Ja",'Anvendte oplysninger'!J454=4),0.88*'Anvendte oplysninger'!M454+(1-'Anvendte oplysninger'!M454),IF(AND('Anvendte oplysninger'!L454="Ja",'Anvendte oplysninger'!J454&gt;4.99999999),0.9*'Anvendte oplysninger'!M454+(1-'Anvendte oplysninger'!M454),1)))))</f>
        <v>1</v>
      </c>
      <c r="N454" s="14">
        <f>IF('Anvendte oplysninger'!N454="Irrelevant",1,IF(AND(OR(I454="Motorvejsstrækning",I454="Frakørselsflettestrækning",I454="Tilkørselsflettestrækning"),'Anvendte oplysninger'!N454&lt;3),1+(3-'Anvendte oplysninger'!N454)*0.09333333,1))</f>
        <v>1</v>
      </c>
      <c r="O454" s="14">
        <f>IF('Anvendte oplysninger'!N454="Irrelevant",1,IF(AND(OR(I454="Motorvejsstrækning",I454="Frakørselsflettestrækning",I454="Tilkørselsflettestrækning"),'Anvendte oplysninger'!N454&lt;3),1+(3-'Anvendte oplysninger'!N454)*0.19666667,1))</f>
        <v>1</v>
      </c>
      <c r="P454" s="14">
        <f>IF('Anvendte oplysninger'!O454="Irrelevant",1,IF(AND(OR(I454="Motorvejsstrækning",I454="Frakørselsflettestrækning",I454="Tilkørselsflettestrækning"),'Anvendte oplysninger'!O454&lt;3.00000001),1+(0.5-'Anvendte oplysninger'!O454)*0.04,IF(AND(OR(I454="Frakørselsrampe",I454="Tilkørselsrampe"),'Anvendte oplysninger'!O454&lt;3.00000001),1+(0.5-'Anvendte oplysninger'!O454)*0.08,IF(OR(I454="Motorvejsstrækning",I454="Frakørselsflettestrækning",I454="Tilkørselsflettestrækning"),0.9,0.8))))</f>
        <v>1</v>
      </c>
      <c r="Q454" s="14">
        <f>IF('Anvendte oplysninger'!P454="Irrelevant",1,IF(AND(OR(I454="Motorvejsstrækning",I454="Frakørselsflettestrækning",I454="Tilkørselsflettestrækning"),'Anvendte oplysninger'!P454&lt;11.00000001),1+(5-'Anvendte oplysninger'!P454)*0.01,0.94))</f>
        <v>1</v>
      </c>
      <c r="R454" s="14">
        <f>IF(OR('Anvendte oplysninger'!Q454="Irrelevant",'Anvendte oplysninger'!R454="Irrelevant",'Anvendte oplysninger'!Q454="Lige"),1,IF(AND(OR(I454="Motorvejsstrækning",I454="Frakørselsflettestrækning",I454="Tilkørselsflettestrækning"),'Anvendte oplysninger'!Q454&lt;4000),(EXP(0.1096*1746.5/'Anvendte oplysninger'!Q454)/EXP(0.1096*1746.5/4000))*('Anvendte oplysninger'!R454/1000)/G454+(G454-'Anvendte oplysninger'!R454/1000)/G454,1))</f>
        <v>1</v>
      </c>
      <c r="S454" s="14">
        <f>IF(OR('Anvendte oplysninger'!S454="Irrelevant",'Anvendte oplysninger'!T454="Irrelevant",'Anvendte oplysninger'!S454="Lige"),1,IF(AND(OR(I454="Motorvejsstrækning",I454="Frakørselsflettestrækning",I454="Tilkørselsflettestrækning"),'Anvendte oplysninger'!S454&lt;4000),(EXP(0.1096*1746.5/'Anvendte oplysninger'!S454)/EXP(0.1096*1746.5/4000))*('Anvendte oplysninger'!T454/1000)/G454+(G454-'Anvendte oplysninger'!T454/1000)/G454,1))</f>
        <v>1</v>
      </c>
      <c r="T454" s="14">
        <f>IF('Anvendte oplysninger'!U454="Irrelevant",1,IF(AND(OR(I454="Motorvejsstrækning",I454="Frakørselsflettestrækning",I454="Tilkørselsflettestrækning",I454="Frakørselsrampe",I454="Tilkørselsrampe"),'Anvendte oplysninger'!U454="Ja"),0.95,1))</f>
        <v>1</v>
      </c>
      <c r="U454" s="14">
        <f>IF('Anvendte oplysninger'!U454="Irrelevant",1,IF(AND(OR(I454="Motorvejsstrækning",I454="Frakørselsflettestrækning",I454="Tilkørselsflettestrækning",I454="Frakørselsrampe",I454="Tilkørselsrampe"),'Anvendte oplysninger'!U454="Ja"),0.96,1))</f>
        <v>1</v>
      </c>
      <c r="V454" s="14">
        <f>IF('Anvendte oplysninger'!U454="Irrelevant",1,IF(AND(OR(I454="Motorvejsstrækning",I454="Frakørselsflettestrækning",I454="Tilkørselsflettestrækning",I454="Frakørselsrampe",I454="Tilkørselsrampe"),'Anvendte oplysninger'!U454="Ja"),0.79,1))</f>
        <v>1</v>
      </c>
      <c r="W454" s="14">
        <f>IF('Anvendte oplysninger'!U454="Irrelevant",1,IF(AND(OR(I454="Motorvejsstrækning",I454="Frakørselsflettestrækning",I454="Tilkørselsflettestrækning",I454="Frakørselsrampe",I454="Tilkørselsrampe"),'Anvendte oplysninger'!U454="Ja"),0.94,1))</f>
        <v>1</v>
      </c>
      <c r="X454" s="14">
        <f>IF('Anvendte oplysninger'!U454="Irrelevant",1,IF(AND(OR(I454="Motorvejsstrækning",I454="Frakørselsflettestrækning",I454="Tilkørselsflettestrækning",I454="Frakørselsrampe",I454="Tilkørselsrampe"),'Anvendte oplysninger'!U454="Ja"),0.97,1))</f>
        <v>1</v>
      </c>
      <c r="Y454" s="14">
        <f>IF(AND(I454="Frakørselsrampe",'Anvendte oplysninger'!V454="S-formet ruderrampe"),1.32,IF(AND(I454="Frakørselsrampe",'Anvendte oplysninger'!V454="S-formet trompetrampe"),2.05,IF(AND(I454="Frakørselsrampe",'Anvendte oplysninger'!V454="U-formet trompetrampe"),4.11,IF(AND(I454="Frakørselsrampe",'Anvendte oplysninger'!V454="SV-formet flyoverrampe"),5.15,IF(AND(I454="Frakørselsrampe",'Anvendte oplysninger'!V454="Vinkelformet rampe"),1.07,IF(AND(I454="Tilkørselsrampe",'Anvendte oplysninger'!V454="S-formet ruderrampe"),0.93,IF(AND(I454="Tilkørselsrampe",'Anvendte oplysninger'!V454="S-formet trompetrampe"),2.48,IF(AND(I454="Tilkørselsrampe",'Anvendte oplysninger'!V454="U-formet trompetrampe"),4.15,IF(AND(I454="Tilkørselsrampe",'Anvendte oplysninger'!V454="SV-formet flyoverrampe"),5.26,IF(AND(I454="Tilkørselsrampe",'Anvendte oplysninger'!V454="Vinkelformet rampe"),1.42,1))))))))))</f>
        <v>1</v>
      </c>
      <c r="Z454" s="14">
        <f>IF(OR('Anvendte oplysninger'!W454="Lige",'Anvendte oplysninger'!W454="Irrelevant",'Anvendte oplysninger'!X454="Irrelevant",'Anvendte oplysninger'!Y454="Irrelevant"),1,1+1.545*1000/32.2*((('Anvendte oplysninger'!Y454*3268/3600)/('Anvendte oplysninger'!W454/0.306))^2)*('Anvendte oplysninger'!X454/1000)/G454)</f>
        <v>1</v>
      </c>
      <c r="AA454" s="14">
        <f>IF(OR('Anvendte oplysninger'!W454="Lige",'Anvendte oplysninger'!W454="Irrelevant",'Anvendte oplysninger'!X454="Irrelevant",'Anvendte oplysninger'!Y454="Irrelevant"),1,1+1.961*1000/32.2*((('Anvendte oplysninger'!Y454*3268/3600)/('Anvendte oplysninger'!W454/0.306))^2)*('Anvendte oplysninger'!X454/1000)/G454)</f>
        <v>1</v>
      </c>
      <c r="AB454" s="14">
        <f>IF(OR('Anvendte oplysninger'!Z454="Lige",'Anvendte oplysninger'!Z454="Irrelevant",'Anvendte oplysninger'!AA454="Irrelevant",'Anvendte oplysninger'!AB454="Irrelevant"),1,1+1.545*1000/32.2*((('Anvendte oplysninger'!AB454*3268/3600)/('Anvendte oplysninger'!Z454/0.306))^2)*('Anvendte oplysninger'!AA454/1000)/G454)</f>
        <v>1</v>
      </c>
      <c r="AC454" s="14">
        <f>IF(OR('Anvendte oplysninger'!Z454="Lige",'Anvendte oplysninger'!Z454="Irrelevant",'Anvendte oplysninger'!AA454="Irrelevant",'Anvendte oplysninger'!AB454="Irrelevant"),1,1+1.961*1000/32.2*((('Anvendte oplysninger'!AB454*3268/3600)/('Anvendte oplysninger'!Z454/0.306))^2)*('Anvendte oplysninger'!AA454/1000)/G454)</f>
        <v>1</v>
      </c>
      <c r="AD454" s="14">
        <f>IF(OR('Anvendte oplysninger'!AC454="Irrelevant",'Anvendte oplysninger'!AC454="Nej"),1,IF(AND('Anvendte oplysninger'!AC454="Ja",OR('Anvendte oplysninger'!Q454&lt;301,'Anvendte oplysninger'!S454&lt;301)),1-(0.5*('Anvendte oplysninger'!R454+'Anvendte oplysninger'!T454)/('Anvendte oplysninger'!G454*1000)),IF(AND('Anvendte oplysninger'!AC454="Ja",OR('Anvendte oplysninger'!Q454&lt;601,'Anvendte oplysninger'!S454&lt;601)),1-(0.25*('Anvendte oplysninger'!R454+'Anvendte oplysninger'!T454)/('Anvendte oplysninger'!G454*1000)),1)))</f>
        <v>1</v>
      </c>
      <c r="AE454" s="14">
        <f>IF(OR('Anvendte oplysninger'!AC454="Irrelevant",'Anvendte oplysninger'!AC454="Nej"),1,IF(AND('Anvendte oplysninger'!AC454="Ja",OR('Anvendte oplysninger'!Q454&lt;301,'Anvendte oplysninger'!S454&lt;301)),1-(0.4*('Anvendte oplysninger'!R454+'Anvendte oplysninger'!T454)/('Anvendte oplysninger'!G454*1000)),IF(AND('Anvendte oplysninger'!AC454="Ja",OR('Anvendte oplysninger'!Q454&lt;601,'Anvendte oplysninger'!S454&lt;601)),1-(0.2*('Anvendte oplysninger'!R454+'Anvendte oplysninger'!T454)/('Anvendte oplysninger'!G454*1000)),1)))</f>
        <v>1</v>
      </c>
      <c r="AF454" s="14">
        <f>IF('Anvendte oplysninger'!AD454="110 km/t",0.79,1)</f>
        <v>1</v>
      </c>
      <c r="AG454" s="14">
        <f>IF('Anvendte oplysninger'!AD454="110 km/t",0.94,1)</f>
        <v>1</v>
      </c>
      <c r="AH454" s="14">
        <f>IF('Anvendte oplysninger'!AD454="110 km/t",0.66,1)</f>
        <v>1</v>
      </c>
      <c r="AI454" s="14">
        <f>IF('Anvendte oplysninger'!AD454="110 km/t",0.82,1)</f>
        <v>1</v>
      </c>
      <c r="AJ454" s="14">
        <f>IF(AND('Anvendte oplysninger'!AE454="Ja",I454="Tilkørselsflettestrækning"),0.65*'Anvendte oplysninger'!AF454+1-'Anvendte oplysninger'!AF454,1)</f>
        <v>1</v>
      </c>
      <c r="AK454" s="15" t="str">
        <f t="shared" si="42"/>
        <v/>
      </c>
      <c r="AL454" s="15" t="str">
        <f t="shared" si="43"/>
        <v/>
      </c>
      <c r="AM454" s="15" t="str">
        <f t="shared" si="44"/>
        <v/>
      </c>
      <c r="AN454" s="15" t="str">
        <f t="shared" si="45"/>
        <v/>
      </c>
      <c r="AO454" s="15" t="str">
        <f t="shared" si="46"/>
        <v/>
      </c>
      <c r="AP454" s="15" t="str">
        <f t="shared" si="47"/>
        <v/>
      </c>
      <c r="AQ454" s="4" t="str">
        <f t="shared" si="48"/>
        <v/>
      </c>
    </row>
    <row r="455" spans="1:43" x14ac:dyDescent="0.25">
      <c r="A455" s="4" t="str">
        <f>IF(Inddata!A470="","",Inddata!A470)</f>
        <v/>
      </c>
      <c r="B455" s="4" t="str">
        <f>IF(Inddata!B470="","",Inddata!B470)</f>
        <v/>
      </c>
      <c r="C455" s="4" t="str">
        <f>IF(Inddata!C470="","",Inddata!C470)</f>
        <v/>
      </c>
      <c r="D455" s="4" t="str">
        <f>IF(Inddata!D470="","",Inddata!D470)</f>
        <v/>
      </c>
      <c r="E455" s="4" t="str">
        <f>IF(Inddata!E470="","",Inddata!E470)</f>
        <v/>
      </c>
      <c r="F455" s="4" t="str">
        <f>IF(Inddata!F470="","",Inddata!F470)</f>
        <v/>
      </c>
      <c r="G455" s="4">
        <f>IF(Inddata!G470="","",Inddata!G470)</f>
        <v>0</v>
      </c>
      <c r="H455" s="4" t="str">
        <f>IF(Inddata!H470&gt;0.5,Inddata!H470,"")</f>
        <v/>
      </c>
      <c r="I455" s="4" t="str">
        <f>IF(Inddata!I470="","",Inddata!I470)</f>
        <v/>
      </c>
      <c r="J455" s="14">
        <f>IF('Anvendte oplysninger'!J455="Irrelevant",1,IF('Anvendte oplysninger'!J455&gt;3,1.2,1))</f>
        <v>1</v>
      </c>
      <c r="K455" s="14">
        <f>IF('Anvendte oplysninger'!K455="Irrelevant",1,IF(AND(OR(I455="Motorvejsstrækning",I455="Frakørselsflettestrækning",I455="Tilkørselsflettestrækning"),'Anvendte oplysninger'!K455&lt;3.5),1+(3.5-'Anvendte oplysninger'!K455)*0.12,IF(AND(OR(I455="Frakørselsrampe",I455="Tilkørselsrampe"),'Anvendte oplysninger'!K455&lt;3.5),1+(3.5-'Anvendte oplysninger'!K455)*0.16,1)))</f>
        <v>1</v>
      </c>
      <c r="L455" s="14">
        <f>IF('Anvendte oplysninger'!L455="Irrelevant",1,IF(AND('Anvendte oplysninger'!L455="Ja",'Anvendte oplysninger'!J455=2),0.6*'Anvendte oplysninger'!M455+(1-'Anvendte oplysninger'!M455),IF(AND('Anvendte oplysninger'!L455="Ja",'Anvendte oplysninger'!J455=3),0.7*'Anvendte oplysninger'!M455+(1-'Anvendte oplysninger'!M455),IF(AND('Anvendte oplysninger'!L455="Ja",'Anvendte oplysninger'!J455=4),0.76*'Anvendte oplysninger'!M455+(1-'Anvendte oplysninger'!M455),IF(AND('Anvendte oplysninger'!L455="Ja",'Anvendte oplysninger'!J455&gt;4.99999999),0.8*'Anvendte oplysninger'!M455+(1-'Anvendte oplysninger'!M455),1)))))</f>
        <v>1</v>
      </c>
      <c r="M455" s="14">
        <f>IF('Anvendte oplysninger'!L455="Irrelevant",1,IF(AND('Anvendte oplysninger'!L455="Ja",'Anvendte oplysninger'!J455=2),0.8*'Anvendte oplysninger'!M455+(1-'Anvendte oplysninger'!M455),IF(AND('Anvendte oplysninger'!L455="Ja",'Anvendte oplysninger'!J455=3),0.85*'Anvendte oplysninger'!M455+(1-'Anvendte oplysninger'!M455),IF(AND('Anvendte oplysninger'!L455="Ja",'Anvendte oplysninger'!J455=4),0.88*'Anvendte oplysninger'!M455+(1-'Anvendte oplysninger'!M455),IF(AND('Anvendte oplysninger'!L455="Ja",'Anvendte oplysninger'!J455&gt;4.99999999),0.9*'Anvendte oplysninger'!M455+(1-'Anvendte oplysninger'!M455),1)))))</f>
        <v>1</v>
      </c>
      <c r="N455" s="14">
        <f>IF('Anvendte oplysninger'!N455="Irrelevant",1,IF(AND(OR(I455="Motorvejsstrækning",I455="Frakørselsflettestrækning",I455="Tilkørselsflettestrækning"),'Anvendte oplysninger'!N455&lt;3),1+(3-'Anvendte oplysninger'!N455)*0.09333333,1))</f>
        <v>1</v>
      </c>
      <c r="O455" s="14">
        <f>IF('Anvendte oplysninger'!N455="Irrelevant",1,IF(AND(OR(I455="Motorvejsstrækning",I455="Frakørselsflettestrækning",I455="Tilkørselsflettestrækning"),'Anvendte oplysninger'!N455&lt;3),1+(3-'Anvendte oplysninger'!N455)*0.19666667,1))</f>
        <v>1</v>
      </c>
      <c r="P455" s="14">
        <f>IF('Anvendte oplysninger'!O455="Irrelevant",1,IF(AND(OR(I455="Motorvejsstrækning",I455="Frakørselsflettestrækning",I455="Tilkørselsflettestrækning"),'Anvendte oplysninger'!O455&lt;3.00000001),1+(0.5-'Anvendte oplysninger'!O455)*0.04,IF(AND(OR(I455="Frakørselsrampe",I455="Tilkørselsrampe"),'Anvendte oplysninger'!O455&lt;3.00000001),1+(0.5-'Anvendte oplysninger'!O455)*0.08,IF(OR(I455="Motorvejsstrækning",I455="Frakørselsflettestrækning",I455="Tilkørselsflettestrækning"),0.9,0.8))))</f>
        <v>1</v>
      </c>
      <c r="Q455" s="14">
        <f>IF('Anvendte oplysninger'!P455="Irrelevant",1,IF(AND(OR(I455="Motorvejsstrækning",I455="Frakørselsflettestrækning",I455="Tilkørselsflettestrækning"),'Anvendte oplysninger'!P455&lt;11.00000001),1+(5-'Anvendte oplysninger'!P455)*0.01,0.94))</f>
        <v>1</v>
      </c>
      <c r="R455" s="14">
        <f>IF(OR('Anvendte oplysninger'!Q455="Irrelevant",'Anvendte oplysninger'!R455="Irrelevant",'Anvendte oplysninger'!Q455="Lige"),1,IF(AND(OR(I455="Motorvejsstrækning",I455="Frakørselsflettestrækning",I455="Tilkørselsflettestrækning"),'Anvendte oplysninger'!Q455&lt;4000),(EXP(0.1096*1746.5/'Anvendte oplysninger'!Q455)/EXP(0.1096*1746.5/4000))*('Anvendte oplysninger'!R455/1000)/G455+(G455-'Anvendte oplysninger'!R455/1000)/G455,1))</f>
        <v>1</v>
      </c>
      <c r="S455" s="14">
        <f>IF(OR('Anvendte oplysninger'!S455="Irrelevant",'Anvendte oplysninger'!T455="Irrelevant",'Anvendte oplysninger'!S455="Lige"),1,IF(AND(OR(I455="Motorvejsstrækning",I455="Frakørselsflettestrækning",I455="Tilkørselsflettestrækning"),'Anvendte oplysninger'!S455&lt;4000),(EXP(0.1096*1746.5/'Anvendte oplysninger'!S455)/EXP(0.1096*1746.5/4000))*('Anvendte oplysninger'!T455/1000)/G455+(G455-'Anvendte oplysninger'!T455/1000)/G455,1))</f>
        <v>1</v>
      </c>
      <c r="T455" s="14">
        <f>IF('Anvendte oplysninger'!U455="Irrelevant",1,IF(AND(OR(I455="Motorvejsstrækning",I455="Frakørselsflettestrækning",I455="Tilkørselsflettestrækning",I455="Frakørselsrampe",I455="Tilkørselsrampe"),'Anvendte oplysninger'!U455="Ja"),0.95,1))</f>
        <v>1</v>
      </c>
      <c r="U455" s="14">
        <f>IF('Anvendte oplysninger'!U455="Irrelevant",1,IF(AND(OR(I455="Motorvejsstrækning",I455="Frakørselsflettestrækning",I455="Tilkørselsflettestrækning",I455="Frakørselsrampe",I455="Tilkørselsrampe"),'Anvendte oplysninger'!U455="Ja"),0.96,1))</f>
        <v>1</v>
      </c>
      <c r="V455" s="14">
        <f>IF('Anvendte oplysninger'!U455="Irrelevant",1,IF(AND(OR(I455="Motorvejsstrækning",I455="Frakørselsflettestrækning",I455="Tilkørselsflettestrækning",I455="Frakørselsrampe",I455="Tilkørselsrampe"),'Anvendte oplysninger'!U455="Ja"),0.79,1))</f>
        <v>1</v>
      </c>
      <c r="W455" s="14">
        <f>IF('Anvendte oplysninger'!U455="Irrelevant",1,IF(AND(OR(I455="Motorvejsstrækning",I455="Frakørselsflettestrækning",I455="Tilkørselsflettestrækning",I455="Frakørselsrampe",I455="Tilkørselsrampe"),'Anvendte oplysninger'!U455="Ja"),0.94,1))</f>
        <v>1</v>
      </c>
      <c r="X455" s="14">
        <f>IF('Anvendte oplysninger'!U455="Irrelevant",1,IF(AND(OR(I455="Motorvejsstrækning",I455="Frakørselsflettestrækning",I455="Tilkørselsflettestrækning",I455="Frakørselsrampe",I455="Tilkørselsrampe"),'Anvendte oplysninger'!U455="Ja"),0.97,1))</f>
        <v>1</v>
      </c>
      <c r="Y455" s="14">
        <f>IF(AND(I455="Frakørselsrampe",'Anvendte oplysninger'!V455="S-formet ruderrampe"),1.32,IF(AND(I455="Frakørselsrampe",'Anvendte oplysninger'!V455="S-formet trompetrampe"),2.05,IF(AND(I455="Frakørselsrampe",'Anvendte oplysninger'!V455="U-formet trompetrampe"),4.11,IF(AND(I455="Frakørselsrampe",'Anvendte oplysninger'!V455="SV-formet flyoverrampe"),5.15,IF(AND(I455="Frakørselsrampe",'Anvendte oplysninger'!V455="Vinkelformet rampe"),1.07,IF(AND(I455="Tilkørselsrampe",'Anvendte oplysninger'!V455="S-formet ruderrampe"),0.93,IF(AND(I455="Tilkørselsrampe",'Anvendte oplysninger'!V455="S-formet trompetrampe"),2.48,IF(AND(I455="Tilkørselsrampe",'Anvendte oplysninger'!V455="U-formet trompetrampe"),4.15,IF(AND(I455="Tilkørselsrampe",'Anvendte oplysninger'!V455="SV-formet flyoverrampe"),5.26,IF(AND(I455="Tilkørselsrampe",'Anvendte oplysninger'!V455="Vinkelformet rampe"),1.42,1))))))))))</f>
        <v>1</v>
      </c>
      <c r="Z455" s="14">
        <f>IF(OR('Anvendte oplysninger'!W455="Lige",'Anvendte oplysninger'!W455="Irrelevant",'Anvendte oplysninger'!X455="Irrelevant",'Anvendte oplysninger'!Y455="Irrelevant"),1,1+1.545*1000/32.2*((('Anvendte oplysninger'!Y455*3268/3600)/('Anvendte oplysninger'!W455/0.306))^2)*('Anvendte oplysninger'!X455/1000)/G455)</f>
        <v>1</v>
      </c>
      <c r="AA455" s="14">
        <f>IF(OR('Anvendte oplysninger'!W455="Lige",'Anvendte oplysninger'!W455="Irrelevant",'Anvendte oplysninger'!X455="Irrelevant",'Anvendte oplysninger'!Y455="Irrelevant"),1,1+1.961*1000/32.2*((('Anvendte oplysninger'!Y455*3268/3600)/('Anvendte oplysninger'!W455/0.306))^2)*('Anvendte oplysninger'!X455/1000)/G455)</f>
        <v>1</v>
      </c>
      <c r="AB455" s="14">
        <f>IF(OR('Anvendte oplysninger'!Z455="Lige",'Anvendte oplysninger'!Z455="Irrelevant",'Anvendte oplysninger'!AA455="Irrelevant",'Anvendte oplysninger'!AB455="Irrelevant"),1,1+1.545*1000/32.2*((('Anvendte oplysninger'!AB455*3268/3600)/('Anvendte oplysninger'!Z455/0.306))^2)*('Anvendte oplysninger'!AA455/1000)/G455)</f>
        <v>1</v>
      </c>
      <c r="AC455" s="14">
        <f>IF(OR('Anvendte oplysninger'!Z455="Lige",'Anvendte oplysninger'!Z455="Irrelevant",'Anvendte oplysninger'!AA455="Irrelevant",'Anvendte oplysninger'!AB455="Irrelevant"),1,1+1.961*1000/32.2*((('Anvendte oplysninger'!AB455*3268/3600)/('Anvendte oplysninger'!Z455/0.306))^2)*('Anvendte oplysninger'!AA455/1000)/G455)</f>
        <v>1</v>
      </c>
      <c r="AD455" s="14">
        <f>IF(OR('Anvendte oplysninger'!AC455="Irrelevant",'Anvendte oplysninger'!AC455="Nej"),1,IF(AND('Anvendte oplysninger'!AC455="Ja",OR('Anvendte oplysninger'!Q455&lt;301,'Anvendte oplysninger'!S455&lt;301)),1-(0.5*('Anvendte oplysninger'!R455+'Anvendte oplysninger'!T455)/('Anvendte oplysninger'!G455*1000)),IF(AND('Anvendte oplysninger'!AC455="Ja",OR('Anvendte oplysninger'!Q455&lt;601,'Anvendte oplysninger'!S455&lt;601)),1-(0.25*('Anvendte oplysninger'!R455+'Anvendte oplysninger'!T455)/('Anvendte oplysninger'!G455*1000)),1)))</f>
        <v>1</v>
      </c>
      <c r="AE455" s="14">
        <f>IF(OR('Anvendte oplysninger'!AC455="Irrelevant",'Anvendte oplysninger'!AC455="Nej"),1,IF(AND('Anvendte oplysninger'!AC455="Ja",OR('Anvendte oplysninger'!Q455&lt;301,'Anvendte oplysninger'!S455&lt;301)),1-(0.4*('Anvendte oplysninger'!R455+'Anvendte oplysninger'!T455)/('Anvendte oplysninger'!G455*1000)),IF(AND('Anvendte oplysninger'!AC455="Ja",OR('Anvendte oplysninger'!Q455&lt;601,'Anvendte oplysninger'!S455&lt;601)),1-(0.2*('Anvendte oplysninger'!R455+'Anvendte oplysninger'!T455)/('Anvendte oplysninger'!G455*1000)),1)))</f>
        <v>1</v>
      </c>
      <c r="AF455" s="14">
        <f>IF('Anvendte oplysninger'!AD455="110 km/t",0.79,1)</f>
        <v>1</v>
      </c>
      <c r="AG455" s="14">
        <f>IF('Anvendte oplysninger'!AD455="110 km/t",0.94,1)</f>
        <v>1</v>
      </c>
      <c r="AH455" s="14">
        <f>IF('Anvendte oplysninger'!AD455="110 km/t",0.66,1)</f>
        <v>1</v>
      </c>
      <c r="AI455" s="14">
        <f>IF('Anvendte oplysninger'!AD455="110 km/t",0.82,1)</f>
        <v>1</v>
      </c>
      <c r="AJ455" s="14">
        <f>IF(AND('Anvendte oplysninger'!AE455="Ja",I455="Tilkørselsflettestrækning"),0.65*'Anvendte oplysninger'!AF455+1-'Anvendte oplysninger'!AF455,1)</f>
        <v>1</v>
      </c>
      <c r="AK455" s="15" t="str">
        <f t="shared" ref="AK455:AK505" si="49">IF(AQ455="","",IF(I455="Motorvejsstrækning",G455*EXP(-10.3773)*POWER(H455,0.8504),IF(I455="Frakørselsflettestrækning",G455*EXP(-8.3168)*POWER(H455,0.7365)*46/135,IF(I455="Frakørselsrampe",G455*EXP(-5.6295)*POWER(H455,0.3195)*EXP(-0.953*LN(G455))*24/149,IF(I455="Tilkørselsflettestrækning",G455*EXP(-10.3028)*POWER(H455,0.8287),IF(I455="Tilkørselsrampe",G455*EXP(-8.7287)*POWER(H455,0.7477)*4/53,IF(OR(I455="Motorvejsforgrening",I455="Motorvejssammenløb",I455="Motorvejsvekselstrækning"),G455*EXP(-9.5876)*POWER(H455,0.8086),IF(I455="Sideanlæg",G455*EXP(-6.3691)*POWER(H455,0.8189)*10/70,IF(I455="Dobbeltrettet rampe",G455*EXP(-6.0693)*POWER(H455,0.6877)*0.4732*37/148,IF(I455="Forbindelsesrampe",G455*EXP(-6.0693)*POWER(H455,0.6877)*37/148,IF(I455="Parallelspor",G455*EXP(-6.0693)*POWER(H455,0.6877)*0.1658*37/148,IF(I455="Rampeforgrening",G455*EXP(-6.0693)*POWER(H455,0.6877)*0.1791*37/148,IF(I455="Rampesammenløb",G455*EXP(-6.0693)*POWER(H455,0.6877)*0.7831*37/148,IF(I455="Rampevekselstrækning",G455*EXP(-6.0693)*POWER(H455,0.6877)*0.4399*37/148,""))))))))))))))</f>
        <v/>
      </c>
      <c r="AL455" s="15" t="str">
        <f t="shared" ref="AL455:AL505" si="50">IF(AQ455="","",IF(I455="Motorvejsstrækning",G455*EXP(-8.7224)*POWER(H455,0.6383)+G455*EXP(-16.504)*POWER(H455,1.4461),IF(I455="Frakørselsflettestrækning",G455*EXP(-8.3168)*POWER(H455,0.7365)*89/135,IF(I455="Frakørselsrampe",G455*EXP(-5.6295)*POWER(H455,0.3195)*EXP(-0.953*LN(G455))*36/149,IF(I455="Tilkørselsflettestrækning",G455*EXP(-12.5258)*POWER(H455,1.117),IF(I455="Tilkørselsrampe",G455*EXP(-8.7287)*POWER(H455,0.7477)*16/53,IF(OR(I455="Motorvejsforgrening",I455="Motorvejssammenløb",I455="Motorvejsvekselstrækning"),G455*EXP(-10.6754)*POWER(H455,1.0078),IF(I455="Sideanlæg",G455*EXP(-6.3691)*POWER(H455,0.8189)*36/70,IF(I455="Dobbeltrettet rampe",G455*EXP(-6.0693)*POWER(H455,0.6877)*0.4732*38/148,IF(I455="Forbindelsesrampe",G455*EXP(-6.0693)*POWER(H455,0.6877)*38/148,IF(I455="Parallelspor",G455*EXP(-6.0693)*POWER(H455,0.6877)*0.1658*38/148,IF(I455="Rampeforgrening",G455*EXP(-6.0693)*POWER(H455,0.6877)*0.1791*38/148,IF(I455="Rampesammenløb",G455*EXP(-6.0693)*POWER(H455,0.6877)*0.7831*38/148,IF(I455="Rampevekselstrækning",G455*EXP(-6.0693)*POWER(H455,0.6877)*0.4399*38/148,""))))))))))))))</f>
        <v/>
      </c>
      <c r="AM455" s="15" t="str">
        <f t="shared" ref="AM455:AM505" si="51">IF(AQ455="","",IF(I455="Motorvejsstrækning",G455*EXP(-7.7012)*POWER(H455,0.6384)+G455*EXP(-21.8008)*POWER(H455,2.0535),IF(I455="Frakørselsflettestrækning",G455*EXP(-13.3173)*POWER(H455,1.2856),IF(I455="Frakørselsrampe",G455*EXP(-5.6295)*POWER(H455,0.3195)*EXP(-0.953*LN(G455))*89/149,IF(I455="Tilkørselsflettestrækning",G455*EXP(-12.3736)*POWER(H455,1.18),IF(I455="Tilkørselsrampe",G455*EXP(-8.7287)*POWER(H455,0.7477)*33/53,IF(OR(I455="Motorvejsforgrening",I455="Motorvejssammenløb",I455="Motorvejsvekselstrækning"),G455*EXP(-19.9223)*POWER(H455,1.9267),IF(I455="Sideanlæg",G455*EXP(-6.3691)*POWER(H455,0.8189)*24/70,IF(I455="Dobbeltrettet rampe",G455*EXP(-6.0693)*POWER(H455,0.6877)*0.4732*73/148,IF(I455="Forbindelsesrampe",G455*EXP(-6.0693)*POWER(H455,0.6877)*73/148,IF(I455="Parallelspor",G455*EXP(-6.0693)*POWER(H455,0.6877)*0.1658*73/148,IF(I455="Rampeforgrening",G455*EXP(-6.0693)*POWER(H455,0.6877)*0.1791*73/148,IF(I455="Rampesammenløb",G455*EXP(-6.0693)*POWER(H455,0.6877)*0.7831*73/148,IF(I455="Rampevekselstrækning",G455*EXP(-6.0693)*POWER(H455,0.6877)*0.4399*73/148,""))))))))))))))</f>
        <v/>
      </c>
      <c r="AN455" s="15" t="str">
        <f t="shared" ref="AN455:AN505" si="52">IF(AQ455="","",IF(I455="Motorvejsstrækning",G455*EXP(-9.1648)*POWER(H455,0.6906)*61/456,IF(I455="Frakørselsflettestrækning",G455*EXP(-8.3168)*POWER(H455,0.7365)*4/135,IF(I455="Frakørselsrampe",G455*EXP(-5.6295)*POWER(H455,0.3195)*EXP(-0.953*LN(G455))*1/149,IF(I455="Tilkørselsflettestrækning",G455*EXP(-10.3028)*POWER(H455,0.8287)*11/108,IF(I455="Tilkørselsrampe",0,IF(OR(I455="Motorvejsforgrening",I455="Motorvejssammenløb",I455="Motorvejsvekselstrækning"),G455*EXP(-9.5876)*POWER(H455,0.8086)*2/42,IF(I455="Sideanlæg",0,IF(I455="Dobbeltrettet rampe",G455*EXP(-6.0693)*POWER(H455,0.6877)*0.4732*6/148,IF(I455="Forbindelsesrampe",G455*EXP(-6.0693)*POWER(H455,0.6877)*6/148,IF(I455="Parallelspor",G455*EXP(-6.0693)*POWER(H455,0.6877)*0.1658*6/148,IF(I455="Rampeforgrening",G455*EXP(-6.0693)*POWER(H455,0.6877)*0.1791*6/148,IF(I455="Rampesammenløb",G455*EXP(-6.0693)*POWER(H455,0.6877)*0.7831*6/148,IF(I455="Rampevekselstrækning",G455*EXP(-6.0693)*POWER(H455,0.6877)*0.4399*6/148,""))))))))))))))</f>
        <v/>
      </c>
      <c r="AO455" s="15" t="str">
        <f t="shared" ref="AO455:AO505" si="53">IF(AQ455="","",IF(I455="Motorvejsstrækning",G455*EXP(-9.1648)*POWER(H455,0.6906)*395/456,IF(I455="Frakørselsflettestrækning",G455*EXP(-8.3168)*POWER(H455,0.7365)*25/135,IF(I455="Frakørselsrampe",G455*EXP(-5.6295)*POWER(H455,0.3195)*EXP(-0.953*LN(G455))*14/149,IF(I455="Tilkørselsflettestrækning",G455*EXP(-10.3028)*POWER(H455,0.8287)*66/108,IF(I455="Tilkørselsrampe",G455*EXP(-8.7287)*POWER(H455,0.7477)*3/53,IF(OR(I455="Motorvejsforgrening",I455="Motorvejssammenløb",I455="Motorvejsvekselstrækning"),G455*EXP(-9.5876)*POWER(H455,0.8086)*31/42,IF(I455="Sideanlæg",G455*EXP(-6.3691)*POWER(H455,0.8189)*6/70,IF(I455="Dobbeltrettet rampe",G455*EXP(-6.0693)*POWER(H455,0.6877)*0.4732*23/148,IF(I455="Forbindelsesrampe",G455*EXP(-6.0693)*POWER(H455,0.6877)*23/148,IF(I455="Parallelspor",G455*EXP(-6.0693)*POWER(H455,0.6877)*0.1658*23/148,IF(I455="Rampeforgrening",G455*EXP(-6.0693)*POWER(H455,0.6877)*0.1791*23/148,IF(I455="Rampesammenløb",G455*EXP(-6.0693)*POWER(H455,0.6877)*0.7831*23/148,IF(I455="Rampevekselstrækning",G455*EXP(-6.0693)*POWER(H455,0.6877)*0.4399*23/148,""))))))))))))))</f>
        <v/>
      </c>
      <c r="AP455" s="15" t="str">
        <f t="shared" ref="AP455:AP505" si="54">IF(AQ455="","",IF(I455="Motorvejsstrækning",G455*EXP(-10.4004)*POWER(H455,0.8384),IF(I455="Frakørselsflettestrækning",G455*EXP(-8.3168)*POWER(H455,0.7365)*42/135,IF(I455="Frakørselsrampe",G455*EXP(-5.6295)*POWER(H455,0.3195)*EXP(-0.953*LN(G455))*11/149,IF(I455="Tilkørselsflettestrækning",G455*EXP(-10.3028)*POWER(H455,0.8287)*90/108,IF(I455="Tilkørselsrampe",G455*EXP(-8.7287)*POWER(H455,0.7477)*2/53,IF(OR(I455="Motorvejsforgrening",I455="Motorvejssammenløb",I455="Motorvejsvekselstrækning"),G455*EXP(-9.5876)*POWER(H455,0.8086)*27/42,IF(I455="Sideanlæg",G455*EXP(-6.3691)*POWER(H455,0.8189)*4/70,IF(I455="Dobbeltrettet rampe",G455*EXP(-6.0693)*POWER(H455,0.6877)*0.4732*20/148,IF(I455="Forbindelsesrampe",G455*EXP(-6.0693)*POWER(H455,0.6877)*20/148,IF(I455="Parallelspor",G455*EXP(-6.0693)*POWER(H455,0.6877)*0.1658*20/148,IF(I455="Rampeforgrening",G455*EXP(-6.0693)*POWER(H455,0.6877)*0.1791*20/148,IF(I455="Rampesammenløb",G455*EXP(-6.0693)*POWER(H455,0.6877)*0.7831*20/148,IF(I455="Rampevekselstrækning",G455*EXP(-6.0693)*POWER(H455,0.6877)*0.4399*20/148,""))))))))))))))</f>
        <v/>
      </c>
      <c r="AQ455" s="4" t="str">
        <f t="shared" ref="AQ455:AQ505" si="55">IF(OR(G455=0,H455&lt;0.5,H455="",I455=""),"",IF(OR(I455="Motorvejsstrækning",I455="Frakørselsflettestrækning",I455="Tilkørselsflettestrækning",I455="Motorvejsforgrening",I455="Motorvejssammenløb",I455="Motorvejsvekselstrækning",I455="Sideanlæg"),"2005-2012","1999-2012"))</f>
        <v/>
      </c>
    </row>
    <row r="456" spans="1:43" x14ac:dyDescent="0.25">
      <c r="A456" s="4" t="str">
        <f>IF(Inddata!A471="","",Inddata!A471)</f>
        <v/>
      </c>
      <c r="B456" s="4" t="str">
        <f>IF(Inddata!B471="","",Inddata!B471)</f>
        <v/>
      </c>
      <c r="C456" s="4" t="str">
        <f>IF(Inddata!C471="","",Inddata!C471)</f>
        <v/>
      </c>
      <c r="D456" s="4" t="str">
        <f>IF(Inddata!D471="","",Inddata!D471)</f>
        <v/>
      </c>
      <c r="E456" s="4" t="str">
        <f>IF(Inddata!E471="","",Inddata!E471)</f>
        <v/>
      </c>
      <c r="F456" s="4" t="str">
        <f>IF(Inddata!F471="","",Inddata!F471)</f>
        <v/>
      </c>
      <c r="G456" s="4">
        <f>IF(Inddata!G471="","",Inddata!G471)</f>
        <v>0</v>
      </c>
      <c r="H456" s="4" t="str">
        <f>IF(Inddata!H471&gt;0.5,Inddata!H471,"")</f>
        <v/>
      </c>
      <c r="I456" s="4" t="str">
        <f>IF(Inddata!I471="","",Inddata!I471)</f>
        <v/>
      </c>
      <c r="J456" s="14">
        <f>IF('Anvendte oplysninger'!J456="Irrelevant",1,IF('Anvendte oplysninger'!J456&gt;3,1.2,1))</f>
        <v>1</v>
      </c>
      <c r="K456" s="14">
        <f>IF('Anvendte oplysninger'!K456="Irrelevant",1,IF(AND(OR(I456="Motorvejsstrækning",I456="Frakørselsflettestrækning",I456="Tilkørselsflettestrækning"),'Anvendte oplysninger'!K456&lt;3.5),1+(3.5-'Anvendte oplysninger'!K456)*0.12,IF(AND(OR(I456="Frakørselsrampe",I456="Tilkørselsrampe"),'Anvendte oplysninger'!K456&lt;3.5),1+(3.5-'Anvendte oplysninger'!K456)*0.16,1)))</f>
        <v>1</v>
      </c>
      <c r="L456" s="14">
        <f>IF('Anvendte oplysninger'!L456="Irrelevant",1,IF(AND('Anvendte oplysninger'!L456="Ja",'Anvendte oplysninger'!J456=2),0.6*'Anvendte oplysninger'!M456+(1-'Anvendte oplysninger'!M456),IF(AND('Anvendte oplysninger'!L456="Ja",'Anvendte oplysninger'!J456=3),0.7*'Anvendte oplysninger'!M456+(1-'Anvendte oplysninger'!M456),IF(AND('Anvendte oplysninger'!L456="Ja",'Anvendte oplysninger'!J456=4),0.76*'Anvendte oplysninger'!M456+(1-'Anvendte oplysninger'!M456),IF(AND('Anvendte oplysninger'!L456="Ja",'Anvendte oplysninger'!J456&gt;4.99999999),0.8*'Anvendte oplysninger'!M456+(1-'Anvendte oplysninger'!M456),1)))))</f>
        <v>1</v>
      </c>
      <c r="M456" s="14">
        <f>IF('Anvendte oplysninger'!L456="Irrelevant",1,IF(AND('Anvendte oplysninger'!L456="Ja",'Anvendte oplysninger'!J456=2),0.8*'Anvendte oplysninger'!M456+(1-'Anvendte oplysninger'!M456),IF(AND('Anvendte oplysninger'!L456="Ja",'Anvendte oplysninger'!J456=3),0.85*'Anvendte oplysninger'!M456+(1-'Anvendte oplysninger'!M456),IF(AND('Anvendte oplysninger'!L456="Ja",'Anvendte oplysninger'!J456=4),0.88*'Anvendte oplysninger'!M456+(1-'Anvendte oplysninger'!M456),IF(AND('Anvendte oplysninger'!L456="Ja",'Anvendte oplysninger'!J456&gt;4.99999999),0.9*'Anvendte oplysninger'!M456+(1-'Anvendte oplysninger'!M456),1)))))</f>
        <v>1</v>
      </c>
      <c r="N456" s="14">
        <f>IF('Anvendte oplysninger'!N456="Irrelevant",1,IF(AND(OR(I456="Motorvejsstrækning",I456="Frakørselsflettestrækning",I456="Tilkørselsflettestrækning"),'Anvendte oplysninger'!N456&lt;3),1+(3-'Anvendte oplysninger'!N456)*0.09333333,1))</f>
        <v>1</v>
      </c>
      <c r="O456" s="14">
        <f>IF('Anvendte oplysninger'!N456="Irrelevant",1,IF(AND(OR(I456="Motorvejsstrækning",I456="Frakørselsflettestrækning",I456="Tilkørselsflettestrækning"),'Anvendte oplysninger'!N456&lt;3),1+(3-'Anvendte oplysninger'!N456)*0.19666667,1))</f>
        <v>1</v>
      </c>
      <c r="P456" s="14">
        <f>IF('Anvendte oplysninger'!O456="Irrelevant",1,IF(AND(OR(I456="Motorvejsstrækning",I456="Frakørselsflettestrækning",I456="Tilkørselsflettestrækning"),'Anvendte oplysninger'!O456&lt;3.00000001),1+(0.5-'Anvendte oplysninger'!O456)*0.04,IF(AND(OR(I456="Frakørselsrampe",I456="Tilkørselsrampe"),'Anvendte oplysninger'!O456&lt;3.00000001),1+(0.5-'Anvendte oplysninger'!O456)*0.08,IF(OR(I456="Motorvejsstrækning",I456="Frakørselsflettestrækning",I456="Tilkørselsflettestrækning"),0.9,0.8))))</f>
        <v>1</v>
      </c>
      <c r="Q456" s="14">
        <f>IF('Anvendte oplysninger'!P456="Irrelevant",1,IF(AND(OR(I456="Motorvejsstrækning",I456="Frakørselsflettestrækning",I456="Tilkørselsflettestrækning"),'Anvendte oplysninger'!P456&lt;11.00000001),1+(5-'Anvendte oplysninger'!P456)*0.01,0.94))</f>
        <v>1</v>
      </c>
      <c r="R456" s="14">
        <f>IF(OR('Anvendte oplysninger'!Q456="Irrelevant",'Anvendte oplysninger'!R456="Irrelevant",'Anvendte oplysninger'!Q456="Lige"),1,IF(AND(OR(I456="Motorvejsstrækning",I456="Frakørselsflettestrækning",I456="Tilkørselsflettestrækning"),'Anvendte oplysninger'!Q456&lt;4000),(EXP(0.1096*1746.5/'Anvendte oplysninger'!Q456)/EXP(0.1096*1746.5/4000))*('Anvendte oplysninger'!R456/1000)/G456+(G456-'Anvendte oplysninger'!R456/1000)/G456,1))</f>
        <v>1</v>
      </c>
      <c r="S456" s="14">
        <f>IF(OR('Anvendte oplysninger'!S456="Irrelevant",'Anvendte oplysninger'!T456="Irrelevant",'Anvendte oplysninger'!S456="Lige"),1,IF(AND(OR(I456="Motorvejsstrækning",I456="Frakørselsflettestrækning",I456="Tilkørselsflettestrækning"),'Anvendte oplysninger'!S456&lt;4000),(EXP(0.1096*1746.5/'Anvendte oplysninger'!S456)/EXP(0.1096*1746.5/4000))*('Anvendte oplysninger'!T456/1000)/G456+(G456-'Anvendte oplysninger'!T456/1000)/G456,1))</f>
        <v>1</v>
      </c>
      <c r="T456" s="14">
        <f>IF('Anvendte oplysninger'!U456="Irrelevant",1,IF(AND(OR(I456="Motorvejsstrækning",I456="Frakørselsflettestrækning",I456="Tilkørselsflettestrækning",I456="Frakørselsrampe",I456="Tilkørselsrampe"),'Anvendte oplysninger'!U456="Ja"),0.95,1))</f>
        <v>1</v>
      </c>
      <c r="U456" s="14">
        <f>IF('Anvendte oplysninger'!U456="Irrelevant",1,IF(AND(OR(I456="Motorvejsstrækning",I456="Frakørselsflettestrækning",I456="Tilkørselsflettestrækning",I456="Frakørselsrampe",I456="Tilkørselsrampe"),'Anvendte oplysninger'!U456="Ja"),0.96,1))</f>
        <v>1</v>
      </c>
      <c r="V456" s="14">
        <f>IF('Anvendte oplysninger'!U456="Irrelevant",1,IF(AND(OR(I456="Motorvejsstrækning",I456="Frakørselsflettestrækning",I456="Tilkørselsflettestrækning",I456="Frakørselsrampe",I456="Tilkørselsrampe"),'Anvendte oplysninger'!U456="Ja"),0.79,1))</f>
        <v>1</v>
      </c>
      <c r="W456" s="14">
        <f>IF('Anvendte oplysninger'!U456="Irrelevant",1,IF(AND(OR(I456="Motorvejsstrækning",I456="Frakørselsflettestrækning",I456="Tilkørselsflettestrækning",I456="Frakørselsrampe",I456="Tilkørselsrampe"),'Anvendte oplysninger'!U456="Ja"),0.94,1))</f>
        <v>1</v>
      </c>
      <c r="X456" s="14">
        <f>IF('Anvendte oplysninger'!U456="Irrelevant",1,IF(AND(OR(I456="Motorvejsstrækning",I456="Frakørselsflettestrækning",I456="Tilkørselsflettestrækning",I456="Frakørselsrampe",I456="Tilkørselsrampe"),'Anvendte oplysninger'!U456="Ja"),0.97,1))</f>
        <v>1</v>
      </c>
      <c r="Y456" s="14">
        <f>IF(AND(I456="Frakørselsrampe",'Anvendte oplysninger'!V456="S-formet ruderrampe"),1.32,IF(AND(I456="Frakørselsrampe",'Anvendte oplysninger'!V456="S-formet trompetrampe"),2.05,IF(AND(I456="Frakørselsrampe",'Anvendte oplysninger'!V456="U-formet trompetrampe"),4.11,IF(AND(I456="Frakørselsrampe",'Anvendte oplysninger'!V456="SV-formet flyoverrampe"),5.15,IF(AND(I456="Frakørselsrampe",'Anvendte oplysninger'!V456="Vinkelformet rampe"),1.07,IF(AND(I456="Tilkørselsrampe",'Anvendte oplysninger'!V456="S-formet ruderrampe"),0.93,IF(AND(I456="Tilkørselsrampe",'Anvendte oplysninger'!V456="S-formet trompetrampe"),2.48,IF(AND(I456="Tilkørselsrampe",'Anvendte oplysninger'!V456="U-formet trompetrampe"),4.15,IF(AND(I456="Tilkørselsrampe",'Anvendte oplysninger'!V456="SV-formet flyoverrampe"),5.26,IF(AND(I456="Tilkørselsrampe",'Anvendte oplysninger'!V456="Vinkelformet rampe"),1.42,1))))))))))</f>
        <v>1</v>
      </c>
      <c r="Z456" s="14">
        <f>IF(OR('Anvendte oplysninger'!W456="Lige",'Anvendte oplysninger'!W456="Irrelevant",'Anvendte oplysninger'!X456="Irrelevant",'Anvendte oplysninger'!Y456="Irrelevant"),1,1+1.545*1000/32.2*((('Anvendte oplysninger'!Y456*3268/3600)/('Anvendte oplysninger'!W456/0.306))^2)*('Anvendte oplysninger'!X456/1000)/G456)</f>
        <v>1</v>
      </c>
      <c r="AA456" s="14">
        <f>IF(OR('Anvendte oplysninger'!W456="Lige",'Anvendte oplysninger'!W456="Irrelevant",'Anvendte oplysninger'!X456="Irrelevant",'Anvendte oplysninger'!Y456="Irrelevant"),1,1+1.961*1000/32.2*((('Anvendte oplysninger'!Y456*3268/3600)/('Anvendte oplysninger'!W456/0.306))^2)*('Anvendte oplysninger'!X456/1000)/G456)</f>
        <v>1</v>
      </c>
      <c r="AB456" s="14">
        <f>IF(OR('Anvendte oplysninger'!Z456="Lige",'Anvendte oplysninger'!Z456="Irrelevant",'Anvendte oplysninger'!AA456="Irrelevant",'Anvendte oplysninger'!AB456="Irrelevant"),1,1+1.545*1000/32.2*((('Anvendte oplysninger'!AB456*3268/3600)/('Anvendte oplysninger'!Z456/0.306))^2)*('Anvendte oplysninger'!AA456/1000)/G456)</f>
        <v>1</v>
      </c>
      <c r="AC456" s="14">
        <f>IF(OR('Anvendte oplysninger'!Z456="Lige",'Anvendte oplysninger'!Z456="Irrelevant",'Anvendte oplysninger'!AA456="Irrelevant",'Anvendte oplysninger'!AB456="Irrelevant"),1,1+1.961*1000/32.2*((('Anvendte oplysninger'!AB456*3268/3600)/('Anvendte oplysninger'!Z456/0.306))^2)*('Anvendte oplysninger'!AA456/1000)/G456)</f>
        <v>1</v>
      </c>
      <c r="AD456" s="14">
        <f>IF(OR('Anvendte oplysninger'!AC456="Irrelevant",'Anvendte oplysninger'!AC456="Nej"),1,IF(AND('Anvendte oplysninger'!AC456="Ja",OR('Anvendte oplysninger'!Q456&lt;301,'Anvendte oplysninger'!S456&lt;301)),1-(0.5*('Anvendte oplysninger'!R456+'Anvendte oplysninger'!T456)/('Anvendte oplysninger'!G456*1000)),IF(AND('Anvendte oplysninger'!AC456="Ja",OR('Anvendte oplysninger'!Q456&lt;601,'Anvendte oplysninger'!S456&lt;601)),1-(0.25*('Anvendte oplysninger'!R456+'Anvendte oplysninger'!T456)/('Anvendte oplysninger'!G456*1000)),1)))</f>
        <v>1</v>
      </c>
      <c r="AE456" s="14">
        <f>IF(OR('Anvendte oplysninger'!AC456="Irrelevant",'Anvendte oplysninger'!AC456="Nej"),1,IF(AND('Anvendte oplysninger'!AC456="Ja",OR('Anvendte oplysninger'!Q456&lt;301,'Anvendte oplysninger'!S456&lt;301)),1-(0.4*('Anvendte oplysninger'!R456+'Anvendte oplysninger'!T456)/('Anvendte oplysninger'!G456*1000)),IF(AND('Anvendte oplysninger'!AC456="Ja",OR('Anvendte oplysninger'!Q456&lt;601,'Anvendte oplysninger'!S456&lt;601)),1-(0.2*('Anvendte oplysninger'!R456+'Anvendte oplysninger'!T456)/('Anvendte oplysninger'!G456*1000)),1)))</f>
        <v>1</v>
      </c>
      <c r="AF456" s="14">
        <f>IF('Anvendte oplysninger'!AD456="110 km/t",0.79,1)</f>
        <v>1</v>
      </c>
      <c r="AG456" s="14">
        <f>IF('Anvendte oplysninger'!AD456="110 km/t",0.94,1)</f>
        <v>1</v>
      </c>
      <c r="AH456" s="14">
        <f>IF('Anvendte oplysninger'!AD456="110 km/t",0.66,1)</f>
        <v>1</v>
      </c>
      <c r="AI456" s="14">
        <f>IF('Anvendte oplysninger'!AD456="110 km/t",0.82,1)</f>
        <v>1</v>
      </c>
      <c r="AJ456" s="14">
        <f>IF(AND('Anvendte oplysninger'!AE456="Ja",I456="Tilkørselsflettestrækning"),0.65*'Anvendte oplysninger'!AF456+1-'Anvendte oplysninger'!AF456,1)</f>
        <v>1</v>
      </c>
      <c r="AK456" s="15" t="str">
        <f t="shared" si="49"/>
        <v/>
      </c>
      <c r="AL456" s="15" t="str">
        <f t="shared" si="50"/>
        <v/>
      </c>
      <c r="AM456" s="15" t="str">
        <f t="shared" si="51"/>
        <v/>
      </c>
      <c r="AN456" s="15" t="str">
        <f t="shared" si="52"/>
        <v/>
      </c>
      <c r="AO456" s="15" t="str">
        <f t="shared" si="53"/>
        <v/>
      </c>
      <c r="AP456" s="15" t="str">
        <f t="shared" si="54"/>
        <v/>
      </c>
      <c r="AQ456" s="4" t="str">
        <f t="shared" si="55"/>
        <v/>
      </c>
    </row>
    <row r="457" spans="1:43" x14ac:dyDescent="0.25">
      <c r="A457" s="4" t="str">
        <f>IF(Inddata!A472="","",Inddata!A472)</f>
        <v/>
      </c>
      <c r="B457" s="4" t="str">
        <f>IF(Inddata!B472="","",Inddata!B472)</f>
        <v/>
      </c>
      <c r="C457" s="4" t="str">
        <f>IF(Inddata!C472="","",Inddata!C472)</f>
        <v/>
      </c>
      <c r="D457" s="4" t="str">
        <f>IF(Inddata!D472="","",Inddata!D472)</f>
        <v/>
      </c>
      <c r="E457" s="4" t="str">
        <f>IF(Inddata!E472="","",Inddata!E472)</f>
        <v/>
      </c>
      <c r="F457" s="4" t="str">
        <f>IF(Inddata!F472="","",Inddata!F472)</f>
        <v/>
      </c>
      <c r="G457" s="4">
        <f>IF(Inddata!G472="","",Inddata!G472)</f>
        <v>0</v>
      </c>
      <c r="H457" s="4" t="str">
        <f>IF(Inddata!H472&gt;0.5,Inddata!H472,"")</f>
        <v/>
      </c>
      <c r="I457" s="4" t="str">
        <f>IF(Inddata!I472="","",Inddata!I472)</f>
        <v/>
      </c>
      <c r="J457" s="14">
        <f>IF('Anvendte oplysninger'!J457="Irrelevant",1,IF('Anvendte oplysninger'!J457&gt;3,1.2,1))</f>
        <v>1</v>
      </c>
      <c r="K457" s="14">
        <f>IF('Anvendte oplysninger'!K457="Irrelevant",1,IF(AND(OR(I457="Motorvejsstrækning",I457="Frakørselsflettestrækning",I457="Tilkørselsflettestrækning"),'Anvendte oplysninger'!K457&lt;3.5),1+(3.5-'Anvendte oplysninger'!K457)*0.12,IF(AND(OR(I457="Frakørselsrampe",I457="Tilkørselsrampe"),'Anvendte oplysninger'!K457&lt;3.5),1+(3.5-'Anvendte oplysninger'!K457)*0.16,1)))</f>
        <v>1</v>
      </c>
      <c r="L457" s="14">
        <f>IF('Anvendte oplysninger'!L457="Irrelevant",1,IF(AND('Anvendte oplysninger'!L457="Ja",'Anvendte oplysninger'!J457=2),0.6*'Anvendte oplysninger'!M457+(1-'Anvendte oplysninger'!M457),IF(AND('Anvendte oplysninger'!L457="Ja",'Anvendte oplysninger'!J457=3),0.7*'Anvendte oplysninger'!M457+(1-'Anvendte oplysninger'!M457),IF(AND('Anvendte oplysninger'!L457="Ja",'Anvendte oplysninger'!J457=4),0.76*'Anvendte oplysninger'!M457+(1-'Anvendte oplysninger'!M457),IF(AND('Anvendte oplysninger'!L457="Ja",'Anvendte oplysninger'!J457&gt;4.99999999),0.8*'Anvendte oplysninger'!M457+(1-'Anvendte oplysninger'!M457),1)))))</f>
        <v>1</v>
      </c>
      <c r="M457" s="14">
        <f>IF('Anvendte oplysninger'!L457="Irrelevant",1,IF(AND('Anvendte oplysninger'!L457="Ja",'Anvendte oplysninger'!J457=2),0.8*'Anvendte oplysninger'!M457+(1-'Anvendte oplysninger'!M457),IF(AND('Anvendte oplysninger'!L457="Ja",'Anvendte oplysninger'!J457=3),0.85*'Anvendte oplysninger'!M457+(1-'Anvendte oplysninger'!M457),IF(AND('Anvendte oplysninger'!L457="Ja",'Anvendte oplysninger'!J457=4),0.88*'Anvendte oplysninger'!M457+(1-'Anvendte oplysninger'!M457),IF(AND('Anvendte oplysninger'!L457="Ja",'Anvendte oplysninger'!J457&gt;4.99999999),0.9*'Anvendte oplysninger'!M457+(1-'Anvendte oplysninger'!M457),1)))))</f>
        <v>1</v>
      </c>
      <c r="N457" s="14">
        <f>IF('Anvendte oplysninger'!N457="Irrelevant",1,IF(AND(OR(I457="Motorvejsstrækning",I457="Frakørselsflettestrækning",I457="Tilkørselsflettestrækning"),'Anvendte oplysninger'!N457&lt;3),1+(3-'Anvendte oplysninger'!N457)*0.09333333,1))</f>
        <v>1</v>
      </c>
      <c r="O457" s="14">
        <f>IF('Anvendte oplysninger'!N457="Irrelevant",1,IF(AND(OR(I457="Motorvejsstrækning",I457="Frakørselsflettestrækning",I457="Tilkørselsflettestrækning"),'Anvendte oplysninger'!N457&lt;3),1+(3-'Anvendte oplysninger'!N457)*0.19666667,1))</f>
        <v>1</v>
      </c>
      <c r="P457" s="14">
        <f>IF('Anvendte oplysninger'!O457="Irrelevant",1,IF(AND(OR(I457="Motorvejsstrækning",I457="Frakørselsflettestrækning",I457="Tilkørselsflettestrækning"),'Anvendte oplysninger'!O457&lt;3.00000001),1+(0.5-'Anvendte oplysninger'!O457)*0.04,IF(AND(OR(I457="Frakørselsrampe",I457="Tilkørselsrampe"),'Anvendte oplysninger'!O457&lt;3.00000001),1+(0.5-'Anvendte oplysninger'!O457)*0.08,IF(OR(I457="Motorvejsstrækning",I457="Frakørselsflettestrækning",I457="Tilkørselsflettestrækning"),0.9,0.8))))</f>
        <v>1</v>
      </c>
      <c r="Q457" s="14">
        <f>IF('Anvendte oplysninger'!P457="Irrelevant",1,IF(AND(OR(I457="Motorvejsstrækning",I457="Frakørselsflettestrækning",I457="Tilkørselsflettestrækning"),'Anvendte oplysninger'!P457&lt;11.00000001),1+(5-'Anvendte oplysninger'!P457)*0.01,0.94))</f>
        <v>1</v>
      </c>
      <c r="R457" s="14">
        <f>IF(OR('Anvendte oplysninger'!Q457="Irrelevant",'Anvendte oplysninger'!R457="Irrelevant",'Anvendte oplysninger'!Q457="Lige"),1,IF(AND(OR(I457="Motorvejsstrækning",I457="Frakørselsflettestrækning",I457="Tilkørselsflettestrækning"),'Anvendte oplysninger'!Q457&lt;4000),(EXP(0.1096*1746.5/'Anvendte oplysninger'!Q457)/EXP(0.1096*1746.5/4000))*('Anvendte oplysninger'!R457/1000)/G457+(G457-'Anvendte oplysninger'!R457/1000)/G457,1))</f>
        <v>1</v>
      </c>
      <c r="S457" s="14">
        <f>IF(OR('Anvendte oplysninger'!S457="Irrelevant",'Anvendte oplysninger'!T457="Irrelevant",'Anvendte oplysninger'!S457="Lige"),1,IF(AND(OR(I457="Motorvejsstrækning",I457="Frakørselsflettestrækning",I457="Tilkørselsflettestrækning"),'Anvendte oplysninger'!S457&lt;4000),(EXP(0.1096*1746.5/'Anvendte oplysninger'!S457)/EXP(0.1096*1746.5/4000))*('Anvendte oplysninger'!T457/1000)/G457+(G457-'Anvendte oplysninger'!T457/1000)/G457,1))</f>
        <v>1</v>
      </c>
      <c r="T457" s="14">
        <f>IF('Anvendte oplysninger'!U457="Irrelevant",1,IF(AND(OR(I457="Motorvejsstrækning",I457="Frakørselsflettestrækning",I457="Tilkørselsflettestrækning",I457="Frakørselsrampe",I457="Tilkørselsrampe"),'Anvendte oplysninger'!U457="Ja"),0.95,1))</f>
        <v>1</v>
      </c>
      <c r="U457" s="14">
        <f>IF('Anvendte oplysninger'!U457="Irrelevant",1,IF(AND(OR(I457="Motorvejsstrækning",I457="Frakørselsflettestrækning",I457="Tilkørselsflettestrækning",I457="Frakørselsrampe",I457="Tilkørselsrampe"),'Anvendte oplysninger'!U457="Ja"),0.96,1))</f>
        <v>1</v>
      </c>
      <c r="V457" s="14">
        <f>IF('Anvendte oplysninger'!U457="Irrelevant",1,IF(AND(OR(I457="Motorvejsstrækning",I457="Frakørselsflettestrækning",I457="Tilkørselsflettestrækning",I457="Frakørselsrampe",I457="Tilkørselsrampe"),'Anvendte oplysninger'!U457="Ja"),0.79,1))</f>
        <v>1</v>
      </c>
      <c r="W457" s="14">
        <f>IF('Anvendte oplysninger'!U457="Irrelevant",1,IF(AND(OR(I457="Motorvejsstrækning",I457="Frakørselsflettestrækning",I457="Tilkørselsflettestrækning",I457="Frakørselsrampe",I457="Tilkørselsrampe"),'Anvendte oplysninger'!U457="Ja"),0.94,1))</f>
        <v>1</v>
      </c>
      <c r="X457" s="14">
        <f>IF('Anvendte oplysninger'!U457="Irrelevant",1,IF(AND(OR(I457="Motorvejsstrækning",I457="Frakørselsflettestrækning",I457="Tilkørselsflettestrækning",I457="Frakørselsrampe",I457="Tilkørselsrampe"),'Anvendte oplysninger'!U457="Ja"),0.97,1))</f>
        <v>1</v>
      </c>
      <c r="Y457" s="14">
        <f>IF(AND(I457="Frakørselsrampe",'Anvendte oplysninger'!V457="S-formet ruderrampe"),1.32,IF(AND(I457="Frakørselsrampe",'Anvendte oplysninger'!V457="S-formet trompetrampe"),2.05,IF(AND(I457="Frakørselsrampe",'Anvendte oplysninger'!V457="U-formet trompetrampe"),4.11,IF(AND(I457="Frakørselsrampe",'Anvendte oplysninger'!V457="SV-formet flyoverrampe"),5.15,IF(AND(I457="Frakørselsrampe",'Anvendte oplysninger'!V457="Vinkelformet rampe"),1.07,IF(AND(I457="Tilkørselsrampe",'Anvendte oplysninger'!V457="S-formet ruderrampe"),0.93,IF(AND(I457="Tilkørselsrampe",'Anvendte oplysninger'!V457="S-formet trompetrampe"),2.48,IF(AND(I457="Tilkørselsrampe",'Anvendte oplysninger'!V457="U-formet trompetrampe"),4.15,IF(AND(I457="Tilkørselsrampe",'Anvendte oplysninger'!V457="SV-formet flyoverrampe"),5.26,IF(AND(I457="Tilkørselsrampe",'Anvendte oplysninger'!V457="Vinkelformet rampe"),1.42,1))))))))))</f>
        <v>1</v>
      </c>
      <c r="Z457" s="14">
        <f>IF(OR('Anvendte oplysninger'!W457="Lige",'Anvendte oplysninger'!W457="Irrelevant",'Anvendte oplysninger'!X457="Irrelevant",'Anvendte oplysninger'!Y457="Irrelevant"),1,1+1.545*1000/32.2*((('Anvendte oplysninger'!Y457*3268/3600)/('Anvendte oplysninger'!W457/0.306))^2)*('Anvendte oplysninger'!X457/1000)/G457)</f>
        <v>1</v>
      </c>
      <c r="AA457" s="14">
        <f>IF(OR('Anvendte oplysninger'!W457="Lige",'Anvendte oplysninger'!W457="Irrelevant",'Anvendte oplysninger'!X457="Irrelevant",'Anvendte oplysninger'!Y457="Irrelevant"),1,1+1.961*1000/32.2*((('Anvendte oplysninger'!Y457*3268/3600)/('Anvendte oplysninger'!W457/0.306))^2)*('Anvendte oplysninger'!X457/1000)/G457)</f>
        <v>1</v>
      </c>
      <c r="AB457" s="14">
        <f>IF(OR('Anvendte oplysninger'!Z457="Lige",'Anvendte oplysninger'!Z457="Irrelevant",'Anvendte oplysninger'!AA457="Irrelevant",'Anvendte oplysninger'!AB457="Irrelevant"),1,1+1.545*1000/32.2*((('Anvendte oplysninger'!AB457*3268/3600)/('Anvendte oplysninger'!Z457/0.306))^2)*('Anvendte oplysninger'!AA457/1000)/G457)</f>
        <v>1</v>
      </c>
      <c r="AC457" s="14">
        <f>IF(OR('Anvendte oplysninger'!Z457="Lige",'Anvendte oplysninger'!Z457="Irrelevant",'Anvendte oplysninger'!AA457="Irrelevant",'Anvendte oplysninger'!AB457="Irrelevant"),1,1+1.961*1000/32.2*((('Anvendte oplysninger'!AB457*3268/3600)/('Anvendte oplysninger'!Z457/0.306))^2)*('Anvendte oplysninger'!AA457/1000)/G457)</f>
        <v>1</v>
      </c>
      <c r="AD457" s="14">
        <f>IF(OR('Anvendte oplysninger'!AC457="Irrelevant",'Anvendte oplysninger'!AC457="Nej"),1,IF(AND('Anvendte oplysninger'!AC457="Ja",OR('Anvendte oplysninger'!Q457&lt;301,'Anvendte oplysninger'!S457&lt;301)),1-(0.5*('Anvendte oplysninger'!R457+'Anvendte oplysninger'!T457)/('Anvendte oplysninger'!G457*1000)),IF(AND('Anvendte oplysninger'!AC457="Ja",OR('Anvendte oplysninger'!Q457&lt;601,'Anvendte oplysninger'!S457&lt;601)),1-(0.25*('Anvendte oplysninger'!R457+'Anvendte oplysninger'!T457)/('Anvendte oplysninger'!G457*1000)),1)))</f>
        <v>1</v>
      </c>
      <c r="AE457" s="14">
        <f>IF(OR('Anvendte oplysninger'!AC457="Irrelevant",'Anvendte oplysninger'!AC457="Nej"),1,IF(AND('Anvendte oplysninger'!AC457="Ja",OR('Anvendte oplysninger'!Q457&lt;301,'Anvendte oplysninger'!S457&lt;301)),1-(0.4*('Anvendte oplysninger'!R457+'Anvendte oplysninger'!T457)/('Anvendte oplysninger'!G457*1000)),IF(AND('Anvendte oplysninger'!AC457="Ja",OR('Anvendte oplysninger'!Q457&lt;601,'Anvendte oplysninger'!S457&lt;601)),1-(0.2*('Anvendte oplysninger'!R457+'Anvendte oplysninger'!T457)/('Anvendte oplysninger'!G457*1000)),1)))</f>
        <v>1</v>
      </c>
      <c r="AF457" s="14">
        <f>IF('Anvendte oplysninger'!AD457="110 km/t",0.79,1)</f>
        <v>1</v>
      </c>
      <c r="AG457" s="14">
        <f>IF('Anvendte oplysninger'!AD457="110 km/t",0.94,1)</f>
        <v>1</v>
      </c>
      <c r="AH457" s="14">
        <f>IF('Anvendte oplysninger'!AD457="110 km/t",0.66,1)</f>
        <v>1</v>
      </c>
      <c r="AI457" s="14">
        <f>IF('Anvendte oplysninger'!AD457="110 km/t",0.82,1)</f>
        <v>1</v>
      </c>
      <c r="AJ457" s="14">
        <f>IF(AND('Anvendte oplysninger'!AE457="Ja",I457="Tilkørselsflettestrækning"),0.65*'Anvendte oplysninger'!AF457+1-'Anvendte oplysninger'!AF457,1)</f>
        <v>1</v>
      </c>
      <c r="AK457" s="15" t="str">
        <f t="shared" si="49"/>
        <v/>
      </c>
      <c r="AL457" s="15" t="str">
        <f t="shared" si="50"/>
        <v/>
      </c>
      <c r="AM457" s="15" t="str">
        <f t="shared" si="51"/>
        <v/>
      </c>
      <c r="AN457" s="15" t="str">
        <f t="shared" si="52"/>
        <v/>
      </c>
      <c r="AO457" s="15" t="str">
        <f t="shared" si="53"/>
        <v/>
      </c>
      <c r="AP457" s="15" t="str">
        <f t="shared" si="54"/>
        <v/>
      </c>
      <c r="AQ457" s="4" t="str">
        <f t="shared" si="55"/>
        <v/>
      </c>
    </row>
    <row r="458" spans="1:43" x14ac:dyDescent="0.25">
      <c r="A458" s="4" t="str">
        <f>IF(Inddata!A473="","",Inddata!A473)</f>
        <v/>
      </c>
      <c r="B458" s="4" t="str">
        <f>IF(Inddata!B473="","",Inddata!B473)</f>
        <v/>
      </c>
      <c r="C458" s="4" t="str">
        <f>IF(Inddata!C473="","",Inddata!C473)</f>
        <v/>
      </c>
      <c r="D458" s="4" t="str">
        <f>IF(Inddata!D473="","",Inddata!D473)</f>
        <v/>
      </c>
      <c r="E458" s="4" t="str">
        <f>IF(Inddata!E473="","",Inddata!E473)</f>
        <v/>
      </c>
      <c r="F458" s="4" t="str">
        <f>IF(Inddata!F473="","",Inddata!F473)</f>
        <v/>
      </c>
      <c r="G458" s="4">
        <f>IF(Inddata!G473="","",Inddata!G473)</f>
        <v>0</v>
      </c>
      <c r="H458" s="4" t="str">
        <f>IF(Inddata!H473&gt;0.5,Inddata!H473,"")</f>
        <v/>
      </c>
      <c r="I458" s="4" t="str">
        <f>IF(Inddata!I473="","",Inddata!I473)</f>
        <v/>
      </c>
      <c r="J458" s="14">
        <f>IF('Anvendte oplysninger'!J458="Irrelevant",1,IF('Anvendte oplysninger'!J458&gt;3,1.2,1))</f>
        <v>1</v>
      </c>
      <c r="K458" s="14">
        <f>IF('Anvendte oplysninger'!K458="Irrelevant",1,IF(AND(OR(I458="Motorvejsstrækning",I458="Frakørselsflettestrækning",I458="Tilkørselsflettestrækning"),'Anvendte oplysninger'!K458&lt;3.5),1+(3.5-'Anvendte oplysninger'!K458)*0.12,IF(AND(OR(I458="Frakørselsrampe",I458="Tilkørselsrampe"),'Anvendte oplysninger'!K458&lt;3.5),1+(3.5-'Anvendte oplysninger'!K458)*0.16,1)))</f>
        <v>1</v>
      </c>
      <c r="L458" s="14">
        <f>IF('Anvendte oplysninger'!L458="Irrelevant",1,IF(AND('Anvendte oplysninger'!L458="Ja",'Anvendte oplysninger'!J458=2),0.6*'Anvendte oplysninger'!M458+(1-'Anvendte oplysninger'!M458),IF(AND('Anvendte oplysninger'!L458="Ja",'Anvendte oplysninger'!J458=3),0.7*'Anvendte oplysninger'!M458+(1-'Anvendte oplysninger'!M458),IF(AND('Anvendte oplysninger'!L458="Ja",'Anvendte oplysninger'!J458=4),0.76*'Anvendte oplysninger'!M458+(1-'Anvendte oplysninger'!M458),IF(AND('Anvendte oplysninger'!L458="Ja",'Anvendte oplysninger'!J458&gt;4.99999999),0.8*'Anvendte oplysninger'!M458+(1-'Anvendte oplysninger'!M458),1)))))</f>
        <v>1</v>
      </c>
      <c r="M458" s="14">
        <f>IF('Anvendte oplysninger'!L458="Irrelevant",1,IF(AND('Anvendte oplysninger'!L458="Ja",'Anvendte oplysninger'!J458=2),0.8*'Anvendte oplysninger'!M458+(1-'Anvendte oplysninger'!M458),IF(AND('Anvendte oplysninger'!L458="Ja",'Anvendte oplysninger'!J458=3),0.85*'Anvendte oplysninger'!M458+(1-'Anvendte oplysninger'!M458),IF(AND('Anvendte oplysninger'!L458="Ja",'Anvendte oplysninger'!J458=4),0.88*'Anvendte oplysninger'!M458+(1-'Anvendte oplysninger'!M458),IF(AND('Anvendte oplysninger'!L458="Ja",'Anvendte oplysninger'!J458&gt;4.99999999),0.9*'Anvendte oplysninger'!M458+(1-'Anvendte oplysninger'!M458),1)))))</f>
        <v>1</v>
      </c>
      <c r="N458" s="14">
        <f>IF('Anvendte oplysninger'!N458="Irrelevant",1,IF(AND(OR(I458="Motorvejsstrækning",I458="Frakørselsflettestrækning",I458="Tilkørselsflettestrækning"),'Anvendte oplysninger'!N458&lt;3),1+(3-'Anvendte oplysninger'!N458)*0.09333333,1))</f>
        <v>1</v>
      </c>
      <c r="O458" s="14">
        <f>IF('Anvendte oplysninger'!N458="Irrelevant",1,IF(AND(OR(I458="Motorvejsstrækning",I458="Frakørselsflettestrækning",I458="Tilkørselsflettestrækning"),'Anvendte oplysninger'!N458&lt;3),1+(3-'Anvendte oplysninger'!N458)*0.19666667,1))</f>
        <v>1</v>
      </c>
      <c r="P458" s="14">
        <f>IF('Anvendte oplysninger'!O458="Irrelevant",1,IF(AND(OR(I458="Motorvejsstrækning",I458="Frakørselsflettestrækning",I458="Tilkørselsflettestrækning"),'Anvendte oplysninger'!O458&lt;3.00000001),1+(0.5-'Anvendte oplysninger'!O458)*0.04,IF(AND(OR(I458="Frakørselsrampe",I458="Tilkørselsrampe"),'Anvendte oplysninger'!O458&lt;3.00000001),1+(0.5-'Anvendte oplysninger'!O458)*0.08,IF(OR(I458="Motorvejsstrækning",I458="Frakørselsflettestrækning",I458="Tilkørselsflettestrækning"),0.9,0.8))))</f>
        <v>1</v>
      </c>
      <c r="Q458" s="14">
        <f>IF('Anvendte oplysninger'!P458="Irrelevant",1,IF(AND(OR(I458="Motorvejsstrækning",I458="Frakørselsflettestrækning",I458="Tilkørselsflettestrækning"),'Anvendte oplysninger'!P458&lt;11.00000001),1+(5-'Anvendte oplysninger'!P458)*0.01,0.94))</f>
        <v>1</v>
      </c>
      <c r="R458" s="14">
        <f>IF(OR('Anvendte oplysninger'!Q458="Irrelevant",'Anvendte oplysninger'!R458="Irrelevant",'Anvendte oplysninger'!Q458="Lige"),1,IF(AND(OR(I458="Motorvejsstrækning",I458="Frakørselsflettestrækning",I458="Tilkørselsflettestrækning"),'Anvendte oplysninger'!Q458&lt;4000),(EXP(0.1096*1746.5/'Anvendte oplysninger'!Q458)/EXP(0.1096*1746.5/4000))*('Anvendte oplysninger'!R458/1000)/G458+(G458-'Anvendte oplysninger'!R458/1000)/G458,1))</f>
        <v>1</v>
      </c>
      <c r="S458" s="14">
        <f>IF(OR('Anvendte oplysninger'!S458="Irrelevant",'Anvendte oplysninger'!T458="Irrelevant",'Anvendte oplysninger'!S458="Lige"),1,IF(AND(OR(I458="Motorvejsstrækning",I458="Frakørselsflettestrækning",I458="Tilkørselsflettestrækning"),'Anvendte oplysninger'!S458&lt;4000),(EXP(0.1096*1746.5/'Anvendte oplysninger'!S458)/EXP(0.1096*1746.5/4000))*('Anvendte oplysninger'!T458/1000)/G458+(G458-'Anvendte oplysninger'!T458/1000)/G458,1))</f>
        <v>1</v>
      </c>
      <c r="T458" s="14">
        <f>IF('Anvendte oplysninger'!U458="Irrelevant",1,IF(AND(OR(I458="Motorvejsstrækning",I458="Frakørselsflettestrækning",I458="Tilkørselsflettestrækning",I458="Frakørselsrampe",I458="Tilkørselsrampe"),'Anvendte oplysninger'!U458="Ja"),0.95,1))</f>
        <v>1</v>
      </c>
      <c r="U458" s="14">
        <f>IF('Anvendte oplysninger'!U458="Irrelevant",1,IF(AND(OR(I458="Motorvejsstrækning",I458="Frakørselsflettestrækning",I458="Tilkørselsflettestrækning",I458="Frakørselsrampe",I458="Tilkørselsrampe"),'Anvendte oplysninger'!U458="Ja"),0.96,1))</f>
        <v>1</v>
      </c>
      <c r="V458" s="14">
        <f>IF('Anvendte oplysninger'!U458="Irrelevant",1,IF(AND(OR(I458="Motorvejsstrækning",I458="Frakørselsflettestrækning",I458="Tilkørselsflettestrækning",I458="Frakørselsrampe",I458="Tilkørselsrampe"),'Anvendte oplysninger'!U458="Ja"),0.79,1))</f>
        <v>1</v>
      </c>
      <c r="W458" s="14">
        <f>IF('Anvendte oplysninger'!U458="Irrelevant",1,IF(AND(OR(I458="Motorvejsstrækning",I458="Frakørselsflettestrækning",I458="Tilkørselsflettestrækning",I458="Frakørselsrampe",I458="Tilkørselsrampe"),'Anvendte oplysninger'!U458="Ja"),0.94,1))</f>
        <v>1</v>
      </c>
      <c r="X458" s="14">
        <f>IF('Anvendte oplysninger'!U458="Irrelevant",1,IF(AND(OR(I458="Motorvejsstrækning",I458="Frakørselsflettestrækning",I458="Tilkørselsflettestrækning",I458="Frakørselsrampe",I458="Tilkørselsrampe"),'Anvendte oplysninger'!U458="Ja"),0.97,1))</f>
        <v>1</v>
      </c>
      <c r="Y458" s="14">
        <f>IF(AND(I458="Frakørselsrampe",'Anvendte oplysninger'!V458="S-formet ruderrampe"),1.32,IF(AND(I458="Frakørselsrampe",'Anvendte oplysninger'!V458="S-formet trompetrampe"),2.05,IF(AND(I458="Frakørselsrampe",'Anvendte oplysninger'!V458="U-formet trompetrampe"),4.11,IF(AND(I458="Frakørselsrampe",'Anvendte oplysninger'!V458="SV-formet flyoverrampe"),5.15,IF(AND(I458="Frakørselsrampe",'Anvendte oplysninger'!V458="Vinkelformet rampe"),1.07,IF(AND(I458="Tilkørselsrampe",'Anvendte oplysninger'!V458="S-formet ruderrampe"),0.93,IF(AND(I458="Tilkørselsrampe",'Anvendte oplysninger'!V458="S-formet trompetrampe"),2.48,IF(AND(I458="Tilkørselsrampe",'Anvendte oplysninger'!V458="U-formet trompetrampe"),4.15,IF(AND(I458="Tilkørselsrampe",'Anvendte oplysninger'!V458="SV-formet flyoverrampe"),5.26,IF(AND(I458="Tilkørselsrampe",'Anvendte oplysninger'!V458="Vinkelformet rampe"),1.42,1))))))))))</f>
        <v>1</v>
      </c>
      <c r="Z458" s="14">
        <f>IF(OR('Anvendte oplysninger'!W458="Lige",'Anvendte oplysninger'!W458="Irrelevant",'Anvendte oplysninger'!X458="Irrelevant",'Anvendte oplysninger'!Y458="Irrelevant"),1,1+1.545*1000/32.2*((('Anvendte oplysninger'!Y458*3268/3600)/('Anvendte oplysninger'!W458/0.306))^2)*('Anvendte oplysninger'!X458/1000)/G458)</f>
        <v>1</v>
      </c>
      <c r="AA458" s="14">
        <f>IF(OR('Anvendte oplysninger'!W458="Lige",'Anvendte oplysninger'!W458="Irrelevant",'Anvendte oplysninger'!X458="Irrelevant",'Anvendte oplysninger'!Y458="Irrelevant"),1,1+1.961*1000/32.2*((('Anvendte oplysninger'!Y458*3268/3600)/('Anvendte oplysninger'!W458/0.306))^2)*('Anvendte oplysninger'!X458/1000)/G458)</f>
        <v>1</v>
      </c>
      <c r="AB458" s="14">
        <f>IF(OR('Anvendte oplysninger'!Z458="Lige",'Anvendte oplysninger'!Z458="Irrelevant",'Anvendte oplysninger'!AA458="Irrelevant",'Anvendte oplysninger'!AB458="Irrelevant"),1,1+1.545*1000/32.2*((('Anvendte oplysninger'!AB458*3268/3600)/('Anvendte oplysninger'!Z458/0.306))^2)*('Anvendte oplysninger'!AA458/1000)/G458)</f>
        <v>1</v>
      </c>
      <c r="AC458" s="14">
        <f>IF(OR('Anvendte oplysninger'!Z458="Lige",'Anvendte oplysninger'!Z458="Irrelevant",'Anvendte oplysninger'!AA458="Irrelevant",'Anvendte oplysninger'!AB458="Irrelevant"),1,1+1.961*1000/32.2*((('Anvendte oplysninger'!AB458*3268/3600)/('Anvendte oplysninger'!Z458/0.306))^2)*('Anvendte oplysninger'!AA458/1000)/G458)</f>
        <v>1</v>
      </c>
      <c r="AD458" s="14">
        <f>IF(OR('Anvendte oplysninger'!AC458="Irrelevant",'Anvendte oplysninger'!AC458="Nej"),1,IF(AND('Anvendte oplysninger'!AC458="Ja",OR('Anvendte oplysninger'!Q458&lt;301,'Anvendte oplysninger'!S458&lt;301)),1-(0.5*('Anvendte oplysninger'!R458+'Anvendte oplysninger'!T458)/('Anvendte oplysninger'!G458*1000)),IF(AND('Anvendte oplysninger'!AC458="Ja",OR('Anvendte oplysninger'!Q458&lt;601,'Anvendte oplysninger'!S458&lt;601)),1-(0.25*('Anvendte oplysninger'!R458+'Anvendte oplysninger'!T458)/('Anvendte oplysninger'!G458*1000)),1)))</f>
        <v>1</v>
      </c>
      <c r="AE458" s="14">
        <f>IF(OR('Anvendte oplysninger'!AC458="Irrelevant",'Anvendte oplysninger'!AC458="Nej"),1,IF(AND('Anvendte oplysninger'!AC458="Ja",OR('Anvendte oplysninger'!Q458&lt;301,'Anvendte oplysninger'!S458&lt;301)),1-(0.4*('Anvendte oplysninger'!R458+'Anvendte oplysninger'!T458)/('Anvendte oplysninger'!G458*1000)),IF(AND('Anvendte oplysninger'!AC458="Ja",OR('Anvendte oplysninger'!Q458&lt;601,'Anvendte oplysninger'!S458&lt;601)),1-(0.2*('Anvendte oplysninger'!R458+'Anvendte oplysninger'!T458)/('Anvendte oplysninger'!G458*1000)),1)))</f>
        <v>1</v>
      </c>
      <c r="AF458" s="14">
        <f>IF('Anvendte oplysninger'!AD458="110 km/t",0.79,1)</f>
        <v>1</v>
      </c>
      <c r="AG458" s="14">
        <f>IF('Anvendte oplysninger'!AD458="110 km/t",0.94,1)</f>
        <v>1</v>
      </c>
      <c r="AH458" s="14">
        <f>IF('Anvendte oplysninger'!AD458="110 km/t",0.66,1)</f>
        <v>1</v>
      </c>
      <c r="AI458" s="14">
        <f>IF('Anvendte oplysninger'!AD458="110 km/t",0.82,1)</f>
        <v>1</v>
      </c>
      <c r="AJ458" s="14">
        <f>IF(AND('Anvendte oplysninger'!AE458="Ja",I458="Tilkørselsflettestrækning"),0.65*'Anvendte oplysninger'!AF458+1-'Anvendte oplysninger'!AF458,1)</f>
        <v>1</v>
      </c>
      <c r="AK458" s="15" t="str">
        <f t="shared" si="49"/>
        <v/>
      </c>
      <c r="AL458" s="15" t="str">
        <f t="shared" si="50"/>
        <v/>
      </c>
      <c r="AM458" s="15" t="str">
        <f t="shared" si="51"/>
        <v/>
      </c>
      <c r="AN458" s="15" t="str">
        <f t="shared" si="52"/>
        <v/>
      </c>
      <c r="AO458" s="15" t="str">
        <f t="shared" si="53"/>
        <v/>
      </c>
      <c r="AP458" s="15" t="str">
        <f t="shared" si="54"/>
        <v/>
      </c>
      <c r="AQ458" s="4" t="str">
        <f t="shared" si="55"/>
        <v/>
      </c>
    </row>
    <row r="459" spans="1:43" x14ac:dyDescent="0.25">
      <c r="A459" s="4" t="str">
        <f>IF(Inddata!A474="","",Inddata!A474)</f>
        <v/>
      </c>
      <c r="B459" s="4" t="str">
        <f>IF(Inddata!B474="","",Inddata!B474)</f>
        <v/>
      </c>
      <c r="C459" s="4" t="str">
        <f>IF(Inddata!C474="","",Inddata!C474)</f>
        <v/>
      </c>
      <c r="D459" s="4" t="str">
        <f>IF(Inddata!D474="","",Inddata!D474)</f>
        <v/>
      </c>
      <c r="E459" s="4" t="str">
        <f>IF(Inddata!E474="","",Inddata!E474)</f>
        <v/>
      </c>
      <c r="F459" s="4" t="str">
        <f>IF(Inddata!F474="","",Inddata!F474)</f>
        <v/>
      </c>
      <c r="G459" s="4">
        <f>IF(Inddata!G474="","",Inddata!G474)</f>
        <v>0</v>
      </c>
      <c r="H459" s="4" t="str">
        <f>IF(Inddata!H474&gt;0.5,Inddata!H474,"")</f>
        <v/>
      </c>
      <c r="I459" s="4" t="str">
        <f>IF(Inddata!I474="","",Inddata!I474)</f>
        <v/>
      </c>
      <c r="J459" s="14">
        <f>IF('Anvendte oplysninger'!J459="Irrelevant",1,IF('Anvendte oplysninger'!J459&gt;3,1.2,1))</f>
        <v>1</v>
      </c>
      <c r="K459" s="14">
        <f>IF('Anvendte oplysninger'!K459="Irrelevant",1,IF(AND(OR(I459="Motorvejsstrækning",I459="Frakørselsflettestrækning",I459="Tilkørselsflettestrækning"),'Anvendte oplysninger'!K459&lt;3.5),1+(3.5-'Anvendte oplysninger'!K459)*0.12,IF(AND(OR(I459="Frakørselsrampe",I459="Tilkørselsrampe"),'Anvendte oplysninger'!K459&lt;3.5),1+(3.5-'Anvendte oplysninger'!K459)*0.16,1)))</f>
        <v>1</v>
      </c>
      <c r="L459" s="14">
        <f>IF('Anvendte oplysninger'!L459="Irrelevant",1,IF(AND('Anvendte oplysninger'!L459="Ja",'Anvendte oplysninger'!J459=2),0.6*'Anvendte oplysninger'!M459+(1-'Anvendte oplysninger'!M459),IF(AND('Anvendte oplysninger'!L459="Ja",'Anvendte oplysninger'!J459=3),0.7*'Anvendte oplysninger'!M459+(1-'Anvendte oplysninger'!M459),IF(AND('Anvendte oplysninger'!L459="Ja",'Anvendte oplysninger'!J459=4),0.76*'Anvendte oplysninger'!M459+(1-'Anvendte oplysninger'!M459),IF(AND('Anvendte oplysninger'!L459="Ja",'Anvendte oplysninger'!J459&gt;4.99999999),0.8*'Anvendte oplysninger'!M459+(1-'Anvendte oplysninger'!M459),1)))))</f>
        <v>1</v>
      </c>
      <c r="M459" s="14">
        <f>IF('Anvendte oplysninger'!L459="Irrelevant",1,IF(AND('Anvendte oplysninger'!L459="Ja",'Anvendte oplysninger'!J459=2),0.8*'Anvendte oplysninger'!M459+(1-'Anvendte oplysninger'!M459),IF(AND('Anvendte oplysninger'!L459="Ja",'Anvendte oplysninger'!J459=3),0.85*'Anvendte oplysninger'!M459+(1-'Anvendte oplysninger'!M459),IF(AND('Anvendte oplysninger'!L459="Ja",'Anvendte oplysninger'!J459=4),0.88*'Anvendte oplysninger'!M459+(1-'Anvendte oplysninger'!M459),IF(AND('Anvendte oplysninger'!L459="Ja",'Anvendte oplysninger'!J459&gt;4.99999999),0.9*'Anvendte oplysninger'!M459+(1-'Anvendte oplysninger'!M459),1)))))</f>
        <v>1</v>
      </c>
      <c r="N459" s="14">
        <f>IF('Anvendte oplysninger'!N459="Irrelevant",1,IF(AND(OR(I459="Motorvejsstrækning",I459="Frakørselsflettestrækning",I459="Tilkørselsflettestrækning"),'Anvendte oplysninger'!N459&lt;3),1+(3-'Anvendte oplysninger'!N459)*0.09333333,1))</f>
        <v>1</v>
      </c>
      <c r="O459" s="14">
        <f>IF('Anvendte oplysninger'!N459="Irrelevant",1,IF(AND(OR(I459="Motorvejsstrækning",I459="Frakørselsflettestrækning",I459="Tilkørselsflettestrækning"),'Anvendte oplysninger'!N459&lt;3),1+(3-'Anvendte oplysninger'!N459)*0.19666667,1))</f>
        <v>1</v>
      </c>
      <c r="P459" s="14">
        <f>IF('Anvendte oplysninger'!O459="Irrelevant",1,IF(AND(OR(I459="Motorvejsstrækning",I459="Frakørselsflettestrækning",I459="Tilkørselsflettestrækning"),'Anvendte oplysninger'!O459&lt;3.00000001),1+(0.5-'Anvendte oplysninger'!O459)*0.04,IF(AND(OR(I459="Frakørselsrampe",I459="Tilkørselsrampe"),'Anvendte oplysninger'!O459&lt;3.00000001),1+(0.5-'Anvendte oplysninger'!O459)*0.08,IF(OR(I459="Motorvejsstrækning",I459="Frakørselsflettestrækning",I459="Tilkørselsflettestrækning"),0.9,0.8))))</f>
        <v>1</v>
      </c>
      <c r="Q459" s="14">
        <f>IF('Anvendte oplysninger'!P459="Irrelevant",1,IF(AND(OR(I459="Motorvejsstrækning",I459="Frakørselsflettestrækning",I459="Tilkørselsflettestrækning"),'Anvendte oplysninger'!P459&lt;11.00000001),1+(5-'Anvendte oplysninger'!P459)*0.01,0.94))</f>
        <v>1</v>
      </c>
      <c r="R459" s="14">
        <f>IF(OR('Anvendte oplysninger'!Q459="Irrelevant",'Anvendte oplysninger'!R459="Irrelevant",'Anvendte oplysninger'!Q459="Lige"),1,IF(AND(OR(I459="Motorvejsstrækning",I459="Frakørselsflettestrækning",I459="Tilkørselsflettestrækning"),'Anvendte oplysninger'!Q459&lt;4000),(EXP(0.1096*1746.5/'Anvendte oplysninger'!Q459)/EXP(0.1096*1746.5/4000))*('Anvendte oplysninger'!R459/1000)/G459+(G459-'Anvendte oplysninger'!R459/1000)/G459,1))</f>
        <v>1</v>
      </c>
      <c r="S459" s="14">
        <f>IF(OR('Anvendte oplysninger'!S459="Irrelevant",'Anvendte oplysninger'!T459="Irrelevant",'Anvendte oplysninger'!S459="Lige"),1,IF(AND(OR(I459="Motorvejsstrækning",I459="Frakørselsflettestrækning",I459="Tilkørselsflettestrækning"),'Anvendte oplysninger'!S459&lt;4000),(EXP(0.1096*1746.5/'Anvendte oplysninger'!S459)/EXP(0.1096*1746.5/4000))*('Anvendte oplysninger'!T459/1000)/G459+(G459-'Anvendte oplysninger'!T459/1000)/G459,1))</f>
        <v>1</v>
      </c>
      <c r="T459" s="14">
        <f>IF('Anvendte oplysninger'!U459="Irrelevant",1,IF(AND(OR(I459="Motorvejsstrækning",I459="Frakørselsflettestrækning",I459="Tilkørselsflettestrækning",I459="Frakørselsrampe",I459="Tilkørselsrampe"),'Anvendte oplysninger'!U459="Ja"),0.95,1))</f>
        <v>1</v>
      </c>
      <c r="U459" s="14">
        <f>IF('Anvendte oplysninger'!U459="Irrelevant",1,IF(AND(OR(I459="Motorvejsstrækning",I459="Frakørselsflettestrækning",I459="Tilkørselsflettestrækning",I459="Frakørselsrampe",I459="Tilkørselsrampe"),'Anvendte oplysninger'!U459="Ja"),0.96,1))</f>
        <v>1</v>
      </c>
      <c r="V459" s="14">
        <f>IF('Anvendte oplysninger'!U459="Irrelevant",1,IF(AND(OR(I459="Motorvejsstrækning",I459="Frakørselsflettestrækning",I459="Tilkørselsflettestrækning",I459="Frakørselsrampe",I459="Tilkørselsrampe"),'Anvendte oplysninger'!U459="Ja"),0.79,1))</f>
        <v>1</v>
      </c>
      <c r="W459" s="14">
        <f>IF('Anvendte oplysninger'!U459="Irrelevant",1,IF(AND(OR(I459="Motorvejsstrækning",I459="Frakørselsflettestrækning",I459="Tilkørselsflettestrækning",I459="Frakørselsrampe",I459="Tilkørselsrampe"),'Anvendte oplysninger'!U459="Ja"),0.94,1))</f>
        <v>1</v>
      </c>
      <c r="X459" s="14">
        <f>IF('Anvendte oplysninger'!U459="Irrelevant",1,IF(AND(OR(I459="Motorvejsstrækning",I459="Frakørselsflettestrækning",I459="Tilkørselsflettestrækning",I459="Frakørselsrampe",I459="Tilkørselsrampe"),'Anvendte oplysninger'!U459="Ja"),0.97,1))</f>
        <v>1</v>
      </c>
      <c r="Y459" s="14">
        <f>IF(AND(I459="Frakørselsrampe",'Anvendte oplysninger'!V459="S-formet ruderrampe"),1.32,IF(AND(I459="Frakørselsrampe",'Anvendte oplysninger'!V459="S-formet trompetrampe"),2.05,IF(AND(I459="Frakørselsrampe",'Anvendte oplysninger'!V459="U-formet trompetrampe"),4.11,IF(AND(I459="Frakørselsrampe",'Anvendte oplysninger'!V459="SV-formet flyoverrampe"),5.15,IF(AND(I459="Frakørselsrampe",'Anvendte oplysninger'!V459="Vinkelformet rampe"),1.07,IF(AND(I459="Tilkørselsrampe",'Anvendte oplysninger'!V459="S-formet ruderrampe"),0.93,IF(AND(I459="Tilkørselsrampe",'Anvendte oplysninger'!V459="S-formet trompetrampe"),2.48,IF(AND(I459="Tilkørselsrampe",'Anvendte oplysninger'!V459="U-formet trompetrampe"),4.15,IF(AND(I459="Tilkørselsrampe",'Anvendte oplysninger'!V459="SV-formet flyoverrampe"),5.26,IF(AND(I459="Tilkørselsrampe",'Anvendte oplysninger'!V459="Vinkelformet rampe"),1.42,1))))))))))</f>
        <v>1</v>
      </c>
      <c r="Z459" s="14">
        <f>IF(OR('Anvendte oplysninger'!W459="Lige",'Anvendte oplysninger'!W459="Irrelevant",'Anvendte oplysninger'!X459="Irrelevant",'Anvendte oplysninger'!Y459="Irrelevant"),1,1+1.545*1000/32.2*((('Anvendte oplysninger'!Y459*3268/3600)/('Anvendte oplysninger'!W459/0.306))^2)*('Anvendte oplysninger'!X459/1000)/G459)</f>
        <v>1</v>
      </c>
      <c r="AA459" s="14">
        <f>IF(OR('Anvendte oplysninger'!W459="Lige",'Anvendte oplysninger'!W459="Irrelevant",'Anvendte oplysninger'!X459="Irrelevant",'Anvendte oplysninger'!Y459="Irrelevant"),1,1+1.961*1000/32.2*((('Anvendte oplysninger'!Y459*3268/3600)/('Anvendte oplysninger'!W459/0.306))^2)*('Anvendte oplysninger'!X459/1000)/G459)</f>
        <v>1</v>
      </c>
      <c r="AB459" s="14">
        <f>IF(OR('Anvendte oplysninger'!Z459="Lige",'Anvendte oplysninger'!Z459="Irrelevant",'Anvendte oplysninger'!AA459="Irrelevant",'Anvendte oplysninger'!AB459="Irrelevant"),1,1+1.545*1000/32.2*((('Anvendte oplysninger'!AB459*3268/3600)/('Anvendte oplysninger'!Z459/0.306))^2)*('Anvendte oplysninger'!AA459/1000)/G459)</f>
        <v>1</v>
      </c>
      <c r="AC459" s="14">
        <f>IF(OR('Anvendte oplysninger'!Z459="Lige",'Anvendte oplysninger'!Z459="Irrelevant",'Anvendte oplysninger'!AA459="Irrelevant",'Anvendte oplysninger'!AB459="Irrelevant"),1,1+1.961*1000/32.2*((('Anvendte oplysninger'!AB459*3268/3600)/('Anvendte oplysninger'!Z459/0.306))^2)*('Anvendte oplysninger'!AA459/1000)/G459)</f>
        <v>1</v>
      </c>
      <c r="AD459" s="14">
        <f>IF(OR('Anvendte oplysninger'!AC459="Irrelevant",'Anvendte oplysninger'!AC459="Nej"),1,IF(AND('Anvendte oplysninger'!AC459="Ja",OR('Anvendte oplysninger'!Q459&lt;301,'Anvendte oplysninger'!S459&lt;301)),1-(0.5*('Anvendte oplysninger'!R459+'Anvendte oplysninger'!T459)/('Anvendte oplysninger'!G459*1000)),IF(AND('Anvendte oplysninger'!AC459="Ja",OR('Anvendte oplysninger'!Q459&lt;601,'Anvendte oplysninger'!S459&lt;601)),1-(0.25*('Anvendte oplysninger'!R459+'Anvendte oplysninger'!T459)/('Anvendte oplysninger'!G459*1000)),1)))</f>
        <v>1</v>
      </c>
      <c r="AE459" s="14">
        <f>IF(OR('Anvendte oplysninger'!AC459="Irrelevant",'Anvendte oplysninger'!AC459="Nej"),1,IF(AND('Anvendte oplysninger'!AC459="Ja",OR('Anvendte oplysninger'!Q459&lt;301,'Anvendte oplysninger'!S459&lt;301)),1-(0.4*('Anvendte oplysninger'!R459+'Anvendte oplysninger'!T459)/('Anvendte oplysninger'!G459*1000)),IF(AND('Anvendte oplysninger'!AC459="Ja",OR('Anvendte oplysninger'!Q459&lt;601,'Anvendte oplysninger'!S459&lt;601)),1-(0.2*('Anvendte oplysninger'!R459+'Anvendte oplysninger'!T459)/('Anvendte oplysninger'!G459*1000)),1)))</f>
        <v>1</v>
      </c>
      <c r="AF459" s="14">
        <f>IF('Anvendte oplysninger'!AD459="110 km/t",0.79,1)</f>
        <v>1</v>
      </c>
      <c r="AG459" s="14">
        <f>IF('Anvendte oplysninger'!AD459="110 km/t",0.94,1)</f>
        <v>1</v>
      </c>
      <c r="AH459" s="14">
        <f>IF('Anvendte oplysninger'!AD459="110 km/t",0.66,1)</f>
        <v>1</v>
      </c>
      <c r="AI459" s="14">
        <f>IF('Anvendte oplysninger'!AD459="110 km/t",0.82,1)</f>
        <v>1</v>
      </c>
      <c r="AJ459" s="14">
        <f>IF(AND('Anvendte oplysninger'!AE459="Ja",I459="Tilkørselsflettestrækning"),0.65*'Anvendte oplysninger'!AF459+1-'Anvendte oplysninger'!AF459,1)</f>
        <v>1</v>
      </c>
      <c r="AK459" s="15" t="str">
        <f t="shared" si="49"/>
        <v/>
      </c>
      <c r="AL459" s="15" t="str">
        <f t="shared" si="50"/>
        <v/>
      </c>
      <c r="AM459" s="15" t="str">
        <f t="shared" si="51"/>
        <v/>
      </c>
      <c r="AN459" s="15" t="str">
        <f t="shared" si="52"/>
        <v/>
      </c>
      <c r="AO459" s="15" t="str">
        <f t="shared" si="53"/>
        <v/>
      </c>
      <c r="AP459" s="15" t="str">
        <f t="shared" si="54"/>
        <v/>
      </c>
      <c r="AQ459" s="4" t="str">
        <f t="shared" si="55"/>
        <v/>
      </c>
    </row>
    <row r="460" spans="1:43" x14ac:dyDescent="0.25">
      <c r="A460" s="4" t="str">
        <f>IF(Inddata!A475="","",Inddata!A475)</f>
        <v/>
      </c>
      <c r="B460" s="4" t="str">
        <f>IF(Inddata!B475="","",Inddata!B475)</f>
        <v/>
      </c>
      <c r="C460" s="4" t="str">
        <f>IF(Inddata!C475="","",Inddata!C475)</f>
        <v/>
      </c>
      <c r="D460" s="4" t="str">
        <f>IF(Inddata!D475="","",Inddata!D475)</f>
        <v/>
      </c>
      <c r="E460" s="4" t="str">
        <f>IF(Inddata!E475="","",Inddata!E475)</f>
        <v/>
      </c>
      <c r="F460" s="4" t="str">
        <f>IF(Inddata!F475="","",Inddata!F475)</f>
        <v/>
      </c>
      <c r="G460" s="4">
        <f>IF(Inddata!G475="","",Inddata!G475)</f>
        <v>0</v>
      </c>
      <c r="H460" s="4" t="str">
        <f>IF(Inddata!H475&gt;0.5,Inddata!H475,"")</f>
        <v/>
      </c>
      <c r="I460" s="4" t="str">
        <f>IF(Inddata!I475="","",Inddata!I475)</f>
        <v/>
      </c>
      <c r="J460" s="14">
        <f>IF('Anvendte oplysninger'!J460="Irrelevant",1,IF('Anvendte oplysninger'!J460&gt;3,1.2,1))</f>
        <v>1</v>
      </c>
      <c r="K460" s="14">
        <f>IF('Anvendte oplysninger'!K460="Irrelevant",1,IF(AND(OR(I460="Motorvejsstrækning",I460="Frakørselsflettestrækning",I460="Tilkørselsflettestrækning"),'Anvendte oplysninger'!K460&lt;3.5),1+(3.5-'Anvendte oplysninger'!K460)*0.12,IF(AND(OR(I460="Frakørselsrampe",I460="Tilkørselsrampe"),'Anvendte oplysninger'!K460&lt;3.5),1+(3.5-'Anvendte oplysninger'!K460)*0.16,1)))</f>
        <v>1</v>
      </c>
      <c r="L460" s="14">
        <f>IF('Anvendte oplysninger'!L460="Irrelevant",1,IF(AND('Anvendte oplysninger'!L460="Ja",'Anvendte oplysninger'!J460=2),0.6*'Anvendte oplysninger'!M460+(1-'Anvendte oplysninger'!M460),IF(AND('Anvendte oplysninger'!L460="Ja",'Anvendte oplysninger'!J460=3),0.7*'Anvendte oplysninger'!M460+(1-'Anvendte oplysninger'!M460),IF(AND('Anvendte oplysninger'!L460="Ja",'Anvendte oplysninger'!J460=4),0.76*'Anvendte oplysninger'!M460+(1-'Anvendte oplysninger'!M460),IF(AND('Anvendte oplysninger'!L460="Ja",'Anvendte oplysninger'!J460&gt;4.99999999),0.8*'Anvendte oplysninger'!M460+(1-'Anvendte oplysninger'!M460),1)))))</f>
        <v>1</v>
      </c>
      <c r="M460" s="14">
        <f>IF('Anvendte oplysninger'!L460="Irrelevant",1,IF(AND('Anvendte oplysninger'!L460="Ja",'Anvendte oplysninger'!J460=2),0.8*'Anvendte oplysninger'!M460+(1-'Anvendte oplysninger'!M460),IF(AND('Anvendte oplysninger'!L460="Ja",'Anvendte oplysninger'!J460=3),0.85*'Anvendte oplysninger'!M460+(1-'Anvendte oplysninger'!M460),IF(AND('Anvendte oplysninger'!L460="Ja",'Anvendte oplysninger'!J460=4),0.88*'Anvendte oplysninger'!M460+(1-'Anvendte oplysninger'!M460),IF(AND('Anvendte oplysninger'!L460="Ja",'Anvendte oplysninger'!J460&gt;4.99999999),0.9*'Anvendte oplysninger'!M460+(1-'Anvendte oplysninger'!M460),1)))))</f>
        <v>1</v>
      </c>
      <c r="N460" s="14">
        <f>IF('Anvendte oplysninger'!N460="Irrelevant",1,IF(AND(OR(I460="Motorvejsstrækning",I460="Frakørselsflettestrækning",I460="Tilkørselsflettestrækning"),'Anvendte oplysninger'!N460&lt;3),1+(3-'Anvendte oplysninger'!N460)*0.09333333,1))</f>
        <v>1</v>
      </c>
      <c r="O460" s="14">
        <f>IF('Anvendte oplysninger'!N460="Irrelevant",1,IF(AND(OR(I460="Motorvejsstrækning",I460="Frakørselsflettestrækning",I460="Tilkørselsflettestrækning"),'Anvendte oplysninger'!N460&lt;3),1+(3-'Anvendte oplysninger'!N460)*0.19666667,1))</f>
        <v>1</v>
      </c>
      <c r="P460" s="14">
        <f>IF('Anvendte oplysninger'!O460="Irrelevant",1,IF(AND(OR(I460="Motorvejsstrækning",I460="Frakørselsflettestrækning",I460="Tilkørselsflettestrækning"),'Anvendte oplysninger'!O460&lt;3.00000001),1+(0.5-'Anvendte oplysninger'!O460)*0.04,IF(AND(OR(I460="Frakørselsrampe",I460="Tilkørselsrampe"),'Anvendte oplysninger'!O460&lt;3.00000001),1+(0.5-'Anvendte oplysninger'!O460)*0.08,IF(OR(I460="Motorvejsstrækning",I460="Frakørselsflettestrækning",I460="Tilkørselsflettestrækning"),0.9,0.8))))</f>
        <v>1</v>
      </c>
      <c r="Q460" s="14">
        <f>IF('Anvendte oplysninger'!P460="Irrelevant",1,IF(AND(OR(I460="Motorvejsstrækning",I460="Frakørselsflettestrækning",I460="Tilkørselsflettestrækning"),'Anvendte oplysninger'!P460&lt;11.00000001),1+(5-'Anvendte oplysninger'!P460)*0.01,0.94))</f>
        <v>1</v>
      </c>
      <c r="R460" s="14">
        <f>IF(OR('Anvendte oplysninger'!Q460="Irrelevant",'Anvendte oplysninger'!R460="Irrelevant",'Anvendte oplysninger'!Q460="Lige"),1,IF(AND(OR(I460="Motorvejsstrækning",I460="Frakørselsflettestrækning",I460="Tilkørselsflettestrækning"),'Anvendte oplysninger'!Q460&lt;4000),(EXP(0.1096*1746.5/'Anvendte oplysninger'!Q460)/EXP(0.1096*1746.5/4000))*('Anvendte oplysninger'!R460/1000)/G460+(G460-'Anvendte oplysninger'!R460/1000)/G460,1))</f>
        <v>1</v>
      </c>
      <c r="S460" s="14">
        <f>IF(OR('Anvendte oplysninger'!S460="Irrelevant",'Anvendte oplysninger'!T460="Irrelevant",'Anvendte oplysninger'!S460="Lige"),1,IF(AND(OR(I460="Motorvejsstrækning",I460="Frakørselsflettestrækning",I460="Tilkørselsflettestrækning"),'Anvendte oplysninger'!S460&lt;4000),(EXP(0.1096*1746.5/'Anvendte oplysninger'!S460)/EXP(0.1096*1746.5/4000))*('Anvendte oplysninger'!T460/1000)/G460+(G460-'Anvendte oplysninger'!T460/1000)/G460,1))</f>
        <v>1</v>
      </c>
      <c r="T460" s="14">
        <f>IF('Anvendte oplysninger'!U460="Irrelevant",1,IF(AND(OR(I460="Motorvejsstrækning",I460="Frakørselsflettestrækning",I460="Tilkørselsflettestrækning",I460="Frakørselsrampe",I460="Tilkørselsrampe"),'Anvendte oplysninger'!U460="Ja"),0.95,1))</f>
        <v>1</v>
      </c>
      <c r="U460" s="14">
        <f>IF('Anvendte oplysninger'!U460="Irrelevant",1,IF(AND(OR(I460="Motorvejsstrækning",I460="Frakørselsflettestrækning",I460="Tilkørselsflettestrækning",I460="Frakørselsrampe",I460="Tilkørselsrampe"),'Anvendte oplysninger'!U460="Ja"),0.96,1))</f>
        <v>1</v>
      </c>
      <c r="V460" s="14">
        <f>IF('Anvendte oplysninger'!U460="Irrelevant",1,IF(AND(OR(I460="Motorvejsstrækning",I460="Frakørselsflettestrækning",I460="Tilkørselsflettestrækning",I460="Frakørselsrampe",I460="Tilkørselsrampe"),'Anvendte oplysninger'!U460="Ja"),0.79,1))</f>
        <v>1</v>
      </c>
      <c r="W460" s="14">
        <f>IF('Anvendte oplysninger'!U460="Irrelevant",1,IF(AND(OR(I460="Motorvejsstrækning",I460="Frakørselsflettestrækning",I460="Tilkørselsflettestrækning",I460="Frakørselsrampe",I460="Tilkørselsrampe"),'Anvendte oplysninger'!U460="Ja"),0.94,1))</f>
        <v>1</v>
      </c>
      <c r="X460" s="14">
        <f>IF('Anvendte oplysninger'!U460="Irrelevant",1,IF(AND(OR(I460="Motorvejsstrækning",I460="Frakørselsflettestrækning",I460="Tilkørselsflettestrækning",I460="Frakørselsrampe",I460="Tilkørselsrampe"),'Anvendte oplysninger'!U460="Ja"),0.97,1))</f>
        <v>1</v>
      </c>
      <c r="Y460" s="14">
        <f>IF(AND(I460="Frakørselsrampe",'Anvendte oplysninger'!V460="S-formet ruderrampe"),1.32,IF(AND(I460="Frakørselsrampe",'Anvendte oplysninger'!V460="S-formet trompetrampe"),2.05,IF(AND(I460="Frakørselsrampe",'Anvendte oplysninger'!V460="U-formet trompetrampe"),4.11,IF(AND(I460="Frakørselsrampe",'Anvendte oplysninger'!V460="SV-formet flyoverrampe"),5.15,IF(AND(I460="Frakørselsrampe",'Anvendte oplysninger'!V460="Vinkelformet rampe"),1.07,IF(AND(I460="Tilkørselsrampe",'Anvendte oplysninger'!V460="S-formet ruderrampe"),0.93,IF(AND(I460="Tilkørselsrampe",'Anvendte oplysninger'!V460="S-formet trompetrampe"),2.48,IF(AND(I460="Tilkørselsrampe",'Anvendte oplysninger'!V460="U-formet trompetrampe"),4.15,IF(AND(I460="Tilkørselsrampe",'Anvendte oplysninger'!V460="SV-formet flyoverrampe"),5.26,IF(AND(I460="Tilkørselsrampe",'Anvendte oplysninger'!V460="Vinkelformet rampe"),1.42,1))))))))))</f>
        <v>1</v>
      </c>
      <c r="Z460" s="14">
        <f>IF(OR('Anvendte oplysninger'!W460="Lige",'Anvendte oplysninger'!W460="Irrelevant",'Anvendte oplysninger'!X460="Irrelevant",'Anvendte oplysninger'!Y460="Irrelevant"),1,1+1.545*1000/32.2*((('Anvendte oplysninger'!Y460*3268/3600)/('Anvendte oplysninger'!W460/0.306))^2)*('Anvendte oplysninger'!X460/1000)/G460)</f>
        <v>1</v>
      </c>
      <c r="AA460" s="14">
        <f>IF(OR('Anvendte oplysninger'!W460="Lige",'Anvendte oplysninger'!W460="Irrelevant",'Anvendte oplysninger'!X460="Irrelevant",'Anvendte oplysninger'!Y460="Irrelevant"),1,1+1.961*1000/32.2*((('Anvendte oplysninger'!Y460*3268/3600)/('Anvendte oplysninger'!W460/0.306))^2)*('Anvendte oplysninger'!X460/1000)/G460)</f>
        <v>1</v>
      </c>
      <c r="AB460" s="14">
        <f>IF(OR('Anvendte oplysninger'!Z460="Lige",'Anvendte oplysninger'!Z460="Irrelevant",'Anvendte oplysninger'!AA460="Irrelevant",'Anvendte oplysninger'!AB460="Irrelevant"),1,1+1.545*1000/32.2*((('Anvendte oplysninger'!AB460*3268/3600)/('Anvendte oplysninger'!Z460/0.306))^2)*('Anvendte oplysninger'!AA460/1000)/G460)</f>
        <v>1</v>
      </c>
      <c r="AC460" s="14">
        <f>IF(OR('Anvendte oplysninger'!Z460="Lige",'Anvendte oplysninger'!Z460="Irrelevant",'Anvendte oplysninger'!AA460="Irrelevant",'Anvendte oplysninger'!AB460="Irrelevant"),1,1+1.961*1000/32.2*((('Anvendte oplysninger'!AB460*3268/3600)/('Anvendte oplysninger'!Z460/0.306))^2)*('Anvendte oplysninger'!AA460/1000)/G460)</f>
        <v>1</v>
      </c>
      <c r="AD460" s="14">
        <f>IF(OR('Anvendte oplysninger'!AC460="Irrelevant",'Anvendte oplysninger'!AC460="Nej"),1,IF(AND('Anvendte oplysninger'!AC460="Ja",OR('Anvendte oplysninger'!Q460&lt;301,'Anvendte oplysninger'!S460&lt;301)),1-(0.5*('Anvendte oplysninger'!R460+'Anvendte oplysninger'!T460)/('Anvendte oplysninger'!G460*1000)),IF(AND('Anvendte oplysninger'!AC460="Ja",OR('Anvendte oplysninger'!Q460&lt;601,'Anvendte oplysninger'!S460&lt;601)),1-(0.25*('Anvendte oplysninger'!R460+'Anvendte oplysninger'!T460)/('Anvendte oplysninger'!G460*1000)),1)))</f>
        <v>1</v>
      </c>
      <c r="AE460" s="14">
        <f>IF(OR('Anvendte oplysninger'!AC460="Irrelevant",'Anvendte oplysninger'!AC460="Nej"),1,IF(AND('Anvendte oplysninger'!AC460="Ja",OR('Anvendte oplysninger'!Q460&lt;301,'Anvendte oplysninger'!S460&lt;301)),1-(0.4*('Anvendte oplysninger'!R460+'Anvendte oplysninger'!T460)/('Anvendte oplysninger'!G460*1000)),IF(AND('Anvendte oplysninger'!AC460="Ja",OR('Anvendte oplysninger'!Q460&lt;601,'Anvendte oplysninger'!S460&lt;601)),1-(0.2*('Anvendte oplysninger'!R460+'Anvendte oplysninger'!T460)/('Anvendte oplysninger'!G460*1000)),1)))</f>
        <v>1</v>
      </c>
      <c r="AF460" s="14">
        <f>IF('Anvendte oplysninger'!AD460="110 km/t",0.79,1)</f>
        <v>1</v>
      </c>
      <c r="AG460" s="14">
        <f>IF('Anvendte oplysninger'!AD460="110 km/t",0.94,1)</f>
        <v>1</v>
      </c>
      <c r="AH460" s="14">
        <f>IF('Anvendte oplysninger'!AD460="110 km/t",0.66,1)</f>
        <v>1</v>
      </c>
      <c r="AI460" s="14">
        <f>IF('Anvendte oplysninger'!AD460="110 km/t",0.82,1)</f>
        <v>1</v>
      </c>
      <c r="AJ460" s="14">
        <f>IF(AND('Anvendte oplysninger'!AE460="Ja",I460="Tilkørselsflettestrækning"),0.65*'Anvendte oplysninger'!AF460+1-'Anvendte oplysninger'!AF460,1)</f>
        <v>1</v>
      </c>
      <c r="AK460" s="15" t="str">
        <f t="shared" si="49"/>
        <v/>
      </c>
      <c r="AL460" s="15" t="str">
        <f t="shared" si="50"/>
        <v/>
      </c>
      <c r="AM460" s="15" t="str">
        <f t="shared" si="51"/>
        <v/>
      </c>
      <c r="AN460" s="15" t="str">
        <f t="shared" si="52"/>
        <v/>
      </c>
      <c r="AO460" s="15" t="str">
        <f t="shared" si="53"/>
        <v/>
      </c>
      <c r="AP460" s="15" t="str">
        <f t="shared" si="54"/>
        <v/>
      </c>
      <c r="AQ460" s="4" t="str">
        <f t="shared" si="55"/>
        <v/>
      </c>
    </row>
    <row r="461" spans="1:43" x14ac:dyDescent="0.25">
      <c r="A461" s="4" t="str">
        <f>IF(Inddata!A476="","",Inddata!A476)</f>
        <v/>
      </c>
      <c r="B461" s="4" t="str">
        <f>IF(Inddata!B476="","",Inddata!B476)</f>
        <v/>
      </c>
      <c r="C461" s="4" t="str">
        <f>IF(Inddata!C476="","",Inddata!C476)</f>
        <v/>
      </c>
      <c r="D461" s="4" t="str">
        <f>IF(Inddata!D476="","",Inddata!D476)</f>
        <v/>
      </c>
      <c r="E461" s="4" t="str">
        <f>IF(Inddata!E476="","",Inddata!E476)</f>
        <v/>
      </c>
      <c r="F461" s="4" t="str">
        <f>IF(Inddata!F476="","",Inddata!F476)</f>
        <v/>
      </c>
      <c r="G461" s="4">
        <f>IF(Inddata!G476="","",Inddata!G476)</f>
        <v>0</v>
      </c>
      <c r="H461" s="4" t="str">
        <f>IF(Inddata!H476&gt;0.5,Inddata!H476,"")</f>
        <v/>
      </c>
      <c r="I461" s="4" t="str">
        <f>IF(Inddata!I476="","",Inddata!I476)</f>
        <v/>
      </c>
      <c r="J461" s="14">
        <f>IF('Anvendte oplysninger'!J461="Irrelevant",1,IF('Anvendte oplysninger'!J461&gt;3,1.2,1))</f>
        <v>1</v>
      </c>
      <c r="K461" s="14">
        <f>IF('Anvendte oplysninger'!K461="Irrelevant",1,IF(AND(OR(I461="Motorvejsstrækning",I461="Frakørselsflettestrækning",I461="Tilkørselsflettestrækning"),'Anvendte oplysninger'!K461&lt;3.5),1+(3.5-'Anvendte oplysninger'!K461)*0.12,IF(AND(OR(I461="Frakørselsrampe",I461="Tilkørselsrampe"),'Anvendte oplysninger'!K461&lt;3.5),1+(3.5-'Anvendte oplysninger'!K461)*0.16,1)))</f>
        <v>1</v>
      </c>
      <c r="L461" s="14">
        <f>IF('Anvendte oplysninger'!L461="Irrelevant",1,IF(AND('Anvendte oplysninger'!L461="Ja",'Anvendte oplysninger'!J461=2),0.6*'Anvendte oplysninger'!M461+(1-'Anvendte oplysninger'!M461),IF(AND('Anvendte oplysninger'!L461="Ja",'Anvendte oplysninger'!J461=3),0.7*'Anvendte oplysninger'!M461+(1-'Anvendte oplysninger'!M461),IF(AND('Anvendte oplysninger'!L461="Ja",'Anvendte oplysninger'!J461=4),0.76*'Anvendte oplysninger'!M461+(1-'Anvendte oplysninger'!M461),IF(AND('Anvendte oplysninger'!L461="Ja",'Anvendte oplysninger'!J461&gt;4.99999999),0.8*'Anvendte oplysninger'!M461+(1-'Anvendte oplysninger'!M461),1)))))</f>
        <v>1</v>
      </c>
      <c r="M461" s="14">
        <f>IF('Anvendte oplysninger'!L461="Irrelevant",1,IF(AND('Anvendte oplysninger'!L461="Ja",'Anvendte oplysninger'!J461=2),0.8*'Anvendte oplysninger'!M461+(1-'Anvendte oplysninger'!M461),IF(AND('Anvendte oplysninger'!L461="Ja",'Anvendte oplysninger'!J461=3),0.85*'Anvendte oplysninger'!M461+(1-'Anvendte oplysninger'!M461),IF(AND('Anvendte oplysninger'!L461="Ja",'Anvendte oplysninger'!J461=4),0.88*'Anvendte oplysninger'!M461+(1-'Anvendte oplysninger'!M461),IF(AND('Anvendte oplysninger'!L461="Ja",'Anvendte oplysninger'!J461&gt;4.99999999),0.9*'Anvendte oplysninger'!M461+(1-'Anvendte oplysninger'!M461),1)))))</f>
        <v>1</v>
      </c>
      <c r="N461" s="14">
        <f>IF('Anvendte oplysninger'!N461="Irrelevant",1,IF(AND(OR(I461="Motorvejsstrækning",I461="Frakørselsflettestrækning",I461="Tilkørselsflettestrækning"),'Anvendte oplysninger'!N461&lt;3),1+(3-'Anvendte oplysninger'!N461)*0.09333333,1))</f>
        <v>1</v>
      </c>
      <c r="O461" s="14">
        <f>IF('Anvendte oplysninger'!N461="Irrelevant",1,IF(AND(OR(I461="Motorvejsstrækning",I461="Frakørselsflettestrækning",I461="Tilkørselsflettestrækning"),'Anvendte oplysninger'!N461&lt;3),1+(3-'Anvendte oplysninger'!N461)*0.19666667,1))</f>
        <v>1</v>
      </c>
      <c r="P461" s="14">
        <f>IF('Anvendte oplysninger'!O461="Irrelevant",1,IF(AND(OR(I461="Motorvejsstrækning",I461="Frakørselsflettestrækning",I461="Tilkørselsflettestrækning"),'Anvendte oplysninger'!O461&lt;3.00000001),1+(0.5-'Anvendte oplysninger'!O461)*0.04,IF(AND(OR(I461="Frakørselsrampe",I461="Tilkørselsrampe"),'Anvendte oplysninger'!O461&lt;3.00000001),1+(0.5-'Anvendte oplysninger'!O461)*0.08,IF(OR(I461="Motorvejsstrækning",I461="Frakørselsflettestrækning",I461="Tilkørselsflettestrækning"),0.9,0.8))))</f>
        <v>1</v>
      </c>
      <c r="Q461" s="14">
        <f>IF('Anvendte oplysninger'!P461="Irrelevant",1,IF(AND(OR(I461="Motorvejsstrækning",I461="Frakørselsflettestrækning",I461="Tilkørselsflettestrækning"),'Anvendte oplysninger'!P461&lt;11.00000001),1+(5-'Anvendte oplysninger'!P461)*0.01,0.94))</f>
        <v>1</v>
      </c>
      <c r="R461" s="14">
        <f>IF(OR('Anvendte oplysninger'!Q461="Irrelevant",'Anvendte oplysninger'!R461="Irrelevant",'Anvendte oplysninger'!Q461="Lige"),1,IF(AND(OR(I461="Motorvejsstrækning",I461="Frakørselsflettestrækning",I461="Tilkørselsflettestrækning"),'Anvendte oplysninger'!Q461&lt;4000),(EXP(0.1096*1746.5/'Anvendte oplysninger'!Q461)/EXP(0.1096*1746.5/4000))*('Anvendte oplysninger'!R461/1000)/G461+(G461-'Anvendte oplysninger'!R461/1000)/G461,1))</f>
        <v>1</v>
      </c>
      <c r="S461" s="14">
        <f>IF(OR('Anvendte oplysninger'!S461="Irrelevant",'Anvendte oplysninger'!T461="Irrelevant",'Anvendte oplysninger'!S461="Lige"),1,IF(AND(OR(I461="Motorvejsstrækning",I461="Frakørselsflettestrækning",I461="Tilkørselsflettestrækning"),'Anvendte oplysninger'!S461&lt;4000),(EXP(0.1096*1746.5/'Anvendte oplysninger'!S461)/EXP(0.1096*1746.5/4000))*('Anvendte oplysninger'!T461/1000)/G461+(G461-'Anvendte oplysninger'!T461/1000)/G461,1))</f>
        <v>1</v>
      </c>
      <c r="T461" s="14">
        <f>IF('Anvendte oplysninger'!U461="Irrelevant",1,IF(AND(OR(I461="Motorvejsstrækning",I461="Frakørselsflettestrækning",I461="Tilkørselsflettestrækning",I461="Frakørselsrampe",I461="Tilkørselsrampe"),'Anvendte oplysninger'!U461="Ja"),0.95,1))</f>
        <v>1</v>
      </c>
      <c r="U461" s="14">
        <f>IF('Anvendte oplysninger'!U461="Irrelevant",1,IF(AND(OR(I461="Motorvejsstrækning",I461="Frakørselsflettestrækning",I461="Tilkørselsflettestrækning",I461="Frakørselsrampe",I461="Tilkørselsrampe"),'Anvendte oplysninger'!U461="Ja"),0.96,1))</f>
        <v>1</v>
      </c>
      <c r="V461" s="14">
        <f>IF('Anvendte oplysninger'!U461="Irrelevant",1,IF(AND(OR(I461="Motorvejsstrækning",I461="Frakørselsflettestrækning",I461="Tilkørselsflettestrækning",I461="Frakørselsrampe",I461="Tilkørselsrampe"),'Anvendte oplysninger'!U461="Ja"),0.79,1))</f>
        <v>1</v>
      </c>
      <c r="W461" s="14">
        <f>IF('Anvendte oplysninger'!U461="Irrelevant",1,IF(AND(OR(I461="Motorvejsstrækning",I461="Frakørselsflettestrækning",I461="Tilkørselsflettestrækning",I461="Frakørselsrampe",I461="Tilkørselsrampe"),'Anvendte oplysninger'!U461="Ja"),0.94,1))</f>
        <v>1</v>
      </c>
      <c r="X461" s="14">
        <f>IF('Anvendte oplysninger'!U461="Irrelevant",1,IF(AND(OR(I461="Motorvejsstrækning",I461="Frakørselsflettestrækning",I461="Tilkørselsflettestrækning",I461="Frakørselsrampe",I461="Tilkørselsrampe"),'Anvendte oplysninger'!U461="Ja"),0.97,1))</f>
        <v>1</v>
      </c>
      <c r="Y461" s="14">
        <f>IF(AND(I461="Frakørselsrampe",'Anvendte oplysninger'!V461="S-formet ruderrampe"),1.32,IF(AND(I461="Frakørselsrampe",'Anvendte oplysninger'!V461="S-formet trompetrampe"),2.05,IF(AND(I461="Frakørselsrampe",'Anvendte oplysninger'!V461="U-formet trompetrampe"),4.11,IF(AND(I461="Frakørselsrampe",'Anvendte oplysninger'!V461="SV-formet flyoverrampe"),5.15,IF(AND(I461="Frakørselsrampe",'Anvendte oplysninger'!V461="Vinkelformet rampe"),1.07,IF(AND(I461="Tilkørselsrampe",'Anvendte oplysninger'!V461="S-formet ruderrampe"),0.93,IF(AND(I461="Tilkørselsrampe",'Anvendte oplysninger'!V461="S-formet trompetrampe"),2.48,IF(AND(I461="Tilkørselsrampe",'Anvendte oplysninger'!V461="U-formet trompetrampe"),4.15,IF(AND(I461="Tilkørselsrampe",'Anvendte oplysninger'!V461="SV-formet flyoverrampe"),5.26,IF(AND(I461="Tilkørselsrampe",'Anvendte oplysninger'!V461="Vinkelformet rampe"),1.42,1))))))))))</f>
        <v>1</v>
      </c>
      <c r="Z461" s="14">
        <f>IF(OR('Anvendte oplysninger'!W461="Lige",'Anvendte oplysninger'!W461="Irrelevant",'Anvendte oplysninger'!X461="Irrelevant",'Anvendte oplysninger'!Y461="Irrelevant"),1,1+1.545*1000/32.2*((('Anvendte oplysninger'!Y461*3268/3600)/('Anvendte oplysninger'!W461/0.306))^2)*('Anvendte oplysninger'!X461/1000)/G461)</f>
        <v>1</v>
      </c>
      <c r="AA461" s="14">
        <f>IF(OR('Anvendte oplysninger'!W461="Lige",'Anvendte oplysninger'!W461="Irrelevant",'Anvendte oplysninger'!X461="Irrelevant",'Anvendte oplysninger'!Y461="Irrelevant"),1,1+1.961*1000/32.2*((('Anvendte oplysninger'!Y461*3268/3600)/('Anvendte oplysninger'!W461/0.306))^2)*('Anvendte oplysninger'!X461/1000)/G461)</f>
        <v>1</v>
      </c>
      <c r="AB461" s="14">
        <f>IF(OR('Anvendte oplysninger'!Z461="Lige",'Anvendte oplysninger'!Z461="Irrelevant",'Anvendte oplysninger'!AA461="Irrelevant",'Anvendte oplysninger'!AB461="Irrelevant"),1,1+1.545*1000/32.2*((('Anvendte oplysninger'!AB461*3268/3600)/('Anvendte oplysninger'!Z461/0.306))^2)*('Anvendte oplysninger'!AA461/1000)/G461)</f>
        <v>1</v>
      </c>
      <c r="AC461" s="14">
        <f>IF(OR('Anvendte oplysninger'!Z461="Lige",'Anvendte oplysninger'!Z461="Irrelevant",'Anvendte oplysninger'!AA461="Irrelevant",'Anvendte oplysninger'!AB461="Irrelevant"),1,1+1.961*1000/32.2*((('Anvendte oplysninger'!AB461*3268/3600)/('Anvendte oplysninger'!Z461/0.306))^2)*('Anvendte oplysninger'!AA461/1000)/G461)</f>
        <v>1</v>
      </c>
      <c r="AD461" s="14">
        <f>IF(OR('Anvendte oplysninger'!AC461="Irrelevant",'Anvendte oplysninger'!AC461="Nej"),1,IF(AND('Anvendte oplysninger'!AC461="Ja",OR('Anvendte oplysninger'!Q461&lt;301,'Anvendte oplysninger'!S461&lt;301)),1-(0.5*('Anvendte oplysninger'!R461+'Anvendte oplysninger'!T461)/('Anvendte oplysninger'!G461*1000)),IF(AND('Anvendte oplysninger'!AC461="Ja",OR('Anvendte oplysninger'!Q461&lt;601,'Anvendte oplysninger'!S461&lt;601)),1-(0.25*('Anvendte oplysninger'!R461+'Anvendte oplysninger'!T461)/('Anvendte oplysninger'!G461*1000)),1)))</f>
        <v>1</v>
      </c>
      <c r="AE461" s="14">
        <f>IF(OR('Anvendte oplysninger'!AC461="Irrelevant",'Anvendte oplysninger'!AC461="Nej"),1,IF(AND('Anvendte oplysninger'!AC461="Ja",OR('Anvendte oplysninger'!Q461&lt;301,'Anvendte oplysninger'!S461&lt;301)),1-(0.4*('Anvendte oplysninger'!R461+'Anvendte oplysninger'!T461)/('Anvendte oplysninger'!G461*1000)),IF(AND('Anvendte oplysninger'!AC461="Ja",OR('Anvendte oplysninger'!Q461&lt;601,'Anvendte oplysninger'!S461&lt;601)),1-(0.2*('Anvendte oplysninger'!R461+'Anvendte oplysninger'!T461)/('Anvendte oplysninger'!G461*1000)),1)))</f>
        <v>1</v>
      </c>
      <c r="AF461" s="14">
        <f>IF('Anvendte oplysninger'!AD461="110 km/t",0.79,1)</f>
        <v>1</v>
      </c>
      <c r="AG461" s="14">
        <f>IF('Anvendte oplysninger'!AD461="110 km/t",0.94,1)</f>
        <v>1</v>
      </c>
      <c r="AH461" s="14">
        <f>IF('Anvendte oplysninger'!AD461="110 km/t",0.66,1)</f>
        <v>1</v>
      </c>
      <c r="AI461" s="14">
        <f>IF('Anvendte oplysninger'!AD461="110 km/t",0.82,1)</f>
        <v>1</v>
      </c>
      <c r="AJ461" s="14">
        <f>IF(AND('Anvendte oplysninger'!AE461="Ja",I461="Tilkørselsflettestrækning"),0.65*'Anvendte oplysninger'!AF461+1-'Anvendte oplysninger'!AF461,1)</f>
        <v>1</v>
      </c>
      <c r="AK461" s="15" t="str">
        <f t="shared" si="49"/>
        <v/>
      </c>
      <c r="AL461" s="15" t="str">
        <f t="shared" si="50"/>
        <v/>
      </c>
      <c r="AM461" s="15" t="str">
        <f t="shared" si="51"/>
        <v/>
      </c>
      <c r="AN461" s="15" t="str">
        <f t="shared" si="52"/>
        <v/>
      </c>
      <c r="AO461" s="15" t="str">
        <f t="shared" si="53"/>
        <v/>
      </c>
      <c r="AP461" s="15" t="str">
        <f t="shared" si="54"/>
        <v/>
      </c>
      <c r="AQ461" s="4" t="str">
        <f t="shared" si="55"/>
        <v/>
      </c>
    </row>
    <row r="462" spans="1:43" x14ac:dyDescent="0.25">
      <c r="A462" s="4" t="str">
        <f>IF(Inddata!A477="","",Inddata!A477)</f>
        <v/>
      </c>
      <c r="B462" s="4" t="str">
        <f>IF(Inddata!B477="","",Inddata!B477)</f>
        <v/>
      </c>
      <c r="C462" s="4" t="str">
        <f>IF(Inddata!C477="","",Inddata!C477)</f>
        <v/>
      </c>
      <c r="D462" s="4" t="str">
        <f>IF(Inddata!D477="","",Inddata!D477)</f>
        <v/>
      </c>
      <c r="E462" s="4" t="str">
        <f>IF(Inddata!E477="","",Inddata!E477)</f>
        <v/>
      </c>
      <c r="F462" s="4" t="str">
        <f>IF(Inddata!F477="","",Inddata!F477)</f>
        <v/>
      </c>
      <c r="G462" s="4">
        <f>IF(Inddata!G477="","",Inddata!G477)</f>
        <v>0</v>
      </c>
      <c r="H462" s="4" t="str">
        <f>IF(Inddata!H477&gt;0.5,Inddata!H477,"")</f>
        <v/>
      </c>
      <c r="I462" s="4" t="str">
        <f>IF(Inddata!I477="","",Inddata!I477)</f>
        <v/>
      </c>
      <c r="J462" s="14">
        <f>IF('Anvendte oplysninger'!J462="Irrelevant",1,IF('Anvendte oplysninger'!J462&gt;3,1.2,1))</f>
        <v>1</v>
      </c>
      <c r="K462" s="14">
        <f>IF('Anvendte oplysninger'!K462="Irrelevant",1,IF(AND(OR(I462="Motorvejsstrækning",I462="Frakørselsflettestrækning",I462="Tilkørselsflettestrækning"),'Anvendte oplysninger'!K462&lt;3.5),1+(3.5-'Anvendte oplysninger'!K462)*0.12,IF(AND(OR(I462="Frakørselsrampe",I462="Tilkørselsrampe"),'Anvendte oplysninger'!K462&lt;3.5),1+(3.5-'Anvendte oplysninger'!K462)*0.16,1)))</f>
        <v>1</v>
      </c>
      <c r="L462" s="14">
        <f>IF('Anvendte oplysninger'!L462="Irrelevant",1,IF(AND('Anvendte oplysninger'!L462="Ja",'Anvendte oplysninger'!J462=2),0.6*'Anvendte oplysninger'!M462+(1-'Anvendte oplysninger'!M462),IF(AND('Anvendte oplysninger'!L462="Ja",'Anvendte oplysninger'!J462=3),0.7*'Anvendte oplysninger'!M462+(1-'Anvendte oplysninger'!M462),IF(AND('Anvendte oplysninger'!L462="Ja",'Anvendte oplysninger'!J462=4),0.76*'Anvendte oplysninger'!M462+(1-'Anvendte oplysninger'!M462),IF(AND('Anvendte oplysninger'!L462="Ja",'Anvendte oplysninger'!J462&gt;4.99999999),0.8*'Anvendte oplysninger'!M462+(1-'Anvendte oplysninger'!M462),1)))))</f>
        <v>1</v>
      </c>
      <c r="M462" s="14">
        <f>IF('Anvendte oplysninger'!L462="Irrelevant",1,IF(AND('Anvendte oplysninger'!L462="Ja",'Anvendte oplysninger'!J462=2),0.8*'Anvendte oplysninger'!M462+(1-'Anvendte oplysninger'!M462),IF(AND('Anvendte oplysninger'!L462="Ja",'Anvendte oplysninger'!J462=3),0.85*'Anvendte oplysninger'!M462+(1-'Anvendte oplysninger'!M462),IF(AND('Anvendte oplysninger'!L462="Ja",'Anvendte oplysninger'!J462=4),0.88*'Anvendte oplysninger'!M462+(1-'Anvendte oplysninger'!M462),IF(AND('Anvendte oplysninger'!L462="Ja",'Anvendte oplysninger'!J462&gt;4.99999999),0.9*'Anvendte oplysninger'!M462+(1-'Anvendte oplysninger'!M462),1)))))</f>
        <v>1</v>
      </c>
      <c r="N462" s="14">
        <f>IF('Anvendte oplysninger'!N462="Irrelevant",1,IF(AND(OR(I462="Motorvejsstrækning",I462="Frakørselsflettestrækning",I462="Tilkørselsflettestrækning"),'Anvendte oplysninger'!N462&lt;3),1+(3-'Anvendte oplysninger'!N462)*0.09333333,1))</f>
        <v>1</v>
      </c>
      <c r="O462" s="14">
        <f>IF('Anvendte oplysninger'!N462="Irrelevant",1,IF(AND(OR(I462="Motorvejsstrækning",I462="Frakørselsflettestrækning",I462="Tilkørselsflettestrækning"),'Anvendte oplysninger'!N462&lt;3),1+(3-'Anvendte oplysninger'!N462)*0.19666667,1))</f>
        <v>1</v>
      </c>
      <c r="P462" s="14">
        <f>IF('Anvendte oplysninger'!O462="Irrelevant",1,IF(AND(OR(I462="Motorvejsstrækning",I462="Frakørselsflettestrækning",I462="Tilkørselsflettestrækning"),'Anvendte oplysninger'!O462&lt;3.00000001),1+(0.5-'Anvendte oplysninger'!O462)*0.04,IF(AND(OR(I462="Frakørselsrampe",I462="Tilkørselsrampe"),'Anvendte oplysninger'!O462&lt;3.00000001),1+(0.5-'Anvendte oplysninger'!O462)*0.08,IF(OR(I462="Motorvejsstrækning",I462="Frakørselsflettestrækning",I462="Tilkørselsflettestrækning"),0.9,0.8))))</f>
        <v>1</v>
      </c>
      <c r="Q462" s="14">
        <f>IF('Anvendte oplysninger'!P462="Irrelevant",1,IF(AND(OR(I462="Motorvejsstrækning",I462="Frakørselsflettestrækning",I462="Tilkørselsflettestrækning"),'Anvendte oplysninger'!P462&lt;11.00000001),1+(5-'Anvendte oplysninger'!P462)*0.01,0.94))</f>
        <v>1</v>
      </c>
      <c r="R462" s="14">
        <f>IF(OR('Anvendte oplysninger'!Q462="Irrelevant",'Anvendte oplysninger'!R462="Irrelevant",'Anvendte oplysninger'!Q462="Lige"),1,IF(AND(OR(I462="Motorvejsstrækning",I462="Frakørselsflettestrækning",I462="Tilkørselsflettestrækning"),'Anvendte oplysninger'!Q462&lt;4000),(EXP(0.1096*1746.5/'Anvendte oplysninger'!Q462)/EXP(0.1096*1746.5/4000))*('Anvendte oplysninger'!R462/1000)/G462+(G462-'Anvendte oplysninger'!R462/1000)/G462,1))</f>
        <v>1</v>
      </c>
      <c r="S462" s="14">
        <f>IF(OR('Anvendte oplysninger'!S462="Irrelevant",'Anvendte oplysninger'!T462="Irrelevant",'Anvendte oplysninger'!S462="Lige"),1,IF(AND(OR(I462="Motorvejsstrækning",I462="Frakørselsflettestrækning",I462="Tilkørselsflettestrækning"),'Anvendte oplysninger'!S462&lt;4000),(EXP(0.1096*1746.5/'Anvendte oplysninger'!S462)/EXP(0.1096*1746.5/4000))*('Anvendte oplysninger'!T462/1000)/G462+(G462-'Anvendte oplysninger'!T462/1000)/G462,1))</f>
        <v>1</v>
      </c>
      <c r="T462" s="14">
        <f>IF('Anvendte oplysninger'!U462="Irrelevant",1,IF(AND(OR(I462="Motorvejsstrækning",I462="Frakørselsflettestrækning",I462="Tilkørselsflettestrækning",I462="Frakørselsrampe",I462="Tilkørselsrampe"),'Anvendte oplysninger'!U462="Ja"),0.95,1))</f>
        <v>1</v>
      </c>
      <c r="U462" s="14">
        <f>IF('Anvendte oplysninger'!U462="Irrelevant",1,IF(AND(OR(I462="Motorvejsstrækning",I462="Frakørselsflettestrækning",I462="Tilkørselsflettestrækning",I462="Frakørselsrampe",I462="Tilkørselsrampe"),'Anvendte oplysninger'!U462="Ja"),0.96,1))</f>
        <v>1</v>
      </c>
      <c r="V462" s="14">
        <f>IF('Anvendte oplysninger'!U462="Irrelevant",1,IF(AND(OR(I462="Motorvejsstrækning",I462="Frakørselsflettestrækning",I462="Tilkørselsflettestrækning",I462="Frakørselsrampe",I462="Tilkørselsrampe"),'Anvendte oplysninger'!U462="Ja"),0.79,1))</f>
        <v>1</v>
      </c>
      <c r="W462" s="14">
        <f>IF('Anvendte oplysninger'!U462="Irrelevant",1,IF(AND(OR(I462="Motorvejsstrækning",I462="Frakørselsflettestrækning",I462="Tilkørselsflettestrækning",I462="Frakørselsrampe",I462="Tilkørselsrampe"),'Anvendte oplysninger'!U462="Ja"),0.94,1))</f>
        <v>1</v>
      </c>
      <c r="X462" s="14">
        <f>IF('Anvendte oplysninger'!U462="Irrelevant",1,IF(AND(OR(I462="Motorvejsstrækning",I462="Frakørselsflettestrækning",I462="Tilkørselsflettestrækning",I462="Frakørselsrampe",I462="Tilkørselsrampe"),'Anvendte oplysninger'!U462="Ja"),0.97,1))</f>
        <v>1</v>
      </c>
      <c r="Y462" s="14">
        <f>IF(AND(I462="Frakørselsrampe",'Anvendte oplysninger'!V462="S-formet ruderrampe"),1.32,IF(AND(I462="Frakørselsrampe",'Anvendte oplysninger'!V462="S-formet trompetrampe"),2.05,IF(AND(I462="Frakørselsrampe",'Anvendte oplysninger'!V462="U-formet trompetrampe"),4.11,IF(AND(I462="Frakørselsrampe",'Anvendte oplysninger'!V462="SV-formet flyoverrampe"),5.15,IF(AND(I462="Frakørselsrampe",'Anvendte oplysninger'!V462="Vinkelformet rampe"),1.07,IF(AND(I462="Tilkørselsrampe",'Anvendte oplysninger'!V462="S-formet ruderrampe"),0.93,IF(AND(I462="Tilkørselsrampe",'Anvendte oplysninger'!V462="S-formet trompetrampe"),2.48,IF(AND(I462="Tilkørselsrampe",'Anvendte oplysninger'!V462="U-formet trompetrampe"),4.15,IF(AND(I462="Tilkørselsrampe",'Anvendte oplysninger'!V462="SV-formet flyoverrampe"),5.26,IF(AND(I462="Tilkørselsrampe",'Anvendte oplysninger'!V462="Vinkelformet rampe"),1.42,1))))))))))</f>
        <v>1</v>
      </c>
      <c r="Z462" s="14">
        <f>IF(OR('Anvendte oplysninger'!W462="Lige",'Anvendte oplysninger'!W462="Irrelevant",'Anvendte oplysninger'!X462="Irrelevant",'Anvendte oplysninger'!Y462="Irrelevant"),1,1+1.545*1000/32.2*((('Anvendte oplysninger'!Y462*3268/3600)/('Anvendte oplysninger'!W462/0.306))^2)*('Anvendte oplysninger'!X462/1000)/G462)</f>
        <v>1</v>
      </c>
      <c r="AA462" s="14">
        <f>IF(OR('Anvendte oplysninger'!W462="Lige",'Anvendte oplysninger'!W462="Irrelevant",'Anvendte oplysninger'!X462="Irrelevant",'Anvendte oplysninger'!Y462="Irrelevant"),1,1+1.961*1000/32.2*((('Anvendte oplysninger'!Y462*3268/3600)/('Anvendte oplysninger'!W462/0.306))^2)*('Anvendte oplysninger'!X462/1000)/G462)</f>
        <v>1</v>
      </c>
      <c r="AB462" s="14">
        <f>IF(OR('Anvendte oplysninger'!Z462="Lige",'Anvendte oplysninger'!Z462="Irrelevant",'Anvendte oplysninger'!AA462="Irrelevant",'Anvendte oplysninger'!AB462="Irrelevant"),1,1+1.545*1000/32.2*((('Anvendte oplysninger'!AB462*3268/3600)/('Anvendte oplysninger'!Z462/0.306))^2)*('Anvendte oplysninger'!AA462/1000)/G462)</f>
        <v>1</v>
      </c>
      <c r="AC462" s="14">
        <f>IF(OR('Anvendte oplysninger'!Z462="Lige",'Anvendte oplysninger'!Z462="Irrelevant",'Anvendte oplysninger'!AA462="Irrelevant",'Anvendte oplysninger'!AB462="Irrelevant"),1,1+1.961*1000/32.2*((('Anvendte oplysninger'!AB462*3268/3600)/('Anvendte oplysninger'!Z462/0.306))^2)*('Anvendte oplysninger'!AA462/1000)/G462)</f>
        <v>1</v>
      </c>
      <c r="AD462" s="14">
        <f>IF(OR('Anvendte oplysninger'!AC462="Irrelevant",'Anvendte oplysninger'!AC462="Nej"),1,IF(AND('Anvendte oplysninger'!AC462="Ja",OR('Anvendte oplysninger'!Q462&lt;301,'Anvendte oplysninger'!S462&lt;301)),1-(0.5*('Anvendte oplysninger'!R462+'Anvendte oplysninger'!T462)/('Anvendte oplysninger'!G462*1000)),IF(AND('Anvendte oplysninger'!AC462="Ja",OR('Anvendte oplysninger'!Q462&lt;601,'Anvendte oplysninger'!S462&lt;601)),1-(0.25*('Anvendte oplysninger'!R462+'Anvendte oplysninger'!T462)/('Anvendte oplysninger'!G462*1000)),1)))</f>
        <v>1</v>
      </c>
      <c r="AE462" s="14">
        <f>IF(OR('Anvendte oplysninger'!AC462="Irrelevant",'Anvendte oplysninger'!AC462="Nej"),1,IF(AND('Anvendte oplysninger'!AC462="Ja",OR('Anvendte oplysninger'!Q462&lt;301,'Anvendte oplysninger'!S462&lt;301)),1-(0.4*('Anvendte oplysninger'!R462+'Anvendte oplysninger'!T462)/('Anvendte oplysninger'!G462*1000)),IF(AND('Anvendte oplysninger'!AC462="Ja",OR('Anvendte oplysninger'!Q462&lt;601,'Anvendte oplysninger'!S462&lt;601)),1-(0.2*('Anvendte oplysninger'!R462+'Anvendte oplysninger'!T462)/('Anvendte oplysninger'!G462*1000)),1)))</f>
        <v>1</v>
      </c>
      <c r="AF462" s="14">
        <f>IF('Anvendte oplysninger'!AD462="110 km/t",0.79,1)</f>
        <v>1</v>
      </c>
      <c r="AG462" s="14">
        <f>IF('Anvendte oplysninger'!AD462="110 km/t",0.94,1)</f>
        <v>1</v>
      </c>
      <c r="AH462" s="14">
        <f>IF('Anvendte oplysninger'!AD462="110 km/t",0.66,1)</f>
        <v>1</v>
      </c>
      <c r="AI462" s="14">
        <f>IF('Anvendte oplysninger'!AD462="110 km/t",0.82,1)</f>
        <v>1</v>
      </c>
      <c r="AJ462" s="14">
        <f>IF(AND('Anvendte oplysninger'!AE462="Ja",I462="Tilkørselsflettestrækning"),0.65*'Anvendte oplysninger'!AF462+1-'Anvendte oplysninger'!AF462,1)</f>
        <v>1</v>
      </c>
      <c r="AK462" s="15" t="str">
        <f t="shared" si="49"/>
        <v/>
      </c>
      <c r="AL462" s="15" t="str">
        <f t="shared" si="50"/>
        <v/>
      </c>
      <c r="AM462" s="15" t="str">
        <f t="shared" si="51"/>
        <v/>
      </c>
      <c r="AN462" s="15" t="str">
        <f t="shared" si="52"/>
        <v/>
      </c>
      <c r="AO462" s="15" t="str">
        <f t="shared" si="53"/>
        <v/>
      </c>
      <c r="AP462" s="15" t="str">
        <f t="shared" si="54"/>
        <v/>
      </c>
      <c r="AQ462" s="4" t="str">
        <f t="shared" si="55"/>
        <v/>
      </c>
    </row>
    <row r="463" spans="1:43" x14ac:dyDescent="0.25">
      <c r="A463" s="4" t="str">
        <f>IF(Inddata!A478="","",Inddata!A478)</f>
        <v/>
      </c>
      <c r="B463" s="4" t="str">
        <f>IF(Inddata!B478="","",Inddata!B478)</f>
        <v/>
      </c>
      <c r="C463" s="4" t="str">
        <f>IF(Inddata!C478="","",Inddata!C478)</f>
        <v/>
      </c>
      <c r="D463" s="4" t="str">
        <f>IF(Inddata!D478="","",Inddata!D478)</f>
        <v/>
      </c>
      <c r="E463" s="4" t="str">
        <f>IF(Inddata!E478="","",Inddata!E478)</f>
        <v/>
      </c>
      <c r="F463" s="4" t="str">
        <f>IF(Inddata!F478="","",Inddata!F478)</f>
        <v/>
      </c>
      <c r="G463" s="4">
        <f>IF(Inddata!G478="","",Inddata!G478)</f>
        <v>0</v>
      </c>
      <c r="H463" s="4" t="str">
        <f>IF(Inddata!H478&gt;0.5,Inddata!H478,"")</f>
        <v/>
      </c>
      <c r="I463" s="4" t="str">
        <f>IF(Inddata!I478="","",Inddata!I478)</f>
        <v/>
      </c>
      <c r="J463" s="14">
        <f>IF('Anvendte oplysninger'!J463="Irrelevant",1,IF('Anvendte oplysninger'!J463&gt;3,1.2,1))</f>
        <v>1</v>
      </c>
      <c r="K463" s="14">
        <f>IF('Anvendte oplysninger'!K463="Irrelevant",1,IF(AND(OR(I463="Motorvejsstrækning",I463="Frakørselsflettestrækning",I463="Tilkørselsflettestrækning"),'Anvendte oplysninger'!K463&lt;3.5),1+(3.5-'Anvendte oplysninger'!K463)*0.12,IF(AND(OR(I463="Frakørselsrampe",I463="Tilkørselsrampe"),'Anvendte oplysninger'!K463&lt;3.5),1+(3.5-'Anvendte oplysninger'!K463)*0.16,1)))</f>
        <v>1</v>
      </c>
      <c r="L463" s="14">
        <f>IF('Anvendte oplysninger'!L463="Irrelevant",1,IF(AND('Anvendte oplysninger'!L463="Ja",'Anvendte oplysninger'!J463=2),0.6*'Anvendte oplysninger'!M463+(1-'Anvendte oplysninger'!M463),IF(AND('Anvendte oplysninger'!L463="Ja",'Anvendte oplysninger'!J463=3),0.7*'Anvendte oplysninger'!M463+(1-'Anvendte oplysninger'!M463),IF(AND('Anvendte oplysninger'!L463="Ja",'Anvendte oplysninger'!J463=4),0.76*'Anvendte oplysninger'!M463+(1-'Anvendte oplysninger'!M463),IF(AND('Anvendte oplysninger'!L463="Ja",'Anvendte oplysninger'!J463&gt;4.99999999),0.8*'Anvendte oplysninger'!M463+(1-'Anvendte oplysninger'!M463),1)))))</f>
        <v>1</v>
      </c>
      <c r="M463" s="14">
        <f>IF('Anvendte oplysninger'!L463="Irrelevant",1,IF(AND('Anvendte oplysninger'!L463="Ja",'Anvendte oplysninger'!J463=2),0.8*'Anvendte oplysninger'!M463+(1-'Anvendte oplysninger'!M463),IF(AND('Anvendte oplysninger'!L463="Ja",'Anvendte oplysninger'!J463=3),0.85*'Anvendte oplysninger'!M463+(1-'Anvendte oplysninger'!M463),IF(AND('Anvendte oplysninger'!L463="Ja",'Anvendte oplysninger'!J463=4),0.88*'Anvendte oplysninger'!M463+(1-'Anvendte oplysninger'!M463),IF(AND('Anvendte oplysninger'!L463="Ja",'Anvendte oplysninger'!J463&gt;4.99999999),0.9*'Anvendte oplysninger'!M463+(1-'Anvendte oplysninger'!M463),1)))))</f>
        <v>1</v>
      </c>
      <c r="N463" s="14">
        <f>IF('Anvendte oplysninger'!N463="Irrelevant",1,IF(AND(OR(I463="Motorvejsstrækning",I463="Frakørselsflettestrækning",I463="Tilkørselsflettestrækning"),'Anvendte oplysninger'!N463&lt;3),1+(3-'Anvendte oplysninger'!N463)*0.09333333,1))</f>
        <v>1</v>
      </c>
      <c r="O463" s="14">
        <f>IF('Anvendte oplysninger'!N463="Irrelevant",1,IF(AND(OR(I463="Motorvejsstrækning",I463="Frakørselsflettestrækning",I463="Tilkørselsflettestrækning"),'Anvendte oplysninger'!N463&lt;3),1+(3-'Anvendte oplysninger'!N463)*0.19666667,1))</f>
        <v>1</v>
      </c>
      <c r="P463" s="14">
        <f>IF('Anvendte oplysninger'!O463="Irrelevant",1,IF(AND(OR(I463="Motorvejsstrækning",I463="Frakørselsflettestrækning",I463="Tilkørselsflettestrækning"),'Anvendte oplysninger'!O463&lt;3.00000001),1+(0.5-'Anvendte oplysninger'!O463)*0.04,IF(AND(OR(I463="Frakørselsrampe",I463="Tilkørselsrampe"),'Anvendte oplysninger'!O463&lt;3.00000001),1+(0.5-'Anvendte oplysninger'!O463)*0.08,IF(OR(I463="Motorvejsstrækning",I463="Frakørselsflettestrækning",I463="Tilkørselsflettestrækning"),0.9,0.8))))</f>
        <v>1</v>
      </c>
      <c r="Q463" s="14">
        <f>IF('Anvendte oplysninger'!P463="Irrelevant",1,IF(AND(OR(I463="Motorvejsstrækning",I463="Frakørselsflettestrækning",I463="Tilkørselsflettestrækning"),'Anvendte oplysninger'!P463&lt;11.00000001),1+(5-'Anvendte oplysninger'!P463)*0.01,0.94))</f>
        <v>1</v>
      </c>
      <c r="R463" s="14">
        <f>IF(OR('Anvendte oplysninger'!Q463="Irrelevant",'Anvendte oplysninger'!R463="Irrelevant",'Anvendte oplysninger'!Q463="Lige"),1,IF(AND(OR(I463="Motorvejsstrækning",I463="Frakørselsflettestrækning",I463="Tilkørselsflettestrækning"),'Anvendte oplysninger'!Q463&lt;4000),(EXP(0.1096*1746.5/'Anvendte oplysninger'!Q463)/EXP(0.1096*1746.5/4000))*('Anvendte oplysninger'!R463/1000)/G463+(G463-'Anvendte oplysninger'!R463/1000)/G463,1))</f>
        <v>1</v>
      </c>
      <c r="S463" s="14">
        <f>IF(OR('Anvendte oplysninger'!S463="Irrelevant",'Anvendte oplysninger'!T463="Irrelevant",'Anvendte oplysninger'!S463="Lige"),1,IF(AND(OR(I463="Motorvejsstrækning",I463="Frakørselsflettestrækning",I463="Tilkørselsflettestrækning"),'Anvendte oplysninger'!S463&lt;4000),(EXP(0.1096*1746.5/'Anvendte oplysninger'!S463)/EXP(0.1096*1746.5/4000))*('Anvendte oplysninger'!T463/1000)/G463+(G463-'Anvendte oplysninger'!T463/1000)/G463,1))</f>
        <v>1</v>
      </c>
      <c r="T463" s="14">
        <f>IF('Anvendte oplysninger'!U463="Irrelevant",1,IF(AND(OR(I463="Motorvejsstrækning",I463="Frakørselsflettestrækning",I463="Tilkørselsflettestrækning",I463="Frakørselsrampe",I463="Tilkørselsrampe"),'Anvendte oplysninger'!U463="Ja"),0.95,1))</f>
        <v>1</v>
      </c>
      <c r="U463" s="14">
        <f>IF('Anvendte oplysninger'!U463="Irrelevant",1,IF(AND(OR(I463="Motorvejsstrækning",I463="Frakørselsflettestrækning",I463="Tilkørselsflettestrækning",I463="Frakørselsrampe",I463="Tilkørselsrampe"),'Anvendte oplysninger'!U463="Ja"),0.96,1))</f>
        <v>1</v>
      </c>
      <c r="V463" s="14">
        <f>IF('Anvendte oplysninger'!U463="Irrelevant",1,IF(AND(OR(I463="Motorvejsstrækning",I463="Frakørselsflettestrækning",I463="Tilkørselsflettestrækning",I463="Frakørselsrampe",I463="Tilkørselsrampe"),'Anvendte oplysninger'!U463="Ja"),0.79,1))</f>
        <v>1</v>
      </c>
      <c r="W463" s="14">
        <f>IF('Anvendte oplysninger'!U463="Irrelevant",1,IF(AND(OR(I463="Motorvejsstrækning",I463="Frakørselsflettestrækning",I463="Tilkørselsflettestrækning",I463="Frakørselsrampe",I463="Tilkørselsrampe"),'Anvendte oplysninger'!U463="Ja"),0.94,1))</f>
        <v>1</v>
      </c>
      <c r="X463" s="14">
        <f>IF('Anvendte oplysninger'!U463="Irrelevant",1,IF(AND(OR(I463="Motorvejsstrækning",I463="Frakørselsflettestrækning",I463="Tilkørselsflettestrækning",I463="Frakørselsrampe",I463="Tilkørselsrampe"),'Anvendte oplysninger'!U463="Ja"),0.97,1))</f>
        <v>1</v>
      </c>
      <c r="Y463" s="14">
        <f>IF(AND(I463="Frakørselsrampe",'Anvendte oplysninger'!V463="S-formet ruderrampe"),1.32,IF(AND(I463="Frakørselsrampe",'Anvendte oplysninger'!V463="S-formet trompetrampe"),2.05,IF(AND(I463="Frakørselsrampe",'Anvendte oplysninger'!V463="U-formet trompetrampe"),4.11,IF(AND(I463="Frakørselsrampe",'Anvendte oplysninger'!V463="SV-formet flyoverrampe"),5.15,IF(AND(I463="Frakørselsrampe",'Anvendte oplysninger'!V463="Vinkelformet rampe"),1.07,IF(AND(I463="Tilkørselsrampe",'Anvendte oplysninger'!V463="S-formet ruderrampe"),0.93,IF(AND(I463="Tilkørselsrampe",'Anvendte oplysninger'!V463="S-formet trompetrampe"),2.48,IF(AND(I463="Tilkørselsrampe",'Anvendte oplysninger'!V463="U-formet trompetrampe"),4.15,IF(AND(I463="Tilkørselsrampe",'Anvendte oplysninger'!V463="SV-formet flyoverrampe"),5.26,IF(AND(I463="Tilkørselsrampe",'Anvendte oplysninger'!V463="Vinkelformet rampe"),1.42,1))))))))))</f>
        <v>1</v>
      </c>
      <c r="Z463" s="14">
        <f>IF(OR('Anvendte oplysninger'!W463="Lige",'Anvendte oplysninger'!W463="Irrelevant",'Anvendte oplysninger'!X463="Irrelevant",'Anvendte oplysninger'!Y463="Irrelevant"),1,1+1.545*1000/32.2*((('Anvendte oplysninger'!Y463*3268/3600)/('Anvendte oplysninger'!W463/0.306))^2)*('Anvendte oplysninger'!X463/1000)/G463)</f>
        <v>1</v>
      </c>
      <c r="AA463" s="14">
        <f>IF(OR('Anvendte oplysninger'!W463="Lige",'Anvendte oplysninger'!W463="Irrelevant",'Anvendte oplysninger'!X463="Irrelevant",'Anvendte oplysninger'!Y463="Irrelevant"),1,1+1.961*1000/32.2*((('Anvendte oplysninger'!Y463*3268/3600)/('Anvendte oplysninger'!W463/0.306))^2)*('Anvendte oplysninger'!X463/1000)/G463)</f>
        <v>1</v>
      </c>
      <c r="AB463" s="14">
        <f>IF(OR('Anvendte oplysninger'!Z463="Lige",'Anvendte oplysninger'!Z463="Irrelevant",'Anvendte oplysninger'!AA463="Irrelevant",'Anvendte oplysninger'!AB463="Irrelevant"),1,1+1.545*1000/32.2*((('Anvendte oplysninger'!AB463*3268/3600)/('Anvendte oplysninger'!Z463/0.306))^2)*('Anvendte oplysninger'!AA463/1000)/G463)</f>
        <v>1</v>
      </c>
      <c r="AC463" s="14">
        <f>IF(OR('Anvendte oplysninger'!Z463="Lige",'Anvendte oplysninger'!Z463="Irrelevant",'Anvendte oplysninger'!AA463="Irrelevant",'Anvendte oplysninger'!AB463="Irrelevant"),1,1+1.961*1000/32.2*((('Anvendte oplysninger'!AB463*3268/3600)/('Anvendte oplysninger'!Z463/0.306))^2)*('Anvendte oplysninger'!AA463/1000)/G463)</f>
        <v>1</v>
      </c>
      <c r="AD463" s="14">
        <f>IF(OR('Anvendte oplysninger'!AC463="Irrelevant",'Anvendte oplysninger'!AC463="Nej"),1,IF(AND('Anvendte oplysninger'!AC463="Ja",OR('Anvendte oplysninger'!Q463&lt;301,'Anvendte oplysninger'!S463&lt;301)),1-(0.5*('Anvendte oplysninger'!R463+'Anvendte oplysninger'!T463)/('Anvendte oplysninger'!G463*1000)),IF(AND('Anvendte oplysninger'!AC463="Ja",OR('Anvendte oplysninger'!Q463&lt;601,'Anvendte oplysninger'!S463&lt;601)),1-(0.25*('Anvendte oplysninger'!R463+'Anvendte oplysninger'!T463)/('Anvendte oplysninger'!G463*1000)),1)))</f>
        <v>1</v>
      </c>
      <c r="AE463" s="14">
        <f>IF(OR('Anvendte oplysninger'!AC463="Irrelevant",'Anvendte oplysninger'!AC463="Nej"),1,IF(AND('Anvendte oplysninger'!AC463="Ja",OR('Anvendte oplysninger'!Q463&lt;301,'Anvendte oplysninger'!S463&lt;301)),1-(0.4*('Anvendte oplysninger'!R463+'Anvendte oplysninger'!T463)/('Anvendte oplysninger'!G463*1000)),IF(AND('Anvendte oplysninger'!AC463="Ja",OR('Anvendte oplysninger'!Q463&lt;601,'Anvendte oplysninger'!S463&lt;601)),1-(0.2*('Anvendte oplysninger'!R463+'Anvendte oplysninger'!T463)/('Anvendte oplysninger'!G463*1000)),1)))</f>
        <v>1</v>
      </c>
      <c r="AF463" s="14">
        <f>IF('Anvendte oplysninger'!AD463="110 km/t",0.79,1)</f>
        <v>1</v>
      </c>
      <c r="AG463" s="14">
        <f>IF('Anvendte oplysninger'!AD463="110 km/t",0.94,1)</f>
        <v>1</v>
      </c>
      <c r="AH463" s="14">
        <f>IF('Anvendte oplysninger'!AD463="110 km/t",0.66,1)</f>
        <v>1</v>
      </c>
      <c r="AI463" s="14">
        <f>IF('Anvendte oplysninger'!AD463="110 km/t",0.82,1)</f>
        <v>1</v>
      </c>
      <c r="AJ463" s="14">
        <f>IF(AND('Anvendte oplysninger'!AE463="Ja",I463="Tilkørselsflettestrækning"),0.65*'Anvendte oplysninger'!AF463+1-'Anvendte oplysninger'!AF463,1)</f>
        <v>1</v>
      </c>
      <c r="AK463" s="15" t="str">
        <f t="shared" si="49"/>
        <v/>
      </c>
      <c r="AL463" s="15" t="str">
        <f t="shared" si="50"/>
        <v/>
      </c>
      <c r="AM463" s="15" t="str">
        <f t="shared" si="51"/>
        <v/>
      </c>
      <c r="AN463" s="15" t="str">
        <f t="shared" si="52"/>
        <v/>
      </c>
      <c r="AO463" s="15" t="str">
        <f t="shared" si="53"/>
        <v/>
      </c>
      <c r="AP463" s="15" t="str">
        <f t="shared" si="54"/>
        <v/>
      </c>
      <c r="AQ463" s="4" t="str">
        <f t="shared" si="55"/>
        <v/>
      </c>
    </row>
    <row r="464" spans="1:43" x14ac:dyDescent="0.25">
      <c r="A464" s="4" t="str">
        <f>IF(Inddata!A479="","",Inddata!A479)</f>
        <v/>
      </c>
      <c r="B464" s="4" t="str">
        <f>IF(Inddata!B479="","",Inddata!B479)</f>
        <v/>
      </c>
      <c r="C464" s="4" t="str">
        <f>IF(Inddata!C479="","",Inddata!C479)</f>
        <v/>
      </c>
      <c r="D464" s="4" t="str">
        <f>IF(Inddata!D479="","",Inddata!D479)</f>
        <v/>
      </c>
      <c r="E464" s="4" t="str">
        <f>IF(Inddata!E479="","",Inddata!E479)</f>
        <v/>
      </c>
      <c r="F464" s="4" t="str">
        <f>IF(Inddata!F479="","",Inddata!F479)</f>
        <v/>
      </c>
      <c r="G464" s="4">
        <f>IF(Inddata!G479="","",Inddata!G479)</f>
        <v>0</v>
      </c>
      <c r="H464" s="4" t="str">
        <f>IF(Inddata!H479&gt;0.5,Inddata!H479,"")</f>
        <v/>
      </c>
      <c r="I464" s="4" t="str">
        <f>IF(Inddata!I479="","",Inddata!I479)</f>
        <v/>
      </c>
      <c r="J464" s="14">
        <f>IF('Anvendte oplysninger'!J464="Irrelevant",1,IF('Anvendte oplysninger'!J464&gt;3,1.2,1))</f>
        <v>1</v>
      </c>
      <c r="K464" s="14">
        <f>IF('Anvendte oplysninger'!K464="Irrelevant",1,IF(AND(OR(I464="Motorvejsstrækning",I464="Frakørselsflettestrækning",I464="Tilkørselsflettestrækning"),'Anvendte oplysninger'!K464&lt;3.5),1+(3.5-'Anvendte oplysninger'!K464)*0.12,IF(AND(OR(I464="Frakørselsrampe",I464="Tilkørselsrampe"),'Anvendte oplysninger'!K464&lt;3.5),1+(3.5-'Anvendte oplysninger'!K464)*0.16,1)))</f>
        <v>1</v>
      </c>
      <c r="L464" s="14">
        <f>IF('Anvendte oplysninger'!L464="Irrelevant",1,IF(AND('Anvendte oplysninger'!L464="Ja",'Anvendte oplysninger'!J464=2),0.6*'Anvendte oplysninger'!M464+(1-'Anvendte oplysninger'!M464),IF(AND('Anvendte oplysninger'!L464="Ja",'Anvendte oplysninger'!J464=3),0.7*'Anvendte oplysninger'!M464+(1-'Anvendte oplysninger'!M464),IF(AND('Anvendte oplysninger'!L464="Ja",'Anvendte oplysninger'!J464=4),0.76*'Anvendte oplysninger'!M464+(1-'Anvendte oplysninger'!M464),IF(AND('Anvendte oplysninger'!L464="Ja",'Anvendte oplysninger'!J464&gt;4.99999999),0.8*'Anvendte oplysninger'!M464+(1-'Anvendte oplysninger'!M464),1)))))</f>
        <v>1</v>
      </c>
      <c r="M464" s="14">
        <f>IF('Anvendte oplysninger'!L464="Irrelevant",1,IF(AND('Anvendte oplysninger'!L464="Ja",'Anvendte oplysninger'!J464=2),0.8*'Anvendte oplysninger'!M464+(1-'Anvendte oplysninger'!M464),IF(AND('Anvendte oplysninger'!L464="Ja",'Anvendte oplysninger'!J464=3),0.85*'Anvendte oplysninger'!M464+(1-'Anvendte oplysninger'!M464),IF(AND('Anvendte oplysninger'!L464="Ja",'Anvendte oplysninger'!J464=4),0.88*'Anvendte oplysninger'!M464+(1-'Anvendte oplysninger'!M464),IF(AND('Anvendte oplysninger'!L464="Ja",'Anvendte oplysninger'!J464&gt;4.99999999),0.9*'Anvendte oplysninger'!M464+(1-'Anvendte oplysninger'!M464),1)))))</f>
        <v>1</v>
      </c>
      <c r="N464" s="14">
        <f>IF('Anvendte oplysninger'!N464="Irrelevant",1,IF(AND(OR(I464="Motorvejsstrækning",I464="Frakørselsflettestrækning",I464="Tilkørselsflettestrækning"),'Anvendte oplysninger'!N464&lt;3),1+(3-'Anvendte oplysninger'!N464)*0.09333333,1))</f>
        <v>1</v>
      </c>
      <c r="O464" s="14">
        <f>IF('Anvendte oplysninger'!N464="Irrelevant",1,IF(AND(OR(I464="Motorvejsstrækning",I464="Frakørselsflettestrækning",I464="Tilkørselsflettestrækning"),'Anvendte oplysninger'!N464&lt;3),1+(3-'Anvendte oplysninger'!N464)*0.19666667,1))</f>
        <v>1</v>
      </c>
      <c r="P464" s="14">
        <f>IF('Anvendte oplysninger'!O464="Irrelevant",1,IF(AND(OR(I464="Motorvejsstrækning",I464="Frakørselsflettestrækning",I464="Tilkørselsflettestrækning"),'Anvendte oplysninger'!O464&lt;3.00000001),1+(0.5-'Anvendte oplysninger'!O464)*0.04,IF(AND(OR(I464="Frakørselsrampe",I464="Tilkørselsrampe"),'Anvendte oplysninger'!O464&lt;3.00000001),1+(0.5-'Anvendte oplysninger'!O464)*0.08,IF(OR(I464="Motorvejsstrækning",I464="Frakørselsflettestrækning",I464="Tilkørselsflettestrækning"),0.9,0.8))))</f>
        <v>1</v>
      </c>
      <c r="Q464" s="14">
        <f>IF('Anvendte oplysninger'!P464="Irrelevant",1,IF(AND(OR(I464="Motorvejsstrækning",I464="Frakørselsflettestrækning",I464="Tilkørselsflettestrækning"),'Anvendte oplysninger'!P464&lt;11.00000001),1+(5-'Anvendte oplysninger'!P464)*0.01,0.94))</f>
        <v>1</v>
      </c>
      <c r="R464" s="14">
        <f>IF(OR('Anvendte oplysninger'!Q464="Irrelevant",'Anvendte oplysninger'!R464="Irrelevant",'Anvendte oplysninger'!Q464="Lige"),1,IF(AND(OR(I464="Motorvejsstrækning",I464="Frakørselsflettestrækning",I464="Tilkørselsflettestrækning"),'Anvendte oplysninger'!Q464&lt;4000),(EXP(0.1096*1746.5/'Anvendte oplysninger'!Q464)/EXP(0.1096*1746.5/4000))*('Anvendte oplysninger'!R464/1000)/G464+(G464-'Anvendte oplysninger'!R464/1000)/G464,1))</f>
        <v>1</v>
      </c>
      <c r="S464" s="14">
        <f>IF(OR('Anvendte oplysninger'!S464="Irrelevant",'Anvendte oplysninger'!T464="Irrelevant",'Anvendte oplysninger'!S464="Lige"),1,IF(AND(OR(I464="Motorvejsstrækning",I464="Frakørselsflettestrækning",I464="Tilkørselsflettestrækning"),'Anvendte oplysninger'!S464&lt;4000),(EXP(0.1096*1746.5/'Anvendte oplysninger'!S464)/EXP(0.1096*1746.5/4000))*('Anvendte oplysninger'!T464/1000)/G464+(G464-'Anvendte oplysninger'!T464/1000)/G464,1))</f>
        <v>1</v>
      </c>
      <c r="T464" s="14">
        <f>IF('Anvendte oplysninger'!U464="Irrelevant",1,IF(AND(OR(I464="Motorvejsstrækning",I464="Frakørselsflettestrækning",I464="Tilkørselsflettestrækning",I464="Frakørselsrampe",I464="Tilkørselsrampe"),'Anvendte oplysninger'!U464="Ja"),0.95,1))</f>
        <v>1</v>
      </c>
      <c r="U464" s="14">
        <f>IF('Anvendte oplysninger'!U464="Irrelevant",1,IF(AND(OR(I464="Motorvejsstrækning",I464="Frakørselsflettestrækning",I464="Tilkørselsflettestrækning",I464="Frakørselsrampe",I464="Tilkørselsrampe"),'Anvendte oplysninger'!U464="Ja"),0.96,1))</f>
        <v>1</v>
      </c>
      <c r="V464" s="14">
        <f>IF('Anvendte oplysninger'!U464="Irrelevant",1,IF(AND(OR(I464="Motorvejsstrækning",I464="Frakørselsflettestrækning",I464="Tilkørselsflettestrækning",I464="Frakørselsrampe",I464="Tilkørselsrampe"),'Anvendte oplysninger'!U464="Ja"),0.79,1))</f>
        <v>1</v>
      </c>
      <c r="W464" s="14">
        <f>IF('Anvendte oplysninger'!U464="Irrelevant",1,IF(AND(OR(I464="Motorvejsstrækning",I464="Frakørselsflettestrækning",I464="Tilkørselsflettestrækning",I464="Frakørselsrampe",I464="Tilkørselsrampe"),'Anvendte oplysninger'!U464="Ja"),0.94,1))</f>
        <v>1</v>
      </c>
      <c r="X464" s="14">
        <f>IF('Anvendte oplysninger'!U464="Irrelevant",1,IF(AND(OR(I464="Motorvejsstrækning",I464="Frakørselsflettestrækning",I464="Tilkørselsflettestrækning",I464="Frakørselsrampe",I464="Tilkørselsrampe"),'Anvendte oplysninger'!U464="Ja"),0.97,1))</f>
        <v>1</v>
      </c>
      <c r="Y464" s="14">
        <f>IF(AND(I464="Frakørselsrampe",'Anvendte oplysninger'!V464="S-formet ruderrampe"),1.32,IF(AND(I464="Frakørselsrampe",'Anvendte oplysninger'!V464="S-formet trompetrampe"),2.05,IF(AND(I464="Frakørselsrampe",'Anvendte oplysninger'!V464="U-formet trompetrampe"),4.11,IF(AND(I464="Frakørselsrampe",'Anvendte oplysninger'!V464="SV-formet flyoverrampe"),5.15,IF(AND(I464="Frakørselsrampe",'Anvendte oplysninger'!V464="Vinkelformet rampe"),1.07,IF(AND(I464="Tilkørselsrampe",'Anvendte oplysninger'!V464="S-formet ruderrampe"),0.93,IF(AND(I464="Tilkørselsrampe",'Anvendte oplysninger'!V464="S-formet trompetrampe"),2.48,IF(AND(I464="Tilkørselsrampe",'Anvendte oplysninger'!V464="U-formet trompetrampe"),4.15,IF(AND(I464="Tilkørselsrampe",'Anvendte oplysninger'!V464="SV-formet flyoverrampe"),5.26,IF(AND(I464="Tilkørselsrampe",'Anvendte oplysninger'!V464="Vinkelformet rampe"),1.42,1))))))))))</f>
        <v>1</v>
      </c>
      <c r="Z464" s="14">
        <f>IF(OR('Anvendte oplysninger'!W464="Lige",'Anvendte oplysninger'!W464="Irrelevant",'Anvendte oplysninger'!X464="Irrelevant",'Anvendte oplysninger'!Y464="Irrelevant"),1,1+1.545*1000/32.2*((('Anvendte oplysninger'!Y464*3268/3600)/('Anvendte oplysninger'!W464/0.306))^2)*('Anvendte oplysninger'!X464/1000)/G464)</f>
        <v>1</v>
      </c>
      <c r="AA464" s="14">
        <f>IF(OR('Anvendte oplysninger'!W464="Lige",'Anvendte oplysninger'!W464="Irrelevant",'Anvendte oplysninger'!X464="Irrelevant",'Anvendte oplysninger'!Y464="Irrelevant"),1,1+1.961*1000/32.2*((('Anvendte oplysninger'!Y464*3268/3600)/('Anvendte oplysninger'!W464/0.306))^2)*('Anvendte oplysninger'!X464/1000)/G464)</f>
        <v>1</v>
      </c>
      <c r="AB464" s="14">
        <f>IF(OR('Anvendte oplysninger'!Z464="Lige",'Anvendte oplysninger'!Z464="Irrelevant",'Anvendte oplysninger'!AA464="Irrelevant",'Anvendte oplysninger'!AB464="Irrelevant"),1,1+1.545*1000/32.2*((('Anvendte oplysninger'!AB464*3268/3600)/('Anvendte oplysninger'!Z464/0.306))^2)*('Anvendte oplysninger'!AA464/1000)/G464)</f>
        <v>1</v>
      </c>
      <c r="AC464" s="14">
        <f>IF(OR('Anvendte oplysninger'!Z464="Lige",'Anvendte oplysninger'!Z464="Irrelevant",'Anvendte oplysninger'!AA464="Irrelevant",'Anvendte oplysninger'!AB464="Irrelevant"),1,1+1.961*1000/32.2*((('Anvendte oplysninger'!AB464*3268/3600)/('Anvendte oplysninger'!Z464/0.306))^2)*('Anvendte oplysninger'!AA464/1000)/G464)</f>
        <v>1</v>
      </c>
      <c r="AD464" s="14">
        <f>IF(OR('Anvendte oplysninger'!AC464="Irrelevant",'Anvendte oplysninger'!AC464="Nej"),1,IF(AND('Anvendte oplysninger'!AC464="Ja",OR('Anvendte oplysninger'!Q464&lt;301,'Anvendte oplysninger'!S464&lt;301)),1-(0.5*('Anvendte oplysninger'!R464+'Anvendte oplysninger'!T464)/('Anvendte oplysninger'!G464*1000)),IF(AND('Anvendte oplysninger'!AC464="Ja",OR('Anvendte oplysninger'!Q464&lt;601,'Anvendte oplysninger'!S464&lt;601)),1-(0.25*('Anvendte oplysninger'!R464+'Anvendte oplysninger'!T464)/('Anvendte oplysninger'!G464*1000)),1)))</f>
        <v>1</v>
      </c>
      <c r="AE464" s="14">
        <f>IF(OR('Anvendte oplysninger'!AC464="Irrelevant",'Anvendte oplysninger'!AC464="Nej"),1,IF(AND('Anvendte oplysninger'!AC464="Ja",OR('Anvendte oplysninger'!Q464&lt;301,'Anvendte oplysninger'!S464&lt;301)),1-(0.4*('Anvendte oplysninger'!R464+'Anvendte oplysninger'!T464)/('Anvendte oplysninger'!G464*1000)),IF(AND('Anvendte oplysninger'!AC464="Ja",OR('Anvendte oplysninger'!Q464&lt;601,'Anvendte oplysninger'!S464&lt;601)),1-(0.2*('Anvendte oplysninger'!R464+'Anvendte oplysninger'!T464)/('Anvendte oplysninger'!G464*1000)),1)))</f>
        <v>1</v>
      </c>
      <c r="AF464" s="14">
        <f>IF('Anvendte oplysninger'!AD464="110 km/t",0.79,1)</f>
        <v>1</v>
      </c>
      <c r="AG464" s="14">
        <f>IF('Anvendte oplysninger'!AD464="110 km/t",0.94,1)</f>
        <v>1</v>
      </c>
      <c r="AH464" s="14">
        <f>IF('Anvendte oplysninger'!AD464="110 km/t",0.66,1)</f>
        <v>1</v>
      </c>
      <c r="AI464" s="14">
        <f>IF('Anvendte oplysninger'!AD464="110 km/t",0.82,1)</f>
        <v>1</v>
      </c>
      <c r="AJ464" s="14">
        <f>IF(AND('Anvendte oplysninger'!AE464="Ja",I464="Tilkørselsflettestrækning"),0.65*'Anvendte oplysninger'!AF464+1-'Anvendte oplysninger'!AF464,1)</f>
        <v>1</v>
      </c>
      <c r="AK464" s="15" t="str">
        <f t="shared" si="49"/>
        <v/>
      </c>
      <c r="AL464" s="15" t="str">
        <f t="shared" si="50"/>
        <v/>
      </c>
      <c r="AM464" s="15" t="str">
        <f t="shared" si="51"/>
        <v/>
      </c>
      <c r="AN464" s="15" t="str">
        <f t="shared" si="52"/>
        <v/>
      </c>
      <c r="AO464" s="15" t="str">
        <f t="shared" si="53"/>
        <v/>
      </c>
      <c r="AP464" s="15" t="str">
        <f t="shared" si="54"/>
        <v/>
      </c>
      <c r="AQ464" s="4" t="str">
        <f t="shared" si="55"/>
        <v/>
      </c>
    </row>
    <row r="465" spans="1:43" x14ac:dyDescent="0.25">
      <c r="A465" s="4" t="str">
        <f>IF(Inddata!A480="","",Inddata!A480)</f>
        <v/>
      </c>
      <c r="B465" s="4" t="str">
        <f>IF(Inddata!B480="","",Inddata!B480)</f>
        <v/>
      </c>
      <c r="C465" s="4" t="str">
        <f>IF(Inddata!C480="","",Inddata!C480)</f>
        <v/>
      </c>
      <c r="D465" s="4" t="str">
        <f>IF(Inddata!D480="","",Inddata!D480)</f>
        <v/>
      </c>
      <c r="E465" s="4" t="str">
        <f>IF(Inddata!E480="","",Inddata!E480)</f>
        <v/>
      </c>
      <c r="F465" s="4" t="str">
        <f>IF(Inddata!F480="","",Inddata!F480)</f>
        <v/>
      </c>
      <c r="G465" s="4">
        <f>IF(Inddata!G480="","",Inddata!G480)</f>
        <v>0</v>
      </c>
      <c r="H465" s="4" t="str">
        <f>IF(Inddata!H480&gt;0.5,Inddata!H480,"")</f>
        <v/>
      </c>
      <c r="I465" s="4" t="str">
        <f>IF(Inddata!I480="","",Inddata!I480)</f>
        <v/>
      </c>
      <c r="J465" s="14">
        <f>IF('Anvendte oplysninger'!J465="Irrelevant",1,IF('Anvendte oplysninger'!J465&gt;3,1.2,1))</f>
        <v>1</v>
      </c>
      <c r="K465" s="14">
        <f>IF('Anvendte oplysninger'!K465="Irrelevant",1,IF(AND(OR(I465="Motorvejsstrækning",I465="Frakørselsflettestrækning",I465="Tilkørselsflettestrækning"),'Anvendte oplysninger'!K465&lt;3.5),1+(3.5-'Anvendte oplysninger'!K465)*0.12,IF(AND(OR(I465="Frakørselsrampe",I465="Tilkørselsrampe"),'Anvendte oplysninger'!K465&lt;3.5),1+(3.5-'Anvendte oplysninger'!K465)*0.16,1)))</f>
        <v>1</v>
      </c>
      <c r="L465" s="14">
        <f>IF('Anvendte oplysninger'!L465="Irrelevant",1,IF(AND('Anvendte oplysninger'!L465="Ja",'Anvendte oplysninger'!J465=2),0.6*'Anvendte oplysninger'!M465+(1-'Anvendte oplysninger'!M465),IF(AND('Anvendte oplysninger'!L465="Ja",'Anvendte oplysninger'!J465=3),0.7*'Anvendte oplysninger'!M465+(1-'Anvendte oplysninger'!M465),IF(AND('Anvendte oplysninger'!L465="Ja",'Anvendte oplysninger'!J465=4),0.76*'Anvendte oplysninger'!M465+(1-'Anvendte oplysninger'!M465),IF(AND('Anvendte oplysninger'!L465="Ja",'Anvendte oplysninger'!J465&gt;4.99999999),0.8*'Anvendte oplysninger'!M465+(1-'Anvendte oplysninger'!M465),1)))))</f>
        <v>1</v>
      </c>
      <c r="M465" s="14">
        <f>IF('Anvendte oplysninger'!L465="Irrelevant",1,IF(AND('Anvendte oplysninger'!L465="Ja",'Anvendte oplysninger'!J465=2),0.8*'Anvendte oplysninger'!M465+(1-'Anvendte oplysninger'!M465),IF(AND('Anvendte oplysninger'!L465="Ja",'Anvendte oplysninger'!J465=3),0.85*'Anvendte oplysninger'!M465+(1-'Anvendte oplysninger'!M465),IF(AND('Anvendte oplysninger'!L465="Ja",'Anvendte oplysninger'!J465=4),0.88*'Anvendte oplysninger'!M465+(1-'Anvendte oplysninger'!M465),IF(AND('Anvendte oplysninger'!L465="Ja",'Anvendte oplysninger'!J465&gt;4.99999999),0.9*'Anvendte oplysninger'!M465+(1-'Anvendte oplysninger'!M465),1)))))</f>
        <v>1</v>
      </c>
      <c r="N465" s="14">
        <f>IF('Anvendte oplysninger'!N465="Irrelevant",1,IF(AND(OR(I465="Motorvejsstrækning",I465="Frakørselsflettestrækning",I465="Tilkørselsflettestrækning"),'Anvendte oplysninger'!N465&lt;3),1+(3-'Anvendte oplysninger'!N465)*0.09333333,1))</f>
        <v>1</v>
      </c>
      <c r="O465" s="14">
        <f>IF('Anvendte oplysninger'!N465="Irrelevant",1,IF(AND(OR(I465="Motorvejsstrækning",I465="Frakørselsflettestrækning",I465="Tilkørselsflettestrækning"),'Anvendte oplysninger'!N465&lt;3),1+(3-'Anvendte oplysninger'!N465)*0.19666667,1))</f>
        <v>1</v>
      </c>
      <c r="P465" s="14">
        <f>IF('Anvendte oplysninger'!O465="Irrelevant",1,IF(AND(OR(I465="Motorvejsstrækning",I465="Frakørselsflettestrækning",I465="Tilkørselsflettestrækning"),'Anvendte oplysninger'!O465&lt;3.00000001),1+(0.5-'Anvendte oplysninger'!O465)*0.04,IF(AND(OR(I465="Frakørselsrampe",I465="Tilkørselsrampe"),'Anvendte oplysninger'!O465&lt;3.00000001),1+(0.5-'Anvendte oplysninger'!O465)*0.08,IF(OR(I465="Motorvejsstrækning",I465="Frakørselsflettestrækning",I465="Tilkørselsflettestrækning"),0.9,0.8))))</f>
        <v>1</v>
      </c>
      <c r="Q465" s="14">
        <f>IF('Anvendte oplysninger'!P465="Irrelevant",1,IF(AND(OR(I465="Motorvejsstrækning",I465="Frakørselsflettestrækning",I465="Tilkørselsflettestrækning"),'Anvendte oplysninger'!P465&lt;11.00000001),1+(5-'Anvendte oplysninger'!P465)*0.01,0.94))</f>
        <v>1</v>
      </c>
      <c r="R465" s="14">
        <f>IF(OR('Anvendte oplysninger'!Q465="Irrelevant",'Anvendte oplysninger'!R465="Irrelevant",'Anvendte oplysninger'!Q465="Lige"),1,IF(AND(OR(I465="Motorvejsstrækning",I465="Frakørselsflettestrækning",I465="Tilkørselsflettestrækning"),'Anvendte oplysninger'!Q465&lt;4000),(EXP(0.1096*1746.5/'Anvendte oplysninger'!Q465)/EXP(0.1096*1746.5/4000))*('Anvendte oplysninger'!R465/1000)/G465+(G465-'Anvendte oplysninger'!R465/1000)/G465,1))</f>
        <v>1</v>
      </c>
      <c r="S465" s="14">
        <f>IF(OR('Anvendte oplysninger'!S465="Irrelevant",'Anvendte oplysninger'!T465="Irrelevant",'Anvendte oplysninger'!S465="Lige"),1,IF(AND(OR(I465="Motorvejsstrækning",I465="Frakørselsflettestrækning",I465="Tilkørselsflettestrækning"),'Anvendte oplysninger'!S465&lt;4000),(EXP(0.1096*1746.5/'Anvendte oplysninger'!S465)/EXP(0.1096*1746.5/4000))*('Anvendte oplysninger'!T465/1000)/G465+(G465-'Anvendte oplysninger'!T465/1000)/G465,1))</f>
        <v>1</v>
      </c>
      <c r="T465" s="14">
        <f>IF('Anvendte oplysninger'!U465="Irrelevant",1,IF(AND(OR(I465="Motorvejsstrækning",I465="Frakørselsflettestrækning",I465="Tilkørselsflettestrækning",I465="Frakørselsrampe",I465="Tilkørselsrampe"),'Anvendte oplysninger'!U465="Ja"),0.95,1))</f>
        <v>1</v>
      </c>
      <c r="U465" s="14">
        <f>IF('Anvendte oplysninger'!U465="Irrelevant",1,IF(AND(OR(I465="Motorvejsstrækning",I465="Frakørselsflettestrækning",I465="Tilkørselsflettestrækning",I465="Frakørselsrampe",I465="Tilkørselsrampe"),'Anvendte oplysninger'!U465="Ja"),0.96,1))</f>
        <v>1</v>
      </c>
      <c r="V465" s="14">
        <f>IF('Anvendte oplysninger'!U465="Irrelevant",1,IF(AND(OR(I465="Motorvejsstrækning",I465="Frakørselsflettestrækning",I465="Tilkørselsflettestrækning",I465="Frakørselsrampe",I465="Tilkørselsrampe"),'Anvendte oplysninger'!U465="Ja"),0.79,1))</f>
        <v>1</v>
      </c>
      <c r="W465" s="14">
        <f>IF('Anvendte oplysninger'!U465="Irrelevant",1,IF(AND(OR(I465="Motorvejsstrækning",I465="Frakørselsflettestrækning",I465="Tilkørselsflettestrækning",I465="Frakørselsrampe",I465="Tilkørselsrampe"),'Anvendte oplysninger'!U465="Ja"),0.94,1))</f>
        <v>1</v>
      </c>
      <c r="X465" s="14">
        <f>IF('Anvendte oplysninger'!U465="Irrelevant",1,IF(AND(OR(I465="Motorvejsstrækning",I465="Frakørselsflettestrækning",I465="Tilkørselsflettestrækning",I465="Frakørselsrampe",I465="Tilkørselsrampe"),'Anvendte oplysninger'!U465="Ja"),0.97,1))</f>
        <v>1</v>
      </c>
      <c r="Y465" s="14">
        <f>IF(AND(I465="Frakørselsrampe",'Anvendte oplysninger'!V465="S-formet ruderrampe"),1.32,IF(AND(I465="Frakørselsrampe",'Anvendte oplysninger'!V465="S-formet trompetrampe"),2.05,IF(AND(I465="Frakørselsrampe",'Anvendte oplysninger'!V465="U-formet trompetrampe"),4.11,IF(AND(I465="Frakørselsrampe",'Anvendte oplysninger'!V465="SV-formet flyoverrampe"),5.15,IF(AND(I465="Frakørselsrampe",'Anvendte oplysninger'!V465="Vinkelformet rampe"),1.07,IF(AND(I465="Tilkørselsrampe",'Anvendte oplysninger'!V465="S-formet ruderrampe"),0.93,IF(AND(I465="Tilkørselsrampe",'Anvendte oplysninger'!V465="S-formet trompetrampe"),2.48,IF(AND(I465="Tilkørselsrampe",'Anvendte oplysninger'!V465="U-formet trompetrampe"),4.15,IF(AND(I465="Tilkørselsrampe",'Anvendte oplysninger'!V465="SV-formet flyoverrampe"),5.26,IF(AND(I465="Tilkørselsrampe",'Anvendte oplysninger'!V465="Vinkelformet rampe"),1.42,1))))))))))</f>
        <v>1</v>
      </c>
      <c r="Z465" s="14">
        <f>IF(OR('Anvendte oplysninger'!W465="Lige",'Anvendte oplysninger'!W465="Irrelevant",'Anvendte oplysninger'!X465="Irrelevant",'Anvendte oplysninger'!Y465="Irrelevant"),1,1+1.545*1000/32.2*((('Anvendte oplysninger'!Y465*3268/3600)/('Anvendte oplysninger'!W465/0.306))^2)*('Anvendte oplysninger'!X465/1000)/G465)</f>
        <v>1</v>
      </c>
      <c r="AA465" s="14">
        <f>IF(OR('Anvendte oplysninger'!W465="Lige",'Anvendte oplysninger'!W465="Irrelevant",'Anvendte oplysninger'!X465="Irrelevant",'Anvendte oplysninger'!Y465="Irrelevant"),1,1+1.961*1000/32.2*((('Anvendte oplysninger'!Y465*3268/3600)/('Anvendte oplysninger'!W465/0.306))^2)*('Anvendte oplysninger'!X465/1000)/G465)</f>
        <v>1</v>
      </c>
      <c r="AB465" s="14">
        <f>IF(OR('Anvendte oplysninger'!Z465="Lige",'Anvendte oplysninger'!Z465="Irrelevant",'Anvendte oplysninger'!AA465="Irrelevant",'Anvendte oplysninger'!AB465="Irrelevant"),1,1+1.545*1000/32.2*((('Anvendte oplysninger'!AB465*3268/3600)/('Anvendte oplysninger'!Z465/0.306))^2)*('Anvendte oplysninger'!AA465/1000)/G465)</f>
        <v>1</v>
      </c>
      <c r="AC465" s="14">
        <f>IF(OR('Anvendte oplysninger'!Z465="Lige",'Anvendte oplysninger'!Z465="Irrelevant",'Anvendte oplysninger'!AA465="Irrelevant",'Anvendte oplysninger'!AB465="Irrelevant"),1,1+1.961*1000/32.2*((('Anvendte oplysninger'!AB465*3268/3600)/('Anvendte oplysninger'!Z465/0.306))^2)*('Anvendte oplysninger'!AA465/1000)/G465)</f>
        <v>1</v>
      </c>
      <c r="AD465" s="14">
        <f>IF(OR('Anvendte oplysninger'!AC465="Irrelevant",'Anvendte oplysninger'!AC465="Nej"),1,IF(AND('Anvendte oplysninger'!AC465="Ja",OR('Anvendte oplysninger'!Q465&lt;301,'Anvendte oplysninger'!S465&lt;301)),1-(0.5*('Anvendte oplysninger'!R465+'Anvendte oplysninger'!T465)/('Anvendte oplysninger'!G465*1000)),IF(AND('Anvendte oplysninger'!AC465="Ja",OR('Anvendte oplysninger'!Q465&lt;601,'Anvendte oplysninger'!S465&lt;601)),1-(0.25*('Anvendte oplysninger'!R465+'Anvendte oplysninger'!T465)/('Anvendte oplysninger'!G465*1000)),1)))</f>
        <v>1</v>
      </c>
      <c r="AE465" s="14">
        <f>IF(OR('Anvendte oplysninger'!AC465="Irrelevant",'Anvendte oplysninger'!AC465="Nej"),1,IF(AND('Anvendte oplysninger'!AC465="Ja",OR('Anvendte oplysninger'!Q465&lt;301,'Anvendte oplysninger'!S465&lt;301)),1-(0.4*('Anvendte oplysninger'!R465+'Anvendte oplysninger'!T465)/('Anvendte oplysninger'!G465*1000)),IF(AND('Anvendte oplysninger'!AC465="Ja",OR('Anvendte oplysninger'!Q465&lt;601,'Anvendte oplysninger'!S465&lt;601)),1-(0.2*('Anvendte oplysninger'!R465+'Anvendte oplysninger'!T465)/('Anvendte oplysninger'!G465*1000)),1)))</f>
        <v>1</v>
      </c>
      <c r="AF465" s="14">
        <f>IF('Anvendte oplysninger'!AD465="110 km/t",0.79,1)</f>
        <v>1</v>
      </c>
      <c r="AG465" s="14">
        <f>IF('Anvendte oplysninger'!AD465="110 km/t",0.94,1)</f>
        <v>1</v>
      </c>
      <c r="AH465" s="14">
        <f>IF('Anvendte oplysninger'!AD465="110 km/t",0.66,1)</f>
        <v>1</v>
      </c>
      <c r="AI465" s="14">
        <f>IF('Anvendte oplysninger'!AD465="110 km/t",0.82,1)</f>
        <v>1</v>
      </c>
      <c r="AJ465" s="14">
        <f>IF(AND('Anvendte oplysninger'!AE465="Ja",I465="Tilkørselsflettestrækning"),0.65*'Anvendte oplysninger'!AF465+1-'Anvendte oplysninger'!AF465,1)</f>
        <v>1</v>
      </c>
      <c r="AK465" s="15" t="str">
        <f t="shared" si="49"/>
        <v/>
      </c>
      <c r="AL465" s="15" t="str">
        <f t="shared" si="50"/>
        <v/>
      </c>
      <c r="AM465" s="15" t="str">
        <f t="shared" si="51"/>
        <v/>
      </c>
      <c r="AN465" s="15" t="str">
        <f t="shared" si="52"/>
        <v/>
      </c>
      <c r="AO465" s="15" t="str">
        <f t="shared" si="53"/>
        <v/>
      </c>
      <c r="AP465" s="15" t="str">
        <f t="shared" si="54"/>
        <v/>
      </c>
      <c r="AQ465" s="4" t="str">
        <f t="shared" si="55"/>
        <v/>
      </c>
    </row>
    <row r="466" spans="1:43" x14ac:dyDescent="0.25">
      <c r="A466" s="4" t="str">
        <f>IF(Inddata!A481="","",Inddata!A481)</f>
        <v/>
      </c>
      <c r="B466" s="4" t="str">
        <f>IF(Inddata!B481="","",Inddata!B481)</f>
        <v/>
      </c>
      <c r="C466" s="4" t="str">
        <f>IF(Inddata!C481="","",Inddata!C481)</f>
        <v/>
      </c>
      <c r="D466" s="4" t="str">
        <f>IF(Inddata!D481="","",Inddata!D481)</f>
        <v/>
      </c>
      <c r="E466" s="4" t="str">
        <f>IF(Inddata!E481="","",Inddata!E481)</f>
        <v/>
      </c>
      <c r="F466" s="4" t="str">
        <f>IF(Inddata!F481="","",Inddata!F481)</f>
        <v/>
      </c>
      <c r="G466" s="4">
        <f>IF(Inddata!G481="","",Inddata!G481)</f>
        <v>0</v>
      </c>
      <c r="H466" s="4" t="str">
        <f>IF(Inddata!H481&gt;0.5,Inddata!H481,"")</f>
        <v/>
      </c>
      <c r="I466" s="4" t="str">
        <f>IF(Inddata!I481="","",Inddata!I481)</f>
        <v/>
      </c>
      <c r="J466" s="14">
        <f>IF('Anvendte oplysninger'!J466="Irrelevant",1,IF('Anvendte oplysninger'!J466&gt;3,1.2,1))</f>
        <v>1</v>
      </c>
      <c r="K466" s="14">
        <f>IF('Anvendte oplysninger'!K466="Irrelevant",1,IF(AND(OR(I466="Motorvejsstrækning",I466="Frakørselsflettestrækning",I466="Tilkørselsflettestrækning"),'Anvendte oplysninger'!K466&lt;3.5),1+(3.5-'Anvendte oplysninger'!K466)*0.12,IF(AND(OR(I466="Frakørselsrampe",I466="Tilkørselsrampe"),'Anvendte oplysninger'!K466&lt;3.5),1+(3.5-'Anvendte oplysninger'!K466)*0.16,1)))</f>
        <v>1</v>
      </c>
      <c r="L466" s="14">
        <f>IF('Anvendte oplysninger'!L466="Irrelevant",1,IF(AND('Anvendte oplysninger'!L466="Ja",'Anvendte oplysninger'!J466=2),0.6*'Anvendte oplysninger'!M466+(1-'Anvendte oplysninger'!M466),IF(AND('Anvendte oplysninger'!L466="Ja",'Anvendte oplysninger'!J466=3),0.7*'Anvendte oplysninger'!M466+(1-'Anvendte oplysninger'!M466),IF(AND('Anvendte oplysninger'!L466="Ja",'Anvendte oplysninger'!J466=4),0.76*'Anvendte oplysninger'!M466+(1-'Anvendte oplysninger'!M466),IF(AND('Anvendte oplysninger'!L466="Ja",'Anvendte oplysninger'!J466&gt;4.99999999),0.8*'Anvendte oplysninger'!M466+(1-'Anvendte oplysninger'!M466),1)))))</f>
        <v>1</v>
      </c>
      <c r="M466" s="14">
        <f>IF('Anvendte oplysninger'!L466="Irrelevant",1,IF(AND('Anvendte oplysninger'!L466="Ja",'Anvendte oplysninger'!J466=2),0.8*'Anvendte oplysninger'!M466+(1-'Anvendte oplysninger'!M466),IF(AND('Anvendte oplysninger'!L466="Ja",'Anvendte oplysninger'!J466=3),0.85*'Anvendte oplysninger'!M466+(1-'Anvendte oplysninger'!M466),IF(AND('Anvendte oplysninger'!L466="Ja",'Anvendte oplysninger'!J466=4),0.88*'Anvendte oplysninger'!M466+(1-'Anvendte oplysninger'!M466),IF(AND('Anvendte oplysninger'!L466="Ja",'Anvendte oplysninger'!J466&gt;4.99999999),0.9*'Anvendte oplysninger'!M466+(1-'Anvendte oplysninger'!M466),1)))))</f>
        <v>1</v>
      </c>
      <c r="N466" s="14">
        <f>IF('Anvendte oplysninger'!N466="Irrelevant",1,IF(AND(OR(I466="Motorvejsstrækning",I466="Frakørselsflettestrækning",I466="Tilkørselsflettestrækning"),'Anvendte oplysninger'!N466&lt;3),1+(3-'Anvendte oplysninger'!N466)*0.09333333,1))</f>
        <v>1</v>
      </c>
      <c r="O466" s="14">
        <f>IF('Anvendte oplysninger'!N466="Irrelevant",1,IF(AND(OR(I466="Motorvejsstrækning",I466="Frakørselsflettestrækning",I466="Tilkørselsflettestrækning"),'Anvendte oplysninger'!N466&lt;3),1+(3-'Anvendte oplysninger'!N466)*0.19666667,1))</f>
        <v>1</v>
      </c>
      <c r="P466" s="14">
        <f>IF('Anvendte oplysninger'!O466="Irrelevant",1,IF(AND(OR(I466="Motorvejsstrækning",I466="Frakørselsflettestrækning",I466="Tilkørselsflettestrækning"),'Anvendte oplysninger'!O466&lt;3.00000001),1+(0.5-'Anvendte oplysninger'!O466)*0.04,IF(AND(OR(I466="Frakørselsrampe",I466="Tilkørselsrampe"),'Anvendte oplysninger'!O466&lt;3.00000001),1+(0.5-'Anvendte oplysninger'!O466)*0.08,IF(OR(I466="Motorvejsstrækning",I466="Frakørselsflettestrækning",I466="Tilkørselsflettestrækning"),0.9,0.8))))</f>
        <v>1</v>
      </c>
      <c r="Q466" s="14">
        <f>IF('Anvendte oplysninger'!P466="Irrelevant",1,IF(AND(OR(I466="Motorvejsstrækning",I466="Frakørselsflettestrækning",I466="Tilkørselsflettestrækning"),'Anvendte oplysninger'!P466&lt;11.00000001),1+(5-'Anvendte oplysninger'!P466)*0.01,0.94))</f>
        <v>1</v>
      </c>
      <c r="R466" s="14">
        <f>IF(OR('Anvendte oplysninger'!Q466="Irrelevant",'Anvendte oplysninger'!R466="Irrelevant",'Anvendte oplysninger'!Q466="Lige"),1,IF(AND(OR(I466="Motorvejsstrækning",I466="Frakørselsflettestrækning",I466="Tilkørselsflettestrækning"),'Anvendte oplysninger'!Q466&lt;4000),(EXP(0.1096*1746.5/'Anvendte oplysninger'!Q466)/EXP(0.1096*1746.5/4000))*('Anvendte oplysninger'!R466/1000)/G466+(G466-'Anvendte oplysninger'!R466/1000)/G466,1))</f>
        <v>1</v>
      </c>
      <c r="S466" s="14">
        <f>IF(OR('Anvendte oplysninger'!S466="Irrelevant",'Anvendte oplysninger'!T466="Irrelevant",'Anvendte oplysninger'!S466="Lige"),1,IF(AND(OR(I466="Motorvejsstrækning",I466="Frakørselsflettestrækning",I466="Tilkørselsflettestrækning"),'Anvendte oplysninger'!S466&lt;4000),(EXP(0.1096*1746.5/'Anvendte oplysninger'!S466)/EXP(0.1096*1746.5/4000))*('Anvendte oplysninger'!T466/1000)/G466+(G466-'Anvendte oplysninger'!T466/1000)/G466,1))</f>
        <v>1</v>
      </c>
      <c r="T466" s="14">
        <f>IF('Anvendte oplysninger'!U466="Irrelevant",1,IF(AND(OR(I466="Motorvejsstrækning",I466="Frakørselsflettestrækning",I466="Tilkørselsflettestrækning",I466="Frakørselsrampe",I466="Tilkørselsrampe"),'Anvendte oplysninger'!U466="Ja"),0.95,1))</f>
        <v>1</v>
      </c>
      <c r="U466" s="14">
        <f>IF('Anvendte oplysninger'!U466="Irrelevant",1,IF(AND(OR(I466="Motorvejsstrækning",I466="Frakørselsflettestrækning",I466="Tilkørselsflettestrækning",I466="Frakørselsrampe",I466="Tilkørselsrampe"),'Anvendte oplysninger'!U466="Ja"),0.96,1))</f>
        <v>1</v>
      </c>
      <c r="V466" s="14">
        <f>IF('Anvendte oplysninger'!U466="Irrelevant",1,IF(AND(OR(I466="Motorvejsstrækning",I466="Frakørselsflettestrækning",I466="Tilkørselsflettestrækning",I466="Frakørselsrampe",I466="Tilkørselsrampe"),'Anvendte oplysninger'!U466="Ja"),0.79,1))</f>
        <v>1</v>
      </c>
      <c r="W466" s="14">
        <f>IF('Anvendte oplysninger'!U466="Irrelevant",1,IF(AND(OR(I466="Motorvejsstrækning",I466="Frakørselsflettestrækning",I466="Tilkørselsflettestrækning",I466="Frakørselsrampe",I466="Tilkørselsrampe"),'Anvendte oplysninger'!U466="Ja"),0.94,1))</f>
        <v>1</v>
      </c>
      <c r="X466" s="14">
        <f>IF('Anvendte oplysninger'!U466="Irrelevant",1,IF(AND(OR(I466="Motorvejsstrækning",I466="Frakørselsflettestrækning",I466="Tilkørselsflettestrækning",I466="Frakørselsrampe",I466="Tilkørselsrampe"),'Anvendte oplysninger'!U466="Ja"),0.97,1))</f>
        <v>1</v>
      </c>
      <c r="Y466" s="14">
        <f>IF(AND(I466="Frakørselsrampe",'Anvendte oplysninger'!V466="S-formet ruderrampe"),1.32,IF(AND(I466="Frakørselsrampe",'Anvendte oplysninger'!V466="S-formet trompetrampe"),2.05,IF(AND(I466="Frakørselsrampe",'Anvendte oplysninger'!V466="U-formet trompetrampe"),4.11,IF(AND(I466="Frakørselsrampe",'Anvendte oplysninger'!V466="SV-formet flyoverrampe"),5.15,IF(AND(I466="Frakørselsrampe",'Anvendte oplysninger'!V466="Vinkelformet rampe"),1.07,IF(AND(I466="Tilkørselsrampe",'Anvendte oplysninger'!V466="S-formet ruderrampe"),0.93,IF(AND(I466="Tilkørselsrampe",'Anvendte oplysninger'!V466="S-formet trompetrampe"),2.48,IF(AND(I466="Tilkørselsrampe",'Anvendte oplysninger'!V466="U-formet trompetrampe"),4.15,IF(AND(I466="Tilkørselsrampe",'Anvendte oplysninger'!V466="SV-formet flyoverrampe"),5.26,IF(AND(I466="Tilkørselsrampe",'Anvendte oplysninger'!V466="Vinkelformet rampe"),1.42,1))))))))))</f>
        <v>1</v>
      </c>
      <c r="Z466" s="14">
        <f>IF(OR('Anvendte oplysninger'!W466="Lige",'Anvendte oplysninger'!W466="Irrelevant",'Anvendte oplysninger'!X466="Irrelevant",'Anvendte oplysninger'!Y466="Irrelevant"),1,1+1.545*1000/32.2*((('Anvendte oplysninger'!Y466*3268/3600)/('Anvendte oplysninger'!W466/0.306))^2)*('Anvendte oplysninger'!X466/1000)/G466)</f>
        <v>1</v>
      </c>
      <c r="AA466" s="14">
        <f>IF(OR('Anvendte oplysninger'!W466="Lige",'Anvendte oplysninger'!W466="Irrelevant",'Anvendte oplysninger'!X466="Irrelevant",'Anvendte oplysninger'!Y466="Irrelevant"),1,1+1.961*1000/32.2*((('Anvendte oplysninger'!Y466*3268/3600)/('Anvendte oplysninger'!W466/0.306))^2)*('Anvendte oplysninger'!X466/1000)/G466)</f>
        <v>1</v>
      </c>
      <c r="AB466" s="14">
        <f>IF(OR('Anvendte oplysninger'!Z466="Lige",'Anvendte oplysninger'!Z466="Irrelevant",'Anvendte oplysninger'!AA466="Irrelevant",'Anvendte oplysninger'!AB466="Irrelevant"),1,1+1.545*1000/32.2*((('Anvendte oplysninger'!AB466*3268/3600)/('Anvendte oplysninger'!Z466/0.306))^2)*('Anvendte oplysninger'!AA466/1000)/G466)</f>
        <v>1</v>
      </c>
      <c r="AC466" s="14">
        <f>IF(OR('Anvendte oplysninger'!Z466="Lige",'Anvendte oplysninger'!Z466="Irrelevant",'Anvendte oplysninger'!AA466="Irrelevant",'Anvendte oplysninger'!AB466="Irrelevant"),1,1+1.961*1000/32.2*((('Anvendte oplysninger'!AB466*3268/3600)/('Anvendte oplysninger'!Z466/0.306))^2)*('Anvendte oplysninger'!AA466/1000)/G466)</f>
        <v>1</v>
      </c>
      <c r="AD466" s="14">
        <f>IF(OR('Anvendte oplysninger'!AC466="Irrelevant",'Anvendte oplysninger'!AC466="Nej"),1,IF(AND('Anvendte oplysninger'!AC466="Ja",OR('Anvendte oplysninger'!Q466&lt;301,'Anvendte oplysninger'!S466&lt;301)),1-(0.5*('Anvendte oplysninger'!R466+'Anvendte oplysninger'!T466)/('Anvendte oplysninger'!G466*1000)),IF(AND('Anvendte oplysninger'!AC466="Ja",OR('Anvendte oplysninger'!Q466&lt;601,'Anvendte oplysninger'!S466&lt;601)),1-(0.25*('Anvendte oplysninger'!R466+'Anvendte oplysninger'!T466)/('Anvendte oplysninger'!G466*1000)),1)))</f>
        <v>1</v>
      </c>
      <c r="AE466" s="14">
        <f>IF(OR('Anvendte oplysninger'!AC466="Irrelevant",'Anvendte oplysninger'!AC466="Nej"),1,IF(AND('Anvendte oplysninger'!AC466="Ja",OR('Anvendte oplysninger'!Q466&lt;301,'Anvendte oplysninger'!S466&lt;301)),1-(0.4*('Anvendte oplysninger'!R466+'Anvendte oplysninger'!T466)/('Anvendte oplysninger'!G466*1000)),IF(AND('Anvendte oplysninger'!AC466="Ja",OR('Anvendte oplysninger'!Q466&lt;601,'Anvendte oplysninger'!S466&lt;601)),1-(0.2*('Anvendte oplysninger'!R466+'Anvendte oplysninger'!T466)/('Anvendte oplysninger'!G466*1000)),1)))</f>
        <v>1</v>
      </c>
      <c r="AF466" s="14">
        <f>IF('Anvendte oplysninger'!AD466="110 km/t",0.79,1)</f>
        <v>1</v>
      </c>
      <c r="AG466" s="14">
        <f>IF('Anvendte oplysninger'!AD466="110 km/t",0.94,1)</f>
        <v>1</v>
      </c>
      <c r="AH466" s="14">
        <f>IF('Anvendte oplysninger'!AD466="110 km/t",0.66,1)</f>
        <v>1</v>
      </c>
      <c r="AI466" s="14">
        <f>IF('Anvendte oplysninger'!AD466="110 km/t",0.82,1)</f>
        <v>1</v>
      </c>
      <c r="AJ466" s="14">
        <f>IF(AND('Anvendte oplysninger'!AE466="Ja",I466="Tilkørselsflettestrækning"),0.65*'Anvendte oplysninger'!AF466+1-'Anvendte oplysninger'!AF466,1)</f>
        <v>1</v>
      </c>
      <c r="AK466" s="15" t="str">
        <f t="shared" si="49"/>
        <v/>
      </c>
      <c r="AL466" s="15" t="str">
        <f t="shared" si="50"/>
        <v/>
      </c>
      <c r="AM466" s="15" t="str">
        <f t="shared" si="51"/>
        <v/>
      </c>
      <c r="AN466" s="15" t="str">
        <f t="shared" si="52"/>
        <v/>
      </c>
      <c r="AO466" s="15" t="str">
        <f t="shared" si="53"/>
        <v/>
      </c>
      <c r="AP466" s="15" t="str">
        <f t="shared" si="54"/>
        <v/>
      </c>
      <c r="AQ466" s="4" t="str">
        <f t="shared" si="55"/>
        <v/>
      </c>
    </row>
    <row r="467" spans="1:43" x14ac:dyDescent="0.25">
      <c r="A467" s="4" t="str">
        <f>IF(Inddata!A482="","",Inddata!A482)</f>
        <v/>
      </c>
      <c r="B467" s="4" t="str">
        <f>IF(Inddata!B482="","",Inddata!B482)</f>
        <v/>
      </c>
      <c r="C467" s="4" t="str">
        <f>IF(Inddata!C482="","",Inddata!C482)</f>
        <v/>
      </c>
      <c r="D467" s="4" t="str">
        <f>IF(Inddata!D482="","",Inddata!D482)</f>
        <v/>
      </c>
      <c r="E467" s="4" t="str">
        <f>IF(Inddata!E482="","",Inddata!E482)</f>
        <v/>
      </c>
      <c r="F467" s="4" t="str">
        <f>IF(Inddata!F482="","",Inddata!F482)</f>
        <v/>
      </c>
      <c r="G467" s="4">
        <f>IF(Inddata!G482="","",Inddata!G482)</f>
        <v>0</v>
      </c>
      <c r="H467" s="4" t="str">
        <f>IF(Inddata!H482&gt;0.5,Inddata!H482,"")</f>
        <v/>
      </c>
      <c r="I467" s="4" t="str">
        <f>IF(Inddata!I482="","",Inddata!I482)</f>
        <v/>
      </c>
      <c r="J467" s="14">
        <f>IF('Anvendte oplysninger'!J467="Irrelevant",1,IF('Anvendte oplysninger'!J467&gt;3,1.2,1))</f>
        <v>1</v>
      </c>
      <c r="K467" s="14">
        <f>IF('Anvendte oplysninger'!K467="Irrelevant",1,IF(AND(OR(I467="Motorvejsstrækning",I467="Frakørselsflettestrækning",I467="Tilkørselsflettestrækning"),'Anvendte oplysninger'!K467&lt;3.5),1+(3.5-'Anvendte oplysninger'!K467)*0.12,IF(AND(OR(I467="Frakørselsrampe",I467="Tilkørselsrampe"),'Anvendte oplysninger'!K467&lt;3.5),1+(3.5-'Anvendte oplysninger'!K467)*0.16,1)))</f>
        <v>1</v>
      </c>
      <c r="L467" s="14">
        <f>IF('Anvendte oplysninger'!L467="Irrelevant",1,IF(AND('Anvendte oplysninger'!L467="Ja",'Anvendte oplysninger'!J467=2),0.6*'Anvendte oplysninger'!M467+(1-'Anvendte oplysninger'!M467),IF(AND('Anvendte oplysninger'!L467="Ja",'Anvendte oplysninger'!J467=3),0.7*'Anvendte oplysninger'!M467+(1-'Anvendte oplysninger'!M467),IF(AND('Anvendte oplysninger'!L467="Ja",'Anvendte oplysninger'!J467=4),0.76*'Anvendte oplysninger'!M467+(1-'Anvendte oplysninger'!M467),IF(AND('Anvendte oplysninger'!L467="Ja",'Anvendte oplysninger'!J467&gt;4.99999999),0.8*'Anvendte oplysninger'!M467+(1-'Anvendte oplysninger'!M467),1)))))</f>
        <v>1</v>
      </c>
      <c r="M467" s="14">
        <f>IF('Anvendte oplysninger'!L467="Irrelevant",1,IF(AND('Anvendte oplysninger'!L467="Ja",'Anvendte oplysninger'!J467=2),0.8*'Anvendte oplysninger'!M467+(1-'Anvendte oplysninger'!M467),IF(AND('Anvendte oplysninger'!L467="Ja",'Anvendte oplysninger'!J467=3),0.85*'Anvendte oplysninger'!M467+(1-'Anvendte oplysninger'!M467),IF(AND('Anvendte oplysninger'!L467="Ja",'Anvendte oplysninger'!J467=4),0.88*'Anvendte oplysninger'!M467+(1-'Anvendte oplysninger'!M467),IF(AND('Anvendte oplysninger'!L467="Ja",'Anvendte oplysninger'!J467&gt;4.99999999),0.9*'Anvendte oplysninger'!M467+(1-'Anvendte oplysninger'!M467),1)))))</f>
        <v>1</v>
      </c>
      <c r="N467" s="14">
        <f>IF('Anvendte oplysninger'!N467="Irrelevant",1,IF(AND(OR(I467="Motorvejsstrækning",I467="Frakørselsflettestrækning",I467="Tilkørselsflettestrækning"),'Anvendte oplysninger'!N467&lt;3),1+(3-'Anvendte oplysninger'!N467)*0.09333333,1))</f>
        <v>1</v>
      </c>
      <c r="O467" s="14">
        <f>IF('Anvendte oplysninger'!N467="Irrelevant",1,IF(AND(OR(I467="Motorvejsstrækning",I467="Frakørselsflettestrækning",I467="Tilkørselsflettestrækning"),'Anvendte oplysninger'!N467&lt;3),1+(3-'Anvendte oplysninger'!N467)*0.19666667,1))</f>
        <v>1</v>
      </c>
      <c r="P467" s="14">
        <f>IF('Anvendte oplysninger'!O467="Irrelevant",1,IF(AND(OR(I467="Motorvejsstrækning",I467="Frakørselsflettestrækning",I467="Tilkørselsflettestrækning"),'Anvendte oplysninger'!O467&lt;3.00000001),1+(0.5-'Anvendte oplysninger'!O467)*0.04,IF(AND(OR(I467="Frakørselsrampe",I467="Tilkørselsrampe"),'Anvendte oplysninger'!O467&lt;3.00000001),1+(0.5-'Anvendte oplysninger'!O467)*0.08,IF(OR(I467="Motorvejsstrækning",I467="Frakørselsflettestrækning",I467="Tilkørselsflettestrækning"),0.9,0.8))))</f>
        <v>1</v>
      </c>
      <c r="Q467" s="14">
        <f>IF('Anvendte oplysninger'!P467="Irrelevant",1,IF(AND(OR(I467="Motorvejsstrækning",I467="Frakørselsflettestrækning",I467="Tilkørselsflettestrækning"),'Anvendte oplysninger'!P467&lt;11.00000001),1+(5-'Anvendte oplysninger'!P467)*0.01,0.94))</f>
        <v>1</v>
      </c>
      <c r="R467" s="14">
        <f>IF(OR('Anvendte oplysninger'!Q467="Irrelevant",'Anvendte oplysninger'!R467="Irrelevant",'Anvendte oplysninger'!Q467="Lige"),1,IF(AND(OR(I467="Motorvejsstrækning",I467="Frakørselsflettestrækning",I467="Tilkørselsflettestrækning"),'Anvendte oplysninger'!Q467&lt;4000),(EXP(0.1096*1746.5/'Anvendte oplysninger'!Q467)/EXP(0.1096*1746.5/4000))*('Anvendte oplysninger'!R467/1000)/G467+(G467-'Anvendte oplysninger'!R467/1000)/G467,1))</f>
        <v>1</v>
      </c>
      <c r="S467" s="14">
        <f>IF(OR('Anvendte oplysninger'!S467="Irrelevant",'Anvendte oplysninger'!T467="Irrelevant",'Anvendte oplysninger'!S467="Lige"),1,IF(AND(OR(I467="Motorvejsstrækning",I467="Frakørselsflettestrækning",I467="Tilkørselsflettestrækning"),'Anvendte oplysninger'!S467&lt;4000),(EXP(0.1096*1746.5/'Anvendte oplysninger'!S467)/EXP(0.1096*1746.5/4000))*('Anvendte oplysninger'!T467/1000)/G467+(G467-'Anvendte oplysninger'!T467/1000)/G467,1))</f>
        <v>1</v>
      </c>
      <c r="T467" s="14">
        <f>IF('Anvendte oplysninger'!U467="Irrelevant",1,IF(AND(OR(I467="Motorvejsstrækning",I467="Frakørselsflettestrækning",I467="Tilkørselsflettestrækning",I467="Frakørselsrampe",I467="Tilkørselsrampe"),'Anvendte oplysninger'!U467="Ja"),0.95,1))</f>
        <v>1</v>
      </c>
      <c r="U467" s="14">
        <f>IF('Anvendte oplysninger'!U467="Irrelevant",1,IF(AND(OR(I467="Motorvejsstrækning",I467="Frakørselsflettestrækning",I467="Tilkørselsflettestrækning",I467="Frakørselsrampe",I467="Tilkørselsrampe"),'Anvendte oplysninger'!U467="Ja"),0.96,1))</f>
        <v>1</v>
      </c>
      <c r="V467" s="14">
        <f>IF('Anvendte oplysninger'!U467="Irrelevant",1,IF(AND(OR(I467="Motorvejsstrækning",I467="Frakørselsflettestrækning",I467="Tilkørselsflettestrækning",I467="Frakørselsrampe",I467="Tilkørselsrampe"),'Anvendte oplysninger'!U467="Ja"),0.79,1))</f>
        <v>1</v>
      </c>
      <c r="W467" s="14">
        <f>IF('Anvendte oplysninger'!U467="Irrelevant",1,IF(AND(OR(I467="Motorvejsstrækning",I467="Frakørselsflettestrækning",I467="Tilkørselsflettestrækning",I467="Frakørselsrampe",I467="Tilkørselsrampe"),'Anvendte oplysninger'!U467="Ja"),0.94,1))</f>
        <v>1</v>
      </c>
      <c r="X467" s="14">
        <f>IF('Anvendte oplysninger'!U467="Irrelevant",1,IF(AND(OR(I467="Motorvejsstrækning",I467="Frakørselsflettestrækning",I467="Tilkørselsflettestrækning",I467="Frakørselsrampe",I467="Tilkørselsrampe"),'Anvendte oplysninger'!U467="Ja"),0.97,1))</f>
        <v>1</v>
      </c>
      <c r="Y467" s="14">
        <f>IF(AND(I467="Frakørselsrampe",'Anvendte oplysninger'!V467="S-formet ruderrampe"),1.32,IF(AND(I467="Frakørselsrampe",'Anvendte oplysninger'!V467="S-formet trompetrampe"),2.05,IF(AND(I467="Frakørselsrampe",'Anvendte oplysninger'!V467="U-formet trompetrampe"),4.11,IF(AND(I467="Frakørselsrampe",'Anvendte oplysninger'!V467="SV-formet flyoverrampe"),5.15,IF(AND(I467="Frakørselsrampe",'Anvendte oplysninger'!V467="Vinkelformet rampe"),1.07,IF(AND(I467="Tilkørselsrampe",'Anvendte oplysninger'!V467="S-formet ruderrampe"),0.93,IF(AND(I467="Tilkørselsrampe",'Anvendte oplysninger'!V467="S-formet trompetrampe"),2.48,IF(AND(I467="Tilkørselsrampe",'Anvendte oplysninger'!V467="U-formet trompetrampe"),4.15,IF(AND(I467="Tilkørselsrampe",'Anvendte oplysninger'!V467="SV-formet flyoverrampe"),5.26,IF(AND(I467="Tilkørselsrampe",'Anvendte oplysninger'!V467="Vinkelformet rampe"),1.42,1))))))))))</f>
        <v>1</v>
      </c>
      <c r="Z467" s="14">
        <f>IF(OR('Anvendte oplysninger'!W467="Lige",'Anvendte oplysninger'!W467="Irrelevant",'Anvendte oplysninger'!X467="Irrelevant",'Anvendte oplysninger'!Y467="Irrelevant"),1,1+1.545*1000/32.2*((('Anvendte oplysninger'!Y467*3268/3600)/('Anvendte oplysninger'!W467/0.306))^2)*('Anvendte oplysninger'!X467/1000)/G467)</f>
        <v>1</v>
      </c>
      <c r="AA467" s="14">
        <f>IF(OR('Anvendte oplysninger'!W467="Lige",'Anvendte oplysninger'!W467="Irrelevant",'Anvendte oplysninger'!X467="Irrelevant",'Anvendte oplysninger'!Y467="Irrelevant"),1,1+1.961*1000/32.2*((('Anvendte oplysninger'!Y467*3268/3600)/('Anvendte oplysninger'!W467/0.306))^2)*('Anvendte oplysninger'!X467/1000)/G467)</f>
        <v>1</v>
      </c>
      <c r="AB467" s="14">
        <f>IF(OR('Anvendte oplysninger'!Z467="Lige",'Anvendte oplysninger'!Z467="Irrelevant",'Anvendte oplysninger'!AA467="Irrelevant",'Anvendte oplysninger'!AB467="Irrelevant"),1,1+1.545*1000/32.2*((('Anvendte oplysninger'!AB467*3268/3600)/('Anvendte oplysninger'!Z467/0.306))^2)*('Anvendte oplysninger'!AA467/1000)/G467)</f>
        <v>1</v>
      </c>
      <c r="AC467" s="14">
        <f>IF(OR('Anvendte oplysninger'!Z467="Lige",'Anvendte oplysninger'!Z467="Irrelevant",'Anvendte oplysninger'!AA467="Irrelevant",'Anvendte oplysninger'!AB467="Irrelevant"),1,1+1.961*1000/32.2*((('Anvendte oplysninger'!AB467*3268/3600)/('Anvendte oplysninger'!Z467/0.306))^2)*('Anvendte oplysninger'!AA467/1000)/G467)</f>
        <v>1</v>
      </c>
      <c r="AD467" s="14">
        <f>IF(OR('Anvendte oplysninger'!AC467="Irrelevant",'Anvendte oplysninger'!AC467="Nej"),1,IF(AND('Anvendte oplysninger'!AC467="Ja",OR('Anvendte oplysninger'!Q467&lt;301,'Anvendte oplysninger'!S467&lt;301)),1-(0.5*('Anvendte oplysninger'!R467+'Anvendte oplysninger'!T467)/('Anvendte oplysninger'!G467*1000)),IF(AND('Anvendte oplysninger'!AC467="Ja",OR('Anvendte oplysninger'!Q467&lt;601,'Anvendte oplysninger'!S467&lt;601)),1-(0.25*('Anvendte oplysninger'!R467+'Anvendte oplysninger'!T467)/('Anvendte oplysninger'!G467*1000)),1)))</f>
        <v>1</v>
      </c>
      <c r="AE467" s="14">
        <f>IF(OR('Anvendte oplysninger'!AC467="Irrelevant",'Anvendte oplysninger'!AC467="Nej"),1,IF(AND('Anvendte oplysninger'!AC467="Ja",OR('Anvendte oplysninger'!Q467&lt;301,'Anvendte oplysninger'!S467&lt;301)),1-(0.4*('Anvendte oplysninger'!R467+'Anvendte oplysninger'!T467)/('Anvendte oplysninger'!G467*1000)),IF(AND('Anvendte oplysninger'!AC467="Ja",OR('Anvendte oplysninger'!Q467&lt;601,'Anvendte oplysninger'!S467&lt;601)),1-(0.2*('Anvendte oplysninger'!R467+'Anvendte oplysninger'!T467)/('Anvendte oplysninger'!G467*1000)),1)))</f>
        <v>1</v>
      </c>
      <c r="AF467" s="14">
        <f>IF('Anvendte oplysninger'!AD467="110 km/t",0.79,1)</f>
        <v>1</v>
      </c>
      <c r="AG467" s="14">
        <f>IF('Anvendte oplysninger'!AD467="110 km/t",0.94,1)</f>
        <v>1</v>
      </c>
      <c r="AH467" s="14">
        <f>IF('Anvendte oplysninger'!AD467="110 km/t",0.66,1)</f>
        <v>1</v>
      </c>
      <c r="AI467" s="14">
        <f>IF('Anvendte oplysninger'!AD467="110 km/t",0.82,1)</f>
        <v>1</v>
      </c>
      <c r="AJ467" s="14">
        <f>IF(AND('Anvendte oplysninger'!AE467="Ja",I467="Tilkørselsflettestrækning"),0.65*'Anvendte oplysninger'!AF467+1-'Anvendte oplysninger'!AF467,1)</f>
        <v>1</v>
      </c>
      <c r="AK467" s="15" t="str">
        <f t="shared" si="49"/>
        <v/>
      </c>
      <c r="AL467" s="15" t="str">
        <f t="shared" si="50"/>
        <v/>
      </c>
      <c r="AM467" s="15" t="str">
        <f t="shared" si="51"/>
        <v/>
      </c>
      <c r="AN467" s="15" t="str">
        <f t="shared" si="52"/>
        <v/>
      </c>
      <c r="AO467" s="15" t="str">
        <f t="shared" si="53"/>
        <v/>
      </c>
      <c r="AP467" s="15" t="str">
        <f t="shared" si="54"/>
        <v/>
      </c>
      <c r="AQ467" s="4" t="str">
        <f t="shared" si="55"/>
        <v/>
      </c>
    </row>
    <row r="468" spans="1:43" x14ac:dyDescent="0.25">
      <c r="A468" s="4" t="str">
        <f>IF(Inddata!A483="","",Inddata!A483)</f>
        <v/>
      </c>
      <c r="B468" s="4" t="str">
        <f>IF(Inddata!B483="","",Inddata!B483)</f>
        <v/>
      </c>
      <c r="C468" s="4" t="str">
        <f>IF(Inddata!C483="","",Inddata!C483)</f>
        <v/>
      </c>
      <c r="D468" s="4" t="str">
        <f>IF(Inddata!D483="","",Inddata!D483)</f>
        <v/>
      </c>
      <c r="E468" s="4" t="str">
        <f>IF(Inddata!E483="","",Inddata!E483)</f>
        <v/>
      </c>
      <c r="F468" s="4" t="str">
        <f>IF(Inddata!F483="","",Inddata!F483)</f>
        <v/>
      </c>
      <c r="G468" s="4">
        <f>IF(Inddata!G483="","",Inddata!G483)</f>
        <v>0</v>
      </c>
      <c r="H468" s="4" t="str">
        <f>IF(Inddata!H483&gt;0.5,Inddata!H483,"")</f>
        <v/>
      </c>
      <c r="I468" s="4" t="str">
        <f>IF(Inddata!I483="","",Inddata!I483)</f>
        <v/>
      </c>
      <c r="J468" s="14">
        <f>IF('Anvendte oplysninger'!J468="Irrelevant",1,IF('Anvendte oplysninger'!J468&gt;3,1.2,1))</f>
        <v>1</v>
      </c>
      <c r="K468" s="14">
        <f>IF('Anvendte oplysninger'!K468="Irrelevant",1,IF(AND(OR(I468="Motorvejsstrækning",I468="Frakørselsflettestrækning",I468="Tilkørselsflettestrækning"),'Anvendte oplysninger'!K468&lt;3.5),1+(3.5-'Anvendte oplysninger'!K468)*0.12,IF(AND(OR(I468="Frakørselsrampe",I468="Tilkørselsrampe"),'Anvendte oplysninger'!K468&lt;3.5),1+(3.5-'Anvendte oplysninger'!K468)*0.16,1)))</f>
        <v>1</v>
      </c>
      <c r="L468" s="14">
        <f>IF('Anvendte oplysninger'!L468="Irrelevant",1,IF(AND('Anvendte oplysninger'!L468="Ja",'Anvendte oplysninger'!J468=2),0.6*'Anvendte oplysninger'!M468+(1-'Anvendte oplysninger'!M468),IF(AND('Anvendte oplysninger'!L468="Ja",'Anvendte oplysninger'!J468=3),0.7*'Anvendte oplysninger'!M468+(1-'Anvendte oplysninger'!M468),IF(AND('Anvendte oplysninger'!L468="Ja",'Anvendte oplysninger'!J468=4),0.76*'Anvendte oplysninger'!M468+(1-'Anvendte oplysninger'!M468),IF(AND('Anvendte oplysninger'!L468="Ja",'Anvendte oplysninger'!J468&gt;4.99999999),0.8*'Anvendte oplysninger'!M468+(1-'Anvendte oplysninger'!M468),1)))))</f>
        <v>1</v>
      </c>
      <c r="M468" s="14">
        <f>IF('Anvendte oplysninger'!L468="Irrelevant",1,IF(AND('Anvendte oplysninger'!L468="Ja",'Anvendte oplysninger'!J468=2),0.8*'Anvendte oplysninger'!M468+(1-'Anvendte oplysninger'!M468),IF(AND('Anvendte oplysninger'!L468="Ja",'Anvendte oplysninger'!J468=3),0.85*'Anvendte oplysninger'!M468+(1-'Anvendte oplysninger'!M468),IF(AND('Anvendte oplysninger'!L468="Ja",'Anvendte oplysninger'!J468=4),0.88*'Anvendte oplysninger'!M468+(1-'Anvendte oplysninger'!M468),IF(AND('Anvendte oplysninger'!L468="Ja",'Anvendte oplysninger'!J468&gt;4.99999999),0.9*'Anvendte oplysninger'!M468+(1-'Anvendte oplysninger'!M468),1)))))</f>
        <v>1</v>
      </c>
      <c r="N468" s="14">
        <f>IF('Anvendte oplysninger'!N468="Irrelevant",1,IF(AND(OR(I468="Motorvejsstrækning",I468="Frakørselsflettestrækning",I468="Tilkørselsflettestrækning"),'Anvendte oplysninger'!N468&lt;3),1+(3-'Anvendte oplysninger'!N468)*0.09333333,1))</f>
        <v>1</v>
      </c>
      <c r="O468" s="14">
        <f>IF('Anvendte oplysninger'!N468="Irrelevant",1,IF(AND(OR(I468="Motorvejsstrækning",I468="Frakørselsflettestrækning",I468="Tilkørselsflettestrækning"),'Anvendte oplysninger'!N468&lt;3),1+(3-'Anvendte oplysninger'!N468)*0.19666667,1))</f>
        <v>1</v>
      </c>
      <c r="P468" s="14">
        <f>IF('Anvendte oplysninger'!O468="Irrelevant",1,IF(AND(OR(I468="Motorvejsstrækning",I468="Frakørselsflettestrækning",I468="Tilkørselsflettestrækning"),'Anvendte oplysninger'!O468&lt;3.00000001),1+(0.5-'Anvendte oplysninger'!O468)*0.04,IF(AND(OR(I468="Frakørselsrampe",I468="Tilkørselsrampe"),'Anvendte oplysninger'!O468&lt;3.00000001),1+(0.5-'Anvendte oplysninger'!O468)*0.08,IF(OR(I468="Motorvejsstrækning",I468="Frakørselsflettestrækning",I468="Tilkørselsflettestrækning"),0.9,0.8))))</f>
        <v>1</v>
      </c>
      <c r="Q468" s="14">
        <f>IF('Anvendte oplysninger'!P468="Irrelevant",1,IF(AND(OR(I468="Motorvejsstrækning",I468="Frakørselsflettestrækning",I468="Tilkørselsflettestrækning"),'Anvendte oplysninger'!P468&lt;11.00000001),1+(5-'Anvendte oplysninger'!P468)*0.01,0.94))</f>
        <v>1</v>
      </c>
      <c r="R468" s="14">
        <f>IF(OR('Anvendte oplysninger'!Q468="Irrelevant",'Anvendte oplysninger'!R468="Irrelevant",'Anvendte oplysninger'!Q468="Lige"),1,IF(AND(OR(I468="Motorvejsstrækning",I468="Frakørselsflettestrækning",I468="Tilkørselsflettestrækning"),'Anvendte oplysninger'!Q468&lt;4000),(EXP(0.1096*1746.5/'Anvendte oplysninger'!Q468)/EXP(0.1096*1746.5/4000))*('Anvendte oplysninger'!R468/1000)/G468+(G468-'Anvendte oplysninger'!R468/1000)/G468,1))</f>
        <v>1</v>
      </c>
      <c r="S468" s="14">
        <f>IF(OR('Anvendte oplysninger'!S468="Irrelevant",'Anvendte oplysninger'!T468="Irrelevant",'Anvendte oplysninger'!S468="Lige"),1,IF(AND(OR(I468="Motorvejsstrækning",I468="Frakørselsflettestrækning",I468="Tilkørselsflettestrækning"),'Anvendte oplysninger'!S468&lt;4000),(EXP(0.1096*1746.5/'Anvendte oplysninger'!S468)/EXP(0.1096*1746.5/4000))*('Anvendte oplysninger'!T468/1000)/G468+(G468-'Anvendte oplysninger'!T468/1000)/G468,1))</f>
        <v>1</v>
      </c>
      <c r="T468" s="14">
        <f>IF('Anvendte oplysninger'!U468="Irrelevant",1,IF(AND(OR(I468="Motorvejsstrækning",I468="Frakørselsflettestrækning",I468="Tilkørselsflettestrækning",I468="Frakørselsrampe",I468="Tilkørselsrampe"),'Anvendte oplysninger'!U468="Ja"),0.95,1))</f>
        <v>1</v>
      </c>
      <c r="U468" s="14">
        <f>IF('Anvendte oplysninger'!U468="Irrelevant",1,IF(AND(OR(I468="Motorvejsstrækning",I468="Frakørselsflettestrækning",I468="Tilkørselsflettestrækning",I468="Frakørselsrampe",I468="Tilkørselsrampe"),'Anvendte oplysninger'!U468="Ja"),0.96,1))</f>
        <v>1</v>
      </c>
      <c r="V468" s="14">
        <f>IF('Anvendte oplysninger'!U468="Irrelevant",1,IF(AND(OR(I468="Motorvejsstrækning",I468="Frakørselsflettestrækning",I468="Tilkørselsflettestrækning",I468="Frakørselsrampe",I468="Tilkørselsrampe"),'Anvendte oplysninger'!U468="Ja"),0.79,1))</f>
        <v>1</v>
      </c>
      <c r="W468" s="14">
        <f>IF('Anvendte oplysninger'!U468="Irrelevant",1,IF(AND(OR(I468="Motorvejsstrækning",I468="Frakørselsflettestrækning",I468="Tilkørselsflettestrækning",I468="Frakørselsrampe",I468="Tilkørselsrampe"),'Anvendte oplysninger'!U468="Ja"),0.94,1))</f>
        <v>1</v>
      </c>
      <c r="X468" s="14">
        <f>IF('Anvendte oplysninger'!U468="Irrelevant",1,IF(AND(OR(I468="Motorvejsstrækning",I468="Frakørselsflettestrækning",I468="Tilkørselsflettestrækning",I468="Frakørselsrampe",I468="Tilkørselsrampe"),'Anvendte oplysninger'!U468="Ja"),0.97,1))</f>
        <v>1</v>
      </c>
      <c r="Y468" s="14">
        <f>IF(AND(I468="Frakørselsrampe",'Anvendte oplysninger'!V468="S-formet ruderrampe"),1.32,IF(AND(I468="Frakørselsrampe",'Anvendte oplysninger'!V468="S-formet trompetrampe"),2.05,IF(AND(I468="Frakørselsrampe",'Anvendte oplysninger'!V468="U-formet trompetrampe"),4.11,IF(AND(I468="Frakørselsrampe",'Anvendte oplysninger'!V468="SV-formet flyoverrampe"),5.15,IF(AND(I468="Frakørselsrampe",'Anvendte oplysninger'!V468="Vinkelformet rampe"),1.07,IF(AND(I468="Tilkørselsrampe",'Anvendte oplysninger'!V468="S-formet ruderrampe"),0.93,IF(AND(I468="Tilkørselsrampe",'Anvendte oplysninger'!V468="S-formet trompetrampe"),2.48,IF(AND(I468="Tilkørselsrampe",'Anvendte oplysninger'!V468="U-formet trompetrampe"),4.15,IF(AND(I468="Tilkørselsrampe",'Anvendte oplysninger'!V468="SV-formet flyoverrampe"),5.26,IF(AND(I468="Tilkørselsrampe",'Anvendte oplysninger'!V468="Vinkelformet rampe"),1.42,1))))))))))</f>
        <v>1</v>
      </c>
      <c r="Z468" s="14">
        <f>IF(OR('Anvendte oplysninger'!W468="Lige",'Anvendte oplysninger'!W468="Irrelevant",'Anvendte oplysninger'!X468="Irrelevant",'Anvendte oplysninger'!Y468="Irrelevant"),1,1+1.545*1000/32.2*((('Anvendte oplysninger'!Y468*3268/3600)/('Anvendte oplysninger'!W468/0.306))^2)*('Anvendte oplysninger'!X468/1000)/G468)</f>
        <v>1</v>
      </c>
      <c r="AA468" s="14">
        <f>IF(OR('Anvendte oplysninger'!W468="Lige",'Anvendte oplysninger'!W468="Irrelevant",'Anvendte oplysninger'!X468="Irrelevant",'Anvendte oplysninger'!Y468="Irrelevant"),1,1+1.961*1000/32.2*((('Anvendte oplysninger'!Y468*3268/3600)/('Anvendte oplysninger'!W468/0.306))^2)*('Anvendte oplysninger'!X468/1000)/G468)</f>
        <v>1</v>
      </c>
      <c r="AB468" s="14">
        <f>IF(OR('Anvendte oplysninger'!Z468="Lige",'Anvendte oplysninger'!Z468="Irrelevant",'Anvendte oplysninger'!AA468="Irrelevant",'Anvendte oplysninger'!AB468="Irrelevant"),1,1+1.545*1000/32.2*((('Anvendte oplysninger'!AB468*3268/3600)/('Anvendte oplysninger'!Z468/0.306))^2)*('Anvendte oplysninger'!AA468/1000)/G468)</f>
        <v>1</v>
      </c>
      <c r="AC468" s="14">
        <f>IF(OR('Anvendte oplysninger'!Z468="Lige",'Anvendte oplysninger'!Z468="Irrelevant",'Anvendte oplysninger'!AA468="Irrelevant",'Anvendte oplysninger'!AB468="Irrelevant"),1,1+1.961*1000/32.2*((('Anvendte oplysninger'!AB468*3268/3600)/('Anvendte oplysninger'!Z468/0.306))^2)*('Anvendte oplysninger'!AA468/1000)/G468)</f>
        <v>1</v>
      </c>
      <c r="AD468" s="14">
        <f>IF(OR('Anvendte oplysninger'!AC468="Irrelevant",'Anvendte oplysninger'!AC468="Nej"),1,IF(AND('Anvendte oplysninger'!AC468="Ja",OR('Anvendte oplysninger'!Q468&lt;301,'Anvendte oplysninger'!S468&lt;301)),1-(0.5*('Anvendte oplysninger'!R468+'Anvendte oplysninger'!T468)/('Anvendte oplysninger'!G468*1000)),IF(AND('Anvendte oplysninger'!AC468="Ja",OR('Anvendte oplysninger'!Q468&lt;601,'Anvendte oplysninger'!S468&lt;601)),1-(0.25*('Anvendte oplysninger'!R468+'Anvendte oplysninger'!T468)/('Anvendte oplysninger'!G468*1000)),1)))</f>
        <v>1</v>
      </c>
      <c r="AE468" s="14">
        <f>IF(OR('Anvendte oplysninger'!AC468="Irrelevant",'Anvendte oplysninger'!AC468="Nej"),1,IF(AND('Anvendte oplysninger'!AC468="Ja",OR('Anvendte oplysninger'!Q468&lt;301,'Anvendte oplysninger'!S468&lt;301)),1-(0.4*('Anvendte oplysninger'!R468+'Anvendte oplysninger'!T468)/('Anvendte oplysninger'!G468*1000)),IF(AND('Anvendte oplysninger'!AC468="Ja",OR('Anvendte oplysninger'!Q468&lt;601,'Anvendte oplysninger'!S468&lt;601)),1-(0.2*('Anvendte oplysninger'!R468+'Anvendte oplysninger'!T468)/('Anvendte oplysninger'!G468*1000)),1)))</f>
        <v>1</v>
      </c>
      <c r="AF468" s="14">
        <f>IF('Anvendte oplysninger'!AD468="110 km/t",0.79,1)</f>
        <v>1</v>
      </c>
      <c r="AG468" s="14">
        <f>IF('Anvendte oplysninger'!AD468="110 km/t",0.94,1)</f>
        <v>1</v>
      </c>
      <c r="AH468" s="14">
        <f>IF('Anvendte oplysninger'!AD468="110 km/t",0.66,1)</f>
        <v>1</v>
      </c>
      <c r="AI468" s="14">
        <f>IF('Anvendte oplysninger'!AD468="110 km/t",0.82,1)</f>
        <v>1</v>
      </c>
      <c r="AJ468" s="14">
        <f>IF(AND('Anvendte oplysninger'!AE468="Ja",I468="Tilkørselsflettestrækning"),0.65*'Anvendte oplysninger'!AF468+1-'Anvendte oplysninger'!AF468,1)</f>
        <v>1</v>
      </c>
      <c r="AK468" s="15" t="str">
        <f t="shared" si="49"/>
        <v/>
      </c>
      <c r="AL468" s="15" t="str">
        <f t="shared" si="50"/>
        <v/>
      </c>
      <c r="AM468" s="15" t="str">
        <f t="shared" si="51"/>
        <v/>
      </c>
      <c r="AN468" s="15" t="str">
        <f t="shared" si="52"/>
        <v/>
      </c>
      <c r="AO468" s="15" t="str">
        <f t="shared" si="53"/>
        <v/>
      </c>
      <c r="AP468" s="15" t="str">
        <f t="shared" si="54"/>
        <v/>
      </c>
      <c r="AQ468" s="4" t="str">
        <f t="shared" si="55"/>
        <v/>
      </c>
    </row>
    <row r="469" spans="1:43" x14ac:dyDescent="0.25">
      <c r="A469" s="4" t="str">
        <f>IF(Inddata!A484="","",Inddata!A484)</f>
        <v/>
      </c>
      <c r="B469" s="4" t="str">
        <f>IF(Inddata!B484="","",Inddata!B484)</f>
        <v/>
      </c>
      <c r="C469" s="4" t="str">
        <f>IF(Inddata!C484="","",Inddata!C484)</f>
        <v/>
      </c>
      <c r="D469" s="4" t="str">
        <f>IF(Inddata!D484="","",Inddata!D484)</f>
        <v/>
      </c>
      <c r="E469" s="4" t="str">
        <f>IF(Inddata!E484="","",Inddata!E484)</f>
        <v/>
      </c>
      <c r="F469" s="4" t="str">
        <f>IF(Inddata!F484="","",Inddata!F484)</f>
        <v/>
      </c>
      <c r="G469" s="4">
        <f>IF(Inddata!G484="","",Inddata!G484)</f>
        <v>0</v>
      </c>
      <c r="H469" s="4" t="str">
        <f>IF(Inddata!H484&gt;0.5,Inddata!H484,"")</f>
        <v/>
      </c>
      <c r="I469" s="4" t="str">
        <f>IF(Inddata!I484="","",Inddata!I484)</f>
        <v/>
      </c>
      <c r="J469" s="14">
        <f>IF('Anvendte oplysninger'!J469="Irrelevant",1,IF('Anvendte oplysninger'!J469&gt;3,1.2,1))</f>
        <v>1</v>
      </c>
      <c r="K469" s="14">
        <f>IF('Anvendte oplysninger'!K469="Irrelevant",1,IF(AND(OR(I469="Motorvejsstrækning",I469="Frakørselsflettestrækning",I469="Tilkørselsflettestrækning"),'Anvendte oplysninger'!K469&lt;3.5),1+(3.5-'Anvendte oplysninger'!K469)*0.12,IF(AND(OR(I469="Frakørselsrampe",I469="Tilkørselsrampe"),'Anvendte oplysninger'!K469&lt;3.5),1+(3.5-'Anvendte oplysninger'!K469)*0.16,1)))</f>
        <v>1</v>
      </c>
      <c r="L469" s="14">
        <f>IF('Anvendte oplysninger'!L469="Irrelevant",1,IF(AND('Anvendte oplysninger'!L469="Ja",'Anvendte oplysninger'!J469=2),0.6*'Anvendte oplysninger'!M469+(1-'Anvendte oplysninger'!M469),IF(AND('Anvendte oplysninger'!L469="Ja",'Anvendte oplysninger'!J469=3),0.7*'Anvendte oplysninger'!M469+(1-'Anvendte oplysninger'!M469),IF(AND('Anvendte oplysninger'!L469="Ja",'Anvendte oplysninger'!J469=4),0.76*'Anvendte oplysninger'!M469+(1-'Anvendte oplysninger'!M469),IF(AND('Anvendte oplysninger'!L469="Ja",'Anvendte oplysninger'!J469&gt;4.99999999),0.8*'Anvendte oplysninger'!M469+(1-'Anvendte oplysninger'!M469),1)))))</f>
        <v>1</v>
      </c>
      <c r="M469" s="14">
        <f>IF('Anvendte oplysninger'!L469="Irrelevant",1,IF(AND('Anvendte oplysninger'!L469="Ja",'Anvendte oplysninger'!J469=2),0.8*'Anvendte oplysninger'!M469+(1-'Anvendte oplysninger'!M469),IF(AND('Anvendte oplysninger'!L469="Ja",'Anvendte oplysninger'!J469=3),0.85*'Anvendte oplysninger'!M469+(1-'Anvendte oplysninger'!M469),IF(AND('Anvendte oplysninger'!L469="Ja",'Anvendte oplysninger'!J469=4),0.88*'Anvendte oplysninger'!M469+(1-'Anvendte oplysninger'!M469),IF(AND('Anvendte oplysninger'!L469="Ja",'Anvendte oplysninger'!J469&gt;4.99999999),0.9*'Anvendte oplysninger'!M469+(1-'Anvendte oplysninger'!M469),1)))))</f>
        <v>1</v>
      </c>
      <c r="N469" s="14">
        <f>IF('Anvendte oplysninger'!N469="Irrelevant",1,IF(AND(OR(I469="Motorvejsstrækning",I469="Frakørselsflettestrækning",I469="Tilkørselsflettestrækning"),'Anvendte oplysninger'!N469&lt;3),1+(3-'Anvendte oplysninger'!N469)*0.09333333,1))</f>
        <v>1</v>
      </c>
      <c r="O469" s="14">
        <f>IF('Anvendte oplysninger'!N469="Irrelevant",1,IF(AND(OR(I469="Motorvejsstrækning",I469="Frakørselsflettestrækning",I469="Tilkørselsflettestrækning"),'Anvendte oplysninger'!N469&lt;3),1+(3-'Anvendte oplysninger'!N469)*0.19666667,1))</f>
        <v>1</v>
      </c>
      <c r="P469" s="14">
        <f>IF('Anvendte oplysninger'!O469="Irrelevant",1,IF(AND(OR(I469="Motorvejsstrækning",I469="Frakørselsflettestrækning",I469="Tilkørselsflettestrækning"),'Anvendte oplysninger'!O469&lt;3.00000001),1+(0.5-'Anvendte oplysninger'!O469)*0.04,IF(AND(OR(I469="Frakørselsrampe",I469="Tilkørselsrampe"),'Anvendte oplysninger'!O469&lt;3.00000001),1+(0.5-'Anvendte oplysninger'!O469)*0.08,IF(OR(I469="Motorvejsstrækning",I469="Frakørselsflettestrækning",I469="Tilkørselsflettestrækning"),0.9,0.8))))</f>
        <v>1</v>
      </c>
      <c r="Q469" s="14">
        <f>IF('Anvendte oplysninger'!P469="Irrelevant",1,IF(AND(OR(I469="Motorvejsstrækning",I469="Frakørselsflettestrækning",I469="Tilkørselsflettestrækning"),'Anvendte oplysninger'!P469&lt;11.00000001),1+(5-'Anvendte oplysninger'!P469)*0.01,0.94))</f>
        <v>1</v>
      </c>
      <c r="R469" s="14">
        <f>IF(OR('Anvendte oplysninger'!Q469="Irrelevant",'Anvendte oplysninger'!R469="Irrelevant",'Anvendte oplysninger'!Q469="Lige"),1,IF(AND(OR(I469="Motorvejsstrækning",I469="Frakørselsflettestrækning",I469="Tilkørselsflettestrækning"),'Anvendte oplysninger'!Q469&lt;4000),(EXP(0.1096*1746.5/'Anvendte oplysninger'!Q469)/EXP(0.1096*1746.5/4000))*('Anvendte oplysninger'!R469/1000)/G469+(G469-'Anvendte oplysninger'!R469/1000)/G469,1))</f>
        <v>1</v>
      </c>
      <c r="S469" s="14">
        <f>IF(OR('Anvendte oplysninger'!S469="Irrelevant",'Anvendte oplysninger'!T469="Irrelevant",'Anvendte oplysninger'!S469="Lige"),1,IF(AND(OR(I469="Motorvejsstrækning",I469="Frakørselsflettestrækning",I469="Tilkørselsflettestrækning"),'Anvendte oplysninger'!S469&lt;4000),(EXP(0.1096*1746.5/'Anvendte oplysninger'!S469)/EXP(0.1096*1746.5/4000))*('Anvendte oplysninger'!T469/1000)/G469+(G469-'Anvendte oplysninger'!T469/1000)/G469,1))</f>
        <v>1</v>
      </c>
      <c r="T469" s="14">
        <f>IF('Anvendte oplysninger'!U469="Irrelevant",1,IF(AND(OR(I469="Motorvejsstrækning",I469="Frakørselsflettestrækning",I469="Tilkørselsflettestrækning",I469="Frakørselsrampe",I469="Tilkørselsrampe"),'Anvendte oplysninger'!U469="Ja"),0.95,1))</f>
        <v>1</v>
      </c>
      <c r="U469" s="14">
        <f>IF('Anvendte oplysninger'!U469="Irrelevant",1,IF(AND(OR(I469="Motorvejsstrækning",I469="Frakørselsflettestrækning",I469="Tilkørselsflettestrækning",I469="Frakørselsrampe",I469="Tilkørselsrampe"),'Anvendte oplysninger'!U469="Ja"),0.96,1))</f>
        <v>1</v>
      </c>
      <c r="V469" s="14">
        <f>IF('Anvendte oplysninger'!U469="Irrelevant",1,IF(AND(OR(I469="Motorvejsstrækning",I469="Frakørselsflettestrækning",I469="Tilkørselsflettestrækning",I469="Frakørselsrampe",I469="Tilkørselsrampe"),'Anvendte oplysninger'!U469="Ja"),0.79,1))</f>
        <v>1</v>
      </c>
      <c r="W469" s="14">
        <f>IF('Anvendte oplysninger'!U469="Irrelevant",1,IF(AND(OR(I469="Motorvejsstrækning",I469="Frakørselsflettestrækning",I469="Tilkørselsflettestrækning",I469="Frakørselsrampe",I469="Tilkørselsrampe"),'Anvendte oplysninger'!U469="Ja"),0.94,1))</f>
        <v>1</v>
      </c>
      <c r="X469" s="14">
        <f>IF('Anvendte oplysninger'!U469="Irrelevant",1,IF(AND(OR(I469="Motorvejsstrækning",I469="Frakørselsflettestrækning",I469="Tilkørselsflettestrækning",I469="Frakørselsrampe",I469="Tilkørselsrampe"),'Anvendte oplysninger'!U469="Ja"),0.97,1))</f>
        <v>1</v>
      </c>
      <c r="Y469" s="14">
        <f>IF(AND(I469="Frakørselsrampe",'Anvendte oplysninger'!V469="S-formet ruderrampe"),1.32,IF(AND(I469="Frakørselsrampe",'Anvendte oplysninger'!V469="S-formet trompetrampe"),2.05,IF(AND(I469="Frakørselsrampe",'Anvendte oplysninger'!V469="U-formet trompetrampe"),4.11,IF(AND(I469="Frakørselsrampe",'Anvendte oplysninger'!V469="SV-formet flyoverrampe"),5.15,IF(AND(I469="Frakørselsrampe",'Anvendte oplysninger'!V469="Vinkelformet rampe"),1.07,IF(AND(I469="Tilkørselsrampe",'Anvendte oplysninger'!V469="S-formet ruderrampe"),0.93,IF(AND(I469="Tilkørselsrampe",'Anvendte oplysninger'!V469="S-formet trompetrampe"),2.48,IF(AND(I469="Tilkørselsrampe",'Anvendte oplysninger'!V469="U-formet trompetrampe"),4.15,IF(AND(I469="Tilkørselsrampe",'Anvendte oplysninger'!V469="SV-formet flyoverrampe"),5.26,IF(AND(I469="Tilkørselsrampe",'Anvendte oplysninger'!V469="Vinkelformet rampe"),1.42,1))))))))))</f>
        <v>1</v>
      </c>
      <c r="Z469" s="14">
        <f>IF(OR('Anvendte oplysninger'!W469="Lige",'Anvendte oplysninger'!W469="Irrelevant",'Anvendte oplysninger'!X469="Irrelevant",'Anvendte oplysninger'!Y469="Irrelevant"),1,1+1.545*1000/32.2*((('Anvendte oplysninger'!Y469*3268/3600)/('Anvendte oplysninger'!W469/0.306))^2)*('Anvendte oplysninger'!X469/1000)/G469)</f>
        <v>1</v>
      </c>
      <c r="AA469" s="14">
        <f>IF(OR('Anvendte oplysninger'!W469="Lige",'Anvendte oplysninger'!W469="Irrelevant",'Anvendte oplysninger'!X469="Irrelevant",'Anvendte oplysninger'!Y469="Irrelevant"),1,1+1.961*1000/32.2*((('Anvendte oplysninger'!Y469*3268/3600)/('Anvendte oplysninger'!W469/0.306))^2)*('Anvendte oplysninger'!X469/1000)/G469)</f>
        <v>1</v>
      </c>
      <c r="AB469" s="14">
        <f>IF(OR('Anvendte oplysninger'!Z469="Lige",'Anvendte oplysninger'!Z469="Irrelevant",'Anvendte oplysninger'!AA469="Irrelevant",'Anvendte oplysninger'!AB469="Irrelevant"),1,1+1.545*1000/32.2*((('Anvendte oplysninger'!AB469*3268/3600)/('Anvendte oplysninger'!Z469/0.306))^2)*('Anvendte oplysninger'!AA469/1000)/G469)</f>
        <v>1</v>
      </c>
      <c r="AC469" s="14">
        <f>IF(OR('Anvendte oplysninger'!Z469="Lige",'Anvendte oplysninger'!Z469="Irrelevant",'Anvendte oplysninger'!AA469="Irrelevant",'Anvendte oplysninger'!AB469="Irrelevant"),1,1+1.961*1000/32.2*((('Anvendte oplysninger'!AB469*3268/3600)/('Anvendte oplysninger'!Z469/0.306))^2)*('Anvendte oplysninger'!AA469/1000)/G469)</f>
        <v>1</v>
      </c>
      <c r="AD469" s="14">
        <f>IF(OR('Anvendte oplysninger'!AC469="Irrelevant",'Anvendte oplysninger'!AC469="Nej"),1,IF(AND('Anvendte oplysninger'!AC469="Ja",OR('Anvendte oplysninger'!Q469&lt;301,'Anvendte oplysninger'!S469&lt;301)),1-(0.5*('Anvendte oplysninger'!R469+'Anvendte oplysninger'!T469)/('Anvendte oplysninger'!G469*1000)),IF(AND('Anvendte oplysninger'!AC469="Ja",OR('Anvendte oplysninger'!Q469&lt;601,'Anvendte oplysninger'!S469&lt;601)),1-(0.25*('Anvendte oplysninger'!R469+'Anvendte oplysninger'!T469)/('Anvendte oplysninger'!G469*1000)),1)))</f>
        <v>1</v>
      </c>
      <c r="AE469" s="14">
        <f>IF(OR('Anvendte oplysninger'!AC469="Irrelevant",'Anvendte oplysninger'!AC469="Nej"),1,IF(AND('Anvendte oplysninger'!AC469="Ja",OR('Anvendte oplysninger'!Q469&lt;301,'Anvendte oplysninger'!S469&lt;301)),1-(0.4*('Anvendte oplysninger'!R469+'Anvendte oplysninger'!T469)/('Anvendte oplysninger'!G469*1000)),IF(AND('Anvendte oplysninger'!AC469="Ja",OR('Anvendte oplysninger'!Q469&lt;601,'Anvendte oplysninger'!S469&lt;601)),1-(0.2*('Anvendte oplysninger'!R469+'Anvendte oplysninger'!T469)/('Anvendte oplysninger'!G469*1000)),1)))</f>
        <v>1</v>
      </c>
      <c r="AF469" s="14">
        <f>IF('Anvendte oplysninger'!AD469="110 km/t",0.79,1)</f>
        <v>1</v>
      </c>
      <c r="AG469" s="14">
        <f>IF('Anvendte oplysninger'!AD469="110 km/t",0.94,1)</f>
        <v>1</v>
      </c>
      <c r="AH469" s="14">
        <f>IF('Anvendte oplysninger'!AD469="110 km/t",0.66,1)</f>
        <v>1</v>
      </c>
      <c r="AI469" s="14">
        <f>IF('Anvendte oplysninger'!AD469="110 km/t",0.82,1)</f>
        <v>1</v>
      </c>
      <c r="AJ469" s="14">
        <f>IF(AND('Anvendte oplysninger'!AE469="Ja",I469="Tilkørselsflettestrækning"),0.65*'Anvendte oplysninger'!AF469+1-'Anvendte oplysninger'!AF469,1)</f>
        <v>1</v>
      </c>
      <c r="AK469" s="15" t="str">
        <f t="shared" si="49"/>
        <v/>
      </c>
      <c r="AL469" s="15" t="str">
        <f t="shared" si="50"/>
        <v/>
      </c>
      <c r="AM469" s="15" t="str">
        <f t="shared" si="51"/>
        <v/>
      </c>
      <c r="AN469" s="15" t="str">
        <f t="shared" si="52"/>
        <v/>
      </c>
      <c r="AO469" s="15" t="str">
        <f t="shared" si="53"/>
        <v/>
      </c>
      <c r="AP469" s="15" t="str">
        <f t="shared" si="54"/>
        <v/>
      </c>
      <c r="AQ469" s="4" t="str">
        <f t="shared" si="55"/>
        <v/>
      </c>
    </row>
    <row r="470" spans="1:43" x14ac:dyDescent="0.25">
      <c r="A470" s="4" t="str">
        <f>IF(Inddata!A485="","",Inddata!A485)</f>
        <v/>
      </c>
      <c r="B470" s="4" t="str">
        <f>IF(Inddata!B485="","",Inddata!B485)</f>
        <v/>
      </c>
      <c r="C470" s="4" t="str">
        <f>IF(Inddata!C485="","",Inddata!C485)</f>
        <v/>
      </c>
      <c r="D470" s="4" t="str">
        <f>IF(Inddata!D485="","",Inddata!D485)</f>
        <v/>
      </c>
      <c r="E470" s="4" t="str">
        <f>IF(Inddata!E485="","",Inddata!E485)</f>
        <v/>
      </c>
      <c r="F470" s="4" t="str">
        <f>IF(Inddata!F485="","",Inddata!F485)</f>
        <v/>
      </c>
      <c r="G470" s="4">
        <f>IF(Inddata!G485="","",Inddata!G485)</f>
        <v>0</v>
      </c>
      <c r="H470" s="4" t="str">
        <f>IF(Inddata!H485&gt;0.5,Inddata!H485,"")</f>
        <v/>
      </c>
      <c r="I470" s="4" t="str">
        <f>IF(Inddata!I485="","",Inddata!I485)</f>
        <v/>
      </c>
      <c r="J470" s="14">
        <f>IF('Anvendte oplysninger'!J470="Irrelevant",1,IF('Anvendte oplysninger'!J470&gt;3,1.2,1))</f>
        <v>1</v>
      </c>
      <c r="K470" s="14">
        <f>IF('Anvendte oplysninger'!K470="Irrelevant",1,IF(AND(OR(I470="Motorvejsstrækning",I470="Frakørselsflettestrækning",I470="Tilkørselsflettestrækning"),'Anvendte oplysninger'!K470&lt;3.5),1+(3.5-'Anvendte oplysninger'!K470)*0.12,IF(AND(OR(I470="Frakørselsrampe",I470="Tilkørselsrampe"),'Anvendte oplysninger'!K470&lt;3.5),1+(3.5-'Anvendte oplysninger'!K470)*0.16,1)))</f>
        <v>1</v>
      </c>
      <c r="L470" s="14">
        <f>IF('Anvendte oplysninger'!L470="Irrelevant",1,IF(AND('Anvendte oplysninger'!L470="Ja",'Anvendte oplysninger'!J470=2),0.6*'Anvendte oplysninger'!M470+(1-'Anvendte oplysninger'!M470),IF(AND('Anvendte oplysninger'!L470="Ja",'Anvendte oplysninger'!J470=3),0.7*'Anvendte oplysninger'!M470+(1-'Anvendte oplysninger'!M470),IF(AND('Anvendte oplysninger'!L470="Ja",'Anvendte oplysninger'!J470=4),0.76*'Anvendte oplysninger'!M470+(1-'Anvendte oplysninger'!M470),IF(AND('Anvendte oplysninger'!L470="Ja",'Anvendte oplysninger'!J470&gt;4.99999999),0.8*'Anvendte oplysninger'!M470+(1-'Anvendte oplysninger'!M470),1)))))</f>
        <v>1</v>
      </c>
      <c r="M470" s="14">
        <f>IF('Anvendte oplysninger'!L470="Irrelevant",1,IF(AND('Anvendte oplysninger'!L470="Ja",'Anvendte oplysninger'!J470=2),0.8*'Anvendte oplysninger'!M470+(1-'Anvendte oplysninger'!M470),IF(AND('Anvendte oplysninger'!L470="Ja",'Anvendte oplysninger'!J470=3),0.85*'Anvendte oplysninger'!M470+(1-'Anvendte oplysninger'!M470),IF(AND('Anvendte oplysninger'!L470="Ja",'Anvendte oplysninger'!J470=4),0.88*'Anvendte oplysninger'!M470+(1-'Anvendte oplysninger'!M470),IF(AND('Anvendte oplysninger'!L470="Ja",'Anvendte oplysninger'!J470&gt;4.99999999),0.9*'Anvendte oplysninger'!M470+(1-'Anvendte oplysninger'!M470),1)))))</f>
        <v>1</v>
      </c>
      <c r="N470" s="14">
        <f>IF('Anvendte oplysninger'!N470="Irrelevant",1,IF(AND(OR(I470="Motorvejsstrækning",I470="Frakørselsflettestrækning",I470="Tilkørselsflettestrækning"),'Anvendte oplysninger'!N470&lt;3),1+(3-'Anvendte oplysninger'!N470)*0.09333333,1))</f>
        <v>1</v>
      </c>
      <c r="O470" s="14">
        <f>IF('Anvendte oplysninger'!N470="Irrelevant",1,IF(AND(OR(I470="Motorvejsstrækning",I470="Frakørselsflettestrækning",I470="Tilkørselsflettestrækning"),'Anvendte oplysninger'!N470&lt;3),1+(3-'Anvendte oplysninger'!N470)*0.19666667,1))</f>
        <v>1</v>
      </c>
      <c r="P470" s="14">
        <f>IF('Anvendte oplysninger'!O470="Irrelevant",1,IF(AND(OR(I470="Motorvejsstrækning",I470="Frakørselsflettestrækning",I470="Tilkørselsflettestrækning"),'Anvendte oplysninger'!O470&lt;3.00000001),1+(0.5-'Anvendte oplysninger'!O470)*0.04,IF(AND(OR(I470="Frakørselsrampe",I470="Tilkørselsrampe"),'Anvendte oplysninger'!O470&lt;3.00000001),1+(0.5-'Anvendte oplysninger'!O470)*0.08,IF(OR(I470="Motorvejsstrækning",I470="Frakørselsflettestrækning",I470="Tilkørselsflettestrækning"),0.9,0.8))))</f>
        <v>1</v>
      </c>
      <c r="Q470" s="14">
        <f>IF('Anvendte oplysninger'!P470="Irrelevant",1,IF(AND(OR(I470="Motorvejsstrækning",I470="Frakørselsflettestrækning",I470="Tilkørselsflettestrækning"),'Anvendte oplysninger'!P470&lt;11.00000001),1+(5-'Anvendte oplysninger'!P470)*0.01,0.94))</f>
        <v>1</v>
      </c>
      <c r="R470" s="14">
        <f>IF(OR('Anvendte oplysninger'!Q470="Irrelevant",'Anvendte oplysninger'!R470="Irrelevant",'Anvendte oplysninger'!Q470="Lige"),1,IF(AND(OR(I470="Motorvejsstrækning",I470="Frakørselsflettestrækning",I470="Tilkørselsflettestrækning"),'Anvendte oplysninger'!Q470&lt;4000),(EXP(0.1096*1746.5/'Anvendte oplysninger'!Q470)/EXP(0.1096*1746.5/4000))*('Anvendte oplysninger'!R470/1000)/G470+(G470-'Anvendte oplysninger'!R470/1000)/G470,1))</f>
        <v>1</v>
      </c>
      <c r="S470" s="14">
        <f>IF(OR('Anvendte oplysninger'!S470="Irrelevant",'Anvendte oplysninger'!T470="Irrelevant",'Anvendte oplysninger'!S470="Lige"),1,IF(AND(OR(I470="Motorvejsstrækning",I470="Frakørselsflettestrækning",I470="Tilkørselsflettestrækning"),'Anvendte oplysninger'!S470&lt;4000),(EXP(0.1096*1746.5/'Anvendte oplysninger'!S470)/EXP(0.1096*1746.5/4000))*('Anvendte oplysninger'!T470/1000)/G470+(G470-'Anvendte oplysninger'!T470/1000)/G470,1))</f>
        <v>1</v>
      </c>
      <c r="T470" s="14">
        <f>IF('Anvendte oplysninger'!U470="Irrelevant",1,IF(AND(OR(I470="Motorvejsstrækning",I470="Frakørselsflettestrækning",I470="Tilkørselsflettestrækning",I470="Frakørselsrampe",I470="Tilkørselsrampe"),'Anvendte oplysninger'!U470="Ja"),0.95,1))</f>
        <v>1</v>
      </c>
      <c r="U470" s="14">
        <f>IF('Anvendte oplysninger'!U470="Irrelevant",1,IF(AND(OR(I470="Motorvejsstrækning",I470="Frakørselsflettestrækning",I470="Tilkørselsflettestrækning",I470="Frakørselsrampe",I470="Tilkørselsrampe"),'Anvendte oplysninger'!U470="Ja"),0.96,1))</f>
        <v>1</v>
      </c>
      <c r="V470" s="14">
        <f>IF('Anvendte oplysninger'!U470="Irrelevant",1,IF(AND(OR(I470="Motorvejsstrækning",I470="Frakørselsflettestrækning",I470="Tilkørselsflettestrækning",I470="Frakørselsrampe",I470="Tilkørselsrampe"),'Anvendte oplysninger'!U470="Ja"),0.79,1))</f>
        <v>1</v>
      </c>
      <c r="W470" s="14">
        <f>IF('Anvendte oplysninger'!U470="Irrelevant",1,IF(AND(OR(I470="Motorvejsstrækning",I470="Frakørselsflettestrækning",I470="Tilkørselsflettestrækning",I470="Frakørselsrampe",I470="Tilkørselsrampe"),'Anvendte oplysninger'!U470="Ja"),0.94,1))</f>
        <v>1</v>
      </c>
      <c r="X470" s="14">
        <f>IF('Anvendte oplysninger'!U470="Irrelevant",1,IF(AND(OR(I470="Motorvejsstrækning",I470="Frakørselsflettestrækning",I470="Tilkørselsflettestrækning",I470="Frakørselsrampe",I470="Tilkørselsrampe"),'Anvendte oplysninger'!U470="Ja"),0.97,1))</f>
        <v>1</v>
      </c>
      <c r="Y470" s="14">
        <f>IF(AND(I470="Frakørselsrampe",'Anvendte oplysninger'!V470="S-formet ruderrampe"),1.32,IF(AND(I470="Frakørselsrampe",'Anvendte oplysninger'!V470="S-formet trompetrampe"),2.05,IF(AND(I470="Frakørselsrampe",'Anvendte oplysninger'!V470="U-formet trompetrampe"),4.11,IF(AND(I470="Frakørselsrampe",'Anvendte oplysninger'!V470="SV-formet flyoverrampe"),5.15,IF(AND(I470="Frakørselsrampe",'Anvendte oplysninger'!V470="Vinkelformet rampe"),1.07,IF(AND(I470="Tilkørselsrampe",'Anvendte oplysninger'!V470="S-formet ruderrampe"),0.93,IF(AND(I470="Tilkørselsrampe",'Anvendte oplysninger'!V470="S-formet trompetrampe"),2.48,IF(AND(I470="Tilkørselsrampe",'Anvendte oplysninger'!V470="U-formet trompetrampe"),4.15,IF(AND(I470="Tilkørselsrampe",'Anvendte oplysninger'!V470="SV-formet flyoverrampe"),5.26,IF(AND(I470="Tilkørselsrampe",'Anvendte oplysninger'!V470="Vinkelformet rampe"),1.42,1))))))))))</f>
        <v>1</v>
      </c>
      <c r="Z470" s="14">
        <f>IF(OR('Anvendte oplysninger'!W470="Lige",'Anvendte oplysninger'!W470="Irrelevant",'Anvendte oplysninger'!X470="Irrelevant",'Anvendte oplysninger'!Y470="Irrelevant"),1,1+1.545*1000/32.2*((('Anvendte oplysninger'!Y470*3268/3600)/('Anvendte oplysninger'!W470/0.306))^2)*('Anvendte oplysninger'!X470/1000)/G470)</f>
        <v>1</v>
      </c>
      <c r="AA470" s="14">
        <f>IF(OR('Anvendte oplysninger'!W470="Lige",'Anvendte oplysninger'!W470="Irrelevant",'Anvendte oplysninger'!X470="Irrelevant",'Anvendte oplysninger'!Y470="Irrelevant"),1,1+1.961*1000/32.2*((('Anvendte oplysninger'!Y470*3268/3600)/('Anvendte oplysninger'!W470/0.306))^2)*('Anvendte oplysninger'!X470/1000)/G470)</f>
        <v>1</v>
      </c>
      <c r="AB470" s="14">
        <f>IF(OR('Anvendte oplysninger'!Z470="Lige",'Anvendte oplysninger'!Z470="Irrelevant",'Anvendte oplysninger'!AA470="Irrelevant",'Anvendte oplysninger'!AB470="Irrelevant"),1,1+1.545*1000/32.2*((('Anvendte oplysninger'!AB470*3268/3600)/('Anvendte oplysninger'!Z470/0.306))^2)*('Anvendte oplysninger'!AA470/1000)/G470)</f>
        <v>1</v>
      </c>
      <c r="AC470" s="14">
        <f>IF(OR('Anvendte oplysninger'!Z470="Lige",'Anvendte oplysninger'!Z470="Irrelevant",'Anvendte oplysninger'!AA470="Irrelevant",'Anvendte oplysninger'!AB470="Irrelevant"),1,1+1.961*1000/32.2*((('Anvendte oplysninger'!AB470*3268/3600)/('Anvendte oplysninger'!Z470/0.306))^2)*('Anvendte oplysninger'!AA470/1000)/G470)</f>
        <v>1</v>
      </c>
      <c r="AD470" s="14">
        <f>IF(OR('Anvendte oplysninger'!AC470="Irrelevant",'Anvendte oplysninger'!AC470="Nej"),1,IF(AND('Anvendte oplysninger'!AC470="Ja",OR('Anvendte oplysninger'!Q470&lt;301,'Anvendte oplysninger'!S470&lt;301)),1-(0.5*('Anvendte oplysninger'!R470+'Anvendte oplysninger'!T470)/('Anvendte oplysninger'!G470*1000)),IF(AND('Anvendte oplysninger'!AC470="Ja",OR('Anvendte oplysninger'!Q470&lt;601,'Anvendte oplysninger'!S470&lt;601)),1-(0.25*('Anvendte oplysninger'!R470+'Anvendte oplysninger'!T470)/('Anvendte oplysninger'!G470*1000)),1)))</f>
        <v>1</v>
      </c>
      <c r="AE470" s="14">
        <f>IF(OR('Anvendte oplysninger'!AC470="Irrelevant",'Anvendte oplysninger'!AC470="Nej"),1,IF(AND('Anvendte oplysninger'!AC470="Ja",OR('Anvendte oplysninger'!Q470&lt;301,'Anvendte oplysninger'!S470&lt;301)),1-(0.4*('Anvendte oplysninger'!R470+'Anvendte oplysninger'!T470)/('Anvendte oplysninger'!G470*1000)),IF(AND('Anvendte oplysninger'!AC470="Ja",OR('Anvendte oplysninger'!Q470&lt;601,'Anvendte oplysninger'!S470&lt;601)),1-(0.2*('Anvendte oplysninger'!R470+'Anvendte oplysninger'!T470)/('Anvendte oplysninger'!G470*1000)),1)))</f>
        <v>1</v>
      </c>
      <c r="AF470" s="14">
        <f>IF('Anvendte oplysninger'!AD470="110 km/t",0.79,1)</f>
        <v>1</v>
      </c>
      <c r="AG470" s="14">
        <f>IF('Anvendte oplysninger'!AD470="110 km/t",0.94,1)</f>
        <v>1</v>
      </c>
      <c r="AH470" s="14">
        <f>IF('Anvendte oplysninger'!AD470="110 km/t",0.66,1)</f>
        <v>1</v>
      </c>
      <c r="AI470" s="14">
        <f>IF('Anvendte oplysninger'!AD470="110 km/t",0.82,1)</f>
        <v>1</v>
      </c>
      <c r="AJ470" s="14">
        <f>IF(AND('Anvendte oplysninger'!AE470="Ja",I470="Tilkørselsflettestrækning"),0.65*'Anvendte oplysninger'!AF470+1-'Anvendte oplysninger'!AF470,1)</f>
        <v>1</v>
      </c>
      <c r="AK470" s="15" t="str">
        <f t="shared" si="49"/>
        <v/>
      </c>
      <c r="AL470" s="15" t="str">
        <f t="shared" si="50"/>
        <v/>
      </c>
      <c r="AM470" s="15" t="str">
        <f t="shared" si="51"/>
        <v/>
      </c>
      <c r="AN470" s="15" t="str">
        <f t="shared" si="52"/>
        <v/>
      </c>
      <c r="AO470" s="15" t="str">
        <f t="shared" si="53"/>
        <v/>
      </c>
      <c r="AP470" s="15" t="str">
        <f t="shared" si="54"/>
        <v/>
      </c>
      <c r="AQ470" s="4" t="str">
        <f t="shared" si="55"/>
        <v/>
      </c>
    </row>
    <row r="471" spans="1:43" x14ac:dyDescent="0.25">
      <c r="A471" s="4" t="str">
        <f>IF(Inddata!A486="","",Inddata!A486)</f>
        <v/>
      </c>
      <c r="B471" s="4" t="str">
        <f>IF(Inddata!B486="","",Inddata!B486)</f>
        <v/>
      </c>
      <c r="C471" s="4" t="str">
        <f>IF(Inddata!C486="","",Inddata!C486)</f>
        <v/>
      </c>
      <c r="D471" s="4" t="str">
        <f>IF(Inddata!D486="","",Inddata!D486)</f>
        <v/>
      </c>
      <c r="E471" s="4" t="str">
        <f>IF(Inddata!E486="","",Inddata!E486)</f>
        <v/>
      </c>
      <c r="F471" s="4" t="str">
        <f>IF(Inddata!F486="","",Inddata!F486)</f>
        <v/>
      </c>
      <c r="G471" s="4">
        <f>IF(Inddata!G486="","",Inddata!G486)</f>
        <v>0</v>
      </c>
      <c r="H471" s="4" t="str">
        <f>IF(Inddata!H486&gt;0.5,Inddata!H486,"")</f>
        <v/>
      </c>
      <c r="I471" s="4" t="str">
        <f>IF(Inddata!I486="","",Inddata!I486)</f>
        <v/>
      </c>
      <c r="J471" s="14">
        <f>IF('Anvendte oplysninger'!J471="Irrelevant",1,IF('Anvendte oplysninger'!J471&gt;3,1.2,1))</f>
        <v>1</v>
      </c>
      <c r="K471" s="14">
        <f>IF('Anvendte oplysninger'!K471="Irrelevant",1,IF(AND(OR(I471="Motorvejsstrækning",I471="Frakørselsflettestrækning",I471="Tilkørselsflettestrækning"),'Anvendte oplysninger'!K471&lt;3.5),1+(3.5-'Anvendte oplysninger'!K471)*0.12,IF(AND(OR(I471="Frakørselsrampe",I471="Tilkørselsrampe"),'Anvendte oplysninger'!K471&lt;3.5),1+(3.5-'Anvendte oplysninger'!K471)*0.16,1)))</f>
        <v>1</v>
      </c>
      <c r="L471" s="14">
        <f>IF('Anvendte oplysninger'!L471="Irrelevant",1,IF(AND('Anvendte oplysninger'!L471="Ja",'Anvendte oplysninger'!J471=2),0.6*'Anvendte oplysninger'!M471+(1-'Anvendte oplysninger'!M471),IF(AND('Anvendte oplysninger'!L471="Ja",'Anvendte oplysninger'!J471=3),0.7*'Anvendte oplysninger'!M471+(1-'Anvendte oplysninger'!M471),IF(AND('Anvendte oplysninger'!L471="Ja",'Anvendte oplysninger'!J471=4),0.76*'Anvendte oplysninger'!M471+(1-'Anvendte oplysninger'!M471),IF(AND('Anvendte oplysninger'!L471="Ja",'Anvendte oplysninger'!J471&gt;4.99999999),0.8*'Anvendte oplysninger'!M471+(1-'Anvendte oplysninger'!M471),1)))))</f>
        <v>1</v>
      </c>
      <c r="M471" s="14">
        <f>IF('Anvendte oplysninger'!L471="Irrelevant",1,IF(AND('Anvendte oplysninger'!L471="Ja",'Anvendte oplysninger'!J471=2),0.8*'Anvendte oplysninger'!M471+(1-'Anvendte oplysninger'!M471),IF(AND('Anvendte oplysninger'!L471="Ja",'Anvendte oplysninger'!J471=3),0.85*'Anvendte oplysninger'!M471+(1-'Anvendte oplysninger'!M471),IF(AND('Anvendte oplysninger'!L471="Ja",'Anvendte oplysninger'!J471=4),0.88*'Anvendte oplysninger'!M471+(1-'Anvendte oplysninger'!M471),IF(AND('Anvendte oplysninger'!L471="Ja",'Anvendte oplysninger'!J471&gt;4.99999999),0.9*'Anvendte oplysninger'!M471+(1-'Anvendte oplysninger'!M471),1)))))</f>
        <v>1</v>
      </c>
      <c r="N471" s="14">
        <f>IF('Anvendte oplysninger'!N471="Irrelevant",1,IF(AND(OR(I471="Motorvejsstrækning",I471="Frakørselsflettestrækning",I471="Tilkørselsflettestrækning"),'Anvendte oplysninger'!N471&lt;3),1+(3-'Anvendte oplysninger'!N471)*0.09333333,1))</f>
        <v>1</v>
      </c>
      <c r="O471" s="14">
        <f>IF('Anvendte oplysninger'!N471="Irrelevant",1,IF(AND(OR(I471="Motorvejsstrækning",I471="Frakørselsflettestrækning",I471="Tilkørselsflettestrækning"),'Anvendte oplysninger'!N471&lt;3),1+(3-'Anvendte oplysninger'!N471)*0.19666667,1))</f>
        <v>1</v>
      </c>
      <c r="P471" s="14">
        <f>IF('Anvendte oplysninger'!O471="Irrelevant",1,IF(AND(OR(I471="Motorvejsstrækning",I471="Frakørselsflettestrækning",I471="Tilkørselsflettestrækning"),'Anvendte oplysninger'!O471&lt;3.00000001),1+(0.5-'Anvendte oplysninger'!O471)*0.04,IF(AND(OR(I471="Frakørselsrampe",I471="Tilkørselsrampe"),'Anvendte oplysninger'!O471&lt;3.00000001),1+(0.5-'Anvendte oplysninger'!O471)*0.08,IF(OR(I471="Motorvejsstrækning",I471="Frakørselsflettestrækning",I471="Tilkørselsflettestrækning"),0.9,0.8))))</f>
        <v>1</v>
      </c>
      <c r="Q471" s="14">
        <f>IF('Anvendte oplysninger'!P471="Irrelevant",1,IF(AND(OR(I471="Motorvejsstrækning",I471="Frakørselsflettestrækning",I471="Tilkørselsflettestrækning"),'Anvendte oplysninger'!P471&lt;11.00000001),1+(5-'Anvendte oplysninger'!P471)*0.01,0.94))</f>
        <v>1</v>
      </c>
      <c r="R471" s="14">
        <f>IF(OR('Anvendte oplysninger'!Q471="Irrelevant",'Anvendte oplysninger'!R471="Irrelevant",'Anvendte oplysninger'!Q471="Lige"),1,IF(AND(OR(I471="Motorvejsstrækning",I471="Frakørselsflettestrækning",I471="Tilkørselsflettestrækning"),'Anvendte oplysninger'!Q471&lt;4000),(EXP(0.1096*1746.5/'Anvendte oplysninger'!Q471)/EXP(0.1096*1746.5/4000))*('Anvendte oplysninger'!R471/1000)/G471+(G471-'Anvendte oplysninger'!R471/1000)/G471,1))</f>
        <v>1</v>
      </c>
      <c r="S471" s="14">
        <f>IF(OR('Anvendte oplysninger'!S471="Irrelevant",'Anvendte oplysninger'!T471="Irrelevant",'Anvendte oplysninger'!S471="Lige"),1,IF(AND(OR(I471="Motorvejsstrækning",I471="Frakørselsflettestrækning",I471="Tilkørselsflettestrækning"),'Anvendte oplysninger'!S471&lt;4000),(EXP(0.1096*1746.5/'Anvendte oplysninger'!S471)/EXP(0.1096*1746.5/4000))*('Anvendte oplysninger'!T471/1000)/G471+(G471-'Anvendte oplysninger'!T471/1000)/G471,1))</f>
        <v>1</v>
      </c>
      <c r="T471" s="14">
        <f>IF('Anvendte oplysninger'!U471="Irrelevant",1,IF(AND(OR(I471="Motorvejsstrækning",I471="Frakørselsflettestrækning",I471="Tilkørselsflettestrækning",I471="Frakørselsrampe",I471="Tilkørselsrampe"),'Anvendte oplysninger'!U471="Ja"),0.95,1))</f>
        <v>1</v>
      </c>
      <c r="U471" s="14">
        <f>IF('Anvendte oplysninger'!U471="Irrelevant",1,IF(AND(OR(I471="Motorvejsstrækning",I471="Frakørselsflettestrækning",I471="Tilkørselsflettestrækning",I471="Frakørselsrampe",I471="Tilkørselsrampe"),'Anvendte oplysninger'!U471="Ja"),0.96,1))</f>
        <v>1</v>
      </c>
      <c r="V471" s="14">
        <f>IF('Anvendte oplysninger'!U471="Irrelevant",1,IF(AND(OR(I471="Motorvejsstrækning",I471="Frakørselsflettestrækning",I471="Tilkørselsflettestrækning",I471="Frakørselsrampe",I471="Tilkørselsrampe"),'Anvendte oplysninger'!U471="Ja"),0.79,1))</f>
        <v>1</v>
      </c>
      <c r="W471" s="14">
        <f>IF('Anvendte oplysninger'!U471="Irrelevant",1,IF(AND(OR(I471="Motorvejsstrækning",I471="Frakørselsflettestrækning",I471="Tilkørselsflettestrækning",I471="Frakørselsrampe",I471="Tilkørselsrampe"),'Anvendte oplysninger'!U471="Ja"),0.94,1))</f>
        <v>1</v>
      </c>
      <c r="X471" s="14">
        <f>IF('Anvendte oplysninger'!U471="Irrelevant",1,IF(AND(OR(I471="Motorvejsstrækning",I471="Frakørselsflettestrækning",I471="Tilkørselsflettestrækning",I471="Frakørselsrampe",I471="Tilkørselsrampe"),'Anvendte oplysninger'!U471="Ja"),0.97,1))</f>
        <v>1</v>
      </c>
      <c r="Y471" s="14">
        <f>IF(AND(I471="Frakørselsrampe",'Anvendte oplysninger'!V471="S-formet ruderrampe"),1.32,IF(AND(I471="Frakørselsrampe",'Anvendte oplysninger'!V471="S-formet trompetrampe"),2.05,IF(AND(I471="Frakørselsrampe",'Anvendte oplysninger'!V471="U-formet trompetrampe"),4.11,IF(AND(I471="Frakørselsrampe",'Anvendte oplysninger'!V471="SV-formet flyoverrampe"),5.15,IF(AND(I471="Frakørselsrampe",'Anvendte oplysninger'!V471="Vinkelformet rampe"),1.07,IF(AND(I471="Tilkørselsrampe",'Anvendte oplysninger'!V471="S-formet ruderrampe"),0.93,IF(AND(I471="Tilkørselsrampe",'Anvendte oplysninger'!V471="S-formet trompetrampe"),2.48,IF(AND(I471="Tilkørselsrampe",'Anvendte oplysninger'!V471="U-formet trompetrampe"),4.15,IF(AND(I471="Tilkørselsrampe",'Anvendte oplysninger'!V471="SV-formet flyoverrampe"),5.26,IF(AND(I471="Tilkørselsrampe",'Anvendte oplysninger'!V471="Vinkelformet rampe"),1.42,1))))))))))</f>
        <v>1</v>
      </c>
      <c r="Z471" s="14">
        <f>IF(OR('Anvendte oplysninger'!W471="Lige",'Anvendte oplysninger'!W471="Irrelevant",'Anvendte oplysninger'!X471="Irrelevant",'Anvendte oplysninger'!Y471="Irrelevant"),1,1+1.545*1000/32.2*((('Anvendte oplysninger'!Y471*3268/3600)/('Anvendte oplysninger'!W471/0.306))^2)*('Anvendte oplysninger'!X471/1000)/G471)</f>
        <v>1</v>
      </c>
      <c r="AA471" s="14">
        <f>IF(OR('Anvendte oplysninger'!W471="Lige",'Anvendte oplysninger'!W471="Irrelevant",'Anvendte oplysninger'!X471="Irrelevant",'Anvendte oplysninger'!Y471="Irrelevant"),1,1+1.961*1000/32.2*((('Anvendte oplysninger'!Y471*3268/3600)/('Anvendte oplysninger'!W471/0.306))^2)*('Anvendte oplysninger'!X471/1000)/G471)</f>
        <v>1</v>
      </c>
      <c r="AB471" s="14">
        <f>IF(OR('Anvendte oplysninger'!Z471="Lige",'Anvendte oplysninger'!Z471="Irrelevant",'Anvendte oplysninger'!AA471="Irrelevant",'Anvendte oplysninger'!AB471="Irrelevant"),1,1+1.545*1000/32.2*((('Anvendte oplysninger'!AB471*3268/3600)/('Anvendte oplysninger'!Z471/0.306))^2)*('Anvendte oplysninger'!AA471/1000)/G471)</f>
        <v>1</v>
      </c>
      <c r="AC471" s="14">
        <f>IF(OR('Anvendte oplysninger'!Z471="Lige",'Anvendte oplysninger'!Z471="Irrelevant",'Anvendte oplysninger'!AA471="Irrelevant",'Anvendte oplysninger'!AB471="Irrelevant"),1,1+1.961*1000/32.2*((('Anvendte oplysninger'!AB471*3268/3600)/('Anvendte oplysninger'!Z471/0.306))^2)*('Anvendte oplysninger'!AA471/1000)/G471)</f>
        <v>1</v>
      </c>
      <c r="AD471" s="14">
        <f>IF(OR('Anvendte oplysninger'!AC471="Irrelevant",'Anvendte oplysninger'!AC471="Nej"),1,IF(AND('Anvendte oplysninger'!AC471="Ja",OR('Anvendte oplysninger'!Q471&lt;301,'Anvendte oplysninger'!S471&lt;301)),1-(0.5*('Anvendte oplysninger'!R471+'Anvendte oplysninger'!T471)/('Anvendte oplysninger'!G471*1000)),IF(AND('Anvendte oplysninger'!AC471="Ja",OR('Anvendte oplysninger'!Q471&lt;601,'Anvendte oplysninger'!S471&lt;601)),1-(0.25*('Anvendte oplysninger'!R471+'Anvendte oplysninger'!T471)/('Anvendte oplysninger'!G471*1000)),1)))</f>
        <v>1</v>
      </c>
      <c r="AE471" s="14">
        <f>IF(OR('Anvendte oplysninger'!AC471="Irrelevant",'Anvendte oplysninger'!AC471="Nej"),1,IF(AND('Anvendte oplysninger'!AC471="Ja",OR('Anvendte oplysninger'!Q471&lt;301,'Anvendte oplysninger'!S471&lt;301)),1-(0.4*('Anvendte oplysninger'!R471+'Anvendte oplysninger'!T471)/('Anvendte oplysninger'!G471*1000)),IF(AND('Anvendte oplysninger'!AC471="Ja",OR('Anvendte oplysninger'!Q471&lt;601,'Anvendte oplysninger'!S471&lt;601)),1-(0.2*('Anvendte oplysninger'!R471+'Anvendte oplysninger'!T471)/('Anvendte oplysninger'!G471*1000)),1)))</f>
        <v>1</v>
      </c>
      <c r="AF471" s="14">
        <f>IF('Anvendte oplysninger'!AD471="110 km/t",0.79,1)</f>
        <v>1</v>
      </c>
      <c r="AG471" s="14">
        <f>IF('Anvendte oplysninger'!AD471="110 km/t",0.94,1)</f>
        <v>1</v>
      </c>
      <c r="AH471" s="14">
        <f>IF('Anvendte oplysninger'!AD471="110 km/t",0.66,1)</f>
        <v>1</v>
      </c>
      <c r="AI471" s="14">
        <f>IF('Anvendte oplysninger'!AD471="110 km/t",0.82,1)</f>
        <v>1</v>
      </c>
      <c r="AJ471" s="14">
        <f>IF(AND('Anvendte oplysninger'!AE471="Ja",I471="Tilkørselsflettestrækning"),0.65*'Anvendte oplysninger'!AF471+1-'Anvendte oplysninger'!AF471,1)</f>
        <v>1</v>
      </c>
      <c r="AK471" s="15" t="str">
        <f t="shared" si="49"/>
        <v/>
      </c>
      <c r="AL471" s="15" t="str">
        <f t="shared" si="50"/>
        <v/>
      </c>
      <c r="AM471" s="15" t="str">
        <f t="shared" si="51"/>
        <v/>
      </c>
      <c r="AN471" s="15" t="str">
        <f t="shared" si="52"/>
        <v/>
      </c>
      <c r="AO471" s="15" t="str">
        <f t="shared" si="53"/>
        <v/>
      </c>
      <c r="AP471" s="15" t="str">
        <f t="shared" si="54"/>
        <v/>
      </c>
      <c r="AQ471" s="4" t="str">
        <f t="shared" si="55"/>
        <v/>
      </c>
    </row>
    <row r="472" spans="1:43" x14ac:dyDescent="0.25">
      <c r="A472" s="4" t="str">
        <f>IF(Inddata!A487="","",Inddata!A487)</f>
        <v/>
      </c>
      <c r="B472" s="4" t="str">
        <f>IF(Inddata!B487="","",Inddata!B487)</f>
        <v/>
      </c>
      <c r="C472" s="4" t="str">
        <f>IF(Inddata!C487="","",Inddata!C487)</f>
        <v/>
      </c>
      <c r="D472" s="4" t="str">
        <f>IF(Inddata!D487="","",Inddata!D487)</f>
        <v/>
      </c>
      <c r="E472" s="4" t="str">
        <f>IF(Inddata!E487="","",Inddata!E487)</f>
        <v/>
      </c>
      <c r="F472" s="4" t="str">
        <f>IF(Inddata!F487="","",Inddata!F487)</f>
        <v/>
      </c>
      <c r="G472" s="4">
        <f>IF(Inddata!G487="","",Inddata!G487)</f>
        <v>0</v>
      </c>
      <c r="H472" s="4" t="str">
        <f>IF(Inddata!H487&gt;0.5,Inddata!H487,"")</f>
        <v/>
      </c>
      <c r="I472" s="4" t="str">
        <f>IF(Inddata!I487="","",Inddata!I487)</f>
        <v/>
      </c>
      <c r="J472" s="14">
        <f>IF('Anvendte oplysninger'!J472="Irrelevant",1,IF('Anvendte oplysninger'!J472&gt;3,1.2,1))</f>
        <v>1</v>
      </c>
      <c r="K472" s="14">
        <f>IF('Anvendte oplysninger'!K472="Irrelevant",1,IF(AND(OR(I472="Motorvejsstrækning",I472="Frakørselsflettestrækning",I472="Tilkørselsflettestrækning"),'Anvendte oplysninger'!K472&lt;3.5),1+(3.5-'Anvendte oplysninger'!K472)*0.12,IF(AND(OR(I472="Frakørselsrampe",I472="Tilkørselsrampe"),'Anvendte oplysninger'!K472&lt;3.5),1+(3.5-'Anvendte oplysninger'!K472)*0.16,1)))</f>
        <v>1</v>
      </c>
      <c r="L472" s="14">
        <f>IF('Anvendte oplysninger'!L472="Irrelevant",1,IF(AND('Anvendte oplysninger'!L472="Ja",'Anvendte oplysninger'!J472=2),0.6*'Anvendte oplysninger'!M472+(1-'Anvendte oplysninger'!M472),IF(AND('Anvendte oplysninger'!L472="Ja",'Anvendte oplysninger'!J472=3),0.7*'Anvendte oplysninger'!M472+(1-'Anvendte oplysninger'!M472),IF(AND('Anvendte oplysninger'!L472="Ja",'Anvendte oplysninger'!J472=4),0.76*'Anvendte oplysninger'!M472+(1-'Anvendte oplysninger'!M472),IF(AND('Anvendte oplysninger'!L472="Ja",'Anvendte oplysninger'!J472&gt;4.99999999),0.8*'Anvendte oplysninger'!M472+(1-'Anvendte oplysninger'!M472),1)))))</f>
        <v>1</v>
      </c>
      <c r="M472" s="14">
        <f>IF('Anvendte oplysninger'!L472="Irrelevant",1,IF(AND('Anvendte oplysninger'!L472="Ja",'Anvendte oplysninger'!J472=2),0.8*'Anvendte oplysninger'!M472+(1-'Anvendte oplysninger'!M472),IF(AND('Anvendte oplysninger'!L472="Ja",'Anvendte oplysninger'!J472=3),0.85*'Anvendte oplysninger'!M472+(1-'Anvendte oplysninger'!M472),IF(AND('Anvendte oplysninger'!L472="Ja",'Anvendte oplysninger'!J472=4),0.88*'Anvendte oplysninger'!M472+(1-'Anvendte oplysninger'!M472),IF(AND('Anvendte oplysninger'!L472="Ja",'Anvendte oplysninger'!J472&gt;4.99999999),0.9*'Anvendte oplysninger'!M472+(1-'Anvendte oplysninger'!M472),1)))))</f>
        <v>1</v>
      </c>
      <c r="N472" s="14">
        <f>IF('Anvendte oplysninger'!N472="Irrelevant",1,IF(AND(OR(I472="Motorvejsstrækning",I472="Frakørselsflettestrækning",I472="Tilkørselsflettestrækning"),'Anvendte oplysninger'!N472&lt;3),1+(3-'Anvendte oplysninger'!N472)*0.09333333,1))</f>
        <v>1</v>
      </c>
      <c r="O472" s="14">
        <f>IF('Anvendte oplysninger'!N472="Irrelevant",1,IF(AND(OR(I472="Motorvejsstrækning",I472="Frakørselsflettestrækning",I472="Tilkørselsflettestrækning"),'Anvendte oplysninger'!N472&lt;3),1+(3-'Anvendte oplysninger'!N472)*0.19666667,1))</f>
        <v>1</v>
      </c>
      <c r="P472" s="14">
        <f>IF('Anvendte oplysninger'!O472="Irrelevant",1,IF(AND(OR(I472="Motorvejsstrækning",I472="Frakørselsflettestrækning",I472="Tilkørselsflettestrækning"),'Anvendte oplysninger'!O472&lt;3.00000001),1+(0.5-'Anvendte oplysninger'!O472)*0.04,IF(AND(OR(I472="Frakørselsrampe",I472="Tilkørselsrampe"),'Anvendte oplysninger'!O472&lt;3.00000001),1+(0.5-'Anvendte oplysninger'!O472)*0.08,IF(OR(I472="Motorvejsstrækning",I472="Frakørselsflettestrækning",I472="Tilkørselsflettestrækning"),0.9,0.8))))</f>
        <v>1</v>
      </c>
      <c r="Q472" s="14">
        <f>IF('Anvendte oplysninger'!P472="Irrelevant",1,IF(AND(OR(I472="Motorvejsstrækning",I472="Frakørselsflettestrækning",I472="Tilkørselsflettestrækning"),'Anvendte oplysninger'!P472&lt;11.00000001),1+(5-'Anvendte oplysninger'!P472)*0.01,0.94))</f>
        <v>1</v>
      </c>
      <c r="R472" s="14">
        <f>IF(OR('Anvendte oplysninger'!Q472="Irrelevant",'Anvendte oplysninger'!R472="Irrelevant",'Anvendte oplysninger'!Q472="Lige"),1,IF(AND(OR(I472="Motorvejsstrækning",I472="Frakørselsflettestrækning",I472="Tilkørselsflettestrækning"),'Anvendte oplysninger'!Q472&lt;4000),(EXP(0.1096*1746.5/'Anvendte oplysninger'!Q472)/EXP(0.1096*1746.5/4000))*('Anvendte oplysninger'!R472/1000)/G472+(G472-'Anvendte oplysninger'!R472/1000)/G472,1))</f>
        <v>1</v>
      </c>
      <c r="S472" s="14">
        <f>IF(OR('Anvendte oplysninger'!S472="Irrelevant",'Anvendte oplysninger'!T472="Irrelevant",'Anvendte oplysninger'!S472="Lige"),1,IF(AND(OR(I472="Motorvejsstrækning",I472="Frakørselsflettestrækning",I472="Tilkørselsflettestrækning"),'Anvendte oplysninger'!S472&lt;4000),(EXP(0.1096*1746.5/'Anvendte oplysninger'!S472)/EXP(0.1096*1746.5/4000))*('Anvendte oplysninger'!T472/1000)/G472+(G472-'Anvendte oplysninger'!T472/1000)/G472,1))</f>
        <v>1</v>
      </c>
      <c r="T472" s="14">
        <f>IF('Anvendte oplysninger'!U472="Irrelevant",1,IF(AND(OR(I472="Motorvejsstrækning",I472="Frakørselsflettestrækning",I472="Tilkørselsflettestrækning",I472="Frakørselsrampe",I472="Tilkørselsrampe"),'Anvendte oplysninger'!U472="Ja"),0.95,1))</f>
        <v>1</v>
      </c>
      <c r="U472" s="14">
        <f>IF('Anvendte oplysninger'!U472="Irrelevant",1,IF(AND(OR(I472="Motorvejsstrækning",I472="Frakørselsflettestrækning",I472="Tilkørselsflettestrækning",I472="Frakørselsrampe",I472="Tilkørselsrampe"),'Anvendte oplysninger'!U472="Ja"),0.96,1))</f>
        <v>1</v>
      </c>
      <c r="V472" s="14">
        <f>IF('Anvendte oplysninger'!U472="Irrelevant",1,IF(AND(OR(I472="Motorvejsstrækning",I472="Frakørselsflettestrækning",I472="Tilkørselsflettestrækning",I472="Frakørselsrampe",I472="Tilkørselsrampe"),'Anvendte oplysninger'!U472="Ja"),0.79,1))</f>
        <v>1</v>
      </c>
      <c r="W472" s="14">
        <f>IF('Anvendte oplysninger'!U472="Irrelevant",1,IF(AND(OR(I472="Motorvejsstrækning",I472="Frakørselsflettestrækning",I472="Tilkørselsflettestrækning",I472="Frakørselsrampe",I472="Tilkørselsrampe"),'Anvendte oplysninger'!U472="Ja"),0.94,1))</f>
        <v>1</v>
      </c>
      <c r="X472" s="14">
        <f>IF('Anvendte oplysninger'!U472="Irrelevant",1,IF(AND(OR(I472="Motorvejsstrækning",I472="Frakørselsflettestrækning",I472="Tilkørselsflettestrækning",I472="Frakørselsrampe",I472="Tilkørselsrampe"),'Anvendte oplysninger'!U472="Ja"),0.97,1))</f>
        <v>1</v>
      </c>
      <c r="Y472" s="14">
        <f>IF(AND(I472="Frakørselsrampe",'Anvendte oplysninger'!V472="S-formet ruderrampe"),1.32,IF(AND(I472="Frakørselsrampe",'Anvendte oplysninger'!V472="S-formet trompetrampe"),2.05,IF(AND(I472="Frakørselsrampe",'Anvendte oplysninger'!V472="U-formet trompetrampe"),4.11,IF(AND(I472="Frakørselsrampe",'Anvendte oplysninger'!V472="SV-formet flyoverrampe"),5.15,IF(AND(I472="Frakørselsrampe",'Anvendte oplysninger'!V472="Vinkelformet rampe"),1.07,IF(AND(I472="Tilkørselsrampe",'Anvendte oplysninger'!V472="S-formet ruderrampe"),0.93,IF(AND(I472="Tilkørselsrampe",'Anvendte oplysninger'!V472="S-formet trompetrampe"),2.48,IF(AND(I472="Tilkørselsrampe",'Anvendte oplysninger'!V472="U-formet trompetrampe"),4.15,IF(AND(I472="Tilkørselsrampe",'Anvendte oplysninger'!V472="SV-formet flyoverrampe"),5.26,IF(AND(I472="Tilkørselsrampe",'Anvendte oplysninger'!V472="Vinkelformet rampe"),1.42,1))))))))))</f>
        <v>1</v>
      </c>
      <c r="Z472" s="14">
        <f>IF(OR('Anvendte oplysninger'!W472="Lige",'Anvendte oplysninger'!W472="Irrelevant",'Anvendte oplysninger'!X472="Irrelevant",'Anvendte oplysninger'!Y472="Irrelevant"),1,1+1.545*1000/32.2*((('Anvendte oplysninger'!Y472*3268/3600)/('Anvendte oplysninger'!W472/0.306))^2)*('Anvendte oplysninger'!X472/1000)/G472)</f>
        <v>1</v>
      </c>
      <c r="AA472" s="14">
        <f>IF(OR('Anvendte oplysninger'!W472="Lige",'Anvendte oplysninger'!W472="Irrelevant",'Anvendte oplysninger'!X472="Irrelevant",'Anvendte oplysninger'!Y472="Irrelevant"),1,1+1.961*1000/32.2*((('Anvendte oplysninger'!Y472*3268/3600)/('Anvendte oplysninger'!W472/0.306))^2)*('Anvendte oplysninger'!X472/1000)/G472)</f>
        <v>1</v>
      </c>
      <c r="AB472" s="14">
        <f>IF(OR('Anvendte oplysninger'!Z472="Lige",'Anvendte oplysninger'!Z472="Irrelevant",'Anvendte oplysninger'!AA472="Irrelevant",'Anvendte oplysninger'!AB472="Irrelevant"),1,1+1.545*1000/32.2*((('Anvendte oplysninger'!AB472*3268/3600)/('Anvendte oplysninger'!Z472/0.306))^2)*('Anvendte oplysninger'!AA472/1000)/G472)</f>
        <v>1</v>
      </c>
      <c r="AC472" s="14">
        <f>IF(OR('Anvendte oplysninger'!Z472="Lige",'Anvendte oplysninger'!Z472="Irrelevant",'Anvendte oplysninger'!AA472="Irrelevant",'Anvendte oplysninger'!AB472="Irrelevant"),1,1+1.961*1000/32.2*((('Anvendte oplysninger'!AB472*3268/3600)/('Anvendte oplysninger'!Z472/0.306))^2)*('Anvendte oplysninger'!AA472/1000)/G472)</f>
        <v>1</v>
      </c>
      <c r="AD472" s="14">
        <f>IF(OR('Anvendte oplysninger'!AC472="Irrelevant",'Anvendte oplysninger'!AC472="Nej"),1,IF(AND('Anvendte oplysninger'!AC472="Ja",OR('Anvendte oplysninger'!Q472&lt;301,'Anvendte oplysninger'!S472&lt;301)),1-(0.5*('Anvendte oplysninger'!R472+'Anvendte oplysninger'!T472)/('Anvendte oplysninger'!G472*1000)),IF(AND('Anvendte oplysninger'!AC472="Ja",OR('Anvendte oplysninger'!Q472&lt;601,'Anvendte oplysninger'!S472&lt;601)),1-(0.25*('Anvendte oplysninger'!R472+'Anvendte oplysninger'!T472)/('Anvendte oplysninger'!G472*1000)),1)))</f>
        <v>1</v>
      </c>
      <c r="AE472" s="14">
        <f>IF(OR('Anvendte oplysninger'!AC472="Irrelevant",'Anvendte oplysninger'!AC472="Nej"),1,IF(AND('Anvendte oplysninger'!AC472="Ja",OR('Anvendte oplysninger'!Q472&lt;301,'Anvendte oplysninger'!S472&lt;301)),1-(0.4*('Anvendte oplysninger'!R472+'Anvendte oplysninger'!T472)/('Anvendte oplysninger'!G472*1000)),IF(AND('Anvendte oplysninger'!AC472="Ja",OR('Anvendte oplysninger'!Q472&lt;601,'Anvendte oplysninger'!S472&lt;601)),1-(0.2*('Anvendte oplysninger'!R472+'Anvendte oplysninger'!T472)/('Anvendte oplysninger'!G472*1000)),1)))</f>
        <v>1</v>
      </c>
      <c r="AF472" s="14">
        <f>IF('Anvendte oplysninger'!AD472="110 km/t",0.79,1)</f>
        <v>1</v>
      </c>
      <c r="AG472" s="14">
        <f>IF('Anvendte oplysninger'!AD472="110 km/t",0.94,1)</f>
        <v>1</v>
      </c>
      <c r="AH472" s="14">
        <f>IF('Anvendte oplysninger'!AD472="110 km/t",0.66,1)</f>
        <v>1</v>
      </c>
      <c r="AI472" s="14">
        <f>IF('Anvendte oplysninger'!AD472="110 km/t",0.82,1)</f>
        <v>1</v>
      </c>
      <c r="AJ472" s="14">
        <f>IF(AND('Anvendte oplysninger'!AE472="Ja",I472="Tilkørselsflettestrækning"),0.65*'Anvendte oplysninger'!AF472+1-'Anvendte oplysninger'!AF472,1)</f>
        <v>1</v>
      </c>
      <c r="AK472" s="15" t="str">
        <f t="shared" si="49"/>
        <v/>
      </c>
      <c r="AL472" s="15" t="str">
        <f t="shared" si="50"/>
        <v/>
      </c>
      <c r="AM472" s="15" t="str">
        <f t="shared" si="51"/>
        <v/>
      </c>
      <c r="AN472" s="15" t="str">
        <f t="shared" si="52"/>
        <v/>
      </c>
      <c r="AO472" s="15" t="str">
        <f t="shared" si="53"/>
        <v/>
      </c>
      <c r="AP472" s="15" t="str">
        <f t="shared" si="54"/>
        <v/>
      </c>
      <c r="AQ472" s="4" t="str">
        <f t="shared" si="55"/>
        <v/>
      </c>
    </row>
    <row r="473" spans="1:43" x14ac:dyDescent="0.25">
      <c r="A473" s="4" t="str">
        <f>IF(Inddata!A488="","",Inddata!A488)</f>
        <v/>
      </c>
      <c r="B473" s="4" t="str">
        <f>IF(Inddata!B488="","",Inddata!B488)</f>
        <v/>
      </c>
      <c r="C473" s="4" t="str">
        <f>IF(Inddata!C488="","",Inddata!C488)</f>
        <v/>
      </c>
      <c r="D473" s="4" t="str">
        <f>IF(Inddata!D488="","",Inddata!D488)</f>
        <v/>
      </c>
      <c r="E473" s="4" t="str">
        <f>IF(Inddata!E488="","",Inddata!E488)</f>
        <v/>
      </c>
      <c r="F473" s="4" t="str">
        <f>IF(Inddata!F488="","",Inddata!F488)</f>
        <v/>
      </c>
      <c r="G473" s="4">
        <f>IF(Inddata!G488="","",Inddata!G488)</f>
        <v>0</v>
      </c>
      <c r="H473" s="4" t="str">
        <f>IF(Inddata!H488&gt;0.5,Inddata!H488,"")</f>
        <v/>
      </c>
      <c r="I473" s="4" t="str">
        <f>IF(Inddata!I488="","",Inddata!I488)</f>
        <v/>
      </c>
      <c r="J473" s="14">
        <f>IF('Anvendte oplysninger'!J473="Irrelevant",1,IF('Anvendte oplysninger'!J473&gt;3,1.2,1))</f>
        <v>1</v>
      </c>
      <c r="K473" s="14">
        <f>IF('Anvendte oplysninger'!K473="Irrelevant",1,IF(AND(OR(I473="Motorvejsstrækning",I473="Frakørselsflettestrækning",I473="Tilkørselsflettestrækning"),'Anvendte oplysninger'!K473&lt;3.5),1+(3.5-'Anvendte oplysninger'!K473)*0.12,IF(AND(OR(I473="Frakørselsrampe",I473="Tilkørselsrampe"),'Anvendte oplysninger'!K473&lt;3.5),1+(3.5-'Anvendte oplysninger'!K473)*0.16,1)))</f>
        <v>1</v>
      </c>
      <c r="L473" s="14">
        <f>IF('Anvendte oplysninger'!L473="Irrelevant",1,IF(AND('Anvendte oplysninger'!L473="Ja",'Anvendte oplysninger'!J473=2),0.6*'Anvendte oplysninger'!M473+(1-'Anvendte oplysninger'!M473),IF(AND('Anvendte oplysninger'!L473="Ja",'Anvendte oplysninger'!J473=3),0.7*'Anvendte oplysninger'!M473+(1-'Anvendte oplysninger'!M473),IF(AND('Anvendte oplysninger'!L473="Ja",'Anvendte oplysninger'!J473=4),0.76*'Anvendte oplysninger'!M473+(1-'Anvendte oplysninger'!M473),IF(AND('Anvendte oplysninger'!L473="Ja",'Anvendte oplysninger'!J473&gt;4.99999999),0.8*'Anvendte oplysninger'!M473+(1-'Anvendte oplysninger'!M473),1)))))</f>
        <v>1</v>
      </c>
      <c r="M473" s="14">
        <f>IF('Anvendte oplysninger'!L473="Irrelevant",1,IF(AND('Anvendte oplysninger'!L473="Ja",'Anvendte oplysninger'!J473=2),0.8*'Anvendte oplysninger'!M473+(1-'Anvendte oplysninger'!M473),IF(AND('Anvendte oplysninger'!L473="Ja",'Anvendte oplysninger'!J473=3),0.85*'Anvendte oplysninger'!M473+(1-'Anvendte oplysninger'!M473),IF(AND('Anvendte oplysninger'!L473="Ja",'Anvendte oplysninger'!J473=4),0.88*'Anvendte oplysninger'!M473+(1-'Anvendte oplysninger'!M473),IF(AND('Anvendte oplysninger'!L473="Ja",'Anvendte oplysninger'!J473&gt;4.99999999),0.9*'Anvendte oplysninger'!M473+(1-'Anvendte oplysninger'!M473),1)))))</f>
        <v>1</v>
      </c>
      <c r="N473" s="14">
        <f>IF('Anvendte oplysninger'!N473="Irrelevant",1,IF(AND(OR(I473="Motorvejsstrækning",I473="Frakørselsflettestrækning",I473="Tilkørselsflettestrækning"),'Anvendte oplysninger'!N473&lt;3),1+(3-'Anvendte oplysninger'!N473)*0.09333333,1))</f>
        <v>1</v>
      </c>
      <c r="O473" s="14">
        <f>IF('Anvendte oplysninger'!N473="Irrelevant",1,IF(AND(OR(I473="Motorvejsstrækning",I473="Frakørselsflettestrækning",I473="Tilkørselsflettestrækning"),'Anvendte oplysninger'!N473&lt;3),1+(3-'Anvendte oplysninger'!N473)*0.19666667,1))</f>
        <v>1</v>
      </c>
      <c r="P473" s="14">
        <f>IF('Anvendte oplysninger'!O473="Irrelevant",1,IF(AND(OR(I473="Motorvejsstrækning",I473="Frakørselsflettestrækning",I473="Tilkørselsflettestrækning"),'Anvendte oplysninger'!O473&lt;3.00000001),1+(0.5-'Anvendte oplysninger'!O473)*0.04,IF(AND(OR(I473="Frakørselsrampe",I473="Tilkørselsrampe"),'Anvendte oplysninger'!O473&lt;3.00000001),1+(0.5-'Anvendte oplysninger'!O473)*0.08,IF(OR(I473="Motorvejsstrækning",I473="Frakørselsflettestrækning",I473="Tilkørselsflettestrækning"),0.9,0.8))))</f>
        <v>1</v>
      </c>
      <c r="Q473" s="14">
        <f>IF('Anvendte oplysninger'!P473="Irrelevant",1,IF(AND(OR(I473="Motorvejsstrækning",I473="Frakørselsflettestrækning",I473="Tilkørselsflettestrækning"),'Anvendte oplysninger'!P473&lt;11.00000001),1+(5-'Anvendte oplysninger'!P473)*0.01,0.94))</f>
        <v>1</v>
      </c>
      <c r="R473" s="14">
        <f>IF(OR('Anvendte oplysninger'!Q473="Irrelevant",'Anvendte oplysninger'!R473="Irrelevant",'Anvendte oplysninger'!Q473="Lige"),1,IF(AND(OR(I473="Motorvejsstrækning",I473="Frakørselsflettestrækning",I473="Tilkørselsflettestrækning"),'Anvendte oplysninger'!Q473&lt;4000),(EXP(0.1096*1746.5/'Anvendte oplysninger'!Q473)/EXP(0.1096*1746.5/4000))*('Anvendte oplysninger'!R473/1000)/G473+(G473-'Anvendte oplysninger'!R473/1000)/G473,1))</f>
        <v>1</v>
      </c>
      <c r="S473" s="14">
        <f>IF(OR('Anvendte oplysninger'!S473="Irrelevant",'Anvendte oplysninger'!T473="Irrelevant",'Anvendte oplysninger'!S473="Lige"),1,IF(AND(OR(I473="Motorvejsstrækning",I473="Frakørselsflettestrækning",I473="Tilkørselsflettestrækning"),'Anvendte oplysninger'!S473&lt;4000),(EXP(0.1096*1746.5/'Anvendte oplysninger'!S473)/EXP(0.1096*1746.5/4000))*('Anvendte oplysninger'!T473/1000)/G473+(G473-'Anvendte oplysninger'!T473/1000)/G473,1))</f>
        <v>1</v>
      </c>
      <c r="T473" s="14">
        <f>IF('Anvendte oplysninger'!U473="Irrelevant",1,IF(AND(OR(I473="Motorvejsstrækning",I473="Frakørselsflettestrækning",I473="Tilkørselsflettestrækning",I473="Frakørselsrampe",I473="Tilkørselsrampe"),'Anvendte oplysninger'!U473="Ja"),0.95,1))</f>
        <v>1</v>
      </c>
      <c r="U473" s="14">
        <f>IF('Anvendte oplysninger'!U473="Irrelevant",1,IF(AND(OR(I473="Motorvejsstrækning",I473="Frakørselsflettestrækning",I473="Tilkørselsflettestrækning",I473="Frakørselsrampe",I473="Tilkørselsrampe"),'Anvendte oplysninger'!U473="Ja"),0.96,1))</f>
        <v>1</v>
      </c>
      <c r="V473" s="14">
        <f>IF('Anvendte oplysninger'!U473="Irrelevant",1,IF(AND(OR(I473="Motorvejsstrækning",I473="Frakørselsflettestrækning",I473="Tilkørselsflettestrækning",I473="Frakørselsrampe",I473="Tilkørselsrampe"),'Anvendte oplysninger'!U473="Ja"),0.79,1))</f>
        <v>1</v>
      </c>
      <c r="W473" s="14">
        <f>IF('Anvendte oplysninger'!U473="Irrelevant",1,IF(AND(OR(I473="Motorvejsstrækning",I473="Frakørselsflettestrækning",I473="Tilkørselsflettestrækning",I473="Frakørselsrampe",I473="Tilkørselsrampe"),'Anvendte oplysninger'!U473="Ja"),0.94,1))</f>
        <v>1</v>
      </c>
      <c r="X473" s="14">
        <f>IF('Anvendte oplysninger'!U473="Irrelevant",1,IF(AND(OR(I473="Motorvejsstrækning",I473="Frakørselsflettestrækning",I473="Tilkørselsflettestrækning",I473="Frakørselsrampe",I473="Tilkørselsrampe"),'Anvendte oplysninger'!U473="Ja"),0.97,1))</f>
        <v>1</v>
      </c>
      <c r="Y473" s="14">
        <f>IF(AND(I473="Frakørselsrampe",'Anvendte oplysninger'!V473="S-formet ruderrampe"),1.32,IF(AND(I473="Frakørselsrampe",'Anvendte oplysninger'!V473="S-formet trompetrampe"),2.05,IF(AND(I473="Frakørselsrampe",'Anvendte oplysninger'!V473="U-formet trompetrampe"),4.11,IF(AND(I473="Frakørselsrampe",'Anvendte oplysninger'!V473="SV-formet flyoverrampe"),5.15,IF(AND(I473="Frakørselsrampe",'Anvendte oplysninger'!V473="Vinkelformet rampe"),1.07,IF(AND(I473="Tilkørselsrampe",'Anvendte oplysninger'!V473="S-formet ruderrampe"),0.93,IF(AND(I473="Tilkørselsrampe",'Anvendte oplysninger'!V473="S-formet trompetrampe"),2.48,IF(AND(I473="Tilkørselsrampe",'Anvendte oplysninger'!V473="U-formet trompetrampe"),4.15,IF(AND(I473="Tilkørselsrampe",'Anvendte oplysninger'!V473="SV-formet flyoverrampe"),5.26,IF(AND(I473="Tilkørselsrampe",'Anvendte oplysninger'!V473="Vinkelformet rampe"),1.42,1))))))))))</f>
        <v>1</v>
      </c>
      <c r="Z473" s="14">
        <f>IF(OR('Anvendte oplysninger'!W473="Lige",'Anvendte oplysninger'!W473="Irrelevant",'Anvendte oplysninger'!X473="Irrelevant",'Anvendte oplysninger'!Y473="Irrelevant"),1,1+1.545*1000/32.2*((('Anvendte oplysninger'!Y473*3268/3600)/('Anvendte oplysninger'!W473/0.306))^2)*('Anvendte oplysninger'!X473/1000)/G473)</f>
        <v>1</v>
      </c>
      <c r="AA473" s="14">
        <f>IF(OR('Anvendte oplysninger'!W473="Lige",'Anvendte oplysninger'!W473="Irrelevant",'Anvendte oplysninger'!X473="Irrelevant",'Anvendte oplysninger'!Y473="Irrelevant"),1,1+1.961*1000/32.2*((('Anvendte oplysninger'!Y473*3268/3600)/('Anvendte oplysninger'!W473/0.306))^2)*('Anvendte oplysninger'!X473/1000)/G473)</f>
        <v>1</v>
      </c>
      <c r="AB473" s="14">
        <f>IF(OR('Anvendte oplysninger'!Z473="Lige",'Anvendte oplysninger'!Z473="Irrelevant",'Anvendte oplysninger'!AA473="Irrelevant",'Anvendte oplysninger'!AB473="Irrelevant"),1,1+1.545*1000/32.2*((('Anvendte oplysninger'!AB473*3268/3600)/('Anvendte oplysninger'!Z473/0.306))^2)*('Anvendte oplysninger'!AA473/1000)/G473)</f>
        <v>1</v>
      </c>
      <c r="AC473" s="14">
        <f>IF(OR('Anvendte oplysninger'!Z473="Lige",'Anvendte oplysninger'!Z473="Irrelevant",'Anvendte oplysninger'!AA473="Irrelevant",'Anvendte oplysninger'!AB473="Irrelevant"),1,1+1.961*1000/32.2*((('Anvendte oplysninger'!AB473*3268/3600)/('Anvendte oplysninger'!Z473/0.306))^2)*('Anvendte oplysninger'!AA473/1000)/G473)</f>
        <v>1</v>
      </c>
      <c r="AD473" s="14">
        <f>IF(OR('Anvendte oplysninger'!AC473="Irrelevant",'Anvendte oplysninger'!AC473="Nej"),1,IF(AND('Anvendte oplysninger'!AC473="Ja",OR('Anvendte oplysninger'!Q473&lt;301,'Anvendte oplysninger'!S473&lt;301)),1-(0.5*('Anvendte oplysninger'!R473+'Anvendte oplysninger'!T473)/('Anvendte oplysninger'!G473*1000)),IF(AND('Anvendte oplysninger'!AC473="Ja",OR('Anvendte oplysninger'!Q473&lt;601,'Anvendte oplysninger'!S473&lt;601)),1-(0.25*('Anvendte oplysninger'!R473+'Anvendte oplysninger'!T473)/('Anvendte oplysninger'!G473*1000)),1)))</f>
        <v>1</v>
      </c>
      <c r="AE473" s="14">
        <f>IF(OR('Anvendte oplysninger'!AC473="Irrelevant",'Anvendte oplysninger'!AC473="Nej"),1,IF(AND('Anvendte oplysninger'!AC473="Ja",OR('Anvendte oplysninger'!Q473&lt;301,'Anvendte oplysninger'!S473&lt;301)),1-(0.4*('Anvendte oplysninger'!R473+'Anvendte oplysninger'!T473)/('Anvendte oplysninger'!G473*1000)),IF(AND('Anvendte oplysninger'!AC473="Ja",OR('Anvendte oplysninger'!Q473&lt;601,'Anvendte oplysninger'!S473&lt;601)),1-(0.2*('Anvendte oplysninger'!R473+'Anvendte oplysninger'!T473)/('Anvendte oplysninger'!G473*1000)),1)))</f>
        <v>1</v>
      </c>
      <c r="AF473" s="14">
        <f>IF('Anvendte oplysninger'!AD473="110 km/t",0.79,1)</f>
        <v>1</v>
      </c>
      <c r="AG473" s="14">
        <f>IF('Anvendte oplysninger'!AD473="110 km/t",0.94,1)</f>
        <v>1</v>
      </c>
      <c r="AH473" s="14">
        <f>IF('Anvendte oplysninger'!AD473="110 km/t",0.66,1)</f>
        <v>1</v>
      </c>
      <c r="AI473" s="14">
        <f>IF('Anvendte oplysninger'!AD473="110 km/t",0.82,1)</f>
        <v>1</v>
      </c>
      <c r="AJ473" s="14">
        <f>IF(AND('Anvendte oplysninger'!AE473="Ja",I473="Tilkørselsflettestrækning"),0.65*'Anvendte oplysninger'!AF473+1-'Anvendte oplysninger'!AF473,1)</f>
        <v>1</v>
      </c>
      <c r="AK473" s="15" t="str">
        <f t="shared" si="49"/>
        <v/>
      </c>
      <c r="AL473" s="15" t="str">
        <f t="shared" si="50"/>
        <v/>
      </c>
      <c r="AM473" s="15" t="str">
        <f t="shared" si="51"/>
        <v/>
      </c>
      <c r="AN473" s="15" t="str">
        <f t="shared" si="52"/>
        <v/>
      </c>
      <c r="AO473" s="15" t="str">
        <f t="shared" si="53"/>
        <v/>
      </c>
      <c r="AP473" s="15" t="str">
        <f t="shared" si="54"/>
        <v/>
      </c>
      <c r="AQ473" s="4" t="str">
        <f t="shared" si="55"/>
        <v/>
      </c>
    </row>
    <row r="474" spans="1:43" x14ac:dyDescent="0.25">
      <c r="A474" s="4" t="str">
        <f>IF(Inddata!A489="","",Inddata!A489)</f>
        <v/>
      </c>
      <c r="B474" s="4" t="str">
        <f>IF(Inddata!B489="","",Inddata!B489)</f>
        <v/>
      </c>
      <c r="C474" s="4" t="str">
        <f>IF(Inddata!C489="","",Inddata!C489)</f>
        <v/>
      </c>
      <c r="D474" s="4" t="str">
        <f>IF(Inddata!D489="","",Inddata!D489)</f>
        <v/>
      </c>
      <c r="E474" s="4" t="str">
        <f>IF(Inddata!E489="","",Inddata!E489)</f>
        <v/>
      </c>
      <c r="F474" s="4" t="str">
        <f>IF(Inddata!F489="","",Inddata!F489)</f>
        <v/>
      </c>
      <c r="G474" s="4">
        <f>IF(Inddata!G489="","",Inddata!G489)</f>
        <v>0</v>
      </c>
      <c r="H474" s="4" t="str">
        <f>IF(Inddata!H489&gt;0.5,Inddata!H489,"")</f>
        <v/>
      </c>
      <c r="I474" s="4" t="str">
        <f>IF(Inddata!I489="","",Inddata!I489)</f>
        <v/>
      </c>
      <c r="J474" s="14">
        <f>IF('Anvendte oplysninger'!J474="Irrelevant",1,IF('Anvendte oplysninger'!J474&gt;3,1.2,1))</f>
        <v>1</v>
      </c>
      <c r="K474" s="14">
        <f>IF('Anvendte oplysninger'!K474="Irrelevant",1,IF(AND(OR(I474="Motorvejsstrækning",I474="Frakørselsflettestrækning",I474="Tilkørselsflettestrækning"),'Anvendte oplysninger'!K474&lt;3.5),1+(3.5-'Anvendte oplysninger'!K474)*0.12,IF(AND(OR(I474="Frakørselsrampe",I474="Tilkørselsrampe"),'Anvendte oplysninger'!K474&lt;3.5),1+(3.5-'Anvendte oplysninger'!K474)*0.16,1)))</f>
        <v>1</v>
      </c>
      <c r="L474" s="14">
        <f>IF('Anvendte oplysninger'!L474="Irrelevant",1,IF(AND('Anvendte oplysninger'!L474="Ja",'Anvendte oplysninger'!J474=2),0.6*'Anvendte oplysninger'!M474+(1-'Anvendte oplysninger'!M474),IF(AND('Anvendte oplysninger'!L474="Ja",'Anvendte oplysninger'!J474=3),0.7*'Anvendte oplysninger'!M474+(1-'Anvendte oplysninger'!M474),IF(AND('Anvendte oplysninger'!L474="Ja",'Anvendte oplysninger'!J474=4),0.76*'Anvendte oplysninger'!M474+(1-'Anvendte oplysninger'!M474),IF(AND('Anvendte oplysninger'!L474="Ja",'Anvendte oplysninger'!J474&gt;4.99999999),0.8*'Anvendte oplysninger'!M474+(1-'Anvendte oplysninger'!M474),1)))))</f>
        <v>1</v>
      </c>
      <c r="M474" s="14">
        <f>IF('Anvendte oplysninger'!L474="Irrelevant",1,IF(AND('Anvendte oplysninger'!L474="Ja",'Anvendte oplysninger'!J474=2),0.8*'Anvendte oplysninger'!M474+(1-'Anvendte oplysninger'!M474),IF(AND('Anvendte oplysninger'!L474="Ja",'Anvendte oplysninger'!J474=3),0.85*'Anvendte oplysninger'!M474+(1-'Anvendte oplysninger'!M474),IF(AND('Anvendte oplysninger'!L474="Ja",'Anvendte oplysninger'!J474=4),0.88*'Anvendte oplysninger'!M474+(1-'Anvendte oplysninger'!M474),IF(AND('Anvendte oplysninger'!L474="Ja",'Anvendte oplysninger'!J474&gt;4.99999999),0.9*'Anvendte oplysninger'!M474+(1-'Anvendte oplysninger'!M474),1)))))</f>
        <v>1</v>
      </c>
      <c r="N474" s="14">
        <f>IF('Anvendte oplysninger'!N474="Irrelevant",1,IF(AND(OR(I474="Motorvejsstrækning",I474="Frakørselsflettestrækning",I474="Tilkørselsflettestrækning"),'Anvendte oplysninger'!N474&lt;3),1+(3-'Anvendte oplysninger'!N474)*0.09333333,1))</f>
        <v>1</v>
      </c>
      <c r="O474" s="14">
        <f>IF('Anvendte oplysninger'!N474="Irrelevant",1,IF(AND(OR(I474="Motorvejsstrækning",I474="Frakørselsflettestrækning",I474="Tilkørselsflettestrækning"),'Anvendte oplysninger'!N474&lt;3),1+(3-'Anvendte oplysninger'!N474)*0.19666667,1))</f>
        <v>1</v>
      </c>
      <c r="P474" s="14">
        <f>IF('Anvendte oplysninger'!O474="Irrelevant",1,IF(AND(OR(I474="Motorvejsstrækning",I474="Frakørselsflettestrækning",I474="Tilkørselsflettestrækning"),'Anvendte oplysninger'!O474&lt;3.00000001),1+(0.5-'Anvendte oplysninger'!O474)*0.04,IF(AND(OR(I474="Frakørselsrampe",I474="Tilkørselsrampe"),'Anvendte oplysninger'!O474&lt;3.00000001),1+(0.5-'Anvendte oplysninger'!O474)*0.08,IF(OR(I474="Motorvejsstrækning",I474="Frakørselsflettestrækning",I474="Tilkørselsflettestrækning"),0.9,0.8))))</f>
        <v>1</v>
      </c>
      <c r="Q474" s="14">
        <f>IF('Anvendte oplysninger'!P474="Irrelevant",1,IF(AND(OR(I474="Motorvejsstrækning",I474="Frakørselsflettestrækning",I474="Tilkørselsflettestrækning"),'Anvendte oplysninger'!P474&lt;11.00000001),1+(5-'Anvendte oplysninger'!P474)*0.01,0.94))</f>
        <v>1</v>
      </c>
      <c r="R474" s="14">
        <f>IF(OR('Anvendte oplysninger'!Q474="Irrelevant",'Anvendte oplysninger'!R474="Irrelevant",'Anvendte oplysninger'!Q474="Lige"),1,IF(AND(OR(I474="Motorvejsstrækning",I474="Frakørselsflettestrækning",I474="Tilkørselsflettestrækning"),'Anvendte oplysninger'!Q474&lt;4000),(EXP(0.1096*1746.5/'Anvendte oplysninger'!Q474)/EXP(0.1096*1746.5/4000))*('Anvendte oplysninger'!R474/1000)/G474+(G474-'Anvendte oplysninger'!R474/1000)/G474,1))</f>
        <v>1</v>
      </c>
      <c r="S474" s="14">
        <f>IF(OR('Anvendte oplysninger'!S474="Irrelevant",'Anvendte oplysninger'!T474="Irrelevant",'Anvendte oplysninger'!S474="Lige"),1,IF(AND(OR(I474="Motorvejsstrækning",I474="Frakørselsflettestrækning",I474="Tilkørselsflettestrækning"),'Anvendte oplysninger'!S474&lt;4000),(EXP(0.1096*1746.5/'Anvendte oplysninger'!S474)/EXP(0.1096*1746.5/4000))*('Anvendte oplysninger'!T474/1000)/G474+(G474-'Anvendte oplysninger'!T474/1000)/G474,1))</f>
        <v>1</v>
      </c>
      <c r="T474" s="14">
        <f>IF('Anvendte oplysninger'!U474="Irrelevant",1,IF(AND(OR(I474="Motorvejsstrækning",I474="Frakørselsflettestrækning",I474="Tilkørselsflettestrækning",I474="Frakørselsrampe",I474="Tilkørselsrampe"),'Anvendte oplysninger'!U474="Ja"),0.95,1))</f>
        <v>1</v>
      </c>
      <c r="U474" s="14">
        <f>IF('Anvendte oplysninger'!U474="Irrelevant",1,IF(AND(OR(I474="Motorvejsstrækning",I474="Frakørselsflettestrækning",I474="Tilkørselsflettestrækning",I474="Frakørselsrampe",I474="Tilkørselsrampe"),'Anvendte oplysninger'!U474="Ja"),0.96,1))</f>
        <v>1</v>
      </c>
      <c r="V474" s="14">
        <f>IF('Anvendte oplysninger'!U474="Irrelevant",1,IF(AND(OR(I474="Motorvejsstrækning",I474="Frakørselsflettestrækning",I474="Tilkørselsflettestrækning",I474="Frakørselsrampe",I474="Tilkørselsrampe"),'Anvendte oplysninger'!U474="Ja"),0.79,1))</f>
        <v>1</v>
      </c>
      <c r="W474" s="14">
        <f>IF('Anvendte oplysninger'!U474="Irrelevant",1,IF(AND(OR(I474="Motorvejsstrækning",I474="Frakørselsflettestrækning",I474="Tilkørselsflettestrækning",I474="Frakørselsrampe",I474="Tilkørselsrampe"),'Anvendte oplysninger'!U474="Ja"),0.94,1))</f>
        <v>1</v>
      </c>
      <c r="X474" s="14">
        <f>IF('Anvendte oplysninger'!U474="Irrelevant",1,IF(AND(OR(I474="Motorvejsstrækning",I474="Frakørselsflettestrækning",I474="Tilkørselsflettestrækning",I474="Frakørselsrampe",I474="Tilkørselsrampe"),'Anvendte oplysninger'!U474="Ja"),0.97,1))</f>
        <v>1</v>
      </c>
      <c r="Y474" s="14">
        <f>IF(AND(I474="Frakørselsrampe",'Anvendte oplysninger'!V474="S-formet ruderrampe"),1.32,IF(AND(I474="Frakørselsrampe",'Anvendte oplysninger'!V474="S-formet trompetrampe"),2.05,IF(AND(I474="Frakørselsrampe",'Anvendte oplysninger'!V474="U-formet trompetrampe"),4.11,IF(AND(I474="Frakørselsrampe",'Anvendte oplysninger'!V474="SV-formet flyoverrampe"),5.15,IF(AND(I474="Frakørselsrampe",'Anvendte oplysninger'!V474="Vinkelformet rampe"),1.07,IF(AND(I474="Tilkørselsrampe",'Anvendte oplysninger'!V474="S-formet ruderrampe"),0.93,IF(AND(I474="Tilkørselsrampe",'Anvendte oplysninger'!V474="S-formet trompetrampe"),2.48,IF(AND(I474="Tilkørselsrampe",'Anvendte oplysninger'!V474="U-formet trompetrampe"),4.15,IF(AND(I474="Tilkørselsrampe",'Anvendte oplysninger'!V474="SV-formet flyoverrampe"),5.26,IF(AND(I474="Tilkørselsrampe",'Anvendte oplysninger'!V474="Vinkelformet rampe"),1.42,1))))))))))</f>
        <v>1</v>
      </c>
      <c r="Z474" s="14">
        <f>IF(OR('Anvendte oplysninger'!W474="Lige",'Anvendte oplysninger'!W474="Irrelevant",'Anvendte oplysninger'!X474="Irrelevant",'Anvendte oplysninger'!Y474="Irrelevant"),1,1+1.545*1000/32.2*((('Anvendte oplysninger'!Y474*3268/3600)/('Anvendte oplysninger'!W474/0.306))^2)*('Anvendte oplysninger'!X474/1000)/G474)</f>
        <v>1</v>
      </c>
      <c r="AA474" s="14">
        <f>IF(OR('Anvendte oplysninger'!W474="Lige",'Anvendte oplysninger'!W474="Irrelevant",'Anvendte oplysninger'!X474="Irrelevant",'Anvendte oplysninger'!Y474="Irrelevant"),1,1+1.961*1000/32.2*((('Anvendte oplysninger'!Y474*3268/3600)/('Anvendte oplysninger'!W474/0.306))^2)*('Anvendte oplysninger'!X474/1000)/G474)</f>
        <v>1</v>
      </c>
      <c r="AB474" s="14">
        <f>IF(OR('Anvendte oplysninger'!Z474="Lige",'Anvendte oplysninger'!Z474="Irrelevant",'Anvendte oplysninger'!AA474="Irrelevant",'Anvendte oplysninger'!AB474="Irrelevant"),1,1+1.545*1000/32.2*((('Anvendte oplysninger'!AB474*3268/3600)/('Anvendte oplysninger'!Z474/0.306))^2)*('Anvendte oplysninger'!AA474/1000)/G474)</f>
        <v>1</v>
      </c>
      <c r="AC474" s="14">
        <f>IF(OR('Anvendte oplysninger'!Z474="Lige",'Anvendte oplysninger'!Z474="Irrelevant",'Anvendte oplysninger'!AA474="Irrelevant",'Anvendte oplysninger'!AB474="Irrelevant"),1,1+1.961*1000/32.2*((('Anvendte oplysninger'!AB474*3268/3600)/('Anvendte oplysninger'!Z474/0.306))^2)*('Anvendte oplysninger'!AA474/1000)/G474)</f>
        <v>1</v>
      </c>
      <c r="AD474" s="14">
        <f>IF(OR('Anvendte oplysninger'!AC474="Irrelevant",'Anvendte oplysninger'!AC474="Nej"),1,IF(AND('Anvendte oplysninger'!AC474="Ja",OR('Anvendte oplysninger'!Q474&lt;301,'Anvendte oplysninger'!S474&lt;301)),1-(0.5*('Anvendte oplysninger'!R474+'Anvendte oplysninger'!T474)/('Anvendte oplysninger'!G474*1000)),IF(AND('Anvendte oplysninger'!AC474="Ja",OR('Anvendte oplysninger'!Q474&lt;601,'Anvendte oplysninger'!S474&lt;601)),1-(0.25*('Anvendte oplysninger'!R474+'Anvendte oplysninger'!T474)/('Anvendte oplysninger'!G474*1000)),1)))</f>
        <v>1</v>
      </c>
      <c r="AE474" s="14">
        <f>IF(OR('Anvendte oplysninger'!AC474="Irrelevant",'Anvendte oplysninger'!AC474="Nej"),1,IF(AND('Anvendte oplysninger'!AC474="Ja",OR('Anvendte oplysninger'!Q474&lt;301,'Anvendte oplysninger'!S474&lt;301)),1-(0.4*('Anvendte oplysninger'!R474+'Anvendte oplysninger'!T474)/('Anvendte oplysninger'!G474*1000)),IF(AND('Anvendte oplysninger'!AC474="Ja",OR('Anvendte oplysninger'!Q474&lt;601,'Anvendte oplysninger'!S474&lt;601)),1-(0.2*('Anvendte oplysninger'!R474+'Anvendte oplysninger'!T474)/('Anvendte oplysninger'!G474*1000)),1)))</f>
        <v>1</v>
      </c>
      <c r="AF474" s="14">
        <f>IF('Anvendte oplysninger'!AD474="110 km/t",0.79,1)</f>
        <v>1</v>
      </c>
      <c r="AG474" s="14">
        <f>IF('Anvendte oplysninger'!AD474="110 km/t",0.94,1)</f>
        <v>1</v>
      </c>
      <c r="AH474" s="14">
        <f>IF('Anvendte oplysninger'!AD474="110 km/t",0.66,1)</f>
        <v>1</v>
      </c>
      <c r="AI474" s="14">
        <f>IF('Anvendte oplysninger'!AD474="110 km/t",0.82,1)</f>
        <v>1</v>
      </c>
      <c r="AJ474" s="14">
        <f>IF(AND('Anvendte oplysninger'!AE474="Ja",I474="Tilkørselsflettestrækning"),0.65*'Anvendte oplysninger'!AF474+1-'Anvendte oplysninger'!AF474,1)</f>
        <v>1</v>
      </c>
      <c r="AK474" s="15" t="str">
        <f t="shared" si="49"/>
        <v/>
      </c>
      <c r="AL474" s="15" t="str">
        <f t="shared" si="50"/>
        <v/>
      </c>
      <c r="AM474" s="15" t="str">
        <f t="shared" si="51"/>
        <v/>
      </c>
      <c r="AN474" s="15" t="str">
        <f t="shared" si="52"/>
        <v/>
      </c>
      <c r="AO474" s="15" t="str">
        <f t="shared" si="53"/>
        <v/>
      </c>
      <c r="AP474" s="15" t="str">
        <f t="shared" si="54"/>
        <v/>
      </c>
      <c r="AQ474" s="4" t="str">
        <f t="shared" si="55"/>
        <v/>
      </c>
    </row>
    <row r="475" spans="1:43" x14ac:dyDescent="0.25">
      <c r="A475" s="4" t="str">
        <f>IF(Inddata!A490="","",Inddata!A490)</f>
        <v/>
      </c>
      <c r="B475" s="4" t="str">
        <f>IF(Inddata!B490="","",Inddata!B490)</f>
        <v/>
      </c>
      <c r="C475" s="4" t="str">
        <f>IF(Inddata!C490="","",Inddata!C490)</f>
        <v/>
      </c>
      <c r="D475" s="4" t="str">
        <f>IF(Inddata!D490="","",Inddata!D490)</f>
        <v/>
      </c>
      <c r="E475" s="4" t="str">
        <f>IF(Inddata!E490="","",Inddata!E490)</f>
        <v/>
      </c>
      <c r="F475" s="4" t="str">
        <f>IF(Inddata!F490="","",Inddata!F490)</f>
        <v/>
      </c>
      <c r="G475" s="4">
        <f>IF(Inddata!G490="","",Inddata!G490)</f>
        <v>0</v>
      </c>
      <c r="H475" s="4" t="str">
        <f>IF(Inddata!H490&gt;0.5,Inddata!H490,"")</f>
        <v/>
      </c>
      <c r="I475" s="4" t="str">
        <f>IF(Inddata!I490="","",Inddata!I490)</f>
        <v/>
      </c>
      <c r="J475" s="14">
        <f>IF('Anvendte oplysninger'!J475="Irrelevant",1,IF('Anvendte oplysninger'!J475&gt;3,1.2,1))</f>
        <v>1</v>
      </c>
      <c r="K475" s="14">
        <f>IF('Anvendte oplysninger'!K475="Irrelevant",1,IF(AND(OR(I475="Motorvejsstrækning",I475="Frakørselsflettestrækning",I475="Tilkørselsflettestrækning"),'Anvendte oplysninger'!K475&lt;3.5),1+(3.5-'Anvendte oplysninger'!K475)*0.12,IF(AND(OR(I475="Frakørselsrampe",I475="Tilkørselsrampe"),'Anvendte oplysninger'!K475&lt;3.5),1+(3.5-'Anvendte oplysninger'!K475)*0.16,1)))</f>
        <v>1</v>
      </c>
      <c r="L475" s="14">
        <f>IF('Anvendte oplysninger'!L475="Irrelevant",1,IF(AND('Anvendte oplysninger'!L475="Ja",'Anvendte oplysninger'!J475=2),0.6*'Anvendte oplysninger'!M475+(1-'Anvendte oplysninger'!M475),IF(AND('Anvendte oplysninger'!L475="Ja",'Anvendte oplysninger'!J475=3),0.7*'Anvendte oplysninger'!M475+(1-'Anvendte oplysninger'!M475),IF(AND('Anvendte oplysninger'!L475="Ja",'Anvendte oplysninger'!J475=4),0.76*'Anvendte oplysninger'!M475+(1-'Anvendte oplysninger'!M475),IF(AND('Anvendte oplysninger'!L475="Ja",'Anvendte oplysninger'!J475&gt;4.99999999),0.8*'Anvendte oplysninger'!M475+(1-'Anvendte oplysninger'!M475),1)))))</f>
        <v>1</v>
      </c>
      <c r="M475" s="14">
        <f>IF('Anvendte oplysninger'!L475="Irrelevant",1,IF(AND('Anvendte oplysninger'!L475="Ja",'Anvendte oplysninger'!J475=2),0.8*'Anvendte oplysninger'!M475+(1-'Anvendte oplysninger'!M475),IF(AND('Anvendte oplysninger'!L475="Ja",'Anvendte oplysninger'!J475=3),0.85*'Anvendte oplysninger'!M475+(1-'Anvendte oplysninger'!M475),IF(AND('Anvendte oplysninger'!L475="Ja",'Anvendte oplysninger'!J475=4),0.88*'Anvendte oplysninger'!M475+(1-'Anvendte oplysninger'!M475),IF(AND('Anvendte oplysninger'!L475="Ja",'Anvendte oplysninger'!J475&gt;4.99999999),0.9*'Anvendte oplysninger'!M475+(1-'Anvendte oplysninger'!M475),1)))))</f>
        <v>1</v>
      </c>
      <c r="N475" s="14">
        <f>IF('Anvendte oplysninger'!N475="Irrelevant",1,IF(AND(OR(I475="Motorvejsstrækning",I475="Frakørselsflettestrækning",I475="Tilkørselsflettestrækning"),'Anvendte oplysninger'!N475&lt;3),1+(3-'Anvendte oplysninger'!N475)*0.09333333,1))</f>
        <v>1</v>
      </c>
      <c r="O475" s="14">
        <f>IF('Anvendte oplysninger'!N475="Irrelevant",1,IF(AND(OR(I475="Motorvejsstrækning",I475="Frakørselsflettestrækning",I475="Tilkørselsflettestrækning"),'Anvendte oplysninger'!N475&lt;3),1+(3-'Anvendte oplysninger'!N475)*0.19666667,1))</f>
        <v>1</v>
      </c>
      <c r="P475" s="14">
        <f>IF('Anvendte oplysninger'!O475="Irrelevant",1,IF(AND(OR(I475="Motorvejsstrækning",I475="Frakørselsflettestrækning",I475="Tilkørselsflettestrækning"),'Anvendte oplysninger'!O475&lt;3.00000001),1+(0.5-'Anvendte oplysninger'!O475)*0.04,IF(AND(OR(I475="Frakørselsrampe",I475="Tilkørselsrampe"),'Anvendte oplysninger'!O475&lt;3.00000001),1+(0.5-'Anvendte oplysninger'!O475)*0.08,IF(OR(I475="Motorvejsstrækning",I475="Frakørselsflettestrækning",I475="Tilkørselsflettestrækning"),0.9,0.8))))</f>
        <v>1</v>
      </c>
      <c r="Q475" s="14">
        <f>IF('Anvendte oplysninger'!P475="Irrelevant",1,IF(AND(OR(I475="Motorvejsstrækning",I475="Frakørselsflettestrækning",I475="Tilkørselsflettestrækning"),'Anvendte oplysninger'!P475&lt;11.00000001),1+(5-'Anvendte oplysninger'!P475)*0.01,0.94))</f>
        <v>1</v>
      </c>
      <c r="R475" s="14">
        <f>IF(OR('Anvendte oplysninger'!Q475="Irrelevant",'Anvendte oplysninger'!R475="Irrelevant",'Anvendte oplysninger'!Q475="Lige"),1,IF(AND(OR(I475="Motorvejsstrækning",I475="Frakørselsflettestrækning",I475="Tilkørselsflettestrækning"),'Anvendte oplysninger'!Q475&lt;4000),(EXP(0.1096*1746.5/'Anvendte oplysninger'!Q475)/EXP(0.1096*1746.5/4000))*('Anvendte oplysninger'!R475/1000)/G475+(G475-'Anvendte oplysninger'!R475/1000)/G475,1))</f>
        <v>1</v>
      </c>
      <c r="S475" s="14">
        <f>IF(OR('Anvendte oplysninger'!S475="Irrelevant",'Anvendte oplysninger'!T475="Irrelevant",'Anvendte oplysninger'!S475="Lige"),1,IF(AND(OR(I475="Motorvejsstrækning",I475="Frakørselsflettestrækning",I475="Tilkørselsflettestrækning"),'Anvendte oplysninger'!S475&lt;4000),(EXP(0.1096*1746.5/'Anvendte oplysninger'!S475)/EXP(0.1096*1746.5/4000))*('Anvendte oplysninger'!T475/1000)/G475+(G475-'Anvendte oplysninger'!T475/1000)/G475,1))</f>
        <v>1</v>
      </c>
      <c r="T475" s="14">
        <f>IF('Anvendte oplysninger'!U475="Irrelevant",1,IF(AND(OR(I475="Motorvejsstrækning",I475="Frakørselsflettestrækning",I475="Tilkørselsflettestrækning",I475="Frakørselsrampe",I475="Tilkørselsrampe"),'Anvendte oplysninger'!U475="Ja"),0.95,1))</f>
        <v>1</v>
      </c>
      <c r="U475" s="14">
        <f>IF('Anvendte oplysninger'!U475="Irrelevant",1,IF(AND(OR(I475="Motorvejsstrækning",I475="Frakørselsflettestrækning",I475="Tilkørselsflettestrækning",I475="Frakørselsrampe",I475="Tilkørselsrampe"),'Anvendte oplysninger'!U475="Ja"),0.96,1))</f>
        <v>1</v>
      </c>
      <c r="V475" s="14">
        <f>IF('Anvendte oplysninger'!U475="Irrelevant",1,IF(AND(OR(I475="Motorvejsstrækning",I475="Frakørselsflettestrækning",I475="Tilkørselsflettestrækning",I475="Frakørselsrampe",I475="Tilkørselsrampe"),'Anvendte oplysninger'!U475="Ja"),0.79,1))</f>
        <v>1</v>
      </c>
      <c r="W475" s="14">
        <f>IF('Anvendte oplysninger'!U475="Irrelevant",1,IF(AND(OR(I475="Motorvejsstrækning",I475="Frakørselsflettestrækning",I475="Tilkørselsflettestrækning",I475="Frakørselsrampe",I475="Tilkørselsrampe"),'Anvendte oplysninger'!U475="Ja"),0.94,1))</f>
        <v>1</v>
      </c>
      <c r="X475" s="14">
        <f>IF('Anvendte oplysninger'!U475="Irrelevant",1,IF(AND(OR(I475="Motorvejsstrækning",I475="Frakørselsflettestrækning",I475="Tilkørselsflettestrækning",I475="Frakørselsrampe",I475="Tilkørselsrampe"),'Anvendte oplysninger'!U475="Ja"),0.97,1))</f>
        <v>1</v>
      </c>
      <c r="Y475" s="14">
        <f>IF(AND(I475="Frakørselsrampe",'Anvendte oplysninger'!V475="S-formet ruderrampe"),1.32,IF(AND(I475="Frakørselsrampe",'Anvendte oplysninger'!V475="S-formet trompetrampe"),2.05,IF(AND(I475="Frakørselsrampe",'Anvendte oplysninger'!V475="U-formet trompetrampe"),4.11,IF(AND(I475="Frakørselsrampe",'Anvendte oplysninger'!V475="SV-formet flyoverrampe"),5.15,IF(AND(I475="Frakørselsrampe",'Anvendte oplysninger'!V475="Vinkelformet rampe"),1.07,IF(AND(I475="Tilkørselsrampe",'Anvendte oplysninger'!V475="S-formet ruderrampe"),0.93,IF(AND(I475="Tilkørselsrampe",'Anvendte oplysninger'!V475="S-formet trompetrampe"),2.48,IF(AND(I475="Tilkørselsrampe",'Anvendte oplysninger'!V475="U-formet trompetrampe"),4.15,IF(AND(I475="Tilkørselsrampe",'Anvendte oplysninger'!V475="SV-formet flyoverrampe"),5.26,IF(AND(I475="Tilkørselsrampe",'Anvendte oplysninger'!V475="Vinkelformet rampe"),1.42,1))))))))))</f>
        <v>1</v>
      </c>
      <c r="Z475" s="14">
        <f>IF(OR('Anvendte oplysninger'!W475="Lige",'Anvendte oplysninger'!W475="Irrelevant",'Anvendte oplysninger'!X475="Irrelevant",'Anvendte oplysninger'!Y475="Irrelevant"),1,1+1.545*1000/32.2*((('Anvendte oplysninger'!Y475*3268/3600)/('Anvendte oplysninger'!W475/0.306))^2)*('Anvendte oplysninger'!X475/1000)/G475)</f>
        <v>1</v>
      </c>
      <c r="AA475" s="14">
        <f>IF(OR('Anvendte oplysninger'!W475="Lige",'Anvendte oplysninger'!W475="Irrelevant",'Anvendte oplysninger'!X475="Irrelevant",'Anvendte oplysninger'!Y475="Irrelevant"),1,1+1.961*1000/32.2*((('Anvendte oplysninger'!Y475*3268/3600)/('Anvendte oplysninger'!W475/0.306))^2)*('Anvendte oplysninger'!X475/1000)/G475)</f>
        <v>1</v>
      </c>
      <c r="AB475" s="14">
        <f>IF(OR('Anvendte oplysninger'!Z475="Lige",'Anvendte oplysninger'!Z475="Irrelevant",'Anvendte oplysninger'!AA475="Irrelevant",'Anvendte oplysninger'!AB475="Irrelevant"),1,1+1.545*1000/32.2*((('Anvendte oplysninger'!AB475*3268/3600)/('Anvendte oplysninger'!Z475/0.306))^2)*('Anvendte oplysninger'!AA475/1000)/G475)</f>
        <v>1</v>
      </c>
      <c r="AC475" s="14">
        <f>IF(OR('Anvendte oplysninger'!Z475="Lige",'Anvendte oplysninger'!Z475="Irrelevant",'Anvendte oplysninger'!AA475="Irrelevant",'Anvendte oplysninger'!AB475="Irrelevant"),1,1+1.961*1000/32.2*((('Anvendte oplysninger'!AB475*3268/3600)/('Anvendte oplysninger'!Z475/0.306))^2)*('Anvendte oplysninger'!AA475/1000)/G475)</f>
        <v>1</v>
      </c>
      <c r="AD475" s="14">
        <f>IF(OR('Anvendte oplysninger'!AC475="Irrelevant",'Anvendte oplysninger'!AC475="Nej"),1,IF(AND('Anvendte oplysninger'!AC475="Ja",OR('Anvendte oplysninger'!Q475&lt;301,'Anvendte oplysninger'!S475&lt;301)),1-(0.5*('Anvendte oplysninger'!R475+'Anvendte oplysninger'!T475)/('Anvendte oplysninger'!G475*1000)),IF(AND('Anvendte oplysninger'!AC475="Ja",OR('Anvendte oplysninger'!Q475&lt;601,'Anvendte oplysninger'!S475&lt;601)),1-(0.25*('Anvendte oplysninger'!R475+'Anvendte oplysninger'!T475)/('Anvendte oplysninger'!G475*1000)),1)))</f>
        <v>1</v>
      </c>
      <c r="AE475" s="14">
        <f>IF(OR('Anvendte oplysninger'!AC475="Irrelevant",'Anvendte oplysninger'!AC475="Nej"),1,IF(AND('Anvendte oplysninger'!AC475="Ja",OR('Anvendte oplysninger'!Q475&lt;301,'Anvendte oplysninger'!S475&lt;301)),1-(0.4*('Anvendte oplysninger'!R475+'Anvendte oplysninger'!T475)/('Anvendte oplysninger'!G475*1000)),IF(AND('Anvendte oplysninger'!AC475="Ja",OR('Anvendte oplysninger'!Q475&lt;601,'Anvendte oplysninger'!S475&lt;601)),1-(0.2*('Anvendte oplysninger'!R475+'Anvendte oplysninger'!T475)/('Anvendte oplysninger'!G475*1000)),1)))</f>
        <v>1</v>
      </c>
      <c r="AF475" s="14">
        <f>IF('Anvendte oplysninger'!AD475="110 km/t",0.79,1)</f>
        <v>1</v>
      </c>
      <c r="AG475" s="14">
        <f>IF('Anvendte oplysninger'!AD475="110 km/t",0.94,1)</f>
        <v>1</v>
      </c>
      <c r="AH475" s="14">
        <f>IF('Anvendte oplysninger'!AD475="110 km/t",0.66,1)</f>
        <v>1</v>
      </c>
      <c r="AI475" s="14">
        <f>IF('Anvendte oplysninger'!AD475="110 km/t",0.82,1)</f>
        <v>1</v>
      </c>
      <c r="AJ475" s="14">
        <f>IF(AND('Anvendte oplysninger'!AE475="Ja",I475="Tilkørselsflettestrækning"),0.65*'Anvendte oplysninger'!AF475+1-'Anvendte oplysninger'!AF475,1)</f>
        <v>1</v>
      </c>
      <c r="AK475" s="15" t="str">
        <f t="shared" si="49"/>
        <v/>
      </c>
      <c r="AL475" s="15" t="str">
        <f t="shared" si="50"/>
        <v/>
      </c>
      <c r="AM475" s="15" t="str">
        <f t="shared" si="51"/>
        <v/>
      </c>
      <c r="AN475" s="15" t="str">
        <f t="shared" si="52"/>
        <v/>
      </c>
      <c r="AO475" s="15" t="str">
        <f t="shared" si="53"/>
        <v/>
      </c>
      <c r="AP475" s="15" t="str">
        <f t="shared" si="54"/>
        <v/>
      </c>
      <c r="AQ475" s="4" t="str">
        <f t="shared" si="55"/>
        <v/>
      </c>
    </row>
    <row r="476" spans="1:43" x14ac:dyDescent="0.25">
      <c r="A476" s="4" t="str">
        <f>IF(Inddata!A491="","",Inddata!A491)</f>
        <v/>
      </c>
      <c r="B476" s="4" t="str">
        <f>IF(Inddata!B491="","",Inddata!B491)</f>
        <v/>
      </c>
      <c r="C476" s="4" t="str">
        <f>IF(Inddata!C491="","",Inddata!C491)</f>
        <v/>
      </c>
      <c r="D476" s="4" t="str">
        <f>IF(Inddata!D491="","",Inddata!D491)</f>
        <v/>
      </c>
      <c r="E476" s="4" t="str">
        <f>IF(Inddata!E491="","",Inddata!E491)</f>
        <v/>
      </c>
      <c r="F476" s="4" t="str">
        <f>IF(Inddata!F491="","",Inddata!F491)</f>
        <v/>
      </c>
      <c r="G476" s="4">
        <f>IF(Inddata!G491="","",Inddata!G491)</f>
        <v>0</v>
      </c>
      <c r="H476" s="4" t="str">
        <f>IF(Inddata!H491&gt;0.5,Inddata!H491,"")</f>
        <v/>
      </c>
      <c r="I476" s="4" t="str">
        <f>IF(Inddata!I491="","",Inddata!I491)</f>
        <v/>
      </c>
      <c r="J476" s="14">
        <f>IF('Anvendte oplysninger'!J476="Irrelevant",1,IF('Anvendte oplysninger'!J476&gt;3,1.2,1))</f>
        <v>1</v>
      </c>
      <c r="K476" s="14">
        <f>IF('Anvendte oplysninger'!K476="Irrelevant",1,IF(AND(OR(I476="Motorvejsstrækning",I476="Frakørselsflettestrækning",I476="Tilkørselsflettestrækning"),'Anvendte oplysninger'!K476&lt;3.5),1+(3.5-'Anvendte oplysninger'!K476)*0.12,IF(AND(OR(I476="Frakørselsrampe",I476="Tilkørselsrampe"),'Anvendte oplysninger'!K476&lt;3.5),1+(3.5-'Anvendte oplysninger'!K476)*0.16,1)))</f>
        <v>1</v>
      </c>
      <c r="L476" s="14">
        <f>IF('Anvendte oplysninger'!L476="Irrelevant",1,IF(AND('Anvendte oplysninger'!L476="Ja",'Anvendte oplysninger'!J476=2),0.6*'Anvendte oplysninger'!M476+(1-'Anvendte oplysninger'!M476),IF(AND('Anvendte oplysninger'!L476="Ja",'Anvendte oplysninger'!J476=3),0.7*'Anvendte oplysninger'!M476+(1-'Anvendte oplysninger'!M476),IF(AND('Anvendte oplysninger'!L476="Ja",'Anvendte oplysninger'!J476=4),0.76*'Anvendte oplysninger'!M476+(1-'Anvendte oplysninger'!M476),IF(AND('Anvendte oplysninger'!L476="Ja",'Anvendte oplysninger'!J476&gt;4.99999999),0.8*'Anvendte oplysninger'!M476+(1-'Anvendte oplysninger'!M476),1)))))</f>
        <v>1</v>
      </c>
      <c r="M476" s="14">
        <f>IF('Anvendte oplysninger'!L476="Irrelevant",1,IF(AND('Anvendte oplysninger'!L476="Ja",'Anvendte oplysninger'!J476=2),0.8*'Anvendte oplysninger'!M476+(1-'Anvendte oplysninger'!M476),IF(AND('Anvendte oplysninger'!L476="Ja",'Anvendte oplysninger'!J476=3),0.85*'Anvendte oplysninger'!M476+(1-'Anvendte oplysninger'!M476),IF(AND('Anvendte oplysninger'!L476="Ja",'Anvendte oplysninger'!J476=4),0.88*'Anvendte oplysninger'!M476+(1-'Anvendte oplysninger'!M476),IF(AND('Anvendte oplysninger'!L476="Ja",'Anvendte oplysninger'!J476&gt;4.99999999),0.9*'Anvendte oplysninger'!M476+(1-'Anvendte oplysninger'!M476),1)))))</f>
        <v>1</v>
      </c>
      <c r="N476" s="14">
        <f>IF('Anvendte oplysninger'!N476="Irrelevant",1,IF(AND(OR(I476="Motorvejsstrækning",I476="Frakørselsflettestrækning",I476="Tilkørselsflettestrækning"),'Anvendte oplysninger'!N476&lt;3),1+(3-'Anvendte oplysninger'!N476)*0.09333333,1))</f>
        <v>1</v>
      </c>
      <c r="O476" s="14">
        <f>IF('Anvendte oplysninger'!N476="Irrelevant",1,IF(AND(OR(I476="Motorvejsstrækning",I476="Frakørselsflettestrækning",I476="Tilkørselsflettestrækning"),'Anvendte oplysninger'!N476&lt;3),1+(3-'Anvendte oplysninger'!N476)*0.19666667,1))</f>
        <v>1</v>
      </c>
      <c r="P476" s="14">
        <f>IF('Anvendte oplysninger'!O476="Irrelevant",1,IF(AND(OR(I476="Motorvejsstrækning",I476="Frakørselsflettestrækning",I476="Tilkørselsflettestrækning"),'Anvendte oplysninger'!O476&lt;3.00000001),1+(0.5-'Anvendte oplysninger'!O476)*0.04,IF(AND(OR(I476="Frakørselsrampe",I476="Tilkørselsrampe"),'Anvendte oplysninger'!O476&lt;3.00000001),1+(0.5-'Anvendte oplysninger'!O476)*0.08,IF(OR(I476="Motorvejsstrækning",I476="Frakørselsflettestrækning",I476="Tilkørselsflettestrækning"),0.9,0.8))))</f>
        <v>1</v>
      </c>
      <c r="Q476" s="14">
        <f>IF('Anvendte oplysninger'!P476="Irrelevant",1,IF(AND(OR(I476="Motorvejsstrækning",I476="Frakørselsflettestrækning",I476="Tilkørselsflettestrækning"),'Anvendte oplysninger'!P476&lt;11.00000001),1+(5-'Anvendte oplysninger'!P476)*0.01,0.94))</f>
        <v>1</v>
      </c>
      <c r="R476" s="14">
        <f>IF(OR('Anvendte oplysninger'!Q476="Irrelevant",'Anvendte oplysninger'!R476="Irrelevant",'Anvendte oplysninger'!Q476="Lige"),1,IF(AND(OR(I476="Motorvejsstrækning",I476="Frakørselsflettestrækning",I476="Tilkørselsflettestrækning"),'Anvendte oplysninger'!Q476&lt;4000),(EXP(0.1096*1746.5/'Anvendte oplysninger'!Q476)/EXP(0.1096*1746.5/4000))*('Anvendte oplysninger'!R476/1000)/G476+(G476-'Anvendte oplysninger'!R476/1000)/G476,1))</f>
        <v>1</v>
      </c>
      <c r="S476" s="14">
        <f>IF(OR('Anvendte oplysninger'!S476="Irrelevant",'Anvendte oplysninger'!T476="Irrelevant",'Anvendte oplysninger'!S476="Lige"),1,IF(AND(OR(I476="Motorvejsstrækning",I476="Frakørselsflettestrækning",I476="Tilkørselsflettestrækning"),'Anvendte oplysninger'!S476&lt;4000),(EXP(0.1096*1746.5/'Anvendte oplysninger'!S476)/EXP(0.1096*1746.5/4000))*('Anvendte oplysninger'!T476/1000)/G476+(G476-'Anvendte oplysninger'!T476/1000)/G476,1))</f>
        <v>1</v>
      </c>
      <c r="T476" s="14">
        <f>IF('Anvendte oplysninger'!U476="Irrelevant",1,IF(AND(OR(I476="Motorvejsstrækning",I476="Frakørselsflettestrækning",I476="Tilkørselsflettestrækning",I476="Frakørselsrampe",I476="Tilkørselsrampe"),'Anvendte oplysninger'!U476="Ja"),0.95,1))</f>
        <v>1</v>
      </c>
      <c r="U476" s="14">
        <f>IF('Anvendte oplysninger'!U476="Irrelevant",1,IF(AND(OR(I476="Motorvejsstrækning",I476="Frakørselsflettestrækning",I476="Tilkørselsflettestrækning",I476="Frakørselsrampe",I476="Tilkørselsrampe"),'Anvendte oplysninger'!U476="Ja"),0.96,1))</f>
        <v>1</v>
      </c>
      <c r="V476" s="14">
        <f>IF('Anvendte oplysninger'!U476="Irrelevant",1,IF(AND(OR(I476="Motorvejsstrækning",I476="Frakørselsflettestrækning",I476="Tilkørselsflettestrækning",I476="Frakørselsrampe",I476="Tilkørselsrampe"),'Anvendte oplysninger'!U476="Ja"),0.79,1))</f>
        <v>1</v>
      </c>
      <c r="W476" s="14">
        <f>IF('Anvendte oplysninger'!U476="Irrelevant",1,IF(AND(OR(I476="Motorvejsstrækning",I476="Frakørselsflettestrækning",I476="Tilkørselsflettestrækning",I476="Frakørselsrampe",I476="Tilkørselsrampe"),'Anvendte oplysninger'!U476="Ja"),0.94,1))</f>
        <v>1</v>
      </c>
      <c r="X476" s="14">
        <f>IF('Anvendte oplysninger'!U476="Irrelevant",1,IF(AND(OR(I476="Motorvejsstrækning",I476="Frakørselsflettestrækning",I476="Tilkørselsflettestrækning",I476="Frakørselsrampe",I476="Tilkørselsrampe"),'Anvendte oplysninger'!U476="Ja"),0.97,1))</f>
        <v>1</v>
      </c>
      <c r="Y476" s="14">
        <f>IF(AND(I476="Frakørselsrampe",'Anvendte oplysninger'!V476="S-formet ruderrampe"),1.32,IF(AND(I476="Frakørselsrampe",'Anvendte oplysninger'!V476="S-formet trompetrampe"),2.05,IF(AND(I476="Frakørselsrampe",'Anvendte oplysninger'!V476="U-formet trompetrampe"),4.11,IF(AND(I476="Frakørselsrampe",'Anvendte oplysninger'!V476="SV-formet flyoverrampe"),5.15,IF(AND(I476="Frakørselsrampe",'Anvendte oplysninger'!V476="Vinkelformet rampe"),1.07,IF(AND(I476="Tilkørselsrampe",'Anvendte oplysninger'!V476="S-formet ruderrampe"),0.93,IF(AND(I476="Tilkørselsrampe",'Anvendte oplysninger'!V476="S-formet trompetrampe"),2.48,IF(AND(I476="Tilkørselsrampe",'Anvendte oplysninger'!V476="U-formet trompetrampe"),4.15,IF(AND(I476="Tilkørselsrampe",'Anvendte oplysninger'!V476="SV-formet flyoverrampe"),5.26,IF(AND(I476="Tilkørselsrampe",'Anvendte oplysninger'!V476="Vinkelformet rampe"),1.42,1))))))))))</f>
        <v>1</v>
      </c>
      <c r="Z476" s="14">
        <f>IF(OR('Anvendte oplysninger'!W476="Lige",'Anvendte oplysninger'!W476="Irrelevant",'Anvendte oplysninger'!X476="Irrelevant",'Anvendte oplysninger'!Y476="Irrelevant"),1,1+1.545*1000/32.2*((('Anvendte oplysninger'!Y476*3268/3600)/('Anvendte oplysninger'!W476/0.306))^2)*('Anvendte oplysninger'!X476/1000)/G476)</f>
        <v>1</v>
      </c>
      <c r="AA476" s="14">
        <f>IF(OR('Anvendte oplysninger'!W476="Lige",'Anvendte oplysninger'!W476="Irrelevant",'Anvendte oplysninger'!X476="Irrelevant",'Anvendte oplysninger'!Y476="Irrelevant"),1,1+1.961*1000/32.2*((('Anvendte oplysninger'!Y476*3268/3600)/('Anvendte oplysninger'!W476/0.306))^2)*('Anvendte oplysninger'!X476/1000)/G476)</f>
        <v>1</v>
      </c>
      <c r="AB476" s="14">
        <f>IF(OR('Anvendte oplysninger'!Z476="Lige",'Anvendte oplysninger'!Z476="Irrelevant",'Anvendte oplysninger'!AA476="Irrelevant",'Anvendte oplysninger'!AB476="Irrelevant"),1,1+1.545*1000/32.2*((('Anvendte oplysninger'!AB476*3268/3600)/('Anvendte oplysninger'!Z476/0.306))^2)*('Anvendte oplysninger'!AA476/1000)/G476)</f>
        <v>1</v>
      </c>
      <c r="AC476" s="14">
        <f>IF(OR('Anvendte oplysninger'!Z476="Lige",'Anvendte oplysninger'!Z476="Irrelevant",'Anvendte oplysninger'!AA476="Irrelevant",'Anvendte oplysninger'!AB476="Irrelevant"),1,1+1.961*1000/32.2*((('Anvendte oplysninger'!AB476*3268/3600)/('Anvendte oplysninger'!Z476/0.306))^2)*('Anvendte oplysninger'!AA476/1000)/G476)</f>
        <v>1</v>
      </c>
      <c r="AD476" s="14">
        <f>IF(OR('Anvendte oplysninger'!AC476="Irrelevant",'Anvendte oplysninger'!AC476="Nej"),1,IF(AND('Anvendte oplysninger'!AC476="Ja",OR('Anvendte oplysninger'!Q476&lt;301,'Anvendte oplysninger'!S476&lt;301)),1-(0.5*('Anvendte oplysninger'!R476+'Anvendte oplysninger'!T476)/('Anvendte oplysninger'!G476*1000)),IF(AND('Anvendte oplysninger'!AC476="Ja",OR('Anvendte oplysninger'!Q476&lt;601,'Anvendte oplysninger'!S476&lt;601)),1-(0.25*('Anvendte oplysninger'!R476+'Anvendte oplysninger'!T476)/('Anvendte oplysninger'!G476*1000)),1)))</f>
        <v>1</v>
      </c>
      <c r="AE476" s="14">
        <f>IF(OR('Anvendte oplysninger'!AC476="Irrelevant",'Anvendte oplysninger'!AC476="Nej"),1,IF(AND('Anvendte oplysninger'!AC476="Ja",OR('Anvendte oplysninger'!Q476&lt;301,'Anvendte oplysninger'!S476&lt;301)),1-(0.4*('Anvendte oplysninger'!R476+'Anvendte oplysninger'!T476)/('Anvendte oplysninger'!G476*1000)),IF(AND('Anvendte oplysninger'!AC476="Ja",OR('Anvendte oplysninger'!Q476&lt;601,'Anvendte oplysninger'!S476&lt;601)),1-(0.2*('Anvendte oplysninger'!R476+'Anvendte oplysninger'!T476)/('Anvendte oplysninger'!G476*1000)),1)))</f>
        <v>1</v>
      </c>
      <c r="AF476" s="14">
        <f>IF('Anvendte oplysninger'!AD476="110 km/t",0.79,1)</f>
        <v>1</v>
      </c>
      <c r="AG476" s="14">
        <f>IF('Anvendte oplysninger'!AD476="110 km/t",0.94,1)</f>
        <v>1</v>
      </c>
      <c r="AH476" s="14">
        <f>IF('Anvendte oplysninger'!AD476="110 km/t",0.66,1)</f>
        <v>1</v>
      </c>
      <c r="AI476" s="14">
        <f>IF('Anvendte oplysninger'!AD476="110 km/t",0.82,1)</f>
        <v>1</v>
      </c>
      <c r="AJ476" s="14">
        <f>IF(AND('Anvendte oplysninger'!AE476="Ja",I476="Tilkørselsflettestrækning"),0.65*'Anvendte oplysninger'!AF476+1-'Anvendte oplysninger'!AF476,1)</f>
        <v>1</v>
      </c>
      <c r="AK476" s="15" t="str">
        <f t="shared" si="49"/>
        <v/>
      </c>
      <c r="AL476" s="15" t="str">
        <f t="shared" si="50"/>
        <v/>
      </c>
      <c r="AM476" s="15" t="str">
        <f t="shared" si="51"/>
        <v/>
      </c>
      <c r="AN476" s="15" t="str">
        <f t="shared" si="52"/>
        <v/>
      </c>
      <c r="AO476" s="15" t="str">
        <f t="shared" si="53"/>
        <v/>
      </c>
      <c r="AP476" s="15" t="str">
        <f t="shared" si="54"/>
        <v/>
      </c>
      <c r="AQ476" s="4" t="str">
        <f t="shared" si="55"/>
        <v/>
      </c>
    </row>
    <row r="477" spans="1:43" x14ac:dyDescent="0.25">
      <c r="A477" s="4" t="str">
        <f>IF(Inddata!A492="","",Inddata!A492)</f>
        <v/>
      </c>
      <c r="B477" s="4" t="str">
        <f>IF(Inddata!B492="","",Inddata!B492)</f>
        <v/>
      </c>
      <c r="C477" s="4" t="str">
        <f>IF(Inddata!C492="","",Inddata!C492)</f>
        <v/>
      </c>
      <c r="D477" s="4" t="str">
        <f>IF(Inddata!D492="","",Inddata!D492)</f>
        <v/>
      </c>
      <c r="E477" s="4" t="str">
        <f>IF(Inddata!E492="","",Inddata!E492)</f>
        <v/>
      </c>
      <c r="F477" s="4" t="str">
        <f>IF(Inddata!F492="","",Inddata!F492)</f>
        <v/>
      </c>
      <c r="G477" s="4">
        <f>IF(Inddata!G492="","",Inddata!G492)</f>
        <v>0</v>
      </c>
      <c r="H477" s="4" t="str">
        <f>IF(Inddata!H492&gt;0.5,Inddata!H492,"")</f>
        <v/>
      </c>
      <c r="I477" s="4" t="str">
        <f>IF(Inddata!I492="","",Inddata!I492)</f>
        <v/>
      </c>
      <c r="J477" s="14">
        <f>IF('Anvendte oplysninger'!J477="Irrelevant",1,IF('Anvendte oplysninger'!J477&gt;3,1.2,1))</f>
        <v>1</v>
      </c>
      <c r="K477" s="14">
        <f>IF('Anvendte oplysninger'!K477="Irrelevant",1,IF(AND(OR(I477="Motorvejsstrækning",I477="Frakørselsflettestrækning",I477="Tilkørselsflettestrækning"),'Anvendte oplysninger'!K477&lt;3.5),1+(3.5-'Anvendte oplysninger'!K477)*0.12,IF(AND(OR(I477="Frakørselsrampe",I477="Tilkørselsrampe"),'Anvendte oplysninger'!K477&lt;3.5),1+(3.5-'Anvendte oplysninger'!K477)*0.16,1)))</f>
        <v>1</v>
      </c>
      <c r="L477" s="14">
        <f>IF('Anvendte oplysninger'!L477="Irrelevant",1,IF(AND('Anvendte oplysninger'!L477="Ja",'Anvendte oplysninger'!J477=2),0.6*'Anvendte oplysninger'!M477+(1-'Anvendte oplysninger'!M477),IF(AND('Anvendte oplysninger'!L477="Ja",'Anvendte oplysninger'!J477=3),0.7*'Anvendte oplysninger'!M477+(1-'Anvendte oplysninger'!M477),IF(AND('Anvendte oplysninger'!L477="Ja",'Anvendte oplysninger'!J477=4),0.76*'Anvendte oplysninger'!M477+(1-'Anvendte oplysninger'!M477),IF(AND('Anvendte oplysninger'!L477="Ja",'Anvendte oplysninger'!J477&gt;4.99999999),0.8*'Anvendte oplysninger'!M477+(1-'Anvendte oplysninger'!M477),1)))))</f>
        <v>1</v>
      </c>
      <c r="M477" s="14">
        <f>IF('Anvendte oplysninger'!L477="Irrelevant",1,IF(AND('Anvendte oplysninger'!L477="Ja",'Anvendte oplysninger'!J477=2),0.8*'Anvendte oplysninger'!M477+(1-'Anvendte oplysninger'!M477),IF(AND('Anvendte oplysninger'!L477="Ja",'Anvendte oplysninger'!J477=3),0.85*'Anvendte oplysninger'!M477+(1-'Anvendte oplysninger'!M477),IF(AND('Anvendte oplysninger'!L477="Ja",'Anvendte oplysninger'!J477=4),0.88*'Anvendte oplysninger'!M477+(1-'Anvendte oplysninger'!M477),IF(AND('Anvendte oplysninger'!L477="Ja",'Anvendte oplysninger'!J477&gt;4.99999999),0.9*'Anvendte oplysninger'!M477+(1-'Anvendte oplysninger'!M477),1)))))</f>
        <v>1</v>
      </c>
      <c r="N477" s="14">
        <f>IF('Anvendte oplysninger'!N477="Irrelevant",1,IF(AND(OR(I477="Motorvejsstrækning",I477="Frakørselsflettestrækning",I477="Tilkørselsflettestrækning"),'Anvendte oplysninger'!N477&lt;3),1+(3-'Anvendte oplysninger'!N477)*0.09333333,1))</f>
        <v>1</v>
      </c>
      <c r="O477" s="14">
        <f>IF('Anvendte oplysninger'!N477="Irrelevant",1,IF(AND(OR(I477="Motorvejsstrækning",I477="Frakørselsflettestrækning",I477="Tilkørselsflettestrækning"),'Anvendte oplysninger'!N477&lt;3),1+(3-'Anvendte oplysninger'!N477)*0.19666667,1))</f>
        <v>1</v>
      </c>
      <c r="P477" s="14">
        <f>IF('Anvendte oplysninger'!O477="Irrelevant",1,IF(AND(OR(I477="Motorvejsstrækning",I477="Frakørselsflettestrækning",I477="Tilkørselsflettestrækning"),'Anvendte oplysninger'!O477&lt;3.00000001),1+(0.5-'Anvendte oplysninger'!O477)*0.04,IF(AND(OR(I477="Frakørselsrampe",I477="Tilkørselsrampe"),'Anvendte oplysninger'!O477&lt;3.00000001),1+(0.5-'Anvendte oplysninger'!O477)*0.08,IF(OR(I477="Motorvejsstrækning",I477="Frakørselsflettestrækning",I477="Tilkørselsflettestrækning"),0.9,0.8))))</f>
        <v>1</v>
      </c>
      <c r="Q477" s="14">
        <f>IF('Anvendte oplysninger'!P477="Irrelevant",1,IF(AND(OR(I477="Motorvejsstrækning",I477="Frakørselsflettestrækning",I477="Tilkørselsflettestrækning"),'Anvendte oplysninger'!P477&lt;11.00000001),1+(5-'Anvendte oplysninger'!P477)*0.01,0.94))</f>
        <v>1</v>
      </c>
      <c r="R477" s="14">
        <f>IF(OR('Anvendte oplysninger'!Q477="Irrelevant",'Anvendte oplysninger'!R477="Irrelevant",'Anvendte oplysninger'!Q477="Lige"),1,IF(AND(OR(I477="Motorvejsstrækning",I477="Frakørselsflettestrækning",I477="Tilkørselsflettestrækning"),'Anvendte oplysninger'!Q477&lt;4000),(EXP(0.1096*1746.5/'Anvendte oplysninger'!Q477)/EXP(0.1096*1746.5/4000))*('Anvendte oplysninger'!R477/1000)/G477+(G477-'Anvendte oplysninger'!R477/1000)/G477,1))</f>
        <v>1</v>
      </c>
      <c r="S477" s="14">
        <f>IF(OR('Anvendte oplysninger'!S477="Irrelevant",'Anvendte oplysninger'!T477="Irrelevant",'Anvendte oplysninger'!S477="Lige"),1,IF(AND(OR(I477="Motorvejsstrækning",I477="Frakørselsflettestrækning",I477="Tilkørselsflettestrækning"),'Anvendte oplysninger'!S477&lt;4000),(EXP(0.1096*1746.5/'Anvendte oplysninger'!S477)/EXP(0.1096*1746.5/4000))*('Anvendte oplysninger'!T477/1000)/G477+(G477-'Anvendte oplysninger'!T477/1000)/G477,1))</f>
        <v>1</v>
      </c>
      <c r="T477" s="14">
        <f>IF('Anvendte oplysninger'!U477="Irrelevant",1,IF(AND(OR(I477="Motorvejsstrækning",I477="Frakørselsflettestrækning",I477="Tilkørselsflettestrækning",I477="Frakørselsrampe",I477="Tilkørselsrampe"),'Anvendte oplysninger'!U477="Ja"),0.95,1))</f>
        <v>1</v>
      </c>
      <c r="U477" s="14">
        <f>IF('Anvendte oplysninger'!U477="Irrelevant",1,IF(AND(OR(I477="Motorvejsstrækning",I477="Frakørselsflettestrækning",I477="Tilkørselsflettestrækning",I477="Frakørselsrampe",I477="Tilkørselsrampe"),'Anvendte oplysninger'!U477="Ja"),0.96,1))</f>
        <v>1</v>
      </c>
      <c r="V477" s="14">
        <f>IF('Anvendte oplysninger'!U477="Irrelevant",1,IF(AND(OR(I477="Motorvejsstrækning",I477="Frakørselsflettestrækning",I477="Tilkørselsflettestrækning",I477="Frakørselsrampe",I477="Tilkørselsrampe"),'Anvendte oplysninger'!U477="Ja"),0.79,1))</f>
        <v>1</v>
      </c>
      <c r="W477" s="14">
        <f>IF('Anvendte oplysninger'!U477="Irrelevant",1,IF(AND(OR(I477="Motorvejsstrækning",I477="Frakørselsflettestrækning",I477="Tilkørselsflettestrækning",I477="Frakørselsrampe",I477="Tilkørselsrampe"),'Anvendte oplysninger'!U477="Ja"),0.94,1))</f>
        <v>1</v>
      </c>
      <c r="X477" s="14">
        <f>IF('Anvendte oplysninger'!U477="Irrelevant",1,IF(AND(OR(I477="Motorvejsstrækning",I477="Frakørselsflettestrækning",I477="Tilkørselsflettestrækning",I477="Frakørselsrampe",I477="Tilkørselsrampe"),'Anvendte oplysninger'!U477="Ja"),0.97,1))</f>
        <v>1</v>
      </c>
      <c r="Y477" s="14">
        <f>IF(AND(I477="Frakørselsrampe",'Anvendte oplysninger'!V477="S-formet ruderrampe"),1.32,IF(AND(I477="Frakørselsrampe",'Anvendte oplysninger'!V477="S-formet trompetrampe"),2.05,IF(AND(I477="Frakørselsrampe",'Anvendte oplysninger'!V477="U-formet trompetrampe"),4.11,IF(AND(I477="Frakørselsrampe",'Anvendte oplysninger'!V477="SV-formet flyoverrampe"),5.15,IF(AND(I477="Frakørselsrampe",'Anvendte oplysninger'!V477="Vinkelformet rampe"),1.07,IF(AND(I477="Tilkørselsrampe",'Anvendte oplysninger'!V477="S-formet ruderrampe"),0.93,IF(AND(I477="Tilkørselsrampe",'Anvendte oplysninger'!V477="S-formet trompetrampe"),2.48,IF(AND(I477="Tilkørselsrampe",'Anvendte oplysninger'!V477="U-formet trompetrampe"),4.15,IF(AND(I477="Tilkørselsrampe",'Anvendte oplysninger'!V477="SV-formet flyoverrampe"),5.26,IF(AND(I477="Tilkørselsrampe",'Anvendte oplysninger'!V477="Vinkelformet rampe"),1.42,1))))))))))</f>
        <v>1</v>
      </c>
      <c r="Z477" s="14">
        <f>IF(OR('Anvendte oplysninger'!W477="Lige",'Anvendte oplysninger'!W477="Irrelevant",'Anvendte oplysninger'!X477="Irrelevant",'Anvendte oplysninger'!Y477="Irrelevant"),1,1+1.545*1000/32.2*((('Anvendte oplysninger'!Y477*3268/3600)/('Anvendte oplysninger'!W477/0.306))^2)*('Anvendte oplysninger'!X477/1000)/G477)</f>
        <v>1</v>
      </c>
      <c r="AA477" s="14">
        <f>IF(OR('Anvendte oplysninger'!W477="Lige",'Anvendte oplysninger'!W477="Irrelevant",'Anvendte oplysninger'!X477="Irrelevant",'Anvendte oplysninger'!Y477="Irrelevant"),1,1+1.961*1000/32.2*((('Anvendte oplysninger'!Y477*3268/3600)/('Anvendte oplysninger'!W477/0.306))^2)*('Anvendte oplysninger'!X477/1000)/G477)</f>
        <v>1</v>
      </c>
      <c r="AB477" s="14">
        <f>IF(OR('Anvendte oplysninger'!Z477="Lige",'Anvendte oplysninger'!Z477="Irrelevant",'Anvendte oplysninger'!AA477="Irrelevant",'Anvendte oplysninger'!AB477="Irrelevant"),1,1+1.545*1000/32.2*((('Anvendte oplysninger'!AB477*3268/3600)/('Anvendte oplysninger'!Z477/0.306))^2)*('Anvendte oplysninger'!AA477/1000)/G477)</f>
        <v>1</v>
      </c>
      <c r="AC477" s="14">
        <f>IF(OR('Anvendte oplysninger'!Z477="Lige",'Anvendte oplysninger'!Z477="Irrelevant",'Anvendte oplysninger'!AA477="Irrelevant",'Anvendte oplysninger'!AB477="Irrelevant"),1,1+1.961*1000/32.2*((('Anvendte oplysninger'!AB477*3268/3600)/('Anvendte oplysninger'!Z477/0.306))^2)*('Anvendte oplysninger'!AA477/1000)/G477)</f>
        <v>1</v>
      </c>
      <c r="AD477" s="14">
        <f>IF(OR('Anvendte oplysninger'!AC477="Irrelevant",'Anvendte oplysninger'!AC477="Nej"),1,IF(AND('Anvendte oplysninger'!AC477="Ja",OR('Anvendte oplysninger'!Q477&lt;301,'Anvendte oplysninger'!S477&lt;301)),1-(0.5*('Anvendte oplysninger'!R477+'Anvendte oplysninger'!T477)/('Anvendte oplysninger'!G477*1000)),IF(AND('Anvendte oplysninger'!AC477="Ja",OR('Anvendte oplysninger'!Q477&lt;601,'Anvendte oplysninger'!S477&lt;601)),1-(0.25*('Anvendte oplysninger'!R477+'Anvendte oplysninger'!T477)/('Anvendte oplysninger'!G477*1000)),1)))</f>
        <v>1</v>
      </c>
      <c r="AE477" s="14">
        <f>IF(OR('Anvendte oplysninger'!AC477="Irrelevant",'Anvendte oplysninger'!AC477="Nej"),1,IF(AND('Anvendte oplysninger'!AC477="Ja",OR('Anvendte oplysninger'!Q477&lt;301,'Anvendte oplysninger'!S477&lt;301)),1-(0.4*('Anvendte oplysninger'!R477+'Anvendte oplysninger'!T477)/('Anvendte oplysninger'!G477*1000)),IF(AND('Anvendte oplysninger'!AC477="Ja",OR('Anvendte oplysninger'!Q477&lt;601,'Anvendte oplysninger'!S477&lt;601)),1-(0.2*('Anvendte oplysninger'!R477+'Anvendte oplysninger'!T477)/('Anvendte oplysninger'!G477*1000)),1)))</f>
        <v>1</v>
      </c>
      <c r="AF477" s="14">
        <f>IF('Anvendte oplysninger'!AD477="110 km/t",0.79,1)</f>
        <v>1</v>
      </c>
      <c r="AG477" s="14">
        <f>IF('Anvendte oplysninger'!AD477="110 km/t",0.94,1)</f>
        <v>1</v>
      </c>
      <c r="AH477" s="14">
        <f>IF('Anvendte oplysninger'!AD477="110 km/t",0.66,1)</f>
        <v>1</v>
      </c>
      <c r="AI477" s="14">
        <f>IF('Anvendte oplysninger'!AD477="110 km/t",0.82,1)</f>
        <v>1</v>
      </c>
      <c r="AJ477" s="14">
        <f>IF(AND('Anvendte oplysninger'!AE477="Ja",I477="Tilkørselsflettestrækning"),0.65*'Anvendte oplysninger'!AF477+1-'Anvendte oplysninger'!AF477,1)</f>
        <v>1</v>
      </c>
      <c r="AK477" s="15" t="str">
        <f t="shared" si="49"/>
        <v/>
      </c>
      <c r="AL477" s="15" t="str">
        <f t="shared" si="50"/>
        <v/>
      </c>
      <c r="AM477" s="15" t="str">
        <f t="shared" si="51"/>
        <v/>
      </c>
      <c r="AN477" s="15" t="str">
        <f t="shared" si="52"/>
        <v/>
      </c>
      <c r="AO477" s="15" t="str">
        <f t="shared" si="53"/>
        <v/>
      </c>
      <c r="AP477" s="15" t="str">
        <f t="shared" si="54"/>
        <v/>
      </c>
      <c r="AQ477" s="4" t="str">
        <f t="shared" si="55"/>
        <v/>
      </c>
    </row>
    <row r="478" spans="1:43" x14ac:dyDescent="0.25">
      <c r="A478" s="4" t="str">
        <f>IF(Inddata!A493="","",Inddata!A493)</f>
        <v/>
      </c>
      <c r="B478" s="4" t="str">
        <f>IF(Inddata!B493="","",Inddata!B493)</f>
        <v/>
      </c>
      <c r="C478" s="4" t="str">
        <f>IF(Inddata!C493="","",Inddata!C493)</f>
        <v/>
      </c>
      <c r="D478" s="4" t="str">
        <f>IF(Inddata!D493="","",Inddata!D493)</f>
        <v/>
      </c>
      <c r="E478" s="4" t="str">
        <f>IF(Inddata!E493="","",Inddata!E493)</f>
        <v/>
      </c>
      <c r="F478" s="4" t="str">
        <f>IF(Inddata!F493="","",Inddata!F493)</f>
        <v/>
      </c>
      <c r="G478" s="4">
        <f>IF(Inddata!G493="","",Inddata!G493)</f>
        <v>0</v>
      </c>
      <c r="H478" s="4" t="str">
        <f>IF(Inddata!H493&gt;0.5,Inddata!H493,"")</f>
        <v/>
      </c>
      <c r="I478" s="4" t="str">
        <f>IF(Inddata!I493="","",Inddata!I493)</f>
        <v/>
      </c>
      <c r="J478" s="14">
        <f>IF('Anvendte oplysninger'!J478="Irrelevant",1,IF('Anvendte oplysninger'!J478&gt;3,1.2,1))</f>
        <v>1</v>
      </c>
      <c r="K478" s="14">
        <f>IF('Anvendte oplysninger'!K478="Irrelevant",1,IF(AND(OR(I478="Motorvejsstrækning",I478="Frakørselsflettestrækning",I478="Tilkørselsflettestrækning"),'Anvendte oplysninger'!K478&lt;3.5),1+(3.5-'Anvendte oplysninger'!K478)*0.12,IF(AND(OR(I478="Frakørselsrampe",I478="Tilkørselsrampe"),'Anvendte oplysninger'!K478&lt;3.5),1+(3.5-'Anvendte oplysninger'!K478)*0.16,1)))</f>
        <v>1</v>
      </c>
      <c r="L478" s="14">
        <f>IF('Anvendte oplysninger'!L478="Irrelevant",1,IF(AND('Anvendte oplysninger'!L478="Ja",'Anvendte oplysninger'!J478=2),0.6*'Anvendte oplysninger'!M478+(1-'Anvendte oplysninger'!M478),IF(AND('Anvendte oplysninger'!L478="Ja",'Anvendte oplysninger'!J478=3),0.7*'Anvendte oplysninger'!M478+(1-'Anvendte oplysninger'!M478),IF(AND('Anvendte oplysninger'!L478="Ja",'Anvendte oplysninger'!J478=4),0.76*'Anvendte oplysninger'!M478+(1-'Anvendte oplysninger'!M478),IF(AND('Anvendte oplysninger'!L478="Ja",'Anvendte oplysninger'!J478&gt;4.99999999),0.8*'Anvendte oplysninger'!M478+(1-'Anvendte oplysninger'!M478),1)))))</f>
        <v>1</v>
      </c>
      <c r="M478" s="14">
        <f>IF('Anvendte oplysninger'!L478="Irrelevant",1,IF(AND('Anvendte oplysninger'!L478="Ja",'Anvendte oplysninger'!J478=2),0.8*'Anvendte oplysninger'!M478+(1-'Anvendte oplysninger'!M478),IF(AND('Anvendte oplysninger'!L478="Ja",'Anvendte oplysninger'!J478=3),0.85*'Anvendte oplysninger'!M478+(1-'Anvendte oplysninger'!M478),IF(AND('Anvendte oplysninger'!L478="Ja",'Anvendte oplysninger'!J478=4),0.88*'Anvendte oplysninger'!M478+(1-'Anvendte oplysninger'!M478),IF(AND('Anvendte oplysninger'!L478="Ja",'Anvendte oplysninger'!J478&gt;4.99999999),0.9*'Anvendte oplysninger'!M478+(1-'Anvendte oplysninger'!M478),1)))))</f>
        <v>1</v>
      </c>
      <c r="N478" s="14">
        <f>IF('Anvendte oplysninger'!N478="Irrelevant",1,IF(AND(OR(I478="Motorvejsstrækning",I478="Frakørselsflettestrækning",I478="Tilkørselsflettestrækning"),'Anvendte oplysninger'!N478&lt;3),1+(3-'Anvendte oplysninger'!N478)*0.09333333,1))</f>
        <v>1</v>
      </c>
      <c r="O478" s="14">
        <f>IF('Anvendte oplysninger'!N478="Irrelevant",1,IF(AND(OR(I478="Motorvejsstrækning",I478="Frakørselsflettestrækning",I478="Tilkørselsflettestrækning"),'Anvendte oplysninger'!N478&lt;3),1+(3-'Anvendte oplysninger'!N478)*0.19666667,1))</f>
        <v>1</v>
      </c>
      <c r="P478" s="14">
        <f>IF('Anvendte oplysninger'!O478="Irrelevant",1,IF(AND(OR(I478="Motorvejsstrækning",I478="Frakørselsflettestrækning",I478="Tilkørselsflettestrækning"),'Anvendte oplysninger'!O478&lt;3.00000001),1+(0.5-'Anvendte oplysninger'!O478)*0.04,IF(AND(OR(I478="Frakørselsrampe",I478="Tilkørselsrampe"),'Anvendte oplysninger'!O478&lt;3.00000001),1+(0.5-'Anvendte oplysninger'!O478)*0.08,IF(OR(I478="Motorvejsstrækning",I478="Frakørselsflettestrækning",I478="Tilkørselsflettestrækning"),0.9,0.8))))</f>
        <v>1</v>
      </c>
      <c r="Q478" s="14">
        <f>IF('Anvendte oplysninger'!P478="Irrelevant",1,IF(AND(OR(I478="Motorvejsstrækning",I478="Frakørselsflettestrækning",I478="Tilkørselsflettestrækning"),'Anvendte oplysninger'!P478&lt;11.00000001),1+(5-'Anvendte oplysninger'!P478)*0.01,0.94))</f>
        <v>1</v>
      </c>
      <c r="R478" s="14">
        <f>IF(OR('Anvendte oplysninger'!Q478="Irrelevant",'Anvendte oplysninger'!R478="Irrelevant",'Anvendte oplysninger'!Q478="Lige"),1,IF(AND(OR(I478="Motorvejsstrækning",I478="Frakørselsflettestrækning",I478="Tilkørselsflettestrækning"),'Anvendte oplysninger'!Q478&lt;4000),(EXP(0.1096*1746.5/'Anvendte oplysninger'!Q478)/EXP(0.1096*1746.5/4000))*('Anvendte oplysninger'!R478/1000)/G478+(G478-'Anvendte oplysninger'!R478/1000)/G478,1))</f>
        <v>1</v>
      </c>
      <c r="S478" s="14">
        <f>IF(OR('Anvendte oplysninger'!S478="Irrelevant",'Anvendte oplysninger'!T478="Irrelevant",'Anvendte oplysninger'!S478="Lige"),1,IF(AND(OR(I478="Motorvejsstrækning",I478="Frakørselsflettestrækning",I478="Tilkørselsflettestrækning"),'Anvendte oplysninger'!S478&lt;4000),(EXP(0.1096*1746.5/'Anvendte oplysninger'!S478)/EXP(0.1096*1746.5/4000))*('Anvendte oplysninger'!T478/1000)/G478+(G478-'Anvendte oplysninger'!T478/1000)/G478,1))</f>
        <v>1</v>
      </c>
      <c r="T478" s="14">
        <f>IF('Anvendte oplysninger'!U478="Irrelevant",1,IF(AND(OR(I478="Motorvejsstrækning",I478="Frakørselsflettestrækning",I478="Tilkørselsflettestrækning",I478="Frakørselsrampe",I478="Tilkørselsrampe"),'Anvendte oplysninger'!U478="Ja"),0.95,1))</f>
        <v>1</v>
      </c>
      <c r="U478" s="14">
        <f>IF('Anvendte oplysninger'!U478="Irrelevant",1,IF(AND(OR(I478="Motorvejsstrækning",I478="Frakørselsflettestrækning",I478="Tilkørselsflettestrækning",I478="Frakørselsrampe",I478="Tilkørselsrampe"),'Anvendte oplysninger'!U478="Ja"),0.96,1))</f>
        <v>1</v>
      </c>
      <c r="V478" s="14">
        <f>IF('Anvendte oplysninger'!U478="Irrelevant",1,IF(AND(OR(I478="Motorvejsstrækning",I478="Frakørselsflettestrækning",I478="Tilkørselsflettestrækning",I478="Frakørselsrampe",I478="Tilkørselsrampe"),'Anvendte oplysninger'!U478="Ja"),0.79,1))</f>
        <v>1</v>
      </c>
      <c r="W478" s="14">
        <f>IF('Anvendte oplysninger'!U478="Irrelevant",1,IF(AND(OR(I478="Motorvejsstrækning",I478="Frakørselsflettestrækning",I478="Tilkørselsflettestrækning",I478="Frakørselsrampe",I478="Tilkørselsrampe"),'Anvendte oplysninger'!U478="Ja"),0.94,1))</f>
        <v>1</v>
      </c>
      <c r="X478" s="14">
        <f>IF('Anvendte oplysninger'!U478="Irrelevant",1,IF(AND(OR(I478="Motorvejsstrækning",I478="Frakørselsflettestrækning",I478="Tilkørselsflettestrækning",I478="Frakørselsrampe",I478="Tilkørselsrampe"),'Anvendte oplysninger'!U478="Ja"),0.97,1))</f>
        <v>1</v>
      </c>
      <c r="Y478" s="14">
        <f>IF(AND(I478="Frakørselsrampe",'Anvendte oplysninger'!V478="S-formet ruderrampe"),1.32,IF(AND(I478="Frakørselsrampe",'Anvendte oplysninger'!V478="S-formet trompetrampe"),2.05,IF(AND(I478="Frakørselsrampe",'Anvendte oplysninger'!V478="U-formet trompetrampe"),4.11,IF(AND(I478="Frakørselsrampe",'Anvendte oplysninger'!V478="SV-formet flyoverrampe"),5.15,IF(AND(I478="Frakørselsrampe",'Anvendte oplysninger'!V478="Vinkelformet rampe"),1.07,IF(AND(I478="Tilkørselsrampe",'Anvendte oplysninger'!V478="S-formet ruderrampe"),0.93,IF(AND(I478="Tilkørselsrampe",'Anvendte oplysninger'!V478="S-formet trompetrampe"),2.48,IF(AND(I478="Tilkørselsrampe",'Anvendte oplysninger'!V478="U-formet trompetrampe"),4.15,IF(AND(I478="Tilkørselsrampe",'Anvendte oplysninger'!V478="SV-formet flyoverrampe"),5.26,IF(AND(I478="Tilkørselsrampe",'Anvendte oplysninger'!V478="Vinkelformet rampe"),1.42,1))))))))))</f>
        <v>1</v>
      </c>
      <c r="Z478" s="14">
        <f>IF(OR('Anvendte oplysninger'!W478="Lige",'Anvendte oplysninger'!W478="Irrelevant",'Anvendte oplysninger'!X478="Irrelevant",'Anvendte oplysninger'!Y478="Irrelevant"),1,1+1.545*1000/32.2*((('Anvendte oplysninger'!Y478*3268/3600)/('Anvendte oplysninger'!W478/0.306))^2)*('Anvendte oplysninger'!X478/1000)/G478)</f>
        <v>1</v>
      </c>
      <c r="AA478" s="14">
        <f>IF(OR('Anvendte oplysninger'!W478="Lige",'Anvendte oplysninger'!W478="Irrelevant",'Anvendte oplysninger'!X478="Irrelevant",'Anvendte oplysninger'!Y478="Irrelevant"),1,1+1.961*1000/32.2*((('Anvendte oplysninger'!Y478*3268/3600)/('Anvendte oplysninger'!W478/0.306))^2)*('Anvendte oplysninger'!X478/1000)/G478)</f>
        <v>1</v>
      </c>
      <c r="AB478" s="14">
        <f>IF(OR('Anvendte oplysninger'!Z478="Lige",'Anvendte oplysninger'!Z478="Irrelevant",'Anvendte oplysninger'!AA478="Irrelevant",'Anvendte oplysninger'!AB478="Irrelevant"),1,1+1.545*1000/32.2*((('Anvendte oplysninger'!AB478*3268/3600)/('Anvendte oplysninger'!Z478/0.306))^2)*('Anvendte oplysninger'!AA478/1000)/G478)</f>
        <v>1</v>
      </c>
      <c r="AC478" s="14">
        <f>IF(OR('Anvendte oplysninger'!Z478="Lige",'Anvendte oplysninger'!Z478="Irrelevant",'Anvendte oplysninger'!AA478="Irrelevant",'Anvendte oplysninger'!AB478="Irrelevant"),1,1+1.961*1000/32.2*((('Anvendte oplysninger'!AB478*3268/3600)/('Anvendte oplysninger'!Z478/0.306))^2)*('Anvendte oplysninger'!AA478/1000)/G478)</f>
        <v>1</v>
      </c>
      <c r="AD478" s="14">
        <f>IF(OR('Anvendte oplysninger'!AC478="Irrelevant",'Anvendte oplysninger'!AC478="Nej"),1,IF(AND('Anvendte oplysninger'!AC478="Ja",OR('Anvendte oplysninger'!Q478&lt;301,'Anvendte oplysninger'!S478&lt;301)),1-(0.5*('Anvendte oplysninger'!R478+'Anvendte oplysninger'!T478)/('Anvendte oplysninger'!G478*1000)),IF(AND('Anvendte oplysninger'!AC478="Ja",OR('Anvendte oplysninger'!Q478&lt;601,'Anvendte oplysninger'!S478&lt;601)),1-(0.25*('Anvendte oplysninger'!R478+'Anvendte oplysninger'!T478)/('Anvendte oplysninger'!G478*1000)),1)))</f>
        <v>1</v>
      </c>
      <c r="AE478" s="14">
        <f>IF(OR('Anvendte oplysninger'!AC478="Irrelevant",'Anvendte oplysninger'!AC478="Nej"),1,IF(AND('Anvendte oplysninger'!AC478="Ja",OR('Anvendte oplysninger'!Q478&lt;301,'Anvendte oplysninger'!S478&lt;301)),1-(0.4*('Anvendte oplysninger'!R478+'Anvendte oplysninger'!T478)/('Anvendte oplysninger'!G478*1000)),IF(AND('Anvendte oplysninger'!AC478="Ja",OR('Anvendte oplysninger'!Q478&lt;601,'Anvendte oplysninger'!S478&lt;601)),1-(0.2*('Anvendte oplysninger'!R478+'Anvendte oplysninger'!T478)/('Anvendte oplysninger'!G478*1000)),1)))</f>
        <v>1</v>
      </c>
      <c r="AF478" s="14">
        <f>IF('Anvendte oplysninger'!AD478="110 km/t",0.79,1)</f>
        <v>1</v>
      </c>
      <c r="AG478" s="14">
        <f>IF('Anvendte oplysninger'!AD478="110 km/t",0.94,1)</f>
        <v>1</v>
      </c>
      <c r="AH478" s="14">
        <f>IF('Anvendte oplysninger'!AD478="110 km/t",0.66,1)</f>
        <v>1</v>
      </c>
      <c r="AI478" s="14">
        <f>IF('Anvendte oplysninger'!AD478="110 km/t",0.82,1)</f>
        <v>1</v>
      </c>
      <c r="AJ478" s="14">
        <f>IF(AND('Anvendte oplysninger'!AE478="Ja",I478="Tilkørselsflettestrækning"),0.65*'Anvendte oplysninger'!AF478+1-'Anvendte oplysninger'!AF478,1)</f>
        <v>1</v>
      </c>
      <c r="AK478" s="15" t="str">
        <f t="shared" si="49"/>
        <v/>
      </c>
      <c r="AL478" s="15" t="str">
        <f t="shared" si="50"/>
        <v/>
      </c>
      <c r="AM478" s="15" t="str">
        <f t="shared" si="51"/>
        <v/>
      </c>
      <c r="AN478" s="15" t="str">
        <f t="shared" si="52"/>
        <v/>
      </c>
      <c r="AO478" s="15" t="str">
        <f t="shared" si="53"/>
        <v/>
      </c>
      <c r="AP478" s="15" t="str">
        <f t="shared" si="54"/>
        <v/>
      </c>
      <c r="AQ478" s="4" t="str">
        <f t="shared" si="55"/>
        <v/>
      </c>
    </row>
    <row r="479" spans="1:43" x14ac:dyDescent="0.25">
      <c r="A479" s="4" t="str">
        <f>IF(Inddata!A494="","",Inddata!A494)</f>
        <v/>
      </c>
      <c r="B479" s="4" t="str">
        <f>IF(Inddata!B494="","",Inddata!B494)</f>
        <v/>
      </c>
      <c r="C479" s="4" t="str">
        <f>IF(Inddata!C494="","",Inddata!C494)</f>
        <v/>
      </c>
      <c r="D479" s="4" t="str">
        <f>IF(Inddata!D494="","",Inddata!D494)</f>
        <v/>
      </c>
      <c r="E479" s="4" t="str">
        <f>IF(Inddata!E494="","",Inddata!E494)</f>
        <v/>
      </c>
      <c r="F479" s="4" t="str">
        <f>IF(Inddata!F494="","",Inddata!F494)</f>
        <v/>
      </c>
      <c r="G479" s="4">
        <f>IF(Inddata!G494="","",Inddata!G494)</f>
        <v>0</v>
      </c>
      <c r="H479" s="4" t="str">
        <f>IF(Inddata!H494&gt;0.5,Inddata!H494,"")</f>
        <v/>
      </c>
      <c r="I479" s="4" t="str">
        <f>IF(Inddata!I494="","",Inddata!I494)</f>
        <v/>
      </c>
      <c r="J479" s="14">
        <f>IF('Anvendte oplysninger'!J479="Irrelevant",1,IF('Anvendte oplysninger'!J479&gt;3,1.2,1))</f>
        <v>1</v>
      </c>
      <c r="K479" s="14">
        <f>IF('Anvendte oplysninger'!K479="Irrelevant",1,IF(AND(OR(I479="Motorvejsstrækning",I479="Frakørselsflettestrækning",I479="Tilkørselsflettestrækning"),'Anvendte oplysninger'!K479&lt;3.5),1+(3.5-'Anvendte oplysninger'!K479)*0.12,IF(AND(OR(I479="Frakørselsrampe",I479="Tilkørselsrampe"),'Anvendte oplysninger'!K479&lt;3.5),1+(3.5-'Anvendte oplysninger'!K479)*0.16,1)))</f>
        <v>1</v>
      </c>
      <c r="L479" s="14">
        <f>IF('Anvendte oplysninger'!L479="Irrelevant",1,IF(AND('Anvendte oplysninger'!L479="Ja",'Anvendte oplysninger'!J479=2),0.6*'Anvendte oplysninger'!M479+(1-'Anvendte oplysninger'!M479),IF(AND('Anvendte oplysninger'!L479="Ja",'Anvendte oplysninger'!J479=3),0.7*'Anvendte oplysninger'!M479+(1-'Anvendte oplysninger'!M479),IF(AND('Anvendte oplysninger'!L479="Ja",'Anvendte oplysninger'!J479=4),0.76*'Anvendte oplysninger'!M479+(1-'Anvendte oplysninger'!M479),IF(AND('Anvendte oplysninger'!L479="Ja",'Anvendte oplysninger'!J479&gt;4.99999999),0.8*'Anvendte oplysninger'!M479+(1-'Anvendte oplysninger'!M479),1)))))</f>
        <v>1</v>
      </c>
      <c r="M479" s="14">
        <f>IF('Anvendte oplysninger'!L479="Irrelevant",1,IF(AND('Anvendte oplysninger'!L479="Ja",'Anvendte oplysninger'!J479=2),0.8*'Anvendte oplysninger'!M479+(1-'Anvendte oplysninger'!M479),IF(AND('Anvendte oplysninger'!L479="Ja",'Anvendte oplysninger'!J479=3),0.85*'Anvendte oplysninger'!M479+(1-'Anvendte oplysninger'!M479),IF(AND('Anvendte oplysninger'!L479="Ja",'Anvendte oplysninger'!J479=4),0.88*'Anvendte oplysninger'!M479+(1-'Anvendte oplysninger'!M479),IF(AND('Anvendte oplysninger'!L479="Ja",'Anvendte oplysninger'!J479&gt;4.99999999),0.9*'Anvendte oplysninger'!M479+(1-'Anvendte oplysninger'!M479),1)))))</f>
        <v>1</v>
      </c>
      <c r="N479" s="14">
        <f>IF('Anvendte oplysninger'!N479="Irrelevant",1,IF(AND(OR(I479="Motorvejsstrækning",I479="Frakørselsflettestrækning",I479="Tilkørselsflettestrækning"),'Anvendte oplysninger'!N479&lt;3),1+(3-'Anvendte oplysninger'!N479)*0.09333333,1))</f>
        <v>1</v>
      </c>
      <c r="O479" s="14">
        <f>IF('Anvendte oplysninger'!N479="Irrelevant",1,IF(AND(OR(I479="Motorvejsstrækning",I479="Frakørselsflettestrækning",I479="Tilkørselsflettestrækning"),'Anvendte oplysninger'!N479&lt;3),1+(3-'Anvendte oplysninger'!N479)*0.19666667,1))</f>
        <v>1</v>
      </c>
      <c r="P479" s="14">
        <f>IF('Anvendte oplysninger'!O479="Irrelevant",1,IF(AND(OR(I479="Motorvejsstrækning",I479="Frakørselsflettestrækning",I479="Tilkørselsflettestrækning"),'Anvendte oplysninger'!O479&lt;3.00000001),1+(0.5-'Anvendte oplysninger'!O479)*0.04,IF(AND(OR(I479="Frakørselsrampe",I479="Tilkørselsrampe"),'Anvendte oplysninger'!O479&lt;3.00000001),1+(0.5-'Anvendte oplysninger'!O479)*0.08,IF(OR(I479="Motorvejsstrækning",I479="Frakørselsflettestrækning",I479="Tilkørselsflettestrækning"),0.9,0.8))))</f>
        <v>1</v>
      </c>
      <c r="Q479" s="14">
        <f>IF('Anvendte oplysninger'!P479="Irrelevant",1,IF(AND(OR(I479="Motorvejsstrækning",I479="Frakørselsflettestrækning",I479="Tilkørselsflettestrækning"),'Anvendte oplysninger'!P479&lt;11.00000001),1+(5-'Anvendte oplysninger'!P479)*0.01,0.94))</f>
        <v>1</v>
      </c>
      <c r="R479" s="14">
        <f>IF(OR('Anvendte oplysninger'!Q479="Irrelevant",'Anvendte oplysninger'!R479="Irrelevant",'Anvendte oplysninger'!Q479="Lige"),1,IF(AND(OR(I479="Motorvejsstrækning",I479="Frakørselsflettestrækning",I479="Tilkørselsflettestrækning"),'Anvendte oplysninger'!Q479&lt;4000),(EXP(0.1096*1746.5/'Anvendte oplysninger'!Q479)/EXP(0.1096*1746.5/4000))*('Anvendte oplysninger'!R479/1000)/G479+(G479-'Anvendte oplysninger'!R479/1000)/G479,1))</f>
        <v>1</v>
      </c>
      <c r="S479" s="14">
        <f>IF(OR('Anvendte oplysninger'!S479="Irrelevant",'Anvendte oplysninger'!T479="Irrelevant",'Anvendte oplysninger'!S479="Lige"),1,IF(AND(OR(I479="Motorvejsstrækning",I479="Frakørselsflettestrækning",I479="Tilkørselsflettestrækning"),'Anvendte oplysninger'!S479&lt;4000),(EXP(0.1096*1746.5/'Anvendte oplysninger'!S479)/EXP(0.1096*1746.5/4000))*('Anvendte oplysninger'!T479/1000)/G479+(G479-'Anvendte oplysninger'!T479/1000)/G479,1))</f>
        <v>1</v>
      </c>
      <c r="T479" s="14">
        <f>IF('Anvendte oplysninger'!U479="Irrelevant",1,IF(AND(OR(I479="Motorvejsstrækning",I479="Frakørselsflettestrækning",I479="Tilkørselsflettestrækning",I479="Frakørselsrampe",I479="Tilkørselsrampe"),'Anvendte oplysninger'!U479="Ja"),0.95,1))</f>
        <v>1</v>
      </c>
      <c r="U479" s="14">
        <f>IF('Anvendte oplysninger'!U479="Irrelevant",1,IF(AND(OR(I479="Motorvejsstrækning",I479="Frakørselsflettestrækning",I479="Tilkørselsflettestrækning",I479="Frakørselsrampe",I479="Tilkørselsrampe"),'Anvendte oplysninger'!U479="Ja"),0.96,1))</f>
        <v>1</v>
      </c>
      <c r="V479" s="14">
        <f>IF('Anvendte oplysninger'!U479="Irrelevant",1,IF(AND(OR(I479="Motorvejsstrækning",I479="Frakørselsflettestrækning",I479="Tilkørselsflettestrækning",I479="Frakørselsrampe",I479="Tilkørselsrampe"),'Anvendte oplysninger'!U479="Ja"),0.79,1))</f>
        <v>1</v>
      </c>
      <c r="W479" s="14">
        <f>IF('Anvendte oplysninger'!U479="Irrelevant",1,IF(AND(OR(I479="Motorvejsstrækning",I479="Frakørselsflettestrækning",I479="Tilkørselsflettestrækning",I479="Frakørselsrampe",I479="Tilkørselsrampe"),'Anvendte oplysninger'!U479="Ja"),0.94,1))</f>
        <v>1</v>
      </c>
      <c r="X479" s="14">
        <f>IF('Anvendte oplysninger'!U479="Irrelevant",1,IF(AND(OR(I479="Motorvejsstrækning",I479="Frakørselsflettestrækning",I479="Tilkørselsflettestrækning",I479="Frakørselsrampe",I479="Tilkørselsrampe"),'Anvendte oplysninger'!U479="Ja"),0.97,1))</f>
        <v>1</v>
      </c>
      <c r="Y479" s="14">
        <f>IF(AND(I479="Frakørselsrampe",'Anvendte oplysninger'!V479="S-formet ruderrampe"),1.32,IF(AND(I479="Frakørselsrampe",'Anvendte oplysninger'!V479="S-formet trompetrampe"),2.05,IF(AND(I479="Frakørselsrampe",'Anvendte oplysninger'!V479="U-formet trompetrampe"),4.11,IF(AND(I479="Frakørselsrampe",'Anvendte oplysninger'!V479="SV-formet flyoverrampe"),5.15,IF(AND(I479="Frakørselsrampe",'Anvendte oplysninger'!V479="Vinkelformet rampe"),1.07,IF(AND(I479="Tilkørselsrampe",'Anvendte oplysninger'!V479="S-formet ruderrampe"),0.93,IF(AND(I479="Tilkørselsrampe",'Anvendte oplysninger'!V479="S-formet trompetrampe"),2.48,IF(AND(I479="Tilkørselsrampe",'Anvendte oplysninger'!V479="U-formet trompetrampe"),4.15,IF(AND(I479="Tilkørselsrampe",'Anvendte oplysninger'!V479="SV-formet flyoverrampe"),5.26,IF(AND(I479="Tilkørselsrampe",'Anvendte oplysninger'!V479="Vinkelformet rampe"),1.42,1))))))))))</f>
        <v>1</v>
      </c>
      <c r="Z479" s="14">
        <f>IF(OR('Anvendte oplysninger'!W479="Lige",'Anvendte oplysninger'!W479="Irrelevant",'Anvendte oplysninger'!X479="Irrelevant",'Anvendte oplysninger'!Y479="Irrelevant"),1,1+1.545*1000/32.2*((('Anvendte oplysninger'!Y479*3268/3600)/('Anvendte oplysninger'!W479/0.306))^2)*('Anvendte oplysninger'!X479/1000)/G479)</f>
        <v>1</v>
      </c>
      <c r="AA479" s="14">
        <f>IF(OR('Anvendte oplysninger'!W479="Lige",'Anvendte oplysninger'!W479="Irrelevant",'Anvendte oplysninger'!X479="Irrelevant",'Anvendte oplysninger'!Y479="Irrelevant"),1,1+1.961*1000/32.2*((('Anvendte oplysninger'!Y479*3268/3600)/('Anvendte oplysninger'!W479/0.306))^2)*('Anvendte oplysninger'!X479/1000)/G479)</f>
        <v>1</v>
      </c>
      <c r="AB479" s="14">
        <f>IF(OR('Anvendte oplysninger'!Z479="Lige",'Anvendte oplysninger'!Z479="Irrelevant",'Anvendte oplysninger'!AA479="Irrelevant",'Anvendte oplysninger'!AB479="Irrelevant"),1,1+1.545*1000/32.2*((('Anvendte oplysninger'!AB479*3268/3600)/('Anvendte oplysninger'!Z479/0.306))^2)*('Anvendte oplysninger'!AA479/1000)/G479)</f>
        <v>1</v>
      </c>
      <c r="AC479" s="14">
        <f>IF(OR('Anvendte oplysninger'!Z479="Lige",'Anvendte oplysninger'!Z479="Irrelevant",'Anvendte oplysninger'!AA479="Irrelevant",'Anvendte oplysninger'!AB479="Irrelevant"),1,1+1.961*1000/32.2*((('Anvendte oplysninger'!AB479*3268/3600)/('Anvendte oplysninger'!Z479/0.306))^2)*('Anvendte oplysninger'!AA479/1000)/G479)</f>
        <v>1</v>
      </c>
      <c r="AD479" s="14">
        <f>IF(OR('Anvendte oplysninger'!AC479="Irrelevant",'Anvendte oplysninger'!AC479="Nej"),1,IF(AND('Anvendte oplysninger'!AC479="Ja",OR('Anvendte oplysninger'!Q479&lt;301,'Anvendte oplysninger'!S479&lt;301)),1-(0.5*('Anvendte oplysninger'!R479+'Anvendte oplysninger'!T479)/('Anvendte oplysninger'!G479*1000)),IF(AND('Anvendte oplysninger'!AC479="Ja",OR('Anvendte oplysninger'!Q479&lt;601,'Anvendte oplysninger'!S479&lt;601)),1-(0.25*('Anvendte oplysninger'!R479+'Anvendte oplysninger'!T479)/('Anvendte oplysninger'!G479*1000)),1)))</f>
        <v>1</v>
      </c>
      <c r="AE479" s="14">
        <f>IF(OR('Anvendte oplysninger'!AC479="Irrelevant",'Anvendte oplysninger'!AC479="Nej"),1,IF(AND('Anvendte oplysninger'!AC479="Ja",OR('Anvendte oplysninger'!Q479&lt;301,'Anvendte oplysninger'!S479&lt;301)),1-(0.4*('Anvendte oplysninger'!R479+'Anvendte oplysninger'!T479)/('Anvendte oplysninger'!G479*1000)),IF(AND('Anvendte oplysninger'!AC479="Ja",OR('Anvendte oplysninger'!Q479&lt;601,'Anvendte oplysninger'!S479&lt;601)),1-(0.2*('Anvendte oplysninger'!R479+'Anvendte oplysninger'!T479)/('Anvendte oplysninger'!G479*1000)),1)))</f>
        <v>1</v>
      </c>
      <c r="AF479" s="14">
        <f>IF('Anvendte oplysninger'!AD479="110 km/t",0.79,1)</f>
        <v>1</v>
      </c>
      <c r="AG479" s="14">
        <f>IF('Anvendte oplysninger'!AD479="110 km/t",0.94,1)</f>
        <v>1</v>
      </c>
      <c r="AH479" s="14">
        <f>IF('Anvendte oplysninger'!AD479="110 km/t",0.66,1)</f>
        <v>1</v>
      </c>
      <c r="AI479" s="14">
        <f>IF('Anvendte oplysninger'!AD479="110 km/t",0.82,1)</f>
        <v>1</v>
      </c>
      <c r="AJ479" s="14">
        <f>IF(AND('Anvendte oplysninger'!AE479="Ja",I479="Tilkørselsflettestrækning"),0.65*'Anvendte oplysninger'!AF479+1-'Anvendte oplysninger'!AF479,1)</f>
        <v>1</v>
      </c>
      <c r="AK479" s="15" t="str">
        <f t="shared" si="49"/>
        <v/>
      </c>
      <c r="AL479" s="15" t="str">
        <f t="shared" si="50"/>
        <v/>
      </c>
      <c r="AM479" s="15" t="str">
        <f t="shared" si="51"/>
        <v/>
      </c>
      <c r="AN479" s="15" t="str">
        <f t="shared" si="52"/>
        <v/>
      </c>
      <c r="AO479" s="15" t="str">
        <f t="shared" si="53"/>
        <v/>
      </c>
      <c r="AP479" s="15" t="str">
        <f t="shared" si="54"/>
        <v/>
      </c>
      <c r="AQ479" s="4" t="str">
        <f t="shared" si="55"/>
        <v/>
      </c>
    </row>
    <row r="480" spans="1:43" x14ac:dyDescent="0.25">
      <c r="A480" s="4" t="str">
        <f>IF(Inddata!A495="","",Inddata!A495)</f>
        <v/>
      </c>
      <c r="B480" s="4" t="str">
        <f>IF(Inddata!B495="","",Inddata!B495)</f>
        <v/>
      </c>
      <c r="C480" s="4" t="str">
        <f>IF(Inddata!C495="","",Inddata!C495)</f>
        <v/>
      </c>
      <c r="D480" s="4" t="str">
        <f>IF(Inddata!D495="","",Inddata!D495)</f>
        <v/>
      </c>
      <c r="E480" s="4" t="str">
        <f>IF(Inddata!E495="","",Inddata!E495)</f>
        <v/>
      </c>
      <c r="F480" s="4" t="str">
        <f>IF(Inddata!F495="","",Inddata!F495)</f>
        <v/>
      </c>
      <c r="G480" s="4">
        <f>IF(Inddata!G495="","",Inddata!G495)</f>
        <v>0</v>
      </c>
      <c r="H480" s="4" t="str">
        <f>IF(Inddata!H495&gt;0.5,Inddata!H495,"")</f>
        <v/>
      </c>
      <c r="I480" s="4" t="str">
        <f>IF(Inddata!I495="","",Inddata!I495)</f>
        <v/>
      </c>
      <c r="J480" s="14">
        <f>IF('Anvendte oplysninger'!J480="Irrelevant",1,IF('Anvendte oplysninger'!J480&gt;3,1.2,1))</f>
        <v>1</v>
      </c>
      <c r="K480" s="14">
        <f>IF('Anvendte oplysninger'!K480="Irrelevant",1,IF(AND(OR(I480="Motorvejsstrækning",I480="Frakørselsflettestrækning",I480="Tilkørselsflettestrækning"),'Anvendte oplysninger'!K480&lt;3.5),1+(3.5-'Anvendte oplysninger'!K480)*0.12,IF(AND(OR(I480="Frakørselsrampe",I480="Tilkørselsrampe"),'Anvendte oplysninger'!K480&lt;3.5),1+(3.5-'Anvendte oplysninger'!K480)*0.16,1)))</f>
        <v>1</v>
      </c>
      <c r="L480" s="14">
        <f>IF('Anvendte oplysninger'!L480="Irrelevant",1,IF(AND('Anvendte oplysninger'!L480="Ja",'Anvendte oplysninger'!J480=2),0.6*'Anvendte oplysninger'!M480+(1-'Anvendte oplysninger'!M480),IF(AND('Anvendte oplysninger'!L480="Ja",'Anvendte oplysninger'!J480=3),0.7*'Anvendte oplysninger'!M480+(1-'Anvendte oplysninger'!M480),IF(AND('Anvendte oplysninger'!L480="Ja",'Anvendte oplysninger'!J480=4),0.76*'Anvendte oplysninger'!M480+(1-'Anvendte oplysninger'!M480),IF(AND('Anvendte oplysninger'!L480="Ja",'Anvendte oplysninger'!J480&gt;4.99999999),0.8*'Anvendte oplysninger'!M480+(1-'Anvendte oplysninger'!M480),1)))))</f>
        <v>1</v>
      </c>
      <c r="M480" s="14">
        <f>IF('Anvendte oplysninger'!L480="Irrelevant",1,IF(AND('Anvendte oplysninger'!L480="Ja",'Anvendte oplysninger'!J480=2),0.8*'Anvendte oplysninger'!M480+(1-'Anvendte oplysninger'!M480),IF(AND('Anvendte oplysninger'!L480="Ja",'Anvendte oplysninger'!J480=3),0.85*'Anvendte oplysninger'!M480+(1-'Anvendte oplysninger'!M480),IF(AND('Anvendte oplysninger'!L480="Ja",'Anvendte oplysninger'!J480=4),0.88*'Anvendte oplysninger'!M480+(1-'Anvendte oplysninger'!M480),IF(AND('Anvendte oplysninger'!L480="Ja",'Anvendte oplysninger'!J480&gt;4.99999999),0.9*'Anvendte oplysninger'!M480+(1-'Anvendte oplysninger'!M480),1)))))</f>
        <v>1</v>
      </c>
      <c r="N480" s="14">
        <f>IF('Anvendte oplysninger'!N480="Irrelevant",1,IF(AND(OR(I480="Motorvejsstrækning",I480="Frakørselsflettestrækning",I480="Tilkørselsflettestrækning"),'Anvendte oplysninger'!N480&lt;3),1+(3-'Anvendte oplysninger'!N480)*0.09333333,1))</f>
        <v>1</v>
      </c>
      <c r="O480" s="14">
        <f>IF('Anvendte oplysninger'!N480="Irrelevant",1,IF(AND(OR(I480="Motorvejsstrækning",I480="Frakørselsflettestrækning",I480="Tilkørselsflettestrækning"),'Anvendte oplysninger'!N480&lt;3),1+(3-'Anvendte oplysninger'!N480)*0.19666667,1))</f>
        <v>1</v>
      </c>
      <c r="P480" s="14">
        <f>IF('Anvendte oplysninger'!O480="Irrelevant",1,IF(AND(OR(I480="Motorvejsstrækning",I480="Frakørselsflettestrækning",I480="Tilkørselsflettestrækning"),'Anvendte oplysninger'!O480&lt;3.00000001),1+(0.5-'Anvendte oplysninger'!O480)*0.04,IF(AND(OR(I480="Frakørselsrampe",I480="Tilkørselsrampe"),'Anvendte oplysninger'!O480&lt;3.00000001),1+(0.5-'Anvendte oplysninger'!O480)*0.08,IF(OR(I480="Motorvejsstrækning",I480="Frakørselsflettestrækning",I480="Tilkørselsflettestrækning"),0.9,0.8))))</f>
        <v>1</v>
      </c>
      <c r="Q480" s="14">
        <f>IF('Anvendte oplysninger'!P480="Irrelevant",1,IF(AND(OR(I480="Motorvejsstrækning",I480="Frakørselsflettestrækning",I480="Tilkørselsflettestrækning"),'Anvendte oplysninger'!P480&lt;11.00000001),1+(5-'Anvendte oplysninger'!P480)*0.01,0.94))</f>
        <v>1</v>
      </c>
      <c r="R480" s="14">
        <f>IF(OR('Anvendte oplysninger'!Q480="Irrelevant",'Anvendte oplysninger'!R480="Irrelevant",'Anvendte oplysninger'!Q480="Lige"),1,IF(AND(OR(I480="Motorvejsstrækning",I480="Frakørselsflettestrækning",I480="Tilkørselsflettestrækning"),'Anvendte oplysninger'!Q480&lt;4000),(EXP(0.1096*1746.5/'Anvendte oplysninger'!Q480)/EXP(0.1096*1746.5/4000))*('Anvendte oplysninger'!R480/1000)/G480+(G480-'Anvendte oplysninger'!R480/1000)/G480,1))</f>
        <v>1</v>
      </c>
      <c r="S480" s="14">
        <f>IF(OR('Anvendte oplysninger'!S480="Irrelevant",'Anvendte oplysninger'!T480="Irrelevant",'Anvendte oplysninger'!S480="Lige"),1,IF(AND(OR(I480="Motorvejsstrækning",I480="Frakørselsflettestrækning",I480="Tilkørselsflettestrækning"),'Anvendte oplysninger'!S480&lt;4000),(EXP(0.1096*1746.5/'Anvendte oplysninger'!S480)/EXP(0.1096*1746.5/4000))*('Anvendte oplysninger'!T480/1000)/G480+(G480-'Anvendte oplysninger'!T480/1000)/G480,1))</f>
        <v>1</v>
      </c>
      <c r="T480" s="14">
        <f>IF('Anvendte oplysninger'!U480="Irrelevant",1,IF(AND(OR(I480="Motorvejsstrækning",I480="Frakørselsflettestrækning",I480="Tilkørselsflettestrækning",I480="Frakørselsrampe",I480="Tilkørselsrampe"),'Anvendte oplysninger'!U480="Ja"),0.95,1))</f>
        <v>1</v>
      </c>
      <c r="U480" s="14">
        <f>IF('Anvendte oplysninger'!U480="Irrelevant",1,IF(AND(OR(I480="Motorvejsstrækning",I480="Frakørselsflettestrækning",I480="Tilkørselsflettestrækning",I480="Frakørselsrampe",I480="Tilkørselsrampe"),'Anvendte oplysninger'!U480="Ja"),0.96,1))</f>
        <v>1</v>
      </c>
      <c r="V480" s="14">
        <f>IF('Anvendte oplysninger'!U480="Irrelevant",1,IF(AND(OR(I480="Motorvejsstrækning",I480="Frakørselsflettestrækning",I480="Tilkørselsflettestrækning",I480="Frakørselsrampe",I480="Tilkørselsrampe"),'Anvendte oplysninger'!U480="Ja"),0.79,1))</f>
        <v>1</v>
      </c>
      <c r="W480" s="14">
        <f>IF('Anvendte oplysninger'!U480="Irrelevant",1,IF(AND(OR(I480="Motorvejsstrækning",I480="Frakørselsflettestrækning",I480="Tilkørselsflettestrækning",I480="Frakørselsrampe",I480="Tilkørselsrampe"),'Anvendte oplysninger'!U480="Ja"),0.94,1))</f>
        <v>1</v>
      </c>
      <c r="X480" s="14">
        <f>IF('Anvendte oplysninger'!U480="Irrelevant",1,IF(AND(OR(I480="Motorvejsstrækning",I480="Frakørselsflettestrækning",I480="Tilkørselsflettestrækning",I480="Frakørselsrampe",I480="Tilkørselsrampe"),'Anvendte oplysninger'!U480="Ja"),0.97,1))</f>
        <v>1</v>
      </c>
      <c r="Y480" s="14">
        <f>IF(AND(I480="Frakørselsrampe",'Anvendte oplysninger'!V480="S-formet ruderrampe"),1.32,IF(AND(I480="Frakørselsrampe",'Anvendte oplysninger'!V480="S-formet trompetrampe"),2.05,IF(AND(I480="Frakørselsrampe",'Anvendte oplysninger'!V480="U-formet trompetrampe"),4.11,IF(AND(I480="Frakørselsrampe",'Anvendte oplysninger'!V480="SV-formet flyoverrampe"),5.15,IF(AND(I480="Frakørselsrampe",'Anvendte oplysninger'!V480="Vinkelformet rampe"),1.07,IF(AND(I480="Tilkørselsrampe",'Anvendte oplysninger'!V480="S-formet ruderrampe"),0.93,IF(AND(I480="Tilkørselsrampe",'Anvendte oplysninger'!V480="S-formet trompetrampe"),2.48,IF(AND(I480="Tilkørselsrampe",'Anvendte oplysninger'!V480="U-formet trompetrampe"),4.15,IF(AND(I480="Tilkørselsrampe",'Anvendte oplysninger'!V480="SV-formet flyoverrampe"),5.26,IF(AND(I480="Tilkørselsrampe",'Anvendte oplysninger'!V480="Vinkelformet rampe"),1.42,1))))))))))</f>
        <v>1</v>
      </c>
      <c r="Z480" s="14">
        <f>IF(OR('Anvendte oplysninger'!W480="Lige",'Anvendte oplysninger'!W480="Irrelevant",'Anvendte oplysninger'!X480="Irrelevant",'Anvendte oplysninger'!Y480="Irrelevant"),1,1+1.545*1000/32.2*((('Anvendte oplysninger'!Y480*3268/3600)/('Anvendte oplysninger'!W480/0.306))^2)*('Anvendte oplysninger'!X480/1000)/G480)</f>
        <v>1</v>
      </c>
      <c r="AA480" s="14">
        <f>IF(OR('Anvendte oplysninger'!W480="Lige",'Anvendte oplysninger'!W480="Irrelevant",'Anvendte oplysninger'!X480="Irrelevant",'Anvendte oplysninger'!Y480="Irrelevant"),1,1+1.961*1000/32.2*((('Anvendte oplysninger'!Y480*3268/3600)/('Anvendte oplysninger'!W480/0.306))^2)*('Anvendte oplysninger'!X480/1000)/G480)</f>
        <v>1</v>
      </c>
      <c r="AB480" s="14">
        <f>IF(OR('Anvendte oplysninger'!Z480="Lige",'Anvendte oplysninger'!Z480="Irrelevant",'Anvendte oplysninger'!AA480="Irrelevant",'Anvendte oplysninger'!AB480="Irrelevant"),1,1+1.545*1000/32.2*((('Anvendte oplysninger'!AB480*3268/3600)/('Anvendte oplysninger'!Z480/0.306))^2)*('Anvendte oplysninger'!AA480/1000)/G480)</f>
        <v>1</v>
      </c>
      <c r="AC480" s="14">
        <f>IF(OR('Anvendte oplysninger'!Z480="Lige",'Anvendte oplysninger'!Z480="Irrelevant",'Anvendte oplysninger'!AA480="Irrelevant",'Anvendte oplysninger'!AB480="Irrelevant"),1,1+1.961*1000/32.2*((('Anvendte oplysninger'!AB480*3268/3600)/('Anvendte oplysninger'!Z480/0.306))^2)*('Anvendte oplysninger'!AA480/1000)/G480)</f>
        <v>1</v>
      </c>
      <c r="AD480" s="14">
        <f>IF(OR('Anvendte oplysninger'!AC480="Irrelevant",'Anvendte oplysninger'!AC480="Nej"),1,IF(AND('Anvendte oplysninger'!AC480="Ja",OR('Anvendte oplysninger'!Q480&lt;301,'Anvendte oplysninger'!S480&lt;301)),1-(0.5*('Anvendte oplysninger'!R480+'Anvendte oplysninger'!T480)/('Anvendte oplysninger'!G480*1000)),IF(AND('Anvendte oplysninger'!AC480="Ja",OR('Anvendte oplysninger'!Q480&lt;601,'Anvendte oplysninger'!S480&lt;601)),1-(0.25*('Anvendte oplysninger'!R480+'Anvendte oplysninger'!T480)/('Anvendte oplysninger'!G480*1000)),1)))</f>
        <v>1</v>
      </c>
      <c r="AE480" s="14">
        <f>IF(OR('Anvendte oplysninger'!AC480="Irrelevant",'Anvendte oplysninger'!AC480="Nej"),1,IF(AND('Anvendte oplysninger'!AC480="Ja",OR('Anvendte oplysninger'!Q480&lt;301,'Anvendte oplysninger'!S480&lt;301)),1-(0.4*('Anvendte oplysninger'!R480+'Anvendte oplysninger'!T480)/('Anvendte oplysninger'!G480*1000)),IF(AND('Anvendte oplysninger'!AC480="Ja",OR('Anvendte oplysninger'!Q480&lt;601,'Anvendte oplysninger'!S480&lt;601)),1-(0.2*('Anvendte oplysninger'!R480+'Anvendte oplysninger'!T480)/('Anvendte oplysninger'!G480*1000)),1)))</f>
        <v>1</v>
      </c>
      <c r="AF480" s="14">
        <f>IF('Anvendte oplysninger'!AD480="110 km/t",0.79,1)</f>
        <v>1</v>
      </c>
      <c r="AG480" s="14">
        <f>IF('Anvendte oplysninger'!AD480="110 km/t",0.94,1)</f>
        <v>1</v>
      </c>
      <c r="AH480" s="14">
        <f>IF('Anvendte oplysninger'!AD480="110 km/t",0.66,1)</f>
        <v>1</v>
      </c>
      <c r="AI480" s="14">
        <f>IF('Anvendte oplysninger'!AD480="110 km/t",0.82,1)</f>
        <v>1</v>
      </c>
      <c r="AJ480" s="14">
        <f>IF(AND('Anvendte oplysninger'!AE480="Ja",I480="Tilkørselsflettestrækning"),0.65*'Anvendte oplysninger'!AF480+1-'Anvendte oplysninger'!AF480,1)</f>
        <v>1</v>
      </c>
      <c r="AK480" s="15" t="str">
        <f t="shared" si="49"/>
        <v/>
      </c>
      <c r="AL480" s="15" t="str">
        <f t="shared" si="50"/>
        <v/>
      </c>
      <c r="AM480" s="15" t="str">
        <f t="shared" si="51"/>
        <v/>
      </c>
      <c r="AN480" s="15" t="str">
        <f t="shared" si="52"/>
        <v/>
      </c>
      <c r="AO480" s="15" t="str">
        <f t="shared" si="53"/>
        <v/>
      </c>
      <c r="AP480" s="15" t="str">
        <f t="shared" si="54"/>
        <v/>
      </c>
      <c r="AQ480" s="4" t="str">
        <f t="shared" si="55"/>
        <v/>
      </c>
    </row>
    <row r="481" spans="1:43" x14ac:dyDescent="0.25">
      <c r="A481" s="4" t="str">
        <f>IF(Inddata!A496="","",Inddata!A496)</f>
        <v/>
      </c>
      <c r="B481" s="4" t="str">
        <f>IF(Inddata!B496="","",Inddata!B496)</f>
        <v/>
      </c>
      <c r="C481" s="4" t="str">
        <f>IF(Inddata!C496="","",Inddata!C496)</f>
        <v/>
      </c>
      <c r="D481" s="4" t="str">
        <f>IF(Inddata!D496="","",Inddata!D496)</f>
        <v/>
      </c>
      <c r="E481" s="4" t="str">
        <f>IF(Inddata!E496="","",Inddata!E496)</f>
        <v/>
      </c>
      <c r="F481" s="4" t="str">
        <f>IF(Inddata!F496="","",Inddata!F496)</f>
        <v/>
      </c>
      <c r="G481" s="4">
        <f>IF(Inddata!G496="","",Inddata!G496)</f>
        <v>0</v>
      </c>
      <c r="H481" s="4" t="str">
        <f>IF(Inddata!H496&gt;0.5,Inddata!H496,"")</f>
        <v/>
      </c>
      <c r="I481" s="4" t="str">
        <f>IF(Inddata!I496="","",Inddata!I496)</f>
        <v/>
      </c>
      <c r="J481" s="14">
        <f>IF('Anvendte oplysninger'!J481="Irrelevant",1,IF('Anvendte oplysninger'!J481&gt;3,1.2,1))</f>
        <v>1</v>
      </c>
      <c r="K481" s="14">
        <f>IF('Anvendte oplysninger'!K481="Irrelevant",1,IF(AND(OR(I481="Motorvejsstrækning",I481="Frakørselsflettestrækning",I481="Tilkørselsflettestrækning"),'Anvendte oplysninger'!K481&lt;3.5),1+(3.5-'Anvendte oplysninger'!K481)*0.12,IF(AND(OR(I481="Frakørselsrampe",I481="Tilkørselsrampe"),'Anvendte oplysninger'!K481&lt;3.5),1+(3.5-'Anvendte oplysninger'!K481)*0.16,1)))</f>
        <v>1</v>
      </c>
      <c r="L481" s="14">
        <f>IF('Anvendte oplysninger'!L481="Irrelevant",1,IF(AND('Anvendte oplysninger'!L481="Ja",'Anvendte oplysninger'!J481=2),0.6*'Anvendte oplysninger'!M481+(1-'Anvendte oplysninger'!M481),IF(AND('Anvendte oplysninger'!L481="Ja",'Anvendte oplysninger'!J481=3),0.7*'Anvendte oplysninger'!M481+(1-'Anvendte oplysninger'!M481),IF(AND('Anvendte oplysninger'!L481="Ja",'Anvendte oplysninger'!J481=4),0.76*'Anvendte oplysninger'!M481+(1-'Anvendte oplysninger'!M481),IF(AND('Anvendte oplysninger'!L481="Ja",'Anvendte oplysninger'!J481&gt;4.99999999),0.8*'Anvendte oplysninger'!M481+(1-'Anvendte oplysninger'!M481),1)))))</f>
        <v>1</v>
      </c>
      <c r="M481" s="14">
        <f>IF('Anvendte oplysninger'!L481="Irrelevant",1,IF(AND('Anvendte oplysninger'!L481="Ja",'Anvendte oplysninger'!J481=2),0.8*'Anvendte oplysninger'!M481+(1-'Anvendte oplysninger'!M481),IF(AND('Anvendte oplysninger'!L481="Ja",'Anvendte oplysninger'!J481=3),0.85*'Anvendte oplysninger'!M481+(1-'Anvendte oplysninger'!M481),IF(AND('Anvendte oplysninger'!L481="Ja",'Anvendte oplysninger'!J481=4),0.88*'Anvendte oplysninger'!M481+(1-'Anvendte oplysninger'!M481),IF(AND('Anvendte oplysninger'!L481="Ja",'Anvendte oplysninger'!J481&gt;4.99999999),0.9*'Anvendte oplysninger'!M481+(1-'Anvendte oplysninger'!M481),1)))))</f>
        <v>1</v>
      </c>
      <c r="N481" s="14">
        <f>IF('Anvendte oplysninger'!N481="Irrelevant",1,IF(AND(OR(I481="Motorvejsstrækning",I481="Frakørselsflettestrækning",I481="Tilkørselsflettestrækning"),'Anvendte oplysninger'!N481&lt;3),1+(3-'Anvendte oplysninger'!N481)*0.09333333,1))</f>
        <v>1</v>
      </c>
      <c r="O481" s="14">
        <f>IF('Anvendte oplysninger'!N481="Irrelevant",1,IF(AND(OR(I481="Motorvejsstrækning",I481="Frakørselsflettestrækning",I481="Tilkørselsflettestrækning"),'Anvendte oplysninger'!N481&lt;3),1+(3-'Anvendte oplysninger'!N481)*0.19666667,1))</f>
        <v>1</v>
      </c>
      <c r="P481" s="14">
        <f>IF('Anvendte oplysninger'!O481="Irrelevant",1,IF(AND(OR(I481="Motorvejsstrækning",I481="Frakørselsflettestrækning",I481="Tilkørselsflettestrækning"),'Anvendte oplysninger'!O481&lt;3.00000001),1+(0.5-'Anvendte oplysninger'!O481)*0.04,IF(AND(OR(I481="Frakørselsrampe",I481="Tilkørselsrampe"),'Anvendte oplysninger'!O481&lt;3.00000001),1+(0.5-'Anvendte oplysninger'!O481)*0.08,IF(OR(I481="Motorvejsstrækning",I481="Frakørselsflettestrækning",I481="Tilkørselsflettestrækning"),0.9,0.8))))</f>
        <v>1</v>
      </c>
      <c r="Q481" s="14">
        <f>IF('Anvendte oplysninger'!P481="Irrelevant",1,IF(AND(OR(I481="Motorvejsstrækning",I481="Frakørselsflettestrækning",I481="Tilkørselsflettestrækning"),'Anvendte oplysninger'!P481&lt;11.00000001),1+(5-'Anvendte oplysninger'!P481)*0.01,0.94))</f>
        <v>1</v>
      </c>
      <c r="R481" s="14">
        <f>IF(OR('Anvendte oplysninger'!Q481="Irrelevant",'Anvendte oplysninger'!R481="Irrelevant",'Anvendte oplysninger'!Q481="Lige"),1,IF(AND(OR(I481="Motorvejsstrækning",I481="Frakørselsflettestrækning",I481="Tilkørselsflettestrækning"),'Anvendte oplysninger'!Q481&lt;4000),(EXP(0.1096*1746.5/'Anvendte oplysninger'!Q481)/EXP(0.1096*1746.5/4000))*('Anvendte oplysninger'!R481/1000)/G481+(G481-'Anvendte oplysninger'!R481/1000)/G481,1))</f>
        <v>1</v>
      </c>
      <c r="S481" s="14">
        <f>IF(OR('Anvendte oplysninger'!S481="Irrelevant",'Anvendte oplysninger'!T481="Irrelevant",'Anvendte oplysninger'!S481="Lige"),1,IF(AND(OR(I481="Motorvejsstrækning",I481="Frakørselsflettestrækning",I481="Tilkørselsflettestrækning"),'Anvendte oplysninger'!S481&lt;4000),(EXP(0.1096*1746.5/'Anvendte oplysninger'!S481)/EXP(0.1096*1746.5/4000))*('Anvendte oplysninger'!T481/1000)/G481+(G481-'Anvendte oplysninger'!T481/1000)/G481,1))</f>
        <v>1</v>
      </c>
      <c r="T481" s="14">
        <f>IF('Anvendte oplysninger'!U481="Irrelevant",1,IF(AND(OR(I481="Motorvejsstrækning",I481="Frakørselsflettestrækning",I481="Tilkørselsflettestrækning",I481="Frakørselsrampe",I481="Tilkørselsrampe"),'Anvendte oplysninger'!U481="Ja"),0.95,1))</f>
        <v>1</v>
      </c>
      <c r="U481" s="14">
        <f>IF('Anvendte oplysninger'!U481="Irrelevant",1,IF(AND(OR(I481="Motorvejsstrækning",I481="Frakørselsflettestrækning",I481="Tilkørselsflettestrækning",I481="Frakørselsrampe",I481="Tilkørselsrampe"),'Anvendte oplysninger'!U481="Ja"),0.96,1))</f>
        <v>1</v>
      </c>
      <c r="V481" s="14">
        <f>IF('Anvendte oplysninger'!U481="Irrelevant",1,IF(AND(OR(I481="Motorvejsstrækning",I481="Frakørselsflettestrækning",I481="Tilkørselsflettestrækning",I481="Frakørselsrampe",I481="Tilkørselsrampe"),'Anvendte oplysninger'!U481="Ja"),0.79,1))</f>
        <v>1</v>
      </c>
      <c r="W481" s="14">
        <f>IF('Anvendte oplysninger'!U481="Irrelevant",1,IF(AND(OR(I481="Motorvejsstrækning",I481="Frakørselsflettestrækning",I481="Tilkørselsflettestrækning",I481="Frakørselsrampe",I481="Tilkørselsrampe"),'Anvendte oplysninger'!U481="Ja"),0.94,1))</f>
        <v>1</v>
      </c>
      <c r="X481" s="14">
        <f>IF('Anvendte oplysninger'!U481="Irrelevant",1,IF(AND(OR(I481="Motorvejsstrækning",I481="Frakørselsflettestrækning",I481="Tilkørselsflettestrækning",I481="Frakørselsrampe",I481="Tilkørselsrampe"),'Anvendte oplysninger'!U481="Ja"),0.97,1))</f>
        <v>1</v>
      </c>
      <c r="Y481" s="14">
        <f>IF(AND(I481="Frakørselsrampe",'Anvendte oplysninger'!V481="S-formet ruderrampe"),1.32,IF(AND(I481="Frakørselsrampe",'Anvendte oplysninger'!V481="S-formet trompetrampe"),2.05,IF(AND(I481="Frakørselsrampe",'Anvendte oplysninger'!V481="U-formet trompetrampe"),4.11,IF(AND(I481="Frakørselsrampe",'Anvendte oplysninger'!V481="SV-formet flyoverrampe"),5.15,IF(AND(I481="Frakørselsrampe",'Anvendte oplysninger'!V481="Vinkelformet rampe"),1.07,IF(AND(I481="Tilkørselsrampe",'Anvendte oplysninger'!V481="S-formet ruderrampe"),0.93,IF(AND(I481="Tilkørselsrampe",'Anvendte oplysninger'!V481="S-formet trompetrampe"),2.48,IF(AND(I481="Tilkørselsrampe",'Anvendte oplysninger'!V481="U-formet trompetrampe"),4.15,IF(AND(I481="Tilkørselsrampe",'Anvendte oplysninger'!V481="SV-formet flyoverrampe"),5.26,IF(AND(I481="Tilkørselsrampe",'Anvendte oplysninger'!V481="Vinkelformet rampe"),1.42,1))))))))))</f>
        <v>1</v>
      </c>
      <c r="Z481" s="14">
        <f>IF(OR('Anvendte oplysninger'!W481="Lige",'Anvendte oplysninger'!W481="Irrelevant",'Anvendte oplysninger'!X481="Irrelevant",'Anvendte oplysninger'!Y481="Irrelevant"),1,1+1.545*1000/32.2*((('Anvendte oplysninger'!Y481*3268/3600)/('Anvendte oplysninger'!W481/0.306))^2)*('Anvendte oplysninger'!X481/1000)/G481)</f>
        <v>1</v>
      </c>
      <c r="AA481" s="14">
        <f>IF(OR('Anvendte oplysninger'!W481="Lige",'Anvendte oplysninger'!W481="Irrelevant",'Anvendte oplysninger'!X481="Irrelevant",'Anvendte oplysninger'!Y481="Irrelevant"),1,1+1.961*1000/32.2*((('Anvendte oplysninger'!Y481*3268/3600)/('Anvendte oplysninger'!W481/0.306))^2)*('Anvendte oplysninger'!X481/1000)/G481)</f>
        <v>1</v>
      </c>
      <c r="AB481" s="14">
        <f>IF(OR('Anvendte oplysninger'!Z481="Lige",'Anvendte oplysninger'!Z481="Irrelevant",'Anvendte oplysninger'!AA481="Irrelevant",'Anvendte oplysninger'!AB481="Irrelevant"),1,1+1.545*1000/32.2*((('Anvendte oplysninger'!AB481*3268/3600)/('Anvendte oplysninger'!Z481/0.306))^2)*('Anvendte oplysninger'!AA481/1000)/G481)</f>
        <v>1</v>
      </c>
      <c r="AC481" s="14">
        <f>IF(OR('Anvendte oplysninger'!Z481="Lige",'Anvendte oplysninger'!Z481="Irrelevant",'Anvendte oplysninger'!AA481="Irrelevant",'Anvendte oplysninger'!AB481="Irrelevant"),1,1+1.961*1000/32.2*((('Anvendte oplysninger'!AB481*3268/3600)/('Anvendte oplysninger'!Z481/0.306))^2)*('Anvendte oplysninger'!AA481/1000)/G481)</f>
        <v>1</v>
      </c>
      <c r="AD481" s="14">
        <f>IF(OR('Anvendte oplysninger'!AC481="Irrelevant",'Anvendte oplysninger'!AC481="Nej"),1,IF(AND('Anvendte oplysninger'!AC481="Ja",OR('Anvendte oplysninger'!Q481&lt;301,'Anvendte oplysninger'!S481&lt;301)),1-(0.5*('Anvendte oplysninger'!R481+'Anvendte oplysninger'!T481)/('Anvendte oplysninger'!G481*1000)),IF(AND('Anvendte oplysninger'!AC481="Ja",OR('Anvendte oplysninger'!Q481&lt;601,'Anvendte oplysninger'!S481&lt;601)),1-(0.25*('Anvendte oplysninger'!R481+'Anvendte oplysninger'!T481)/('Anvendte oplysninger'!G481*1000)),1)))</f>
        <v>1</v>
      </c>
      <c r="AE481" s="14">
        <f>IF(OR('Anvendte oplysninger'!AC481="Irrelevant",'Anvendte oplysninger'!AC481="Nej"),1,IF(AND('Anvendte oplysninger'!AC481="Ja",OR('Anvendte oplysninger'!Q481&lt;301,'Anvendte oplysninger'!S481&lt;301)),1-(0.4*('Anvendte oplysninger'!R481+'Anvendte oplysninger'!T481)/('Anvendte oplysninger'!G481*1000)),IF(AND('Anvendte oplysninger'!AC481="Ja",OR('Anvendte oplysninger'!Q481&lt;601,'Anvendte oplysninger'!S481&lt;601)),1-(0.2*('Anvendte oplysninger'!R481+'Anvendte oplysninger'!T481)/('Anvendte oplysninger'!G481*1000)),1)))</f>
        <v>1</v>
      </c>
      <c r="AF481" s="14">
        <f>IF('Anvendte oplysninger'!AD481="110 km/t",0.79,1)</f>
        <v>1</v>
      </c>
      <c r="AG481" s="14">
        <f>IF('Anvendte oplysninger'!AD481="110 km/t",0.94,1)</f>
        <v>1</v>
      </c>
      <c r="AH481" s="14">
        <f>IF('Anvendte oplysninger'!AD481="110 km/t",0.66,1)</f>
        <v>1</v>
      </c>
      <c r="AI481" s="14">
        <f>IF('Anvendte oplysninger'!AD481="110 km/t",0.82,1)</f>
        <v>1</v>
      </c>
      <c r="AJ481" s="14">
        <f>IF(AND('Anvendte oplysninger'!AE481="Ja",I481="Tilkørselsflettestrækning"),0.65*'Anvendte oplysninger'!AF481+1-'Anvendte oplysninger'!AF481,1)</f>
        <v>1</v>
      </c>
      <c r="AK481" s="15" t="str">
        <f t="shared" si="49"/>
        <v/>
      </c>
      <c r="AL481" s="15" t="str">
        <f t="shared" si="50"/>
        <v/>
      </c>
      <c r="AM481" s="15" t="str">
        <f t="shared" si="51"/>
        <v/>
      </c>
      <c r="AN481" s="15" t="str">
        <f t="shared" si="52"/>
        <v/>
      </c>
      <c r="AO481" s="15" t="str">
        <f t="shared" si="53"/>
        <v/>
      </c>
      <c r="AP481" s="15" t="str">
        <f t="shared" si="54"/>
        <v/>
      </c>
      <c r="AQ481" s="4" t="str">
        <f t="shared" si="55"/>
        <v/>
      </c>
    </row>
    <row r="482" spans="1:43" x14ac:dyDescent="0.25">
      <c r="A482" s="4" t="str">
        <f>IF(Inddata!A497="","",Inddata!A497)</f>
        <v/>
      </c>
      <c r="B482" s="4" t="str">
        <f>IF(Inddata!B497="","",Inddata!B497)</f>
        <v/>
      </c>
      <c r="C482" s="4" t="str">
        <f>IF(Inddata!C497="","",Inddata!C497)</f>
        <v/>
      </c>
      <c r="D482" s="4" t="str">
        <f>IF(Inddata!D497="","",Inddata!D497)</f>
        <v/>
      </c>
      <c r="E482" s="4" t="str">
        <f>IF(Inddata!E497="","",Inddata!E497)</f>
        <v/>
      </c>
      <c r="F482" s="4" t="str">
        <f>IF(Inddata!F497="","",Inddata!F497)</f>
        <v/>
      </c>
      <c r="G482" s="4">
        <f>IF(Inddata!G497="","",Inddata!G497)</f>
        <v>0</v>
      </c>
      <c r="H482" s="4" t="str">
        <f>IF(Inddata!H497&gt;0.5,Inddata!H497,"")</f>
        <v/>
      </c>
      <c r="I482" s="4" t="str">
        <f>IF(Inddata!I497="","",Inddata!I497)</f>
        <v/>
      </c>
      <c r="J482" s="14">
        <f>IF('Anvendte oplysninger'!J482="Irrelevant",1,IF('Anvendte oplysninger'!J482&gt;3,1.2,1))</f>
        <v>1</v>
      </c>
      <c r="K482" s="14">
        <f>IF('Anvendte oplysninger'!K482="Irrelevant",1,IF(AND(OR(I482="Motorvejsstrækning",I482="Frakørselsflettestrækning",I482="Tilkørselsflettestrækning"),'Anvendte oplysninger'!K482&lt;3.5),1+(3.5-'Anvendte oplysninger'!K482)*0.12,IF(AND(OR(I482="Frakørselsrampe",I482="Tilkørselsrampe"),'Anvendte oplysninger'!K482&lt;3.5),1+(3.5-'Anvendte oplysninger'!K482)*0.16,1)))</f>
        <v>1</v>
      </c>
      <c r="L482" s="14">
        <f>IF('Anvendte oplysninger'!L482="Irrelevant",1,IF(AND('Anvendte oplysninger'!L482="Ja",'Anvendte oplysninger'!J482=2),0.6*'Anvendte oplysninger'!M482+(1-'Anvendte oplysninger'!M482),IF(AND('Anvendte oplysninger'!L482="Ja",'Anvendte oplysninger'!J482=3),0.7*'Anvendte oplysninger'!M482+(1-'Anvendte oplysninger'!M482),IF(AND('Anvendte oplysninger'!L482="Ja",'Anvendte oplysninger'!J482=4),0.76*'Anvendte oplysninger'!M482+(1-'Anvendte oplysninger'!M482),IF(AND('Anvendte oplysninger'!L482="Ja",'Anvendte oplysninger'!J482&gt;4.99999999),0.8*'Anvendte oplysninger'!M482+(1-'Anvendte oplysninger'!M482),1)))))</f>
        <v>1</v>
      </c>
      <c r="M482" s="14">
        <f>IF('Anvendte oplysninger'!L482="Irrelevant",1,IF(AND('Anvendte oplysninger'!L482="Ja",'Anvendte oplysninger'!J482=2),0.8*'Anvendte oplysninger'!M482+(1-'Anvendte oplysninger'!M482),IF(AND('Anvendte oplysninger'!L482="Ja",'Anvendte oplysninger'!J482=3),0.85*'Anvendte oplysninger'!M482+(1-'Anvendte oplysninger'!M482),IF(AND('Anvendte oplysninger'!L482="Ja",'Anvendte oplysninger'!J482=4),0.88*'Anvendte oplysninger'!M482+(1-'Anvendte oplysninger'!M482),IF(AND('Anvendte oplysninger'!L482="Ja",'Anvendte oplysninger'!J482&gt;4.99999999),0.9*'Anvendte oplysninger'!M482+(1-'Anvendte oplysninger'!M482),1)))))</f>
        <v>1</v>
      </c>
      <c r="N482" s="14">
        <f>IF('Anvendte oplysninger'!N482="Irrelevant",1,IF(AND(OR(I482="Motorvejsstrækning",I482="Frakørselsflettestrækning",I482="Tilkørselsflettestrækning"),'Anvendte oplysninger'!N482&lt;3),1+(3-'Anvendte oplysninger'!N482)*0.09333333,1))</f>
        <v>1</v>
      </c>
      <c r="O482" s="14">
        <f>IF('Anvendte oplysninger'!N482="Irrelevant",1,IF(AND(OR(I482="Motorvejsstrækning",I482="Frakørselsflettestrækning",I482="Tilkørselsflettestrækning"),'Anvendte oplysninger'!N482&lt;3),1+(3-'Anvendte oplysninger'!N482)*0.19666667,1))</f>
        <v>1</v>
      </c>
      <c r="P482" s="14">
        <f>IF('Anvendte oplysninger'!O482="Irrelevant",1,IF(AND(OR(I482="Motorvejsstrækning",I482="Frakørselsflettestrækning",I482="Tilkørselsflettestrækning"),'Anvendte oplysninger'!O482&lt;3.00000001),1+(0.5-'Anvendte oplysninger'!O482)*0.04,IF(AND(OR(I482="Frakørselsrampe",I482="Tilkørselsrampe"),'Anvendte oplysninger'!O482&lt;3.00000001),1+(0.5-'Anvendte oplysninger'!O482)*0.08,IF(OR(I482="Motorvejsstrækning",I482="Frakørselsflettestrækning",I482="Tilkørselsflettestrækning"),0.9,0.8))))</f>
        <v>1</v>
      </c>
      <c r="Q482" s="14">
        <f>IF('Anvendte oplysninger'!P482="Irrelevant",1,IF(AND(OR(I482="Motorvejsstrækning",I482="Frakørselsflettestrækning",I482="Tilkørselsflettestrækning"),'Anvendte oplysninger'!P482&lt;11.00000001),1+(5-'Anvendte oplysninger'!P482)*0.01,0.94))</f>
        <v>1</v>
      </c>
      <c r="R482" s="14">
        <f>IF(OR('Anvendte oplysninger'!Q482="Irrelevant",'Anvendte oplysninger'!R482="Irrelevant",'Anvendte oplysninger'!Q482="Lige"),1,IF(AND(OR(I482="Motorvejsstrækning",I482="Frakørselsflettestrækning",I482="Tilkørselsflettestrækning"),'Anvendte oplysninger'!Q482&lt;4000),(EXP(0.1096*1746.5/'Anvendte oplysninger'!Q482)/EXP(0.1096*1746.5/4000))*('Anvendte oplysninger'!R482/1000)/G482+(G482-'Anvendte oplysninger'!R482/1000)/G482,1))</f>
        <v>1</v>
      </c>
      <c r="S482" s="14">
        <f>IF(OR('Anvendte oplysninger'!S482="Irrelevant",'Anvendte oplysninger'!T482="Irrelevant",'Anvendte oplysninger'!S482="Lige"),1,IF(AND(OR(I482="Motorvejsstrækning",I482="Frakørselsflettestrækning",I482="Tilkørselsflettestrækning"),'Anvendte oplysninger'!S482&lt;4000),(EXP(0.1096*1746.5/'Anvendte oplysninger'!S482)/EXP(0.1096*1746.5/4000))*('Anvendte oplysninger'!T482/1000)/G482+(G482-'Anvendte oplysninger'!T482/1000)/G482,1))</f>
        <v>1</v>
      </c>
      <c r="T482" s="14">
        <f>IF('Anvendte oplysninger'!U482="Irrelevant",1,IF(AND(OR(I482="Motorvejsstrækning",I482="Frakørselsflettestrækning",I482="Tilkørselsflettestrækning",I482="Frakørselsrampe",I482="Tilkørselsrampe"),'Anvendte oplysninger'!U482="Ja"),0.95,1))</f>
        <v>1</v>
      </c>
      <c r="U482" s="14">
        <f>IF('Anvendte oplysninger'!U482="Irrelevant",1,IF(AND(OR(I482="Motorvejsstrækning",I482="Frakørselsflettestrækning",I482="Tilkørselsflettestrækning",I482="Frakørselsrampe",I482="Tilkørselsrampe"),'Anvendte oplysninger'!U482="Ja"),0.96,1))</f>
        <v>1</v>
      </c>
      <c r="V482" s="14">
        <f>IF('Anvendte oplysninger'!U482="Irrelevant",1,IF(AND(OR(I482="Motorvejsstrækning",I482="Frakørselsflettestrækning",I482="Tilkørselsflettestrækning",I482="Frakørselsrampe",I482="Tilkørselsrampe"),'Anvendte oplysninger'!U482="Ja"),0.79,1))</f>
        <v>1</v>
      </c>
      <c r="W482" s="14">
        <f>IF('Anvendte oplysninger'!U482="Irrelevant",1,IF(AND(OR(I482="Motorvejsstrækning",I482="Frakørselsflettestrækning",I482="Tilkørselsflettestrækning",I482="Frakørselsrampe",I482="Tilkørselsrampe"),'Anvendte oplysninger'!U482="Ja"),0.94,1))</f>
        <v>1</v>
      </c>
      <c r="X482" s="14">
        <f>IF('Anvendte oplysninger'!U482="Irrelevant",1,IF(AND(OR(I482="Motorvejsstrækning",I482="Frakørselsflettestrækning",I482="Tilkørselsflettestrækning",I482="Frakørselsrampe",I482="Tilkørselsrampe"),'Anvendte oplysninger'!U482="Ja"),0.97,1))</f>
        <v>1</v>
      </c>
      <c r="Y482" s="14">
        <f>IF(AND(I482="Frakørselsrampe",'Anvendte oplysninger'!V482="S-formet ruderrampe"),1.32,IF(AND(I482="Frakørselsrampe",'Anvendte oplysninger'!V482="S-formet trompetrampe"),2.05,IF(AND(I482="Frakørselsrampe",'Anvendte oplysninger'!V482="U-formet trompetrampe"),4.11,IF(AND(I482="Frakørselsrampe",'Anvendte oplysninger'!V482="SV-formet flyoverrampe"),5.15,IF(AND(I482="Frakørselsrampe",'Anvendte oplysninger'!V482="Vinkelformet rampe"),1.07,IF(AND(I482="Tilkørselsrampe",'Anvendte oplysninger'!V482="S-formet ruderrampe"),0.93,IF(AND(I482="Tilkørselsrampe",'Anvendte oplysninger'!V482="S-formet trompetrampe"),2.48,IF(AND(I482="Tilkørselsrampe",'Anvendte oplysninger'!V482="U-formet trompetrampe"),4.15,IF(AND(I482="Tilkørselsrampe",'Anvendte oplysninger'!V482="SV-formet flyoverrampe"),5.26,IF(AND(I482="Tilkørselsrampe",'Anvendte oplysninger'!V482="Vinkelformet rampe"),1.42,1))))))))))</f>
        <v>1</v>
      </c>
      <c r="Z482" s="14">
        <f>IF(OR('Anvendte oplysninger'!W482="Lige",'Anvendte oplysninger'!W482="Irrelevant",'Anvendte oplysninger'!X482="Irrelevant",'Anvendte oplysninger'!Y482="Irrelevant"),1,1+1.545*1000/32.2*((('Anvendte oplysninger'!Y482*3268/3600)/('Anvendte oplysninger'!W482/0.306))^2)*('Anvendte oplysninger'!X482/1000)/G482)</f>
        <v>1</v>
      </c>
      <c r="AA482" s="14">
        <f>IF(OR('Anvendte oplysninger'!W482="Lige",'Anvendte oplysninger'!W482="Irrelevant",'Anvendte oplysninger'!X482="Irrelevant",'Anvendte oplysninger'!Y482="Irrelevant"),1,1+1.961*1000/32.2*((('Anvendte oplysninger'!Y482*3268/3600)/('Anvendte oplysninger'!W482/0.306))^2)*('Anvendte oplysninger'!X482/1000)/G482)</f>
        <v>1</v>
      </c>
      <c r="AB482" s="14">
        <f>IF(OR('Anvendte oplysninger'!Z482="Lige",'Anvendte oplysninger'!Z482="Irrelevant",'Anvendte oplysninger'!AA482="Irrelevant",'Anvendte oplysninger'!AB482="Irrelevant"),1,1+1.545*1000/32.2*((('Anvendte oplysninger'!AB482*3268/3600)/('Anvendte oplysninger'!Z482/0.306))^2)*('Anvendte oplysninger'!AA482/1000)/G482)</f>
        <v>1</v>
      </c>
      <c r="AC482" s="14">
        <f>IF(OR('Anvendte oplysninger'!Z482="Lige",'Anvendte oplysninger'!Z482="Irrelevant",'Anvendte oplysninger'!AA482="Irrelevant",'Anvendte oplysninger'!AB482="Irrelevant"),1,1+1.961*1000/32.2*((('Anvendte oplysninger'!AB482*3268/3600)/('Anvendte oplysninger'!Z482/0.306))^2)*('Anvendte oplysninger'!AA482/1000)/G482)</f>
        <v>1</v>
      </c>
      <c r="AD482" s="14">
        <f>IF(OR('Anvendte oplysninger'!AC482="Irrelevant",'Anvendte oplysninger'!AC482="Nej"),1,IF(AND('Anvendte oplysninger'!AC482="Ja",OR('Anvendte oplysninger'!Q482&lt;301,'Anvendte oplysninger'!S482&lt;301)),1-(0.5*('Anvendte oplysninger'!R482+'Anvendte oplysninger'!T482)/('Anvendte oplysninger'!G482*1000)),IF(AND('Anvendte oplysninger'!AC482="Ja",OR('Anvendte oplysninger'!Q482&lt;601,'Anvendte oplysninger'!S482&lt;601)),1-(0.25*('Anvendte oplysninger'!R482+'Anvendte oplysninger'!T482)/('Anvendte oplysninger'!G482*1000)),1)))</f>
        <v>1</v>
      </c>
      <c r="AE482" s="14">
        <f>IF(OR('Anvendte oplysninger'!AC482="Irrelevant",'Anvendte oplysninger'!AC482="Nej"),1,IF(AND('Anvendte oplysninger'!AC482="Ja",OR('Anvendte oplysninger'!Q482&lt;301,'Anvendte oplysninger'!S482&lt;301)),1-(0.4*('Anvendte oplysninger'!R482+'Anvendte oplysninger'!T482)/('Anvendte oplysninger'!G482*1000)),IF(AND('Anvendte oplysninger'!AC482="Ja",OR('Anvendte oplysninger'!Q482&lt;601,'Anvendte oplysninger'!S482&lt;601)),1-(0.2*('Anvendte oplysninger'!R482+'Anvendte oplysninger'!T482)/('Anvendte oplysninger'!G482*1000)),1)))</f>
        <v>1</v>
      </c>
      <c r="AF482" s="14">
        <f>IF('Anvendte oplysninger'!AD482="110 km/t",0.79,1)</f>
        <v>1</v>
      </c>
      <c r="AG482" s="14">
        <f>IF('Anvendte oplysninger'!AD482="110 km/t",0.94,1)</f>
        <v>1</v>
      </c>
      <c r="AH482" s="14">
        <f>IF('Anvendte oplysninger'!AD482="110 km/t",0.66,1)</f>
        <v>1</v>
      </c>
      <c r="AI482" s="14">
        <f>IF('Anvendte oplysninger'!AD482="110 km/t",0.82,1)</f>
        <v>1</v>
      </c>
      <c r="AJ482" s="14">
        <f>IF(AND('Anvendte oplysninger'!AE482="Ja",I482="Tilkørselsflettestrækning"),0.65*'Anvendte oplysninger'!AF482+1-'Anvendte oplysninger'!AF482,1)</f>
        <v>1</v>
      </c>
      <c r="AK482" s="15" t="str">
        <f t="shared" si="49"/>
        <v/>
      </c>
      <c r="AL482" s="15" t="str">
        <f t="shared" si="50"/>
        <v/>
      </c>
      <c r="AM482" s="15" t="str">
        <f t="shared" si="51"/>
        <v/>
      </c>
      <c r="AN482" s="15" t="str">
        <f t="shared" si="52"/>
        <v/>
      </c>
      <c r="AO482" s="15" t="str">
        <f t="shared" si="53"/>
        <v/>
      </c>
      <c r="AP482" s="15" t="str">
        <f t="shared" si="54"/>
        <v/>
      </c>
      <c r="AQ482" s="4" t="str">
        <f t="shared" si="55"/>
        <v/>
      </c>
    </row>
    <row r="483" spans="1:43" x14ac:dyDescent="0.25">
      <c r="A483" s="4" t="str">
        <f>IF(Inddata!A498="","",Inddata!A498)</f>
        <v/>
      </c>
      <c r="B483" s="4" t="str">
        <f>IF(Inddata!B498="","",Inddata!B498)</f>
        <v/>
      </c>
      <c r="C483" s="4" t="str">
        <f>IF(Inddata!C498="","",Inddata!C498)</f>
        <v/>
      </c>
      <c r="D483" s="4" t="str">
        <f>IF(Inddata!D498="","",Inddata!D498)</f>
        <v/>
      </c>
      <c r="E483" s="4" t="str">
        <f>IF(Inddata!E498="","",Inddata!E498)</f>
        <v/>
      </c>
      <c r="F483" s="4" t="str">
        <f>IF(Inddata!F498="","",Inddata!F498)</f>
        <v/>
      </c>
      <c r="G483" s="4">
        <f>IF(Inddata!G498="","",Inddata!G498)</f>
        <v>0</v>
      </c>
      <c r="H483" s="4" t="str">
        <f>IF(Inddata!H498&gt;0.5,Inddata!H498,"")</f>
        <v/>
      </c>
      <c r="I483" s="4" t="str">
        <f>IF(Inddata!I498="","",Inddata!I498)</f>
        <v/>
      </c>
      <c r="J483" s="14">
        <f>IF('Anvendte oplysninger'!J483="Irrelevant",1,IF('Anvendte oplysninger'!J483&gt;3,1.2,1))</f>
        <v>1</v>
      </c>
      <c r="K483" s="14">
        <f>IF('Anvendte oplysninger'!K483="Irrelevant",1,IF(AND(OR(I483="Motorvejsstrækning",I483="Frakørselsflettestrækning",I483="Tilkørselsflettestrækning"),'Anvendte oplysninger'!K483&lt;3.5),1+(3.5-'Anvendte oplysninger'!K483)*0.12,IF(AND(OR(I483="Frakørselsrampe",I483="Tilkørselsrampe"),'Anvendte oplysninger'!K483&lt;3.5),1+(3.5-'Anvendte oplysninger'!K483)*0.16,1)))</f>
        <v>1</v>
      </c>
      <c r="L483" s="14">
        <f>IF('Anvendte oplysninger'!L483="Irrelevant",1,IF(AND('Anvendte oplysninger'!L483="Ja",'Anvendte oplysninger'!J483=2),0.6*'Anvendte oplysninger'!M483+(1-'Anvendte oplysninger'!M483),IF(AND('Anvendte oplysninger'!L483="Ja",'Anvendte oplysninger'!J483=3),0.7*'Anvendte oplysninger'!M483+(1-'Anvendte oplysninger'!M483),IF(AND('Anvendte oplysninger'!L483="Ja",'Anvendte oplysninger'!J483=4),0.76*'Anvendte oplysninger'!M483+(1-'Anvendte oplysninger'!M483),IF(AND('Anvendte oplysninger'!L483="Ja",'Anvendte oplysninger'!J483&gt;4.99999999),0.8*'Anvendte oplysninger'!M483+(1-'Anvendte oplysninger'!M483),1)))))</f>
        <v>1</v>
      </c>
      <c r="M483" s="14">
        <f>IF('Anvendte oplysninger'!L483="Irrelevant",1,IF(AND('Anvendte oplysninger'!L483="Ja",'Anvendte oplysninger'!J483=2),0.8*'Anvendte oplysninger'!M483+(1-'Anvendte oplysninger'!M483),IF(AND('Anvendte oplysninger'!L483="Ja",'Anvendte oplysninger'!J483=3),0.85*'Anvendte oplysninger'!M483+(1-'Anvendte oplysninger'!M483),IF(AND('Anvendte oplysninger'!L483="Ja",'Anvendte oplysninger'!J483=4),0.88*'Anvendte oplysninger'!M483+(1-'Anvendte oplysninger'!M483),IF(AND('Anvendte oplysninger'!L483="Ja",'Anvendte oplysninger'!J483&gt;4.99999999),0.9*'Anvendte oplysninger'!M483+(1-'Anvendte oplysninger'!M483),1)))))</f>
        <v>1</v>
      </c>
      <c r="N483" s="14">
        <f>IF('Anvendte oplysninger'!N483="Irrelevant",1,IF(AND(OR(I483="Motorvejsstrækning",I483="Frakørselsflettestrækning",I483="Tilkørselsflettestrækning"),'Anvendte oplysninger'!N483&lt;3),1+(3-'Anvendte oplysninger'!N483)*0.09333333,1))</f>
        <v>1</v>
      </c>
      <c r="O483" s="14">
        <f>IF('Anvendte oplysninger'!N483="Irrelevant",1,IF(AND(OR(I483="Motorvejsstrækning",I483="Frakørselsflettestrækning",I483="Tilkørselsflettestrækning"),'Anvendte oplysninger'!N483&lt;3),1+(3-'Anvendte oplysninger'!N483)*0.19666667,1))</f>
        <v>1</v>
      </c>
      <c r="P483" s="14">
        <f>IF('Anvendte oplysninger'!O483="Irrelevant",1,IF(AND(OR(I483="Motorvejsstrækning",I483="Frakørselsflettestrækning",I483="Tilkørselsflettestrækning"),'Anvendte oplysninger'!O483&lt;3.00000001),1+(0.5-'Anvendte oplysninger'!O483)*0.04,IF(AND(OR(I483="Frakørselsrampe",I483="Tilkørselsrampe"),'Anvendte oplysninger'!O483&lt;3.00000001),1+(0.5-'Anvendte oplysninger'!O483)*0.08,IF(OR(I483="Motorvejsstrækning",I483="Frakørselsflettestrækning",I483="Tilkørselsflettestrækning"),0.9,0.8))))</f>
        <v>1</v>
      </c>
      <c r="Q483" s="14">
        <f>IF('Anvendte oplysninger'!P483="Irrelevant",1,IF(AND(OR(I483="Motorvejsstrækning",I483="Frakørselsflettestrækning",I483="Tilkørselsflettestrækning"),'Anvendte oplysninger'!P483&lt;11.00000001),1+(5-'Anvendte oplysninger'!P483)*0.01,0.94))</f>
        <v>1</v>
      </c>
      <c r="R483" s="14">
        <f>IF(OR('Anvendte oplysninger'!Q483="Irrelevant",'Anvendte oplysninger'!R483="Irrelevant",'Anvendte oplysninger'!Q483="Lige"),1,IF(AND(OR(I483="Motorvejsstrækning",I483="Frakørselsflettestrækning",I483="Tilkørselsflettestrækning"),'Anvendte oplysninger'!Q483&lt;4000),(EXP(0.1096*1746.5/'Anvendte oplysninger'!Q483)/EXP(0.1096*1746.5/4000))*('Anvendte oplysninger'!R483/1000)/G483+(G483-'Anvendte oplysninger'!R483/1000)/G483,1))</f>
        <v>1</v>
      </c>
      <c r="S483" s="14">
        <f>IF(OR('Anvendte oplysninger'!S483="Irrelevant",'Anvendte oplysninger'!T483="Irrelevant",'Anvendte oplysninger'!S483="Lige"),1,IF(AND(OR(I483="Motorvejsstrækning",I483="Frakørselsflettestrækning",I483="Tilkørselsflettestrækning"),'Anvendte oplysninger'!S483&lt;4000),(EXP(0.1096*1746.5/'Anvendte oplysninger'!S483)/EXP(0.1096*1746.5/4000))*('Anvendte oplysninger'!T483/1000)/G483+(G483-'Anvendte oplysninger'!T483/1000)/G483,1))</f>
        <v>1</v>
      </c>
      <c r="T483" s="14">
        <f>IF('Anvendte oplysninger'!U483="Irrelevant",1,IF(AND(OR(I483="Motorvejsstrækning",I483="Frakørselsflettestrækning",I483="Tilkørselsflettestrækning",I483="Frakørselsrampe",I483="Tilkørselsrampe"),'Anvendte oplysninger'!U483="Ja"),0.95,1))</f>
        <v>1</v>
      </c>
      <c r="U483" s="14">
        <f>IF('Anvendte oplysninger'!U483="Irrelevant",1,IF(AND(OR(I483="Motorvejsstrækning",I483="Frakørselsflettestrækning",I483="Tilkørselsflettestrækning",I483="Frakørselsrampe",I483="Tilkørselsrampe"),'Anvendte oplysninger'!U483="Ja"),0.96,1))</f>
        <v>1</v>
      </c>
      <c r="V483" s="14">
        <f>IF('Anvendte oplysninger'!U483="Irrelevant",1,IF(AND(OR(I483="Motorvejsstrækning",I483="Frakørselsflettestrækning",I483="Tilkørselsflettestrækning",I483="Frakørselsrampe",I483="Tilkørselsrampe"),'Anvendte oplysninger'!U483="Ja"),0.79,1))</f>
        <v>1</v>
      </c>
      <c r="W483" s="14">
        <f>IF('Anvendte oplysninger'!U483="Irrelevant",1,IF(AND(OR(I483="Motorvejsstrækning",I483="Frakørselsflettestrækning",I483="Tilkørselsflettestrækning",I483="Frakørselsrampe",I483="Tilkørselsrampe"),'Anvendte oplysninger'!U483="Ja"),0.94,1))</f>
        <v>1</v>
      </c>
      <c r="X483" s="14">
        <f>IF('Anvendte oplysninger'!U483="Irrelevant",1,IF(AND(OR(I483="Motorvejsstrækning",I483="Frakørselsflettestrækning",I483="Tilkørselsflettestrækning",I483="Frakørselsrampe",I483="Tilkørselsrampe"),'Anvendte oplysninger'!U483="Ja"),0.97,1))</f>
        <v>1</v>
      </c>
      <c r="Y483" s="14">
        <f>IF(AND(I483="Frakørselsrampe",'Anvendte oplysninger'!V483="S-formet ruderrampe"),1.32,IF(AND(I483="Frakørselsrampe",'Anvendte oplysninger'!V483="S-formet trompetrampe"),2.05,IF(AND(I483="Frakørselsrampe",'Anvendte oplysninger'!V483="U-formet trompetrampe"),4.11,IF(AND(I483="Frakørselsrampe",'Anvendte oplysninger'!V483="SV-formet flyoverrampe"),5.15,IF(AND(I483="Frakørselsrampe",'Anvendte oplysninger'!V483="Vinkelformet rampe"),1.07,IF(AND(I483="Tilkørselsrampe",'Anvendte oplysninger'!V483="S-formet ruderrampe"),0.93,IF(AND(I483="Tilkørselsrampe",'Anvendte oplysninger'!V483="S-formet trompetrampe"),2.48,IF(AND(I483="Tilkørselsrampe",'Anvendte oplysninger'!V483="U-formet trompetrampe"),4.15,IF(AND(I483="Tilkørselsrampe",'Anvendte oplysninger'!V483="SV-formet flyoverrampe"),5.26,IF(AND(I483="Tilkørselsrampe",'Anvendte oplysninger'!V483="Vinkelformet rampe"),1.42,1))))))))))</f>
        <v>1</v>
      </c>
      <c r="Z483" s="14">
        <f>IF(OR('Anvendte oplysninger'!W483="Lige",'Anvendte oplysninger'!W483="Irrelevant",'Anvendte oplysninger'!X483="Irrelevant",'Anvendte oplysninger'!Y483="Irrelevant"),1,1+1.545*1000/32.2*((('Anvendte oplysninger'!Y483*3268/3600)/('Anvendte oplysninger'!W483/0.306))^2)*('Anvendte oplysninger'!X483/1000)/G483)</f>
        <v>1</v>
      </c>
      <c r="AA483" s="14">
        <f>IF(OR('Anvendte oplysninger'!W483="Lige",'Anvendte oplysninger'!W483="Irrelevant",'Anvendte oplysninger'!X483="Irrelevant",'Anvendte oplysninger'!Y483="Irrelevant"),1,1+1.961*1000/32.2*((('Anvendte oplysninger'!Y483*3268/3600)/('Anvendte oplysninger'!W483/0.306))^2)*('Anvendte oplysninger'!X483/1000)/G483)</f>
        <v>1</v>
      </c>
      <c r="AB483" s="14">
        <f>IF(OR('Anvendte oplysninger'!Z483="Lige",'Anvendte oplysninger'!Z483="Irrelevant",'Anvendte oplysninger'!AA483="Irrelevant",'Anvendte oplysninger'!AB483="Irrelevant"),1,1+1.545*1000/32.2*((('Anvendte oplysninger'!AB483*3268/3600)/('Anvendte oplysninger'!Z483/0.306))^2)*('Anvendte oplysninger'!AA483/1000)/G483)</f>
        <v>1</v>
      </c>
      <c r="AC483" s="14">
        <f>IF(OR('Anvendte oplysninger'!Z483="Lige",'Anvendte oplysninger'!Z483="Irrelevant",'Anvendte oplysninger'!AA483="Irrelevant",'Anvendte oplysninger'!AB483="Irrelevant"),1,1+1.961*1000/32.2*((('Anvendte oplysninger'!AB483*3268/3600)/('Anvendte oplysninger'!Z483/0.306))^2)*('Anvendte oplysninger'!AA483/1000)/G483)</f>
        <v>1</v>
      </c>
      <c r="AD483" s="14">
        <f>IF(OR('Anvendte oplysninger'!AC483="Irrelevant",'Anvendte oplysninger'!AC483="Nej"),1,IF(AND('Anvendte oplysninger'!AC483="Ja",OR('Anvendte oplysninger'!Q483&lt;301,'Anvendte oplysninger'!S483&lt;301)),1-(0.5*('Anvendte oplysninger'!R483+'Anvendte oplysninger'!T483)/('Anvendte oplysninger'!G483*1000)),IF(AND('Anvendte oplysninger'!AC483="Ja",OR('Anvendte oplysninger'!Q483&lt;601,'Anvendte oplysninger'!S483&lt;601)),1-(0.25*('Anvendte oplysninger'!R483+'Anvendte oplysninger'!T483)/('Anvendte oplysninger'!G483*1000)),1)))</f>
        <v>1</v>
      </c>
      <c r="AE483" s="14">
        <f>IF(OR('Anvendte oplysninger'!AC483="Irrelevant",'Anvendte oplysninger'!AC483="Nej"),1,IF(AND('Anvendte oplysninger'!AC483="Ja",OR('Anvendte oplysninger'!Q483&lt;301,'Anvendte oplysninger'!S483&lt;301)),1-(0.4*('Anvendte oplysninger'!R483+'Anvendte oplysninger'!T483)/('Anvendte oplysninger'!G483*1000)),IF(AND('Anvendte oplysninger'!AC483="Ja",OR('Anvendte oplysninger'!Q483&lt;601,'Anvendte oplysninger'!S483&lt;601)),1-(0.2*('Anvendte oplysninger'!R483+'Anvendte oplysninger'!T483)/('Anvendte oplysninger'!G483*1000)),1)))</f>
        <v>1</v>
      </c>
      <c r="AF483" s="14">
        <f>IF('Anvendte oplysninger'!AD483="110 km/t",0.79,1)</f>
        <v>1</v>
      </c>
      <c r="AG483" s="14">
        <f>IF('Anvendte oplysninger'!AD483="110 km/t",0.94,1)</f>
        <v>1</v>
      </c>
      <c r="AH483" s="14">
        <f>IF('Anvendte oplysninger'!AD483="110 km/t",0.66,1)</f>
        <v>1</v>
      </c>
      <c r="AI483" s="14">
        <f>IF('Anvendte oplysninger'!AD483="110 km/t",0.82,1)</f>
        <v>1</v>
      </c>
      <c r="AJ483" s="14">
        <f>IF(AND('Anvendte oplysninger'!AE483="Ja",I483="Tilkørselsflettestrækning"),0.65*'Anvendte oplysninger'!AF483+1-'Anvendte oplysninger'!AF483,1)</f>
        <v>1</v>
      </c>
      <c r="AK483" s="15" t="str">
        <f t="shared" si="49"/>
        <v/>
      </c>
      <c r="AL483" s="15" t="str">
        <f t="shared" si="50"/>
        <v/>
      </c>
      <c r="AM483" s="15" t="str">
        <f t="shared" si="51"/>
        <v/>
      </c>
      <c r="AN483" s="15" t="str">
        <f t="shared" si="52"/>
        <v/>
      </c>
      <c r="AO483" s="15" t="str">
        <f t="shared" si="53"/>
        <v/>
      </c>
      <c r="AP483" s="15" t="str">
        <f t="shared" si="54"/>
        <v/>
      </c>
      <c r="AQ483" s="4" t="str">
        <f t="shared" si="55"/>
        <v/>
      </c>
    </row>
    <row r="484" spans="1:43" x14ac:dyDescent="0.25">
      <c r="A484" s="4" t="str">
        <f>IF(Inddata!A499="","",Inddata!A499)</f>
        <v/>
      </c>
      <c r="B484" s="4" t="str">
        <f>IF(Inddata!B499="","",Inddata!B499)</f>
        <v/>
      </c>
      <c r="C484" s="4" t="str">
        <f>IF(Inddata!C499="","",Inddata!C499)</f>
        <v/>
      </c>
      <c r="D484" s="4" t="str">
        <f>IF(Inddata!D499="","",Inddata!D499)</f>
        <v/>
      </c>
      <c r="E484" s="4" t="str">
        <f>IF(Inddata!E499="","",Inddata!E499)</f>
        <v/>
      </c>
      <c r="F484" s="4" t="str">
        <f>IF(Inddata!F499="","",Inddata!F499)</f>
        <v/>
      </c>
      <c r="G484" s="4">
        <f>IF(Inddata!G499="","",Inddata!G499)</f>
        <v>0</v>
      </c>
      <c r="H484" s="4" t="str">
        <f>IF(Inddata!H499&gt;0.5,Inddata!H499,"")</f>
        <v/>
      </c>
      <c r="I484" s="4" t="str">
        <f>IF(Inddata!I499="","",Inddata!I499)</f>
        <v/>
      </c>
      <c r="J484" s="14">
        <f>IF('Anvendte oplysninger'!J484="Irrelevant",1,IF('Anvendte oplysninger'!J484&gt;3,1.2,1))</f>
        <v>1</v>
      </c>
      <c r="K484" s="14">
        <f>IF('Anvendte oplysninger'!K484="Irrelevant",1,IF(AND(OR(I484="Motorvejsstrækning",I484="Frakørselsflettestrækning",I484="Tilkørselsflettestrækning"),'Anvendte oplysninger'!K484&lt;3.5),1+(3.5-'Anvendte oplysninger'!K484)*0.12,IF(AND(OR(I484="Frakørselsrampe",I484="Tilkørselsrampe"),'Anvendte oplysninger'!K484&lt;3.5),1+(3.5-'Anvendte oplysninger'!K484)*0.16,1)))</f>
        <v>1</v>
      </c>
      <c r="L484" s="14">
        <f>IF('Anvendte oplysninger'!L484="Irrelevant",1,IF(AND('Anvendte oplysninger'!L484="Ja",'Anvendte oplysninger'!J484=2),0.6*'Anvendte oplysninger'!M484+(1-'Anvendte oplysninger'!M484),IF(AND('Anvendte oplysninger'!L484="Ja",'Anvendte oplysninger'!J484=3),0.7*'Anvendte oplysninger'!M484+(1-'Anvendte oplysninger'!M484),IF(AND('Anvendte oplysninger'!L484="Ja",'Anvendte oplysninger'!J484=4),0.76*'Anvendte oplysninger'!M484+(1-'Anvendte oplysninger'!M484),IF(AND('Anvendte oplysninger'!L484="Ja",'Anvendte oplysninger'!J484&gt;4.99999999),0.8*'Anvendte oplysninger'!M484+(1-'Anvendte oplysninger'!M484),1)))))</f>
        <v>1</v>
      </c>
      <c r="M484" s="14">
        <f>IF('Anvendte oplysninger'!L484="Irrelevant",1,IF(AND('Anvendte oplysninger'!L484="Ja",'Anvendte oplysninger'!J484=2),0.8*'Anvendte oplysninger'!M484+(1-'Anvendte oplysninger'!M484),IF(AND('Anvendte oplysninger'!L484="Ja",'Anvendte oplysninger'!J484=3),0.85*'Anvendte oplysninger'!M484+(1-'Anvendte oplysninger'!M484),IF(AND('Anvendte oplysninger'!L484="Ja",'Anvendte oplysninger'!J484=4),0.88*'Anvendte oplysninger'!M484+(1-'Anvendte oplysninger'!M484),IF(AND('Anvendte oplysninger'!L484="Ja",'Anvendte oplysninger'!J484&gt;4.99999999),0.9*'Anvendte oplysninger'!M484+(1-'Anvendte oplysninger'!M484),1)))))</f>
        <v>1</v>
      </c>
      <c r="N484" s="14">
        <f>IF('Anvendte oplysninger'!N484="Irrelevant",1,IF(AND(OR(I484="Motorvejsstrækning",I484="Frakørselsflettestrækning",I484="Tilkørselsflettestrækning"),'Anvendte oplysninger'!N484&lt;3),1+(3-'Anvendte oplysninger'!N484)*0.09333333,1))</f>
        <v>1</v>
      </c>
      <c r="O484" s="14">
        <f>IF('Anvendte oplysninger'!N484="Irrelevant",1,IF(AND(OR(I484="Motorvejsstrækning",I484="Frakørselsflettestrækning",I484="Tilkørselsflettestrækning"),'Anvendte oplysninger'!N484&lt;3),1+(3-'Anvendte oplysninger'!N484)*0.19666667,1))</f>
        <v>1</v>
      </c>
      <c r="P484" s="14">
        <f>IF('Anvendte oplysninger'!O484="Irrelevant",1,IF(AND(OR(I484="Motorvejsstrækning",I484="Frakørselsflettestrækning",I484="Tilkørselsflettestrækning"),'Anvendte oplysninger'!O484&lt;3.00000001),1+(0.5-'Anvendte oplysninger'!O484)*0.04,IF(AND(OR(I484="Frakørselsrampe",I484="Tilkørselsrampe"),'Anvendte oplysninger'!O484&lt;3.00000001),1+(0.5-'Anvendte oplysninger'!O484)*0.08,IF(OR(I484="Motorvejsstrækning",I484="Frakørselsflettestrækning",I484="Tilkørselsflettestrækning"),0.9,0.8))))</f>
        <v>1</v>
      </c>
      <c r="Q484" s="14">
        <f>IF('Anvendte oplysninger'!P484="Irrelevant",1,IF(AND(OR(I484="Motorvejsstrækning",I484="Frakørselsflettestrækning",I484="Tilkørselsflettestrækning"),'Anvendte oplysninger'!P484&lt;11.00000001),1+(5-'Anvendte oplysninger'!P484)*0.01,0.94))</f>
        <v>1</v>
      </c>
      <c r="R484" s="14">
        <f>IF(OR('Anvendte oplysninger'!Q484="Irrelevant",'Anvendte oplysninger'!R484="Irrelevant",'Anvendte oplysninger'!Q484="Lige"),1,IF(AND(OR(I484="Motorvejsstrækning",I484="Frakørselsflettestrækning",I484="Tilkørselsflettestrækning"),'Anvendte oplysninger'!Q484&lt;4000),(EXP(0.1096*1746.5/'Anvendte oplysninger'!Q484)/EXP(0.1096*1746.5/4000))*('Anvendte oplysninger'!R484/1000)/G484+(G484-'Anvendte oplysninger'!R484/1000)/G484,1))</f>
        <v>1</v>
      </c>
      <c r="S484" s="14">
        <f>IF(OR('Anvendte oplysninger'!S484="Irrelevant",'Anvendte oplysninger'!T484="Irrelevant",'Anvendte oplysninger'!S484="Lige"),1,IF(AND(OR(I484="Motorvejsstrækning",I484="Frakørselsflettestrækning",I484="Tilkørselsflettestrækning"),'Anvendte oplysninger'!S484&lt;4000),(EXP(0.1096*1746.5/'Anvendte oplysninger'!S484)/EXP(0.1096*1746.5/4000))*('Anvendte oplysninger'!T484/1000)/G484+(G484-'Anvendte oplysninger'!T484/1000)/G484,1))</f>
        <v>1</v>
      </c>
      <c r="T484" s="14">
        <f>IF('Anvendte oplysninger'!U484="Irrelevant",1,IF(AND(OR(I484="Motorvejsstrækning",I484="Frakørselsflettestrækning",I484="Tilkørselsflettestrækning",I484="Frakørselsrampe",I484="Tilkørselsrampe"),'Anvendte oplysninger'!U484="Ja"),0.95,1))</f>
        <v>1</v>
      </c>
      <c r="U484" s="14">
        <f>IF('Anvendte oplysninger'!U484="Irrelevant",1,IF(AND(OR(I484="Motorvejsstrækning",I484="Frakørselsflettestrækning",I484="Tilkørselsflettestrækning",I484="Frakørselsrampe",I484="Tilkørselsrampe"),'Anvendte oplysninger'!U484="Ja"),0.96,1))</f>
        <v>1</v>
      </c>
      <c r="V484" s="14">
        <f>IF('Anvendte oplysninger'!U484="Irrelevant",1,IF(AND(OR(I484="Motorvejsstrækning",I484="Frakørselsflettestrækning",I484="Tilkørselsflettestrækning",I484="Frakørselsrampe",I484="Tilkørselsrampe"),'Anvendte oplysninger'!U484="Ja"),0.79,1))</f>
        <v>1</v>
      </c>
      <c r="W484" s="14">
        <f>IF('Anvendte oplysninger'!U484="Irrelevant",1,IF(AND(OR(I484="Motorvejsstrækning",I484="Frakørselsflettestrækning",I484="Tilkørselsflettestrækning",I484="Frakørselsrampe",I484="Tilkørselsrampe"),'Anvendte oplysninger'!U484="Ja"),0.94,1))</f>
        <v>1</v>
      </c>
      <c r="X484" s="14">
        <f>IF('Anvendte oplysninger'!U484="Irrelevant",1,IF(AND(OR(I484="Motorvejsstrækning",I484="Frakørselsflettestrækning",I484="Tilkørselsflettestrækning",I484="Frakørselsrampe",I484="Tilkørselsrampe"),'Anvendte oplysninger'!U484="Ja"),0.97,1))</f>
        <v>1</v>
      </c>
      <c r="Y484" s="14">
        <f>IF(AND(I484="Frakørselsrampe",'Anvendte oplysninger'!V484="S-formet ruderrampe"),1.32,IF(AND(I484="Frakørselsrampe",'Anvendte oplysninger'!V484="S-formet trompetrampe"),2.05,IF(AND(I484="Frakørselsrampe",'Anvendte oplysninger'!V484="U-formet trompetrampe"),4.11,IF(AND(I484="Frakørselsrampe",'Anvendte oplysninger'!V484="SV-formet flyoverrampe"),5.15,IF(AND(I484="Frakørselsrampe",'Anvendte oplysninger'!V484="Vinkelformet rampe"),1.07,IF(AND(I484="Tilkørselsrampe",'Anvendte oplysninger'!V484="S-formet ruderrampe"),0.93,IF(AND(I484="Tilkørselsrampe",'Anvendte oplysninger'!V484="S-formet trompetrampe"),2.48,IF(AND(I484="Tilkørselsrampe",'Anvendte oplysninger'!V484="U-formet trompetrampe"),4.15,IF(AND(I484="Tilkørselsrampe",'Anvendte oplysninger'!V484="SV-formet flyoverrampe"),5.26,IF(AND(I484="Tilkørselsrampe",'Anvendte oplysninger'!V484="Vinkelformet rampe"),1.42,1))))))))))</f>
        <v>1</v>
      </c>
      <c r="Z484" s="14">
        <f>IF(OR('Anvendte oplysninger'!W484="Lige",'Anvendte oplysninger'!W484="Irrelevant",'Anvendte oplysninger'!X484="Irrelevant",'Anvendte oplysninger'!Y484="Irrelevant"),1,1+1.545*1000/32.2*((('Anvendte oplysninger'!Y484*3268/3600)/('Anvendte oplysninger'!W484/0.306))^2)*('Anvendte oplysninger'!X484/1000)/G484)</f>
        <v>1</v>
      </c>
      <c r="AA484" s="14">
        <f>IF(OR('Anvendte oplysninger'!W484="Lige",'Anvendte oplysninger'!W484="Irrelevant",'Anvendte oplysninger'!X484="Irrelevant",'Anvendte oplysninger'!Y484="Irrelevant"),1,1+1.961*1000/32.2*((('Anvendte oplysninger'!Y484*3268/3600)/('Anvendte oplysninger'!W484/0.306))^2)*('Anvendte oplysninger'!X484/1000)/G484)</f>
        <v>1</v>
      </c>
      <c r="AB484" s="14">
        <f>IF(OR('Anvendte oplysninger'!Z484="Lige",'Anvendte oplysninger'!Z484="Irrelevant",'Anvendte oplysninger'!AA484="Irrelevant",'Anvendte oplysninger'!AB484="Irrelevant"),1,1+1.545*1000/32.2*((('Anvendte oplysninger'!AB484*3268/3600)/('Anvendte oplysninger'!Z484/0.306))^2)*('Anvendte oplysninger'!AA484/1000)/G484)</f>
        <v>1</v>
      </c>
      <c r="AC484" s="14">
        <f>IF(OR('Anvendte oplysninger'!Z484="Lige",'Anvendte oplysninger'!Z484="Irrelevant",'Anvendte oplysninger'!AA484="Irrelevant",'Anvendte oplysninger'!AB484="Irrelevant"),1,1+1.961*1000/32.2*((('Anvendte oplysninger'!AB484*3268/3600)/('Anvendte oplysninger'!Z484/0.306))^2)*('Anvendte oplysninger'!AA484/1000)/G484)</f>
        <v>1</v>
      </c>
      <c r="AD484" s="14">
        <f>IF(OR('Anvendte oplysninger'!AC484="Irrelevant",'Anvendte oplysninger'!AC484="Nej"),1,IF(AND('Anvendte oplysninger'!AC484="Ja",OR('Anvendte oplysninger'!Q484&lt;301,'Anvendte oplysninger'!S484&lt;301)),1-(0.5*('Anvendte oplysninger'!R484+'Anvendte oplysninger'!T484)/('Anvendte oplysninger'!G484*1000)),IF(AND('Anvendte oplysninger'!AC484="Ja",OR('Anvendte oplysninger'!Q484&lt;601,'Anvendte oplysninger'!S484&lt;601)),1-(0.25*('Anvendte oplysninger'!R484+'Anvendte oplysninger'!T484)/('Anvendte oplysninger'!G484*1000)),1)))</f>
        <v>1</v>
      </c>
      <c r="AE484" s="14">
        <f>IF(OR('Anvendte oplysninger'!AC484="Irrelevant",'Anvendte oplysninger'!AC484="Nej"),1,IF(AND('Anvendte oplysninger'!AC484="Ja",OR('Anvendte oplysninger'!Q484&lt;301,'Anvendte oplysninger'!S484&lt;301)),1-(0.4*('Anvendte oplysninger'!R484+'Anvendte oplysninger'!T484)/('Anvendte oplysninger'!G484*1000)),IF(AND('Anvendte oplysninger'!AC484="Ja",OR('Anvendte oplysninger'!Q484&lt;601,'Anvendte oplysninger'!S484&lt;601)),1-(0.2*('Anvendte oplysninger'!R484+'Anvendte oplysninger'!T484)/('Anvendte oplysninger'!G484*1000)),1)))</f>
        <v>1</v>
      </c>
      <c r="AF484" s="14">
        <f>IF('Anvendte oplysninger'!AD484="110 km/t",0.79,1)</f>
        <v>1</v>
      </c>
      <c r="AG484" s="14">
        <f>IF('Anvendte oplysninger'!AD484="110 km/t",0.94,1)</f>
        <v>1</v>
      </c>
      <c r="AH484" s="14">
        <f>IF('Anvendte oplysninger'!AD484="110 km/t",0.66,1)</f>
        <v>1</v>
      </c>
      <c r="AI484" s="14">
        <f>IF('Anvendte oplysninger'!AD484="110 km/t",0.82,1)</f>
        <v>1</v>
      </c>
      <c r="AJ484" s="14">
        <f>IF(AND('Anvendte oplysninger'!AE484="Ja",I484="Tilkørselsflettestrækning"),0.65*'Anvendte oplysninger'!AF484+1-'Anvendte oplysninger'!AF484,1)</f>
        <v>1</v>
      </c>
      <c r="AK484" s="15" t="str">
        <f t="shared" si="49"/>
        <v/>
      </c>
      <c r="AL484" s="15" t="str">
        <f t="shared" si="50"/>
        <v/>
      </c>
      <c r="AM484" s="15" t="str">
        <f t="shared" si="51"/>
        <v/>
      </c>
      <c r="AN484" s="15" t="str">
        <f t="shared" si="52"/>
        <v/>
      </c>
      <c r="AO484" s="15" t="str">
        <f t="shared" si="53"/>
        <v/>
      </c>
      <c r="AP484" s="15" t="str">
        <f t="shared" si="54"/>
        <v/>
      </c>
      <c r="AQ484" s="4" t="str">
        <f t="shared" si="55"/>
        <v/>
      </c>
    </row>
    <row r="485" spans="1:43" x14ac:dyDescent="0.25">
      <c r="A485" s="4" t="str">
        <f>IF(Inddata!A500="","",Inddata!A500)</f>
        <v/>
      </c>
      <c r="B485" s="4" t="str">
        <f>IF(Inddata!B500="","",Inddata!B500)</f>
        <v/>
      </c>
      <c r="C485" s="4" t="str">
        <f>IF(Inddata!C500="","",Inddata!C500)</f>
        <v/>
      </c>
      <c r="D485" s="4" t="str">
        <f>IF(Inddata!D500="","",Inddata!D500)</f>
        <v/>
      </c>
      <c r="E485" s="4" t="str">
        <f>IF(Inddata!E500="","",Inddata!E500)</f>
        <v/>
      </c>
      <c r="F485" s="4" t="str">
        <f>IF(Inddata!F500="","",Inddata!F500)</f>
        <v/>
      </c>
      <c r="G485" s="4">
        <f>IF(Inddata!G500="","",Inddata!G500)</f>
        <v>0</v>
      </c>
      <c r="H485" s="4" t="str">
        <f>IF(Inddata!H500&gt;0.5,Inddata!H500,"")</f>
        <v/>
      </c>
      <c r="I485" s="4" t="str">
        <f>IF(Inddata!I500="","",Inddata!I500)</f>
        <v/>
      </c>
      <c r="J485" s="14">
        <f>IF('Anvendte oplysninger'!J485="Irrelevant",1,IF('Anvendte oplysninger'!J485&gt;3,1.2,1))</f>
        <v>1</v>
      </c>
      <c r="K485" s="14">
        <f>IF('Anvendte oplysninger'!K485="Irrelevant",1,IF(AND(OR(I485="Motorvejsstrækning",I485="Frakørselsflettestrækning",I485="Tilkørselsflettestrækning"),'Anvendte oplysninger'!K485&lt;3.5),1+(3.5-'Anvendte oplysninger'!K485)*0.12,IF(AND(OR(I485="Frakørselsrampe",I485="Tilkørselsrampe"),'Anvendte oplysninger'!K485&lt;3.5),1+(3.5-'Anvendte oplysninger'!K485)*0.16,1)))</f>
        <v>1</v>
      </c>
      <c r="L485" s="14">
        <f>IF('Anvendte oplysninger'!L485="Irrelevant",1,IF(AND('Anvendte oplysninger'!L485="Ja",'Anvendte oplysninger'!J485=2),0.6*'Anvendte oplysninger'!M485+(1-'Anvendte oplysninger'!M485),IF(AND('Anvendte oplysninger'!L485="Ja",'Anvendte oplysninger'!J485=3),0.7*'Anvendte oplysninger'!M485+(1-'Anvendte oplysninger'!M485),IF(AND('Anvendte oplysninger'!L485="Ja",'Anvendte oplysninger'!J485=4),0.76*'Anvendte oplysninger'!M485+(1-'Anvendte oplysninger'!M485),IF(AND('Anvendte oplysninger'!L485="Ja",'Anvendte oplysninger'!J485&gt;4.99999999),0.8*'Anvendte oplysninger'!M485+(1-'Anvendte oplysninger'!M485),1)))))</f>
        <v>1</v>
      </c>
      <c r="M485" s="14">
        <f>IF('Anvendte oplysninger'!L485="Irrelevant",1,IF(AND('Anvendte oplysninger'!L485="Ja",'Anvendte oplysninger'!J485=2),0.8*'Anvendte oplysninger'!M485+(1-'Anvendte oplysninger'!M485),IF(AND('Anvendte oplysninger'!L485="Ja",'Anvendte oplysninger'!J485=3),0.85*'Anvendte oplysninger'!M485+(1-'Anvendte oplysninger'!M485),IF(AND('Anvendte oplysninger'!L485="Ja",'Anvendte oplysninger'!J485=4),0.88*'Anvendte oplysninger'!M485+(1-'Anvendte oplysninger'!M485),IF(AND('Anvendte oplysninger'!L485="Ja",'Anvendte oplysninger'!J485&gt;4.99999999),0.9*'Anvendte oplysninger'!M485+(1-'Anvendte oplysninger'!M485),1)))))</f>
        <v>1</v>
      </c>
      <c r="N485" s="14">
        <f>IF('Anvendte oplysninger'!N485="Irrelevant",1,IF(AND(OR(I485="Motorvejsstrækning",I485="Frakørselsflettestrækning",I485="Tilkørselsflettestrækning"),'Anvendte oplysninger'!N485&lt;3),1+(3-'Anvendte oplysninger'!N485)*0.09333333,1))</f>
        <v>1</v>
      </c>
      <c r="O485" s="14">
        <f>IF('Anvendte oplysninger'!N485="Irrelevant",1,IF(AND(OR(I485="Motorvejsstrækning",I485="Frakørselsflettestrækning",I485="Tilkørselsflettestrækning"),'Anvendte oplysninger'!N485&lt;3),1+(3-'Anvendte oplysninger'!N485)*0.19666667,1))</f>
        <v>1</v>
      </c>
      <c r="P485" s="14">
        <f>IF('Anvendte oplysninger'!O485="Irrelevant",1,IF(AND(OR(I485="Motorvejsstrækning",I485="Frakørselsflettestrækning",I485="Tilkørselsflettestrækning"),'Anvendte oplysninger'!O485&lt;3.00000001),1+(0.5-'Anvendte oplysninger'!O485)*0.04,IF(AND(OR(I485="Frakørselsrampe",I485="Tilkørselsrampe"),'Anvendte oplysninger'!O485&lt;3.00000001),1+(0.5-'Anvendte oplysninger'!O485)*0.08,IF(OR(I485="Motorvejsstrækning",I485="Frakørselsflettestrækning",I485="Tilkørselsflettestrækning"),0.9,0.8))))</f>
        <v>1</v>
      </c>
      <c r="Q485" s="14">
        <f>IF('Anvendte oplysninger'!P485="Irrelevant",1,IF(AND(OR(I485="Motorvejsstrækning",I485="Frakørselsflettestrækning",I485="Tilkørselsflettestrækning"),'Anvendte oplysninger'!P485&lt;11.00000001),1+(5-'Anvendte oplysninger'!P485)*0.01,0.94))</f>
        <v>1</v>
      </c>
      <c r="R485" s="14">
        <f>IF(OR('Anvendte oplysninger'!Q485="Irrelevant",'Anvendte oplysninger'!R485="Irrelevant",'Anvendte oplysninger'!Q485="Lige"),1,IF(AND(OR(I485="Motorvejsstrækning",I485="Frakørselsflettestrækning",I485="Tilkørselsflettestrækning"),'Anvendte oplysninger'!Q485&lt;4000),(EXP(0.1096*1746.5/'Anvendte oplysninger'!Q485)/EXP(0.1096*1746.5/4000))*('Anvendte oplysninger'!R485/1000)/G485+(G485-'Anvendte oplysninger'!R485/1000)/G485,1))</f>
        <v>1</v>
      </c>
      <c r="S485" s="14">
        <f>IF(OR('Anvendte oplysninger'!S485="Irrelevant",'Anvendte oplysninger'!T485="Irrelevant",'Anvendte oplysninger'!S485="Lige"),1,IF(AND(OR(I485="Motorvejsstrækning",I485="Frakørselsflettestrækning",I485="Tilkørselsflettestrækning"),'Anvendte oplysninger'!S485&lt;4000),(EXP(0.1096*1746.5/'Anvendte oplysninger'!S485)/EXP(0.1096*1746.5/4000))*('Anvendte oplysninger'!T485/1000)/G485+(G485-'Anvendte oplysninger'!T485/1000)/G485,1))</f>
        <v>1</v>
      </c>
      <c r="T485" s="14">
        <f>IF('Anvendte oplysninger'!U485="Irrelevant",1,IF(AND(OR(I485="Motorvejsstrækning",I485="Frakørselsflettestrækning",I485="Tilkørselsflettestrækning",I485="Frakørselsrampe",I485="Tilkørselsrampe"),'Anvendte oplysninger'!U485="Ja"),0.95,1))</f>
        <v>1</v>
      </c>
      <c r="U485" s="14">
        <f>IF('Anvendte oplysninger'!U485="Irrelevant",1,IF(AND(OR(I485="Motorvejsstrækning",I485="Frakørselsflettestrækning",I485="Tilkørselsflettestrækning",I485="Frakørselsrampe",I485="Tilkørselsrampe"),'Anvendte oplysninger'!U485="Ja"),0.96,1))</f>
        <v>1</v>
      </c>
      <c r="V485" s="14">
        <f>IF('Anvendte oplysninger'!U485="Irrelevant",1,IF(AND(OR(I485="Motorvejsstrækning",I485="Frakørselsflettestrækning",I485="Tilkørselsflettestrækning",I485="Frakørselsrampe",I485="Tilkørselsrampe"),'Anvendte oplysninger'!U485="Ja"),0.79,1))</f>
        <v>1</v>
      </c>
      <c r="W485" s="14">
        <f>IF('Anvendte oplysninger'!U485="Irrelevant",1,IF(AND(OR(I485="Motorvejsstrækning",I485="Frakørselsflettestrækning",I485="Tilkørselsflettestrækning",I485="Frakørselsrampe",I485="Tilkørselsrampe"),'Anvendte oplysninger'!U485="Ja"),0.94,1))</f>
        <v>1</v>
      </c>
      <c r="X485" s="14">
        <f>IF('Anvendte oplysninger'!U485="Irrelevant",1,IF(AND(OR(I485="Motorvejsstrækning",I485="Frakørselsflettestrækning",I485="Tilkørselsflettestrækning",I485="Frakørselsrampe",I485="Tilkørselsrampe"),'Anvendte oplysninger'!U485="Ja"),0.97,1))</f>
        <v>1</v>
      </c>
      <c r="Y485" s="14">
        <f>IF(AND(I485="Frakørselsrampe",'Anvendte oplysninger'!V485="S-formet ruderrampe"),1.32,IF(AND(I485="Frakørselsrampe",'Anvendte oplysninger'!V485="S-formet trompetrampe"),2.05,IF(AND(I485="Frakørselsrampe",'Anvendte oplysninger'!V485="U-formet trompetrampe"),4.11,IF(AND(I485="Frakørselsrampe",'Anvendte oplysninger'!V485="SV-formet flyoverrampe"),5.15,IF(AND(I485="Frakørselsrampe",'Anvendte oplysninger'!V485="Vinkelformet rampe"),1.07,IF(AND(I485="Tilkørselsrampe",'Anvendte oplysninger'!V485="S-formet ruderrampe"),0.93,IF(AND(I485="Tilkørselsrampe",'Anvendte oplysninger'!V485="S-formet trompetrampe"),2.48,IF(AND(I485="Tilkørselsrampe",'Anvendte oplysninger'!V485="U-formet trompetrampe"),4.15,IF(AND(I485="Tilkørselsrampe",'Anvendte oplysninger'!V485="SV-formet flyoverrampe"),5.26,IF(AND(I485="Tilkørselsrampe",'Anvendte oplysninger'!V485="Vinkelformet rampe"),1.42,1))))))))))</f>
        <v>1</v>
      </c>
      <c r="Z485" s="14">
        <f>IF(OR('Anvendte oplysninger'!W485="Lige",'Anvendte oplysninger'!W485="Irrelevant",'Anvendte oplysninger'!X485="Irrelevant",'Anvendte oplysninger'!Y485="Irrelevant"),1,1+1.545*1000/32.2*((('Anvendte oplysninger'!Y485*3268/3600)/('Anvendte oplysninger'!W485/0.306))^2)*('Anvendte oplysninger'!X485/1000)/G485)</f>
        <v>1</v>
      </c>
      <c r="AA485" s="14">
        <f>IF(OR('Anvendte oplysninger'!W485="Lige",'Anvendte oplysninger'!W485="Irrelevant",'Anvendte oplysninger'!X485="Irrelevant",'Anvendte oplysninger'!Y485="Irrelevant"),1,1+1.961*1000/32.2*((('Anvendte oplysninger'!Y485*3268/3600)/('Anvendte oplysninger'!W485/0.306))^2)*('Anvendte oplysninger'!X485/1000)/G485)</f>
        <v>1</v>
      </c>
      <c r="AB485" s="14">
        <f>IF(OR('Anvendte oplysninger'!Z485="Lige",'Anvendte oplysninger'!Z485="Irrelevant",'Anvendte oplysninger'!AA485="Irrelevant",'Anvendte oplysninger'!AB485="Irrelevant"),1,1+1.545*1000/32.2*((('Anvendte oplysninger'!AB485*3268/3600)/('Anvendte oplysninger'!Z485/0.306))^2)*('Anvendte oplysninger'!AA485/1000)/G485)</f>
        <v>1</v>
      </c>
      <c r="AC485" s="14">
        <f>IF(OR('Anvendte oplysninger'!Z485="Lige",'Anvendte oplysninger'!Z485="Irrelevant",'Anvendte oplysninger'!AA485="Irrelevant",'Anvendte oplysninger'!AB485="Irrelevant"),1,1+1.961*1000/32.2*((('Anvendte oplysninger'!AB485*3268/3600)/('Anvendte oplysninger'!Z485/0.306))^2)*('Anvendte oplysninger'!AA485/1000)/G485)</f>
        <v>1</v>
      </c>
      <c r="AD485" s="14">
        <f>IF(OR('Anvendte oplysninger'!AC485="Irrelevant",'Anvendte oplysninger'!AC485="Nej"),1,IF(AND('Anvendte oplysninger'!AC485="Ja",OR('Anvendte oplysninger'!Q485&lt;301,'Anvendte oplysninger'!S485&lt;301)),1-(0.5*('Anvendte oplysninger'!R485+'Anvendte oplysninger'!T485)/('Anvendte oplysninger'!G485*1000)),IF(AND('Anvendte oplysninger'!AC485="Ja",OR('Anvendte oplysninger'!Q485&lt;601,'Anvendte oplysninger'!S485&lt;601)),1-(0.25*('Anvendte oplysninger'!R485+'Anvendte oplysninger'!T485)/('Anvendte oplysninger'!G485*1000)),1)))</f>
        <v>1</v>
      </c>
      <c r="AE485" s="14">
        <f>IF(OR('Anvendte oplysninger'!AC485="Irrelevant",'Anvendte oplysninger'!AC485="Nej"),1,IF(AND('Anvendte oplysninger'!AC485="Ja",OR('Anvendte oplysninger'!Q485&lt;301,'Anvendte oplysninger'!S485&lt;301)),1-(0.4*('Anvendte oplysninger'!R485+'Anvendte oplysninger'!T485)/('Anvendte oplysninger'!G485*1000)),IF(AND('Anvendte oplysninger'!AC485="Ja",OR('Anvendte oplysninger'!Q485&lt;601,'Anvendte oplysninger'!S485&lt;601)),1-(0.2*('Anvendte oplysninger'!R485+'Anvendte oplysninger'!T485)/('Anvendte oplysninger'!G485*1000)),1)))</f>
        <v>1</v>
      </c>
      <c r="AF485" s="14">
        <f>IF('Anvendte oplysninger'!AD485="110 km/t",0.79,1)</f>
        <v>1</v>
      </c>
      <c r="AG485" s="14">
        <f>IF('Anvendte oplysninger'!AD485="110 km/t",0.94,1)</f>
        <v>1</v>
      </c>
      <c r="AH485" s="14">
        <f>IF('Anvendte oplysninger'!AD485="110 km/t",0.66,1)</f>
        <v>1</v>
      </c>
      <c r="AI485" s="14">
        <f>IF('Anvendte oplysninger'!AD485="110 km/t",0.82,1)</f>
        <v>1</v>
      </c>
      <c r="AJ485" s="14">
        <f>IF(AND('Anvendte oplysninger'!AE485="Ja",I485="Tilkørselsflettestrækning"),0.65*'Anvendte oplysninger'!AF485+1-'Anvendte oplysninger'!AF485,1)</f>
        <v>1</v>
      </c>
      <c r="AK485" s="15" t="str">
        <f t="shared" si="49"/>
        <v/>
      </c>
      <c r="AL485" s="15" t="str">
        <f t="shared" si="50"/>
        <v/>
      </c>
      <c r="AM485" s="15" t="str">
        <f t="shared" si="51"/>
        <v/>
      </c>
      <c r="AN485" s="15" t="str">
        <f t="shared" si="52"/>
        <v/>
      </c>
      <c r="AO485" s="15" t="str">
        <f t="shared" si="53"/>
        <v/>
      </c>
      <c r="AP485" s="15" t="str">
        <f t="shared" si="54"/>
        <v/>
      </c>
      <c r="AQ485" s="4" t="str">
        <f t="shared" si="55"/>
        <v/>
      </c>
    </row>
    <row r="486" spans="1:43" x14ac:dyDescent="0.25">
      <c r="A486" s="4" t="str">
        <f>IF(Inddata!A501="","",Inddata!A501)</f>
        <v/>
      </c>
      <c r="B486" s="4" t="str">
        <f>IF(Inddata!B501="","",Inddata!B501)</f>
        <v/>
      </c>
      <c r="C486" s="4" t="str">
        <f>IF(Inddata!C501="","",Inddata!C501)</f>
        <v/>
      </c>
      <c r="D486" s="4" t="str">
        <f>IF(Inddata!D501="","",Inddata!D501)</f>
        <v/>
      </c>
      <c r="E486" s="4" t="str">
        <f>IF(Inddata!E501="","",Inddata!E501)</f>
        <v/>
      </c>
      <c r="F486" s="4" t="str">
        <f>IF(Inddata!F501="","",Inddata!F501)</f>
        <v/>
      </c>
      <c r="G486" s="4">
        <f>IF(Inddata!G501="","",Inddata!G501)</f>
        <v>0</v>
      </c>
      <c r="H486" s="4" t="str">
        <f>IF(Inddata!H501&gt;0.5,Inddata!H501,"")</f>
        <v/>
      </c>
      <c r="I486" s="4" t="str">
        <f>IF(Inddata!I501="","",Inddata!I501)</f>
        <v/>
      </c>
      <c r="J486" s="14">
        <f>IF('Anvendte oplysninger'!J486="Irrelevant",1,IF('Anvendte oplysninger'!J486&gt;3,1.2,1))</f>
        <v>1</v>
      </c>
      <c r="K486" s="14">
        <f>IF('Anvendte oplysninger'!K486="Irrelevant",1,IF(AND(OR(I486="Motorvejsstrækning",I486="Frakørselsflettestrækning",I486="Tilkørselsflettestrækning"),'Anvendte oplysninger'!K486&lt;3.5),1+(3.5-'Anvendte oplysninger'!K486)*0.12,IF(AND(OR(I486="Frakørselsrampe",I486="Tilkørselsrampe"),'Anvendte oplysninger'!K486&lt;3.5),1+(3.5-'Anvendte oplysninger'!K486)*0.16,1)))</f>
        <v>1</v>
      </c>
      <c r="L486" s="14">
        <f>IF('Anvendte oplysninger'!L486="Irrelevant",1,IF(AND('Anvendte oplysninger'!L486="Ja",'Anvendte oplysninger'!J486=2),0.6*'Anvendte oplysninger'!M486+(1-'Anvendte oplysninger'!M486),IF(AND('Anvendte oplysninger'!L486="Ja",'Anvendte oplysninger'!J486=3),0.7*'Anvendte oplysninger'!M486+(1-'Anvendte oplysninger'!M486),IF(AND('Anvendte oplysninger'!L486="Ja",'Anvendte oplysninger'!J486=4),0.76*'Anvendte oplysninger'!M486+(1-'Anvendte oplysninger'!M486),IF(AND('Anvendte oplysninger'!L486="Ja",'Anvendte oplysninger'!J486&gt;4.99999999),0.8*'Anvendte oplysninger'!M486+(1-'Anvendte oplysninger'!M486),1)))))</f>
        <v>1</v>
      </c>
      <c r="M486" s="14">
        <f>IF('Anvendte oplysninger'!L486="Irrelevant",1,IF(AND('Anvendte oplysninger'!L486="Ja",'Anvendte oplysninger'!J486=2),0.8*'Anvendte oplysninger'!M486+(1-'Anvendte oplysninger'!M486),IF(AND('Anvendte oplysninger'!L486="Ja",'Anvendte oplysninger'!J486=3),0.85*'Anvendte oplysninger'!M486+(1-'Anvendte oplysninger'!M486),IF(AND('Anvendte oplysninger'!L486="Ja",'Anvendte oplysninger'!J486=4),0.88*'Anvendte oplysninger'!M486+(1-'Anvendte oplysninger'!M486),IF(AND('Anvendte oplysninger'!L486="Ja",'Anvendte oplysninger'!J486&gt;4.99999999),0.9*'Anvendte oplysninger'!M486+(1-'Anvendte oplysninger'!M486),1)))))</f>
        <v>1</v>
      </c>
      <c r="N486" s="14">
        <f>IF('Anvendte oplysninger'!N486="Irrelevant",1,IF(AND(OR(I486="Motorvejsstrækning",I486="Frakørselsflettestrækning",I486="Tilkørselsflettestrækning"),'Anvendte oplysninger'!N486&lt;3),1+(3-'Anvendte oplysninger'!N486)*0.09333333,1))</f>
        <v>1</v>
      </c>
      <c r="O486" s="14">
        <f>IF('Anvendte oplysninger'!N486="Irrelevant",1,IF(AND(OR(I486="Motorvejsstrækning",I486="Frakørselsflettestrækning",I486="Tilkørselsflettestrækning"),'Anvendte oplysninger'!N486&lt;3),1+(3-'Anvendte oplysninger'!N486)*0.19666667,1))</f>
        <v>1</v>
      </c>
      <c r="P486" s="14">
        <f>IF('Anvendte oplysninger'!O486="Irrelevant",1,IF(AND(OR(I486="Motorvejsstrækning",I486="Frakørselsflettestrækning",I486="Tilkørselsflettestrækning"),'Anvendte oplysninger'!O486&lt;3.00000001),1+(0.5-'Anvendte oplysninger'!O486)*0.04,IF(AND(OR(I486="Frakørselsrampe",I486="Tilkørselsrampe"),'Anvendte oplysninger'!O486&lt;3.00000001),1+(0.5-'Anvendte oplysninger'!O486)*0.08,IF(OR(I486="Motorvejsstrækning",I486="Frakørselsflettestrækning",I486="Tilkørselsflettestrækning"),0.9,0.8))))</f>
        <v>1</v>
      </c>
      <c r="Q486" s="14">
        <f>IF('Anvendte oplysninger'!P486="Irrelevant",1,IF(AND(OR(I486="Motorvejsstrækning",I486="Frakørselsflettestrækning",I486="Tilkørselsflettestrækning"),'Anvendte oplysninger'!P486&lt;11.00000001),1+(5-'Anvendte oplysninger'!P486)*0.01,0.94))</f>
        <v>1</v>
      </c>
      <c r="R486" s="14">
        <f>IF(OR('Anvendte oplysninger'!Q486="Irrelevant",'Anvendte oplysninger'!R486="Irrelevant",'Anvendte oplysninger'!Q486="Lige"),1,IF(AND(OR(I486="Motorvejsstrækning",I486="Frakørselsflettestrækning",I486="Tilkørselsflettestrækning"),'Anvendte oplysninger'!Q486&lt;4000),(EXP(0.1096*1746.5/'Anvendte oplysninger'!Q486)/EXP(0.1096*1746.5/4000))*('Anvendte oplysninger'!R486/1000)/G486+(G486-'Anvendte oplysninger'!R486/1000)/G486,1))</f>
        <v>1</v>
      </c>
      <c r="S486" s="14">
        <f>IF(OR('Anvendte oplysninger'!S486="Irrelevant",'Anvendte oplysninger'!T486="Irrelevant",'Anvendte oplysninger'!S486="Lige"),1,IF(AND(OR(I486="Motorvejsstrækning",I486="Frakørselsflettestrækning",I486="Tilkørselsflettestrækning"),'Anvendte oplysninger'!S486&lt;4000),(EXP(0.1096*1746.5/'Anvendte oplysninger'!S486)/EXP(0.1096*1746.5/4000))*('Anvendte oplysninger'!T486/1000)/G486+(G486-'Anvendte oplysninger'!T486/1000)/G486,1))</f>
        <v>1</v>
      </c>
      <c r="T486" s="14">
        <f>IF('Anvendte oplysninger'!U486="Irrelevant",1,IF(AND(OR(I486="Motorvejsstrækning",I486="Frakørselsflettestrækning",I486="Tilkørselsflettestrækning",I486="Frakørselsrampe",I486="Tilkørselsrampe"),'Anvendte oplysninger'!U486="Ja"),0.95,1))</f>
        <v>1</v>
      </c>
      <c r="U486" s="14">
        <f>IF('Anvendte oplysninger'!U486="Irrelevant",1,IF(AND(OR(I486="Motorvejsstrækning",I486="Frakørselsflettestrækning",I486="Tilkørselsflettestrækning",I486="Frakørselsrampe",I486="Tilkørselsrampe"),'Anvendte oplysninger'!U486="Ja"),0.96,1))</f>
        <v>1</v>
      </c>
      <c r="V486" s="14">
        <f>IF('Anvendte oplysninger'!U486="Irrelevant",1,IF(AND(OR(I486="Motorvejsstrækning",I486="Frakørselsflettestrækning",I486="Tilkørselsflettestrækning",I486="Frakørselsrampe",I486="Tilkørselsrampe"),'Anvendte oplysninger'!U486="Ja"),0.79,1))</f>
        <v>1</v>
      </c>
      <c r="W486" s="14">
        <f>IF('Anvendte oplysninger'!U486="Irrelevant",1,IF(AND(OR(I486="Motorvejsstrækning",I486="Frakørselsflettestrækning",I486="Tilkørselsflettestrækning",I486="Frakørselsrampe",I486="Tilkørselsrampe"),'Anvendte oplysninger'!U486="Ja"),0.94,1))</f>
        <v>1</v>
      </c>
      <c r="X486" s="14">
        <f>IF('Anvendte oplysninger'!U486="Irrelevant",1,IF(AND(OR(I486="Motorvejsstrækning",I486="Frakørselsflettestrækning",I486="Tilkørselsflettestrækning",I486="Frakørselsrampe",I486="Tilkørselsrampe"),'Anvendte oplysninger'!U486="Ja"),0.97,1))</f>
        <v>1</v>
      </c>
      <c r="Y486" s="14">
        <f>IF(AND(I486="Frakørselsrampe",'Anvendte oplysninger'!V486="S-formet ruderrampe"),1.32,IF(AND(I486="Frakørselsrampe",'Anvendte oplysninger'!V486="S-formet trompetrampe"),2.05,IF(AND(I486="Frakørselsrampe",'Anvendte oplysninger'!V486="U-formet trompetrampe"),4.11,IF(AND(I486="Frakørselsrampe",'Anvendte oplysninger'!V486="SV-formet flyoverrampe"),5.15,IF(AND(I486="Frakørselsrampe",'Anvendte oplysninger'!V486="Vinkelformet rampe"),1.07,IF(AND(I486="Tilkørselsrampe",'Anvendte oplysninger'!V486="S-formet ruderrampe"),0.93,IF(AND(I486="Tilkørselsrampe",'Anvendte oplysninger'!V486="S-formet trompetrampe"),2.48,IF(AND(I486="Tilkørselsrampe",'Anvendte oplysninger'!V486="U-formet trompetrampe"),4.15,IF(AND(I486="Tilkørselsrampe",'Anvendte oplysninger'!V486="SV-formet flyoverrampe"),5.26,IF(AND(I486="Tilkørselsrampe",'Anvendte oplysninger'!V486="Vinkelformet rampe"),1.42,1))))))))))</f>
        <v>1</v>
      </c>
      <c r="Z486" s="14">
        <f>IF(OR('Anvendte oplysninger'!W486="Lige",'Anvendte oplysninger'!W486="Irrelevant",'Anvendte oplysninger'!X486="Irrelevant",'Anvendte oplysninger'!Y486="Irrelevant"),1,1+1.545*1000/32.2*((('Anvendte oplysninger'!Y486*3268/3600)/('Anvendte oplysninger'!W486/0.306))^2)*('Anvendte oplysninger'!X486/1000)/G486)</f>
        <v>1</v>
      </c>
      <c r="AA486" s="14">
        <f>IF(OR('Anvendte oplysninger'!W486="Lige",'Anvendte oplysninger'!W486="Irrelevant",'Anvendte oplysninger'!X486="Irrelevant",'Anvendte oplysninger'!Y486="Irrelevant"),1,1+1.961*1000/32.2*((('Anvendte oplysninger'!Y486*3268/3600)/('Anvendte oplysninger'!W486/0.306))^2)*('Anvendte oplysninger'!X486/1000)/G486)</f>
        <v>1</v>
      </c>
      <c r="AB486" s="14">
        <f>IF(OR('Anvendte oplysninger'!Z486="Lige",'Anvendte oplysninger'!Z486="Irrelevant",'Anvendte oplysninger'!AA486="Irrelevant",'Anvendte oplysninger'!AB486="Irrelevant"),1,1+1.545*1000/32.2*((('Anvendte oplysninger'!AB486*3268/3600)/('Anvendte oplysninger'!Z486/0.306))^2)*('Anvendte oplysninger'!AA486/1000)/G486)</f>
        <v>1</v>
      </c>
      <c r="AC486" s="14">
        <f>IF(OR('Anvendte oplysninger'!Z486="Lige",'Anvendte oplysninger'!Z486="Irrelevant",'Anvendte oplysninger'!AA486="Irrelevant",'Anvendte oplysninger'!AB486="Irrelevant"),1,1+1.961*1000/32.2*((('Anvendte oplysninger'!AB486*3268/3600)/('Anvendte oplysninger'!Z486/0.306))^2)*('Anvendte oplysninger'!AA486/1000)/G486)</f>
        <v>1</v>
      </c>
      <c r="AD486" s="14">
        <f>IF(OR('Anvendte oplysninger'!AC486="Irrelevant",'Anvendte oplysninger'!AC486="Nej"),1,IF(AND('Anvendte oplysninger'!AC486="Ja",OR('Anvendte oplysninger'!Q486&lt;301,'Anvendte oplysninger'!S486&lt;301)),1-(0.5*('Anvendte oplysninger'!R486+'Anvendte oplysninger'!T486)/('Anvendte oplysninger'!G486*1000)),IF(AND('Anvendte oplysninger'!AC486="Ja",OR('Anvendte oplysninger'!Q486&lt;601,'Anvendte oplysninger'!S486&lt;601)),1-(0.25*('Anvendte oplysninger'!R486+'Anvendte oplysninger'!T486)/('Anvendte oplysninger'!G486*1000)),1)))</f>
        <v>1</v>
      </c>
      <c r="AE486" s="14">
        <f>IF(OR('Anvendte oplysninger'!AC486="Irrelevant",'Anvendte oplysninger'!AC486="Nej"),1,IF(AND('Anvendte oplysninger'!AC486="Ja",OR('Anvendte oplysninger'!Q486&lt;301,'Anvendte oplysninger'!S486&lt;301)),1-(0.4*('Anvendte oplysninger'!R486+'Anvendte oplysninger'!T486)/('Anvendte oplysninger'!G486*1000)),IF(AND('Anvendte oplysninger'!AC486="Ja",OR('Anvendte oplysninger'!Q486&lt;601,'Anvendte oplysninger'!S486&lt;601)),1-(0.2*('Anvendte oplysninger'!R486+'Anvendte oplysninger'!T486)/('Anvendte oplysninger'!G486*1000)),1)))</f>
        <v>1</v>
      </c>
      <c r="AF486" s="14">
        <f>IF('Anvendte oplysninger'!AD486="110 km/t",0.79,1)</f>
        <v>1</v>
      </c>
      <c r="AG486" s="14">
        <f>IF('Anvendte oplysninger'!AD486="110 km/t",0.94,1)</f>
        <v>1</v>
      </c>
      <c r="AH486" s="14">
        <f>IF('Anvendte oplysninger'!AD486="110 km/t",0.66,1)</f>
        <v>1</v>
      </c>
      <c r="AI486" s="14">
        <f>IF('Anvendte oplysninger'!AD486="110 km/t",0.82,1)</f>
        <v>1</v>
      </c>
      <c r="AJ486" s="14">
        <f>IF(AND('Anvendte oplysninger'!AE486="Ja",I486="Tilkørselsflettestrækning"),0.65*'Anvendte oplysninger'!AF486+1-'Anvendte oplysninger'!AF486,1)</f>
        <v>1</v>
      </c>
      <c r="AK486" s="15" t="str">
        <f t="shared" si="49"/>
        <v/>
      </c>
      <c r="AL486" s="15" t="str">
        <f t="shared" si="50"/>
        <v/>
      </c>
      <c r="AM486" s="15" t="str">
        <f t="shared" si="51"/>
        <v/>
      </c>
      <c r="AN486" s="15" t="str">
        <f t="shared" si="52"/>
        <v/>
      </c>
      <c r="AO486" s="15" t="str">
        <f t="shared" si="53"/>
        <v/>
      </c>
      <c r="AP486" s="15" t="str">
        <f t="shared" si="54"/>
        <v/>
      </c>
      <c r="AQ486" s="4" t="str">
        <f t="shared" si="55"/>
        <v/>
      </c>
    </row>
    <row r="487" spans="1:43" x14ac:dyDescent="0.25">
      <c r="A487" s="4" t="str">
        <f>IF(Inddata!A502="","",Inddata!A502)</f>
        <v/>
      </c>
      <c r="B487" s="4" t="str">
        <f>IF(Inddata!B502="","",Inddata!B502)</f>
        <v/>
      </c>
      <c r="C487" s="4" t="str">
        <f>IF(Inddata!C502="","",Inddata!C502)</f>
        <v/>
      </c>
      <c r="D487" s="4" t="str">
        <f>IF(Inddata!D502="","",Inddata!D502)</f>
        <v/>
      </c>
      <c r="E487" s="4" t="str">
        <f>IF(Inddata!E502="","",Inddata!E502)</f>
        <v/>
      </c>
      <c r="F487" s="4" t="str">
        <f>IF(Inddata!F502="","",Inddata!F502)</f>
        <v/>
      </c>
      <c r="G487" s="4">
        <f>IF(Inddata!G502="","",Inddata!G502)</f>
        <v>0</v>
      </c>
      <c r="H487" s="4" t="str">
        <f>IF(Inddata!H502&gt;0.5,Inddata!H502,"")</f>
        <v/>
      </c>
      <c r="I487" s="4" t="str">
        <f>IF(Inddata!I502="","",Inddata!I502)</f>
        <v/>
      </c>
      <c r="J487" s="14">
        <f>IF('Anvendte oplysninger'!J487="Irrelevant",1,IF('Anvendte oplysninger'!J487&gt;3,1.2,1))</f>
        <v>1</v>
      </c>
      <c r="K487" s="14">
        <f>IF('Anvendte oplysninger'!K487="Irrelevant",1,IF(AND(OR(I487="Motorvejsstrækning",I487="Frakørselsflettestrækning",I487="Tilkørselsflettestrækning"),'Anvendte oplysninger'!K487&lt;3.5),1+(3.5-'Anvendte oplysninger'!K487)*0.12,IF(AND(OR(I487="Frakørselsrampe",I487="Tilkørselsrampe"),'Anvendte oplysninger'!K487&lt;3.5),1+(3.5-'Anvendte oplysninger'!K487)*0.16,1)))</f>
        <v>1</v>
      </c>
      <c r="L487" s="14">
        <f>IF('Anvendte oplysninger'!L487="Irrelevant",1,IF(AND('Anvendte oplysninger'!L487="Ja",'Anvendte oplysninger'!J487=2),0.6*'Anvendte oplysninger'!M487+(1-'Anvendte oplysninger'!M487),IF(AND('Anvendte oplysninger'!L487="Ja",'Anvendte oplysninger'!J487=3),0.7*'Anvendte oplysninger'!M487+(1-'Anvendte oplysninger'!M487),IF(AND('Anvendte oplysninger'!L487="Ja",'Anvendte oplysninger'!J487=4),0.76*'Anvendte oplysninger'!M487+(1-'Anvendte oplysninger'!M487),IF(AND('Anvendte oplysninger'!L487="Ja",'Anvendte oplysninger'!J487&gt;4.99999999),0.8*'Anvendte oplysninger'!M487+(1-'Anvendte oplysninger'!M487),1)))))</f>
        <v>1</v>
      </c>
      <c r="M487" s="14">
        <f>IF('Anvendte oplysninger'!L487="Irrelevant",1,IF(AND('Anvendte oplysninger'!L487="Ja",'Anvendte oplysninger'!J487=2),0.8*'Anvendte oplysninger'!M487+(1-'Anvendte oplysninger'!M487),IF(AND('Anvendte oplysninger'!L487="Ja",'Anvendte oplysninger'!J487=3),0.85*'Anvendte oplysninger'!M487+(1-'Anvendte oplysninger'!M487),IF(AND('Anvendte oplysninger'!L487="Ja",'Anvendte oplysninger'!J487=4),0.88*'Anvendte oplysninger'!M487+(1-'Anvendte oplysninger'!M487),IF(AND('Anvendte oplysninger'!L487="Ja",'Anvendte oplysninger'!J487&gt;4.99999999),0.9*'Anvendte oplysninger'!M487+(1-'Anvendte oplysninger'!M487),1)))))</f>
        <v>1</v>
      </c>
      <c r="N487" s="14">
        <f>IF('Anvendte oplysninger'!N487="Irrelevant",1,IF(AND(OR(I487="Motorvejsstrækning",I487="Frakørselsflettestrækning",I487="Tilkørselsflettestrækning"),'Anvendte oplysninger'!N487&lt;3),1+(3-'Anvendte oplysninger'!N487)*0.09333333,1))</f>
        <v>1</v>
      </c>
      <c r="O487" s="14">
        <f>IF('Anvendte oplysninger'!N487="Irrelevant",1,IF(AND(OR(I487="Motorvejsstrækning",I487="Frakørselsflettestrækning",I487="Tilkørselsflettestrækning"),'Anvendte oplysninger'!N487&lt;3),1+(3-'Anvendte oplysninger'!N487)*0.19666667,1))</f>
        <v>1</v>
      </c>
      <c r="P487" s="14">
        <f>IF('Anvendte oplysninger'!O487="Irrelevant",1,IF(AND(OR(I487="Motorvejsstrækning",I487="Frakørselsflettestrækning",I487="Tilkørselsflettestrækning"),'Anvendte oplysninger'!O487&lt;3.00000001),1+(0.5-'Anvendte oplysninger'!O487)*0.04,IF(AND(OR(I487="Frakørselsrampe",I487="Tilkørselsrampe"),'Anvendte oplysninger'!O487&lt;3.00000001),1+(0.5-'Anvendte oplysninger'!O487)*0.08,IF(OR(I487="Motorvejsstrækning",I487="Frakørselsflettestrækning",I487="Tilkørselsflettestrækning"),0.9,0.8))))</f>
        <v>1</v>
      </c>
      <c r="Q487" s="14">
        <f>IF('Anvendte oplysninger'!P487="Irrelevant",1,IF(AND(OR(I487="Motorvejsstrækning",I487="Frakørselsflettestrækning",I487="Tilkørselsflettestrækning"),'Anvendte oplysninger'!P487&lt;11.00000001),1+(5-'Anvendte oplysninger'!P487)*0.01,0.94))</f>
        <v>1</v>
      </c>
      <c r="R487" s="14">
        <f>IF(OR('Anvendte oplysninger'!Q487="Irrelevant",'Anvendte oplysninger'!R487="Irrelevant",'Anvendte oplysninger'!Q487="Lige"),1,IF(AND(OR(I487="Motorvejsstrækning",I487="Frakørselsflettestrækning",I487="Tilkørselsflettestrækning"),'Anvendte oplysninger'!Q487&lt;4000),(EXP(0.1096*1746.5/'Anvendte oplysninger'!Q487)/EXP(0.1096*1746.5/4000))*('Anvendte oplysninger'!R487/1000)/G487+(G487-'Anvendte oplysninger'!R487/1000)/G487,1))</f>
        <v>1</v>
      </c>
      <c r="S487" s="14">
        <f>IF(OR('Anvendte oplysninger'!S487="Irrelevant",'Anvendte oplysninger'!T487="Irrelevant",'Anvendte oplysninger'!S487="Lige"),1,IF(AND(OR(I487="Motorvejsstrækning",I487="Frakørselsflettestrækning",I487="Tilkørselsflettestrækning"),'Anvendte oplysninger'!S487&lt;4000),(EXP(0.1096*1746.5/'Anvendte oplysninger'!S487)/EXP(0.1096*1746.5/4000))*('Anvendte oplysninger'!T487/1000)/G487+(G487-'Anvendte oplysninger'!T487/1000)/G487,1))</f>
        <v>1</v>
      </c>
      <c r="T487" s="14">
        <f>IF('Anvendte oplysninger'!U487="Irrelevant",1,IF(AND(OR(I487="Motorvejsstrækning",I487="Frakørselsflettestrækning",I487="Tilkørselsflettestrækning",I487="Frakørselsrampe",I487="Tilkørselsrampe"),'Anvendte oplysninger'!U487="Ja"),0.95,1))</f>
        <v>1</v>
      </c>
      <c r="U487" s="14">
        <f>IF('Anvendte oplysninger'!U487="Irrelevant",1,IF(AND(OR(I487="Motorvejsstrækning",I487="Frakørselsflettestrækning",I487="Tilkørselsflettestrækning",I487="Frakørselsrampe",I487="Tilkørselsrampe"),'Anvendte oplysninger'!U487="Ja"),0.96,1))</f>
        <v>1</v>
      </c>
      <c r="V487" s="14">
        <f>IF('Anvendte oplysninger'!U487="Irrelevant",1,IF(AND(OR(I487="Motorvejsstrækning",I487="Frakørselsflettestrækning",I487="Tilkørselsflettestrækning",I487="Frakørselsrampe",I487="Tilkørselsrampe"),'Anvendte oplysninger'!U487="Ja"),0.79,1))</f>
        <v>1</v>
      </c>
      <c r="W487" s="14">
        <f>IF('Anvendte oplysninger'!U487="Irrelevant",1,IF(AND(OR(I487="Motorvejsstrækning",I487="Frakørselsflettestrækning",I487="Tilkørselsflettestrækning",I487="Frakørselsrampe",I487="Tilkørselsrampe"),'Anvendte oplysninger'!U487="Ja"),0.94,1))</f>
        <v>1</v>
      </c>
      <c r="X487" s="14">
        <f>IF('Anvendte oplysninger'!U487="Irrelevant",1,IF(AND(OR(I487="Motorvejsstrækning",I487="Frakørselsflettestrækning",I487="Tilkørselsflettestrækning",I487="Frakørselsrampe",I487="Tilkørselsrampe"),'Anvendte oplysninger'!U487="Ja"),0.97,1))</f>
        <v>1</v>
      </c>
      <c r="Y487" s="14">
        <f>IF(AND(I487="Frakørselsrampe",'Anvendte oplysninger'!V487="S-formet ruderrampe"),1.32,IF(AND(I487="Frakørselsrampe",'Anvendte oplysninger'!V487="S-formet trompetrampe"),2.05,IF(AND(I487="Frakørselsrampe",'Anvendte oplysninger'!V487="U-formet trompetrampe"),4.11,IF(AND(I487="Frakørselsrampe",'Anvendte oplysninger'!V487="SV-formet flyoverrampe"),5.15,IF(AND(I487="Frakørselsrampe",'Anvendte oplysninger'!V487="Vinkelformet rampe"),1.07,IF(AND(I487="Tilkørselsrampe",'Anvendte oplysninger'!V487="S-formet ruderrampe"),0.93,IF(AND(I487="Tilkørselsrampe",'Anvendte oplysninger'!V487="S-formet trompetrampe"),2.48,IF(AND(I487="Tilkørselsrampe",'Anvendte oplysninger'!V487="U-formet trompetrampe"),4.15,IF(AND(I487="Tilkørselsrampe",'Anvendte oplysninger'!V487="SV-formet flyoverrampe"),5.26,IF(AND(I487="Tilkørselsrampe",'Anvendte oplysninger'!V487="Vinkelformet rampe"),1.42,1))))))))))</f>
        <v>1</v>
      </c>
      <c r="Z487" s="14">
        <f>IF(OR('Anvendte oplysninger'!W487="Lige",'Anvendte oplysninger'!W487="Irrelevant",'Anvendte oplysninger'!X487="Irrelevant",'Anvendte oplysninger'!Y487="Irrelevant"),1,1+1.545*1000/32.2*((('Anvendte oplysninger'!Y487*3268/3600)/('Anvendte oplysninger'!W487/0.306))^2)*('Anvendte oplysninger'!X487/1000)/G487)</f>
        <v>1</v>
      </c>
      <c r="AA487" s="14">
        <f>IF(OR('Anvendte oplysninger'!W487="Lige",'Anvendte oplysninger'!W487="Irrelevant",'Anvendte oplysninger'!X487="Irrelevant",'Anvendte oplysninger'!Y487="Irrelevant"),1,1+1.961*1000/32.2*((('Anvendte oplysninger'!Y487*3268/3600)/('Anvendte oplysninger'!W487/0.306))^2)*('Anvendte oplysninger'!X487/1000)/G487)</f>
        <v>1</v>
      </c>
      <c r="AB487" s="14">
        <f>IF(OR('Anvendte oplysninger'!Z487="Lige",'Anvendte oplysninger'!Z487="Irrelevant",'Anvendte oplysninger'!AA487="Irrelevant",'Anvendte oplysninger'!AB487="Irrelevant"),1,1+1.545*1000/32.2*((('Anvendte oplysninger'!AB487*3268/3600)/('Anvendte oplysninger'!Z487/0.306))^2)*('Anvendte oplysninger'!AA487/1000)/G487)</f>
        <v>1</v>
      </c>
      <c r="AC487" s="14">
        <f>IF(OR('Anvendte oplysninger'!Z487="Lige",'Anvendte oplysninger'!Z487="Irrelevant",'Anvendte oplysninger'!AA487="Irrelevant",'Anvendte oplysninger'!AB487="Irrelevant"),1,1+1.961*1000/32.2*((('Anvendte oplysninger'!AB487*3268/3600)/('Anvendte oplysninger'!Z487/0.306))^2)*('Anvendte oplysninger'!AA487/1000)/G487)</f>
        <v>1</v>
      </c>
      <c r="AD487" s="14">
        <f>IF(OR('Anvendte oplysninger'!AC487="Irrelevant",'Anvendte oplysninger'!AC487="Nej"),1,IF(AND('Anvendte oplysninger'!AC487="Ja",OR('Anvendte oplysninger'!Q487&lt;301,'Anvendte oplysninger'!S487&lt;301)),1-(0.5*('Anvendte oplysninger'!R487+'Anvendte oplysninger'!T487)/('Anvendte oplysninger'!G487*1000)),IF(AND('Anvendte oplysninger'!AC487="Ja",OR('Anvendte oplysninger'!Q487&lt;601,'Anvendte oplysninger'!S487&lt;601)),1-(0.25*('Anvendte oplysninger'!R487+'Anvendte oplysninger'!T487)/('Anvendte oplysninger'!G487*1000)),1)))</f>
        <v>1</v>
      </c>
      <c r="AE487" s="14">
        <f>IF(OR('Anvendte oplysninger'!AC487="Irrelevant",'Anvendte oplysninger'!AC487="Nej"),1,IF(AND('Anvendte oplysninger'!AC487="Ja",OR('Anvendte oplysninger'!Q487&lt;301,'Anvendte oplysninger'!S487&lt;301)),1-(0.4*('Anvendte oplysninger'!R487+'Anvendte oplysninger'!T487)/('Anvendte oplysninger'!G487*1000)),IF(AND('Anvendte oplysninger'!AC487="Ja",OR('Anvendte oplysninger'!Q487&lt;601,'Anvendte oplysninger'!S487&lt;601)),1-(0.2*('Anvendte oplysninger'!R487+'Anvendte oplysninger'!T487)/('Anvendte oplysninger'!G487*1000)),1)))</f>
        <v>1</v>
      </c>
      <c r="AF487" s="14">
        <f>IF('Anvendte oplysninger'!AD487="110 km/t",0.79,1)</f>
        <v>1</v>
      </c>
      <c r="AG487" s="14">
        <f>IF('Anvendte oplysninger'!AD487="110 km/t",0.94,1)</f>
        <v>1</v>
      </c>
      <c r="AH487" s="14">
        <f>IF('Anvendte oplysninger'!AD487="110 km/t",0.66,1)</f>
        <v>1</v>
      </c>
      <c r="AI487" s="14">
        <f>IF('Anvendte oplysninger'!AD487="110 km/t",0.82,1)</f>
        <v>1</v>
      </c>
      <c r="AJ487" s="14">
        <f>IF(AND('Anvendte oplysninger'!AE487="Ja",I487="Tilkørselsflettestrækning"),0.65*'Anvendte oplysninger'!AF487+1-'Anvendte oplysninger'!AF487,1)</f>
        <v>1</v>
      </c>
      <c r="AK487" s="15" t="str">
        <f t="shared" si="49"/>
        <v/>
      </c>
      <c r="AL487" s="15" t="str">
        <f t="shared" si="50"/>
        <v/>
      </c>
      <c r="AM487" s="15" t="str">
        <f t="shared" si="51"/>
        <v/>
      </c>
      <c r="AN487" s="15" t="str">
        <f t="shared" si="52"/>
        <v/>
      </c>
      <c r="AO487" s="15" t="str">
        <f t="shared" si="53"/>
        <v/>
      </c>
      <c r="AP487" s="15" t="str">
        <f t="shared" si="54"/>
        <v/>
      </c>
      <c r="AQ487" s="4" t="str">
        <f t="shared" si="55"/>
        <v/>
      </c>
    </row>
    <row r="488" spans="1:43" x14ac:dyDescent="0.25">
      <c r="A488" s="4" t="str">
        <f>IF(Inddata!A503="","",Inddata!A503)</f>
        <v/>
      </c>
      <c r="B488" s="4" t="str">
        <f>IF(Inddata!B503="","",Inddata!B503)</f>
        <v/>
      </c>
      <c r="C488" s="4" t="str">
        <f>IF(Inddata!C503="","",Inddata!C503)</f>
        <v/>
      </c>
      <c r="D488" s="4" t="str">
        <f>IF(Inddata!D503="","",Inddata!D503)</f>
        <v/>
      </c>
      <c r="E488" s="4" t="str">
        <f>IF(Inddata!E503="","",Inddata!E503)</f>
        <v/>
      </c>
      <c r="F488" s="4" t="str">
        <f>IF(Inddata!F503="","",Inddata!F503)</f>
        <v/>
      </c>
      <c r="G488" s="4">
        <f>IF(Inddata!G503="","",Inddata!G503)</f>
        <v>0</v>
      </c>
      <c r="H488" s="4" t="str">
        <f>IF(Inddata!H503&gt;0.5,Inddata!H503,"")</f>
        <v/>
      </c>
      <c r="I488" s="4" t="str">
        <f>IF(Inddata!I503="","",Inddata!I503)</f>
        <v/>
      </c>
      <c r="J488" s="14">
        <f>IF('Anvendte oplysninger'!J488="Irrelevant",1,IF('Anvendte oplysninger'!J488&gt;3,1.2,1))</f>
        <v>1</v>
      </c>
      <c r="K488" s="14">
        <f>IF('Anvendte oplysninger'!K488="Irrelevant",1,IF(AND(OR(I488="Motorvejsstrækning",I488="Frakørselsflettestrækning",I488="Tilkørselsflettestrækning"),'Anvendte oplysninger'!K488&lt;3.5),1+(3.5-'Anvendte oplysninger'!K488)*0.12,IF(AND(OR(I488="Frakørselsrampe",I488="Tilkørselsrampe"),'Anvendte oplysninger'!K488&lt;3.5),1+(3.5-'Anvendte oplysninger'!K488)*0.16,1)))</f>
        <v>1</v>
      </c>
      <c r="L488" s="14">
        <f>IF('Anvendte oplysninger'!L488="Irrelevant",1,IF(AND('Anvendte oplysninger'!L488="Ja",'Anvendte oplysninger'!J488=2),0.6*'Anvendte oplysninger'!M488+(1-'Anvendte oplysninger'!M488),IF(AND('Anvendte oplysninger'!L488="Ja",'Anvendte oplysninger'!J488=3),0.7*'Anvendte oplysninger'!M488+(1-'Anvendte oplysninger'!M488),IF(AND('Anvendte oplysninger'!L488="Ja",'Anvendte oplysninger'!J488=4),0.76*'Anvendte oplysninger'!M488+(1-'Anvendte oplysninger'!M488),IF(AND('Anvendte oplysninger'!L488="Ja",'Anvendte oplysninger'!J488&gt;4.99999999),0.8*'Anvendte oplysninger'!M488+(1-'Anvendte oplysninger'!M488),1)))))</f>
        <v>1</v>
      </c>
      <c r="M488" s="14">
        <f>IF('Anvendte oplysninger'!L488="Irrelevant",1,IF(AND('Anvendte oplysninger'!L488="Ja",'Anvendte oplysninger'!J488=2),0.8*'Anvendte oplysninger'!M488+(1-'Anvendte oplysninger'!M488),IF(AND('Anvendte oplysninger'!L488="Ja",'Anvendte oplysninger'!J488=3),0.85*'Anvendte oplysninger'!M488+(1-'Anvendte oplysninger'!M488),IF(AND('Anvendte oplysninger'!L488="Ja",'Anvendte oplysninger'!J488=4),0.88*'Anvendte oplysninger'!M488+(1-'Anvendte oplysninger'!M488),IF(AND('Anvendte oplysninger'!L488="Ja",'Anvendte oplysninger'!J488&gt;4.99999999),0.9*'Anvendte oplysninger'!M488+(1-'Anvendte oplysninger'!M488),1)))))</f>
        <v>1</v>
      </c>
      <c r="N488" s="14">
        <f>IF('Anvendte oplysninger'!N488="Irrelevant",1,IF(AND(OR(I488="Motorvejsstrækning",I488="Frakørselsflettestrækning",I488="Tilkørselsflettestrækning"),'Anvendte oplysninger'!N488&lt;3),1+(3-'Anvendte oplysninger'!N488)*0.09333333,1))</f>
        <v>1</v>
      </c>
      <c r="O488" s="14">
        <f>IF('Anvendte oplysninger'!N488="Irrelevant",1,IF(AND(OR(I488="Motorvejsstrækning",I488="Frakørselsflettestrækning",I488="Tilkørselsflettestrækning"),'Anvendte oplysninger'!N488&lt;3),1+(3-'Anvendte oplysninger'!N488)*0.19666667,1))</f>
        <v>1</v>
      </c>
      <c r="P488" s="14">
        <f>IF('Anvendte oplysninger'!O488="Irrelevant",1,IF(AND(OR(I488="Motorvejsstrækning",I488="Frakørselsflettestrækning",I488="Tilkørselsflettestrækning"),'Anvendte oplysninger'!O488&lt;3.00000001),1+(0.5-'Anvendte oplysninger'!O488)*0.04,IF(AND(OR(I488="Frakørselsrampe",I488="Tilkørselsrampe"),'Anvendte oplysninger'!O488&lt;3.00000001),1+(0.5-'Anvendte oplysninger'!O488)*0.08,IF(OR(I488="Motorvejsstrækning",I488="Frakørselsflettestrækning",I488="Tilkørselsflettestrækning"),0.9,0.8))))</f>
        <v>1</v>
      </c>
      <c r="Q488" s="14">
        <f>IF('Anvendte oplysninger'!P488="Irrelevant",1,IF(AND(OR(I488="Motorvejsstrækning",I488="Frakørselsflettestrækning",I488="Tilkørselsflettestrækning"),'Anvendte oplysninger'!P488&lt;11.00000001),1+(5-'Anvendte oplysninger'!P488)*0.01,0.94))</f>
        <v>1</v>
      </c>
      <c r="R488" s="14">
        <f>IF(OR('Anvendte oplysninger'!Q488="Irrelevant",'Anvendte oplysninger'!R488="Irrelevant",'Anvendte oplysninger'!Q488="Lige"),1,IF(AND(OR(I488="Motorvejsstrækning",I488="Frakørselsflettestrækning",I488="Tilkørselsflettestrækning"),'Anvendte oplysninger'!Q488&lt;4000),(EXP(0.1096*1746.5/'Anvendte oplysninger'!Q488)/EXP(0.1096*1746.5/4000))*('Anvendte oplysninger'!R488/1000)/G488+(G488-'Anvendte oplysninger'!R488/1000)/G488,1))</f>
        <v>1</v>
      </c>
      <c r="S488" s="14">
        <f>IF(OR('Anvendte oplysninger'!S488="Irrelevant",'Anvendte oplysninger'!T488="Irrelevant",'Anvendte oplysninger'!S488="Lige"),1,IF(AND(OR(I488="Motorvejsstrækning",I488="Frakørselsflettestrækning",I488="Tilkørselsflettestrækning"),'Anvendte oplysninger'!S488&lt;4000),(EXP(0.1096*1746.5/'Anvendte oplysninger'!S488)/EXP(0.1096*1746.5/4000))*('Anvendte oplysninger'!T488/1000)/G488+(G488-'Anvendte oplysninger'!T488/1000)/G488,1))</f>
        <v>1</v>
      </c>
      <c r="T488" s="14">
        <f>IF('Anvendte oplysninger'!U488="Irrelevant",1,IF(AND(OR(I488="Motorvejsstrækning",I488="Frakørselsflettestrækning",I488="Tilkørselsflettestrækning",I488="Frakørselsrampe",I488="Tilkørselsrampe"),'Anvendte oplysninger'!U488="Ja"),0.95,1))</f>
        <v>1</v>
      </c>
      <c r="U488" s="14">
        <f>IF('Anvendte oplysninger'!U488="Irrelevant",1,IF(AND(OR(I488="Motorvejsstrækning",I488="Frakørselsflettestrækning",I488="Tilkørselsflettestrækning",I488="Frakørselsrampe",I488="Tilkørselsrampe"),'Anvendte oplysninger'!U488="Ja"),0.96,1))</f>
        <v>1</v>
      </c>
      <c r="V488" s="14">
        <f>IF('Anvendte oplysninger'!U488="Irrelevant",1,IF(AND(OR(I488="Motorvejsstrækning",I488="Frakørselsflettestrækning",I488="Tilkørselsflettestrækning",I488="Frakørselsrampe",I488="Tilkørselsrampe"),'Anvendte oplysninger'!U488="Ja"),0.79,1))</f>
        <v>1</v>
      </c>
      <c r="W488" s="14">
        <f>IF('Anvendte oplysninger'!U488="Irrelevant",1,IF(AND(OR(I488="Motorvejsstrækning",I488="Frakørselsflettestrækning",I488="Tilkørselsflettestrækning",I488="Frakørselsrampe",I488="Tilkørselsrampe"),'Anvendte oplysninger'!U488="Ja"),0.94,1))</f>
        <v>1</v>
      </c>
      <c r="X488" s="14">
        <f>IF('Anvendte oplysninger'!U488="Irrelevant",1,IF(AND(OR(I488="Motorvejsstrækning",I488="Frakørselsflettestrækning",I488="Tilkørselsflettestrækning",I488="Frakørselsrampe",I488="Tilkørselsrampe"),'Anvendte oplysninger'!U488="Ja"),0.97,1))</f>
        <v>1</v>
      </c>
      <c r="Y488" s="14">
        <f>IF(AND(I488="Frakørselsrampe",'Anvendte oplysninger'!V488="S-formet ruderrampe"),1.32,IF(AND(I488="Frakørselsrampe",'Anvendte oplysninger'!V488="S-formet trompetrampe"),2.05,IF(AND(I488="Frakørselsrampe",'Anvendte oplysninger'!V488="U-formet trompetrampe"),4.11,IF(AND(I488="Frakørselsrampe",'Anvendte oplysninger'!V488="SV-formet flyoverrampe"),5.15,IF(AND(I488="Frakørselsrampe",'Anvendte oplysninger'!V488="Vinkelformet rampe"),1.07,IF(AND(I488="Tilkørselsrampe",'Anvendte oplysninger'!V488="S-formet ruderrampe"),0.93,IF(AND(I488="Tilkørselsrampe",'Anvendte oplysninger'!V488="S-formet trompetrampe"),2.48,IF(AND(I488="Tilkørselsrampe",'Anvendte oplysninger'!V488="U-formet trompetrampe"),4.15,IF(AND(I488="Tilkørselsrampe",'Anvendte oplysninger'!V488="SV-formet flyoverrampe"),5.26,IF(AND(I488="Tilkørselsrampe",'Anvendte oplysninger'!V488="Vinkelformet rampe"),1.42,1))))))))))</f>
        <v>1</v>
      </c>
      <c r="Z488" s="14">
        <f>IF(OR('Anvendte oplysninger'!W488="Lige",'Anvendte oplysninger'!W488="Irrelevant",'Anvendte oplysninger'!X488="Irrelevant",'Anvendte oplysninger'!Y488="Irrelevant"),1,1+1.545*1000/32.2*((('Anvendte oplysninger'!Y488*3268/3600)/('Anvendte oplysninger'!W488/0.306))^2)*('Anvendte oplysninger'!X488/1000)/G488)</f>
        <v>1</v>
      </c>
      <c r="AA488" s="14">
        <f>IF(OR('Anvendte oplysninger'!W488="Lige",'Anvendte oplysninger'!W488="Irrelevant",'Anvendte oplysninger'!X488="Irrelevant",'Anvendte oplysninger'!Y488="Irrelevant"),1,1+1.961*1000/32.2*((('Anvendte oplysninger'!Y488*3268/3600)/('Anvendte oplysninger'!W488/0.306))^2)*('Anvendte oplysninger'!X488/1000)/G488)</f>
        <v>1</v>
      </c>
      <c r="AB488" s="14">
        <f>IF(OR('Anvendte oplysninger'!Z488="Lige",'Anvendte oplysninger'!Z488="Irrelevant",'Anvendte oplysninger'!AA488="Irrelevant",'Anvendte oplysninger'!AB488="Irrelevant"),1,1+1.545*1000/32.2*((('Anvendte oplysninger'!AB488*3268/3600)/('Anvendte oplysninger'!Z488/0.306))^2)*('Anvendte oplysninger'!AA488/1000)/G488)</f>
        <v>1</v>
      </c>
      <c r="AC488" s="14">
        <f>IF(OR('Anvendte oplysninger'!Z488="Lige",'Anvendte oplysninger'!Z488="Irrelevant",'Anvendte oplysninger'!AA488="Irrelevant",'Anvendte oplysninger'!AB488="Irrelevant"),1,1+1.961*1000/32.2*((('Anvendte oplysninger'!AB488*3268/3600)/('Anvendte oplysninger'!Z488/0.306))^2)*('Anvendte oplysninger'!AA488/1000)/G488)</f>
        <v>1</v>
      </c>
      <c r="AD488" s="14">
        <f>IF(OR('Anvendte oplysninger'!AC488="Irrelevant",'Anvendte oplysninger'!AC488="Nej"),1,IF(AND('Anvendte oplysninger'!AC488="Ja",OR('Anvendte oplysninger'!Q488&lt;301,'Anvendte oplysninger'!S488&lt;301)),1-(0.5*('Anvendte oplysninger'!R488+'Anvendte oplysninger'!T488)/('Anvendte oplysninger'!G488*1000)),IF(AND('Anvendte oplysninger'!AC488="Ja",OR('Anvendte oplysninger'!Q488&lt;601,'Anvendte oplysninger'!S488&lt;601)),1-(0.25*('Anvendte oplysninger'!R488+'Anvendte oplysninger'!T488)/('Anvendte oplysninger'!G488*1000)),1)))</f>
        <v>1</v>
      </c>
      <c r="AE488" s="14">
        <f>IF(OR('Anvendte oplysninger'!AC488="Irrelevant",'Anvendte oplysninger'!AC488="Nej"),1,IF(AND('Anvendte oplysninger'!AC488="Ja",OR('Anvendte oplysninger'!Q488&lt;301,'Anvendte oplysninger'!S488&lt;301)),1-(0.4*('Anvendte oplysninger'!R488+'Anvendte oplysninger'!T488)/('Anvendte oplysninger'!G488*1000)),IF(AND('Anvendte oplysninger'!AC488="Ja",OR('Anvendte oplysninger'!Q488&lt;601,'Anvendte oplysninger'!S488&lt;601)),1-(0.2*('Anvendte oplysninger'!R488+'Anvendte oplysninger'!T488)/('Anvendte oplysninger'!G488*1000)),1)))</f>
        <v>1</v>
      </c>
      <c r="AF488" s="14">
        <f>IF('Anvendte oplysninger'!AD488="110 km/t",0.79,1)</f>
        <v>1</v>
      </c>
      <c r="AG488" s="14">
        <f>IF('Anvendte oplysninger'!AD488="110 km/t",0.94,1)</f>
        <v>1</v>
      </c>
      <c r="AH488" s="14">
        <f>IF('Anvendte oplysninger'!AD488="110 km/t",0.66,1)</f>
        <v>1</v>
      </c>
      <c r="AI488" s="14">
        <f>IF('Anvendte oplysninger'!AD488="110 km/t",0.82,1)</f>
        <v>1</v>
      </c>
      <c r="AJ488" s="14">
        <f>IF(AND('Anvendte oplysninger'!AE488="Ja",I488="Tilkørselsflettestrækning"),0.65*'Anvendte oplysninger'!AF488+1-'Anvendte oplysninger'!AF488,1)</f>
        <v>1</v>
      </c>
      <c r="AK488" s="15" t="str">
        <f t="shared" si="49"/>
        <v/>
      </c>
      <c r="AL488" s="15" t="str">
        <f t="shared" si="50"/>
        <v/>
      </c>
      <c r="AM488" s="15" t="str">
        <f t="shared" si="51"/>
        <v/>
      </c>
      <c r="AN488" s="15" t="str">
        <f t="shared" si="52"/>
        <v/>
      </c>
      <c r="AO488" s="15" t="str">
        <f t="shared" si="53"/>
        <v/>
      </c>
      <c r="AP488" s="15" t="str">
        <f t="shared" si="54"/>
        <v/>
      </c>
      <c r="AQ488" s="4" t="str">
        <f t="shared" si="55"/>
        <v/>
      </c>
    </row>
    <row r="489" spans="1:43" x14ac:dyDescent="0.25">
      <c r="A489" s="4" t="str">
        <f>IF(Inddata!A504="","",Inddata!A504)</f>
        <v/>
      </c>
      <c r="B489" s="4" t="str">
        <f>IF(Inddata!B504="","",Inddata!B504)</f>
        <v/>
      </c>
      <c r="C489" s="4" t="str">
        <f>IF(Inddata!C504="","",Inddata!C504)</f>
        <v/>
      </c>
      <c r="D489" s="4" t="str">
        <f>IF(Inddata!D504="","",Inddata!D504)</f>
        <v/>
      </c>
      <c r="E489" s="4" t="str">
        <f>IF(Inddata!E504="","",Inddata!E504)</f>
        <v/>
      </c>
      <c r="F489" s="4" t="str">
        <f>IF(Inddata!F504="","",Inddata!F504)</f>
        <v/>
      </c>
      <c r="G489" s="4">
        <f>IF(Inddata!G504="","",Inddata!G504)</f>
        <v>0</v>
      </c>
      <c r="H489" s="4" t="str">
        <f>IF(Inddata!H504&gt;0.5,Inddata!H504,"")</f>
        <v/>
      </c>
      <c r="I489" s="4" t="str">
        <f>IF(Inddata!I504="","",Inddata!I504)</f>
        <v/>
      </c>
      <c r="J489" s="14">
        <f>IF('Anvendte oplysninger'!J489="Irrelevant",1,IF('Anvendte oplysninger'!J489&gt;3,1.2,1))</f>
        <v>1</v>
      </c>
      <c r="K489" s="14">
        <f>IF('Anvendte oplysninger'!K489="Irrelevant",1,IF(AND(OR(I489="Motorvejsstrækning",I489="Frakørselsflettestrækning",I489="Tilkørselsflettestrækning"),'Anvendte oplysninger'!K489&lt;3.5),1+(3.5-'Anvendte oplysninger'!K489)*0.12,IF(AND(OR(I489="Frakørselsrampe",I489="Tilkørselsrampe"),'Anvendte oplysninger'!K489&lt;3.5),1+(3.5-'Anvendte oplysninger'!K489)*0.16,1)))</f>
        <v>1</v>
      </c>
      <c r="L489" s="14">
        <f>IF('Anvendte oplysninger'!L489="Irrelevant",1,IF(AND('Anvendte oplysninger'!L489="Ja",'Anvendte oplysninger'!J489=2),0.6*'Anvendte oplysninger'!M489+(1-'Anvendte oplysninger'!M489),IF(AND('Anvendte oplysninger'!L489="Ja",'Anvendte oplysninger'!J489=3),0.7*'Anvendte oplysninger'!M489+(1-'Anvendte oplysninger'!M489),IF(AND('Anvendte oplysninger'!L489="Ja",'Anvendte oplysninger'!J489=4),0.76*'Anvendte oplysninger'!M489+(1-'Anvendte oplysninger'!M489),IF(AND('Anvendte oplysninger'!L489="Ja",'Anvendte oplysninger'!J489&gt;4.99999999),0.8*'Anvendte oplysninger'!M489+(1-'Anvendte oplysninger'!M489),1)))))</f>
        <v>1</v>
      </c>
      <c r="M489" s="14">
        <f>IF('Anvendte oplysninger'!L489="Irrelevant",1,IF(AND('Anvendte oplysninger'!L489="Ja",'Anvendte oplysninger'!J489=2),0.8*'Anvendte oplysninger'!M489+(1-'Anvendte oplysninger'!M489),IF(AND('Anvendte oplysninger'!L489="Ja",'Anvendte oplysninger'!J489=3),0.85*'Anvendte oplysninger'!M489+(1-'Anvendte oplysninger'!M489),IF(AND('Anvendte oplysninger'!L489="Ja",'Anvendte oplysninger'!J489=4),0.88*'Anvendte oplysninger'!M489+(1-'Anvendte oplysninger'!M489),IF(AND('Anvendte oplysninger'!L489="Ja",'Anvendte oplysninger'!J489&gt;4.99999999),0.9*'Anvendte oplysninger'!M489+(1-'Anvendte oplysninger'!M489),1)))))</f>
        <v>1</v>
      </c>
      <c r="N489" s="14">
        <f>IF('Anvendte oplysninger'!N489="Irrelevant",1,IF(AND(OR(I489="Motorvejsstrækning",I489="Frakørselsflettestrækning",I489="Tilkørselsflettestrækning"),'Anvendte oplysninger'!N489&lt;3),1+(3-'Anvendte oplysninger'!N489)*0.09333333,1))</f>
        <v>1</v>
      </c>
      <c r="O489" s="14">
        <f>IF('Anvendte oplysninger'!N489="Irrelevant",1,IF(AND(OR(I489="Motorvejsstrækning",I489="Frakørselsflettestrækning",I489="Tilkørselsflettestrækning"),'Anvendte oplysninger'!N489&lt;3),1+(3-'Anvendte oplysninger'!N489)*0.19666667,1))</f>
        <v>1</v>
      </c>
      <c r="P489" s="14">
        <f>IF('Anvendte oplysninger'!O489="Irrelevant",1,IF(AND(OR(I489="Motorvejsstrækning",I489="Frakørselsflettestrækning",I489="Tilkørselsflettestrækning"),'Anvendte oplysninger'!O489&lt;3.00000001),1+(0.5-'Anvendte oplysninger'!O489)*0.04,IF(AND(OR(I489="Frakørselsrampe",I489="Tilkørselsrampe"),'Anvendte oplysninger'!O489&lt;3.00000001),1+(0.5-'Anvendte oplysninger'!O489)*0.08,IF(OR(I489="Motorvejsstrækning",I489="Frakørselsflettestrækning",I489="Tilkørselsflettestrækning"),0.9,0.8))))</f>
        <v>1</v>
      </c>
      <c r="Q489" s="14">
        <f>IF('Anvendte oplysninger'!P489="Irrelevant",1,IF(AND(OR(I489="Motorvejsstrækning",I489="Frakørselsflettestrækning",I489="Tilkørselsflettestrækning"),'Anvendte oplysninger'!P489&lt;11.00000001),1+(5-'Anvendte oplysninger'!P489)*0.01,0.94))</f>
        <v>1</v>
      </c>
      <c r="R489" s="14">
        <f>IF(OR('Anvendte oplysninger'!Q489="Irrelevant",'Anvendte oplysninger'!R489="Irrelevant",'Anvendte oplysninger'!Q489="Lige"),1,IF(AND(OR(I489="Motorvejsstrækning",I489="Frakørselsflettestrækning",I489="Tilkørselsflettestrækning"),'Anvendte oplysninger'!Q489&lt;4000),(EXP(0.1096*1746.5/'Anvendte oplysninger'!Q489)/EXP(0.1096*1746.5/4000))*('Anvendte oplysninger'!R489/1000)/G489+(G489-'Anvendte oplysninger'!R489/1000)/G489,1))</f>
        <v>1</v>
      </c>
      <c r="S489" s="14">
        <f>IF(OR('Anvendte oplysninger'!S489="Irrelevant",'Anvendte oplysninger'!T489="Irrelevant",'Anvendte oplysninger'!S489="Lige"),1,IF(AND(OR(I489="Motorvejsstrækning",I489="Frakørselsflettestrækning",I489="Tilkørselsflettestrækning"),'Anvendte oplysninger'!S489&lt;4000),(EXP(0.1096*1746.5/'Anvendte oplysninger'!S489)/EXP(0.1096*1746.5/4000))*('Anvendte oplysninger'!T489/1000)/G489+(G489-'Anvendte oplysninger'!T489/1000)/G489,1))</f>
        <v>1</v>
      </c>
      <c r="T489" s="14">
        <f>IF('Anvendte oplysninger'!U489="Irrelevant",1,IF(AND(OR(I489="Motorvejsstrækning",I489="Frakørselsflettestrækning",I489="Tilkørselsflettestrækning",I489="Frakørselsrampe",I489="Tilkørselsrampe"),'Anvendte oplysninger'!U489="Ja"),0.95,1))</f>
        <v>1</v>
      </c>
      <c r="U489" s="14">
        <f>IF('Anvendte oplysninger'!U489="Irrelevant",1,IF(AND(OR(I489="Motorvejsstrækning",I489="Frakørselsflettestrækning",I489="Tilkørselsflettestrækning",I489="Frakørselsrampe",I489="Tilkørselsrampe"),'Anvendte oplysninger'!U489="Ja"),0.96,1))</f>
        <v>1</v>
      </c>
      <c r="V489" s="14">
        <f>IF('Anvendte oplysninger'!U489="Irrelevant",1,IF(AND(OR(I489="Motorvejsstrækning",I489="Frakørselsflettestrækning",I489="Tilkørselsflettestrækning",I489="Frakørselsrampe",I489="Tilkørselsrampe"),'Anvendte oplysninger'!U489="Ja"),0.79,1))</f>
        <v>1</v>
      </c>
      <c r="W489" s="14">
        <f>IF('Anvendte oplysninger'!U489="Irrelevant",1,IF(AND(OR(I489="Motorvejsstrækning",I489="Frakørselsflettestrækning",I489="Tilkørselsflettestrækning",I489="Frakørselsrampe",I489="Tilkørselsrampe"),'Anvendte oplysninger'!U489="Ja"),0.94,1))</f>
        <v>1</v>
      </c>
      <c r="X489" s="14">
        <f>IF('Anvendte oplysninger'!U489="Irrelevant",1,IF(AND(OR(I489="Motorvejsstrækning",I489="Frakørselsflettestrækning",I489="Tilkørselsflettestrækning",I489="Frakørselsrampe",I489="Tilkørselsrampe"),'Anvendte oplysninger'!U489="Ja"),0.97,1))</f>
        <v>1</v>
      </c>
      <c r="Y489" s="14">
        <f>IF(AND(I489="Frakørselsrampe",'Anvendte oplysninger'!V489="S-formet ruderrampe"),1.32,IF(AND(I489="Frakørselsrampe",'Anvendte oplysninger'!V489="S-formet trompetrampe"),2.05,IF(AND(I489="Frakørselsrampe",'Anvendte oplysninger'!V489="U-formet trompetrampe"),4.11,IF(AND(I489="Frakørselsrampe",'Anvendte oplysninger'!V489="SV-formet flyoverrampe"),5.15,IF(AND(I489="Frakørselsrampe",'Anvendte oplysninger'!V489="Vinkelformet rampe"),1.07,IF(AND(I489="Tilkørselsrampe",'Anvendte oplysninger'!V489="S-formet ruderrampe"),0.93,IF(AND(I489="Tilkørselsrampe",'Anvendte oplysninger'!V489="S-formet trompetrampe"),2.48,IF(AND(I489="Tilkørselsrampe",'Anvendte oplysninger'!V489="U-formet trompetrampe"),4.15,IF(AND(I489="Tilkørselsrampe",'Anvendte oplysninger'!V489="SV-formet flyoverrampe"),5.26,IF(AND(I489="Tilkørselsrampe",'Anvendte oplysninger'!V489="Vinkelformet rampe"),1.42,1))))))))))</f>
        <v>1</v>
      </c>
      <c r="Z489" s="14">
        <f>IF(OR('Anvendte oplysninger'!W489="Lige",'Anvendte oplysninger'!W489="Irrelevant",'Anvendte oplysninger'!X489="Irrelevant",'Anvendte oplysninger'!Y489="Irrelevant"),1,1+1.545*1000/32.2*((('Anvendte oplysninger'!Y489*3268/3600)/('Anvendte oplysninger'!W489/0.306))^2)*('Anvendte oplysninger'!X489/1000)/G489)</f>
        <v>1</v>
      </c>
      <c r="AA489" s="14">
        <f>IF(OR('Anvendte oplysninger'!W489="Lige",'Anvendte oplysninger'!W489="Irrelevant",'Anvendte oplysninger'!X489="Irrelevant",'Anvendte oplysninger'!Y489="Irrelevant"),1,1+1.961*1000/32.2*((('Anvendte oplysninger'!Y489*3268/3600)/('Anvendte oplysninger'!W489/0.306))^2)*('Anvendte oplysninger'!X489/1000)/G489)</f>
        <v>1</v>
      </c>
      <c r="AB489" s="14">
        <f>IF(OR('Anvendte oplysninger'!Z489="Lige",'Anvendte oplysninger'!Z489="Irrelevant",'Anvendte oplysninger'!AA489="Irrelevant",'Anvendte oplysninger'!AB489="Irrelevant"),1,1+1.545*1000/32.2*((('Anvendte oplysninger'!AB489*3268/3600)/('Anvendte oplysninger'!Z489/0.306))^2)*('Anvendte oplysninger'!AA489/1000)/G489)</f>
        <v>1</v>
      </c>
      <c r="AC489" s="14">
        <f>IF(OR('Anvendte oplysninger'!Z489="Lige",'Anvendte oplysninger'!Z489="Irrelevant",'Anvendte oplysninger'!AA489="Irrelevant",'Anvendte oplysninger'!AB489="Irrelevant"),1,1+1.961*1000/32.2*((('Anvendte oplysninger'!AB489*3268/3600)/('Anvendte oplysninger'!Z489/0.306))^2)*('Anvendte oplysninger'!AA489/1000)/G489)</f>
        <v>1</v>
      </c>
      <c r="AD489" s="14">
        <f>IF(OR('Anvendte oplysninger'!AC489="Irrelevant",'Anvendte oplysninger'!AC489="Nej"),1,IF(AND('Anvendte oplysninger'!AC489="Ja",OR('Anvendte oplysninger'!Q489&lt;301,'Anvendte oplysninger'!S489&lt;301)),1-(0.5*('Anvendte oplysninger'!R489+'Anvendte oplysninger'!T489)/('Anvendte oplysninger'!G489*1000)),IF(AND('Anvendte oplysninger'!AC489="Ja",OR('Anvendte oplysninger'!Q489&lt;601,'Anvendte oplysninger'!S489&lt;601)),1-(0.25*('Anvendte oplysninger'!R489+'Anvendte oplysninger'!T489)/('Anvendte oplysninger'!G489*1000)),1)))</f>
        <v>1</v>
      </c>
      <c r="AE489" s="14">
        <f>IF(OR('Anvendte oplysninger'!AC489="Irrelevant",'Anvendte oplysninger'!AC489="Nej"),1,IF(AND('Anvendte oplysninger'!AC489="Ja",OR('Anvendte oplysninger'!Q489&lt;301,'Anvendte oplysninger'!S489&lt;301)),1-(0.4*('Anvendte oplysninger'!R489+'Anvendte oplysninger'!T489)/('Anvendte oplysninger'!G489*1000)),IF(AND('Anvendte oplysninger'!AC489="Ja",OR('Anvendte oplysninger'!Q489&lt;601,'Anvendte oplysninger'!S489&lt;601)),1-(0.2*('Anvendte oplysninger'!R489+'Anvendte oplysninger'!T489)/('Anvendte oplysninger'!G489*1000)),1)))</f>
        <v>1</v>
      </c>
      <c r="AF489" s="14">
        <f>IF('Anvendte oplysninger'!AD489="110 km/t",0.79,1)</f>
        <v>1</v>
      </c>
      <c r="AG489" s="14">
        <f>IF('Anvendte oplysninger'!AD489="110 km/t",0.94,1)</f>
        <v>1</v>
      </c>
      <c r="AH489" s="14">
        <f>IF('Anvendte oplysninger'!AD489="110 km/t",0.66,1)</f>
        <v>1</v>
      </c>
      <c r="AI489" s="14">
        <f>IF('Anvendte oplysninger'!AD489="110 km/t",0.82,1)</f>
        <v>1</v>
      </c>
      <c r="AJ489" s="14">
        <f>IF(AND('Anvendte oplysninger'!AE489="Ja",I489="Tilkørselsflettestrækning"),0.65*'Anvendte oplysninger'!AF489+1-'Anvendte oplysninger'!AF489,1)</f>
        <v>1</v>
      </c>
      <c r="AK489" s="15" t="str">
        <f t="shared" si="49"/>
        <v/>
      </c>
      <c r="AL489" s="15" t="str">
        <f t="shared" si="50"/>
        <v/>
      </c>
      <c r="AM489" s="15" t="str">
        <f t="shared" si="51"/>
        <v/>
      </c>
      <c r="AN489" s="15" t="str">
        <f t="shared" si="52"/>
        <v/>
      </c>
      <c r="AO489" s="15" t="str">
        <f t="shared" si="53"/>
        <v/>
      </c>
      <c r="AP489" s="15" t="str">
        <f t="shared" si="54"/>
        <v/>
      </c>
      <c r="AQ489" s="4" t="str">
        <f t="shared" si="55"/>
        <v/>
      </c>
    </row>
    <row r="490" spans="1:43" x14ac:dyDescent="0.25">
      <c r="A490" s="4" t="str">
        <f>IF(Inddata!A505="","",Inddata!A505)</f>
        <v/>
      </c>
      <c r="B490" s="4" t="str">
        <f>IF(Inddata!B505="","",Inddata!B505)</f>
        <v/>
      </c>
      <c r="C490" s="4" t="str">
        <f>IF(Inddata!C505="","",Inddata!C505)</f>
        <v/>
      </c>
      <c r="D490" s="4" t="str">
        <f>IF(Inddata!D505="","",Inddata!D505)</f>
        <v/>
      </c>
      <c r="E490" s="4" t="str">
        <f>IF(Inddata!E505="","",Inddata!E505)</f>
        <v/>
      </c>
      <c r="F490" s="4" t="str">
        <f>IF(Inddata!F505="","",Inddata!F505)</f>
        <v/>
      </c>
      <c r="G490" s="4">
        <f>IF(Inddata!G505="","",Inddata!G505)</f>
        <v>0</v>
      </c>
      <c r="H490" s="4" t="str">
        <f>IF(Inddata!H505&gt;0.5,Inddata!H505,"")</f>
        <v/>
      </c>
      <c r="I490" s="4" t="str">
        <f>IF(Inddata!I505="","",Inddata!I505)</f>
        <v/>
      </c>
      <c r="J490" s="14">
        <f>IF('Anvendte oplysninger'!J490="Irrelevant",1,IF('Anvendte oplysninger'!J490&gt;3,1.2,1))</f>
        <v>1</v>
      </c>
      <c r="K490" s="14">
        <f>IF('Anvendte oplysninger'!K490="Irrelevant",1,IF(AND(OR(I490="Motorvejsstrækning",I490="Frakørselsflettestrækning",I490="Tilkørselsflettestrækning"),'Anvendte oplysninger'!K490&lt;3.5),1+(3.5-'Anvendte oplysninger'!K490)*0.12,IF(AND(OR(I490="Frakørselsrampe",I490="Tilkørselsrampe"),'Anvendte oplysninger'!K490&lt;3.5),1+(3.5-'Anvendte oplysninger'!K490)*0.16,1)))</f>
        <v>1</v>
      </c>
      <c r="L490" s="14">
        <f>IF('Anvendte oplysninger'!L490="Irrelevant",1,IF(AND('Anvendte oplysninger'!L490="Ja",'Anvendte oplysninger'!J490=2),0.6*'Anvendte oplysninger'!M490+(1-'Anvendte oplysninger'!M490),IF(AND('Anvendte oplysninger'!L490="Ja",'Anvendte oplysninger'!J490=3),0.7*'Anvendte oplysninger'!M490+(1-'Anvendte oplysninger'!M490),IF(AND('Anvendte oplysninger'!L490="Ja",'Anvendte oplysninger'!J490=4),0.76*'Anvendte oplysninger'!M490+(1-'Anvendte oplysninger'!M490),IF(AND('Anvendte oplysninger'!L490="Ja",'Anvendte oplysninger'!J490&gt;4.99999999),0.8*'Anvendte oplysninger'!M490+(1-'Anvendte oplysninger'!M490),1)))))</f>
        <v>1</v>
      </c>
      <c r="M490" s="14">
        <f>IF('Anvendte oplysninger'!L490="Irrelevant",1,IF(AND('Anvendte oplysninger'!L490="Ja",'Anvendte oplysninger'!J490=2),0.8*'Anvendte oplysninger'!M490+(1-'Anvendte oplysninger'!M490),IF(AND('Anvendte oplysninger'!L490="Ja",'Anvendte oplysninger'!J490=3),0.85*'Anvendte oplysninger'!M490+(1-'Anvendte oplysninger'!M490),IF(AND('Anvendte oplysninger'!L490="Ja",'Anvendte oplysninger'!J490=4),0.88*'Anvendte oplysninger'!M490+(1-'Anvendte oplysninger'!M490),IF(AND('Anvendte oplysninger'!L490="Ja",'Anvendte oplysninger'!J490&gt;4.99999999),0.9*'Anvendte oplysninger'!M490+(1-'Anvendte oplysninger'!M490),1)))))</f>
        <v>1</v>
      </c>
      <c r="N490" s="14">
        <f>IF('Anvendte oplysninger'!N490="Irrelevant",1,IF(AND(OR(I490="Motorvejsstrækning",I490="Frakørselsflettestrækning",I490="Tilkørselsflettestrækning"),'Anvendte oplysninger'!N490&lt;3),1+(3-'Anvendte oplysninger'!N490)*0.09333333,1))</f>
        <v>1</v>
      </c>
      <c r="O490" s="14">
        <f>IF('Anvendte oplysninger'!N490="Irrelevant",1,IF(AND(OR(I490="Motorvejsstrækning",I490="Frakørselsflettestrækning",I490="Tilkørselsflettestrækning"),'Anvendte oplysninger'!N490&lt;3),1+(3-'Anvendte oplysninger'!N490)*0.19666667,1))</f>
        <v>1</v>
      </c>
      <c r="P490" s="14">
        <f>IF('Anvendte oplysninger'!O490="Irrelevant",1,IF(AND(OR(I490="Motorvejsstrækning",I490="Frakørselsflettestrækning",I490="Tilkørselsflettestrækning"),'Anvendte oplysninger'!O490&lt;3.00000001),1+(0.5-'Anvendte oplysninger'!O490)*0.04,IF(AND(OR(I490="Frakørselsrampe",I490="Tilkørselsrampe"),'Anvendte oplysninger'!O490&lt;3.00000001),1+(0.5-'Anvendte oplysninger'!O490)*0.08,IF(OR(I490="Motorvejsstrækning",I490="Frakørselsflettestrækning",I490="Tilkørselsflettestrækning"),0.9,0.8))))</f>
        <v>1</v>
      </c>
      <c r="Q490" s="14">
        <f>IF('Anvendte oplysninger'!P490="Irrelevant",1,IF(AND(OR(I490="Motorvejsstrækning",I490="Frakørselsflettestrækning",I490="Tilkørselsflettestrækning"),'Anvendte oplysninger'!P490&lt;11.00000001),1+(5-'Anvendte oplysninger'!P490)*0.01,0.94))</f>
        <v>1</v>
      </c>
      <c r="R490" s="14">
        <f>IF(OR('Anvendte oplysninger'!Q490="Irrelevant",'Anvendte oplysninger'!R490="Irrelevant",'Anvendte oplysninger'!Q490="Lige"),1,IF(AND(OR(I490="Motorvejsstrækning",I490="Frakørselsflettestrækning",I490="Tilkørselsflettestrækning"),'Anvendte oplysninger'!Q490&lt;4000),(EXP(0.1096*1746.5/'Anvendte oplysninger'!Q490)/EXP(0.1096*1746.5/4000))*('Anvendte oplysninger'!R490/1000)/G490+(G490-'Anvendte oplysninger'!R490/1000)/G490,1))</f>
        <v>1</v>
      </c>
      <c r="S490" s="14">
        <f>IF(OR('Anvendte oplysninger'!S490="Irrelevant",'Anvendte oplysninger'!T490="Irrelevant",'Anvendte oplysninger'!S490="Lige"),1,IF(AND(OR(I490="Motorvejsstrækning",I490="Frakørselsflettestrækning",I490="Tilkørselsflettestrækning"),'Anvendte oplysninger'!S490&lt;4000),(EXP(0.1096*1746.5/'Anvendte oplysninger'!S490)/EXP(0.1096*1746.5/4000))*('Anvendte oplysninger'!T490/1000)/G490+(G490-'Anvendte oplysninger'!T490/1000)/G490,1))</f>
        <v>1</v>
      </c>
      <c r="T490" s="14">
        <f>IF('Anvendte oplysninger'!U490="Irrelevant",1,IF(AND(OR(I490="Motorvejsstrækning",I490="Frakørselsflettestrækning",I490="Tilkørselsflettestrækning",I490="Frakørselsrampe",I490="Tilkørselsrampe"),'Anvendte oplysninger'!U490="Ja"),0.95,1))</f>
        <v>1</v>
      </c>
      <c r="U490" s="14">
        <f>IF('Anvendte oplysninger'!U490="Irrelevant",1,IF(AND(OR(I490="Motorvejsstrækning",I490="Frakørselsflettestrækning",I490="Tilkørselsflettestrækning",I490="Frakørselsrampe",I490="Tilkørselsrampe"),'Anvendte oplysninger'!U490="Ja"),0.96,1))</f>
        <v>1</v>
      </c>
      <c r="V490" s="14">
        <f>IF('Anvendte oplysninger'!U490="Irrelevant",1,IF(AND(OR(I490="Motorvejsstrækning",I490="Frakørselsflettestrækning",I490="Tilkørselsflettestrækning",I490="Frakørselsrampe",I490="Tilkørselsrampe"),'Anvendte oplysninger'!U490="Ja"),0.79,1))</f>
        <v>1</v>
      </c>
      <c r="W490" s="14">
        <f>IF('Anvendte oplysninger'!U490="Irrelevant",1,IF(AND(OR(I490="Motorvejsstrækning",I490="Frakørselsflettestrækning",I490="Tilkørselsflettestrækning",I490="Frakørselsrampe",I490="Tilkørselsrampe"),'Anvendte oplysninger'!U490="Ja"),0.94,1))</f>
        <v>1</v>
      </c>
      <c r="X490" s="14">
        <f>IF('Anvendte oplysninger'!U490="Irrelevant",1,IF(AND(OR(I490="Motorvejsstrækning",I490="Frakørselsflettestrækning",I490="Tilkørselsflettestrækning",I490="Frakørselsrampe",I490="Tilkørselsrampe"),'Anvendte oplysninger'!U490="Ja"),0.97,1))</f>
        <v>1</v>
      </c>
      <c r="Y490" s="14">
        <f>IF(AND(I490="Frakørselsrampe",'Anvendte oplysninger'!V490="S-formet ruderrampe"),1.32,IF(AND(I490="Frakørselsrampe",'Anvendte oplysninger'!V490="S-formet trompetrampe"),2.05,IF(AND(I490="Frakørselsrampe",'Anvendte oplysninger'!V490="U-formet trompetrampe"),4.11,IF(AND(I490="Frakørselsrampe",'Anvendte oplysninger'!V490="SV-formet flyoverrampe"),5.15,IF(AND(I490="Frakørselsrampe",'Anvendte oplysninger'!V490="Vinkelformet rampe"),1.07,IF(AND(I490="Tilkørselsrampe",'Anvendte oplysninger'!V490="S-formet ruderrampe"),0.93,IF(AND(I490="Tilkørselsrampe",'Anvendte oplysninger'!V490="S-formet trompetrampe"),2.48,IF(AND(I490="Tilkørselsrampe",'Anvendte oplysninger'!V490="U-formet trompetrampe"),4.15,IF(AND(I490="Tilkørselsrampe",'Anvendte oplysninger'!V490="SV-formet flyoverrampe"),5.26,IF(AND(I490="Tilkørselsrampe",'Anvendte oplysninger'!V490="Vinkelformet rampe"),1.42,1))))))))))</f>
        <v>1</v>
      </c>
      <c r="Z490" s="14">
        <f>IF(OR('Anvendte oplysninger'!W490="Lige",'Anvendte oplysninger'!W490="Irrelevant",'Anvendte oplysninger'!X490="Irrelevant",'Anvendte oplysninger'!Y490="Irrelevant"),1,1+1.545*1000/32.2*((('Anvendte oplysninger'!Y490*3268/3600)/('Anvendte oplysninger'!W490/0.306))^2)*('Anvendte oplysninger'!X490/1000)/G490)</f>
        <v>1</v>
      </c>
      <c r="AA490" s="14">
        <f>IF(OR('Anvendte oplysninger'!W490="Lige",'Anvendte oplysninger'!W490="Irrelevant",'Anvendte oplysninger'!X490="Irrelevant",'Anvendte oplysninger'!Y490="Irrelevant"),1,1+1.961*1000/32.2*((('Anvendte oplysninger'!Y490*3268/3600)/('Anvendte oplysninger'!W490/0.306))^2)*('Anvendte oplysninger'!X490/1000)/G490)</f>
        <v>1</v>
      </c>
      <c r="AB490" s="14">
        <f>IF(OR('Anvendte oplysninger'!Z490="Lige",'Anvendte oplysninger'!Z490="Irrelevant",'Anvendte oplysninger'!AA490="Irrelevant",'Anvendte oplysninger'!AB490="Irrelevant"),1,1+1.545*1000/32.2*((('Anvendte oplysninger'!AB490*3268/3600)/('Anvendte oplysninger'!Z490/0.306))^2)*('Anvendte oplysninger'!AA490/1000)/G490)</f>
        <v>1</v>
      </c>
      <c r="AC490" s="14">
        <f>IF(OR('Anvendte oplysninger'!Z490="Lige",'Anvendte oplysninger'!Z490="Irrelevant",'Anvendte oplysninger'!AA490="Irrelevant",'Anvendte oplysninger'!AB490="Irrelevant"),1,1+1.961*1000/32.2*((('Anvendte oplysninger'!AB490*3268/3600)/('Anvendte oplysninger'!Z490/0.306))^2)*('Anvendte oplysninger'!AA490/1000)/G490)</f>
        <v>1</v>
      </c>
      <c r="AD490" s="14">
        <f>IF(OR('Anvendte oplysninger'!AC490="Irrelevant",'Anvendte oplysninger'!AC490="Nej"),1,IF(AND('Anvendte oplysninger'!AC490="Ja",OR('Anvendte oplysninger'!Q490&lt;301,'Anvendte oplysninger'!S490&lt;301)),1-(0.5*('Anvendte oplysninger'!R490+'Anvendte oplysninger'!T490)/('Anvendte oplysninger'!G490*1000)),IF(AND('Anvendte oplysninger'!AC490="Ja",OR('Anvendte oplysninger'!Q490&lt;601,'Anvendte oplysninger'!S490&lt;601)),1-(0.25*('Anvendte oplysninger'!R490+'Anvendte oplysninger'!T490)/('Anvendte oplysninger'!G490*1000)),1)))</f>
        <v>1</v>
      </c>
      <c r="AE490" s="14">
        <f>IF(OR('Anvendte oplysninger'!AC490="Irrelevant",'Anvendte oplysninger'!AC490="Nej"),1,IF(AND('Anvendte oplysninger'!AC490="Ja",OR('Anvendte oplysninger'!Q490&lt;301,'Anvendte oplysninger'!S490&lt;301)),1-(0.4*('Anvendte oplysninger'!R490+'Anvendte oplysninger'!T490)/('Anvendte oplysninger'!G490*1000)),IF(AND('Anvendte oplysninger'!AC490="Ja",OR('Anvendte oplysninger'!Q490&lt;601,'Anvendte oplysninger'!S490&lt;601)),1-(0.2*('Anvendte oplysninger'!R490+'Anvendte oplysninger'!T490)/('Anvendte oplysninger'!G490*1000)),1)))</f>
        <v>1</v>
      </c>
      <c r="AF490" s="14">
        <f>IF('Anvendte oplysninger'!AD490="110 km/t",0.79,1)</f>
        <v>1</v>
      </c>
      <c r="AG490" s="14">
        <f>IF('Anvendte oplysninger'!AD490="110 km/t",0.94,1)</f>
        <v>1</v>
      </c>
      <c r="AH490" s="14">
        <f>IF('Anvendte oplysninger'!AD490="110 km/t",0.66,1)</f>
        <v>1</v>
      </c>
      <c r="AI490" s="14">
        <f>IF('Anvendte oplysninger'!AD490="110 km/t",0.82,1)</f>
        <v>1</v>
      </c>
      <c r="AJ490" s="14">
        <f>IF(AND('Anvendte oplysninger'!AE490="Ja",I490="Tilkørselsflettestrækning"),0.65*'Anvendte oplysninger'!AF490+1-'Anvendte oplysninger'!AF490,1)</f>
        <v>1</v>
      </c>
      <c r="AK490" s="15" t="str">
        <f t="shared" si="49"/>
        <v/>
      </c>
      <c r="AL490" s="15" t="str">
        <f t="shared" si="50"/>
        <v/>
      </c>
      <c r="AM490" s="15" t="str">
        <f t="shared" si="51"/>
        <v/>
      </c>
      <c r="AN490" s="15" t="str">
        <f t="shared" si="52"/>
        <v/>
      </c>
      <c r="AO490" s="15" t="str">
        <f t="shared" si="53"/>
        <v/>
      </c>
      <c r="AP490" s="15" t="str">
        <f t="shared" si="54"/>
        <v/>
      </c>
      <c r="AQ490" s="4" t="str">
        <f t="shared" si="55"/>
        <v/>
      </c>
    </row>
    <row r="491" spans="1:43" x14ac:dyDescent="0.25">
      <c r="A491" s="4" t="str">
        <f>IF(Inddata!A506="","",Inddata!A506)</f>
        <v/>
      </c>
      <c r="B491" s="4" t="str">
        <f>IF(Inddata!B506="","",Inddata!B506)</f>
        <v/>
      </c>
      <c r="C491" s="4" t="str">
        <f>IF(Inddata!C506="","",Inddata!C506)</f>
        <v/>
      </c>
      <c r="D491" s="4" t="str">
        <f>IF(Inddata!D506="","",Inddata!D506)</f>
        <v/>
      </c>
      <c r="E491" s="4" t="str">
        <f>IF(Inddata!E506="","",Inddata!E506)</f>
        <v/>
      </c>
      <c r="F491" s="4" t="str">
        <f>IF(Inddata!F506="","",Inddata!F506)</f>
        <v/>
      </c>
      <c r="G491" s="4">
        <f>IF(Inddata!G506="","",Inddata!G506)</f>
        <v>0</v>
      </c>
      <c r="H491" s="4" t="str">
        <f>IF(Inddata!H506&gt;0.5,Inddata!H506,"")</f>
        <v/>
      </c>
      <c r="I491" s="4" t="str">
        <f>IF(Inddata!I506="","",Inddata!I506)</f>
        <v/>
      </c>
      <c r="J491" s="14">
        <f>IF('Anvendte oplysninger'!J491="Irrelevant",1,IF('Anvendte oplysninger'!J491&gt;3,1.2,1))</f>
        <v>1</v>
      </c>
      <c r="K491" s="14">
        <f>IF('Anvendte oplysninger'!K491="Irrelevant",1,IF(AND(OR(I491="Motorvejsstrækning",I491="Frakørselsflettestrækning",I491="Tilkørselsflettestrækning"),'Anvendte oplysninger'!K491&lt;3.5),1+(3.5-'Anvendte oplysninger'!K491)*0.12,IF(AND(OR(I491="Frakørselsrampe",I491="Tilkørselsrampe"),'Anvendte oplysninger'!K491&lt;3.5),1+(3.5-'Anvendte oplysninger'!K491)*0.16,1)))</f>
        <v>1</v>
      </c>
      <c r="L491" s="14">
        <f>IF('Anvendte oplysninger'!L491="Irrelevant",1,IF(AND('Anvendte oplysninger'!L491="Ja",'Anvendte oplysninger'!J491=2),0.6*'Anvendte oplysninger'!M491+(1-'Anvendte oplysninger'!M491),IF(AND('Anvendte oplysninger'!L491="Ja",'Anvendte oplysninger'!J491=3),0.7*'Anvendte oplysninger'!M491+(1-'Anvendte oplysninger'!M491),IF(AND('Anvendte oplysninger'!L491="Ja",'Anvendte oplysninger'!J491=4),0.76*'Anvendte oplysninger'!M491+(1-'Anvendte oplysninger'!M491),IF(AND('Anvendte oplysninger'!L491="Ja",'Anvendte oplysninger'!J491&gt;4.99999999),0.8*'Anvendte oplysninger'!M491+(1-'Anvendte oplysninger'!M491),1)))))</f>
        <v>1</v>
      </c>
      <c r="M491" s="14">
        <f>IF('Anvendte oplysninger'!L491="Irrelevant",1,IF(AND('Anvendte oplysninger'!L491="Ja",'Anvendte oplysninger'!J491=2),0.8*'Anvendte oplysninger'!M491+(1-'Anvendte oplysninger'!M491),IF(AND('Anvendte oplysninger'!L491="Ja",'Anvendte oplysninger'!J491=3),0.85*'Anvendte oplysninger'!M491+(1-'Anvendte oplysninger'!M491),IF(AND('Anvendte oplysninger'!L491="Ja",'Anvendte oplysninger'!J491=4),0.88*'Anvendte oplysninger'!M491+(1-'Anvendte oplysninger'!M491),IF(AND('Anvendte oplysninger'!L491="Ja",'Anvendte oplysninger'!J491&gt;4.99999999),0.9*'Anvendte oplysninger'!M491+(1-'Anvendte oplysninger'!M491),1)))))</f>
        <v>1</v>
      </c>
      <c r="N491" s="14">
        <f>IF('Anvendte oplysninger'!N491="Irrelevant",1,IF(AND(OR(I491="Motorvejsstrækning",I491="Frakørselsflettestrækning",I491="Tilkørselsflettestrækning"),'Anvendte oplysninger'!N491&lt;3),1+(3-'Anvendte oplysninger'!N491)*0.09333333,1))</f>
        <v>1</v>
      </c>
      <c r="O491" s="14">
        <f>IF('Anvendte oplysninger'!N491="Irrelevant",1,IF(AND(OR(I491="Motorvejsstrækning",I491="Frakørselsflettestrækning",I491="Tilkørselsflettestrækning"),'Anvendte oplysninger'!N491&lt;3),1+(3-'Anvendte oplysninger'!N491)*0.19666667,1))</f>
        <v>1</v>
      </c>
      <c r="P491" s="14">
        <f>IF('Anvendte oplysninger'!O491="Irrelevant",1,IF(AND(OR(I491="Motorvejsstrækning",I491="Frakørselsflettestrækning",I491="Tilkørselsflettestrækning"),'Anvendte oplysninger'!O491&lt;3.00000001),1+(0.5-'Anvendte oplysninger'!O491)*0.04,IF(AND(OR(I491="Frakørselsrampe",I491="Tilkørselsrampe"),'Anvendte oplysninger'!O491&lt;3.00000001),1+(0.5-'Anvendte oplysninger'!O491)*0.08,IF(OR(I491="Motorvejsstrækning",I491="Frakørselsflettestrækning",I491="Tilkørselsflettestrækning"),0.9,0.8))))</f>
        <v>1</v>
      </c>
      <c r="Q491" s="14">
        <f>IF('Anvendte oplysninger'!P491="Irrelevant",1,IF(AND(OR(I491="Motorvejsstrækning",I491="Frakørselsflettestrækning",I491="Tilkørselsflettestrækning"),'Anvendte oplysninger'!P491&lt;11.00000001),1+(5-'Anvendte oplysninger'!P491)*0.01,0.94))</f>
        <v>1</v>
      </c>
      <c r="R491" s="14">
        <f>IF(OR('Anvendte oplysninger'!Q491="Irrelevant",'Anvendte oplysninger'!R491="Irrelevant",'Anvendte oplysninger'!Q491="Lige"),1,IF(AND(OR(I491="Motorvejsstrækning",I491="Frakørselsflettestrækning",I491="Tilkørselsflettestrækning"),'Anvendte oplysninger'!Q491&lt;4000),(EXP(0.1096*1746.5/'Anvendte oplysninger'!Q491)/EXP(0.1096*1746.5/4000))*('Anvendte oplysninger'!R491/1000)/G491+(G491-'Anvendte oplysninger'!R491/1000)/G491,1))</f>
        <v>1</v>
      </c>
      <c r="S491" s="14">
        <f>IF(OR('Anvendte oplysninger'!S491="Irrelevant",'Anvendte oplysninger'!T491="Irrelevant",'Anvendte oplysninger'!S491="Lige"),1,IF(AND(OR(I491="Motorvejsstrækning",I491="Frakørselsflettestrækning",I491="Tilkørselsflettestrækning"),'Anvendte oplysninger'!S491&lt;4000),(EXP(0.1096*1746.5/'Anvendte oplysninger'!S491)/EXP(0.1096*1746.5/4000))*('Anvendte oplysninger'!T491/1000)/G491+(G491-'Anvendte oplysninger'!T491/1000)/G491,1))</f>
        <v>1</v>
      </c>
      <c r="T491" s="14">
        <f>IF('Anvendte oplysninger'!U491="Irrelevant",1,IF(AND(OR(I491="Motorvejsstrækning",I491="Frakørselsflettestrækning",I491="Tilkørselsflettestrækning",I491="Frakørselsrampe",I491="Tilkørselsrampe"),'Anvendte oplysninger'!U491="Ja"),0.95,1))</f>
        <v>1</v>
      </c>
      <c r="U491" s="14">
        <f>IF('Anvendte oplysninger'!U491="Irrelevant",1,IF(AND(OR(I491="Motorvejsstrækning",I491="Frakørselsflettestrækning",I491="Tilkørselsflettestrækning",I491="Frakørselsrampe",I491="Tilkørselsrampe"),'Anvendte oplysninger'!U491="Ja"),0.96,1))</f>
        <v>1</v>
      </c>
      <c r="V491" s="14">
        <f>IF('Anvendte oplysninger'!U491="Irrelevant",1,IF(AND(OR(I491="Motorvejsstrækning",I491="Frakørselsflettestrækning",I491="Tilkørselsflettestrækning",I491="Frakørselsrampe",I491="Tilkørselsrampe"),'Anvendte oplysninger'!U491="Ja"),0.79,1))</f>
        <v>1</v>
      </c>
      <c r="W491" s="14">
        <f>IF('Anvendte oplysninger'!U491="Irrelevant",1,IF(AND(OR(I491="Motorvejsstrækning",I491="Frakørselsflettestrækning",I491="Tilkørselsflettestrækning",I491="Frakørselsrampe",I491="Tilkørselsrampe"),'Anvendte oplysninger'!U491="Ja"),0.94,1))</f>
        <v>1</v>
      </c>
      <c r="X491" s="14">
        <f>IF('Anvendte oplysninger'!U491="Irrelevant",1,IF(AND(OR(I491="Motorvejsstrækning",I491="Frakørselsflettestrækning",I491="Tilkørselsflettestrækning",I491="Frakørselsrampe",I491="Tilkørselsrampe"),'Anvendte oplysninger'!U491="Ja"),0.97,1))</f>
        <v>1</v>
      </c>
      <c r="Y491" s="14">
        <f>IF(AND(I491="Frakørselsrampe",'Anvendte oplysninger'!V491="S-formet ruderrampe"),1.32,IF(AND(I491="Frakørselsrampe",'Anvendte oplysninger'!V491="S-formet trompetrampe"),2.05,IF(AND(I491="Frakørselsrampe",'Anvendte oplysninger'!V491="U-formet trompetrampe"),4.11,IF(AND(I491="Frakørselsrampe",'Anvendte oplysninger'!V491="SV-formet flyoverrampe"),5.15,IF(AND(I491="Frakørselsrampe",'Anvendte oplysninger'!V491="Vinkelformet rampe"),1.07,IF(AND(I491="Tilkørselsrampe",'Anvendte oplysninger'!V491="S-formet ruderrampe"),0.93,IF(AND(I491="Tilkørselsrampe",'Anvendte oplysninger'!V491="S-formet trompetrampe"),2.48,IF(AND(I491="Tilkørselsrampe",'Anvendte oplysninger'!V491="U-formet trompetrampe"),4.15,IF(AND(I491="Tilkørselsrampe",'Anvendte oplysninger'!V491="SV-formet flyoverrampe"),5.26,IF(AND(I491="Tilkørselsrampe",'Anvendte oplysninger'!V491="Vinkelformet rampe"),1.42,1))))))))))</f>
        <v>1</v>
      </c>
      <c r="Z491" s="14">
        <f>IF(OR('Anvendte oplysninger'!W491="Lige",'Anvendte oplysninger'!W491="Irrelevant",'Anvendte oplysninger'!X491="Irrelevant",'Anvendte oplysninger'!Y491="Irrelevant"),1,1+1.545*1000/32.2*((('Anvendte oplysninger'!Y491*3268/3600)/('Anvendte oplysninger'!W491/0.306))^2)*('Anvendte oplysninger'!X491/1000)/G491)</f>
        <v>1</v>
      </c>
      <c r="AA491" s="14">
        <f>IF(OR('Anvendte oplysninger'!W491="Lige",'Anvendte oplysninger'!W491="Irrelevant",'Anvendte oplysninger'!X491="Irrelevant",'Anvendte oplysninger'!Y491="Irrelevant"),1,1+1.961*1000/32.2*((('Anvendte oplysninger'!Y491*3268/3600)/('Anvendte oplysninger'!W491/0.306))^2)*('Anvendte oplysninger'!X491/1000)/G491)</f>
        <v>1</v>
      </c>
      <c r="AB491" s="14">
        <f>IF(OR('Anvendte oplysninger'!Z491="Lige",'Anvendte oplysninger'!Z491="Irrelevant",'Anvendte oplysninger'!AA491="Irrelevant",'Anvendte oplysninger'!AB491="Irrelevant"),1,1+1.545*1000/32.2*((('Anvendte oplysninger'!AB491*3268/3600)/('Anvendte oplysninger'!Z491/0.306))^2)*('Anvendte oplysninger'!AA491/1000)/G491)</f>
        <v>1</v>
      </c>
      <c r="AC491" s="14">
        <f>IF(OR('Anvendte oplysninger'!Z491="Lige",'Anvendte oplysninger'!Z491="Irrelevant",'Anvendte oplysninger'!AA491="Irrelevant",'Anvendte oplysninger'!AB491="Irrelevant"),1,1+1.961*1000/32.2*((('Anvendte oplysninger'!AB491*3268/3600)/('Anvendte oplysninger'!Z491/0.306))^2)*('Anvendte oplysninger'!AA491/1000)/G491)</f>
        <v>1</v>
      </c>
      <c r="AD491" s="14">
        <f>IF(OR('Anvendte oplysninger'!AC491="Irrelevant",'Anvendte oplysninger'!AC491="Nej"),1,IF(AND('Anvendte oplysninger'!AC491="Ja",OR('Anvendte oplysninger'!Q491&lt;301,'Anvendte oplysninger'!S491&lt;301)),1-(0.5*('Anvendte oplysninger'!R491+'Anvendte oplysninger'!T491)/('Anvendte oplysninger'!G491*1000)),IF(AND('Anvendte oplysninger'!AC491="Ja",OR('Anvendte oplysninger'!Q491&lt;601,'Anvendte oplysninger'!S491&lt;601)),1-(0.25*('Anvendte oplysninger'!R491+'Anvendte oplysninger'!T491)/('Anvendte oplysninger'!G491*1000)),1)))</f>
        <v>1</v>
      </c>
      <c r="AE491" s="14">
        <f>IF(OR('Anvendte oplysninger'!AC491="Irrelevant",'Anvendte oplysninger'!AC491="Nej"),1,IF(AND('Anvendte oplysninger'!AC491="Ja",OR('Anvendte oplysninger'!Q491&lt;301,'Anvendte oplysninger'!S491&lt;301)),1-(0.4*('Anvendte oplysninger'!R491+'Anvendte oplysninger'!T491)/('Anvendte oplysninger'!G491*1000)),IF(AND('Anvendte oplysninger'!AC491="Ja",OR('Anvendte oplysninger'!Q491&lt;601,'Anvendte oplysninger'!S491&lt;601)),1-(0.2*('Anvendte oplysninger'!R491+'Anvendte oplysninger'!T491)/('Anvendte oplysninger'!G491*1000)),1)))</f>
        <v>1</v>
      </c>
      <c r="AF491" s="14">
        <f>IF('Anvendte oplysninger'!AD491="110 km/t",0.79,1)</f>
        <v>1</v>
      </c>
      <c r="AG491" s="14">
        <f>IF('Anvendte oplysninger'!AD491="110 km/t",0.94,1)</f>
        <v>1</v>
      </c>
      <c r="AH491" s="14">
        <f>IF('Anvendte oplysninger'!AD491="110 km/t",0.66,1)</f>
        <v>1</v>
      </c>
      <c r="AI491" s="14">
        <f>IF('Anvendte oplysninger'!AD491="110 km/t",0.82,1)</f>
        <v>1</v>
      </c>
      <c r="AJ491" s="14">
        <f>IF(AND('Anvendte oplysninger'!AE491="Ja",I491="Tilkørselsflettestrækning"),0.65*'Anvendte oplysninger'!AF491+1-'Anvendte oplysninger'!AF491,1)</f>
        <v>1</v>
      </c>
      <c r="AK491" s="15" t="str">
        <f t="shared" si="49"/>
        <v/>
      </c>
      <c r="AL491" s="15" t="str">
        <f t="shared" si="50"/>
        <v/>
      </c>
      <c r="AM491" s="15" t="str">
        <f t="shared" si="51"/>
        <v/>
      </c>
      <c r="AN491" s="15" t="str">
        <f t="shared" si="52"/>
        <v/>
      </c>
      <c r="AO491" s="15" t="str">
        <f t="shared" si="53"/>
        <v/>
      </c>
      <c r="AP491" s="15" t="str">
        <f t="shared" si="54"/>
        <v/>
      </c>
      <c r="AQ491" s="4" t="str">
        <f t="shared" si="55"/>
        <v/>
      </c>
    </row>
    <row r="492" spans="1:43" x14ac:dyDescent="0.25">
      <c r="A492" s="4" t="str">
        <f>IF(Inddata!A507="","",Inddata!A507)</f>
        <v/>
      </c>
      <c r="B492" s="4" t="str">
        <f>IF(Inddata!B507="","",Inddata!B507)</f>
        <v/>
      </c>
      <c r="C492" s="4" t="str">
        <f>IF(Inddata!C507="","",Inddata!C507)</f>
        <v/>
      </c>
      <c r="D492" s="4" t="str">
        <f>IF(Inddata!D507="","",Inddata!D507)</f>
        <v/>
      </c>
      <c r="E492" s="4" t="str">
        <f>IF(Inddata!E507="","",Inddata!E507)</f>
        <v/>
      </c>
      <c r="F492" s="4" t="str">
        <f>IF(Inddata!F507="","",Inddata!F507)</f>
        <v/>
      </c>
      <c r="G492" s="4">
        <f>IF(Inddata!G507="","",Inddata!G507)</f>
        <v>0</v>
      </c>
      <c r="H492" s="4" t="str">
        <f>IF(Inddata!H507&gt;0.5,Inddata!H507,"")</f>
        <v/>
      </c>
      <c r="I492" s="4" t="str">
        <f>IF(Inddata!I507="","",Inddata!I507)</f>
        <v/>
      </c>
      <c r="J492" s="14">
        <f>IF('Anvendte oplysninger'!J492="Irrelevant",1,IF('Anvendte oplysninger'!J492&gt;3,1.2,1))</f>
        <v>1</v>
      </c>
      <c r="K492" s="14">
        <f>IF('Anvendte oplysninger'!K492="Irrelevant",1,IF(AND(OR(I492="Motorvejsstrækning",I492="Frakørselsflettestrækning",I492="Tilkørselsflettestrækning"),'Anvendte oplysninger'!K492&lt;3.5),1+(3.5-'Anvendte oplysninger'!K492)*0.12,IF(AND(OR(I492="Frakørselsrampe",I492="Tilkørselsrampe"),'Anvendte oplysninger'!K492&lt;3.5),1+(3.5-'Anvendte oplysninger'!K492)*0.16,1)))</f>
        <v>1</v>
      </c>
      <c r="L492" s="14">
        <f>IF('Anvendte oplysninger'!L492="Irrelevant",1,IF(AND('Anvendte oplysninger'!L492="Ja",'Anvendte oplysninger'!J492=2),0.6*'Anvendte oplysninger'!M492+(1-'Anvendte oplysninger'!M492),IF(AND('Anvendte oplysninger'!L492="Ja",'Anvendte oplysninger'!J492=3),0.7*'Anvendte oplysninger'!M492+(1-'Anvendte oplysninger'!M492),IF(AND('Anvendte oplysninger'!L492="Ja",'Anvendte oplysninger'!J492=4),0.76*'Anvendte oplysninger'!M492+(1-'Anvendte oplysninger'!M492),IF(AND('Anvendte oplysninger'!L492="Ja",'Anvendte oplysninger'!J492&gt;4.99999999),0.8*'Anvendte oplysninger'!M492+(1-'Anvendte oplysninger'!M492),1)))))</f>
        <v>1</v>
      </c>
      <c r="M492" s="14">
        <f>IF('Anvendte oplysninger'!L492="Irrelevant",1,IF(AND('Anvendte oplysninger'!L492="Ja",'Anvendte oplysninger'!J492=2),0.8*'Anvendte oplysninger'!M492+(1-'Anvendte oplysninger'!M492),IF(AND('Anvendte oplysninger'!L492="Ja",'Anvendte oplysninger'!J492=3),0.85*'Anvendte oplysninger'!M492+(1-'Anvendte oplysninger'!M492),IF(AND('Anvendte oplysninger'!L492="Ja",'Anvendte oplysninger'!J492=4),0.88*'Anvendte oplysninger'!M492+(1-'Anvendte oplysninger'!M492),IF(AND('Anvendte oplysninger'!L492="Ja",'Anvendte oplysninger'!J492&gt;4.99999999),0.9*'Anvendte oplysninger'!M492+(1-'Anvendte oplysninger'!M492),1)))))</f>
        <v>1</v>
      </c>
      <c r="N492" s="14">
        <f>IF('Anvendte oplysninger'!N492="Irrelevant",1,IF(AND(OR(I492="Motorvejsstrækning",I492="Frakørselsflettestrækning",I492="Tilkørselsflettestrækning"),'Anvendte oplysninger'!N492&lt;3),1+(3-'Anvendte oplysninger'!N492)*0.09333333,1))</f>
        <v>1</v>
      </c>
      <c r="O492" s="14">
        <f>IF('Anvendte oplysninger'!N492="Irrelevant",1,IF(AND(OR(I492="Motorvejsstrækning",I492="Frakørselsflettestrækning",I492="Tilkørselsflettestrækning"),'Anvendte oplysninger'!N492&lt;3),1+(3-'Anvendte oplysninger'!N492)*0.19666667,1))</f>
        <v>1</v>
      </c>
      <c r="P492" s="14">
        <f>IF('Anvendte oplysninger'!O492="Irrelevant",1,IF(AND(OR(I492="Motorvejsstrækning",I492="Frakørselsflettestrækning",I492="Tilkørselsflettestrækning"),'Anvendte oplysninger'!O492&lt;3.00000001),1+(0.5-'Anvendte oplysninger'!O492)*0.04,IF(AND(OR(I492="Frakørselsrampe",I492="Tilkørselsrampe"),'Anvendte oplysninger'!O492&lt;3.00000001),1+(0.5-'Anvendte oplysninger'!O492)*0.08,IF(OR(I492="Motorvejsstrækning",I492="Frakørselsflettestrækning",I492="Tilkørselsflettestrækning"),0.9,0.8))))</f>
        <v>1</v>
      </c>
      <c r="Q492" s="14">
        <f>IF('Anvendte oplysninger'!P492="Irrelevant",1,IF(AND(OR(I492="Motorvejsstrækning",I492="Frakørselsflettestrækning",I492="Tilkørselsflettestrækning"),'Anvendte oplysninger'!P492&lt;11.00000001),1+(5-'Anvendte oplysninger'!P492)*0.01,0.94))</f>
        <v>1</v>
      </c>
      <c r="R492" s="14">
        <f>IF(OR('Anvendte oplysninger'!Q492="Irrelevant",'Anvendte oplysninger'!R492="Irrelevant",'Anvendte oplysninger'!Q492="Lige"),1,IF(AND(OR(I492="Motorvejsstrækning",I492="Frakørselsflettestrækning",I492="Tilkørselsflettestrækning"),'Anvendte oplysninger'!Q492&lt;4000),(EXP(0.1096*1746.5/'Anvendte oplysninger'!Q492)/EXP(0.1096*1746.5/4000))*('Anvendte oplysninger'!R492/1000)/G492+(G492-'Anvendte oplysninger'!R492/1000)/G492,1))</f>
        <v>1</v>
      </c>
      <c r="S492" s="14">
        <f>IF(OR('Anvendte oplysninger'!S492="Irrelevant",'Anvendte oplysninger'!T492="Irrelevant",'Anvendte oplysninger'!S492="Lige"),1,IF(AND(OR(I492="Motorvejsstrækning",I492="Frakørselsflettestrækning",I492="Tilkørselsflettestrækning"),'Anvendte oplysninger'!S492&lt;4000),(EXP(0.1096*1746.5/'Anvendte oplysninger'!S492)/EXP(0.1096*1746.5/4000))*('Anvendte oplysninger'!T492/1000)/G492+(G492-'Anvendte oplysninger'!T492/1000)/G492,1))</f>
        <v>1</v>
      </c>
      <c r="T492" s="14">
        <f>IF('Anvendte oplysninger'!U492="Irrelevant",1,IF(AND(OR(I492="Motorvejsstrækning",I492="Frakørselsflettestrækning",I492="Tilkørselsflettestrækning",I492="Frakørselsrampe",I492="Tilkørselsrampe"),'Anvendte oplysninger'!U492="Ja"),0.95,1))</f>
        <v>1</v>
      </c>
      <c r="U492" s="14">
        <f>IF('Anvendte oplysninger'!U492="Irrelevant",1,IF(AND(OR(I492="Motorvejsstrækning",I492="Frakørselsflettestrækning",I492="Tilkørselsflettestrækning",I492="Frakørselsrampe",I492="Tilkørselsrampe"),'Anvendte oplysninger'!U492="Ja"),0.96,1))</f>
        <v>1</v>
      </c>
      <c r="V492" s="14">
        <f>IF('Anvendte oplysninger'!U492="Irrelevant",1,IF(AND(OR(I492="Motorvejsstrækning",I492="Frakørselsflettestrækning",I492="Tilkørselsflettestrækning",I492="Frakørselsrampe",I492="Tilkørselsrampe"),'Anvendte oplysninger'!U492="Ja"),0.79,1))</f>
        <v>1</v>
      </c>
      <c r="W492" s="14">
        <f>IF('Anvendte oplysninger'!U492="Irrelevant",1,IF(AND(OR(I492="Motorvejsstrækning",I492="Frakørselsflettestrækning",I492="Tilkørselsflettestrækning",I492="Frakørselsrampe",I492="Tilkørselsrampe"),'Anvendte oplysninger'!U492="Ja"),0.94,1))</f>
        <v>1</v>
      </c>
      <c r="X492" s="14">
        <f>IF('Anvendte oplysninger'!U492="Irrelevant",1,IF(AND(OR(I492="Motorvejsstrækning",I492="Frakørselsflettestrækning",I492="Tilkørselsflettestrækning",I492="Frakørselsrampe",I492="Tilkørselsrampe"),'Anvendte oplysninger'!U492="Ja"),0.97,1))</f>
        <v>1</v>
      </c>
      <c r="Y492" s="14">
        <f>IF(AND(I492="Frakørselsrampe",'Anvendte oplysninger'!V492="S-formet ruderrampe"),1.32,IF(AND(I492="Frakørselsrampe",'Anvendte oplysninger'!V492="S-formet trompetrampe"),2.05,IF(AND(I492="Frakørselsrampe",'Anvendte oplysninger'!V492="U-formet trompetrampe"),4.11,IF(AND(I492="Frakørselsrampe",'Anvendte oplysninger'!V492="SV-formet flyoverrampe"),5.15,IF(AND(I492="Frakørselsrampe",'Anvendte oplysninger'!V492="Vinkelformet rampe"),1.07,IF(AND(I492="Tilkørselsrampe",'Anvendte oplysninger'!V492="S-formet ruderrampe"),0.93,IF(AND(I492="Tilkørselsrampe",'Anvendte oplysninger'!V492="S-formet trompetrampe"),2.48,IF(AND(I492="Tilkørselsrampe",'Anvendte oplysninger'!V492="U-formet trompetrampe"),4.15,IF(AND(I492="Tilkørselsrampe",'Anvendte oplysninger'!V492="SV-formet flyoverrampe"),5.26,IF(AND(I492="Tilkørselsrampe",'Anvendte oplysninger'!V492="Vinkelformet rampe"),1.42,1))))))))))</f>
        <v>1</v>
      </c>
      <c r="Z492" s="14">
        <f>IF(OR('Anvendte oplysninger'!W492="Lige",'Anvendte oplysninger'!W492="Irrelevant",'Anvendte oplysninger'!X492="Irrelevant",'Anvendte oplysninger'!Y492="Irrelevant"),1,1+1.545*1000/32.2*((('Anvendte oplysninger'!Y492*3268/3600)/('Anvendte oplysninger'!W492/0.306))^2)*('Anvendte oplysninger'!X492/1000)/G492)</f>
        <v>1</v>
      </c>
      <c r="AA492" s="14">
        <f>IF(OR('Anvendte oplysninger'!W492="Lige",'Anvendte oplysninger'!W492="Irrelevant",'Anvendte oplysninger'!X492="Irrelevant",'Anvendte oplysninger'!Y492="Irrelevant"),1,1+1.961*1000/32.2*((('Anvendte oplysninger'!Y492*3268/3600)/('Anvendte oplysninger'!W492/0.306))^2)*('Anvendte oplysninger'!X492/1000)/G492)</f>
        <v>1</v>
      </c>
      <c r="AB492" s="14">
        <f>IF(OR('Anvendte oplysninger'!Z492="Lige",'Anvendte oplysninger'!Z492="Irrelevant",'Anvendte oplysninger'!AA492="Irrelevant",'Anvendte oplysninger'!AB492="Irrelevant"),1,1+1.545*1000/32.2*((('Anvendte oplysninger'!AB492*3268/3600)/('Anvendte oplysninger'!Z492/0.306))^2)*('Anvendte oplysninger'!AA492/1000)/G492)</f>
        <v>1</v>
      </c>
      <c r="AC492" s="14">
        <f>IF(OR('Anvendte oplysninger'!Z492="Lige",'Anvendte oplysninger'!Z492="Irrelevant",'Anvendte oplysninger'!AA492="Irrelevant",'Anvendte oplysninger'!AB492="Irrelevant"),1,1+1.961*1000/32.2*((('Anvendte oplysninger'!AB492*3268/3600)/('Anvendte oplysninger'!Z492/0.306))^2)*('Anvendte oplysninger'!AA492/1000)/G492)</f>
        <v>1</v>
      </c>
      <c r="AD492" s="14">
        <f>IF(OR('Anvendte oplysninger'!AC492="Irrelevant",'Anvendte oplysninger'!AC492="Nej"),1,IF(AND('Anvendte oplysninger'!AC492="Ja",OR('Anvendte oplysninger'!Q492&lt;301,'Anvendte oplysninger'!S492&lt;301)),1-(0.5*('Anvendte oplysninger'!R492+'Anvendte oplysninger'!T492)/('Anvendte oplysninger'!G492*1000)),IF(AND('Anvendte oplysninger'!AC492="Ja",OR('Anvendte oplysninger'!Q492&lt;601,'Anvendte oplysninger'!S492&lt;601)),1-(0.25*('Anvendte oplysninger'!R492+'Anvendte oplysninger'!T492)/('Anvendte oplysninger'!G492*1000)),1)))</f>
        <v>1</v>
      </c>
      <c r="AE492" s="14">
        <f>IF(OR('Anvendte oplysninger'!AC492="Irrelevant",'Anvendte oplysninger'!AC492="Nej"),1,IF(AND('Anvendte oplysninger'!AC492="Ja",OR('Anvendte oplysninger'!Q492&lt;301,'Anvendte oplysninger'!S492&lt;301)),1-(0.4*('Anvendte oplysninger'!R492+'Anvendte oplysninger'!T492)/('Anvendte oplysninger'!G492*1000)),IF(AND('Anvendte oplysninger'!AC492="Ja",OR('Anvendte oplysninger'!Q492&lt;601,'Anvendte oplysninger'!S492&lt;601)),1-(0.2*('Anvendte oplysninger'!R492+'Anvendte oplysninger'!T492)/('Anvendte oplysninger'!G492*1000)),1)))</f>
        <v>1</v>
      </c>
      <c r="AF492" s="14">
        <f>IF('Anvendte oplysninger'!AD492="110 km/t",0.79,1)</f>
        <v>1</v>
      </c>
      <c r="AG492" s="14">
        <f>IF('Anvendte oplysninger'!AD492="110 km/t",0.94,1)</f>
        <v>1</v>
      </c>
      <c r="AH492" s="14">
        <f>IF('Anvendte oplysninger'!AD492="110 km/t",0.66,1)</f>
        <v>1</v>
      </c>
      <c r="AI492" s="14">
        <f>IF('Anvendte oplysninger'!AD492="110 km/t",0.82,1)</f>
        <v>1</v>
      </c>
      <c r="AJ492" s="14">
        <f>IF(AND('Anvendte oplysninger'!AE492="Ja",I492="Tilkørselsflettestrækning"),0.65*'Anvendte oplysninger'!AF492+1-'Anvendte oplysninger'!AF492,1)</f>
        <v>1</v>
      </c>
      <c r="AK492" s="15" t="str">
        <f t="shared" si="49"/>
        <v/>
      </c>
      <c r="AL492" s="15" t="str">
        <f t="shared" si="50"/>
        <v/>
      </c>
      <c r="AM492" s="15" t="str">
        <f t="shared" si="51"/>
        <v/>
      </c>
      <c r="AN492" s="15" t="str">
        <f t="shared" si="52"/>
        <v/>
      </c>
      <c r="AO492" s="15" t="str">
        <f t="shared" si="53"/>
        <v/>
      </c>
      <c r="AP492" s="15" t="str">
        <f t="shared" si="54"/>
        <v/>
      </c>
      <c r="AQ492" s="4" t="str">
        <f t="shared" si="55"/>
        <v/>
      </c>
    </row>
    <row r="493" spans="1:43" x14ac:dyDescent="0.25">
      <c r="A493" s="4" t="str">
        <f>IF(Inddata!A508="","",Inddata!A508)</f>
        <v/>
      </c>
      <c r="B493" s="4" t="str">
        <f>IF(Inddata!B508="","",Inddata!B508)</f>
        <v/>
      </c>
      <c r="C493" s="4" t="str">
        <f>IF(Inddata!C508="","",Inddata!C508)</f>
        <v/>
      </c>
      <c r="D493" s="4" t="str">
        <f>IF(Inddata!D508="","",Inddata!D508)</f>
        <v/>
      </c>
      <c r="E493" s="4" t="str">
        <f>IF(Inddata!E508="","",Inddata!E508)</f>
        <v/>
      </c>
      <c r="F493" s="4" t="str">
        <f>IF(Inddata!F508="","",Inddata!F508)</f>
        <v/>
      </c>
      <c r="G493" s="4">
        <f>IF(Inddata!G508="","",Inddata!G508)</f>
        <v>0</v>
      </c>
      <c r="H493" s="4" t="str">
        <f>IF(Inddata!H508&gt;0.5,Inddata!H508,"")</f>
        <v/>
      </c>
      <c r="I493" s="4" t="str">
        <f>IF(Inddata!I508="","",Inddata!I508)</f>
        <v/>
      </c>
      <c r="J493" s="14">
        <f>IF('Anvendte oplysninger'!J493="Irrelevant",1,IF('Anvendte oplysninger'!J493&gt;3,1.2,1))</f>
        <v>1</v>
      </c>
      <c r="K493" s="14">
        <f>IF('Anvendte oplysninger'!K493="Irrelevant",1,IF(AND(OR(I493="Motorvejsstrækning",I493="Frakørselsflettestrækning",I493="Tilkørselsflettestrækning"),'Anvendte oplysninger'!K493&lt;3.5),1+(3.5-'Anvendte oplysninger'!K493)*0.12,IF(AND(OR(I493="Frakørselsrampe",I493="Tilkørselsrampe"),'Anvendte oplysninger'!K493&lt;3.5),1+(3.5-'Anvendte oplysninger'!K493)*0.16,1)))</f>
        <v>1</v>
      </c>
      <c r="L493" s="14">
        <f>IF('Anvendte oplysninger'!L493="Irrelevant",1,IF(AND('Anvendte oplysninger'!L493="Ja",'Anvendte oplysninger'!J493=2),0.6*'Anvendte oplysninger'!M493+(1-'Anvendte oplysninger'!M493),IF(AND('Anvendte oplysninger'!L493="Ja",'Anvendte oplysninger'!J493=3),0.7*'Anvendte oplysninger'!M493+(1-'Anvendte oplysninger'!M493),IF(AND('Anvendte oplysninger'!L493="Ja",'Anvendte oplysninger'!J493=4),0.76*'Anvendte oplysninger'!M493+(1-'Anvendte oplysninger'!M493),IF(AND('Anvendte oplysninger'!L493="Ja",'Anvendte oplysninger'!J493&gt;4.99999999),0.8*'Anvendte oplysninger'!M493+(1-'Anvendte oplysninger'!M493),1)))))</f>
        <v>1</v>
      </c>
      <c r="M493" s="14">
        <f>IF('Anvendte oplysninger'!L493="Irrelevant",1,IF(AND('Anvendte oplysninger'!L493="Ja",'Anvendte oplysninger'!J493=2),0.8*'Anvendte oplysninger'!M493+(1-'Anvendte oplysninger'!M493),IF(AND('Anvendte oplysninger'!L493="Ja",'Anvendte oplysninger'!J493=3),0.85*'Anvendte oplysninger'!M493+(1-'Anvendte oplysninger'!M493),IF(AND('Anvendte oplysninger'!L493="Ja",'Anvendte oplysninger'!J493=4),0.88*'Anvendte oplysninger'!M493+(1-'Anvendte oplysninger'!M493),IF(AND('Anvendte oplysninger'!L493="Ja",'Anvendte oplysninger'!J493&gt;4.99999999),0.9*'Anvendte oplysninger'!M493+(1-'Anvendte oplysninger'!M493),1)))))</f>
        <v>1</v>
      </c>
      <c r="N493" s="14">
        <f>IF('Anvendte oplysninger'!N493="Irrelevant",1,IF(AND(OR(I493="Motorvejsstrækning",I493="Frakørselsflettestrækning",I493="Tilkørselsflettestrækning"),'Anvendte oplysninger'!N493&lt;3),1+(3-'Anvendte oplysninger'!N493)*0.09333333,1))</f>
        <v>1</v>
      </c>
      <c r="O493" s="14">
        <f>IF('Anvendte oplysninger'!N493="Irrelevant",1,IF(AND(OR(I493="Motorvejsstrækning",I493="Frakørselsflettestrækning",I493="Tilkørselsflettestrækning"),'Anvendte oplysninger'!N493&lt;3),1+(3-'Anvendte oplysninger'!N493)*0.19666667,1))</f>
        <v>1</v>
      </c>
      <c r="P493" s="14">
        <f>IF('Anvendte oplysninger'!O493="Irrelevant",1,IF(AND(OR(I493="Motorvejsstrækning",I493="Frakørselsflettestrækning",I493="Tilkørselsflettestrækning"),'Anvendte oplysninger'!O493&lt;3.00000001),1+(0.5-'Anvendte oplysninger'!O493)*0.04,IF(AND(OR(I493="Frakørselsrampe",I493="Tilkørselsrampe"),'Anvendte oplysninger'!O493&lt;3.00000001),1+(0.5-'Anvendte oplysninger'!O493)*0.08,IF(OR(I493="Motorvejsstrækning",I493="Frakørselsflettestrækning",I493="Tilkørselsflettestrækning"),0.9,0.8))))</f>
        <v>1</v>
      </c>
      <c r="Q493" s="14">
        <f>IF('Anvendte oplysninger'!P493="Irrelevant",1,IF(AND(OR(I493="Motorvejsstrækning",I493="Frakørselsflettestrækning",I493="Tilkørselsflettestrækning"),'Anvendte oplysninger'!P493&lt;11.00000001),1+(5-'Anvendte oplysninger'!P493)*0.01,0.94))</f>
        <v>1</v>
      </c>
      <c r="R493" s="14">
        <f>IF(OR('Anvendte oplysninger'!Q493="Irrelevant",'Anvendte oplysninger'!R493="Irrelevant",'Anvendte oplysninger'!Q493="Lige"),1,IF(AND(OR(I493="Motorvejsstrækning",I493="Frakørselsflettestrækning",I493="Tilkørselsflettestrækning"),'Anvendte oplysninger'!Q493&lt;4000),(EXP(0.1096*1746.5/'Anvendte oplysninger'!Q493)/EXP(0.1096*1746.5/4000))*('Anvendte oplysninger'!R493/1000)/G493+(G493-'Anvendte oplysninger'!R493/1000)/G493,1))</f>
        <v>1</v>
      </c>
      <c r="S493" s="14">
        <f>IF(OR('Anvendte oplysninger'!S493="Irrelevant",'Anvendte oplysninger'!T493="Irrelevant",'Anvendte oplysninger'!S493="Lige"),1,IF(AND(OR(I493="Motorvejsstrækning",I493="Frakørselsflettestrækning",I493="Tilkørselsflettestrækning"),'Anvendte oplysninger'!S493&lt;4000),(EXP(0.1096*1746.5/'Anvendte oplysninger'!S493)/EXP(0.1096*1746.5/4000))*('Anvendte oplysninger'!T493/1000)/G493+(G493-'Anvendte oplysninger'!T493/1000)/G493,1))</f>
        <v>1</v>
      </c>
      <c r="T493" s="14">
        <f>IF('Anvendte oplysninger'!U493="Irrelevant",1,IF(AND(OR(I493="Motorvejsstrækning",I493="Frakørselsflettestrækning",I493="Tilkørselsflettestrækning",I493="Frakørselsrampe",I493="Tilkørselsrampe"),'Anvendte oplysninger'!U493="Ja"),0.95,1))</f>
        <v>1</v>
      </c>
      <c r="U493" s="14">
        <f>IF('Anvendte oplysninger'!U493="Irrelevant",1,IF(AND(OR(I493="Motorvejsstrækning",I493="Frakørselsflettestrækning",I493="Tilkørselsflettestrækning",I493="Frakørselsrampe",I493="Tilkørselsrampe"),'Anvendte oplysninger'!U493="Ja"),0.96,1))</f>
        <v>1</v>
      </c>
      <c r="V493" s="14">
        <f>IF('Anvendte oplysninger'!U493="Irrelevant",1,IF(AND(OR(I493="Motorvejsstrækning",I493="Frakørselsflettestrækning",I493="Tilkørselsflettestrækning",I493="Frakørselsrampe",I493="Tilkørselsrampe"),'Anvendte oplysninger'!U493="Ja"),0.79,1))</f>
        <v>1</v>
      </c>
      <c r="W493" s="14">
        <f>IF('Anvendte oplysninger'!U493="Irrelevant",1,IF(AND(OR(I493="Motorvejsstrækning",I493="Frakørselsflettestrækning",I493="Tilkørselsflettestrækning",I493="Frakørselsrampe",I493="Tilkørselsrampe"),'Anvendte oplysninger'!U493="Ja"),0.94,1))</f>
        <v>1</v>
      </c>
      <c r="X493" s="14">
        <f>IF('Anvendte oplysninger'!U493="Irrelevant",1,IF(AND(OR(I493="Motorvejsstrækning",I493="Frakørselsflettestrækning",I493="Tilkørselsflettestrækning",I493="Frakørselsrampe",I493="Tilkørselsrampe"),'Anvendte oplysninger'!U493="Ja"),0.97,1))</f>
        <v>1</v>
      </c>
      <c r="Y493" s="14">
        <f>IF(AND(I493="Frakørselsrampe",'Anvendte oplysninger'!V493="S-formet ruderrampe"),1.32,IF(AND(I493="Frakørselsrampe",'Anvendte oplysninger'!V493="S-formet trompetrampe"),2.05,IF(AND(I493="Frakørselsrampe",'Anvendte oplysninger'!V493="U-formet trompetrampe"),4.11,IF(AND(I493="Frakørselsrampe",'Anvendte oplysninger'!V493="SV-formet flyoverrampe"),5.15,IF(AND(I493="Frakørselsrampe",'Anvendte oplysninger'!V493="Vinkelformet rampe"),1.07,IF(AND(I493="Tilkørselsrampe",'Anvendte oplysninger'!V493="S-formet ruderrampe"),0.93,IF(AND(I493="Tilkørselsrampe",'Anvendte oplysninger'!V493="S-formet trompetrampe"),2.48,IF(AND(I493="Tilkørselsrampe",'Anvendte oplysninger'!V493="U-formet trompetrampe"),4.15,IF(AND(I493="Tilkørselsrampe",'Anvendte oplysninger'!V493="SV-formet flyoverrampe"),5.26,IF(AND(I493="Tilkørselsrampe",'Anvendte oplysninger'!V493="Vinkelformet rampe"),1.42,1))))))))))</f>
        <v>1</v>
      </c>
      <c r="Z493" s="14">
        <f>IF(OR('Anvendte oplysninger'!W493="Lige",'Anvendte oplysninger'!W493="Irrelevant",'Anvendte oplysninger'!X493="Irrelevant",'Anvendte oplysninger'!Y493="Irrelevant"),1,1+1.545*1000/32.2*((('Anvendte oplysninger'!Y493*3268/3600)/('Anvendte oplysninger'!W493/0.306))^2)*('Anvendte oplysninger'!X493/1000)/G493)</f>
        <v>1</v>
      </c>
      <c r="AA493" s="14">
        <f>IF(OR('Anvendte oplysninger'!W493="Lige",'Anvendte oplysninger'!W493="Irrelevant",'Anvendte oplysninger'!X493="Irrelevant",'Anvendte oplysninger'!Y493="Irrelevant"),1,1+1.961*1000/32.2*((('Anvendte oplysninger'!Y493*3268/3600)/('Anvendte oplysninger'!W493/0.306))^2)*('Anvendte oplysninger'!X493/1000)/G493)</f>
        <v>1</v>
      </c>
      <c r="AB493" s="14">
        <f>IF(OR('Anvendte oplysninger'!Z493="Lige",'Anvendte oplysninger'!Z493="Irrelevant",'Anvendte oplysninger'!AA493="Irrelevant",'Anvendte oplysninger'!AB493="Irrelevant"),1,1+1.545*1000/32.2*((('Anvendte oplysninger'!AB493*3268/3600)/('Anvendte oplysninger'!Z493/0.306))^2)*('Anvendte oplysninger'!AA493/1000)/G493)</f>
        <v>1</v>
      </c>
      <c r="AC493" s="14">
        <f>IF(OR('Anvendte oplysninger'!Z493="Lige",'Anvendte oplysninger'!Z493="Irrelevant",'Anvendte oplysninger'!AA493="Irrelevant",'Anvendte oplysninger'!AB493="Irrelevant"),1,1+1.961*1000/32.2*((('Anvendte oplysninger'!AB493*3268/3600)/('Anvendte oplysninger'!Z493/0.306))^2)*('Anvendte oplysninger'!AA493/1000)/G493)</f>
        <v>1</v>
      </c>
      <c r="AD493" s="14">
        <f>IF(OR('Anvendte oplysninger'!AC493="Irrelevant",'Anvendte oplysninger'!AC493="Nej"),1,IF(AND('Anvendte oplysninger'!AC493="Ja",OR('Anvendte oplysninger'!Q493&lt;301,'Anvendte oplysninger'!S493&lt;301)),1-(0.5*('Anvendte oplysninger'!R493+'Anvendte oplysninger'!T493)/('Anvendte oplysninger'!G493*1000)),IF(AND('Anvendte oplysninger'!AC493="Ja",OR('Anvendte oplysninger'!Q493&lt;601,'Anvendte oplysninger'!S493&lt;601)),1-(0.25*('Anvendte oplysninger'!R493+'Anvendte oplysninger'!T493)/('Anvendte oplysninger'!G493*1000)),1)))</f>
        <v>1</v>
      </c>
      <c r="AE493" s="14">
        <f>IF(OR('Anvendte oplysninger'!AC493="Irrelevant",'Anvendte oplysninger'!AC493="Nej"),1,IF(AND('Anvendte oplysninger'!AC493="Ja",OR('Anvendte oplysninger'!Q493&lt;301,'Anvendte oplysninger'!S493&lt;301)),1-(0.4*('Anvendte oplysninger'!R493+'Anvendte oplysninger'!T493)/('Anvendte oplysninger'!G493*1000)),IF(AND('Anvendte oplysninger'!AC493="Ja",OR('Anvendte oplysninger'!Q493&lt;601,'Anvendte oplysninger'!S493&lt;601)),1-(0.2*('Anvendte oplysninger'!R493+'Anvendte oplysninger'!T493)/('Anvendte oplysninger'!G493*1000)),1)))</f>
        <v>1</v>
      </c>
      <c r="AF493" s="14">
        <f>IF('Anvendte oplysninger'!AD493="110 km/t",0.79,1)</f>
        <v>1</v>
      </c>
      <c r="AG493" s="14">
        <f>IF('Anvendte oplysninger'!AD493="110 km/t",0.94,1)</f>
        <v>1</v>
      </c>
      <c r="AH493" s="14">
        <f>IF('Anvendte oplysninger'!AD493="110 km/t",0.66,1)</f>
        <v>1</v>
      </c>
      <c r="AI493" s="14">
        <f>IF('Anvendte oplysninger'!AD493="110 km/t",0.82,1)</f>
        <v>1</v>
      </c>
      <c r="AJ493" s="14">
        <f>IF(AND('Anvendte oplysninger'!AE493="Ja",I493="Tilkørselsflettestrækning"),0.65*'Anvendte oplysninger'!AF493+1-'Anvendte oplysninger'!AF493,1)</f>
        <v>1</v>
      </c>
      <c r="AK493" s="15" t="str">
        <f t="shared" si="49"/>
        <v/>
      </c>
      <c r="AL493" s="15" t="str">
        <f t="shared" si="50"/>
        <v/>
      </c>
      <c r="AM493" s="15" t="str">
        <f t="shared" si="51"/>
        <v/>
      </c>
      <c r="AN493" s="15" t="str">
        <f t="shared" si="52"/>
        <v/>
      </c>
      <c r="AO493" s="15" t="str">
        <f t="shared" si="53"/>
        <v/>
      </c>
      <c r="AP493" s="15" t="str">
        <f t="shared" si="54"/>
        <v/>
      </c>
      <c r="AQ493" s="4" t="str">
        <f t="shared" si="55"/>
        <v/>
      </c>
    </row>
    <row r="494" spans="1:43" x14ac:dyDescent="0.25">
      <c r="A494" s="4" t="str">
        <f>IF(Inddata!A509="","",Inddata!A509)</f>
        <v/>
      </c>
      <c r="B494" s="4" t="str">
        <f>IF(Inddata!B509="","",Inddata!B509)</f>
        <v/>
      </c>
      <c r="C494" s="4" t="str">
        <f>IF(Inddata!C509="","",Inddata!C509)</f>
        <v/>
      </c>
      <c r="D494" s="4" t="str">
        <f>IF(Inddata!D509="","",Inddata!D509)</f>
        <v/>
      </c>
      <c r="E494" s="4" t="str">
        <f>IF(Inddata!E509="","",Inddata!E509)</f>
        <v/>
      </c>
      <c r="F494" s="4" t="str">
        <f>IF(Inddata!F509="","",Inddata!F509)</f>
        <v/>
      </c>
      <c r="G494" s="4">
        <f>IF(Inddata!G509="","",Inddata!G509)</f>
        <v>0</v>
      </c>
      <c r="H494" s="4" t="str">
        <f>IF(Inddata!H509&gt;0.5,Inddata!H509,"")</f>
        <v/>
      </c>
      <c r="I494" s="4" t="str">
        <f>IF(Inddata!I509="","",Inddata!I509)</f>
        <v/>
      </c>
      <c r="J494" s="14">
        <f>IF('Anvendte oplysninger'!J494="Irrelevant",1,IF('Anvendte oplysninger'!J494&gt;3,1.2,1))</f>
        <v>1</v>
      </c>
      <c r="K494" s="14">
        <f>IF('Anvendte oplysninger'!K494="Irrelevant",1,IF(AND(OR(I494="Motorvejsstrækning",I494="Frakørselsflettestrækning",I494="Tilkørselsflettestrækning"),'Anvendte oplysninger'!K494&lt;3.5),1+(3.5-'Anvendte oplysninger'!K494)*0.12,IF(AND(OR(I494="Frakørselsrampe",I494="Tilkørselsrampe"),'Anvendte oplysninger'!K494&lt;3.5),1+(3.5-'Anvendte oplysninger'!K494)*0.16,1)))</f>
        <v>1</v>
      </c>
      <c r="L494" s="14">
        <f>IF('Anvendte oplysninger'!L494="Irrelevant",1,IF(AND('Anvendte oplysninger'!L494="Ja",'Anvendte oplysninger'!J494=2),0.6*'Anvendte oplysninger'!M494+(1-'Anvendte oplysninger'!M494),IF(AND('Anvendte oplysninger'!L494="Ja",'Anvendte oplysninger'!J494=3),0.7*'Anvendte oplysninger'!M494+(1-'Anvendte oplysninger'!M494),IF(AND('Anvendte oplysninger'!L494="Ja",'Anvendte oplysninger'!J494=4),0.76*'Anvendte oplysninger'!M494+(1-'Anvendte oplysninger'!M494),IF(AND('Anvendte oplysninger'!L494="Ja",'Anvendte oplysninger'!J494&gt;4.99999999),0.8*'Anvendte oplysninger'!M494+(1-'Anvendte oplysninger'!M494),1)))))</f>
        <v>1</v>
      </c>
      <c r="M494" s="14">
        <f>IF('Anvendte oplysninger'!L494="Irrelevant",1,IF(AND('Anvendte oplysninger'!L494="Ja",'Anvendte oplysninger'!J494=2),0.8*'Anvendte oplysninger'!M494+(1-'Anvendte oplysninger'!M494),IF(AND('Anvendte oplysninger'!L494="Ja",'Anvendte oplysninger'!J494=3),0.85*'Anvendte oplysninger'!M494+(1-'Anvendte oplysninger'!M494),IF(AND('Anvendte oplysninger'!L494="Ja",'Anvendte oplysninger'!J494=4),0.88*'Anvendte oplysninger'!M494+(1-'Anvendte oplysninger'!M494),IF(AND('Anvendte oplysninger'!L494="Ja",'Anvendte oplysninger'!J494&gt;4.99999999),0.9*'Anvendte oplysninger'!M494+(1-'Anvendte oplysninger'!M494),1)))))</f>
        <v>1</v>
      </c>
      <c r="N494" s="14">
        <f>IF('Anvendte oplysninger'!N494="Irrelevant",1,IF(AND(OR(I494="Motorvejsstrækning",I494="Frakørselsflettestrækning",I494="Tilkørselsflettestrækning"),'Anvendte oplysninger'!N494&lt;3),1+(3-'Anvendte oplysninger'!N494)*0.09333333,1))</f>
        <v>1</v>
      </c>
      <c r="O494" s="14">
        <f>IF('Anvendte oplysninger'!N494="Irrelevant",1,IF(AND(OR(I494="Motorvejsstrækning",I494="Frakørselsflettestrækning",I494="Tilkørselsflettestrækning"),'Anvendte oplysninger'!N494&lt;3),1+(3-'Anvendte oplysninger'!N494)*0.19666667,1))</f>
        <v>1</v>
      </c>
      <c r="P494" s="14">
        <f>IF('Anvendte oplysninger'!O494="Irrelevant",1,IF(AND(OR(I494="Motorvejsstrækning",I494="Frakørselsflettestrækning",I494="Tilkørselsflettestrækning"),'Anvendte oplysninger'!O494&lt;3.00000001),1+(0.5-'Anvendte oplysninger'!O494)*0.04,IF(AND(OR(I494="Frakørselsrampe",I494="Tilkørselsrampe"),'Anvendte oplysninger'!O494&lt;3.00000001),1+(0.5-'Anvendte oplysninger'!O494)*0.08,IF(OR(I494="Motorvejsstrækning",I494="Frakørselsflettestrækning",I494="Tilkørselsflettestrækning"),0.9,0.8))))</f>
        <v>1</v>
      </c>
      <c r="Q494" s="14">
        <f>IF('Anvendte oplysninger'!P494="Irrelevant",1,IF(AND(OR(I494="Motorvejsstrækning",I494="Frakørselsflettestrækning",I494="Tilkørselsflettestrækning"),'Anvendte oplysninger'!P494&lt;11.00000001),1+(5-'Anvendte oplysninger'!P494)*0.01,0.94))</f>
        <v>1</v>
      </c>
      <c r="R494" s="14">
        <f>IF(OR('Anvendte oplysninger'!Q494="Irrelevant",'Anvendte oplysninger'!R494="Irrelevant",'Anvendte oplysninger'!Q494="Lige"),1,IF(AND(OR(I494="Motorvejsstrækning",I494="Frakørselsflettestrækning",I494="Tilkørselsflettestrækning"),'Anvendte oplysninger'!Q494&lt;4000),(EXP(0.1096*1746.5/'Anvendte oplysninger'!Q494)/EXP(0.1096*1746.5/4000))*('Anvendte oplysninger'!R494/1000)/G494+(G494-'Anvendte oplysninger'!R494/1000)/G494,1))</f>
        <v>1</v>
      </c>
      <c r="S494" s="14">
        <f>IF(OR('Anvendte oplysninger'!S494="Irrelevant",'Anvendte oplysninger'!T494="Irrelevant",'Anvendte oplysninger'!S494="Lige"),1,IF(AND(OR(I494="Motorvejsstrækning",I494="Frakørselsflettestrækning",I494="Tilkørselsflettestrækning"),'Anvendte oplysninger'!S494&lt;4000),(EXP(0.1096*1746.5/'Anvendte oplysninger'!S494)/EXP(0.1096*1746.5/4000))*('Anvendte oplysninger'!T494/1000)/G494+(G494-'Anvendte oplysninger'!T494/1000)/G494,1))</f>
        <v>1</v>
      </c>
      <c r="T494" s="14">
        <f>IF('Anvendte oplysninger'!U494="Irrelevant",1,IF(AND(OR(I494="Motorvejsstrækning",I494="Frakørselsflettestrækning",I494="Tilkørselsflettestrækning",I494="Frakørselsrampe",I494="Tilkørselsrampe"),'Anvendte oplysninger'!U494="Ja"),0.95,1))</f>
        <v>1</v>
      </c>
      <c r="U494" s="14">
        <f>IF('Anvendte oplysninger'!U494="Irrelevant",1,IF(AND(OR(I494="Motorvejsstrækning",I494="Frakørselsflettestrækning",I494="Tilkørselsflettestrækning",I494="Frakørselsrampe",I494="Tilkørselsrampe"),'Anvendte oplysninger'!U494="Ja"),0.96,1))</f>
        <v>1</v>
      </c>
      <c r="V494" s="14">
        <f>IF('Anvendte oplysninger'!U494="Irrelevant",1,IF(AND(OR(I494="Motorvejsstrækning",I494="Frakørselsflettestrækning",I494="Tilkørselsflettestrækning",I494="Frakørselsrampe",I494="Tilkørselsrampe"),'Anvendte oplysninger'!U494="Ja"),0.79,1))</f>
        <v>1</v>
      </c>
      <c r="W494" s="14">
        <f>IF('Anvendte oplysninger'!U494="Irrelevant",1,IF(AND(OR(I494="Motorvejsstrækning",I494="Frakørselsflettestrækning",I494="Tilkørselsflettestrækning",I494="Frakørselsrampe",I494="Tilkørselsrampe"),'Anvendte oplysninger'!U494="Ja"),0.94,1))</f>
        <v>1</v>
      </c>
      <c r="X494" s="14">
        <f>IF('Anvendte oplysninger'!U494="Irrelevant",1,IF(AND(OR(I494="Motorvejsstrækning",I494="Frakørselsflettestrækning",I494="Tilkørselsflettestrækning",I494="Frakørselsrampe",I494="Tilkørselsrampe"),'Anvendte oplysninger'!U494="Ja"),0.97,1))</f>
        <v>1</v>
      </c>
      <c r="Y494" s="14">
        <f>IF(AND(I494="Frakørselsrampe",'Anvendte oplysninger'!V494="S-formet ruderrampe"),1.32,IF(AND(I494="Frakørselsrampe",'Anvendte oplysninger'!V494="S-formet trompetrampe"),2.05,IF(AND(I494="Frakørselsrampe",'Anvendte oplysninger'!V494="U-formet trompetrampe"),4.11,IF(AND(I494="Frakørselsrampe",'Anvendte oplysninger'!V494="SV-formet flyoverrampe"),5.15,IF(AND(I494="Frakørselsrampe",'Anvendte oplysninger'!V494="Vinkelformet rampe"),1.07,IF(AND(I494="Tilkørselsrampe",'Anvendte oplysninger'!V494="S-formet ruderrampe"),0.93,IF(AND(I494="Tilkørselsrampe",'Anvendte oplysninger'!V494="S-formet trompetrampe"),2.48,IF(AND(I494="Tilkørselsrampe",'Anvendte oplysninger'!V494="U-formet trompetrampe"),4.15,IF(AND(I494="Tilkørselsrampe",'Anvendte oplysninger'!V494="SV-formet flyoverrampe"),5.26,IF(AND(I494="Tilkørselsrampe",'Anvendte oplysninger'!V494="Vinkelformet rampe"),1.42,1))))))))))</f>
        <v>1</v>
      </c>
      <c r="Z494" s="14">
        <f>IF(OR('Anvendte oplysninger'!W494="Lige",'Anvendte oplysninger'!W494="Irrelevant",'Anvendte oplysninger'!X494="Irrelevant",'Anvendte oplysninger'!Y494="Irrelevant"),1,1+1.545*1000/32.2*((('Anvendte oplysninger'!Y494*3268/3600)/('Anvendte oplysninger'!W494/0.306))^2)*('Anvendte oplysninger'!X494/1000)/G494)</f>
        <v>1</v>
      </c>
      <c r="AA494" s="14">
        <f>IF(OR('Anvendte oplysninger'!W494="Lige",'Anvendte oplysninger'!W494="Irrelevant",'Anvendte oplysninger'!X494="Irrelevant",'Anvendte oplysninger'!Y494="Irrelevant"),1,1+1.961*1000/32.2*((('Anvendte oplysninger'!Y494*3268/3600)/('Anvendte oplysninger'!W494/0.306))^2)*('Anvendte oplysninger'!X494/1000)/G494)</f>
        <v>1</v>
      </c>
      <c r="AB494" s="14">
        <f>IF(OR('Anvendte oplysninger'!Z494="Lige",'Anvendte oplysninger'!Z494="Irrelevant",'Anvendte oplysninger'!AA494="Irrelevant",'Anvendte oplysninger'!AB494="Irrelevant"),1,1+1.545*1000/32.2*((('Anvendte oplysninger'!AB494*3268/3600)/('Anvendte oplysninger'!Z494/0.306))^2)*('Anvendte oplysninger'!AA494/1000)/G494)</f>
        <v>1</v>
      </c>
      <c r="AC494" s="14">
        <f>IF(OR('Anvendte oplysninger'!Z494="Lige",'Anvendte oplysninger'!Z494="Irrelevant",'Anvendte oplysninger'!AA494="Irrelevant",'Anvendte oplysninger'!AB494="Irrelevant"),1,1+1.961*1000/32.2*((('Anvendte oplysninger'!AB494*3268/3600)/('Anvendte oplysninger'!Z494/0.306))^2)*('Anvendte oplysninger'!AA494/1000)/G494)</f>
        <v>1</v>
      </c>
      <c r="AD494" s="14">
        <f>IF(OR('Anvendte oplysninger'!AC494="Irrelevant",'Anvendte oplysninger'!AC494="Nej"),1,IF(AND('Anvendte oplysninger'!AC494="Ja",OR('Anvendte oplysninger'!Q494&lt;301,'Anvendte oplysninger'!S494&lt;301)),1-(0.5*('Anvendte oplysninger'!R494+'Anvendte oplysninger'!T494)/('Anvendte oplysninger'!G494*1000)),IF(AND('Anvendte oplysninger'!AC494="Ja",OR('Anvendte oplysninger'!Q494&lt;601,'Anvendte oplysninger'!S494&lt;601)),1-(0.25*('Anvendte oplysninger'!R494+'Anvendte oplysninger'!T494)/('Anvendte oplysninger'!G494*1000)),1)))</f>
        <v>1</v>
      </c>
      <c r="AE494" s="14">
        <f>IF(OR('Anvendte oplysninger'!AC494="Irrelevant",'Anvendte oplysninger'!AC494="Nej"),1,IF(AND('Anvendte oplysninger'!AC494="Ja",OR('Anvendte oplysninger'!Q494&lt;301,'Anvendte oplysninger'!S494&lt;301)),1-(0.4*('Anvendte oplysninger'!R494+'Anvendte oplysninger'!T494)/('Anvendte oplysninger'!G494*1000)),IF(AND('Anvendte oplysninger'!AC494="Ja",OR('Anvendte oplysninger'!Q494&lt;601,'Anvendte oplysninger'!S494&lt;601)),1-(0.2*('Anvendte oplysninger'!R494+'Anvendte oplysninger'!T494)/('Anvendte oplysninger'!G494*1000)),1)))</f>
        <v>1</v>
      </c>
      <c r="AF494" s="14">
        <f>IF('Anvendte oplysninger'!AD494="110 km/t",0.79,1)</f>
        <v>1</v>
      </c>
      <c r="AG494" s="14">
        <f>IF('Anvendte oplysninger'!AD494="110 km/t",0.94,1)</f>
        <v>1</v>
      </c>
      <c r="AH494" s="14">
        <f>IF('Anvendte oplysninger'!AD494="110 km/t",0.66,1)</f>
        <v>1</v>
      </c>
      <c r="AI494" s="14">
        <f>IF('Anvendte oplysninger'!AD494="110 km/t",0.82,1)</f>
        <v>1</v>
      </c>
      <c r="AJ494" s="14">
        <f>IF(AND('Anvendte oplysninger'!AE494="Ja",I494="Tilkørselsflettestrækning"),0.65*'Anvendte oplysninger'!AF494+1-'Anvendte oplysninger'!AF494,1)</f>
        <v>1</v>
      </c>
      <c r="AK494" s="15" t="str">
        <f t="shared" si="49"/>
        <v/>
      </c>
      <c r="AL494" s="15" t="str">
        <f t="shared" si="50"/>
        <v/>
      </c>
      <c r="AM494" s="15" t="str">
        <f t="shared" si="51"/>
        <v/>
      </c>
      <c r="AN494" s="15" t="str">
        <f t="shared" si="52"/>
        <v/>
      </c>
      <c r="AO494" s="15" t="str">
        <f t="shared" si="53"/>
        <v/>
      </c>
      <c r="AP494" s="15" t="str">
        <f t="shared" si="54"/>
        <v/>
      </c>
      <c r="AQ494" s="4" t="str">
        <f t="shared" si="55"/>
        <v/>
      </c>
    </row>
    <row r="495" spans="1:43" x14ac:dyDescent="0.25">
      <c r="A495" s="4" t="str">
        <f>IF(Inddata!A510="","",Inddata!A510)</f>
        <v/>
      </c>
      <c r="B495" s="4" t="str">
        <f>IF(Inddata!B510="","",Inddata!B510)</f>
        <v/>
      </c>
      <c r="C495" s="4" t="str">
        <f>IF(Inddata!C510="","",Inddata!C510)</f>
        <v/>
      </c>
      <c r="D495" s="4" t="str">
        <f>IF(Inddata!D510="","",Inddata!D510)</f>
        <v/>
      </c>
      <c r="E495" s="4" t="str">
        <f>IF(Inddata!E510="","",Inddata!E510)</f>
        <v/>
      </c>
      <c r="F495" s="4" t="str">
        <f>IF(Inddata!F510="","",Inddata!F510)</f>
        <v/>
      </c>
      <c r="G495" s="4">
        <f>IF(Inddata!G510="","",Inddata!G510)</f>
        <v>0</v>
      </c>
      <c r="H495" s="4" t="str">
        <f>IF(Inddata!H510&gt;0.5,Inddata!H510,"")</f>
        <v/>
      </c>
      <c r="I495" s="4" t="str">
        <f>IF(Inddata!I510="","",Inddata!I510)</f>
        <v/>
      </c>
      <c r="J495" s="14">
        <f>IF('Anvendte oplysninger'!J495="Irrelevant",1,IF('Anvendte oplysninger'!J495&gt;3,1.2,1))</f>
        <v>1</v>
      </c>
      <c r="K495" s="14">
        <f>IF('Anvendte oplysninger'!K495="Irrelevant",1,IF(AND(OR(I495="Motorvejsstrækning",I495="Frakørselsflettestrækning",I495="Tilkørselsflettestrækning"),'Anvendte oplysninger'!K495&lt;3.5),1+(3.5-'Anvendte oplysninger'!K495)*0.12,IF(AND(OR(I495="Frakørselsrampe",I495="Tilkørselsrampe"),'Anvendte oplysninger'!K495&lt;3.5),1+(3.5-'Anvendte oplysninger'!K495)*0.16,1)))</f>
        <v>1</v>
      </c>
      <c r="L495" s="14">
        <f>IF('Anvendte oplysninger'!L495="Irrelevant",1,IF(AND('Anvendte oplysninger'!L495="Ja",'Anvendte oplysninger'!J495=2),0.6*'Anvendte oplysninger'!M495+(1-'Anvendte oplysninger'!M495),IF(AND('Anvendte oplysninger'!L495="Ja",'Anvendte oplysninger'!J495=3),0.7*'Anvendte oplysninger'!M495+(1-'Anvendte oplysninger'!M495),IF(AND('Anvendte oplysninger'!L495="Ja",'Anvendte oplysninger'!J495=4),0.76*'Anvendte oplysninger'!M495+(1-'Anvendte oplysninger'!M495),IF(AND('Anvendte oplysninger'!L495="Ja",'Anvendte oplysninger'!J495&gt;4.99999999),0.8*'Anvendte oplysninger'!M495+(1-'Anvendte oplysninger'!M495),1)))))</f>
        <v>1</v>
      </c>
      <c r="M495" s="14">
        <f>IF('Anvendte oplysninger'!L495="Irrelevant",1,IF(AND('Anvendte oplysninger'!L495="Ja",'Anvendte oplysninger'!J495=2),0.8*'Anvendte oplysninger'!M495+(1-'Anvendte oplysninger'!M495),IF(AND('Anvendte oplysninger'!L495="Ja",'Anvendte oplysninger'!J495=3),0.85*'Anvendte oplysninger'!M495+(1-'Anvendte oplysninger'!M495),IF(AND('Anvendte oplysninger'!L495="Ja",'Anvendte oplysninger'!J495=4),0.88*'Anvendte oplysninger'!M495+(1-'Anvendte oplysninger'!M495),IF(AND('Anvendte oplysninger'!L495="Ja",'Anvendte oplysninger'!J495&gt;4.99999999),0.9*'Anvendte oplysninger'!M495+(1-'Anvendte oplysninger'!M495),1)))))</f>
        <v>1</v>
      </c>
      <c r="N495" s="14">
        <f>IF('Anvendte oplysninger'!N495="Irrelevant",1,IF(AND(OR(I495="Motorvejsstrækning",I495="Frakørselsflettestrækning",I495="Tilkørselsflettestrækning"),'Anvendte oplysninger'!N495&lt;3),1+(3-'Anvendte oplysninger'!N495)*0.09333333,1))</f>
        <v>1</v>
      </c>
      <c r="O495" s="14">
        <f>IF('Anvendte oplysninger'!N495="Irrelevant",1,IF(AND(OR(I495="Motorvejsstrækning",I495="Frakørselsflettestrækning",I495="Tilkørselsflettestrækning"),'Anvendte oplysninger'!N495&lt;3),1+(3-'Anvendte oplysninger'!N495)*0.19666667,1))</f>
        <v>1</v>
      </c>
      <c r="P495" s="14">
        <f>IF('Anvendte oplysninger'!O495="Irrelevant",1,IF(AND(OR(I495="Motorvejsstrækning",I495="Frakørselsflettestrækning",I495="Tilkørselsflettestrækning"),'Anvendte oplysninger'!O495&lt;3.00000001),1+(0.5-'Anvendte oplysninger'!O495)*0.04,IF(AND(OR(I495="Frakørselsrampe",I495="Tilkørselsrampe"),'Anvendte oplysninger'!O495&lt;3.00000001),1+(0.5-'Anvendte oplysninger'!O495)*0.08,IF(OR(I495="Motorvejsstrækning",I495="Frakørselsflettestrækning",I495="Tilkørselsflettestrækning"),0.9,0.8))))</f>
        <v>1</v>
      </c>
      <c r="Q495" s="14">
        <f>IF('Anvendte oplysninger'!P495="Irrelevant",1,IF(AND(OR(I495="Motorvejsstrækning",I495="Frakørselsflettestrækning",I495="Tilkørselsflettestrækning"),'Anvendte oplysninger'!P495&lt;11.00000001),1+(5-'Anvendte oplysninger'!P495)*0.01,0.94))</f>
        <v>1</v>
      </c>
      <c r="R495" s="14">
        <f>IF(OR('Anvendte oplysninger'!Q495="Irrelevant",'Anvendte oplysninger'!R495="Irrelevant",'Anvendte oplysninger'!Q495="Lige"),1,IF(AND(OR(I495="Motorvejsstrækning",I495="Frakørselsflettestrækning",I495="Tilkørselsflettestrækning"),'Anvendte oplysninger'!Q495&lt;4000),(EXP(0.1096*1746.5/'Anvendte oplysninger'!Q495)/EXP(0.1096*1746.5/4000))*('Anvendte oplysninger'!R495/1000)/G495+(G495-'Anvendte oplysninger'!R495/1000)/G495,1))</f>
        <v>1</v>
      </c>
      <c r="S495" s="14">
        <f>IF(OR('Anvendte oplysninger'!S495="Irrelevant",'Anvendte oplysninger'!T495="Irrelevant",'Anvendte oplysninger'!S495="Lige"),1,IF(AND(OR(I495="Motorvejsstrækning",I495="Frakørselsflettestrækning",I495="Tilkørselsflettestrækning"),'Anvendte oplysninger'!S495&lt;4000),(EXP(0.1096*1746.5/'Anvendte oplysninger'!S495)/EXP(0.1096*1746.5/4000))*('Anvendte oplysninger'!T495/1000)/G495+(G495-'Anvendte oplysninger'!T495/1000)/G495,1))</f>
        <v>1</v>
      </c>
      <c r="T495" s="14">
        <f>IF('Anvendte oplysninger'!U495="Irrelevant",1,IF(AND(OR(I495="Motorvejsstrækning",I495="Frakørselsflettestrækning",I495="Tilkørselsflettestrækning",I495="Frakørselsrampe",I495="Tilkørselsrampe"),'Anvendte oplysninger'!U495="Ja"),0.95,1))</f>
        <v>1</v>
      </c>
      <c r="U495" s="14">
        <f>IF('Anvendte oplysninger'!U495="Irrelevant",1,IF(AND(OR(I495="Motorvejsstrækning",I495="Frakørselsflettestrækning",I495="Tilkørselsflettestrækning",I495="Frakørselsrampe",I495="Tilkørselsrampe"),'Anvendte oplysninger'!U495="Ja"),0.96,1))</f>
        <v>1</v>
      </c>
      <c r="V495" s="14">
        <f>IF('Anvendte oplysninger'!U495="Irrelevant",1,IF(AND(OR(I495="Motorvejsstrækning",I495="Frakørselsflettestrækning",I495="Tilkørselsflettestrækning",I495="Frakørselsrampe",I495="Tilkørselsrampe"),'Anvendte oplysninger'!U495="Ja"),0.79,1))</f>
        <v>1</v>
      </c>
      <c r="W495" s="14">
        <f>IF('Anvendte oplysninger'!U495="Irrelevant",1,IF(AND(OR(I495="Motorvejsstrækning",I495="Frakørselsflettestrækning",I495="Tilkørselsflettestrækning",I495="Frakørselsrampe",I495="Tilkørselsrampe"),'Anvendte oplysninger'!U495="Ja"),0.94,1))</f>
        <v>1</v>
      </c>
      <c r="X495" s="14">
        <f>IF('Anvendte oplysninger'!U495="Irrelevant",1,IF(AND(OR(I495="Motorvejsstrækning",I495="Frakørselsflettestrækning",I495="Tilkørselsflettestrækning",I495="Frakørselsrampe",I495="Tilkørselsrampe"),'Anvendte oplysninger'!U495="Ja"),0.97,1))</f>
        <v>1</v>
      </c>
      <c r="Y495" s="14">
        <f>IF(AND(I495="Frakørselsrampe",'Anvendte oplysninger'!V495="S-formet ruderrampe"),1.32,IF(AND(I495="Frakørselsrampe",'Anvendte oplysninger'!V495="S-formet trompetrampe"),2.05,IF(AND(I495="Frakørselsrampe",'Anvendte oplysninger'!V495="U-formet trompetrampe"),4.11,IF(AND(I495="Frakørselsrampe",'Anvendte oplysninger'!V495="SV-formet flyoverrampe"),5.15,IF(AND(I495="Frakørselsrampe",'Anvendte oplysninger'!V495="Vinkelformet rampe"),1.07,IF(AND(I495="Tilkørselsrampe",'Anvendte oplysninger'!V495="S-formet ruderrampe"),0.93,IF(AND(I495="Tilkørselsrampe",'Anvendte oplysninger'!V495="S-formet trompetrampe"),2.48,IF(AND(I495="Tilkørselsrampe",'Anvendte oplysninger'!V495="U-formet trompetrampe"),4.15,IF(AND(I495="Tilkørselsrampe",'Anvendte oplysninger'!V495="SV-formet flyoverrampe"),5.26,IF(AND(I495="Tilkørselsrampe",'Anvendte oplysninger'!V495="Vinkelformet rampe"),1.42,1))))))))))</f>
        <v>1</v>
      </c>
      <c r="Z495" s="14">
        <f>IF(OR('Anvendte oplysninger'!W495="Lige",'Anvendte oplysninger'!W495="Irrelevant",'Anvendte oplysninger'!X495="Irrelevant",'Anvendte oplysninger'!Y495="Irrelevant"),1,1+1.545*1000/32.2*((('Anvendte oplysninger'!Y495*3268/3600)/('Anvendte oplysninger'!W495/0.306))^2)*('Anvendte oplysninger'!X495/1000)/G495)</f>
        <v>1</v>
      </c>
      <c r="AA495" s="14">
        <f>IF(OR('Anvendte oplysninger'!W495="Lige",'Anvendte oplysninger'!W495="Irrelevant",'Anvendte oplysninger'!X495="Irrelevant",'Anvendte oplysninger'!Y495="Irrelevant"),1,1+1.961*1000/32.2*((('Anvendte oplysninger'!Y495*3268/3600)/('Anvendte oplysninger'!W495/0.306))^2)*('Anvendte oplysninger'!X495/1000)/G495)</f>
        <v>1</v>
      </c>
      <c r="AB495" s="14">
        <f>IF(OR('Anvendte oplysninger'!Z495="Lige",'Anvendte oplysninger'!Z495="Irrelevant",'Anvendte oplysninger'!AA495="Irrelevant",'Anvendte oplysninger'!AB495="Irrelevant"),1,1+1.545*1000/32.2*((('Anvendte oplysninger'!AB495*3268/3600)/('Anvendte oplysninger'!Z495/0.306))^2)*('Anvendte oplysninger'!AA495/1000)/G495)</f>
        <v>1</v>
      </c>
      <c r="AC495" s="14">
        <f>IF(OR('Anvendte oplysninger'!Z495="Lige",'Anvendte oplysninger'!Z495="Irrelevant",'Anvendte oplysninger'!AA495="Irrelevant",'Anvendte oplysninger'!AB495="Irrelevant"),1,1+1.961*1000/32.2*((('Anvendte oplysninger'!AB495*3268/3600)/('Anvendte oplysninger'!Z495/0.306))^2)*('Anvendte oplysninger'!AA495/1000)/G495)</f>
        <v>1</v>
      </c>
      <c r="AD495" s="14">
        <f>IF(OR('Anvendte oplysninger'!AC495="Irrelevant",'Anvendte oplysninger'!AC495="Nej"),1,IF(AND('Anvendte oplysninger'!AC495="Ja",OR('Anvendte oplysninger'!Q495&lt;301,'Anvendte oplysninger'!S495&lt;301)),1-(0.5*('Anvendte oplysninger'!R495+'Anvendte oplysninger'!T495)/('Anvendte oplysninger'!G495*1000)),IF(AND('Anvendte oplysninger'!AC495="Ja",OR('Anvendte oplysninger'!Q495&lt;601,'Anvendte oplysninger'!S495&lt;601)),1-(0.25*('Anvendte oplysninger'!R495+'Anvendte oplysninger'!T495)/('Anvendte oplysninger'!G495*1000)),1)))</f>
        <v>1</v>
      </c>
      <c r="AE495" s="14">
        <f>IF(OR('Anvendte oplysninger'!AC495="Irrelevant",'Anvendte oplysninger'!AC495="Nej"),1,IF(AND('Anvendte oplysninger'!AC495="Ja",OR('Anvendte oplysninger'!Q495&lt;301,'Anvendte oplysninger'!S495&lt;301)),1-(0.4*('Anvendte oplysninger'!R495+'Anvendte oplysninger'!T495)/('Anvendte oplysninger'!G495*1000)),IF(AND('Anvendte oplysninger'!AC495="Ja",OR('Anvendte oplysninger'!Q495&lt;601,'Anvendte oplysninger'!S495&lt;601)),1-(0.2*('Anvendte oplysninger'!R495+'Anvendte oplysninger'!T495)/('Anvendte oplysninger'!G495*1000)),1)))</f>
        <v>1</v>
      </c>
      <c r="AF495" s="14">
        <f>IF('Anvendte oplysninger'!AD495="110 km/t",0.79,1)</f>
        <v>1</v>
      </c>
      <c r="AG495" s="14">
        <f>IF('Anvendte oplysninger'!AD495="110 km/t",0.94,1)</f>
        <v>1</v>
      </c>
      <c r="AH495" s="14">
        <f>IF('Anvendte oplysninger'!AD495="110 km/t",0.66,1)</f>
        <v>1</v>
      </c>
      <c r="AI495" s="14">
        <f>IF('Anvendte oplysninger'!AD495="110 km/t",0.82,1)</f>
        <v>1</v>
      </c>
      <c r="AJ495" s="14">
        <f>IF(AND('Anvendte oplysninger'!AE495="Ja",I495="Tilkørselsflettestrækning"),0.65*'Anvendte oplysninger'!AF495+1-'Anvendte oplysninger'!AF495,1)</f>
        <v>1</v>
      </c>
      <c r="AK495" s="15" t="str">
        <f t="shared" si="49"/>
        <v/>
      </c>
      <c r="AL495" s="15" t="str">
        <f t="shared" si="50"/>
        <v/>
      </c>
      <c r="AM495" s="15" t="str">
        <f t="shared" si="51"/>
        <v/>
      </c>
      <c r="AN495" s="15" t="str">
        <f t="shared" si="52"/>
        <v/>
      </c>
      <c r="AO495" s="15" t="str">
        <f t="shared" si="53"/>
        <v/>
      </c>
      <c r="AP495" s="15" t="str">
        <f t="shared" si="54"/>
        <v/>
      </c>
      <c r="AQ495" s="4" t="str">
        <f t="shared" si="55"/>
        <v/>
      </c>
    </row>
    <row r="496" spans="1:43" x14ac:dyDescent="0.25">
      <c r="A496" s="4" t="str">
        <f>IF(Inddata!A511="","",Inddata!A511)</f>
        <v/>
      </c>
      <c r="B496" s="4" t="str">
        <f>IF(Inddata!B511="","",Inddata!B511)</f>
        <v/>
      </c>
      <c r="C496" s="4" t="str">
        <f>IF(Inddata!C511="","",Inddata!C511)</f>
        <v/>
      </c>
      <c r="D496" s="4" t="str">
        <f>IF(Inddata!D511="","",Inddata!D511)</f>
        <v/>
      </c>
      <c r="E496" s="4" t="str">
        <f>IF(Inddata!E511="","",Inddata!E511)</f>
        <v/>
      </c>
      <c r="F496" s="4" t="str">
        <f>IF(Inddata!F511="","",Inddata!F511)</f>
        <v/>
      </c>
      <c r="G496" s="4">
        <f>IF(Inddata!G511="","",Inddata!G511)</f>
        <v>0</v>
      </c>
      <c r="H496" s="4" t="str">
        <f>IF(Inddata!H511&gt;0.5,Inddata!H511,"")</f>
        <v/>
      </c>
      <c r="I496" s="4" t="str">
        <f>IF(Inddata!I511="","",Inddata!I511)</f>
        <v/>
      </c>
      <c r="J496" s="14">
        <f>IF('Anvendte oplysninger'!J496="Irrelevant",1,IF('Anvendte oplysninger'!J496&gt;3,1.2,1))</f>
        <v>1</v>
      </c>
      <c r="K496" s="14">
        <f>IF('Anvendte oplysninger'!K496="Irrelevant",1,IF(AND(OR(I496="Motorvejsstrækning",I496="Frakørselsflettestrækning",I496="Tilkørselsflettestrækning"),'Anvendte oplysninger'!K496&lt;3.5),1+(3.5-'Anvendte oplysninger'!K496)*0.12,IF(AND(OR(I496="Frakørselsrampe",I496="Tilkørselsrampe"),'Anvendte oplysninger'!K496&lt;3.5),1+(3.5-'Anvendte oplysninger'!K496)*0.16,1)))</f>
        <v>1</v>
      </c>
      <c r="L496" s="14">
        <f>IF('Anvendte oplysninger'!L496="Irrelevant",1,IF(AND('Anvendte oplysninger'!L496="Ja",'Anvendte oplysninger'!J496=2),0.6*'Anvendte oplysninger'!M496+(1-'Anvendte oplysninger'!M496),IF(AND('Anvendte oplysninger'!L496="Ja",'Anvendte oplysninger'!J496=3),0.7*'Anvendte oplysninger'!M496+(1-'Anvendte oplysninger'!M496),IF(AND('Anvendte oplysninger'!L496="Ja",'Anvendte oplysninger'!J496=4),0.76*'Anvendte oplysninger'!M496+(1-'Anvendte oplysninger'!M496),IF(AND('Anvendte oplysninger'!L496="Ja",'Anvendte oplysninger'!J496&gt;4.99999999),0.8*'Anvendte oplysninger'!M496+(1-'Anvendte oplysninger'!M496),1)))))</f>
        <v>1</v>
      </c>
      <c r="M496" s="14">
        <f>IF('Anvendte oplysninger'!L496="Irrelevant",1,IF(AND('Anvendte oplysninger'!L496="Ja",'Anvendte oplysninger'!J496=2),0.8*'Anvendte oplysninger'!M496+(1-'Anvendte oplysninger'!M496),IF(AND('Anvendte oplysninger'!L496="Ja",'Anvendte oplysninger'!J496=3),0.85*'Anvendte oplysninger'!M496+(1-'Anvendte oplysninger'!M496),IF(AND('Anvendte oplysninger'!L496="Ja",'Anvendte oplysninger'!J496=4),0.88*'Anvendte oplysninger'!M496+(1-'Anvendte oplysninger'!M496),IF(AND('Anvendte oplysninger'!L496="Ja",'Anvendte oplysninger'!J496&gt;4.99999999),0.9*'Anvendte oplysninger'!M496+(1-'Anvendte oplysninger'!M496),1)))))</f>
        <v>1</v>
      </c>
      <c r="N496" s="14">
        <f>IF('Anvendte oplysninger'!N496="Irrelevant",1,IF(AND(OR(I496="Motorvejsstrækning",I496="Frakørselsflettestrækning",I496="Tilkørselsflettestrækning"),'Anvendte oplysninger'!N496&lt;3),1+(3-'Anvendte oplysninger'!N496)*0.09333333,1))</f>
        <v>1</v>
      </c>
      <c r="O496" s="14">
        <f>IF('Anvendte oplysninger'!N496="Irrelevant",1,IF(AND(OR(I496="Motorvejsstrækning",I496="Frakørselsflettestrækning",I496="Tilkørselsflettestrækning"),'Anvendte oplysninger'!N496&lt;3),1+(3-'Anvendte oplysninger'!N496)*0.19666667,1))</f>
        <v>1</v>
      </c>
      <c r="P496" s="14">
        <f>IF('Anvendte oplysninger'!O496="Irrelevant",1,IF(AND(OR(I496="Motorvejsstrækning",I496="Frakørselsflettestrækning",I496="Tilkørselsflettestrækning"),'Anvendte oplysninger'!O496&lt;3.00000001),1+(0.5-'Anvendte oplysninger'!O496)*0.04,IF(AND(OR(I496="Frakørselsrampe",I496="Tilkørselsrampe"),'Anvendte oplysninger'!O496&lt;3.00000001),1+(0.5-'Anvendte oplysninger'!O496)*0.08,IF(OR(I496="Motorvejsstrækning",I496="Frakørselsflettestrækning",I496="Tilkørselsflettestrækning"),0.9,0.8))))</f>
        <v>1</v>
      </c>
      <c r="Q496" s="14">
        <f>IF('Anvendte oplysninger'!P496="Irrelevant",1,IF(AND(OR(I496="Motorvejsstrækning",I496="Frakørselsflettestrækning",I496="Tilkørselsflettestrækning"),'Anvendte oplysninger'!P496&lt;11.00000001),1+(5-'Anvendte oplysninger'!P496)*0.01,0.94))</f>
        <v>1</v>
      </c>
      <c r="R496" s="14">
        <f>IF(OR('Anvendte oplysninger'!Q496="Irrelevant",'Anvendte oplysninger'!R496="Irrelevant",'Anvendte oplysninger'!Q496="Lige"),1,IF(AND(OR(I496="Motorvejsstrækning",I496="Frakørselsflettestrækning",I496="Tilkørselsflettestrækning"),'Anvendte oplysninger'!Q496&lt;4000),(EXP(0.1096*1746.5/'Anvendte oplysninger'!Q496)/EXP(0.1096*1746.5/4000))*('Anvendte oplysninger'!R496/1000)/G496+(G496-'Anvendte oplysninger'!R496/1000)/G496,1))</f>
        <v>1</v>
      </c>
      <c r="S496" s="14">
        <f>IF(OR('Anvendte oplysninger'!S496="Irrelevant",'Anvendte oplysninger'!T496="Irrelevant",'Anvendte oplysninger'!S496="Lige"),1,IF(AND(OR(I496="Motorvejsstrækning",I496="Frakørselsflettestrækning",I496="Tilkørselsflettestrækning"),'Anvendte oplysninger'!S496&lt;4000),(EXP(0.1096*1746.5/'Anvendte oplysninger'!S496)/EXP(0.1096*1746.5/4000))*('Anvendte oplysninger'!T496/1000)/G496+(G496-'Anvendte oplysninger'!T496/1000)/G496,1))</f>
        <v>1</v>
      </c>
      <c r="T496" s="14">
        <f>IF('Anvendte oplysninger'!U496="Irrelevant",1,IF(AND(OR(I496="Motorvejsstrækning",I496="Frakørselsflettestrækning",I496="Tilkørselsflettestrækning",I496="Frakørselsrampe",I496="Tilkørselsrampe"),'Anvendte oplysninger'!U496="Ja"),0.95,1))</f>
        <v>1</v>
      </c>
      <c r="U496" s="14">
        <f>IF('Anvendte oplysninger'!U496="Irrelevant",1,IF(AND(OR(I496="Motorvejsstrækning",I496="Frakørselsflettestrækning",I496="Tilkørselsflettestrækning",I496="Frakørselsrampe",I496="Tilkørselsrampe"),'Anvendte oplysninger'!U496="Ja"),0.96,1))</f>
        <v>1</v>
      </c>
      <c r="V496" s="14">
        <f>IF('Anvendte oplysninger'!U496="Irrelevant",1,IF(AND(OR(I496="Motorvejsstrækning",I496="Frakørselsflettestrækning",I496="Tilkørselsflettestrækning",I496="Frakørselsrampe",I496="Tilkørselsrampe"),'Anvendte oplysninger'!U496="Ja"),0.79,1))</f>
        <v>1</v>
      </c>
      <c r="W496" s="14">
        <f>IF('Anvendte oplysninger'!U496="Irrelevant",1,IF(AND(OR(I496="Motorvejsstrækning",I496="Frakørselsflettestrækning",I496="Tilkørselsflettestrækning",I496="Frakørselsrampe",I496="Tilkørselsrampe"),'Anvendte oplysninger'!U496="Ja"),0.94,1))</f>
        <v>1</v>
      </c>
      <c r="X496" s="14">
        <f>IF('Anvendte oplysninger'!U496="Irrelevant",1,IF(AND(OR(I496="Motorvejsstrækning",I496="Frakørselsflettestrækning",I496="Tilkørselsflettestrækning",I496="Frakørselsrampe",I496="Tilkørselsrampe"),'Anvendte oplysninger'!U496="Ja"),0.97,1))</f>
        <v>1</v>
      </c>
      <c r="Y496" s="14">
        <f>IF(AND(I496="Frakørselsrampe",'Anvendte oplysninger'!V496="S-formet ruderrampe"),1.32,IF(AND(I496="Frakørselsrampe",'Anvendte oplysninger'!V496="S-formet trompetrampe"),2.05,IF(AND(I496="Frakørselsrampe",'Anvendte oplysninger'!V496="U-formet trompetrampe"),4.11,IF(AND(I496="Frakørselsrampe",'Anvendte oplysninger'!V496="SV-formet flyoverrampe"),5.15,IF(AND(I496="Frakørselsrampe",'Anvendte oplysninger'!V496="Vinkelformet rampe"),1.07,IF(AND(I496="Tilkørselsrampe",'Anvendte oplysninger'!V496="S-formet ruderrampe"),0.93,IF(AND(I496="Tilkørselsrampe",'Anvendte oplysninger'!V496="S-formet trompetrampe"),2.48,IF(AND(I496="Tilkørselsrampe",'Anvendte oplysninger'!V496="U-formet trompetrampe"),4.15,IF(AND(I496="Tilkørselsrampe",'Anvendte oplysninger'!V496="SV-formet flyoverrampe"),5.26,IF(AND(I496="Tilkørselsrampe",'Anvendte oplysninger'!V496="Vinkelformet rampe"),1.42,1))))))))))</f>
        <v>1</v>
      </c>
      <c r="Z496" s="14">
        <f>IF(OR('Anvendte oplysninger'!W496="Lige",'Anvendte oplysninger'!W496="Irrelevant",'Anvendte oplysninger'!X496="Irrelevant",'Anvendte oplysninger'!Y496="Irrelevant"),1,1+1.545*1000/32.2*((('Anvendte oplysninger'!Y496*3268/3600)/('Anvendte oplysninger'!W496/0.306))^2)*('Anvendte oplysninger'!X496/1000)/G496)</f>
        <v>1</v>
      </c>
      <c r="AA496" s="14">
        <f>IF(OR('Anvendte oplysninger'!W496="Lige",'Anvendte oplysninger'!W496="Irrelevant",'Anvendte oplysninger'!X496="Irrelevant",'Anvendte oplysninger'!Y496="Irrelevant"),1,1+1.961*1000/32.2*((('Anvendte oplysninger'!Y496*3268/3600)/('Anvendte oplysninger'!W496/0.306))^2)*('Anvendte oplysninger'!X496/1000)/G496)</f>
        <v>1</v>
      </c>
      <c r="AB496" s="14">
        <f>IF(OR('Anvendte oplysninger'!Z496="Lige",'Anvendte oplysninger'!Z496="Irrelevant",'Anvendte oplysninger'!AA496="Irrelevant",'Anvendte oplysninger'!AB496="Irrelevant"),1,1+1.545*1000/32.2*((('Anvendte oplysninger'!AB496*3268/3600)/('Anvendte oplysninger'!Z496/0.306))^2)*('Anvendte oplysninger'!AA496/1000)/G496)</f>
        <v>1</v>
      </c>
      <c r="AC496" s="14">
        <f>IF(OR('Anvendte oplysninger'!Z496="Lige",'Anvendte oplysninger'!Z496="Irrelevant",'Anvendte oplysninger'!AA496="Irrelevant",'Anvendte oplysninger'!AB496="Irrelevant"),1,1+1.961*1000/32.2*((('Anvendte oplysninger'!AB496*3268/3600)/('Anvendte oplysninger'!Z496/0.306))^2)*('Anvendte oplysninger'!AA496/1000)/G496)</f>
        <v>1</v>
      </c>
      <c r="AD496" s="14">
        <f>IF(OR('Anvendte oplysninger'!AC496="Irrelevant",'Anvendte oplysninger'!AC496="Nej"),1,IF(AND('Anvendte oplysninger'!AC496="Ja",OR('Anvendte oplysninger'!Q496&lt;301,'Anvendte oplysninger'!S496&lt;301)),1-(0.5*('Anvendte oplysninger'!R496+'Anvendte oplysninger'!T496)/('Anvendte oplysninger'!G496*1000)),IF(AND('Anvendte oplysninger'!AC496="Ja",OR('Anvendte oplysninger'!Q496&lt;601,'Anvendte oplysninger'!S496&lt;601)),1-(0.25*('Anvendte oplysninger'!R496+'Anvendte oplysninger'!T496)/('Anvendte oplysninger'!G496*1000)),1)))</f>
        <v>1</v>
      </c>
      <c r="AE496" s="14">
        <f>IF(OR('Anvendte oplysninger'!AC496="Irrelevant",'Anvendte oplysninger'!AC496="Nej"),1,IF(AND('Anvendte oplysninger'!AC496="Ja",OR('Anvendte oplysninger'!Q496&lt;301,'Anvendte oplysninger'!S496&lt;301)),1-(0.4*('Anvendte oplysninger'!R496+'Anvendte oplysninger'!T496)/('Anvendte oplysninger'!G496*1000)),IF(AND('Anvendte oplysninger'!AC496="Ja",OR('Anvendte oplysninger'!Q496&lt;601,'Anvendte oplysninger'!S496&lt;601)),1-(0.2*('Anvendte oplysninger'!R496+'Anvendte oplysninger'!T496)/('Anvendte oplysninger'!G496*1000)),1)))</f>
        <v>1</v>
      </c>
      <c r="AF496" s="14">
        <f>IF('Anvendte oplysninger'!AD496="110 km/t",0.79,1)</f>
        <v>1</v>
      </c>
      <c r="AG496" s="14">
        <f>IF('Anvendte oplysninger'!AD496="110 km/t",0.94,1)</f>
        <v>1</v>
      </c>
      <c r="AH496" s="14">
        <f>IF('Anvendte oplysninger'!AD496="110 km/t",0.66,1)</f>
        <v>1</v>
      </c>
      <c r="AI496" s="14">
        <f>IF('Anvendte oplysninger'!AD496="110 km/t",0.82,1)</f>
        <v>1</v>
      </c>
      <c r="AJ496" s="14">
        <f>IF(AND('Anvendte oplysninger'!AE496="Ja",I496="Tilkørselsflettestrækning"),0.65*'Anvendte oplysninger'!AF496+1-'Anvendte oplysninger'!AF496,1)</f>
        <v>1</v>
      </c>
      <c r="AK496" s="15" t="str">
        <f t="shared" si="49"/>
        <v/>
      </c>
      <c r="AL496" s="15" t="str">
        <f t="shared" si="50"/>
        <v/>
      </c>
      <c r="AM496" s="15" t="str">
        <f t="shared" si="51"/>
        <v/>
      </c>
      <c r="AN496" s="15" t="str">
        <f t="shared" si="52"/>
        <v/>
      </c>
      <c r="AO496" s="15" t="str">
        <f t="shared" si="53"/>
        <v/>
      </c>
      <c r="AP496" s="15" t="str">
        <f t="shared" si="54"/>
        <v/>
      </c>
      <c r="AQ496" s="4" t="str">
        <f t="shared" si="55"/>
        <v/>
      </c>
    </row>
    <row r="497" spans="1:43" x14ac:dyDescent="0.25">
      <c r="A497" s="4" t="str">
        <f>IF(Inddata!A512="","",Inddata!A512)</f>
        <v/>
      </c>
      <c r="B497" s="4" t="str">
        <f>IF(Inddata!B512="","",Inddata!B512)</f>
        <v/>
      </c>
      <c r="C497" s="4" t="str">
        <f>IF(Inddata!C512="","",Inddata!C512)</f>
        <v/>
      </c>
      <c r="D497" s="4" t="str">
        <f>IF(Inddata!D512="","",Inddata!D512)</f>
        <v/>
      </c>
      <c r="E497" s="4" t="str">
        <f>IF(Inddata!E512="","",Inddata!E512)</f>
        <v/>
      </c>
      <c r="F497" s="4" t="str">
        <f>IF(Inddata!F512="","",Inddata!F512)</f>
        <v/>
      </c>
      <c r="G497" s="4">
        <f>IF(Inddata!G512="","",Inddata!G512)</f>
        <v>0</v>
      </c>
      <c r="H497" s="4" t="str">
        <f>IF(Inddata!H512&gt;0.5,Inddata!H512,"")</f>
        <v/>
      </c>
      <c r="I497" s="4" t="str">
        <f>IF(Inddata!I512="","",Inddata!I512)</f>
        <v/>
      </c>
      <c r="J497" s="14">
        <f>IF('Anvendte oplysninger'!J497="Irrelevant",1,IF('Anvendte oplysninger'!J497&gt;3,1.2,1))</f>
        <v>1</v>
      </c>
      <c r="K497" s="14">
        <f>IF('Anvendte oplysninger'!K497="Irrelevant",1,IF(AND(OR(I497="Motorvejsstrækning",I497="Frakørselsflettestrækning",I497="Tilkørselsflettestrækning"),'Anvendte oplysninger'!K497&lt;3.5),1+(3.5-'Anvendte oplysninger'!K497)*0.12,IF(AND(OR(I497="Frakørselsrampe",I497="Tilkørselsrampe"),'Anvendte oplysninger'!K497&lt;3.5),1+(3.5-'Anvendte oplysninger'!K497)*0.16,1)))</f>
        <v>1</v>
      </c>
      <c r="L497" s="14">
        <f>IF('Anvendte oplysninger'!L497="Irrelevant",1,IF(AND('Anvendte oplysninger'!L497="Ja",'Anvendte oplysninger'!J497=2),0.6*'Anvendte oplysninger'!M497+(1-'Anvendte oplysninger'!M497),IF(AND('Anvendte oplysninger'!L497="Ja",'Anvendte oplysninger'!J497=3),0.7*'Anvendte oplysninger'!M497+(1-'Anvendte oplysninger'!M497),IF(AND('Anvendte oplysninger'!L497="Ja",'Anvendte oplysninger'!J497=4),0.76*'Anvendte oplysninger'!M497+(1-'Anvendte oplysninger'!M497),IF(AND('Anvendte oplysninger'!L497="Ja",'Anvendte oplysninger'!J497&gt;4.99999999),0.8*'Anvendte oplysninger'!M497+(1-'Anvendte oplysninger'!M497),1)))))</f>
        <v>1</v>
      </c>
      <c r="M497" s="14">
        <f>IF('Anvendte oplysninger'!L497="Irrelevant",1,IF(AND('Anvendte oplysninger'!L497="Ja",'Anvendte oplysninger'!J497=2),0.8*'Anvendte oplysninger'!M497+(1-'Anvendte oplysninger'!M497),IF(AND('Anvendte oplysninger'!L497="Ja",'Anvendte oplysninger'!J497=3),0.85*'Anvendte oplysninger'!M497+(1-'Anvendte oplysninger'!M497),IF(AND('Anvendte oplysninger'!L497="Ja",'Anvendte oplysninger'!J497=4),0.88*'Anvendte oplysninger'!M497+(1-'Anvendte oplysninger'!M497),IF(AND('Anvendte oplysninger'!L497="Ja",'Anvendte oplysninger'!J497&gt;4.99999999),0.9*'Anvendte oplysninger'!M497+(1-'Anvendte oplysninger'!M497),1)))))</f>
        <v>1</v>
      </c>
      <c r="N497" s="14">
        <f>IF('Anvendte oplysninger'!N497="Irrelevant",1,IF(AND(OR(I497="Motorvejsstrækning",I497="Frakørselsflettestrækning",I497="Tilkørselsflettestrækning"),'Anvendte oplysninger'!N497&lt;3),1+(3-'Anvendte oplysninger'!N497)*0.09333333,1))</f>
        <v>1</v>
      </c>
      <c r="O497" s="14">
        <f>IF('Anvendte oplysninger'!N497="Irrelevant",1,IF(AND(OR(I497="Motorvejsstrækning",I497="Frakørselsflettestrækning",I497="Tilkørselsflettestrækning"),'Anvendte oplysninger'!N497&lt;3),1+(3-'Anvendte oplysninger'!N497)*0.19666667,1))</f>
        <v>1</v>
      </c>
      <c r="P497" s="14">
        <f>IF('Anvendte oplysninger'!O497="Irrelevant",1,IF(AND(OR(I497="Motorvejsstrækning",I497="Frakørselsflettestrækning",I497="Tilkørselsflettestrækning"),'Anvendte oplysninger'!O497&lt;3.00000001),1+(0.5-'Anvendte oplysninger'!O497)*0.04,IF(AND(OR(I497="Frakørselsrampe",I497="Tilkørselsrampe"),'Anvendte oplysninger'!O497&lt;3.00000001),1+(0.5-'Anvendte oplysninger'!O497)*0.08,IF(OR(I497="Motorvejsstrækning",I497="Frakørselsflettestrækning",I497="Tilkørselsflettestrækning"),0.9,0.8))))</f>
        <v>1</v>
      </c>
      <c r="Q497" s="14">
        <f>IF('Anvendte oplysninger'!P497="Irrelevant",1,IF(AND(OR(I497="Motorvejsstrækning",I497="Frakørselsflettestrækning",I497="Tilkørselsflettestrækning"),'Anvendte oplysninger'!P497&lt;11.00000001),1+(5-'Anvendte oplysninger'!P497)*0.01,0.94))</f>
        <v>1</v>
      </c>
      <c r="R497" s="14">
        <f>IF(OR('Anvendte oplysninger'!Q497="Irrelevant",'Anvendte oplysninger'!R497="Irrelevant",'Anvendte oplysninger'!Q497="Lige"),1,IF(AND(OR(I497="Motorvejsstrækning",I497="Frakørselsflettestrækning",I497="Tilkørselsflettestrækning"),'Anvendte oplysninger'!Q497&lt;4000),(EXP(0.1096*1746.5/'Anvendte oplysninger'!Q497)/EXP(0.1096*1746.5/4000))*('Anvendte oplysninger'!R497/1000)/G497+(G497-'Anvendte oplysninger'!R497/1000)/G497,1))</f>
        <v>1</v>
      </c>
      <c r="S497" s="14">
        <f>IF(OR('Anvendte oplysninger'!S497="Irrelevant",'Anvendte oplysninger'!T497="Irrelevant",'Anvendte oplysninger'!S497="Lige"),1,IF(AND(OR(I497="Motorvejsstrækning",I497="Frakørselsflettestrækning",I497="Tilkørselsflettestrækning"),'Anvendte oplysninger'!S497&lt;4000),(EXP(0.1096*1746.5/'Anvendte oplysninger'!S497)/EXP(0.1096*1746.5/4000))*('Anvendte oplysninger'!T497/1000)/G497+(G497-'Anvendte oplysninger'!T497/1000)/G497,1))</f>
        <v>1</v>
      </c>
      <c r="T497" s="14">
        <f>IF('Anvendte oplysninger'!U497="Irrelevant",1,IF(AND(OR(I497="Motorvejsstrækning",I497="Frakørselsflettestrækning",I497="Tilkørselsflettestrækning",I497="Frakørselsrampe",I497="Tilkørselsrampe"),'Anvendte oplysninger'!U497="Ja"),0.95,1))</f>
        <v>1</v>
      </c>
      <c r="U497" s="14">
        <f>IF('Anvendte oplysninger'!U497="Irrelevant",1,IF(AND(OR(I497="Motorvejsstrækning",I497="Frakørselsflettestrækning",I497="Tilkørselsflettestrækning",I497="Frakørselsrampe",I497="Tilkørselsrampe"),'Anvendte oplysninger'!U497="Ja"),0.96,1))</f>
        <v>1</v>
      </c>
      <c r="V497" s="14">
        <f>IF('Anvendte oplysninger'!U497="Irrelevant",1,IF(AND(OR(I497="Motorvejsstrækning",I497="Frakørselsflettestrækning",I497="Tilkørselsflettestrækning",I497="Frakørselsrampe",I497="Tilkørselsrampe"),'Anvendte oplysninger'!U497="Ja"),0.79,1))</f>
        <v>1</v>
      </c>
      <c r="W497" s="14">
        <f>IF('Anvendte oplysninger'!U497="Irrelevant",1,IF(AND(OR(I497="Motorvejsstrækning",I497="Frakørselsflettestrækning",I497="Tilkørselsflettestrækning",I497="Frakørselsrampe",I497="Tilkørselsrampe"),'Anvendte oplysninger'!U497="Ja"),0.94,1))</f>
        <v>1</v>
      </c>
      <c r="X497" s="14">
        <f>IF('Anvendte oplysninger'!U497="Irrelevant",1,IF(AND(OR(I497="Motorvejsstrækning",I497="Frakørselsflettestrækning",I497="Tilkørselsflettestrækning",I497="Frakørselsrampe",I497="Tilkørselsrampe"),'Anvendte oplysninger'!U497="Ja"),0.97,1))</f>
        <v>1</v>
      </c>
      <c r="Y497" s="14">
        <f>IF(AND(I497="Frakørselsrampe",'Anvendte oplysninger'!V497="S-formet ruderrampe"),1.32,IF(AND(I497="Frakørselsrampe",'Anvendte oplysninger'!V497="S-formet trompetrampe"),2.05,IF(AND(I497="Frakørselsrampe",'Anvendte oplysninger'!V497="U-formet trompetrampe"),4.11,IF(AND(I497="Frakørselsrampe",'Anvendte oplysninger'!V497="SV-formet flyoverrampe"),5.15,IF(AND(I497="Frakørselsrampe",'Anvendte oplysninger'!V497="Vinkelformet rampe"),1.07,IF(AND(I497="Tilkørselsrampe",'Anvendte oplysninger'!V497="S-formet ruderrampe"),0.93,IF(AND(I497="Tilkørselsrampe",'Anvendte oplysninger'!V497="S-formet trompetrampe"),2.48,IF(AND(I497="Tilkørselsrampe",'Anvendte oplysninger'!V497="U-formet trompetrampe"),4.15,IF(AND(I497="Tilkørselsrampe",'Anvendte oplysninger'!V497="SV-formet flyoverrampe"),5.26,IF(AND(I497="Tilkørselsrampe",'Anvendte oplysninger'!V497="Vinkelformet rampe"),1.42,1))))))))))</f>
        <v>1</v>
      </c>
      <c r="Z497" s="14">
        <f>IF(OR('Anvendte oplysninger'!W497="Lige",'Anvendte oplysninger'!W497="Irrelevant",'Anvendte oplysninger'!X497="Irrelevant",'Anvendte oplysninger'!Y497="Irrelevant"),1,1+1.545*1000/32.2*((('Anvendte oplysninger'!Y497*3268/3600)/('Anvendte oplysninger'!W497/0.306))^2)*('Anvendte oplysninger'!X497/1000)/G497)</f>
        <v>1</v>
      </c>
      <c r="AA497" s="14">
        <f>IF(OR('Anvendte oplysninger'!W497="Lige",'Anvendte oplysninger'!W497="Irrelevant",'Anvendte oplysninger'!X497="Irrelevant",'Anvendte oplysninger'!Y497="Irrelevant"),1,1+1.961*1000/32.2*((('Anvendte oplysninger'!Y497*3268/3600)/('Anvendte oplysninger'!W497/0.306))^2)*('Anvendte oplysninger'!X497/1000)/G497)</f>
        <v>1</v>
      </c>
      <c r="AB497" s="14">
        <f>IF(OR('Anvendte oplysninger'!Z497="Lige",'Anvendte oplysninger'!Z497="Irrelevant",'Anvendte oplysninger'!AA497="Irrelevant",'Anvendte oplysninger'!AB497="Irrelevant"),1,1+1.545*1000/32.2*((('Anvendte oplysninger'!AB497*3268/3600)/('Anvendte oplysninger'!Z497/0.306))^2)*('Anvendte oplysninger'!AA497/1000)/G497)</f>
        <v>1</v>
      </c>
      <c r="AC497" s="14">
        <f>IF(OR('Anvendte oplysninger'!Z497="Lige",'Anvendte oplysninger'!Z497="Irrelevant",'Anvendte oplysninger'!AA497="Irrelevant",'Anvendte oplysninger'!AB497="Irrelevant"),1,1+1.961*1000/32.2*((('Anvendte oplysninger'!AB497*3268/3600)/('Anvendte oplysninger'!Z497/0.306))^2)*('Anvendte oplysninger'!AA497/1000)/G497)</f>
        <v>1</v>
      </c>
      <c r="AD497" s="14">
        <f>IF(OR('Anvendte oplysninger'!AC497="Irrelevant",'Anvendte oplysninger'!AC497="Nej"),1,IF(AND('Anvendte oplysninger'!AC497="Ja",OR('Anvendte oplysninger'!Q497&lt;301,'Anvendte oplysninger'!S497&lt;301)),1-(0.5*('Anvendte oplysninger'!R497+'Anvendte oplysninger'!T497)/('Anvendte oplysninger'!G497*1000)),IF(AND('Anvendte oplysninger'!AC497="Ja",OR('Anvendte oplysninger'!Q497&lt;601,'Anvendte oplysninger'!S497&lt;601)),1-(0.25*('Anvendte oplysninger'!R497+'Anvendte oplysninger'!T497)/('Anvendte oplysninger'!G497*1000)),1)))</f>
        <v>1</v>
      </c>
      <c r="AE497" s="14">
        <f>IF(OR('Anvendte oplysninger'!AC497="Irrelevant",'Anvendte oplysninger'!AC497="Nej"),1,IF(AND('Anvendte oplysninger'!AC497="Ja",OR('Anvendte oplysninger'!Q497&lt;301,'Anvendte oplysninger'!S497&lt;301)),1-(0.4*('Anvendte oplysninger'!R497+'Anvendte oplysninger'!T497)/('Anvendte oplysninger'!G497*1000)),IF(AND('Anvendte oplysninger'!AC497="Ja",OR('Anvendte oplysninger'!Q497&lt;601,'Anvendte oplysninger'!S497&lt;601)),1-(0.2*('Anvendte oplysninger'!R497+'Anvendte oplysninger'!T497)/('Anvendte oplysninger'!G497*1000)),1)))</f>
        <v>1</v>
      </c>
      <c r="AF497" s="14">
        <f>IF('Anvendte oplysninger'!AD497="110 km/t",0.79,1)</f>
        <v>1</v>
      </c>
      <c r="AG497" s="14">
        <f>IF('Anvendte oplysninger'!AD497="110 km/t",0.94,1)</f>
        <v>1</v>
      </c>
      <c r="AH497" s="14">
        <f>IF('Anvendte oplysninger'!AD497="110 km/t",0.66,1)</f>
        <v>1</v>
      </c>
      <c r="AI497" s="14">
        <f>IF('Anvendte oplysninger'!AD497="110 km/t",0.82,1)</f>
        <v>1</v>
      </c>
      <c r="AJ497" s="14">
        <f>IF(AND('Anvendte oplysninger'!AE497="Ja",I497="Tilkørselsflettestrækning"),0.65*'Anvendte oplysninger'!AF497+1-'Anvendte oplysninger'!AF497,1)</f>
        <v>1</v>
      </c>
      <c r="AK497" s="15" t="str">
        <f t="shared" si="49"/>
        <v/>
      </c>
      <c r="AL497" s="15" t="str">
        <f t="shared" si="50"/>
        <v/>
      </c>
      <c r="AM497" s="15" t="str">
        <f t="shared" si="51"/>
        <v/>
      </c>
      <c r="AN497" s="15" t="str">
        <f t="shared" si="52"/>
        <v/>
      </c>
      <c r="AO497" s="15" t="str">
        <f t="shared" si="53"/>
        <v/>
      </c>
      <c r="AP497" s="15" t="str">
        <f t="shared" si="54"/>
        <v/>
      </c>
      <c r="AQ497" s="4" t="str">
        <f t="shared" si="55"/>
        <v/>
      </c>
    </row>
    <row r="498" spans="1:43" x14ac:dyDescent="0.25">
      <c r="A498" s="4" t="str">
        <f>IF(Inddata!A513="","",Inddata!A513)</f>
        <v/>
      </c>
      <c r="B498" s="4" t="str">
        <f>IF(Inddata!B513="","",Inddata!B513)</f>
        <v/>
      </c>
      <c r="C498" s="4" t="str">
        <f>IF(Inddata!C513="","",Inddata!C513)</f>
        <v/>
      </c>
      <c r="D498" s="4" t="str">
        <f>IF(Inddata!D513="","",Inddata!D513)</f>
        <v/>
      </c>
      <c r="E498" s="4" t="str">
        <f>IF(Inddata!E513="","",Inddata!E513)</f>
        <v/>
      </c>
      <c r="F498" s="4" t="str">
        <f>IF(Inddata!F513="","",Inddata!F513)</f>
        <v/>
      </c>
      <c r="G498" s="4">
        <f>IF(Inddata!G513="","",Inddata!G513)</f>
        <v>0</v>
      </c>
      <c r="H498" s="4" t="str">
        <f>IF(Inddata!H513&gt;0.5,Inddata!H513,"")</f>
        <v/>
      </c>
      <c r="I498" s="4" t="str">
        <f>IF(Inddata!I513="","",Inddata!I513)</f>
        <v/>
      </c>
      <c r="J498" s="14">
        <f>IF('Anvendte oplysninger'!J498="Irrelevant",1,IF('Anvendte oplysninger'!J498&gt;3,1.2,1))</f>
        <v>1</v>
      </c>
      <c r="K498" s="14">
        <f>IF('Anvendte oplysninger'!K498="Irrelevant",1,IF(AND(OR(I498="Motorvejsstrækning",I498="Frakørselsflettestrækning",I498="Tilkørselsflettestrækning"),'Anvendte oplysninger'!K498&lt;3.5),1+(3.5-'Anvendte oplysninger'!K498)*0.12,IF(AND(OR(I498="Frakørselsrampe",I498="Tilkørselsrampe"),'Anvendte oplysninger'!K498&lt;3.5),1+(3.5-'Anvendte oplysninger'!K498)*0.16,1)))</f>
        <v>1</v>
      </c>
      <c r="L498" s="14">
        <f>IF('Anvendte oplysninger'!L498="Irrelevant",1,IF(AND('Anvendte oplysninger'!L498="Ja",'Anvendte oplysninger'!J498=2),0.6*'Anvendte oplysninger'!M498+(1-'Anvendte oplysninger'!M498),IF(AND('Anvendte oplysninger'!L498="Ja",'Anvendte oplysninger'!J498=3),0.7*'Anvendte oplysninger'!M498+(1-'Anvendte oplysninger'!M498),IF(AND('Anvendte oplysninger'!L498="Ja",'Anvendte oplysninger'!J498=4),0.76*'Anvendte oplysninger'!M498+(1-'Anvendte oplysninger'!M498),IF(AND('Anvendte oplysninger'!L498="Ja",'Anvendte oplysninger'!J498&gt;4.99999999),0.8*'Anvendte oplysninger'!M498+(1-'Anvendte oplysninger'!M498),1)))))</f>
        <v>1</v>
      </c>
      <c r="M498" s="14">
        <f>IF('Anvendte oplysninger'!L498="Irrelevant",1,IF(AND('Anvendte oplysninger'!L498="Ja",'Anvendte oplysninger'!J498=2),0.8*'Anvendte oplysninger'!M498+(1-'Anvendte oplysninger'!M498),IF(AND('Anvendte oplysninger'!L498="Ja",'Anvendte oplysninger'!J498=3),0.85*'Anvendte oplysninger'!M498+(1-'Anvendte oplysninger'!M498),IF(AND('Anvendte oplysninger'!L498="Ja",'Anvendte oplysninger'!J498=4),0.88*'Anvendte oplysninger'!M498+(1-'Anvendte oplysninger'!M498),IF(AND('Anvendte oplysninger'!L498="Ja",'Anvendte oplysninger'!J498&gt;4.99999999),0.9*'Anvendte oplysninger'!M498+(1-'Anvendte oplysninger'!M498),1)))))</f>
        <v>1</v>
      </c>
      <c r="N498" s="14">
        <f>IF('Anvendte oplysninger'!N498="Irrelevant",1,IF(AND(OR(I498="Motorvejsstrækning",I498="Frakørselsflettestrækning",I498="Tilkørselsflettestrækning"),'Anvendte oplysninger'!N498&lt;3),1+(3-'Anvendte oplysninger'!N498)*0.09333333,1))</f>
        <v>1</v>
      </c>
      <c r="O498" s="14">
        <f>IF('Anvendte oplysninger'!N498="Irrelevant",1,IF(AND(OR(I498="Motorvejsstrækning",I498="Frakørselsflettestrækning",I498="Tilkørselsflettestrækning"),'Anvendte oplysninger'!N498&lt;3),1+(3-'Anvendte oplysninger'!N498)*0.19666667,1))</f>
        <v>1</v>
      </c>
      <c r="P498" s="14">
        <f>IF('Anvendte oplysninger'!O498="Irrelevant",1,IF(AND(OR(I498="Motorvejsstrækning",I498="Frakørselsflettestrækning",I498="Tilkørselsflettestrækning"),'Anvendte oplysninger'!O498&lt;3.00000001),1+(0.5-'Anvendte oplysninger'!O498)*0.04,IF(AND(OR(I498="Frakørselsrampe",I498="Tilkørselsrampe"),'Anvendte oplysninger'!O498&lt;3.00000001),1+(0.5-'Anvendte oplysninger'!O498)*0.08,IF(OR(I498="Motorvejsstrækning",I498="Frakørselsflettestrækning",I498="Tilkørselsflettestrækning"),0.9,0.8))))</f>
        <v>1</v>
      </c>
      <c r="Q498" s="14">
        <f>IF('Anvendte oplysninger'!P498="Irrelevant",1,IF(AND(OR(I498="Motorvejsstrækning",I498="Frakørselsflettestrækning",I498="Tilkørselsflettestrækning"),'Anvendte oplysninger'!P498&lt;11.00000001),1+(5-'Anvendte oplysninger'!P498)*0.01,0.94))</f>
        <v>1</v>
      </c>
      <c r="R498" s="14">
        <f>IF(OR('Anvendte oplysninger'!Q498="Irrelevant",'Anvendte oplysninger'!R498="Irrelevant",'Anvendte oplysninger'!Q498="Lige"),1,IF(AND(OR(I498="Motorvejsstrækning",I498="Frakørselsflettestrækning",I498="Tilkørselsflettestrækning"),'Anvendte oplysninger'!Q498&lt;4000),(EXP(0.1096*1746.5/'Anvendte oplysninger'!Q498)/EXP(0.1096*1746.5/4000))*('Anvendte oplysninger'!R498/1000)/G498+(G498-'Anvendte oplysninger'!R498/1000)/G498,1))</f>
        <v>1</v>
      </c>
      <c r="S498" s="14">
        <f>IF(OR('Anvendte oplysninger'!S498="Irrelevant",'Anvendte oplysninger'!T498="Irrelevant",'Anvendte oplysninger'!S498="Lige"),1,IF(AND(OR(I498="Motorvejsstrækning",I498="Frakørselsflettestrækning",I498="Tilkørselsflettestrækning"),'Anvendte oplysninger'!S498&lt;4000),(EXP(0.1096*1746.5/'Anvendte oplysninger'!S498)/EXP(0.1096*1746.5/4000))*('Anvendte oplysninger'!T498/1000)/G498+(G498-'Anvendte oplysninger'!T498/1000)/G498,1))</f>
        <v>1</v>
      </c>
      <c r="T498" s="14">
        <f>IF('Anvendte oplysninger'!U498="Irrelevant",1,IF(AND(OR(I498="Motorvejsstrækning",I498="Frakørselsflettestrækning",I498="Tilkørselsflettestrækning",I498="Frakørselsrampe",I498="Tilkørselsrampe"),'Anvendte oplysninger'!U498="Ja"),0.95,1))</f>
        <v>1</v>
      </c>
      <c r="U498" s="14">
        <f>IF('Anvendte oplysninger'!U498="Irrelevant",1,IF(AND(OR(I498="Motorvejsstrækning",I498="Frakørselsflettestrækning",I498="Tilkørselsflettestrækning",I498="Frakørselsrampe",I498="Tilkørselsrampe"),'Anvendte oplysninger'!U498="Ja"),0.96,1))</f>
        <v>1</v>
      </c>
      <c r="V498" s="14">
        <f>IF('Anvendte oplysninger'!U498="Irrelevant",1,IF(AND(OR(I498="Motorvejsstrækning",I498="Frakørselsflettestrækning",I498="Tilkørselsflettestrækning",I498="Frakørselsrampe",I498="Tilkørselsrampe"),'Anvendte oplysninger'!U498="Ja"),0.79,1))</f>
        <v>1</v>
      </c>
      <c r="W498" s="14">
        <f>IF('Anvendte oplysninger'!U498="Irrelevant",1,IF(AND(OR(I498="Motorvejsstrækning",I498="Frakørselsflettestrækning",I498="Tilkørselsflettestrækning",I498="Frakørselsrampe",I498="Tilkørselsrampe"),'Anvendte oplysninger'!U498="Ja"),0.94,1))</f>
        <v>1</v>
      </c>
      <c r="X498" s="14">
        <f>IF('Anvendte oplysninger'!U498="Irrelevant",1,IF(AND(OR(I498="Motorvejsstrækning",I498="Frakørselsflettestrækning",I498="Tilkørselsflettestrækning",I498="Frakørselsrampe",I498="Tilkørselsrampe"),'Anvendte oplysninger'!U498="Ja"),0.97,1))</f>
        <v>1</v>
      </c>
      <c r="Y498" s="14">
        <f>IF(AND(I498="Frakørselsrampe",'Anvendte oplysninger'!V498="S-formet ruderrampe"),1.32,IF(AND(I498="Frakørselsrampe",'Anvendte oplysninger'!V498="S-formet trompetrampe"),2.05,IF(AND(I498="Frakørselsrampe",'Anvendte oplysninger'!V498="U-formet trompetrampe"),4.11,IF(AND(I498="Frakørselsrampe",'Anvendte oplysninger'!V498="SV-formet flyoverrampe"),5.15,IF(AND(I498="Frakørselsrampe",'Anvendte oplysninger'!V498="Vinkelformet rampe"),1.07,IF(AND(I498="Tilkørselsrampe",'Anvendte oplysninger'!V498="S-formet ruderrampe"),0.93,IF(AND(I498="Tilkørselsrampe",'Anvendte oplysninger'!V498="S-formet trompetrampe"),2.48,IF(AND(I498="Tilkørselsrampe",'Anvendte oplysninger'!V498="U-formet trompetrampe"),4.15,IF(AND(I498="Tilkørselsrampe",'Anvendte oplysninger'!V498="SV-formet flyoverrampe"),5.26,IF(AND(I498="Tilkørselsrampe",'Anvendte oplysninger'!V498="Vinkelformet rampe"),1.42,1))))))))))</f>
        <v>1</v>
      </c>
      <c r="Z498" s="14">
        <f>IF(OR('Anvendte oplysninger'!W498="Lige",'Anvendte oplysninger'!W498="Irrelevant",'Anvendte oplysninger'!X498="Irrelevant",'Anvendte oplysninger'!Y498="Irrelevant"),1,1+1.545*1000/32.2*((('Anvendte oplysninger'!Y498*3268/3600)/('Anvendte oplysninger'!W498/0.306))^2)*('Anvendte oplysninger'!X498/1000)/G498)</f>
        <v>1</v>
      </c>
      <c r="AA498" s="14">
        <f>IF(OR('Anvendte oplysninger'!W498="Lige",'Anvendte oplysninger'!W498="Irrelevant",'Anvendte oplysninger'!X498="Irrelevant",'Anvendte oplysninger'!Y498="Irrelevant"),1,1+1.961*1000/32.2*((('Anvendte oplysninger'!Y498*3268/3600)/('Anvendte oplysninger'!W498/0.306))^2)*('Anvendte oplysninger'!X498/1000)/G498)</f>
        <v>1</v>
      </c>
      <c r="AB498" s="14">
        <f>IF(OR('Anvendte oplysninger'!Z498="Lige",'Anvendte oplysninger'!Z498="Irrelevant",'Anvendte oplysninger'!AA498="Irrelevant",'Anvendte oplysninger'!AB498="Irrelevant"),1,1+1.545*1000/32.2*((('Anvendte oplysninger'!AB498*3268/3600)/('Anvendte oplysninger'!Z498/0.306))^2)*('Anvendte oplysninger'!AA498/1000)/G498)</f>
        <v>1</v>
      </c>
      <c r="AC498" s="14">
        <f>IF(OR('Anvendte oplysninger'!Z498="Lige",'Anvendte oplysninger'!Z498="Irrelevant",'Anvendte oplysninger'!AA498="Irrelevant",'Anvendte oplysninger'!AB498="Irrelevant"),1,1+1.961*1000/32.2*((('Anvendte oplysninger'!AB498*3268/3600)/('Anvendte oplysninger'!Z498/0.306))^2)*('Anvendte oplysninger'!AA498/1000)/G498)</f>
        <v>1</v>
      </c>
      <c r="AD498" s="14">
        <f>IF(OR('Anvendte oplysninger'!AC498="Irrelevant",'Anvendte oplysninger'!AC498="Nej"),1,IF(AND('Anvendte oplysninger'!AC498="Ja",OR('Anvendte oplysninger'!Q498&lt;301,'Anvendte oplysninger'!S498&lt;301)),1-(0.5*('Anvendte oplysninger'!R498+'Anvendte oplysninger'!T498)/('Anvendte oplysninger'!G498*1000)),IF(AND('Anvendte oplysninger'!AC498="Ja",OR('Anvendte oplysninger'!Q498&lt;601,'Anvendte oplysninger'!S498&lt;601)),1-(0.25*('Anvendte oplysninger'!R498+'Anvendte oplysninger'!T498)/('Anvendte oplysninger'!G498*1000)),1)))</f>
        <v>1</v>
      </c>
      <c r="AE498" s="14">
        <f>IF(OR('Anvendte oplysninger'!AC498="Irrelevant",'Anvendte oplysninger'!AC498="Nej"),1,IF(AND('Anvendte oplysninger'!AC498="Ja",OR('Anvendte oplysninger'!Q498&lt;301,'Anvendte oplysninger'!S498&lt;301)),1-(0.4*('Anvendte oplysninger'!R498+'Anvendte oplysninger'!T498)/('Anvendte oplysninger'!G498*1000)),IF(AND('Anvendte oplysninger'!AC498="Ja",OR('Anvendte oplysninger'!Q498&lt;601,'Anvendte oplysninger'!S498&lt;601)),1-(0.2*('Anvendte oplysninger'!R498+'Anvendte oplysninger'!T498)/('Anvendte oplysninger'!G498*1000)),1)))</f>
        <v>1</v>
      </c>
      <c r="AF498" s="14">
        <f>IF('Anvendte oplysninger'!AD498="110 km/t",0.79,1)</f>
        <v>1</v>
      </c>
      <c r="AG498" s="14">
        <f>IF('Anvendte oplysninger'!AD498="110 km/t",0.94,1)</f>
        <v>1</v>
      </c>
      <c r="AH498" s="14">
        <f>IF('Anvendte oplysninger'!AD498="110 km/t",0.66,1)</f>
        <v>1</v>
      </c>
      <c r="AI498" s="14">
        <f>IF('Anvendte oplysninger'!AD498="110 km/t",0.82,1)</f>
        <v>1</v>
      </c>
      <c r="AJ498" s="14">
        <f>IF(AND('Anvendte oplysninger'!AE498="Ja",I498="Tilkørselsflettestrækning"),0.65*'Anvendte oplysninger'!AF498+1-'Anvendte oplysninger'!AF498,1)</f>
        <v>1</v>
      </c>
      <c r="AK498" s="15" t="str">
        <f t="shared" si="49"/>
        <v/>
      </c>
      <c r="AL498" s="15" t="str">
        <f t="shared" si="50"/>
        <v/>
      </c>
      <c r="AM498" s="15" t="str">
        <f t="shared" si="51"/>
        <v/>
      </c>
      <c r="AN498" s="15" t="str">
        <f t="shared" si="52"/>
        <v/>
      </c>
      <c r="AO498" s="15" t="str">
        <f t="shared" si="53"/>
        <v/>
      </c>
      <c r="AP498" s="15" t="str">
        <f t="shared" si="54"/>
        <v/>
      </c>
      <c r="AQ498" s="4" t="str">
        <f t="shared" si="55"/>
        <v/>
      </c>
    </row>
    <row r="499" spans="1:43" x14ac:dyDescent="0.25">
      <c r="A499" s="4" t="str">
        <f>IF(Inddata!A514="","",Inddata!A514)</f>
        <v/>
      </c>
      <c r="B499" s="4" t="str">
        <f>IF(Inddata!B514="","",Inddata!B514)</f>
        <v/>
      </c>
      <c r="C499" s="4" t="str">
        <f>IF(Inddata!C514="","",Inddata!C514)</f>
        <v/>
      </c>
      <c r="D499" s="4" t="str">
        <f>IF(Inddata!D514="","",Inddata!D514)</f>
        <v/>
      </c>
      <c r="E499" s="4" t="str">
        <f>IF(Inddata!E514="","",Inddata!E514)</f>
        <v/>
      </c>
      <c r="F499" s="4" t="str">
        <f>IF(Inddata!F514="","",Inddata!F514)</f>
        <v/>
      </c>
      <c r="G499" s="4">
        <f>IF(Inddata!G514="","",Inddata!G514)</f>
        <v>0</v>
      </c>
      <c r="H499" s="4" t="str">
        <f>IF(Inddata!H514&gt;0.5,Inddata!H514,"")</f>
        <v/>
      </c>
      <c r="I499" s="4" t="str">
        <f>IF(Inddata!I514="","",Inddata!I514)</f>
        <v/>
      </c>
      <c r="J499" s="14">
        <f>IF('Anvendte oplysninger'!J499="Irrelevant",1,IF('Anvendte oplysninger'!J499&gt;3,1.2,1))</f>
        <v>1</v>
      </c>
      <c r="K499" s="14">
        <f>IF('Anvendte oplysninger'!K499="Irrelevant",1,IF(AND(OR(I499="Motorvejsstrækning",I499="Frakørselsflettestrækning",I499="Tilkørselsflettestrækning"),'Anvendte oplysninger'!K499&lt;3.5),1+(3.5-'Anvendte oplysninger'!K499)*0.12,IF(AND(OR(I499="Frakørselsrampe",I499="Tilkørselsrampe"),'Anvendte oplysninger'!K499&lt;3.5),1+(3.5-'Anvendte oplysninger'!K499)*0.16,1)))</f>
        <v>1</v>
      </c>
      <c r="L499" s="14">
        <f>IF('Anvendte oplysninger'!L499="Irrelevant",1,IF(AND('Anvendte oplysninger'!L499="Ja",'Anvendte oplysninger'!J499=2),0.6*'Anvendte oplysninger'!M499+(1-'Anvendte oplysninger'!M499),IF(AND('Anvendte oplysninger'!L499="Ja",'Anvendte oplysninger'!J499=3),0.7*'Anvendte oplysninger'!M499+(1-'Anvendte oplysninger'!M499),IF(AND('Anvendte oplysninger'!L499="Ja",'Anvendte oplysninger'!J499=4),0.76*'Anvendte oplysninger'!M499+(1-'Anvendte oplysninger'!M499),IF(AND('Anvendte oplysninger'!L499="Ja",'Anvendte oplysninger'!J499&gt;4.99999999),0.8*'Anvendte oplysninger'!M499+(1-'Anvendte oplysninger'!M499),1)))))</f>
        <v>1</v>
      </c>
      <c r="M499" s="14">
        <f>IF('Anvendte oplysninger'!L499="Irrelevant",1,IF(AND('Anvendte oplysninger'!L499="Ja",'Anvendte oplysninger'!J499=2),0.8*'Anvendte oplysninger'!M499+(1-'Anvendte oplysninger'!M499),IF(AND('Anvendte oplysninger'!L499="Ja",'Anvendte oplysninger'!J499=3),0.85*'Anvendte oplysninger'!M499+(1-'Anvendte oplysninger'!M499),IF(AND('Anvendte oplysninger'!L499="Ja",'Anvendte oplysninger'!J499=4),0.88*'Anvendte oplysninger'!M499+(1-'Anvendte oplysninger'!M499),IF(AND('Anvendte oplysninger'!L499="Ja",'Anvendte oplysninger'!J499&gt;4.99999999),0.9*'Anvendte oplysninger'!M499+(1-'Anvendte oplysninger'!M499),1)))))</f>
        <v>1</v>
      </c>
      <c r="N499" s="14">
        <f>IF('Anvendte oplysninger'!N499="Irrelevant",1,IF(AND(OR(I499="Motorvejsstrækning",I499="Frakørselsflettestrækning",I499="Tilkørselsflettestrækning"),'Anvendte oplysninger'!N499&lt;3),1+(3-'Anvendte oplysninger'!N499)*0.09333333,1))</f>
        <v>1</v>
      </c>
      <c r="O499" s="14">
        <f>IF('Anvendte oplysninger'!N499="Irrelevant",1,IF(AND(OR(I499="Motorvejsstrækning",I499="Frakørselsflettestrækning",I499="Tilkørselsflettestrækning"),'Anvendte oplysninger'!N499&lt;3),1+(3-'Anvendte oplysninger'!N499)*0.19666667,1))</f>
        <v>1</v>
      </c>
      <c r="P499" s="14">
        <f>IF('Anvendte oplysninger'!O499="Irrelevant",1,IF(AND(OR(I499="Motorvejsstrækning",I499="Frakørselsflettestrækning",I499="Tilkørselsflettestrækning"),'Anvendte oplysninger'!O499&lt;3.00000001),1+(0.5-'Anvendte oplysninger'!O499)*0.04,IF(AND(OR(I499="Frakørselsrampe",I499="Tilkørselsrampe"),'Anvendte oplysninger'!O499&lt;3.00000001),1+(0.5-'Anvendte oplysninger'!O499)*0.08,IF(OR(I499="Motorvejsstrækning",I499="Frakørselsflettestrækning",I499="Tilkørselsflettestrækning"),0.9,0.8))))</f>
        <v>1</v>
      </c>
      <c r="Q499" s="14">
        <f>IF('Anvendte oplysninger'!P499="Irrelevant",1,IF(AND(OR(I499="Motorvejsstrækning",I499="Frakørselsflettestrækning",I499="Tilkørselsflettestrækning"),'Anvendte oplysninger'!P499&lt;11.00000001),1+(5-'Anvendte oplysninger'!P499)*0.01,0.94))</f>
        <v>1</v>
      </c>
      <c r="R499" s="14">
        <f>IF(OR('Anvendte oplysninger'!Q499="Irrelevant",'Anvendte oplysninger'!R499="Irrelevant",'Anvendte oplysninger'!Q499="Lige"),1,IF(AND(OR(I499="Motorvejsstrækning",I499="Frakørselsflettestrækning",I499="Tilkørselsflettestrækning"),'Anvendte oplysninger'!Q499&lt;4000),(EXP(0.1096*1746.5/'Anvendte oplysninger'!Q499)/EXP(0.1096*1746.5/4000))*('Anvendte oplysninger'!R499/1000)/G499+(G499-'Anvendte oplysninger'!R499/1000)/G499,1))</f>
        <v>1</v>
      </c>
      <c r="S499" s="14">
        <f>IF(OR('Anvendte oplysninger'!S499="Irrelevant",'Anvendte oplysninger'!T499="Irrelevant",'Anvendte oplysninger'!S499="Lige"),1,IF(AND(OR(I499="Motorvejsstrækning",I499="Frakørselsflettestrækning",I499="Tilkørselsflettestrækning"),'Anvendte oplysninger'!S499&lt;4000),(EXP(0.1096*1746.5/'Anvendte oplysninger'!S499)/EXP(0.1096*1746.5/4000))*('Anvendte oplysninger'!T499/1000)/G499+(G499-'Anvendte oplysninger'!T499/1000)/G499,1))</f>
        <v>1</v>
      </c>
      <c r="T499" s="14">
        <f>IF('Anvendte oplysninger'!U499="Irrelevant",1,IF(AND(OR(I499="Motorvejsstrækning",I499="Frakørselsflettestrækning",I499="Tilkørselsflettestrækning",I499="Frakørselsrampe",I499="Tilkørselsrampe"),'Anvendte oplysninger'!U499="Ja"),0.95,1))</f>
        <v>1</v>
      </c>
      <c r="U499" s="14">
        <f>IF('Anvendte oplysninger'!U499="Irrelevant",1,IF(AND(OR(I499="Motorvejsstrækning",I499="Frakørselsflettestrækning",I499="Tilkørselsflettestrækning",I499="Frakørselsrampe",I499="Tilkørselsrampe"),'Anvendte oplysninger'!U499="Ja"),0.96,1))</f>
        <v>1</v>
      </c>
      <c r="V499" s="14">
        <f>IF('Anvendte oplysninger'!U499="Irrelevant",1,IF(AND(OR(I499="Motorvejsstrækning",I499="Frakørselsflettestrækning",I499="Tilkørselsflettestrækning",I499="Frakørselsrampe",I499="Tilkørselsrampe"),'Anvendte oplysninger'!U499="Ja"),0.79,1))</f>
        <v>1</v>
      </c>
      <c r="W499" s="14">
        <f>IF('Anvendte oplysninger'!U499="Irrelevant",1,IF(AND(OR(I499="Motorvejsstrækning",I499="Frakørselsflettestrækning",I499="Tilkørselsflettestrækning",I499="Frakørselsrampe",I499="Tilkørselsrampe"),'Anvendte oplysninger'!U499="Ja"),0.94,1))</f>
        <v>1</v>
      </c>
      <c r="X499" s="14">
        <f>IF('Anvendte oplysninger'!U499="Irrelevant",1,IF(AND(OR(I499="Motorvejsstrækning",I499="Frakørselsflettestrækning",I499="Tilkørselsflettestrækning",I499="Frakørselsrampe",I499="Tilkørselsrampe"),'Anvendte oplysninger'!U499="Ja"),0.97,1))</f>
        <v>1</v>
      </c>
      <c r="Y499" s="14">
        <f>IF(AND(I499="Frakørselsrampe",'Anvendte oplysninger'!V499="S-formet ruderrampe"),1.32,IF(AND(I499="Frakørselsrampe",'Anvendte oplysninger'!V499="S-formet trompetrampe"),2.05,IF(AND(I499="Frakørselsrampe",'Anvendte oplysninger'!V499="U-formet trompetrampe"),4.11,IF(AND(I499="Frakørselsrampe",'Anvendte oplysninger'!V499="SV-formet flyoverrampe"),5.15,IF(AND(I499="Frakørselsrampe",'Anvendte oplysninger'!V499="Vinkelformet rampe"),1.07,IF(AND(I499="Tilkørselsrampe",'Anvendte oplysninger'!V499="S-formet ruderrampe"),0.93,IF(AND(I499="Tilkørselsrampe",'Anvendte oplysninger'!V499="S-formet trompetrampe"),2.48,IF(AND(I499="Tilkørselsrampe",'Anvendte oplysninger'!V499="U-formet trompetrampe"),4.15,IF(AND(I499="Tilkørselsrampe",'Anvendte oplysninger'!V499="SV-formet flyoverrampe"),5.26,IF(AND(I499="Tilkørselsrampe",'Anvendte oplysninger'!V499="Vinkelformet rampe"),1.42,1))))))))))</f>
        <v>1</v>
      </c>
      <c r="Z499" s="14">
        <f>IF(OR('Anvendte oplysninger'!W499="Lige",'Anvendte oplysninger'!W499="Irrelevant",'Anvendte oplysninger'!X499="Irrelevant",'Anvendte oplysninger'!Y499="Irrelevant"),1,1+1.545*1000/32.2*((('Anvendte oplysninger'!Y499*3268/3600)/('Anvendte oplysninger'!W499/0.306))^2)*('Anvendte oplysninger'!X499/1000)/G499)</f>
        <v>1</v>
      </c>
      <c r="AA499" s="14">
        <f>IF(OR('Anvendte oplysninger'!W499="Lige",'Anvendte oplysninger'!W499="Irrelevant",'Anvendte oplysninger'!X499="Irrelevant",'Anvendte oplysninger'!Y499="Irrelevant"),1,1+1.961*1000/32.2*((('Anvendte oplysninger'!Y499*3268/3600)/('Anvendte oplysninger'!W499/0.306))^2)*('Anvendte oplysninger'!X499/1000)/G499)</f>
        <v>1</v>
      </c>
      <c r="AB499" s="14">
        <f>IF(OR('Anvendte oplysninger'!Z499="Lige",'Anvendte oplysninger'!Z499="Irrelevant",'Anvendte oplysninger'!AA499="Irrelevant",'Anvendte oplysninger'!AB499="Irrelevant"),1,1+1.545*1000/32.2*((('Anvendte oplysninger'!AB499*3268/3600)/('Anvendte oplysninger'!Z499/0.306))^2)*('Anvendte oplysninger'!AA499/1000)/G499)</f>
        <v>1</v>
      </c>
      <c r="AC499" s="14">
        <f>IF(OR('Anvendte oplysninger'!Z499="Lige",'Anvendte oplysninger'!Z499="Irrelevant",'Anvendte oplysninger'!AA499="Irrelevant",'Anvendte oplysninger'!AB499="Irrelevant"),1,1+1.961*1000/32.2*((('Anvendte oplysninger'!AB499*3268/3600)/('Anvendte oplysninger'!Z499/0.306))^2)*('Anvendte oplysninger'!AA499/1000)/G499)</f>
        <v>1</v>
      </c>
      <c r="AD499" s="14">
        <f>IF(OR('Anvendte oplysninger'!AC499="Irrelevant",'Anvendte oplysninger'!AC499="Nej"),1,IF(AND('Anvendte oplysninger'!AC499="Ja",OR('Anvendte oplysninger'!Q499&lt;301,'Anvendte oplysninger'!S499&lt;301)),1-(0.5*('Anvendte oplysninger'!R499+'Anvendte oplysninger'!T499)/('Anvendte oplysninger'!G499*1000)),IF(AND('Anvendte oplysninger'!AC499="Ja",OR('Anvendte oplysninger'!Q499&lt;601,'Anvendte oplysninger'!S499&lt;601)),1-(0.25*('Anvendte oplysninger'!R499+'Anvendte oplysninger'!T499)/('Anvendte oplysninger'!G499*1000)),1)))</f>
        <v>1</v>
      </c>
      <c r="AE499" s="14">
        <f>IF(OR('Anvendte oplysninger'!AC499="Irrelevant",'Anvendte oplysninger'!AC499="Nej"),1,IF(AND('Anvendte oplysninger'!AC499="Ja",OR('Anvendte oplysninger'!Q499&lt;301,'Anvendte oplysninger'!S499&lt;301)),1-(0.4*('Anvendte oplysninger'!R499+'Anvendte oplysninger'!T499)/('Anvendte oplysninger'!G499*1000)),IF(AND('Anvendte oplysninger'!AC499="Ja",OR('Anvendte oplysninger'!Q499&lt;601,'Anvendte oplysninger'!S499&lt;601)),1-(0.2*('Anvendte oplysninger'!R499+'Anvendte oplysninger'!T499)/('Anvendte oplysninger'!G499*1000)),1)))</f>
        <v>1</v>
      </c>
      <c r="AF499" s="14">
        <f>IF('Anvendte oplysninger'!AD499="110 km/t",0.79,1)</f>
        <v>1</v>
      </c>
      <c r="AG499" s="14">
        <f>IF('Anvendte oplysninger'!AD499="110 km/t",0.94,1)</f>
        <v>1</v>
      </c>
      <c r="AH499" s="14">
        <f>IF('Anvendte oplysninger'!AD499="110 km/t",0.66,1)</f>
        <v>1</v>
      </c>
      <c r="AI499" s="14">
        <f>IF('Anvendte oplysninger'!AD499="110 km/t",0.82,1)</f>
        <v>1</v>
      </c>
      <c r="AJ499" s="14">
        <f>IF(AND('Anvendte oplysninger'!AE499="Ja",I499="Tilkørselsflettestrækning"),0.65*'Anvendte oplysninger'!AF499+1-'Anvendte oplysninger'!AF499,1)</f>
        <v>1</v>
      </c>
      <c r="AK499" s="15" t="str">
        <f t="shared" si="49"/>
        <v/>
      </c>
      <c r="AL499" s="15" t="str">
        <f t="shared" si="50"/>
        <v/>
      </c>
      <c r="AM499" s="15" t="str">
        <f t="shared" si="51"/>
        <v/>
      </c>
      <c r="AN499" s="15" t="str">
        <f t="shared" si="52"/>
        <v/>
      </c>
      <c r="AO499" s="15" t="str">
        <f t="shared" si="53"/>
        <v/>
      </c>
      <c r="AP499" s="15" t="str">
        <f t="shared" si="54"/>
        <v/>
      </c>
      <c r="AQ499" s="4" t="str">
        <f t="shared" si="55"/>
        <v/>
      </c>
    </row>
    <row r="500" spans="1:43" x14ac:dyDescent="0.25">
      <c r="A500" s="4" t="str">
        <f>IF(Inddata!A515="","",Inddata!A515)</f>
        <v/>
      </c>
      <c r="B500" s="4" t="str">
        <f>IF(Inddata!B515="","",Inddata!B515)</f>
        <v/>
      </c>
      <c r="C500" s="4" t="str">
        <f>IF(Inddata!C515="","",Inddata!C515)</f>
        <v/>
      </c>
      <c r="D500" s="4" t="str">
        <f>IF(Inddata!D515="","",Inddata!D515)</f>
        <v/>
      </c>
      <c r="E500" s="4" t="str">
        <f>IF(Inddata!E515="","",Inddata!E515)</f>
        <v/>
      </c>
      <c r="F500" s="4" t="str">
        <f>IF(Inddata!F515="","",Inddata!F515)</f>
        <v/>
      </c>
      <c r="G500" s="4">
        <f>IF(Inddata!G515="","",Inddata!G515)</f>
        <v>0</v>
      </c>
      <c r="H500" s="4" t="str">
        <f>IF(Inddata!H515&gt;0.5,Inddata!H515,"")</f>
        <v/>
      </c>
      <c r="I500" s="4" t="str">
        <f>IF(Inddata!I515="","",Inddata!I515)</f>
        <v/>
      </c>
      <c r="J500" s="14">
        <f>IF('Anvendte oplysninger'!J500="Irrelevant",1,IF('Anvendte oplysninger'!J500&gt;3,1.2,1))</f>
        <v>1</v>
      </c>
      <c r="K500" s="14">
        <f>IF('Anvendte oplysninger'!K500="Irrelevant",1,IF(AND(OR(I500="Motorvejsstrækning",I500="Frakørselsflettestrækning",I500="Tilkørselsflettestrækning"),'Anvendte oplysninger'!K500&lt;3.5),1+(3.5-'Anvendte oplysninger'!K500)*0.12,IF(AND(OR(I500="Frakørselsrampe",I500="Tilkørselsrampe"),'Anvendte oplysninger'!K500&lt;3.5),1+(3.5-'Anvendte oplysninger'!K500)*0.16,1)))</f>
        <v>1</v>
      </c>
      <c r="L500" s="14">
        <f>IF('Anvendte oplysninger'!L500="Irrelevant",1,IF(AND('Anvendte oplysninger'!L500="Ja",'Anvendte oplysninger'!J500=2),0.6*'Anvendte oplysninger'!M500+(1-'Anvendte oplysninger'!M500),IF(AND('Anvendte oplysninger'!L500="Ja",'Anvendte oplysninger'!J500=3),0.7*'Anvendte oplysninger'!M500+(1-'Anvendte oplysninger'!M500),IF(AND('Anvendte oplysninger'!L500="Ja",'Anvendte oplysninger'!J500=4),0.76*'Anvendte oplysninger'!M500+(1-'Anvendte oplysninger'!M500),IF(AND('Anvendte oplysninger'!L500="Ja",'Anvendte oplysninger'!J500&gt;4.99999999),0.8*'Anvendte oplysninger'!M500+(1-'Anvendte oplysninger'!M500),1)))))</f>
        <v>1</v>
      </c>
      <c r="M500" s="14">
        <f>IF('Anvendte oplysninger'!L500="Irrelevant",1,IF(AND('Anvendte oplysninger'!L500="Ja",'Anvendte oplysninger'!J500=2),0.8*'Anvendte oplysninger'!M500+(1-'Anvendte oplysninger'!M500),IF(AND('Anvendte oplysninger'!L500="Ja",'Anvendte oplysninger'!J500=3),0.85*'Anvendte oplysninger'!M500+(1-'Anvendte oplysninger'!M500),IF(AND('Anvendte oplysninger'!L500="Ja",'Anvendte oplysninger'!J500=4),0.88*'Anvendte oplysninger'!M500+(1-'Anvendte oplysninger'!M500),IF(AND('Anvendte oplysninger'!L500="Ja",'Anvendte oplysninger'!J500&gt;4.99999999),0.9*'Anvendte oplysninger'!M500+(1-'Anvendte oplysninger'!M500),1)))))</f>
        <v>1</v>
      </c>
      <c r="N500" s="14">
        <f>IF('Anvendte oplysninger'!N500="Irrelevant",1,IF(AND(OR(I500="Motorvejsstrækning",I500="Frakørselsflettestrækning",I500="Tilkørselsflettestrækning"),'Anvendte oplysninger'!N500&lt;3),1+(3-'Anvendte oplysninger'!N500)*0.09333333,1))</f>
        <v>1</v>
      </c>
      <c r="O500" s="14">
        <f>IF('Anvendte oplysninger'!N500="Irrelevant",1,IF(AND(OR(I500="Motorvejsstrækning",I500="Frakørselsflettestrækning",I500="Tilkørselsflettestrækning"),'Anvendte oplysninger'!N500&lt;3),1+(3-'Anvendte oplysninger'!N500)*0.19666667,1))</f>
        <v>1</v>
      </c>
      <c r="P500" s="14">
        <f>IF('Anvendte oplysninger'!O500="Irrelevant",1,IF(AND(OR(I500="Motorvejsstrækning",I500="Frakørselsflettestrækning",I500="Tilkørselsflettestrækning"),'Anvendte oplysninger'!O500&lt;3.00000001),1+(0.5-'Anvendte oplysninger'!O500)*0.04,IF(AND(OR(I500="Frakørselsrampe",I500="Tilkørselsrampe"),'Anvendte oplysninger'!O500&lt;3.00000001),1+(0.5-'Anvendte oplysninger'!O500)*0.08,IF(OR(I500="Motorvejsstrækning",I500="Frakørselsflettestrækning",I500="Tilkørselsflettestrækning"),0.9,0.8))))</f>
        <v>1</v>
      </c>
      <c r="Q500" s="14">
        <f>IF('Anvendte oplysninger'!P500="Irrelevant",1,IF(AND(OR(I500="Motorvejsstrækning",I500="Frakørselsflettestrækning",I500="Tilkørselsflettestrækning"),'Anvendte oplysninger'!P500&lt;11.00000001),1+(5-'Anvendte oplysninger'!P500)*0.01,0.94))</f>
        <v>1</v>
      </c>
      <c r="R500" s="14">
        <f>IF(OR('Anvendte oplysninger'!Q500="Irrelevant",'Anvendte oplysninger'!R500="Irrelevant",'Anvendte oplysninger'!Q500="Lige"),1,IF(AND(OR(I500="Motorvejsstrækning",I500="Frakørselsflettestrækning",I500="Tilkørselsflettestrækning"),'Anvendte oplysninger'!Q500&lt;4000),(EXP(0.1096*1746.5/'Anvendte oplysninger'!Q500)/EXP(0.1096*1746.5/4000))*('Anvendte oplysninger'!R500/1000)/G500+(G500-'Anvendte oplysninger'!R500/1000)/G500,1))</f>
        <v>1</v>
      </c>
      <c r="S500" s="14">
        <f>IF(OR('Anvendte oplysninger'!S500="Irrelevant",'Anvendte oplysninger'!T500="Irrelevant",'Anvendte oplysninger'!S500="Lige"),1,IF(AND(OR(I500="Motorvejsstrækning",I500="Frakørselsflettestrækning",I500="Tilkørselsflettestrækning"),'Anvendte oplysninger'!S500&lt;4000),(EXP(0.1096*1746.5/'Anvendte oplysninger'!S500)/EXP(0.1096*1746.5/4000))*('Anvendte oplysninger'!T500/1000)/G500+(G500-'Anvendte oplysninger'!T500/1000)/G500,1))</f>
        <v>1</v>
      </c>
      <c r="T500" s="14">
        <f>IF('Anvendte oplysninger'!U500="Irrelevant",1,IF(AND(OR(I500="Motorvejsstrækning",I500="Frakørselsflettestrækning",I500="Tilkørselsflettestrækning",I500="Frakørselsrampe",I500="Tilkørselsrampe"),'Anvendte oplysninger'!U500="Ja"),0.95,1))</f>
        <v>1</v>
      </c>
      <c r="U500" s="14">
        <f>IF('Anvendte oplysninger'!U500="Irrelevant",1,IF(AND(OR(I500="Motorvejsstrækning",I500="Frakørselsflettestrækning",I500="Tilkørselsflettestrækning",I500="Frakørselsrampe",I500="Tilkørselsrampe"),'Anvendte oplysninger'!U500="Ja"),0.96,1))</f>
        <v>1</v>
      </c>
      <c r="V500" s="14">
        <f>IF('Anvendte oplysninger'!U500="Irrelevant",1,IF(AND(OR(I500="Motorvejsstrækning",I500="Frakørselsflettestrækning",I500="Tilkørselsflettestrækning",I500="Frakørselsrampe",I500="Tilkørselsrampe"),'Anvendte oplysninger'!U500="Ja"),0.79,1))</f>
        <v>1</v>
      </c>
      <c r="W500" s="14">
        <f>IF('Anvendte oplysninger'!U500="Irrelevant",1,IF(AND(OR(I500="Motorvejsstrækning",I500="Frakørselsflettestrækning",I500="Tilkørselsflettestrækning",I500="Frakørselsrampe",I500="Tilkørselsrampe"),'Anvendte oplysninger'!U500="Ja"),0.94,1))</f>
        <v>1</v>
      </c>
      <c r="X500" s="14">
        <f>IF('Anvendte oplysninger'!U500="Irrelevant",1,IF(AND(OR(I500="Motorvejsstrækning",I500="Frakørselsflettestrækning",I500="Tilkørselsflettestrækning",I500="Frakørselsrampe",I500="Tilkørselsrampe"),'Anvendte oplysninger'!U500="Ja"),0.97,1))</f>
        <v>1</v>
      </c>
      <c r="Y500" s="14">
        <f>IF(AND(I500="Frakørselsrampe",'Anvendte oplysninger'!V500="S-formet ruderrampe"),1.32,IF(AND(I500="Frakørselsrampe",'Anvendte oplysninger'!V500="S-formet trompetrampe"),2.05,IF(AND(I500="Frakørselsrampe",'Anvendte oplysninger'!V500="U-formet trompetrampe"),4.11,IF(AND(I500="Frakørselsrampe",'Anvendte oplysninger'!V500="SV-formet flyoverrampe"),5.15,IF(AND(I500="Frakørselsrampe",'Anvendte oplysninger'!V500="Vinkelformet rampe"),1.07,IF(AND(I500="Tilkørselsrampe",'Anvendte oplysninger'!V500="S-formet ruderrampe"),0.93,IF(AND(I500="Tilkørselsrampe",'Anvendte oplysninger'!V500="S-formet trompetrampe"),2.48,IF(AND(I500="Tilkørselsrampe",'Anvendte oplysninger'!V500="U-formet trompetrampe"),4.15,IF(AND(I500="Tilkørselsrampe",'Anvendte oplysninger'!V500="SV-formet flyoverrampe"),5.26,IF(AND(I500="Tilkørselsrampe",'Anvendte oplysninger'!V500="Vinkelformet rampe"),1.42,1))))))))))</f>
        <v>1</v>
      </c>
      <c r="Z500" s="14">
        <f>IF(OR('Anvendte oplysninger'!W500="Lige",'Anvendte oplysninger'!W500="Irrelevant",'Anvendte oplysninger'!X500="Irrelevant",'Anvendte oplysninger'!Y500="Irrelevant"),1,1+1.545*1000/32.2*((('Anvendte oplysninger'!Y500*3268/3600)/('Anvendte oplysninger'!W500/0.306))^2)*('Anvendte oplysninger'!X500/1000)/G500)</f>
        <v>1</v>
      </c>
      <c r="AA500" s="14">
        <f>IF(OR('Anvendte oplysninger'!W500="Lige",'Anvendte oplysninger'!W500="Irrelevant",'Anvendte oplysninger'!X500="Irrelevant",'Anvendte oplysninger'!Y500="Irrelevant"),1,1+1.961*1000/32.2*((('Anvendte oplysninger'!Y500*3268/3600)/('Anvendte oplysninger'!W500/0.306))^2)*('Anvendte oplysninger'!X500/1000)/G500)</f>
        <v>1</v>
      </c>
      <c r="AB500" s="14">
        <f>IF(OR('Anvendte oplysninger'!Z500="Lige",'Anvendte oplysninger'!Z500="Irrelevant",'Anvendte oplysninger'!AA500="Irrelevant",'Anvendte oplysninger'!AB500="Irrelevant"),1,1+1.545*1000/32.2*((('Anvendte oplysninger'!AB500*3268/3600)/('Anvendte oplysninger'!Z500/0.306))^2)*('Anvendte oplysninger'!AA500/1000)/G500)</f>
        <v>1</v>
      </c>
      <c r="AC500" s="14">
        <f>IF(OR('Anvendte oplysninger'!Z500="Lige",'Anvendte oplysninger'!Z500="Irrelevant",'Anvendte oplysninger'!AA500="Irrelevant",'Anvendte oplysninger'!AB500="Irrelevant"),1,1+1.961*1000/32.2*((('Anvendte oplysninger'!AB500*3268/3600)/('Anvendte oplysninger'!Z500/0.306))^2)*('Anvendte oplysninger'!AA500/1000)/G500)</f>
        <v>1</v>
      </c>
      <c r="AD500" s="14">
        <f>IF(OR('Anvendte oplysninger'!AC500="Irrelevant",'Anvendte oplysninger'!AC500="Nej"),1,IF(AND('Anvendte oplysninger'!AC500="Ja",OR('Anvendte oplysninger'!Q500&lt;301,'Anvendte oplysninger'!S500&lt;301)),1-(0.5*('Anvendte oplysninger'!R500+'Anvendte oplysninger'!T500)/('Anvendte oplysninger'!G500*1000)),IF(AND('Anvendte oplysninger'!AC500="Ja",OR('Anvendte oplysninger'!Q500&lt;601,'Anvendte oplysninger'!S500&lt;601)),1-(0.25*('Anvendte oplysninger'!R500+'Anvendte oplysninger'!T500)/('Anvendte oplysninger'!G500*1000)),1)))</f>
        <v>1</v>
      </c>
      <c r="AE500" s="14">
        <f>IF(OR('Anvendte oplysninger'!AC500="Irrelevant",'Anvendte oplysninger'!AC500="Nej"),1,IF(AND('Anvendte oplysninger'!AC500="Ja",OR('Anvendte oplysninger'!Q500&lt;301,'Anvendte oplysninger'!S500&lt;301)),1-(0.4*('Anvendte oplysninger'!R500+'Anvendte oplysninger'!T500)/('Anvendte oplysninger'!G500*1000)),IF(AND('Anvendte oplysninger'!AC500="Ja",OR('Anvendte oplysninger'!Q500&lt;601,'Anvendte oplysninger'!S500&lt;601)),1-(0.2*('Anvendte oplysninger'!R500+'Anvendte oplysninger'!T500)/('Anvendte oplysninger'!G500*1000)),1)))</f>
        <v>1</v>
      </c>
      <c r="AF500" s="14">
        <f>IF('Anvendte oplysninger'!AD500="110 km/t",0.79,1)</f>
        <v>1</v>
      </c>
      <c r="AG500" s="14">
        <f>IF('Anvendte oplysninger'!AD500="110 km/t",0.94,1)</f>
        <v>1</v>
      </c>
      <c r="AH500" s="14">
        <f>IF('Anvendte oplysninger'!AD500="110 km/t",0.66,1)</f>
        <v>1</v>
      </c>
      <c r="AI500" s="14">
        <f>IF('Anvendte oplysninger'!AD500="110 km/t",0.82,1)</f>
        <v>1</v>
      </c>
      <c r="AJ500" s="14">
        <f>IF(AND('Anvendte oplysninger'!AE500="Ja",I500="Tilkørselsflettestrækning"),0.65*'Anvendte oplysninger'!AF500+1-'Anvendte oplysninger'!AF500,1)</f>
        <v>1</v>
      </c>
      <c r="AK500" s="15" t="str">
        <f t="shared" si="49"/>
        <v/>
      </c>
      <c r="AL500" s="15" t="str">
        <f t="shared" si="50"/>
        <v/>
      </c>
      <c r="AM500" s="15" t="str">
        <f t="shared" si="51"/>
        <v/>
      </c>
      <c r="AN500" s="15" t="str">
        <f t="shared" si="52"/>
        <v/>
      </c>
      <c r="AO500" s="15" t="str">
        <f t="shared" si="53"/>
        <v/>
      </c>
      <c r="AP500" s="15" t="str">
        <f t="shared" si="54"/>
        <v/>
      </c>
      <c r="AQ500" s="4" t="str">
        <f t="shared" si="55"/>
        <v/>
      </c>
    </row>
    <row r="501" spans="1:43" x14ac:dyDescent="0.25">
      <c r="A501" s="4" t="str">
        <f>IF(Inddata!A516="","",Inddata!A516)</f>
        <v/>
      </c>
      <c r="B501" s="4" t="str">
        <f>IF(Inddata!B516="","",Inddata!B516)</f>
        <v/>
      </c>
      <c r="C501" s="4" t="str">
        <f>IF(Inddata!C516="","",Inddata!C516)</f>
        <v/>
      </c>
      <c r="D501" s="4" t="str">
        <f>IF(Inddata!D516="","",Inddata!D516)</f>
        <v/>
      </c>
      <c r="E501" s="4" t="str">
        <f>IF(Inddata!E516="","",Inddata!E516)</f>
        <v/>
      </c>
      <c r="F501" s="4" t="str">
        <f>IF(Inddata!F516="","",Inddata!F516)</f>
        <v/>
      </c>
      <c r="G501" s="4">
        <f>IF(Inddata!G516="","",Inddata!G516)</f>
        <v>0</v>
      </c>
      <c r="H501" s="4" t="str">
        <f>IF(Inddata!H516&gt;0.5,Inddata!H516,"")</f>
        <v/>
      </c>
      <c r="I501" s="4" t="str">
        <f>IF(Inddata!I516="","",Inddata!I516)</f>
        <v/>
      </c>
      <c r="J501" s="14">
        <f>IF('Anvendte oplysninger'!J501="Irrelevant",1,IF('Anvendte oplysninger'!J501&gt;3,1.2,1))</f>
        <v>1</v>
      </c>
      <c r="K501" s="14">
        <f>IF('Anvendte oplysninger'!K501="Irrelevant",1,IF(AND(OR(I501="Motorvejsstrækning",I501="Frakørselsflettestrækning",I501="Tilkørselsflettestrækning"),'Anvendte oplysninger'!K501&lt;3.5),1+(3.5-'Anvendte oplysninger'!K501)*0.12,IF(AND(OR(I501="Frakørselsrampe",I501="Tilkørselsrampe"),'Anvendte oplysninger'!K501&lt;3.5),1+(3.5-'Anvendte oplysninger'!K501)*0.16,1)))</f>
        <v>1</v>
      </c>
      <c r="L501" s="14">
        <f>IF('Anvendte oplysninger'!L501="Irrelevant",1,IF(AND('Anvendte oplysninger'!L501="Ja",'Anvendte oplysninger'!J501=2),0.6*'Anvendte oplysninger'!M501+(1-'Anvendte oplysninger'!M501),IF(AND('Anvendte oplysninger'!L501="Ja",'Anvendte oplysninger'!J501=3),0.7*'Anvendte oplysninger'!M501+(1-'Anvendte oplysninger'!M501),IF(AND('Anvendte oplysninger'!L501="Ja",'Anvendte oplysninger'!J501=4),0.76*'Anvendte oplysninger'!M501+(1-'Anvendte oplysninger'!M501),IF(AND('Anvendte oplysninger'!L501="Ja",'Anvendte oplysninger'!J501&gt;4.99999999),0.8*'Anvendte oplysninger'!M501+(1-'Anvendte oplysninger'!M501),1)))))</f>
        <v>1</v>
      </c>
      <c r="M501" s="14">
        <f>IF('Anvendte oplysninger'!L501="Irrelevant",1,IF(AND('Anvendte oplysninger'!L501="Ja",'Anvendte oplysninger'!J501=2),0.8*'Anvendte oplysninger'!M501+(1-'Anvendte oplysninger'!M501),IF(AND('Anvendte oplysninger'!L501="Ja",'Anvendte oplysninger'!J501=3),0.85*'Anvendte oplysninger'!M501+(1-'Anvendte oplysninger'!M501),IF(AND('Anvendte oplysninger'!L501="Ja",'Anvendte oplysninger'!J501=4),0.88*'Anvendte oplysninger'!M501+(1-'Anvendte oplysninger'!M501),IF(AND('Anvendte oplysninger'!L501="Ja",'Anvendte oplysninger'!J501&gt;4.99999999),0.9*'Anvendte oplysninger'!M501+(1-'Anvendte oplysninger'!M501),1)))))</f>
        <v>1</v>
      </c>
      <c r="N501" s="14">
        <f>IF('Anvendte oplysninger'!N501="Irrelevant",1,IF(AND(OR(I501="Motorvejsstrækning",I501="Frakørselsflettestrækning",I501="Tilkørselsflettestrækning"),'Anvendte oplysninger'!N501&lt;3),1+(3-'Anvendte oplysninger'!N501)*0.09333333,1))</f>
        <v>1</v>
      </c>
      <c r="O501" s="14">
        <f>IF('Anvendte oplysninger'!N501="Irrelevant",1,IF(AND(OR(I501="Motorvejsstrækning",I501="Frakørselsflettestrækning",I501="Tilkørselsflettestrækning"),'Anvendte oplysninger'!N501&lt;3),1+(3-'Anvendte oplysninger'!N501)*0.19666667,1))</f>
        <v>1</v>
      </c>
      <c r="P501" s="14">
        <f>IF('Anvendte oplysninger'!O501="Irrelevant",1,IF(AND(OR(I501="Motorvejsstrækning",I501="Frakørselsflettestrækning",I501="Tilkørselsflettestrækning"),'Anvendte oplysninger'!O501&lt;3.00000001),1+(0.5-'Anvendte oplysninger'!O501)*0.04,IF(AND(OR(I501="Frakørselsrampe",I501="Tilkørselsrampe"),'Anvendte oplysninger'!O501&lt;3.00000001),1+(0.5-'Anvendte oplysninger'!O501)*0.08,IF(OR(I501="Motorvejsstrækning",I501="Frakørselsflettestrækning",I501="Tilkørselsflettestrækning"),0.9,0.8))))</f>
        <v>1</v>
      </c>
      <c r="Q501" s="14">
        <f>IF('Anvendte oplysninger'!P501="Irrelevant",1,IF(AND(OR(I501="Motorvejsstrækning",I501="Frakørselsflettestrækning",I501="Tilkørselsflettestrækning"),'Anvendte oplysninger'!P501&lt;11.00000001),1+(5-'Anvendte oplysninger'!P501)*0.01,0.94))</f>
        <v>1</v>
      </c>
      <c r="R501" s="14">
        <f>IF(OR('Anvendte oplysninger'!Q501="Irrelevant",'Anvendte oplysninger'!R501="Irrelevant",'Anvendte oplysninger'!Q501="Lige"),1,IF(AND(OR(I501="Motorvejsstrækning",I501="Frakørselsflettestrækning",I501="Tilkørselsflettestrækning"),'Anvendte oplysninger'!Q501&lt;4000),(EXP(0.1096*1746.5/'Anvendte oplysninger'!Q501)/EXP(0.1096*1746.5/4000))*('Anvendte oplysninger'!R501/1000)/G501+(G501-'Anvendte oplysninger'!R501/1000)/G501,1))</f>
        <v>1</v>
      </c>
      <c r="S501" s="14">
        <f>IF(OR('Anvendte oplysninger'!S501="Irrelevant",'Anvendte oplysninger'!T501="Irrelevant",'Anvendte oplysninger'!S501="Lige"),1,IF(AND(OR(I501="Motorvejsstrækning",I501="Frakørselsflettestrækning",I501="Tilkørselsflettestrækning"),'Anvendte oplysninger'!S501&lt;4000),(EXP(0.1096*1746.5/'Anvendte oplysninger'!S501)/EXP(0.1096*1746.5/4000))*('Anvendte oplysninger'!T501/1000)/G501+(G501-'Anvendte oplysninger'!T501/1000)/G501,1))</f>
        <v>1</v>
      </c>
      <c r="T501" s="14">
        <f>IF('Anvendte oplysninger'!U501="Irrelevant",1,IF(AND(OR(I501="Motorvejsstrækning",I501="Frakørselsflettestrækning",I501="Tilkørselsflettestrækning",I501="Frakørselsrampe",I501="Tilkørselsrampe"),'Anvendte oplysninger'!U501="Ja"),0.95,1))</f>
        <v>1</v>
      </c>
      <c r="U501" s="14">
        <f>IF('Anvendte oplysninger'!U501="Irrelevant",1,IF(AND(OR(I501="Motorvejsstrækning",I501="Frakørselsflettestrækning",I501="Tilkørselsflettestrækning",I501="Frakørselsrampe",I501="Tilkørselsrampe"),'Anvendte oplysninger'!U501="Ja"),0.96,1))</f>
        <v>1</v>
      </c>
      <c r="V501" s="14">
        <f>IF('Anvendte oplysninger'!U501="Irrelevant",1,IF(AND(OR(I501="Motorvejsstrækning",I501="Frakørselsflettestrækning",I501="Tilkørselsflettestrækning",I501="Frakørselsrampe",I501="Tilkørselsrampe"),'Anvendte oplysninger'!U501="Ja"),0.79,1))</f>
        <v>1</v>
      </c>
      <c r="W501" s="14">
        <f>IF('Anvendte oplysninger'!U501="Irrelevant",1,IF(AND(OR(I501="Motorvejsstrækning",I501="Frakørselsflettestrækning",I501="Tilkørselsflettestrækning",I501="Frakørselsrampe",I501="Tilkørselsrampe"),'Anvendte oplysninger'!U501="Ja"),0.94,1))</f>
        <v>1</v>
      </c>
      <c r="X501" s="14">
        <f>IF('Anvendte oplysninger'!U501="Irrelevant",1,IF(AND(OR(I501="Motorvejsstrækning",I501="Frakørselsflettestrækning",I501="Tilkørselsflettestrækning",I501="Frakørselsrampe",I501="Tilkørselsrampe"),'Anvendte oplysninger'!U501="Ja"),0.97,1))</f>
        <v>1</v>
      </c>
      <c r="Y501" s="14">
        <f>IF(AND(I501="Frakørselsrampe",'Anvendte oplysninger'!V501="S-formet ruderrampe"),1.32,IF(AND(I501="Frakørselsrampe",'Anvendte oplysninger'!V501="S-formet trompetrampe"),2.05,IF(AND(I501="Frakørselsrampe",'Anvendte oplysninger'!V501="U-formet trompetrampe"),4.11,IF(AND(I501="Frakørselsrampe",'Anvendte oplysninger'!V501="SV-formet flyoverrampe"),5.15,IF(AND(I501="Frakørselsrampe",'Anvendte oplysninger'!V501="Vinkelformet rampe"),1.07,IF(AND(I501="Tilkørselsrampe",'Anvendte oplysninger'!V501="S-formet ruderrampe"),0.93,IF(AND(I501="Tilkørselsrampe",'Anvendte oplysninger'!V501="S-formet trompetrampe"),2.48,IF(AND(I501="Tilkørselsrampe",'Anvendte oplysninger'!V501="U-formet trompetrampe"),4.15,IF(AND(I501="Tilkørselsrampe",'Anvendte oplysninger'!V501="SV-formet flyoverrampe"),5.26,IF(AND(I501="Tilkørselsrampe",'Anvendte oplysninger'!V501="Vinkelformet rampe"),1.42,1))))))))))</f>
        <v>1</v>
      </c>
      <c r="Z501" s="14">
        <f>IF(OR('Anvendte oplysninger'!W501="Lige",'Anvendte oplysninger'!W501="Irrelevant",'Anvendte oplysninger'!X501="Irrelevant",'Anvendte oplysninger'!Y501="Irrelevant"),1,1+1.545*1000/32.2*((('Anvendte oplysninger'!Y501*3268/3600)/('Anvendte oplysninger'!W501/0.306))^2)*('Anvendte oplysninger'!X501/1000)/G501)</f>
        <v>1</v>
      </c>
      <c r="AA501" s="14">
        <f>IF(OR('Anvendte oplysninger'!W501="Lige",'Anvendte oplysninger'!W501="Irrelevant",'Anvendte oplysninger'!X501="Irrelevant",'Anvendte oplysninger'!Y501="Irrelevant"),1,1+1.961*1000/32.2*((('Anvendte oplysninger'!Y501*3268/3600)/('Anvendte oplysninger'!W501/0.306))^2)*('Anvendte oplysninger'!X501/1000)/G501)</f>
        <v>1</v>
      </c>
      <c r="AB501" s="14">
        <f>IF(OR('Anvendte oplysninger'!Z501="Lige",'Anvendte oplysninger'!Z501="Irrelevant",'Anvendte oplysninger'!AA501="Irrelevant",'Anvendte oplysninger'!AB501="Irrelevant"),1,1+1.545*1000/32.2*((('Anvendte oplysninger'!AB501*3268/3600)/('Anvendte oplysninger'!Z501/0.306))^2)*('Anvendte oplysninger'!AA501/1000)/G501)</f>
        <v>1</v>
      </c>
      <c r="AC501" s="14">
        <f>IF(OR('Anvendte oplysninger'!Z501="Lige",'Anvendte oplysninger'!Z501="Irrelevant",'Anvendte oplysninger'!AA501="Irrelevant",'Anvendte oplysninger'!AB501="Irrelevant"),1,1+1.961*1000/32.2*((('Anvendte oplysninger'!AB501*3268/3600)/('Anvendte oplysninger'!Z501/0.306))^2)*('Anvendte oplysninger'!AA501/1000)/G501)</f>
        <v>1</v>
      </c>
      <c r="AD501" s="14">
        <f>IF(OR('Anvendte oplysninger'!AC501="Irrelevant",'Anvendte oplysninger'!AC501="Nej"),1,IF(AND('Anvendte oplysninger'!AC501="Ja",OR('Anvendte oplysninger'!Q501&lt;301,'Anvendte oplysninger'!S501&lt;301)),1-(0.5*('Anvendte oplysninger'!R501+'Anvendte oplysninger'!T501)/('Anvendte oplysninger'!G501*1000)),IF(AND('Anvendte oplysninger'!AC501="Ja",OR('Anvendte oplysninger'!Q501&lt;601,'Anvendte oplysninger'!S501&lt;601)),1-(0.25*('Anvendte oplysninger'!R501+'Anvendte oplysninger'!T501)/('Anvendte oplysninger'!G501*1000)),1)))</f>
        <v>1</v>
      </c>
      <c r="AE501" s="14">
        <f>IF(OR('Anvendte oplysninger'!AC501="Irrelevant",'Anvendte oplysninger'!AC501="Nej"),1,IF(AND('Anvendte oplysninger'!AC501="Ja",OR('Anvendte oplysninger'!Q501&lt;301,'Anvendte oplysninger'!S501&lt;301)),1-(0.4*('Anvendte oplysninger'!R501+'Anvendte oplysninger'!T501)/('Anvendte oplysninger'!G501*1000)),IF(AND('Anvendte oplysninger'!AC501="Ja",OR('Anvendte oplysninger'!Q501&lt;601,'Anvendte oplysninger'!S501&lt;601)),1-(0.2*('Anvendte oplysninger'!R501+'Anvendte oplysninger'!T501)/('Anvendte oplysninger'!G501*1000)),1)))</f>
        <v>1</v>
      </c>
      <c r="AF501" s="14">
        <f>IF('Anvendte oplysninger'!AD501="110 km/t",0.79,1)</f>
        <v>1</v>
      </c>
      <c r="AG501" s="14">
        <f>IF('Anvendte oplysninger'!AD501="110 km/t",0.94,1)</f>
        <v>1</v>
      </c>
      <c r="AH501" s="14">
        <f>IF('Anvendte oplysninger'!AD501="110 km/t",0.66,1)</f>
        <v>1</v>
      </c>
      <c r="AI501" s="14">
        <f>IF('Anvendte oplysninger'!AD501="110 km/t",0.82,1)</f>
        <v>1</v>
      </c>
      <c r="AJ501" s="14">
        <f>IF(AND('Anvendte oplysninger'!AE501="Ja",I501="Tilkørselsflettestrækning"),0.65*'Anvendte oplysninger'!AF501+1-'Anvendte oplysninger'!AF501,1)</f>
        <v>1</v>
      </c>
      <c r="AK501" s="15" t="str">
        <f t="shared" si="49"/>
        <v/>
      </c>
      <c r="AL501" s="15" t="str">
        <f t="shared" si="50"/>
        <v/>
      </c>
      <c r="AM501" s="15" t="str">
        <f t="shared" si="51"/>
        <v/>
      </c>
      <c r="AN501" s="15" t="str">
        <f t="shared" si="52"/>
        <v/>
      </c>
      <c r="AO501" s="15" t="str">
        <f t="shared" si="53"/>
        <v/>
      </c>
      <c r="AP501" s="15" t="str">
        <f t="shared" si="54"/>
        <v/>
      </c>
      <c r="AQ501" s="4" t="str">
        <f t="shared" si="55"/>
        <v/>
      </c>
    </row>
    <row r="502" spans="1:43" x14ac:dyDescent="0.25">
      <c r="A502" s="4" t="str">
        <f>IF(Inddata!A517="","",Inddata!A517)</f>
        <v/>
      </c>
      <c r="B502" s="4" t="str">
        <f>IF(Inddata!B517="","",Inddata!B517)</f>
        <v/>
      </c>
      <c r="C502" s="4" t="str">
        <f>IF(Inddata!C517="","",Inddata!C517)</f>
        <v/>
      </c>
      <c r="D502" s="4" t="str">
        <f>IF(Inddata!D517="","",Inddata!D517)</f>
        <v/>
      </c>
      <c r="E502" s="4" t="str">
        <f>IF(Inddata!E517="","",Inddata!E517)</f>
        <v/>
      </c>
      <c r="F502" s="4" t="str">
        <f>IF(Inddata!F517="","",Inddata!F517)</f>
        <v/>
      </c>
      <c r="G502" s="4">
        <f>IF(Inddata!G517="","",Inddata!G517)</f>
        <v>0</v>
      </c>
      <c r="H502" s="4" t="str">
        <f>IF(Inddata!H517&gt;0.5,Inddata!H517,"")</f>
        <v/>
      </c>
      <c r="I502" s="4" t="str">
        <f>IF(Inddata!I517="","",Inddata!I517)</f>
        <v/>
      </c>
      <c r="J502" s="14">
        <f>IF('Anvendte oplysninger'!J502="Irrelevant",1,IF('Anvendte oplysninger'!J502&gt;3,1.2,1))</f>
        <v>1</v>
      </c>
      <c r="K502" s="14">
        <f>IF('Anvendte oplysninger'!K502="Irrelevant",1,IF(AND(OR(I502="Motorvejsstrækning",I502="Frakørselsflettestrækning",I502="Tilkørselsflettestrækning"),'Anvendte oplysninger'!K502&lt;3.5),1+(3.5-'Anvendte oplysninger'!K502)*0.12,IF(AND(OR(I502="Frakørselsrampe",I502="Tilkørselsrampe"),'Anvendte oplysninger'!K502&lt;3.5),1+(3.5-'Anvendte oplysninger'!K502)*0.16,1)))</f>
        <v>1</v>
      </c>
      <c r="L502" s="14">
        <f>IF('Anvendte oplysninger'!L502="Irrelevant",1,IF(AND('Anvendte oplysninger'!L502="Ja",'Anvendte oplysninger'!J502=2),0.6*'Anvendte oplysninger'!M502+(1-'Anvendte oplysninger'!M502),IF(AND('Anvendte oplysninger'!L502="Ja",'Anvendte oplysninger'!J502=3),0.7*'Anvendte oplysninger'!M502+(1-'Anvendte oplysninger'!M502),IF(AND('Anvendte oplysninger'!L502="Ja",'Anvendte oplysninger'!J502=4),0.76*'Anvendte oplysninger'!M502+(1-'Anvendte oplysninger'!M502),IF(AND('Anvendte oplysninger'!L502="Ja",'Anvendte oplysninger'!J502&gt;4.99999999),0.8*'Anvendte oplysninger'!M502+(1-'Anvendte oplysninger'!M502),1)))))</f>
        <v>1</v>
      </c>
      <c r="M502" s="14">
        <f>IF('Anvendte oplysninger'!L502="Irrelevant",1,IF(AND('Anvendte oplysninger'!L502="Ja",'Anvendte oplysninger'!J502=2),0.8*'Anvendte oplysninger'!M502+(1-'Anvendte oplysninger'!M502),IF(AND('Anvendte oplysninger'!L502="Ja",'Anvendte oplysninger'!J502=3),0.85*'Anvendte oplysninger'!M502+(1-'Anvendte oplysninger'!M502),IF(AND('Anvendte oplysninger'!L502="Ja",'Anvendte oplysninger'!J502=4),0.88*'Anvendte oplysninger'!M502+(1-'Anvendte oplysninger'!M502),IF(AND('Anvendte oplysninger'!L502="Ja",'Anvendte oplysninger'!J502&gt;4.99999999),0.9*'Anvendte oplysninger'!M502+(1-'Anvendte oplysninger'!M502),1)))))</f>
        <v>1</v>
      </c>
      <c r="N502" s="14">
        <f>IF('Anvendte oplysninger'!N502="Irrelevant",1,IF(AND(OR(I502="Motorvejsstrækning",I502="Frakørselsflettestrækning",I502="Tilkørselsflettestrækning"),'Anvendte oplysninger'!N502&lt;3),1+(3-'Anvendte oplysninger'!N502)*0.09333333,1))</f>
        <v>1</v>
      </c>
      <c r="O502" s="14">
        <f>IF('Anvendte oplysninger'!N502="Irrelevant",1,IF(AND(OR(I502="Motorvejsstrækning",I502="Frakørselsflettestrækning",I502="Tilkørselsflettestrækning"),'Anvendte oplysninger'!N502&lt;3),1+(3-'Anvendte oplysninger'!N502)*0.19666667,1))</f>
        <v>1</v>
      </c>
      <c r="P502" s="14">
        <f>IF('Anvendte oplysninger'!O502="Irrelevant",1,IF(AND(OR(I502="Motorvejsstrækning",I502="Frakørselsflettestrækning",I502="Tilkørselsflettestrækning"),'Anvendte oplysninger'!O502&lt;3.00000001),1+(0.5-'Anvendte oplysninger'!O502)*0.04,IF(AND(OR(I502="Frakørselsrampe",I502="Tilkørselsrampe"),'Anvendte oplysninger'!O502&lt;3.00000001),1+(0.5-'Anvendte oplysninger'!O502)*0.08,IF(OR(I502="Motorvejsstrækning",I502="Frakørselsflettestrækning",I502="Tilkørselsflettestrækning"),0.9,0.8))))</f>
        <v>1</v>
      </c>
      <c r="Q502" s="14">
        <f>IF('Anvendte oplysninger'!P502="Irrelevant",1,IF(AND(OR(I502="Motorvejsstrækning",I502="Frakørselsflettestrækning",I502="Tilkørselsflettestrækning"),'Anvendte oplysninger'!P502&lt;11.00000001),1+(5-'Anvendte oplysninger'!P502)*0.01,0.94))</f>
        <v>1</v>
      </c>
      <c r="R502" s="14">
        <f>IF(OR('Anvendte oplysninger'!Q502="Irrelevant",'Anvendte oplysninger'!R502="Irrelevant",'Anvendte oplysninger'!Q502="Lige"),1,IF(AND(OR(I502="Motorvejsstrækning",I502="Frakørselsflettestrækning",I502="Tilkørselsflettestrækning"),'Anvendte oplysninger'!Q502&lt;4000),(EXP(0.1096*1746.5/'Anvendte oplysninger'!Q502)/EXP(0.1096*1746.5/4000))*('Anvendte oplysninger'!R502/1000)/G502+(G502-'Anvendte oplysninger'!R502/1000)/G502,1))</f>
        <v>1</v>
      </c>
      <c r="S502" s="14">
        <f>IF(OR('Anvendte oplysninger'!S502="Irrelevant",'Anvendte oplysninger'!T502="Irrelevant",'Anvendte oplysninger'!S502="Lige"),1,IF(AND(OR(I502="Motorvejsstrækning",I502="Frakørselsflettestrækning",I502="Tilkørselsflettestrækning"),'Anvendte oplysninger'!S502&lt;4000),(EXP(0.1096*1746.5/'Anvendte oplysninger'!S502)/EXP(0.1096*1746.5/4000))*('Anvendte oplysninger'!T502/1000)/G502+(G502-'Anvendte oplysninger'!T502/1000)/G502,1))</f>
        <v>1</v>
      </c>
      <c r="T502" s="14">
        <f>IF('Anvendte oplysninger'!U502="Irrelevant",1,IF(AND(OR(I502="Motorvejsstrækning",I502="Frakørselsflettestrækning",I502="Tilkørselsflettestrækning",I502="Frakørselsrampe",I502="Tilkørselsrampe"),'Anvendte oplysninger'!U502="Ja"),0.95,1))</f>
        <v>1</v>
      </c>
      <c r="U502" s="14">
        <f>IF('Anvendte oplysninger'!U502="Irrelevant",1,IF(AND(OR(I502="Motorvejsstrækning",I502="Frakørselsflettestrækning",I502="Tilkørselsflettestrækning",I502="Frakørselsrampe",I502="Tilkørselsrampe"),'Anvendte oplysninger'!U502="Ja"),0.96,1))</f>
        <v>1</v>
      </c>
      <c r="V502" s="14">
        <f>IF('Anvendte oplysninger'!U502="Irrelevant",1,IF(AND(OR(I502="Motorvejsstrækning",I502="Frakørselsflettestrækning",I502="Tilkørselsflettestrækning",I502="Frakørselsrampe",I502="Tilkørselsrampe"),'Anvendte oplysninger'!U502="Ja"),0.79,1))</f>
        <v>1</v>
      </c>
      <c r="W502" s="14">
        <f>IF('Anvendte oplysninger'!U502="Irrelevant",1,IF(AND(OR(I502="Motorvejsstrækning",I502="Frakørselsflettestrækning",I502="Tilkørselsflettestrækning",I502="Frakørselsrampe",I502="Tilkørselsrampe"),'Anvendte oplysninger'!U502="Ja"),0.94,1))</f>
        <v>1</v>
      </c>
      <c r="X502" s="14">
        <f>IF('Anvendte oplysninger'!U502="Irrelevant",1,IF(AND(OR(I502="Motorvejsstrækning",I502="Frakørselsflettestrækning",I502="Tilkørselsflettestrækning",I502="Frakørselsrampe",I502="Tilkørselsrampe"),'Anvendte oplysninger'!U502="Ja"),0.97,1))</f>
        <v>1</v>
      </c>
      <c r="Y502" s="14">
        <f>IF(AND(I502="Frakørselsrampe",'Anvendte oplysninger'!V502="S-formet ruderrampe"),1.32,IF(AND(I502="Frakørselsrampe",'Anvendte oplysninger'!V502="S-formet trompetrampe"),2.05,IF(AND(I502="Frakørselsrampe",'Anvendte oplysninger'!V502="U-formet trompetrampe"),4.11,IF(AND(I502="Frakørselsrampe",'Anvendte oplysninger'!V502="SV-formet flyoverrampe"),5.15,IF(AND(I502="Frakørselsrampe",'Anvendte oplysninger'!V502="Vinkelformet rampe"),1.07,IF(AND(I502="Tilkørselsrampe",'Anvendte oplysninger'!V502="S-formet ruderrampe"),0.93,IF(AND(I502="Tilkørselsrampe",'Anvendte oplysninger'!V502="S-formet trompetrampe"),2.48,IF(AND(I502="Tilkørselsrampe",'Anvendte oplysninger'!V502="U-formet trompetrampe"),4.15,IF(AND(I502="Tilkørselsrampe",'Anvendte oplysninger'!V502="SV-formet flyoverrampe"),5.26,IF(AND(I502="Tilkørselsrampe",'Anvendte oplysninger'!V502="Vinkelformet rampe"),1.42,1))))))))))</f>
        <v>1</v>
      </c>
      <c r="Z502" s="14">
        <f>IF(OR('Anvendte oplysninger'!W502="Lige",'Anvendte oplysninger'!W502="Irrelevant",'Anvendte oplysninger'!X502="Irrelevant",'Anvendte oplysninger'!Y502="Irrelevant"),1,1+1.545*1000/32.2*((('Anvendte oplysninger'!Y502*3268/3600)/('Anvendte oplysninger'!W502/0.306))^2)*('Anvendte oplysninger'!X502/1000)/G502)</f>
        <v>1</v>
      </c>
      <c r="AA502" s="14">
        <f>IF(OR('Anvendte oplysninger'!W502="Lige",'Anvendte oplysninger'!W502="Irrelevant",'Anvendte oplysninger'!X502="Irrelevant",'Anvendte oplysninger'!Y502="Irrelevant"),1,1+1.961*1000/32.2*((('Anvendte oplysninger'!Y502*3268/3600)/('Anvendte oplysninger'!W502/0.306))^2)*('Anvendte oplysninger'!X502/1000)/G502)</f>
        <v>1</v>
      </c>
      <c r="AB502" s="14">
        <f>IF(OR('Anvendte oplysninger'!Z502="Lige",'Anvendte oplysninger'!Z502="Irrelevant",'Anvendte oplysninger'!AA502="Irrelevant",'Anvendte oplysninger'!AB502="Irrelevant"),1,1+1.545*1000/32.2*((('Anvendte oplysninger'!AB502*3268/3600)/('Anvendte oplysninger'!Z502/0.306))^2)*('Anvendte oplysninger'!AA502/1000)/G502)</f>
        <v>1</v>
      </c>
      <c r="AC502" s="14">
        <f>IF(OR('Anvendte oplysninger'!Z502="Lige",'Anvendte oplysninger'!Z502="Irrelevant",'Anvendte oplysninger'!AA502="Irrelevant",'Anvendte oplysninger'!AB502="Irrelevant"),1,1+1.961*1000/32.2*((('Anvendte oplysninger'!AB502*3268/3600)/('Anvendte oplysninger'!Z502/0.306))^2)*('Anvendte oplysninger'!AA502/1000)/G502)</f>
        <v>1</v>
      </c>
      <c r="AD502" s="14">
        <f>IF(OR('Anvendte oplysninger'!AC502="Irrelevant",'Anvendte oplysninger'!AC502="Nej"),1,IF(AND('Anvendte oplysninger'!AC502="Ja",OR('Anvendte oplysninger'!Q502&lt;301,'Anvendte oplysninger'!S502&lt;301)),1-(0.5*('Anvendte oplysninger'!R502+'Anvendte oplysninger'!T502)/('Anvendte oplysninger'!G502*1000)),IF(AND('Anvendte oplysninger'!AC502="Ja",OR('Anvendte oplysninger'!Q502&lt;601,'Anvendte oplysninger'!S502&lt;601)),1-(0.25*('Anvendte oplysninger'!R502+'Anvendte oplysninger'!T502)/('Anvendte oplysninger'!G502*1000)),1)))</f>
        <v>1</v>
      </c>
      <c r="AE502" s="14">
        <f>IF(OR('Anvendte oplysninger'!AC502="Irrelevant",'Anvendte oplysninger'!AC502="Nej"),1,IF(AND('Anvendte oplysninger'!AC502="Ja",OR('Anvendte oplysninger'!Q502&lt;301,'Anvendte oplysninger'!S502&lt;301)),1-(0.4*('Anvendte oplysninger'!R502+'Anvendte oplysninger'!T502)/('Anvendte oplysninger'!G502*1000)),IF(AND('Anvendte oplysninger'!AC502="Ja",OR('Anvendte oplysninger'!Q502&lt;601,'Anvendte oplysninger'!S502&lt;601)),1-(0.2*('Anvendte oplysninger'!R502+'Anvendte oplysninger'!T502)/('Anvendte oplysninger'!G502*1000)),1)))</f>
        <v>1</v>
      </c>
      <c r="AF502" s="14">
        <f>IF('Anvendte oplysninger'!AD502="110 km/t",0.79,1)</f>
        <v>1</v>
      </c>
      <c r="AG502" s="14">
        <f>IF('Anvendte oplysninger'!AD502="110 km/t",0.94,1)</f>
        <v>1</v>
      </c>
      <c r="AH502" s="14">
        <f>IF('Anvendte oplysninger'!AD502="110 km/t",0.66,1)</f>
        <v>1</v>
      </c>
      <c r="AI502" s="14">
        <f>IF('Anvendte oplysninger'!AD502="110 km/t",0.82,1)</f>
        <v>1</v>
      </c>
      <c r="AJ502" s="14">
        <f>IF(AND('Anvendte oplysninger'!AE502="Ja",I502="Tilkørselsflettestrækning"),0.65*'Anvendte oplysninger'!AF502+1-'Anvendte oplysninger'!AF502,1)</f>
        <v>1</v>
      </c>
      <c r="AK502" s="15" t="str">
        <f t="shared" si="49"/>
        <v/>
      </c>
      <c r="AL502" s="15" t="str">
        <f t="shared" si="50"/>
        <v/>
      </c>
      <c r="AM502" s="15" t="str">
        <f t="shared" si="51"/>
        <v/>
      </c>
      <c r="AN502" s="15" t="str">
        <f t="shared" si="52"/>
        <v/>
      </c>
      <c r="AO502" s="15" t="str">
        <f t="shared" si="53"/>
        <v/>
      </c>
      <c r="AP502" s="15" t="str">
        <f t="shared" si="54"/>
        <v/>
      </c>
      <c r="AQ502" s="4" t="str">
        <f t="shared" si="55"/>
        <v/>
      </c>
    </row>
    <row r="503" spans="1:43" x14ac:dyDescent="0.25">
      <c r="A503" s="4" t="str">
        <f>IF(Inddata!A518="","",Inddata!A518)</f>
        <v/>
      </c>
      <c r="B503" s="4" t="str">
        <f>IF(Inddata!B518="","",Inddata!B518)</f>
        <v/>
      </c>
      <c r="C503" s="4" t="str">
        <f>IF(Inddata!C518="","",Inddata!C518)</f>
        <v/>
      </c>
      <c r="D503" s="4" t="str">
        <f>IF(Inddata!D518="","",Inddata!D518)</f>
        <v/>
      </c>
      <c r="E503" s="4" t="str">
        <f>IF(Inddata!E518="","",Inddata!E518)</f>
        <v/>
      </c>
      <c r="F503" s="4" t="str">
        <f>IF(Inddata!F518="","",Inddata!F518)</f>
        <v/>
      </c>
      <c r="G503" s="4">
        <f>IF(Inddata!G518="","",Inddata!G518)</f>
        <v>0</v>
      </c>
      <c r="H503" s="4" t="str">
        <f>IF(Inddata!H518&gt;0.5,Inddata!H518,"")</f>
        <v/>
      </c>
      <c r="I503" s="4" t="str">
        <f>IF(Inddata!I518="","",Inddata!I518)</f>
        <v/>
      </c>
      <c r="J503" s="14">
        <f>IF('Anvendte oplysninger'!J503="Irrelevant",1,IF('Anvendte oplysninger'!J503&gt;3,1.2,1))</f>
        <v>1</v>
      </c>
      <c r="K503" s="14">
        <f>IF('Anvendte oplysninger'!K503="Irrelevant",1,IF(AND(OR(I503="Motorvejsstrækning",I503="Frakørselsflettestrækning",I503="Tilkørselsflettestrækning"),'Anvendte oplysninger'!K503&lt;3.5),1+(3.5-'Anvendte oplysninger'!K503)*0.12,IF(AND(OR(I503="Frakørselsrampe",I503="Tilkørselsrampe"),'Anvendte oplysninger'!K503&lt;3.5),1+(3.5-'Anvendte oplysninger'!K503)*0.16,1)))</f>
        <v>1</v>
      </c>
      <c r="L503" s="14">
        <f>IF('Anvendte oplysninger'!L503="Irrelevant",1,IF(AND('Anvendte oplysninger'!L503="Ja",'Anvendte oplysninger'!J503=2),0.6*'Anvendte oplysninger'!M503+(1-'Anvendte oplysninger'!M503),IF(AND('Anvendte oplysninger'!L503="Ja",'Anvendte oplysninger'!J503=3),0.7*'Anvendte oplysninger'!M503+(1-'Anvendte oplysninger'!M503),IF(AND('Anvendte oplysninger'!L503="Ja",'Anvendte oplysninger'!J503=4),0.76*'Anvendte oplysninger'!M503+(1-'Anvendte oplysninger'!M503),IF(AND('Anvendte oplysninger'!L503="Ja",'Anvendte oplysninger'!J503&gt;4.99999999),0.8*'Anvendte oplysninger'!M503+(1-'Anvendte oplysninger'!M503),1)))))</f>
        <v>1</v>
      </c>
      <c r="M503" s="14">
        <f>IF('Anvendte oplysninger'!L503="Irrelevant",1,IF(AND('Anvendte oplysninger'!L503="Ja",'Anvendte oplysninger'!J503=2),0.8*'Anvendte oplysninger'!M503+(1-'Anvendte oplysninger'!M503),IF(AND('Anvendte oplysninger'!L503="Ja",'Anvendte oplysninger'!J503=3),0.85*'Anvendte oplysninger'!M503+(1-'Anvendte oplysninger'!M503),IF(AND('Anvendte oplysninger'!L503="Ja",'Anvendte oplysninger'!J503=4),0.88*'Anvendte oplysninger'!M503+(1-'Anvendte oplysninger'!M503),IF(AND('Anvendte oplysninger'!L503="Ja",'Anvendte oplysninger'!J503&gt;4.99999999),0.9*'Anvendte oplysninger'!M503+(1-'Anvendte oplysninger'!M503),1)))))</f>
        <v>1</v>
      </c>
      <c r="N503" s="14">
        <f>IF('Anvendte oplysninger'!N503="Irrelevant",1,IF(AND(OR(I503="Motorvejsstrækning",I503="Frakørselsflettestrækning",I503="Tilkørselsflettestrækning"),'Anvendte oplysninger'!N503&lt;3),1+(3-'Anvendte oplysninger'!N503)*0.09333333,1))</f>
        <v>1</v>
      </c>
      <c r="O503" s="14">
        <f>IF('Anvendte oplysninger'!N503="Irrelevant",1,IF(AND(OR(I503="Motorvejsstrækning",I503="Frakørselsflettestrækning",I503="Tilkørselsflettestrækning"),'Anvendte oplysninger'!N503&lt;3),1+(3-'Anvendte oplysninger'!N503)*0.19666667,1))</f>
        <v>1</v>
      </c>
      <c r="P503" s="14">
        <f>IF('Anvendte oplysninger'!O503="Irrelevant",1,IF(AND(OR(I503="Motorvejsstrækning",I503="Frakørselsflettestrækning",I503="Tilkørselsflettestrækning"),'Anvendte oplysninger'!O503&lt;3.00000001),1+(0.5-'Anvendte oplysninger'!O503)*0.04,IF(AND(OR(I503="Frakørselsrampe",I503="Tilkørselsrampe"),'Anvendte oplysninger'!O503&lt;3.00000001),1+(0.5-'Anvendte oplysninger'!O503)*0.08,IF(OR(I503="Motorvejsstrækning",I503="Frakørselsflettestrækning",I503="Tilkørselsflettestrækning"),0.9,0.8))))</f>
        <v>1</v>
      </c>
      <c r="Q503" s="14">
        <f>IF('Anvendte oplysninger'!P503="Irrelevant",1,IF(AND(OR(I503="Motorvejsstrækning",I503="Frakørselsflettestrækning",I503="Tilkørselsflettestrækning"),'Anvendte oplysninger'!P503&lt;11.00000001),1+(5-'Anvendte oplysninger'!P503)*0.01,0.94))</f>
        <v>1</v>
      </c>
      <c r="R503" s="14">
        <f>IF(OR('Anvendte oplysninger'!Q503="Irrelevant",'Anvendte oplysninger'!R503="Irrelevant",'Anvendte oplysninger'!Q503="Lige"),1,IF(AND(OR(I503="Motorvejsstrækning",I503="Frakørselsflettestrækning",I503="Tilkørselsflettestrækning"),'Anvendte oplysninger'!Q503&lt;4000),(EXP(0.1096*1746.5/'Anvendte oplysninger'!Q503)/EXP(0.1096*1746.5/4000))*('Anvendte oplysninger'!R503/1000)/G503+(G503-'Anvendte oplysninger'!R503/1000)/G503,1))</f>
        <v>1</v>
      </c>
      <c r="S503" s="14">
        <f>IF(OR('Anvendte oplysninger'!S503="Irrelevant",'Anvendte oplysninger'!T503="Irrelevant",'Anvendte oplysninger'!S503="Lige"),1,IF(AND(OR(I503="Motorvejsstrækning",I503="Frakørselsflettestrækning",I503="Tilkørselsflettestrækning"),'Anvendte oplysninger'!S503&lt;4000),(EXP(0.1096*1746.5/'Anvendte oplysninger'!S503)/EXP(0.1096*1746.5/4000))*('Anvendte oplysninger'!T503/1000)/G503+(G503-'Anvendte oplysninger'!T503/1000)/G503,1))</f>
        <v>1</v>
      </c>
      <c r="T503" s="14">
        <f>IF('Anvendte oplysninger'!U503="Irrelevant",1,IF(AND(OR(I503="Motorvejsstrækning",I503="Frakørselsflettestrækning",I503="Tilkørselsflettestrækning",I503="Frakørselsrampe",I503="Tilkørselsrampe"),'Anvendte oplysninger'!U503="Ja"),0.95,1))</f>
        <v>1</v>
      </c>
      <c r="U503" s="14">
        <f>IF('Anvendte oplysninger'!U503="Irrelevant",1,IF(AND(OR(I503="Motorvejsstrækning",I503="Frakørselsflettestrækning",I503="Tilkørselsflettestrækning",I503="Frakørselsrampe",I503="Tilkørselsrampe"),'Anvendte oplysninger'!U503="Ja"),0.96,1))</f>
        <v>1</v>
      </c>
      <c r="V503" s="14">
        <f>IF('Anvendte oplysninger'!U503="Irrelevant",1,IF(AND(OR(I503="Motorvejsstrækning",I503="Frakørselsflettestrækning",I503="Tilkørselsflettestrækning",I503="Frakørselsrampe",I503="Tilkørselsrampe"),'Anvendte oplysninger'!U503="Ja"),0.79,1))</f>
        <v>1</v>
      </c>
      <c r="W503" s="14">
        <f>IF('Anvendte oplysninger'!U503="Irrelevant",1,IF(AND(OR(I503="Motorvejsstrækning",I503="Frakørselsflettestrækning",I503="Tilkørselsflettestrækning",I503="Frakørselsrampe",I503="Tilkørselsrampe"),'Anvendte oplysninger'!U503="Ja"),0.94,1))</f>
        <v>1</v>
      </c>
      <c r="X503" s="14">
        <f>IF('Anvendte oplysninger'!U503="Irrelevant",1,IF(AND(OR(I503="Motorvejsstrækning",I503="Frakørselsflettestrækning",I503="Tilkørselsflettestrækning",I503="Frakørselsrampe",I503="Tilkørselsrampe"),'Anvendte oplysninger'!U503="Ja"),0.97,1))</f>
        <v>1</v>
      </c>
      <c r="Y503" s="14">
        <f>IF(AND(I503="Frakørselsrampe",'Anvendte oplysninger'!V503="S-formet ruderrampe"),1.32,IF(AND(I503="Frakørselsrampe",'Anvendte oplysninger'!V503="S-formet trompetrampe"),2.05,IF(AND(I503="Frakørselsrampe",'Anvendte oplysninger'!V503="U-formet trompetrampe"),4.11,IF(AND(I503="Frakørselsrampe",'Anvendte oplysninger'!V503="SV-formet flyoverrampe"),5.15,IF(AND(I503="Frakørselsrampe",'Anvendte oplysninger'!V503="Vinkelformet rampe"),1.07,IF(AND(I503="Tilkørselsrampe",'Anvendte oplysninger'!V503="S-formet ruderrampe"),0.93,IF(AND(I503="Tilkørselsrampe",'Anvendte oplysninger'!V503="S-formet trompetrampe"),2.48,IF(AND(I503="Tilkørselsrampe",'Anvendte oplysninger'!V503="U-formet trompetrampe"),4.15,IF(AND(I503="Tilkørselsrampe",'Anvendte oplysninger'!V503="SV-formet flyoverrampe"),5.26,IF(AND(I503="Tilkørselsrampe",'Anvendte oplysninger'!V503="Vinkelformet rampe"),1.42,1))))))))))</f>
        <v>1</v>
      </c>
      <c r="Z503" s="14">
        <f>IF(OR('Anvendte oplysninger'!W503="Lige",'Anvendte oplysninger'!W503="Irrelevant",'Anvendte oplysninger'!X503="Irrelevant",'Anvendte oplysninger'!Y503="Irrelevant"),1,1+1.545*1000/32.2*((('Anvendte oplysninger'!Y503*3268/3600)/('Anvendte oplysninger'!W503/0.306))^2)*('Anvendte oplysninger'!X503/1000)/G503)</f>
        <v>1</v>
      </c>
      <c r="AA503" s="14">
        <f>IF(OR('Anvendte oplysninger'!W503="Lige",'Anvendte oplysninger'!W503="Irrelevant",'Anvendte oplysninger'!X503="Irrelevant",'Anvendte oplysninger'!Y503="Irrelevant"),1,1+1.961*1000/32.2*((('Anvendte oplysninger'!Y503*3268/3600)/('Anvendte oplysninger'!W503/0.306))^2)*('Anvendte oplysninger'!X503/1000)/G503)</f>
        <v>1</v>
      </c>
      <c r="AB503" s="14">
        <f>IF(OR('Anvendte oplysninger'!Z503="Lige",'Anvendte oplysninger'!Z503="Irrelevant",'Anvendte oplysninger'!AA503="Irrelevant",'Anvendte oplysninger'!AB503="Irrelevant"),1,1+1.545*1000/32.2*((('Anvendte oplysninger'!AB503*3268/3600)/('Anvendte oplysninger'!Z503/0.306))^2)*('Anvendte oplysninger'!AA503/1000)/G503)</f>
        <v>1</v>
      </c>
      <c r="AC503" s="14">
        <f>IF(OR('Anvendte oplysninger'!Z503="Lige",'Anvendte oplysninger'!Z503="Irrelevant",'Anvendte oplysninger'!AA503="Irrelevant",'Anvendte oplysninger'!AB503="Irrelevant"),1,1+1.961*1000/32.2*((('Anvendte oplysninger'!AB503*3268/3600)/('Anvendte oplysninger'!Z503/0.306))^2)*('Anvendte oplysninger'!AA503/1000)/G503)</f>
        <v>1</v>
      </c>
      <c r="AD503" s="14">
        <f>IF(OR('Anvendte oplysninger'!AC503="Irrelevant",'Anvendte oplysninger'!AC503="Nej"),1,IF(AND('Anvendte oplysninger'!AC503="Ja",OR('Anvendte oplysninger'!Q503&lt;301,'Anvendte oplysninger'!S503&lt;301)),1-(0.5*('Anvendte oplysninger'!R503+'Anvendte oplysninger'!T503)/('Anvendte oplysninger'!G503*1000)),IF(AND('Anvendte oplysninger'!AC503="Ja",OR('Anvendte oplysninger'!Q503&lt;601,'Anvendte oplysninger'!S503&lt;601)),1-(0.25*('Anvendte oplysninger'!R503+'Anvendte oplysninger'!T503)/('Anvendte oplysninger'!G503*1000)),1)))</f>
        <v>1</v>
      </c>
      <c r="AE503" s="14">
        <f>IF(OR('Anvendte oplysninger'!AC503="Irrelevant",'Anvendte oplysninger'!AC503="Nej"),1,IF(AND('Anvendte oplysninger'!AC503="Ja",OR('Anvendte oplysninger'!Q503&lt;301,'Anvendte oplysninger'!S503&lt;301)),1-(0.4*('Anvendte oplysninger'!R503+'Anvendte oplysninger'!T503)/('Anvendte oplysninger'!G503*1000)),IF(AND('Anvendte oplysninger'!AC503="Ja",OR('Anvendte oplysninger'!Q503&lt;601,'Anvendte oplysninger'!S503&lt;601)),1-(0.2*('Anvendte oplysninger'!R503+'Anvendte oplysninger'!T503)/('Anvendte oplysninger'!G503*1000)),1)))</f>
        <v>1</v>
      </c>
      <c r="AF503" s="14">
        <f>IF('Anvendte oplysninger'!AD503="110 km/t",0.79,1)</f>
        <v>1</v>
      </c>
      <c r="AG503" s="14">
        <f>IF('Anvendte oplysninger'!AD503="110 km/t",0.94,1)</f>
        <v>1</v>
      </c>
      <c r="AH503" s="14">
        <f>IF('Anvendte oplysninger'!AD503="110 km/t",0.66,1)</f>
        <v>1</v>
      </c>
      <c r="AI503" s="14">
        <f>IF('Anvendte oplysninger'!AD503="110 km/t",0.82,1)</f>
        <v>1</v>
      </c>
      <c r="AJ503" s="14">
        <f>IF(AND('Anvendte oplysninger'!AE503="Ja",I503="Tilkørselsflettestrækning"),0.65*'Anvendte oplysninger'!AF503+1-'Anvendte oplysninger'!AF503,1)</f>
        <v>1</v>
      </c>
      <c r="AK503" s="15" t="str">
        <f t="shared" si="49"/>
        <v/>
      </c>
      <c r="AL503" s="15" t="str">
        <f t="shared" si="50"/>
        <v/>
      </c>
      <c r="AM503" s="15" t="str">
        <f t="shared" si="51"/>
        <v/>
      </c>
      <c r="AN503" s="15" t="str">
        <f t="shared" si="52"/>
        <v/>
      </c>
      <c r="AO503" s="15" t="str">
        <f t="shared" si="53"/>
        <v/>
      </c>
      <c r="AP503" s="15" t="str">
        <f t="shared" si="54"/>
        <v/>
      </c>
      <c r="AQ503" s="4" t="str">
        <f t="shared" si="55"/>
        <v/>
      </c>
    </row>
    <row r="504" spans="1:43" x14ac:dyDescent="0.25">
      <c r="A504" s="4" t="str">
        <f>IF(Inddata!A519="","",Inddata!A519)</f>
        <v/>
      </c>
      <c r="B504" s="4" t="str">
        <f>IF(Inddata!B519="","",Inddata!B519)</f>
        <v/>
      </c>
      <c r="C504" s="4" t="str">
        <f>IF(Inddata!C519="","",Inddata!C519)</f>
        <v/>
      </c>
      <c r="D504" s="4" t="str">
        <f>IF(Inddata!D519="","",Inddata!D519)</f>
        <v/>
      </c>
      <c r="E504" s="4" t="str">
        <f>IF(Inddata!E519="","",Inddata!E519)</f>
        <v/>
      </c>
      <c r="F504" s="4" t="str">
        <f>IF(Inddata!F519="","",Inddata!F519)</f>
        <v/>
      </c>
      <c r="G504" s="4">
        <f>IF(Inddata!G519="","",Inddata!G519)</f>
        <v>0</v>
      </c>
      <c r="H504" s="4" t="str">
        <f>IF(Inddata!H519&gt;0.5,Inddata!H519,"")</f>
        <v/>
      </c>
      <c r="I504" s="4" t="str">
        <f>IF(Inddata!I519="","",Inddata!I519)</f>
        <v/>
      </c>
      <c r="J504" s="14">
        <f>IF('Anvendte oplysninger'!J504="Irrelevant",1,IF('Anvendte oplysninger'!J504&gt;3,1.2,1))</f>
        <v>1</v>
      </c>
      <c r="K504" s="14">
        <f>IF('Anvendte oplysninger'!K504="Irrelevant",1,IF(AND(OR(I504="Motorvejsstrækning",I504="Frakørselsflettestrækning",I504="Tilkørselsflettestrækning"),'Anvendte oplysninger'!K504&lt;3.5),1+(3.5-'Anvendte oplysninger'!K504)*0.12,IF(AND(OR(I504="Frakørselsrampe",I504="Tilkørselsrampe"),'Anvendte oplysninger'!K504&lt;3.5),1+(3.5-'Anvendte oplysninger'!K504)*0.16,1)))</f>
        <v>1</v>
      </c>
      <c r="L504" s="14">
        <f>IF('Anvendte oplysninger'!L504="Irrelevant",1,IF(AND('Anvendte oplysninger'!L504="Ja",'Anvendte oplysninger'!J504=2),0.6*'Anvendte oplysninger'!M504+(1-'Anvendte oplysninger'!M504),IF(AND('Anvendte oplysninger'!L504="Ja",'Anvendte oplysninger'!J504=3),0.7*'Anvendte oplysninger'!M504+(1-'Anvendte oplysninger'!M504),IF(AND('Anvendte oplysninger'!L504="Ja",'Anvendte oplysninger'!J504=4),0.76*'Anvendte oplysninger'!M504+(1-'Anvendte oplysninger'!M504),IF(AND('Anvendte oplysninger'!L504="Ja",'Anvendte oplysninger'!J504&gt;4.99999999),0.8*'Anvendte oplysninger'!M504+(1-'Anvendte oplysninger'!M504),1)))))</f>
        <v>1</v>
      </c>
      <c r="M504" s="14">
        <f>IF('Anvendte oplysninger'!L504="Irrelevant",1,IF(AND('Anvendte oplysninger'!L504="Ja",'Anvendte oplysninger'!J504=2),0.8*'Anvendte oplysninger'!M504+(1-'Anvendte oplysninger'!M504),IF(AND('Anvendte oplysninger'!L504="Ja",'Anvendte oplysninger'!J504=3),0.85*'Anvendte oplysninger'!M504+(1-'Anvendte oplysninger'!M504),IF(AND('Anvendte oplysninger'!L504="Ja",'Anvendte oplysninger'!J504=4),0.88*'Anvendte oplysninger'!M504+(1-'Anvendte oplysninger'!M504),IF(AND('Anvendte oplysninger'!L504="Ja",'Anvendte oplysninger'!J504&gt;4.99999999),0.9*'Anvendte oplysninger'!M504+(1-'Anvendte oplysninger'!M504),1)))))</f>
        <v>1</v>
      </c>
      <c r="N504" s="14">
        <f>IF('Anvendte oplysninger'!N504="Irrelevant",1,IF(AND(OR(I504="Motorvejsstrækning",I504="Frakørselsflettestrækning",I504="Tilkørselsflettestrækning"),'Anvendte oplysninger'!N504&lt;3),1+(3-'Anvendte oplysninger'!N504)*0.09333333,1))</f>
        <v>1</v>
      </c>
      <c r="O504" s="14">
        <f>IF('Anvendte oplysninger'!N504="Irrelevant",1,IF(AND(OR(I504="Motorvejsstrækning",I504="Frakørselsflettestrækning",I504="Tilkørselsflettestrækning"),'Anvendte oplysninger'!N504&lt;3),1+(3-'Anvendte oplysninger'!N504)*0.19666667,1))</f>
        <v>1</v>
      </c>
      <c r="P504" s="14">
        <f>IF('Anvendte oplysninger'!O504="Irrelevant",1,IF(AND(OR(I504="Motorvejsstrækning",I504="Frakørselsflettestrækning",I504="Tilkørselsflettestrækning"),'Anvendte oplysninger'!O504&lt;3.00000001),1+(0.5-'Anvendte oplysninger'!O504)*0.04,IF(AND(OR(I504="Frakørselsrampe",I504="Tilkørselsrampe"),'Anvendte oplysninger'!O504&lt;3.00000001),1+(0.5-'Anvendte oplysninger'!O504)*0.08,IF(OR(I504="Motorvejsstrækning",I504="Frakørselsflettestrækning",I504="Tilkørselsflettestrækning"),0.9,0.8))))</f>
        <v>1</v>
      </c>
      <c r="Q504" s="14">
        <f>IF('Anvendte oplysninger'!P504="Irrelevant",1,IF(AND(OR(I504="Motorvejsstrækning",I504="Frakørselsflettestrækning",I504="Tilkørselsflettestrækning"),'Anvendte oplysninger'!P504&lt;11.00000001),1+(5-'Anvendte oplysninger'!P504)*0.01,0.94))</f>
        <v>1</v>
      </c>
      <c r="R504" s="14">
        <f>IF(OR('Anvendte oplysninger'!Q504="Irrelevant",'Anvendte oplysninger'!R504="Irrelevant",'Anvendte oplysninger'!Q504="Lige"),1,IF(AND(OR(I504="Motorvejsstrækning",I504="Frakørselsflettestrækning",I504="Tilkørselsflettestrækning"),'Anvendte oplysninger'!Q504&lt;4000),(EXP(0.1096*1746.5/'Anvendte oplysninger'!Q504)/EXP(0.1096*1746.5/4000))*('Anvendte oplysninger'!R504/1000)/G504+(G504-'Anvendte oplysninger'!R504/1000)/G504,1))</f>
        <v>1</v>
      </c>
      <c r="S504" s="14">
        <f>IF(OR('Anvendte oplysninger'!S504="Irrelevant",'Anvendte oplysninger'!T504="Irrelevant",'Anvendte oplysninger'!S504="Lige"),1,IF(AND(OR(I504="Motorvejsstrækning",I504="Frakørselsflettestrækning",I504="Tilkørselsflettestrækning"),'Anvendte oplysninger'!S504&lt;4000),(EXP(0.1096*1746.5/'Anvendte oplysninger'!S504)/EXP(0.1096*1746.5/4000))*('Anvendte oplysninger'!T504/1000)/G504+(G504-'Anvendte oplysninger'!T504/1000)/G504,1))</f>
        <v>1</v>
      </c>
      <c r="T504" s="14">
        <f>IF('Anvendte oplysninger'!U504="Irrelevant",1,IF(AND(OR(I504="Motorvejsstrækning",I504="Frakørselsflettestrækning",I504="Tilkørselsflettestrækning",I504="Frakørselsrampe",I504="Tilkørselsrampe"),'Anvendte oplysninger'!U504="Ja"),0.95,1))</f>
        <v>1</v>
      </c>
      <c r="U504" s="14">
        <f>IF('Anvendte oplysninger'!U504="Irrelevant",1,IF(AND(OR(I504="Motorvejsstrækning",I504="Frakørselsflettestrækning",I504="Tilkørselsflettestrækning",I504="Frakørselsrampe",I504="Tilkørselsrampe"),'Anvendte oplysninger'!U504="Ja"),0.96,1))</f>
        <v>1</v>
      </c>
      <c r="V504" s="14">
        <f>IF('Anvendte oplysninger'!U504="Irrelevant",1,IF(AND(OR(I504="Motorvejsstrækning",I504="Frakørselsflettestrækning",I504="Tilkørselsflettestrækning",I504="Frakørselsrampe",I504="Tilkørselsrampe"),'Anvendte oplysninger'!U504="Ja"),0.79,1))</f>
        <v>1</v>
      </c>
      <c r="W504" s="14">
        <f>IF('Anvendte oplysninger'!U504="Irrelevant",1,IF(AND(OR(I504="Motorvejsstrækning",I504="Frakørselsflettestrækning",I504="Tilkørselsflettestrækning",I504="Frakørselsrampe",I504="Tilkørselsrampe"),'Anvendte oplysninger'!U504="Ja"),0.94,1))</f>
        <v>1</v>
      </c>
      <c r="X504" s="14">
        <f>IF('Anvendte oplysninger'!U504="Irrelevant",1,IF(AND(OR(I504="Motorvejsstrækning",I504="Frakørselsflettestrækning",I504="Tilkørselsflettestrækning",I504="Frakørselsrampe",I504="Tilkørselsrampe"),'Anvendte oplysninger'!U504="Ja"),0.97,1))</f>
        <v>1</v>
      </c>
      <c r="Y504" s="14">
        <f>IF(AND(I504="Frakørselsrampe",'Anvendte oplysninger'!V504="S-formet ruderrampe"),1.32,IF(AND(I504="Frakørselsrampe",'Anvendte oplysninger'!V504="S-formet trompetrampe"),2.05,IF(AND(I504="Frakørselsrampe",'Anvendte oplysninger'!V504="U-formet trompetrampe"),4.11,IF(AND(I504="Frakørselsrampe",'Anvendte oplysninger'!V504="SV-formet flyoverrampe"),5.15,IF(AND(I504="Frakørselsrampe",'Anvendte oplysninger'!V504="Vinkelformet rampe"),1.07,IF(AND(I504="Tilkørselsrampe",'Anvendte oplysninger'!V504="S-formet ruderrampe"),0.93,IF(AND(I504="Tilkørselsrampe",'Anvendte oplysninger'!V504="S-formet trompetrampe"),2.48,IF(AND(I504="Tilkørselsrampe",'Anvendte oplysninger'!V504="U-formet trompetrampe"),4.15,IF(AND(I504="Tilkørselsrampe",'Anvendte oplysninger'!V504="SV-formet flyoverrampe"),5.26,IF(AND(I504="Tilkørselsrampe",'Anvendte oplysninger'!V504="Vinkelformet rampe"),1.42,1))))))))))</f>
        <v>1</v>
      </c>
      <c r="Z504" s="14">
        <f>IF(OR('Anvendte oplysninger'!W504="Lige",'Anvendte oplysninger'!W504="Irrelevant",'Anvendte oplysninger'!X504="Irrelevant",'Anvendte oplysninger'!Y504="Irrelevant"),1,1+1.545*1000/32.2*((('Anvendte oplysninger'!Y504*3268/3600)/('Anvendte oplysninger'!W504/0.306))^2)*('Anvendte oplysninger'!X504/1000)/G504)</f>
        <v>1</v>
      </c>
      <c r="AA504" s="14">
        <f>IF(OR('Anvendte oplysninger'!W504="Lige",'Anvendte oplysninger'!W504="Irrelevant",'Anvendte oplysninger'!X504="Irrelevant",'Anvendte oplysninger'!Y504="Irrelevant"),1,1+1.961*1000/32.2*((('Anvendte oplysninger'!Y504*3268/3600)/('Anvendte oplysninger'!W504/0.306))^2)*('Anvendte oplysninger'!X504/1000)/G504)</f>
        <v>1</v>
      </c>
      <c r="AB504" s="14">
        <f>IF(OR('Anvendte oplysninger'!Z504="Lige",'Anvendte oplysninger'!Z504="Irrelevant",'Anvendte oplysninger'!AA504="Irrelevant",'Anvendte oplysninger'!AB504="Irrelevant"),1,1+1.545*1000/32.2*((('Anvendte oplysninger'!AB504*3268/3600)/('Anvendte oplysninger'!Z504/0.306))^2)*('Anvendte oplysninger'!AA504/1000)/G504)</f>
        <v>1</v>
      </c>
      <c r="AC504" s="14">
        <f>IF(OR('Anvendte oplysninger'!Z504="Lige",'Anvendte oplysninger'!Z504="Irrelevant",'Anvendte oplysninger'!AA504="Irrelevant",'Anvendte oplysninger'!AB504="Irrelevant"),1,1+1.961*1000/32.2*((('Anvendte oplysninger'!AB504*3268/3600)/('Anvendte oplysninger'!Z504/0.306))^2)*('Anvendte oplysninger'!AA504/1000)/G504)</f>
        <v>1</v>
      </c>
      <c r="AD504" s="14">
        <f>IF(OR('Anvendte oplysninger'!AC504="Irrelevant",'Anvendte oplysninger'!AC504="Nej"),1,IF(AND('Anvendte oplysninger'!AC504="Ja",OR('Anvendte oplysninger'!Q504&lt;301,'Anvendte oplysninger'!S504&lt;301)),1-(0.5*('Anvendte oplysninger'!R504+'Anvendte oplysninger'!T504)/('Anvendte oplysninger'!G504*1000)),IF(AND('Anvendte oplysninger'!AC504="Ja",OR('Anvendte oplysninger'!Q504&lt;601,'Anvendte oplysninger'!S504&lt;601)),1-(0.25*('Anvendte oplysninger'!R504+'Anvendte oplysninger'!T504)/('Anvendte oplysninger'!G504*1000)),1)))</f>
        <v>1</v>
      </c>
      <c r="AE504" s="14">
        <f>IF(OR('Anvendte oplysninger'!AC504="Irrelevant",'Anvendte oplysninger'!AC504="Nej"),1,IF(AND('Anvendte oplysninger'!AC504="Ja",OR('Anvendte oplysninger'!Q504&lt;301,'Anvendte oplysninger'!S504&lt;301)),1-(0.4*('Anvendte oplysninger'!R504+'Anvendte oplysninger'!T504)/('Anvendte oplysninger'!G504*1000)),IF(AND('Anvendte oplysninger'!AC504="Ja",OR('Anvendte oplysninger'!Q504&lt;601,'Anvendte oplysninger'!S504&lt;601)),1-(0.2*('Anvendte oplysninger'!R504+'Anvendte oplysninger'!T504)/('Anvendte oplysninger'!G504*1000)),1)))</f>
        <v>1</v>
      </c>
      <c r="AF504" s="14">
        <f>IF('Anvendte oplysninger'!AD504="110 km/t",0.79,1)</f>
        <v>1</v>
      </c>
      <c r="AG504" s="14">
        <f>IF('Anvendte oplysninger'!AD504="110 km/t",0.94,1)</f>
        <v>1</v>
      </c>
      <c r="AH504" s="14">
        <f>IF('Anvendte oplysninger'!AD504="110 km/t",0.66,1)</f>
        <v>1</v>
      </c>
      <c r="AI504" s="14">
        <f>IF('Anvendte oplysninger'!AD504="110 km/t",0.82,1)</f>
        <v>1</v>
      </c>
      <c r="AJ504" s="14">
        <f>IF(AND('Anvendte oplysninger'!AE504="Ja",I504="Tilkørselsflettestrækning"),0.65*'Anvendte oplysninger'!AF504+1-'Anvendte oplysninger'!AF504,1)</f>
        <v>1</v>
      </c>
      <c r="AK504" s="15" t="str">
        <f t="shared" si="49"/>
        <v/>
      </c>
      <c r="AL504" s="15" t="str">
        <f t="shared" si="50"/>
        <v/>
      </c>
      <c r="AM504" s="15" t="str">
        <f t="shared" si="51"/>
        <v/>
      </c>
      <c r="AN504" s="15" t="str">
        <f t="shared" si="52"/>
        <v/>
      </c>
      <c r="AO504" s="15" t="str">
        <f t="shared" si="53"/>
        <v/>
      </c>
      <c r="AP504" s="15" t="str">
        <f t="shared" si="54"/>
        <v/>
      </c>
      <c r="AQ504" s="4" t="str">
        <f t="shared" si="55"/>
        <v/>
      </c>
    </row>
    <row r="505" spans="1:43" x14ac:dyDescent="0.25">
      <c r="A505" s="4" t="str">
        <f>IF(Inddata!A520="","",Inddata!A520)</f>
        <v/>
      </c>
      <c r="B505" s="4" t="str">
        <f>IF(Inddata!B520="","",Inddata!B520)</f>
        <v/>
      </c>
      <c r="C505" s="4" t="str">
        <f>IF(Inddata!C520="","",Inddata!C520)</f>
        <v/>
      </c>
      <c r="D505" s="4" t="str">
        <f>IF(Inddata!D520="","",Inddata!D520)</f>
        <v/>
      </c>
      <c r="E505" s="4" t="str">
        <f>IF(Inddata!E520="","",Inddata!E520)</f>
        <v/>
      </c>
      <c r="F505" s="4" t="str">
        <f>IF(Inddata!F520="","",Inddata!F520)</f>
        <v/>
      </c>
      <c r="G505" s="4">
        <f>IF(Inddata!G520="","",Inddata!G520)</f>
        <v>0</v>
      </c>
      <c r="H505" s="4" t="str">
        <f>IF(Inddata!H520&gt;0.5,Inddata!H520,"")</f>
        <v/>
      </c>
      <c r="I505" s="4" t="str">
        <f>IF(Inddata!I520="","",Inddata!I520)</f>
        <v/>
      </c>
      <c r="J505" s="14">
        <f>IF('Anvendte oplysninger'!J505="Irrelevant",1,IF('Anvendte oplysninger'!J505&gt;3,1.2,1))</f>
        <v>1</v>
      </c>
      <c r="K505" s="14">
        <f>IF('Anvendte oplysninger'!K505="Irrelevant",1,IF(AND(OR(I505="Motorvejsstrækning",I505="Frakørselsflettestrækning",I505="Tilkørselsflettestrækning"),'Anvendte oplysninger'!K505&lt;3.5),1+(3.5-'Anvendte oplysninger'!K505)*0.12,IF(AND(OR(I505="Frakørselsrampe",I505="Tilkørselsrampe"),'Anvendte oplysninger'!K505&lt;3.5),1+(3.5-'Anvendte oplysninger'!K505)*0.16,1)))</f>
        <v>1</v>
      </c>
      <c r="L505" s="14">
        <f>IF('Anvendte oplysninger'!L505="Irrelevant",1,IF(AND('Anvendte oplysninger'!L505="Ja",'Anvendte oplysninger'!J505=2),0.6*'Anvendte oplysninger'!M505+(1-'Anvendte oplysninger'!M505),IF(AND('Anvendte oplysninger'!L505="Ja",'Anvendte oplysninger'!J505=3),0.7*'Anvendte oplysninger'!M505+(1-'Anvendte oplysninger'!M505),IF(AND('Anvendte oplysninger'!L505="Ja",'Anvendte oplysninger'!J505=4),0.76*'Anvendte oplysninger'!M505+(1-'Anvendte oplysninger'!M505),IF(AND('Anvendte oplysninger'!L505="Ja",'Anvendte oplysninger'!J505&gt;4.99999999),0.8*'Anvendte oplysninger'!M505+(1-'Anvendte oplysninger'!M505),1)))))</f>
        <v>1</v>
      </c>
      <c r="M505" s="14">
        <f>IF('Anvendte oplysninger'!L505="Irrelevant",1,IF(AND('Anvendte oplysninger'!L505="Ja",'Anvendte oplysninger'!J505=2),0.8*'Anvendte oplysninger'!M505+(1-'Anvendte oplysninger'!M505),IF(AND('Anvendte oplysninger'!L505="Ja",'Anvendte oplysninger'!J505=3),0.85*'Anvendte oplysninger'!M505+(1-'Anvendte oplysninger'!M505),IF(AND('Anvendte oplysninger'!L505="Ja",'Anvendte oplysninger'!J505=4),0.88*'Anvendte oplysninger'!M505+(1-'Anvendte oplysninger'!M505),IF(AND('Anvendte oplysninger'!L505="Ja",'Anvendte oplysninger'!J505&gt;4.99999999),0.9*'Anvendte oplysninger'!M505+(1-'Anvendte oplysninger'!M505),1)))))</f>
        <v>1</v>
      </c>
      <c r="N505" s="14">
        <f>IF('Anvendte oplysninger'!N505="Irrelevant",1,IF(AND(OR(I505="Motorvejsstrækning",I505="Frakørselsflettestrækning",I505="Tilkørselsflettestrækning"),'Anvendte oplysninger'!N505&lt;3),1+(3-'Anvendte oplysninger'!N505)*0.09333333,1))</f>
        <v>1</v>
      </c>
      <c r="O505" s="14">
        <f>IF('Anvendte oplysninger'!N505="Irrelevant",1,IF(AND(OR(I505="Motorvejsstrækning",I505="Frakørselsflettestrækning",I505="Tilkørselsflettestrækning"),'Anvendte oplysninger'!N505&lt;3),1+(3-'Anvendte oplysninger'!N505)*0.19666667,1))</f>
        <v>1</v>
      </c>
      <c r="P505" s="14">
        <f>IF('Anvendte oplysninger'!O505="Irrelevant",1,IF(AND(OR(I505="Motorvejsstrækning",I505="Frakørselsflettestrækning",I505="Tilkørselsflettestrækning"),'Anvendte oplysninger'!O505&lt;3.00000001),1+(0.5-'Anvendte oplysninger'!O505)*0.04,IF(AND(OR(I505="Frakørselsrampe",I505="Tilkørselsrampe"),'Anvendte oplysninger'!O505&lt;3.00000001),1+(0.5-'Anvendte oplysninger'!O505)*0.08,IF(OR(I505="Motorvejsstrækning",I505="Frakørselsflettestrækning",I505="Tilkørselsflettestrækning"),0.9,0.8))))</f>
        <v>1</v>
      </c>
      <c r="Q505" s="14">
        <f>IF('Anvendte oplysninger'!P505="Irrelevant",1,IF(AND(OR(I505="Motorvejsstrækning",I505="Frakørselsflettestrækning",I505="Tilkørselsflettestrækning"),'Anvendte oplysninger'!P505&lt;11.00000001),1+(5-'Anvendte oplysninger'!P505)*0.01,0.94))</f>
        <v>1</v>
      </c>
      <c r="R505" s="14">
        <f>IF(OR('Anvendte oplysninger'!Q505="Irrelevant",'Anvendte oplysninger'!R505="Irrelevant",'Anvendte oplysninger'!Q505="Lige"),1,IF(AND(OR(I505="Motorvejsstrækning",I505="Frakørselsflettestrækning",I505="Tilkørselsflettestrækning"),'Anvendte oplysninger'!Q505&lt;4000),(EXP(0.1096*1746.5/'Anvendte oplysninger'!Q505)/EXP(0.1096*1746.5/4000))*('Anvendte oplysninger'!R505/1000)/G505+(G505-'Anvendte oplysninger'!R505/1000)/G505,1))</f>
        <v>1</v>
      </c>
      <c r="S505" s="14">
        <f>IF(OR('Anvendte oplysninger'!S505="Irrelevant",'Anvendte oplysninger'!T505="Irrelevant",'Anvendte oplysninger'!S505="Lige"),1,IF(AND(OR(I505="Motorvejsstrækning",I505="Frakørselsflettestrækning",I505="Tilkørselsflettestrækning"),'Anvendte oplysninger'!S505&lt;4000),(EXP(0.1096*1746.5/'Anvendte oplysninger'!S505)/EXP(0.1096*1746.5/4000))*('Anvendte oplysninger'!T505/1000)/G505+(G505-'Anvendte oplysninger'!T505/1000)/G505,1))</f>
        <v>1</v>
      </c>
      <c r="T505" s="14">
        <f>IF('Anvendte oplysninger'!U505="Irrelevant",1,IF(AND(OR(I505="Motorvejsstrækning",I505="Frakørselsflettestrækning",I505="Tilkørselsflettestrækning",I505="Frakørselsrampe",I505="Tilkørselsrampe"),'Anvendte oplysninger'!U505="Ja"),0.95,1))</f>
        <v>1</v>
      </c>
      <c r="U505" s="14">
        <f>IF('Anvendte oplysninger'!U505="Irrelevant",1,IF(AND(OR(I505="Motorvejsstrækning",I505="Frakørselsflettestrækning",I505="Tilkørselsflettestrækning",I505="Frakørselsrampe",I505="Tilkørselsrampe"),'Anvendte oplysninger'!U505="Ja"),0.96,1))</f>
        <v>1</v>
      </c>
      <c r="V505" s="14">
        <f>IF('Anvendte oplysninger'!U505="Irrelevant",1,IF(AND(OR(I505="Motorvejsstrækning",I505="Frakørselsflettestrækning",I505="Tilkørselsflettestrækning",I505="Frakørselsrampe",I505="Tilkørselsrampe"),'Anvendte oplysninger'!U505="Ja"),0.79,1))</f>
        <v>1</v>
      </c>
      <c r="W505" s="14">
        <f>IF('Anvendte oplysninger'!U505="Irrelevant",1,IF(AND(OR(I505="Motorvejsstrækning",I505="Frakørselsflettestrækning",I505="Tilkørselsflettestrækning",I505="Frakørselsrampe",I505="Tilkørselsrampe"),'Anvendte oplysninger'!U505="Ja"),0.94,1))</f>
        <v>1</v>
      </c>
      <c r="X505" s="14">
        <f>IF('Anvendte oplysninger'!U505="Irrelevant",1,IF(AND(OR(I505="Motorvejsstrækning",I505="Frakørselsflettestrækning",I505="Tilkørselsflettestrækning",I505="Frakørselsrampe",I505="Tilkørselsrampe"),'Anvendte oplysninger'!U505="Ja"),0.97,1))</f>
        <v>1</v>
      </c>
      <c r="Y505" s="14">
        <f>IF(AND(I505="Frakørselsrampe",'Anvendte oplysninger'!V505="S-formet ruderrampe"),1.32,IF(AND(I505="Frakørselsrampe",'Anvendte oplysninger'!V505="S-formet trompetrampe"),2.05,IF(AND(I505="Frakørselsrampe",'Anvendte oplysninger'!V505="U-formet trompetrampe"),4.11,IF(AND(I505="Frakørselsrampe",'Anvendte oplysninger'!V505="SV-formet flyoverrampe"),5.15,IF(AND(I505="Frakørselsrampe",'Anvendte oplysninger'!V505="Vinkelformet rampe"),1.07,IF(AND(I505="Tilkørselsrampe",'Anvendte oplysninger'!V505="S-formet ruderrampe"),0.93,IF(AND(I505="Tilkørselsrampe",'Anvendte oplysninger'!V505="S-formet trompetrampe"),2.48,IF(AND(I505="Tilkørselsrampe",'Anvendte oplysninger'!V505="U-formet trompetrampe"),4.15,IF(AND(I505="Tilkørselsrampe",'Anvendte oplysninger'!V505="SV-formet flyoverrampe"),5.26,IF(AND(I505="Tilkørselsrampe",'Anvendte oplysninger'!V505="Vinkelformet rampe"),1.42,1))))))))))</f>
        <v>1</v>
      </c>
      <c r="Z505" s="14">
        <f>IF(OR('Anvendte oplysninger'!W505="Lige",'Anvendte oplysninger'!W505="Irrelevant",'Anvendte oplysninger'!X505="Irrelevant",'Anvendte oplysninger'!Y505="Irrelevant"),1,1+1.545*1000/32.2*((('Anvendte oplysninger'!Y505*3268/3600)/('Anvendte oplysninger'!W505/0.306))^2)*('Anvendte oplysninger'!X505/1000)/G505)</f>
        <v>1</v>
      </c>
      <c r="AA505" s="14">
        <f>IF(OR('Anvendte oplysninger'!W505="Lige",'Anvendte oplysninger'!W505="Irrelevant",'Anvendte oplysninger'!X505="Irrelevant",'Anvendte oplysninger'!Y505="Irrelevant"),1,1+1.961*1000/32.2*((('Anvendte oplysninger'!Y505*3268/3600)/('Anvendte oplysninger'!W505/0.306))^2)*('Anvendte oplysninger'!X505/1000)/G505)</f>
        <v>1</v>
      </c>
      <c r="AB505" s="14">
        <f>IF(OR('Anvendte oplysninger'!Z505="Lige",'Anvendte oplysninger'!Z505="Irrelevant",'Anvendte oplysninger'!AA505="Irrelevant",'Anvendte oplysninger'!AB505="Irrelevant"),1,1+1.545*1000/32.2*((('Anvendte oplysninger'!AB505*3268/3600)/('Anvendte oplysninger'!Z505/0.306))^2)*('Anvendte oplysninger'!AA505/1000)/G505)</f>
        <v>1</v>
      </c>
      <c r="AC505" s="14">
        <f>IF(OR('Anvendte oplysninger'!Z505="Lige",'Anvendte oplysninger'!Z505="Irrelevant",'Anvendte oplysninger'!AA505="Irrelevant",'Anvendte oplysninger'!AB505="Irrelevant"),1,1+1.961*1000/32.2*((('Anvendte oplysninger'!AB505*3268/3600)/('Anvendte oplysninger'!Z505/0.306))^2)*('Anvendte oplysninger'!AA505/1000)/G505)</f>
        <v>1</v>
      </c>
      <c r="AD505" s="14">
        <f>IF(OR('Anvendte oplysninger'!AC505="Irrelevant",'Anvendte oplysninger'!AC505="Nej"),1,IF(AND('Anvendte oplysninger'!AC505="Ja",OR('Anvendte oplysninger'!Q505&lt;301,'Anvendte oplysninger'!S505&lt;301)),1-(0.5*('Anvendte oplysninger'!R505+'Anvendte oplysninger'!T505)/('Anvendte oplysninger'!G505*1000)),IF(AND('Anvendte oplysninger'!AC505="Ja",OR('Anvendte oplysninger'!Q505&lt;601,'Anvendte oplysninger'!S505&lt;601)),1-(0.25*('Anvendte oplysninger'!R505+'Anvendte oplysninger'!T505)/('Anvendte oplysninger'!G505*1000)),1)))</f>
        <v>1</v>
      </c>
      <c r="AE505" s="14">
        <f>IF(OR('Anvendte oplysninger'!AC505="Irrelevant",'Anvendte oplysninger'!AC505="Nej"),1,IF(AND('Anvendte oplysninger'!AC505="Ja",OR('Anvendte oplysninger'!Q505&lt;301,'Anvendte oplysninger'!S505&lt;301)),1-(0.4*('Anvendte oplysninger'!R505+'Anvendte oplysninger'!T505)/('Anvendte oplysninger'!G505*1000)),IF(AND('Anvendte oplysninger'!AC505="Ja",OR('Anvendte oplysninger'!Q505&lt;601,'Anvendte oplysninger'!S505&lt;601)),1-(0.2*('Anvendte oplysninger'!R505+'Anvendte oplysninger'!T505)/('Anvendte oplysninger'!G505*1000)),1)))</f>
        <v>1</v>
      </c>
      <c r="AF505" s="14">
        <f>IF('Anvendte oplysninger'!AD505="110 km/t",0.79,1)</f>
        <v>1</v>
      </c>
      <c r="AG505" s="14">
        <f>IF('Anvendte oplysninger'!AD505="110 km/t",0.94,1)</f>
        <v>1</v>
      </c>
      <c r="AH505" s="14">
        <f>IF('Anvendte oplysninger'!AD505="110 km/t",0.66,1)</f>
        <v>1</v>
      </c>
      <c r="AI505" s="14">
        <f>IF('Anvendte oplysninger'!AD505="110 km/t",0.82,1)</f>
        <v>1</v>
      </c>
      <c r="AJ505" s="14">
        <f>IF(AND('Anvendte oplysninger'!AE505="Ja",I505="Tilkørselsflettestrækning"),0.65*'Anvendte oplysninger'!AF505+1-'Anvendte oplysninger'!AF505,1)</f>
        <v>1</v>
      </c>
      <c r="AK505" s="15" t="str">
        <f t="shared" si="49"/>
        <v/>
      </c>
      <c r="AL505" s="15" t="str">
        <f t="shared" si="50"/>
        <v/>
      </c>
      <c r="AM505" s="15" t="str">
        <f t="shared" si="51"/>
        <v/>
      </c>
      <c r="AN505" s="15" t="str">
        <f t="shared" si="52"/>
        <v/>
      </c>
      <c r="AO505" s="15" t="str">
        <f t="shared" si="53"/>
        <v/>
      </c>
      <c r="AP505" s="15" t="str">
        <f t="shared" si="54"/>
        <v/>
      </c>
      <c r="AQ505" s="4" t="str">
        <f t="shared" si="55"/>
        <v/>
      </c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05"/>
  <sheetViews>
    <sheetView workbookViewId="0">
      <pane xSplit="9" ySplit="5" topLeftCell="J6" activePane="bottomRight" state="frozenSplit"/>
      <selection pane="topRight" activeCell="J1" sqref="J1"/>
      <selection pane="bottomLeft" activeCell="A3" sqref="A3"/>
      <selection pane="bottomRight" activeCell="A6" sqref="A6"/>
    </sheetView>
  </sheetViews>
  <sheetFormatPr defaultColWidth="0" defaultRowHeight="15" zeroHeight="1" x14ac:dyDescent="0.25"/>
  <cols>
    <col min="1" max="2" width="9.140625" style="4" customWidth="1"/>
    <col min="3" max="3" width="8" style="4" customWidth="1"/>
    <col min="4" max="5" width="9.140625" style="4" customWidth="1"/>
    <col min="6" max="6" width="7" style="4" customWidth="1"/>
    <col min="7" max="7" width="8" style="4" bestFit="1" customWidth="1"/>
    <col min="8" max="8" width="13.140625" style="4" bestFit="1" customWidth="1"/>
    <col min="9" max="9" width="25.7109375" style="4" customWidth="1"/>
    <col min="10" max="10" width="17.28515625" style="4" customWidth="1"/>
    <col min="11" max="11" width="19.140625" style="4" bestFit="1" customWidth="1"/>
    <col min="12" max="12" width="11.42578125" style="4" bestFit="1" customWidth="1"/>
    <col min="13" max="13" width="10.140625" style="4" bestFit="1" customWidth="1"/>
    <col min="14" max="14" width="7.7109375" style="4" bestFit="1" customWidth="1"/>
    <col min="15" max="15" width="15.42578125" style="4" bestFit="1" customWidth="1"/>
    <col min="16" max="16" width="11.85546875" style="4" bestFit="1" customWidth="1"/>
    <col min="17" max="17" width="17.28515625" style="4" bestFit="1" customWidth="1"/>
    <col min="18" max="18" width="17.85546875" style="4" bestFit="1" customWidth="1"/>
    <col min="19" max="16384" width="9.140625" style="4" hidden="1"/>
  </cols>
  <sheetData>
    <row r="1" spans="1:18" x14ac:dyDescent="0.25">
      <c r="A1" s="1" t="s">
        <v>0</v>
      </c>
      <c r="B1" s="2" t="s">
        <v>8</v>
      </c>
      <c r="C1" s="1" t="s">
        <v>4</v>
      </c>
      <c r="D1" s="1"/>
      <c r="E1" s="2" t="s">
        <v>3</v>
      </c>
      <c r="F1" s="2"/>
      <c r="G1" s="1" t="s">
        <v>5</v>
      </c>
      <c r="H1" s="2" t="s">
        <v>6</v>
      </c>
      <c r="I1" s="1" t="s">
        <v>9</v>
      </c>
      <c r="J1" s="3" t="s">
        <v>92</v>
      </c>
      <c r="K1" s="3"/>
      <c r="L1" s="3"/>
      <c r="M1" s="3"/>
      <c r="N1" s="3"/>
      <c r="O1" s="3"/>
      <c r="P1" s="3"/>
      <c r="Q1" s="3"/>
      <c r="R1" s="1" t="s">
        <v>32</v>
      </c>
    </row>
    <row r="2" spans="1:18" x14ac:dyDescent="0.25">
      <c r="A2" s="1"/>
      <c r="B2" s="2"/>
      <c r="C2" s="1"/>
      <c r="D2" s="1"/>
      <c r="E2" s="2"/>
      <c r="F2" s="2"/>
      <c r="G2" s="1"/>
      <c r="H2" s="2"/>
      <c r="I2" s="1"/>
      <c r="J2" s="3"/>
      <c r="K2" s="3"/>
      <c r="L2" s="3"/>
      <c r="M2" s="3"/>
      <c r="N2" s="3"/>
      <c r="O2" s="3"/>
      <c r="P2" s="3"/>
      <c r="Q2" s="3"/>
      <c r="R2" s="1"/>
    </row>
    <row r="3" spans="1:18" x14ac:dyDescent="0.25">
      <c r="A3" s="1"/>
      <c r="B3" s="2"/>
      <c r="C3" s="1"/>
      <c r="D3" s="1"/>
      <c r="E3" s="2"/>
      <c r="F3" s="2"/>
      <c r="G3" s="1"/>
      <c r="H3" s="2"/>
      <c r="I3" s="1"/>
      <c r="J3" s="3"/>
      <c r="K3" s="3"/>
      <c r="L3" s="3"/>
      <c r="M3" s="3"/>
      <c r="N3" s="3"/>
      <c r="O3" s="3"/>
      <c r="P3" s="3"/>
      <c r="Q3" s="3"/>
      <c r="R3" s="1"/>
    </row>
    <row r="4" spans="1:18" x14ac:dyDescent="0.25">
      <c r="A4" s="1"/>
      <c r="B4" s="2"/>
      <c r="C4" s="1"/>
      <c r="D4" s="1"/>
      <c r="E4" s="2"/>
      <c r="F4" s="2"/>
      <c r="G4" s="1"/>
      <c r="H4" s="2"/>
      <c r="I4" s="1"/>
      <c r="J4" s="3"/>
      <c r="K4" s="16"/>
      <c r="L4" s="3"/>
      <c r="M4" s="16"/>
      <c r="N4" s="3"/>
      <c r="O4" s="16"/>
      <c r="P4" s="3"/>
      <c r="Q4" s="16"/>
      <c r="R4" s="1" t="s">
        <v>82</v>
      </c>
    </row>
    <row r="5" spans="1:18" x14ac:dyDescent="0.25">
      <c r="A5" s="1"/>
      <c r="B5" s="2"/>
      <c r="C5" s="1" t="s">
        <v>1</v>
      </c>
      <c r="D5" s="1" t="s">
        <v>2</v>
      </c>
      <c r="E5" s="2" t="s">
        <v>1</v>
      </c>
      <c r="F5" s="2" t="s">
        <v>2</v>
      </c>
      <c r="G5" s="1" t="s">
        <v>7</v>
      </c>
      <c r="H5" s="2"/>
      <c r="I5" s="1"/>
      <c r="J5" s="3" t="s">
        <v>26</v>
      </c>
      <c r="K5" s="16" t="s">
        <v>27</v>
      </c>
      <c r="L5" s="3" t="s">
        <v>28</v>
      </c>
      <c r="M5" s="16" t="s">
        <v>83</v>
      </c>
      <c r="N5" s="3" t="s">
        <v>29</v>
      </c>
      <c r="O5" s="16" t="s">
        <v>30</v>
      </c>
      <c r="P5" s="3" t="s">
        <v>31</v>
      </c>
      <c r="Q5" s="16" t="s">
        <v>84</v>
      </c>
      <c r="R5" s="1" t="s">
        <v>61</v>
      </c>
    </row>
    <row r="6" spans="1:18" x14ac:dyDescent="0.25">
      <c r="A6" s="4" t="str">
        <f>IF(Inddata!A21="","",Inddata!A21)</f>
        <v/>
      </c>
      <c r="B6" s="4" t="str">
        <f>IF(Inddata!B21="","",Inddata!B21)</f>
        <v/>
      </c>
      <c r="C6" s="4" t="str">
        <f>IF(Inddata!C21="","",Inddata!C21)</f>
        <v/>
      </c>
      <c r="D6" s="4" t="str">
        <f>IF(Inddata!D21="","",Inddata!D21)</f>
        <v/>
      </c>
      <c r="E6" s="4" t="str">
        <f>IF(Inddata!E21="","",Inddata!E21)</f>
        <v/>
      </c>
      <c r="F6" s="4" t="str">
        <f>IF(Inddata!F21="","",Inddata!F21)</f>
        <v/>
      </c>
      <c r="G6" s="4">
        <f>IF(Inddata!G21="","",Inddata!G21)</f>
        <v>0</v>
      </c>
      <c r="H6" s="4" t="str">
        <f>IF(Inddata!H21&gt;0.5,Inddata!H21,"")</f>
        <v/>
      </c>
      <c r="I6" s="4" t="str">
        <f>IF(Inddata!I21="","",Inddata!I21)</f>
        <v/>
      </c>
      <c r="J6" s="15" t="str">
        <f>IF(Beregningsark!AQ6="","",IF(OR(I6="Motorvejsstrækning",I6="Frakørselsflettestrækning",I6="Tilkørselsflettestrækning",I6="Motorvejsforgrening",I6="Motorvejssammenløb",I6="Motorvejsvekselstrækning",I6="Sideanlæg"),Beregningsark!AK6*Beregningsark!J6*Beregningsark!K6*Beregningsark!L6*Beregningsark!N6*Beregningsark!P6*Beregningsark!R6*Beregningsark!S6*Beregningsark!T6*Beregningsark!Y6*Beregningsark!Z6*Beregningsark!AB6*Beregningsark!AD6*Beregningsark!AF6*Beregningsark!AJ6,Beregningsark!AK6*Beregningsark!J6*Beregningsark!K6*Beregningsark!L6*Beregningsark!N6*Beregningsark!P6*Beregningsark!R6*Beregningsark!S6*Beregningsark!T6*Beregningsark!Y6*Beregningsark!Z6*Beregningsark!AB6*Beregningsark!AD6*Beregningsark!AF6*Beregningsark!AJ6*0.7672))</f>
        <v/>
      </c>
      <c r="K6" s="15" t="str">
        <f>IF(Beregningsark!AQ6="","",IF(OR(I6="Motorvejsstrækning",I6="Frakørselsflettestrækning",I6="Tilkørselsflettestrækning",I6="Motorvejsforgrening",I6="Motorvejssammenløb",I6="Motorvejsvekselstrækning",I6="Sideanlæg"),Beregningsark!AL6*Beregningsark!J6*Beregningsark!K6*Beregningsark!M6*Beregningsark!O6*Beregningsark!P6*Beregningsark!Q6*Beregningsark!R6*Beregningsark!S6*Beregningsark!T6*Beregningsark!Y6*Beregningsark!AA6*Beregningsark!AC6*Beregningsark!AE6*Beregningsark!AG6*Beregningsark!AJ6,Beregningsark!AL6*Beregningsark!J6*Beregningsark!K6*Beregningsark!M6*Beregningsark!O6*Beregningsark!P6*Beregningsark!Q6*Beregningsark!R6*Beregningsark!S6*Beregningsark!T6*Beregningsark!Y6*Beregningsark!AA6*Beregningsark!AC6*Beregningsark!AE6*Beregningsark!AG6*Beregningsark!AJ6*0.8833))</f>
        <v/>
      </c>
      <c r="L6" s="15" t="str">
        <f>IF(Beregningsark!AQ6="","",IF(OR(I6="Motorvejsstrækning",I6="Frakørselsflettestrækning",I6="Tilkørselsflettestrækning",I6="Motorvejsforgrening",I6="Motorvejssammenløb",I6="Motorvejsvekselstrækning",I6="Sideanlæg"),Beregningsark!AM6*Beregningsark!J6*Beregningsark!K6*Beregningsark!M6*Beregningsark!O6*Beregningsark!P6*Beregningsark!Q6*Beregningsark!R6*Beregningsark!S6*Beregningsark!U6*Beregningsark!Y6*Beregningsark!AA6*Beregningsark!AC6*Beregningsark!AE6*Beregningsark!AG6*Beregningsark!AJ6,Beregningsark!AM6*Beregningsark!J6*Beregningsark!K6*Beregningsark!M6*Beregningsark!O6*Beregningsark!P6*Beregningsark!Q6*Beregningsark!R6*Beregningsark!S6*Beregningsark!U6*Beregningsark!Y6*Beregningsark!AA6*Beregningsark!AC6*Beregningsark!AE6*Beregningsark!AG6*Beregningsark!AJ6*1.1176))</f>
        <v/>
      </c>
      <c r="M6" s="15" t="str">
        <f>IF(SUM(J6:L6)&gt;0,SUM(J6:L6),"")</f>
        <v/>
      </c>
      <c r="N6" s="15" t="str">
        <f>IF(Beregningsark!AQ6="","",IF(OR(I6="Motorvejsstrækning",I6="Frakørselsflettestrækning",I6="Tilkørselsflettestrækning",I6="Motorvejsforgrening",I6="Motorvejssammenløb",I6="Motorvejsvekselstrækning",I6="Sideanlæg"),Beregningsark!AN6*Beregningsark!J6*Beregningsark!K6*Beregningsark!L6*Beregningsark!N6*Beregningsark!P6*Beregningsark!R6*Beregningsark!S6*Beregningsark!V6*Beregningsark!Y6*Beregningsark!Z6*Beregningsark!AB6*Beregningsark!AD6*Beregningsark!AH6*Beregningsark!AJ6,Beregningsark!AN6*Beregningsark!J6*Beregningsark!K6*Beregningsark!L6*Beregningsark!N6*Beregningsark!P6*Beregningsark!R6*Beregningsark!S6*Beregningsark!V6*Beregningsark!Y6*Beregningsark!Z6*Beregningsark!AB6*Beregningsark!AD6*Beregningsark!AH6*Beregningsark!AJ6*0.7672))</f>
        <v/>
      </c>
      <c r="O6" s="15" t="str">
        <f>IF(Beregningsark!AQ6="","",IF(OR(I6="Motorvejsstrækning",I6="Frakørselsflettestrækning",I6="Tilkørselsflettestrækning",I6="Motorvejsforgrening",I6="Motorvejssammenløb",I6="Motorvejsvekselstrækning",I6="Sideanlæg"),Beregningsark!AO6*Beregningsark!J6*Beregningsark!K6*Beregningsark!L6*Beregningsark!N6*Beregningsark!P6*Beregningsark!R6*Beregningsark!S6*Beregningsark!W6*Beregningsark!Y6*Beregningsark!Z6*Beregningsark!AB6*Beregningsark!AD6*Beregningsark!AH6*Beregningsark!AJ6,Beregningsark!AO6*Beregningsark!J6*Beregningsark!K6*Beregningsark!L6*Beregningsark!N6*Beregningsark!P6*Beregningsark!R6*Beregningsark!S6*Beregningsark!W6*Beregningsark!Y6*Beregningsark!Z6*Beregningsark!AB6*Beregningsark!AD6*Beregningsark!AH6*Beregningsark!AJ6*0.7672))</f>
        <v/>
      </c>
      <c r="P6" s="15" t="str">
        <f>IF(Beregningsark!AQ6="","",IF(OR(I6="Motorvejsstrækning",I6="Frakørselsflettestrækning",I6="Tilkørselsflettestrækning",I6="Motorvejsforgrening",I6="Motorvejssammenløb",I6="Motorvejsvekselstrækning",I6="Sideanlæg"),Beregningsark!AP6*Beregningsark!J6*Beregningsark!K6*Beregningsark!L6*Beregningsark!N6*Beregningsark!P6*Beregningsark!R6*Beregningsark!S6*Beregningsark!X6*Beregningsark!Y6*Beregningsark!Z6*Beregningsark!AB6*Beregningsark!AD6*Beregningsark!AI6*Beregningsark!AJ6,Beregningsark!AP6*Beregningsark!J6*Beregningsark!K6*Beregningsark!L6*Beregningsark!N6*Beregningsark!P6*Beregningsark!R6*Beregningsark!S6*Beregningsark!X6*Beregningsark!Y6*Beregningsark!Z6*Beregningsark!AB6*Beregningsark!AD6*Beregningsark!AI6*Beregningsark!AJ6*0.7672))</f>
        <v/>
      </c>
      <c r="Q6" s="15" t="str">
        <f>IF(SUM(N6:P6)&gt;0,SUM(N6:P6),"")</f>
        <v/>
      </c>
      <c r="R6" s="17" t="str">
        <f>IF(M6="","",18609867*N6+3188341*O6+480261*P6+697929*(J6+K6))</f>
        <v/>
      </c>
    </row>
    <row r="7" spans="1:18" x14ac:dyDescent="0.25">
      <c r="A7" s="4" t="str">
        <f>IF(Inddata!A22="","",Inddata!A22)</f>
        <v/>
      </c>
      <c r="B7" s="4" t="str">
        <f>IF(Inddata!B22="","",Inddata!B22)</f>
        <v/>
      </c>
      <c r="C7" s="4" t="str">
        <f>IF(Inddata!C22="","",Inddata!C22)</f>
        <v/>
      </c>
      <c r="D7" s="4" t="str">
        <f>IF(Inddata!D22="","",Inddata!D22)</f>
        <v/>
      </c>
      <c r="E7" s="4" t="str">
        <f>IF(Inddata!E22="","",Inddata!E22)</f>
        <v/>
      </c>
      <c r="F7" s="4" t="str">
        <f>IF(Inddata!F22="","",Inddata!F22)</f>
        <v/>
      </c>
      <c r="G7" s="4">
        <f>IF(Inddata!G22="","",Inddata!G22)</f>
        <v>0</v>
      </c>
      <c r="H7" s="4" t="str">
        <f>IF(Inddata!H22&gt;0.5,Inddata!H22,"")</f>
        <v/>
      </c>
      <c r="I7" s="4" t="str">
        <f>IF(Inddata!I22="","",Inddata!I22)</f>
        <v/>
      </c>
      <c r="J7" s="15" t="str">
        <f>IF(Beregningsark!AQ7="","",IF(OR(I7="Motorvejsstrækning",I7="Frakørselsflettestrækning",I7="Tilkørselsflettestrækning",I7="Motorvejsforgrening",I7="Motorvejssammenløb",I7="Motorvejsvekselstrækning",I7="Sideanlæg"),Beregningsark!AK7*Beregningsark!J7*Beregningsark!K7*Beregningsark!L7*Beregningsark!N7*Beregningsark!P7*Beregningsark!R7*Beregningsark!S7*Beregningsark!T7*Beregningsark!Y7*Beregningsark!Z7*Beregningsark!AB7*Beregningsark!AD7*Beregningsark!AF7*Beregningsark!AJ7,Beregningsark!AK7*Beregningsark!J7*Beregningsark!K7*Beregningsark!L7*Beregningsark!N7*Beregningsark!P7*Beregningsark!R7*Beregningsark!S7*Beregningsark!T7*Beregningsark!Y7*Beregningsark!Z7*Beregningsark!AB7*Beregningsark!AD7*Beregningsark!AF7*Beregningsark!AJ7*0.7672))</f>
        <v/>
      </c>
      <c r="K7" s="15" t="str">
        <f>IF(Beregningsark!AQ7="","",IF(OR(I7="Motorvejsstrækning",I7="Frakørselsflettestrækning",I7="Tilkørselsflettestrækning",I7="Motorvejsforgrening",I7="Motorvejssammenløb",I7="Motorvejsvekselstrækning",I7="Sideanlæg"),Beregningsark!AL7*Beregningsark!J7*Beregningsark!K7*Beregningsark!M7*Beregningsark!O7*Beregningsark!P7*Beregningsark!Q7*Beregningsark!R7*Beregningsark!S7*Beregningsark!T7*Beregningsark!Y7*Beregningsark!AA7*Beregningsark!AC7*Beregningsark!AE7*Beregningsark!AG7*Beregningsark!AJ7,Beregningsark!AL7*Beregningsark!J7*Beregningsark!K7*Beregningsark!M7*Beregningsark!O7*Beregningsark!P7*Beregningsark!Q7*Beregningsark!R7*Beregningsark!S7*Beregningsark!T7*Beregningsark!Y7*Beregningsark!AA7*Beregningsark!AC7*Beregningsark!AE7*Beregningsark!AG7*Beregningsark!AJ7*0.8833))</f>
        <v/>
      </c>
      <c r="L7" s="15" t="str">
        <f>IF(Beregningsark!AQ7="","",IF(OR(I7="Motorvejsstrækning",I7="Frakørselsflettestrækning",I7="Tilkørselsflettestrækning",I7="Motorvejsforgrening",I7="Motorvejssammenløb",I7="Motorvejsvekselstrækning",I7="Sideanlæg"),Beregningsark!AM7*Beregningsark!J7*Beregningsark!K7*Beregningsark!M7*Beregningsark!O7*Beregningsark!P7*Beregningsark!Q7*Beregningsark!R7*Beregningsark!S7*Beregningsark!U7*Beregningsark!Y7*Beregningsark!AA7*Beregningsark!AC7*Beregningsark!AE7*Beregningsark!AG7*Beregningsark!AJ7,Beregningsark!AM7*Beregningsark!J7*Beregningsark!K7*Beregningsark!M7*Beregningsark!O7*Beregningsark!P7*Beregningsark!Q7*Beregningsark!R7*Beregningsark!S7*Beregningsark!U7*Beregningsark!Y7*Beregningsark!AA7*Beregningsark!AC7*Beregningsark!AE7*Beregningsark!AG7*Beregningsark!AJ7*1.1176))</f>
        <v/>
      </c>
      <c r="M7" s="15" t="str">
        <f t="shared" ref="M7:M70" si="0">IF(SUM(J7:L7)&gt;0,SUM(J7:L7),"")</f>
        <v/>
      </c>
      <c r="N7" s="15" t="str">
        <f>IF(Beregningsark!AQ7="","",IF(OR(I7="Motorvejsstrækning",I7="Frakørselsflettestrækning",I7="Tilkørselsflettestrækning",I7="Motorvejsforgrening",I7="Motorvejssammenløb",I7="Motorvejsvekselstrækning",I7="Sideanlæg"),Beregningsark!AN7*Beregningsark!J7*Beregningsark!K7*Beregningsark!L7*Beregningsark!N7*Beregningsark!P7*Beregningsark!R7*Beregningsark!S7*Beregningsark!V7*Beregningsark!Y7*Beregningsark!Z7*Beregningsark!AB7*Beregningsark!AD7*Beregningsark!AH7*Beregningsark!AJ7,Beregningsark!AN7*Beregningsark!J7*Beregningsark!K7*Beregningsark!L7*Beregningsark!N7*Beregningsark!P7*Beregningsark!R7*Beregningsark!S7*Beregningsark!V7*Beregningsark!Y7*Beregningsark!Z7*Beregningsark!AB7*Beregningsark!AD7*Beregningsark!AH7*Beregningsark!AJ7*0.7672))</f>
        <v/>
      </c>
      <c r="O7" s="15" t="str">
        <f>IF(Beregningsark!AQ7="","",IF(OR(I7="Motorvejsstrækning",I7="Frakørselsflettestrækning",I7="Tilkørselsflettestrækning",I7="Motorvejsforgrening",I7="Motorvejssammenløb",I7="Motorvejsvekselstrækning",I7="Sideanlæg"),Beregningsark!AO7*Beregningsark!J7*Beregningsark!K7*Beregningsark!L7*Beregningsark!N7*Beregningsark!P7*Beregningsark!R7*Beregningsark!S7*Beregningsark!W7*Beregningsark!Y7*Beregningsark!Z7*Beregningsark!AB7*Beregningsark!AD7*Beregningsark!AH7*Beregningsark!AJ7,Beregningsark!AO7*Beregningsark!J7*Beregningsark!K7*Beregningsark!L7*Beregningsark!N7*Beregningsark!P7*Beregningsark!R7*Beregningsark!S7*Beregningsark!W7*Beregningsark!Y7*Beregningsark!Z7*Beregningsark!AB7*Beregningsark!AD7*Beregningsark!AH7*Beregningsark!AJ7*0.7672))</f>
        <v/>
      </c>
      <c r="P7" s="15" t="str">
        <f>IF(Beregningsark!AQ7="","",IF(OR(I7="Motorvejsstrækning",I7="Frakørselsflettestrækning",I7="Tilkørselsflettestrækning",I7="Motorvejsforgrening",I7="Motorvejssammenløb",I7="Motorvejsvekselstrækning",I7="Sideanlæg"),Beregningsark!AP7*Beregningsark!J7*Beregningsark!K7*Beregningsark!L7*Beregningsark!N7*Beregningsark!P7*Beregningsark!R7*Beregningsark!S7*Beregningsark!X7*Beregningsark!Y7*Beregningsark!Z7*Beregningsark!AB7*Beregningsark!AD7*Beregningsark!AI7*Beregningsark!AJ7,Beregningsark!AP7*Beregningsark!J7*Beregningsark!K7*Beregningsark!L7*Beregningsark!N7*Beregningsark!P7*Beregningsark!R7*Beregningsark!S7*Beregningsark!X7*Beregningsark!Y7*Beregningsark!Z7*Beregningsark!AB7*Beregningsark!AD7*Beregningsark!AI7*Beregningsark!AJ7*0.7672))</f>
        <v/>
      </c>
      <c r="Q7" s="15" t="str">
        <f t="shared" ref="Q7:Q70" si="1">IF(SUM(N7:P7)&gt;0,SUM(N7:P7),"")</f>
        <v/>
      </c>
      <c r="R7" s="17" t="str">
        <f t="shared" ref="R7:R70" si="2">IF(M7="","",18609867*N7+3188341*O7+480261*P7+697929*(J7+K7))</f>
        <v/>
      </c>
    </row>
    <row r="8" spans="1:18" x14ac:dyDescent="0.25">
      <c r="A8" s="4" t="str">
        <f>IF(Inddata!A23="","",Inddata!A23)</f>
        <v/>
      </c>
      <c r="B8" s="4" t="str">
        <f>IF(Inddata!B23="","",Inddata!B23)</f>
        <v/>
      </c>
      <c r="C8" s="4" t="str">
        <f>IF(Inddata!C23="","",Inddata!C23)</f>
        <v/>
      </c>
      <c r="D8" s="4" t="str">
        <f>IF(Inddata!D23="","",Inddata!D23)</f>
        <v/>
      </c>
      <c r="E8" s="4" t="str">
        <f>IF(Inddata!E23="","",Inddata!E23)</f>
        <v/>
      </c>
      <c r="F8" s="4" t="str">
        <f>IF(Inddata!F23="","",Inddata!F23)</f>
        <v/>
      </c>
      <c r="G8" s="4">
        <f>IF(Inddata!G23="","",Inddata!G23)</f>
        <v>0</v>
      </c>
      <c r="H8" s="4" t="str">
        <f>IF(Inddata!H23&gt;0.5,Inddata!H23,"")</f>
        <v/>
      </c>
      <c r="I8" s="4" t="str">
        <f>IF(Inddata!I23="","",Inddata!I23)</f>
        <v/>
      </c>
      <c r="J8" s="15" t="str">
        <f>IF(Beregningsark!AQ8="","",IF(OR(I8="Motorvejsstrækning",I8="Frakørselsflettestrækning",I8="Tilkørselsflettestrækning",I8="Motorvejsforgrening",I8="Motorvejssammenløb",I8="Motorvejsvekselstrækning",I8="Sideanlæg"),Beregningsark!AK8*Beregningsark!J8*Beregningsark!K8*Beregningsark!L8*Beregningsark!N8*Beregningsark!P8*Beregningsark!R8*Beregningsark!S8*Beregningsark!T8*Beregningsark!Y8*Beregningsark!Z8*Beregningsark!AB8*Beregningsark!AD8*Beregningsark!AF8*Beregningsark!AJ8,Beregningsark!AK8*Beregningsark!J8*Beregningsark!K8*Beregningsark!L8*Beregningsark!N8*Beregningsark!P8*Beregningsark!R8*Beregningsark!S8*Beregningsark!T8*Beregningsark!Y8*Beregningsark!Z8*Beregningsark!AB8*Beregningsark!AD8*Beregningsark!AF8*Beregningsark!AJ8*0.7672))</f>
        <v/>
      </c>
      <c r="K8" s="15" t="str">
        <f>IF(Beregningsark!AQ8="","",IF(OR(I8="Motorvejsstrækning",I8="Frakørselsflettestrækning",I8="Tilkørselsflettestrækning",I8="Motorvejsforgrening",I8="Motorvejssammenløb",I8="Motorvejsvekselstrækning",I8="Sideanlæg"),Beregningsark!AL8*Beregningsark!J8*Beregningsark!K8*Beregningsark!M8*Beregningsark!O8*Beregningsark!P8*Beregningsark!Q8*Beregningsark!R8*Beregningsark!S8*Beregningsark!T8*Beregningsark!Y8*Beregningsark!AA8*Beregningsark!AC8*Beregningsark!AE8*Beregningsark!AG8*Beregningsark!AJ8,Beregningsark!AL8*Beregningsark!J8*Beregningsark!K8*Beregningsark!M8*Beregningsark!O8*Beregningsark!P8*Beregningsark!Q8*Beregningsark!R8*Beregningsark!S8*Beregningsark!T8*Beregningsark!Y8*Beregningsark!AA8*Beregningsark!AC8*Beregningsark!AE8*Beregningsark!AG8*Beregningsark!AJ8*0.8833))</f>
        <v/>
      </c>
      <c r="L8" s="15" t="str">
        <f>IF(Beregningsark!AQ8="","",IF(OR(I8="Motorvejsstrækning",I8="Frakørselsflettestrækning",I8="Tilkørselsflettestrækning",I8="Motorvejsforgrening",I8="Motorvejssammenløb",I8="Motorvejsvekselstrækning",I8="Sideanlæg"),Beregningsark!AM8*Beregningsark!J8*Beregningsark!K8*Beregningsark!M8*Beregningsark!O8*Beregningsark!P8*Beregningsark!Q8*Beregningsark!R8*Beregningsark!S8*Beregningsark!U8*Beregningsark!Y8*Beregningsark!AA8*Beregningsark!AC8*Beregningsark!AE8*Beregningsark!AG8*Beregningsark!AJ8,Beregningsark!AM8*Beregningsark!J8*Beregningsark!K8*Beregningsark!M8*Beregningsark!O8*Beregningsark!P8*Beregningsark!Q8*Beregningsark!R8*Beregningsark!S8*Beregningsark!U8*Beregningsark!Y8*Beregningsark!AA8*Beregningsark!AC8*Beregningsark!AE8*Beregningsark!AG8*Beregningsark!AJ8*1.1176))</f>
        <v/>
      </c>
      <c r="M8" s="15" t="str">
        <f t="shared" si="0"/>
        <v/>
      </c>
      <c r="N8" s="15" t="str">
        <f>IF(Beregningsark!AQ8="","",IF(OR(I8="Motorvejsstrækning",I8="Frakørselsflettestrækning",I8="Tilkørselsflettestrækning",I8="Motorvejsforgrening",I8="Motorvejssammenløb",I8="Motorvejsvekselstrækning",I8="Sideanlæg"),Beregningsark!AN8*Beregningsark!J8*Beregningsark!K8*Beregningsark!L8*Beregningsark!N8*Beregningsark!P8*Beregningsark!R8*Beregningsark!S8*Beregningsark!V8*Beregningsark!Y8*Beregningsark!Z8*Beregningsark!AB8*Beregningsark!AD8*Beregningsark!AH8*Beregningsark!AJ8,Beregningsark!AN8*Beregningsark!J8*Beregningsark!K8*Beregningsark!L8*Beregningsark!N8*Beregningsark!P8*Beregningsark!R8*Beregningsark!S8*Beregningsark!V8*Beregningsark!Y8*Beregningsark!Z8*Beregningsark!AB8*Beregningsark!AD8*Beregningsark!AH8*Beregningsark!AJ8*0.7672))</f>
        <v/>
      </c>
      <c r="O8" s="15" t="str">
        <f>IF(Beregningsark!AQ8="","",IF(OR(I8="Motorvejsstrækning",I8="Frakørselsflettestrækning",I8="Tilkørselsflettestrækning",I8="Motorvejsforgrening",I8="Motorvejssammenløb",I8="Motorvejsvekselstrækning",I8="Sideanlæg"),Beregningsark!AO8*Beregningsark!J8*Beregningsark!K8*Beregningsark!L8*Beregningsark!N8*Beregningsark!P8*Beregningsark!R8*Beregningsark!S8*Beregningsark!W8*Beregningsark!Y8*Beregningsark!Z8*Beregningsark!AB8*Beregningsark!AD8*Beregningsark!AH8*Beregningsark!AJ8,Beregningsark!AO8*Beregningsark!J8*Beregningsark!K8*Beregningsark!L8*Beregningsark!N8*Beregningsark!P8*Beregningsark!R8*Beregningsark!S8*Beregningsark!W8*Beregningsark!Y8*Beregningsark!Z8*Beregningsark!AB8*Beregningsark!AD8*Beregningsark!AH8*Beregningsark!AJ8*0.7672))</f>
        <v/>
      </c>
      <c r="P8" s="15" t="str">
        <f>IF(Beregningsark!AQ8="","",IF(OR(I8="Motorvejsstrækning",I8="Frakørselsflettestrækning",I8="Tilkørselsflettestrækning",I8="Motorvejsforgrening",I8="Motorvejssammenløb",I8="Motorvejsvekselstrækning",I8="Sideanlæg"),Beregningsark!AP8*Beregningsark!J8*Beregningsark!K8*Beregningsark!L8*Beregningsark!N8*Beregningsark!P8*Beregningsark!R8*Beregningsark!S8*Beregningsark!X8*Beregningsark!Y8*Beregningsark!Z8*Beregningsark!AB8*Beregningsark!AD8*Beregningsark!AI8*Beregningsark!AJ8,Beregningsark!AP8*Beregningsark!J8*Beregningsark!K8*Beregningsark!L8*Beregningsark!N8*Beregningsark!P8*Beregningsark!R8*Beregningsark!S8*Beregningsark!X8*Beregningsark!Y8*Beregningsark!Z8*Beregningsark!AB8*Beregningsark!AD8*Beregningsark!AI8*Beregningsark!AJ8*0.7672))</f>
        <v/>
      </c>
      <c r="Q8" s="15" t="str">
        <f t="shared" si="1"/>
        <v/>
      </c>
      <c r="R8" s="17" t="str">
        <f t="shared" si="2"/>
        <v/>
      </c>
    </row>
    <row r="9" spans="1:18" x14ac:dyDescent="0.25">
      <c r="A9" s="4" t="str">
        <f>IF(Inddata!A24="","",Inddata!A24)</f>
        <v/>
      </c>
      <c r="B9" s="4" t="str">
        <f>IF(Inddata!B24="","",Inddata!B24)</f>
        <v/>
      </c>
      <c r="C9" s="4" t="str">
        <f>IF(Inddata!C24="","",Inddata!C24)</f>
        <v/>
      </c>
      <c r="D9" s="4" t="str">
        <f>IF(Inddata!D24="","",Inddata!D24)</f>
        <v/>
      </c>
      <c r="E9" s="4" t="str">
        <f>IF(Inddata!E24="","",Inddata!E24)</f>
        <v/>
      </c>
      <c r="F9" s="4" t="str">
        <f>IF(Inddata!F24="","",Inddata!F24)</f>
        <v/>
      </c>
      <c r="G9" s="4">
        <f>IF(Inddata!G24="","",Inddata!G24)</f>
        <v>0</v>
      </c>
      <c r="H9" s="4" t="str">
        <f>IF(Inddata!H24&gt;0.5,Inddata!H24,"")</f>
        <v/>
      </c>
      <c r="I9" s="4" t="str">
        <f>IF(Inddata!I24="","",Inddata!I24)</f>
        <v/>
      </c>
      <c r="J9" s="15" t="str">
        <f>IF(Beregningsark!AQ9="","",IF(OR(I9="Motorvejsstrækning",I9="Frakørselsflettestrækning",I9="Tilkørselsflettestrækning",I9="Motorvejsforgrening",I9="Motorvejssammenløb",I9="Motorvejsvekselstrækning",I9="Sideanlæg"),Beregningsark!AK9*Beregningsark!J9*Beregningsark!K9*Beregningsark!L9*Beregningsark!N9*Beregningsark!P9*Beregningsark!R9*Beregningsark!S9*Beregningsark!T9*Beregningsark!Y9*Beregningsark!Z9*Beregningsark!AB9*Beregningsark!AD9*Beregningsark!AF9*Beregningsark!AJ9,Beregningsark!AK9*Beregningsark!J9*Beregningsark!K9*Beregningsark!L9*Beregningsark!N9*Beregningsark!P9*Beregningsark!R9*Beregningsark!S9*Beregningsark!T9*Beregningsark!Y9*Beregningsark!Z9*Beregningsark!AB9*Beregningsark!AD9*Beregningsark!AF9*Beregningsark!AJ9*0.7672))</f>
        <v/>
      </c>
      <c r="K9" s="15" t="str">
        <f>IF(Beregningsark!AQ9="","",IF(OR(I9="Motorvejsstrækning",I9="Frakørselsflettestrækning",I9="Tilkørselsflettestrækning",I9="Motorvejsforgrening",I9="Motorvejssammenløb",I9="Motorvejsvekselstrækning",I9="Sideanlæg"),Beregningsark!AL9*Beregningsark!J9*Beregningsark!K9*Beregningsark!M9*Beregningsark!O9*Beregningsark!P9*Beregningsark!Q9*Beregningsark!R9*Beregningsark!S9*Beregningsark!T9*Beregningsark!Y9*Beregningsark!AA9*Beregningsark!AC9*Beregningsark!AE9*Beregningsark!AG9*Beregningsark!AJ9,Beregningsark!AL9*Beregningsark!J9*Beregningsark!K9*Beregningsark!M9*Beregningsark!O9*Beregningsark!P9*Beregningsark!Q9*Beregningsark!R9*Beregningsark!S9*Beregningsark!T9*Beregningsark!Y9*Beregningsark!AA9*Beregningsark!AC9*Beregningsark!AE9*Beregningsark!AG9*Beregningsark!AJ9*0.8833))</f>
        <v/>
      </c>
      <c r="L9" s="15" t="str">
        <f>IF(Beregningsark!AQ9="","",IF(OR(I9="Motorvejsstrækning",I9="Frakørselsflettestrækning",I9="Tilkørselsflettestrækning",I9="Motorvejsforgrening",I9="Motorvejssammenløb",I9="Motorvejsvekselstrækning",I9="Sideanlæg"),Beregningsark!AM9*Beregningsark!J9*Beregningsark!K9*Beregningsark!M9*Beregningsark!O9*Beregningsark!P9*Beregningsark!Q9*Beregningsark!R9*Beregningsark!S9*Beregningsark!U9*Beregningsark!Y9*Beregningsark!AA9*Beregningsark!AC9*Beregningsark!AE9*Beregningsark!AG9*Beregningsark!AJ9,Beregningsark!AM9*Beregningsark!J9*Beregningsark!K9*Beregningsark!M9*Beregningsark!O9*Beregningsark!P9*Beregningsark!Q9*Beregningsark!R9*Beregningsark!S9*Beregningsark!U9*Beregningsark!Y9*Beregningsark!AA9*Beregningsark!AC9*Beregningsark!AE9*Beregningsark!AG9*Beregningsark!AJ9*1.1176))</f>
        <v/>
      </c>
      <c r="M9" s="15" t="str">
        <f t="shared" si="0"/>
        <v/>
      </c>
      <c r="N9" s="15" t="str">
        <f>IF(Beregningsark!AQ9="","",IF(OR(I9="Motorvejsstrækning",I9="Frakørselsflettestrækning",I9="Tilkørselsflettestrækning",I9="Motorvejsforgrening",I9="Motorvejssammenløb",I9="Motorvejsvekselstrækning",I9="Sideanlæg"),Beregningsark!AN9*Beregningsark!J9*Beregningsark!K9*Beregningsark!L9*Beregningsark!N9*Beregningsark!P9*Beregningsark!R9*Beregningsark!S9*Beregningsark!V9*Beregningsark!Y9*Beregningsark!Z9*Beregningsark!AB9*Beregningsark!AD9*Beregningsark!AH9*Beregningsark!AJ9,Beregningsark!AN9*Beregningsark!J9*Beregningsark!K9*Beregningsark!L9*Beregningsark!N9*Beregningsark!P9*Beregningsark!R9*Beregningsark!S9*Beregningsark!V9*Beregningsark!Y9*Beregningsark!Z9*Beregningsark!AB9*Beregningsark!AD9*Beregningsark!AH9*Beregningsark!AJ9*0.7672))</f>
        <v/>
      </c>
      <c r="O9" s="15" t="str">
        <f>IF(Beregningsark!AQ9="","",IF(OR(I9="Motorvejsstrækning",I9="Frakørselsflettestrækning",I9="Tilkørselsflettestrækning",I9="Motorvejsforgrening",I9="Motorvejssammenløb",I9="Motorvejsvekselstrækning",I9="Sideanlæg"),Beregningsark!AO9*Beregningsark!J9*Beregningsark!K9*Beregningsark!L9*Beregningsark!N9*Beregningsark!P9*Beregningsark!R9*Beregningsark!S9*Beregningsark!W9*Beregningsark!Y9*Beregningsark!Z9*Beregningsark!AB9*Beregningsark!AD9*Beregningsark!AH9*Beregningsark!AJ9,Beregningsark!AO9*Beregningsark!J9*Beregningsark!K9*Beregningsark!L9*Beregningsark!N9*Beregningsark!P9*Beregningsark!R9*Beregningsark!S9*Beregningsark!W9*Beregningsark!Y9*Beregningsark!Z9*Beregningsark!AB9*Beregningsark!AD9*Beregningsark!AH9*Beregningsark!AJ9*0.7672))</f>
        <v/>
      </c>
      <c r="P9" s="15" t="str">
        <f>IF(Beregningsark!AQ9="","",IF(OR(I9="Motorvejsstrækning",I9="Frakørselsflettestrækning",I9="Tilkørselsflettestrækning",I9="Motorvejsforgrening",I9="Motorvejssammenløb",I9="Motorvejsvekselstrækning",I9="Sideanlæg"),Beregningsark!AP9*Beregningsark!J9*Beregningsark!K9*Beregningsark!L9*Beregningsark!N9*Beregningsark!P9*Beregningsark!R9*Beregningsark!S9*Beregningsark!X9*Beregningsark!Y9*Beregningsark!Z9*Beregningsark!AB9*Beregningsark!AD9*Beregningsark!AI9*Beregningsark!AJ9,Beregningsark!AP9*Beregningsark!J9*Beregningsark!K9*Beregningsark!L9*Beregningsark!N9*Beregningsark!P9*Beregningsark!R9*Beregningsark!S9*Beregningsark!X9*Beregningsark!Y9*Beregningsark!Z9*Beregningsark!AB9*Beregningsark!AD9*Beregningsark!AI9*Beregningsark!AJ9*0.7672))</f>
        <v/>
      </c>
      <c r="Q9" s="15" t="str">
        <f t="shared" si="1"/>
        <v/>
      </c>
      <c r="R9" s="17" t="str">
        <f t="shared" si="2"/>
        <v/>
      </c>
    </row>
    <row r="10" spans="1:18" x14ac:dyDescent="0.25">
      <c r="A10" s="4" t="str">
        <f>IF(Inddata!A25="","",Inddata!A25)</f>
        <v/>
      </c>
      <c r="B10" s="4" t="str">
        <f>IF(Inddata!B25="","",Inddata!B25)</f>
        <v/>
      </c>
      <c r="C10" s="4" t="str">
        <f>IF(Inddata!C25="","",Inddata!C25)</f>
        <v/>
      </c>
      <c r="D10" s="4" t="str">
        <f>IF(Inddata!D25="","",Inddata!D25)</f>
        <v/>
      </c>
      <c r="E10" s="4" t="str">
        <f>IF(Inddata!E25="","",Inddata!E25)</f>
        <v/>
      </c>
      <c r="F10" s="4" t="str">
        <f>IF(Inddata!F25="","",Inddata!F25)</f>
        <v/>
      </c>
      <c r="G10" s="4">
        <f>IF(Inddata!G25="","",Inddata!G25)</f>
        <v>0</v>
      </c>
      <c r="H10" s="4" t="str">
        <f>IF(Inddata!H25&gt;0.5,Inddata!H25,"")</f>
        <v/>
      </c>
      <c r="I10" s="4" t="str">
        <f>IF(Inddata!I25="","",Inddata!I25)</f>
        <v/>
      </c>
      <c r="J10" s="15" t="str">
        <f>IF(Beregningsark!AQ10="","",IF(OR(I10="Motorvejsstrækning",I10="Frakørselsflettestrækning",I10="Tilkørselsflettestrækning",I10="Motorvejsforgrening",I10="Motorvejssammenløb",I10="Motorvejsvekselstrækning",I10="Sideanlæg"),Beregningsark!AK10*Beregningsark!J10*Beregningsark!K10*Beregningsark!L10*Beregningsark!N10*Beregningsark!P10*Beregningsark!R10*Beregningsark!S10*Beregningsark!T10*Beregningsark!Y10*Beregningsark!Z10*Beregningsark!AB10*Beregningsark!AD10*Beregningsark!AF10*Beregningsark!AJ10,Beregningsark!AK10*Beregningsark!J10*Beregningsark!K10*Beregningsark!L10*Beregningsark!N10*Beregningsark!P10*Beregningsark!R10*Beregningsark!S10*Beregningsark!T10*Beregningsark!Y10*Beregningsark!Z10*Beregningsark!AB10*Beregningsark!AD10*Beregningsark!AF10*Beregningsark!AJ10*0.7672))</f>
        <v/>
      </c>
      <c r="K10" s="15" t="str">
        <f>IF(Beregningsark!AQ10="","",IF(OR(I10="Motorvejsstrækning",I10="Frakørselsflettestrækning",I10="Tilkørselsflettestrækning",I10="Motorvejsforgrening",I10="Motorvejssammenløb",I10="Motorvejsvekselstrækning",I10="Sideanlæg"),Beregningsark!AL10*Beregningsark!J10*Beregningsark!K10*Beregningsark!M10*Beregningsark!O10*Beregningsark!P10*Beregningsark!Q10*Beregningsark!R10*Beregningsark!S10*Beregningsark!T10*Beregningsark!Y10*Beregningsark!AA10*Beregningsark!AC10*Beregningsark!AE10*Beregningsark!AG10*Beregningsark!AJ10,Beregningsark!AL10*Beregningsark!J10*Beregningsark!K10*Beregningsark!M10*Beregningsark!O10*Beregningsark!P10*Beregningsark!Q10*Beregningsark!R10*Beregningsark!S10*Beregningsark!T10*Beregningsark!Y10*Beregningsark!AA10*Beregningsark!AC10*Beregningsark!AE10*Beregningsark!AG10*Beregningsark!AJ10*0.8833))</f>
        <v/>
      </c>
      <c r="L10" s="15" t="str">
        <f>IF(Beregningsark!AQ10="","",IF(OR(I10="Motorvejsstrækning",I10="Frakørselsflettestrækning",I10="Tilkørselsflettestrækning",I10="Motorvejsforgrening",I10="Motorvejssammenløb",I10="Motorvejsvekselstrækning",I10="Sideanlæg"),Beregningsark!AM10*Beregningsark!J10*Beregningsark!K10*Beregningsark!M10*Beregningsark!O10*Beregningsark!P10*Beregningsark!Q10*Beregningsark!R10*Beregningsark!S10*Beregningsark!U10*Beregningsark!Y10*Beregningsark!AA10*Beregningsark!AC10*Beregningsark!AE10*Beregningsark!AG10*Beregningsark!AJ10,Beregningsark!AM10*Beregningsark!J10*Beregningsark!K10*Beregningsark!M10*Beregningsark!O10*Beregningsark!P10*Beregningsark!Q10*Beregningsark!R10*Beregningsark!S10*Beregningsark!U10*Beregningsark!Y10*Beregningsark!AA10*Beregningsark!AC10*Beregningsark!AE10*Beregningsark!AG10*Beregningsark!AJ10*1.1176))</f>
        <v/>
      </c>
      <c r="M10" s="15" t="str">
        <f t="shared" si="0"/>
        <v/>
      </c>
      <c r="N10" s="15" t="str">
        <f>IF(Beregningsark!AQ10="","",IF(OR(I10="Motorvejsstrækning",I10="Frakørselsflettestrækning",I10="Tilkørselsflettestrækning",I10="Motorvejsforgrening",I10="Motorvejssammenløb",I10="Motorvejsvekselstrækning",I10="Sideanlæg"),Beregningsark!AN10*Beregningsark!J10*Beregningsark!K10*Beregningsark!L10*Beregningsark!N10*Beregningsark!P10*Beregningsark!R10*Beregningsark!S10*Beregningsark!V10*Beregningsark!Y10*Beregningsark!Z10*Beregningsark!AB10*Beregningsark!AD10*Beregningsark!AH10*Beregningsark!AJ10,Beregningsark!AN10*Beregningsark!J10*Beregningsark!K10*Beregningsark!L10*Beregningsark!N10*Beregningsark!P10*Beregningsark!R10*Beregningsark!S10*Beregningsark!V10*Beregningsark!Y10*Beregningsark!Z10*Beregningsark!AB10*Beregningsark!AD10*Beregningsark!AH10*Beregningsark!AJ10*0.7672))</f>
        <v/>
      </c>
      <c r="O10" s="15" t="str">
        <f>IF(Beregningsark!AQ10="","",IF(OR(I10="Motorvejsstrækning",I10="Frakørselsflettestrækning",I10="Tilkørselsflettestrækning",I10="Motorvejsforgrening",I10="Motorvejssammenløb",I10="Motorvejsvekselstrækning",I10="Sideanlæg"),Beregningsark!AO10*Beregningsark!J10*Beregningsark!K10*Beregningsark!L10*Beregningsark!N10*Beregningsark!P10*Beregningsark!R10*Beregningsark!S10*Beregningsark!W10*Beregningsark!Y10*Beregningsark!Z10*Beregningsark!AB10*Beregningsark!AD10*Beregningsark!AH10*Beregningsark!AJ10,Beregningsark!AO10*Beregningsark!J10*Beregningsark!K10*Beregningsark!L10*Beregningsark!N10*Beregningsark!P10*Beregningsark!R10*Beregningsark!S10*Beregningsark!W10*Beregningsark!Y10*Beregningsark!Z10*Beregningsark!AB10*Beregningsark!AD10*Beregningsark!AH10*Beregningsark!AJ10*0.7672))</f>
        <v/>
      </c>
      <c r="P10" s="15" t="str">
        <f>IF(Beregningsark!AQ10="","",IF(OR(I10="Motorvejsstrækning",I10="Frakørselsflettestrækning",I10="Tilkørselsflettestrækning",I10="Motorvejsforgrening",I10="Motorvejssammenløb",I10="Motorvejsvekselstrækning",I10="Sideanlæg"),Beregningsark!AP10*Beregningsark!J10*Beregningsark!K10*Beregningsark!L10*Beregningsark!N10*Beregningsark!P10*Beregningsark!R10*Beregningsark!S10*Beregningsark!X10*Beregningsark!Y10*Beregningsark!Z10*Beregningsark!AB10*Beregningsark!AD10*Beregningsark!AI10*Beregningsark!AJ10,Beregningsark!AP10*Beregningsark!J10*Beregningsark!K10*Beregningsark!L10*Beregningsark!N10*Beregningsark!P10*Beregningsark!R10*Beregningsark!S10*Beregningsark!X10*Beregningsark!Y10*Beregningsark!Z10*Beregningsark!AB10*Beregningsark!AD10*Beregningsark!AI10*Beregningsark!AJ10*0.7672))</f>
        <v/>
      </c>
      <c r="Q10" s="15" t="str">
        <f t="shared" si="1"/>
        <v/>
      </c>
      <c r="R10" s="17" t="str">
        <f t="shared" si="2"/>
        <v/>
      </c>
    </row>
    <row r="11" spans="1:18" x14ac:dyDescent="0.25">
      <c r="A11" s="4" t="str">
        <f>IF(Inddata!A26="","",Inddata!A26)</f>
        <v/>
      </c>
      <c r="B11" s="4" t="str">
        <f>IF(Inddata!B26="","",Inddata!B26)</f>
        <v/>
      </c>
      <c r="C11" s="4" t="str">
        <f>IF(Inddata!C26="","",Inddata!C26)</f>
        <v/>
      </c>
      <c r="D11" s="4" t="str">
        <f>IF(Inddata!D26="","",Inddata!D26)</f>
        <v/>
      </c>
      <c r="E11" s="4" t="str">
        <f>IF(Inddata!E26="","",Inddata!E26)</f>
        <v/>
      </c>
      <c r="F11" s="4" t="str">
        <f>IF(Inddata!F26="","",Inddata!F26)</f>
        <v/>
      </c>
      <c r="G11" s="4">
        <f>IF(Inddata!G26="","",Inddata!G26)</f>
        <v>0</v>
      </c>
      <c r="H11" s="4" t="str">
        <f>IF(Inddata!H26&gt;0.5,Inddata!H26,"")</f>
        <v/>
      </c>
      <c r="I11" s="4" t="str">
        <f>IF(Inddata!I26="","",Inddata!I26)</f>
        <v/>
      </c>
      <c r="J11" s="15" t="str">
        <f>IF(Beregningsark!AQ11="","",IF(OR(I11="Motorvejsstrækning",I11="Frakørselsflettestrækning",I11="Tilkørselsflettestrækning",I11="Motorvejsforgrening",I11="Motorvejssammenløb",I11="Motorvejsvekselstrækning",I11="Sideanlæg"),Beregningsark!AK11*Beregningsark!J11*Beregningsark!K11*Beregningsark!L11*Beregningsark!N11*Beregningsark!P11*Beregningsark!R11*Beregningsark!S11*Beregningsark!T11*Beregningsark!Y11*Beregningsark!Z11*Beregningsark!AB11*Beregningsark!AD11*Beregningsark!AF11*Beregningsark!AJ11,Beregningsark!AK11*Beregningsark!J11*Beregningsark!K11*Beregningsark!L11*Beregningsark!N11*Beregningsark!P11*Beregningsark!R11*Beregningsark!S11*Beregningsark!T11*Beregningsark!Y11*Beregningsark!Z11*Beregningsark!AB11*Beregningsark!AD11*Beregningsark!AF11*Beregningsark!AJ11*0.7672))</f>
        <v/>
      </c>
      <c r="K11" s="15" t="str">
        <f>IF(Beregningsark!AQ11="","",IF(OR(I11="Motorvejsstrækning",I11="Frakørselsflettestrækning",I11="Tilkørselsflettestrækning",I11="Motorvejsforgrening",I11="Motorvejssammenløb",I11="Motorvejsvekselstrækning",I11="Sideanlæg"),Beregningsark!AL11*Beregningsark!J11*Beregningsark!K11*Beregningsark!M11*Beregningsark!O11*Beregningsark!P11*Beregningsark!Q11*Beregningsark!R11*Beregningsark!S11*Beregningsark!T11*Beregningsark!Y11*Beregningsark!AA11*Beregningsark!AC11*Beregningsark!AE11*Beregningsark!AG11*Beregningsark!AJ11,Beregningsark!AL11*Beregningsark!J11*Beregningsark!K11*Beregningsark!M11*Beregningsark!O11*Beregningsark!P11*Beregningsark!Q11*Beregningsark!R11*Beregningsark!S11*Beregningsark!T11*Beregningsark!Y11*Beregningsark!AA11*Beregningsark!AC11*Beregningsark!AE11*Beregningsark!AG11*Beregningsark!AJ11*0.8833))</f>
        <v/>
      </c>
      <c r="L11" s="15" t="str">
        <f>IF(Beregningsark!AQ11="","",IF(OR(I11="Motorvejsstrækning",I11="Frakørselsflettestrækning",I11="Tilkørselsflettestrækning",I11="Motorvejsforgrening",I11="Motorvejssammenløb",I11="Motorvejsvekselstrækning",I11="Sideanlæg"),Beregningsark!AM11*Beregningsark!J11*Beregningsark!K11*Beregningsark!M11*Beregningsark!O11*Beregningsark!P11*Beregningsark!Q11*Beregningsark!R11*Beregningsark!S11*Beregningsark!U11*Beregningsark!Y11*Beregningsark!AA11*Beregningsark!AC11*Beregningsark!AE11*Beregningsark!AG11*Beregningsark!AJ11,Beregningsark!AM11*Beregningsark!J11*Beregningsark!K11*Beregningsark!M11*Beregningsark!O11*Beregningsark!P11*Beregningsark!Q11*Beregningsark!R11*Beregningsark!S11*Beregningsark!U11*Beregningsark!Y11*Beregningsark!AA11*Beregningsark!AC11*Beregningsark!AE11*Beregningsark!AG11*Beregningsark!AJ11*1.1176))</f>
        <v/>
      </c>
      <c r="M11" s="15" t="str">
        <f t="shared" si="0"/>
        <v/>
      </c>
      <c r="N11" s="15" t="str">
        <f>IF(Beregningsark!AQ11="","",IF(OR(I11="Motorvejsstrækning",I11="Frakørselsflettestrækning",I11="Tilkørselsflettestrækning",I11="Motorvejsforgrening",I11="Motorvejssammenløb",I11="Motorvejsvekselstrækning",I11="Sideanlæg"),Beregningsark!AN11*Beregningsark!J11*Beregningsark!K11*Beregningsark!L11*Beregningsark!N11*Beregningsark!P11*Beregningsark!R11*Beregningsark!S11*Beregningsark!V11*Beregningsark!Y11*Beregningsark!Z11*Beregningsark!AB11*Beregningsark!AD11*Beregningsark!AH11*Beregningsark!AJ11,Beregningsark!AN11*Beregningsark!J11*Beregningsark!K11*Beregningsark!L11*Beregningsark!N11*Beregningsark!P11*Beregningsark!R11*Beregningsark!S11*Beregningsark!V11*Beregningsark!Y11*Beregningsark!Z11*Beregningsark!AB11*Beregningsark!AD11*Beregningsark!AH11*Beregningsark!AJ11*0.7672))</f>
        <v/>
      </c>
      <c r="O11" s="15" t="str">
        <f>IF(Beregningsark!AQ11="","",IF(OR(I11="Motorvejsstrækning",I11="Frakørselsflettestrækning",I11="Tilkørselsflettestrækning",I11="Motorvejsforgrening",I11="Motorvejssammenløb",I11="Motorvejsvekselstrækning",I11="Sideanlæg"),Beregningsark!AO11*Beregningsark!J11*Beregningsark!K11*Beregningsark!L11*Beregningsark!N11*Beregningsark!P11*Beregningsark!R11*Beregningsark!S11*Beregningsark!W11*Beregningsark!Y11*Beregningsark!Z11*Beregningsark!AB11*Beregningsark!AD11*Beregningsark!AH11*Beregningsark!AJ11,Beregningsark!AO11*Beregningsark!J11*Beregningsark!K11*Beregningsark!L11*Beregningsark!N11*Beregningsark!P11*Beregningsark!R11*Beregningsark!S11*Beregningsark!W11*Beregningsark!Y11*Beregningsark!Z11*Beregningsark!AB11*Beregningsark!AD11*Beregningsark!AH11*Beregningsark!AJ11*0.7672))</f>
        <v/>
      </c>
      <c r="P11" s="15" t="str">
        <f>IF(Beregningsark!AQ11="","",IF(OR(I11="Motorvejsstrækning",I11="Frakørselsflettestrækning",I11="Tilkørselsflettestrækning",I11="Motorvejsforgrening",I11="Motorvejssammenløb",I11="Motorvejsvekselstrækning",I11="Sideanlæg"),Beregningsark!AP11*Beregningsark!J11*Beregningsark!K11*Beregningsark!L11*Beregningsark!N11*Beregningsark!P11*Beregningsark!R11*Beregningsark!S11*Beregningsark!X11*Beregningsark!Y11*Beregningsark!Z11*Beregningsark!AB11*Beregningsark!AD11*Beregningsark!AI11*Beregningsark!AJ11,Beregningsark!AP11*Beregningsark!J11*Beregningsark!K11*Beregningsark!L11*Beregningsark!N11*Beregningsark!P11*Beregningsark!R11*Beregningsark!S11*Beregningsark!X11*Beregningsark!Y11*Beregningsark!Z11*Beregningsark!AB11*Beregningsark!AD11*Beregningsark!AI11*Beregningsark!AJ11*0.7672))</f>
        <v/>
      </c>
      <c r="Q11" s="15" t="str">
        <f t="shared" si="1"/>
        <v/>
      </c>
      <c r="R11" s="17" t="str">
        <f t="shared" si="2"/>
        <v/>
      </c>
    </row>
    <row r="12" spans="1:18" x14ac:dyDescent="0.25">
      <c r="A12" s="4" t="str">
        <f>IF(Inddata!A27="","",Inddata!A27)</f>
        <v/>
      </c>
      <c r="B12" s="4" t="str">
        <f>IF(Inddata!B27="","",Inddata!B27)</f>
        <v/>
      </c>
      <c r="C12" s="4" t="str">
        <f>IF(Inddata!C27="","",Inddata!C27)</f>
        <v/>
      </c>
      <c r="D12" s="4" t="str">
        <f>IF(Inddata!D27="","",Inddata!D27)</f>
        <v/>
      </c>
      <c r="E12" s="4" t="str">
        <f>IF(Inddata!E27="","",Inddata!E27)</f>
        <v/>
      </c>
      <c r="F12" s="4" t="str">
        <f>IF(Inddata!F27="","",Inddata!F27)</f>
        <v/>
      </c>
      <c r="G12" s="4">
        <f>IF(Inddata!G27="","",Inddata!G27)</f>
        <v>0</v>
      </c>
      <c r="H12" s="4" t="str">
        <f>IF(Inddata!H27&gt;0.5,Inddata!H27,"")</f>
        <v/>
      </c>
      <c r="I12" s="4" t="str">
        <f>IF(Inddata!I27="","",Inddata!I27)</f>
        <v/>
      </c>
      <c r="J12" s="15" t="str">
        <f>IF(Beregningsark!AQ12="","",IF(OR(I12="Motorvejsstrækning",I12="Frakørselsflettestrækning",I12="Tilkørselsflettestrækning",I12="Motorvejsforgrening",I12="Motorvejssammenløb",I12="Motorvejsvekselstrækning",I12="Sideanlæg"),Beregningsark!AK12*Beregningsark!J12*Beregningsark!K12*Beregningsark!L12*Beregningsark!N12*Beregningsark!P12*Beregningsark!R12*Beregningsark!S12*Beregningsark!T12*Beregningsark!Y12*Beregningsark!Z12*Beregningsark!AB12*Beregningsark!AD12*Beregningsark!AF12*Beregningsark!AJ12,Beregningsark!AK12*Beregningsark!J12*Beregningsark!K12*Beregningsark!L12*Beregningsark!N12*Beregningsark!P12*Beregningsark!R12*Beregningsark!S12*Beregningsark!T12*Beregningsark!Y12*Beregningsark!Z12*Beregningsark!AB12*Beregningsark!AD12*Beregningsark!AF12*Beregningsark!AJ12*0.7672))</f>
        <v/>
      </c>
      <c r="K12" s="15" t="str">
        <f>IF(Beregningsark!AQ12="","",IF(OR(I12="Motorvejsstrækning",I12="Frakørselsflettestrækning",I12="Tilkørselsflettestrækning",I12="Motorvejsforgrening",I12="Motorvejssammenløb",I12="Motorvejsvekselstrækning",I12="Sideanlæg"),Beregningsark!AL12*Beregningsark!J12*Beregningsark!K12*Beregningsark!M12*Beregningsark!O12*Beregningsark!P12*Beregningsark!Q12*Beregningsark!R12*Beregningsark!S12*Beregningsark!T12*Beregningsark!Y12*Beregningsark!AA12*Beregningsark!AC12*Beregningsark!AE12*Beregningsark!AG12*Beregningsark!AJ12,Beregningsark!AL12*Beregningsark!J12*Beregningsark!K12*Beregningsark!M12*Beregningsark!O12*Beregningsark!P12*Beregningsark!Q12*Beregningsark!R12*Beregningsark!S12*Beregningsark!T12*Beregningsark!Y12*Beregningsark!AA12*Beregningsark!AC12*Beregningsark!AE12*Beregningsark!AG12*Beregningsark!AJ12*0.8833))</f>
        <v/>
      </c>
      <c r="L12" s="15" t="str">
        <f>IF(Beregningsark!AQ12="","",IF(OR(I12="Motorvejsstrækning",I12="Frakørselsflettestrækning",I12="Tilkørselsflettestrækning",I12="Motorvejsforgrening",I12="Motorvejssammenløb",I12="Motorvejsvekselstrækning",I12="Sideanlæg"),Beregningsark!AM12*Beregningsark!J12*Beregningsark!K12*Beregningsark!M12*Beregningsark!O12*Beregningsark!P12*Beregningsark!Q12*Beregningsark!R12*Beregningsark!S12*Beregningsark!U12*Beregningsark!Y12*Beregningsark!AA12*Beregningsark!AC12*Beregningsark!AE12*Beregningsark!AG12*Beregningsark!AJ12,Beregningsark!AM12*Beregningsark!J12*Beregningsark!K12*Beregningsark!M12*Beregningsark!O12*Beregningsark!P12*Beregningsark!Q12*Beregningsark!R12*Beregningsark!S12*Beregningsark!U12*Beregningsark!Y12*Beregningsark!AA12*Beregningsark!AC12*Beregningsark!AE12*Beregningsark!AG12*Beregningsark!AJ12*1.1176))</f>
        <v/>
      </c>
      <c r="M12" s="15" t="str">
        <f t="shared" si="0"/>
        <v/>
      </c>
      <c r="N12" s="15" t="str">
        <f>IF(Beregningsark!AQ12="","",IF(OR(I12="Motorvejsstrækning",I12="Frakørselsflettestrækning",I12="Tilkørselsflettestrækning",I12="Motorvejsforgrening",I12="Motorvejssammenløb",I12="Motorvejsvekselstrækning",I12="Sideanlæg"),Beregningsark!AN12*Beregningsark!J12*Beregningsark!K12*Beregningsark!L12*Beregningsark!N12*Beregningsark!P12*Beregningsark!R12*Beregningsark!S12*Beregningsark!V12*Beregningsark!Y12*Beregningsark!Z12*Beregningsark!AB12*Beregningsark!AD12*Beregningsark!AH12*Beregningsark!AJ12,Beregningsark!AN12*Beregningsark!J12*Beregningsark!K12*Beregningsark!L12*Beregningsark!N12*Beregningsark!P12*Beregningsark!R12*Beregningsark!S12*Beregningsark!V12*Beregningsark!Y12*Beregningsark!Z12*Beregningsark!AB12*Beregningsark!AD12*Beregningsark!AH12*Beregningsark!AJ12*0.7672))</f>
        <v/>
      </c>
      <c r="O12" s="15" t="str">
        <f>IF(Beregningsark!AQ12="","",IF(OR(I12="Motorvejsstrækning",I12="Frakørselsflettestrækning",I12="Tilkørselsflettestrækning",I12="Motorvejsforgrening",I12="Motorvejssammenløb",I12="Motorvejsvekselstrækning",I12="Sideanlæg"),Beregningsark!AO12*Beregningsark!J12*Beregningsark!K12*Beregningsark!L12*Beregningsark!N12*Beregningsark!P12*Beregningsark!R12*Beregningsark!S12*Beregningsark!W12*Beregningsark!Y12*Beregningsark!Z12*Beregningsark!AB12*Beregningsark!AD12*Beregningsark!AH12*Beregningsark!AJ12,Beregningsark!AO12*Beregningsark!J12*Beregningsark!K12*Beregningsark!L12*Beregningsark!N12*Beregningsark!P12*Beregningsark!R12*Beregningsark!S12*Beregningsark!W12*Beregningsark!Y12*Beregningsark!Z12*Beregningsark!AB12*Beregningsark!AD12*Beregningsark!AH12*Beregningsark!AJ12*0.7672))</f>
        <v/>
      </c>
      <c r="P12" s="15" t="str">
        <f>IF(Beregningsark!AQ12="","",IF(OR(I12="Motorvejsstrækning",I12="Frakørselsflettestrækning",I12="Tilkørselsflettestrækning",I12="Motorvejsforgrening",I12="Motorvejssammenløb",I12="Motorvejsvekselstrækning",I12="Sideanlæg"),Beregningsark!AP12*Beregningsark!J12*Beregningsark!K12*Beregningsark!L12*Beregningsark!N12*Beregningsark!P12*Beregningsark!R12*Beregningsark!S12*Beregningsark!X12*Beregningsark!Y12*Beregningsark!Z12*Beregningsark!AB12*Beregningsark!AD12*Beregningsark!AI12*Beregningsark!AJ12,Beregningsark!AP12*Beregningsark!J12*Beregningsark!K12*Beregningsark!L12*Beregningsark!N12*Beregningsark!P12*Beregningsark!R12*Beregningsark!S12*Beregningsark!X12*Beregningsark!Y12*Beregningsark!Z12*Beregningsark!AB12*Beregningsark!AD12*Beregningsark!AI12*Beregningsark!AJ12*0.7672))</f>
        <v/>
      </c>
      <c r="Q12" s="15" t="str">
        <f t="shared" si="1"/>
        <v/>
      </c>
      <c r="R12" s="17" t="str">
        <f t="shared" si="2"/>
        <v/>
      </c>
    </row>
    <row r="13" spans="1:18" x14ac:dyDescent="0.25">
      <c r="A13" s="4" t="str">
        <f>IF(Inddata!A28="","",Inddata!A28)</f>
        <v/>
      </c>
      <c r="B13" s="4" t="str">
        <f>IF(Inddata!B28="","",Inddata!B28)</f>
        <v/>
      </c>
      <c r="C13" s="4" t="str">
        <f>IF(Inddata!C28="","",Inddata!C28)</f>
        <v/>
      </c>
      <c r="D13" s="4" t="str">
        <f>IF(Inddata!D28="","",Inddata!D28)</f>
        <v/>
      </c>
      <c r="E13" s="4" t="str">
        <f>IF(Inddata!E28="","",Inddata!E28)</f>
        <v/>
      </c>
      <c r="F13" s="4" t="str">
        <f>IF(Inddata!F28="","",Inddata!F28)</f>
        <v/>
      </c>
      <c r="G13" s="4">
        <f>IF(Inddata!G28="","",Inddata!G28)</f>
        <v>0</v>
      </c>
      <c r="H13" s="4" t="str">
        <f>IF(Inddata!H28&gt;0.5,Inddata!H28,"")</f>
        <v/>
      </c>
      <c r="I13" s="4" t="str">
        <f>IF(Inddata!I28="","",Inddata!I28)</f>
        <v/>
      </c>
      <c r="J13" s="15" t="str">
        <f>IF(Beregningsark!AQ13="","",IF(OR(I13="Motorvejsstrækning",I13="Frakørselsflettestrækning",I13="Tilkørselsflettestrækning",I13="Motorvejsforgrening",I13="Motorvejssammenløb",I13="Motorvejsvekselstrækning",I13="Sideanlæg"),Beregningsark!AK13*Beregningsark!J13*Beregningsark!K13*Beregningsark!L13*Beregningsark!N13*Beregningsark!P13*Beregningsark!R13*Beregningsark!S13*Beregningsark!T13*Beregningsark!Y13*Beregningsark!Z13*Beregningsark!AB13*Beregningsark!AD13*Beregningsark!AF13*Beregningsark!AJ13,Beregningsark!AK13*Beregningsark!J13*Beregningsark!K13*Beregningsark!L13*Beregningsark!N13*Beregningsark!P13*Beregningsark!R13*Beregningsark!S13*Beregningsark!T13*Beregningsark!Y13*Beregningsark!Z13*Beregningsark!AB13*Beregningsark!AD13*Beregningsark!AF13*Beregningsark!AJ13*0.7672))</f>
        <v/>
      </c>
      <c r="K13" s="15" t="str">
        <f>IF(Beregningsark!AQ13="","",IF(OR(I13="Motorvejsstrækning",I13="Frakørselsflettestrækning",I13="Tilkørselsflettestrækning",I13="Motorvejsforgrening",I13="Motorvejssammenløb",I13="Motorvejsvekselstrækning",I13="Sideanlæg"),Beregningsark!AL13*Beregningsark!J13*Beregningsark!K13*Beregningsark!M13*Beregningsark!O13*Beregningsark!P13*Beregningsark!Q13*Beregningsark!R13*Beregningsark!S13*Beregningsark!T13*Beregningsark!Y13*Beregningsark!AA13*Beregningsark!AC13*Beregningsark!AE13*Beregningsark!AG13*Beregningsark!AJ13,Beregningsark!AL13*Beregningsark!J13*Beregningsark!K13*Beregningsark!M13*Beregningsark!O13*Beregningsark!P13*Beregningsark!Q13*Beregningsark!R13*Beregningsark!S13*Beregningsark!T13*Beregningsark!Y13*Beregningsark!AA13*Beregningsark!AC13*Beregningsark!AE13*Beregningsark!AG13*Beregningsark!AJ13*0.8833))</f>
        <v/>
      </c>
      <c r="L13" s="15" t="str">
        <f>IF(Beregningsark!AQ13="","",IF(OR(I13="Motorvejsstrækning",I13="Frakørselsflettestrækning",I13="Tilkørselsflettestrækning",I13="Motorvejsforgrening",I13="Motorvejssammenløb",I13="Motorvejsvekselstrækning",I13="Sideanlæg"),Beregningsark!AM13*Beregningsark!J13*Beregningsark!K13*Beregningsark!M13*Beregningsark!O13*Beregningsark!P13*Beregningsark!Q13*Beregningsark!R13*Beregningsark!S13*Beregningsark!U13*Beregningsark!Y13*Beregningsark!AA13*Beregningsark!AC13*Beregningsark!AE13*Beregningsark!AG13*Beregningsark!AJ13,Beregningsark!AM13*Beregningsark!J13*Beregningsark!K13*Beregningsark!M13*Beregningsark!O13*Beregningsark!P13*Beregningsark!Q13*Beregningsark!R13*Beregningsark!S13*Beregningsark!U13*Beregningsark!Y13*Beregningsark!AA13*Beregningsark!AC13*Beregningsark!AE13*Beregningsark!AG13*Beregningsark!AJ13*1.1176))</f>
        <v/>
      </c>
      <c r="M13" s="15" t="str">
        <f t="shared" si="0"/>
        <v/>
      </c>
      <c r="N13" s="15" t="str">
        <f>IF(Beregningsark!AQ13="","",IF(OR(I13="Motorvejsstrækning",I13="Frakørselsflettestrækning",I13="Tilkørselsflettestrækning",I13="Motorvejsforgrening",I13="Motorvejssammenløb",I13="Motorvejsvekselstrækning",I13="Sideanlæg"),Beregningsark!AN13*Beregningsark!J13*Beregningsark!K13*Beregningsark!L13*Beregningsark!N13*Beregningsark!P13*Beregningsark!R13*Beregningsark!S13*Beregningsark!V13*Beregningsark!Y13*Beregningsark!Z13*Beregningsark!AB13*Beregningsark!AD13*Beregningsark!AH13*Beregningsark!AJ13,Beregningsark!AN13*Beregningsark!J13*Beregningsark!K13*Beregningsark!L13*Beregningsark!N13*Beregningsark!P13*Beregningsark!R13*Beregningsark!S13*Beregningsark!V13*Beregningsark!Y13*Beregningsark!Z13*Beregningsark!AB13*Beregningsark!AD13*Beregningsark!AH13*Beregningsark!AJ13*0.7672))</f>
        <v/>
      </c>
      <c r="O13" s="15" t="str">
        <f>IF(Beregningsark!AQ13="","",IF(OR(I13="Motorvejsstrækning",I13="Frakørselsflettestrækning",I13="Tilkørselsflettestrækning",I13="Motorvejsforgrening",I13="Motorvejssammenløb",I13="Motorvejsvekselstrækning",I13="Sideanlæg"),Beregningsark!AO13*Beregningsark!J13*Beregningsark!K13*Beregningsark!L13*Beregningsark!N13*Beregningsark!P13*Beregningsark!R13*Beregningsark!S13*Beregningsark!W13*Beregningsark!Y13*Beregningsark!Z13*Beregningsark!AB13*Beregningsark!AD13*Beregningsark!AH13*Beregningsark!AJ13,Beregningsark!AO13*Beregningsark!J13*Beregningsark!K13*Beregningsark!L13*Beregningsark!N13*Beregningsark!P13*Beregningsark!R13*Beregningsark!S13*Beregningsark!W13*Beregningsark!Y13*Beregningsark!Z13*Beregningsark!AB13*Beregningsark!AD13*Beregningsark!AH13*Beregningsark!AJ13*0.7672))</f>
        <v/>
      </c>
      <c r="P13" s="15" t="str">
        <f>IF(Beregningsark!AQ13="","",IF(OR(I13="Motorvejsstrækning",I13="Frakørselsflettestrækning",I13="Tilkørselsflettestrækning",I13="Motorvejsforgrening",I13="Motorvejssammenløb",I13="Motorvejsvekselstrækning",I13="Sideanlæg"),Beregningsark!AP13*Beregningsark!J13*Beregningsark!K13*Beregningsark!L13*Beregningsark!N13*Beregningsark!P13*Beregningsark!R13*Beregningsark!S13*Beregningsark!X13*Beregningsark!Y13*Beregningsark!Z13*Beregningsark!AB13*Beregningsark!AD13*Beregningsark!AI13*Beregningsark!AJ13,Beregningsark!AP13*Beregningsark!J13*Beregningsark!K13*Beregningsark!L13*Beregningsark!N13*Beregningsark!P13*Beregningsark!R13*Beregningsark!S13*Beregningsark!X13*Beregningsark!Y13*Beregningsark!Z13*Beregningsark!AB13*Beregningsark!AD13*Beregningsark!AI13*Beregningsark!AJ13*0.7672))</f>
        <v/>
      </c>
      <c r="Q13" s="15" t="str">
        <f t="shared" si="1"/>
        <v/>
      </c>
      <c r="R13" s="17" t="str">
        <f t="shared" si="2"/>
        <v/>
      </c>
    </row>
    <row r="14" spans="1:18" x14ac:dyDescent="0.25">
      <c r="A14" s="4" t="str">
        <f>IF(Inddata!A29="","",Inddata!A29)</f>
        <v/>
      </c>
      <c r="B14" s="4" t="str">
        <f>IF(Inddata!B29="","",Inddata!B29)</f>
        <v/>
      </c>
      <c r="C14" s="4" t="str">
        <f>IF(Inddata!C29="","",Inddata!C29)</f>
        <v/>
      </c>
      <c r="D14" s="4" t="str">
        <f>IF(Inddata!D29="","",Inddata!D29)</f>
        <v/>
      </c>
      <c r="E14" s="4" t="str">
        <f>IF(Inddata!E29="","",Inddata!E29)</f>
        <v/>
      </c>
      <c r="F14" s="4" t="str">
        <f>IF(Inddata!F29="","",Inddata!F29)</f>
        <v/>
      </c>
      <c r="G14" s="4">
        <f>IF(Inddata!G29="","",Inddata!G29)</f>
        <v>0</v>
      </c>
      <c r="H14" s="4" t="str">
        <f>IF(Inddata!H29&gt;0.5,Inddata!H29,"")</f>
        <v/>
      </c>
      <c r="I14" s="4" t="str">
        <f>IF(Inddata!I29="","",Inddata!I29)</f>
        <v/>
      </c>
      <c r="J14" s="15" t="str">
        <f>IF(Beregningsark!AQ14="","",IF(OR(I14="Motorvejsstrækning",I14="Frakørselsflettestrækning",I14="Tilkørselsflettestrækning",I14="Motorvejsforgrening",I14="Motorvejssammenløb",I14="Motorvejsvekselstrækning",I14="Sideanlæg"),Beregningsark!AK14*Beregningsark!J14*Beregningsark!K14*Beregningsark!L14*Beregningsark!N14*Beregningsark!P14*Beregningsark!R14*Beregningsark!S14*Beregningsark!T14*Beregningsark!Y14*Beregningsark!Z14*Beregningsark!AB14*Beregningsark!AD14*Beregningsark!AF14*Beregningsark!AJ14,Beregningsark!AK14*Beregningsark!J14*Beregningsark!K14*Beregningsark!L14*Beregningsark!N14*Beregningsark!P14*Beregningsark!R14*Beregningsark!S14*Beregningsark!T14*Beregningsark!Y14*Beregningsark!Z14*Beregningsark!AB14*Beregningsark!AD14*Beregningsark!AF14*Beregningsark!AJ14*0.7672))</f>
        <v/>
      </c>
      <c r="K14" s="15" t="str">
        <f>IF(Beregningsark!AQ14="","",IF(OR(I14="Motorvejsstrækning",I14="Frakørselsflettestrækning",I14="Tilkørselsflettestrækning",I14="Motorvejsforgrening",I14="Motorvejssammenløb",I14="Motorvejsvekselstrækning",I14="Sideanlæg"),Beregningsark!AL14*Beregningsark!J14*Beregningsark!K14*Beregningsark!M14*Beregningsark!O14*Beregningsark!P14*Beregningsark!Q14*Beregningsark!R14*Beregningsark!S14*Beregningsark!T14*Beregningsark!Y14*Beregningsark!AA14*Beregningsark!AC14*Beregningsark!AE14*Beregningsark!AG14*Beregningsark!AJ14,Beregningsark!AL14*Beregningsark!J14*Beregningsark!K14*Beregningsark!M14*Beregningsark!O14*Beregningsark!P14*Beregningsark!Q14*Beregningsark!R14*Beregningsark!S14*Beregningsark!T14*Beregningsark!Y14*Beregningsark!AA14*Beregningsark!AC14*Beregningsark!AE14*Beregningsark!AG14*Beregningsark!AJ14*0.8833))</f>
        <v/>
      </c>
      <c r="L14" s="15" t="str">
        <f>IF(Beregningsark!AQ14="","",IF(OR(I14="Motorvejsstrækning",I14="Frakørselsflettestrækning",I14="Tilkørselsflettestrækning",I14="Motorvejsforgrening",I14="Motorvejssammenløb",I14="Motorvejsvekselstrækning",I14="Sideanlæg"),Beregningsark!AM14*Beregningsark!J14*Beregningsark!K14*Beregningsark!M14*Beregningsark!O14*Beregningsark!P14*Beregningsark!Q14*Beregningsark!R14*Beregningsark!S14*Beregningsark!U14*Beregningsark!Y14*Beregningsark!AA14*Beregningsark!AC14*Beregningsark!AE14*Beregningsark!AG14*Beregningsark!AJ14,Beregningsark!AM14*Beregningsark!J14*Beregningsark!K14*Beregningsark!M14*Beregningsark!O14*Beregningsark!P14*Beregningsark!Q14*Beregningsark!R14*Beregningsark!S14*Beregningsark!U14*Beregningsark!Y14*Beregningsark!AA14*Beregningsark!AC14*Beregningsark!AE14*Beregningsark!AG14*Beregningsark!AJ14*1.1176))</f>
        <v/>
      </c>
      <c r="M14" s="15" t="str">
        <f t="shared" si="0"/>
        <v/>
      </c>
      <c r="N14" s="15" t="str">
        <f>IF(Beregningsark!AQ14="","",IF(OR(I14="Motorvejsstrækning",I14="Frakørselsflettestrækning",I14="Tilkørselsflettestrækning",I14="Motorvejsforgrening",I14="Motorvejssammenløb",I14="Motorvejsvekselstrækning",I14="Sideanlæg"),Beregningsark!AN14*Beregningsark!J14*Beregningsark!K14*Beregningsark!L14*Beregningsark!N14*Beregningsark!P14*Beregningsark!R14*Beregningsark!S14*Beregningsark!V14*Beregningsark!Y14*Beregningsark!Z14*Beregningsark!AB14*Beregningsark!AD14*Beregningsark!AH14*Beregningsark!AJ14,Beregningsark!AN14*Beregningsark!J14*Beregningsark!K14*Beregningsark!L14*Beregningsark!N14*Beregningsark!P14*Beregningsark!R14*Beregningsark!S14*Beregningsark!V14*Beregningsark!Y14*Beregningsark!Z14*Beregningsark!AB14*Beregningsark!AD14*Beregningsark!AH14*Beregningsark!AJ14*0.7672))</f>
        <v/>
      </c>
      <c r="O14" s="15" t="str">
        <f>IF(Beregningsark!AQ14="","",IF(OR(I14="Motorvejsstrækning",I14="Frakørselsflettestrækning",I14="Tilkørselsflettestrækning",I14="Motorvejsforgrening",I14="Motorvejssammenløb",I14="Motorvejsvekselstrækning",I14="Sideanlæg"),Beregningsark!AO14*Beregningsark!J14*Beregningsark!K14*Beregningsark!L14*Beregningsark!N14*Beregningsark!P14*Beregningsark!R14*Beregningsark!S14*Beregningsark!W14*Beregningsark!Y14*Beregningsark!Z14*Beregningsark!AB14*Beregningsark!AD14*Beregningsark!AH14*Beregningsark!AJ14,Beregningsark!AO14*Beregningsark!J14*Beregningsark!K14*Beregningsark!L14*Beregningsark!N14*Beregningsark!P14*Beregningsark!R14*Beregningsark!S14*Beregningsark!W14*Beregningsark!Y14*Beregningsark!Z14*Beregningsark!AB14*Beregningsark!AD14*Beregningsark!AH14*Beregningsark!AJ14*0.7672))</f>
        <v/>
      </c>
      <c r="P14" s="15" t="str">
        <f>IF(Beregningsark!AQ14="","",IF(OR(I14="Motorvejsstrækning",I14="Frakørselsflettestrækning",I14="Tilkørselsflettestrækning",I14="Motorvejsforgrening",I14="Motorvejssammenløb",I14="Motorvejsvekselstrækning",I14="Sideanlæg"),Beregningsark!AP14*Beregningsark!J14*Beregningsark!K14*Beregningsark!L14*Beregningsark!N14*Beregningsark!P14*Beregningsark!R14*Beregningsark!S14*Beregningsark!X14*Beregningsark!Y14*Beregningsark!Z14*Beregningsark!AB14*Beregningsark!AD14*Beregningsark!AI14*Beregningsark!AJ14,Beregningsark!AP14*Beregningsark!J14*Beregningsark!K14*Beregningsark!L14*Beregningsark!N14*Beregningsark!P14*Beregningsark!R14*Beregningsark!S14*Beregningsark!X14*Beregningsark!Y14*Beregningsark!Z14*Beregningsark!AB14*Beregningsark!AD14*Beregningsark!AI14*Beregningsark!AJ14*0.7672))</f>
        <v/>
      </c>
      <c r="Q14" s="15" t="str">
        <f t="shared" si="1"/>
        <v/>
      </c>
      <c r="R14" s="17" t="str">
        <f t="shared" si="2"/>
        <v/>
      </c>
    </row>
    <row r="15" spans="1:18" x14ac:dyDescent="0.25">
      <c r="A15" s="4" t="str">
        <f>IF(Inddata!A30="","",Inddata!A30)</f>
        <v/>
      </c>
      <c r="B15" s="4" t="str">
        <f>IF(Inddata!B30="","",Inddata!B30)</f>
        <v/>
      </c>
      <c r="C15" s="4" t="str">
        <f>IF(Inddata!C30="","",Inddata!C30)</f>
        <v/>
      </c>
      <c r="D15" s="4" t="str">
        <f>IF(Inddata!D30="","",Inddata!D30)</f>
        <v/>
      </c>
      <c r="E15" s="4" t="str">
        <f>IF(Inddata!E30="","",Inddata!E30)</f>
        <v/>
      </c>
      <c r="F15" s="4" t="str">
        <f>IF(Inddata!F30="","",Inddata!F30)</f>
        <v/>
      </c>
      <c r="G15" s="4">
        <f>IF(Inddata!G30="","",Inddata!G30)</f>
        <v>0</v>
      </c>
      <c r="H15" s="4" t="str">
        <f>IF(Inddata!H30&gt;0.5,Inddata!H30,"")</f>
        <v/>
      </c>
      <c r="I15" s="4" t="str">
        <f>IF(Inddata!I30="","",Inddata!I30)</f>
        <v/>
      </c>
      <c r="J15" s="15" t="str">
        <f>IF(Beregningsark!AQ15="","",IF(OR(I15="Motorvejsstrækning",I15="Frakørselsflettestrækning",I15="Tilkørselsflettestrækning",I15="Motorvejsforgrening",I15="Motorvejssammenløb",I15="Motorvejsvekselstrækning",I15="Sideanlæg"),Beregningsark!AK15*Beregningsark!J15*Beregningsark!K15*Beregningsark!L15*Beregningsark!N15*Beregningsark!P15*Beregningsark!R15*Beregningsark!S15*Beregningsark!T15*Beregningsark!Y15*Beregningsark!Z15*Beregningsark!AB15*Beregningsark!AD15*Beregningsark!AF15*Beregningsark!AJ15,Beregningsark!AK15*Beregningsark!J15*Beregningsark!K15*Beregningsark!L15*Beregningsark!N15*Beregningsark!P15*Beregningsark!R15*Beregningsark!S15*Beregningsark!T15*Beregningsark!Y15*Beregningsark!Z15*Beregningsark!AB15*Beregningsark!AD15*Beregningsark!AF15*Beregningsark!AJ15*0.7672))</f>
        <v/>
      </c>
      <c r="K15" s="15" t="str">
        <f>IF(Beregningsark!AQ15="","",IF(OR(I15="Motorvejsstrækning",I15="Frakørselsflettestrækning",I15="Tilkørselsflettestrækning",I15="Motorvejsforgrening",I15="Motorvejssammenløb",I15="Motorvejsvekselstrækning",I15="Sideanlæg"),Beregningsark!AL15*Beregningsark!J15*Beregningsark!K15*Beregningsark!M15*Beregningsark!O15*Beregningsark!P15*Beregningsark!Q15*Beregningsark!R15*Beregningsark!S15*Beregningsark!T15*Beregningsark!Y15*Beregningsark!AA15*Beregningsark!AC15*Beregningsark!AE15*Beregningsark!AG15*Beregningsark!AJ15,Beregningsark!AL15*Beregningsark!J15*Beregningsark!K15*Beregningsark!M15*Beregningsark!O15*Beregningsark!P15*Beregningsark!Q15*Beregningsark!R15*Beregningsark!S15*Beregningsark!T15*Beregningsark!Y15*Beregningsark!AA15*Beregningsark!AC15*Beregningsark!AE15*Beregningsark!AG15*Beregningsark!AJ15*0.8833))</f>
        <v/>
      </c>
      <c r="L15" s="15" t="str">
        <f>IF(Beregningsark!AQ15="","",IF(OR(I15="Motorvejsstrækning",I15="Frakørselsflettestrækning",I15="Tilkørselsflettestrækning",I15="Motorvejsforgrening",I15="Motorvejssammenløb",I15="Motorvejsvekselstrækning",I15="Sideanlæg"),Beregningsark!AM15*Beregningsark!J15*Beregningsark!K15*Beregningsark!M15*Beregningsark!O15*Beregningsark!P15*Beregningsark!Q15*Beregningsark!R15*Beregningsark!S15*Beregningsark!U15*Beregningsark!Y15*Beregningsark!AA15*Beregningsark!AC15*Beregningsark!AE15*Beregningsark!AG15*Beregningsark!AJ15,Beregningsark!AM15*Beregningsark!J15*Beregningsark!K15*Beregningsark!M15*Beregningsark!O15*Beregningsark!P15*Beregningsark!Q15*Beregningsark!R15*Beregningsark!S15*Beregningsark!U15*Beregningsark!Y15*Beregningsark!AA15*Beregningsark!AC15*Beregningsark!AE15*Beregningsark!AG15*Beregningsark!AJ15*1.1176))</f>
        <v/>
      </c>
      <c r="M15" s="15" t="str">
        <f t="shared" si="0"/>
        <v/>
      </c>
      <c r="N15" s="15" t="str">
        <f>IF(Beregningsark!AQ15="","",IF(OR(I15="Motorvejsstrækning",I15="Frakørselsflettestrækning",I15="Tilkørselsflettestrækning",I15="Motorvejsforgrening",I15="Motorvejssammenløb",I15="Motorvejsvekselstrækning",I15="Sideanlæg"),Beregningsark!AN15*Beregningsark!J15*Beregningsark!K15*Beregningsark!L15*Beregningsark!N15*Beregningsark!P15*Beregningsark!R15*Beregningsark!S15*Beregningsark!V15*Beregningsark!Y15*Beregningsark!Z15*Beregningsark!AB15*Beregningsark!AD15*Beregningsark!AH15*Beregningsark!AJ15,Beregningsark!AN15*Beregningsark!J15*Beregningsark!K15*Beregningsark!L15*Beregningsark!N15*Beregningsark!P15*Beregningsark!R15*Beregningsark!S15*Beregningsark!V15*Beregningsark!Y15*Beregningsark!Z15*Beregningsark!AB15*Beregningsark!AD15*Beregningsark!AH15*Beregningsark!AJ15*0.7672))</f>
        <v/>
      </c>
      <c r="O15" s="15" t="str">
        <f>IF(Beregningsark!AQ15="","",IF(OR(I15="Motorvejsstrækning",I15="Frakørselsflettestrækning",I15="Tilkørselsflettestrækning",I15="Motorvejsforgrening",I15="Motorvejssammenløb",I15="Motorvejsvekselstrækning",I15="Sideanlæg"),Beregningsark!AO15*Beregningsark!J15*Beregningsark!K15*Beregningsark!L15*Beregningsark!N15*Beregningsark!P15*Beregningsark!R15*Beregningsark!S15*Beregningsark!W15*Beregningsark!Y15*Beregningsark!Z15*Beregningsark!AB15*Beregningsark!AD15*Beregningsark!AH15*Beregningsark!AJ15,Beregningsark!AO15*Beregningsark!J15*Beregningsark!K15*Beregningsark!L15*Beregningsark!N15*Beregningsark!P15*Beregningsark!R15*Beregningsark!S15*Beregningsark!W15*Beregningsark!Y15*Beregningsark!Z15*Beregningsark!AB15*Beregningsark!AD15*Beregningsark!AH15*Beregningsark!AJ15*0.7672))</f>
        <v/>
      </c>
      <c r="P15" s="15" t="str">
        <f>IF(Beregningsark!AQ15="","",IF(OR(I15="Motorvejsstrækning",I15="Frakørselsflettestrækning",I15="Tilkørselsflettestrækning",I15="Motorvejsforgrening",I15="Motorvejssammenløb",I15="Motorvejsvekselstrækning",I15="Sideanlæg"),Beregningsark!AP15*Beregningsark!J15*Beregningsark!K15*Beregningsark!L15*Beregningsark!N15*Beregningsark!P15*Beregningsark!R15*Beregningsark!S15*Beregningsark!X15*Beregningsark!Y15*Beregningsark!Z15*Beregningsark!AB15*Beregningsark!AD15*Beregningsark!AI15*Beregningsark!AJ15,Beregningsark!AP15*Beregningsark!J15*Beregningsark!K15*Beregningsark!L15*Beregningsark!N15*Beregningsark!P15*Beregningsark!R15*Beregningsark!S15*Beregningsark!X15*Beregningsark!Y15*Beregningsark!Z15*Beregningsark!AB15*Beregningsark!AD15*Beregningsark!AI15*Beregningsark!AJ15*0.7672))</f>
        <v/>
      </c>
      <c r="Q15" s="15" t="str">
        <f t="shared" si="1"/>
        <v/>
      </c>
      <c r="R15" s="17" t="str">
        <f t="shared" si="2"/>
        <v/>
      </c>
    </row>
    <row r="16" spans="1:18" x14ac:dyDescent="0.25">
      <c r="A16" s="4" t="str">
        <f>IF(Inddata!A31="","",Inddata!A31)</f>
        <v/>
      </c>
      <c r="B16" s="4" t="str">
        <f>IF(Inddata!B31="","",Inddata!B31)</f>
        <v/>
      </c>
      <c r="C16" s="4" t="str">
        <f>IF(Inddata!C31="","",Inddata!C31)</f>
        <v/>
      </c>
      <c r="D16" s="4" t="str">
        <f>IF(Inddata!D31="","",Inddata!D31)</f>
        <v/>
      </c>
      <c r="E16" s="4" t="str">
        <f>IF(Inddata!E31="","",Inddata!E31)</f>
        <v/>
      </c>
      <c r="F16" s="4" t="str">
        <f>IF(Inddata!F31="","",Inddata!F31)</f>
        <v/>
      </c>
      <c r="G16" s="4">
        <f>IF(Inddata!G31="","",Inddata!G31)</f>
        <v>0</v>
      </c>
      <c r="H16" s="4" t="str">
        <f>IF(Inddata!H31&gt;0.5,Inddata!H31,"")</f>
        <v/>
      </c>
      <c r="I16" s="4" t="str">
        <f>IF(Inddata!I31="","",Inddata!I31)</f>
        <v/>
      </c>
      <c r="J16" s="15" t="str">
        <f>IF(Beregningsark!AQ16="","",IF(OR(I16="Motorvejsstrækning",I16="Frakørselsflettestrækning",I16="Tilkørselsflettestrækning",I16="Motorvejsforgrening",I16="Motorvejssammenløb",I16="Motorvejsvekselstrækning",I16="Sideanlæg"),Beregningsark!AK16*Beregningsark!J16*Beregningsark!K16*Beregningsark!L16*Beregningsark!N16*Beregningsark!P16*Beregningsark!R16*Beregningsark!S16*Beregningsark!T16*Beregningsark!Y16*Beregningsark!Z16*Beregningsark!AB16*Beregningsark!AD16*Beregningsark!AF16*Beregningsark!AJ16,Beregningsark!AK16*Beregningsark!J16*Beregningsark!K16*Beregningsark!L16*Beregningsark!N16*Beregningsark!P16*Beregningsark!R16*Beregningsark!S16*Beregningsark!T16*Beregningsark!Y16*Beregningsark!Z16*Beregningsark!AB16*Beregningsark!AD16*Beregningsark!AF16*Beregningsark!AJ16*0.7672))</f>
        <v/>
      </c>
      <c r="K16" s="15" t="str">
        <f>IF(Beregningsark!AQ16="","",IF(OR(I16="Motorvejsstrækning",I16="Frakørselsflettestrækning",I16="Tilkørselsflettestrækning",I16="Motorvejsforgrening",I16="Motorvejssammenløb",I16="Motorvejsvekselstrækning",I16="Sideanlæg"),Beregningsark!AL16*Beregningsark!J16*Beregningsark!K16*Beregningsark!M16*Beregningsark!O16*Beregningsark!P16*Beregningsark!Q16*Beregningsark!R16*Beregningsark!S16*Beregningsark!T16*Beregningsark!Y16*Beregningsark!AA16*Beregningsark!AC16*Beregningsark!AE16*Beregningsark!AG16*Beregningsark!AJ16,Beregningsark!AL16*Beregningsark!J16*Beregningsark!K16*Beregningsark!M16*Beregningsark!O16*Beregningsark!P16*Beregningsark!Q16*Beregningsark!R16*Beregningsark!S16*Beregningsark!T16*Beregningsark!Y16*Beregningsark!AA16*Beregningsark!AC16*Beregningsark!AE16*Beregningsark!AG16*Beregningsark!AJ16*0.8833))</f>
        <v/>
      </c>
      <c r="L16" s="15" t="str">
        <f>IF(Beregningsark!AQ16="","",IF(OR(I16="Motorvejsstrækning",I16="Frakørselsflettestrækning",I16="Tilkørselsflettestrækning",I16="Motorvejsforgrening",I16="Motorvejssammenløb",I16="Motorvejsvekselstrækning",I16="Sideanlæg"),Beregningsark!AM16*Beregningsark!J16*Beregningsark!K16*Beregningsark!M16*Beregningsark!O16*Beregningsark!P16*Beregningsark!Q16*Beregningsark!R16*Beregningsark!S16*Beregningsark!U16*Beregningsark!Y16*Beregningsark!AA16*Beregningsark!AC16*Beregningsark!AE16*Beregningsark!AG16*Beregningsark!AJ16,Beregningsark!AM16*Beregningsark!J16*Beregningsark!K16*Beregningsark!M16*Beregningsark!O16*Beregningsark!P16*Beregningsark!Q16*Beregningsark!R16*Beregningsark!S16*Beregningsark!U16*Beregningsark!Y16*Beregningsark!AA16*Beregningsark!AC16*Beregningsark!AE16*Beregningsark!AG16*Beregningsark!AJ16*1.1176))</f>
        <v/>
      </c>
      <c r="M16" s="15" t="str">
        <f t="shared" si="0"/>
        <v/>
      </c>
      <c r="N16" s="15" t="str">
        <f>IF(Beregningsark!AQ16="","",IF(OR(I16="Motorvejsstrækning",I16="Frakørselsflettestrækning",I16="Tilkørselsflettestrækning",I16="Motorvejsforgrening",I16="Motorvejssammenløb",I16="Motorvejsvekselstrækning",I16="Sideanlæg"),Beregningsark!AN16*Beregningsark!J16*Beregningsark!K16*Beregningsark!L16*Beregningsark!N16*Beregningsark!P16*Beregningsark!R16*Beregningsark!S16*Beregningsark!V16*Beregningsark!Y16*Beregningsark!Z16*Beregningsark!AB16*Beregningsark!AD16*Beregningsark!AH16*Beregningsark!AJ16,Beregningsark!AN16*Beregningsark!J16*Beregningsark!K16*Beregningsark!L16*Beregningsark!N16*Beregningsark!P16*Beregningsark!R16*Beregningsark!S16*Beregningsark!V16*Beregningsark!Y16*Beregningsark!Z16*Beregningsark!AB16*Beregningsark!AD16*Beregningsark!AH16*Beregningsark!AJ16*0.7672))</f>
        <v/>
      </c>
      <c r="O16" s="15" t="str">
        <f>IF(Beregningsark!AQ16="","",IF(OR(I16="Motorvejsstrækning",I16="Frakørselsflettestrækning",I16="Tilkørselsflettestrækning",I16="Motorvejsforgrening",I16="Motorvejssammenløb",I16="Motorvejsvekselstrækning",I16="Sideanlæg"),Beregningsark!AO16*Beregningsark!J16*Beregningsark!K16*Beregningsark!L16*Beregningsark!N16*Beregningsark!P16*Beregningsark!R16*Beregningsark!S16*Beregningsark!W16*Beregningsark!Y16*Beregningsark!Z16*Beregningsark!AB16*Beregningsark!AD16*Beregningsark!AH16*Beregningsark!AJ16,Beregningsark!AO16*Beregningsark!J16*Beregningsark!K16*Beregningsark!L16*Beregningsark!N16*Beregningsark!P16*Beregningsark!R16*Beregningsark!S16*Beregningsark!W16*Beregningsark!Y16*Beregningsark!Z16*Beregningsark!AB16*Beregningsark!AD16*Beregningsark!AH16*Beregningsark!AJ16*0.7672))</f>
        <v/>
      </c>
      <c r="P16" s="15" t="str">
        <f>IF(Beregningsark!AQ16="","",IF(OR(I16="Motorvejsstrækning",I16="Frakørselsflettestrækning",I16="Tilkørselsflettestrækning",I16="Motorvejsforgrening",I16="Motorvejssammenløb",I16="Motorvejsvekselstrækning",I16="Sideanlæg"),Beregningsark!AP16*Beregningsark!J16*Beregningsark!K16*Beregningsark!L16*Beregningsark!N16*Beregningsark!P16*Beregningsark!R16*Beregningsark!S16*Beregningsark!X16*Beregningsark!Y16*Beregningsark!Z16*Beregningsark!AB16*Beregningsark!AD16*Beregningsark!AI16*Beregningsark!AJ16,Beregningsark!AP16*Beregningsark!J16*Beregningsark!K16*Beregningsark!L16*Beregningsark!N16*Beregningsark!P16*Beregningsark!R16*Beregningsark!S16*Beregningsark!X16*Beregningsark!Y16*Beregningsark!Z16*Beregningsark!AB16*Beregningsark!AD16*Beregningsark!AI16*Beregningsark!AJ16*0.7672))</f>
        <v/>
      </c>
      <c r="Q16" s="15" t="str">
        <f t="shared" si="1"/>
        <v/>
      </c>
      <c r="R16" s="17" t="str">
        <f t="shared" si="2"/>
        <v/>
      </c>
    </row>
    <row r="17" spans="1:18" x14ac:dyDescent="0.25">
      <c r="A17" s="4" t="str">
        <f>IF(Inddata!A32="","",Inddata!A32)</f>
        <v/>
      </c>
      <c r="B17" s="4" t="str">
        <f>IF(Inddata!B32="","",Inddata!B32)</f>
        <v/>
      </c>
      <c r="C17" s="4" t="str">
        <f>IF(Inddata!C32="","",Inddata!C32)</f>
        <v/>
      </c>
      <c r="D17" s="4" t="str">
        <f>IF(Inddata!D32="","",Inddata!D32)</f>
        <v/>
      </c>
      <c r="E17" s="4" t="str">
        <f>IF(Inddata!E32="","",Inddata!E32)</f>
        <v/>
      </c>
      <c r="F17" s="4" t="str">
        <f>IF(Inddata!F32="","",Inddata!F32)</f>
        <v/>
      </c>
      <c r="G17" s="4">
        <f>IF(Inddata!G32="","",Inddata!G32)</f>
        <v>0</v>
      </c>
      <c r="H17" s="4" t="str">
        <f>IF(Inddata!H32&gt;0.5,Inddata!H32,"")</f>
        <v/>
      </c>
      <c r="I17" s="4" t="str">
        <f>IF(Inddata!I32="","",Inddata!I32)</f>
        <v/>
      </c>
      <c r="J17" s="15" t="str">
        <f>IF(Beregningsark!AQ17="","",IF(OR(I17="Motorvejsstrækning",I17="Frakørselsflettestrækning",I17="Tilkørselsflettestrækning",I17="Motorvejsforgrening",I17="Motorvejssammenløb",I17="Motorvejsvekselstrækning",I17="Sideanlæg"),Beregningsark!AK17*Beregningsark!J17*Beregningsark!K17*Beregningsark!L17*Beregningsark!N17*Beregningsark!P17*Beregningsark!R17*Beregningsark!S17*Beregningsark!T17*Beregningsark!Y17*Beregningsark!Z17*Beregningsark!AB17*Beregningsark!AD17*Beregningsark!AF17*Beregningsark!AJ17,Beregningsark!AK17*Beregningsark!J17*Beregningsark!K17*Beregningsark!L17*Beregningsark!N17*Beregningsark!P17*Beregningsark!R17*Beregningsark!S17*Beregningsark!T17*Beregningsark!Y17*Beregningsark!Z17*Beregningsark!AB17*Beregningsark!AD17*Beregningsark!AF17*Beregningsark!AJ17*0.7672))</f>
        <v/>
      </c>
      <c r="K17" s="15" t="str">
        <f>IF(Beregningsark!AQ17="","",IF(OR(I17="Motorvejsstrækning",I17="Frakørselsflettestrækning",I17="Tilkørselsflettestrækning",I17="Motorvejsforgrening",I17="Motorvejssammenløb",I17="Motorvejsvekselstrækning",I17="Sideanlæg"),Beregningsark!AL17*Beregningsark!J17*Beregningsark!K17*Beregningsark!M17*Beregningsark!O17*Beregningsark!P17*Beregningsark!Q17*Beregningsark!R17*Beregningsark!S17*Beregningsark!T17*Beregningsark!Y17*Beregningsark!AA17*Beregningsark!AC17*Beregningsark!AE17*Beregningsark!AG17*Beregningsark!AJ17,Beregningsark!AL17*Beregningsark!J17*Beregningsark!K17*Beregningsark!M17*Beregningsark!O17*Beregningsark!P17*Beregningsark!Q17*Beregningsark!R17*Beregningsark!S17*Beregningsark!T17*Beregningsark!Y17*Beregningsark!AA17*Beregningsark!AC17*Beregningsark!AE17*Beregningsark!AG17*Beregningsark!AJ17*0.8833))</f>
        <v/>
      </c>
      <c r="L17" s="15" t="str">
        <f>IF(Beregningsark!AQ17="","",IF(OR(I17="Motorvejsstrækning",I17="Frakørselsflettestrækning",I17="Tilkørselsflettestrækning",I17="Motorvejsforgrening",I17="Motorvejssammenløb",I17="Motorvejsvekselstrækning",I17="Sideanlæg"),Beregningsark!AM17*Beregningsark!J17*Beregningsark!K17*Beregningsark!M17*Beregningsark!O17*Beregningsark!P17*Beregningsark!Q17*Beregningsark!R17*Beregningsark!S17*Beregningsark!U17*Beregningsark!Y17*Beregningsark!AA17*Beregningsark!AC17*Beregningsark!AE17*Beregningsark!AG17*Beregningsark!AJ17,Beregningsark!AM17*Beregningsark!J17*Beregningsark!K17*Beregningsark!M17*Beregningsark!O17*Beregningsark!P17*Beregningsark!Q17*Beregningsark!R17*Beregningsark!S17*Beregningsark!U17*Beregningsark!Y17*Beregningsark!AA17*Beregningsark!AC17*Beregningsark!AE17*Beregningsark!AG17*Beregningsark!AJ17*1.1176))</f>
        <v/>
      </c>
      <c r="M17" s="15" t="str">
        <f t="shared" si="0"/>
        <v/>
      </c>
      <c r="N17" s="15" t="str">
        <f>IF(Beregningsark!AQ17="","",IF(OR(I17="Motorvejsstrækning",I17="Frakørselsflettestrækning",I17="Tilkørselsflettestrækning",I17="Motorvejsforgrening",I17="Motorvejssammenløb",I17="Motorvejsvekselstrækning",I17="Sideanlæg"),Beregningsark!AN17*Beregningsark!J17*Beregningsark!K17*Beregningsark!L17*Beregningsark!N17*Beregningsark!P17*Beregningsark!R17*Beregningsark!S17*Beregningsark!V17*Beregningsark!Y17*Beregningsark!Z17*Beregningsark!AB17*Beregningsark!AD17*Beregningsark!AH17*Beregningsark!AJ17,Beregningsark!AN17*Beregningsark!J17*Beregningsark!K17*Beregningsark!L17*Beregningsark!N17*Beregningsark!P17*Beregningsark!R17*Beregningsark!S17*Beregningsark!V17*Beregningsark!Y17*Beregningsark!Z17*Beregningsark!AB17*Beregningsark!AD17*Beregningsark!AH17*Beregningsark!AJ17*0.7672))</f>
        <v/>
      </c>
      <c r="O17" s="15" t="str">
        <f>IF(Beregningsark!AQ17="","",IF(OR(I17="Motorvejsstrækning",I17="Frakørselsflettestrækning",I17="Tilkørselsflettestrækning",I17="Motorvejsforgrening",I17="Motorvejssammenløb",I17="Motorvejsvekselstrækning",I17="Sideanlæg"),Beregningsark!AO17*Beregningsark!J17*Beregningsark!K17*Beregningsark!L17*Beregningsark!N17*Beregningsark!P17*Beregningsark!R17*Beregningsark!S17*Beregningsark!W17*Beregningsark!Y17*Beregningsark!Z17*Beregningsark!AB17*Beregningsark!AD17*Beregningsark!AH17*Beregningsark!AJ17,Beregningsark!AO17*Beregningsark!J17*Beregningsark!K17*Beregningsark!L17*Beregningsark!N17*Beregningsark!P17*Beregningsark!R17*Beregningsark!S17*Beregningsark!W17*Beregningsark!Y17*Beregningsark!Z17*Beregningsark!AB17*Beregningsark!AD17*Beregningsark!AH17*Beregningsark!AJ17*0.7672))</f>
        <v/>
      </c>
      <c r="P17" s="15" t="str">
        <f>IF(Beregningsark!AQ17="","",IF(OR(I17="Motorvejsstrækning",I17="Frakørselsflettestrækning",I17="Tilkørselsflettestrækning",I17="Motorvejsforgrening",I17="Motorvejssammenløb",I17="Motorvejsvekselstrækning",I17="Sideanlæg"),Beregningsark!AP17*Beregningsark!J17*Beregningsark!K17*Beregningsark!L17*Beregningsark!N17*Beregningsark!P17*Beregningsark!R17*Beregningsark!S17*Beregningsark!X17*Beregningsark!Y17*Beregningsark!Z17*Beregningsark!AB17*Beregningsark!AD17*Beregningsark!AI17*Beregningsark!AJ17,Beregningsark!AP17*Beregningsark!J17*Beregningsark!K17*Beregningsark!L17*Beregningsark!N17*Beregningsark!P17*Beregningsark!R17*Beregningsark!S17*Beregningsark!X17*Beregningsark!Y17*Beregningsark!Z17*Beregningsark!AB17*Beregningsark!AD17*Beregningsark!AI17*Beregningsark!AJ17*0.7672))</f>
        <v/>
      </c>
      <c r="Q17" s="15" t="str">
        <f t="shared" si="1"/>
        <v/>
      </c>
      <c r="R17" s="17" t="str">
        <f t="shared" si="2"/>
        <v/>
      </c>
    </row>
    <row r="18" spans="1:18" x14ac:dyDescent="0.25">
      <c r="A18" s="4" t="str">
        <f>IF(Inddata!A33="","",Inddata!A33)</f>
        <v/>
      </c>
      <c r="B18" s="4" t="str">
        <f>IF(Inddata!B33="","",Inddata!B33)</f>
        <v/>
      </c>
      <c r="C18" s="4" t="str">
        <f>IF(Inddata!C33="","",Inddata!C33)</f>
        <v/>
      </c>
      <c r="D18" s="4" t="str">
        <f>IF(Inddata!D33="","",Inddata!D33)</f>
        <v/>
      </c>
      <c r="E18" s="4" t="str">
        <f>IF(Inddata!E33="","",Inddata!E33)</f>
        <v/>
      </c>
      <c r="F18" s="4" t="str">
        <f>IF(Inddata!F33="","",Inddata!F33)</f>
        <v/>
      </c>
      <c r="G18" s="4">
        <f>IF(Inddata!G33="","",Inddata!G33)</f>
        <v>0</v>
      </c>
      <c r="H18" s="4" t="str">
        <f>IF(Inddata!H33&gt;0.5,Inddata!H33,"")</f>
        <v/>
      </c>
      <c r="I18" s="4" t="str">
        <f>IF(Inddata!I33="","",Inddata!I33)</f>
        <v/>
      </c>
      <c r="J18" s="15" t="str">
        <f>IF(Beregningsark!AQ18="","",IF(OR(I18="Motorvejsstrækning",I18="Frakørselsflettestrækning",I18="Tilkørselsflettestrækning",I18="Motorvejsforgrening",I18="Motorvejssammenløb",I18="Motorvejsvekselstrækning",I18="Sideanlæg"),Beregningsark!AK18*Beregningsark!J18*Beregningsark!K18*Beregningsark!L18*Beregningsark!N18*Beregningsark!P18*Beregningsark!R18*Beregningsark!S18*Beregningsark!T18*Beregningsark!Y18*Beregningsark!Z18*Beregningsark!AB18*Beregningsark!AD18*Beregningsark!AF18*Beregningsark!AJ18,Beregningsark!AK18*Beregningsark!J18*Beregningsark!K18*Beregningsark!L18*Beregningsark!N18*Beregningsark!P18*Beregningsark!R18*Beregningsark!S18*Beregningsark!T18*Beregningsark!Y18*Beregningsark!Z18*Beregningsark!AB18*Beregningsark!AD18*Beregningsark!AF18*Beregningsark!AJ18*0.7672))</f>
        <v/>
      </c>
      <c r="K18" s="15" t="str">
        <f>IF(Beregningsark!AQ18="","",IF(OR(I18="Motorvejsstrækning",I18="Frakørselsflettestrækning",I18="Tilkørselsflettestrækning",I18="Motorvejsforgrening",I18="Motorvejssammenløb",I18="Motorvejsvekselstrækning",I18="Sideanlæg"),Beregningsark!AL18*Beregningsark!J18*Beregningsark!K18*Beregningsark!M18*Beregningsark!O18*Beregningsark!P18*Beregningsark!Q18*Beregningsark!R18*Beregningsark!S18*Beregningsark!T18*Beregningsark!Y18*Beregningsark!AA18*Beregningsark!AC18*Beregningsark!AE18*Beregningsark!AG18*Beregningsark!AJ18,Beregningsark!AL18*Beregningsark!J18*Beregningsark!K18*Beregningsark!M18*Beregningsark!O18*Beregningsark!P18*Beregningsark!Q18*Beregningsark!R18*Beregningsark!S18*Beregningsark!T18*Beregningsark!Y18*Beregningsark!AA18*Beregningsark!AC18*Beregningsark!AE18*Beregningsark!AG18*Beregningsark!AJ18*0.8833))</f>
        <v/>
      </c>
      <c r="L18" s="15" t="str">
        <f>IF(Beregningsark!AQ18="","",IF(OR(I18="Motorvejsstrækning",I18="Frakørselsflettestrækning",I18="Tilkørselsflettestrækning",I18="Motorvejsforgrening",I18="Motorvejssammenløb",I18="Motorvejsvekselstrækning",I18="Sideanlæg"),Beregningsark!AM18*Beregningsark!J18*Beregningsark!K18*Beregningsark!M18*Beregningsark!O18*Beregningsark!P18*Beregningsark!Q18*Beregningsark!R18*Beregningsark!S18*Beregningsark!U18*Beregningsark!Y18*Beregningsark!AA18*Beregningsark!AC18*Beregningsark!AE18*Beregningsark!AG18*Beregningsark!AJ18,Beregningsark!AM18*Beregningsark!J18*Beregningsark!K18*Beregningsark!M18*Beregningsark!O18*Beregningsark!P18*Beregningsark!Q18*Beregningsark!R18*Beregningsark!S18*Beregningsark!U18*Beregningsark!Y18*Beregningsark!AA18*Beregningsark!AC18*Beregningsark!AE18*Beregningsark!AG18*Beregningsark!AJ18*1.1176))</f>
        <v/>
      </c>
      <c r="M18" s="15" t="str">
        <f t="shared" si="0"/>
        <v/>
      </c>
      <c r="N18" s="15" t="str">
        <f>IF(Beregningsark!AQ18="","",IF(OR(I18="Motorvejsstrækning",I18="Frakørselsflettestrækning",I18="Tilkørselsflettestrækning",I18="Motorvejsforgrening",I18="Motorvejssammenløb",I18="Motorvejsvekselstrækning",I18="Sideanlæg"),Beregningsark!AN18*Beregningsark!J18*Beregningsark!K18*Beregningsark!L18*Beregningsark!N18*Beregningsark!P18*Beregningsark!R18*Beregningsark!S18*Beregningsark!V18*Beregningsark!Y18*Beregningsark!Z18*Beregningsark!AB18*Beregningsark!AD18*Beregningsark!AH18*Beregningsark!AJ18,Beregningsark!AN18*Beregningsark!J18*Beregningsark!K18*Beregningsark!L18*Beregningsark!N18*Beregningsark!P18*Beregningsark!R18*Beregningsark!S18*Beregningsark!V18*Beregningsark!Y18*Beregningsark!Z18*Beregningsark!AB18*Beregningsark!AD18*Beregningsark!AH18*Beregningsark!AJ18*0.7672))</f>
        <v/>
      </c>
      <c r="O18" s="15" t="str">
        <f>IF(Beregningsark!AQ18="","",IF(OR(I18="Motorvejsstrækning",I18="Frakørselsflettestrækning",I18="Tilkørselsflettestrækning",I18="Motorvejsforgrening",I18="Motorvejssammenløb",I18="Motorvejsvekselstrækning",I18="Sideanlæg"),Beregningsark!AO18*Beregningsark!J18*Beregningsark!K18*Beregningsark!L18*Beregningsark!N18*Beregningsark!P18*Beregningsark!R18*Beregningsark!S18*Beregningsark!W18*Beregningsark!Y18*Beregningsark!Z18*Beregningsark!AB18*Beregningsark!AD18*Beregningsark!AH18*Beregningsark!AJ18,Beregningsark!AO18*Beregningsark!J18*Beregningsark!K18*Beregningsark!L18*Beregningsark!N18*Beregningsark!P18*Beregningsark!R18*Beregningsark!S18*Beregningsark!W18*Beregningsark!Y18*Beregningsark!Z18*Beregningsark!AB18*Beregningsark!AD18*Beregningsark!AH18*Beregningsark!AJ18*0.7672))</f>
        <v/>
      </c>
      <c r="P18" s="15" t="str">
        <f>IF(Beregningsark!AQ18="","",IF(OR(I18="Motorvejsstrækning",I18="Frakørselsflettestrækning",I18="Tilkørselsflettestrækning",I18="Motorvejsforgrening",I18="Motorvejssammenløb",I18="Motorvejsvekselstrækning",I18="Sideanlæg"),Beregningsark!AP18*Beregningsark!J18*Beregningsark!K18*Beregningsark!L18*Beregningsark!N18*Beregningsark!P18*Beregningsark!R18*Beregningsark!S18*Beregningsark!X18*Beregningsark!Y18*Beregningsark!Z18*Beregningsark!AB18*Beregningsark!AD18*Beregningsark!AI18*Beregningsark!AJ18,Beregningsark!AP18*Beregningsark!J18*Beregningsark!K18*Beregningsark!L18*Beregningsark!N18*Beregningsark!P18*Beregningsark!R18*Beregningsark!S18*Beregningsark!X18*Beregningsark!Y18*Beregningsark!Z18*Beregningsark!AB18*Beregningsark!AD18*Beregningsark!AI18*Beregningsark!AJ18*0.7672))</f>
        <v/>
      </c>
      <c r="Q18" s="15" t="str">
        <f t="shared" si="1"/>
        <v/>
      </c>
      <c r="R18" s="17" t="str">
        <f t="shared" si="2"/>
        <v/>
      </c>
    </row>
    <row r="19" spans="1:18" x14ac:dyDescent="0.25">
      <c r="A19" s="4" t="str">
        <f>IF(Inddata!A34="","",Inddata!A34)</f>
        <v/>
      </c>
      <c r="B19" s="4" t="str">
        <f>IF(Inddata!B34="","",Inddata!B34)</f>
        <v/>
      </c>
      <c r="C19" s="4" t="str">
        <f>IF(Inddata!C34="","",Inddata!C34)</f>
        <v/>
      </c>
      <c r="D19" s="4" t="str">
        <f>IF(Inddata!D34="","",Inddata!D34)</f>
        <v/>
      </c>
      <c r="E19" s="4" t="str">
        <f>IF(Inddata!E34="","",Inddata!E34)</f>
        <v/>
      </c>
      <c r="F19" s="4" t="str">
        <f>IF(Inddata!F34="","",Inddata!F34)</f>
        <v/>
      </c>
      <c r="G19" s="4">
        <f>IF(Inddata!G34="","",Inddata!G34)</f>
        <v>0</v>
      </c>
      <c r="H19" s="4" t="str">
        <f>IF(Inddata!H34&gt;0.5,Inddata!H34,"")</f>
        <v/>
      </c>
      <c r="I19" s="4" t="str">
        <f>IF(Inddata!I34="","",Inddata!I34)</f>
        <v/>
      </c>
      <c r="J19" s="15" t="str">
        <f>IF(Beregningsark!AQ19="","",IF(OR(I19="Motorvejsstrækning",I19="Frakørselsflettestrækning",I19="Tilkørselsflettestrækning",I19="Motorvejsforgrening",I19="Motorvejssammenløb",I19="Motorvejsvekselstrækning",I19="Sideanlæg"),Beregningsark!AK19*Beregningsark!J19*Beregningsark!K19*Beregningsark!L19*Beregningsark!N19*Beregningsark!P19*Beregningsark!R19*Beregningsark!S19*Beregningsark!T19*Beregningsark!Y19*Beregningsark!Z19*Beregningsark!AB19*Beregningsark!AD19*Beregningsark!AF19*Beregningsark!AJ19,Beregningsark!AK19*Beregningsark!J19*Beregningsark!K19*Beregningsark!L19*Beregningsark!N19*Beregningsark!P19*Beregningsark!R19*Beregningsark!S19*Beregningsark!T19*Beregningsark!Y19*Beregningsark!Z19*Beregningsark!AB19*Beregningsark!AD19*Beregningsark!AF19*Beregningsark!AJ19*0.7672))</f>
        <v/>
      </c>
      <c r="K19" s="15" t="str">
        <f>IF(Beregningsark!AQ19="","",IF(OR(I19="Motorvejsstrækning",I19="Frakørselsflettestrækning",I19="Tilkørselsflettestrækning",I19="Motorvejsforgrening",I19="Motorvejssammenløb",I19="Motorvejsvekselstrækning",I19="Sideanlæg"),Beregningsark!AL19*Beregningsark!J19*Beregningsark!K19*Beregningsark!M19*Beregningsark!O19*Beregningsark!P19*Beregningsark!Q19*Beregningsark!R19*Beregningsark!S19*Beregningsark!T19*Beregningsark!Y19*Beregningsark!AA19*Beregningsark!AC19*Beregningsark!AE19*Beregningsark!AG19*Beregningsark!AJ19,Beregningsark!AL19*Beregningsark!J19*Beregningsark!K19*Beregningsark!M19*Beregningsark!O19*Beregningsark!P19*Beregningsark!Q19*Beregningsark!R19*Beregningsark!S19*Beregningsark!T19*Beregningsark!Y19*Beregningsark!AA19*Beregningsark!AC19*Beregningsark!AE19*Beregningsark!AG19*Beregningsark!AJ19*0.8833))</f>
        <v/>
      </c>
      <c r="L19" s="15" t="str">
        <f>IF(Beregningsark!AQ19="","",IF(OR(I19="Motorvejsstrækning",I19="Frakørselsflettestrækning",I19="Tilkørselsflettestrækning",I19="Motorvejsforgrening",I19="Motorvejssammenløb",I19="Motorvejsvekselstrækning",I19="Sideanlæg"),Beregningsark!AM19*Beregningsark!J19*Beregningsark!K19*Beregningsark!M19*Beregningsark!O19*Beregningsark!P19*Beregningsark!Q19*Beregningsark!R19*Beregningsark!S19*Beregningsark!U19*Beregningsark!Y19*Beregningsark!AA19*Beregningsark!AC19*Beregningsark!AE19*Beregningsark!AG19*Beregningsark!AJ19,Beregningsark!AM19*Beregningsark!J19*Beregningsark!K19*Beregningsark!M19*Beregningsark!O19*Beregningsark!P19*Beregningsark!Q19*Beregningsark!R19*Beregningsark!S19*Beregningsark!U19*Beregningsark!Y19*Beregningsark!AA19*Beregningsark!AC19*Beregningsark!AE19*Beregningsark!AG19*Beregningsark!AJ19*1.1176))</f>
        <v/>
      </c>
      <c r="M19" s="15" t="str">
        <f t="shared" si="0"/>
        <v/>
      </c>
      <c r="N19" s="15" t="str">
        <f>IF(Beregningsark!AQ19="","",IF(OR(I19="Motorvejsstrækning",I19="Frakørselsflettestrækning",I19="Tilkørselsflettestrækning",I19="Motorvejsforgrening",I19="Motorvejssammenløb",I19="Motorvejsvekselstrækning",I19="Sideanlæg"),Beregningsark!AN19*Beregningsark!J19*Beregningsark!K19*Beregningsark!L19*Beregningsark!N19*Beregningsark!P19*Beregningsark!R19*Beregningsark!S19*Beregningsark!V19*Beregningsark!Y19*Beregningsark!Z19*Beregningsark!AB19*Beregningsark!AD19*Beregningsark!AH19*Beregningsark!AJ19,Beregningsark!AN19*Beregningsark!J19*Beregningsark!K19*Beregningsark!L19*Beregningsark!N19*Beregningsark!P19*Beregningsark!R19*Beregningsark!S19*Beregningsark!V19*Beregningsark!Y19*Beregningsark!Z19*Beregningsark!AB19*Beregningsark!AD19*Beregningsark!AH19*Beregningsark!AJ19*0.7672))</f>
        <v/>
      </c>
      <c r="O19" s="15" t="str">
        <f>IF(Beregningsark!AQ19="","",IF(OR(I19="Motorvejsstrækning",I19="Frakørselsflettestrækning",I19="Tilkørselsflettestrækning",I19="Motorvejsforgrening",I19="Motorvejssammenløb",I19="Motorvejsvekselstrækning",I19="Sideanlæg"),Beregningsark!AO19*Beregningsark!J19*Beregningsark!K19*Beregningsark!L19*Beregningsark!N19*Beregningsark!P19*Beregningsark!R19*Beregningsark!S19*Beregningsark!W19*Beregningsark!Y19*Beregningsark!Z19*Beregningsark!AB19*Beregningsark!AD19*Beregningsark!AH19*Beregningsark!AJ19,Beregningsark!AO19*Beregningsark!J19*Beregningsark!K19*Beregningsark!L19*Beregningsark!N19*Beregningsark!P19*Beregningsark!R19*Beregningsark!S19*Beregningsark!W19*Beregningsark!Y19*Beregningsark!Z19*Beregningsark!AB19*Beregningsark!AD19*Beregningsark!AH19*Beregningsark!AJ19*0.7672))</f>
        <v/>
      </c>
      <c r="P19" s="15" t="str">
        <f>IF(Beregningsark!AQ19="","",IF(OR(I19="Motorvejsstrækning",I19="Frakørselsflettestrækning",I19="Tilkørselsflettestrækning",I19="Motorvejsforgrening",I19="Motorvejssammenløb",I19="Motorvejsvekselstrækning",I19="Sideanlæg"),Beregningsark!AP19*Beregningsark!J19*Beregningsark!K19*Beregningsark!L19*Beregningsark!N19*Beregningsark!P19*Beregningsark!R19*Beregningsark!S19*Beregningsark!X19*Beregningsark!Y19*Beregningsark!Z19*Beregningsark!AB19*Beregningsark!AD19*Beregningsark!AI19*Beregningsark!AJ19,Beregningsark!AP19*Beregningsark!J19*Beregningsark!K19*Beregningsark!L19*Beregningsark!N19*Beregningsark!P19*Beregningsark!R19*Beregningsark!S19*Beregningsark!X19*Beregningsark!Y19*Beregningsark!Z19*Beregningsark!AB19*Beregningsark!AD19*Beregningsark!AI19*Beregningsark!AJ19*0.7672))</f>
        <v/>
      </c>
      <c r="Q19" s="15" t="str">
        <f t="shared" si="1"/>
        <v/>
      </c>
      <c r="R19" s="17" t="str">
        <f t="shared" si="2"/>
        <v/>
      </c>
    </row>
    <row r="20" spans="1:18" x14ac:dyDescent="0.25">
      <c r="A20" s="4" t="str">
        <f>IF(Inddata!A35="","",Inddata!A35)</f>
        <v/>
      </c>
      <c r="B20" s="4" t="str">
        <f>IF(Inddata!B35="","",Inddata!B35)</f>
        <v/>
      </c>
      <c r="C20" s="4" t="str">
        <f>IF(Inddata!C35="","",Inddata!C35)</f>
        <v/>
      </c>
      <c r="D20" s="4" t="str">
        <f>IF(Inddata!D35="","",Inddata!D35)</f>
        <v/>
      </c>
      <c r="E20" s="4" t="str">
        <f>IF(Inddata!E35="","",Inddata!E35)</f>
        <v/>
      </c>
      <c r="F20" s="4" t="str">
        <f>IF(Inddata!F35="","",Inddata!F35)</f>
        <v/>
      </c>
      <c r="G20" s="4">
        <f>IF(Inddata!G35="","",Inddata!G35)</f>
        <v>0</v>
      </c>
      <c r="H20" s="4" t="str">
        <f>IF(Inddata!H35&gt;0.5,Inddata!H35,"")</f>
        <v/>
      </c>
      <c r="I20" s="4" t="str">
        <f>IF(Inddata!I35="","",Inddata!I35)</f>
        <v/>
      </c>
      <c r="J20" s="15" t="str">
        <f>IF(Beregningsark!AQ20="","",IF(OR(I20="Motorvejsstrækning",I20="Frakørselsflettestrækning",I20="Tilkørselsflettestrækning",I20="Motorvejsforgrening",I20="Motorvejssammenløb",I20="Motorvejsvekselstrækning",I20="Sideanlæg"),Beregningsark!AK20*Beregningsark!J20*Beregningsark!K20*Beregningsark!L20*Beregningsark!N20*Beregningsark!P20*Beregningsark!R20*Beregningsark!S20*Beregningsark!T20*Beregningsark!Y20*Beregningsark!Z20*Beregningsark!AB20*Beregningsark!AD20*Beregningsark!AF20*Beregningsark!AJ20,Beregningsark!AK20*Beregningsark!J20*Beregningsark!K20*Beregningsark!L20*Beregningsark!N20*Beregningsark!P20*Beregningsark!R20*Beregningsark!S20*Beregningsark!T20*Beregningsark!Y20*Beregningsark!Z20*Beregningsark!AB20*Beregningsark!AD20*Beregningsark!AF20*Beregningsark!AJ20*0.7672))</f>
        <v/>
      </c>
      <c r="K20" s="15" t="str">
        <f>IF(Beregningsark!AQ20="","",IF(OR(I20="Motorvejsstrækning",I20="Frakørselsflettestrækning",I20="Tilkørselsflettestrækning",I20="Motorvejsforgrening",I20="Motorvejssammenløb",I20="Motorvejsvekselstrækning",I20="Sideanlæg"),Beregningsark!AL20*Beregningsark!J20*Beregningsark!K20*Beregningsark!M20*Beregningsark!O20*Beregningsark!P20*Beregningsark!Q20*Beregningsark!R20*Beregningsark!S20*Beregningsark!T20*Beregningsark!Y20*Beregningsark!AA20*Beregningsark!AC20*Beregningsark!AE20*Beregningsark!AG20*Beregningsark!AJ20,Beregningsark!AL20*Beregningsark!J20*Beregningsark!K20*Beregningsark!M20*Beregningsark!O20*Beregningsark!P20*Beregningsark!Q20*Beregningsark!R20*Beregningsark!S20*Beregningsark!T20*Beregningsark!Y20*Beregningsark!AA20*Beregningsark!AC20*Beregningsark!AE20*Beregningsark!AG20*Beregningsark!AJ20*0.8833))</f>
        <v/>
      </c>
      <c r="L20" s="15" t="str">
        <f>IF(Beregningsark!AQ20="","",IF(OR(I20="Motorvejsstrækning",I20="Frakørselsflettestrækning",I20="Tilkørselsflettestrækning",I20="Motorvejsforgrening",I20="Motorvejssammenløb",I20="Motorvejsvekselstrækning",I20="Sideanlæg"),Beregningsark!AM20*Beregningsark!J20*Beregningsark!K20*Beregningsark!M20*Beregningsark!O20*Beregningsark!P20*Beregningsark!Q20*Beregningsark!R20*Beregningsark!S20*Beregningsark!U20*Beregningsark!Y20*Beregningsark!AA20*Beregningsark!AC20*Beregningsark!AE20*Beregningsark!AG20*Beregningsark!AJ20,Beregningsark!AM20*Beregningsark!J20*Beregningsark!K20*Beregningsark!M20*Beregningsark!O20*Beregningsark!P20*Beregningsark!Q20*Beregningsark!R20*Beregningsark!S20*Beregningsark!U20*Beregningsark!Y20*Beregningsark!AA20*Beregningsark!AC20*Beregningsark!AE20*Beregningsark!AG20*Beregningsark!AJ20*1.1176))</f>
        <v/>
      </c>
      <c r="M20" s="15" t="str">
        <f t="shared" si="0"/>
        <v/>
      </c>
      <c r="N20" s="15" t="str">
        <f>IF(Beregningsark!AQ20="","",IF(OR(I20="Motorvejsstrækning",I20="Frakørselsflettestrækning",I20="Tilkørselsflettestrækning",I20="Motorvejsforgrening",I20="Motorvejssammenløb",I20="Motorvejsvekselstrækning",I20="Sideanlæg"),Beregningsark!AN20*Beregningsark!J20*Beregningsark!K20*Beregningsark!L20*Beregningsark!N20*Beregningsark!P20*Beregningsark!R20*Beregningsark!S20*Beregningsark!V20*Beregningsark!Y20*Beregningsark!Z20*Beregningsark!AB20*Beregningsark!AD20*Beregningsark!AH20*Beregningsark!AJ20,Beregningsark!AN20*Beregningsark!J20*Beregningsark!K20*Beregningsark!L20*Beregningsark!N20*Beregningsark!P20*Beregningsark!R20*Beregningsark!S20*Beregningsark!V20*Beregningsark!Y20*Beregningsark!Z20*Beregningsark!AB20*Beregningsark!AD20*Beregningsark!AH20*Beregningsark!AJ20*0.7672))</f>
        <v/>
      </c>
      <c r="O20" s="15" t="str">
        <f>IF(Beregningsark!AQ20="","",IF(OR(I20="Motorvejsstrækning",I20="Frakørselsflettestrækning",I20="Tilkørselsflettestrækning",I20="Motorvejsforgrening",I20="Motorvejssammenløb",I20="Motorvejsvekselstrækning",I20="Sideanlæg"),Beregningsark!AO20*Beregningsark!J20*Beregningsark!K20*Beregningsark!L20*Beregningsark!N20*Beregningsark!P20*Beregningsark!R20*Beregningsark!S20*Beregningsark!W20*Beregningsark!Y20*Beregningsark!Z20*Beregningsark!AB20*Beregningsark!AD20*Beregningsark!AH20*Beregningsark!AJ20,Beregningsark!AO20*Beregningsark!J20*Beregningsark!K20*Beregningsark!L20*Beregningsark!N20*Beregningsark!P20*Beregningsark!R20*Beregningsark!S20*Beregningsark!W20*Beregningsark!Y20*Beregningsark!Z20*Beregningsark!AB20*Beregningsark!AD20*Beregningsark!AH20*Beregningsark!AJ20*0.7672))</f>
        <v/>
      </c>
      <c r="P20" s="15" t="str">
        <f>IF(Beregningsark!AQ20="","",IF(OR(I20="Motorvejsstrækning",I20="Frakørselsflettestrækning",I20="Tilkørselsflettestrækning",I20="Motorvejsforgrening",I20="Motorvejssammenløb",I20="Motorvejsvekselstrækning",I20="Sideanlæg"),Beregningsark!AP20*Beregningsark!J20*Beregningsark!K20*Beregningsark!L20*Beregningsark!N20*Beregningsark!P20*Beregningsark!R20*Beregningsark!S20*Beregningsark!X20*Beregningsark!Y20*Beregningsark!Z20*Beregningsark!AB20*Beregningsark!AD20*Beregningsark!AI20*Beregningsark!AJ20,Beregningsark!AP20*Beregningsark!J20*Beregningsark!K20*Beregningsark!L20*Beregningsark!N20*Beregningsark!P20*Beregningsark!R20*Beregningsark!S20*Beregningsark!X20*Beregningsark!Y20*Beregningsark!Z20*Beregningsark!AB20*Beregningsark!AD20*Beregningsark!AI20*Beregningsark!AJ20*0.7672))</f>
        <v/>
      </c>
      <c r="Q20" s="15" t="str">
        <f t="shared" si="1"/>
        <v/>
      </c>
      <c r="R20" s="17" t="str">
        <f t="shared" si="2"/>
        <v/>
      </c>
    </row>
    <row r="21" spans="1:18" x14ac:dyDescent="0.25">
      <c r="A21" s="4" t="str">
        <f>IF(Inddata!A36="","",Inddata!A36)</f>
        <v/>
      </c>
      <c r="B21" s="4" t="str">
        <f>IF(Inddata!B36="","",Inddata!B36)</f>
        <v/>
      </c>
      <c r="C21" s="4" t="str">
        <f>IF(Inddata!C36="","",Inddata!C36)</f>
        <v/>
      </c>
      <c r="D21" s="4" t="str">
        <f>IF(Inddata!D36="","",Inddata!D36)</f>
        <v/>
      </c>
      <c r="E21" s="4" t="str">
        <f>IF(Inddata!E36="","",Inddata!E36)</f>
        <v/>
      </c>
      <c r="F21" s="4" t="str">
        <f>IF(Inddata!F36="","",Inddata!F36)</f>
        <v/>
      </c>
      <c r="G21" s="4">
        <f>IF(Inddata!G36="","",Inddata!G36)</f>
        <v>0</v>
      </c>
      <c r="H21" s="4" t="str">
        <f>IF(Inddata!H36&gt;0.5,Inddata!H36,"")</f>
        <v/>
      </c>
      <c r="I21" s="4" t="str">
        <f>IF(Inddata!I36="","",Inddata!I36)</f>
        <v/>
      </c>
      <c r="J21" s="15" t="str">
        <f>IF(Beregningsark!AQ21="","",IF(OR(I21="Motorvejsstrækning",I21="Frakørselsflettestrækning",I21="Tilkørselsflettestrækning",I21="Motorvejsforgrening",I21="Motorvejssammenløb",I21="Motorvejsvekselstrækning",I21="Sideanlæg"),Beregningsark!AK21*Beregningsark!J21*Beregningsark!K21*Beregningsark!L21*Beregningsark!N21*Beregningsark!P21*Beregningsark!R21*Beregningsark!S21*Beregningsark!T21*Beregningsark!Y21*Beregningsark!Z21*Beregningsark!AB21*Beregningsark!AD21*Beregningsark!AF21*Beregningsark!AJ21,Beregningsark!AK21*Beregningsark!J21*Beregningsark!K21*Beregningsark!L21*Beregningsark!N21*Beregningsark!P21*Beregningsark!R21*Beregningsark!S21*Beregningsark!T21*Beregningsark!Y21*Beregningsark!Z21*Beregningsark!AB21*Beregningsark!AD21*Beregningsark!AF21*Beregningsark!AJ21*0.7672))</f>
        <v/>
      </c>
      <c r="K21" s="15" t="str">
        <f>IF(Beregningsark!AQ21="","",IF(OR(I21="Motorvejsstrækning",I21="Frakørselsflettestrækning",I21="Tilkørselsflettestrækning",I21="Motorvejsforgrening",I21="Motorvejssammenløb",I21="Motorvejsvekselstrækning",I21="Sideanlæg"),Beregningsark!AL21*Beregningsark!J21*Beregningsark!K21*Beregningsark!M21*Beregningsark!O21*Beregningsark!P21*Beregningsark!Q21*Beregningsark!R21*Beregningsark!S21*Beregningsark!T21*Beregningsark!Y21*Beregningsark!AA21*Beregningsark!AC21*Beregningsark!AE21*Beregningsark!AG21*Beregningsark!AJ21,Beregningsark!AL21*Beregningsark!J21*Beregningsark!K21*Beregningsark!M21*Beregningsark!O21*Beregningsark!P21*Beregningsark!Q21*Beregningsark!R21*Beregningsark!S21*Beregningsark!T21*Beregningsark!Y21*Beregningsark!AA21*Beregningsark!AC21*Beregningsark!AE21*Beregningsark!AG21*Beregningsark!AJ21*0.8833))</f>
        <v/>
      </c>
      <c r="L21" s="15" t="str">
        <f>IF(Beregningsark!AQ21="","",IF(OR(I21="Motorvejsstrækning",I21="Frakørselsflettestrækning",I21="Tilkørselsflettestrækning",I21="Motorvejsforgrening",I21="Motorvejssammenløb",I21="Motorvejsvekselstrækning",I21="Sideanlæg"),Beregningsark!AM21*Beregningsark!J21*Beregningsark!K21*Beregningsark!M21*Beregningsark!O21*Beregningsark!P21*Beregningsark!Q21*Beregningsark!R21*Beregningsark!S21*Beregningsark!U21*Beregningsark!Y21*Beregningsark!AA21*Beregningsark!AC21*Beregningsark!AE21*Beregningsark!AG21*Beregningsark!AJ21,Beregningsark!AM21*Beregningsark!J21*Beregningsark!K21*Beregningsark!M21*Beregningsark!O21*Beregningsark!P21*Beregningsark!Q21*Beregningsark!R21*Beregningsark!S21*Beregningsark!U21*Beregningsark!Y21*Beregningsark!AA21*Beregningsark!AC21*Beregningsark!AE21*Beregningsark!AG21*Beregningsark!AJ21*1.1176))</f>
        <v/>
      </c>
      <c r="M21" s="15" t="str">
        <f t="shared" si="0"/>
        <v/>
      </c>
      <c r="N21" s="15" t="str">
        <f>IF(Beregningsark!AQ21="","",IF(OR(I21="Motorvejsstrækning",I21="Frakørselsflettestrækning",I21="Tilkørselsflettestrækning",I21="Motorvejsforgrening",I21="Motorvejssammenløb",I21="Motorvejsvekselstrækning",I21="Sideanlæg"),Beregningsark!AN21*Beregningsark!J21*Beregningsark!K21*Beregningsark!L21*Beregningsark!N21*Beregningsark!P21*Beregningsark!R21*Beregningsark!S21*Beregningsark!V21*Beregningsark!Y21*Beregningsark!Z21*Beregningsark!AB21*Beregningsark!AD21*Beregningsark!AH21*Beregningsark!AJ21,Beregningsark!AN21*Beregningsark!J21*Beregningsark!K21*Beregningsark!L21*Beregningsark!N21*Beregningsark!P21*Beregningsark!R21*Beregningsark!S21*Beregningsark!V21*Beregningsark!Y21*Beregningsark!Z21*Beregningsark!AB21*Beregningsark!AD21*Beregningsark!AH21*Beregningsark!AJ21*0.7672))</f>
        <v/>
      </c>
      <c r="O21" s="15" t="str">
        <f>IF(Beregningsark!AQ21="","",IF(OR(I21="Motorvejsstrækning",I21="Frakørselsflettestrækning",I21="Tilkørselsflettestrækning",I21="Motorvejsforgrening",I21="Motorvejssammenløb",I21="Motorvejsvekselstrækning",I21="Sideanlæg"),Beregningsark!AO21*Beregningsark!J21*Beregningsark!K21*Beregningsark!L21*Beregningsark!N21*Beregningsark!P21*Beregningsark!R21*Beregningsark!S21*Beregningsark!W21*Beregningsark!Y21*Beregningsark!Z21*Beregningsark!AB21*Beregningsark!AD21*Beregningsark!AH21*Beregningsark!AJ21,Beregningsark!AO21*Beregningsark!J21*Beregningsark!K21*Beregningsark!L21*Beregningsark!N21*Beregningsark!P21*Beregningsark!R21*Beregningsark!S21*Beregningsark!W21*Beregningsark!Y21*Beregningsark!Z21*Beregningsark!AB21*Beregningsark!AD21*Beregningsark!AH21*Beregningsark!AJ21*0.7672))</f>
        <v/>
      </c>
      <c r="P21" s="15" t="str">
        <f>IF(Beregningsark!AQ21="","",IF(OR(I21="Motorvejsstrækning",I21="Frakørselsflettestrækning",I21="Tilkørselsflettestrækning",I21="Motorvejsforgrening",I21="Motorvejssammenløb",I21="Motorvejsvekselstrækning",I21="Sideanlæg"),Beregningsark!AP21*Beregningsark!J21*Beregningsark!K21*Beregningsark!L21*Beregningsark!N21*Beregningsark!P21*Beregningsark!R21*Beregningsark!S21*Beregningsark!X21*Beregningsark!Y21*Beregningsark!Z21*Beregningsark!AB21*Beregningsark!AD21*Beregningsark!AI21*Beregningsark!AJ21,Beregningsark!AP21*Beregningsark!J21*Beregningsark!K21*Beregningsark!L21*Beregningsark!N21*Beregningsark!P21*Beregningsark!R21*Beregningsark!S21*Beregningsark!X21*Beregningsark!Y21*Beregningsark!Z21*Beregningsark!AB21*Beregningsark!AD21*Beregningsark!AI21*Beregningsark!AJ21*0.7672))</f>
        <v/>
      </c>
      <c r="Q21" s="15" t="str">
        <f t="shared" si="1"/>
        <v/>
      </c>
      <c r="R21" s="17" t="str">
        <f t="shared" si="2"/>
        <v/>
      </c>
    </row>
    <row r="22" spans="1:18" x14ac:dyDescent="0.25">
      <c r="A22" s="4" t="str">
        <f>IF(Inddata!A37="","",Inddata!A37)</f>
        <v/>
      </c>
      <c r="B22" s="4" t="str">
        <f>IF(Inddata!B37="","",Inddata!B37)</f>
        <v/>
      </c>
      <c r="C22" s="4" t="str">
        <f>IF(Inddata!C37="","",Inddata!C37)</f>
        <v/>
      </c>
      <c r="D22" s="4" t="str">
        <f>IF(Inddata!D37="","",Inddata!D37)</f>
        <v/>
      </c>
      <c r="E22" s="4" t="str">
        <f>IF(Inddata!E37="","",Inddata!E37)</f>
        <v/>
      </c>
      <c r="F22" s="4" t="str">
        <f>IF(Inddata!F37="","",Inddata!F37)</f>
        <v/>
      </c>
      <c r="G22" s="4">
        <f>IF(Inddata!G37="","",Inddata!G37)</f>
        <v>0</v>
      </c>
      <c r="H22" s="4" t="str">
        <f>IF(Inddata!H37&gt;0.5,Inddata!H37,"")</f>
        <v/>
      </c>
      <c r="I22" s="4" t="str">
        <f>IF(Inddata!I37="","",Inddata!I37)</f>
        <v/>
      </c>
      <c r="J22" s="15" t="str">
        <f>IF(Beregningsark!AQ22="","",IF(OR(I22="Motorvejsstrækning",I22="Frakørselsflettestrækning",I22="Tilkørselsflettestrækning",I22="Motorvejsforgrening",I22="Motorvejssammenløb",I22="Motorvejsvekselstrækning",I22="Sideanlæg"),Beregningsark!AK22*Beregningsark!J22*Beregningsark!K22*Beregningsark!L22*Beregningsark!N22*Beregningsark!P22*Beregningsark!R22*Beregningsark!S22*Beregningsark!T22*Beregningsark!Y22*Beregningsark!Z22*Beregningsark!AB22*Beregningsark!AD22*Beregningsark!AF22*Beregningsark!AJ22,Beregningsark!AK22*Beregningsark!J22*Beregningsark!K22*Beregningsark!L22*Beregningsark!N22*Beregningsark!P22*Beregningsark!R22*Beregningsark!S22*Beregningsark!T22*Beregningsark!Y22*Beregningsark!Z22*Beregningsark!AB22*Beregningsark!AD22*Beregningsark!AF22*Beregningsark!AJ22*0.7672))</f>
        <v/>
      </c>
      <c r="K22" s="15" t="str">
        <f>IF(Beregningsark!AQ22="","",IF(OR(I22="Motorvejsstrækning",I22="Frakørselsflettestrækning",I22="Tilkørselsflettestrækning",I22="Motorvejsforgrening",I22="Motorvejssammenløb",I22="Motorvejsvekselstrækning",I22="Sideanlæg"),Beregningsark!AL22*Beregningsark!J22*Beregningsark!K22*Beregningsark!M22*Beregningsark!O22*Beregningsark!P22*Beregningsark!Q22*Beregningsark!R22*Beregningsark!S22*Beregningsark!T22*Beregningsark!Y22*Beregningsark!AA22*Beregningsark!AC22*Beregningsark!AE22*Beregningsark!AG22*Beregningsark!AJ22,Beregningsark!AL22*Beregningsark!J22*Beregningsark!K22*Beregningsark!M22*Beregningsark!O22*Beregningsark!P22*Beregningsark!Q22*Beregningsark!R22*Beregningsark!S22*Beregningsark!T22*Beregningsark!Y22*Beregningsark!AA22*Beregningsark!AC22*Beregningsark!AE22*Beregningsark!AG22*Beregningsark!AJ22*0.8833))</f>
        <v/>
      </c>
      <c r="L22" s="15" t="str">
        <f>IF(Beregningsark!AQ22="","",IF(OR(I22="Motorvejsstrækning",I22="Frakørselsflettestrækning",I22="Tilkørselsflettestrækning",I22="Motorvejsforgrening",I22="Motorvejssammenløb",I22="Motorvejsvekselstrækning",I22="Sideanlæg"),Beregningsark!AM22*Beregningsark!J22*Beregningsark!K22*Beregningsark!M22*Beregningsark!O22*Beregningsark!P22*Beregningsark!Q22*Beregningsark!R22*Beregningsark!S22*Beregningsark!U22*Beregningsark!Y22*Beregningsark!AA22*Beregningsark!AC22*Beregningsark!AE22*Beregningsark!AG22*Beregningsark!AJ22,Beregningsark!AM22*Beregningsark!J22*Beregningsark!K22*Beregningsark!M22*Beregningsark!O22*Beregningsark!P22*Beregningsark!Q22*Beregningsark!R22*Beregningsark!S22*Beregningsark!U22*Beregningsark!Y22*Beregningsark!AA22*Beregningsark!AC22*Beregningsark!AE22*Beregningsark!AG22*Beregningsark!AJ22*1.1176))</f>
        <v/>
      </c>
      <c r="M22" s="15" t="str">
        <f t="shared" si="0"/>
        <v/>
      </c>
      <c r="N22" s="15" t="str">
        <f>IF(Beregningsark!AQ22="","",IF(OR(I22="Motorvejsstrækning",I22="Frakørselsflettestrækning",I22="Tilkørselsflettestrækning",I22="Motorvejsforgrening",I22="Motorvejssammenløb",I22="Motorvejsvekselstrækning",I22="Sideanlæg"),Beregningsark!AN22*Beregningsark!J22*Beregningsark!K22*Beregningsark!L22*Beregningsark!N22*Beregningsark!P22*Beregningsark!R22*Beregningsark!S22*Beregningsark!V22*Beregningsark!Y22*Beregningsark!Z22*Beregningsark!AB22*Beregningsark!AD22*Beregningsark!AH22*Beregningsark!AJ22,Beregningsark!AN22*Beregningsark!J22*Beregningsark!K22*Beregningsark!L22*Beregningsark!N22*Beregningsark!P22*Beregningsark!R22*Beregningsark!S22*Beregningsark!V22*Beregningsark!Y22*Beregningsark!Z22*Beregningsark!AB22*Beregningsark!AD22*Beregningsark!AH22*Beregningsark!AJ22*0.7672))</f>
        <v/>
      </c>
      <c r="O22" s="15" t="str">
        <f>IF(Beregningsark!AQ22="","",IF(OR(I22="Motorvejsstrækning",I22="Frakørselsflettestrækning",I22="Tilkørselsflettestrækning",I22="Motorvejsforgrening",I22="Motorvejssammenløb",I22="Motorvejsvekselstrækning",I22="Sideanlæg"),Beregningsark!AO22*Beregningsark!J22*Beregningsark!K22*Beregningsark!L22*Beregningsark!N22*Beregningsark!P22*Beregningsark!R22*Beregningsark!S22*Beregningsark!W22*Beregningsark!Y22*Beregningsark!Z22*Beregningsark!AB22*Beregningsark!AD22*Beregningsark!AH22*Beregningsark!AJ22,Beregningsark!AO22*Beregningsark!J22*Beregningsark!K22*Beregningsark!L22*Beregningsark!N22*Beregningsark!P22*Beregningsark!R22*Beregningsark!S22*Beregningsark!W22*Beregningsark!Y22*Beregningsark!Z22*Beregningsark!AB22*Beregningsark!AD22*Beregningsark!AH22*Beregningsark!AJ22*0.7672))</f>
        <v/>
      </c>
      <c r="P22" s="15" t="str">
        <f>IF(Beregningsark!AQ22="","",IF(OR(I22="Motorvejsstrækning",I22="Frakørselsflettestrækning",I22="Tilkørselsflettestrækning",I22="Motorvejsforgrening",I22="Motorvejssammenløb",I22="Motorvejsvekselstrækning",I22="Sideanlæg"),Beregningsark!AP22*Beregningsark!J22*Beregningsark!K22*Beregningsark!L22*Beregningsark!N22*Beregningsark!P22*Beregningsark!R22*Beregningsark!S22*Beregningsark!X22*Beregningsark!Y22*Beregningsark!Z22*Beregningsark!AB22*Beregningsark!AD22*Beregningsark!AI22*Beregningsark!AJ22,Beregningsark!AP22*Beregningsark!J22*Beregningsark!K22*Beregningsark!L22*Beregningsark!N22*Beregningsark!P22*Beregningsark!R22*Beregningsark!S22*Beregningsark!X22*Beregningsark!Y22*Beregningsark!Z22*Beregningsark!AB22*Beregningsark!AD22*Beregningsark!AI22*Beregningsark!AJ22*0.7672))</f>
        <v/>
      </c>
      <c r="Q22" s="15" t="str">
        <f t="shared" si="1"/>
        <v/>
      </c>
      <c r="R22" s="17" t="str">
        <f t="shared" si="2"/>
        <v/>
      </c>
    </row>
    <row r="23" spans="1:18" x14ac:dyDescent="0.25">
      <c r="A23" s="4" t="str">
        <f>IF(Inddata!A38="","",Inddata!A38)</f>
        <v/>
      </c>
      <c r="B23" s="4" t="str">
        <f>IF(Inddata!B38="","",Inddata!B38)</f>
        <v/>
      </c>
      <c r="C23" s="4" t="str">
        <f>IF(Inddata!C38="","",Inddata!C38)</f>
        <v/>
      </c>
      <c r="D23" s="4" t="str">
        <f>IF(Inddata!D38="","",Inddata!D38)</f>
        <v/>
      </c>
      <c r="E23" s="4" t="str">
        <f>IF(Inddata!E38="","",Inddata!E38)</f>
        <v/>
      </c>
      <c r="F23" s="4" t="str">
        <f>IF(Inddata!F38="","",Inddata!F38)</f>
        <v/>
      </c>
      <c r="G23" s="4">
        <f>IF(Inddata!G38="","",Inddata!G38)</f>
        <v>0</v>
      </c>
      <c r="H23" s="4" t="str">
        <f>IF(Inddata!H38&gt;0.5,Inddata!H38,"")</f>
        <v/>
      </c>
      <c r="I23" s="4" t="str">
        <f>IF(Inddata!I38="","",Inddata!I38)</f>
        <v/>
      </c>
      <c r="J23" s="15" t="str">
        <f>IF(Beregningsark!AQ23="","",IF(OR(I23="Motorvejsstrækning",I23="Frakørselsflettestrækning",I23="Tilkørselsflettestrækning",I23="Motorvejsforgrening",I23="Motorvejssammenløb",I23="Motorvejsvekselstrækning",I23="Sideanlæg"),Beregningsark!AK23*Beregningsark!J23*Beregningsark!K23*Beregningsark!L23*Beregningsark!N23*Beregningsark!P23*Beregningsark!R23*Beregningsark!S23*Beregningsark!T23*Beregningsark!Y23*Beregningsark!Z23*Beregningsark!AB23*Beregningsark!AD23*Beregningsark!AF23*Beregningsark!AJ23,Beregningsark!AK23*Beregningsark!J23*Beregningsark!K23*Beregningsark!L23*Beregningsark!N23*Beregningsark!P23*Beregningsark!R23*Beregningsark!S23*Beregningsark!T23*Beregningsark!Y23*Beregningsark!Z23*Beregningsark!AB23*Beregningsark!AD23*Beregningsark!AF23*Beregningsark!AJ23*0.7672))</f>
        <v/>
      </c>
      <c r="K23" s="15" t="str">
        <f>IF(Beregningsark!AQ23="","",IF(OR(I23="Motorvejsstrækning",I23="Frakørselsflettestrækning",I23="Tilkørselsflettestrækning",I23="Motorvejsforgrening",I23="Motorvejssammenløb",I23="Motorvejsvekselstrækning",I23="Sideanlæg"),Beregningsark!AL23*Beregningsark!J23*Beregningsark!K23*Beregningsark!M23*Beregningsark!O23*Beregningsark!P23*Beregningsark!Q23*Beregningsark!R23*Beregningsark!S23*Beregningsark!T23*Beregningsark!Y23*Beregningsark!AA23*Beregningsark!AC23*Beregningsark!AE23*Beregningsark!AG23*Beregningsark!AJ23,Beregningsark!AL23*Beregningsark!J23*Beregningsark!K23*Beregningsark!M23*Beregningsark!O23*Beregningsark!P23*Beregningsark!Q23*Beregningsark!R23*Beregningsark!S23*Beregningsark!T23*Beregningsark!Y23*Beregningsark!AA23*Beregningsark!AC23*Beregningsark!AE23*Beregningsark!AG23*Beregningsark!AJ23*0.8833))</f>
        <v/>
      </c>
      <c r="L23" s="15" t="str">
        <f>IF(Beregningsark!AQ23="","",IF(OR(I23="Motorvejsstrækning",I23="Frakørselsflettestrækning",I23="Tilkørselsflettestrækning",I23="Motorvejsforgrening",I23="Motorvejssammenløb",I23="Motorvejsvekselstrækning",I23="Sideanlæg"),Beregningsark!AM23*Beregningsark!J23*Beregningsark!K23*Beregningsark!M23*Beregningsark!O23*Beregningsark!P23*Beregningsark!Q23*Beregningsark!R23*Beregningsark!S23*Beregningsark!U23*Beregningsark!Y23*Beregningsark!AA23*Beregningsark!AC23*Beregningsark!AE23*Beregningsark!AG23*Beregningsark!AJ23,Beregningsark!AM23*Beregningsark!J23*Beregningsark!K23*Beregningsark!M23*Beregningsark!O23*Beregningsark!P23*Beregningsark!Q23*Beregningsark!R23*Beregningsark!S23*Beregningsark!U23*Beregningsark!Y23*Beregningsark!AA23*Beregningsark!AC23*Beregningsark!AE23*Beregningsark!AG23*Beregningsark!AJ23*1.1176))</f>
        <v/>
      </c>
      <c r="M23" s="15" t="str">
        <f t="shared" si="0"/>
        <v/>
      </c>
      <c r="N23" s="15" t="str">
        <f>IF(Beregningsark!AQ23="","",IF(OR(I23="Motorvejsstrækning",I23="Frakørselsflettestrækning",I23="Tilkørselsflettestrækning",I23="Motorvejsforgrening",I23="Motorvejssammenløb",I23="Motorvejsvekselstrækning",I23="Sideanlæg"),Beregningsark!AN23*Beregningsark!J23*Beregningsark!K23*Beregningsark!L23*Beregningsark!N23*Beregningsark!P23*Beregningsark!R23*Beregningsark!S23*Beregningsark!V23*Beregningsark!Y23*Beregningsark!Z23*Beregningsark!AB23*Beregningsark!AD23*Beregningsark!AH23*Beregningsark!AJ23,Beregningsark!AN23*Beregningsark!J23*Beregningsark!K23*Beregningsark!L23*Beregningsark!N23*Beregningsark!P23*Beregningsark!R23*Beregningsark!S23*Beregningsark!V23*Beregningsark!Y23*Beregningsark!Z23*Beregningsark!AB23*Beregningsark!AD23*Beregningsark!AH23*Beregningsark!AJ23*0.7672))</f>
        <v/>
      </c>
      <c r="O23" s="15" t="str">
        <f>IF(Beregningsark!AQ23="","",IF(OR(I23="Motorvejsstrækning",I23="Frakørselsflettestrækning",I23="Tilkørselsflettestrækning",I23="Motorvejsforgrening",I23="Motorvejssammenløb",I23="Motorvejsvekselstrækning",I23="Sideanlæg"),Beregningsark!AO23*Beregningsark!J23*Beregningsark!K23*Beregningsark!L23*Beregningsark!N23*Beregningsark!P23*Beregningsark!R23*Beregningsark!S23*Beregningsark!W23*Beregningsark!Y23*Beregningsark!Z23*Beregningsark!AB23*Beregningsark!AD23*Beregningsark!AH23*Beregningsark!AJ23,Beregningsark!AO23*Beregningsark!J23*Beregningsark!K23*Beregningsark!L23*Beregningsark!N23*Beregningsark!P23*Beregningsark!R23*Beregningsark!S23*Beregningsark!W23*Beregningsark!Y23*Beregningsark!Z23*Beregningsark!AB23*Beregningsark!AD23*Beregningsark!AH23*Beregningsark!AJ23*0.7672))</f>
        <v/>
      </c>
      <c r="P23" s="15" t="str">
        <f>IF(Beregningsark!AQ23="","",IF(OR(I23="Motorvejsstrækning",I23="Frakørselsflettestrækning",I23="Tilkørselsflettestrækning",I23="Motorvejsforgrening",I23="Motorvejssammenløb",I23="Motorvejsvekselstrækning",I23="Sideanlæg"),Beregningsark!AP23*Beregningsark!J23*Beregningsark!K23*Beregningsark!L23*Beregningsark!N23*Beregningsark!P23*Beregningsark!R23*Beregningsark!S23*Beregningsark!X23*Beregningsark!Y23*Beregningsark!Z23*Beregningsark!AB23*Beregningsark!AD23*Beregningsark!AI23*Beregningsark!AJ23,Beregningsark!AP23*Beregningsark!J23*Beregningsark!K23*Beregningsark!L23*Beregningsark!N23*Beregningsark!P23*Beregningsark!R23*Beregningsark!S23*Beregningsark!X23*Beregningsark!Y23*Beregningsark!Z23*Beregningsark!AB23*Beregningsark!AD23*Beregningsark!AI23*Beregningsark!AJ23*0.7672))</f>
        <v/>
      </c>
      <c r="Q23" s="15" t="str">
        <f t="shared" si="1"/>
        <v/>
      </c>
      <c r="R23" s="17" t="str">
        <f t="shared" si="2"/>
        <v/>
      </c>
    </row>
    <row r="24" spans="1:18" x14ac:dyDescent="0.25">
      <c r="A24" s="4" t="str">
        <f>IF(Inddata!A39="","",Inddata!A39)</f>
        <v/>
      </c>
      <c r="B24" s="4" t="str">
        <f>IF(Inddata!B39="","",Inddata!B39)</f>
        <v/>
      </c>
      <c r="C24" s="4" t="str">
        <f>IF(Inddata!C39="","",Inddata!C39)</f>
        <v/>
      </c>
      <c r="D24" s="4" t="str">
        <f>IF(Inddata!D39="","",Inddata!D39)</f>
        <v/>
      </c>
      <c r="E24" s="4" t="str">
        <f>IF(Inddata!E39="","",Inddata!E39)</f>
        <v/>
      </c>
      <c r="F24" s="4" t="str">
        <f>IF(Inddata!F39="","",Inddata!F39)</f>
        <v/>
      </c>
      <c r="G24" s="4">
        <f>IF(Inddata!G39="","",Inddata!G39)</f>
        <v>0</v>
      </c>
      <c r="H24" s="4" t="str">
        <f>IF(Inddata!H39&gt;0.5,Inddata!H39,"")</f>
        <v/>
      </c>
      <c r="I24" s="4" t="str">
        <f>IF(Inddata!I39="","",Inddata!I39)</f>
        <v/>
      </c>
      <c r="J24" s="15" t="str">
        <f>IF(Beregningsark!AQ24="","",IF(OR(I24="Motorvejsstrækning",I24="Frakørselsflettestrækning",I24="Tilkørselsflettestrækning",I24="Motorvejsforgrening",I24="Motorvejssammenløb",I24="Motorvejsvekselstrækning",I24="Sideanlæg"),Beregningsark!AK24*Beregningsark!J24*Beregningsark!K24*Beregningsark!L24*Beregningsark!N24*Beregningsark!P24*Beregningsark!R24*Beregningsark!S24*Beregningsark!T24*Beregningsark!Y24*Beregningsark!Z24*Beregningsark!AB24*Beregningsark!AD24*Beregningsark!AF24*Beregningsark!AJ24,Beregningsark!AK24*Beregningsark!J24*Beregningsark!K24*Beregningsark!L24*Beregningsark!N24*Beregningsark!P24*Beregningsark!R24*Beregningsark!S24*Beregningsark!T24*Beregningsark!Y24*Beregningsark!Z24*Beregningsark!AB24*Beregningsark!AD24*Beregningsark!AF24*Beregningsark!AJ24*0.7672))</f>
        <v/>
      </c>
      <c r="K24" s="15" t="str">
        <f>IF(Beregningsark!AQ24="","",IF(OR(I24="Motorvejsstrækning",I24="Frakørselsflettestrækning",I24="Tilkørselsflettestrækning",I24="Motorvejsforgrening",I24="Motorvejssammenløb",I24="Motorvejsvekselstrækning",I24="Sideanlæg"),Beregningsark!AL24*Beregningsark!J24*Beregningsark!K24*Beregningsark!M24*Beregningsark!O24*Beregningsark!P24*Beregningsark!Q24*Beregningsark!R24*Beregningsark!S24*Beregningsark!T24*Beregningsark!Y24*Beregningsark!AA24*Beregningsark!AC24*Beregningsark!AE24*Beregningsark!AG24*Beregningsark!AJ24,Beregningsark!AL24*Beregningsark!J24*Beregningsark!K24*Beregningsark!M24*Beregningsark!O24*Beregningsark!P24*Beregningsark!Q24*Beregningsark!R24*Beregningsark!S24*Beregningsark!T24*Beregningsark!Y24*Beregningsark!AA24*Beregningsark!AC24*Beregningsark!AE24*Beregningsark!AG24*Beregningsark!AJ24*0.8833))</f>
        <v/>
      </c>
      <c r="L24" s="15" t="str">
        <f>IF(Beregningsark!AQ24="","",IF(OR(I24="Motorvejsstrækning",I24="Frakørselsflettestrækning",I24="Tilkørselsflettestrækning",I24="Motorvejsforgrening",I24="Motorvejssammenløb",I24="Motorvejsvekselstrækning",I24="Sideanlæg"),Beregningsark!AM24*Beregningsark!J24*Beregningsark!K24*Beregningsark!M24*Beregningsark!O24*Beregningsark!P24*Beregningsark!Q24*Beregningsark!R24*Beregningsark!S24*Beregningsark!U24*Beregningsark!Y24*Beregningsark!AA24*Beregningsark!AC24*Beregningsark!AE24*Beregningsark!AG24*Beregningsark!AJ24,Beregningsark!AM24*Beregningsark!J24*Beregningsark!K24*Beregningsark!M24*Beregningsark!O24*Beregningsark!P24*Beregningsark!Q24*Beregningsark!R24*Beregningsark!S24*Beregningsark!U24*Beregningsark!Y24*Beregningsark!AA24*Beregningsark!AC24*Beregningsark!AE24*Beregningsark!AG24*Beregningsark!AJ24*1.1176))</f>
        <v/>
      </c>
      <c r="M24" s="15" t="str">
        <f t="shared" si="0"/>
        <v/>
      </c>
      <c r="N24" s="15" t="str">
        <f>IF(Beregningsark!AQ24="","",IF(OR(I24="Motorvejsstrækning",I24="Frakørselsflettestrækning",I24="Tilkørselsflettestrækning",I24="Motorvejsforgrening",I24="Motorvejssammenløb",I24="Motorvejsvekselstrækning",I24="Sideanlæg"),Beregningsark!AN24*Beregningsark!J24*Beregningsark!K24*Beregningsark!L24*Beregningsark!N24*Beregningsark!P24*Beregningsark!R24*Beregningsark!S24*Beregningsark!V24*Beregningsark!Y24*Beregningsark!Z24*Beregningsark!AB24*Beregningsark!AD24*Beregningsark!AH24*Beregningsark!AJ24,Beregningsark!AN24*Beregningsark!J24*Beregningsark!K24*Beregningsark!L24*Beregningsark!N24*Beregningsark!P24*Beregningsark!R24*Beregningsark!S24*Beregningsark!V24*Beregningsark!Y24*Beregningsark!Z24*Beregningsark!AB24*Beregningsark!AD24*Beregningsark!AH24*Beregningsark!AJ24*0.7672))</f>
        <v/>
      </c>
      <c r="O24" s="15" t="str">
        <f>IF(Beregningsark!AQ24="","",IF(OR(I24="Motorvejsstrækning",I24="Frakørselsflettestrækning",I24="Tilkørselsflettestrækning",I24="Motorvejsforgrening",I24="Motorvejssammenløb",I24="Motorvejsvekselstrækning",I24="Sideanlæg"),Beregningsark!AO24*Beregningsark!J24*Beregningsark!K24*Beregningsark!L24*Beregningsark!N24*Beregningsark!P24*Beregningsark!R24*Beregningsark!S24*Beregningsark!W24*Beregningsark!Y24*Beregningsark!Z24*Beregningsark!AB24*Beregningsark!AD24*Beregningsark!AH24*Beregningsark!AJ24,Beregningsark!AO24*Beregningsark!J24*Beregningsark!K24*Beregningsark!L24*Beregningsark!N24*Beregningsark!P24*Beregningsark!R24*Beregningsark!S24*Beregningsark!W24*Beregningsark!Y24*Beregningsark!Z24*Beregningsark!AB24*Beregningsark!AD24*Beregningsark!AH24*Beregningsark!AJ24*0.7672))</f>
        <v/>
      </c>
      <c r="P24" s="15" t="str">
        <f>IF(Beregningsark!AQ24="","",IF(OR(I24="Motorvejsstrækning",I24="Frakørselsflettestrækning",I24="Tilkørselsflettestrækning",I24="Motorvejsforgrening",I24="Motorvejssammenløb",I24="Motorvejsvekselstrækning",I24="Sideanlæg"),Beregningsark!AP24*Beregningsark!J24*Beregningsark!K24*Beregningsark!L24*Beregningsark!N24*Beregningsark!P24*Beregningsark!R24*Beregningsark!S24*Beregningsark!X24*Beregningsark!Y24*Beregningsark!Z24*Beregningsark!AB24*Beregningsark!AD24*Beregningsark!AI24*Beregningsark!AJ24,Beregningsark!AP24*Beregningsark!J24*Beregningsark!K24*Beregningsark!L24*Beregningsark!N24*Beregningsark!P24*Beregningsark!R24*Beregningsark!S24*Beregningsark!X24*Beregningsark!Y24*Beregningsark!Z24*Beregningsark!AB24*Beregningsark!AD24*Beregningsark!AI24*Beregningsark!AJ24*0.7672))</f>
        <v/>
      </c>
      <c r="Q24" s="15" t="str">
        <f t="shared" si="1"/>
        <v/>
      </c>
      <c r="R24" s="17" t="str">
        <f t="shared" si="2"/>
        <v/>
      </c>
    </row>
    <row r="25" spans="1:18" x14ac:dyDescent="0.25">
      <c r="A25" s="4" t="str">
        <f>IF(Inddata!A40="","",Inddata!A40)</f>
        <v/>
      </c>
      <c r="B25" s="4" t="str">
        <f>IF(Inddata!B40="","",Inddata!B40)</f>
        <v/>
      </c>
      <c r="C25" s="4" t="str">
        <f>IF(Inddata!C40="","",Inddata!C40)</f>
        <v/>
      </c>
      <c r="D25" s="4" t="str">
        <f>IF(Inddata!D40="","",Inddata!D40)</f>
        <v/>
      </c>
      <c r="E25" s="4" t="str">
        <f>IF(Inddata!E40="","",Inddata!E40)</f>
        <v/>
      </c>
      <c r="F25" s="4" t="str">
        <f>IF(Inddata!F40="","",Inddata!F40)</f>
        <v/>
      </c>
      <c r="G25" s="4">
        <f>IF(Inddata!G40="","",Inddata!G40)</f>
        <v>0</v>
      </c>
      <c r="H25" s="4" t="str">
        <f>IF(Inddata!H40&gt;0.5,Inddata!H40,"")</f>
        <v/>
      </c>
      <c r="I25" s="4" t="str">
        <f>IF(Inddata!I40="","",Inddata!I40)</f>
        <v/>
      </c>
      <c r="J25" s="15" t="str">
        <f>IF(Beregningsark!AQ25="","",IF(OR(I25="Motorvejsstrækning",I25="Frakørselsflettestrækning",I25="Tilkørselsflettestrækning",I25="Motorvejsforgrening",I25="Motorvejssammenløb",I25="Motorvejsvekselstrækning",I25="Sideanlæg"),Beregningsark!AK25*Beregningsark!J25*Beregningsark!K25*Beregningsark!L25*Beregningsark!N25*Beregningsark!P25*Beregningsark!R25*Beregningsark!S25*Beregningsark!T25*Beregningsark!Y25*Beregningsark!Z25*Beregningsark!AB25*Beregningsark!AD25*Beregningsark!AF25*Beregningsark!AJ25,Beregningsark!AK25*Beregningsark!J25*Beregningsark!K25*Beregningsark!L25*Beregningsark!N25*Beregningsark!P25*Beregningsark!R25*Beregningsark!S25*Beregningsark!T25*Beregningsark!Y25*Beregningsark!Z25*Beregningsark!AB25*Beregningsark!AD25*Beregningsark!AF25*Beregningsark!AJ25*0.7672))</f>
        <v/>
      </c>
      <c r="K25" s="15" t="str">
        <f>IF(Beregningsark!AQ25="","",IF(OR(I25="Motorvejsstrækning",I25="Frakørselsflettestrækning",I25="Tilkørselsflettestrækning",I25="Motorvejsforgrening",I25="Motorvejssammenløb",I25="Motorvejsvekselstrækning",I25="Sideanlæg"),Beregningsark!AL25*Beregningsark!J25*Beregningsark!K25*Beregningsark!M25*Beregningsark!O25*Beregningsark!P25*Beregningsark!Q25*Beregningsark!R25*Beregningsark!S25*Beregningsark!T25*Beregningsark!Y25*Beregningsark!AA25*Beregningsark!AC25*Beregningsark!AE25*Beregningsark!AG25*Beregningsark!AJ25,Beregningsark!AL25*Beregningsark!J25*Beregningsark!K25*Beregningsark!M25*Beregningsark!O25*Beregningsark!P25*Beregningsark!Q25*Beregningsark!R25*Beregningsark!S25*Beregningsark!T25*Beregningsark!Y25*Beregningsark!AA25*Beregningsark!AC25*Beregningsark!AE25*Beregningsark!AG25*Beregningsark!AJ25*0.8833))</f>
        <v/>
      </c>
      <c r="L25" s="15" t="str">
        <f>IF(Beregningsark!AQ25="","",IF(OR(I25="Motorvejsstrækning",I25="Frakørselsflettestrækning",I25="Tilkørselsflettestrækning",I25="Motorvejsforgrening",I25="Motorvejssammenløb",I25="Motorvejsvekselstrækning",I25="Sideanlæg"),Beregningsark!AM25*Beregningsark!J25*Beregningsark!K25*Beregningsark!M25*Beregningsark!O25*Beregningsark!P25*Beregningsark!Q25*Beregningsark!R25*Beregningsark!S25*Beregningsark!U25*Beregningsark!Y25*Beregningsark!AA25*Beregningsark!AC25*Beregningsark!AE25*Beregningsark!AG25*Beregningsark!AJ25,Beregningsark!AM25*Beregningsark!J25*Beregningsark!K25*Beregningsark!M25*Beregningsark!O25*Beregningsark!P25*Beregningsark!Q25*Beregningsark!R25*Beregningsark!S25*Beregningsark!U25*Beregningsark!Y25*Beregningsark!AA25*Beregningsark!AC25*Beregningsark!AE25*Beregningsark!AG25*Beregningsark!AJ25*1.1176))</f>
        <v/>
      </c>
      <c r="M25" s="15" t="str">
        <f t="shared" si="0"/>
        <v/>
      </c>
      <c r="N25" s="15" t="str">
        <f>IF(Beregningsark!AQ25="","",IF(OR(I25="Motorvejsstrækning",I25="Frakørselsflettestrækning",I25="Tilkørselsflettestrækning",I25="Motorvejsforgrening",I25="Motorvejssammenløb",I25="Motorvejsvekselstrækning",I25="Sideanlæg"),Beregningsark!AN25*Beregningsark!J25*Beregningsark!K25*Beregningsark!L25*Beregningsark!N25*Beregningsark!P25*Beregningsark!R25*Beregningsark!S25*Beregningsark!V25*Beregningsark!Y25*Beregningsark!Z25*Beregningsark!AB25*Beregningsark!AD25*Beregningsark!AH25*Beregningsark!AJ25,Beregningsark!AN25*Beregningsark!J25*Beregningsark!K25*Beregningsark!L25*Beregningsark!N25*Beregningsark!P25*Beregningsark!R25*Beregningsark!S25*Beregningsark!V25*Beregningsark!Y25*Beregningsark!Z25*Beregningsark!AB25*Beregningsark!AD25*Beregningsark!AH25*Beregningsark!AJ25*0.7672))</f>
        <v/>
      </c>
      <c r="O25" s="15" t="str">
        <f>IF(Beregningsark!AQ25="","",IF(OR(I25="Motorvejsstrækning",I25="Frakørselsflettestrækning",I25="Tilkørselsflettestrækning",I25="Motorvejsforgrening",I25="Motorvejssammenløb",I25="Motorvejsvekselstrækning",I25="Sideanlæg"),Beregningsark!AO25*Beregningsark!J25*Beregningsark!K25*Beregningsark!L25*Beregningsark!N25*Beregningsark!P25*Beregningsark!R25*Beregningsark!S25*Beregningsark!W25*Beregningsark!Y25*Beregningsark!Z25*Beregningsark!AB25*Beregningsark!AD25*Beregningsark!AH25*Beregningsark!AJ25,Beregningsark!AO25*Beregningsark!J25*Beregningsark!K25*Beregningsark!L25*Beregningsark!N25*Beregningsark!P25*Beregningsark!R25*Beregningsark!S25*Beregningsark!W25*Beregningsark!Y25*Beregningsark!Z25*Beregningsark!AB25*Beregningsark!AD25*Beregningsark!AH25*Beregningsark!AJ25*0.7672))</f>
        <v/>
      </c>
      <c r="P25" s="15" t="str">
        <f>IF(Beregningsark!AQ25="","",IF(OR(I25="Motorvejsstrækning",I25="Frakørselsflettestrækning",I25="Tilkørselsflettestrækning",I25="Motorvejsforgrening",I25="Motorvejssammenløb",I25="Motorvejsvekselstrækning",I25="Sideanlæg"),Beregningsark!AP25*Beregningsark!J25*Beregningsark!K25*Beregningsark!L25*Beregningsark!N25*Beregningsark!P25*Beregningsark!R25*Beregningsark!S25*Beregningsark!X25*Beregningsark!Y25*Beregningsark!Z25*Beregningsark!AB25*Beregningsark!AD25*Beregningsark!AI25*Beregningsark!AJ25,Beregningsark!AP25*Beregningsark!J25*Beregningsark!K25*Beregningsark!L25*Beregningsark!N25*Beregningsark!P25*Beregningsark!R25*Beregningsark!S25*Beregningsark!X25*Beregningsark!Y25*Beregningsark!Z25*Beregningsark!AB25*Beregningsark!AD25*Beregningsark!AI25*Beregningsark!AJ25*0.7672))</f>
        <v/>
      </c>
      <c r="Q25" s="15" t="str">
        <f t="shared" si="1"/>
        <v/>
      </c>
      <c r="R25" s="17" t="str">
        <f t="shared" si="2"/>
        <v/>
      </c>
    </row>
    <row r="26" spans="1:18" x14ac:dyDescent="0.25">
      <c r="A26" s="4" t="str">
        <f>IF(Inddata!A41="","",Inddata!A41)</f>
        <v/>
      </c>
      <c r="B26" s="4" t="str">
        <f>IF(Inddata!B41="","",Inddata!B41)</f>
        <v/>
      </c>
      <c r="C26" s="4" t="str">
        <f>IF(Inddata!C41="","",Inddata!C41)</f>
        <v/>
      </c>
      <c r="D26" s="4" t="str">
        <f>IF(Inddata!D41="","",Inddata!D41)</f>
        <v/>
      </c>
      <c r="E26" s="4" t="str">
        <f>IF(Inddata!E41="","",Inddata!E41)</f>
        <v/>
      </c>
      <c r="F26" s="4" t="str">
        <f>IF(Inddata!F41="","",Inddata!F41)</f>
        <v/>
      </c>
      <c r="G26" s="4">
        <f>IF(Inddata!G41="","",Inddata!G41)</f>
        <v>0</v>
      </c>
      <c r="H26" s="4" t="str">
        <f>IF(Inddata!H41&gt;0.5,Inddata!H41,"")</f>
        <v/>
      </c>
      <c r="I26" s="4" t="str">
        <f>IF(Inddata!I41="","",Inddata!I41)</f>
        <v/>
      </c>
      <c r="J26" s="15" t="str">
        <f>IF(Beregningsark!AQ26="","",IF(OR(I26="Motorvejsstrækning",I26="Frakørselsflettestrækning",I26="Tilkørselsflettestrækning",I26="Motorvejsforgrening",I26="Motorvejssammenløb",I26="Motorvejsvekselstrækning",I26="Sideanlæg"),Beregningsark!AK26*Beregningsark!J26*Beregningsark!K26*Beregningsark!L26*Beregningsark!N26*Beregningsark!P26*Beregningsark!R26*Beregningsark!S26*Beregningsark!T26*Beregningsark!Y26*Beregningsark!Z26*Beregningsark!AB26*Beregningsark!AD26*Beregningsark!AF26*Beregningsark!AJ26,Beregningsark!AK26*Beregningsark!J26*Beregningsark!K26*Beregningsark!L26*Beregningsark!N26*Beregningsark!P26*Beregningsark!R26*Beregningsark!S26*Beregningsark!T26*Beregningsark!Y26*Beregningsark!Z26*Beregningsark!AB26*Beregningsark!AD26*Beregningsark!AF26*Beregningsark!AJ26*0.7672))</f>
        <v/>
      </c>
      <c r="K26" s="15" t="str">
        <f>IF(Beregningsark!AQ26="","",IF(OR(I26="Motorvejsstrækning",I26="Frakørselsflettestrækning",I26="Tilkørselsflettestrækning",I26="Motorvejsforgrening",I26="Motorvejssammenløb",I26="Motorvejsvekselstrækning",I26="Sideanlæg"),Beregningsark!AL26*Beregningsark!J26*Beregningsark!K26*Beregningsark!M26*Beregningsark!O26*Beregningsark!P26*Beregningsark!Q26*Beregningsark!R26*Beregningsark!S26*Beregningsark!T26*Beregningsark!Y26*Beregningsark!AA26*Beregningsark!AC26*Beregningsark!AE26*Beregningsark!AG26*Beregningsark!AJ26,Beregningsark!AL26*Beregningsark!J26*Beregningsark!K26*Beregningsark!M26*Beregningsark!O26*Beregningsark!P26*Beregningsark!Q26*Beregningsark!R26*Beregningsark!S26*Beregningsark!T26*Beregningsark!Y26*Beregningsark!AA26*Beregningsark!AC26*Beregningsark!AE26*Beregningsark!AG26*Beregningsark!AJ26*0.8833))</f>
        <v/>
      </c>
      <c r="L26" s="15" t="str">
        <f>IF(Beregningsark!AQ26="","",IF(OR(I26="Motorvejsstrækning",I26="Frakørselsflettestrækning",I26="Tilkørselsflettestrækning",I26="Motorvejsforgrening",I26="Motorvejssammenløb",I26="Motorvejsvekselstrækning",I26="Sideanlæg"),Beregningsark!AM26*Beregningsark!J26*Beregningsark!K26*Beregningsark!M26*Beregningsark!O26*Beregningsark!P26*Beregningsark!Q26*Beregningsark!R26*Beregningsark!S26*Beregningsark!U26*Beregningsark!Y26*Beregningsark!AA26*Beregningsark!AC26*Beregningsark!AE26*Beregningsark!AG26*Beregningsark!AJ26,Beregningsark!AM26*Beregningsark!J26*Beregningsark!K26*Beregningsark!M26*Beregningsark!O26*Beregningsark!P26*Beregningsark!Q26*Beregningsark!R26*Beregningsark!S26*Beregningsark!U26*Beregningsark!Y26*Beregningsark!AA26*Beregningsark!AC26*Beregningsark!AE26*Beregningsark!AG26*Beregningsark!AJ26*1.1176))</f>
        <v/>
      </c>
      <c r="M26" s="15" t="str">
        <f t="shared" si="0"/>
        <v/>
      </c>
      <c r="N26" s="15" t="str">
        <f>IF(Beregningsark!AQ26="","",IF(OR(I26="Motorvejsstrækning",I26="Frakørselsflettestrækning",I26="Tilkørselsflettestrækning",I26="Motorvejsforgrening",I26="Motorvejssammenløb",I26="Motorvejsvekselstrækning",I26="Sideanlæg"),Beregningsark!AN26*Beregningsark!J26*Beregningsark!K26*Beregningsark!L26*Beregningsark!N26*Beregningsark!P26*Beregningsark!R26*Beregningsark!S26*Beregningsark!V26*Beregningsark!Y26*Beregningsark!Z26*Beregningsark!AB26*Beregningsark!AD26*Beregningsark!AH26*Beregningsark!AJ26,Beregningsark!AN26*Beregningsark!J26*Beregningsark!K26*Beregningsark!L26*Beregningsark!N26*Beregningsark!P26*Beregningsark!R26*Beregningsark!S26*Beregningsark!V26*Beregningsark!Y26*Beregningsark!Z26*Beregningsark!AB26*Beregningsark!AD26*Beregningsark!AH26*Beregningsark!AJ26*0.7672))</f>
        <v/>
      </c>
      <c r="O26" s="15" t="str">
        <f>IF(Beregningsark!AQ26="","",IF(OR(I26="Motorvejsstrækning",I26="Frakørselsflettestrækning",I26="Tilkørselsflettestrækning",I26="Motorvejsforgrening",I26="Motorvejssammenløb",I26="Motorvejsvekselstrækning",I26="Sideanlæg"),Beregningsark!AO26*Beregningsark!J26*Beregningsark!K26*Beregningsark!L26*Beregningsark!N26*Beregningsark!P26*Beregningsark!R26*Beregningsark!S26*Beregningsark!W26*Beregningsark!Y26*Beregningsark!Z26*Beregningsark!AB26*Beregningsark!AD26*Beregningsark!AH26*Beregningsark!AJ26,Beregningsark!AO26*Beregningsark!J26*Beregningsark!K26*Beregningsark!L26*Beregningsark!N26*Beregningsark!P26*Beregningsark!R26*Beregningsark!S26*Beregningsark!W26*Beregningsark!Y26*Beregningsark!Z26*Beregningsark!AB26*Beregningsark!AD26*Beregningsark!AH26*Beregningsark!AJ26*0.7672))</f>
        <v/>
      </c>
      <c r="P26" s="15" t="str">
        <f>IF(Beregningsark!AQ26="","",IF(OR(I26="Motorvejsstrækning",I26="Frakørselsflettestrækning",I26="Tilkørselsflettestrækning",I26="Motorvejsforgrening",I26="Motorvejssammenløb",I26="Motorvejsvekselstrækning",I26="Sideanlæg"),Beregningsark!AP26*Beregningsark!J26*Beregningsark!K26*Beregningsark!L26*Beregningsark!N26*Beregningsark!P26*Beregningsark!R26*Beregningsark!S26*Beregningsark!X26*Beregningsark!Y26*Beregningsark!Z26*Beregningsark!AB26*Beregningsark!AD26*Beregningsark!AI26*Beregningsark!AJ26,Beregningsark!AP26*Beregningsark!J26*Beregningsark!K26*Beregningsark!L26*Beregningsark!N26*Beregningsark!P26*Beregningsark!R26*Beregningsark!S26*Beregningsark!X26*Beregningsark!Y26*Beregningsark!Z26*Beregningsark!AB26*Beregningsark!AD26*Beregningsark!AI26*Beregningsark!AJ26*0.7672))</f>
        <v/>
      </c>
      <c r="Q26" s="15" t="str">
        <f t="shared" si="1"/>
        <v/>
      </c>
      <c r="R26" s="17" t="str">
        <f t="shared" si="2"/>
        <v/>
      </c>
    </row>
    <row r="27" spans="1:18" x14ac:dyDescent="0.25">
      <c r="A27" s="4" t="str">
        <f>IF(Inddata!A42="","",Inddata!A42)</f>
        <v/>
      </c>
      <c r="B27" s="4" t="str">
        <f>IF(Inddata!B42="","",Inddata!B42)</f>
        <v/>
      </c>
      <c r="C27" s="4" t="str">
        <f>IF(Inddata!C42="","",Inddata!C42)</f>
        <v/>
      </c>
      <c r="D27" s="4" t="str">
        <f>IF(Inddata!D42="","",Inddata!D42)</f>
        <v/>
      </c>
      <c r="E27" s="4" t="str">
        <f>IF(Inddata!E42="","",Inddata!E42)</f>
        <v/>
      </c>
      <c r="F27" s="4" t="str">
        <f>IF(Inddata!F42="","",Inddata!F42)</f>
        <v/>
      </c>
      <c r="G27" s="4">
        <f>IF(Inddata!G42="","",Inddata!G42)</f>
        <v>0</v>
      </c>
      <c r="H27" s="4" t="str">
        <f>IF(Inddata!H42&gt;0.5,Inddata!H42,"")</f>
        <v/>
      </c>
      <c r="I27" s="4" t="str">
        <f>IF(Inddata!I42="","",Inddata!I42)</f>
        <v/>
      </c>
      <c r="J27" s="15" t="str">
        <f>IF(Beregningsark!AQ27="","",IF(OR(I27="Motorvejsstrækning",I27="Frakørselsflettestrækning",I27="Tilkørselsflettestrækning",I27="Motorvejsforgrening",I27="Motorvejssammenløb",I27="Motorvejsvekselstrækning",I27="Sideanlæg"),Beregningsark!AK27*Beregningsark!J27*Beregningsark!K27*Beregningsark!L27*Beregningsark!N27*Beregningsark!P27*Beregningsark!R27*Beregningsark!S27*Beregningsark!T27*Beregningsark!Y27*Beregningsark!Z27*Beregningsark!AB27*Beregningsark!AD27*Beregningsark!AF27*Beregningsark!AJ27,Beregningsark!AK27*Beregningsark!J27*Beregningsark!K27*Beregningsark!L27*Beregningsark!N27*Beregningsark!P27*Beregningsark!R27*Beregningsark!S27*Beregningsark!T27*Beregningsark!Y27*Beregningsark!Z27*Beregningsark!AB27*Beregningsark!AD27*Beregningsark!AF27*Beregningsark!AJ27*0.7672))</f>
        <v/>
      </c>
      <c r="K27" s="15" t="str">
        <f>IF(Beregningsark!AQ27="","",IF(OR(I27="Motorvejsstrækning",I27="Frakørselsflettestrækning",I27="Tilkørselsflettestrækning",I27="Motorvejsforgrening",I27="Motorvejssammenløb",I27="Motorvejsvekselstrækning",I27="Sideanlæg"),Beregningsark!AL27*Beregningsark!J27*Beregningsark!K27*Beregningsark!M27*Beregningsark!O27*Beregningsark!P27*Beregningsark!Q27*Beregningsark!R27*Beregningsark!S27*Beregningsark!T27*Beregningsark!Y27*Beregningsark!AA27*Beregningsark!AC27*Beregningsark!AE27*Beregningsark!AG27*Beregningsark!AJ27,Beregningsark!AL27*Beregningsark!J27*Beregningsark!K27*Beregningsark!M27*Beregningsark!O27*Beregningsark!P27*Beregningsark!Q27*Beregningsark!R27*Beregningsark!S27*Beregningsark!T27*Beregningsark!Y27*Beregningsark!AA27*Beregningsark!AC27*Beregningsark!AE27*Beregningsark!AG27*Beregningsark!AJ27*0.8833))</f>
        <v/>
      </c>
      <c r="L27" s="15" t="str">
        <f>IF(Beregningsark!AQ27="","",IF(OR(I27="Motorvejsstrækning",I27="Frakørselsflettestrækning",I27="Tilkørselsflettestrækning",I27="Motorvejsforgrening",I27="Motorvejssammenløb",I27="Motorvejsvekselstrækning",I27="Sideanlæg"),Beregningsark!AM27*Beregningsark!J27*Beregningsark!K27*Beregningsark!M27*Beregningsark!O27*Beregningsark!P27*Beregningsark!Q27*Beregningsark!R27*Beregningsark!S27*Beregningsark!U27*Beregningsark!Y27*Beregningsark!AA27*Beregningsark!AC27*Beregningsark!AE27*Beregningsark!AG27*Beregningsark!AJ27,Beregningsark!AM27*Beregningsark!J27*Beregningsark!K27*Beregningsark!M27*Beregningsark!O27*Beregningsark!P27*Beregningsark!Q27*Beregningsark!R27*Beregningsark!S27*Beregningsark!U27*Beregningsark!Y27*Beregningsark!AA27*Beregningsark!AC27*Beregningsark!AE27*Beregningsark!AG27*Beregningsark!AJ27*1.1176))</f>
        <v/>
      </c>
      <c r="M27" s="15" t="str">
        <f t="shared" si="0"/>
        <v/>
      </c>
      <c r="N27" s="15" t="str">
        <f>IF(Beregningsark!AQ27="","",IF(OR(I27="Motorvejsstrækning",I27="Frakørselsflettestrækning",I27="Tilkørselsflettestrækning",I27="Motorvejsforgrening",I27="Motorvejssammenløb",I27="Motorvejsvekselstrækning",I27="Sideanlæg"),Beregningsark!AN27*Beregningsark!J27*Beregningsark!K27*Beregningsark!L27*Beregningsark!N27*Beregningsark!P27*Beregningsark!R27*Beregningsark!S27*Beregningsark!V27*Beregningsark!Y27*Beregningsark!Z27*Beregningsark!AB27*Beregningsark!AD27*Beregningsark!AH27*Beregningsark!AJ27,Beregningsark!AN27*Beregningsark!J27*Beregningsark!K27*Beregningsark!L27*Beregningsark!N27*Beregningsark!P27*Beregningsark!R27*Beregningsark!S27*Beregningsark!V27*Beregningsark!Y27*Beregningsark!Z27*Beregningsark!AB27*Beregningsark!AD27*Beregningsark!AH27*Beregningsark!AJ27*0.7672))</f>
        <v/>
      </c>
      <c r="O27" s="15" t="str">
        <f>IF(Beregningsark!AQ27="","",IF(OR(I27="Motorvejsstrækning",I27="Frakørselsflettestrækning",I27="Tilkørselsflettestrækning",I27="Motorvejsforgrening",I27="Motorvejssammenløb",I27="Motorvejsvekselstrækning",I27="Sideanlæg"),Beregningsark!AO27*Beregningsark!J27*Beregningsark!K27*Beregningsark!L27*Beregningsark!N27*Beregningsark!P27*Beregningsark!R27*Beregningsark!S27*Beregningsark!W27*Beregningsark!Y27*Beregningsark!Z27*Beregningsark!AB27*Beregningsark!AD27*Beregningsark!AH27*Beregningsark!AJ27,Beregningsark!AO27*Beregningsark!J27*Beregningsark!K27*Beregningsark!L27*Beregningsark!N27*Beregningsark!P27*Beregningsark!R27*Beregningsark!S27*Beregningsark!W27*Beregningsark!Y27*Beregningsark!Z27*Beregningsark!AB27*Beregningsark!AD27*Beregningsark!AH27*Beregningsark!AJ27*0.7672))</f>
        <v/>
      </c>
      <c r="P27" s="15" t="str">
        <f>IF(Beregningsark!AQ27="","",IF(OR(I27="Motorvejsstrækning",I27="Frakørselsflettestrækning",I27="Tilkørselsflettestrækning",I27="Motorvejsforgrening",I27="Motorvejssammenløb",I27="Motorvejsvekselstrækning",I27="Sideanlæg"),Beregningsark!AP27*Beregningsark!J27*Beregningsark!K27*Beregningsark!L27*Beregningsark!N27*Beregningsark!P27*Beregningsark!R27*Beregningsark!S27*Beregningsark!X27*Beregningsark!Y27*Beregningsark!Z27*Beregningsark!AB27*Beregningsark!AD27*Beregningsark!AI27*Beregningsark!AJ27,Beregningsark!AP27*Beregningsark!J27*Beregningsark!K27*Beregningsark!L27*Beregningsark!N27*Beregningsark!P27*Beregningsark!R27*Beregningsark!S27*Beregningsark!X27*Beregningsark!Y27*Beregningsark!Z27*Beregningsark!AB27*Beregningsark!AD27*Beregningsark!AI27*Beregningsark!AJ27*0.7672))</f>
        <v/>
      </c>
      <c r="Q27" s="15" t="str">
        <f t="shared" si="1"/>
        <v/>
      </c>
      <c r="R27" s="17" t="str">
        <f t="shared" si="2"/>
        <v/>
      </c>
    </row>
    <row r="28" spans="1:18" x14ac:dyDescent="0.25">
      <c r="A28" s="4" t="str">
        <f>IF(Inddata!A43="","",Inddata!A43)</f>
        <v/>
      </c>
      <c r="B28" s="4" t="str">
        <f>IF(Inddata!B43="","",Inddata!B43)</f>
        <v/>
      </c>
      <c r="C28" s="4" t="str">
        <f>IF(Inddata!C43="","",Inddata!C43)</f>
        <v/>
      </c>
      <c r="D28" s="4" t="str">
        <f>IF(Inddata!D43="","",Inddata!D43)</f>
        <v/>
      </c>
      <c r="E28" s="4" t="str">
        <f>IF(Inddata!E43="","",Inddata!E43)</f>
        <v/>
      </c>
      <c r="F28" s="4" t="str">
        <f>IF(Inddata!F43="","",Inddata!F43)</f>
        <v/>
      </c>
      <c r="G28" s="4">
        <f>IF(Inddata!G43="","",Inddata!G43)</f>
        <v>0</v>
      </c>
      <c r="H28" s="4" t="str">
        <f>IF(Inddata!H43&gt;0.5,Inddata!H43,"")</f>
        <v/>
      </c>
      <c r="I28" s="4" t="str">
        <f>IF(Inddata!I43="","",Inddata!I43)</f>
        <v/>
      </c>
      <c r="J28" s="15" t="str">
        <f>IF(Beregningsark!AQ28="","",IF(OR(I28="Motorvejsstrækning",I28="Frakørselsflettestrækning",I28="Tilkørselsflettestrækning",I28="Motorvejsforgrening",I28="Motorvejssammenløb",I28="Motorvejsvekselstrækning",I28="Sideanlæg"),Beregningsark!AK28*Beregningsark!J28*Beregningsark!K28*Beregningsark!L28*Beregningsark!N28*Beregningsark!P28*Beregningsark!R28*Beregningsark!S28*Beregningsark!T28*Beregningsark!Y28*Beregningsark!Z28*Beregningsark!AB28*Beregningsark!AD28*Beregningsark!AF28*Beregningsark!AJ28,Beregningsark!AK28*Beregningsark!J28*Beregningsark!K28*Beregningsark!L28*Beregningsark!N28*Beregningsark!P28*Beregningsark!R28*Beregningsark!S28*Beregningsark!T28*Beregningsark!Y28*Beregningsark!Z28*Beregningsark!AB28*Beregningsark!AD28*Beregningsark!AF28*Beregningsark!AJ28*0.7672))</f>
        <v/>
      </c>
      <c r="K28" s="15" t="str">
        <f>IF(Beregningsark!AQ28="","",IF(OR(I28="Motorvejsstrækning",I28="Frakørselsflettestrækning",I28="Tilkørselsflettestrækning",I28="Motorvejsforgrening",I28="Motorvejssammenløb",I28="Motorvejsvekselstrækning",I28="Sideanlæg"),Beregningsark!AL28*Beregningsark!J28*Beregningsark!K28*Beregningsark!M28*Beregningsark!O28*Beregningsark!P28*Beregningsark!Q28*Beregningsark!R28*Beregningsark!S28*Beregningsark!T28*Beregningsark!Y28*Beregningsark!AA28*Beregningsark!AC28*Beregningsark!AE28*Beregningsark!AG28*Beregningsark!AJ28,Beregningsark!AL28*Beregningsark!J28*Beregningsark!K28*Beregningsark!M28*Beregningsark!O28*Beregningsark!P28*Beregningsark!Q28*Beregningsark!R28*Beregningsark!S28*Beregningsark!T28*Beregningsark!Y28*Beregningsark!AA28*Beregningsark!AC28*Beregningsark!AE28*Beregningsark!AG28*Beregningsark!AJ28*0.8833))</f>
        <v/>
      </c>
      <c r="L28" s="15" t="str">
        <f>IF(Beregningsark!AQ28="","",IF(OR(I28="Motorvejsstrækning",I28="Frakørselsflettestrækning",I28="Tilkørselsflettestrækning",I28="Motorvejsforgrening",I28="Motorvejssammenløb",I28="Motorvejsvekselstrækning",I28="Sideanlæg"),Beregningsark!AM28*Beregningsark!J28*Beregningsark!K28*Beregningsark!M28*Beregningsark!O28*Beregningsark!P28*Beregningsark!Q28*Beregningsark!R28*Beregningsark!S28*Beregningsark!U28*Beregningsark!Y28*Beregningsark!AA28*Beregningsark!AC28*Beregningsark!AE28*Beregningsark!AG28*Beregningsark!AJ28,Beregningsark!AM28*Beregningsark!J28*Beregningsark!K28*Beregningsark!M28*Beregningsark!O28*Beregningsark!P28*Beregningsark!Q28*Beregningsark!R28*Beregningsark!S28*Beregningsark!U28*Beregningsark!Y28*Beregningsark!AA28*Beregningsark!AC28*Beregningsark!AE28*Beregningsark!AG28*Beregningsark!AJ28*1.1176))</f>
        <v/>
      </c>
      <c r="M28" s="15" t="str">
        <f t="shared" si="0"/>
        <v/>
      </c>
      <c r="N28" s="15" t="str">
        <f>IF(Beregningsark!AQ28="","",IF(OR(I28="Motorvejsstrækning",I28="Frakørselsflettestrækning",I28="Tilkørselsflettestrækning",I28="Motorvejsforgrening",I28="Motorvejssammenløb",I28="Motorvejsvekselstrækning",I28="Sideanlæg"),Beregningsark!AN28*Beregningsark!J28*Beregningsark!K28*Beregningsark!L28*Beregningsark!N28*Beregningsark!P28*Beregningsark!R28*Beregningsark!S28*Beregningsark!V28*Beregningsark!Y28*Beregningsark!Z28*Beregningsark!AB28*Beregningsark!AD28*Beregningsark!AH28*Beregningsark!AJ28,Beregningsark!AN28*Beregningsark!J28*Beregningsark!K28*Beregningsark!L28*Beregningsark!N28*Beregningsark!P28*Beregningsark!R28*Beregningsark!S28*Beregningsark!V28*Beregningsark!Y28*Beregningsark!Z28*Beregningsark!AB28*Beregningsark!AD28*Beregningsark!AH28*Beregningsark!AJ28*0.7672))</f>
        <v/>
      </c>
      <c r="O28" s="15" t="str">
        <f>IF(Beregningsark!AQ28="","",IF(OR(I28="Motorvejsstrækning",I28="Frakørselsflettestrækning",I28="Tilkørselsflettestrækning",I28="Motorvejsforgrening",I28="Motorvejssammenløb",I28="Motorvejsvekselstrækning",I28="Sideanlæg"),Beregningsark!AO28*Beregningsark!J28*Beregningsark!K28*Beregningsark!L28*Beregningsark!N28*Beregningsark!P28*Beregningsark!R28*Beregningsark!S28*Beregningsark!W28*Beregningsark!Y28*Beregningsark!Z28*Beregningsark!AB28*Beregningsark!AD28*Beregningsark!AH28*Beregningsark!AJ28,Beregningsark!AO28*Beregningsark!J28*Beregningsark!K28*Beregningsark!L28*Beregningsark!N28*Beregningsark!P28*Beregningsark!R28*Beregningsark!S28*Beregningsark!W28*Beregningsark!Y28*Beregningsark!Z28*Beregningsark!AB28*Beregningsark!AD28*Beregningsark!AH28*Beregningsark!AJ28*0.7672))</f>
        <v/>
      </c>
      <c r="P28" s="15" t="str">
        <f>IF(Beregningsark!AQ28="","",IF(OR(I28="Motorvejsstrækning",I28="Frakørselsflettestrækning",I28="Tilkørselsflettestrækning",I28="Motorvejsforgrening",I28="Motorvejssammenløb",I28="Motorvejsvekselstrækning",I28="Sideanlæg"),Beregningsark!AP28*Beregningsark!J28*Beregningsark!K28*Beregningsark!L28*Beregningsark!N28*Beregningsark!P28*Beregningsark!R28*Beregningsark!S28*Beregningsark!X28*Beregningsark!Y28*Beregningsark!Z28*Beregningsark!AB28*Beregningsark!AD28*Beregningsark!AI28*Beregningsark!AJ28,Beregningsark!AP28*Beregningsark!J28*Beregningsark!K28*Beregningsark!L28*Beregningsark!N28*Beregningsark!P28*Beregningsark!R28*Beregningsark!S28*Beregningsark!X28*Beregningsark!Y28*Beregningsark!Z28*Beregningsark!AB28*Beregningsark!AD28*Beregningsark!AI28*Beregningsark!AJ28*0.7672))</f>
        <v/>
      </c>
      <c r="Q28" s="15" t="str">
        <f t="shared" si="1"/>
        <v/>
      </c>
      <c r="R28" s="17" t="str">
        <f t="shared" si="2"/>
        <v/>
      </c>
    </row>
    <row r="29" spans="1:18" x14ac:dyDescent="0.25">
      <c r="A29" s="4" t="str">
        <f>IF(Inddata!A44="","",Inddata!A44)</f>
        <v/>
      </c>
      <c r="B29" s="4" t="str">
        <f>IF(Inddata!B44="","",Inddata!B44)</f>
        <v/>
      </c>
      <c r="C29" s="4" t="str">
        <f>IF(Inddata!C44="","",Inddata!C44)</f>
        <v/>
      </c>
      <c r="D29" s="4" t="str">
        <f>IF(Inddata!D44="","",Inddata!D44)</f>
        <v/>
      </c>
      <c r="E29" s="4" t="str">
        <f>IF(Inddata!E44="","",Inddata!E44)</f>
        <v/>
      </c>
      <c r="F29" s="4" t="str">
        <f>IF(Inddata!F44="","",Inddata!F44)</f>
        <v/>
      </c>
      <c r="G29" s="4">
        <f>IF(Inddata!G44="","",Inddata!G44)</f>
        <v>0</v>
      </c>
      <c r="H29" s="4" t="str">
        <f>IF(Inddata!H44&gt;0.5,Inddata!H44,"")</f>
        <v/>
      </c>
      <c r="I29" s="4" t="str">
        <f>IF(Inddata!I44="","",Inddata!I44)</f>
        <v/>
      </c>
      <c r="J29" s="15" t="str">
        <f>IF(Beregningsark!AQ29="","",IF(OR(I29="Motorvejsstrækning",I29="Frakørselsflettestrækning",I29="Tilkørselsflettestrækning",I29="Motorvejsforgrening",I29="Motorvejssammenløb",I29="Motorvejsvekselstrækning",I29="Sideanlæg"),Beregningsark!AK29*Beregningsark!J29*Beregningsark!K29*Beregningsark!L29*Beregningsark!N29*Beregningsark!P29*Beregningsark!R29*Beregningsark!S29*Beregningsark!T29*Beregningsark!Y29*Beregningsark!Z29*Beregningsark!AB29*Beregningsark!AD29*Beregningsark!AF29*Beregningsark!AJ29,Beregningsark!AK29*Beregningsark!J29*Beregningsark!K29*Beregningsark!L29*Beregningsark!N29*Beregningsark!P29*Beregningsark!R29*Beregningsark!S29*Beregningsark!T29*Beregningsark!Y29*Beregningsark!Z29*Beregningsark!AB29*Beregningsark!AD29*Beregningsark!AF29*Beregningsark!AJ29*0.7672))</f>
        <v/>
      </c>
      <c r="K29" s="15" t="str">
        <f>IF(Beregningsark!AQ29="","",IF(OR(I29="Motorvejsstrækning",I29="Frakørselsflettestrækning",I29="Tilkørselsflettestrækning",I29="Motorvejsforgrening",I29="Motorvejssammenløb",I29="Motorvejsvekselstrækning",I29="Sideanlæg"),Beregningsark!AL29*Beregningsark!J29*Beregningsark!K29*Beregningsark!M29*Beregningsark!O29*Beregningsark!P29*Beregningsark!Q29*Beregningsark!R29*Beregningsark!S29*Beregningsark!T29*Beregningsark!Y29*Beregningsark!AA29*Beregningsark!AC29*Beregningsark!AE29*Beregningsark!AG29*Beregningsark!AJ29,Beregningsark!AL29*Beregningsark!J29*Beregningsark!K29*Beregningsark!M29*Beregningsark!O29*Beregningsark!P29*Beregningsark!Q29*Beregningsark!R29*Beregningsark!S29*Beregningsark!T29*Beregningsark!Y29*Beregningsark!AA29*Beregningsark!AC29*Beregningsark!AE29*Beregningsark!AG29*Beregningsark!AJ29*0.8833))</f>
        <v/>
      </c>
      <c r="L29" s="15" t="str">
        <f>IF(Beregningsark!AQ29="","",IF(OR(I29="Motorvejsstrækning",I29="Frakørselsflettestrækning",I29="Tilkørselsflettestrækning",I29="Motorvejsforgrening",I29="Motorvejssammenløb",I29="Motorvejsvekselstrækning",I29="Sideanlæg"),Beregningsark!AM29*Beregningsark!J29*Beregningsark!K29*Beregningsark!M29*Beregningsark!O29*Beregningsark!P29*Beregningsark!Q29*Beregningsark!R29*Beregningsark!S29*Beregningsark!U29*Beregningsark!Y29*Beregningsark!AA29*Beregningsark!AC29*Beregningsark!AE29*Beregningsark!AG29*Beregningsark!AJ29,Beregningsark!AM29*Beregningsark!J29*Beregningsark!K29*Beregningsark!M29*Beregningsark!O29*Beregningsark!P29*Beregningsark!Q29*Beregningsark!R29*Beregningsark!S29*Beregningsark!U29*Beregningsark!Y29*Beregningsark!AA29*Beregningsark!AC29*Beregningsark!AE29*Beregningsark!AG29*Beregningsark!AJ29*1.1176))</f>
        <v/>
      </c>
      <c r="M29" s="15" t="str">
        <f t="shared" si="0"/>
        <v/>
      </c>
      <c r="N29" s="15" t="str">
        <f>IF(Beregningsark!AQ29="","",IF(OR(I29="Motorvejsstrækning",I29="Frakørselsflettestrækning",I29="Tilkørselsflettestrækning",I29="Motorvejsforgrening",I29="Motorvejssammenløb",I29="Motorvejsvekselstrækning",I29="Sideanlæg"),Beregningsark!AN29*Beregningsark!J29*Beregningsark!K29*Beregningsark!L29*Beregningsark!N29*Beregningsark!P29*Beregningsark!R29*Beregningsark!S29*Beregningsark!V29*Beregningsark!Y29*Beregningsark!Z29*Beregningsark!AB29*Beregningsark!AD29*Beregningsark!AH29*Beregningsark!AJ29,Beregningsark!AN29*Beregningsark!J29*Beregningsark!K29*Beregningsark!L29*Beregningsark!N29*Beregningsark!P29*Beregningsark!R29*Beregningsark!S29*Beregningsark!V29*Beregningsark!Y29*Beregningsark!Z29*Beregningsark!AB29*Beregningsark!AD29*Beregningsark!AH29*Beregningsark!AJ29*0.7672))</f>
        <v/>
      </c>
      <c r="O29" s="15" t="str">
        <f>IF(Beregningsark!AQ29="","",IF(OR(I29="Motorvejsstrækning",I29="Frakørselsflettestrækning",I29="Tilkørselsflettestrækning",I29="Motorvejsforgrening",I29="Motorvejssammenløb",I29="Motorvejsvekselstrækning",I29="Sideanlæg"),Beregningsark!AO29*Beregningsark!J29*Beregningsark!K29*Beregningsark!L29*Beregningsark!N29*Beregningsark!P29*Beregningsark!R29*Beregningsark!S29*Beregningsark!W29*Beregningsark!Y29*Beregningsark!Z29*Beregningsark!AB29*Beregningsark!AD29*Beregningsark!AH29*Beregningsark!AJ29,Beregningsark!AO29*Beregningsark!J29*Beregningsark!K29*Beregningsark!L29*Beregningsark!N29*Beregningsark!P29*Beregningsark!R29*Beregningsark!S29*Beregningsark!W29*Beregningsark!Y29*Beregningsark!Z29*Beregningsark!AB29*Beregningsark!AD29*Beregningsark!AH29*Beregningsark!AJ29*0.7672))</f>
        <v/>
      </c>
      <c r="P29" s="15" t="str">
        <f>IF(Beregningsark!AQ29="","",IF(OR(I29="Motorvejsstrækning",I29="Frakørselsflettestrækning",I29="Tilkørselsflettestrækning",I29="Motorvejsforgrening",I29="Motorvejssammenløb",I29="Motorvejsvekselstrækning",I29="Sideanlæg"),Beregningsark!AP29*Beregningsark!J29*Beregningsark!K29*Beregningsark!L29*Beregningsark!N29*Beregningsark!P29*Beregningsark!R29*Beregningsark!S29*Beregningsark!X29*Beregningsark!Y29*Beregningsark!Z29*Beregningsark!AB29*Beregningsark!AD29*Beregningsark!AI29*Beregningsark!AJ29,Beregningsark!AP29*Beregningsark!J29*Beregningsark!K29*Beregningsark!L29*Beregningsark!N29*Beregningsark!P29*Beregningsark!R29*Beregningsark!S29*Beregningsark!X29*Beregningsark!Y29*Beregningsark!Z29*Beregningsark!AB29*Beregningsark!AD29*Beregningsark!AI29*Beregningsark!AJ29*0.7672))</f>
        <v/>
      </c>
      <c r="Q29" s="15" t="str">
        <f t="shared" si="1"/>
        <v/>
      </c>
      <c r="R29" s="17" t="str">
        <f t="shared" si="2"/>
        <v/>
      </c>
    </row>
    <row r="30" spans="1:18" x14ac:dyDescent="0.25">
      <c r="A30" s="4" t="str">
        <f>IF(Inddata!A45="","",Inddata!A45)</f>
        <v/>
      </c>
      <c r="B30" s="4" t="str">
        <f>IF(Inddata!B45="","",Inddata!B45)</f>
        <v/>
      </c>
      <c r="C30" s="4" t="str">
        <f>IF(Inddata!C45="","",Inddata!C45)</f>
        <v/>
      </c>
      <c r="D30" s="4" t="str">
        <f>IF(Inddata!D45="","",Inddata!D45)</f>
        <v/>
      </c>
      <c r="E30" s="4" t="str">
        <f>IF(Inddata!E45="","",Inddata!E45)</f>
        <v/>
      </c>
      <c r="F30" s="4" t="str">
        <f>IF(Inddata!F45="","",Inddata!F45)</f>
        <v/>
      </c>
      <c r="G30" s="4">
        <f>IF(Inddata!G45="","",Inddata!G45)</f>
        <v>0</v>
      </c>
      <c r="H30" s="4" t="str">
        <f>IF(Inddata!H45&gt;0.5,Inddata!H45,"")</f>
        <v/>
      </c>
      <c r="I30" s="4" t="str">
        <f>IF(Inddata!I45="","",Inddata!I45)</f>
        <v/>
      </c>
      <c r="J30" s="15" t="str">
        <f>IF(Beregningsark!AQ30="","",IF(OR(I30="Motorvejsstrækning",I30="Frakørselsflettestrækning",I30="Tilkørselsflettestrækning",I30="Motorvejsforgrening",I30="Motorvejssammenløb",I30="Motorvejsvekselstrækning",I30="Sideanlæg"),Beregningsark!AK30*Beregningsark!J30*Beregningsark!K30*Beregningsark!L30*Beregningsark!N30*Beregningsark!P30*Beregningsark!R30*Beregningsark!S30*Beregningsark!T30*Beregningsark!Y30*Beregningsark!Z30*Beregningsark!AB30*Beregningsark!AD30*Beregningsark!AF30*Beregningsark!AJ30,Beregningsark!AK30*Beregningsark!J30*Beregningsark!K30*Beregningsark!L30*Beregningsark!N30*Beregningsark!P30*Beregningsark!R30*Beregningsark!S30*Beregningsark!T30*Beregningsark!Y30*Beregningsark!Z30*Beregningsark!AB30*Beregningsark!AD30*Beregningsark!AF30*Beregningsark!AJ30*0.7672))</f>
        <v/>
      </c>
      <c r="K30" s="15" t="str">
        <f>IF(Beregningsark!AQ30="","",IF(OR(I30="Motorvejsstrækning",I30="Frakørselsflettestrækning",I30="Tilkørselsflettestrækning",I30="Motorvejsforgrening",I30="Motorvejssammenløb",I30="Motorvejsvekselstrækning",I30="Sideanlæg"),Beregningsark!AL30*Beregningsark!J30*Beregningsark!K30*Beregningsark!M30*Beregningsark!O30*Beregningsark!P30*Beregningsark!Q30*Beregningsark!R30*Beregningsark!S30*Beregningsark!T30*Beregningsark!Y30*Beregningsark!AA30*Beregningsark!AC30*Beregningsark!AE30*Beregningsark!AG30*Beregningsark!AJ30,Beregningsark!AL30*Beregningsark!J30*Beregningsark!K30*Beregningsark!M30*Beregningsark!O30*Beregningsark!P30*Beregningsark!Q30*Beregningsark!R30*Beregningsark!S30*Beregningsark!T30*Beregningsark!Y30*Beregningsark!AA30*Beregningsark!AC30*Beregningsark!AE30*Beregningsark!AG30*Beregningsark!AJ30*0.8833))</f>
        <v/>
      </c>
      <c r="L30" s="15" t="str">
        <f>IF(Beregningsark!AQ30="","",IF(OR(I30="Motorvejsstrækning",I30="Frakørselsflettestrækning",I30="Tilkørselsflettestrækning",I30="Motorvejsforgrening",I30="Motorvejssammenløb",I30="Motorvejsvekselstrækning",I30="Sideanlæg"),Beregningsark!AM30*Beregningsark!J30*Beregningsark!K30*Beregningsark!M30*Beregningsark!O30*Beregningsark!P30*Beregningsark!Q30*Beregningsark!R30*Beregningsark!S30*Beregningsark!U30*Beregningsark!Y30*Beregningsark!AA30*Beregningsark!AC30*Beregningsark!AE30*Beregningsark!AG30*Beregningsark!AJ30,Beregningsark!AM30*Beregningsark!J30*Beregningsark!K30*Beregningsark!M30*Beregningsark!O30*Beregningsark!P30*Beregningsark!Q30*Beregningsark!R30*Beregningsark!S30*Beregningsark!U30*Beregningsark!Y30*Beregningsark!AA30*Beregningsark!AC30*Beregningsark!AE30*Beregningsark!AG30*Beregningsark!AJ30*1.1176))</f>
        <v/>
      </c>
      <c r="M30" s="15" t="str">
        <f t="shared" si="0"/>
        <v/>
      </c>
      <c r="N30" s="15" t="str">
        <f>IF(Beregningsark!AQ30="","",IF(OR(I30="Motorvejsstrækning",I30="Frakørselsflettestrækning",I30="Tilkørselsflettestrækning",I30="Motorvejsforgrening",I30="Motorvejssammenløb",I30="Motorvejsvekselstrækning",I30="Sideanlæg"),Beregningsark!AN30*Beregningsark!J30*Beregningsark!K30*Beregningsark!L30*Beregningsark!N30*Beregningsark!P30*Beregningsark!R30*Beregningsark!S30*Beregningsark!V30*Beregningsark!Y30*Beregningsark!Z30*Beregningsark!AB30*Beregningsark!AD30*Beregningsark!AH30*Beregningsark!AJ30,Beregningsark!AN30*Beregningsark!J30*Beregningsark!K30*Beregningsark!L30*Beregningsark!N30*Beregningsark!P30*Beregningsark!R30*Beregningsark!S30*Beregningsark!V30*Beregningsark!Y30*Beregningsark!Z30*Beregningsark!AB30*Beregningsark!AD30*Beregningsark!AH30*Beregningsark!AJ30*0.7672))</f>
        <v/>
      </c>
      <c r="O30" s="15" t="str">
        <f>IF(Beregningsark!AQ30="","",IF(OR(I30="Motorvejsstrækning",I30="Frakørselsflettestrækning",I30="Tilkørselsflettestrækning",I30="Motorvejsforgrening",I30="Motorvejssammenløb",I30="Motorvejsvekselstrækning",I30="Sideanlæg"),Beregningsark!AO30*Beregningsark!J30*Beregningsark!K30*Beregningsark!L30*Beregningsark!N30*Beregningsark!P30*Beregningsark!R30*Beregningsark!S30*Beregningsark!W30*Beregningsark!Y30*Beregningsark!Z30*Beregningsark!AB30*Beregningsark!AD30*Beregningsark!AH30*Beregningsark!AJ30,Beregningsark!AO30*Beregningsark!J30*Beregningsark!K30*Beregningsark!L30*Beregningsark!N30*Beregningsark!P30*Beregningsark!R30*Beregningsark!S30*Beregningsark!W30*Beregningsark!Y30*Beregningsark!Z30*Beregningsark!AB30*Beregningsark!AD30*Beregningsark!AH30*Beregningsark!AJ30*0.7672))</f>
        <v/>
      </c>
      <c r="P30" s="15" t="str">
        <f>IF(Beregningsark!AQ30="","",IF(OR(I30="Motorvejsstrækning",I30="Frakørselsflettestrækning",I30="Tilkørselsflettestrækning",I30="Motorvejsforgrening",I30="Motorvejssammenløb",I30="Motorvejsvekselstrækning",I30="Sideanlæg"),Beregningsark!AP30*Beregningsark!J30*Beregningsark!K30*Beregningsark!L30*Beregningsark!N30*Beregningsark!P30*Beregningsark!R30*Beregningsark!S30*Beregningsark!X30*Beregningsark!Y30*Beregningsark!Z30*Beregningsark!AB30*Beregningsark!AD30*Beregningsark!AI30*Beregningsark!AJ30,Beregningsark!AP30*Beregningsark!J30*Beregningsark!K30*Beregningsark!L30*Beregningsark!N30*Beregningsark!P30*Beregningsark!R30*Beregningsark!S30*Beregningsark!X30*Beregningsark!Y30*Beregningsark!Z30*Beregningsark!AB30*Beregningsark!AD30*Beregningsark!AI30*Beregningsark!AJ30*0.7672))</f>
        <v/>
      </c>
      <c r="Q30" s="15" t="str">
        <f t="shared" si="1"/>
        <v/>
      </c>
      <c r="R30" s="17" t="str">
        <f t="shared" si="2"/>
        <v/>
      </c>
    </row>
    <row r="31" spans="1:18" x14ac:dyDescent="0.25">
      <c r="A31" s="4" t="str">
        <f>IF(Inddata!A46="","",Inddata!A46)</f>
        <v/>
      </c>
      <c r="B31" s="4" t="str">
        <f>IF(Inddata!B46="","",Inddata!B46)</f>
        <v/>
      </c>
      <c r="C31" s="4" t="str">
        <f>IF(Inddata!C46="","",Inddata!C46)</f>
        <v/>
      </c>
      <c r="D31" s="4" t="str">
        <f>IF(Inddata!D46="","",Inddata!D46)</f>
        <v/>
      </c>
      <c r="E31" s="4" t="str">
        <f>IF(Inddata!E46="","",Inddata!E46)</f>
        <v/>
      </c>
      <c r="F31" s="4" t="str">
        <f>IF(Inddata!F46="","",Inddata!F46)</f>
        <v/>
      </c>
      <c r="G31" s="4">
        <f>IF(Inddata!G46="","",Inddata!G46)</f>
        <v>0</v>
      </c>
      <c r="H31" s="4" t="str">
        <f>IF(Inddata!H46&gt;0.5,Inddata!H46,"")</f>
        <v/>
      </c>
      <c r="I31" s="4" t="str">
        <f>IF(Inddata!I46="","",Inddata!I46)</f>
        <v/>
      </c>
      <c r="J31" s="15" t="str">
        <f>IF(Beregningsark!AQ31="","",IF(OR(I31="Motorvejsstrækning",I31="Frakørselsflettestrækning",I31="Tilkørselsflettestrækning",I31="Motorvejsforgrening",I31="Motorvejssammenløb",I31="Motorvejsvekselstrækning",I31="Sideanlæg"),Beregningsark!AK31*Beregningsark!J31*Beregningsark!K31*Beregningsark!L31*Beregningsark!N31*Beregningsark!P31*Beregningsark!R31*Beregningsark!S31*Beregningsark!T31*Beregningsark!Y31*Beregningsark!Z31*Beregningsark!AB31*Beregningsark!AD31*Beregningsark!AF31*Beregningsark!AJ31,Beregningsark!AK31*Beregningsark!J31*Beregningsark!K31*Beregningsark!L31*Beregningsark!N31*Beregningsark!P31*Beregningsark!R31*Beregningsark!S31*Beregningsark!T31*Beregningsark!Y31*Beregningsark!Z31*Beregningsark!AB31*Beregningsark!AD31*Beregningsark!AF31*Beregningsark!AJ31*0.7672))</f>
        <v/>
      </c>
      <c r="K31" s="15" t="str">
        <f>IF(Beregningsark!AQ31="","",IF(OR(I31="Motorvejsstrækning",I31="Frakørselsflettestrækning",I31="Tilkørselsflettestrækning",I31="Motorvejsforgrening",I31="Motorvejssammenløb",I31="Motorvejsvekselstrækning",I31="Sideanlæg"),Beregningsark!AL31*Beregningsark!J31*Beregningsark!K31*Beregningsark!M31*Beregningsark!O31*Beregningsark!P31*Beregningsark!Q31*Beregningsark!R31*Beregningsark!S31*Beregningsark!T31*Beregningsark!Y31*Beregningsark!AA31*Beregningsark!AC31*Beregningsark!AE31*Beregningsark!AG31*Beregningsark!AJ31,Beregningsark!AL31*Beregningsark!J31*Beregningsark!K31*Beregningsark!M31*Beregningsark!O31*Beregningsark!P31*Beregningsark!Q31*Beregningsark!R31*Beregningsark!S31*Beregningsark!T31*Beregningsark!Y31*Beregningsark!AA31*Beregningsark!AC31*Beregningsark!AE31*Beregningsark!AG31*Beregningsark!AJ31*0.8833))</f>
        <v/>
      </c>
      <c r="L31" s="15" t="str">
        <f>IF(Beregningsark!AQ31="","",IF(OR(I31="Motorvejsstrækning",I31="Frakørselsflettestrækning",I31="Tilkørselsflettestrækning",I31="Motorvejsforgrening",I31="Motorvejssammenløb",I31="Motorvejsvekselstrækning",I31="Sideanlæg"),Beregningsark!AM31*Beregningsark!J31*Beregningsark!K31*Beregningsark!M31*Beregningsark!O31*Beregningsark!P31*Beregningsark!Q31*Beregningsark!R31*Beregningsark!S31*Beregningsark!U31*Beregningsark!Y31*Beregningsark!AA31*Beregningsark!AC31*Beregningsark!AE31*Beregningsark!AG31*Beregningsark!AJ31,Beregningsark!AM31*Beregningsark!J31*Beregningsark!K31*Beregningsark!M31*Beregningsark!O31*Beregningsark!P31*Beregningsark!Q31*Beregningsark!R31*Beregningsark!S31*Beregningsark!U31*Beregningsark!Y31*Beregningsark!AA31*Beregningsark!AC31*Beregningsark!AE31*Beregningsark!AG31*Beregningsark!AJ31*1.1176))</f>
        <v/>
      </c>
      <c r="M31" s="15" t="str">
        <f t="shared" si="0"/>
        <v/>
      </c>
      <c r="N31" s="15" t="str">
        <f>IF(Beregningsark!AQ31="","",IF(OR(I31="Motorvejsstrækning",I31="Frakørselsflettestrækning",I31="Tilkørselsflettestrækning",I31="Motorvejsforgrening",I31="Motorvejssammenløb",I31="Motorvejsvekselstrækning",I31="Sideanlæg"),Beregningsark!AN31*Beregningsark!J31*Beregningsark!K31*Beregningsark!L31*Beregningsark!N31*Beregningsark!P31*Beregningsark!R31*Beregningsark!S31*Beregningsark!V31*Beregningsark!Y31*Beregningsark!Z31*Beregningsark!AB31*Beregningsark!AD31*Beregningsark!AH31*Beregningsark!AJ31,Beregningsark!AN31*Beregningsark!J31*Beregningsark!K31*Beregningsark!L31*Beregningsark!N31*Beregningsark!P31*Beregningsark!R31*Beregningsark!S31*Beregningsark!V31*Beregningsark!Y31*Beregningsark!Z31*Beregningsark!AB31*Beregningsark!AD31*Beregningsark!AH31*Beregningsark!AJ31*0.7672))</f>
        <v/>
      </c>
      <c r="O31" s="15" t="str">
        <f>IF(Beregningsark!AQ31="","",IF(OR(I31="Motorvejsstrækning",I31="Frakørselsflettestrækning",I31="Tilkørselsflettestrækning",I31="Motorvejsforgrening",I31="Motorvejssammenløb",I31="Motorvejsvekselstrækning",I31="Sideanlæg"),Beregningsark!AO31*Beregningsark!J31*Beregningsark!K31*Beregningsark!L31*Beregningsark!N31*Beregningsark!P31*Beregningsark!R31*Beregningsark!S31*Beregningsark!W31*Beregningsark!Y31*Beregningsark!Z31*Beregningsark!AB31*Beregningsark!AD31*Beregningsark!AH31*Beregningsark!AJ31,Beregningsark!AO31*Beregningsark!J31*Beregningsark!K31*Beregningsark!L31*Beregningsark!N31*Beregningsark!P31*Beregningsark!R31*Beregningsark!S31*Beregningsark!W31*Beregningsark!Y31*Beregningsark!Z31*Beregningsark!AB31*Beregningsark!AD31*Beregningsark!AH31*Beregningsark!AJ31*0.7672))</f>
        <v/>
      </c>
      <c r="P31" s="15" t="str">
        <f>IF(Beregningsark!AQ31="","",IF(OR(I31="Motorvejsstrækning",I31="Frakørselsflettestrækning",I31="Tilkørselsflettestrækning",I31="Motorvejsforgrening",I31="Motorvejssammenløb",I31="Motorvejsvekselstrækning",I31="Sideanlæg"),Beregningsark!AP31*Beregningsark!J31*Beregningsark!K31*Beregningsark!L31*Beregningsark!N31*Beregningsark!P31*Beregningsark!R31*Beregningsark!S31*Beregningsark!X31*Beregningsark!Y31*Beregningsark!Z31*Beregningsark!AB31*Beregningsark!AD31*Beregningsark!AI31*Beregningsark!AJ31,Beregningsark!AP31*Beregningsark!J31*Beregningsark!K31*Beregningsark!L31*Beregningsark!N31*Beregningsark!P31*Beregningsark!R31*Beregningsark!S31*Beregningsark!X31*Beregningsark!Y31*Beregningsark!Z31*Beregningsark!AB31*Beregningsark!AD31*Beregningsark!AI31*Beregningsark!AJ31*0.7672))</f>
        <v/>
      </c>
      <c r="Q31" s="15" t="str">
        <f t="shared" si="1"/>
        <v/>
      </c>
      <c r="R31" s="17" t="str">
        <f t="shared" si="2"/>
        <v/>
      </c>
    </row>
    <row r="32" spans="1:18" x14ac:dyDescent="0.25">
      <c r="A32" s="4" t="str">
        <f>IF(Inddata!A47="","",Inddata!A47)</f>
        <v/>
      </c>
      <c r="B32" s="4" t="str">
        <f>IF(Inddata!B47="","",Inddata!B47)</f>
        <v/>
      </c>
      <c r="C32" s="4" t="str">
        <f>IF(Inddata!C47="","",Inddata!C47)</f>
        <v/>
      </c>
      <c r="D32" s="4" t="str">
        <f>IF(Inddata!D47="","",Inddata!D47)</f>
        <v/>
      </c>
      <c r="E32" s="4" t="str">
        <f>IF(Inddata!E47="","",Inddata!E47)</f>
        <v/>
      </c>
      <c r="F32" s="4" t="str">
        <f>IF(Inddata!F47="","",Inddata!F47)</f>
        <v/>
      </c>
      <c r="G32" s="4">
        <f>IF(Inddata!G47="","",Inddata!G47)</f>
        <v>0</v>
      </c>
      <c r="H32" s="4" t="str">
        <f>IF(Inddata!H47&gt;0.5,Inddata!H47,"")</f>
        <v/>
      </c>
      <c r="I32" s="4" t="str">
        <f>IF(Inddata!I47="","",Inddata!I47)</f>
        <v/>
      </c>
      <c r="J32" s="15" t="str">
        <f>IF(Beregningsark!AQ32="","",IF(OR(I32="Motorvejsstrækning",I32="Frakørselsflettestrækning",I32="Tilkørselsflettestrækning",I32="Motorvejsforgrening",I32="Motorvejssammenløb",I32="Motorvejsvekselstrækning",I32="Sideanlæg"),Beregningsark!AK32*Beregningsark!J32*Beregningsark!K32*Beregningsark!L32*Beregningsark!N32*Beregningsark!P32*Beregningsark!R32*Beregningsark!S32*Beregningsark!T32*Beregningsark!Y32*Beregningsark!Z32*Beregningsark!AB32*Beregningsark!AD32*Beregningsark!AF32*Beregningsark!AJ32,Beregningsark!AK32*Beregningsark!J32*Beregningsark!K32*Beregningsark!L32*Beregningsark!N32*Beregningsark!P32*Beregningsark!R32*Beregningsark!S32*Beregningsark!T32*Beregningsark!Y32*Beregningsark!Z32*Beregningsark!AB32*Beregningsark!AD32*Beregningsark!AF32*Beregningsark!AJ32*0.7672))</f>
        <v/>
      </c>
      <c r="K32" s="15" t="str">
        <f>IF(Beregningsark!AQ32="","",IF(OR(I32="Motorvejsstrækning",I32="Frakørselsflettestrækning",I32="Tilkørselsflettestrækning",I32="Motorvejsforgrening",I32="Motorvejssammenløb",I32="Motorvejsvekselstrækning",I32="Sideanlæg"),Beregningsark!AL32*Beregningsark!J32*Beregningsark!K32*Beregningsark!M32*Beregningsark!O32*Beregningsark!P32*Beregningsark!Q32*Beregningsark!R32*Beregningsark!S32*Beregningsark!T32*Beregningsark!Y32*Beregningsark!AA32*Beregningsark!AC32*Beregningsark!AE32*Beregningsark!AG32*Beregningsark!AJ32,Beregningsark!AL32*Beregningsark!J32*Beregningsark!K32*Beregningsark!M32*Beregningsark!O32*Beregningsark!P32*Beregningsark!Q32*Beregningsark!R32*Beregningsark!S32*Beregningsark!T32*Beregningsark!Y32*Beregningsark!AA32*Beregningsark!AC32*Beregningsark!AE32*Beregningsark!AG32*Beregningsark!AJ32*0.8833))</f>
        <v/>
      </c>
      <c r="L32" s="15" t="str">
        <f>IF(Beregningsark!AQ32="","",IF(OR(I32="Motorvejsstrækning",I32="Frakørselsflettestrækning",I32="Tilkørselsflettestrækning",I32="Motorvejsforgrening",I32="Motorvejssammenløb",I32="Motorvejsvekselstrækning",I32="Sideanlæg"),Beregningsark!AM32*Beregningsark!J32*Beregningsark!K32*Beregningsark!M32*Beregningsark!O32*Beregningsark!P32*Beregningsark!Q32*Beregningsark!R32*Beregningsark!S32*Beregningsark!U32*Beregningsark!Y32*Beregningsark!AA32*Beregningsark!AC32*Beregningsark!AE32*Beregningsark!AG32*Beregningsark!AJ32,Beregningsark!AM32*Beregningsark!J32*Beregningsark!K32*Beregningsark!M32*Beregningsark!O32*Beregningsark!P32*Beregningsark!Q32*Beregningsark!R32*Beregningsark!S32*Beregningsark!U32*Beregningsark!Y32*Beregningsark!AA32*Beregningsark!AC32*Beregningsark!AE32*Beregningsark!AG32*Beregningsark!AJ32*1.1176))</f>
        <v/>
      </c>
      <c r="M32" s="15" t="str">
        <f t="shared" si="0"/>
        <v/>
      </c>
      <c r="N32" s="15" t="str">
        <f>IF(Beregningsark!AQ32="","",IF(OR(I32="Motorvejsstrækning",I32="Frakørselsflettestrækning",I32="Tilkørselsflettestrækning",I32="Motorvejsforgrening",I32="Motorvejssammenløb",I32="Motorvejsvekselstrækning",I32="Sideanlæg"),Beregningsark!AN32*Beregningsark!J32*Beregningsark!K32*Beregningsark!L32*Beregningsark!N32*Beregningsark!P32*Beregningsark!R32*Beregningsark!S32*Beregningsark!V32*Beregningsark!Y32*Beregningsark!Z32*Beregningsark!AB32*Beregningsark!AD32*Beregningsark!AH32*Beregningsark!AJ32,Beregningsark!AN32*Beregningsark!J32*Beregningsark!K32*Beregningsark!L32*Beregningsark!N32*Beregningsark!P32*Beregningsark!R32*Beregningsark!S32*Beregningsark!V32*Beregningsark!Y32*Beregningsark!Z32*Beregningsark!AB32*Beregningsark!AD32*Beregningsark!AH32*Beregningsark!AJ32*0.7672))</f>
        <v/>
      </c>
      <c r="O32" s="15" t="str">
        <f>IF(Beregningsark!AQ32="","",IF(OR(I32="Motorvejsstrækning",I32="Frakørselsflettestrækning",I32="Tilkørselsflettestrækning",I32="Motorvejsforgrening",I32="Motorvejssammenløb",I32="Motorvejsvekselstrækning",I32="Sideanlæg"),Beregningsark!AO32*Beregningsark!J32*Beregningsark!K32*Beregningsark!L32*Beregningsark!N32*Beregningsark!P32*Beregningsark!R32*Beregningsark!S32*Beregningsark!W32*Beregningsark!Y32*Beregningsark!Z32*Beregningsark!AB32*Beregningsark!AD32*Beregningsark!AH32*Beregningsark!AJ32,Beregningsark!AO32*Beregningsark!J32*Beregningsark!K32*Beregningsark!L32*Beregningsark!N32*Beregningsark!P32*Beregningsark!R32*Beregningsark!S32*Beregningsark!W32*Beregningsark!Y32*Beregningsark!Z32*Beregningsark!AB32*Beregningsark!AD32*Beregningsark!AH32*Beregningsark!AJ32*0.7672))</f>
        <v/>
      </c>
      <c r="P32" s="15" t="str">
        <f>IF(Beregningsark!AQ32="","",IF(OR(I32="Motorvejsstrækning",I32="Frakørselsflettestrækning",I32="Tilkørselsflettestrækning",I32="Motorvejsforgrening",I32="Motorvejssammenløb",I32="Motorvejsvekselstrækning",I32="Sideanlæg"),Beregningsark!AP32*Beregningsark!J32*Beregningsark!K32*Beregningsark!L32*Beregningsark!N32*Beregningsark!P32*Beregningsark!R32*Beregningsark!S32*Beregningsark!X32*Beregningsark!Y32*Beregningsark!Z32*Beregningsark!AB32*Beregningsark!AD32*Beregningsark!AI32*Beregningsark!AJ32,Beregningsark!AP32*Beregningsark!J32*Beregningsark!K32*Beregningsark!L32*Beregningsark!N32*Beregningsark!P32*Beregningsark!R32*Beregningsark!S32*Beregningsark!X32*Beregningsark!Y32*Beregningsark!Z32*Beregningsark!AB32*Beregningsark!AD32*Beregningsark!AI32*Beregningsark!AJ32*0.7672))</f>
        <v/>
      </c>
      <c r="Q32" s="15" t="str">
        <f t="shared" si="1"/>
        <v/>
      </c>
      <c r="R32" s="17" t="str">
        <f t="shared" si="2"/>
        <v/>
      </c>
    </row>
    <row r="33" spans="1:18" x14ac:dyDescent="0.25">
      <c r="A33" s="4" t="str">
        <f>IF(Inddata!A48="","",Inddata!A48)</f>
        <v/>
      </c>
      <c r="B33" s="4" t="str">
        <f>IF(Inddata!B48="","",Inddata!B48)</f>
        <v/>
      </c>
      <c r="C33" s="4" t="str">
        <f>IF(Inddata!C48="","",Inddata!C48)</f>
        <v/>
      </c>
      <c r="D33" s="4" t="str">
        <f>IF(Inddata!D48="","",Inddata!D48)</f>
        <v/>
      </c>
      <c r="E33" s="4" t="str">
        <f>IF(Inddata!E48="","",Inddata!E48)</f>
        <v/>
      </c>
      <c r="F33" s="4" t="str">
        <f>IF(Inddata!F48="","",Inddata!F48)</f>
        <v/>
      </c>
      <c r="G33" s="4">
        <f>IF(Inddata!G48="","",Inddata!G48)</f>
        <v>0</v>
      </c>
      <c r="H33" s="4" t="str">
        <f>IF(Inddata!H48&gt;0.5,Inddata!H48,"")</f>
        <v/>
      </c>
      <c r="I33" s="4" t="str">
        <f>IF(Inddata!I48="","",Inddata!I48)</f>
        <v/>
      </c>
      <c r="J33" s="15" t="str">
        <f>IF(Beregningsark!AQ33="","",IF(OR(I33="Motorvejsstrækning",I33="Frakørselsflettestrækning",I33="Tilkørselsflettestrækning",I33="Motorvejsforgrening",I33="Motorvejssammenløb",I33="Motorvejsvekselstrækning",I33="Sideanlæg"),Beregningsark!AK33*Beregningsark!J33*Beregningsark!K33*Beregningsark!L33*Beregningsark!N33*Beregningsark!P33*Beregningsark!R33*Beregningsark!S33*Beregningsark!T33*Beregningsark!Y33*Beregningsark!Z33*Beregningsark!AB33*Beregningsark!AD33*Beregningsark!AF33*Beregningsark!AJ33,Beregningsark!AK33*Beregningsark!J33*Beregningsark!K33*Beregningsark!L33*Beregningsark!N33*Beregningsark!P33*Beregningsark!R33*Beregningsark!S33*Beregningsark!T33*Beregningsark!Y33*Beregningsark!Z33*Beregningsark!AB33*Beregningsark!AD33*Beregningsark!AF33*Beregningsark!AJ33*0.7672))</f>
        <v/>
      </c>
      <c r="K33" s="15" t="str">
        <f>IF(Beregningsark!AQ33="","",IF(OR(I33="Motorvejsstrækning",I33="Frakørselsflettestrækning",I33="Tilkørselsflettestrækning",I33="Motorvejsforgrening",I33="Motorvejssammenløb",I33="Motorvejsvekselstrækning",I33="Sideanlæg"),Beregningsark!AL33*Beregningsark!J33*Beregningsark!K33*Beregningsark!M33*Beregningsark!O33*Beregningsark!P33*Beregningsark!Q33*Beregningsark!R33*Beregningsark!S33*Beregningsark!T33*Beregningsark!Y33*Beregningsark!AA33*Beregningsark!AC33*Beregningsark!AE33*Beregningsark!AG33*Beregningsark!AJ33,Beregningsark!AL33*Beregningsark!J33*Beregningsark!K33*Beregningsark!M33*Beregningsark!O33*Beregningsark!P33*Beregningsark!Q33*Beregningsark!R33*Beregningsark!S33*Beregningsark!T33*Beregningsark!Y33*Beregningsark!AA33*Beregningsark!AC33*Beregningsark!AE33*Beregningsark!AG33*Beregningsark!AJ33*0.8833))</f>
        <v/>
      </c>
      <c r="L33" s="15" t="str">
        <f>IF(Beregningsark!AQ33="","",IF(OR(I33="Motorvejsstrækning",I33="Frakørselsflettestrækning",I33="Tilkørselsflettestrækning",I33="Motorvejsforgrening",I33="Motorvejssammenløb",I33="Motorvejsvekselstrækning",I33="Sideanlæg"),Beregningsark!AM33*Beregningsark!J33*Beregningsark!K33*Beregningsark!M33*Beregningsark!O33*Beregningsark!P33*Beregningsark!Q33*Beregningsark!R33*Beregningsark!S33*Beregningsark!U33*Beregningsark!Y33*Beregningsark!AA33*Beregningsark!AC33*Beregningsark!AE33*Beregningsark!AG33*Beregningsark!AJ33,Beregningsark!AM33*Beregningsark!J33*Beregningsark!K33*Beregningsark!M33*Beregningsark!O33*Beregningsark!P33*Beregningsark!Q33*Beregningsark!R33*Beregningsark!S33*Beregningsark!U33*Beregningsark!Y33*Beregningsark!AA33*Beregningsark!AC33*Beregningsark!AE33*Beregningsark!AG33*Beregningsark!AJ33*1.1176))</f>
        <v/>
      </c>
      <c r="M33" s="15" t="str">
        <f t="shared" si="0"/>
        <v/>
      </c>
      <c r="N33" s="15" t="str">
        <f>IF(Beregningsark!AQ33="","",IF(OR(I33="Motorvejsstrækning",I33="Frakørselsflettestrækning",I33="Tilkørselsflettestrækning",I33="Motorvejsforgrening",I33="Motorvejssammenløb",I33="Motorvejsvekselstrækning",I33="Sideanlæg"),Beregningsark!AN33*Beregningsark!J33*Beregningsark!K33*Beregningsark!L33*Beregningsark!N33*Beregningsark!P33*Beregningsark!R33*Beregningsark!S33*Beregningsark!V33*Beregningsark!Y33*Beregningsark!Z33*Beregningsark!AB33*Beregningsark!AD33*Beregningsark!AH33*Beregningsark!AJ33,Beregningsark!AN33*Beregningsark!J33*Beregningsark!K33*Beregningsark!L33*Beregningsark!N33*Beregningsark!P33*Beregningsark!R33*Beregningsark!S33*Beregningsark!V33*Beregningsark!Y33*Beregningsark!Z33*Beregningsark!AB33*Beregningsark!AD33*Beregningsark!AH33*Beregningsark!AJ33*0.7672))</f>
        <v/>
      </c>
      <c r="O33" s="15" t="str">
        <f>IF(Beregningsark!AQ33="","",IF(OR(I33="Motorvejsstrækning",I33="Frakørselsflettestrækning",I33="Tilkørselsflettestrækning",I33="Motorvejsforgrening",I33="Motorvejssammenløb",I33="Motorvejsvekselstrækning",I33="Sideanlæg"),Beregningsark!AO33*Beregningsark!J33*Beregningsark!K33*Beregningsark!L33*Beregningsark!N33*Beregningsark!P33*Beregningsark!R33*Beregningsark!S33*Beregningsark!W33*Beregningsark!Y33*Beregningsark!Z33*Beregningsark!AB33*Beregningsark!AD33*Beregningsark!AH33*Beregningsark!AJ33,Beregningsark!AO33*Beregningsark!J33*Beregningsark!K33*Beregningsark!L33*Beregningsark!N33*Beregningsark!P33*Beregningsark!R33*Beregningsark!S33*Beregningsark!W33*Beregningsark!Y33*Beregningsark!Z33*Beregningsark!AB33*Beregningsark!AD33*Beregningsark!AH33*Beregningsark!AJ33*0.7672))</f>
        <v/>
      </c>
      <c r="P33" s="15" t="str">
        <f>IF(Beregningsark!AQ33="","",IF(OR(I33="Motorvejsstrækning",I33="Frakørselsflettestrækning",I33="Tilkørselsflettestrækning",I33="Motorvejsforgrening",I33="Motorvejssammenløb",I33="Motorvejsvekselstrækning",I33="Sideanlæg"),Beregningsark!AP33*Beregningsark!J33*Beregningsark!K33*Beregningsark!L33*Beregningsark!N33*Beregningsark!P33*Beregningsark!R33*Beregningsark!S33*Beregningsark!X33*Beregningsark!Y33*Beregningsark!Z33*Beregningsark!AB33*Beregningsark!AD33*Beregningsark!AI33*Beregningsark!AJ33,Beregningsark!AP33*Beregningsark!J33*Beregningsark!K33*Beregningsark!L33*Beregningsark!N33*Beregningsark!P33*Beregningsark!R33*Beregningsark!S33*Beregningsark!X33*Beregningsark!Y33*Beregningsark!Z33*Beregningsark!AB33*Beregningsark!AD33*Beregningsark!AI33*Beregningsark!AJ33*0.7672))</f>
        <v/>
      </c>
      <c r="Q33" s="15" t="str">
        <f t="shared" si="1"/>
        <v/>
      </c>
      <c r="R33" s="17" t="str">
        <f t="shared" si="2"/>
        <v/>
      </c>
    </row>
    <row r="34" spans="1:18" x14ac:dyDescent="0.25">
      <c r="A34" s="4" t="str">
        <f>IF(Inddata!A49="","",Inddata!A49)</f>
        <v/>
      </c>
      <c r="B34" s="4" t="str">
        <f>IF(Inddata!B49="","",Inddata!B49)</f>
        <v/>
      </c>
      <c r="C34" s="4" t="str">
        <f>IF(Inddata!C49="","",Inddata!C49)</f>
        <v/>
      </c>
      <c r="D34" s="4" t="str">
        <f>IF(Inddata!D49="","",Inddata!D49)</f>
        <v/>
      </c>
      <c r="E34" s="4" t="str">
        <f>IF(Inddata!E49="","",Inddata!E49)</f>
        <v/>
      </c>
      <c r="F34" s="4" t="str">
        <f>IF(Inddata!F49="","",Inddata!F49)</f>
        <v/>
      </c>
      <c r="G34" s="4">
        <f>IF(Inddata!G49="","",Inddata!G49)</f>
        <v>0</v>
      </c>
      <c r="H34" s="4" t="str">
        <f>IF(Inddata!H49&gt;0.5,Inddata!H49,"")</f>
        <v/>
      </c>
      <c r="I34" s="4" t="str">
        <f>IF(Inddata!I49="","",Inddata!I49)</f>
        <v/>
      </c>
      <c r="J34" s="15" t="str">
        <f>IF(Beregningsark!AQ34="","",IF(OR(I34="Motorvejsstrækning",I34="Frakørselsflettestrækning",I34="Tilkørselsflettestrækning",I34="Motorvejsforgrening",I34="Motorvejssammenløb",I34="Motorvejsvekselstrækning",I34="Sideanlæg"),Beregningsark!AK34*Beregningsark!J34*Beregningsark!K34*Beregningsark!L34*Beregningsark!N34*Beregningsark!P34*Beregningsark!R34*Beregningsark!S34*Beregningsark!T34*Beregningsark!Y34*Beregningsark!Z34*Beregningsark!AB34*Beregningsark!AD34*Beregningsark!AF34*Beregningsark!AJ34,Beregningsark!AK34*Beregningsark!J34*Beregningsark!K34*Beregningsark!L34*Beregningsark!N34*Beregningsark!P34*Beregningsark!R34*Beregningsark!S34*Beregningsark!T34*Beregningsark!Y34*Beregningsark!Z34*Beregningsark!AB34*Beregningsark!AD34*Beregningsark!AF34*Beregningsark!AJ34*0.7672))</f>
        <v/>
      </c>
      <c r="K34" s="15" t="str">
        <f>IF(Beregningsark!AQ34="","",IF(OR(I34="Motorvejsstrækning",I34="Frakørselsflettestrækning",I34="Tilkørselsflettestrækning",I34="Motorvejsforgrening",I34="Motorvejssammenløb",I34="Motorvejsvekselstrækning",I34="Sideanlæg"),Beregningsark!AL34*Beregningsark!J34*Beregningsark!K34*Beregningsark!M34*Beregningsark!O34*Beregningsark!P34*Beregningsark!Q34*Beregningsark!R34*Beregningsark!S34*Beregningsark!T34*Beregningsark!Y34*Beregningsark!AA34*Beregningsark!AC34*Beregningsark!AE34*Beregningsark!AG34*Beregningsark!AJ34,Beregningsark!AL34*Beregningsark!J34*Beregningsark!K34*Beregningsark!M34*Beregningsark!O34*Beregningsark!P34*Beregningsark!Q34*Beregningsark!R34*Beregningsark!S34*Beregningsark!T34*Beregningsark!Y34*Beregningsark!AA34*Beregningsark!AC34*Beregningsark!AE34*Beregningsark!AG34*Beregningsark!AJ34*0.8833))</f>
        <v/>
      </c>
      <c r="L34" s="15" t="str">
        <f>IF(Beregningsark!AQ34="","",IF(OR(I34="Motorvejsstrækning",I34="Frakørselsflettestrækning",I34="Tilkørselsflettestrækning",I34="Motorvejsforgrening",I34="Motorvejssammenløb",I34="Motorvejsvekselstrækning",I34="Sideanlæg"),Beregningsark!AM34*Beregningsark!J34*Beregningsark!K34*Beregningsark!M34*Beregningsark!O34*Beregningsark!P34*Beregningsark!Q34*Beregningsark!R34*Beregningsark!S34*Beregningsark!U34*Beregningsark!Y34*Beregningsark!AA34*Beregningsark!AC34*Beregningsark!AE34*Beregningsark!AG34*Beregningsark!AJ34,Beregningsark!AM34*Beregningsark!J34*Beregningsark!K34*Beregningsark!M34*Beregningsark!O34*Beregningsark!P34*Beregningsark!Q34*Beregningsark!R34*Beregningsark!S34*Beregningsark!U34*Beregningsark!Y34*Beregningsark!AA34*Beregningsark!AC34*Beregningsark!AE34*Beregningsark!AG34*Beregningsark!AJ34*1.1176))</f>
        <v/>
      </c>
      <c r="M34" s="15" t="str">
        <f t="shared" si="0"/>
        <v/>
      </c>
      <c r="N34" s="15" t="str">
        <f>IF(Beregningsark!AQ34="","",IF(OR(I34="Motorvejsstrækning",I34="Frakørselsflettestrækning",I34="Tilkørselsflettestrækning",I34="Motorvejsforgrening",I34="Motorvejssammenløb",I34="Motorvejsvekselstrækning",I34="Sideanlæg"),Beregningsark!AN34*Beregningsark!J34*Beregningsark!K34*Beregningsark!L34*Beregningsark!N34*Beregningsark!P34*Beregningsark!R34*Beregningsark!S34*Beregningsark!V34*Beregningsark!Y34*Beregningsark!Z34*Beregningsark!AB34*Beregningsark!AD34*Beregningsark!AH34*Beregningsark!AJ34,Beregningsark!AN34*Beregningsark!J34*Beregningsark!K34*Beregningsark!L34*Beregningsark!N34*Beregningsark!P34*Beregningsark!R34*Beregningsark!S34*Beregningsark!V34*Beregningsark!Y34*Beregningsark!Z34*Beregningsark!AB34*Beregningsark!AD34*Beregningsark!AH34*Beregningsark!AJ34*0.7672))</f>
        <v/>
      </c>
      <c r="O34" s="15" t="str">
        <f>IF(Beregningsark!AQ34="","",IF(OR(I34="Motorvejsstrækning",I34="Frakørselsflettestrækning",I34="Tilkørselsflettestrækning",I34="Motorvejsforgrening",I34="Motorvejssammenløb",I34="Motorvejsvekselstrækning",I34="Sideanlæg"),Beregningsark!AO34*Beregningsark!J34*Beregningsark!K34*Beregningsark!L34*Beregningsark!N34*Beregningsark!P34*Beregningsark!R34*Beregningsark!S34*Beregningsark!W34*Beregningsark!Y34*Beregningsark!Z34*Beregningsark!AB34*Beregningsark!AD34*Beregningsark!AH34*Beregningsark!AJ34,Beregningsark!AO34*Beregningsark!J34*Beregningsark!K34*Beregningsark!L34*Beregningsark!N34*Beregningsark!P34*Beregningsark!R34*Beregningsark!S34*Beregningsark!W34*Beregningsark!Y34*Beregningsark!Z34*Beregningsark!AB34*Beregningsark!AD34*Beregningsark!AH34*Beregningsark!AJ34*0.7672))</f>
        <v/>
      </c>
      <c r="P34" s="15" t="str">
        <f>IF(Beregningsark!AQ34="","",IF(OR(I34="Motorvejsstrækning",I34="Frakørselsflettestrækning",I34="Tilkørselsflettestrækning",I34="Motorvejsforgrening",I34="Motorvejssammenløb",I34="Motorvejsvekselstrækning",I34="Sideanlæg"),Beregningsark!AP34*Beregningsark!J34*Beregningsark!K34*Beregningsark!L34*Beregningsark!N34*Beregningsark!P34*Beregningsark!R34*Beregningsark!S34*Beregningsark!X34*Beregningsark!Y34*Beregningsark!Z34*Beregningsark!AB34*Beregningsark!AD34*Beregningsark!AI34*Beregningsark!AJ34,Beregningsark!AP34*Beregningsark!J34*Beregningsark!K34*Beregningsark!L34*Beregningsark!N34*Beregningsark!P34*Beregningsark!R34*Beregningsark!S34*Beregningsark!X34*Beregningsark!Y34*Beregningsark!Z34*Beregningsark!AB34*Beregningsark!AD34*Beregningsark!AI34*Beregningsark!AJ34*0.7672))</f>
        <v/>
      </c>
      <c r="Q34" s="15" t="str">
        <f t="shared" si="1"/>
        <v/>
      </c>
      <c r="R34" s="17" t="str">
        <f t="shared" si="2"/>
        <v/>
      </c>
    </row>
    <row r="35" spans="1:18" x14ac:dyDescent="0.25">
      <c r="A35" s="4" t="str">
        <f>IF(Inddata!A50="","",Inddata!A50)</f>
        <v/>
      </c>
      <c r="B35" s="4" t="str">
        <f>IF(Inddata!B50="","",Inddata!B50)</f>
        <v/>
      </c>
      <c r="C35" s="4" t="str">
        <f>IF(Inddata!C50="","",Inddata!C50)</f>
        <v/>
      </c>
      <c r="D35" s="4" t="str">
        <f>IF(Inddata!D50="","",Inddata!D50)</f>
        <v/>
      </c>
      <c r="E35" s="4" t="str">
        <f>IF(Inddata!E50="","",Inddata!E50)</f>
        <v/>
      </c>
      <c r="F35" s="4" t="str">
        <f>IF(Inddata!F50="","",Inddata!F50)</f>
        <v/>
      </c>
      <c r="G35" s="4">
        <f>IF(Inddata!G50="","",Inddata!G50)</f>
        <v>0</v>
      </c>
      <c r="H35" s="4" t="str">
        <f>IF(Inddata!H50&gt;0.5,Inddata!H50,"")</f>
        <v/>
      </c>
      <c r="I35" s="4" t="str">
        <f>IF(Inddata!I50="","",Inddata!I50)</f>
        <v/>
      </c>
      <c r="J35" s="15" t="str">
        <f>IF(Beregningsark!AQ35="","",IF(OR(I35="Motorvejsstrækning",I35="Frakørselsflettestrækning",I35="Tilkørselsflettestrækning",I35="Motorvejsforgrening",I35="Motorvejssammenløb",I35="Motorvejsvekselstrækning",I35="Sideanlæg"),Beregningsark!AK35*Beregningsark!J35*Beregningsark!K35*Beregningsark!L35*Beregningsark!N35*Beregningsark!P35*Beregningsark!R35*Beregningsark!S35*Beregningsark!T35*Beregningsark!Y35*Beregningsark!Z35*Beregningsark!AB35*Beregningsark!AD35*Beregningsark!AF35*Beregningsark!AJ35,Beregningsark!AK35*Beregningsark!J35*Beregningsark!K35*Beregningsark!L35*Beregningsark!N35*Beregningsark!P35*Beregningsark!R35*Beregningsark!S35*Beregningsark!T35*Beregningsark!Y35*Beregningsark!Z35*Beregningsark!AB35*Beregningsark!AD35*Beregningsark!AF35*Beregningsark!AJ35*0.7672))</f>
        <v/>
      </c>
      <c r="K35" s="15" t="str">
        <f>IF(Beregningsark!AQ35="","",IF(OR(I35="Motorvejsstrækning",I35="Frakørselsflettestrækning",I35="Tilkørselsflettestrækning",I35="Motorvejsforgrening",I35="Motorvejssammenløb",I35="Motorvejsvekselstrækning",I35="Sideanlæg"),Beregningsark!AL35*Beregningsark!J35*Beregningsark!K35*Beregningsark!M35*Beregningsark!O35*Beregningsark!P35*Beregningsark!Q35*Beregningsark!R35*Beregningsark!S35*Beregningsark!T35*Beregningsark!Y35*Beregningsark!AA35*Beregningsark!AC35*Beregningsark!AE35*Beregningsark!AG35*Beregningsark!AJ35,Beregningsark!AL35*Beregningsark!J35*Beregningsark!K35*Beregningsark!M35*Beregningsark!O35*Beregningsark!P35*Beregningsark!Q35*Beregningsark!R35*Beregningsark!S35*Beregningsark!T35*Beregningsark!Y35*Beregningsark!AA35*Beregningsark!AC35*Beregningsark!AE35*Beregningsark!AG35*Beregningsark!AJ35*0.8833))</f>
        <v/>
      </c>
      <c r="L35" s="15" t="str">
        <f>IF(Beregningsark!AQ35="","",IF(OR(I35="Motorvejsstrækning",I35="Frakørselsflettestrækning",I35="Tilkørselsflettestrækning",I35="Motorvejsforgrening",I35="Motorvejssammenløb",I35="Motorvejsvekselstrækning",I35="Sideanlæg"),Beregningsark!AM35*Beregningsark!J35*Beregningsark!K35*Beregningsark!M35*Beregningsark!O35*Beregningsark!P35*Beregningsark!Q35*Beregningsark!R35*Beregningsark!S35*Beregningsark!U35*Beregningsark!Y35*Beregningsark!AA35*Beregningsark!AC35*Beregningsark!AE35*Beregningsark!AG35*Beregningsark!AJ35,Beregningsark!AM35*Beregningsark!J35*Beregningsark!K35*Beregningsark!M35*Beregningsark!O35*Beregningsark!P35*Beregningsark!Q35*Beregningsark!R35*Beregningsark!S35*Beregningsark!U35*Beregningsark!Y35*Beregningsark!AA35*Beregningsark!AC35*Beregningsark!AE35*Beregningsark!AG35*Beregningsark!AJ35*1.1176))</f>
        <v/>
      </c>
      <c r="M35" s="15" t="str">
        <f t="shared" si="0"/>
        <v/>
      </c>
      <c r="N35" s="15" t="str">
        <f>IF(Beregningsark!AQ35="","",IF(OR(I35="Motorvejsstrækning",I35="Frakørselsflettestrækning",I35="Tilkørselsflettestrækning",I35="Motorvejsforgrening",I35="Motorvejssammenløb",I35="Motorvejsvekselstrækning",I35="Sideanlæg"),Beregningsark!AN35*Beregningsark!J35*Beregningsark!K35*Beregningsark!L35*Beregningsark!N35*Beregningsark!P35*Beregningsark!R35*Beregningsark!S35*Beregningsark!V35*Beregningsark!Y35*Beregningsark!Z35*Beregningsark!AB35*Beregningsark!AD35*Beregningsark!AH35*Beregningsark!AJ35,Beregningsark!AN35*Beregningsark!J35*Beregningsark!K35*Beregningsark!L35*Beregningsark!N35*Beregningsark!P35*Beregningsark!R35*Beregningsark!S35*Beregningsark!V35*Beregningsark!Y35*Beregningsark!Z35*Beregningsark!AB35*Beregningsark!AD35*Beregningsark!AH35*Beregningsark!AJ35*0.7672))</f>
        <v/>
      </c>
      <c r="O35" s="15" t="str">
        <f>IF(Beregningsark!AQ35="","",IF(OR(I35="Motorvejsstrækning",I35="Frakørselsflettestrækning",I35="Tilkørselsflettestrækning",I35="Motorvejsforgrening",I35="Motorvejssammenløb",I35="Motorvejsvekselstrækning",I35="Sideanlæg"),Beregningsark!AO35*Beregningsark!J35*Beregningsark!K35*Beregningsark!L35*Beregningsark!N35*Beregningsark!P35*Beregningsark!R35*Beregningsark!S35*Beregningsark!W35*Beregningsark!Y35*Beregningsark!Z35*Beregningsark!AB35*Beregningsark!AD35*Beregningsark!AH35*Beregningsark!AJ35,Beregningsark!AO35*Beregningsark!J35*Beregningsark!K35*Beregningsark!L35*Beregningsark!N35*Beregningsark!P35*Beregningsark!R35*Beregningsark!S35*Beregningsark!W35*Beregningsark!Y35*Beregningsark!Z35*Beregningsark!AB35*Beregningsark!AD35*Beregningsark!AH35*Beregningsark!AJ35*0.7672))</f>
        <v/>
      </c>
      <c r="P35" s="15" t="str">
        <f>IF(Beregningsark!AQ35="","",IF(OR(I35="Motorvejsstrækning",I35="Frakørselsflettestrækning",I35="Tilkørselsflettestrækning",I35="Motorvejsforgrening",I35="Motorvejssammenløb",I35="Motorvejsvekselstrækning",I35="Sideanlæg"),Beregningsark!AP35*Beregningsark!J35*Beregningsark!K35*Beregningsark!L35*Beregningsark!N35*Beregningsark!P35*Beregningsark!R35*Beregningsark!S35*Beregningsark!X35*Beregningsark!Y35*Beregningsark!Z35*Beregningsark!AB35*Beregningsark!AD35*Beregningsark!AI35*Beregningsark!AJ35,Beregningsark!AP35*Beregningsark!J35*Beregningsark!K35*Beregningsark!L35*Beregningsark!N35*Beregningsark!P35*Beregningsark!R35*Beregningsark!S35*Beregningsark!X35*Beregningsark!Y35*Beregningsark!Z35*Beregningsark!AB35*Beregningsark!AD35*Beregningsark!AI35*Beregningsark!AJ35*0.7672))</f>
        <v/>
      </c>
      <c r="Q35" s="15" t="str">
        <f t="shared" si="1"/>
        <v/>
      </c>
      <c r="R35" s="17" t="str">
        <f t="shared" si="2"/>
        <v/>
      </c>
    </row>
    <row r="36" spans="1:18" x14ac:dyDescent="0.25">
      <c r="A36" s="4" t="str">
        <f>IF(Inddata!A51="","",Inddata!A51)</f>
        <v/>
      </c>
      <c r="B36" s="4" t="str">
        <f>IF(Inddata!B51="","",Inddata!B51)</f>
        <v/>
      </c>
      <c r="C36" s="4" t="str">
        <f>IF(Inddata!C51="","",Inddata!C51)</f>
        <v/>
      </c>
      <c r="D36" s="4" t="str">
        <f>IF(Inddata!D51="","",Inddata!D51)</f>
        <v/>
      </c>
      <c r="E36" s="4" t="str">
        <f>IF(Inddata!E51="","",Inddata!E51)</f>
        <v/>
      </c>
      <c r="F36" s="4" t="str">
        <f>IF(Inddata!F51="","",Inddata!F51)</f>
        <v/>
      </c>
      <c r="G36" s="4">
        <f>IF(Inddata!G51="","",Inddata!G51)</f>
        <v>0</v>
      </c>
      <c r="H36" s="4" t="str">
        <f>IF(Inddata!H51&gt;0.5,Inddata!H51,"")</f>
        <v/>
      </c>
      <c r="I36" s="4" t="str">
        <f>IF(Inddata!I51="","",Inddata!I51)</f>
        <v/>
      </c>
      <c r="J36" s="15" t="str">
        <f>IF(Beregningsark!AQ36="","",IF(OR(I36="Motorvejsstrækning",I36="Frakørselsflettestrækning",I36="Tilkørselsflettestrækning",I36="Motorvejsforgrening",I36="Motorvejssammenløb",I36="Motorvejsvekselstrækning",I36="Sideanlæg"),Beregningsark!AK36*Beregningsark!J36*Beregningsark!K36*Beregningsark!L36*Beregningsark!N36*Beregningsark!P36*Beregningsark!R36*Beregningsark!S36*Beregningsark!T36*Beregningsark!Y36*Beregningsark!Z36*Beregningsark!AB36*Beregningsark!AD36*Beregningsark!AF36*Beregningsark!AJ36,Beregningsark!AK36*Beregningsark!J36*Beregningsark!K36*Beregningsark!L36*Beregningsark!N36*Beregningsark!P36*Beregningsark!R36*Beregningsark!S36*Beregningsark!T36*Beregningsark!Y36*Beregningsark!Z36*Beregningsark!AB36*Beregningsark!AD36*Beregningsark!AF36*Beregningsark!AJ36*0.7672))</f>
        <v/>
      </c>
      <c r="K36" s="15" t="str">
        <f>IF(Beregningsark!AQ36="","",IF(OR(I36="Motorvejsstrækning",I36="Frakørselsflettestrækning",I36="Tilkørselsflettestrækning",I36="Motorvejsforgrening",I36="Motorvejssammenløb",I36="Motorvejsvekselstrækning",I36="Sideanlæg"),Beregningsark!AL36*Beregningsark!J36*Beregningsark!K36*Beregningsark!M36*Beregningsark!O36*Beregningsark!P36*Beregningsark!Q36*Beregningsark!R36*Beregningsark!S36*Beregningsark!T36*Beregningsark!Y36*Beregningsark!AA36*Beregningsark!AC36*Beregningsark!AE36*Beregningsark!AG36*Beregningsark!AJ36,Beregningsark!AL36*Beregningsark!J36*Beregningsark!K36*Beregningsark!M36*Beregningsark!O36*Beregningsark!P36*Beregningsark!Q36*Beregningsark!R36*Beregningsark!S36*Beregningsark!T36*Beregningsark!Y36*Beregningsark!AA36*Beregningsark!AC36*Beregningsark!AE36*Beregningsark!AG36*Beregningsark!AJ36*0.8833))</f>
        <v/>
      </c>
      <c r="L36" s="15" t="str">
        <f>IF(Beregningsark!AQ36="","",IF(OR(I36="Motorvejsstrækning",I36="Frakørselsflettestrækning",I36="Tilkørselsflettestrækning",I36="Motorvejsforgrening",I36="Motorvejssammenløb",I36="Motorvejsvekselstrækning",I36="Sideanlæg"),Beregningsark!AM36*Beregningsark!J36*Beregningsark!K36*Beregningsark!M36*Beregningsark!O36*Beregningsark!P36*Beregningsark!Q36*Beregningsark!R36*Beregningsark!S36*Beregningsark!U36*Beregningsark!Y36*Beregningsark!AA36*Beregningsark!AC36*Beregningsark!AE36*Beregningsark!AG36*Beregningsark!AJ36,Beregningsark!AM36*Beregningsark!J36*Beregningsark!K36*Beregningsark!M36*Beregningsark!O36*Beregningsark!P36*Beregningsark!Q36*Beregningsark!R36*Beregningsark!S36*Beregningsark!U36*Beregningsark!Y36*Beregningsark!AA36*Beregningsark!AC36*Beregningsark!AE36*Beregningsark!AG36*Beregningsark!AJ36*1.1176))</f>
        <v/>
      </c>
      <c r="M36" s="15" t="str">
        <f t="shared" si="0"/>
        <v/>
      </c>
      <c r="N36" s="15" t="str">
        <f>IF(Beregningsark!AQ36="","",IF(OR(I36="Motorvejsstrækning",I36="Frakørselsflettestrækning",I36="Tilkørselsflettestrækning",I36="Motorvejsforgrening",I36="Motorvejssammenløb",I36="Motorvejsvekselstrækning",I36="Sideanlæg"),Beregningsark!AN36*Beregningsark!J36*Beregningsark!K36*Beregningsark!L36*Beregningsark!N36*Beregningsark!P36*Beregningsark!R36*Beregningsark!S36*Beregningsark!V36*Beregningsark!Y36*Beregningsark!Z36*Beregningsark!AB36*Beregningsark!AD36*Beregningsark!AH36*Beregningsark!AJ36,Beregningsark!AN36*Beregningsark!J36*Beregningsark!K36*Beregningsark!L36*Beregningsark!N36*Beregningsark!P36*Beregningsark!R36*Beregningsark!S36*Beregningsark!V36*Beregningsark!Y36*Beregningsark!Z36*Beregningsark!AB36*Beregningsark!AD36*Beregningsark!AH36*Beregningsark!AJ36*0.7672))</f>
        <v/>
      </c>
      <c r="O36" s="15" t="str">
        <f>IF(Beregningsark!AQ36="","",IF(OR(I36="Motorvejsstrækning",I36="Frakørselsflettestrækning",I36="Tilkørselsflettestrækning",I36="Motorvejsforgrening",I36="Motorvejssammenløb",I36="Motorvejsvekselstrækning",I36="Sideanlæg"),Beregningsark!AO36*Beregningsark!J36*Beregningsark!K36*Beregningsark!L36*Beregningsark!N36*Beregningsark!P36*Beregningsark!R36*Beregningsark!S36*Beregningsark!W36*Beregningsark!Y36*Beregningsark!Z36*Beregningsark!AB36*Beregningsark!AD36*Beregningsark!AH36*Beregningsark!AJ36,Beregningsark!AO36*Beregningsark!J36*Beregningsark!K36*Beregningsark!L36*Beregningsark!N36*Beregningsark!P36*Beregningsark!R36*Beregningsark!S36*Beregningsark!W36*Beregningsark!Y36*Beregningsark!Z36*Beregningsark!AB36*Beregningsark!AD36*Beregningsark!AH36*Beregningsark!AJ36*0.7672))</f>
        <v/>
      </c>
      <c r="P36" s="15" t="str">
        <f>IF(Beregningsark!AQ36="","",IF(OR(I36="Motorvejsstrækning",I36="Frakørselsflettestrækning",I36="Tilkørselsflettestrækning",I36="Motorvejsforgrening",I36="Motorvejssammenløb",I36="Motorvejsvekselstrækning",I36="Sideanlæg"),Beregningsark!AP36*Beregningsark!J36*Beregningsark!K36*Beregningsark!L36*Beregningsark!N36*Beregningsark!P36*Beregningsark!R36*Beregningsark!S36*Beregningsark!X36*Beregningsark!Y36*Beregningsark!Z36*Beregningsark!AB36*Beregningsark!AD36*Beregningsark!AI36*Beregningsark!AJ36,Beregningsark!AP36*Beregningsark!J36*Beregningsark!K36*Beregningsark!L36*Beregningsark!N36*Beregningsark!P36*Beregningsark!R36*Beregningsark!S36*Beregningsark!X36*Beregningsark!Y36*Beregningsark!Z36*Beregningsark!AB36*Beregningsark!AD36*Beregningsark!AI36*Beregningsark!AJ36*0.7672))</f>
        <v/>
      </c>
      <c r="Q36" s="15" t="str">
        <f t="shared" si="1"/>
        <v/>
      </c>
      <c r="R36" s="17" t="str">
        <f t="shared" si="2"/>
        <v/>
      </c>
    </row>
    <row r="37" spans="1:18" x14ac:dyDescent="0.25">
      <c r="A37" s="4" t="str">
        <f>IF(Inddata!A52="","",Inddata!A52)</f>
        <v/>
      </c>
      <c r="B37" s="4" t="str">
        <f>IF(Inddata!B52="","",Inddata!B52)</f>
        <v/>
      </c>
      <c r="C37" s="4" t="str">
        <f>IF(Inddata!C52="","",Inddata!C52)</f>
        <v/>
      </c>
      <c r="D37" s="4" t="str">
        <f>IF(Inddata!D52="","",Inddata!D52)</f>
        <v/>
      </c>
      <c r="E37" s="4" t="str">
        <f>IF(Inddata!E52="","",Inddata!E52)</f>
        <v/>
      </c>
      <c r="F37" s="4" t="str">
        <f>IF(Inddata!F52="","",Inddata!F52)</f>
        <v/>
      </c>
      <c r="G37" s="4">
        <f>IF(Inddata!G52="","",Inddata!G52)</f>
        <v>0</v>
      </c>
      <c r="H37" s="4" t="str">
        <f>IF(Inddata!H52&gt;0.5,Inddata!H52,"")</f>
        <v/>
      </c>
      <c r="I37" s="4" t="str">
        <f>IF(Inddata!I52="","",Inddata!I52)</f>
        <v/>
      </c>
      <c r="J37" s="15" t="str">
        <f>IF(Beregningsark!AQ37="","",IF(OR(I37="Motorvejsstrækning",I37="Frakørselsflettestrækning",I37="Tilkørselsflettestrækning",I37="Motorvejsforgrening",I37="Motorvejssammenløb",I37="Motorvejsvekselstrækning",I37="Sideanlæg"),Beregningsark!AK37*Beregningsark!J37*Beregningsark!K37*Beregningsark!L37*Beregningsark!N37*Beregningsark!P37*Beregningsark!R37*Beregningsark!S37*Beregningsark!T37*Beregningsark!Y37*Beregningsark!Z37*Beregningsark!AB37*Beregningsark!AD37*Beregningsark!AF37*Beregningsark!AJ37,Beregningsark!AK37*Beregningsark!J37*Beregningsark!K37*Beregningsark!L37*Beregningsark!N37*Beregningsark!P37*Beregningsark!R37*Beregningsark!S37*Beregningsark!T37*Beregningsark!Y37*Beregningsark!Z37*Beregningsark!AB37*Beregningsark!AD37*Beregningsark!AF37*Beregningsark!AJ37*0.7672))</f>
        <v/>
      </c>
      <c r="K37" s="15" t="str">
        <f>IF(Beregningsark!AQ37="","",IF(OR(I37="Motorvejsstrækning",I37="Frakørselsflettestrækning",I37="Tilkørselsflettestrækning",I37="Motorvejsforgrening",I37="Motorvejssammenløb",I37="Motorvejsvekselstrækning",I37="Sideanlæg"),Beregningsark!AL37*Beregningsark!J37*Beregningsark!K37*Beregningsark!M37*Beregningsark!O37*Beregningsark!P37*Beregningsark!Q37*Beregningsark!R37*Beregningsark!S37*Beregningsark!T37*Beregningsark!Y37*Beregningsark!AA37*Beregningsark!AC37*Beregningsark!AE37*Beregningsark!AG37*Beregningsark!AJ37,Beregningsark!AL37*Beregningsark!J37*Beregningsark!K37*Beregningsark!M37*Beregningsark!O37*Beregningsark!P37*Beregningsark!Q37*Beregningsark!R37*Beregningsark!S37*Beregningsark!T37*Beregningsark!Y37*Beregningsark!AA37*Beregningsark!AC37*Beregningsark!AE37*Beregningsark!AG37*Beregningsark!AJ37*0.8833))</f>
        <v/>
      </c>
      <c r="L37" s="15" t="str">
        <f>IF(Beregningsark!AQ37="","",IF(OR(I37="Motorvejsstrækning",I37="Frakørselsflettestrækning",I37="Tilkørselsflettestrækning",I37="Motorvejsforgrening",I37="Motorvejssammenløb",I37="Motorvejsvekselstrækning",I37="Sideanlæg"),Beregningsark!AM37*Beregningsark!J37*Beregningsark!K37*Beregningsark!M37*Beregningsark!O37*Beregningsark!P37*Beregningsark!Q37*Beregningsark!R37*Beregningsark!S37*Beregningsark!U37*Beregningsark!Y37*Beregningsark!AA37*Beregningsark!AC37*Beregningsark!AE37*Beregningsark!AG37*Beregningsark!AJ37,Beregningsark!AM37*Beregningsark!J37*Beregningsark!K37*Beregningsark!M37*Beregningsark!O37*Beregningsark!P37*Beregningsark!Q37*Beregningsark!R37*Beregningsark!S37*Beregningsark!U37*Beregningsark!Y37*Beregningsark!AA37*Beregningsark!AC37*Beregningsark!AE37*Beregningsark!AG37*Beregningsark!AJ37*1.1176))</f>
        <v/>
      </c>
      <c r="M37" s="15" t="str">
        <f t="shared" si="0"/>
        <v/>
      </c>
      <c r="N37" s="15" t="str">
        <f>IF(Beregningsark!AQ37="","",IF(OR(I37="Motorvejsstrækning",I37="Frakørselsflettestrækning",I37="Tilkørselsflettestrækning",I37="Motorvejsforgrening",I37="Motorvejssammenløb",I37="Motorvejsvekselstrækning",I37="Sideanlæg"),Beregningsark!AN37*Beregningsark!J37*Beregningsark!K37*Beregningsark!L37*Beregningsark!N37*Beregningsark!P37*Beregningsark!R37*Beregningsark!S37*Beregningsark!V37*Beregningsark!Y37*Beregningsark!Z37*Beregningsark!AB37*Beregningsark!AD37*Beregningsark!AH37*Beregningsark!AJ37,Beregningsark!AN37*Beregningsark!J37*Beregningsark!K37*Beregningsark!L37*Beregningsark!N37*Beregningsark!P37*Beregningsark!R37*Beregningsark!S37*Beregningsark!V37*Beregningsark!Y37*Beregningsark!Z37*Beregningsark!AB37*Beregningsark!AD37*Beregningsark!AH37*Beregningsark!AJ37*0.7672))</f>
        <v/>
      </c>
      <c r="O37" s="15" t="str">
        <f>IF(Beregningsark!AQ37="","",IF(OR(I37="Motorvejsstrækning",I37="Frakørselsflettestrækning",I37="Tilkørselsflettestrækning",I37="Motorvejsforgrening",I37="Motorvejssammenløb",I37="Motorvejsvekselstrækning",I37="Sideanlæg"),Beregningsark!AO37*Beregningsark!J37*Beregningsark!K37*Beregningsark!L37*Beregningsark!N37*Beregningsark!P37*Beregningsark!R37*Beregningsark!S37*Beregningsark!W37*Beregningsark!Y37*Beregningsark!Z37*Beregningsark!AB37*Beregningsark!AD37*Beregningsark!AH37*Beregningsark!AJ37,Beregningsark!AO37*Beregningsark!J37*Beregningsark!K37*Beregningsark!L37*Beregningsark!N37*Beregningsark!P37*Beregningsark!R37*Beregningsark!S37*Beregningsark!W37*Beregningsark!Y37*Beregningsark!Z37*Beregningsark!AB37*Beregningsark!AD37*Beregningsark!AH37*Beregningsark!AJ37*0.7672))</f>
        <v/>
      </c>
      <c r="P37" s="15" t="str">
        <f>IF(Beregningsark!AQ37="","",IF(OR(I37="Motorvejsstrækning",I37="Frakørselsflettestrækning",I37="Tilkørselsflettestrækning",I37="Motorvejsforgrening",I37="Motorvejssammenløb",I37="Motorvejsvekselstrækning",I37="Sideanlæg"),Beregningsark!AP37*Beregningsark!J37*Beregningsark!K37*Beregningsark!L37*Beregningsark!N37*Beregningsark!P37*Beregningsark!R37*Beregningsark!S37*Beregningsark!X37*Beregningsark!Y37*Beregningsark!Z37*Beregningsark!AB37*Beregningsark!AD37*Beregningsark!AI37*Beregningsark!AJ37,Beregningsark!AP37*Beregningsark!J37*Beregningsark!K37*Beregningsark!L37*Beregningsark!N37*Beregningsark!P37*Beregningsark!R37*Beregningsark!S37*Beregningsark!X37*Beregningsark!Y37*Beregningsark!Z37*Beregningsark!AB37*Beregningsark!AD37*Beregningsark!AI37*Beregningsark!AJ37*0.7672))</f>
        <v/>
      </c>
      <c r="Q37" s="15" t="str">
        <f t="shared" si="1"/>
        <v/>
      </c>
      <c r="R37" s="17" t="str">
        <f t="shared" si="2"/>
        <v/>
      </c>
    </row>
    <row r="38" spans="1:18" x14ac:dyDescent="0.25">
      <c r="A38" s="4" t="str">
        <f>IF(Inddata!A53="","",Inddata!A53)</f>
        <v/>
      </c>
      <c r="B38" s="4" t="str">
        <f>IF(Inddata!B53="","",Inddata!B53)</f>
        <v/>
      </c>
      <c r="C38" s="4" t="str">
        <f>IF(Inddata!C53="","",Inddata!C53)</f>
        <v/>
      </c>
      <c r="D38" s="4" t="str">
        <f>IF(Inddata!D53="","",Inddata!D53)</f>
        <v/>
      </c>
      <c r="E38" s="4" t="str">
        <f>IF(Inddata!E53="","",Inddata!E53)</f>
        <v/>
      </c>
      <c r="F38" s="4" t="str">
        <f>IF(Inddata!F53="","",Inddata!F53)</f>
        <v/>
      </c>
      <c r="G38" s="4">
        <f>IF(Inddata!G53="","",Inddata!G53)</f>
        <v>0</v>
      </c>
      <c r="H38" s="4" t="str">
        <f>IF(Inddata!H53&gt;0.5,Inddata!H53,"")</f>
        <v/>
      </c>
      <c r="I38" s="4" t="str">
        <f>IF(Inddata!I53="","",Inddata!I53)</f>
        <v/>
      </c>
      <c r="J38" s="15" t="str">
        <f>IF(Beregningsark!AQ38="","",IF(OR(I38="Motorvejsstrækning",I38="Frakørselsflettestrækning",I38="Tilkørselsflettestrækning",I38="Motorvejsforgrening",I38="Motorvejssammenløb",I38="Motorvejsvekselstrækning",I38="Sideanlæg"),Beregningsark!AK38*Beregningsark!J38*Beregningsark!K38*Beregningsark!L38*Beregningsark!N38*Beregningsark!P38*Beregningsark!R38*Beregningsark!S38*Beregningsark!T38*Beregningsark!Y38*Beregningsark!Z38*Beregningsark!AB38*Beregningsark!AD38*Beregningsark!AF38*Beregningsark!AJ38,Beregningsark!AK38*Beregningsark!J38*Beregningsark!K38*Beregningsark!L38*Beregningsark!N38*Beregningsark!P38*Beregningsark!R38*Beregningsark!S38*Beregningsark!T38*Beregningsark!Y38*Beregningsark!Z38*Beregningsark!AB38*Beregningsark!AD38*Beregningsark!AF38*Beregningsark!AJ38*0.7672))</f>
        <v/>
      </c>
      <c r="K38" s="15" t="str">
        <f>IF(Beregningsark!AQ38="","",IF(OR(I38="Motorvejsstrækning",I38="Frakørselsflettestrækning",I38="Tilkørselsflettestrækning",I38="Motorvejsforgrening",I38="Motorvejssammenløb",I38="Motorvejsvekselstrækning",I38="Sideanlæg"),Beregningsark!AL38*Beregningsark!J38*Beregningsark!K38*Beregningsark!M38*Beregningsark!O38*Beregningsark!P38*Beregningsark!Q38*Beregningsark!R38*Beregningsark!S38*Beregningsark!T38*Beregningsark!Y38*Beregningsark!AA38*Beregningsark!AC38*Beregningsark!AE38*Beregningsark!AG38*Beregningsark!AJ38,Beregningsark!AL38*Beregningsark!J38*Beregningsark!K38*Beregningsark!M38*Beregningsark!O38*Beregningsark!P38*Beregningsark!Q38*Beregningsark!R38*Beregningsark!S38*Beregningsark!T38*Beregningsark!Y38*Beregningsark!AA38*Beregningsark!AC38*Beregningsark!AE38*Beregningsark!AG38*Beregningsark!AJ38*0.8833))</f>
        <v/>
      </c>
      <c r="L38" s="15" t="str">
        <f>IF(Beregningsark!AQ38="","",IF(OR(I38="Motorvejsstrækning",I38="Frakørselsflettestrækning",I38="Tilkørselsflettestrækning",I38="Motorvejsforgrening",I38="Motorvejssammenløb",I38="Motorvejsvekselstrækning",I38="Sideanlæg"),Beregningsark!AM38*Beregningsark!J38*Beregningsark!K38*Beregningsark!M38*Beregningsark!O38*Beregningsark!P38*Beregningsark!Q38*Beregningsark!R38*Beregningsark!S38*Beregningsark!U38*Beregningsark!Y38*Beregningsark!AA38*Beregningsark!AC38*Beregningsark!AE38*Beregningsark!AG38*Beregningsark!AJ38,Beregningsark!AM38*Beregningsark!J38*Beregningsark!K38*Beregningsark!M38*Beregningsark!O38*Beregningsark!P38*Beregningsark!Q38*Beregningsark!R38*Beregningsark!S38*Beregningsark!U38*Beregningsark!Y38*Beregningsark!AA38*Beregningsark!AC38*Beregningsark!AE38*Beregningsark!AG38*Beregningsark!AJ38*1.1176))</f>
        <v/>
      </c>
      <c r="M38" s="15" t="str">
        <f t="shared" si="0"/>
        <v/>
      </c>
      <c r="N38" s="15" t="str">
        <f>IF(Beregningsark!AQ38="","",IF(OR(I38="Motorvejsstrækning",I38="Frakørselsflettestrækning",I38="Tilkørselsflettestrækning",I38="Motorvejsforgrening",I38="Motorvejssammenløb",I38="Motorvejsvekselstrækning",I38="Sideanlæg"),Beregningsark!AN38*Beregningsark!J38*Beregningsark!K38*Beregningsark!L38*Beregningsark!N38*Beregningsark!P38*Beregningsark!R38*Beregningsark!S38*Beregningsark!V38*Beregningsark!Y38*Beregningsark!Z38*Beregningsark!AB38*Beregningsark!AD38*Beregningsark!AH38*Beregningsark!AJ38,Beregningsark!AN38*Beregningsark!J38*Beregningsark!K38*Beregningsark!L38*Beregningsark!N38*Beregningsark!P38*Beregningsark!R38*Beregningsark!S38*Beregningsark!V38*Beregningsark!Y38*Beregningsark!Z38*Beregningsark!AB38*Beregningsark!AD38*Beregningsark!AH38*Beregningsark!AJ38*0.7672))</f>
        <v/>
      </c>
      <c r="O38" s="15" t="str">
        <f>IF(Beregningsark!AQ38="","",IF(OR(I38="Motorvejsstrækning",I38="Frakørselsflettestrækning",I38="Tilkørselsflettestrækning",I38="Motorvejsforgrening",I38="Motorvejssammenløb",I38="Motorvejsvekselstrækning",I38="Sideanlæg"),Beregningsark!AO38*Beregningsark!J38*Beregningsark!K38*Beregningsark!L38*Beregningsark!N38*Beregningsark!P38*Beregningsark!R38*Beregningsark!S38*Beregningsark!W38*Beregningsark!Y38*Beregningsark!Z38*Beregningsark!AB38*Beregningsark!AD38*Beregningsark!AH38*Beregningsark!AJ38,Beregningsark!AO38*Beregningsark!J38*Beregningsark!K38*Beregningsark!L38*Beregningsark!N38*Beregningsark!P38*Beregningsark!R38*Beregningsark!S38*Beregningsark!W38*Beregningsark!Y38*Beregningsark!Z38*Beregningsark!AB38*Beregningsark!AD38*Beregningsark!AH38*Beregningsark!AJ38*0.7672))</f>
        <v/>
      </c>
      <c r="P38" s="15" t="str">
        <f>IF(Beregningsark!AQ38="","",IF(OR(I38="Motorvejsstrækning",I38="Frakørselsflettestrækning",I38="Tilkørselsflettestrækning",I38="Motorvejsforgrening",I38="Motorvejssammenløb",I38="Motorvejsvekselstrækning",I38="Sideanlæg"),Beregningsark!AP38*Beregningsark!J38*Beregningsark!K38*Beregningsark!L38*Beregningsark!N38*Beregningsark!P38*Beregningsark!R38*Beregningsark!S38*Beregningsark!X38*Beregningsark!Y38*Beregningsark!Z38*Beregningsark!AB38*Beregningsark!AD38*Beregningsark!AI38*Beregningsark!AJ38,Beregningsark!AP38*Beregningsark!J38*Beregningsark!K38*Beregningsark!L38*Beregningsark!N38*Beregningsark!P38*Beregningsark!R38*Beregningsark!S38*Beregningsark!X38*Beregningsark!Y38*Beregningsark!Z38*Beregningsark!AB38*Beregningsark!AD38*Beregningsark!AI38*Beregningsark!AJ38*0.7672))</f>
        <v/>
      </c>
      <c r="Q38" s="15" t="str">
        <f t="shared" si="1"/>
        <v/>
      </c>
      <c r="R38" s="17" t="str">
        <f t="shared" si="2"/>
        <v/>
      </c>
    </row>
    <row r="39" spans="1:18" x14ac:dyDescent="0.25">
      <c r="A39" s="4" t="str">
        <f>IF(Inddata!A54="","",Inddata!A54)</f>
        <v/>
      </c>
      <c r="B39" s="4" t="str">
        <f>IF(Inddata!B54="","",Inddata!B54)</f>
        <v/>
      </c>
      <c r="C39" s="4" t="str">
        <f>IF(Inddata!C54="","",Inddata!C54)</f>
        <v/>
      </c>
      <c r="D39" s="4" t="str">
        <f>IF(Inddata!D54="","",Inddata!D54)</f>
        <v/>
      </c>
      <c r="E39" s="4" t="str">
        <f>IF(Inddata!E54="","",Inddata!E54)</f>
        <v/>
      </c>
      <c r="F39" s="4" t="str">
        <f>IF(Inddata!F54="","",Inddata!F54)</f>
        <v/>
      </c>
      <c r="G39" s="4">
        <f>IF(Inddata!G54="","",Inddata!G54)</f>
        <v>0</v>
      </c>
      <c r="H39" s="4" t="str">
        <f>IF(Inddata!H54&gt;0.5,Inddata!H54,"")</f>
        <v/>
      </c>
      <c r="I39" s="4" t="str">
        <f>IF(Inddata!I54="","",Inddata!I54)</f>
        <v/>
      </c>
      <c r="J39" s="15" t="str">
        <f>IF(Beregningsark!AQ39="","",IF(OR(I39="Motorvejsstrækning",I39="Frakørselsflettestrækning",I39="Tilkørselsflettestrækning",I39="Motorvejsforgrening",I39="Motorvejssammenløb",I39="Motorvejsvekselstrækning",I39="Sideanlæg"),Beregningsark!AK39*Beregningsark!J39*Beregningsark!K39*Beregningsark!L39*Beregningsark!N39*Beregningsark!P39*Beregningsark!R39*Beregningsark!S39*Beregningsark!T39*Beregningsark!Y39*Beregningsark!Z39*Beregningsark!AB39*Beregningsark!AD39*Beregningsark!AF39*Beregningsark!AJ39,Beregningsark!AK39*Beregningsark!J39*Beregningsark!K39*Beregningsark!L39*Beregningsark!N39*Beregningsark!P39*Beregningsark!R39*Beregningsark!S39*Beregningsark!T39*Beregningsark!Y39*Beregningsark!Z39*Beregningsark!AB39*Beregningsark!AD39*Beregningsark!AF39*Beregningsark!AJ39*0.7672))</f>
        <v/>
      </c>
      <c r="K39" s="15" t="str">
        <f>IF(Beregningsark!AQ39="","",IF(OR(I39="Motorvejsstrækning",I39="Frakørselsflettestrækning",I39="Tilkørselsflettestrækning",I39="Motorvejsforgrening",I39="Motorvejssammenløb",I39="Motorvejsvekselstrækning",I39="Sideanlæg"),Beregningsark!AL39*Beregningsark!J39*Beregningsark!K39*Beregningsark!M39*Beregningsark!O39*Beregningsark!P39*Beregningsark!Q39*Beregningsark!R39*Beregningsark!S39*Beregningsark!T39*Beregningsark!Y39*Beregningsark!AA39*Beregningsark!AC39*Beregningsark!AE39*Beregningsark!AG39*Beregningsark!AJ39,Beregningsark!AL39*Beregningsark!J39*Beregningsark!K39*Beregningsark!M39*Beregningsark!O39*Beregningsark!P39*Beregningsark!Q39*Beregningsark!R39*Beregningsark!S39*Beregningsark!T39*Beregningsark!Y39*Beregningsark!AA39*Beregningsark!AC39*Beregningsark!AE39*Beregningsark!AG39*Beregningsark!AJ39*0.8833))</f>
        <v/>
      </c>
      <c r="L39" s="15" t="str">
        <f>IF(Beregningsark!AQ39="","",IF(OR(I39="Motorvejsstrækning",I39="Frakørselsflettestrækning",I39="Tilkørselsflettestrækning",I39="Motorvejsforgrening",I39="Motorvejssammenløb",I39="Motorvejsvekselstrækning",I39="Sideanlæg"),Beregningsark!AM39*Beregningsark!J39*Beregningsark!K39*Beregningsark!M39*Beregningsark!O39*Beregningsark!P39*Beregningsark!Q39*Beregningsark!R39*Beregningsark!S39*Beregningsark!U39*Beregningsark!Y39*Beregningsark!AA39*Beregningsark!AC39*Beregningsark!AE39*Beregningsark!AG39*Beregningsark!AJ39,Beregningsark!AM39*Beregningsark!J39*Beregningsark!K39*Beregningsark!M39*Beregningsark!O39*Beregningsark!P39*Beregningsark!Q39*Beregningsark!R39*Beregningsark!S39*Beregningsark!U39*Beregningsark!Y39*Beregningsark!AA39*Beregningsark!AC39*Beregningsark!AE39*Beregningsark!AG39*Beregningsark!AJ39*1.1176))</f>
        <v/>
      </c>
      <c r="M39" s="15" t="str">
        <f t="shared" si="0"/>
        <v/>
      </c>
      <c r="N39" s="15" t="str">
        <f>IF(Beregningsark!AQ39="","",IF(OR(I39="Motorvejsstrækning",I39="Frakørselsflettestrækning",I39="Tilkørselsflettestrækning",I39="Motorvejsforgrening",I39="Motorvejssammenløb",I39="Motorvejsvekselstrækning",I39="Sideanlæg"),Beregningsark!AN39*Beregningsark!J39*Beregningsark!K39*Beregningsark!L39*Beregningsark!N39*Beregningsark!P39*Beregningsark!R39*Beregningsark!S39*Beregningsark!V39*Beregningsark!Y39*Beregningsark!Z39*Beregningsark!AB39*Beregningsark!AD39*Beregningsark!AH39*Beregningsark!AJ39,Beregningsark!AN39*Beregningsark!J39*Beregningsark!K39*Beregningsark!L39*Beregningsark!N39*Beregningsark!P39*Beregningsark!R39*Beregningsark!S39*Beregningsark!V39*Beregningsark!Y39*Beregningsark!Z39*Beregningsark!AB39*Beregningsark!AD39*Beregningsark!AH39*Beregningsark!AJ39*0.7672))</f>
        <v/>
      </c>
      <c r="O39" s="15" t="str">
        <f>IF(Beregningsark!AQ39="","",IF(OR(I39="Motorvejsstrækning",I39="Frakørselsflettestrækning",I39="Tilkørselsflettestrækning",I39="Motorvejsforgrening",I39="Motorvejssammenløb",I39="Motorvejsvekselstrækning",I39="Sideanlæg"),Beregningsark!AO39*Beregningsark!J39*Beregningsark!K39*Beregningsark!L39*Beregningsark!N39*Beregningsark!P39*Beregningsark!R39*Beregningsark!S39*Beregningsark!W39*Beregningsark!Y39*Beregningsark!Z39*Beregningsark!AB39*Beregningsark!AD39*Beregningsark!AH39*Beregningsark!AJ39,Beregningsark!AO39*Beregningsark!J39*Beregningsark!K39*Beregningsark!L39*Beregningsark!N39*Beregningsark!P39*Beregningsark!R39*Beregningsark!S39*Beregningsark!W39*Beregningsark!Y39*Beregningsark!Z39*Beregningsark!AB39*Beregningsark!AD39*Beregningsark!AH39*Beregningsark!AJ39*0.7672))</f>
        <v/>
      </c>
      <c r="P39" s="15" t="str">
        <f>IF(Beregningsark!AQ39="","",IF(OR(I39="Motorvejsstrækning",I39="Frakørselsflettestrækning",I39="Tilkørselsflettestrækning",I39="Motorvejsforgrening",I39="Motorvejssammenløb",I39="Motorvejsvekselstrækning",I39="Sideanlæg"),Beregningsark!AP39*Beregningsark!J39*Beregningsark!K39*Beregningsark!L39*Beregningsark!N39*Beregningsark!P39*Beregningsark!R39*Beregningsark!S39*Beregningsark!X39*Beregningsark!Y39*Beregningsark!Z39*Beregningsark!AB39*Beregningsark!AD39*Beregningsark!AI39*Beregningsark!AJ39,Beregningsark!AP39*Beregningsark!J39*Beregningsark!K39*Beregningsark!L39*Beregningsark!N39*Beregningsark!P39*Beregningsark!R39*Beregningsark!S39*Beregningsark!X39*Beregningsark!Y39*Beregningsark!Z39*Beregningsark!AB39*Beregningsark!AD39*Beregningsark!AI39*Beregningsark!AJ39*0.7672))</f>
        <v/>
      </c>
      <c r="Q39" s="15" t="str">
        <f t="shared" si="1"/>
        <v/>
      </c>
      <c r="R39" s="17" t="str">
        <f t="shared" si="2"/>
        <v/>
      </c>
    </row>
    <row r="40" spans="1:18" x14ac:dyDescent="0.25">
      <c r="A40" s="4" t="str">
        <f>IF(Inddata!A55="","",Inddata!A55)</f>
        <v/>
      </c>
      <c r="B40" s="4" t="str">
        <f>IF(Inddata!B55="","",Inddata!B55)</f>
        <v/>
      </c>
      <c r="C40" s="4" t="str">
        <f>IF(Inddata!C55="","",Inddata!C55)</f>
        <v/>
      </c>
      <c r="D40" s="4" t="str">
        <f>IF(Inddata!D55="","",Inddata!D55)</f>
        <v/>
      </c>
      <c r="E40" s="4" t="str">
        <f>IF(Inddata!E55="","",Inddata!E55)</f>
        <v/>
      </c>
      <c r="F40" s="4" t="str">
        <f>IF(Inddata!F55="","",Inddata!F55)</f>
        <v/>
      </c>
      <c r="G40" s="4">
        <f>IF(Inddata!G55="","",Inddata!G55)</f>
        <v>0</v>
      </c>
      <c r="H40" s="4" t="str">
        <f>IF(Inddata!H55&gt;0.5,Inddata!H55,"")</f>
        <v/>
      </c>
      <c r="I40" s="4" t="str">
        <f>IF(Inddata!I55="","",Inddata!I55)</f>
        <v/>
      </c>
      <c r="J40" s="15" t="str">
        <f>IF(Beregningsark!AQ40="","",IF(OR(I40="Motorvejsstrækning",I40="Frakørselsflettestrækning",I40="Tilkørselsflettestrækning",I40="Motorvejsforgrening",I40="Motorvejssammenløb",I40="Motorvejsvekselstrækning",I40="Sideanlæg"),Beregningsark!AK40*Beregningsark!J40*Beregningsark!K40*Beregningsark!L40*Beregningsark!N40*Beregningsark!P40*Beregningsark!R40*Beregningsark!S40*Beregningsark!T40*Beregningsark!Y40*Beregningsark!Z40*Beregningsark!AB40*Beregningsark!AD40*Beregningsark!AF40*Beregningsark!AJ40,Beregningsark!AK40*Beregningsark!J40*Beregningsark!K40*Beregningsark!L40*Beregningsark!N40*Beregningsark!P40*Beregningsark!R40*Beregningsark!S40*Beregningsark!T40*Beregningsark!Y40*Beregningsark!Z40*Beregningsark!AB40*Beregningsark!AD40*Beregningsark!AF40*Beregningsark!AJ40*0.7672))</f>
        <v/>
      </c>
      <c r="K40" s="15" t="str">
        <f>IF(Beregningsark!AQ40="","",IF(OR(I40="Motorvejsstrækning",I40="Frakørselsflettestrækning",I40="Tilkørselsflettestrækning",I40="Motorvejsforgrening",I40="Motorvejssammenløb",I40="Motorvejsvekselstrækning",I40="Sideanlæg"),Beregningsark!AL40*Beregningsark!J40*Beregningsark!K40*Beregningsark!M40*Beregningsark!O40*Beregningsark!P40*Beregningsark!Q40*Beregningsark!R40*Beregningsark!S40*Beregningsark!T40*Beregningsark!Y40*Beregningsark!AA40*Beregningsark!AC40*Beregningsark!AE40*Beregningsark!AG40*Beregningsark!AJ40,Beregningsark!AL40*Beregningsark!J40*Beregningsark!K40*Beregningsark!M40*Beregningsark!O40*Beregningsark!P40*Beregningsark!Q40*Beregningsark!R40*Beregningsark!S40*Beregningsark!T40*Beregningsark!Y40*Beregningsark!AA40*Beregningsark!AC40*Beregningsark!AE40*Beregningsark!AG40*Beregningsark!AJ40*0.8833))</f>
        <v/>
      </c>
      <c r="L40" s="15" t="str">
        <f>IF(Beregningsark!AQ40="","",IF(OR(I40="Motorvejsstrækning",I40="Frakørselsflettestrækning",I40="Tilkørselsflettestrækning",I40="Motorvejsforgrening",I40="Motorvejssammenløb",I40="Motorvejsvekselstrækning",I40="Sideanlæg"),Beregningsark!AM40*Beregningsark!J40*Beregningsark!K40*Beregningsark!M40*Beregningsark!O40*Beregningsark!P40*Beregningsark!Q40*Beregningsark!R40*Beregningsark!S40*Beregningsark!U40*Beregningsark!Y40*Beregningsark!AA40*Beregningsark!AC40*Beregningsark!AE40*Beregningsark!AG40*Beregningsark!AJ40,Beregningsark!AM40*Beregningsark!J40*Beregningsark!K40*Beregningsark!M40*Beregningsark!O40*Beregningsark!P40*Beregningsark!Q40*Beregningsark!R40*Beregningsark!S40*Beregningsark!U40*Beregningsark!Y40*Beregningsark!AA40*Beregningsark!AC40*Beregningsark!AE40*Beregningsark!AG40*Beregningsark!AJ40*1.1176))</f>
        <v/>
      </c>
      <c r="M40" s="15" t="str">
        <f t="shared" si="0"/>
        <v/>
      </c>
      <c r="N40" s="15" t="str">
        <f>IF(Beregningsark!AQ40="","",IF(OR(I40="Motorvejsstrækning",I40="Frakørselsflettestrækning",I40="Tilkørselsflettestrækning",I40="Motorvejsforgrening",I40="Motorvejssammenløb",I40="Motorvejsvekselstrækning",I40="Sideanlæg"),Beregningsark!AN40*Beregningsark!J40*Beregningsark!K40*Beregningsark!L40*Beregningsark!N40*Beregningsark!P40*Beregningsark!R40*Beregningsark!S40*Beregningsark!V40*Beregningsark!Y40*Beregningsark!Z40*Beregningsark!AB40*Beregningsark!AD40*Beregningsark!AH40*Beregningsark!AJ40,Beregningsark!AN40*Beregningsark!J40*Beregningsark!K40*Beregningsark!L40*Beregningsark!N40*Beregningsark!P40*Beregningsark!R40*Beregningsark!S40*Beregningsark!V40*Beregningsark!Y40*Beregningsark!Z40*Beregningsark!AB40*Beregningsark!AD40*Beregningsark!AH40*Beregningsark!AJ40*0.7672))</f>
        <v/>
      </c>
      <c r="O40" s="15" t="str">
        <f>IF(Beregningsark!AQ40="","",IF(OR(I40="Motorvejsstrækning",I40="Frakørselsflettestrækning",I40="Tilkørselsflettestrækning",I40="Motorvejsforgrening",I40="Motorvejssammenløb",I40="Motorvejsvekselstrækning",I40="Sideanlæg"),Beregningsark!AO40*Beregningsark!J40*Beregningsark!K40*Beregningsark!L40*Beregningsark!N40*Beregningsark!P40*Beregningsark!R40*Beregningsark!S40*Beregningsark!W40*Beregningsark!Y40*Beregningsark!Z40*Beregningsark!AB40*Beregningsark!AD40*Beregningsark!AH40*Beregningsark!AJ40,Beregningsark!AO40*Beregningsark!J40*Beregningsark!K40*Beregningsark!L40*Beregningsark!N40*Beregningsark!P40*Beregningsark!R40*Beregningsark!S40*Beregningsark!W40*Beregningsark!Y40*Beregningsark!Z40*Beregningsark!AB40*Beregningsark!AD40*Beregningsark!AH40*Beregningsark!AJ40*0.7672))</f>
        <v/>
      </c>
      <c r="P40" s="15" t="str">
        <f>IF(Beregningsark!AQ40="","",IF(OR(I40="Motorvejsstrækning",I40="Frakørselsflettestrækning",I40="Tilkørselsflettestrækning",I40="Motorvejsforgrening",I40="Motorvejssammenløb",I40="Motorvejsvekselstrækning",I40="Sideanlæg"),Beregningsark!AP40*Beregningsark!J40*Beregningsark!K40*Beregningsark!L40*Beregningsark!N40*Beregningsark!P40*Beregningsark!R40*Beregningsark!S40*Beregningsark!X40*Beregningsark!Y40*Beregningsark!Z40*Beregningsark!AB40*Beregningsark!AD40*Beregningsark!AI40*Beregningsark!AJ40,Beregningsark!AP40*Beregningsark!J40*Beregningsark!K40*Beregningsark!L40*Beregningsark!N40*Beregningsark!P40*Beregningsark!R40*Beregningsark!S40*Beregningsark!X40*Beregningsark!Y40*Beregningsark!Z40*Beregningsark!AB40*Beregningsark!AD40*Beregningsark!AI40*Beregningsark!AJ40*0.7672))</f>
        <v/>
      </c>
      <c r="Q40" s="15" t="str">
        <f t="shared" si="1"/>
        <v/>
      </c>
      <c r="R40" s="17" t="str">
        <f t="shared" si="2"/>
        <v/>
      </c>
    </row>
    <row r="41" spans="1:18" x14ac:dyDescent="0.25">
      <c r="A41" s="4" t="str">
        <f>IF(Inddata!A56="","",Inddata!A56)</f>
        <v/>
      </c>
      <c r="B41" s="4" t="str">
        <f>IF(Inddata!B56="","",Inddata!B56)</f>
        <v/>
      </c>
      <c r="C41" s="4" t="str">
        <f>IF(Inddata!C56="","",Inddata!C56)</f>
        <v/>
      </c>
      <c r="D41" s="4" t="str">
        <f>IF(Inddata!D56="","",Inddata!D56)</f>
        <v/>
      </c>
      <c r="E41" s="4" t="str">
        <f>IF(Inddata!E56="","",Inddata!E56)</f>
        <v/>
      </c>
      <c r="F41" s="4" t="str">
        <f>IF(Inddata!F56="","",Inddata!F56)</f>
        <v/>
      </c>
      <c r="G41" s="4">
        <f>IF(Inddata!G56="","",Inddata!G56)</f>
        <v>0</v>
      </c>
      <c r="H41" s="4" t="str">
        <f>IF(Inddata!H56&gt;0.5,Inddata!H56,"")</f>
        <v/>
      </c>
      <c r="I41" s="4" t="str">
        <f>IF(Inddata!I56="","",Inddata!I56)</f>
        <v/>
      </c>
      <c r="J41" s="15" t="str">
        <f>IF(Beregningsark!AQ41="","",IF(OR(I41="Motorvejsstrækning",I41="Frakørselsflettestrækning",I41="Tilkørselsflettestrækning",I41="Motorvejsforgrening",I41="Motorvejssammenløb",I41="Motorvejsvekselstrækning",I41="Sideanlæg"),Beregningsark!AK41*Beregningsark!J41*Beregningsark!K41*Beregningsark!L41*Beregningsark!N41*Beregningsark!P41*Beregningsark!R41*Beregningsark!S41*Beregningsark!T41*Beregningsark!Y41*Beregningsark!Z41*Beregningsark!AB41*Beregningsark!AD41*Beregningsark!AF41*Beregningsark!AJ41,Beregningsark!AK41*Beregningsark!J41*Beregningsark!K41*Beregningsark!L41*Beregningsark!N41*Beregningsark!P41*Beregningsark!R41*Beregningsark!S41*Beregningsark!T41*Beregningsark!Y41*Beregningsark!Z41*Beregningsark!AB41*Beregningsark!AD41*Beregningsark!AF41*Beregningsark!AJ41*0.7672))</f>
        <v/>
      </c>
      <c r="K41" s="15" t="str">
        <f>IF(Beregningsark!AQ41="","",IF(OR(I41="Motorvejsstrækning",I41="Frakørselsflettestrækning",I41="Tilkørselsflettestrækning",I41="Motorvejsforgrening",I41="Motorvejssammenløb",I41="Motorvejsvekselstrækning",I41="Sideanlæg"),Beregningsark!AL41*Beregningsark!J41*Beregningsark!K41*Beregningsark!M41*Beregningsark!O41*Beregningsark!P41*Beregningsark!Q41*Beregningsark!R41*Beregningsark!S41*Beregningsark!T41*Beregningsark!Y41*Beregningsark!AA41*Beregningsark!AC41*Beregningsark!AE41*Beregningsark!AG41*Beregningsark!AJ41,Beregningsark!AL41*Beregningsark!J41*Beregningsark!K41*Beregningsark!M41*Beregningsark!O41*Beregningsark!P41*Beregningsark!Q41*Beregningsark!R41*Beregningsark!S41*Beregningsark!T41*Beregningsark!Y41*Beregningsark!AA41*Beregningsark!AC41*Beregningsark!AE41*Beregningsark!AG41*Beregningsark!AJ41*0.8833))</f>
        <v/>
      </c>
      <c r="L41" s="15" t="str">
        <f>IF(Beregningsark!AQ41="","",IF(OR(I41="Motorvejsstrækning",I41="Frakørselsflettestrækning",I41="Tilkørselsflettestrækning",I41="Motorvejsforgrening",I41="Motorvejssammenløb",I41="Motorvejsvekselstrækning",I41="Sideanlæg"),Beregningsark!AM41*Beregningsark!J41*Beregningsark!K41*Beregningsark!M41*Beregningsark!O41*Beregningsark!P41*Beregningsark!Q41*Beregningsark!R41*Beregningsark!S41*Beregningsark!U41*Beregningsark!Y41*Beregningsark!AA41*Beregningsark!AC41*Beregningsark!AE41*Beregningsark!AG41*Beregningsark!AJ41,Beregningsark!AM41*Beregningsark!J41*Beregningsark!K41*Beregningsark!M41*Beregningsark!O41*Beregningsark!P41*Beregningsark!Q41*Beregningsark!R41*Beregningsark!S41*Beregningsark!U41*Beregningsark!Y41*Beregningsark!AA41*Beregningsark!AC41*Beregningsark!AE41*Beregningsark!AG41*Beregningsark!AJ41*1.1176))</f>
        <v/>
      </c>
      <c r="M41" s="15" t="str">
        <f t="shared" si="0"/>
        <v/>
      </c>
      <c r="N41" s="15" t="str">
        <f>IF(Beregningsark!AQ41="","",IF(OR(I41="Motorvejsstrækning",I41="Frakørselsflettestrækning",I41="Tilkørselsflettestrækning",I41="Motorvejsforgrening",I41="Motorvejssammenløb",I41="Motorvejsvekselstrækning",I41="Sideanlæg"),Beregningsark!AN41*Beregningsark!J41*Beregningsark!K41*Beregningsark!L41*Beregningsark!N41*Beregningsark!P41*Beregningsark!R41*Beregningsark!S41*Beregningsark!V41*Beregningsark!Y41*Beregningsark!Z41*Beregningsark!AB41*Beregningsark!AD41*Beregningsark!AH41*Beregningsark!AJ41,Beregningsark!AN41*Beregningsark!J41*Beregningsark!K41*Beregningsark!L41*Beregningsark!N41*Beregningsark!P41*Beregningsark!R41*Beregningsark!S41*Beregningsark!V41*Beregningsark!Y41*Beregningsark!Z41*Beregningsark!AB41*Beregningsark!AD41*Beregningsark!AH41*Beregningsark!AJ41*0.7672))</f>
        <v/>
      </c>
      <c r="O41" s="15" t="str">
        <f>IF(Beregningsark!AQ41="","",IF(OR(I41="Motorvejsstrækning",I41="Frakørselsflettestrækning",I41="Tilkørselsflettestrækning",I41="Motorvejsforgrening",I41="Motorvejssammenløb",I41="Motorvejsvekselstrækning",I41="Sideanlæg"),Beregningsark!AO41*Beregningsark!J41*Beregningsark!K41*Beregningsark!L41*Beregningsark!N41*Beregningsark!P41*Beregningsark!R41*Beregningsark!S41*Beregningsark!W41*Beregningsark!Y41*Beregningsark!Z41*Beregningsark!AB41*Beregningsark!AD41*Beregningsark!AH41*Beregningsark!AJ41,Beregningsark!AO41*Beregningsark!J41*Beregningsark!K41*Beregningsark!L41*Beregningsark!N41*Beregningsark!P41*Beregningsark!R41*Beregningsark!S41*Beregningsark!W41*Beregningsark!Y41*Beregningsark!Z41*Beregningsark!AB41*Beregningsark!AD41*Beregningsark!AH41*Beregningsark!AJ41*0.7672))</f>
        <v/>
      </c>
      <c r="P41" s="15" t="str">
        <f>IF(Beregningsark!AQ41="","",IF(OR(I41="Motorvejsstrækning",I41="Frakørselsflettestrækning",I41="Tilkørselsflettestrækning",I41="Motorvejsforgrening",I41="Motorvejssammenløb",I41="Motorvejsvekselstrækning",I41="Sideanlæg"),Beregningsark!AP41*Beregningsark!J41*Beregningsark!K41*Beregningsark!L41*Beregningsark!N41*Beregningsark!P41*Beregningsark!R41*Beregningsark!S41*Beregningsark!X41*Beregningsark!Y41*Beregningsark!Z41*Beregningsark!AB41*Beregningsark!AD41*Beregningsark!AI41*Beregningsark!AJ41,Beregningsark!AP41*Beregningsark!J41*Beregningsark!K41*Beregningsark!L41*Beregningsark!N41*Beregningsark!P41*Beregningsark!R41*Beregningsark!S41*Beregningsark!X41*Beregningsark!Y41*Beregningsark!Z41*Beregningsark!AB41*Beregningsark!AD41*Beregningsark!AI41*Beregningsark!AJ41*0.7672))</f>
        <v/>
      </c>
      <c r="Q41" s="15" t="str">
        <f t="shared" si="1"/>
        <v/>
      </c>
      <c r="R41" s="17" t="str">
        <f t="shared" si="2"/>
        <v/>
      </c>
    </row>
    <row r="42" spans="1:18" x14ac:dyDescent="0.25">
      <c r="A42" s="4" t="str">
        <f>IF(Inddata!A57="","",Inddata!A57)</f>
        <v/>
      </c>
      <c r="B42" s="4" t="str">
        <f>IF(Inddata!B57="","",Inddata!B57)</f>
        <v/>
      </c>
      <c r="C42" s="4" t="str">
        <f>IF(Inddata!C57="","",Inddata!C57)</f>
        <v/>
      </c>
      <c r="D42" s="4" t="str">
        <f>IF(Inddata!D57="","",Inddata!D57)</f>
        <v/>
      </c>
      <c r="E42" s="4" t="str">
        <f>IF(Inddata!E57="","",Inddata!E57)</f>
        <v/>
      </c>
      <c r="F42" s="4" t="str">
        <f>IF(Inddata!F57="","",Inddata!F57)</f>
        <v/>
      </c>
      <c r="G42" s="4">
        <f>IF(Inddata!G57="","",Inddata!G57)</f>
        <v>0</v>
      </c>
      <c r="H42" s="4" t="str">
        <f>IF(Inddata!H57&gt;0.5,Inddata!H57,"")</f>
        <v/>
      </c>
      <c r="I42" s="4" t="str">
        <f>IF(Inddata!I57="","",Inddata!I57)</f>
        <v/>
      </c>
      <c r="J42" s="15" t="str">
        <f>IF(Beregningsark!AQ42="","",IF(OR(I42="Motorvejsstrækning",I42="Frakørselsflettestrækning",I42="Tilkørselsflettestrækning",I42="Motorvejsforgrening",I42="Motorvejssammenløb",I42="Motorvejsvekselstrækning",I42="Sideanlæg"),Beregningsark!AK42*Beregningsark!J42*Beregningsark!K42*Beregningsark!L42*Beregningsark!N42*Beregningsark!P42*Beregningsark!R42*Beregningsark!S42*Beregningsark!T42*Beregningsark!Y42*Beregningsark!Z42*Beregningsark!AB42*Beregningsark!AD42*Beregningsark!AF42*Beregningsark!AJ42,Beregningsark!AK42*Beregningsark!J42*Beregningsark!K42*Beregningsark!L42*Beregningsark!N42*Beregningsark!P42*Beregningsark!R42*Beregningsark!S42*Beregningsark!T42*Beregningsark!Y42*Beregningsark!Z42*Beregningsark!AB42*Beregningsark!AD42*Beregningsark!AF42*Beregningsark!AJ42*0.7672))</f>
        <v/>
      </c>
      <c r="K42" s="15" t="str">
        <f>IF(Beregningsark!AQ42="","",IF(OR(I42="Motorvejsstrækning",I42="Frakørselsflettestrækning",I42="Tilkørselsflettestrækning",I42="Motorvejsforgrening",I42="Motorvejssammenløb",I42="Motorvejsvekselstrækning",I42="Sideanlæg"),Beregningsark!AL42*Beregningsark!J42*Beregningsark!K42*Beregningsark!M42*Beregningsark!O42*Beregningsark!P42*Beregningsark!Q42*Beregningsark!R42*Beregningsark!S42*Beregningsark!T42*Beregningsark!Y42*Beregningsark!AA42*Beregningsark!AC42*Beregningsark!AE42*Beregningsark!AG42*Beregningsark!AJ42,Beregningsark!AL42*Beregningsark!J42*Beregningsark!K42*Beregningsark!M42*Beregningsark!O42*Beregningsark!P42*Beregningsark!Q42*Beregningsark!R42*Beregningsark!S42*Beregningsark!T42*Beregningsark!Y42*Beregningsark!AA42*Beregningsark!AC42*Beregningsark!AE42*Beregningsark!AG42*Beregningsark!AJ42*0.8833))</f>
        <v/>
      </c>
      <c r="L42" s="15" t="str">
        <f>IF(Beregningsark!AQ42="","",IF(OR(I42="Motorvejsstrækning",I42="Frakørselsflettestrækning",I42="Tilkørselsflettestrækning",I42="Motorvejsforgrening",I42="Motorvejssammenløb",I42="Motorvejsvekselstrækning",I42="Sideanlæg"),Beregningsark!AM42*Beregningsark!J42*Beregningsark!K42*Beregningsark!M42*Beregningsark!O42*Beregningsark!P42*Beregningsark!Q42*Beregningsark!R42*Beregningsark!S42*Beregningsark!U42*Beregningsark!Y42*Beregningsark!AA42*Beregningsark!AC42*Beregningsark!AE42*Beregningsark!AG42*Beregningsark!AJ42,Beregningsark!AM42*Beregningsark!J42*Beregningsark!K42*Beregningsark!M42*Beregningsark!O42*Beregningsark!P42*Beregningsark!Q42*Beregningsark!R42*Beregningsark!S42*Beregningsark!U42*Beregningsark!Y42*Beregningsark!AA42*Beregningsark!AC42*Beregningsark!AE42*Beregningsark!AG42*Beregningsark!AJ42*1.1176))</f>
        <v/>
      </c>
      <c r="M42" s="15" t="str">
        <f t="shared" si="0"/>
        <v/>
      </c>
      <c r="N42" s="15" t="str">
        <f>IF(Beregningsark!AQ42="","",IF(OR(I42="Motorvejsstrækning",I42="Frakørselsflettestrækning",I42="Tilkørselsflettestrækning",I42="Motorvejsforgrening",I42="Motorvejssammenløb",I42="Motorvejsvekselstrækning",I42="Sideanlæg"),Beregningsark!AN42*Beregningsark!J42*Beregningsark!K42*Beregningsark!L42*Beregningsark!N42*Beregningsark!P42*Beregningsark!R42*Beregningsark!S42*Beregningsark!V42*Beregningsark!Y42*Beregningsark!Z42*Beregningsark!AB42*Beregningsark!AD42*Beregningsark!AH42*Beregningsark!AJ42,Beregningsark!AN42*Beregningsark!J42*Beregningsark!K42*Beregningsark!L42*Beregningsark!N42*Beregningsark!P42*Beregningsark!R42*Beregningsark!S42*Beregningsark!V42*Beregningsark!Y42*Beregningsark!Z42*Beregningsark!AB42*Beregningsark!AD42*Beregningsark!AH42*Beregningsark!AJ42*0.7672))</f>
        <v/>
      </c>
      <c r="O42" s="15" t="str">
        <f>IF(Beregningsark!AQ42="","",IF(OR(I42="Motorvejsstrækning",I42="Frakørselsflettestrækning",I42="Tilkørselsflettestrækning",I42="Motorvejsforgrening",I42="Motorvejssammenløb",I42="Motorvejsvekselstrækning",I42="Sideanlæg"),Beregningsark!AO42*Beregningsark!J42*Beregningsark!K42*Beregningsark!L42*Beregningsark!N42*Beregningsark!P42*Beregningsark!R42*Beregningsark!S42*Beregningsark!W42*Beregningsark!Y42*Beregningsark!Z42*Beregningsark!AB42*Beregningsark!AD42*Beregningsark!AH42*Beregningsark!AJ42,Beregningsark!AO42*Beregningsark!J42*Beregningsark!K42*Beregningsark!L42*Beregningsark!N42*Beregningsark!P42*Beregningsark!R42*Beregningsark!S42*Beregningsark!W42*Beregningsark!Y42*Beregningsark!Z42*Beregningsark!AB42*Beregningsark!AD42*Beregningsark!AH42*Beregningsark!AJ42*0.7672))</f>
        <v/>
      </c>
      <c r="P42" s="15" t="str">
        <f>IF(Beregningsark!AQ42="","",IF(OR(I42="Motorvejsstrækning",I42="Frakørselsflettestrækning",I42="Tilkørselsflettestrækning",I42="Motorvejsforgrening",I42="Motorvejssammenløb",I42="Motorvejsvekselstrækning",I42="Sideanlæg"),Beregningsark!AP42*Beregningsark!J42*Beregningsark!K42*Beregningsark!L42*Beregningsark!N42*Beregningsark!P42*Beregningsark!R42*Beregningsark!S42*Beregningsark!X42*Beregningsark!Y42*Beregningsark!Z42*Beregningsark!AB42*Beregningsark!AD42*Beregningsark!AI42*Beregningsark!AJ42,Beregningsark!AP42*Beregningsark!J42*Beregningsark!K42*Beregningsark!L42*Beregningsark!N42*Beregningsark!P42*Beregningsark!R42*Beregningsark!S42*Beregningsark!X42*Beregningsark!Y42*Beregningsark!Z42*Beregningsark!AB42*Beregningsark!AD42*Beregningsark!AI42*Beregningsark!AJ42*0.7672))</f>
        <v/>
      </c>
      <c r="Q42" s="15" t="str">
        <f t="shared" si="1"/>
        <v/>
      </c>
      <c r="R42" s="17" t="str">
        <f t="shared" si="2"/>
        <v/>
      </c>
    </row>
    <row r="43" spans="1:18" x14ac:dyDescent="0.25">
      <c r="A43" s="4" t="str">
        <f>IF(Inddata!A58="","",Inddata!A58)</f>
        <v/>
      </c>
      <c r="B43" s="4" t="str">
        <f>IF(Inddata!B58="","",Inddata!B58)</f>
        <v/>
      </c>
      <c r="C43" s="4" t="str">
        <f>IF(Inddata!C58="","",Inddata!C58)</f>
        <v/>
      </c>
      <c r="D43" s="4" t="str">
        <f>IF(Inddata!D58="","",Inddata!D58)</f>
        <v/>
      </c>
      <c r="E43" s="4" t="str">
        <f>IF(Inddata!E58="","",Inddata!E58)</f>
        <v/>
      </c>
      <c r="F43" s="4" t="str">
        <f>IF(Inddata!F58="","",Inddata!F58)</f>
        <v/>
      </c>
      <c r="G43" s="4">
        <f>IF(Inddata!G58="","",Inddata!G58)</f>
        <v>0</v>
      </c>
      <c r="H43" s="4" t="str">
        <f>IF(Inddata!H58&gt;0.5,Inddata!H58,"")</f>
        <v/>
      </c>
      <c r="I43" s="4" t="str">
        <f>IF(Inddata!I58="","",Inddata!I58)</f>
        <v/>
      </c>
      <c r="J43" s="15" t="str">
        <f>IF(Beregningsark!AQ43="","",IF(OR(I43="Motorvejsstrækning",I43="Frakørselsflettestrækning",I43="Tilkørselsflettestrækning",I43="Motorvejsforgrening",I43="Motorvejssammenløb",I43="Motorvejsvekselstrækning",I43="Sideanlæg"),Beregningsark!AK43*Beregningsark!J43*Beregningsark!K43*Beregningsark!L43*Beregningsark!N43*Beregningsark!P43*Beregningsark!R43*Beregningsark!S43*Beregningsark!T43*Beregningsark!Y43*Beregningsark!Z43*Beregningsark!AB43*Beregningsark!AD43*Beregningsark!AF43*Beregningsark!AJ43,Beregningsark!AK43*Beregningsark!J43*Beregningsark!K43*Beregningsark!L43*Beregningsark!N43*Beregningsark!P43*Beregningsark!R43*Beregningsark!S43*Beregningsark!T43*Beregningsark!Y43*Beregningsark!Z43*Beregningsark!AB43*Beregningsark!AD43*Beregningsark!AF43*Beregningsark!AJ43*0.7672))</f>
        <v/>
      </c>
      <c r="K43" s="15" t="str">
        <f>IF(Beregningsark!AQ43="","",IF(OR(I43="Motorvejsstrækning",I43="Frakørselsflettestrækning",I43="Tilkørselsflettestrækning",I43="Motorvejsforgrening",I43="Motorvejssammenløb",I43="Motorvejsvekselstrækning",I43="Sideanlæg"),Beregningsark!AL43*Beregningsark!J43*Beregningsark!K43*Beregningsark!M43*Beregningsark!O43*Beregningsark!P43*Beregningsark!Q43*Beregningsark!R43*Beregningsark!S43*Beregningsark!T43*Beregningsark!Y43*Beregningsark!AA43*Beregningsark!AC43*Beregningsark!AE43*Beregningsark!AG43*Beregningsark!AJ43,Beregningsark!AL43*Beregningsark!J43*Beregningsark!K43*Beregningsark!M43*Beregningsark!O43*Beregningsark!P43*Beregningsark!Q43*Beregningsark!R43*Beregningsark!S43*Beregningsark!T43*Beregningsark!Y43*Beregningsark!AA43*Beregningsark!AC43*Beregningsark!AE43*Beregningsark!AG43*Beregningsark!AJ43*0.8833))</f>
        <v/>
      </c>
      <c r="L43" s="15" t="str">
        <f>IF(Beregningsark!AQ43="","",IF(OR(I43="Motorvejsstrækning",I43="Frakørselsflettestrækning",I43="Tilkørselsflettestrækning",I43="Motorvejsforgrening",I43="Motorvejssammenløb",I43="Motorvejsvekselstrækning",I43="Sideanlæg"),Beregningsark!AM43*Beregningsark!J43*Beregningsark!K43*Beregningsark!M43*Beregningsark!O43*Beregningsark!P43*Beregningsark!Q43*Beregningsark!R43*Beregningsark!S43*Beregningsark!U43*Beregningsark!Y43*Beregningsark!AA43*Beregningsark!AC43*Beregningsark!AE43*Beregningsark!AG43*Beregningsark!AJ43,Beregningsark!AM43*Beregningsark!J43*Beregningsark!K43*Beregningsark!M43*Beregningsark!O43*Beregningsark!P43*Beregningsark!Q43*Beregningsark!R43*Beregningsark!S43*Beregningsark!U43*Beregningsark!Y43*Beregningsark!AA43*Beregningsark!AC43*Beregningsark!AE43*Beregningsark!AG43*Beregningsark!AJ43*1.1176))</f>
        <v/>
      </c>
      <c r="M43" s="15" t="str">
        <f t="shared" si="0"/>
        <v/>
      </c>
      <c r="N43" s="15" t="str">
        <f>IF(Beregningsark!AQ43="","",IF(OR(I43="Motorvejsstrækning",I43="Frakørselsflettestrækning",I43="Tilkørselsflettestrækning",I43="Motorvejsforgrening",I43="Motorvejssammenløb",I43="Motorvejsvekselstrækning",I43="Sideanlæg"),Beregningsark!AN43*Beregningsark!J43*Beregningsark!K43*Beregningsark!L43*Beregningsark!N43*Beregningsark!P43*Beregningsark!R43*Beregningsark!S43*Beregningsark!V43*Beregningsark!Y43*Beregningsark!Z43*Beregningsark!AB43*Beregningsark!AD43*Beregningsark!AH43*Beregningsark!AJ43,Beregningsark!AN43*Beregningsark!J43*Beregningsark!K43*Beregningsark!L43*Beregningsark!N43*Beregningsark!P43*Beregningsark!R43*Beregningsark!S43*Beregningsark!V43*Beregningsark!Y43*Beregningsark!Z43*Beregningsark!AB43*Beregningsark!AD43*Beregningsark!AH43*Beregningsark!AJ43*0.7672))</f>
        <v/>
      </c>
      <c r="O43" s="15" t="str">
        <f>IF(Beregningsark!AQ43="","",IF(OR(I43="Motorvejsstrækning",I43="Frakørselsflettestrækning",I43="Tilkørselsflettestrækning",I43="Motorvejsforgrening",I43="Motorvejssammenløb",I43="Motorvejsvekselstrækning",I43="Sideanlæg"),Beregningsark!AO43*Beregningsark!J43*Beregningsark!K43*Beregningsark!L43*Beregningsark!N43*Beregningsark!P43*Beregningsark!R43*Beregningsark!S43*Beregningsark!W43*Beregningsark!Y43*Beregningsark!Z43*Beregningsark!AB43*Beregningsark!AD43*Beregningsark!AH43*Beregningsark!AJ43,Beregningsark!AO43*Beregningsark!J43*Beregningsark!K43*Beregningsark!L43*Beregningsark!N43*Beregningsark!P43*Beregningsark!R43*Beregningsark!S43*Beregningsark!W43*Beregningsark!Y43*Beregningsark!Z43*Beregningsark!AB43*Beregningsark!AD43*Beregningsark!AH43*Beregningsark!AJ43*0.7672))</f>
        <v/>
      </c>
      <c r="P43" s="15" t="str">
        <f>IF(Beregningsark!AQ43="","",IF(OR(I43="Motorvejsstrækning",I43="Frakørselsflettestrækning",I43="Tilkørselsflettestrækning",I43="Motorvejsforgrening",I43="Motorvejssammenløb",I43="Motorvejsvekselstrækning",I43="Sideanlæg"),Beregningsark!AP43*Beregningsark!J43*Beregningsark!K43*Beregningsark!L43*Beregningsark!N43*Beregningsark!P43*Beregningsark!R43*Beregningsark!S43*Beregningsark!X43*Beregningsark!Y43*Beregningsark!Z43*Beregningsark!AB43*Beregningsark!AD43*Beregningsark!AI43*Beregningsark!AJ43,Beregningsark!AP43*Beregningsark!J43*Beregningsark!K43*Beregningsark!L43*Beregningsark!N43*Beregningsark!P43*Beregningsark!R43*Beregningsark!S43*Beregningsark!X43*Beregningsark!Y43*Beregningsark!Z43*Beregningsark!AB43*Beregningsark!AD43*Beregningsark!AI43*Beregningsark!AJ43*0.7672))</f>
        <v/>
      </c>
      <c r="Q43" s="15" t="str">
        <f t="shared" si="1"/>
        <v/>
      </c>
      <c r="R43" s="17" t="str">
        <f t="shared" si="2"/>
        <v/>
      </c>
    </row>
    <row r="44" spans="1:18" x14ac:dyDescent="0.25">
      <c r="A44" s="4" t="str">
        <f>IF(Inddata!A59="","",Inddata!A59)</f>
        <v/>
      </c>
      <c r="B44" s="4" t="str">
        <f>IF(Inddata!B59="","",Inddata!B59)</f>
        <v/>
      </c>
      <c r="C44" s="4" t="str">
        <f>IF(Inddata!C59="","",Inddata!C59)</f>
        <v/>
      </c>
      <c r="D44" s="4" t="str">
        <f>IF(Inddata!D59="","",Inddata!D59)</f>
        <v/>
      </c>
      <c r="E44" s="4" t="str">
        <f>IF(Inddata!E59="","",Inddata!E59)</f>
        <v/>
      </c>
      <c r="F44" s="4" t="str">
        <f>IF(Inddata!F59="","",Inddata!F59)</f>
        <v/>
      </c>
      <c r="G44" s="4">
        <f>IF(Inddata!G59="","",Inddata!G59)</f>
        <v>0</v>
      </c>
      <c r="H44" s="4" t="str">
        <f>IF(Inddata!H59&gt;0.5,Inddata!H59,"")</f>
        <v/>
      </c>
      <c r="I44" s="4" t="str">
        <f>IF(Inddata!I59="","",Inddata!I59)</f>
        <v/>
      </c>
      <c r="J44" s="15" t="str">
        <f>IF(Beregningsark!AQ44="","",IF(OR(I44="Motorvejsstrækning",I44="Frakørselsflettestrækning",I44="Tilkørselsflettestrækning",I44="Motorvejsforgrening",I44="Motorvejssammenløb",I44="Motorvejsvekselstrækning",I44="Sideanlæg"),Beregningsark!AK44*Beregningsark!J44*Beregningsark!K44*Beregningsark!L44*Beregningsark!N44*Beregningsark!P44*Beregningsark!R44*Beregningsark!S44*Beregningsark!T44*Beregningsark!Y44*Beregningsark!Z44*Beregningsark!AB44*Beregningsark!AD44*Beregningsark!AF44*Beregningsark!AJ44,Beregningsark!AK44*Beregningsark!J44*Beregningsark!K44*Beregningsark!L44*Beregningsark!N44*Beregningsark!P44*Beregningsark!R44*Beregningsark!S44*Beregningsark!T44*Beregningsark!Y44*Beregningsark!Z44*Beregningsark!AB44*Beregningsark!AD44*Beregningsark!AF44*Beregningsark!AJ44*0.7672))</f>
        <v/>
      </c>
      <c r="K44" s="15" t="str">
        <f>IF(Beregningsark!AQ44="","",IF(OR(I44="Motorvejsstrækning",I44="Frakørselsflettestrækning",I44="Tilkørselsflettestrækning",I44="Motorvejsforgrening",I44="Motorvejssammenløb",I44="Motorvejsvekselstrækning",I44="Sideanlæg"),Beregningsark!AL44*Beregningsark!J44*Beregningsark!K44*Beregningsark!M44*Beregningsark!O44*Beregningsark!P44*Beregningsark!Q44*Beregningsark!R44*Beregningsark!S44*Beregningsark!T44*Beregningsark!Y44*Beregningsark!AA44*Beregningsark!AC44*Beregningsark!AE44*Beregningsark!AG44*Beregningsark!AJ44,Beregningsark!AL44*Beregningsark!J44*Beregningsark!K44*Beregningsark!M44*Beregningsark!O44*Beregningsark!P44*Beregningsark!Q44*Beregningsark!R44*Beregningsark!S44*Beregningsark!T44*Beregningsark!Y44*Beregningsark!AA44*Beregningsark!AC44*Beregningsark!AE44*Beregningsark!AG44*Beregningsark!AJ44*0.8833))</f>
        <v/>
      </c>
      <c r="L44" s="15" t="str">
        <f>IF(Beregningsark!AQ44="","",IF(OR(I44="Motorvejsstrækning",I44="Frakørselsflettestrækning",I44="Tilkørselsflettestrækning",I44="Motorvejsforgrening",I44="Motorvejssammenløb",I44="Motorvejsvekselstrækning",I44="Sideanlæg"),Beregningsark!AM44*Beregningsark!J44*Beregningsark!K44*Beregningsark!M44*Beregningsark!O44*Beregningsark!P44*Beregningsark!Q44*Beregningsark!R44*Beregningsark!S44*Beregningsark!U44*Beregningsark!Y44*Beregningsark!AA44*Beregningsark!AC44*Beregningsark!AE44*Beregningsark!AG44*Beregningsark!AJ44,Beregningsark!AM44*Beregningsark!J44*Beregningsark!K44*Beregningsark!M44*Beregningsark!O44*Beregningsark!P44*Beregningsark!Q44*Beregningsark!R44*Beregningsark!S44*Beregningsark!U44*Beregningsark!Y44*Beregningsark!AA44*Beregningsark!AC44*Beregningsark!AE44*Beregningsark!AG44*Beregningsark!AJ44*1.1176))</f>
        <v/>
      </c>
      <c r="M44" s="15" t="str">
        <f t="shared" si="0"/>
        <v/>
      </c>
      <c r="N44" s="15" t="str">
        <f>IF(Beregningsark!AQ44="","",IF(OR(I44="Motorvejsstrækning",I44="Frakørselsflettestrækning",I44="Tilkørselsflettestrækning",I44="Motorvejsforgrening",I44="Motorvejssammenløb",I44="Motorvejsvekselstrækning",I44="Sideanlæg"),Beregningsark!AN44*Beregningsark!J44*Beregningsark!K44*Beregningsark!L44*Beregningsark!N44*Beregningsark!P44*Beregningsark!R44*Beregningsark!S44*Beregningsark!V44*Beregningsark!Y44*Beregningsark!Z44*Beregningsark!AB44*Beregningsark!AD44*Beregningsark!AH44*Beregningsark!AJ44,Beregningsark!AN44*Beregningsark!J44*Beregningsark!K44*Beregningsark!L44*Beregningsark!N44*Beregningsark!P44*Beregningsark!R44*Beregningsark!S44*Beregningsark!V44*Beregningsark!Y44*Beregningsark!Z44*Beregningsark!AB44*Beregningsark!AD44*Beregningsark!AH44*Beregningsark!AJ44*0.7672))</f>
        <v/>
      </c>
      <c r="O44" s="15" t="str">
        <f>IF(Beregningsark!AQ44="","",IF(OR(I44="Motorvejsstrækning",I44="Frakørselsflettestrækning",I44="Tilkørselsflettestrækning",I44="Motorvejsforgrening",I44="Motorvejssammenløb",I44="Motorvejsvekselstrækning",I44="Sideanlæg"),Beregningsark!AO44*Beregningsark!J44*Beregningsark!K44*Beregningsark!L44*Beregningsark!N44*Beregningsark!P44*Beregningsark!R44*Beregningsark!S44*Beregningsark!W44*Beregningsark!Y44*Beregningsark!Z44*Beregningsark!AB44*Beregningsark!AD44*Beregningsark!AH44*Beregningsark!AJ44,Beregningsark!AO44*Beregningsark!J44*Beregningsark!K44*Beregningsark!L44*Beregningsark!N44*Beregningsark!P44*Beregningsark!R44*Beregningsark!S44*Beregningsark!W44*Beregningsark!Y44*Beregningsark!Z44*Beregningsark!AB44*Beregningsark!AD44*Beregningsark!AH44*Beregningsark!AJ44*0.7672))</f>
        <v/>
      </c>
      <c r="P44" s="15" t="str">
        <f>IF(Beregningsark!AQ44="","",IF(OR(I44="Motorvejsstrækning",I44="Frakørselsflettestrækning",I44="Tilkørselsflettestrækning",I44="Motorvejsforgrening",I44="Motorvejssammenløb",I44="Motorvejsvekselstrækning",I44="Sideanlæg"),Beregningsark!AP44*Beregningsark!J44*Beregningsark!K44*Beregningsark!L44*Beregningsark!N44*Beregningsark!P44*Beregningsark!R44*Beregningsark!S44*Beregningsark!X44*Beregningsark!Y44*Beregningsark!Z44*Beregningsark!AB44*Beregningsark!AD44*Beregningsark!AI44*Beregningsark!AJ44,Beregningsark!AP44*Beregningsark!J44*Beregningsark!K44*Beregningsark!L44*Beregningsark!N44*Beregningsark!P44*Beregningsark!R44*Beregningsark!S44*Beregningsark!X44*Beregningsark!Y44*Beregningsark!Z44*Beregningsark!AB44*Beregningsark!AD44*Beregningsark!AI44*Beregningsark!AJ44*0.7672))</f>
        <v/>
      </c>
      <c r="Q44" s="15" t="str">
        <f t="shared" si="1"/>
        <v/>
      </c>
      <c r="R44" s="17" t="str">
        <f t="shared" si="2"/>
        <v/>
      </c>
    </row>
    <row r="45" spans="1:18" x14ac:dyDescent="0.25">
      <c r="A45" s="4" t="str">
        <f>IF(Inddata!A60="","",Inddata!A60)</f>
        <v/>
      </c>
      <c r="B45" s="4" t="str">
        <f>IF(Inddata!B60="","",Inddata!B60)</f>
        <v/>
      </c>
      <c r="C45" s="4" t="str">
        <f>IF(Inddata!C60="","",Inddata!C60)</f>
        <v/>
      </c>
      <c r="D45" s="4" t="str">
        <f>IF(Inddata!D60="","",Inddata!D60)</f>
        <v/>
      </c>
      <c r="E45" s="4" t="str">
        <f>IF(Inddata!E60="","",Inddata!E60)</f>
        <v/>
      </c>
      <c r="F45" s="4" t="str">
        <f>IF(Inddata!F60="","",Inddata!F60)</f>
        <v/>
      </c>
      <c r="G45" s="4">
        <f>IF(Inddata!G60="","",Inddata!G60)</f>
        <v>0</v>
      </c>
      <c r="H45" s="4" t="str">
        <f>IF(Inddata!H60&gt;0.5,Inddata!H60,"")</f>
        <v/>
      </c>
      <c r="I45" s="4" t="str">
        <f>IF(Inddata!I60="","",Inddata!I60)</f>
        <v/>
      </c>
      <c r="J45" s="15" t="str">
        <f>IF(Beregningsark!AQ45="","",IF(OR(I45="Motorvejsstrækning",I45="Frakørselsflettestrækning",I45="Tilkørselsflettestrækning",I45="Motorvejsforgrening",I45="Motorvejssammenløb",I45="Motorvejsvekselstrækning",I45="Sideanlæg"),Beregningsark!AK45*Beregningsark!J45*Beregningsark!K45*Beregningsark!L45*Beregningsark!N45*Beregningsark!P45*Beregningsark!R45*Beregningsark!S45*Beregningsark!T45*Beregningsark!Y45*Beregningsark!Z45*Beregningsark!AB45*Beregningsark!AD45*Beregningsark!AF45*Beregningsark!AJ45,Beregningsark!AK45*Beregningsark!J45*Beregningsark!K45*Beregningsark!L45*Beregningsark!N45*Beregningsark!P45*Beregningsark!R45*Beregningsark!S45*Beregningsark!T45*Beregningsark!Y45*Beregningsark!Z45*Beregningsark!AB45*Beregningsark!AD45*Beregningsark!AF45*Beregningsark!AJ45*0.7672))</f>
        <v/>
      </c>
      <c r="K45" s="15" t="str">
        <f>IF(Beregningsark!AQ45="","",IF(OR(I45="Motorvejsstrækning",I45="Frakørselsflettestrækning",I45="Tilkørselsflettestrækning",I45="Motorvejsforgrening",I45="Motorvejssammenløb",I45="Motorvejsvekselstrækning",I45="Sideanlæg"),Beregningsark!AL45*Beregningsark!J45*Beregningsark!K45*Beregningsark!M45*Beregningsark!O45*Beregningsark!P45*Beregningsark!Q45*Beregningsark!R45*Beregningsark!S45*Beregningsark!T45*Beregningsark!Y45*Beregningsark!AA45*Beregningsark!AC45*Beregningsark!AE45*Beregningsark!AG45*Beregningsark!AJ45,Beregningsark!AL45*Beregningsark!J45*Beregningsark!K45*Beregningsark!M45*Beregningsark!O45*Beregningsark!P45*Beregningsark!Q45*Beregningsark!R45*Beregningsark!S45*Beregningsark!T45*Beregningsark!Y45*Beregningsark!AA45*Beregningsark!AC45*Beregningsark!AE45*Beregningsark!AG45*Beregningsark!AJ45*0.8833))</f>
        <v/>
      </c>
      <c r="L45" s="15" t="str">
        <f>IF(Beregningsark!AQ45="","",IF(OR(I45="Motorvejsstrækning",I45="Frakørselsflettestrækning",I45="Tilkørselsflettestrækning",I45="Motorvejsforgrening",I45="Motorvejssammenløb",I45="Motorvejsvekselstrækning",I45="Sideanlæg"),Beregningsark!AM45*Beregningsark!J45*Beregningsark!K45*Beregningsark!M45*Beregningsark!O45*Beregningsark!P45*Beregningsark!Q45*Beregningsark!R45*Beregningsark!S45*Beregningsark!U45*Beregningsark!Y45*Beregningsark!AA45*Beregningsark!AC45*Beregningsark!AE45*Beregningsark!AG45*Beregningsark!AJ45,Beregningsark!AM45*Beregningsark!J45*Beregningsark!K45*Beregningsark!M45*Beregningsark!O45*Beregningsark!P45*Beregningsark!Q45*Beregningsark!R45*Beregningsark!S45*Beregningsark!U45*Beregningsark!Y45*Beregningsark!AA45*Beregningsark!AC45*Beregningsark!AE45*Beregningsark!AG45*Beregningsark!AJ45*1.1176))</f>
        <v/>
      </c>
      <c r="M45" s="15" t="str">
        <f t="shared" si="0"/>
        <v/>
      </c>
      <c r="N45" s="15" t="str">
        <f>IF(Beregningsark!AQ45="","",IF(OR(I45="Motorvejsstrækning",I45="Frakørselsflettestrækning",I45="Tilkørselsflettestrækning",I45="Motorvejsforgrening",I45="Motorvejssammenløb",I45="Motorvejsvekselstrækning",I45="Sideanlæg"),Beregningsark!AN45*Beregningsark!J45*Beregningsark!K45*Beregningsark!L45*Beregningsark!N45*Beregningsark!P45*Beregningsark!R45*Beregningsark!S45*Beregningsark!V45*Beregningsark!Y45*Beregningsark!Z45*Beregningsark!AB45*Beregningsark!AD45*Beregningsark!AH45*Beregningsark!AJ45,Beregningsark!AN45*Beregningsark!J45*Beregningsark!K45*Beregningsark!L45*Beregningsark!N45*Beregningsark!P45*Beregningsark!R45*Beregningsark!S45*Beregningsark!V45*Beregningsark!Y45*Beregningsark!Z45*Beregningsark!AB45*Beregningsark!AD45*Beregningsark!AH45*Beregningsark!AJ45*0.7672))</f>
        <v/>
      </c>
      <c r="O45" s="15" t="str">
        <f>IF(Beregningsark!AQ45="","",IF(OR(I45="Motorvejsstrækning",I45="Frakørselsflettestrækning",I45="Tilkørselsflettestrækning",I45="Motorvejsforgrening",I45="Motorvejssammenløb",I45="Motorvejsvekselstrækning",I45="Sideanlæg"),Beregningsark!AO45*Beregningsark!J45*Beregningsark!K45*Beregningsark!L45*Beregningsark!N45*Beregningsark!P45*Beregningsark!R45*Beregningsark!S45*Beregningsark!W45*Beregningsark!Y45*Beregningsark!Z45*Beregningsark!AB45*Beregningsark!AD45*Beregningsark!AH45*Beregningsark!AJ45,Beregningsark!AO45*Beregningsark!J45*Beregningsark!K45*Beregningsark!L45*Beregningsark!N45*Beregningsark!P45*Beregningsark!R45*Beregningsark!S45*Beregningsark!W45*Beregningsark!Y45*Beregningsark!Z45*Beregningsark!AB45*Beregningsark!AD45*Beregningsark!AH45*Beregningsark!AJ45*0.7672))</f>
        <v/>
      </c>
      <c r="P45" s="15" t="str">
        <f>IF(Beregningsark!AQ45="","",IF(OR(I45="Motorvejsstrækning",I45="Frakørselsflettestrækning",I45="Tilkørselsflettestrækning",I45="Motorvejsforgrening",I45="Motorvejssammenløb",I45="Motorvejsvekselstrækning",I45="Sideanlæg"),Beregningsark!AP45*Beregningsark!J45*Beregningsark!K45*Beregningsark!L45*Beregningsark!N45*Beregningsark!P45*Beregningsark!R45*Beregningsark!S45*Beregningsark!X45*Beregningsark!Y45*Beregningsark!Z45*Beregningsark!AB45*Beregningsark!AD45*Beregningsark!AI45*Beregningsark!AJ45,Beregningsark!AP45*Beregningsark!J45*Beregningsark!K45*Beregningsark!L45*Beregningsark!N45*Beregningsark!P45*Beregningsark!R45*Beregningsark!S45*Beregningsark!X45*Beregningsark!Y45*Beregningsark!Z45*Beregningsark!AB45*Beregningsark!AD45*Beregningsark!AI45*Beregningsark!AJ45*0.7672))</f>
        <v/>
      </c>
      <c r="Q45" s="15" t="str">
        <f t="shared" si="1"/>
        <v/>
      </c>
      <c r="R45" s="17" t="str">
        <f t="shared" si="2"/>
        <v/>
      </c>
    </row>
    <row r="46" spans="1:18" x14ac:dyDescent="0.25">
      <c r="A46" s="4" t="str">
        <f>IF(Inddata!A61="","",Inddata!A61)</f>
        <v/>
      </c>
      <c r="B46" s="4" t="str">
        <f>IF(Inddata!B61="","",Inddata!B61)</f>
        <v/>
      </c>
      <c r="C46" s="4" t="str">
        <f>IF(Inddata!C61="","",Inddata!C61)</f>
        <v/>
      </c>
      <c r="D46" s="4" t="str">
        <f>IF(Inddata!D61="","",Inddata!D61)</f>
        <v/>
      </c>
      <c r="E46" s="4" t="str">
        <f>IF(Inddata!E61="","",Inddata!E61)</f>
        <v/>
      </c>
      <c r="F46" s="4" t="str">
        <f>IF(Inddata!F61="","",Inddata!F61)</f>
        <v/>
      </c>
      <c r="G46" s="4">
        <f>IF(Inddata!G61="","",Inddata!G61)</f>
        <v>0</v>
      </c>
      <c r="H46" s="4" t="str">
        <f>IF(Inddata!H61&gt;0.5,Inddata!H61,"")</f>
        <v/>
      </c>
      <c r="I46" s="4" t="str">
        <f>IF(Inddata!I61="","",Inddata!I61)</f>
        <v/>
      </c>
      <c r="J46" s="15" t="str">
        <f>IF(Beregningsark!AQ46="","",IF(OR(I46="Motorvejsstrækning",I46="Frakørselsflettestrækning",I46="Tilkørselsflettestrækning",I46="Motorvejsforgrening",I46="Motorvejssammenløb",I46="Motorvejsvekselstrækning",I46="Sideanlæg"),Beregningsark!AK46*Beregningsark!J46*Beregningsark!K46*Beregningsark!L46*Beregningsark!N46*Beregningsark!P46*Beregningsark!R46*Beregningsark!S46*Beregningsark!T46*Beregningsark!Y46*Beregningsark!Z46*Beregningsark!AB46*Beregningsark!AD46*Beregningsark!AF46*Beregningsark!AJ46,Beregningsark!AK46*Beregningsark!J46*Beregningsark!K46*Beregningsark!L46*Beregningsark!N46*Beregningsark!P46*Beregningsark!R46*Beregningsark!S46*Beregningsark!T46*Beregningsark!Y46*Beregningsark!Z46*Beregningsark!AB46*Beregningsark!AD46*Beregningsark!AF46*Beregningsark!AJ46*0.7672))</f>
        <v/>
      </c>
      <c r="K46" s="15" t="str">
        <f>IF(Beregningsark!AQ46="","",IF(OR(I46="Motorvejsstrækning",I46="Frakørselsflettestrækning",I46="Tilkørselsflettestrækning",I46="Motorvejsforgrening",I46="Motorvejssammenløb",I46="Motorvejsvekselstrækning",I46="Sideanlæg"),Beregningsark!AL46*Beregningsark!J46*Beregningsark!K46*Beregningsark!M46*Beregningsark!O46*Beregningsark!P46*Beregningsark!Q46*Beregningsark!R46*Beregningsark!S46*Beregningsark!T46*Beregningsark!Y46*Beregningsark!AA46*Beregningsark!AC46*Beregningsark!AE46*Beregningsark!AG46*Beregningsark!AJ46,Beregningsark!AL46*Beregningsark!J46*Beregningsark!K46*Beregningsark!M46*Beregningsark!O46*Beregningsark!P46*Beregningsark!Q46*Beregningsark!R46*Beregningsark!S46*Beregningsark!T46*Beregningsark!Y46*Beregningsark!AA46*Beregningsark!AC46*Beregningsark!AE46*Beregningsark!AG46*Beregningsark!AJ46*0.8833))</f>
        <v/>
      </c>
      <c r="L46" s="15" t="str">
        <f>IF(Beregningsark!AQ46="","",IF(OR(I46="Motorvejsstrækning",I46="Frakørselsflettestrækning",I46="Tilkørselsflettestrækning",I46="Motorvejsforgrening",I46="Motorvejssammenløb",I46="Motorvejsvekselstrækning",I46="Sideanlæg"),Beregningsark!AM46*Beregningsark!J46*Beregningsark!K46*Beregningsark!M46*Beregningsark!O46*Beregningsark!P46*Beregningsark!Q46*Beregningsark!R46*Beregningsark!S46*Beregningsark!U46*Beregningsark!Y46*Beregningsark!AA46*Beregningsark!AC46*Beregningsark!AE46*Beregningsark!AG46*Beregningsark!AJ46,Beregningsark!AM46*Beregningsark!J46*Beregningsark!K46*Beregningsark!M46*Beregningsark!O46*Beregningsark!P46*Beregningsark!Q46*Beregningsark!R46*Beregningsark!S46*Beregningsark!U46*Beregningsark!Y46*Beregningsark!AA46*Beregningsark!AC46*Beregningsark!AE46*Beregningsark!AG46*Beregningsark!AJ46*1.1176))</f>
        <v/>
      </c>
      <c r="M46" s="15" t="str">
        <f t="shared" si="0"/>
        <v/>
      </c>
      <c r="N46" s="15" t="str">
        <f>IF(Beregningsark!AQ46="","",IF(OR(I46="Motorvejsstrækning",I46="Frakørselsflettestrækning",I46="Tilkørselsflettestrækning",I46="Motorvejsforgrening",I46="Motorvejssammenløb",I46="Motorvejsvekselstrækning",I46="Sideanlæg"),Beregningsark!AN46*Beregningsark!J46*Beregningsark!K46*Beregningsark!L46*Beregningsark!N46*Beregningsark!P46*Beregningsark!R46*Beregningsark!S46*Beregningsark!V46*Beregningsark!Y46*Beregningsark!Z46*Beregningsark!AB46*Beregningsark!AD46*Beregningsark!AH46*Beregningsark!AJ46,Beregningsark!AN46*Beregningsark!J46*Beregningsark!K46*Beregningsark!L46*Beregningsark!N46*Beregningsark!P46*Beregningsark!R46*Beregningsark!S46*Beregningsark!V46*Beregningsark!Y46*Beregningsark!Z46*Beregningsark!AB46*Beregningsark!AD46*Beregningsark!AH46*Beregningsark!AJ46*0.7672))</f>
        <v/>
      </c>
      <c r="O46" s="15" t="str">
        <f>IF(Beregningsark!AQ46="","",IF(OR(I46="Motorvejsstrækning",I46="Frakørselsflettestrækning",I46="Tilkørselsflettestrækning",I46="Motorvejsforgrening",I46="Motorvejssammenløb",I46="Motorvejsvekselstrækning",I46="Sideanlæg"),Beregningsark!AO46*Beregningsark!J46*Beregningsark!K46*Beregningsark!L46*Beregningsark!N46*Beregningsark!P46*Beregningsark!R46*Beregningsark!S46*Beregningsark!W46*Beregningsark!Y46*Beregningsark!Z46*Beregningsark!AB46*Beregningsark!AD46*Beregningsark!AH46*Beregningsark!AJ46,Beregningsark!AO46*Beregningsark!J46*Beregningsark!K46*Beregningsark!L46*Beregningsark!N46*Beregningsark!P46*Beregningsark!R46*Beregningsark!S46*Beregningsark!W46*Beregningsark!Y46*Beregningsark!Z46*Beregningsark!AB46*Beregningsark!AD46*Beregningsark!AH46*Beregningsark!AJ46*0.7672))</f>
        <v/>
      </c>
      <c r="P46" s="15" t="str">
        <f>IF(Beregningsark!AQ46="","",IF(OR(I46="Motorvejsstrækning",I46="Frakørselsflettestrækning",I46="Tilkørselsflettestrækning",I46="Motorvejsforgrening",I46="Motorvejssammenløb",I46="Motorvejsvekselstrækning",I46="Sideanlæg"),Beregningsark!AP46*Beregningsark!J46*Beregningsark!K46*Beregningsark!L46*Beregningsark!N46*Beregningsark!P46*Beregningsark!R46*Beregningsark!S46*Beregningsark!X46*Beregningsark!Y46*Beregningsark!Z46*Beregningsark!AB46*Beregningsark!AD46*Beregningsark!AI46*Beregningsark!AJ46,Beregningsark!AP46*Beregningsark!J46*Beregningsark!K46*Beregningsark!L46*Beregningsark!N46*Beregningsark!P46*Beregningsark!R46*Beregningsark!S46*Beregningsark!X46*Beregningsark!Y46*Beregningsark!Z46*Beregningsark!AB46*Beregningsark!AD46*Beregningsark!AI46*Beregningsark!AJ46*0.7672))</f>
        <v/>
      </c>
      <c r="Q46" s="15" t="str">
        <f t="shared" si="1"/>
        <v/>
      </c>
      <c r="R46" s="17" t="str">
        <f t="shared" si="2"/>
        <v/>
      </c>
    </row>
    <row r="47" spans="1:18" x14ac:dyDescent="0.25">
      <c r="A47" s="4" t="str">
        <f>IF(Inddata!A62="","",Inddata!A62)</f>
        <v/>
      </c>
      <c r="B47" s="4" t="str">
        <f>IF(Inddata!B62="","",Inddata!B62)</f>
        <v/>
      </c>
      <c r="C47" s="4" t="str">
        <f>IF(Inddata!C62="","",Inddata!C62)</f>
        <v/>
      </c>
      <c r="D47" s="4" t="str">
        <f>IF(Inddata!D62="","",Inddata!D62)</f>
        <v/>
      </c>
      <c r="E47" s="4" t="str">
        <f>IF(Inddata!E62="","",Inddata!E62)</f>
        <v/>
      </c>
      <c r="F47" s="4" t="str">
        <f>IF(Inddata!F62="","",Inddata!F62)</f>
        <v/>
      </c>
      <c r="G47" s="4">
        <f>IF(Inddata!G62="","",Inddata!G62)</f>
        <v>0</v>
      </c>
      <c r="H47" s="4" t="str">
        <f>IF(Inddata!H62&gt;0.5,Inddata!H62,"")</f>
        <v/>
      </c>
      <c r="I47" s="4" t="str">
        <f>IF(Inddata!I62="","",Inddata!I62)</f>
        <v/>
      </c>
      <c r="J47" s="15" t="str">
        <f>IF(Beregningsark!AQ47="","",IF(OR(I47="Motorvejsstrækning",I47="Frakørselsflettestrækning",I47="Tilkørselsflettestrækning",I47="Motorvejsforgrening",I47="Motorvejssammenløb",I47="Motorvejsvekselstrækning",I47="Sideanlæg"),Beregningsark!AK47*Beregningsark!J47*Beregningsark!K47*Beregningsark!L47*Beregningsark!N47*Beregningsark!P47*Beregningsark!R47*Beregningsark!S47*Beregningsark!T47*Beregningsark!Y47*Beregningsark!Z47*Beregningsark!AB47*Beregningsark!AD47*Beregningsark!AF47*Beregningsark!AJ47,Beregningsark!AK47*Beregningsark!J47*Beregningsark!K47*Beregningsark!L47*Beregningsark!N47*Beregningsark!P47*Beregningsark!R47*Beregningsark!S47*Beregningsark!T47*Beregningsark!Y47*Beregningsark!Z47*Beregningsark!AB47*Beregningsark!AD47*Beregningsark!AF47*Beregningsark!AJ47*0.7672))</f>
        <v/>
      </c>
      <c r="K47" s="15" t="str">
        <f>IF(Beregningsark!AQ47="","",IF(OR(I47="Motorvejsstrækning",I47="Frakørselsflettestrækning",I47="Tilkørselsflettestrækning",I47="Motorvejsforgrening",I47="Motorvejssammenløb",I47="Motorvejsvekselstrækning",I47="Sideanlæg"),Beregningsark!AL47*Beregningsark!J47*Beregningsark!K47*Beregningsark!M47*Beregningsark!O47*Beregningsark!P47*Beregningsark!Q47*Beregningsark!R47*Beregningsark!S47*Beregningsark!T47*Beregningsark!Y47*Beregningsark!AA47*Beregningsark!AC47*Beregningsark!AE47*Beregningsark!AG47*Beregningsark!AJ47,Beregningsark!AL47*Beregningsark!J47*Beregningsark!K47*Beregningsark!M47*Beregningsark!O47*Beregningsark!P47*Beregningsark!Q47*Beregningsark!R47*Beregningsark!S47*Beregningsark!T47*Beregningsark!Y47*Beregningsark!AA47*Beregningsark!AC47*Beregningsark!AE47*Beregningsark!AG47*Beregningsark!AJ47*0.8833))</f>
        <v/>
      </c>
      <c r="L47" s="15" t="str">
        <f>IF(Beregningsark!AQ47="","",IF(OR(I47="Motorvejsstrækning",I47="Frakørselsflettestrækning",I47="Tilkørselsflettestrækning",I47="Motorvejsforgrening",I47="Motorvejssammenløb",I47="Motorvejsvekselstrækning",I47="Sideanlæg"),Beregningsark!AM47*Beregningsark!J47*Beregningsark!K47*Beregningsark!M47*Beregningsark!O47*Beregningsark!P47*Beregningsark!Q47*Beregningsark!R47*Beregningsark!S47*Beregningsark!U47*Beregningsark!Y47*Beregningsark!AA47*Beregningsark!AC47*Beregningsark!AE47*Beregningsark!AG47*Beregningsark!AJ47,Beregningsark!AM47*Beregningsark!J47*Beregningsark!K47*Beregningsark!M47*Beregningsark!O47*Beregningsark!P47*Beregningsark!Q47*Beregningsark!R47*Beregningsark!S47*Beregningsark!U47*Beregningsark!Y47*Beregningsark!AA47*Beregningsark!AC47*Beregningsark!AE47*Beregningsark!AG47*Beregningsark!AJ47*1.1176))</f>
        <v/>
      </c>
      <c r="M47" s="15" t="str">
        <f t="shared" si="0"/>
        <v/>
      </c>
      <c r="N47" s="15" t="str">
        <f>IF(Beregningsark!AQ47="","",IF(OR(I47="Motorvejsstrækning",I47="Frakørselsflettestrækning",I47="Tilkørselsflettestrækning",I47="Motorvejsforgrening",I47="Motorvejssammenløb",I47="Motorvejsvekselstrækning",I47="Sideanlæg"),Beregningsark!AN47*Beregningsark!J47*Beregningsark!K47*Beregningsark!L47*Beregningsark!N47*Beregningsark!P47*Beregningsark!R47*Beregningsark!S47*Beregningsark!V47*Beregningsark!Y47*Beregningsark!Z47*Beregningsark!AB47*Beregningsark!AD47*Beregningsark!AH47*Beregningsark!AJ47,Beregningsark!AN47*Beregningsark!J47*Beregningsark!K47*Beregningsark!L47*Beregningsark!N47*Beregningsark!P47*Beregningsark!R47*Beregningsark!S47*Beregningsark!V47*Beregningsark!Y47*Beregningsark!Z47*Beregningsark!AB47*Beregningsark!AD47*Beregningsark!AH47*Beregningsark!AJ47*0.7672))</f>
        <v/>
      </c>
      <c r="O47" s="15" t="str">
        <f>IF(Beregningsark!AQ47="","",IF(OR(I47="Motorvejsstrækning",I47="Frakørselsflettestrækning",I47="Tilkørselsflettestrækning",I47="Motorvejsforgrening",I47="Motorvejssammenløb",I47="Motorvejsvekselstrækning",I47="Sideanlæg"),Beregningsark!AO47*Beregningsark!J47*Beregningsark!K47*Beregningsark!L47*Beregningsark!N47*Beregningsark!P47*Beregningsark!R47*Beregningsark!S47*Beregningsark!W47*Beregningsark!Y47*Beregningsark!Z47*Beregningsark!AB47*Beregningsark!AD47*Beregningsark!AH47*Beregningsark!AJ47,Beregningsark!AO47*Beregningsark!J47*Beregningsark!K47*Beregningsark!L47*Beregningsark!N47*Beregningsark!P47*Beregningsark!R47*Beregningsark!S47*Beregningsark!W47*Beregningsark!Y47*Beregningsark!Z47*Beregningsark!AB47*Beregningsark!AD47*Beregningsark!AH47*Beregningsark!AJ47*0.7672))</f>
        <v/>
      </c>
      <c r="P47" s="15" t="str">
        <f>IF(Beregningsark!AQ47="","",IF(OR(I47="Motorvejsstrækning",I47="Frakørselsflettestrækning",I47="Tilkørselsflettestrækning",I47="Motorvejsforgrening",I47="Motorvejssammenløb",I47="Motorvejsvekselstrækning",I47="Sideanlæg"),Beregningsark!AP47*Beregningsark!J47*Beregningsark!K47*Beregningsark!L47*Beregningsark!N47*Beregningsark!P47*Beregningsark!R47*Beregningsark!S47*Beregningsark!X47*Beregningsark!Y47*Beregningsark!Z47*Beregningsark!AB47*Beregningsark!AD47*Beregningsark!AI47*Beregningsark!AJ47,Beregningsark!AP47*Beregningsark!J47*Beregningsark!K47*Beregningsark!L47*Beregningsark!N47*Beregningsark!P47*Beregningsark!R47*Beregningsark!S47*Beregningsark!X47*Beregningsark!Y47*Beregningsark!Z47*Beregningsark!AB47*Beregningsark!AD47*Beregningsark!AI47*Beregningsark!AJ47*0.7672))</f>
        <v/>
      </c>
      <c r="Q47" s="15" t="str">
        <f t="shared" si="1"/>
        <v/>
      </c>
      <c r="R47" s="17" t="str">
        <f t="shared" si="2"/>
        <v/>
      </c>
    </row>
    <row r="48" spans="1:18" x14ac:dyDescent="0.25">
      <c r="A48" s="4" t="str">
        <f>IF(Inddata!A63="","",Inddata!A63)</f>
        <v/>
      </c>
      <c r="B48" s="4" t="str">
        <f>IF(Inddata!B63="","",Inddata!B63)</f>
        <v/>
      </c>
      <c r="C48" s="4" t="str">
        <f>IF(Inddata!C63="","",Inddata!C63)</f>
        <v/>
      </c>
      <c r="D48" s="4" t="str">
        <f>IF(Inddata!D63="","",Inddata!D63)</f>
        <v/>
      </c>
      <c r="E48" s="4" t="str">
        <f>IF(Inddata!E63="","",Inddata!E63)</f>
        <v/>
      </c>
      <c r="F48" s="4" t="str">
        <f>IF(Inddata!F63="","",Inddata!F63)</f>
        <v/>
      </c>
      <c r="G48" s="4">
        <f>IF(Inddata!G63="","",Inddata!G63)</f>
        <v>0</v>
      </c>
      <c r="H48" s="4" t="str">
        <f>IF(Inddata!H63&gt;0.5,Inddata!H63,"")</f>
        <v/>
      </c>
      <c r="I48" s="4" t="str">
        <f>IF(Inddata!I63="","",Inddata!I63)</f>
        <v/>
      </c>
      <c r="J48" s="15" t="str">
        <f>IF(Beregningsark!AQ48="","",IF(OR(I48="Motorvejsstrækning",I48="Frakørselsflettestrækning",I48="Tilkørselsflettestrækning",I48="Motorvejsforgrening",I48="Motorvejssammenløb",I48="Motorvejsvekselstrækning",I48="Sideanlæg"),Beregningsark!AK48*Beregningsark!J48*Beregningsark!K48*Beregningsark!L48*Beregningsark!N48*Beregningsark!P48*Beregningsark!R48*Beregningsark!S48*Beregningsark!T48*Beregningsark!Y48*Beregningsark!Z48*Beregningsark!AB48*Beregningsark!AD48*Beregningsark!AF48*Beregningsark!AJ48,Beregningsark!AK48*Beregningsark!J48*Beregningsark!K48*Beregningsark!L48*Beregningsark!N48*Beregningsark!P48*Beregningsark!R48*Beregningsark!S48*Beregningsark!T48*Beregningsark!Y48*Beregningsark!Z48*Beregningsark!AB48*Beregningsark!AD48*Beregningsark!AF48*Beregningsark!AJ48*0.7672))</f>
        <v/>
      </c>
      <c r="K48" s="15" t="str">
        <f>IF(Beregningsark!AQ48="","",IF(OR(I48="Motorvejsstrækning",I48="Frakørselsflettestrækning",I48="Tilkørselsflettestrækning",I48="Motorvejsforgrening",I48="Motorvejssammenløb",I48="Motorvejsvekselstrækning",I48="Sideanlæg"),Beregningsark!AL48*Beregningsark!J48*Beregningsark!K48*Beregningsark!M48*Beregningsark!O48*Beregningsark!P48*Beregningsark!Q48*Beregningsark!R48*Beregningsark!S48*Beregningsark!T48*Beregningsark!Y48*Beregningsark!AA48*Beregningsark!AC48*Beregningsark!AE48*Beregningsark!AG48*Beregningsark!AJ48,Beregningsark!AL48*Beregningsark!J48*Beregningsark!K48*Beregningsark!M48*Beregningsark!O48*Beregningsark!P48*Beregningsark!Q48*Beregningsark!R48*Beregningsark!S48*Beregningsark!T48*Beregningsark!Y48*Beregningsark!AA48*Beregningsark!AC48*Beregningsark!AE48*Beregningsark!AG48*Beregningsark!AJ48*0.8833))</f>
        <v/>
      </c>
      <c r="L48" s="15" t="str">
        <f>IF(Beregningsark!AQ48="","",IF(OR(I48="Motorvejsstrækning",I48="Frakørselsflettestrækning",I48="Tilkørselsflettestrækning",I48="Motorvejsforgrening",I48="Motorvejssammenløb",I48="Motorvejsvekselstrækning",I48="Sideanlæg"),Beregningsark!AM48*Beregningsark!J48*Beregningsark!K48*Beregningsark!M48*Beregningsark!O48*Beregningsark!P48*Beregningsark!Q48*Beregningsark!R48*Beregningsark!S48*Beregningsark!U48*Beregningsark!Y48*Beregningsark!AA48*Beregningsark!AC48*Beregningsark!AE48*Beregningsark!AG48*Beregningsark!AJ48,Beregningsark!AM48*Beregningsark!J48*Beregningsark!K48*Beregningsark!M48*Beregningsark!O48*Beregningsark!P48*Beregningsark!Q48*Beregningsark!R48*Beregningsark!S48*Beregningsark!U48*Beregningsark!Y48*Beregningsark!AA48*Beregningsark!AC48*Beregningsark!AE48*Beregningsark!AG48*Beregningsark!AJ48*1.1176))</f>
        <v/>
      </c>
      <c r="M48" s="15" t="str">
        <f t="shared" si="0"/>
        <v/>
      </c>
      <c r="N48" s="15" t="str">
        <f>IF(Beregningsark!AQ48="","",IF(OR(I48="Motorvejsstrækning",I48="Frakørselsflettestrækning",I48="Tilkørselsflettestrækning",I48="Motorvejsforgrening",I48="Motorvejssammenløb",I48="Motorvejsvekselstrækning",I48="Sideanlæg"),Beregningsark!AN48*Beregningsark!J48*Beregningsark!K48*Beregningsark!L48*Beregningsark!N48*Beregningsark!P48*Beregningsark!R48*Beregningsark!S48*Beregningsark!V48*Beregningsark!Y48*Beregningsark!Z48*Beregningsark!AB48*Beregningsark!AD48*Beregningsark!AH48*Beregningsark!AJ48,Beregningsark!AN48*Beregningsark!J48*Beregningsark!K48*Beregningsark!L48*Beregningsark!N48*Beregningsark!P48*Beregningsark!R48*Beregningsark!S48*Beregningsark!V48*Beregningsark!Y48*Beregningsark!Z48*Beregningsark!AB48*Beregningsark!AD48*Beregningsark!AH48*Beregningsark!AJ48*0.7672))</f>
        <v/>
      </c>
      <c r="O48" s="15" t="str">
        <f>IF(Beregningsark!AQ48="","",IF(OR(I48="Motorvejsstrækning",I48="Frakørselsflettestrækning",I48="Tilkørselsflettestrækning",I48="Motorvejsforgrening",I48="Motorvejssammenløb",I48="Motorvejsvekselstrækning",I48="Sideanlæg"),Beregningsark!AO48*Beregningsark!J48*Beregningsark!K48*Beregningsark!L48*Beregningsark!N48*Beregningsark!P48*Beregningsark!R48*Beregningsark!S48*Beregningsark!W48*Beregningsark!Y48*Beregningsark!Z48*Beregningsark!AB48*Beregningsark!AD48*Beregningsark!AH48*Beregningsark!AJ48,Beregningsark!AO48*Beregningsark!J48*Beregningsark!K48*Beregningsark!L48*Beregningsark!N48*Beregningsark!P48*Beregningsark!R48*Beregningsark!S48*Beregningsark!W48*Beregningsark!Y48*Beregningsark!Z48*Beregningsark!AB48*Beregningsark!AD48*Beregningsark!AH48*Beregningsark!AJ48*0.7672))</f>
        <v/>
      </c>
      <c r="P48" s="15" t="str">
        <f>IF(Beregningsark!AQ48="","",IF(OR(I48="Motorvejsstrækning",I48="Frakørselsflettestrækning",I48="Tilkørselsflettestrækning",I48="Motorvejsforgrening",I48="Motorvejssammenløb",I48="Motorvejsvekselstrækning",I48="Sideanlæg"),Beregningsark!AP48*Beregningsark!J48*Beregningsark!K48*Beregningsark!L48*Beregningsark!N48*Beregningsark!P48*Beregningsark!R48*Beregningsark!S48*Beregningsark!X48*Beregningsark!Y48*Beregningsark!Z48*Beregningsark!AB48*Beregningsark!AD48*Beregningsark!AI48*Beregningsark!AJ48,Beregningsark!AP48*Beregningsark!J48*Beregningsark!K48*Beregningsark!L48*Beregningsark!N48*Beregningsark!P48*Beregningsark!R48*Beregningsark!S48*Beregningsark!X48*Beregningsark!Y48*Beregningsark!Z48*Beregningsark!AB48*Beregningsark!AD48*Beregningsark!AI48*Beregningsark!AJ48*0.7672))</f>
        <v/>
      </c>
      <c r="Q48" s="15" t="str">
        <f t="shared" si="1"/>
        <v/>
      </c>
      <c r="R48" s="17" t="str">
        <f t="shared" si="2"/>
        <v/>
      </c>
    </row>
    <row r="49" spans="1:18" x14ac:dyDescent="0.25">
      <c r="A49" s="4" t="str">
        <f>IF(Inddata!A64="","",Inddata!A64)</f>
        <v/>
      </c>
      <c r="B49" s="4" t="str">
        <f>IF(Inddata!B64="","",Inddata!B64)</f>
        <v/>
      </c>
      <c r="C49" s="4" t="str">
        <f>IF(Inddata!C64="","",Inddata!C64)</f>
        <v/>
      </c>
      <c r="D49" s="4" t="str">
        <f>IF(Inddata!D64="","",Inddata!D64)</f>
        <v/>
      </c>
      <c r="E49" s="4" t="str">
        <f>IF(Inddata!E64="","",Inddata!E64)</f>
        <v/>
      </c>
      <c r="F49" s="4" t="str">
        <f>IF(Inddata!F64="","",Inddata!F64)</f>
        <v/>
      </c>
      <c r="G49" s="4">
        <f>IF(Inddata!G64="","",Inddata!G64)</f>
        <v>0</v>
      </c>
      <c r="H49" s="4" t="str">
        <f>IF(Inddata!H64&gt;0.5,Inddata!H64,"")</f>
        <v/>
      </c>
      <c r="I49" s="4" t="str">
        <f>IF(Inddata!I64="","",Inddata!I64)</f>
        <v/>
      </c>
      <c r="J49" s="15" t="str">
        <f>IF(Beregningsark!AQ49="","",IF(OR(I49="Motorvejsstrækning",I49="Frakørselsflettestrækning",I49="Tilkørselsflettestrækning",I49="Motorvejsforgrening",I49="Motorvejssammenløb",I49="Motorvejsvekselstrækning",I49="Sideanlæg"),Beregningsark!AK49*Beregningsark!J49*Beregningsark!K49*Beregningsark!L49*Beregningsark!N49*Beregningsark!P49*Beregningsark!R49*Beregningsark!S49*Beregningsark!T49*Beregningsark!Y49*Beregningsark!Z49*Beregningsark!AB49*Beregningsark!AD49*Beregningsark!AF49*Beregningsark!AJ49,Beregningsark!AK49*Beregningsark!J49*Beregningsark!K49*Beregningsark!L49*Beregningsark!N49*Beregningsark!P49*Beregningsark!R49*Beregningsark!S49*Beregningsark!T49*Beregningsark!Y49*Beregningsark!Z49*Beregningsark!AB49*Beregningsark!AD49*Beregningsark!AF49*Beregningsark!AJ49*0.7672))</f>
        <v/>
      </c>
      <c r="K49" s="15" t="str">
        <f>IF(Beregningsark!AQ49="","",IF(OR(I49="Motorvejsstrækning",I49="Frakørselsflettestrækning",I49="Tilkørselsflettestrækning",I49="Motorvejsforgrening",I49="Motorvejssammenløb",I49="Motorvejsvekselstrækning",I49="Sideanlæg"),Beregningsark!AL49*Beregningsark!J49*Beregningsark!K49*Beregningsark!M49*Beregningsark!O49*Beregningsark!P49*Beregningsark!Q49*Beregningsark!R49*Beregningsark!S49*Beregningsark!T49*Beregningsark!Y49*Beregningsark!AA49*Beregningsark!AC49*Beregningsark!AE49*Beregningsark!AG49*Beregningsark!AJ49,Beregningsark!AL49*Beregningsark!J49*Beregningsark!K49*Beregningsark!M49*Beregningsark!O49*Beregningsark!P49*Beregningsark!Q49*Beregningsark!R49*Beregningsark!S49*Beregningsark!T49*Beregningsark!Y49*Beregningsark!AA49*Beregningsark!AC49*Beregningsark!AE49*Beregningsark!AG49*Beregningsark!AJ49*0.8833))</f>
        <v/>
      </c>
      <c r="L49" s="15" t="str">
        <f>IF(Beregningsark!AQ49="","",IF(OR(I49="Motorvejsstrækning",I49="Frakørselsflettestrækning",I49="Tilkørselsflettestrækning",I49="Motorvejsforgrening",I49="Motorvejssammenløb",I49="Motorvejsvekselstrækning",I49="Sideanlæg"),Beregningsark!AM49*Beregningsark!J49*Beregningsark!K49*Beregningsark!M49*Beregningsark!O49*Beregningsark!P49*Beregningsark!Q49*Beregningsark!R49*Beregningsark!S49*Beregningsark!U49*Beregningsark!Y49*Beregningsark!AA49*Beregningsark!AC49*Beregningsark!AE49*Beregningsark!AG49*Beregningsark!AJ49,Beregningsark!AM49*Beregningsark!J49*Beregningsark!K49*Beregningsark!M49*Beregningsark!O49*Beregningsark!P49*Beregningsark!Q49*Beregningsark!R49*Beregningsark!S49*Beregningsark!U49*Beregningsark!Y49*Beregningsark!AA49*Beregningsark!AC49*Beregningsark!AE49*Beregningsark!AG49*Beregningsark!AJ49*1.1176))</f>
        <v/>
      </c>
      <c r="M49" s="15" t="str">
        <f t="shared" si="0"/>
        <v/>
      </c>
      <c r="N49" s="15" t="str">
        <f>IF(Beregningsark!AQ49="","",IF(OR(I49="Motorvejsstrækning",I49="Frakørselsflettestrækning",I49="Tilkørselsflettestrækning",I49="Motorvejsforgrening",I49="Motorvejssammenløb",I49="Motorvejsvekselstrækning",I49="Sideanlæg"),Beregningsark!AN49*Beregningsark!J49*Beregningsark!K49*Beregningsark!L49*Beregningsark!N49*Beregningsark!P49*Beregningsark!R49*Beregningsark!S49*Beregningsark!V49*Beregningsark!Y49*Beregningsark!Z49*Beregningsark!AB49*Beregningsark!AD49*Beregningsark!AH49*Beregningsark!AJ49,Beregningsark!AN49*Beregningsark!J49*Beregningsark!K49*Beregningsark!L49*Beregningsark!N49*Beregningsark!P49*Beregningsark!R49*Beregningsark!S49*Beregningsark!V49*Beregningsark!Y49*Beregningsark!Z49*Beregningsark!AB49*Beregningsark!AD49*Beregningsark!AH49*Beregningsark!AJ49*0.7672))</f>
        <v/>
      </c>
      <c r="O49" s="15" t="str">
        <f>IF(Beregningsark!AQ49="","",IF(OR(I49="Motorvejsstrækning",I49="Frakørselsflettestrækning",I49="Tilkørselsflettestrækning",I49="Motorvejsforgrening",I49="Motorvejssammenløb",I49="Motorvejsvekselstrækning",I49="Sideanlæg"),Beregningsark!AO49*Beregningsark!J49*Beregningsark!K49*Beregningsark!L49*Beregningsark!N49*Beregningsark!P49*Beregningsark!R49*Beregningsark!S49*Beregningsark!W49*Beregningsark!Y49*Beregningsark!Z49*Beregningsark!AB49*Beregningsark!AD49*Beregningsark!AH49*Beregningsark!AJ49,Beregningsark!AO49*Beregningsark!J49*Beregningsark!K49*Beregningsark!L49*Beregningsark!N49*Beregningsark!P49*Beregningsark!R49*Beregningsark!S49*Beregningsark!W49*Beregningsark!Y49*Beregningsark!Z49*Beregningsark!AB49*Beregningsark!AD49*Beregningsark!AH49*Beregningsark!AJ49*0.7672))</f>
        <v/>
      </c>
      <c r="P49" s="15" t="str">
        <f>IF(Beregningsark!AQ49="","",IF(OR(I49="Motorvejsstrækning",I49="Frakørselsflettestrækning",I49="Tilkørselsflettestrækning",I49="Motorvejsforgrening",I49="Motorvejssammenløb",I49="Motorvejsvekselstrækning",I49="Sideanlæg"),Beregningsark!AP49*Beregningsark!J49*Beregningsark!K49*Beregningsark!L49*Beregningsark!N49*Beregningsark!P49*Beregningsark!R49*Beregningsark!S49*Beregningsark!X49*Beregningsark!Y49*Beregningsark!Z49*Beregningsark!AB49*Beregningsark!AD49*Beregningsark!AI49*Beregningsark!AJ49,Beregningsark!AP49*Beregningsark!J49*Beregningsark!K49*Beregningsark!L49*Beregningsark!N49*Beregningsark!P49*Beregningsark!R49*Beregningsark!S49*Beregningsark!X49*Beregningsark!Y49*Beregningsark!Z49*Beregningsark!AB49*Beregningsark!AD49*Beregningsark!AI49*Beregningsark!AJ49*0.7672))</f>
        <v/>
      </c>
      <c r="Q49" s="15" t="str">
        <f t="shared" si="1"/>
        <v/>
      </c>
      <c r="R49" s="17" t="str">
        <f t="shared" si="2"/>
        <v/>
      </c>
    </row>
    <row r="50" spans="1:18" x14ac:dyDescent="0.25">
      <c r="A50" s="4" t="str">
        <f>IF(Inddata!A65="","",Inddata!A65)</f>
        <v/>
      </c>
      <c r="B50" s="4" t="str">
        <f>IF(Inddata!B65="","",Inddata!B65)</f>
        <v/>
      </c>
      <c r="C50" s="4" t="str">
        <f>IF(Inddata!C65="","",Inddata!C65)</f>
        <v/>
      </c>
      <c r="D50" s="4" t="str">
        <f>IF(Inddata!D65="","",Inddata!D65)</f>
        <v/>
      </c>
      <c r="E50" s="4" t="str">
        <f>IF(Inddata!E65="","",Inddata!E65)</f>
        <v/>
      </c>
      <c r="F50" s="4" t="str">
        <f>IF(Inddata!F65="","",Inddata!F65)</f>
        <v/>
      </c>
      <c r="G50" s="4">
        <f>IF(Inddata!G65="","",Inddata!G65)</f>
        <v>0</v>
      </c>
      <c r="H50" s="4" t="str">
        <f>IF(Inddata!H65&gt;0.5,Inddata!H65,"")</f>
        <v/>
      </c>
      <c r="I50" s="4" t="str">
        <f>IF(Inddata!I65="","",Inddata!I65)</f>
        <v/>
      </c>
      <c r="J50" s="15" t="str">
        <f>IF(Beregningsark!AQ50="","",IF(OR(I50="Motorvejsstrækning",I50="Frakørselsflettestrækning",I50="Tilkørselsflettestrækning",I50="Motorvejsforgrening",I50="Motorvejssammenløb",I50="Motorvejsvekselstrækning",I50="Sideanlæg"),Beregningsark!AK50*Beregningsark!J50*Beregningsark!K50*Beregningsark!L50*Beregningsark!N50*Beregningsark!P50*Beregningsark!R50*Beregningsark!S50*Beregningsark!T50*Beregningsark!Y50*Beregningsark!Z50*Beregningsark!AB50*Beregningsark!AD50*Beregningsark!AF50*Beregningsark!AJ50,Beregningsark!AK50*Beregningsark!J50*Beregningsark!K50*Beregningsark!L50*Beregningsark!N50*Beregningsark!P50*Beregningsark!R50*Beregningsark!S50*Beregningsark!T50*Beregningsark!Y50*Beregningsark!Z50*Beregningsark!AB50*Beregningsark!AD50*Beregningsark!AF50*Beregningsark!AJ50*0.7672))</f>
        <v/>
      </c>
      <c r="K50" s="15" t="str">
        <f>IF(Beregningsark!AQ50="","",IF(OR(I50="Motorvejsstrækning",I50="Frakørselsflettestrækning",I50="Tilkørselsflettestrækning",I50="Motorvejsforgrening",I50="Motorvejssammenløb",I50="Motorvejsvekselstrækning",I50="Sideanlæg"),Beregningsark!AL50*Beregningsark!J50*Beregningsark!K50*Beregningsark!M50*Beregningsark!O50*Beregningsark!P50*Beregningsark!Q50*Beregningsark!R50*Beregningsark!S50*Beregningsark!T50*Beregningsark!Y50*Beregningsark!AA50*Beregningsark!AC50*Beregningsark!AE50*Beregningsark!AG50*Beregningsark!AJ50,Beregningsark!AL50*Beregningsark!J50*Beregningsark!K50*Beregningsark!M50*Beregningsark!O50*Beregningsark!P50*Beregningsark!Q50*Beregningsark!R50*Beregningsark!S50*Beregningsark!T50*Beregningsark!Y50*Beregningsark!AA50*Beregningsark!AC50*Beregningsark!AE50*Beregningsark!AG50*Beregningsark!AJ50*0.8833))</f>
        <v/>
      </c>
      <c r="L50" s="15" t="str">
        <f>IF(Beregningsark!AQ50="","",IF(OR(I50="Motorvejsstrækning",I50="Frakørselsflettestrækning",I50="Tilkørselsflettestrækning",I50="Motorvejsforgrening",I50="Motorvejssammenløb",I50="Motorvejsvekselstrækning",I50="Sideanlæg"),Beregningsark!AM50*Beregningsark!J50*Beregningsark!K50*Beregningsark!M50*Beregningsark!O50*Beregningsark!P50*Beregningsark!Q50*Beregningsark!R50*Beregningsark!S50*Beregningsark!U50*Beregningsark!Y50*Beregningsark!AA50*Beregningsark!AC50*Beregningsark!AE50*Beregningsark!AG50*Beregningsark!AJ50,Beregningsark!AM50*Beregningsark!J50*Beregningsark!K50*Beregningsark!M50*Beregningsark!O50*Beregningsark!P50*Beregningsark!Q50*Beregningsark!R50*Beregningsark!S50*Beregningsark!U50*Beregningsark!Y50*Beregningsark!AA50*Beregningsark!AC50*Beregningsark!AE50*Beregningsark!AG50*Beregningsark!AJ50*1.1176))</f>
        <v/>
      </c>
      <c r="M50" s="15" t="str">
        <f t="shared" si="0"/>
        <v/>
      </c>
      <c r="N50" s="15" t="str">
        <f>IF(Beregningsark!AQ50="","",IF(OR(I50="Motorvejsstrækning",I50="Frakørselsflettestrækning",I50="Tilkørselsflettestrækning",I50="Motorvejsforgrening",I50="Motorvejssammenløb",I50="Motorvejsvekselstrækning",I50="Sideanlæg"),Beregningsark!AN50*Beregningsark!J50*Beregningsark!K50*Beregningsark!L50*Beregningsark!N50*Beregningsark!P50*Beregningsark!R50*Beregningsark!S50*Beregningsark!V50*Beregningsark!Y50*Beregningsark!Z50*Beregningsark!AB50*Beregningsark!AD50*Beregningsark!AH50*Beregningsark!AJ50,Beregningsark!AN50*Beregningsark!J50*Beregningsark!K50*Beregningsark!L50*Beregningsark!N50*Beregningsark!P50*Beregningsark!R50*Beregningsark!S50*Beregningsark!V50*Beregningsark!Y50*Beregningsark!Z50*Beregningsark!AB50*Beregningsark!AD50*Beregningsark!AH50*Beregningsark!AJ50*0.7672))</f>
        <v/>
      </c>
      <c r="O50" s="15" t="str">
        <f>IF(Beregningsark!AQ50="","",IF(OR(I50="Motorvejsstrækning",I50="Frakørselsflettestrækning",I50="Tilkørselsflettestrækning",I50="Motorvejsforgrening",I50="Motorvejssammenløb",I50="Motorvejsvekselstrækning",I50="Sideanlæg"),Beregningsark!AO50*Beregningsark!J50*Beregningsark!K50*Beregningsark!L50*Beregningsark!N50*Beregningsark!P50*Beregningsark!R50*Beregningsark!S50*Beregningsark!W50*Beregningsark!Y50*Beregningsark!Z50*Beregningsark!AB50*Beregningsark!AD50*Beregningsark!AH50*Beregningsark!AJ50,Beregningsark!AO50*Beregningsark!J50*Beregningsark!K50*Beregningsark!L50*Beregningsark!N50*Beregningsark!P50*Beregningsark!R50*Beregningsark!S50*Beregningsark!W50*Beregningsark!Y50*Beregningsark!Z50*Beregningsark!AB50*Beregningsark!AD50*Beregningsark!AH50*Beregningsark!AJ50*0.7672))</f>
        <v/>
      </c>
      <c r="P50" s="15" t="str">
        <f>IF(Beregningsark!AQ50="","",IF(OR(I50="Motorvejsstrækning",I50="Frakørselsflettestrækning",I50="Tilkørselsflettestrækning",I50="Motorvejsforgrening",I50="Motorvejssammenløb",I50="Motorvejsvekselstrækning",I50="Sideanlæg"),Beregningsark!AP50*Beregningsark!J50*Beregningsark!K50*Beregningsark!L50*Beregningsark!N50*Beregningsark!P50*Beregningsark!R50*Beregningsark!S50*Beregningsark!X50*Beregningsark!Y50*Beregningsark!Z50*Beregningsark!AB50*Beregningsark!AD50*Beregningsark!AI50*Beregningsark!AJ50,Beregningsark!AP50*Beregningsark!J50*Beregningsark!K50*Beregningsark!L50*Beregningsark!N50*Beregningsark!P50*Beregningsark!R50*Beregningsark!S50*Beregningsark!X50*Beregningsark!Y50*Beregningsark!Z50*Beregningsark!AB50*Beregningsark!AD50*Beregningsark!AI50*Beregningsark!AJ50*0.7672))</f>
        <v/>
      </c>
      <c r="Q50" s="15" t="str">
        <f t="shared" si="1"/>
        <v/>
      </c>
      <c r="R50" s="17" t="str">
        <f t="shared" si="2"/>
        <v/>
      </c>
    </row>
    <row r="51" spans="1:18" x14ac:dyDescent="0.25">
      <c r="A51" s="4" t="str">
        <f>IF(Inddata!A66="","",Inddata!A66)</f>
        <v/>
      </c>
      <c r="B51" s="4" t="str">
        <f>IF(Inddata!B66="","",Inddata!B66)</f>
        <v/>
      </c>
      <c r="C51" s="4" t="str">
        <f>IF(Inddata!C66="","",Inddata!C66)</f>
        <v/>
      </c>
      <c r="D51" s="4" t="str">
        <f>IF(Inddata!D66="","",Inddata!D66)</f>
        <v/>
      </c>
      <c r="E51" s="4" t="str">
        <f>IF(Inddata!E66="","",Inddata!E66)</f>
        <v/>
      </c>
      <c r="F51" s="4" t="str">
        <f>IF(Inddata!F66="","",Inddata!F66)</f>
        <v/>
      </c>
      <c r="G51" s="4">
        <f>IF(Inddata!G66="","",Inddata!G66)</f>
        <v>0</v>
      </c>
      <c r="H51" s="4" t="str">
        <f>IF(Inddata!H66&gt;0.5,Inddata!H66,"")</f>
        <v/>
      </c>
      <c r="I51" s="4" t="str">
        <f>IF(Inddata!I66="","",Inddata!I66)</f>
        <v/>
      </c>
      <c r="J51" s="15" t="str">
        <f>IF(Beregningsark!AQ51="","",IF(OR(I51="Motorvejsstrækning",I51="Frakørselsflettestrækning",I51="Tilkørselsflettestrækning",I51="Motorvejsforgrening",I51="Motorvejssammenløb",I51="Motorvejsvekselstrækning",I51="Sideanlæg"),Beregningsark!AK51*Beregningsark!J51*Beregningsark!K51*Beregningsark!L51*Beregningsark!N51*Beregningsark!P51*Beregningsark!R51*Beregningsark!S51*Beregningsark!T51*Beregningsark!Y51*Beregningsark!Z51*Beregningsark!AB51*Beregningsark!AD51*Beregningsark!AF51*Beregningsark!AJ51,Beregningsark!AK51*Beregningsark!J51*Beregningsark!K51*Beregningsark!L51*Beregningsark!N51*Beregningsark!P51*Beregningsark!R51*Beregningsark!S51*Beregningsark!T51*Beregningsark!Y51*Beregningsark!Z51*Beregningsark!AB51*Beregningsark!AD51*Beregningsark!AF51*Beregningsark!AJ51*0.7672))</f>
        <v/>
      </c>
      <c r="K51" s="15" t="str">
        <f>IF(Beregningsark!AQ51="","",IF(OR(I51="Motorvejsstrækning",I51="Frakørselsflettestrækning",I51="Tilkørselsflettestrækning",I51="Motorvejsforgrening",I51="Motorvejssammenløb",I51="Motorvejsvekselstrækning",I51="Sideanlæg"),Beregningsark!AL51*Beregningsark!J51*Beregningsark!K51*Beregningsark!M51*Beregningsark!O51*Beregningsark!P51*Beregningsark!Q51*Beregningsark!R51*Beregningsark!S51*Beregningsark!T51*Beregningsark!Y51*Beregningsark!AA51*Beregningsark!AC51*Beregningsark!AE51*Beregningsark!AG51*Beregningsark!AJ51,Beregningsark!AL51*Beregningsark!J51*Beregningsark!K51*Beregningsark!M51*Beregningsark!O51*Beregningsark!P51*Beregningsark!Q51*Beregningsark!R51*Beregningsark!S51*Beregningsark!T51*Beregningsark!Y51*Beregningsark!AA51*Beregningsark!AC51*Beregningsark!AE51*Beregningsark!AG51*Beregningsark!AJ51*0.8833))</f>
        <v/>
      </c>
      <c r="L51" s="15" t="str">
        <f>IF(Beregningsark!AQ51="","",IF(OR(I51="Motorvejsstrækning",I51="Frakørselsflettestrækning",I51="Tilkørselsflettestrækning",I51="Motorvejsforgrening",I51="Motorvejssammenløb",I51="Motorvejsvekselstrækning",I51="Sideanlæg"),Beregningsark!AM51*Beregningsark!J51*Beregningsark!K51*Beregningsark!M51*Beregningsark!O51*Beregningsark!P51*Beregningsark!Q51*Beregningsark!R51*Beregningsark!S51*Beregningsark!U51*Beregningsark!Y51*Beregningsark!AA51*Beregningsark!AC51*Beregningsark!AE51*Beregningsark!AG51*Beregningsark!AJ51,Beregningsark!AM51*Beregningsark!J51*Beregningsark!K51*Beregningsark!M51*Beregningsark!O51*Beregningsark!P51*Beregningsark!Q51*Beregningsark!R51*Beregningsark!S51*Beregningsark!U51*Beregningsark!Y51*Beregningsark!AA51*Beregningsark!AC51*Beregningsark!AE51*Beregningsark!AG51*Beregningsark!AJ51*1.1176))</f>
        <v/>
      </c>
      <c r="M51" s="15" t="str">
        <f t="shared" si="0"/>
        <v/>
      </c>
      <c r="N51" s="15" t="str">
        <f>IF(Beregningsark!AQ51="","",IF(OR(I51="Motorvejsstrækning",I51="Frakørselsflettestrækning",I51="Tilkørselsflettestrækning",I51="Motorvejsforgrening",I51="Motorvejssammenløb",I51="Motorvejsvekselstrækning",I51="Sideanlæg"),Beregningsark!AN51*Beregningsark!J51*Beregningsark!K51*Beregningsark!L51*Beregningsark!N51*Beregningsark!P51*Beregningsark!R51*Beregningsark!S51*Beregningsark!V51*Beregningsark!Y51*Beregningsark!Z51*Beregningsark!AB51*Beregningsark!AD51*Beregningsark!AH51*Beregningsark!AJ51,Beregningsark!AN51*Beregningsark!J51*Beregningsark!K51*Beregningsark!L51*Beregningsark!N51*Beregningsark!P51*Beregningsark!R51*Beregningsark!S51*Beregningsark!V51*Beregningsark!Y51*Beregningsark!Z51*Beregningsark!AB51*Beregningsark!AD51*Beregningsark!AH51*Beregningsark!AJ51*0.7672))</f>
        <v/>
      </c>
      <c r="O51" s="15" t="str">
        <f>IF(Beregningsark!AQ51="","",IF(OR(I51="Motorvejsstrækning",I51="Frakørselsflettestrækning",I51="Tilkørselsflettestrækning",I51="Motorvejsforgrening",I51="Motorvejssammenløb",I51="Motorvejsvekselstrækning",I51="Sideanlæg"),Beregningsark!AO51*Beregningsark!J51*Beregningsark!K51*Beregningsark!L51*Beregningsark!N51*Beregningsark!P51*Beregningsark!R51*Beregningsark!S51*Beregningsark!W51*Beregningsark!Y51*Beregningsark!Z51*Beregningsark!AB51*Beregningsark!AD51*Beregningsark!AH51*Beregningsark!AJ51,Beregningsark!AO51*Beregningsark!J51*Beregningsark!K51*Beregningsark!L51*Beregningsark!N51*Beregningsark!P51*Beregningsark!R51*Beregningsark!S51*Beregningsark!W51*Beregningsark!Y51*Beregningsark!Z51*Beregningsark!AB51*Beregningsark!AD51*Beregningsark!AH51*Beregningsark!AJ51*0.7672))</f>
        <v/>
      </c>
      <c r="P51" s="15" t="str">
        <f>IF(Beregningsark!AQ51="","",IF(OR(I51="Motorvejsstrækning",I51="Frakørselsflettestrækning",I51="Tilkørselsflettestrækning",I51="Motorvejsforgrening",I51="Motorvejssammenløb",I51="Motorvejsvekselstrækning",I51="Sideanlæg"),Beregningsark!AP51*Beregningsark!J51*Beregningsark!K51*Beregningsark!L51*Beregningsark!N51*Beregningsark!P51*Beregningsark!R51*Beregningsark!S51*Beregningsark!X51*Beregningsark!Y51*Beregningsark!Z51*Beregningsark!AB51*Beregningsark!AD51*Beregningsark!AI51*Beregningsark!AJ51,Beregningsark!AP51*Beregningsark!J51*Beregningsark!K51*Beregningsark!L51*Beregningsark!N51*Beregningsark!P51*Beregningsark!R51*Beregningsark!S51*Beregningsark!X51*Beregningsark!Y51*Beregningsark!Z51*Beregningsark!AB51*Beregningsark!AD51*Beregningsark!AI51*Beregningsark!AJ51*0.7672))</f>
        <v/>
      </c>
      <c r="Q51" s="15" t="str">
        <f t="shared" si="1"/>
        <v/>
      </c>
      <c r="R51" s="17" t="str">
        <f t="shared" si="2"/>
        <v/>
      </c>
    </row>
    <row r="52" spans="1:18" x14ac:dyDescent="0.25">
      <c r="A52" s="4" t="str">
        <f>IF(Inddata!A67="","",Inddata!A67)</f>
        <v/>
      </c>
      <c r="B52" s="4" t="str">
        <f>IF(Inddata!B67="","",Inddata!B67)</f>
        <v/>
      </c>
      <c r="C52" s="4" t="str">
        <f>IF(Inddata!C67="","",Inddata!C67)</f>
        <v/>
      </c>
      <c r="D52" s="4" t="str">
        <f>IF(Inddata!D67="","",Inddata!D67)</f>
        <v/>
      </c>
      <c r="E52" s="4" t="str">
        <f>IF(Inddata!E67="","",Inddata!E67)</f>
        <v/>
      </c>
      <c r="F52" s="4" t="str">
        <f>IF(Inddata!F67="","",Inddata!F67)</f>
        <v/>
      </c>
      <c r="G52" s="4">
        <f>IF(Inddata!G67="","",Inddata!G67)</f>
        <v>0</v>
      </c>
      <c r="H52" s="4" t="str">
        <f>IF(Inddata!H67&gt;0.5,Inddata!H67,"")</f>
        <v/>
      </c>
      <c r="I52" s="4" t="str">
        <f>IF(Inddata!I67="","",Inddata!I67)</f>
        <v/>
      </c>
      <c r="J52" s="15" t="str">
        <f>IF(Beregningsark!AQ52="","",IF(OR(I52="Motorvejsstrækning",I52="Frakørselsflettestrækning",I52="Tilkørselsflettestrækning",I52="Motorvejsforgrening",I52="Motorvejssammenløb",I52="Motorvejsvekselstrækning",I52="Sideanlæg"),Beregningsark!AK52*Beregningsark!J52*Beregningsark!K52*Beregningsark!L52*Beregningsark!N52*Beregningsark!P52*Beregningsark!R52*Beregningsark!S52*Beregningsark!T52*Beregningsark!Y52*Beregningsark!Z52*Beregningsark!AB52*Beregningsark!AD52*Beregningsark!AF52*Beregningsark!AJ52,Beregningsark!AK52*Beregningsark!J52*Beregningsark!K52*Beregningsark!L52*Beregningsark!N52*Beregningsark!P52*Beregningsark!R52*Beregningsark!S52*Beregningsark!T52*Beregningsark!Y52*Beregningsark!Z52*Beregningsark!AB52*Beregningsark!AD52*Beregningsark!AF52*Beregningsark!AJ52*0.7672))</f>
        <v/>
      </c>
      <c r="K52" s="15" t="str">
        <f>IF(Beregningsark!AQ52="","",IF(OR(I52="Motorvejsstrækning",I52="Frakørselsflettestrækning",I52="Tilkørselsflettestrækning",I52="Motorvejsforgrening",I52="Motorvejssammenløb",I52="Motorvejsvekselstrækning",I52="Sideanlæg"),Beregningsark!AL52*Beregningsark!J52*Beregningsark!K52*Beregningsark!M52*Beregningsark!O52*Beregningsark!P52*Beregningsark!Q52*Beregningsark!R52*Beregningsark!S52*Beregningsark!T52*Beregningsark!Y52*Beregningsark!AA52*Beregningsark!AC52*Beregningsark!AE52*Beregningsark!AG52*Beregningsark!AJ52,Beregningsark!AL52*Beregningsark!J52*Beregningsark!K52*Beregningsark!M52*Beregningsark!O52*Beregningsark!P52*Beregningsark!Q52*Beregningsark!R52*Beregningsark!S52*Beregningsark!T52*Beregningsark!Y52*Beregningsark!AA52*Beregningsark!AC52*Beregningsark!AE52*Beregningsark!AG52*Beregningsark!AJ52*0.8833))</f>
        <v/>
      </c>
      <c r="L52" s="15" t="str">
        <f>IF(Beregningsark!AQ52="","",IF(OR(I52="Motorvejsstrækning",I52="Frakørselsflettestrækning",I52="Tilkørselsflettestrækning",I52="Motorvejsforgrening",I52="Motorvejssammenløb",I52="Motorvejsvekselstrækning",I52="Sideanlæg"),Beregningsark!AM52*Beregningsark!J52*Beregningsark!K52*Beregningsark!M52*Beregningsark!O52*Beregningsark!P52*Beregningsark!Q52*Beregningsark!R52*Beregningsark!S52*Beregningsark!U52*Beregningsark!Y52*Beregningsark!AA52*Beregningsark!AC52*Beregningsark!AE52*Beregningsark!AG52*Beregningsark!AJ52,Beregningsark!AM52*Beregningsark!J52*Beregningsark!K52*Beregningsark!M52*Beregningsark!O52*Beregningsark!P52*Beregningsark!Q52*Beregningsark!R52*Beregningsark!S52*Beregningsark!U52*Beregningsark!Y52*Beregningsark!AA52*Beregningsark!AC52*Beregningsark!AE52*Beregningsark!AG52*Beregningsark!AJ52*1.1176))</f>
        <v/>
      </c>
      <c r="M52" s="15" t="str">
        <f t="shared" si="0"/>
        <v/>
      </c>
      <c r="N52" s="15" t="str">
        <f>IF(Beregningsark!AQ52="","",IF(OR(I52="Motorvejsstrækning",I52="Frakørselsflettestrækning",I52="Tilkørselsflettestrækning",I52="Motorvejsforgrening",I52="Motorvejssammenløb",I52="Motorvejsvekselstrækning",I52="Sideanlæg"),Beregningsark!AN52*Beregningsark!J52*Beregningsark!K52*Beregningsark!L52*Beregningsark!N52*Beregningsark!P52*Beregningsark!R52*Beregningsark!S52*Beregningsark!V52*Beregningsark!Y52*Beregningsark!Z52*Beregningsark!AB52*Beregningsark!AD52*Beregningsark!AH52*Beregningsark!AJ52,Beregningsark!AN52*Beregningsark!J52*Beregningsark!K52*Beregningsark!L52*Beregningsark!N52*Beregningsark!P52*Beregningsark!R52*Beregningsark!S52*Beregningsark!V52*Beregningsark!Y52*Beregningsark!Z52*Beregningsark!AB52*Beregningsark!AD52*Beregningsark!AH52*Beregningsark!AJ52*0.7672))</f>
        <v/>
      </c>
      <c r="O52" s="15" t="str">
        <f>IF(Beregningsark!AQ52="","",IF(OR(I52="Motorvejsstrækning",I52="Frakørselsflettestrækning",I52="Tilkørselsflettestrækning",I52="Motorvejsforgrening",I52="Motorvejssammenløb",I52="Motorvejsvekselstrækning",I52="Sideanlæg"),Beregningsark!AO52*Beregningsark!J52*Beregningsark!K52*Beregningsark!L52*Beregningsark!N52*Beregningsark!P52*Beregningsark!R52*Beregningsark!S52*Beregningsark!W52*Beregningsark!Y52*Beregningsark!Z52*Beregningsark!AB52*Beregningsark!AD52*Beregningsark!AH52*Beregningsark!AJ52,Beregningsark!AO52*Beregningsark!J52*Beregningsark!K52*Beregningsark!L52*Beregningsark!N52*Beregningsark!P52*Beregningsark!R52*Beregningsark!S52*Beregningsark!W52*Beregningsark!Y52*Beregningsark!Z52*Beregningsark!AB52*Beregningsark!AD52*Beregningsark!AH52*Beregningsark!AJ52*0.7672))</f>
        <v/>
      </c>
      <c r="P52" s="15" t="str">
        <f>IF(Beregningsark!AQ52="","",IF(OR(I52="Motorvejsstrækning",I52="Frakørselsflettestrækning",I52="Tilkørselsflettestrækning",I52="Motorvejsforgrening",I52="Motorvejssammenløb",I52="Motorvejsvekselstrækning",I52="Sideanlæg"),Beregningsark!AP52*Beregningsark!J52*Beregningsark!K52*Beregningsark!L52*Beregningsark!N52*Beregningsark!P52*Beregningsark!R52*Beregningsark!S52*Beregningsark!X52*Beregningsark!Y52*Beregningsark!Z52*Beregningsark!AB52*Beregningsark!AD52*Beregningsark!AI52*Beregningsark!AJ52,Beregningsark!AP52*Beregningsark!J52*Beregningsark!K52*Beregningsark!L52*Beregningsark!N52*Beregningsark!P52*Beregningsark!R52*Beregningsark!S52*Beregningsark!X52*Beregningsark!Y52*Beregningsark!Z52*Beregningsark!AB52*Beregningsark!AD52*Beregningsark!AI52*Beregningsark!AJ52*0.7672))</f>
        <v/>
      </c>
      <c r="Q52" s="15" t="str">
        <f t="shared" si="1"/>
        <v/>
      </c>
      <c r="R52" s="17" t="str">
        <f t="shared" si="2"/>
        <v/>
      </c>
    </row>
    <row r="53" spans="1:18" x14ac:dyDescent="0.25">
      <c r="A53" s="4" t="str">
        <f>IF(Inddata!A68="","",Inddata!A68)</f>
        <v/>
      </c>
      <c r="B53" s="4" t="str">
        <f>IF(Inddata!B68="","",Inddata!B68)</f>
        <v/>
      </c>
      <c r="C53" s="4" t="str">
        <f>IF(Inddata!C68="","",Inddata!C68)</f>
        <v/>
      </c>
      <c r="D53" s="4" t="str">
        <f>IF(Inddata!D68="","",Inddata!D68)</f>
        <v/>
      </c>
      <c r="E53" s="4" t="str">
        <f>IF(Inddata!E68="","",Inddata!E68)</f>
        <v/>
      </c>
      <c r="F53" s="4" t="str">
        <f>IF(Inddata!F68="","",Inddata!F68)</f>
        <v/>
      </c>
      <c r="G53" s="4">
        <f>IF(Inddata!G68="","",Inddata!G68)</f>
        <v>0</v>
      </c>
      <c r="H53" s="4" t="str">
        <f>IF(Inddata!H68&gt;0.5,Inddata!H68,"")</f>
        <v/>
      </c>
      <c r="I53" s="4" t="str">
        <f>IF(Inddata!I68="","",Inddata!I68)</f>
        <v/>
      </c>
      <c r="J53" s="15" t="str">
        <f>IF(Beregningsark!AQ53="","",IF(OR(I53="Motorvejsstrækning",I53="Frakørselsflettestrækning",I53="Tilkørselsflettestrækning",I53="Motorvejsforgrening",I53="Motorvejssammenløb",I53="Motorvejsvekselstrækning",I53="Sideanlæg"),Beregningsark!AK53*Beregningsark!J53*Beregningsark!K53*Beregningsark!L53*Beregningsark!N53*Beregningsark!P53*Beregningsark!R53*Beregningsark!S53*Beregningsark!T53*Beregningsark!Y53*Beregningsark!Z53*Beregningsark!AB53*Beregningsark!AD53*Beregningsark!AF53*Beregningsark!AJ53,Beregningsark!AK53*Beregningsark!J53*Beregningsark!K53*Beregningsark!L53*Beregningsark!N53*Beregningsark!P53*Beregningsark!R53*Beregningsark!S53*Beregningsark!T53*Beregningsark!Y53*Beregningsark!Z53*Beregningsark!AB53*Beregningsark!AD53*Beregningsark!AF53*Beregningsark!AJ53*0.7672))</f>
        <v/>
      </c>
      <c r="K53" s="15" t="str">
        <f>IF(Beregningsark!AQ53="","",IF(OR(I53="Motorvejsstrækning",I53="Frakørselsflettestrækning",I53="Tilkørselsflettestrækning",I53="Motorvejsforgrening",I53="Motorvejssammenløb",I53="Motorvejsvekselstrækning",I53="Sideanlæg"),Beregningsark!AL53*Beregningsark!J53*Beregningsark!K53*Beregningsark!M53*Beregningsark!O53*Beregningsark!P53*Beregningsark!Q53*Beregningsark!R53*Beregningsark!S53*Beregningsark!T53*Beregningsark!Y53*Beregningsark!AA53*Beregningsark!AC53*Beregningsark!AE53*Beregningsark!AG53*Beregningsark!AJ53,Beregningsark!AL53*Beregningsark!J53*Beregningsark!K53*Beregningsark!M53*Beregningsark!O53*Beregningsark!P53*Beregningsark!Q53*Beregningsark!R53*Beregningsark!S53*Beregningsark!T53*Beregningsark!Y53*Beregningsark!AA53*Beregningsark!AC53*Beregningsark!AE53*Beregningsark!AG53*Beregningsark!AJ53*0.8833))</f>
        <v/>
      </c>
      <c r="L53" s="15" t="str">
        <f>IF(Beregningsark!AQ53="","",IF(OR(I53="Motorvejsstrækning",I53="Frakørselsflettestrækning",I53="Tilkørselsflettestrækning",I53="Motorvejsforgrening",I53="Motorvejssammenløb",I53="Motorvejsvekselstrækning",I53="Sideanlæg"),Beregningsark!AM53*Beregningsark!J53*Beregningsark!K53*Beregningsark!M53*Beregningsark!O53*Beregningsark!P53*Beregningsark!Q53*Beregningsark!R53*Beregningsark!S53*Beregningsark!U53*Beregningsark!Y53*Beregningsark!AA53*Beregningsark!AC53*Beregningsark!AE53*Beregningsark!AG53*Beregningsark!AJ53,Beregningsark!AM53*Beregningsark!J53*Beregningsark!K53*Beregningsark!M53*Beregningsark!O53*Beregningsark!P53*Beregningsark!Q53*Beregningsark!R53*Beregningsark!S53*Beregningsark!U53*Beregningsark!Y53*Beregningsark!AA53*Beregningsark!AC53*Beregningsark!AE53*Beregningsark!AG53*Beregningsark!AJ53*1.1176))</f>
        <v/>
      </c>
      <c r="M53" s="15" t="str">
        <f t="shared" si="0"/>
        <v/>
      </c>
      <c r="N53" s="15" t="str">
        <f>IF(Beregningsark!AQ53="","",IF(OR(I53="Motorvejsstrækning",I53="Frakørselsflettestrækning",I53="Tilkørselsflettestrækning",I53="Motorvejsforgrening",I53="Motorvejssammenløb",I53="Motorvejsvekselstrækning",I53="Sideanlæg"),Beregningsark!AN53*Beregningsark!J53*Beregningsark!K53*Beregningsark!L53*Beregningsark!N53*Beregningsark!P53*Beregningsark!R53*Beregningsark!S53*Beregningsark!V53*Beregningsark!Y53*Beregningsark!Z53*Beregningsark!AB53*Beregningsark!AD53*Beregningsark!AH53*Beregningsark!AJ53,Beregningsark!AN53*Beregningsark!J53*Beregningsark!K53*Beregningsark!L53*Beregningsark!N53*Beregningsark!P53*Beregningsark!R53*Beregningsark!S53*Beregningsark!V53*Beregningsark!Y53*Beregningsark!Z53*Beregningsark!AB53*Beregningsark!AD53*Beregningsark!AH53*Beregningsark!AJ53*0.7672))</f>
        <v/>
      </c>
      <c r="O53" s="15" t="str">
        <f>IF(Beregningsark!AQ53="","",IF(OR(I53="Motorvejsstrækning",I53="Frakørselsflettestrækning",I53="Tilkørselsflettestrækning",I53="Motorvejsforgrening",I53="Motorvejssammenløb",I53="Motorvejsvekselstrækning",I53="Sideanlæg"),Beregningsark!AO53*Beregningsark!J53*Beregningsark!K53*Beregningsark!L53*Beregningsark!N53*Beregningsark!P53*Beregningsark!R53*Beregningsark!S53*Beregningsark!W53*Beregningsark!Y53*Beregningsark!Z53*Beregningsark!AB53*Beregningsark!AD53*Beregningsark!AH53*Beregningsark!AJ53,Beregningsark!AO53*Beregningsark!J53*Beregningsark!K53*Beregningsark!L53*Beregningsark!N53*Beregningsark!P53*Beregningsark!R53*Beregningsark!S53*Beregningsark!W53*Beregningsark!Y53*Beregningsark!Z53*Beregningsark!AB53*Beregningsark!AD53*Beregningsark!AH53*Beregningsark!AJ53*0.7672))</f>
        <v/>
      </c>
      <c r="P53" s="15" t="str">
        <f>IF(Beregningsark!AQ53="","",IF(OR(I53="Motorvejsstrækning",I53="Frakørselsflettestrækning",I53="Tilkørselsflettestrækning",I53="Motorvejsforgrening",I53="Motorvejssammenløb",I53="Motorvejsvekselstrækning",I53="Sideanlæg"),Beregningsark!AP53*Beregningsark!J53*Beregningsark!K53*Beregningsark!L53*Beregningsark!N53*Beregningsark!P53*Beregningsark!R53*Beregningsark!S53*Beregningsark!X53*Beregningsark!Y53*Beregningsark!Z53*Beregningsark!AB53*Beregningsark!AD53*Beregningsark!AI53*Beregningsark!AJ53,Beregningsark!AP53*Beregningsark!J53*Beregningsark!K53*Beregningsark!L53*Beregningsark!N53*Beregningsark!P53*Beregningsark!R53*Beregningsark!S53*Beregningsark!X53*Beregningsark!Y53*Beregningsark!Z53*Beregningsark!AB53*Beregningsark!AD53*Beregningsark!AI53*Beregningsark!AJ53*0.7672))</f>
        <v/>
      </c>
      <c r="Q53" s="15" t="str">
        <f t="shared" si="1"/>
        <v/>
      </c>
      <c r="R53" s="17" t="str">
        <f t="shared" si="2"/>
        <v/>
      </c>
    </row>
    <row r="54" spans="1:18" x14ac:dyDescent="0.25">
      <c r="A54" s="4" t="str">
        <f>IF(Inddata!A69="","",Inddata!A69)</f>
        <v/>
      </c>
      <c r="B54" s="4" t="str">
        <f>IF(Inddata!B69="","",Inddata!B69)</f>
        <v/>
      </c>
      <c r="C54" s="4" t="str">
        <f>IF(Inddata!C69="","",Inddata!C69)</f>
        <v/>
      </c>
      <c r="D54" s="4" t="str">
        <f>IF(Inddata!D69="","",Inddata!D69)</f>
        <v/>
      </c>
      <c r="E54" s="4" t="str">
        <f>IF(Inddata!E69="","",Inddata!E69)</f>
        <v/>
      </c>
      <c r="F54" s="4" t="str">
        <f>IF(Inddata!F69="","",Inddata!F69)</f>
        <v/>
      </c>
      <c r="G54" s="4">
        <f>IF(Inddata!G69="","",Inddata!G69)</f>
        <v>0</v>
      </c>
      <c r="H54" s="4" t="str">
        <f>IF(Inddata!H69&gt;0.5,Inddata!H69,"")</f>
        <v/>
      </c>
      <c r="I54" s="4" t="str">
        <f>IF(Inddata!I69="","",Inddata!I69)</f>
        <v/>
      </c>
      <c r="J54" s="15" t="str">
        <f>IF(Beregningsark!AQ54="","",IF(OR(I54="Motorvejsstrækning",I54="Frakørselsflettestrækning",I54="Tilkørselsflettestrækning",I54="Motorvejsforgrening",I54="Motorvejssammenløb",I54="Motorvejsvekselstrækning",I54="Sideanlæg"),Beregningsark!AK54*Beregningsark!J54*Beregningsark!K54*Beregningsark!L54*Beregningsark!N54*Beregningsark!P54*Beregningsark!R54*Beregningsark!S54*Beregningsark!T54*Beregningsark!Y54*Beregningsark!Z54*Beregningsark!AB54*Beregningsark!AD54*Beregningsark!AF54*Beregningsark!AJ54,Beregningsark!AK54*Beregningsark!J54*Beregningsark!K54*Beregningsark!L54*Beregningsark!N54*Beregningsark!P54*Beregningsark!R54*Beregningsark!S54*Beregningsark!T54*Beregningsark!Y54*Beregningsark!Z54*Beregningsark!AB54*Beregningsark!AD54*Beregningsark!AF54*Beregningsark!AJ54*0.7672))</f>
        <v/>
      </c>
      <c r="K54" s="15" t="str">
        <f>IF(Beregningsark!AQ54="","",IF(OR(I54="Motorvejsstrækning",I54="Frakørselsflettestrækning",I54="Tilkørselsflettestrækning",I54="Motorvejsforgrening",I54="Motorvejssammenløb",I54="Motorvejsvekselstrækning",I54="Sideanlæg"),Beregningsark!AL54*Beregningsark!J54*Beregningsark!K54*Beregningsark!M54*Beregningsark!O54*Beregningsark!P54*Beregningsark!Q54*Beregningsark!R54*Beregningsark!S54*Beregningsark!T54*Beregningsark!Y54*Beregningsark!AA54*Beregningsark!AC54*Beregningsark!AE54*Beregningsark!AG54*Beregningsark!AJ54,Beregningsark!AL54*Beregningsark!J54*Beregningsark!K54*Beregningsark!M54*Beregningsark!O54*Beregningsark!P54*Beregningsark!Q54*Beregningsark!R54*Beregningsark!S54*Beregningsark!T54*Beregningsark!Y54*Beregningsark!AA54*Beregningsark!AC54*Beregningsark!AE54*Beregningsark!AG54*Beregningsark!AJ54*0.8833))</f>
        <v/>
      </c>
      <c r="L54" s="15" t="str">
        <f>IF(Beregningsark!AQ54="","",IF(OR(I54="Motorvejsstrækning",I54="Frakørselsflettestrækning",I54="Tilkørselsflettestrækning",I54="Motorvejsforgrening",I54="Motorvejssammenløb",I54="Motorvejsvekselstrækning",I54="Sideanlæg"),Beregningsark!AM54*Beregningsark!J54*Beregningsark!K54*Beregningsark!M54*Beregningsark!O54*Beregningsark!P54*Beregningsark!Q54*Beregningsark!R54*Beregningsark!S54*Beregningsark!U54*Beregningsark!Y54*Beregningsark!AA54*Beregningsark!AC54*Beregningsark!AE54*Beregningsark!AG54*Beregningsark!AJ54,Beregningsark!AM54*Beregningsark!J54*Beregningsark!K54*Beregningsark!M54*Beregningsark!O54*Beregningsark!P54*Beregningsark!Q54*Beregningsark!R54*Beregningsark!S54*Beregningsark!U54*Beregningsark!Y54*Beregningsark!AA54*Beregningsark!AC54*Beregningsark!AE54*Beregningsark!AG54*Beregningsark!AJ54*1.1176))</f>
        <v/>
      </c>
      <c r="M54" s="15" t="str">
        <f t="shared" si="0"/>
        <v/>
      </c>
      <c r="N54" s="15" t="str">
        <f>IF(Beregningsark!AQ54="","",IF(OR(I54="Motorvejsstrækning",I54="Frakørselsflettestrækning",I54="Tilkørselsflettestrækning",I54="Motorvejsforgrening",I54="Motorvejssammenløb",I54="Motorvejsvekselstrækning",I54="Sideanlæg"),Beregningsark!AN54*Beregningsark!J54*Beregningsark!K54*Beregningsark!L54*Beregningsark!N54*Beregningsark!P54*Beregningsark!R54*Beregningsark!S54*Beregningsark!V54*Beregningsark!Y54*Beregningsark!Z54*Beregningsark!AB54*Beregningsark!AD54*Beregningsark!AH54*Beregningsark!AJ54,Beregningsark!AN54*Beregningsark!J54*Beregningsark!K54*Beregningsark!L54*Beregningsark!N54*Beregningsark!P54*Beregningsark!R54*Beregningsark!S54*Beregningsark!V54*Beregningsark!Y54*Beregningsark!Z54*Beregningsark!AB54*Beregningsark!AD54*Beregningsark!AH54*Beregningsark!AJ54*0.7672))</f>
        <v/>
      </c>
      <c r="O54" s="15" t="str">
        <f>IF(Beregningsark!AQ54="","",IF(OR(I54="Motorvejsstrækning",I54="Frakørselsflettestrækning",I54="Tilkørselsflettestrækning",I54="Motorvejsforgrening",I54="Motorvejssammenløb",I54="Motorvejsvekselstrækning",I54="Sideanlæg"),Beregningsark!AO54*Beregningsark!J54*Beregningsark!K54*Beregningsark!L54*Beregningsark!N54*Beregningsark!P54*Beregningsark!R54*Beregningsark!S54*Beregningsark!W54*Beregningsark!Y54*Beregningsark!Z54*Beregningsark!AB54*Beregningsark!AD54*Beregningsark!AH54*Beregningsark!AJ54,Beregningsark!AO54*Beregningsark!J54*Beregningsark!K54*Beregningsark!L54*Beregningsark!N54*Beregningsark!P54*Beregningsark!R54*Beregningsark!S54*Beregningsark!W54*Beregningsark!Y54*Beregningsark!Z54*Beregningsark!AB54*Beregningsark!AD54*Beregningsark!AH54*Beregningsark!AJ54*0.7672))</f>
        <v/>
      </c>
      <c r="P54" s="15" t="str">
        <f>IF(Beregningsark!AQ54="","",IF(OR(I54="Motorvejsstrækning",I54="Frakørselsflettestrækning",I54="Tilkørselsflettestrækning",I54="Motorvejsforgrening",I54="Motorvejssammenløb",I54="Motorvejsvekselstrækning",I54="Sideanlæg"),Beregningsark!AP54*Beregningsark!J54*Beregningsark!K54*Beregningsark!L54*Beregningsark!N54*Beregningsark!P54*Beregningsark!R54*Beregningsark!S54*Beregningsark!X54*Beregningsark!Y54*Beregningsark!Z54*Beregningsark!AB54*Beregningsark!AD54*Beregningsark!AI54*Beregningsark!AJ54,Beregningsark!AP54*Beregningsark!J54*Beregningsark!K54*Beregningsark!L54*Beregningsark!N54*Beregningsark!P54*Beregningsark!R54*Beregningsark!S54*Beregningsark!X54*Beregningsark!Y54*Beregningsark!Z54*Beregningsark!AB54*Beregningsark!AD54*Beregningsark!AI54*Beregningsark!AJ54*0.7672))</f>
        <v/>
      </c>
      <c r="Q54" s="15" t="str">
        <f t="shared" si="1"/>
        <v/>
      </c>
      <c r="R54" s="17" t="str">
        <f t="shared" si="2"/>
        <v/>
      </c>
    </row>
    <row r="55" spans="1:18" x14ac:dyDescent="0.25">
      <c r="A55" s="4" t="str">
        <f>IF(Inddata!A70="","",Inddata!A70)</f>
        <v/>
      </c>
      <c r="B55" s="4" t="str">
        <f>IF(Inddata!B70="","",Inddata!B70)</f>
        <v/>
      </c>
      <c r="C55" s="4" t="str">
        <f>IF(Inddata!C70="","",Inddata!C70)</f>
        <v/>
      </c>
      <c r="D55" s="4" t="str">
        <f>IF(Inddata!D70="","",Inddata!D70)</f>
        <v/>
      </c>
      <c r="E55" s="4" t="str">
        <f>IF(Inddata!E70="","",Inddata!E70)</f>
        <v/>
      </c>
      <c r="F55" s="4" t="str">
        <f>IF(Inddata!F70="","",Inddata!F70)</f>
        <v/>
      </c>
      <c r="G55" s="4">
        <f>IF(Inddata!G70="","",Inddata!G70)</f>
        <v>0</v>
      </c>
      <c r="H55" s="4" t="str">
        <f>IF(Inddata!H70&gt;0.5,Inddata!H70,"")</f>
        <v/>
      </c>
      <c r="I55" s="4" t="str">
        <f>IF(Inddata!I70="","",Inddata!I70)</f>
        <v/>
      </c>
      <c r="J55" s="15" t="str">
        <f>IF(Beregningsark!AQ55="","",IF(OR(I55="Motorvejsstrækning",I55="Frakørselsflettestrækning",I55="Tilkørselsflettestrækning",I55="Motorvejsforgrening",I55="Motorvejssammenløb",I55="Motorvejsvekselstrækning",I55="Sideanlæg"),Beregningsark!AK55*Beregningsark!J55*Beregningsark!K55*Beregningsark!L55*Beregningsark!N55*Beregningsark!P55*Beregningsark!R55*Beregningsark!S55*Beregningsark!T55*Beregningsark!Y55*Beregningsark!Z55*Beregningsark!AB55*Beregningsark!AD55*Beregningsark!AF55*Beregningsark!AJ55,Beregningsark!AK55*Beregningsark!J55*Beregningsark!K55*Beregningsark!L55*Beregningsark!N55*Beregningsark!P55*Beregningsark!R55*Beregningsark!S55*Beregningsark!T55*Beregningsark!Y55*Beregningsark!Z55*Beregningsark!AB55*Beregningsark!AD55*Beregningsark!AF55*Beregningsark!AJ55*0.7672))</f>
        <v/>
      </c>
      <c r="K55" s="15" t="str">
        <f>IF(Beregningsark!AQ55="","",IF(OR(I55="Motorvejsstrækning",I55="Frakørselsflettestrækning",I55="Tilkørselsflettestrækning",I55="Motorvejsforgrening",I55="Motorvejssammenløb",I55="Motorvejsvekselstrækning",I55="Sideanlæg"),Beregningsark!AL55*Beregningsark!J55*Beregningsark!K55*Beregningsark!M55*Beregningsark!O55*Beregningsark!P55*Beregningsark!Q55*Beregningsark!R55*Beregningsark!S55*Beregningsark!T55*Beregningsark!Y55*Beregningsark!AA55*Beregningsark!AC55*Beregningsark!AE55*Beregningsark!AG55*Beregningsark!AJ55,Beregningsark!AL55*Beregningsark!J55*Beregningsark!K55*Beregningsark!M55*Beregningsark!O55*Beregningsark!P55*Beregningsark!Q55*Beregningsark!R55*Beregningsark!S55*Beregningsark!T55*Beregningsark!Y55*Beregningsark!AA55*Beregningsark!AC55*Beregningsark!AE55*Beregningsark!AG55*Beregningsark!AJ55*0.8833))</f>
        <v/>
      </c>
      <c r="L55" s="15" t="str">
        <f>IF(Beregningsark!AQ55="","",IF(OR(I55="Motorvejsstrækning",I55="Frakørselsflettestrækning",I55="Tilkørselsflettestrækning",I55="Motorvejsforgrening",I55="Motorvejssammenløb",I55="Motorvejsvekselstrækning",I55="Sideanlæg"),Beregningsark!AM55*Beregningsark!J55*Beregningsark!K55*Beregningsark!M55*Beregningsark!O55*Beregningsark!P55*Beregningsark!Q55*Beregningsark!R55*Beregningsark!S55*Beregningsark!U55*Beregningsark!Y55*Beregningsark!AA55*Beregningsark!AC55*Beregningsark!AE55*Beregningsark!AG55*Beregningsark!AJ55,Beregningsark!AM55*Beregningsark!J55*Beregningsark!K55*Beregningsark!M55*Beregningsark!O55*Beregningsark!P55*Beregningsark!Q55*Beregningsark!R55*Beregningsark!S55*Beregningsark!U55*Beregningsark!Y55*Beregningsark!AA55*Beregningsark!AC55*Beregningsark!AE55*Beregningsark!AG55*Beregningsark!AJ55*1.1176))</f>
        <v/>
      </c>
      <c r="M55" s="15" t="str">
        <f t="shared" si="0"/>
        <v/>
      </c>
      <c r="N55" s="15" t="str">
        <f>IF(Beregningsark!AQ55="","",IF(OR(I55="Motorvejsstrækning",I55="Frakørselsflettestrækning",I55="Tilkørselsflettestrækning",I55="Motorvejsforgrening",I55="Motorvejssammenløb",I55="Motorvejsvekselstrækning",I55="Sideanlæg"),Beregningsark!AN55*Beregningsark!J55*Beregningsark!K55*Beregningsark!L55*Beregningsark!N55*Beregningsark!P55*Beregningsark!R55*Beregningsark!S55*Beregningsark!V55*Beregningsark!Y55*Beregningsark!Z55*Beregningsark!AB55*Beregningsark!AD55*Beregningsark!AH55*Beregningsark!AJ55,Beregningsark!AN55*Beregningsark!J55*Beregningsark!K55*Beregningsark!L55*Beregningsark!N55*Beregningsark!P55*Beregningsark!R55*Beregningsark!S55*Beregningsark!V55*Beregningsark!Y55*Beregningsark!Z55*Beregningsark!AB55*Beregningsark!AD55*Beregningsark!AH55*Beregningsark!AJ55*0.7672))</f>
        <v/>
      </c>
      <c r="O55" s="15" t="str">
        <f>IF(Beregningsark!AQ55="","",IF(OR(I55="Motorvejsstrækning",I55="Frakørselsflettestrækning",I55="Tilkørselsflettestrækning",I55="Motorvejsforgrening",I55="Motorvejssammenløb",I55="Motorvejsvekselstrækning",I55="Sideanlæg"),Beregningsark!AO55*Beregningsark!J55*Beregningsark!K55*Beregningsark!L55*Beregningsark!N55*Beregningsark!P55*Beregningsark!R55*Beregningsark!S55*Beregningsark!W55*Beregningsark!Y55*Beregningsark!Z55*Beregningsark!AB55*Beregningsark!AD55*Beregningsark!AH55*Beregningsark!AJ55,Beregningsark!AO55*Beregningsark!J55*Beregningsark!K55*Beregningsark!L55*Beregningsark!N55*Beregningsark!P55*Beregningsark!R55*Beregningsark!S55*Beregningsark!W55*Beregningsark!Y55*Beregningsark!Z55*Beregningsark!AB55*Beregningsark!AD55*Beregningsark!AH55*Beregningsark!AJ55*0.7672))</f>
        <v/>
      </c>
      <c r="P55" s="15" t="str">
        <f>IF(Beregningsark!AQ55="","",IF(OR(I55="Motorvejsstrækning",I55="Frakørselsflettestrækning",I55="Tilkørselsflettestrækning",I55="Motorvejsforgrening",I55="Motorvejssammenløb",I55="Motorvejsvekselstrækning",I55="Sideanlæg"),Beregningsark!AP55*Beregningsark!J55*Beregningsark!K55*Beregningsark!L55*Beregningsark!N55*Beregningsark!P55*Beregningsark!R55*Beregningsark!S55*Beregningsark!X55*Beregningsark!Y55*Beregningsark!Z55*Beregningsark!AB55*Beregningsark!AD55*Beregningsark!AI55*Beregningsark!AJ55,Beregningsark!AP55*Beregningsark!J55*Beregningsark!K55*Beregningsark!L55*Beregningsark!N55*Beregningsark!P55*Beregningsark!R55*Beregningsark!S55*Beregningsark!X55*Beregningsark!Y55*Beregningsark!Z55*Beregningsark!AB55*Beregningsark!AD55*Beregningsark!AI55*Beregningsark!AJ55*0.7672))</f>
        <v/>
      </c>
      <c r="Q55" s="15" t="str">
        <f t="shared" si="1"/>
        <v/>
      </c>
      <c r="R55" s="17" t="str">
        <f t="shared" si="2"/>
        <v/>
      </c>
    </row>
    <row r="56" spans="1:18" x14ac:dyDescent="0.25">
      <c r="A56" s="4" t="str">
        <f>IF(Inddata!A71="","",Inddata!A71)</f>
        <v/>
      </c>
      <c r="B56" s="4" t="str">
        <f>IF(Inddata!B71="","",Inddata!B71)</f>
        <v/>
      </c>
      <c r="C56" s="4" t="str">
        <f>IF(Inddata!C71="","",Inddata!C71)</f>
        <v/>
      </c>
      <c r="D56" s="4" t="str">
        <f>IF(Inddata!D71="","",Inddata!D71)</f>
        <v/>
      </c>
      <c r="E56" s="4" t="str">
        <f>IF(Inddata!E71="","",Inddata!E71)</f>
        <v/>
      </c>
      <c r="F56" s="4" t="str">
        <f>IF(Inddata!F71="","",Inddata!F71)</f>
        <v/>
      </c>
      <c r="G56" s="4">
        <f>IF(Inddata!G71="","",Inddata!G71)</f>
        <v>0</v>
      </c>
      <c r="H56" s="4" t="str">
        <f>IF(Inddata!H71&gt;0.5,Inddata!H71,"")</f>
        <v/>
      </c>
      <c r="I56" s="4" t="str">
        <f>IF(Inddata!I71="","",Inddata!I71)</f>
        <v/>
      </c>
      <c r="J56" s="15" t="str">
        <f>IF(Beregningsark!AQ56="","",IF(OR(I56="Motorvejsstrækning",I56="Frakørselsflettestrækning",I56="Tilkørselsflettestrækning",I56="Motorvejsforgrening",I56="Motorvejssammenløb",I56="Motorvejsvekselstrækning",I56="Sideanlæg"),Beregningsark!AK56*Beregningsark!J56*Beregningsark!K56*Beregningsark!L56*Beregningsark!N56*Beregningsark!P56*Beregningsark!R56*Beregningsark!S56*Beregningsark!T56*Beregningsark!Y56*Beregningsark!Z56*Beregningsark!AB56*Beregningsark!AD56*Beregningsark!AF56*Beregningsark!AJ56,Beregningsark!AK56*Beregningsark!J56*Beregningsark!K56*Beregningsark!L56*Beregningsark!N56*Beregningsark!P56*Beregningsark!R56*Beregningsark!S56*Beregningsark!T56*Beregningsark!Y56*Beregningsark!Z56*Beregningsark!AB56*Beregningsark!AD56*Beregningsark!AF56*Beregningsark!AJ56*0.7672))</f>
        <v/>
      </c>
      <c r="K56" s="15" t="str">
        <f>IF(Beregningsark!AQ56="","",IF(OR(I56="Motorvejsstrækning",I56="Frakørselsflettestrækning",I56="Tilkørselsflettestrækning",I56="Motorvejsforgrening",I56="Motorvejssammenløb",I56="Motorvejsvekselstrækning",I56="Sideanlæg"),Beregningsark!AL56*Beregningsark!J56*Beregningsark!K56*Beregningsark!M56*Beregningsark!O56*Beregningsark!P56*Beregningsark!Q56*Beregningsark!R56*Beregningsark!S56*Beregningsark!T56*Beregningsark!Y56*Beregningsark!AA56*Beregningsark!AC56*Beregningsark!AE56*Beregningsark!AG56*Beregningsark!AJ56,Beregningsark!AL56*Beregningsark!J56*Beregningsark!K56*Beregningsark!M56*Beregningsark!O56*Beregningsark!P56*Beregningsark!Q56*Beregningsark!R56*Beregningsark!S56*Beregningsark!T56*Beregningsark!Y56*Beregningsark!AA56*Beregningsark!AC56*Beregningsark!AE56*Beregningsark!AG56*Beregningsark!AJ56*0.8833))</f>
        <v/>
      </c>
      <c r="L56" s="15" t="str">
        <f>IF(Beregningsark!AQ56="","",IF(OR(I56="Motorvejsstrækning",I56="Frakørselsflettestrækning",I56="Tilkørselsflettestrækning",I56="Motorvejsforgrening",I56="Motorvejssammenløb",I56="Motorvejsvekselstrækning",I56="Sideanlæg"),Beregningsark!AM56*Beregningsark!J56*Beregningsark!K56*Beregningsark!M56*Beregningsark!O56*Beregningsark!P56*Beregningsark!Q56*Beregningsark!R56*Beregningsark!S56*Beregningsark!U56*Beregningsark!Y56*Beregningsark!AA56*Beregningsark!AC56*Beregningsark!AE56*Beregningsark!AG56*Beregningsark!AJ56,Beregningsark!AM56*Beregningsark!J56*Beregningsark!K56*Beregningsark!M56*Beregningsark!O56*Beregningsark!P56*Beregningsark!Q56*Beregningsark!R56*Beregningsark!S56*Beregningsark!U56*Beregningsark!Y56*Beregningsark!AA56*Beregningsark!AC56*Beregningsark!AE56*Beregningsark!AG56*Beregningsark!AJ56*1.1176))</f>
        <v/>
      </c>
      <c r="M56" s="15" t="str">
        <f t="shared" si="0"/>
        <v/>
      </c>
      <c r="N56" s="15" t="str">
        <f>IF(Beregningsark!AQ56="","",IF(OR(I56="Motorvejsstrækning",I56="Frakørselsflettestrækning",I56="Tilkørselsflettestrækning",I56="Motorvejsforgrening",I56="Motorvejssammenløb",I56="Motorvejsvekselstrækning",I56="Sideanlæg"),Beregningsark!AN56*Beregningsark!J56*Beregningsark!K56*Beregningsark!L56*Beregningsark!N56*Beregningsark!P56*Beregningsark!R56*Beregningsark!S56*Beregningsark!V56*Beregningsark!Y56*Beregningsark!Z56*Beregningsark!AB56*Beregningsark!AD56*Beregningsark!AH56*Beregningsark!AJ56,Beregningsark!AN56*Beregningsark!J56*Beregningsark!K56*Beregningsark!L56*Beregningsark!N56*Beregningsark!P56*Beregningsark!R56*Beregningsark!S56*Beregningsark!V56*Beregningsark!Y56*Beregningsark!Z56*Beregningsark!AB56*Beregningsark!AD56*Beregningsark!AH56*Beregningsark!AJ56*0.7672))</f>
        <v/>
      </c>
      <c r="O56" s="15" t="str">
        <f>IF(Beregningsark!AQ56="","",IF(OR(I56="Motorvejsstrækning",I56="Frakørselsflettestrækning",I56="Tilkørselsflettestrækning",I56="Motorvejsforgrening",I56="Motorvejssammenløb",I56="Motorvejsvekselstrækning",I56="Sideanlæg"),Beregningsark!AO56*Beregningsark!J56*Beregningsark!K56*Beregningsark!L56*Beregningsark!N56*Beregningsark!P56*Beregningsark!R56*Beregningsark!S56*Beregningsark!W56*Beregningsark!Y56*Beregningsark!Z56*Beregningsark!AB56*Beregningsark!AD56*Beregningsark!AH56*Beregningsark!AJ56,Beregningsark!AO56*Beregningsark!J56*Beregningsark!K56*Beregningsark!L56*Beregningsark!N56*Beregningsark!P56*Beregningsark!R56*Beregningsark!S56*Beregningsark!W56*Beregningsark!Y56*Beregningsark!Z56*Beregningsark!AB56*Beregningsark!AD56*Beregningsark!AH56*Beregningsark!AJ56*0.7672))</f>
        <v/>
      </c>
      <c r="P56" s="15" t="str">
        <f>IF(Beregningsark!AQ56="","",IF(OR(I56="Motorvejsstrækning",I56="Frakørselsflettestrækning",I56="Tilkørselsflettestrækning",I56="Motorvejsforgrening",I56="Motorvejssammenløb",I56="Motorvejsvekselstrækning",I56="Sideanlæg"),Beregningsark!AP56*Beregningsark!J56*Beregningsark!K56*Beregningsark!L56*Beregningsark!N56*Beregningsark!P56*Beregningsark!R56*Beregningsark!S56*Beregningsark!X56*Beregningsark!Y56*Beregningsark!Z56*Beregningsark!AB56*Beregningsark!AD56*Beregningsark!AI56*Beregningsark!AJ56,Beregningsark!AP56*Beregningsark!J56*Beregningsark!K56*Beregningsark!L56*Beregningsark!N56*Beregningsark!P56*Beregningsark!R56*Beregningsark!S56*Beregningsark!X56*Beregningsark!Y56*Beregningsark!Z56*Beregningsark!AB56*Beregningsark!AD56*Beregningsark!AI56*Beregningsark!AJ56*0.7672))</f>
        <v/>
      </c>
      <c r="Q56" s="15" t="str">
        <f t="shared" si="1"/>
        <v/>
      </c>
      <c r="R56" s="17" t="str">
        <f t="shared" si="2"/>
        <v/>
      </c>
    </row>
    <row r="57" spans="1:18" x14ac:dyDescent="0.25">
      <c r="A57" s="4" t="str">
        <f>IF(Inddata!A72="","",Inddata!A72)</f>
        <v/>
      </c>
      <c r="B57" s="4" t="str">
        <f>IF(Inddata!B72="","",Inddata!B72)</f>
        <v/>
      </c>
      <c r="C57" s="4" t="str">
        <f>IF(Inddata!C72="","",Inddata!C72)</f>
        <v/>
      </c>
      <c r="D57" s="4" t="str">
        <f>IF(Inddata!D72="","",Inddata!D72)</f>
        <v/>
      </c>
      <c r="E57" s="4" t="str">
        <f>IF(Inddata!E72="","",Inddata!E72)</f>
        <v/>
      </c>
      <c r="F57" s="4" t="str">
        <f>IF(Inddata!F72="","",Inddata!F72)</f>
        <v/>
      </c>
      <c r="G57" s="4">
        <f>IF(Inddata!G72="","",Inddata!G72)</f>
        <v>0</v>
      </c>
      <c r="H57" s="4" t="str">
        <f>IF(Inddata!H72&gt;0.5,Inddata!H72,"")</f>
        <v/>
      </c>
      <c r="I57" s="4" t="str">
        <f>IF(Inddata!I72="","",Inddata!I72)</f>
        <v/>
      </c>
      <c r="J57" s="15" t="str">
        <f>IF(Beregningsark!AQ57="","",IF(OR(I57="Motorvejsstrækning",I57="Frakørselsflettestrækning",I57="Tilkørselsflettestrækning",I57="Motorvejsforgrening",I57="Motorvejssammenløb",I57="Motorvejsvekselstrækning",I57="Sideanlæg"),Beregningsark!AK57*Beregningsark!J57*Beregningsark!K57*Beregningsark!L57*Beregningsark!N57*Beregningsark!P57*Beregningsark!R57*Beregningsark!S57*Beregningsark!T57*Beregningsark!Y57*Beregningsark!Z57*Beregningsark!AB57*Beregningsark!AD57*Beregningsark!AF57*Beregningsark!AJ57,Beregningsark!AK57*Beregningsark!J57*Beregningsark!K57*Beregningsark!L57*Beregningsark!N57*Beregningsark!P57*Beregningsark!R57*Beregningsark!S57*Beregningsark!T57*Beregningsark!Y57*Beregningsark!Z57*Beregningsark!AB57*Beregningsark!AD57*Beregningsark!AF57*Beregningsark!AJ57*0.7672))</f>
        <v/>
      </c>
      <c r="K57" s="15" t="str">
        <f>IF(Beregningsark!AQ57="","",IF(OR(I57="Motorvejsstrækning",I57="Frakørselsflettestrækning",I57="Tilkørselsflettestrækning",I57="Motorvejsforgrening",I57="Motorvejssammenløb",I57="Motorvejsvekselstrækning",I57="Sideanlæg"),Beregningsark!AL57*Beregningsark!J57*Beregningsark!K57*Beregningsark!M57*Beregningsark!O57*Beregningsark!P57*Beregningsark!Q57*Beregningsark!R57*Beregningsark!S57*Beregningsark!T57*Beregningsark!Y57*Beregningsark!AA57*Beregningsark!AC57*Beregningsark!AE57*Beregningsark!AG57*Beregningsark!AJ57,Beregningsark!AL57*Beregningsark!J57*Beregningsark!K57*Beregningsark!M57*Beregningsark!O57*Beregningsark!P57*Beregningsark!Q57*Beregningsark!R57*Beregningsark!S57*Beregningsark!T57*Beregningsark!Y57*Beregningsark!AA57*Beregningsark!AC57*Beregningsark!AE57*Beregningsark!AG57*Beregningsark!AJ57*0.8833))</f>
        <v/>
      </c>
      <c r="L57" s="15" t="str">
        <f>IF(Beregningsark!AQ57="","",IF(OR(I57="Motorvejsstrækning",I57="Frakørselsflettestrækning",I57="Tilkørselsflettestrækning",I57="Motorvejsforgrening",I57="Motorvejssammenløb",I57="Motorvejsvekselstrækning",I57="Sideanlæg"),Beregningsark!AM57*Beregningsark!J57*Beregningsark!K57*Beregningsark!M57*Beregningsark!O57*Beregningsark!P57*Beregningsark!Q57*Beregningsark!R57*Beregningsark!S57*Beregningsark!U57*Beregningsark!Y57*Beregningsark!AA57*Beregningsark!AC57*Beregningsark!AE57*Beregningsark!AG57*Beregningsark!AJ57,Beregningsark!AM57*Beregningsark!J57*Beregningsark!K57*Beregningsark!M57*Beregningsark!O57*Beregningsark!P57*Beregningsark!Q57*Beregningsark!R57*Beregningsark!S57*Beregningsark!U57*Beregningsark!Y57*Beregningsark!AA57*Beregningsark!AC57*Beregningsark!AE57*Beregningsark!AG57*Beregningsark!AJ57*1.1176))</f>
        <v/>
      </c>
      <c r="M57" s="15" t="str">
        <f t="shared" si="0"/>
        <v/>
      </c>
      <c r="N57" s="15" t="str">
        <f>IF(Beregningsark!AQ57="","",IF(OR(I57="Motorvejsstrækning",I57="Frakørselsflettestrækning",I57="Tilkørselsflettestrækning",I57="Motorvejsforgrening",I57="Motorvejssammenløb",I57="Motorvejsvekselstrækning",I57="Sideanlæg"),Beregningsark!AN57*Beregningsark!J57*Beregningsark!K57*Beregningsark!L57*Beregningsark!N57*Beregningsark!P57*Beregningsark!R57*Beregningsark!S57*Beregningsark!V57*Beregningsark!Y57*Beregningsark!Z57*Beregningsark!AB57*Beregningsark!AD57*Beregningsark!AH57*Beregningsark!AJ57,Beregningsark!AN57*Beregningsark!J57*Beregningsark!K57*Beregningsark!L57*Beregningsark!N57*Beregningsark!P57*Beregningsark!R57*Beregningsark!S57*Beregningsark!V57*Beregningsark!Y57*Beregningsark!Z57*Beregningsark!AB57*Beregningsark!AD57*Beregningsark!AH57*Beregningsark!AJ57*0.7672))</f>
        <v/>
      </c>
      <c r="O57" s="15" t="str">
        <f>IF(Beregningsark!AQ57="","",IF(OR(I57="Motorvejsstrækning",I57="Frakørselsflettestrækning",I57="Tilkørselsflettestrækning",I57="Motorvejsforgrening",I57="Motorvejssammenløb",I57="Motorvejsvekselstrækning",I57="Sideanlæg"),Beregningsark!AO57*Beregningsark!J57*Beregningsark!K57*Beregningsark!L57*Beregningsark!N57*Beregningsark!P57*Beregningsark!R57*Beregningsark!S57*Beregningsark!W57*Beregningsark!Y57*Beregningsark!Z57*Beregningsark!AB57*Beregningsark!AD57*Beregningsark!AH57*Beregningsark!AJ57,Beregningsark!AO57*Beregningsark!J57*Beregningsark!K57*Beregningsark!L57*Beregningsark!N57*Beregningsark!P57*Beregningsark!R57*Beregningsark!S57*Beregningsark!W57*Beregningsark!Y57*Beregningsark!Z57*Beregningsark!AB57*Beregningsark!AD57*Beregningsark!AH57*Beregningsark!AJ57*0.7672))</f>
        <v/>
      </c>
      <c r="P57" s="15" t="str">
        <f>IF(Beregningsark!AQ57="","",IF(OR(I57="Motorvejsstrækning",I57="Frakørselsflettestrækning",I57="Tilkørselsflettestrækning",I57="Motorvejsforgrening",I57="Motorvejssammenløb",I57="Motorvejsvekselstrækning",I57="Sideanlæg"),Beregningsark!AP57*Beregningsark!J57*Beregningsark!K57*Beregningsark!L57*Beregningsark!N57*Beregningsark!P57*Beregningsark!R57*Beregningsark!S57*Beregningsark!X57*Beregningsark!Y57*Beregningsark!Z57*Beregningsark!AB57*Beregningsark!AD57*Beregningsark!AI57*Beregningsark!AJ57,Beregningsark!AP57*Beregningsark!J57*Beregningsark!K57*Beregningsark!L57*Beregningsark!N57*Beregningsark!P57*Beregningsark!R57*Beregningsark!S57*Beregningsark!X57*Beregningsark!Y57*Beregningsark!Z57*Beregningsark!AB57*Beregningsark!AD57*Beregningsark!AI57*Beregningsark!AJ57*0.7672))</f>
        <v/>
      </c>
      <c r="Q57" s="15" t="str">
        <f t="shared" si="1"/>
        <v/>
      </c>
      <c r="R57" s="17" t="str">
        <f t="shared" si="2"/>
        <v/>
      </c>
    </row>
    <row r="58" spans="1:18" x14ac:dyDescent="0.25">
      <c r="A58" s="4" t="str">
        <f>IF(Inddata!A73="","",Inddata!A73)</f>
        <v/>
      </c>
      <c r="B58" s="4" t="str">
        <f>IF(Inddata!B73="","",Inddata!B73)</f>
        <v/>
      </c>
      <c r="C58" s="4" t="str">
        <f>IF(Inddata!C73="","",Inddata!C73)</f>
        <v/>
      </c>
      <c r="D58" s="4" t="str">
        <f>IF(Inddata!D73="","",Inddata!D73)</f>
        <v/>
      </c>
      <c r="E58" s="4" t="str">
        <f>IF(Inddata!E73="","",Inddata!E73)</f>
        <v/>
      </c>
      <c r="F58" s="4" t="str">
        <f>IF(Inddata!F73="","",Inddata!F73)</f>
        <v/>
      </c>
      <c r="G58" s="4">
        <f>IF(Inddata!G73="","",Inddata!G73)</f>
        <v>0</v>
      </c>
      <c r="H58" s="4" t="str">
        <f>IF(Inddata!H73&gt;0.5,Inddata!H73,"")</f>
        <v/>
      </c>
      <c r="I58" s="4" t="str">
        <f>IF(Inddata!I73="","",Inddata!I73)</f>
        <v/>
      </c>
      <c r="J58" s="15" t="str">
        <f>IF(Beregningsark!AQ58="","",IF(OR(I58="Motorvejsstrækning",I58="Frakørselsflettestrækning",I58="Tilkørselsflettestrækning",I58="Motorvejsforgrening",I58="Motorvejssammenløb",I58="Motorvejsvekselstrækning",I58="Sideanlæg"),Beregningsark!AK58*Beregningsark!J58*Beregningsark!K58*Beregningsark!L58*Beregningsark!N58*Beregningsark!P58*Beregningsark!R58*Beregningsark!S58*Beregningsark!T58*Beregningsark!Y58*Beregningsark!Z58*Beregningsark!AB58*Beregningsark!AD58*Beregningsark!AF58*Beregningsark!AJ58,Beregningsark!AK58*Beregningsark!J58*Beregningsark!K58*Beregningsark!L58*Beregningsark!N58*Beregningsark!P58*Beregningsark!R58*Beregningsark!S58*Beregningsark!T58*Beregningsark!Y58*Beregningsark!Z58*Beregningsark!AB58*Beregningsark!AD58*Beregningsark!AF58*Beregningsark!AJ58*0.7672))</f>
        <v/>
      </c>
      <c r="K58" s="15" t="str">
        <f>IF(Beregningsark!AQ58="","",IF(OR(I58="Motorvejsstrækning",I58="Frakørselsflettestrækning",I58="Tilkørselsflettestrækning",I58="Motorvejsforgrening",I58="Motorvejssammenløb",I58="Motorvejsvekselstrækning",I58="Sideanlæg"),Beregningsark!AL58*Beregningsark!J58*Beregningsark!K58*Beregningsark!M58*Beregningsark!O58*Beregningsark!P58*Beregningsark!Q58*Beregningsark!R58*Beregningsark!S58*Beregningsark!T58*Beregningsark!Y58*Beregningsark!AA58*Beregningsark!AC58*Beregningsark!AE58*Beregningsark!AG58*Beregningsark!AJ58,Beregningsark!AL58*Beregningsark!J58*Beregningsark!K58*Beregningsark!M58*Beregningsark!O58*Beregningsark!P58*Beregningsark!Q58*Beregningsark!R58*Beregningsark!S58*Beregningsark!T58*Beregningsark!Y58*Beregningsark!AA58*Beregningsark!AC58*Beregningsark!AE58*Beregningsark!AG58*Beregningsark!AJ58*0.8833))</f>
        <v/>
      </c>
      <c r="L58" s="15" t="str">
        <f>IF(Beregningsark!AQ58="","",IF(OR(I58="Motorvejsstrækning",I58="Frakørselsflettestrækning",I58="Tilkørselsflettestrækning",I58="Motorvejsforgrening",I58="Motorvejssammenløb",I58="Motorvejsvekselstrækning",I58="Sideanlæg"),Beregningsark!AM58*Beregningsark!J58*Beregningsark!K58*Beregningsark!M58*Beregningsark!O58*Beregningsark!P58*Beregningsark!Q58*Beregningsark!R58*Beregningsark!S58*Beregningsark!U58*Beregningsark!Y58*Beregningsark!AA58*Beregningsark!AC58*Beregningsark!AE58*Beregningsark!AG58*Beregningsark!AJ58,Beregningsark!AM58*Beregningsark!J58*Beregningsark!K58*Beregningsark!M58*Beregningsark!O58*Beregningsark!P58*Beregningsark!Q58*Beregningsark!R58*Beregningsark!S58*Beregningsark!U58*Beregningsark!Y58*Beregningsark!AA58*Beregningsark!AC58*Beregningsark!AE58*Beregningsark!AG58*Beregningsark!AJ58*1.1176))</f>
        <v/>
      </c>
      <c r="M58" s="15" t="str">
        <f t="shared" si="0"/>
        <v/>
      </c>
      <c r="N58" s="15" t="str">
        <f>IF(Beregningsark!AQ58="","",IF(OR(I58="Motorvejsstrækning",I58="Frakørselsflettestrækning",I58="Tilkørselsflettestrækning",I58="Motorvejsforgrening",I58="Motorvejssammenløb",I58="Motorvejsvekselstrækning",I58="Sideanlæg"),Beregningsark!AN58*Beregningsark!J58*Beregningsark!K58*Beregningsark!L58*Beregningsark!N58*Beregningsark!P58*Beregningsark!R58*Beregningsark!S58*Beregningsark!V58*Beregningsark!Y58*Beregningsark!Z58*Beregningsark!AB58*Beregningsark!AD58*Beregningsark!AH58*Beregningsark!AJ58,Beregningsark!AN58*Beregningsark!J58*Beregningsark!K58*Beregningsark!L58*Beregningsark!N58*Beregningsark!P58*Beregningsark!R58*Beregningsark!S58*Beregningsark!V58*Beregningsark!Y58*Beregningsark!Z58*Beregningsark!AB58*Beregningsark!AD58*Beregningsark!AH58*Beregningsark!AJ58*0.7672))</f>
        <v/>
      </c>
      <c r="O58" s="15" t="str">
        <f>IF(Beregningsark!AQ58="","",IF(OR(I58="Motorvejsstrækning",I58="Frakørselsflettestrækning",I58="Tilkørselsflettestrækning",I58="Motorvejsforgrening",I58="Motorvejssammenløb",I58="Motorvejsvekselstrækning",I58="Sideanlæg"),Beregningsark!AO58*Beregningsark!J58*Beregningsark!K58*Beregningsark!L58*Beregningsark!N58*Beregningsark!P58*Beregningsark!R58*Beregningsark!S58*Beregningsark!W58*Beregningsark!Y58*Beregningsark!Z58*Beregningsark!AB58*Beregningsark!AD58*Beregningsark!AH58*Beregningsark!AJ58,Beregningsark!AO58*Beregningsark!J58*Beregningsark!K58*Beregningsark!L58*Beregningsark!N58*Beregningsark!P58*Beregningsark!R58*Beregningsark!S58*Beregningsark!W58*Beregningsark!Y58*Beregningsark!Z58*Beregningsark!AB58*Beregningsark!AD58*Beregningsark!AH58*Beregningsark!AJ58*0.7672))</f>
        <v/>
      </c>
      <c r="P58" s="15" t="str">
        <f>IF(Beregningsark!AQ58="","",IF(OR(I58="Motorvejsstrækning",I58="Frakørselsflettestrækning",I58="Tilkørselsflettestrækning",I58="Motorvejsforgrening",I58="Motorvejssammenløb",I58="Motorvejsvekselstrækning",I58="Sideanlæg"),Beregningsark!AP58*Beregningsark!J58*Beregningsark!K58*Beregningsark!L58*Beregningsark!N58*Beregningsark!P58*Beregningsark!R58*Beregningsark!S58*Beregningsark!X58*Beregningsark!Y58*Beregningsark!Z58*Beregningsark!AB58*Beregningsark!AD58*Beregningsark!AI58*Beregningsark!AJ58,Beregningsark!AP58*Beregningsark!J58*Beregningsark!K58*Beregningsark!L58*Beregningsark!N58*Beregningsark!P58*Beregningsark!R58*Beregningsark!S58*Beregningsark!X58*Beregningsark!Y58*Beregningsark!Z58*Beregningsark!AB58*Beregningsark!AD58*Beregningsark!AI58*Beregningsark!AJ58*0.7672))</f>
        <v/>
      </c>
      <c r="Q58" s="15" t="str">
        <f t="shared" si="1"/>
        <v/>
      </c>
      <c r="R58" s="17" t="str">
        <f t="shared" si="2"/>
        <v/>
      </c>
    </row>
    <row r="59" spans="1:18" x14ac:dyDescent="0.25">
      <c r="A59" s="4" t="str">
        <f>IF(Inddata!A74="","",Inddata!A74)</f>
        <v/>
      </c>
      <c r="B59" s="4" t="str">
        <f>IF(Inddata!B74="","",Inddata!B74)</f>
        <v/>
      </c>
      <c r="C59" s="4" t="str">
        <f>IF(Inddata!C74="","",Inddata!C74)</f>
        <v/>
      </c>
      <c r="D59" s="4" t="str">
        <f>IF(Inddata!D74="","",Inddata!D74)</f>
        <v/>
      </c>
      <c r="E59" s="4" t="str">
        <f>IF(Inddata!E74="","",Inddata!E74)</f>
        <v/>
      </c>
      <c r="F59" s="4" t="str">
        <f>IF(Inddata!F74="","",Inddata!F74)</f>
        <v/>
      </c>
      <c r="G59" s="4">
        <f>IF(Inddata!G74="","",Inddata!G74)</f>
        <v>0</v>
      </c>
      <c r="H59" s="4" t="str">
        <f>IF(Inddata!H74&gt;0.5,Inddata!H74,"")</f>
        <v/>
      </c>
      <c r="I59" s="4" t="str">
        <f>IF(Inddata!I74="","",Inddata!I74)</f>
        <v/>
      </c>
      <c r="J59" s="15" t="str">
        <f>IF(Beregningsark!AQ59="","",IF(OR(I59="Motorvejsstrækning",I59="Frakørselsflettestrækning",I59="Tilkørselsflettestrækning",I59="Motorvejsforgrening",I59="Motorvejssammenløb",I59="Motorvejsvekselstrækning",I59="Sideanlæg"),Beregningsark!AK59*Beregningsark!J59*Beregningsark!K59*Beregningsark!L59*Beregningsark!N59*Beregningsark!P59*Beregningsark!R59*Beregningsark!S59*Beregningsark!T59*Beregningsark!Y59*Beregningsark!Z59*Beregningsark!AB59*Beregningsark!AD59*Beregningsark!AF59*Beregningsark!AJ59,Beregningsark!AK59*Beregningsark!J59*Beregningsark!K59*Beregningsark!L59*Beregningsark!N59*Beregningsark!P59*Beregningsark!R59*Beregningsark!S59*Beregningsark!T59*Beregningsark!Y59*Beregningsark!Z59*Beregningsark!AB59*Beregningsark!AD59*Beregningsark!AF59*Beregningsark!AJ59*0.7672))</f>
        <v/>
      </c>
      <c r="K59" s="15" t="str">
        <f>IF(Beregningsark!AQ59="","",IF(OR(I59="Motorvejsstrækning",I59="Frakørselsflettestrækning",I59="Tilkørselsflettestrækning",I59="Motorvejsforgrening",I59="Motorvejssammenløb",I59="Motorvejsvekselstrækning",I59="Sideanlæg"),Beregningsark!AL59*Beregningsark!J59*Beregningsark!K59*Beregningsark!M59*Beregningsark!O59*Beregningsark!P59*Beregningsark!Q59*Beregningsark!R59*Beregningsark!S59*Beregningsark!T59*Beregningsark!Y59*Beregningsark!AA59*Beregningsark!AC59*Beregningsark!AE59*Beregningsark!AG59*Beregningsark!AJ59,Beregningsark!AL59*Beregningsark!J59*Beregningsark!K59*Beregningsark!M59*Beregningsark!O59*Beregningsark!P59*Beregningsark!Q59*Beregningsark!R59*Beregningsark!S59*Beregningsark!T59*Beregningsark!Y59*Beregningsark!AA59*Beregningsark!AC59*Beregningsark!AE59*Beregningsark!AG59*Beregningsark!AJ59*0.8833))</f>
        <v/>
      </c>
      <c r="L59" s="15" t="str">
        <f>IF(Beregningsark!AQ59="","",IF(OR(I59="Motorvejsstrækning",I59="Frakørselsflettestrækning",I59="Tilkørselsflettestrækning",I59="Motorvejsforgrening",I59="Motorvejssammenløb",I59="Motorvejsvekselstrækning",I59="Sideanlæg"),Beregningsark!AM59*Beregningsark!J59*Beregningsark!K59*Beregningsark!M59*Beregningsark!O59*Beregningsark!P59*Beregningsark!Q59*Beregningsark!R59*Beregningsark!S59*Beregningsark!U59*Beregningsark!Y59*Beregningsark!AA59*Beregningsark!AC59*Beregningsark!AE59*Beregningsark!AG59*Beregningsark!AJ59,Beregningsark!AM59*Beregningsark!J59*Beregningsark!K59*Beregningsark!M59*Beregningsark!O59*Beregningsark!P59*Beregningsark!Q59*Beregningsark!R59*Beregningsark!S59*Beregningsark!U59*Beregningsark!Y59*Beregningsark!AA59*Beregningsark!AC59*Beregningsark!AE59*Beregningsark!AG59*Beregningsark!AJ59*1.1176))</f>
        <v/>
      </c>
      <c r="M59" s="15" t="str">
        <f t="shared" si="0"/>
        <v/>
      </c>
      <c r="N59" s="15" t="str">
        <f>IF(Beregningsark!AQ59="","",IF(OR(I59="Motorvejsstrækning",I59="Frakørselsflettestrækning",I59="Tilkørselsflettestrækning",I59="Motorvejsforgrening",I59="Motorvejssammenløb",I59="Motorvejsvekselstrækning",I59="Sideanlæg"),Beregningsark!AN59*Beregningsark!J59*Beregningsark!K59*Beregningsark!L59*Beregningsark!N59*Beregningsark!P59*Beregningsark!R59*Beregningsark!S59*Beregningsark!V59*Beregningsark!Y59*Beregningsark!Z59*Beregningsark!AB59*Beregningsark!AD59*Beregningsark!AH59*Beregningsark!AJ59,Beregningsark!AN59*Beregningsark!J59*Beregningsark!K59*Beregningsark!L59*Beregningsark!N59*Beregningsark!P59*Beregningsark!R59*Beregningsark!S59*Beregningsark!V59*Beregningsark!Y59*Beregningsark!Z59*Beregningsark!AB59*Beregningsark!AD59*Beregningsark!AH59*Beregningsark!AJ59*0.7672))</f>
        <v/>
      </c>
      <c r="O59" s="15" t="str">
        <f>IF(Beregningsark!AQ59="","",IF(OR(I59="Motorvejsstrækning",I59="Frakørselsflettestrækning",I59="Tilkørselsflettestrækning",I59="Motorvejsforgrening",I59="Motorvejssammenløb",I59="Motorvejsvekselstrækning",I59="Sideanlæg"),Beregningsark!AO59*Beregningsark!J59*Beregningsark!K59*Beregningsark!L59*Beregningsark!N59*Beregningsark!P59*Beregningsark!R59*Beregningsark!S59*Beregningsark!W59*Beregningsark!Y59*Beregningsark!Z59*Beregningsark!AB59*Beregningsark!AD59*Beregningsark!AH59*Beregningsark!AJ59,Beregningsark!AO59*Beregningsark!J59*Beregningsark!K59*Beregningsark!L59*Beregningsark!N59*Beregningsark!P59*Beregningsark!R59*Beregningsark!S59*Beregningsark!W59*Beregningsark!Y59*Beregningsark!Z59*Beregningsark!AB59*Beregningsark!AD59*Beregningsark!AH59*Beregningsark!AJ59*0.7672))</f>
        <v/>
      </c>
      <c r="P59" s="15" t="str">
        <f>IF(Beregningsark!AQ59="","",IF(OR(I59="Motorvejsstrækning",I59="Frakørselsflettestrækning",I59="Tilkørselsflettestrækning",I59="Motorvejsforgrening",I59="Motorvejssammenløb",I59="Motorvejsvekselstrækning",I59="Sideanlæg"),Beregningsark!AP59*Beregningsark!J59*Beregningsark!K59*Beregningsark!L59*Beregningsark!N59*Beregningsark!P59*Beregningsark!R59*Beregningsark!S59*Beregningsark!X59*Beregningsark!Y59*Beregningsark!Z59*Beregningsark!AB59*Beregningsark!AD59*Beregningsark!AI59*Beregningsark!AJ59,Beregningsark!AP59*Beregningsark!J59*Beregningsark!K59*Beregningsark!L59*Beregningsark!N59*Beregningsark!P59*Beregningsark!R59*Beregningsark!S59*Beregningsark!X59*Beregningsark!Y59*Beregningsark!Z59*Beregningsark!AB59*Beregningsark!AD59*Beregningsark!AI59*Beregningsark!AJ59*0.7672))</f>
        <v/>
      </c>
      <c r="Q59" s="15" t="str">
        <f t="shared" si="1"/>
        <v/>
      </c>
      <c r="R59" s="17" t="str">
        <f t="shared" si="2"/>
        <v/>
      </c>
    </row>
    <row r="60" spans="1:18" x14ac:dyDescent="0.25">
      <c r="A60" s="4" t="str">
        <f>IF(Inddata!A75="","",Inddata!A75)</f>
        <v/>
      </c>
      <c r="B60" s="4" t="str">
        <f>IF(Inddata!B75="","",Inddata!B75)</f>
        <v/>
      </c>
      <c r="C60" s="4" t="str">
        <f>IF(Inddata!C75="","",Inddata!C75)</f>
        <v/>
      </c>
      <c r="D60" s="4" t="str">
        <f>IF(Inddata!D75="","",Inddata!D75)</f>
        <v/>
      </c>
      <c r="E60" s="4" t="str">
        <f>IF(Inddata!E75="","",Inddata!E75)</f>
        <v/>
      </c>
      <c r="F60" s="4" t="str">
        <f>IF(Inddata!F75="","",Inddata!F75)</f>
        <v/>
      </c>
      <c r="G60" s="4">
        <f>IF(Inddata!G75="","",Inddata!G75)</f>
        <v>0</v>
      </c>
      <c r="H60" s="4" t="str">
        <f>IF(Inddata!H75&gt;0.5,Inddata!H75,"")</f>
        <v/>
      </c>
      <c r="I60" s="4" t="str">
        <f>IF(Inddata!I75="","",Inddata!I75)</f>
        <v/>
      </c>
      <c r="J60" s="15" t="str">
        <f>IF(Beregningsark!AQ60="","",IF(OR(I60="Motorvejsstrækning",I60="Frakørselsflettestrækning",I60="Tilkørselsflettestrækning",I60="Motorvejsforgrening",I60="Motorvejssammenløb",I60="Motorvejsvekselstrækning",I60="Sideanlæg"),Beregningsark!AK60*Beregningsark!J60*Beregningsark!K60*Beregningsark!L60*Beregningsark!N60*Beregningsark!P60*Beregningsark!R60*Beregningsark!S60*Beregningsark!T60*Beregningsark!Y60*Beregningsark!Z60*Beregningsark!AB60*Beregningsark!AD60*Beregningsark!AF60*Beregningsark!AJ60,Beregningsark!AK60*Beregningsark!J60*Beregningsark!K60*Beregningsark!L60*Beregningsark!N60*Beregningsark!P60*Beregningsark!R60*Beregningsark!S60*Beregningsark!T60*Beregningsark!Y60*Beregningsark!Z60*Beregningsark!AB60*Beregningsark!AD60*Beregningsark!AF60*Beregningsark!AJ60*0.7672))</f>
        <v/>
      </c>
      <c r="K60" s="15" t="str">
        <f>IF(Beregningsark!AQ60="","",IF(OR(I60="Motorvejsstrækning",I60="Frakørselsflettestrækning",I60="Tilkørselsflettestrækning",I60="Motorvejsforgrening",I60="Motorvejssammenløb",I60="Motorvejsvekselstrækning",I60="Sideanlæg"),Beregningsark!AL60*Beregningsark!J60*Beregningsark!K60*Beregningsark!M60*Beregningsark!O60*Beregningsark!P60*Beregningsark!Q60*Beregningsark!R60*Beregningsark!S60*Beregningsark!T60*Beregningsark!Y60*Beregningsark!AA60*Beregningsark!AC60*Beregningsark!AE60*Beregningsark!AG60*Beregningsark!AJ60,Beregningsark!AL60*Beregningsark!J60*Beregningsark!K60*Beregningsark!M60*Beregningsark!O60*Beregningsark!P60*Beregningsark!Q60*Beregningsark!R60*Beregningsark!S60*Beregningsark!T60*Beregningsark!Y60*Beregningsark!AA60*Beregningsark!AC60*Beregningsark!AE60*Beregningsark!AG60*Beregningsark!AJ60*0.8833))</f>
        <v/>
      </c>
      <c r="L60" s="15" t="str">
        <f>IF(Beregningsark!AQ60="","",IF(OR(I60="Motorvejsstrækning",I60="Frakørselsflettestrækning",I60="Tilkørselsflettestrækning",I60="Motorvejsforgrening",I60="Motorvejssammenløb",I60="Motorvejsvekselstrækning",I60="Sideanlæg"),Beregningsark!AM60*Beregningsark!J60*Beregningsark!K60*Beregningsark!M60*Beregningsark!O60*Beregningsark!P60*Beregningsark!Q60*Beregningsark!R60*Beregningsark!S60*Beregningsark!U60*Beregningsark!Y60*Beregningsark!AA60*Beregningsark!AC60*Beregningsark!AE60*Beregningsark!AG60*Beregningsark!AJ60,Beregningsark!AM60*Beregningsark!J60*Beregningsark!K60*Beregningsark!M60*Beregningsark!O60*Beregningsark!P60*Beregningsark!Q60*Beregningsark!R60*Beregningsark!S60*Beregningsark!U60*Beregningsark!Y60*Beregningsark!AA60*Beregningsark!AC60*Beregningsark!AE60*Beregningsark!AG60*Beregningsark!AJ60*1.1176))</f>
        <v/>
      </c>
      <c r="M60" s="15" t="str">
        <f t="shared" si="0"/>
        <v/>
      </c>
      <c r="N60" s="15" t="str">
        <f>IF(Beregningsark!AQ60="","",IF(OR(I60="Motorvejsstrækning",I60="Frakørselsflettestrækning",I60="Tilkørselsflettestrækning",I60="Motorvejsforgrening",I60="Motorvejssammenløb",I60="Motorvejsvekselstrækning",I60="Sideanlæg"),Beregningsark!AN60*Beregningsark!J60*Beregningsark!K60*Beregningsark!L60*Beregningsark!N60*Beregningsark!P60*Beregningsark!R60*Beregningsark!S60*Beregningsark!V60*Beregningsark!Y60*Beregningsark!Z60*Beregningsark!AB60*Beregningsark!AD60*Beregningsark!AH60*Beregningsark!AJ60,Beregningsark!AN60*Beregningsark!J60*Beregningsark!K60*Beregningsark!L60*Beregningsark!N60*Beregningsark!P60*Beregningsark!R60*Beregningsark!S60*Beregningsark!V60*Beregningsark!Y60*Beregningsark!Z60*Beregningsark!AB60*Beregningsark!AD60*Beregningsark!AH60*Beregningsark!AJ60*0.7672))</f>
        <v/>
      </c>
      <c r="O60" s="15" t="str">
        <f>IF(Beregningsark!AQ60="","",IF(OR(I60="Motorvejsstrækning",I60="Frakørselsflettestrækning",I60="Tilkørselsflettestrækning",I60="Motorvejsforgrening",I60="Motorvejssammenløb",I60="Motorvejsvekselstrækning",I60="Sideanlæg"),Beregningsark!AO60*Beregningsark!J60*Beregningsark!K60*Beregningsark!L60*Beregningsark!N60*Beregningsark!P60*Beregningsark!R60*Beregningsark!S60*Beregningsark!W60*Beregningsark!Y60*Beregningsark!Z60*Beregningsark!AB60*Beregningsark!AD60*Beregningsark!AH60*Beregningsark!AJ60,Beregningsark!AO60*Beregningsark!J60*Beregningsark!K60*Beregningsark!L60*Beregningsark!N60*Beregningsark!P60*Beregningsark!R60*Beregningsark!S60*Beregningsark!W60*Beregningsark!Y60*Beregningsark!Z60*Beregningsark!AB60*Beregningsark!AD60*Beregningsark!AH60*Beregningsark!AJ60*0.7672))</f>
        <v/>
      </c>
      <c r="P60" s="15" t="str">
        <f>IF(Beregningsark!AQ60="","",IF(OR(I60="Motorvejsstrækning",I60="Frakørselsflettestrækning",I60="Tilkørselsflettestrækning",I60="Motorvejsforgrening",I60="Motorvejssammenløb",I60="Motorvejsvekselstrækning",I60="Sideanlæg"),Beregningsark!AP60*Beregningsark!J60*Beregningsark!K60*Beregningsark!L60*Beregningsark!N60*Beregningsark!P60*Beregningsark!R60*Beregningsark!S60*Beregningsark!X60*Beregningsark!Y60*Beregningsark!Z60*Beregningsark!AB60*Beregningsark!AD60*Beregningsark!AI60*Beregningsark!AJ60,Beregningsark!AP60*Beregningsark!J60*Beregningsark!K60*Beregningsark!L60*Beregningsark!N60*Beregningsark!P60*Beregningsark!R60*Beregningsark!S60*Beregningsark!X60*Beregningsark!Y60*Beregningsark!Z60*Beregningsark!AB60*Beregningsark!AD60*Beregningsark!AI60*Beregningsark!AJ60*0.7672))</f>
        <v/>
      </c>
      <c r="Q60" s="15" t="str">
        <f t="shared" si="1"/>
        <v/>
      </c>
      <c r="R60" s="17" t="str">
        <f t="shared" si="2"/>
        <v/>
      </c>
    </row>
    <row r="61" spans="1:18" x14ac:dyDescent="0.25">
      <c r="A61" s="4" t="str">
        <f>IF(Inddata!A76="","",Inddata!A76)</f>
        <v/>
      </c>
      <c r="B61" s="4" t="str">
        <f>IF(Inddata!B76="","",Inddata!B76)</f>
        <v/>
      </c>
      <c r="C61" s="4" t="str">
        <f>IF(Inddata!C76="","",Inddata!C76)</f>
        <v/>
      </c>
      <c r="D61" s="4" t="str">
        <f>IF(Inddata!D76="","",Inddata!D76)</f>
        <v/>
      </c>
      <c r="E61" s="4" t="str">
        <f>IF(Inddata!E76="","",Inddata!E76)</f>
        <v/>
      </c>
      <c r="F61" s="4" t="str">
        <f>IF(Inddata!F76="","",Inddata!F76)</f>
        <v/>
      </c>
      <c r="G61" s="4">
        <f>IF(Inddata!G76="","",Inddata!G76)</f>
        <v>0</v>
      </c>
      <c r="H61" s="4" t="str">
        <f>IF(Inddata!H76&gt;0.5,Inddata!H76,"")</f>
        <v/>
      </c>
      <c r="I61" s="4" t="str">
        <f>IF(Inddata!I76="","",Inddata!I76)</f>
        <v/>
      </c>
      <c r="J61" s="15" t="str">
        <f>IF(Beregningsark!AQ61="","",IF(OR(I61="Motorvejsstrækning",I61="Frakørselsflettestrækning",I61="Tilkørselsflettestrækning",I61="Motorvejsforgrening",I61="Motorvejssammenløb",I61="Motorvejsvekselstrækning",I61="Sideanlæg"),Beregningsark!AK61*Beregningsark!J61*Beregningsark!K61*Beregningsark!L61*Beregningsark!N61*Beregningsark!P61*Beregningsark!R61*Beregningsark!S61*Beregningsark!T61*Beregningsark!Y61*Beregningsark!Z61*Beregningsark!AB61*Beregningsark!AD61*Beregningsark!AF61*Beregningsark!AJ61,Beregningsark!AK61*Beregningsark!J61*Beregningsark!K61*Beregningsark!L61*Beregningsark!N61*Beregningsark!P61*Beregningsark!R61*Beregningsark!S61*Beregningsark!T61*Beregningsark!Y61*Beregningsark!Z61*Beregningsark!AB61*Beregningsark!AD61*Beregningsark!AF61*Beregningsark!AJ61*0.7672))</f>
        <v/>
      </c>
      <c r="K61" s="15" t="str">
        <f>IF(Beregningsark!AQ61="","",IF(OR(I61="Motorvejsstrækning",I61="Frakørselsflettestrækning",I61="Tilkørselsflettestrækning",I61="Motorvejsforgrening",I61="Motorvejssammenløb",I61="Motorvejsvekselstrækning",I61="Sideanlæg"),Beregningsark!AL61*Beregningsark!J61*Beregningsark!K61*Beregningsark!M61*Beregningsark!O61*Beregningsark!P61*Beregningsark!Q61*Beregningsark!R61*Beregningsark!S61*Beregningsark!T61*Beregningsark!Y61*Beregningsark!AA61*Beregningsark!AC61*Beregningsark!AE61*Beregningsark!AG61*Beregningsark!AJ61,Beregningsark!AL61*Beregningsark!J61*Beregningsark!K61*Beregningsark!M61*Beregningsark!O61*Beregningsark!P61*Beregningsark!Q61*Beregningsark!R61*Beregningsark!S61*Beregningsark!T61*Beregningsark!Y61*Beregningsark!AA61*Beregningsark!AC61*Beregningsark!AE61*Beregningsark!AG61*Beregningsark!AJ61*0.8833))</f>
        <v/>
      </c>
      <c r="L61" s="15" t="str">
        <f>IF(Beregningsark!AQ61="","",IF(OR(I61="Motorvejsstrækning",I61="Frakørselsflettestrækning",I61="Tilkørselsflettestrækning",I61="Motorvejsforgrening",I61="Motorvejssammenløb",I61="Motorvejsvekselstrækning",I61="Sideanlæg"),Beregningsark!AM61*Beregningsark!J61*Beregningsark!K61*Beregningsark!M61*Beregningsark!O61*Beregningsark!P61*Beregningsark!Q61*Beregningsark!R61*Beregningsark!S61*Beregningsark!U61*Beregningsark!Y61*Beregningsark!AA61*Beregningsark!AC61*Beregningsark!AE61*Beregningsark!AG61*Beregningsark!AJ61,Beregningsark!AM61*Beregningsark!J61*Beregningsark!K61*Beregningsark!M61*Beregningsark!O61*Beregningsark!P61*Beregningsark!Q61*Beregningsark!R61*Beregningsark!S61*Beregningsark!U61*Beregningsark!Y61*Beregningsark!AA61*Beregningsark!AC61*Beregningsark!AE61*Beregningsark!AG61*Beregningsark!AJ61*1.1176))</f>
        <v/>
      </c>
      <c r="M61" s="15" t="str">
        <f t="shared" si="0"/>
        <v/>
      </c>
      <c r="N61" s="15" t="str">
        <f>IF(Beregningsark!AQ61="","",IF(OR(I61="Motorvejsstrækning",I61="Frakørselsflettestrækning",I61="Tilkørselsflettestrækning",I61="Motorvejsforgrening",I61="Motorvejssammenløb",I61="Motorvejsvekselstrækning",I61="Sideanlæg"),Beregningsark!AN61*Beregningsark!J61*Beregningsark!K61*Beregningsark!L61*Beregningsark!N61*Beregningsark!P61*Beregningsark!R61*Beregningsark!S61*Beregningsark!V61*Beregningsark!Y61*Beregningsark!Z61*Beregningsark!AB61*Beregningsark!AD61*Beregningsark!AH61*Beregningsark!AJ61,Beregningsark!AN61*Beregningsark!J61*Beregningsark!K61*Beregningsark!L61*Beregningsark!N61*Beregningsark!P61*Beregningsark!R61*Beregningsark!S61*Beregningsark!V61*Beregningsark!Y61*Beregningsark!Z61*Beregningsark!AB61*Beregningsark!AD61*Beregningsark!AH61*Beregningsark!AJ61*0.7672))</f>
        <v/>
      </c>
      <c r="O61" s="15" t="str">
        <f>IF(Beregningsark!AQ61="","",IF(OR(I61="Motorvejsstrækning",I61="Frakørselsflettestrækning",I61="Tilkørselsflettestrækning",I61="Motorvejsforgrening",I61="Motorvejssammenløb",I61="Motorvejsvekselstrækning",I61="Sideanlæg"),Beregningsark!AO61*Beregningsark!J61*Beregningsark!K61*Beregningsark!L61*Beregningsark!N61*Beregningsark!P61*Beregningsark!R61*Beregningsark!S61*Beregningsark!W61*Beregningsark!Y61*Beregningsark!Z61*Beregningsark!AB61*Beregningsark!AD61*Beregningsark!AH61*Beregningsark!AJ61,Beregningsark!AO61*Beregningsark!J61*Beregningsark!K61*Beregningsark!L61*Beregningsark!N61*Beregningsark!P61*Beregningsark!R61*Beregningsark!S61*Beregningsark!W61*Beregningsark!Y61*Beregningsark!Z61*Beregningsark!AB61*Beregningsark!AD61*Beregningsark!AH61*Beregningsark!AJ61*0.7672))</f>
        <v/>
      </c>
      <c r="P61" s="15" t="str">
        <f>IF(Beregningsark!AQ61="","",IF(OR(I61="Motorvejsstrækning",I61="Frakørselsflettestrækning",I61="Tilkørselsflettestrækning",I61="Motorvejsforgrening",I61="Motorvejssammenløb",I61="Motorvejsvekselstrækning",I61="Sideanlæg"),Beregningsark!AP61*Beregningsark!J61*Beregningsark!K61*Beregningsark!L61*Beregningsark!N61*Beregningsark!P61*Beregningsark!R61*Beregningsark!S61*Beregningsark!X61*Beregningsark!Y61*Beregningsark!Z61*Beregningsark!AB61*Beregningsark!AD61*Beregningsark!AI61*Beregningsark!AJ61,Beregningsark!AP61*Beregningsark!J61*Beregningsark!K61*Beregningsark!L61*Beregningsark!N61*Beregningsark!P61*Beregningsark!R61*Beregningsark!S61*Beregningsark!X61*Beregningsark!Y61*Beregningsark!Z61*Beregningsark!AB61*Beregningsark!AD61*Beregningsark!AI61*Beregningsark!AJ61*0.7672))</f>
        <v/>
      </c>
      <c r="Q61" s="15" t="str">
        <f t="shared" si="1"/>
        <v/>
      </c>
      <c r="R61" s="17" t="str">
        <f t="shared" si="2"/>
        <v/>
      </c>
    </row>
    <row r="62" spans="1:18" x14ac:dyDescent="0.25">
      <c r="A62" s="4" t="str">
        <f>IF(Inddata!A77="","",Inddata!A77)</f>
        <v/>
      </c>
      <c r="B62" s="4" t="str">
        <f>IF(Inddata!B77="","",Inddata!B77)</f>
        <v/>
      </c>
      <c r="C62" s="4" t="str">
        <f>IF(Inddata!C77="","",Inddata!C77)</f>
        <v/>
      </c>
      <c r="D62" s="4" t="str">
        <f>IF(Inddata!D77="","",Inddata!D77)</f>
        <v/>
      </c>
      <c r="E62" s="4" t="str">
        <f>IF(Inddata!E77="","",Inddata!E77)</f>
        <v/>
      </c>
      <c r="F62" s="4" t="str">
        <f>IF(Inddata!F77="","",Inddata!F77)</f>
        <v/>
      </c>
      <c r="G62" s="4">
        <f>IF(Inddata!G77="","",Inddata!G77)</f>
        <v>0</v>
      </c>
      <c r="H62" s="4" t="str">
        <f>IF(Inddata!H77&gt;0.5,Inddata!H77,"")</f>
        <v/>
      </c>
      <c r="I62" s="4" t="str">
        <f>IF(Inddata!I77="","",Inddata!I77)</f>
        <v/>
      </c>
      <c r="J62" s="15" t="str">
        <f>IF(Beregningsark!AQ62="","",IF(OR(I62="Motorvejsstrækning",I62="Frakørselsflettestrækning",I62="Tilkørselsflettestrækning",I62="Motorvejsforgrening",I62="Motorvejssammenløb",I62="Motorvejsvekselstrækning",I62="Sideanlæg"),Beregningsark!AK62*Beregningsark!J62*Beregningsark!K62*Beregningsark!L62*Beregningsark!N62*Beregningsark!P62*Beregningsark!R62*Beregningsark!S62*Beregningsark!T62*Beregningsark!Y62*Beregningsark!Z62*Beregningsark!AB62*Beregningsark!AD62*Beregningsark!AF62*Beregningsark!AJ62,Beregningsark!AK62*Beregningsark!J62*Beregningsark!K62*Beregningsark!L62*Beregningsark!N62*Beregningsark!P62*Beregningsark!R62*Beregningsark!S62*Beregningsark!T62*Beregningsark!Y62*Beregningsark!Z62*Beregningsark!AB62*Beregningsark!AD62*Beregningsark!AF62*Beregningsark!AJ62*0.7672))</f>
        <v/>
      </c>
      <c r="K62" s="15" t="str">
        <f>IF(Beregningsark!AQ62="","",IF(OR(I62="Motorvejsstrækning",I62="Frakørselsflettestrækning",I62="Tilkørselsflettestrækning",I62="Motorvejsforgrening",I62="Motorvejssammenløb",I62="Motorvejsvekselstrækning",I62="Sideanlæg"),Beregningsark!AL62*Beregningsark!J62*Beregningsark!K62*Beregningsark!M62*Beregningsark!O62*Beregningsark!P62*Beregningsark!Q62*Beregningsark!R62*Beregningsark!S62*Beregningsark!T62*Beregningsark!Y62*Beregningsark!AA62*Beregningsark!AC62*Beregningsark!AE62*Beregningsark!AG62*Beregningsark!AJ62,Beregningsark!AL62*Beregningsark!J62*Beregningsark!K62*Beregningsark!M62*Beregningsark!O62*Beregningsark!P62*Beregningsark!Q62*Beregningsark!R62*Beregningsark!S62*Beregningsark!T62*Beregningsark!Y62*Beregningsark!AA62*Beregningsark!AC62*Beregningsark!AE62*Beregningsark!AG62*Beregningsark!AJ62*0.8833))</f>
        <v/>
      </c>
      <c r="L62" s="15" t="str">
        <f>IF(Beregningsark!AQ62="","",IF(OR(I62="Motorvejsstrækning",I62="Frakørselsflettestrækning",I62="Tilkørselsflettestrækning",I62="Motorvejsforgrening",I62="Motorvejssammenløb",I62="Motorvejsvekselstrækning",I62="Sideanlæg"),Beregningsark!AM62*Beregningsark!J62*Beregningsark!K62*Beregningsark!M62*Beregningsark!O62*Beregningsark!P62*Beregningsark!Q62*Beregningsark!R62*Beregningsark!S62*Beregningsark!U62*Beregningsark!Y62*Beregningsark!AA62*Beregningsark!AC62*Beregningsark!AE62*Beregningsark!AG62*Beregningsark!AJ62,Beregningsark!AM62*Beregningsark!J62*Beregningsark!K62*Beregningsark!M62*Beregningsark!O62*Beregningsark!P62*Beregningsark!Q62*Beregningsark!R62*Beregningsark!S62*Beregningsark!U62*Beregningsark!Y62*Beregningsark!AA62*Beregningsark!AC62*Beregningsark!AE62*Beregningsark!AG62*Beregningsark!AJ62*1.1176))</f>
        <v/>
      </c>
      <c r="M62" s="15" t="str">
        <f t="shared" si="0"/>
        <v/>
      </c>
      <c r="N62" s="15" t="str">
        <f>IF(Beregningsark!AQ62="","",IF(OR(I62="Motorvejsstrækning",I62="Frakørselsflettestrækning",I62="Tilkørselsflettestrækning",I62="Motorvejsforgrening",I62="Motorvejssammenløb",I62="Motorvejsvekselstrækning",I62="Sideanlæg"),Beregningsark!AN62*Beregningsark!J62*Beregningsark!K62*Beregningsark!L62*Beregningsark!N62*Beregningsark!P62*Beregningsark!R62*Beregningsark!S62*Beregningsark!V62*Beregningsark!Y62*Beregningsark!Z62*Beregningsark!AB62*Beregningsark!AD62*Beregningsark!AH62*Beregningsark!AJ62,Beregningsark!AN62*Beregningsark!J62*Beregningsark!K62*Beregningsark!L62*Beregningsark!N62*Beregningsark!P62*Beregningsark!R62*Beregningsark!S62*Beregningsark!V62*Beregningsark!Y62*Beregningsark!Z62*Beregningsark!AB62*Beregningsark!AD62*Beregningsark!AH62*Beregningsark!AJ62*0.7672))</f>
        <v/>
      </c>
      <c r="O62" s="15" t="str">
        <f>IF(Beregningsark!AQ62="","",IF(OR(I62="Motorvejsstrækning",I62="Frakørselsflettestrækning",I62="Tilkørselsflettestrækning",I62="Motorvejsforgrening",I62="Motorvejssammenløb",I62="Motorvejsvekselstrækning",I62="Sideanlæg"),Beregningsark!AO62*Beregningsark!J62*Beregningsark!K62*Beregningsark!L62*Beregningsark!N62*Beregningsark!P62*Beregningsark!R62*Beregningsark!S62*Beregningsark!W62*Beregningsark!Y62*Beregningsark!Z62*Beregningsark!AB62*Beregningsark!AD62*Beregningsark!AH62*Beregningsark!AJ62,Beregningsark!AO62*Beregningsark!J62*Beregningsark!K62*Beregningsark!L62*Beregningsark!N62*Beregningsark!P62*Beregningsark!R62*Beregningsark!S62*Beregningsark!W62*Beregningsark!Y62*Beregningsark!Z62*Beregningsark!AB62*Beregningsark!AD62*Beregningsark!AH62*Beregningsark!AJ62*0.7672))</f>
        <v/>
      </c>
      <c r="P62" s="15" t="str">
        <f>IF(Beregningsark!AQ62="","",IF(OR(I62="Motorvejsstrækning",I62="Frakørselsflettestrækning",I62="Tilkørselsflettestrækning",I62="Motorvejsforgrening",I62="Motorvejssammenløb",I62="Motorvejsvekselstrækning",I62="Sideanlæg"),Beregningsark!AP62*Beregningsark!J62*Beregningsark!K62*Beregningsark!L62*Beregningsark!N62*Beregningsark!P62*Beregningsark!R62*Beregningsark!S62*Beregningsark!X62*Beregningsark!Y62*Beregningsark!Z62*Beregningsark!AB62*Beregningsark!AD62*Beregningsark!AI62*Beregningsark!AJ62,Beregningsark!AP62*Beregningsark!J62*Beregningsark!K62*Beregningsark!L62*Beregningsark!N62*Beregningsark!P62*Beregningsark!R62*Beregningsark!S62*Beregningsark!X62*Beregningsark!Y62*Beregningsark!Z62*Beregningsark!AB62*Beregningsark!AD62*Beregningsark!AI62*Beregningsark!AJ62*0.7672))</f>
        <v/>
      </c>
      <c r="Q62" s="15" t="str">
        <f t="shared" si="1"/>
        <v/>
      </c>
      <c r="R62" s="17" t="str">
        <f t="shared" si="2"/>
        <v/>
      </c>
    </row>
    <row r="63" spans="1:18" x14ac:dyDescent="0.25">
      <c r="A63" s="4" t="str">
        <f>IF(Inddata!A78="","",Inddata!A78)</f>
        <v/>
      </c>
      <c r="B63" s="4" t="str">
        <f>IF(Inddata!B78="","",Inddata!B78)</f>
        <v/>
      </c>
      <c r="C63" s="4" t="str">
        <f>IF(Inddata!C78="","",Inddata!C78)</f>
        <v/>
      </c>
      <c r="D63" s="4" t="str">
        <f>IF(Inddata!D78="","",Inddata!D78)</f>
        <v/>
      </c>
      <c r="E63" s="4" t="str">
        <f>IF(Inddata!E78="","",Inddata!E78)</f>
        <v/>
      </c>
      <c r="F63" s="4" t="str">
        <f>IF(Inddata!F78="","",Inddata!F78)</f>
        <v/>
      </c>
      <c r="G63" s="4">
        <f>IF(Inddata!G78="","",Inddata!G78)</f>
        <v>0</v>
      </c>
      <c r="H63" s="4" t="str">
        <f>IF(Inddata!H78&gt;0.5,Inddata!H78,"")</f>
        <v/>
      </c>
      <c r="I63" s="4" t="str">
        <f>IF(Inddata!I78="","",Inddata!I78)</f>
        <v/>
      </c>
      <c r="J63" s="15" t="str">
        <f>IF(Beregningsark!AQ63="","",IF(OR(I63="Motorvejsstrækning",I63="Frakørselsflettestrækning",I63="Tilkørselsflettestrækning",I63="Motorvejsforgrening",I63="Motorvejssammenløb",I63="Motorvejsvekselstrækning",I63="Sideanlæg"),Beregningsark!AK63*Beregningsark!J63*Beregningsark!K63*Beregningsark!L63*Beregningsark!N63*Beregningsark!P63*Beregningsark!R63*Beregningsark!S63*Beregningsark!T63*Beregningsark!Y63*Beregningsark!Z63*Beregningsark!AB63*Beregningsark!AD63*Beregningsark!AF63*Beregningsark!AJ63,Beregningsark!AK63*Beregningsark!J63*Beregningsark!K63*Beregningsark!L63*Beregningsark!N63*Beregningsark!P63*Beregningsark!R63*Beregningsark!S63*Beregningsark!T63*Beregningsark!Y63*Beregningsark!Z63*Beregningsark!AB63*Beregningsark!AD63*Beregningsark!AF63*Beregningsark!AJ63*0.7672))</f>
        <v/>
      </c>
      <c r="K63" s="15" t="str">
        <f>IF(Beregningsark!AQ63="","",IF(OR(I63="Motorvejsstrækning",I63="Frakørselsflettestrækning",I63="Tilkørselsflettestrækning",I63="Motorvejsforgrening",I63="Motorvejssammenløb",I63="Motorvejsvekselstrækning",I63="Sideanlæg"),Beregningsark!AL63*Beregningsark!J63*Beregningsark!K63*Beregningsark!M63*Beregningsark!O63*Beregningsark!P63*Beregningsark!Q63*Beregningsark!R63*Beregningsark!S63*Beregningsark!T63*Beregningsark!Y63*Beregningsark!AA63*Beregningsark!AC63*Beregningsark!AE63*Beregningsark!AG63*Beregningsark!AJ63,Beregningsark!AL63*Beregningsark!J63*Beregningsark!K63*Beregningsark!M63*Beregningsark!O63*Beregningsark!P63*Beregningsark!Q63*Beregningsark!R63*Beregningsark!S63*Beregningsark!T63*Beregningsark!Y63*Beregningsark!AA63*Beregningsark!AC63*Beregningsark!AE63*Beregningsark!AG63*Beregningsark!AJ63*0.8833))</f>
        <v/>
      </c>
      <c r="L63" s="15" t="str">
        <f>IF(Beregningsark!AQ63="","",IF(OR(I63="Motorvejsstrækning",I63="Frakørselsflettestrækning",I63="Tilkørselsflettestrækning",I63="Motorvejsforgrening",I63="Motorvejssammenløb",I63="Motorvejsvekselstrækning",I63="Sideanlæg"),Beregningsark!AM63*Beregningsark!J63*Beregningsark!K63*Beregningsark!M63*Beregningsark!O63*Beregningsark!P63*Beregningsark!Q63*Beregningsark!R63*Beregningsark!S63*Beregningsark!U63*Beregningsark!Y63*Beregningsark!AA63*Beregningsark!AC63*Beregningsark!AE63*Beregningsark!AG63*Beregningsark!AJ63,Beregningsark!AM63*Beregningsark!J63*Beregningsark!K63*Beregningsark!M63*Beregningsark!O63*Beregningsark!P63*Beregningsark!Q63*Beregningsark!R63*Beregningsark!S63*Beregningsark!U63*Beregningsark!Y63*Beregningsark!AA63*Beregningsark!AC63*Beregningsark!AE63*Beregningsark!AG63*Beregningsark!AJ63*1.1176))</f>
        <v/>
      </c>
      <c r="M63" s="15" t="str">
        <f t="shared" si="0"/>
        <v/>
      </c>
      <c r="N63" s="15" t="str">
        <f>IF(Beregningsark!AQ63="","",IF(OR(I63="Motorvejsstrækning",I63="Frakørselsflettestrækning",I63="Tilkørselsflettestrækning",I63="Motorvejsforgrening",I63="Motorvejssammenløb",I63="Motorvejsvekselstrækning",I63="Sideanlæg"),Beregningsark!AN63*Beregningsark!J63*Beregningsark!K63*Beregningsark!L63*Beregningsark!N63*Beregningsark!P63*Beregningsark!R63*Beregningsark!S63*Beregningsark!V63*Beregningsark!Y63*Beregningsark!Z63*Beregningsark!AB63*Beregningsark!AD63*Beregningsark!AH63*Beregningsark!AJ63,Beregningsark!AN63*Beregningsark!J63*Beregningsark!K63*Beregningsark!L63*Beregningsark!N63*Beregningsark!P63*Beregningsark!R63*Beregningsark!S63*Beregningsark!V63*Beregningsark!Y63*Beregningsark!Z63*Beregningsark!AB63*Beregningsark!AD63*Beregningsark!AH63*Beregningsark!AJ63*0.7672))</f>
        <v/>
      </c>
      <c r="O63" s="15" t="str">
        <f>IF(Beregningsark!AQ63="","",IF(OR(I63="Motorvejsstrækning",I63="Frakørselsflettestrækning",I63="Tilkørselsflettestrækning",I63="Motorvejsforgrening",I63="Motorvejssammenløb",I63="Motorvejsvekselstrækning",I63="Sideanlæg"),Beregningsark!AO63*Beregningsark!J63*Beregningsark!K63*Beregningsark!L63*Beregningsark!N63*Beregningsark!P63*Beregningsark!R63*Beregningsark!S63*Beregningsark!W63*Beregningsark!Y63*Beregningsark!Z63*Beregningsark!AB63*Beregningsark!AD63*Beregningsark!AH63*Beregningsark!AJ63,Beregningsark!AO63*Beregningsark!J63*Beregningsark!K63*Beregningsark!L63*Beregningsark!N63*Beregningsark!P63*Beregningsark!R63*Beregningsark!S63*Beregningsark!W63*Beregningsark!Y63*Beregningsark!Z63*Beregningsark!AB63*Beregningsark!AD63*Beregningsark!AH63*Beregningsark!AJ63*0.7672))</f>
        <v/>
      </c>
      <c r="P63" s="15" t="str">
        <f>IF(Beregningsark!AQ63="","",IF(OR(I63="Motorvejsstrækning",I63="Frakørselsflettestrækning",I63="Tilkørselsflettestrækning",I63="Motorvejsforgrening",I63="Motorvejssammenløb",I63="Motorvejsvekselstrækning",I63="Sideanlæg"),Beregningsark!AP63*Beregningsark!J63*Beregningsark!K63*Beregningsark!L63*Beregningsark!N63*Beregningsark!P63*Beregningsark!R63*Beregningsark!S63*Beregningsark!X63*Beregningsark!Y63*Beregningsark!Z63*Beregningsark!AB63*Beregningsark!AD63*Beregningsark!AI63*Beregningsark!AJ63,Beregningsark!AP63*Beregningsark!J63*Beregningsark!K63*Beregningsark!L63*Beregningsark!N63*Beregningsark!P63*Beregningsark!R63*Beregningsark!S63*Beregningsark!X63*Beregningsark!Y63*Beregningsark!Z63*Beregningsark!AB63*Beregningsark!AD63*Beregningsark!AI63*Beregningsark!AJ63*0.7672))</f>
        <v/>
      </c>
      <c r="Q63" s="15" t="str">
        <f t="shared" si="1"/>
        <v/>
      </c>
      <c r="R63" s="17" t="str">
        <f t="shared" si="2"/>
        <v/>
      </c>
    </row>
    <row r="64" spans="1:18" x14ac:dyDescent="0.25">
      <c r="A64" s="4" t="str">
        <f>IF(Inddata!A79="","",Inddata!A79)</f>
        <v/>
      </c>
      <c r="B64" s="4" t="str">
        <f>IF(Inddata!B79="","",Inddata!B79)</f>
        <v/>
      </c>
      <c r="C64" s="4" t="str">
        <f>IF(Inddata!C79="","",Inddata!C79)</f>
        <v/>
      </c>
      <c r="D64" s="4" t="str">
        <f>IF(Inddata!D79="","",Inddata!D79)</f>
        <v/>
      </c>
      <c r="E64" s="4" t="str">
        <f>IF(Inddata!E79="","",Inddata!E79)</f>
        <v/>
      </c>
      <c r="F64" s="4" t="str">
        <f>IF(Inddata!F79="","",Inddata!F79)</f>
        <v/>
      </c>
      <c r="G64" s="4">
        <f>IF(Inddata!G79="","",Inddata!G79)</f>
        <v>0</v>
      </c>
      <c r="H64" s="4" t="str">
        <f>IF(Inddata!H79&gt;0.5,Inddata!H79,"")</f>
        <v/>
      </c>
      <c r="I64" s="4" t="str">
        <f>IF(Inddata!I79="","",Inddata!I79)</f>
        <v/>
      </c>
      <c r="J64" s="15" t="str">
        <f>IF(Beregningsark!AQ64="","",IF(OR(I64="Motorvejsstrækning",I64="Frakørselsflettestrækning",I64="Tilkørselsflettestrækning",I64="Motorvejsforgrening",I64="Motorvejssammenløb",I64="Motorvejsvekselstrækning",I64="Sideanlæg"),Beregningsark!AK64*Beregningsark!J64*Beregningsark!K64*Beregningsark!L64*Beregningsark!N64*Beregningsark!P64*Beregningsark!R64*Beregningsark!S64*Beregningsark!T64*Beregningsark!Y64*Beregningsark!Z64*Beregningsark!AB64*Beregningsark!AD64*Beregningsark!AF64*Beregningsark!AJ64,Beregningsark!AK64*Beregningsark!J64*Beregningsark!K64*Beregningsark!L64*Beregningsark!N64*Beregningsark!P64*Beregningsark!R64*Beregningsark!S64*Beregningsark!T64*Beregningsark!Y64*Beregningsark!Z64*Beregningsark!AB64*Beregningsark!AD64*Beregningsark!AF64*Beregningsark!AJ64*0.7672))</f>
        <v/>
      </c>
      <c r="K64" s="15" t="str">
        <f>IF(Beregningsark!AQ64="","",IF(OR(I64="Motorvejsstrækning",I64="Frakørselsflettestrækning",I64="Tilkørselsflettestrækning",I64="Motorvejsforgrening",I64="Motorvejssammenløb",I64="Motorvejsvekselstrækning",I64="Sideanlæg"),Beregningsark!AL64*Beregningsark!J64*Beregningsark!K64*Beregningsark!M64*Beregningsark!O64*Beregningsark!P64*Beregningsark!Q64*Beregningsark!R64*Beregningsark!S64*Beregningsark!T64*Beregningsark!Y64*Beregningsark!AA64*Beregningsark!AC64*Beregningsark!AE64*Beregningsark!AG64*Beregningsark!AJ64,Beregningsark!AL64*Beregningsark!J64*Beregningsark!K64*Beregningsark!M64*Beregningsark!O64*Beregningsark!P64*Beregningsark!Q64*Beregningsark!R64*Beregningsark!S64*Beregningsark!T64*Beregningsark!Y64*Beregningsark!AA64*Beregningsark!AC64*Beregningsark!AE64*Beregningsark!AG64*Beregningsark!AJ64*0.8833))</f>
        <v/>
      </c>
      <c r="L64" s="15" t="str">
        <f>IF(Beregningsark!AQ64="","",IF(OR(I64="Motorvejsstrækning",I64="Frakørselsflettestrækning",I64="Tilkørselsflettestrækning",I64="Motorvejsforgrening",I64="Motorvejssammenløb",I64="Motorvejsvekselstrækning",I64="Sideanlæg"),Beregningsark!AM64*Beregningsark!J64*Beregningsark!K64*Beregningsark!M64*Beregningsark!O64*Beregningsark!P64*Beregningsark!Q64*Beregningsark!R64*Beregningsark!S64*Beregningsark!U64*Beregningsark!Y64*Beregningsark!AA64*Beregningsark!AC64*Beregningsark!AE64*Beregningsark!AG64*Beregningsark!AJ64,Beregningsark!AM64*Beregningsark!J64*Beregningsark!K64*Beregningsark!M64*Beregningsark!O64*Beregningsark!P64*Beregningsark!Q64*Beregningsark!R64*Beregningsark!S64*Beregningsark!U64*Beregningsark!Y64*Beregningsark!AA64*Beregningsark!AC64*Beregningsark!AE64*Beregningsark!AG64*Beregningsark!AJ64*1.1176))</f>
        <v/>
      </c>
      <c r="M64" s="15" t="str">
        <f t="shared" si="0"/>
        <v/>
      </c>
      <c r="N64" s="15" t="str">
        <f>IF(Beregningsark!AQ64="","",IF(OR(I64="Motorvejsstrækning",I64="Frakørselsflettestrækning",I64="Tilkørselsflettestrækning",I64="Motorvejsforgrening",I64="Motorvejssammenløb",I64="Motorvejsvekselstrækning",I64="Sideanlæg"),Beregningsark!AN64*Beregningsark!J64*Beregningsark!K64*Beregningsark!L64*Beregningsark!N64*Beregningsark!P64*Beregningsark!R64*Beregningsark!S64*Beregningsark!V64*Beregningsark!Y64*Beregningsark!Z64*Beregningsark!AB64*Beregningsark!AD64*Beregningsark!AH64*Beregningsark!AJ64,Beregningsark!AN64*Beregningsark!J64*Beregningsark!K64*Beregningsark!L64*Beregningsark!N64*Beregningsark!P64*Beregningsark!R64*Beregningsark!S64*Beregningsark!V64*Beregningsark!Y64*Beregningsark!Z64*Beregningsark!AB64*Beregningsark!AD64*Beregningsark!AH64*Beregningsark!AJ64*0.7672))</f>
        <v/>
      </c>
      <c r="O64" s="15" t="str">
        <f>IF(Beregningsark!AQ64="","",IF(OR(I64="Motorvejsstrækning",I64="Frakørselsflettestrækning",I64="Tilkørselsflettestrækning",I64="Motorvejsforgrening",I64="Motorvejssammenløb",I64="Motorvejsvekselstrækning",I64="Sideanlæg"),Beregningsark!AO64*Beregningsark!J64*Beregningsark!K64*Beregningsark!L64*Beregningsark!N64*Beregningsark!P64*Beregningsark!R64*Beregningsark!S64*Beregningsark!W64*Beregningsark!Y64*Beregningsark!Z64*Beregningsark!AB64*Beregningsark!AD64*Beregningsark!AH64*Beregningsark!AJ64,Beregningsark!AO64*Beregningsark!J64*Beregningsark!K64*Beregningsark!L64*Beregningsark!N64*Beregningsark!P64*Beregningsark!R64*Beregningsark!S64*Beregningsark!W64*Beregningsark!Y64*Beregningsark!Z64*Beregningsark!AB64*Beregningsark!AD64*Beregningsark!AH64*Beregningsark!AJ64*0.7672))</f>
        <v/>
      </c>
      <c r="P64" s="15" t="str">
        <f>IF(Beregningsark!AQ64="","",IF(OR(I64="Motorvejsstrækning",I64="Frakørselsflettestrækning",I64="Tilkørselsflettestrækning",I64="Motorvejsforgrening",I64="Motorvejssammenløb",I64="Motorvejsvekselstrækning",I64="Sideanlæg"),Beregningsark!AP64*Beregningsark!J64*Beregningsark!K64*Beregningsark!L64*Beregningsark!N64*Beregningsark!P64*Beregningsark!R64*Beregningsark!S64*Beregningsark!X64*Beregningsark!Y64*Beregningsark!Z64*Beregningsark!AB64*Beregningsark!AD64*Beregningsark!AI64*Beregningsark!AJ64,Beregningsark!AP64*Beregningsark!J64*Beregningsark!K64*Beregningsark!L64*Beregningsark!N64*Beregningsark!P64*Beregningsark!R64*Beregningsark!S64*Beregningsark!X64*Beregningsark!Y64*Beregningsark!Z64*Beregningsark!AB64*Beregningsark!AD64*Beregningsark!AI64*Beregningsark!AJ64*0.7672))</f>
        <v/>
      </c>
      <c r="Q64" s="15" t="str">
        <f t="shared" si="1"/>
        <v/>
      </c>
      <c r="R64" s="17" t="str">
        <f t="shared" si="2"/>
        <v/>
      </c>
    </row>
    <row r="65" spans="1:18" x14ac:dyDescent="0.25">
      <c r="A65" s="4" t="str">
        <f>IF(Inddata!A80="","",Inddata!A80)</f>
        <v/>
      </c>
      <c r="B65" s="4" t="str">
        <f>IF(Inddata!B80="","",Inddata!B80)</f>
        <v/>
      </c>
      <c r="C65" s="4" t="str">
        <f>IF(Inddata!C80="","",Inddata!C80)</f>
        <v/>
      </c>
      <c r="D65" s="4" t="str">
        <f>IF(Inddata!D80="","",Inddata!D80)</f>
        <v/>
      </c>
      <c r="E65" s="4" t="str">
        <f>IF(Inddata!E80="","",Inddata!E80)</f>
        <v/>
      </c>
      <c r="F65" s="4" t="str">
        <f>IF(Inddata!F80="","",Inddata!F80)</f>
        <v/>
      </c>
      <c r="G65" s="4">
        <f>IF(Inddata!G80="","",Inddata!G80)</f>
        <v>0</v>
      </c>
      <c r="H65" s="4" t="str">
        <f>IF(Inddata!H80&gt;0.5,Inddata!H80,"")</f>
        <v/>
      </c>
      <c r="I65" s="4" t="str">
        <f>IF(Inddata!I80="","",Inddata!I80)</f>
        <v/>
      </c>
      <c r="J65" s="15" t="str">
        <f>IF(Beregningsark!AQ65="","",IF(OR(I65="Motorvejsstrækning",I65="Frakørselsflettestrækning",I65="Tilkørselsflettestrækning",I65="Motorvejsforgrening",I65="Motorvejssammenløb",I65="Motorvejsvekselstrækning",I65="Sideanlæg"),Beregningsark!AK65*Beregningsark!J65*Beregningsark!K65*Beregningsark!L65*Beregningsark!N65*Beregningsark!P65*Beregningsark!R65*Beregningsark!S65*Beregningsark!T65*Beregningsark!Y65*Beregningsark!Z65*Beregningsark!AB65*Beregningsark!AD65*Beregningsark!AF65*Beregningsark!AJ65,Beregningsark!AK65*Beregningsark!J65*Beregningsark!K65*Beregningsark!L65*Beregningsark!N65*Beregningsark!P65*Beregningsark!R65*Beregningsark!S65*Beregningsark!T65*Beregningsark!Y65*Beregningsark!Z65*Beregningsark!AB65*Beregningsark!AD65*Beregningsark!AF65*Beregningsark!AJ65*0.7672))</f>
        <v/>
      </c>
      <c r="K65" s="15" t="str">
        <f>IF(Beregningsark!AQ65="","",IF(OR(I65="Motorvejsstrækning",I65="Frakørselsflettestrækning",I65="Tilkørselsflettestrækning",I65="Motorvejsforgrening",I65="Motorvejssammenløb",I65="Motorvejsvekselstrækning",I65="Sideanlæg"),Beregningsark!AL65*Beregningsark!J65*Beregningsark!K65*Beregningsark!M65*Beregningsark!O65*Beregningsark!P65*Beregningsark!Q65*Beregningsark!R65*Beregningsark!S65*Beregningsark!T65*Beregningsark!Y65*Beregningsark!AA65*Beregningsark!AC65*Beregningsark!AE65*Beregningsark!AG65*Beregningsark!AJ65,Beregningsark!AL65*Beregningsark!J65*Beregningsark!K65*Beregningsark!M65*Beregningsark!O65*Beregningsark!P65*Beregningsark!Q65*Beregningsark!R65*Beregningsark!S65*Beregningsark!T65*Beregningsark!Y65*Beregningsark!AA65*Beregningsark!AC65*Beregningsark!AE65*Beregningsark!AG65*Beregningsark!AJ65*0.8833))</f>
        <v/>
      </c>
      <c r="L65" s="15" t="str">
        <f>IF(Beregningsark!AQ65="","",IF(OR(I65="Motorvejsstrækning",I65="Frakørselsflettestrækning",I65="Tilkørselsflettestrækning",I65="Motorvejsforgrening",I65="Motorvejssammenløb",I65="Motorvejsvekselstrækning",I65="Sideanlæg"),Beregningsark!AM65*Beregningsark!J65*Beregningsark!K65*Beregningsark!M65*Beregningsark!O65*Beregningsark!P65*Beregningsark!Q65*Beregningsark!R65*Beregningsark!S65*Beregningsark!U65*Beregningsark!Y65*Beregningsark!AA65*Beregningsark!AC65*Beregningsark!AE65*Beregningsark!AG65*Beregningsark!AJ65,Beregningsark!AM65*Beregningsark!J65*Beregningsark!K65*Beregningsark!M65*Beregningsark!O65*Beregningsark!P65*Beregningsark!Q65*Beregningsark!R65*Beregningsark!S65*Beregningsark!U65*Beregningsark!Y65*Beregningsark!AA65*Beregningsark!AC65*Beregningsark!AE65*Beregningsark!AG65*Beregningsark!AJ65*1.1176))</f>
        <v/>
      </c>
      <c r="M65" s="15" t="str">
        <f t="shared" si="0"/>
        <v/>
      </c>
      <c r="N65" s="15" t="str">
        <f>IF(Beregningsark!AQ65="","",IF(OR(I65="Motorvejsstrækning",I65="Frakørselsflettestrækning",I65="Tilkørselsflettestrækning",I65="Motorvejsforgrening",I65="Motorvejssammenløb",I65="Motorvejsvekselstrækning",I65="Sideanlæg"),Beregningsark!AN65*Beregningsark!J65*Beregningsark!K65*Beregningsark!L65*Beregningsark!N65*Beregningsark!P65*Beregningsark!R65*Beregningsark!S65*Beregningsark!V65*Beregningsark!Y65*Beregningsark!Z65*Beregningsark!AB65*Beregningsark!AD65*Beregningsark!AH65*Beregningsark!AJ65,Beregningsark!AN65*Beregningsark!J65*Beregningsark!K65*Beregningsark!L65*Beregningsark!N65*Beregningsark!P65*Beregningsark!R65*Beregningsark!S65*Beregningsark!V65*Beregningsark!Y65*Beregningsark!Z65*Beregningsark!AB65*Beregningsark!AD65*Beregningsark!AH65*Beregningsark!AJ65*0.7672))</f>
        <v/>
      </c>
      <c r="O65" s="15" t="str">
        <f>IF(Beregningsark!AQ65="","",IF(OR(I65="Motorvejsstrækning",I65="Frakørselsflettestrækning",I65="Tilkørselsflettestrækning",I65="Motorvejsforgrening",I65="Motorvejssammenløb",I65="Motorvejsvekselstrækning",I65="Sideanlæg"),Beregningsark!AO65*Beregningsark!J65*Beregningsark!K65*Beregningsark!L65*Beregningsark!N65*Beregningsark!P65*Beregningsark!R65*Beregningsark!S65*Beregningsark!W65*Beregningsark!Y65*Beregningsark!Z65*Beregningsark!AB65*Beregningsark!AD65*Beregningsark!AH65*Beregningsark!AJ65,Beregningsark!AO65*Beregningsark!J65*Beregningsark!K65*Beregningsark!L65*Beregningsark!N65*Beregningsark!P65*Beregningsark!R65*Beregningsark!S65*Beregningsark!W65*Beregningsark!Y65*Beregningsark!Z65*Beregningsark!AB65*Beregningsark!AD65*Beregningsark!AH65*Beregningsark!AJ65*0.7672))</f>
        <v/>
      </c>
      <c r="P65" s="15" t="str">
        <f>IF(Beregningsark!AQ65="","",IF(OR(I65="Motorvejsstrækning",I65="Frakørselsflettestrækning",I65="Tilkørselsflettestrækning",I65="Motorvejsforgrening",I65="Motorvejssammenløb",I65="Motorvejsvekselstrækning",I65="Sideanlæg"),Beregningsark!AP65*Beregningsark!J65*Beregningsark!K65*Beregningsark!L65*Beregningsark!N65*Beregningsark!P65*Beregningsark!R65*Beregningsark!S65*Beregningsark!X65*Beregningsark!Y65*Beregningsark!Z65*Beregningsark!AB65*Beregningsark!AD65*Beregningsark!AI65*Beregningsark!AJ65,Beregningsark!AP65*Beregningsark!J65*Beregningsark!K65*Beregningsark!L65*Beregningsark!N65*Beregningsark!P65*Beregningsark!R65*Beregningsark!S65*Beregningsark!X65*Beregningsark!Y65*Beregningsark!Z65*Beregningsark!AB65*Beregningsark!AD65*Beregningsark!AI65*Beregningsark!AJ65*0.7672))</f>
        <v/>
      </c>
      <c r="Q65" s="15" t="str">
        <f t="shared" si="1"/>
        <v/>
      </c>
      <c r="R65" s="17" t="str">
        <f t="shared" si="2"/>
        <v/>
      </c>
    </row>
    <row r="66" spans="1:18" x14ac:dyDescent="0.25">
      <c r="A66" s="4" t="str">
        <f>IF(Inddata!A81="","",Inddata!A81)</f>
        <v/>
      </c>
      <c r="B66" s="4" t="str">
        <f>IF(Inddata!B81="","",Inddata!B81)</f>
        <v/>
      </c>
      <c r="C66" s="4" t="str">
        <f>IF(Inddata!C81="","",Inddata!C81)</f>
        <v/>
      </c>
      <c r="D66" s="4" t="str">
        <f>IF(Inddata!D81="","",Inddata!D81)</f>
        <v/>
      </c>
      <c r="E66" s="4" t="str">
        <f>IF(Inddata!E81="","",Inddata!E81)</f>
        <v/>
      </c>
      <c r="F66" s="4" t="str">
        <f>IF(Inddata!F81="","",Inddata!F81)</f>
        <v/>
      </c>
      <c r="G66" s="4">
        <f>IF(Inddata!G81="","",Inddata!G81)</f>
        <v>0</v>
      </c>
      <c r="H66" s="4" t="str">
        <f>IF(Inddata!H81&gt;0.5,Inddata!H81,"")</f>
        <v/>
      </c>
      <c r="I66" s="4" t="str">
        <f>IF(Inddata!I81="","",Inddata!I81)</f>
        <v/>
      </c>
      <c r="J66" s="15" t="str">
        <f>IF(Beregningsark!AQ66="","",IF(OR(I66="Motorvejsstrækning",I66="Frakørselsflettestrækning",I66="Tilkørselsflettestrækning",I66="Motorvejsforgrening",I66="Motorvejssammenløb",I66="Motorvejsvekselstrækning",I66="Sideanlæg"),Beregningsark!AK66*Beregningsark!J66*Beregningsark!K66*Beregningsark!L66*Beregningsark!N66*Beregningsark!P66*Beregningsark!R66*Beregningsark!S66*Beregningsark!T66*Beregningsark!Y66*Beregningsark!Z66*Beregningsark!AB66*Beregningsark!AD66*Beregningsark!AF66*Beregningsark!AJ66,Beregningsark!AK66*Beregningsark!J66*Beregningsark!K66*Beregningsark!L66*Beregningsark!N66*Beregningsark!P66*Beregningsark!R66*Beregningsark!S66*Beregningsark!T66*Beregningsark!Y66*Beregningsark!Z66*Beregningsark!AB66*Beregningsark!AD66*Beregningsark!AF66*Beregningsark!AJ66*0.7672))</f>
        <v/>
      </c>
      <c r="K66" s="15" t="str">
        <f>IF(Beregningsark!AQ66="","",IF(OR(I66="Motorvejsstrækning",I66="Frakørselsflettestrækning",I66="Tilkørselsflettestrækning",I66="Motorvejsforgrening",I66="Motorvejssammenløb",I66="Motorvejsvekselstrækning",I66="Sideanlæg"),Beregningsark!AL66*Beregningsark!J66*Beregningsark!K66*Beregningsark!M66*Beregningsark!O66*Beregningsark!P66*Beregningsark!Q66*Beregningsark!R66*Beregningsark!S66*Beregningsark!T66*Beregningsark!Y66*Beregningsark!AA66*Beregningsark!AC66*Beregningsark!AE66*Beregningsark!AG66*Beregningsark!AJ66,Beregningsark!AL66*Beregningsark!J66*Beregningsark!K66*Beregningsark!M66*Beregningsark!O66*Beregningsark!P66*Beregningsark!Q66*Beregningsark!R66*Beregningsark!S66*Beregningsark!T66*Beregningsark!Y66*Beregningsark!AA66*Beregningsark!AC66*Beregningsark!AE66*Beregningsark!AG66*Beregningsark!AJ66*0.8833))</f>
        <v/>
      </c>
      <c r="L66" s="15" t="str">
        <f>IF(Beregningsark!AQ66="","",IF(OR(I66="Motorvejsstrækning",I66="Frakørselsflettestrækning",I66="Tilkørselsflettestrækning",I66="Motorvejsforgrening",I66="Motorvejssammenløb",I66="Motorvejsvekselstrækning",I66="Sideanlæg"),Beregningsark!AM66*Beregningsark!J66*Beregningsark!K66*Beregningsark!M66*Beregningsark!O66*Beregningsark!P66*Beregningsark!Q66*Beregningsark!R66*Beregningsark!S66*Beregningsark!U66*Beregningsark!Y66*Beregningsark!AA66*Beregningsark!AC66*Beregningsark!AE66*Beregningsark!AG66*Beregningsark!AJ66,Beregningsark!AM66*Beregningsark!J66*Beregningsark!K66*Beregningsark!M66*Beregningsark!O66*Beregningsark!P66*Beregningsark!Q66*Beregningsark!R66*Beregningsark!S66*Beregningsark!U66*Beregningsark!Y66*Beregningsark!AA66*Beregningsark!AC66*Beregningsark!AE66*Beregningsark!AG66*Beregningsark!AJ66*1.1176))</f>
        <v/>
      </c>
      <c r="M66" s="15" t="str">
        <f t="shared" si="0"/>
        <v/>
      </c>
      <c r="N66" s="15" t="str">
        <f>IF(Beregningsark!AQ66="","",IF(OR(I66="Motorvejsstrækning",I66="Frakørselsflettestrækning",I66="Tilkørselsflettestrækning",I66="Motorvejsforgrening",I66="Motorvejssammenløb",I66="Motorvejsvekselstrækning",I66="Sideanlæg"),Beregningsark!AN66*Beregningsark!J66*Beregningsark!K66*Beregningsark!L66*Beregningsark!N66*Beregningsark!P66*Beregningsark!R66*Beregningsark!S66*Beregningsark!V66*Beregningsark!Y66*Beregningsark!Z66*Beregningsark!AB66*Beregningsark!AD66*Beregningsark!AH66*Beregningsark!AJ66,Beregningsark!AN66*Beregningsark!J66*Beregningsark!K66*Beregningsark!L66*Beregningsark!N66*Beregningsark!P66*Beregningsark!R66*Beregningsark!S66*Beregningsark!V66*Beregningsark!Y66*Beregningsark!Z66*Beregningsark!AB66*Beregningsark!AD66*Beregningsark!AH66*Beregningsark!AJ66*0.7672))</f>
        <v/>
      </c>
      <c r="O66" s="15" t="str">
        <f>IF(Beregningsark!AQ66="","",IF(OR(I66="Motorvejsstrækning",I66="Frakørselsflettestrækning",I66="Tilkørselsflettestrækning",I66="Motorvejsforgrening",I66="Motorvejssammenløb",I66="Motorvejsvekselstrækning",I66="Sideanlæg"),Beregningsark!AO66*Beregningsark!J66*Beregningsark!K66*Beregningsark!L66*Beregningsark!N66*Beregningsark!P66*Beregningsark!R66*Beregningsark!S66*Beregningsark!W66*Beregningsark!Y66*Beregningsark!Z66*Beregningsark!AB66*Beregningsark!AD66*Beregningsark!AH66*Beregningsark!AJ66,Beregningsark!AO66*Beregningsark!J66*Beregningsark!K66*Beregningsark!L66*Beregningsark!N66*Beregningsark!P66*Beregningsark!R66*Beregningsark!S66*Beregningsark!W66*Beregningsark!Y66*Beregningsark!Z66*Beregningsark!AB66*Beregningsark!AD66*Beregningsark!AH66*Beregningsark!AJ66*0.7672))</f>
        <v/>
      </c>
      <c r="P66" s="15" t="str">
        <f>IF(Beregningsark!AQ66="","",IF(OR(I66="Motorvejsstrækning",I66="Frakørselsflettestrækning",I66="Tilkørselsflettestrækning",I66="Motorvejsforgrening",I66="Motorvejssammenløb",I66="Motorvejsvekselstrækning",I66="Sideanlæg"),Beregningsark!AP66*Beregningsark!J66*Beregningsark!K66*Beregningsark!L66*Beregningsark!N66*Beregningsark!P66*Beregningsark!R66*Beregningsark!S66*Beregningsark!X66*Beregningsark!Y66*Beregningsark!Z66*Beregningsark!AB66*Beregningsark!AD66*Beregningsark!AI66*Beregningsark!AJ66,Beregningsark!AP66*Beregningsark!J66*Beregningsark!K66*Beregningsark!L66*Beregningsark!N66*Beregningsark!P66*Beregningsark!R66*Beregningsark!S66*Beregningsark!X66*Beregningsark!Y66*Beregningsark!Z66*Beregningsark!AB66*Beregningsark!AD66*Beregningsark!AI66*Beregningsark!AJ66*0.7672))</f>
        <v/>
      </c>
      <c r="Q66" s="15" t="str">
        <f t="shared" si="1"/>
        <v/>
      </c>
      <c r="R66" s="17" t="str">
        <f t="shared" si="2"/>
        <v/>
      </c>
    </row>
    <row r="67" spans="1:18" x14ac:dyDescent="0.25">
      <c r="A67" s="4" t="str">
        <f>IF(Inddata!A82="","",Inddata!A82)</f>
        <v/>
      </c>
      <c r="B67" s="4" t="str">
        <f>IF(Inddata!B82="","",Inddata!B82)</f>
        <v/>
      </c>
      <c r="C67" s="4" t="str">
        <f>IF(Inddata!C82="","",Inddata!C82)</f>
        <v/>
      </c>
      <c r="D67" s="4" t="str">
        <f>IF(Inddata!D82="","",Inddata!D82)</f>
        <v/>
      </c>
      <c r="E67" s="4" t="str">
        <f>IF(Inddata!E82="","",Inddata!E82)</f>
        <v/>
      </c>
      <c r="F67" s="4" t="str">
        <f>IF(Inddata!F82="","",Inddata!F82)</f>
        <v/>
      </c>
      <c r="G67" s="4">
        <f>IF(Inddata!G82="","",Inddata!G82)</f>
        <v>0</v>
      </c>
      <c r="H67" s="4" t="str">
        <f>IF(Inddata!H82&gt;0.5,Inddata!H82,"")</f>
        <v/>
      </c>
      <c r="I67" s="4" t="str">
        <f>IF(Inddata!I82="","",Inddata!I82)</f>
        <v/>
      </c>
      <c r="J67" s="15" t="str">
        <f>IF(Beregningsark!AQ67="","",IF(OR(I67="Motorvejsstrækning",I67="Frakørselsflettestrækning",I67="Tilkørselsflettestrækning",I67="Motorvejsforgrening",I67="Motorvejssammenløb",I67="Motorvejsvekselstrækning",I67="Sideanlæg"),Beregningsark!AK67*Beregningsark!J67*Beregningsark!K67*Beregningsark!L67*Beregningsark!N67*Beregningsark!P67*Beregningsark!R67*Beregningsark!S67*Beregningsark!T67*Beregningsark!Y67*Beregningsark!Z67*Beregningsark!AB67*Beregningsark!AD67*Beregningsark!AF67*Beregningsark!AJ67,Beregningsark!AK67*Beregningsark!J67*Beregningsark!K67*Beregningsark!L67*Beregningsark!N67*Beregningsark!P67*Beregningsark!R67*Beregningsark!S67*Beregningsark!T67*Beregningsark!Y67*Beregningsark!Z67*Beregningsark!AB67*Beregningsark!AD67*Beregningsark!AF67*Beregningsark!AJ67*0.7672))</f>
        <v/>
      </c>
      <c r="K67" s="15" t="str">
        <f>IF(Beregningsark!AQ67="","",IF(OR(I67="Motorvejsstrækning",I67="Frakørselsflettestrækning",I67="Tilkørselsflettestrækning",I67="Motorvejsforgrening",I67="Motorvejssammenløb",I67="Motorvejsvekselstrækning",I67="Sideanlæg"),Beregningsark!AL67*Beregningsark!J67*Beregningsark!K67*Beregningsark!M67*Beregningsark!O67*Beregningsark!P67*Beregningsark!Q67*Beregningsark!R67*Beregningsark!S67*Beregningsark!T67*Beregningsark!Y67*Beregningsark!AA67*Beregningsark!AC67*Beregningsark!AE67*Beregningsark!AG67*Beregningsark!AJ67,Beregningsark!AL67*Beregningsark!J67*Beregningsark!K67*Beregningsark!M67*Beregningsark!O67*Beregningsark!P67*Beregningsark!Q67*Beregningsark!R67*Beregningsark!S67*Beregningsark!T67*Beregningsark!Y67*Beregningsark!AA67*Beregningsark!AC67*Beregningsark!AE67*Beregningsark!AG67*Beregningsark!AJ67*0.8833))</f>
        <v/>
      </c>
      <c r="L67" s="15" t="str">
        <f>IF(Beregningsark!AQ67="","",IF(OR(I67="Motorvejsstrækning",I67="Frakørselsflettestrækning",I67="Tilkørselsflettestrækning",I67="Motorvejsforgrening",I67="Motorvejssammenløb",I67="Motorvejsvekselstrækning",I67="Sideanlæg"),Beregningsark!AM67*Beregningsark!J67*Beregningsark!K67*Beregningsark!M67*Beregningsark!O67*Beregningsark!P67*Beregningsark!Q67*Beregningsark!R67*Beregningsark!S67*Beregningsark!U67*Beregningsark!Y67*Beregningsark!AA67*Beregningsark!AC67*Beregningsark!AE67*Beregningsark!AG67*Beregningsark!AJ67,Beregningsark!AM67*Beregningsark!J67*Beregningsark!K67*Beregningsark!M67*Beregningsark!O67*Beregningsark!P67*Beregningsark!Q67*Beregningsark!R67*Beregningsark!S67*Beregningsark!U67*Beregningsark!Y67*Beregningsark!AA67*Beregningsark!AC67*Beregningsark!AE67*Beregningsark!AG67*Beregningsark!AJ67*1.1176))</f>
        <v/>
      </c>
      <c r="M67" s="15" t="str">
        <f t="shared" si="0"/>
        <v/>
      </c>
      <c r="N67" s="15" t="str">
        <f>IF(Beregningsark!AQ67="","",IF(OR(I67="Motorvejsstrækning",I67="Frakørselsflettestrækning",I67="Tilkørselsflettestrækning",I67="Motorvejsforgrening",I67="Motorvejssammenløb",I67="Motorvejsvekselstrækning",I67="Sideanlæg"),Beregningsark!AN67*Beregningsark!J67*Beregningsark!K67*Beregningsark!L67*Beregningsark!N67*Beregningsark!P67*Beregningsark!R67*Beregningsark!S67*Beregningsark!V67*Beregningsark!Y67*Beregningsark!Z67*Beregningsark!AB67*Beregningsark!AD67*Beregningsark!AH67*Beregningsark!AJ67,Beregningsark!AN67*Beregningsark!J67*Beregningsark!K67*Beregningsark!L67*Beregningsark!N67*Beregningsark!P67*Beregningsark!R67*Beregningsark!S67*Beregningsark!V67*Beregningsark!Y67*Beregningsark!Z67*Beregningsark!AB67*Beregningsark!AD67*Beregningsark!AH67*Beregningsark!AJ67*0.7672))</f>
        <v/>
      </c>
      <c r="O67" s="15" t="str">
        <f>IF(Beregningsark!AQ67="","",IF(OR(I67="Motorvejsstrækning",I67="Frakørselsflettestrækning",I67="Tilkørselsflettestrækning",I67="Motorvejsforgrening",I67="Motorvejssammenløb",I67="Motorvejsvekselstrækning",I67="Sideanlæg"),Beregningsark!AO67*Beregningsark!J67*Beregningsark!K67*Beregningsark!L67*Beregningsark!N67*Beregningsark!P67*Beregningsark!R67*Beregningsark!S67*Beregningsark!W67*Beregningsark!Y67*Beregningsark!Z67*Beregningsark!AB67*Beregningsark!AD67*Beregningsark!AH67*Beregningsark!AJ67,Beregningsark!AO67*Beregningsark!J67*Beregningsark!K67*Beregningsark!L67*Beregningsark!N67*Beregningsark!P67*Beregningsark!R67*Beregningsark!S67*Beregningsark!W67*Beregningsark!Y67*Beregningsark!Z67*Beregningsark!AB67*Beregningsark!AD67*Beregningsark!AH67*Beregningsark!AJ67*0.7672))</f>
        <v/>
      </c>
      <c r="P67" s="15" t="str">
        <f>IF(Beregningsark!AQ67="","",IF(OR(I67="Motorvejsstrækning",I67="Frakørselsflettestrækning",I67="Tilkørselsflettestrækning",I67="Motorvejsforgrening",I67="Motorvejssammenløb",I67="Motorvejsvekselstrækning",I67="Sideanlæg"),Beregningsark!AP67*Beregningsark!J67*Beregningsark!K67*Beregningsark!L67*Beregningsark!N67*Beregningsark!P67*Beregningsark!R67*Beregningsark!S67*Beregningsark!X67*Beregningsark!Y67*Beregningsark!Z67*Beregningsark!AB67*Beregningsark!AD67*Beregningsark!AI67*Beregningsark!AJ67,Beregningsark!AP67*Beregningsark!J67*Beregningsark!K67*Beregningsark!L67*Beregningsark!N67*Beregningsark!P67*Beregningsark!R67*Beregningsark!S67*Beregningsark!X67*Beregningsark!Y67*Beregningsark!Z67*Beregningsark!AB67*Beregningsark!AD67*Beregningsark!AI67*Beregningsark!AJ67*0.7672))</f>
        <v/>
      </c>
      <c r="Q67" s="15" t="str">
        <f t="shared" si="1"/>
        <v/>
      </c>
      <c r="R67" s="17" t="str">
        <f t="shared" si="2"/>
        <v/>
      </c>
    </row>
    <row r="68" spans="1:18" x14ac:dyDescent="0.25">
      <c r="A68" s="4" t="str">
        <f>IF(Inddata!A83="","",Inddata!A83)</f>
        <v/>
      </c>
      <c r="B68" s="4" t="str">
        <f>IF(Inddata!B83="","",Inddata!B83)</f>
        <v/>
      </c>
      <c r="C68" s="4" t="str">
        <f>IF(Inddata!C83="","",Inddata!C83)</f>
        <v/>
      </c>
      <c r="D68" s="4" t="str">
        <f>IF(Inddata!D83="","",Inddata!D83)</f>
        <v/>
      </c>
      <c r="E68" s="4" t="str">
        <f>IF(Inddata!E83="","",Inddata!E83)</f>
        <v/>
      </c>
      <c r="F68" s="4" t="str">
        <f>IF(Inddata!F83="","",Inddata!F83)</f>
        <v/>
      </c>
      <c r="G68" s="4">
        <f>IF(Inddata!G83="","",Inddata!G83)</f>
        <v>0</v>
      </c>
      <c r="H68" s="4" t="str">
        <f>IF(Inddata!H83&gt;0.5,Inddata!H83,"")</f>
        <v/>
      </c>
      <c r="I68" s="4" t="str">
        <f>IF(Inddata!I83="","",Inddata!I83)</f>
        <v/>
      </c>
      <c r="J68" s="15" t="str">
        <f>IF(Beregningsark!AQ68="","",IF(OR(I68="Motorvejsstrækning",I68="Frakørselsflettestrækning",I68="Tilkørselsflettestrækning",I68="Motorvejsforgrening",I68="Motorvejssammenløb",I68="Motorvejsvekselstrækning",I68="Sideanlæg"),Beregningsark!AK68*Beregningsark!J68*Beregningsark!K68*Beregningsark!L68*Beregningsark!N68*Beregningsark!P68*Beregningsark!R68*Beregningsark!S68*Beregningsark!T68*Beregningsark!Y68*Beregningsark!Z68*Beregningsark!AB68*Beregningsark!AD68*Beregningsark!AF68*Beregningsark!AJ68,Beregningsark!AK68*Beregningsark!J68*Beregningsark!K68*Beregningsark!L68*Beregningsark!N68*Beregningsark!P68*Beregningsark!R68*Beregningsark!S68*Beregningsark!T68*Beregningsark!Y68*Beregningsark!Z68*Beregningsark!AB68*Beregningsark!AD68*Beregningsark!AF68*Beregningsark!AJ68*0.7672))</f>
        <v/>
      </c>
      <c r="K68" s="15" t="str">
        <f>IF(Beregningsark!AQ68="","",IF(OR(I68="Motorvejsstrækning",I68="Frakørselsflettestrækning",I68="Tilkørselsflettestrækning",I68="Motorvejsforgrening",I68="Motorvejssammenløb",I68="Motorvejsvekselstrækning",I68="Sideanlæg"),Beregningsark!AL68*Beregningsark!J68*Beregningsark!K68*Beregningsark!M68*Beregningsark!O68*Beregningsark!P68*Beregningsark!Q68*Beregningsark!R68*Beregningsark!S68*Beregningsark!T68*Beregningsark!Y68*Beregningsark!AA68*Beregningsark!AC68*Beregningsark!AE68*Beregningsark!AG68*Beregningsark!AJ68,Beregningsark!AL68*Beregningsark!J68*Beregningsark!K68*Beregningsark!M68*Beregningsark!O68*Beregningsark!P68*Beregningsark!Q68*Beregningsark!R68*Beregningsark!S68*Beregningsark!T68*Beregningsark!Y68*Beregningsark!AA68*Beregningsark!AC68*Beregningsark!AE68*Beregningsark!AG68*Beregningsark!AJ68*0.8833))</f>
        <v/>
      </c>
      <c r="L68" s="15" t="str">
        <f>IF(Beregningsark!AQ68="","",IF(OR(I68="Motorvejsstrækning",I68="Frakørselsflettestrækning",I68="Tilkørselsflettestrækning",I68="Motorvejsforgrening",I68="Motorvejssammenløb",I68="Motorvejsvekselstrækning",I68="Sideanlæg"),Beregningsark!AM68*Beregningsark!J68*Beregningsark!K68*Beregningsark!M68*Beregningsark!O68*Beregningsark!P68*Beregningsark!Q68*Beregningsark!R68*Beregningsark!S68*Beregningsark!U68*Beregningsark!Y68*Beregningsark!AA68*Beregningsark!AC68*Beregningsark!AE68*Beregningsark!AG68*Beregningsark!AJ68,Beregningsark!AM68*Beregningsark!J68*Beregningsark!K68*Beregningsark!M68*Beregningsark!O68*Beregningsark!P68*Beregningsark!Q68*Beregningsark!R68*Beregningsark!S68*Beregningsark!U68*Beregningsark!Y68*Beregningsark!AA68*Beregningsark!AC68*Beregningsark!AE68*Beregningsark!AG68*Beregningsark!AJ68*1.1176))</f>
        <v/>
      </c>
      <c r="M68" s="15" t="str">
        <f t="shared" si="0"/>
        <v/>
      </c>
      <c r="N68" s="15" t="str">
        <f>IF(Beregningsark!AQ68="","",IF(OR(I68="Motorvejsstrækning",I68="Frakørselsflettestrækning",I68="Tilkørselsflettestrækning",I68="Motorvejsforgrening",I68="Motorvejssammenløb",I68="Motorvejsvekselstrækning",I68="Sideanlæg"),Beregningsark!AN68*Beregningsark!J68*Beregningsark!K68*Beregningsark!L68*Beregningsark!N68*Beregningsark!P68*Beregningsark!R68*Beregningsark!S68*Beregningsark!V68*Beregningsark!Y68*Beregningsark!Z68*Beregningsark!AB68*Beregningsark!AD68*Beregningsark!AH68*Beregningsark!AJ68,Beregningsark!AN68*Beregningsark!J68*Beregningsark!K68*Beregningsark!L68*Beregningsark!N68*Beregningsark!P68*Beregningsark!R68*Beregningsark!S68*Beregningsark!V68*Beregningsark!Y68*Beregningsark!Z68*Beregningsark!AB68*Beregningsark!AD68*Beregningsark!AH68*Beregningsark!AJ68*0.7672))</f>
        <v/>
      </c>
      <c r="O68" s="15" t="str">
        <f>IF(Beregningsark!AQ68="","",IF(OR(I68="Motorvejsstrækning",I68="Frakørselsflettestrækning",I68="Tilkørselsflettestrækning",I68="Motorvejsforgrening",I68="Motorvejssammenløb",I68="Motorvejsvekselstrækning",I68="Sideanlæg"),Beregningsark!AO68*Beregningsark!J68*Beregningsark!K68*Beregningsark!L68*Beregningsark!N68*Beregningsark!P68*Beregningsark!R68*Beregningsark!S68*Beregningsark!W68*Beregningsark!Y68*Beregningsark!Z68*Beregningsark!AB68*Beregningsark!AD68*Beregningsark!AH68*Beregningsark!AJ68,Beregningsark!AO68*Beregningsark!J68*Beregningsark!K68*Beregningsark!L68*Beregningsark!N68*Beregningsark!P68*Beregningsark!R68*Beregningsark!S68*Beregningsark!W68*Beregningsark!Y68*Beregningsark!Z68*Beregningsark!AB68*Beregningsark!AD68*Beregningsark!AH68*Beregningsark!AJ68*0.7672))</f>
        <v/>
      </c>
      <c r="P68" s="15" t="str">
        <f>IF(Beregningsark!AQ68="","",IF(OR(I68="Motorvejsstrækning",I68="Frakørselsflettestrækning",I68="Tilkørselsflettestrækning",I68="Motorvejsforgrening",I68="Motorvejssammenløb",I68="Motorvejsvekselstrækning",I68="Sideanlæg"),Beregningsark!AP68*Beregningsark!J68*Beregningsark!K68*Beregningsark!L68*Beregningsark!N68*Beregningsark!P68*Beregningsark!R68*Beregningsark!S68*Beregningsark!X68*Beregningsark!Y68*Beregningsark!Z68*Beregningsark!AB68*Beregningsark!AD68*Beregningsark!AI68*Beregningsark!AJ68,Beregningsark!AP68*Beregningsark!J68*Beregningsark!K68*Beregningsark!L68*Beregningsark!N68*Beregningsark!P68*Beregningsark!R68*Beregningsark!S68*Beregningsark!X68*Beregningsark!Y68*Beregningsark!Z68*Beregningsark!AB68*Beregningsark!AD68*Beregningsark!AI68*Beregningsark!AJ68*0.7672))</f>
        <v/>
      </c>
      <c r="Q68" s="15" t="str">
        <f t="shared" si="1"/>
        <v/>
      </c>
      <c r="R68" s="17" t="str">
        <f t="shared" si="2"/>
        <v/>
      </c>
    </row>
    <row r="69" spans="1:18" x14ac:dyDescent="0.25">
      <c r="A69" s="4" t="str">
        <f>IF(Inddata!A84="","",Inddata!A84)</f>
        <v/>
      </c>
      <c r="B69" s="4" t="str">
        <f>IF(Inddata!B84="","",Inddata!B84)</f>
        <v/>
      </c>
      <c r="C69" s="4" t="str">
        <f>IF(Inddata!C84="","",Inddata!C84)</f>
        <v/>
      </c>
      <c r="D69" s="4" t="str">
        <f>IF(Inddata!D84="","",Inddata!D84)</f>
        <v/>
      </c>
      <c r="E69" s="4" t="str">
        <f>IF(Inddata!E84="","",Inddata!E84)</f>
        <v/>
      </c>
      <c r="F69" s="4" t="str">
        <f>IF(Inddata!F84="","",Inddata!F84)</f>
        <v/>
      </c>
      <c r="G69" s="4">
        <f>IF(Inddata!G84="","",Inddata!G84)</f>
        <v>0</v>
      </c>
      <c r="H69" s="4" t="str">
        <f>IF(Inddata!H84&gt;0.5,Inddata!H84,"")</f>
        <v/>
      </c>
      <c r="I69" s="4" t="str">
        <f>IF(Inddata!I84="","",Inddata!I84)</f>
        <v/>
      </c>
      <c r="J69" s="15" t="str">
        <f>IF(Beregningsark!AQ69="","",IF(OR(I69="Motorvejsstrækning",I69="Frakørselsflettestrækning",I69="Tilkørselsflettestrækning",I69="Motorvejsforgrening",I69="Motorvejssammenløb",I69="Motorvejsvekselstrækning",I69="Sideanlæg"),Beregningsark!AK69*Beregningsark!J69*Beregningsark!K69*Beregningsark!L69*Beregningsark!N69*Beregningsark!P69*Beregningsark!R69*Beregningsark!S69*Beregningsark!T69*Beregningsark!Y69*Beregningsark!Z69*Beregningsark!AB69*Beregningsark!AD69*Beregningsark!AF69*Beregningsark!AJ69,Beregningsark!AK69*Beregningsark!J69*Beregningsark!K69*Beregningsark!L69*Beregningsark!N69*Beregningsark!P69*Beregningsark!R69*Beregningsark!S69*Beregningsark!T69*Beregningsark!Y69*Beregningsark!Z69*Beregningsark!AB69*Beregningsark!AD69*Beregningsark!AF69*Beregningsark!AJ69*0.7672))</f>
        <v/>
      </c>
      <c r="K69" s="15" t="str">
        <f>IF(Beregningsark!AQ69="","",IF(OR(I69="Motorvejsstrækning",I69="Frakørselsflettestrækning",I69="Tilkørselsflettestrækning",I69="Motorvejsforgrening",I69="Motorvejssammenløb",I69="Motorvejsvekselstrækning",I69="Sideanlæg"),Beregningsark!AL69*Beregningsark!J69*Beregningsark!K69*Beregningsark!M69*Beregningsark!O69*Beregningsark!P69*Beregningsark!Q69*Beregningsark!R69*Beregningsark!S69*Beregningsark!T69*Beregningsark!Y69*Beregningsark!AA69*Beregningsark!AC69*Beregningsark!AE69*Beregningsark!AG69*Beregningsark!AJ69,Beregningsark!AL69*Beregningsark!J69*Beregningsark!K69*Beregningsark!M69*Beregningsark!O69*Beregningsark!P69*Beregningsark!Q69*Beregningsark!R69*Beregningsark!S69*Beregningsark!T69*Beregningsark!Y69*Beregningsark!AA69*Beregningsark!AC69*Beregningsark!AE69*Beregningsark!AG69*Beregningsark!AJ69*0.8833))</f>
        <v/>
      </c>
      <c r="L69" s="15" t="str">
        <f>IF(Beregningsark!AQ69="","",IF(OR(I69="Motorvejsstrækning",I69="Frakørselsflettestrækning",I69="Tilkørselsflettestrækning",I69="Motorvejsforgrening",I69="Motorvejssammenløb",I69="Motorvejsvekselstrækning",I69="Sideanlæg"),Beregningsark!AM69*Beregningsark!J69*Beregningsark!K69*Beregningsark!M69*Beregningsark!O69*Beregningsark!P69*Beregningsark!Q69*Beregningsark!R69*Beregningsark!S69*Beregningsark!U69*Beregningsark!Y69*Beregningsark!AA69*Beregningsark!AC69*Beregningsark!AE69*Beregningsark!AG69*Beregningsark!AJ69,Beregningsark!AM69*Beregningsark!J69*Beregningsark!K69*Beregningsark!M69*Beregningsark!O69*Beregningsark!P69*Beregningsark!Q69*Beregningsark!R69*Beregningsark!S69*Beregningsark!U69*Beregningsark!Y69*Beregningsark!AA69*Beregningsark!AC69*Beregningsark!AE69*Beregningsark!AG69*Beregningsark!AJ69*1.1176))</f>
        <v/>
      </c>
      <c r="M69" s="15" t="str">
        <f t="shared" si="0"/>
        <v/>
      </c>
      <c r="N69" s="15" t="str">
        <f>IF(Beregningsark!AQ69="","",IF(OR(I69="Motorvejsstrækning",I69="Frakørselsflettestrækning",I69="Tilkørselsflettestrækning",I69="Motorvejsforgrening",I69="Motorvejssammenløb",I69="Motorvejsvekselstrækning",I69="Sideanlæg"),Beregningsark!AN69*Beregningsark!J69*Beregningsark!K69*Beregningsark!L69*Beregningsark!N69*Beregningsark!P69*Beregningsark!R69*Beregningsark!S69*Beregningsark!V69*Beregningsark!Y69*Beregningsark!Z69*Beregningsark!AB69*Beregningsark!AD69*Beregningsark!AH69*Beregningsark!AJ69,Beregningsark!AN69*Beregningsark!J69*Beregningsark!K69*Beregningsark!L69*Beregningsark!N69*Beregningsark!P69*Beregningsark!R69*Beregningsark!S69*Beregningsark!V69*Beregningsark!Y69*Beregningsark!Z69*Beregningsark!AB69*Beregningsark!AD69*Beregningsark!AH69*Beregningsark!AJ69*0.7672))</f>
        <v/>
      </c>
      <c r="O69" s="15" t="str">
        <f>IF(Beregningsark!AQ69="","",IF(OR(I69="Motorvejsstrækning",I69="Frakørselsflettestrækning",I69="Tilkørselsflettestrækning",I69="Motorvejsforgrening",I69="Motorvejssammenløb",I69="Motorvejsvekselstrækning",I69="Sideanlæg"),Beregningsark!AO69*Beregningsark!J69*Beregningsark!K69*Beregningsark!L69*Beregningsark!N69*Beregningsark!P69*Beregningsark!R69*Beregningsark!S69*Beregningsark!W69*Beregningsark!Y69*Beregningsark!Z69*Beregningsark!AB69*Beregningsark!AD69*Beregningsark!AH69*Beregningsark!AJ69,Beregningsark!AO69*Beregningsark!J69*Beregningsark!K69*Beregningsark!L69*Beregningsark!N69*Beregningsark!P69*Beregningsark!R69*Beregningsark!S69*Beregningsark!W69*Beregningsark!Y69*Beregningsark!Z69*Beregningsark!AB69*Beregningsark!AD69*Beregningsark!AH69*Beregningsark!AJ69*0.7672))</f>
        <v/>
      </c>
      <c r="P69" s="15" t="str">
        <f>IF(Beregningsark!AQ69="","",IF(OR(I69="Motorvejsstrækning",I69="Frakørselsflettestrækning",I69="Tilkørselsflettestrækning",I69="Motorvejsforgrening",I69="Motorvejssammenløb",I69="Motorvejsvekselstrækning",I69="Sideanlæg"),Beregningsark!AP69*Beregningsark!J69*Beregningsark!K69*Beregningsark!L69*Beregningsark!N69*Beregningsark!P69*Beregningsark!R69*Beregningsark!S69*Beregningsark!X69*Beregningsark!Y69*Beregningsark!Z69*Beregningsark!AB69*Beregningsark!AD69*Beregningsark!AI69*Beregningsark!AJ69,Beregningsark!AP69*Beregningsark!J69*Beregningsark!K69*Beregningsark!L69*Beregningsark!N69*Beregningsark!P69*Beregningsark!R69*Beregningsark!S69*Beregningsark!X69*Beregningsark!Y69*Beregningsark!Z69*Beregningsark!AB69*Beregningsark!AD69*Beregningsark!AI69*Beregningsark!AJ69*0.7672))</f>
        <v/>
      </c>
      <c r="Q69" s="15" t="str">
        <f t="shared" si="1"/>
        <v/>
      </c>
      <c r="R69" s="17" t="str">
        <f t="shared" si="2"/>
        <v/>
      </c>
    </row>
    <row r="70" spans="1:18" x14ac:dyDescent="0.25">
      <c r="A70" s="4" t="str">
        <f>IF(Inddata!A85="","",Inddata!A85)</f>
        <v/>
      </c>
      <c r="B70" s="4" t="str">
        <f>IF(Inddata!B85="","",Inddata!B85)</f>
        <v/>
      </c>
      <c r="C70" s="4" t="str">
        <f>IF(Inddata!C85="","",Inddata!C85)</f>
        <v/>
      </c>
      <c r="D70" s="4" t="str">
        <f>IF(Inddata!D85="","",Inddata!D85)</f>
        <v/>
      </c>
      <c r="E70" s="4" t="str">
        <f>IF(Inddata!E85="","",Inddata!E85)</f>
        <v/>
      </c>
      <c r="F70" s="4" t="str">
        <f>IF(Inddata!F85="","",Inddata!F85)</f>
        <v/>
      </c>
      <c r="G70" s="4">
        <f>IF(Inddata!G85="","",Inddata!G85)</f>
        <v>0</v>
      </c>
      <c r="H70" s="4" t="str">
        <f>IF(Inddata!H85&gt;0.5,Inddata!H85,"")</f>
        <v/>
      </c>
      <c r="I70" s="4" t="str">
        <f>IF(Inddata!I85="","",Inddata!I85)</f>
        <v/>
      </c>
      <c r="J70" s="15" t="str">
        <f>IF(Beregningsark!AQ70="","",IF(OR(I70="Motorvejsstrækning",I70="Frakørselsflettestrækning",I70="Tilkørselsflettestrækning",I70="Motorvejsforgrening",I70="Motorvejssammenløb",I70="Motorvejsvekselstrækning",I70="Sideanlæg"),Beregningsark!AK70*Beregningsark!J70*Beregningsark!K70*Beregningsark!L70*Beregningsark!N70*Beregningsark!P70*Beregningsark!R70*Beregningsark!S70*Beregningsark!T70*Beregningsark!Y70*Beregningsark!Z70*Beregningsark!AB70*Beregningsark!AD70*Beregningsark!AF70*Beregningsark!AJ70,Beregningsark!AK70*Beregningsark!J70*Beregningsark!K70*Beregningsark!L70*Beregningsark!N70*Beregningsark!P70*Beregningsark!R70*Beregningsark!S70*Beregningsark!T70*Beregningsark!Y70*Beregningsark!Z70*Beregningsark!AB70*Beregningsark!AD70*Beregningsark!AF70*Beregningsark!AJ70*0.7672))</f>
        <v/>
      </c>
      <c r="K70" s="15" t="str">
        <f>IF(Beregningsark!AQ70="","",IF(OR(I70="Motorvejsstrækning",I70="Frakørselsflettestrækning",I70="Tilkørselsflettestrækning",I70="Motorvejsforgrening",I70="Motorvejssammenløb",I70="Motorvejsvekselstrækning",I70="Sideanlæg"),Beregningsark!AL70*Beregningsark!J70*Beregningsark!K70*Beregningsark!M70*Beregningsark!O70*Beregningsark!P70*Beregningsark!Q70*Beregningsark!R70*Beregningsark!S70*Beregningsark!T70*Beregningsark!Y70*Beregningsark!AA70*Beregningsark!AC70*Beregningsark!AE70*Beregningsark!AG70*Beregningsark!AJ70,Beregningsark!AL70*Beregningsark!J70*Beregningsark!K70*Beregningsark!M70*Beregningsark!O70*Beregningsark!P70*Beregningsark!Q70*Beregningsark!R70*Beregningsark!S70*Beregningsark!T70*Beregningsark!Y70*Beregningsark!AA70*Beregningsark!AC70*Beregningsark!AE70*Beregningsark!AG70*Beregningsark!AJ70*0.8833))</f>
        <v/>
      </c>
      <c r="L70" s="15" t="str">
        <f>IF(Beregningsark!AQ70="","",IF(OR(I70="Motorvejsstrækning",I70="Frakørselsflettestrækning",I70="Tilkørselsflettestrækning",I70="Motorvejsforgrening",I70="Motorvejssammenløb",I70="Motorvejsvekselstrækning",I70="Sideanlæg"),Beregningsark!AM70*Beregningsark!J70*Beregningsark!K70*Beregningsark!M70*Beregningsark!O70*Beregningsark!P70*Beregningsark!Q70*Beregningsark!R70*Beregningsark!S70*Beregningsark!U70*Beregningsark!Y70*Beregningsark!AA70*Beregningsark!AC70*Beregningsark!AE70*Beregningsark!AG70*Beregningsark!AJ70,Beregningsark!AM70*Beregningsark!J70*Beregningsark!K70*Beregningsark!M70*Beregningsark!O70*Beregningsark!P70*Beregningsark!Q70*Beregningsark!R70*Beregningsark!S70*Beregningsark!U70*Beregningsark!Y70*Beregningsark!AA70*Beregningsark!AC70*Beregningsark!AE70*Beregningsark!AG70*Beregningsark!AJ70*1.1176))</f>
        <v/>
      </c>
      <c r="M70" s="15" t="str">
        <f t="shared" si="0"/>
        <v/>
      </c>
      <c r="N70" s="15" t="str">
        <f>IF(Beregningsark!AQ70="","",IF(OR(I70="Motorvejsstrækning",I70="Frakørselsflettestrækning",I70="Tilkørselsflettestrækning",I70="Motorvejsforgrening",I70="Motorvejssammenløb",I70="Motorvejsvekselstrækning",I70="Sideanlæg"),Beregningsark!AN70*Beregningsark!J70*Beregningsark!K70*Beregningsark!L70*Beregningsark!N70*Beregningsark!P70*Beregningsark!R70*Beregningsark!S70*Beregningsark!V70*Beregningsark!Y70*Beregningsark!Z70*Beregningsark!AB70*Beregningsark!AD70*Beregningsark!AH70*Beregningsark!AJ70,Beregningsark!AN70*Beregningsark!J70*Beregningsark!K70*Beregningsark!L70*Beregningsark!N70*Beregningsark!P70*Beregningsark!R70*Beregningsark!S70*Beregningsark!V70*Beregningsark!Y70*Beregningsark!Z70*Beregningsark!AB70*Beregningsark!AD70*Beregningsark!AH70*Beregningsark!AJ70*0.7672))</f>
        <v/>
      </c>
      <c r="O70" s="15" t="str">
        <f>IF(Beregningsark!AQ70="","",IF(OR(I70="Motorvejsstrækning",I70="Frakørselsflettestrækning",I70="Tilkørselsflettestrækning",I70="Motorvejsforgrening",I70="Motorvejssammenløb",I70="Motorvejsvekselstrækning",I70="Sideanlæg"),Beregningsark!AO70*Beregningsark!J70*Beregningsark!K70*Beregningsark!L70*Beregningsark!N70*Beregningsark!P70*Beregningsark!R70*Beregningsark!S70*Beregningsark!W70*Beregningsark!Y70*Beregningsark!Z70*Beregningsark!AB70*Beregningsark!AD70*Beregningsark!AH70*Beregningsark!AJ70,Beregningsark!AO70*Beregningsark!J70*Beregningsark!K70*Beregningsark!L70*Beregningsark!N70*Beregningsark!P70*Beregningsark!R70*Beregningsark!S70*Beregningsark!W70*Beregningsark!Y70*Beregningsark!Z70*Beregningsark!AB70*Beregningsark!AD70*Beregningsark!AH70*Beregningsark!AJ70*0.7672))</f>
        <v/>
      </c>
      <c r="P70" s="15" t="str">
        <f>IF(Beregningsark!AQ70="","",IF(OR(I70="Motorvejsstrækning",I70="Frakørselsflettestrækning",I70="Tilkørselsflettestrækning",I70="Motorvejsforgrening",I70="Motorvejssammenløb",I70="Motorvejsvekselstrækning",I70="Sideanlæg"),Beregningsark!AP70*Beregningsark!J70*Beregningsark!K70*Beregningsark!L70*Beregningsark!N70*Beregningsark!P70*Beregningsark!R70*Beregningsark!S70*Beregningsark!X70*Beregningsark!Y70*Beregningsark!Z70*Beregningsark!AB70*Beregningsark!AD70*Beregningsark!AI70*Beregningsark!AJ70,Beregningsark!AP70*Beregningsark!J70*Beregningsark!K70*Beregningsark!L70*Beregningsark!N70*Beregningsark!P70*Beregningsark!R70*Beregningsark!S70*Beregningsark!X70*Beregningsark!Y70*Beregningsark!Z70*Beregningsark!AB70*Beregningsark!AD70*Beregningsark!AI70*Beregningsark!AJ70*0.7672))</f>
        <v/>
      </c>
      <c r="Q70" s="15" t="str">
        <f t="shared" si="1"/>
        <v/>
      </c>
      <c r="R70" s="17" t="str">
        <f t="shared" si="2"/>
        <v/>
      </c>
    </row>
    <row r="71" spans="1:18" x14ac:dyDescent="0.25">
      <c r="A71" s="4" t="str">
        <f>IF(Inddata!A86="","",Inddata!A86)</f>
        <v/>
      </c>
      <c r="B71" s="4" t="str">
        <f>IF(Inddata!B86="","",Inddata!B86)</f>
        <v/>
      </c>
      <c r="C71" s="4" t="str">
        <f>IF(Inddata!C86="","",Inddata!C86)</f>
        <v/>
      </c>
      <c r="D71" s="4" t="str">
        <f>IF(Inddata!D86="","",Inddata!D86)</f>
        <v/>
      </c>
      <c r="E71" s="4" t="str">
        <f>IF(Inddata!E86="","",Inddata!E86)</f>
        <v/>
      </c>
      <c r="F71" s="4" t="str">
        <f>IF(Inddata!F86="","",Inddata!F86)</f>
        <v/>
      </c>
      <c r="G71" s="4">
        <f>IF(Inddata!G86="","",Inddata!G86)</f>
        <v>0</v>
      </c>
      <c r="H71" s="4" t="str">
        <f>IF(Inddata!H86&gt;0.5,Inddata!H86,"")</f>
        <v/>
      </c>
      <c r="I71" s="4" t="str">
        <f>IF(Inddata!I86="","",Inddata!I86)</f>
        <v/>
      </c>
      <c r="J71" s="15" t="str">
        <f>IF(Beregningsark!AQ71="","",IF(OR(I71="Motorvejsstrækning",I71="Frakørselsflettestrækning",I71="Tilkørselsflettestrækning",I71="Motorvejsforgrening",I71="Motorvejssammenløb",I71="Motorvejsvekselstrækning",I71="Sideanlæg"),Beregningsark!AK71*Beregningsark!J71*Beregningsark!K71*Beregningsark!L71*Beregningsark!N71*Beregningsark!P71*Beregningsark!R71*Beregningsark!S71*Beregningsark!T71*Beregningsark!Y71*Beregningsark!Z71*Beregningsark!AB71*Beregningsark!AD71*Beregningsark!AF71*Beregningsark!AJ71,Beregningsark!AK71*Beregningsark!J71*Beregningsark!K71*Beregningsark!L71*Beregningsark!N71*Beregningsark!P71*Beregningsark!R71*Beregningsark!S71*Beregningsark!T71*Beregningsark!Y71*Beregningsark!Z71*Beregningsark!AB71*Beregningsark!AD71*Beregningsark!AF71*Beregningsark!AJ71*0.7672))</f>
        <v/>
      </c>
      <c r="K71" s="15" t="str">
        <f>IF(Beregningsark!AQ71="","",IF(OR(I71="Motorvejsstrækning",I71="Frakørselsflettestrækning",I71="Tilkørselsflettestrækning",I71="Motorvejsforgrening",I71="Motorvejssammenløb",I71="Motorvejsvekselstrækning",I71="Sideanlæg"),Beregningsark!AL71*Beregningsark!J71*Beregningsark!K71*Beregningsark!M71*Beregningsark!O71*Beregningsark!P71*Beregningsark!Q71*Beregningsark!R71*Beregningsark!S71*Beregningsark!T71*Beregningsark!Y71*Beregningsark!AA71*Beregningsark!AC71*Beregningsark!AE71*Beregningsark!AG71*Beregningsark!AJ71,Beregningsark!AL71*Beregningsark!J71*Beregningsark!K71*Beregningsark!M71*Beregningsark!O71*Beregningsark!P71*Beregningsark!Q71*Beregningsark!R71*Beregningsark!S71*Beregningsark!T71*Beregningsark!Y71*Beregningsark!AA71*Beregningsark!AC71*Beregningsark!AE71*Beregningsark!AG71*Beregningsark!AJ71*0.8833))</f>
        <v/>
      </c>
      <c r="L71" s="15" t="str">
        <f>IF(Beregningsark!AQ71="","",IF(OR(I71="Motorvejsstrækning",I71="Frakørselsflettestrækning",I71="Tilkørselsflettestrækning",I71="Motorvejsforgrening",I71="Motorvejssammenløb",I71="Motorvejsvekselstrækning",I71="Sideanlæg"),Beregningsark!AM71*Beregningsark!J71*Beregningsark!K71*Beregningsark!M71*Beregningsark!O71*Beregningsark!P71*Beregningsark!Q71*Beregningsark!R71*Beregningsark!S71*Beregningsark!U71*Beregningsark!Y71*Beregningsark!AA71*Beregningsark!AC71*Beregningsark!AE71*Beregningsark!AG71*Beregningsark!AJ71,Beregningsark!AM71*Beregningsark!J71*Beregningsark!K71*Beregningsark!M71*Beregningsark!O71*Beregningsark!P71*Beregningsark!Q71*Beregningsark!R71*Beregningsark!S71*Beregningsark!U71*Beregningsark!Y71*Beregningsark!AA71*Beregningsark!AC71*Beregningsark!AE71*Beregningsark!AG71*Beregningsark!AJ71*1.1176))</f>
        <v/>
      </c>
      <c r="M71" s="15" t="str">
        <f t="shared" ref="M71:M134" si="3">IF(SUM(J71:L71)&gt;0,SUM(J71:L71),"")</f>
        <v/>
      </c>
      <c r="N71" s="15" t="str">
        <f>IF(Beregningsark!AQ71="","",IF(OR(I71="Motorvejsstrækning",I71="Frakørselsflettestrækning",I71="Tilkørselsflettestrækning",I71="Motorvejsforgrening",I71="Motorvejssammenløb",I71="Motorvejsvekselstrækning",I71="Sideanlæg"),Beregningsark!AN71*Beregningsark!J71*Beregningsark!K71*Beregningsark!L71*Beregningsark!N71*Beregningsark!P71*Beregningsark!R71*Beregningsark!S71*Beregningsark!V71*Beregningsark!Y71*Beregningsark!Z71*Beregningsark!AB71*Beregningsark!AD71*Beregningsark!AH71*Beregningsark!AJ71,Beregningsark!AN71*Beregningsark!J71*Beregningsark!K71*Beregningsark!L71*Beregningsark!N71*Beregningsark!P71*Beregningsark!R71*Beregningsark!S71*Beregningsark!V71*Beregningsark!Y71*Beregningsark!Z71*Beregningsark!AB71*Beregningsark!AD71*Beregningsark!AH71*Beregningsark!AJ71*0.7672))</f>
        <v/>
      </c>
      <c r="O71" s="15" t="str">
        <f>IF(Beregningsark!AQ71="","",IF(OR(I71="Motorvejsstrækning",I71="Frakørselsflettestrækning",I71="Tilkørselsflettestrækning",I71="Motorvejsforgrening",I71="Motorvejssammenløb",I71="Motorvejsvekselstrækning",I71="Sideanlæg"),Beregningsark!AO71*Beregningsark!J71*Beregningsark!K71*Beregningsark!L71*Beregningsark!N71*Beregningsark!P71*Beregningsark!R71*Beregningsark!S71*Beregningsark!W71*Beregningsark!Y71*Beregningsark!Z71*Beregningsark!AB71*Beregningsark!AD71*Beregningsark!AH71*Beregningsark!AJ71,Beregningsark!AO71*Beregningsark!J71*Beregningsark!K71*Beregningsark!L71*Beregningsark!N71*Beregningsark!P71*Beregningsark!R71*Beregningsark!S71*Beregningsark!W71*Beregningsark!Y71*Beregningsark!Z71*Beregningsark!AB71*Beregningsark!AD71*Beregningsark!AH71*Beregningsark!AJ71*0.7672))</f>
        <v/>
      </c>
      <c r="P71" s="15" t="str">
        <f>IF(Beregningsark!AQ71="","",IF(OR(I71="Motorvejsstrækning",I71="Frakørselsflettestrækning",I71="Tilkørselsflettestrækning",I71="Motorvejsforgrening",I71="Motorvejssammenløb",I71="Motorvejsvekselstrækning",I71="Sideanlæg"),Beregningsark!AP71*Beregningsark!J71*Beregningsark!K71*Beregningsark!L71*Beregningsark!N71*Beregningsark!P71*Beregningsark!R71*Beregningsark!S71*Beregningsark!X71*Beregningsark!Y71*Beregningsark!Z71*Beregningsark!AB71*Beregningsark!AD71*Beregningsark!AI71*Beregningsark!AJ71,Beregningsark!AP71*Beregningsark!J71*Beregningsark!K71*Beregningsark!L71*Beregningsark!N71*Beregningsark!P71*Beregningsark!R71*Beregningsark!S71*Beregningsark!X71*Beregningsark!Y71*Beregningsark!Z71*Beregningsark!AB71*Beregningsark!AD71*Beregningsark!AI71*Beregningsark!AJ71*0.7672))</f>
        <v/>
      </c>
      <c r="Q71" s="15" t="str">
        <f t="shared" ref="Q71:Q134" si="4">IF(SUM(N71:P71)&gt;0,SUM(N71:P71),"")</f>
        <v/>
      </c>
      <c r="R71" s="17" t="str">
        <f t="shared" ref="R71:R134" si="5">IF(M71="","",18609867*N71+3188341*O71+480261*P71+697929*(J71+K71))</f>
        <v/>
      </c>
    </row>
    <row r="72" spans="1:18" x14ac:dyDescent="0.25">
      <c r="A72" s="4" t="str">
        <f>IF(Inddata!A87="","",Inddata!A87)</f>
        <v/>
      </c>
      <c r="B72" s="4" t="str">
        <f>IF(Inddata!B87="","",Inddata!B87)</f>
        <v/>
      </c>
      <c r="C72" s="4" t="str">
        <f>IF(Inddata!C87="","",Inddata!C87)</f>
        <v/>
      </c>
      <c r="D72" s="4" t="str">
        <f>IF(Inddata!D87="","",Inddata!D87)</f>
        <v/>
      </c>
      <c r="E72" s="4" t="str">
        <f>IF(Inddata!E87="","",Inddata!E87)</f>
        <v/>
      </c>
      <c r="F72" s="4" t="str">
        <f>IF(Inddata!F87="","",Inddata!F87)</f>
        <v/>
      </c>
      <c r="G72" s="4">
        <f>IF(Inddata!G87="","",Inddata!G87)</f>
        <v>0</v>
      </c>
      <c r="H72" s="4" t="str">
        <f>IF(Inddata!H87&gt;0.5,Inddata!H87,"")</f>
        <v/>
      </c>
      <c r="I72" s="4" t="str">
        <f>IF(Inddata!I87="","",Inddata!I87)</f>
        <v/>
      </c>
      <c r="J72" s="15" t="str">
        <f>IF(Beregningsark!AQ72="","",IF(OR(I72="Motorvejsstrækning",I72="Frakørselsflettestrækning",I72="Tilkørselsflettestrækning",I72="Motorvejsforgrening",I72="Motorvejssammenløb",I72="Motorvejsvekselstrækning",I72="Sideanlæg"),Beregningsark!AK72*Beregningsark!J72*Beregningsark!K72*Beregningsark!L72*Beregningsark!N72*Beregningsark!P72*Beregningsark!R72*Beregningsark!S72*Beregningsark!T72*Beregningsark!Y72*Beregningsark!Z72*Beregningsark!AB72*Beregningsark!AD72*Beregningsark!AF72*Beregningsark!AJ72,Beregningsark!AK72*Beregningsark!J72*Beregningsark!K72*Beregningsark!L72*Beregningsark!N72*Beregningsark!P72*Beregningsark!R72*Beregningsark!S72*Beregningsark!T72*Beregningsark!Y72*Beregningsark!Z72*Beregningsark!AB72*Beregningsark!AD72*Beregningsark!AF72*Beregningsark!AJ72*0.7672))</f>
        <v/>
      </c>
      <c r="K72" s="15" t="str">
        <f>IF(Beregningsark!AQ72="","",IF(OR(I72="Motorvejsstrækning",I72="Frakørselsflettestrækning",I72="Tilkørselsflettestrækning",I72="Motorvejsforgrening",I72="Motorvejssammenløb",I72="Motorvejsvekselstrækning",I72="Sideanlæg"),Beregningsark!AL72*Beregningsark!J72*Beregningsark!K72*Beregningsark!M72*Beregningsark!O72*Beregningsark!P72*Beregningsark!Q72*Beregningsark!R72*Beregningsark!S72*Beregningsark!T72*Beregningsark!Y72*Beregningsark!AA72*Beregningsark!AC72*Beregningsark!AE72*Beregningsark!AG72*Beregningsark!AJ72,Beregningsark!AL72*Beregningsark!J72*Beregningsark!K72*Beregningsark!M72*Beregningsark!O72*Beregningsark!P72*Beregningsark!Q72*Beregningsark!R72*Beregningsark!S72*Beregningsark!T72*Beregningsark!Y72*Beregningsark!AA72*Beregningsark!AC72*Beregningsark!AE72*Beregningsark!AG72*Beregningsark!AJ72*0.8833))</f>
        <v/>
      </c>
      <c r="L72" s="15" t="str">
        <f>IF(Beregningsark!AQ72="","",IF(OR(I72="Motorvejsstrækning",I72="Frakørselsflettestrækning",I72="Tilkørselsflettestrækning",I72="Motorvejsforgrening",I72="Motorvejssammenløb",I72="Motorvejsvekselstrækning",I72="Sideanlæg"),Beregningsark!AM72*Beregningsark!J72*Beregningsark!K72*Beregningsark!M72*Beregningsark!O72*Beregningsark!P72*Beregningsark!Q72*Beregningsark!R72*Beregningsark!S72*Beregningsark!U72*Beregningsark!Y72*Beregningsark!AA72*Beregningsark!AC72*Beregningsark!AE72*Beregningsark!AG72*Beregningsark!AJ72,Beregningsark!AM72*Beregningsark!J72*Beregningsark!K72*Beregningsark!M72*Beregningsark!O72*Beregningsark!P72*Beregningsark!Q72*Beregningsark!R72*Beregningsark!S72*Beregningsark!U72*Beregningsark!Y72*Beregningsark!AA72*Beregningsark!AC72*Beregningsark!AE72*Beregningsark!AG72*Beregningsark!AJ72*1.1176))</f>
        <v/>
      </c>
      <c r="M72" s="15" t="str">
        <f t="shared" si="3"/>
        <v/>
      </c>
      <c r="N72" s="15" t="str">
        <f>IF(Beregningsark!AQ72="","",IF(OR(I72="Motorvejsstrækning",I72="Frakørselsflettestrækning",I72="Tilkørselsflettestrækning",I72="Motorvejsforgrening",I72="Motorvejssammenløb",I72="Motorvejsvekselstrækning",I72="Sideanlæg"),Beregningsark!AN72*Beregningsark!J72*Beregningsark!K72*Beregningsark!L72*Beregningsark!N72*Beregningsark!P72*Beregningsark!R72*Beregningsark!S72*Beregningsark!V72*Beregningsark!Y72*Beregningsark!Z72*Beregningsark!AB72*Beregningsark!AD72*Beregningsark!AH72*Beregningsark!AJ72,Beregningsark!AN72*Beregningsark!J72*Beregningsark!K72*Beregningsark!L72*Beregningsark!N72*Beregningsark!P72*Beregningsark!R72*Beregningsark!S72*Beregningsark!V72*Beregningsark!Y72*Beregningsark!Z72*Beregningsark!AB72*Beregningsark!AD72*Beregningsark!AH72*Beregningsark!AJ72*0.7672))</f>
        <v/>
      </c>
      <c r="O72" s="15" t="str">
        <f>IF(Beregningsark!AQ72="","",IF(OR(I72="Motorvejsstrækning",I72="Frakørselsflettestrækning",I72="Tilkørselsflettestrækning",I72="Motorvejsforgrening",I72="Motorvejssammenløb",I72="Motorvejsvekselstrækning",I72="Sideanlæg"),Beregningsark!AO72*Beregningsark!J72*Beregningsark!K72*Beregningsark!L72*Beregningsark!N72*Beregningsark!P72*Beregningsark!R72*Beregningsark!S72*Beregningsark!W72*Beregningsark!Y72*Beregningsark!Z72*Beregningsark!AB72*Beregningsark!AD72*Beregningsark!AH72*Beregningsark!AJ72,Beregningsark!AO72*Beregningsark!J72*Beregningsark!K72*Beregningsark!L72*Beregningsark!N72*Beregningsark!P72*Beregningsark!R72*Beregningsark!S72*Beregningsark!W72*Beregningsark!Y72*Beregningsark!Z72*Beregningsark!AB72*Beregningsark!AD72*Beregningsark!AH72*Beregningsark!AJ72*0.7672))</f>
        <v/>
      </c>
      <c r="P72" s="15" t="str">
        <f>IF(Beregningsark!AQ72="","",IF(OR(I72="Motorvejsstrækning",I72="Frakørselsflettestrækning",I72="Tilkørselsflettestrækning",I72="Motorvejsforgrening",I72="Motorvejssammenløb",I72="Motorvejsvekselstrækning",I72="Sideanlæg"),Beregningsark!AP72*Beregningsark!J72*Beregningsark!K72*Beregningsark!L72*Beregningsark!N72*Beregningsark!P72*Beregningsark!R72*Beregningsark!S72*Beregningsark!X72*Beregningsark!Y72*Beregningsark!Z72*Beregningsark!AB72*Beregningsark!AD72*Beregningsark!AI72*Beregningsark!AJ72,Beregningsark!AP72*Beregningsark!J72*Beregningsark!K72*Beregningsark!L72*Beregningsark!N72*Beregningsark!P72*Beregningsark!R72*Beregningsark!S72*Beregningsark!X72*Beregningsark!Y72*Beregningsark!Z72*Beregningsark!AB72*Beregningsark!AD72*Beregningsark!AI72*Beregningsark!AJ72*0.7672))</f>
        <v/>
      </c>
      <c r="Q72" s="15" t="str">
        <f t="shared" si="4"/>
        <v/>
      </c>
      <c r="R72" s="17" t="str">
        <f t="shared" si="5"/>
        <v/>
      </c>
    </row>
    <row r="73" spans="1:18" x14ac:dyDescent="0.25">
      <c r="A73" s="4" t="str">
        <f>IF(Inddata!A88="","",Inddata!A88)</f>
        <v/>
      </c>
      <c r="B73" s="4" t="str">
        <f>IF(Inddata!B88="","",Inddata!B88)</f>
        <v/>
      </c>
      <c r="C73" s="4" t="str">
        <f>IF(Inddata!C88="","",Inddata!C88)</f>
        <v/>
      </c>
      <c r="D73" s="4" t="str">
        <f>IF(Inddata!D88="","",Inddata!D88)</f>
        <v/>
      </c>
      <c r="E73" s="4" t="str">
        <f>IF(Inddata!E88="","",Inddata!E88)</f>
        <v/>
      </c>
      <c r="F73" s="4" t="str">
        <f>IF(Inddata!F88="","",Inddata!F88)</f>
        <v/>
      </c>
      <c r="G73" s="4">
        <f>IF(Inddata!G88="","",Inddata!G88)</f>
        <v>0</v>
      </c>
      <c r="H73" s="4" t="str">
        <f>IF(Inddata!H88&gt;0.5,Inddata!H88,"")</f>
        <v/>
      </c>
      <c r="I73" s="4" t="str">
        <f>IF(Inddata!I88="","",Inddata!I88)</f>
        <v/>
      </c>
      <c r="J73" s="15" t="str">
        <f>IF(Beregningsark!AQ73="","",IF(OR(I73="Motorvejsstrækning",I73="Frakørselsflettestrækning",I73="Tilkørselsflettestrækning",I73="Motorvejsforgrening",I73="Motorvejssammenløb",I73="Motorvejsvekselstrækning",I73="Sideanlæg"),Beregningsark!AK73*Beregningsark!J73*Beregningsark!K73*Beregningsark!L73*Beregningsark!N73*Beregningsark!P73*Beregningsark!R73*Beregningsark!S73*Beregningsark!T73*Beregningsark!Y73*Beregningsark!Z73*Beregningsark!AB73*Beregningsark!AD73*Beregningsark!AF73*Beregningsark!AJ73,Beregningsark!AK73*Beregningsark!J73*Beregningsark!K73*Beregningsark!L73*Beregningsark!N73*Beregningsark!P73*Beregningsark!R73*Beregningsark!S73*Beregningsark!T73*Beregningsark!Y73*Beregningsark!Z73*Beregningsark!AB73*Beregningsark!AD73*Beregningsark!AF73*Beregningsark!AJ73*0.7672))</f>
        <v/>
      </c>
      <c r="K73" s="15" t="str">
        <f>IF(Beregningsark!AQ73="","",IF(OR(I73="Motorvejsstrækning",I73="Frakørselsflettestrækning",I73="Tilkørselsflettestrækning",I73="Motorvejsforgrening",I73="Motorvejssammenløb",I73="Motorvejsvekselstrækning",I73="Sideanlæg"),Beregningsark!AL73*Beregningsark!J73*Beregningsark!K73*Beregningsark!M73*Beregningsark!O73*Beregningsark!P73*Beregningsark!Q73*Beregningsark!R73*Beregningsark!S73*Beregningsark!T73*Beregningsark!Y73*Beregningsark!AA73*Beregningsark!AC73*Beregningsark!AE73*Beregningsark!AG73*Beregningsark!AJ73,Beregningsark!AL73*Beregningsark!J73*Beregningsark!K73*Beregningsark!M73*Beregningsark!O73*Beregningsark!P73*Beregningsark!Q73*Beregningsark!R73*Beregningsark!S73*Beregningsark!T73*Beregningsark!Y73*Beregningsark!AA73*Beregningsark!AC73*Beregningsark!AE73*Beregningsark!AG73*Beregningsark!AJ73*0.8833))</f>
        <v/>
      </c>
      <c r="L73" s="15" t="str">
        <f>IF(Beregningsark!AQ73="","",IF(OR(I73="Motorvejsstrækning",I73="Frakørselsflettestrækning",I73="Tilkørselsflettestrækning",I73="Motorvejsforgrening",I73="Motorvejssammenløb",I73="Motorvejsvekselstrækning",I73="Sideanlæg"),Beregningsark!AM73*Beregningsark!J73*Beregningsark!K73*Beregningsark!M73*Beregningsark!O73*Beregningsark!P73*Beregningsark!Q73*Beregningsark!R73*Beregningsark!S73*Beregningsark!U73*Beregningsark!Y73*Beregningsark!AA73*Beregningsark!AC73*Beregningsark!AE73*Beregningsark!AG73*Beregningsark!AJ73,Beregningsark!AM73*Beregningsark!J73*Beregningsark!K73*Beregningsark!M73*Beregningsark!O73*Beregningsark!P73*Beregningsark!Q73*Beregningsark!R73*Beregningsark!S73*Beregningsark!U73*Beregningsark!Y73*Beregningsark!AA73*Beregningsark!AC73*Beregningsark!AE73*Beregningsark!AG73*Beregningsark!AJ73*1.1176))</f>
        <v/>
      </c>
      <c r="M73" s="15" t="str">
        <f t="shared" si="3"/>
        <v/>
      </c>
      <c r="N73" s="15" t="str">
        <f>IF(Beregningsark!AQ73="","",IF(OR(I73="Motorvejsstrækning",I73="Frakørselsflettestrækning",I73="Tilkørselsflettestrækning",I73="Motorvejsforgrening",I73="Motorvejssammenløb",I73="Motorvejsvekselstrækning",I73="Sideanlæg"),Beregningsark!AN73*Beregningsark!J73*Beregningsark!K73*Beregningsark!L73*Beregningsark!N73*Beregningsark!P73*Beregningsark!R73*Beregningsark!S73*Beregningsark!V73*Beregningsark!Y73*Beregningsark!Z73*Beregningsark!AB73*Beregningsark!AD73*Beregningsark!AH73*Beregningsark!AJ73,Beregningsark!AN73*Beregningsark!J73*Beregningsark!K73*Beregningsark!L73*Beregningsark!N73*Beregningsark!P73*Beregningsark!R73*Beregningsark!S73*Beregningsark!V73*Beregningsark!Y73*Beregningsark!Z73*Beregningsark!AB73*Beregningsark!AD73*Beregningsark!AH73*Beregningsark!AJ73*0.7672))</f>
        <v/>
      </c>
      <c r="O73" s="15" t="str">
        <f>IF(Beregningsark!AQ73="","",IF(OR(I73="Motorvejsstrækning",I73="Frakørselsflettestrækning",I73="Tilkørselsflettestrækning",I73="Motorvejsforgrening",I73="Motorvejssammenløb",I73="Motorvejsvekselstrækning",I73="Sideanlæg"),Beregningsark!AO73*Beregningsark!J73*Beregningsark!K73*Beregningsark!L73*Beregningsark!N73*Beregningsark!P73*Beregningsark!R73*Beregningsark!S73*Beregningsark!W73*Beregningsark!Y73*Beregningsark!Z73*Beregningsark!AB73*Beregningsark!AD73*Beregningsark!AH73*Beregningsark!AJ73,Beregningsark!AO73*Beregningsark!J73*Beregningsark!K73*Beregningsark!L73*Beregningsark!N73*Beregningsark!P73*Beregningsark!R73*Beregningsark!S73*Beregningsark!W73*Beregningsark!Y73*Beregningsark!Z73*Beregningsark!AB73*Beregningsark!AD73*Beregningsark!AH73*Beregningsark!AJ73*0.7672))</f>
        <v/>
      </c>
      <c r="P73" s="15" t="str">
        <f>IF(Beregningsark!AQ73="","",IF(OR(I73="Motorvejsstrækning",I73="Frakørselsflettestrækning",I73="Tilkørselsflettestrækning",I73="Motorvejsforgrening",I73="Motorvejssammenløb",I73="Motorvejsvekselstrækning",I73="Sideanlæg"),Beregningsark!AP73*Beregningsark!J73*Beregningsark!K73*Beregningsark!L73*Beregningsark!N73*Beregningsark!P73*Beregningsark!R73*Beregningsark!S73*Beregningsark!X73*Beregningsark!Y73*Beregningsark!Z73*Beregningsark!AB73*Beregningsark!AD73*Beregningsark!AI73*Beregningsark!AJ73,Beregningsark!AP73*Beregningsark!J73*Beregningsark!K73*Beregningsark!L73*Beregningsark!N73*Beregningsark!P73*Beregningsark!R73*Beregningsark!S73*Beregningsark!X73*Beregningsark!Y73*Beregningsark!Z73*Beregningsark!AB73*Beregningsark!AD73*Beregningsark!AI73*Beregningsark!AJ73*0.7672))</f>
        <v/>
      </c>
      <c r="Q73" s="15" t="str">
        <f t="shared" si="4"/>
        <v/>
      </c>
      <c r="R73" s="17" t="str">
        <f t="shared" si="5"/>
        <v/>
      </c>
    </row>
    <row r="74" spans="1:18" x14ac:dyDescent="0.25">
      <c r="A74" s="4" t="str">
        <f>IF(Inddata!A89="","",Inddata!A89)</f>
        <v/>
      </c>
      <c r="B74" s="4" t="str">
        <f>IF(Inddata!B89="","",Inddata!B89)</f>
        <v/>
      </c>
      <c r="C74" s="4" t="str">
        <f>IF(Inddata!C89="","",Inddata!C89)</f>
        <v/>
      </c>
      <c r="D74" s="4" t="str">
        <f>IF(Inddata!D89="","",Inddata!D89)</f>
        <v/>
      </c>
      <c r="E74" s="4" t="str">
        <f>IF(Inddata!E89="","",Inddata!E89)</f>
        <v/>
      </c>
      <c r="F74" s="4" t="str">
        <f>IF(Inddata!F89="","",Inddata!F89)</f>
        <v/>
      </c>
      <c r="G74" s="4">
        <f>IF(Inddata!G89="","",Inddata!G89)</f>
        <v>0</v>
      </c>
      <c r="H74" s="4" t="str">
        <f>IF(Inddata!H89&gt;0.5,Inddata!H89,"")</f>
        <v/>
      </c>
      <c r="I74" s="4" t="str">
        <f>IF(Inddata!I89="","",Inddata!I89)</f>
        <v/>
      </c>
      <c r="J74" s="15" t="str">
        <f>IF(Beregningsark!AQ74="","",IF(OR(I74="Motorvejsstrækning",I74="Frakørselsflettestrækning",I74="Tilkørselsflettestrækning",I74="Motorvejsforgrening",I74="Motorvejssammenløb",I74="Motorvejsvekselstrækning",I74="Sideanlæg"),Beregningsark!AK74*Beregningsark!J74*Beregningsark!K74*Beregningsark!L74*Beregningsark!N74*Beregningsark!P74*Beregningsark!R74*Beregningsark!S74*Beregningsark!T74*Beregningsark!Y74*Beregningsark!Z74*Beregningsark!AB74*Beregningsark!AD74*Beregningsark!AF74*Beregningsark!AJ74,Beregningsark!AK74*Beregningsark!J74*Beregningsark!K74*Beregningsark!L74*Beregningsark!N74*Beregningsark!P74*Beregningsark!R74*Beregningsark!S74*Beregningsark!T74*Beregningsark!Y74*Beregningsark!Z74*Beregningsark!AB74*Beregningsark!AD74*Beregningsark!AF74*Beregningsark!AJ74*0.7672))</f>
        <v/>
      </c>
      <c r="K74" s="15" t="str">
        <f>IF(Beregningsark!AQ74="","",IF(OR(I74="Motorvejsstrækning",I74="Frakørselsflettestrækning",I74="Tilkørselsflettestrækning",I74="Motorvejsforgrening",I74="Motorvejssammenløb",I74="Motorvejsvekselstrækning",I74="Sideanlæg"),Beregningsark!AL74*Beregningsark!J74*Beregningsark!K74*Beregningsark!M74*Beregningsark!O74*Beregningsark!P74*Beregningsark!Q74*Beregningsark!R74*Beregningsark!S74*Beregningsark!T74*Beregningsark!Y74*Beregningsark!AA74*Beregningsark!AC74*Beregningsark!AE74*Beregningsark!AG74*Beregningsark!AJ74,Beregningsark!AL74*Beregningsark!J74*Beregningsark!K74*Beregningsark!M74*Beregningsark!O74*Beregningsark!P74*Beregningsark!Q74*Beregningsark!R74*Beregningsark!S74*Beregningsark!T74*Beregningsark!Y74*Beregningsark!AA74*Beregningsark!AC74*Beregningsark!AE74*Beregningsark!AG74*Beregningsark!AJ74*0.8833))</f>
        <v/>
      </c>
      <c r="L74" s="15" t="str">
        <f>IF(Beregningsark!AQ74="","",IF(OR(I74="Motorvejsstrækning",I74="Frakørselsflettestrækning",I74="Tilkørselsflettestrækning",I74="Motorvejsforgrening",I74="Motorvejssammenløb",I74="Motorvejsvekselstrækning",I74="Sideanlæg"),Beregningsark!AM74*Beregningsark!J74*Beregningsark!K74*Beregningsark!M74*Beregningsark!O74*Beregningsark!P74*Beregningsark!Q74*Beregningsark!R74*Beregningsark!S74*Beregningsark!U74*Beregningsark!Y74*Beregningsark!AA74*Beregningsark!AC74*Beregningsark!AE74*Beregningsark!AG74*Beregningsark!AJ74,Beregningsark!AM74*Beregningsark!J74*Beregningsark!K74*Beregningsark!M74*Beregningsark!O74*Beregningsark!P74*Beregningsark!Q74*Beregningsark!R74*Beregningsark!S74*Beregningsark!U74*Beregningsark!Y74*Beregningsark!AA74*Beregningsark!AC74*Beregningsark!AE74*Beregningsark!AG74*Beregningsark!AJ74*1.1176))</f>
        <v/>
      </c>
      <c r="M74" s="15" t="str">
        <f t="shared" si="3"/>
        <v/>
      </c>
      <c r="N74" s="15" t="str">
        <f>IF(Beregningsark!AQ74="","",IF(OR(I74="Motorvejsstrækning",I74="Frakørselsflettestrækning",I74="Tilkørselsflettestrækning",I74="Motorvejsforgrening",I74="Motorvejssammenløb",I74="Motorvejsvekselstrækning",I74="Sideanlæg"),Beregningsark!AN74*Beregningsark!J74*Beregningsark!K74*Beregningsark!L74*Beregningsark!N74*Beregningsark!P74*Beregningsark!R74*Beregningsark!S74*Beregningsark!V74*Beregningsark!Y74*Beregningsark!Z74*Beregningsark!AB74*Beregningsark!AD74*Beregningsark!AH74*Beregningsark!AJ74,Beregningsark!AN74*Beregningsark!J74*Beregningsark!K74*Beregningsark!L74*Beregningsark!N74*Beregningsark!P74*Beregningsark!R74*Beregningsark!S74*Beregningsark!V74*Beregningsark!Y74*Beregningsark!Z74*Beregningsark!AB74*Beregningsark!AD74*Beregningsark!AH74*Beregningsark!AJ74*0.7672))</f>
        <v/>
      </c>
      <c r="O74" s="15" t="str">
        <f>IF(Beregningsark!AQ74="","",IF(OR(I74="Motorvejsstrækning",I74="Frakørselsflettestrækning",I74="Tilkørselsflettestrækning",I74="Motorvejsforgrening",I74="Motorvejssammenløb",I74="Motorvejsvekselstrækning",I74="Sideanlæg"),Beregningsark!AO74*Beregningsark!J74*Beregningsark!K74*Beregningsark!L74*Beregningsark!N74*Beregningsark!P74*Beregningsark!R74*Beregningsark!S74*Beregningsark!W74*Beregningsark!Y74*Beregningsark!Z74*Beregningsark!AB74*Beregningsark!AD74*Beregningsark!AH74*Beregningsark!AJ74,Beregningsark!AO74*Beregningsark!J74*Beregningsark!K74*Beregningsark!L74*Beregningsark!N74*Beregningsark!P74*Beregningsark!R74*Beregningsark!S74*Beregningsark!W74*Beregningsark!Y74*Beregningsark!Z74*Beregningsark!AB74*Beregningsark!AD74*Beregningsark!AH74*Beregningsark!AJ74*0.7672))</f>
        <v/>
      </c>
      <c r="P74" s="15" t="str">
        <f>IF(Beregningsark!AQ74="","",IF(OR(I74="Motorvejsstrækning",I74="Frakørselsflettestrækning",I74="Tilkørselsflettestrækning",I74="Motorvejsforgrening",I74="Motorvejssammenløb",I74="Motorvejsvekselstrækning",I74="Sideanlæg"),Beregningsark!AP74*Beregningsark!J74*Beregningsark!K74*Beregningsark!L74*Beregningsark!N74*Beregningsark!P74*Beregningsark!R74*Beregningsark!S74*Beregningsark!X74*Beregningsark!Y74*Beregningsark!Z74*Beregningsark!AB74*Beregningsark!AD74*Beregningsark!AI74*Beregningsark!AJ74,Beregningsark!AP74*Beregningsark!J74*Beregningsark!K74*Beregningsark!L74*Beregningsark!N74*Beregningsark!P74*Beregningsark!R74*Beregningsark!S74*Beregningsark!X74*Beregningsark!Y74*Beregningsark!Z74*Beregningsark!AB74*Beregningsark!AD74*Beregningsark!AI74*Beregningsark!AJ74*0.7672))</f>
        <v/>
      </c>
      <c r="Q74" s="15" t="str">
        <f t="shared" si="4"/>
        <v/>
      </c>
      <c r="R74" s="17" t="str">
        <f t="shared" si="5"/>
        <v/>
      </c>
    </row>
    <row r="75" spans="1:18" x14ac:dyDescent="0.25">
      <c r="A75" s="4" t="str">
        <f>IF(Inddata!A90="","",Inddata!A90)</f>
        <v/>
      </c>
      <c r="B75" s="4" t="str">
        <f>IF(Inddata!B90="","",Inddata!B90)</f>
        <v/>
      </c>
      <c r="C75" s="4" t="str">
        <f>IF(Inddata!C90="","",Inddata!C90)</f>
        <v/>
      </c>
      <c r="D75" s="4" t="str">
        <f>IF(Inddata!D90="","",Inddata!D90)</f>
        <v/>
      </c>
      <c r="E75" s="4" t="str">
        <f>IF(Inddata!E90="","",Inddata!E90)</f>
        <v/>
      </c>
      <c r="F75" s="4" t="str">
        <f>IF(Inddata!F90="","",Inddata!F90)</f>
        <v/>
      </c>
      <c r="G75" s="4">
        <f>IF(Inddata!G90="","",Inddata!G90)</f>
        <v>0</v>
      </c>
      <c r="H75" s="4" t="str">
        <f>IF(Inddata!H90&gt;0.5,Inddata!H90,"")</f>
        <v/>
      </c>
      <c r="I75" s="4" t="str">
        <f>IF(Inddata!I90="","",Inddata!I90)</f>
        <v/>
      </c>
      <c r="J75" s="15" t="str">
        <f>IF(Beregningsark!AQ75="","",IF(OR(I75="Motorvejsstrækning",I75="Frakørselsflettestrækning",I75="Tilkørselsflettestrækning",I75="Motorvejsforgrening",I75="Motorvejssammenløb",I75="Motorvejsvekselstrækning",I75="Sideanlæg"),Beregningsark!AK75*Beregningsark!J75*Beregningsark!K75*Beregningsark!L75*Beregningsark!N75*Beregningsark!P75*Beregningsark!R75*Beregningsark!S75*Beregningsark!T75*Beregningsark!Y75*Beregningsark!Z75*Beregningsark!AB75*Beregningsark!AD75*Beregningsark!AF75*Beregningsark!AJ75,Beregningsark!AK75*Beregningsark!J75*Beregningsark!K75*Beregningsark!L75*Beregningsark!N75*Beregningsark!P75*Beregningsark!R75*Beregningsark!S75*Beregningsark!T75*Beregningsark!Y75*Beregningsark!Z75*Beregningsark!AB75*Beregningsark!AD75*Beregningsark!AF75*Beregningsark!AJ75*0.7672))</f>
        <v/>
      </c>
      <c r="K75" s="15" t="str">
        <f>IF(Beregningsark!AQ75="","",IF(OR(I75="Motorvejsstrækning",I75="Frakørselsflettestrækning",I75="Tilkørselsflettestrækning",I75="Motorvejsforgrening",I75="Motorvejssammenløb",I75="Motorvejsvekselstrækning",I75="Sideanlæg"),Beregningsark!AL75*Beregningsark!J75*Beregningsark!K75*Beregningsark!M75*Beregningsark!O75*Beregningsark!P75*Beregningsark!Q75*Beregningsark!R75*Beregningsark!S75*Beregningsark!T75*Beregningsark!Y75*Beregningsark!AA75*Beregningsark!AC75*Beregningsark!AE75*Beregningsark!AG75*Beregningsark!AJ75,Beregningsark!AL75*Beregningsark!J75*Beregningsark!K75*Beregningsark!M75*Beregningsark!O75*Beregningsark!P75*Beregningsark!Q75*Beregningsark!R75*Beregningsark!S75*Beregningsark!T75*Beregningsark!Y75*Beregningsark!AA75*Beregningsark!AC75*Beregningsark!AE75*Beregningsark!AG75*Beregningsark!AJ75*0.8833))</f>
        <v/>
      </c>
      <c r="L75" s="15" t="str">
        <f>IF(Beregningsark!AQ75="","",IF(OR(I75="Motorvejsstrækning",I75="Frakørselsflettestrækning",I75="Tilkørselsflettestrækning",I75="Motorvejsforgrening",I75="Motorvejssammenløb",I75="Motorvejsvekselstrækning",I75="Sideanlæg"),Beregningsark!AM75*Beregningsark!J75*Beregningsark!K75*Beregningsark!M75*Beregningsark!O75*Beregningsark!P75*Beregningsark!Q75*Beregningsark!R75*Beregningsark!S75*Beregningsark!U75*Beregningsark!Y75*Beregningsark!AA75*Beregningsark!AC75*Beregningsark!AE75*Beregningsark!AG75*Beregningsark!AJ75,Beregningsark!AM75*Beregningsark!J75*Beregningsark!K75*Beregningsark!M75*Beregningsark!O75*Beregningsark!P75*Beregningsark!Q75*Beregningsark!R75*Beregningsark!S75*Beregningsark!U75*Beregningsark!Y75*Beregningsark!AA75*Beregningsark!AC75*Beregningsark!AE75*Beregningsark!AG75*Beregningsark!AJ75*1.1176))</f>
        <v/>
      </c>
      <c r="M75" s="15" t="str">
        <f t="shared" si="3"/>
        <v/>
      </c>
      <c r="N75" s="15" t="str">
        <f>IF(Beregningsark!AQ75="","",IF(OR(I75="Motorvejsstrækning",I75="Frakørselsflettestrækning",I75="Tilkørselsflettestrækning",I75="Motorvejsforgrening",I75="Motorvejssammenløb",I75="Motorvejsvekselstrækning",I75="Sideanlæg"),Beregningsark!AN75*Beregningsark!J75*Beregningsark!K75*Beregningsark!L75*Beregningsark!N75*Beregningsark!P75*Beregningsark!R75*Beregningsark!S75*Beregningsark!V75*Beregningsark!Y75*Beregningsark!Z75*Beregningsark!AB75*Beregningsark!AD75*Beregningsark!AH75*Beregningsark!AJ75,Beregningsark!AN75*Beregningsark!J75*Beregningsark!K75*Beregningsark!L75*Beregningsark!N75*Beregningsark!P75*Beregningsark!R75*Beregningsark!S75*Beregningsark!V75*Beregningsark!Y75*Beregningsark!Z75*Beregningsark!AB75*Beregningsark!AD75*Beregningsark!AH75*Beregningsark!AJ75*0.7672))</f>
        <v/>
      </c>
      <c r="O75" s="15" t="str">
        <f>IF(Beregningsark!AQ75="","",IF(OR(I75="Motorvejsstrækning",I75="Frakørselsflettestrækning",I75="Tilkørselsflettestrækning",I75="Motorvejsforgrening",I75="Motorvejssammenløb",I75="Motorvejsvekselstrækning",I75="Sideanlæg"),Beregningsark!AO75*Beregningsark!J75*Beregningsark!K75*Beregningsark!L75*Beregningsark!N75*Beregningsark!P75*Beregningsark!R75*Beregningsark!S75*Beregningsark!W75*Beregningsark!Y75*Beregningsark!Z75*Beregningsark!AB75*Beregningsark!AD75*Beregningsark!AH75*Beregningsark!AJ75,Beregningsark!AO75*Beregningsark!J75*Beregningsark!K75*Beregningsark!L75*Beregningsark!N75*Beregningsark!P75*Beregningsark!R75*Beregningsark!S75*Beregningsark!W75*Beregningsark!Y75*Beregningsark!Z75*Beregningsark!AB75*Beregningsark!AD75*Beregningsark!AH75*Beregningsark!AJ75*0.7672))</f>
        <v/>
      </c>
      <c r="P75" s="15" t="str">
        <f>IF(Beregningsark!AQ75="","",IF(OR(I75="Motorvejsstrækning",I75="Frakørselsflettestrækning",I75="Tilkørselsflettestrækning",I75="Motorvejsforgrening",I75="Motorvejssammenløb",I75="Motorvejsvekselstrækning",I75="Sideanlæg"),Beregningsark!AP75*Beregningsark!J75*Beregningsark!K75*Beregningsark!L75*Beregningsark!N75*Beregningsark!P75*Beregningsark!R75*Beregningsark!S75*Beregningsark!X75*Beregningsark!Y75*Beregningsark!Z75*Beregningsark!AB75*Beregningsark!AD75*Beregningsark!AI75*Beregningsark!AJ75,Beregningsark!AP75*Beregningsark!J75*Beregningsark!K75*Beregningsark!L75*Beregningsark!N75*Beregningsark!P75*Beregningsark!R75*Beregningsark!S75*Beregningsark!X75*Beregningsark!Y75*Beregningsark!Z75*Beregningsark!AB75*Beregningsark!AD75*Beregningsark!AI75*Beregningsark!AJ75*0.7672))</f>
        <v/>
      </c>
      <c r="Q75" s="15" t="str">
        <f t="shared" si="4"/>
        <v/>
      </c>
      <c r="R75" s="17" t="str">
        <f t="shared" si="5"/>
        <v/>
      </c>
    </row>
    <row r="76" spans="1:18" x14ac:dyDescent="0.25">
      <c r="A76" s="4" t="str">
        <f>IF(Inddata!A91="","",Inddata!A91)</f>
        <v/>
      </c>
      <c r="B76" s="4" t="str">
        <f>IF(Inddata!B91="","",Inddata!B91)</f>
        <v/>
      </c>
      <c r="C76" s="4" t="str">
        <f>IF(Inddata!C91="","",Inddata!C91)</f>
        <v/>
      </c>
      <c r="D76" s="4" t="str">
        <f>IF(Inddata!D91="","",Inddata!D91)</f>
        <v/>
      </c>
      <c r="E76" s="4" t="str">
        <f>IF(Inddata!E91="","",Inddata!E91)</f>
        <v/>
      </c>
      <c r="F76" s="4" t="str">
        <f>IF(Inddata!F91="","",Inddata!F91)</f>
        <v/>
      </c>
      <c r="G76" s="4">
        <f>IF(Inddata!G91="","",Inddata!G91)</f>
        <v>0</v>
      </c>
      <c r="H76" s="4" t="str">
        <f>IF(Inddata!H91&gt;0.5,Inddata!H91,"")</f>
        <v/>
      </c>
      <c r="I76" s="4" t="str">
        <f>IF(Inddata!I91="","",Inddata!I91)</f>
        <v/>
      </c>
      <c r="J76" s="15" t="str">
        <f>IF(Beregningsark!AQ76="","",IF(OR(I76="Motorvejsstrækning",I76="Frakørselsflettestrækning",I76="Tilkørselsflettestrækning",I76="Motorvejsforgrening",I76="Motorvejssammenløb",I76="Motorvejsvekselstrækning",I76="Sideanlæg"),Beregningsark!AK76*Beregningsark!J76*Beregningsark!K76*Beregningsark!L76*Beregningsark!N76*Beregningsark!P76*Beregningsark!R76*Beregningsark!S76*Beregningsark!T76*Beregningsark!Y76*Beregningsark!Z76*Beregningsark!AB76*Beregningsark!AD76*Beregningsark!AF76*Beregningsark!AJ76,Beregningsark!AK76*Beregningsark!J76*Beregningsark!K76*Beregningsark!L76*Beregningsark!N76*Beregningsark!P76*Beregningsark!R76*Beregningsark!S76*Beregningsark!T76*Beregningsark!Y76*Beregningsark!Z76*Beregningsark!AB76*Beregningsark!AD76*Beregningsark!AF76*Beregningsark!AJ76*0.7672))</f>
        <v/>
      </c>
      <c r="K76" s="15" t="str">
        <f>IF(Beregningsark!AQ76="","",IF(OR(I76="Motorvejsstrækning",I76="Frakørselsflettestrækning",I76="Tilkørselsflettestrækning",I76="Motorvejsforgrening",I76="Motorvejssammenløb",I76="Motorvejsvekselstrækning",I76="Sideanlæg"),Beregningsark!AL76*Beregningsark!J76*Beregningsark!K76*Beregningsark!M76*Beregningsark!O76*Beregningsark!P76*Beregningsark!Q76*Beregningsark!R76*Beregningsark!S76*Beregningsark!T76*Beregningsark!Y76*Beregningsark!AA76*Beregningsark!AC76*Beregningsark!AE76*Beregningsark!AG76*Beregningsark!AJ76,Beregningsark!AL76*Beregningsark!J76*Beregningsark!K76*Beregningsark!M76*Beregningsark!O76*Beregningsark!P76*Beregningsark!Q76*Beregningsark!R76*Beregningsark!S76*Beregningsark!T76*Beregningsark!Y76*Beregningsark!AA76*Beregningsark!AC76*Beregningsark!AE76*Beregningsark!AG76*Beregningsark!AJ76*0.8833))</f>
        <v/>
      </c>
      <c r="L76" s="15" t="str">
        <f>IF(Beregningsark!AQ76="","",IF(OR(I76="Motorvejsstrækning",I76="Frakørselsflettestrækning",I76="Tilkørselsflettestrækning",I76="Motorvejsforgrening",I76="Motorvejssammenløb",I76="Motorvejsvekselstrækning",I76="Sideanlæg"),Beregningsark!AM76*Beregningsark!J76*Beregningsark!K76*Beregningsark!M76*Beregningsark!O76*Beregningsark!P76*Beregningsark!Q76*Beregningsark!R76*Beregningsark!S76*Beregningsark!U76*Beregningsark!Y76*Beregningsark!AA76*Beregningsark!AC76*Beregningsark!AE76*Beregningsark!AG76*Beregningsark!AJ76,Beregningsark!AM76*Beregningsark!J76*Beregningsark!K76*Beregningsark!M76*Beregningsark!O76*Beregningsark!P76*Beregningsark!Q76*Beregningsark!R76*Beregningsark!S76*Beregningsark!U76*Beregningsark!Y76*Beregningsark!AA76*Beregningsark!AC76*Beregningsark!AE76*Beregningsark!AG76*Beregningsark!AJ76*1.1176))</f>
        <v/>
      </c>
      <c r="M76" s="15" t="str">
        <f t="shared" si="3"/>
        <v/>
      </c>
      <c r="N76" s="15" t="str">
        <f>IF(Beregningsark!AQ76="","",IF(OR(I76="Motorvejsstrækning",I76="Frakørselsflettestrækning",I76="Tilkørselsflettestrækning",I76="Motorvejsforgrening",I76="Motorvejssammenløb",I76="Motorvejsvekselstrækning",I76="Sideanlæg"),Beregningsark!AN76*Beregningsark!J76*Beregningsark!K76*Beregningsark!L76*Beregningsark!N76*Beregningsark!P76*Beregningsark!R76*Beregningsark!S76*Beregningsark!V76*Beregningsark!Y76*Beregningsark!Z76*Beregningsark!AB76*Beregningsark!AD76*Beregningsark!AH76*Beregningsark!AJ76,Beregningsark!AN76*Beregningsark!J76*Beregningsark!K76*Beregningsark!L76*Beregningsark!N76*Beregningsark!P76*Beregningsark!R76*Beregningsark!S76*Beregningsark!V76*Beregningsark!Y76*Beregningsark!Z76*Beregningsark!AB76*Beregningsark!AD76*Beregningsark!AH76*Beregningsark!AJ76*0.7672))</f>
        <v/>
      </c>
      <c r="O76" s="15" t="str">
        <f>IF(Beregningsark!AQ76="","",IF(OR(I76="Motorvejsstrækning",I76="Frakørselsflettestrækning",I76="Tilkørselsflettestrækning",I76="Motorvejsforgrening",I76="Motorvejssammenløb",I76="Motorvejsvekselstrækning",I76="Sideanlæg"),Beregningsark!AO76*Beregningsark!J76*Beregningsark!K76*Beregningsark!L76*Beregningsark!N76*Beregningsark!P76*Beregningsark!R76*Beregningsark!S76*Beregningsark!W76*Beregningsark!Y76*Beregningsark!Z76*Beregningsark!AB76*Beregningsark!AD76*Beregningsark!AH76*Beregningsark!AJ76,Beregningsark!AO76*Beregningsark!J76*Beregningsark!K76*Beregningsark!L76*Beregningsark!N76*Beregningsark!P76*Beregningsark!R76*Beregningsark!S76*Beregningsark!W76*Beregningsark!Y76*Beregningsark!Z76*Beregningsark!AB76*Beregningsark!AD76*Beregningsark!AH76*Beregningsark!AJ76*0.7672))</f>
        <v/>
      </c>
      <c r="P76" s="15" t="str">
        <f>IF(Beregningsark!AQ76="","",IF(OR(I76="Motorvejsstrækning",I76="Frakørselsflettestrækning",I76="Tilkørselsflettestrækning",I76="Motorvejsforgrening",I76="Motorvejssammenløb",I76="Motorvejsvekselstrækning",I76="Sideanlæg"),Beregningsark!AP76*Beregningsark!J76*Beregningsark!K76*Beregningsark!L76*Beregningsark!N76*Beregningsark!P76*Beregningsark!R76*Beregningsark!S76*Beregningsark!X76*Beregningsark!Y76*Beregningsark!Z76*Beregningsark!AB76*Beregningsark!AD76*Beregningsark!AI76*Beregningsark!AJ76,Beregningsark!AP76*Beregningsark!J76*Beregningsark!K76*Beregningsark!L76*Beregningsark!N76*Beregningsark!P76*Beregningsark!R76*Beregningsark!S76*Beregningsark!X76*Beregningsark!Y76*Beregningsark!Z76*Beregningsark!AB76*Beregningsark!AD76*Beregningsark!AI76*Beregningsark!AJ76*0.7672))</f>
        <v/>
      </c>
      <c r="Q76" s="15" t="str">
        <f t="shared" si="4"/>
        <v/>
      </c>
      <c r="R76" s="17" t="str">
        <f t="shared" si="5"/>
        <v/>
      </c>
    </row>
    <row r="77" spans="1:18" x14ac:dyDescent="0.25">
      <c r="A77" s="4" t="str">
        <f>IF(Inddata!A92="","",Inddata!A92)</f>
        <v/>
      </c>
      <c r="B77" s="4" t="str">
        <f>IF(Inddata!B92="","",Inddata!B92)</f>
        <v/>
      </c>
      <c r="C77" s="4" t="str">
        <f>IF(Inddata!C92="","",Inddata!C92)</f>
        <v/>
      </c>
      <c r="D77" s="4" t="str">
        <f>IF(Inddata!D92="","",Inddata!D92)</f>
        <v/>
      </c>
      <c r="E77" s="4" t="str">
        <f>IF(Inddata!E92="","",Inddata!E92)</f>
        <v/>
      </c>
      <c r="F77" s="4" t="str">
        <f>IF(Inddata!F92="","",Inddata!F92)</f>
        <v/>
      </c>
      <c r="G77" s="4">
        <f>IF(Inddata!G92="","",Inddata!G92)</f>
        <v>0</v>
      </c>
      <c r="H77" s="4" t="str">
        <f>IF(Inddata!H92&gt;0.5,Inddata!H92,"")</f>
        <v/>
      </c>
      <c r="I77" s="4" t="str">
        <f>IF(Inddata!I92="","",Inddata!I92)</f>
        <v/>
      </c>
      <c r="J77" s="15" t="str">
        <f>IF(Beregningsark!AQ77="","",IF(OR(I77="Motorvejsstrækning",I77="Frakørselsflettestrækning",I77="Tilkørselsflettestrækning",I77="Motorvejsforgrening",I77="Motorvejssammenløb",I77="Motorvejsvekselstrækning",I77="Sideanlæg"),Beregningsark!AK77*Beregningsark!J77*Beregningsark!K77*Beregningsark!L77*Beregningsark!N77*Beregningsark!P77*Beregningsark!R77*Beregningsark!S77*Beregningsark!T77*Beregningsark!Y77*Beregningsark!Z77*Beregningsark!AB77*Beregningsark!AD77*Beregningsark!AF77*Beregningsark!AJ77,Beregningsark!AK77*Beregningsark!J77*Beregningsark!K77*Beregningsark!L77*Beregningsark!N77*Beregningsark!P77*Beregningsark!R77*Beregningsark!S77*Beregningsark!T77*Beregningsark!Y77*Beregningsark!Z77*Beregningsark!AB77*Beregningsark!AD77*Beregningsark!AF77*Beregningsark!AJ77*0.7672))</f>
        <v/>
      </c>
      <c r="K77" s="15" t="str">
        <f>IF(Beregningsark!AQ77="","",IF(OR(I77="Motorvejsstrækning",I77="Frakørselsflettestrækning",I77="Tilkørselsflettestrækning",I77="Motorvejsforgrening",I77="Motorvejssammenløb",I77="Motorvejsvekselstrækning",I77="Sideanlæg"),Beregningsark!AL77*Beregningsark!J77*Beregningsark!K77*Beregningsark!M77*Beregningsark!O77*Beregningsark!P77*Beregningsark!Q77*Beregningsark!R77*Beregningsark!S77*Beregningsark!T77*Beregningsark!Y77*Beregningsark!AA77*Beregningsark!AC77*Beregningsark!AE77*Beregningsark!AG77*Beregningsark!AJ77,Beregningsark!AL77*Beregningsark!J77*Beregningsark!K77*Beregningsark!M77*Beregningsark!O77*Beregningsark!P77*Beregningsark!Q77*Beregningsark!R77*Beregningsark!S77*Beregningsark!T77*Beregningsark!Y77*Beregningsark!AA77*Beregningsark!AC77*Beregningsark!AE77*Beregningsark!AG77*Beregningsark!AJ77*0.8833))</f>
        <v/>
      </c>
      <c r="L77" s="15" t="str">
        <f>IF(Beregningsark!AQ77="","",IF(OR(I77="Motorvejsstrækning",I77="Frakørselsflettestrækning",I77="Tilkørselsflettestrækning",I77="Motorvejsforgrening",I77="Motorvejssammenløb",I77="Motorvejsvekselstrækning",I77="Sideanlæg"),Beregningsark!AM77*Beregningsark!J77*Beregningsark!K77*Beregningsark!M77*Beregningsark!O77*Beregningsark!P77*Beregningsark!Q77*Beregningsark!R77*Beregningsark!S77*Beregningsark!U77*Beregningsark!Y77*Beregningsark!AA77*Beregningsark!AC77*Beregningsark!AE77*Beregningsark!AG77*Beregningsark!AJ77,Beregningsark!AM77*Beregningsark!J77*Beregningsark!K77*Beregningsark!M77*Beregningsark!O77*Beregningsark!P77*Beregningsark!Q77*Beregningsark!R77*Beregningsark!S77*Beregningsark!U77*Beregningsark!Y77*Beregningsark!AA77*Beregningsark!AC77*Beregningsark!AE77*Beregningsark!AG77*Beregningsark!AJ77*1.1176))</f>
        <v/>
      </c>
      <c r="M77" s="15" t="str">
        <f t="shared" si="3"/>
        <v/>
      </c>
      <c r="N77" s="15" t="str">
        <f>IF(Beregningsark!AQ77="","",IF(OR(I77="Motorvejsstrækning",I77="Frakørselsflettestrækning",I77="Tilkørselsflettestrækning",I77="Motorvejsforgrening",I77="Motorvejssammenløb",I77="Motorvejsvekselstrækning",I77="Sideanlæg"),Beregningsark!AN77*Beregningsark!J77*Beregningsark!K77*Beregningsark!L77*Beregningsark!N77*Beregningsark!P77*Beregningsark!R77*Beregningsark!S77*Beregningsark!V77*Beregningsark!Y77*Beregningsark!Z77*Beregningsark!AB77*Beregningsark!AD77*Beregningsark!AH77*Beregningsark!AJ77,Beregningsark!AN77*Beregningsark!J77*Beregningsark!K77*Beregningsark!L77*Beregningsark!N77*Beregningsark!P77*Beregningsark!R77*Beregningsark!S77*Beregningsark!V77*Beregningsark!Y77*Beregningsark!Z77*Beregningsark!AB77*Beregningsark!AD77*Beregningsark!AH77*Beregningsark!AJ77*0.7672))</f>
        <v/>
      </c>
      <c r="O77" s="15" t="str">
        <f>IF(Beregningsark!AQ77="","",IF(OR(I77="Motorvejsstrækning",I77="Frakørselsflettestrækning",I77="Tilkørselsflettestrækning",I77="Motorvejsforgrening",I77="Motorvejssammenløb",I77="Motorvejsvekselstrækning",I77="Sideanlæg"),Beregningsark!AO77*Beregningsark!J77*Beregningsark!K77*Beregningsark!L77*Beregningsark!N77*Beregningsark!P77*Beregningsark!R77*Beregningsark!S77*Beregningsark!W77*Beregningsark!Y77*Beregningsark!Z77*Beregningsark!AB77*Beregningsark!AD77*Beregningsark!AH77*Beregningsark!AJ77,Beregningsark!AO77*Beregningsark!J77*Beregningsark!K77*Beregningsark!L77*Beregningsark!N77*Beregningsark!P77*Beregningsark!R77*Beregningsark!S77*Beregningsark!W77*Beregningsark!Y77*Beregningsark!Z77*Beregningsark!AB77*Beregningsark!AD77*Beregningsark!AH77*Beregningsark!AJ77*0.7672))</f>
        <v/>
      </c>
      <c r="P77" s="15" t="str">
        <f>IF(Beregningsark!AQ77="","",IF(OR(I77="Motorvejsstrækning",I77="Frakørselsflettestrækning",I77="Tilkørselsflettestrækning",I77="Motorvejsforgrening",I77="Motorvejssammenløb",I77="Motorvejsvekselstrækning",I77="Sideanlæg"),Beregningsark!AP77*Beregningsark!J77*Beregningsark!K77*Beregningsark!L77*Beregningsark!N77*Beregningsark!P77*Beregningsark!R77*Beregningsark!S77*Beregningsark!X77*Beregningsark!Y77*Beregningsark!Z77*Beregningsark!AB77*Beregningsark!AD77*Beregningsark!AI77*Beregningsark!AJ77,Beregningsark!AP77*Beregningsark!J77*Beregningsark!K77*Beregningsark!L77*Beregningsark!N77*Beregningsark!P77*Beregningsark!R77*Beregningsark!S77*Beregningsark!X77*Beregningsark!Y77*Beregningsark!Z77*Beregningsark!AB77*Beregningsark!AD77*Beregningsark!AI77*Beregningsark!AJ77*0.7672))</f>
        <v/>
      </c>
      <c r="Q77" s="15" t="str">
        <f t="shared" si="4"/>
        <v/>
      </c>
      <c r="R77" s="17" t="str">
        <f t="shared" si="5"/>
        <v/>
      </c>
    </row>
    <row r="78" spans="1:18" x14ac:dyDescent="0.25">
      <c r="A78" s="4" t="str">
        <f>IF(Inddata!A93="","",Inddata!A93)</f>
        <v/>
      </c>
      <c r="B78" s="4" t="str">
        <f>IF(Inddata!B93="","",Inddata!B93)</f>
        <v/>
      </c>
      <c r="C78" s="4" t="str">
        <f>IF(Inddata!C93="","",Inddata!C93)</f>
        <v/>
      </c>
      <c r="D78" s="4" t="str">
        <f>IF(Inddata!D93="","",Inddata!D93)</f>
        <v/>
      </c>
      <c r="E78" s="4" t="str">
        <f>IF(Inddata!E93="","",Inddata!E93)</f>
        <v/>
      </c>
      <c r="F78" s="4" t="str">
        <f>IF(Inddata!F93="","",Inddata!F93)</f>
        <v/>
      </c>
      <c r="G78" s="4">
        <f>IF(Inddata!G93="","",Inddata!G93)</f>
        <v>0</v>
      </c>
      <c r="H78" s="4" t="str">
        <f>IF(Inddata!H93&gt;0.5,Inddata!H93,"")</f>
        <v/>
      </c>
      <c r="I78" s="4" t="str">
        <f>IF(Inddata!I93="","",Inddata!I93)</f>
        <v/>
      </c>
      <c r="J78" s="15" t="str">
        <f>IF(Beregningsark!AQ78="","",IF(OR(I78="Motorvejsstrækning",I78="Frakørselsflettestrækning",I78="Tilkørselsflettestrækning",I78="Motorvejsforgrening",I78="Motorvejssammenløb",I78="Motorvejsvekselstrækning",I78="Sideanlæg"),Beregningsark!AK78*Beregningsark!J78*Beregningsark!K78*Beregningsark!L78*Beregningsark!N78*Beregningsark!P78*Beregningsark!R78*Beregningsark!S78*Beregningsark!T78*Beregningsark!Y78*Beregningsark!Z78*Beregningsark!AB78*Beregningsark!AD78*Beregningsark!AF78*Beregningsark!AJ78,Beregningsark!AK78*Beregningsark!J78*Beregningsark!K78*Beregningsark!L78*Beregningsark!N78*Beregningsark!P78*Beregningsark!R78*Beregningsark!S78*Beregningsark!T78*Beregningsark!Y78*Beregningsark!Z78*Beregningsark!AB78*Beregningsark!AD78*Beregningsark!AF78*Beregningsark!AJ78*0.7672))</f>
        <v/>
      </c>
      <c r="K78" s="15" t="str">
        <f>IF(Beregningsark!AQ78="","",IF(OR(I78="Motorvejsstrækning",I78="Frakørselsflettestrækning",I78="Tilkørselsflettestrækning",I78="Motorvejsforgrening",I78="Motorvejssammenløb",I78="Motorvejsvekselstrækning",I78="Sideanlæg"),Beregningsark!AL78*Beregningsark!J78*Beregningsark!K78*Beregningsark!M78*Beregningsark!O78*Beregningsark!P78*Beregningsark!Q78*Beregningsark!R78*Beregningsark!S78*Beregningsark!T78*Beregningsark!Y78*Beregningsark!AA78*Beregningsark!AC78*Beregningsark!AE78*Beregningsark!AG78*Beregningsark!AJ78,Beregningsark!AL78*Beregningsark!J78*Beregningsark!K78*Beregningsark!M78*Beregningsark!O78*Beregningsark!P78*Beregningsark!Q78*Beregningsark!R78*Beregningsark!S78*Beregningsark!T78*Beregningsark!Y78*Beregningsark!AA78*Beregningsark!AC78*Beregningsark!AE78*Beregningsark!AG78*Beregningsark!AJ78*0.8833))</f>
        <v/>
      </c>
      <c r="L78" s="15" t="str">
        <f>IF(Beregningsark!AQ78="","",IF(OR(I78="Motorvejsstrækning",I78="Frakørselsflettestrækning",I78="Tilkørselsflettestrækning",I78="Motorvejsforgrening",I78="Motorvejssammenløb",I78="Motorvejsvekselstrækning",I78="Sideanlæg"),Beregningsark!AM78*Beregningsark!J78*Beregningsark!K78*Beregningsark!M78*Beregningsark!O78*Beregningsark!P78*Beregningsark!Q78*Beregningsark!R78*Beregningsark!S78*Beregningsark!U78*Beregningsark!Y78*Beregningsark!AA78*Beregningsark!AC78*Beregningsark!AE78*Beregningsark!AG78*Beregningsark!AJ78,Beregningsark!AM78*Beregningsark!J78*Beregningsark!K78*Beregningsark!M78*Beregningsark!O78*Beregningsark!P78*Beregningsark!Q78*Beregningsark!R78*Beregningsark!S78*Beregningsark!U78*Beregningsark!Y78*Beregningsark!AA78*Beregningsark!AC78*Beregningsark!AE78*Beregningsark!AG78*Beregningsark!AJ78*1.1176))</f>
        <v/>
      </c>
      <c r="M78" s="15" t="str">
        <f t="shared" si="3"/>
        <v/>
      </c>
      <c r="N78" s="15" t="str">
        <f>IF(Beregningsark!AQ78="","",IF(OR(I78="Motorvejsstrækning",I78="Frakørselsflettestrækning",I78="Tilkørselsflettestrækning",I78="Motorvejsforgrening",I78="Motorvejssammenløb",I78="Motorvejsvekselstrækning",I78="Sideanlæg"),Beregningsark!AN78*Beregningsark!J78*Beregningsark!K78*Beregningsark!L78*Beregningsark!N78*Beregningsark!P78*Beregningsark!R78*Beregningsark!S78*Beregningsark!V78*Beregningsark!Y78*Beregningsark!Z78*Beregningsark!AB78*Beregningsark!AD78*Beregningsark!AH78*Beregningsark!AJ78,Beregningsark!AN78*Beregningsark!J78*Beregningsark!K78*Beregningsark!L78*Beregningsark!N78*Beregningsark!P78*Beregningsark!R78*Beregningsark!S78*Beregningsark!V78*Beregningsark!Y78*Beregningsark!Z78*Beregningsark!AB78*Beregningsark!AD78*Beregningsark!AH78*Beregningsark!AJ78*0.7672))</f>
        <v/>
      </c>
      <c r="O78" s="15" t="str">
        <f>IF(Beregningsark!AQ78="","",IF(OR(I78="Motorvejsstrækning",I78="Frakørselsflettestrækning",I78="Tilkørselsflettestrækning",I78="Motorvejsforgrening",I78="Motorvejssammenløb",I78="Motorvejsvekselstrækning",I78="Sideanlæg"),Beregningsark!AO78*Beregningsark!J78*Beregningsark!K78*Beregningsark!L78*Beregningsark!N78*Beregningsark!P78*Beregningsark!R78*Beregningsark!S78*Beregningsark!W78*Beregningsark!Y78*Beregningsark!Z78*Beregningsark!AB78*Beregningsark!AD78*Beregningsark!AH78*Beregningsark!AJ78,Beregningsark!AO78*Beregningsark!J78*Beregningsark!K78*Beregningsark!L78*Beregningsark!N78*Beregningsark!P78*Beregningsark!R78*Beregningsark!S78*Beregningsark!W78*Beregningsark!Y78*Beregningsark!Z78*Beregningsark!AB78*Beregningsark!AD78*Beregningsark!AH78*Beregningsark!AJ78*0.7672))</f>
        <v/>
      </c>
      <c r="P78" s="15" t="str">
        <f>IF(Beregningsark!AQ78="","",IF(OR(I78="Motorvejsstrækning",I78="Frakørselsflettestrækning",I78="Tilkørselsflettestrækning",I78="Motorvejsforgrening",I78="Motorvejssammenløb",I78="Motorvejsvekselstrækning",I78="Sideanlæg"),Beregningsark!AP78*Beregningsark!J78*Beregningsark!K78*Beregningsark!L78*Beregningsark!N78*Beregningsark!P78*Beregningsark!R78*Beregningsark!S78*Beregningsark!X78*Beregningsark!Y78*Beregningsark!Z78*Beregningsark!AB78*Beregningsark!AD78*Beregningsark!AI78*Beregningsark!AJ78,Beregningsark!AP78*Beregningsark!J78*Beregningsark!K78*Beregningsark!L78*Beregningsark!N78*Beregningsark!P78*Beregningsark!R78*Beregningsark!S78*Beregningsark!X78*Beregningsark!Y78*Beregningsark!Z78*Beregningsark!AB78*Beregningsark!AD78*Beregningsark!AI78*Beregningsark!AJ78*0.7672))</f>
        <v/>
      </c>
      <c r="Q78" s="15" t="str">
        <f t="shared" si="4"/>
        <v/>
      </c>
      <c r="R78" s="17" t="str">
        <f t="shared" si="5"/>
        <v/>
      </c>
    </row>
    <row r="79" spans="1:18" x14ac:dyDescent="0.25">
      <c r="A79" s="4" t="str">
        <f>IF(Inddata!A94="","",Inddata!A94)</f>
        <v/>
      </c>
      <c r="B79" s="4" t="str">
        <f>IF(Inddata!B94="","",Inddata!B94)</f>
        <v/>
      </c>
      <c r="C79" s="4" t="str">
        <f>IF(Inddata!C94="","",Inddata!C94)</f>
        <v/>
      </c>
      <c r="D79" s="4" t="str">
        <f>IF(Inddata!D94="","",Inddata!D94)</f>
        <v/>
      </c>
      <c r="E79" s="4" t="str">
        <f>IF(Inddata!E94="","",Inddata!E94)</f>
        <v/>
      </c>
      <c r="F79" s="4" t="str">
        <f>IF(Inddata!F94="","",Inddata!F94)</f>
        <v/>
      </c>
      <c r="G79" s="4">
        <f>IF(Inddata!G94="","",Inddata!G94)</f>
        <v>0</v>
      </c>
      <c r="H79" s="4" t="str">
        <f>IF(Inddata!H94&gt;0.5,Inddata!H94,"")</f>
        <v/>
      </c>
      <c r="I79" s="4" t="str">
        <f>IF(Inddata!I94="","",Inddata!I94)</f>
        <v/>
      </c>
      <c r="J79" s="15" t="str">
        <f>IF(Beregningsark!AQ79="","",IF(OR(I79="Motorvejsstrækning",I79="Frakørselsflettestrækning",I79="Tilkørselsflettestrækning",I79="Motorvejsforgrening",I79="Motorvejssammenløb",I79="Motorvejsvekselstrækning",I79="Sideanlæg"),Beregningsark!AK79*Beregningsark!J79*Beregningsark!K79*Beregningsark!L79*Beregningsark!N79*Beregningsark!P79*Beregningsark!R79*Beregningsark!S79*Beregningsark!T79*Beregningsark!Y79*Beregningsark!Z79*Beregningsark!AB79*Beregningsark!AD79*Beregningsark!AF79*Beregningsark!AJ79,Beregningsark!AK79*Beregningsark!J79*Beregningsark!K79*Beregningsark!L79*Beregningsark!N79*Beregningsark!P79*Beregningsark!R79*Beregningsark!S79*Beregningsark!T79*Beregningsark!Y79*Beregningsark!Z79*Beregningsark!AB79*Beregningsark!AD79*Beregningsark!AF79*Beregningsark!AJ79*0.7672))</f>
        <v/>
      </c>
      <c r="K79" s="15" t="str">
        <f>IF(Beregningsark!AQ79="","",IF(OR(I79="Motorvejsstrækning",I79="Frakørselsflettestrækning",I79="Tilkørselsflettestrækning",I79="Motorvejsforgrening",I79="Motorvejssammenløb",I79="Motorvejsvekselstrækning",I79="Sideanlæg"),Beregningsark!AL79*Beregningsark!J79*Beregningsark!K79*Beregningsark!M79*Beregningsark!O79*Beregningsark!P79*Beregningsark!Q79*Beregningsark!R79*Beregningsark!S79*Beregningsark!T79*Beregningsark!Y79*Beregningsark!AA79*Beregningsark!AC79*Beregningsark!AE79*Beregningsark!AG79*Beregningsark!AJ79,Beregningsark!AL79*Beregningsark!J79*Beregningsark!K79*Beregningsark!M79*Beregningsark!O79*Beregningsark!P79*Beregningsark!Q79*Beregningsark!R79*Beregningsark!S79*Beregningsark!T79*Beregningsark!Y79*Beregningsark!AA79*Beregningsark!AC79*Beregningsark!AE79*Beregningsark!AG79*Beregningsark!AJ79*0.8833))</f>
        <v/>
      </c>
      <c r="L79" s="15" t="str">
        <f>IF(Beregningsark!AQ79="","",IF(OR(I79="Motorvejsstrækning",I79="Frakørselsflettestrækning",I79="Tilkørselsflettestrækning",I79="Motorvejsforgrening",I79="Motorvejssammenløb",I79="Motorvejsvekselstrækning",I79="Sideanlæg"),Beregningsark!AM79*Beregningsark!J79*Beregningsark!K79*Beregningsark!M79*Beregningsark!O79*Beregningsark!P79*Beregningsark!Q79*Beregningsark!R79*Beregningsark!S79*Beregningsark!U79*Beregningsark!Y79*Beregningsark!AA79*Beregningsark!AC79*Beregningsark!AE79*Beregningsark!AG79*Beregningsark!AJ79,Beregningsark!AM79*Beregningsark!J79*Beregningsark!K79*Beregningsark!M79*Beregningsark!O79*Beregningsark!P79*Beregningsark!Q79*Beregningsark!R79*Beregningsark!S79*Beregningsark!U79*Beregningsark!Y79*Beregningsark!AA79*Beregningsark!AC79*Beregningsark!AE79*Beregningsark!AG79*Beregningsark!AJ79*1.1176))</f>
        <v/>
      </c>
      <c r="M79" s="15" t="str">
        <f t="shared" si="3"/>
        <v/>
      </c>
      <c r="N79" s="15" t="str">
        <f>IF(Beregningsark!AQ79="","",IF(OR(I79="Motorvejsstrækning",I79="Frakørselsflettestrækning",I79="Tilkørselsflettestrækning",I79="Motorvejsforgrening",I79="Motorvejssammenløb",I79="Motorvejsvekselstrækning",I79="Sideanlæg"),Beregningsark!AN79*Beregningsark!J79*Beregningsark!K79*Beregningsark!L79*Beregningsark!N79*Beregningsark!P79*Beregningsark!R79*Beregningsark!S79*Beregningsark!V79*Beregningsark!Y79*Beregningsark!Z79*Beregningsark!AB79*Beregningsark!AD79*Beregningsark!AH79*Beregningsark!AJ79,Beregningsark!AN79*Beregningsark!J79*Beregningsark!K79*Beregningsark!L79*Beregningsark!N79*Beregningsark!P79*Beregningsark!R79*Beregningsark!S79*Beregningsark!V79*Beregningsark!Y79*Beregningsark!Z79*Beregningsark!AB79*Beregningsark!AD79*Beregningsark!AH79*Beregningsark!AJ79*0.7672))</f>
        <v/>
      </c>
      <c r="O79" s="15" t="str">
        <f>IF(Beregningsark!AQ79="","",IF(OR(I79="Motorvejsstrækning",I79="Frakørselsflettestrækning",I79="Tilkørselsflettestrækning",I79="Motorvejsforgrening",I79="Motorvejssammenløb",I79="Motorvejsvekselstrækning",I79="Sideanlæg"),Beregningsark!AO79*Beregningsark!J79*Beregningsark!K79*Beregningsark!L79*Beregningsark!N79*Beregningsark!P79*Beregningsark!R79*Beregningsark!S79*Beregningsark!W79*Beregningsark!Y79*Beregningsark!Z79*Beregningsark!AB79*Beregningsark!AD79*Beregningsark!AH79*Beregningsark!AJ79,Beregningsark!AO79*Beregningsark!J79*Beregningsark!K79*Beregningsark!L79*Beregningsark!N79*Beregningsark!P79*Beregningsark!R79*Beregningsark!S79*Beregningsark!W79*Beregningsark!Y79*Beregningsark!Z79*Beregningsark!AB79*Beregningsark!AD79*Beregningsark!AH79*Beregningsark!AJ79*0.7672))</f>
        <v/>
      </c>
      <c r="P79" s="15" t="str">
        <f>IF(Beregningsark!AQ79="","",IF(OR(I79="Motorvejsstrækning",I79="Frakørselsflettestrækning",I79="Tilkørselsflettestrækning",I79="Motorvejsforgrening",I79="Motorvejssammenløb",I79="Motorvejsvekselstrækning",I79="Sideanlæg"),Beregningsark!AP79*Beregningsark!J79*Beregningsark!K79*Beregningsark!L79*Beregningsark!N79*Beregningsark!P79*Beregningsark!R79*Beregningsark!S79*Beregningsark!X79*Beregningsark!Y79*Beregningsark!Z79*Beregningsark!AB79*Beregningsark!AD79*Beregningsark!AI79*Beregningsark!AJ79,Beregningsark!AP79*Beregningsark!J79*Beregningsark!K79*Beregningsark!L79*Beregningsark!N79*Beregningsark!P79*Beregningsark!R79*Beregningsark!S79*Beregningsark!X79*Beregningsark!Y79*Beregningsark!Z79*Beregningsark!AB79*Beregningsark!AD79*Beregningsark!AI79*Beregningsark!AJ79*0.7672))</f>
        <v/>
      </c>
      <c r="Q79" s="15" t="str">
        <f t="shared" si="4"/>
        <v/>
      </c>
      <c r="R79" s="17" t="str">
        <f t="shared" si="5"/>
        <v/>
      </c>
    </row>
    <row r="80" spans="1:18" x14ac:dyDescent="0.25">
      <c r="A80" s="4" t="str">
        <f>IF(Inddata!A95="","",Inddata!A95)</f>
        <v/>
      </c>
      <c r="B80" s="4" t="str">
        <f>IF(Inddata!B95="","",Inddata!B95)</f>
        <v/>
      </c>
      <c r="C80" s="4" t="str">
        <f>IF(Inddata!C95="","",Inddata!C95)</f>
        <v/>
      </c>
      <c r="D80" s="4" t="str">
        <f>IF(Inddata!D95="","",Inddata!D95)</f>
        <v/>
      </c>
      <c r="E80" s="4" t="str">
        <f>IF(Inddata!E95="","",Inddata!E95)</f>
        <v/>
      </c>
      <c r="F80" s="4" t="str">
        <f>IF(Inddata!F95="","",Inddata!F95)</f>
        <v/>
      </c>
      <c r="G80" s="4">
        <f>IF(Inddata!G95="","",Inddata!G95)</f>
        <v>0</v>
      </c>
      <c r="H80" s="4" t="str">
        <f>IF(Inddata!H95&gt;0.5,Inddata!H95,"")</f>
        <v/>
      </c>
      <c r="I80" s="4" t="str">
        <f>IF(Inddata!I95="","",Inddata!I95)</f>
        <v/>
      </c>
      <c r="J80" s="15" t="str">
        <f>IF(Beregningsark!AQ80="","",IF(OR(I80="Motorvejsstrækning",I80="Frakørselsflettestrækning",I80="Tilkørselsflettestrækning",I80="Motorvejsforgrening",I80="Motorvejssammenløb",I80="Motorvejsvekselstrækning",I80="Sideanlæg"),Beregningsark!AK80*Beregningsark!J80*Beregningsark!K80*Beregningsark!L80*Beregningsark!N80*Beregningsark!P80*Beregningsark!R80*Beregningsark!S80*Beregningsark!T80*Beregningsark!Y80*Beregningsark!Z80*Beregningsark!AB80*Beregningsark!AD80*Beregningsark!AF80*Beregningsark!AJ80,Beregningsark!AK80*Beregningsark!J80*Beregningsark!K80*Beregningsark!L80*Beregningsark!N80*Beregningsark!P80*Beregningsark!R80*Beregningsark!S80*Beregningsark!T80*Beregningsark!Y80*Beregningsark!Z80*Beregningsark!AB80*Beregningsark!AD80*Beregningsark!AF80*Beregningsark!AJ80*0.7672))</f>
        <v/>
      </c>
      <c r="K80" s="15" t="str">
        <f>IF(Beregningsark!AQ80="","",IF(OR(I80="Motorvejsstrækning",I80="Frakørselsflettestrækning",I80="Tilkørselsflettestrækning",I80="Motorvejsforgrening",I80="Motorvejssammenløb",I80="Motorvejsvekselstrækning",I80="Sideanlæg"),Beregningsark!AL80*Beregningsark!J80*Beregningsark!K80*Beregningsark!M80*Beregningsark!O80*Beregningsark!P80*Beregningsark!Q80*Beregningsark!R80*Beregningsark!S80*Beregningsark!T80*Beregningsark!Y80*Beregningsark!AA80*Beregningsark!AC80*Beregningsark!AE80*Beregningsark!AG80*Beregningsark!AJ80,Beregningsark!AL80*Beregningsark!J80*Beregningsark!K80*Beregningsark!M80*Beregningsark!O80*Beregningsark!P80*Beregningsark!Q80*Beregningsark!R80*Beregningsark!S80*Beregningsark!T80*Beregningsark!Y80*Beregningsark!AA80*Beregningsark!AC80*Beregningsark!AE80*Beregningsark!AG80*Beregningsark!AJ80*0.8833))</f>
        <v/>
      </c>
      <c r="L80" s="15" t="str">
        <f>IF(Beregningsark!AQ80="","",IF(OR(I80="Motorvejsstrækning",I80="Frakørselsflettestrækning",I80="Tilkørselsflettestrækning",I80="Motorvejsforgrening",I80="Motorvejssammenløb",I80="Motorvejsvekselstrækning",I80="Sideanlæg"),Beregningsark!AM80*Beregningsark!J80*Beregningsark!K80*Beregningsark!M80*Beregningsark!O80*Beregningsark!P80*Beregningsark!Q80*Beregningsark!R80*Beregningsark!S80*Beregningsark!U80*Beregningsark!Y80*Beregningsark!AA80*Beregningsark!AC80*Beregningsark!AE80*Beregningsark!AG80*Beregningsark!AJ80,Beregningsark!AM80*Beregningsark!J80*Beregningsark!K80*Beregningsark!M80*Beregningsark!O80*Beregningsark!P80*Beregningsark!Q80*Beregningsark!R80*Beregningsark!S80*Beregningsark!U80*Beregningsark!Y80*Beregningsark!AA80*Beregningsark!AC80*Beregningsark!AE80*Beregningsark!AG80*Beregningsark!AJ80*1.1176))</f>
        <v/>
      </c>
      <c r="M80" s="15" t="str">
        <f t="shared" si="3"/>
        <v/>
      </c>
      <c r="N80" s="15" t="str">
        <f>IF(Beregningsark!AQ80="","",IF(OR(I80="Motorvejsstrækning",I80="Frakørselsflettestrækning",I80="Tilkørselsflettestrækning",I80="Motorvejsforgrening",I80="Motorvejssammenløb",I80="Motorvejsvekselstrækning",I80="Sideanlæg"),Beregningsark!AN80*Beregningsark!J80*Beregningsark!K80*Beregningsark!L80*Beregningsark!N80*Beregningsark!P80*Beregningsark!R80*Beregningsark!S80*Beregningsark!V80*Beregningsark!Y80*Beregningsark!Z80*Beregningsark!AB80*Beregningsark!AD80*Beregningsark!AH80*Beregningsark!AJ80,Beregningsark!AN80*Beregningsark!J80*Beregningsark!K80*Beregningsark!L80*Beregningsark!N80*Beregningsark!P80*Beregningsark!R80*Beregningsark!S80*Beregningsark!V80*Beregningsark!Y80*Beregningsark!Z80*Beregningsark!AB80*Beregningsark!AD80*Beregningsark!AH80*Beregningsark!AJ80*0.7672))</f>
        <v/>
      </c>
      <c r="O80" s="15" t="str">
        <f>IF(Beregningsark!AQ80="","",IF(OR(I80="Motorvejsstrækning",I80="Frakørselsflettestrækning",I80="Tilkørselsflettestrækning",I80="Motorvejsforgrening",I80="Motorvejssammenløb",I80="Motorvejsvekselstrækning",I80="Sideanlæg"),Beregningsark!AO80*Beregningsark!J80*Beregningsark!K80*Beregningsark!L80*Beregningsark!N80*Beregningsark!P80*Beregningsark!R80*Beregningsark!S80*Beregningsark!W80*Beregningsark!Y80*Beregningsark!Z80*Beregningsark!AB80*Beregningsark!AD80*Beregningsark!AH80*Beregningsark!AJ80,Beregningsark!AO80*Beregningsark!J80*Beregningsark!K80*Beregningsark!L80*Beregningsark!N80*Beregningsark!P80*Beregningsark!R80*Beregningsark!S80*Beregningsark!W80*Beregningsark!Y80*Beregningsark!Z80*Beregningsark!AB80*Beregningsark!AD80*Beregningsark!AH80*Beregningsark!AJ80*0.7672))</f>
        <v/>
      </c>
      <c r="P80" s="15" t="str">
        <f>IF(Beregningsark!AQ80="","",IF(OR(I80="Motorvejsstrækning",I80="Frakørselsflettestrækning",I80="Tilkørselsflettestrækning",I80="Motorvejsforgrening",I80="Motorvejssammenløb",I80="Motorvejsvekselstrækning",I80="Sideanlæg"),Beregningsark!AP80*Beregningsark!J80*Beregningsark!K80*Beregningsark!L80*Beregningsark!N80*Beregningsark!P80*Beregningsark!R80*Beregningsark!S80*Beregningsark!X80*Beregningsark!Y80*Beregningsark!Z80*Beregningsark!AB80*Beregningsark!AD80*Beregningsark!AI80*Beregningsark!AJ80,Beregningsark!AP80*Beregningsark!J80*Beregningsark!K80*Beregningsark!L80*Beregningsark!N80*Beregningsark!P80*Beregningsark!R80*Beregningsark!S80*Beregningsark!X80*Beregningsark!Y80*Beregningsark!Z80*Beregningsark!AB80*Beregningsark!AD80*Beregningsark!AI80*Beregningsark!AJ80*0.7672))</f>
        <v/>
      </c>
      <c r="Q80" s="15" t="str">
        <f t="shared" si="4"/>
        <v/>
      </c>
      <c r="R80" s="17" t="str">
        <f t="shared" si="5"/>
        <v/>
      </c>
    </row>
    <row r="81" spans="1:18" x14ac:dyDescent="0.25">
      <c r="A81" s="4" t="str">
        <f>IF(Inddata!A96="","",Inddata!A96)</f>
        <v/>
      </c>
      <c r="B81" s="4" t="str">
        <f>IF(Inddata!B96="","",Inddata!B96)</f>
        <v/>
      </c>
      <c r="C81" s="4" t="str">
        <f>IF(Inddata!C96="","",Inddata!C96)</f>
        <v/>
      </c>
      <c r="D81" s="4" t="str">
        <f>IF(Inddata!D96="","",Inddata!D96)</f>
        <v/>
      </c>
      <c r="E81" s="4" t="str">
        <f>IF(Inddata!E96="","",Inddata!E96)</f>
        <v/>
      </c>
      <c r="F81" s="4" t="str">
        <f>IF(Inddata!F96="","",Inddata!F96)</f>
        <v/>
      </c>
      <c r="G81" s="4">
        <f>IF(Inddata!G96="","",Inddata!G96)</f>
        <v>0</v>
      </c>
      <c r="H81" s="4" t="str">
        <f>IF(Inddata!H96&gt;0.5,Inddata!H96,"")</f>
        <v/>
      </c>
      <c r="I81" s="4" t="str">
        <f>IF(Inddata!I96="","",Inddata!I96)</f>
        <v/>
      </c>
      <c r="J81" s="15" t="str">
        <f>IF(Beregningsark!AQ81="","",IF(OR(I81="Motorvejsstrækning",I81="Frakørselsflettestrækning",I81="Tilkørselsflettestrækning",I81="Motorvejsforgrening",I81="Motorvejssammenløb",I81="Motorvejsvekselstrækning",I81="Sideanlæg"),Beregningsark!AK81*Beregningsark!J81*Beregningsark!K81*Beregningsark!L81*Beregningsark!N81*Beregningsark!P81*Beregningsark!R81*Beregningsark!S81*Beregningsark!T81*Beregningsark!Y81*Beregningsark!Z81*Beregningsark!AB81*Beregningsark!AD81*Beregningsark!AF81*Beregningsark!AJ81,Beregningsark!AK81*Beregningsark!J81*Beregningsark!K81*Beregningsark!L81*Beregningsark!N81*Beregningsark!P81*Beregningsark!R81*Beregningsark!S81*Beregningsark!T81*Beregningsark!Y81*Beregningsark!Z81*Beregningsark!AB81*Beregningsark!AD81*Beregningsark!AF81*Beregningsark!AJ81*0.7672))</f>
        <v/>
      </c>
      <c r="K81" s="15" t="str">
        <f>IF(Beregningsark!AQ81="","",IF(OR(I81="Motorvejsstrækning",I81="Frakørselsflettestrækning",I81="Tilkørselsflettestrækning",I81="Motorvejsforgrening",I81="Motorvejssammenløb",I81="Motorvejsvekselstrækning",I81="Sideanlæg"),Beregningsark!AL81*Beregningsark!J81*Beregningsark!K81*Beregningsark!M81*Beregningsark!O81*Beregningsark!P81*Beregningsark!Q81*Beregningsark!R81*Beregningsark!S81*Beregningsark!T81*Beregningsark!Y81*Beregningsark!AA81*Beregningsark!AC81*Beregningsark!AE81*Beregningsark!AG81*Beregningsark!AJ81,Beregningsark!AL81*Beregningsark!J81*Beregningsark!K81*Beregningsark!M81*Beregningsark!O81*Beregningsark!P81*Beregningsark!Q81*Beregningsark!R81*Beregningsark!S81*Beregningsark!T81*Beregningsark!Y81*Beregningsark!AA81*Beregningsark!AC81*Beregningsark!AE81*Beregningsark!AG81*Beregningsark!AJ81*0.8833))</f>
        <v/>
      </c>
      <c r="L81" s="15" t="str">
        <f>IF(Beregningsark!AQ81="","",IF(OR(I81="Motorvejsstrækning",I81="Frakørselsflettestrækning",I81="Tilkørselsflettestrækning",I81="Motorvejsforgrening",I81="Motorvejssammenløb",I81="Motorvejsvekselstrækning",I81="Sideanlæg"),Beregningsark!AM81*Beregningsark!J81*Beregningsark!K81*Beregningsark!M81*Beregningsark!O81*Beregningsark!P81*Beregningsark!Q81*Beregningsark!R81*Beregningsark!S81*Beregningsark!U81*Beregningsark!Y81*Beregningsark!AA81*Beregningsark!AC81*Beregningsark!AE81*Beregningsark!AG81*Beregningsark!AJ81,Beregningsark!AM81*Beregningsark!J81*Beregningsark!K81*Beregningsark!M81*Beregningsark!O81*Beregningsark!P81*Beregningsark!Q81*Beregningsark!R81*Beregningsark!S81*Beregningsark!U81*Beregningsark!Y81*Beregningsark!AA81*Beregningsark!AC81*Beregningsark!AE81*Beregningsark!AG81*Beregningsark!AJ81*1.1176))</f>
        <v/>
      </c>
      <c r="M81" s="15" t="str">
        <f t="shared" si="3"/>
        <v/>
      </c>
      <c r="N81" s="15" t="str">
        <f>IF(Beregningsark!AQ81="","",IF(OR(I81="Motorvejsstrækning",I81="Frakørselsflettestrækning",I81="Tilkørselsflettestrækning",I81="Motorvejsforgrening",I81="Motorvejssammenløb",I81="Motorvejsvekselstrækning",I81="Sideanlæg"),Beregningsark!AN81*Beregningsark!J81*Beregningsark!K81*Beregningsark!L81*Beregningsark!N81*Beregningsark!P81*Beregningsark!R81*Beregningsark!S81*Beregningsark!V81*Beregningsark!Y81*Beregningsark!Z81*Beregningsark!AB81*Beregningsark!AD81*Beregningsark!AH81*Beregningsark!AJ81,Beregningsark!AN81*Beregningsark!J81*Beregningsark!K81*Beregningsark!L81*Beregningsark!N81*Beregningsark!P81*Beregningsark!R81*Beregningsark!S81*Beregningsark!V81*Beregningsark!Y81*Beregningsark!Z81*Beregningsark!AB81*Beregningsark!AD81*Beregningsark!AH81*Beregningsark!AJ81*0.7672))</f>
        <v/>
      </c>
      <c r="O81" s="15" t="str">
        <f>IF(Beregningsark!AQ81="","",IF(OR(I81="Motorvejsstrækning",I81="Frakørselsflettestrækning",I81="Tilkørselsflettestrækning",I81="Motorvejsforgrening",I81="Motorvejssammenløb",I81="Motorvejsvekselstrækning",I81="Sideanlæg"),Beregningsark!AO81*Beregningsark!J81*Beregningsark!K81*Beregningsark!L81*Beregningsark!N81*Beregningsark!P81*Beregningsark!R81*Beregningsark!S81*Beregningsark!W81*Beregningsark!Y81*Beregningsark!Z81*Beregningsark!AB81*Beregningsark!AD81*Beregningsark!AH81*Beregningsark!AJ81,Beregningsark!AO81*Beregningsark!J81*Beregningsark!K81*Beregningsark!L81*Beregningsark!N81*Beregningsark!P81*Beregningsark!R81*Beregningsark!S81*Beregningsark!W81*Beregningsark!Y81*Beregningsark!Z81*Beregningsark!AB81*Beregningsark!AD81*Beregningsark!AH81*Beregningsark!AJ81*0.7672))</f>
        <v/>
      </c>
      <c r="P81" s="15" t="str">
        <f>IF(Beregningsark!AQ81="","",IF(OR(I81="Motorvejsstrækning",I81="Frakørselsflettestrækning",I81="Tilkørselsflettestrækning",I81="Motorvejsforgrening",I81="Motorvejssammenløb",I81="Motorvejsvekselstrækning",I81="Sideanlæg"),Beregningsark!AP81*Beregningsark!J81*Beregningsark!K81*Beregningsark!L81*Beregningsark!N81*Beregningsark!P81*Beregningsark!R81*Beregningsark!S81*Beregningsark!X81*Beregningsark!Y81*Beregningsark!Z81*Beregningsark!AB81*Beregningsark!AD81*Beregningsark!AI81*Beregningsark!AJ81,Beregningsark!AP81*Beregningsark!J81*Beregningsark!K81*Beregningsark!L81*Beregningsark!N81*Beregningsark!P81*Beregningsark!R81*Beregningsark!S81*Beregningsark!X81*Beregningsark!Y81*Beregningsark!Z81*Beregningsark!AB81*Beregningsark!AD81*Beregningsark!AI81*Beregningsark!AJ81*0.7672))</f>
        <v/>
      </c>
      <c r="Q81" s="15" t="str">
        <f t="shared" si="4"/>
        <v/>
      </c>
      <c r="R81" s="17" t="str">
        <f t="shared" si="5"/>
        <v/>
      </c>
    </row>
    <row r="82" spans="1:18" x14ac:dyDescent="0.25">
      <c r="A82" s="4" t="str">
        <f>IF(Inddata!A97="","",Inddata!A97)</f>
        <v/>
      </c>
      <c r="B82" s="4" t="str">
        <f>IF(Inddata!B97="","",Inddata!B97)</f>
        <v/>
      </c>
      <c r="C82" s="4" t="str">
        <f>IF(Inddata!C97="","",Inddata!C97)</f>
        <v/>
      </c>
      <c r="D82" s="4" t="str">
        <f>IF(Inddata!D97="","",Inddata!D97)</f>
        <v/>
      </c>
      <c r="E82" s="4" t="str">
        <f>IF(Inddata!E97="","",Inddata!E97)</f>
        <v/>
      </c>
      <c r="F82" s="4" t="str">
        <f>IF(Inddata!F97="","",Inddata!F97)</f>
        <v/>
      </c>
      <c r="G82" s="4">
        <f>IF(Inddata!G97="","",Inddata!G97)</f>
        <v>0</v>
      </c>
      <c r="H82" s="4" t="str">
        <f>IF(Inddata!H97&gt;0.5,Inddata!H97,"")</f>
        <v/>
      </c>
      <c r="I82" s="4" t="str">
        <f>IF(Inddata!I97="","",Inddata!I97)</f>
        <v/>
      </c>
      <c r="J82" s="15" t="str">
        <f>IF(Beregningsark!AQ82="","",IF(OR(I82="Motorvejsstrækning",I82="Frakørselsflettestrækning",I82="Tilkørselsflettestrækning",I82="Motorvejsforgrening",I82="Motorvejssammenløb",I82="Motorvejsvekselstrækning",I82="Sideanlæg"),Beregningsark!AK82*Beregningsark!J82*Beregningsark!K82*Beregningsark!L82*Beregningsark!N82*Beregningsark!P82*Beregningsark!R82*Beregningsark!S82*Beregningsark!T82*Beregningsark!Y82*Beregningsark!Z82*Beregningsark!AB82*Beregningsark!AD82*Beregningsark!AF82*Beregningsark!AJ82,Beregningsark!AK82*Beregningsark!J82*Beregningsark!K82*Beregningsark!L82*Beregningsark!N82*Beregningsark!P82*Beregningsark!R82*Beregningsark!S82*Beregningsark!T82*Beregningsark!Y82*Beregningsark!Z82*Beregningsark!AB82*Beregningsark!AD82*Beregningsark!AF82*Beregningsark!AJ82*0.7672))</f>
        <v/>
      </c>
      <c r="K82" s="15" t="str">
        <f>IF(Beregningsark!AQ82="","",IF(OR(I82="Motorvejsstrækning",I82="Frakørselsflettestrækning",I82="Tilkørselsflettestrækning",I82="Motorvejsforgrening",I82="Motorvejssammenløb",I82="Motorvejsvekselstrækning",I82="Sideanlæg"),Beregningsark!AL82*Beregningsark!J82*Beregningsark!K82*Beregningsark!M82*Beregningsark!O82*Beregningsark!P82*Beregningsark!Q82*Beregningsark!R82*Beregningsark!S82*Beregningsark!T82*Beregningsark!Y82*Beregningsark!AA82*Beregningsark!AC82*Beregningsark!AE82*Beregningsark!AG82*Beregningsark!AJ82,Beregningsark!AL82*Beregningsark!J82*Beregningsark!K82*Beregningsark!M82*Beregningsark!O82*Beregningsark!P82*Beregningsark!Q82*Beregningsark!R82*Beregningsark!S82*Beregningsark!T82*Beregningsark!Y82*Beregningsark!AA82*Beregningsark!AC82*Beregningsark!AE82*Beregningsark!AG82*Beregningsark!AJ82*0.8833))</f>
        <v/>
      </c>
      <c r="L82" s="15" t="str">
        <f>IF(Beregningsark!AQ82="","",IF(OR(I82="Motorvejsstrækning",I82="Frakørselsflettestrækning",I82="Tilkørselsflettestrækning",I82="Motorvejsforgrening",I82="Motorvejssammenløb",I82="Motorvejsvekselstrækning",I82="Sideanlæg"),Beregningsark!AM82*Beregningsark!J82*Beregningsark!K82*Beregningsark!M82*Beregningsark!O82*Beregningsark!P82*Beregningsark!Q82*Beregningsark!R82*Beregningsark!S82*Beregningsark!U82*Beregningsark!Y82*Beregningsark!AA82*Beregningsark!AC82*Beregningsark!AE82*Beregningsark!AG82*Beregningsark!AJ82,Beregningsark!AM82*Beregningsark!J82*Beregningsark!K82*Beregningsark!M82*Beregningsark!O82*Beregningsark!P82*Beregningsark!Q82*Beregningsark!R82*Beregningsark!S82*Beregningsark!U82*Beregningsark!Y82*Beregningsark!AA82*Beregningsark!AC82*Beregningsark!AE82*Beregningsark!AG82*Beregningsark!AJ82*1.1176))</f>
        <v/>
      </c>
      <c r="M82" s="15" t="str">
        <f t="shared" si="3"/>
        <v/>
      </c>
      <c r="N82" s="15" t="str">
        <f>IF(Beregningsark!AQ82="","",IF(OR(I82="Motorvejsstrækning",I82="Frakørselsflettestrækning",I82="Tilkørselsflettestrækning",I82="Motorvejsforgrening",I82="Motorvejssammenløb",I82="Motorvejsvekselstrækning",I82="Sideanlæg"),Beregningsark!AN82*Beregningsark!J82*Beregningsark!K82*Beregningsark!L82*Beregningsark!N82*Beregningsark!P82*Beregningsark!R82*Beregningsark!S82*Beregningsark!V82*Beregningsark!Y82*Beregningsark!Z82*Beregningsark!AB82*Beregningsark!AD82*Beregningsark!AH82*Beregningsark!AJ82,Beregningsark!AN82*Beregningsark!J82*Beregningsark!K82*Beregningsark!L82*Beregningsark!N82*Beregningsark!P82*Beregningsark!R82*Beregningsark!S82*Beregningsark!V82*Beregningsark!Y82*Beregningsark!Z82*Beregningsark!AB82*Beregningsark!AD82*Beregningsark!AH82*Beregningsark!AJ82*0.7672))</f>
        <v/>
      </c>
      <c r="O82" s="15" t="str">
        <f>IF(Beregningsark!AQ82="","",IF(OR(I82="Motorvejsstrækning",I82="Frakørselsflettestrækning",I82="Tilkørselsflettestrækning",I82="Motorvejsforgrening",I82="Motorvejssammenløb",I82="Motorvejsvekselstrækning",I82="Sideanlæg"),Beregningsark!AO82*Beregningsark!J82*Beregningsark!K82*Beregningsark!L82*Beregningsark!N82*Beregningsark!P82*Beregningsark!R82*Beregningsark!S82*Beregningsark!W82*Beregningsark!Y82*Beregningsark!Z82*Beregningsark!AB82*Beregningsark!AD82*Beregningsark!AH82*Beregningsark!AJ82,Beregningsark!AO82*Beregningsark!J82*Beregningsark!K82*Beregningsark!L82*Beregningsark!N82*Beregningsark!P82*Beregningsark!R82*Beregningsark!S82*Beregningsark!W82*Beregningsark!Y82*Beregningsark!Z82*Beregningsark!AB82*Beregningsark!AD82*Beregningsark!AH82*Beregningsark!AJ82*0.7672))</f>
        <v/>
      </c>
      <c r="P82" s="15" t="str">
        <f>IF(Beregningsark!AQ82="","",IF(OR(I82="Motorvejsstrækning",I82="Frakørselsflettestrækning",I82="Tilkørselsflettestrækning",I82="Motorvejsforgrening",I82="Motorvejssammenløb",I82="Motorvejsvekselstrækning",I82="Sideanlæg"),Beregningsark!AP82*Beregningsark!J82*Beregningsark!K82*Beregningsark!L82*Beregningsark!N82*Beregningsark!P82*Beregningsark!R82*Beregningsark!S82*Beregningsark!X82*Beregningsark!Y82*Beregningsark!Z82*Beregningsark!AB82*Beregningsark!AD82*Beregningsark!AI82*Beregningsark!AJ82,Beregningsark!AP82*Beregningsark!J82*Beregningsark!K82*Beregningsark!L82*Beregningsark!N82*Beregningsark!P82*Beregningsark!R82*Beregningsark!S82*Beregningsark!X82*Beregningsark!Y82*Beregningsark!Z82*Beregningsark!AB82*Beregningsark!AD82*Beregningsark!AI82*Beregningsark!AJ82*0.7672))</f>
        <v/>
      </c>
      <c r="Q82" s="15" t="str">
        <f t="shared" si="4"/>
        <v/>
      </c>
      <c r="R82" s="17" t="str">
        <f t="shared" si="5"/>
        <v/>
      </c>
    </row>
    <row r="83" spans="1:18" x14ac:dyDescent="0.25">
      <c r="A83" s="4" t="str">
        <f>IF(Inddata!A98="","",Inddata!A98)</f>
        <v/>
      </c>
      <c r="B83" s="4" t="str">
        <f>IF(Inddata!B98="","",Inddata!B98)</f>
        <v/>
      </c>
      <c r="C83" s="4" t="str">
        <f>IF(Inddata!C98="","",Inddata!C98)</f>
        <v/>
      </c>
      <c r="D83" s="4" t="str">
        <f>IF(Inddata!D98="","",Inddata!D98)</f>
        <v/>
      </c>
      <c r="E83" s="4" t="str">
        <f>IF(Inddata!E98="","",Inddata!E98)</f>
        <v/>
      </c>
      <c r="F83" s="4" t="str">
        <f>IF(Inddata!F98="","",Inddata!F98)</f>
        <v/>
      </c>
      <c r="G83" s="4">
        <f>IF(Inddata!G98="","",Inddata!G98)</f>
        <v>0</v>
      </c>
      <c r="H83" s="4" t="str">
        <f>IF(Inddata!H98&gt;0.5,Inddata!H98,"")</f>
        <v/>
      </c>
      <c r="I83" s="4" t="str">
        <f>IF(Inddata!I98="","",Inddata!I98)</f>
        <v/>
      </c>
      <c r="J83" s="15" t="str">
        <f>IF(Beregningsark!AQ83="","",IF(OR(I83="Motorvejsstrækning",I83="Frakørselsflettestrækning",I83="Tilkørselsflettestrækning",I83="Motorvejsforgrening",I83="Motorvejssammenløb",I83="Motorvejsvekselstrækning",I83="Sideanlæg"),Beregningsark!AK83*Beregningsark!J83*Beregningsark!K83*Beregningsark!L83*Beregningsark!N83*Beregningsark!P83*Beregningsark!R83*Beregningsark!S83*Beregningsark!T83*Beregningsark!Y83*Beregningsark!Z83*Beregningsark!AB83*Beregningsark!AD83*Beregningsark!AF83*Beregningsark!AJ83,Beregningsark!AK83*Beregningsark!J83*Beregningsark!K83*Beregningsark!L83*Beregningsark!N83*Beregningsark!P83*Beregningsark!R83*Beregningsark!S83*Beregningsark!T83*Beregningsark!Y83*Beregningsark!Z83*Beregningsark!AB83*Beregningsark!AD83*Beregningsark!AF83*Beregningsark!AJ83*0.7672))</f>
        <v/>
      </c>
      <c r="K83" s="15" t="str">
        <f>IF(Beregningsark!AQ83="","",IF(OR(I83="Motorvejsstrækning",I83="Frakørselsflettestrækning",I83="Tilkørselsflettestrækning",I83="Motorvejsforgrening",I83="Motorvejssammenløb",I83="Motorvejsvekselstrækning",I83="Sideanlæg"),Beregningsark!AL83*Beregningsark!J83*Beregningsark!K83*Beregningsark!M83*Beregningsark!O83*Beregningsark!P83*Beregningsark!Q83*Beregningsark!R83*Beregningsark!S83*Beregningsark!T83*Beregningsark!Y83*Beregningsark!AA83*Beregningsark!AC83*Beregningsark!AE83*Beregningsark!AG83*Beregningsark!AJ83,Beregningsark!AL83*Beregningsark!J83*Beregningsark!K83*Beregningsark!M83*Beregningsark!O83*Beregningsark!P83*Beregningsark!Q83*Beregningsark!R83*Beregningsark!S83*Beregningsark!T83*Beregningsark!Y83*Beregningsark!AA83*Beregningsark!AC83*Beregningsark!AE83*Beregningsark!AG83*Beregningsark!AJ83*0.8833))</f>
        <v/>
      </c>
      <c r="L83" s="15" t="str">
        <f>IF(Beregningsark!AQ83="","",IF(OR(I83="Motorvejsstrækning",I83="Frakørselsflettestrækning",I83="Tilkørselsflettestrækning",I83="Motorvejsforgrening",I83="Motorvejssammenløb",I83="Motorvejsvekselstrækning",I83="Sideanlæg"),Beregningsark!AM83*Beregningsark!J83*Beregningsark!K83*Beregningsark!M83*Beregningsark!O83*Beregningsark!P83*Beregningsark!Q83*Beregningsark!R83*Beregningsark!S83*Beregningsark!U83*Beregningsark!Y83*Beregningsark!AA83*Beregningsark!AC83*Beregningsark!AE83*Beregningsark!AG83*Beregningsark!AJ83,Beregningsark!AM83*Beregningsark!J83*Beregningsark!K83*Beregningsark!M83*Beregningsark!O83*Beregningsark!P83*Beregningsark!Q83*Beregningsark!R83*Beregningsark!S83*Beregningsark!U83*Beregningsark!Y83*Beregningsark!AA83*Beregningsark!AC83*Beregningsark!AE83*Beregningsark!AG83*Beregningsark!AJ83*1.1176))</f>
        <v/>
      </c>
      <c r="M83" s="15" t="str">
        <f t="shared" si="3"/>
        <v/>
      </c>
      <c r="N83" s="15" t="str">
        <f>IF(Beregningsark!AQ83="","",IF(OR(I83="Motorvejsstrækning",I83="Frakørselsflettestrækning",I83="Tilkørselsflettestrækning",I83="Motorvejsforgrening",I83="Motorvejssammenløb",I83="Motorvejsvekselstrækning",I83="Sideanlæg"),Beregningsark!AN83*Beregningsark!J83*Beregningsark!K83*Beregningsark!L83*Beregningsark!N83*Beregningsark!P83*Beregningsark!R83*Beregningsark!S83*Beregningsark!V83*Beregningsark!Y83*Beregningsark!Z83*Beregningsark!AB83*Beregningsark!AD83*Beregningsark!AH83*Beregningsark!AJ83,Beregningsark!AN83*Beregningsark!J83*Beregningsark!K83*Beregningsark!L83*Beregningsark!N83*Beregningsark!P83*Beregningsark!R83*Beregningsark!S83*Beregningsark!V83*Beregningsark!Y83*Beregningsark!Z83*Beregningsark!AB83*Beregningsark!AD83*Beregningsark!AH83*Beregningsark!AJ83*0.7672))</f>
        <v/>
      </c>
      <c r="O83" s="15" t="str">
        <f>IF(Beregningsark!AQ83="","",IF(OR(I83="Motorvejsstrækning",I83="Frakørselsflettestrækning",I83="Tilkørselsflettestrækning",I83="Motorvejsforgrening",I83="Motorvejssammenløb",I83="Motorvejsvekselstrækning",I83="Sideanlæg"),Beregningsark!AO83*Beregningsark!J83*Beregningsark!K83*Beregningsark!L83*Beregningsark!N83*Beregningsark!P83*Beregningsark!R83*Beregningsark!S83*Beregningsark!W83*Beregningsark!Y83*Beregningsark!Z83*Beregningsark!AB83*Beregningsark!AD83*Beregningsark!AH83*Beregningsark!AJ83,Beregningsark!AO83*Beregningsark!J83*Beregningsark!K83*Beregningsark!L83*Beregningsark!N83*Beregningsark!P83*Beregningsark!R83*Beregningsark!S83*Beregningsark!W83*Beregningsark!Y83*Beregningsark!Z83*Beregningsark!AB83*Beregningsark!AD83*Beregningsark!AH83*Beregningsark!AJ83*0.7672))</f>
        <v/>
      </c>
      <c r="P83" s="15" t="str">
        <f>IF(Beregningsark!AQ83="","",IF(OR(I83="Motorvejsstrækning",I83="Frakørselsflettestrækning",I83="Tilkørselsflettestrækning",I83="Motorvejsforgrening",I83="Motorvejssammenløb",I83="Motorvejsvekselstrækning",I83="Sideanlæg"),Beregningsark!AP83*Beregningsark!J83*Beregningsark!K83*Beregningsark!L83*Beregningsark!N83*Beregningsark!P83*Beregningsark!R83*Beregningsark!S83*Beregningsark!X83*Beregningsark!Y83*Beregningsark!Z83*Beregningsark!AB83*Beregningsark!AD83*Beregningsark!AI83*Beregningsark!AJ83,Beregningsark!AP83*Beregningsark!J83*Beregningsark!K83*Beregningsark!L83*Beregningsark!N83*Beregningsark!P83*Beregningsark!R83*Beregningsark!S83*Beregningsark!X83*Beregningsark!Y83*Beregningsark!Z83*Beregningsark!AB83*Beregningsark!AD83*Beregningsark!AI83*Beregningsark!AJ83*0.7672))</f>
        <v/>
      </c>
      <c r="Q83" s="15" t="str">
        <f t="shared" si="4"/>
        <v/>
      </c>
      <c r="R83" s="17" t="str">
        <f t="shared" si="5"/>
        <v/>
      </c>
    </row>
    <row r="84" spans="1:18" x14ac:dyDescent="0.25">
      <c r="A84" s="4" t="str">
        <f>IF(Inddata!A99="","",Inddata!A99)</f>
        <v/>
      </c>
      <c r="B84" s="4" t="str">
        <f>IF(Inddata!B99="","",Inddata!B99)</f>
        <v/>
      </c>
      <c r="C84" s="4" t="str">
        <f>IF(Inddata!C99="","",Inddata!C99)</f>
        <v/>
      </c>
      <c r="D84" s="4" t="str">
        <f>IF(Inddata!D99="","",Inddata!D99)</f>
        <v/>
      </c>
      <c r="E84" s="4" t="str">
        <f>IF(Inddata!E99="","",Inddata!E99)</f>
        <v/>
      </c>
      <c r="F84" s="4" t="str">
        <f>IF(Inddata!F99="","",Inddata!F99)</f>
        <v/>
      </c>
      <c r="G84" s="4">
        <f>IF(Inddata!G99="","",Inddata!G99)</f>
        <v>0</v>
      </c>
      <c r="H84" s="4" t="str">
        <f>IF(Inddata!H99&gt;0.5,Inddata!H99,"")</f>
        <v/>
      </c>
      <c r="I84" s="4" t="str">
        <f>IF(Inddata!I99="","",Inddata!I99)</f>
        <v/>
      </c>
      <c r="J84" s="15" t="str">
        <f>IF(Beregningsark!AQ84="","",IF(OR(I84="Motorvejsstrækning",I84="Frakørselsflettestrækning",I84="Tilkørselsflettestrækning",I84="Motorvejsforgrening",I84="Motorvejssammenløb",I84="Motorvejsvekselstrækning",I84="Sideanlæg"),Beregningsark!AK84*Beregningsark!J84*Beregningsark!K84*Beregningsark!L84*Beregningsark!N84*Beregningsark!P84*Beregningsark!R84*Beregningsark!S84*Beregningsark!T84*Beregningsark!Y84*Beregningsark!Z84*Beregningsark!AB84*Beregningsark!AD84*Beregningsark!AF84*Beregningsark!AJ84,Beregningsark!AK84*Beregningsark!J84*Beregningsark!K84*Beregningsark!L84*Beregningsark!N84*Beregningsark!P84*Beregningsark!R84*Beregningsark!S84*Beregningsark!T84*Beregningsark!Y84*Beregningsark!Z84*Beregningsark!AB84*Beregningsark!AD84*Beregningsark!AF84*Beregningsark!AJ84*0.7672))</f>
        <v/>
      </c>
      <c r="K84" s="15" t="str">
        <f>IF(Beregningsark!AQ84="","",IF(OR(I84="Motorvejsstrækning",I84="Frakørselsflettestrækning",I84="Tilkørselsflettestrækning",I84="Motorvejsforgrening",I84="Motorvejssammenløb",I84="Motorvejsvekselstrækning",I84="Sideanlæg"),Beregningsark!AL84*Beregningsark!J84*Beregningsark!K84*Beregningsark!M84*Beregningsark!O84*Beregningsark!P84*Beregningsark!Q84*Beregningsark!R84*Beregningsark!S84*Beregningsark!T84*Beregningsark!Y84*Beregningsark!AA84*Beregningsark!AC84*Beregningsark!AE84*Beregningsark!AG84*Beregningsark!AJ84,Beregningsark!AL84*Beregningsark!J84*Beregningsark!K84*Beregningsark!M84*Beregningsark!O84*Beregningsark!P84*Beregningsark!Q84*Beregningsark!R84*Beregningsark!S84*Beregningsark!T84*Beregningsark!Y84*Beregningsark!AA84*Beregningsark!AC84*Beregningsark!AE84*Beregningsark!AG84*Beregningsark!AJ84*0.8833))</f>
        <v/>
      </c>
      <c r="L84" s="15" t="str">
        <f>IF(Beregningsark!AQ84="","",IF(OR(I84="Motorvejsstrækning",I84="Frakørselsflettestrækning",I84="Tilkørselsflettestrækning",I84="Motorvejsforgrening",I84="Motorvejssammenløb",I84="Motorvejsvekselstrækning",I84="Sideanlæg"),Beregningsark!AM84*Beregningsark!J84*Beregningsark!K84*Beregningsark!M84*Beregningsark!O84*Beregningsark!P84*Beregningsark!Q84*Beregningsark!R84*Beregningsark!S84*Beregningsark!U84*Beregningsark!Y84*Beregningsark!AA84*Beregningsark!AC84*Beregningsark!AE84*Beregningsark!AG84*Beregningsark!AJ84,Beregningsark!AM84*Beregningsark!J84*Beregningsark!K84*Beregningsark!M84*Beregningsark!O84*Beregningsark!P84*Beregningsark!Q84*Beregningsark!R84*Beregningsark!S84*Beregningsark!U84*Beregningsark!Y84*Beregningsark!AA84*Beregningsark!AC84*Beregningsark!AE84*Beregningsark!AG84*Beregningsark!AJ84*1.1176))</f>
        <v/>
      </c>
      <c r="M84" s="15" t="str">
        <f t="shared" si="3"/>
        <v/>
      </c>
      <c r="N84" s="15" t="str">
        <f>IF(Beregningsark!AQ84="","",IF(OR(I84="Motorvejsstrækning",I84="Frakørselsflettestrækning",I84="Tilkørselsflettestrækning",I84="Motorvejsforgrening",I84="Motorvejssammenløb",I84="Motorvejsvekselstrækning",I84="Sideanlæg"),Beregningsark!AN84*Beregningsark!J84*Beregningsark!K84*Beregningsark!L84*Beregningsark!N84*Beregningsark!P84*Beregningsark!R84*Beregningsark!S84*Beregningsark!V84*Beregningsark!Y84*Beregningsark!Z84*Beregningsark!AB84*Beregningsark!AD84*Beregningsark!AH84*Beregningsark!AJ84,Beregningsark!AN84*Beregningsark!J84*Beregningsark!K84*Beregningsark!L84*Beregningsark!N84*Beregningsark!P84*Beregningsark!R84*Beregningsark!S84*Beregningsark!V84*Beregningsark!Y84*Beregningsark!Z84*Beregningsark!AB84*Beregningsark!AD84*Beregningsark!AH84*Beregningsark!AJ84*0.7672))</f>
        <v/>
      </c>
      <c r="O84" s="15" t="str">
        <f>IF(Beregningsark!AQ84="","",IF(OR(I84="Motorvejsstrækning",I84="Frakørselsflettestrækning",I84="Tilkørselsflettestrækning",I84="Motorvejsforgrening",I84="Motorvejssammenløb",I84="Motorvejsvekselstrækning",I84="Sideanlæg"),Beregningsark!AO84*Beregningsark!J84*Beregningsark!K84*Beregningsark!L84*Beregningsark!N84*Beregningsark!P84*Beregningsark!R84*Beregningsark!S84*Beregningsark!W84*Beregningsark!Y84*Beregningsark!Z84*Beregningsark!AB84*Beregningsark!AD84*Beregningsark!AH84*Beregningsark!AJ84,Beregningsark!AO84*Beregningsark!J84*Beregningsark!K84*Beregningsark!L84*Beregningsark!N84*Beregningsark!P84*Beregningsark!R84*Beregningsark!S84*Beregningsark!W84*Beregningsark!Y84*Beregningsark!Z84*Beregningsark!AB84*Beregningsark!AD84*Beregningsark!AH84*Beregningsark!AJ84*0.7672))</f>
        <v/>
      </c>
      <c r="P84" s="15" t="str">
        <f>IF(Beregningsark!AQ84="","",IF(OR(I84="Motorvejsstrækning",I84="Frakørselsflettestrækning",I84="Tilkørselsflettestrækning",I84="Motorvejsforgrening",I84="Motorvejssammenløb",I84="Motorvejsvekselstrækning",I84="Sideanlæg"),Beregningsark!AP84*Beregningsark!J84*Beregningsark!K84*Beregningsark!L84*Beregningsark!N84*Beregningsark!P84*Beregningsark!R84*Beregningsark!S84*Beregningsark!X84*Beregningsark!Y84*Beregningsark!Z84*Beregningsark!AB84*Beregningsark!AD84*Beregningsark!AI84*Beregningsark!AJ84,Beregningsark!AP84*Beregningsark!J84*Beregningsark!K84*Beregningsark!L84*Beregningsark!N84*Beregningsark!P84*Beregningsark!R84*Beregningsark!S84*Beregningsark!X84*Beregningsark!Y84*Beregningsark!Z84*Beregningsark!AB84*Beregningsark!AD84*Beregningsark!AI84*Beregningsark!AJ84*0.7672))</f>
        <v/>
      </c>
      <c r="Q84" s="15" t="str">
        <f t="shared" si="4"/>
        <v/>
      </c>
      <c r="R84" s="17" t="str">
        <f t="shared" si="5"/>
        <v/>
      </c>
    </row>
    <row r="85" spans="1:18" x14ac:dyDescent="0.25">
      <c r="A85" s="4" t="str">
        <f>IF(Inddata!A100="","",Inddata!A100)</f>
        <v/>
      </c>
      <c r="B85" s="4" t="str">
        <f>IF(Inddata!B100="","",Inddata!B100)</f>
        <v/>
      </c>
      <c r="C85" s="4" t="str">
        <f>IF(Inddata!C100="","",Inddata!C100)</f>
        <v/>
      </c>
      <c r="D85" s="4" t="str">
        <f>IF(Inddata!D100="","",Inddata!D100)</f>
        <v/>
      </c>
      <c r="E85" s="4" t="str">
        <f>IF(Inddata!E100="","",Inddata!E100)</f>
        <v/>
      </c>
      <c r="F85" s="4" t="str">
        <f>IF(Inddata!F100="","",Inddata!F100)</f>
        <v/>
      </c>
      <c r="G85" s="4">
        <f>IF(Inddata!G100="","",Inddata!G100)</f>
        <v>0</v>
      </c>
      <c r="H85" s="4" t="str">
        <f>IF(Inddata!H100&gt;0.5,Inddata!H100,"")</f>
        <v/>
      </c>
      <c r="I85" s="4" t="str">
        <f>IF(Inddata!I100="","",Inddata!I100)</f>
        <v/>
      </c>
      <c r="J85" s="15" t="str">
        <f>IF(Beregningsark!AQ85="","",IF(OR(I85="Motorvejsstrækning",I85="Frakørselsflettestrækning",I85="Tilkørselsflettestrækning",I85="Motorvejsforgrening",I85="Motorvejssammenløb",I85="Motorvejsvekselstrækning",I85="Sideanlæg"),Beregningsark!AK85*Beregningsark!J85*Beregningsark!K85*Beregningsark!L85*Beregningsark!N85*Beregningsark!P85*Beregningsark!R85*Beregningsark!S85*Beregningsark!T85*Beregningsark!Y85*Beregningsark!Z85*Beregningsark!AB85*Beregningsark!AD85*Beregningsark!AF85*Beregningsark!AJ85,Beregningsark!AK85*Beregningsark!J85*Beregningsark!K85*Beregningsark!L85*Beregningsark!N85*Beregningsark!P85*Beregningsark!R85*Beregningsark!S85*Beregningsark!T85*Beregningsark!Y85*Beregningsark!Z85*Beregningsark!AB85*Beregningsark!AD85*Beregningsark!AF85*Beregningsark!AJ85*0.7672))</f>
        <v/>
      </c>
      <c r="K85" s="15" t="str">
        <f>IF(Beregningsark!AQ85="","",IF(OR(I85="Motorvejsstrækning",I85="Frakørselsflettestrækning",I85="Tilkørselsflettestrækning",I85="Motorvejsforgrening",I85="Motorvejssammenløb",I85="Motorvejsvekselstrækning",I85="Sideanlæg"),Beregningsark!AL85*Beregningsark!J85*Beregningsark!K85*Beregningsark!M85*Beregningsark!O85*Beregningsark!P85*Beregningsark!Q85*Beregningsark!R85*Beregningsark!S85*Beregningsark!T85*Beregningsark!Y85*Beregningsark!AA85*Beregningsark!AC85*Beregningsark!AE85*Beregningsark!AG85*Beregningsark!AJ85,Beregningsark!AL85*Beregningsark!J85*Beregningsark!K85*Beregningsark!M85*Beregningsark!O85*Beregningsark!P85*Beregningsark!Q85*Beregningsark!R85*Beregningsark!S85*Beregningsark!T85*Beregningsark!Y85*Beregningsark!AA85*Beregningsark!AC85*Beregningsark!AE85*Beregningsark!AG85*Beregningsark!AJ85*0.8833))</f>
        <v/>
      </c>
      <c r="L85" s="15" t="str">
        <f>IF(Beregningsark!AQ85="","",IF(OR(I85="Motorvejsstrækning",I85="Frakørselsflettestrækning",I85="Tilkørselsflettestrækning",I85="Motorvejsforgrening",I85="Motorvejssammenløb",I85="Motorvejsvekselstrækning",I85="Sideanlæg"),Beregningsark!AM85*Beregningsark!J85*Beregningsark!K85*Beregningsark!M85*Beregningsark!O85*Beregningsark!P85*Beregningsark!Q85*Beregningsark!R85*Beregningsark!S85*Beregningsark!U85*Beregningsark!Y85*Beregningsark!AA85*Beregningsark!AC85*Beregningsark!AE85*Beregningsark!AG85*Beregningsark!AJ85,Beregningsark!AM85*Beregningsark!J85*Beregningsark!K85*Beregningsark!M85*Beregningsark!O85*Beregningsark!P85*Beregningsark!Q85*Beregningsark!R85*Beregningsark!S85*Beregningsark!U85*Beregningsark!Y85*Beregningsark!AA85*Beregningsark!AC85*Beregningsark!AE85*Beregningsark!AG85*Beregningsark!AJ85*1.1176))</f>
        <v/>
      </c>
      <c r="M85" s="15" t="str">
        <f t="shared" si="3"/>
        <v/>
      </c>
      <c r="N85" s="15" t="str">
        <f>IF(Beregningsark!AQ85="","",IF(OR(I85="Motorvejsstrækning",I85="Frakørselsflettestrækning",I85="Tilkørselsflettestrækning",I85="Motorvejsforgrening",I85="Motorvejssammenløb",I85="Motorvejsvekselstrækning",I85="Sideanlæg"),Beregningsark!AN85*Beregningsark!J85*Beregningsark!K85*Beregningsark!L85*Beregningsark!N85*Beregningsark!P85*Beregningsark!R85*Beregningsark!S85*Beregningsark!V85*Beregningsark!Y85*Beregningsark!Z85*Beregningsark!AB85*Beregningsark!AD85*Beregningsark!AH85*Beregningsark!AJ85,Beregningsark!AN85*Beregningsark!J85*Beregningsark!K85*Beregningsark!L85*Beregningsark!N85*Beregningsark!P85*Beregningsark!R85*Beregningsark!S85*Beregningsark!V85*Beregningsark!Y85*Beregningsark!Z85*Beregningsark!AB85*Beregningsark!AD85*Beregningsark!AH85*Beregningsark!AJ85*0.7672))</f>
        <v/>
      </c>
      <c r="O85" s="15" t="str">
        <f>IF(Beregningsark!AQ85="","",IF(OR(I85="Motorvejsstrækning",I85="Frakørselsflettestrækning",I85="Tilkørselsflettestrækning",I85="Motorvejsforgrening",I85="Motorvejssammenløb",I85="Motorvejsvekselstrækning",I85="Sideanlæg"),Beregningsark!AO85*Beregningsark!J85*Beregningsark!K85*Beregningsark!L85*Beregningsark!N85*Beregningsark!P85*Beregningsark!R85*Beregningsark!S85*Beregningsark!W85*Beregningsark!Y85*Beregningsark!Z85*Beregningsark!AB85*Beregningsark!AD85*Beregningsark!AH85*Beregningsark!AJ85,Beregningsark!AO85*Beregningsark!J85*Beregningsark!K85*Beregningsark!L85*Beregningsark!N85*Beregningsark!P85*Beregningsark!R85*Beregningsark!S85*Beregningsark!W85*Beregningsark!Y85*Beregningsark!Z85*Beregningsark!AB85*Beregningsark!AD85*Beregningsark!AH85*Beregningsark!AJ85*0.7672))</f>
        <v/>
      </c>
      <c r="P85" s="15" t="str">
        <f>IF(Beregningsark!AQ85="","",IF(OR(I85="Motorvejsstrækning",I85="Frakørselsflettestrækning",I85="Tilkørselsflettestrækning",I85="Motorvejsforgrening",I85="Motorvejssammenløb",I85="Motorvejsvekselstrækning",I85="Sideanlæg"),Beregningsark!AP85*Beregningsark!J85*Beregningsark!K85*Beregningsark!L85*Beregningsark!N85*Beregningsark!P85*Beregningsark!R85*Beregningsark!S85*Beregningsark!X85*Beregningsark!Y85*Beregningsark!Z85*Beregningsark!AB85*Beregningsark!AD85*Beregningsark!AI85*Beregningsark!AJ85,Beregningsark!AP85*Beregningsark!J85*Beregningsark!K85*Beregningsark!L85*Beregningsark!N85*Beregningsark!P85*Beregningsark!R85*Beregningsark!S85*Beregningsark!X85*Beregningsark!Y85*Beregningsark!Z85*Beregningsark!AB85*Beregningsark!AD85*Beregningsark!AI85*Beregningsark!AJ85*0.7672))</f>
        <v/>
      </c>
      <c r="Q85" s="15" t="str">
        <f t="shared" si="4"/>
        <v/>
      </c>
      <c r="R85" s="17" t="str">
        <f t="shared" si="5"/>
        <v/>
      </c>
    </row>
    <row r="86" spans="1:18" x14ac:dyDescent="0.25">
      <c r="A86" s="4" t="str">
        <f>IF(Inddata!A101="","",Inddata!A101)</f>
        <v/>
      </c>
      <c r="B86" s="4" t="str">
        <f>IF(Inddata!B101="","",Inddata!B101)</f>
        <v/>
      </c>
      <c r="C86" s="4" t="str">
        <f>IF(Inddata!C101="","",Inddata!C101)</f>
        <v/>
      </c>
      <c r="D86" s="4" t="str">
        <f>IF(Inddata!D101="","",Inddata!D101)</f>
        <v/>
      </c>
      <c r="E86" s="4" t="str">
        <f>IF(Inddata!E101="","",Inddata!E101)</f>
        <v/>
      </c>
      <c r="F86" s="4" t="str">
        <f>IF(Inddata!F101="","",Inddata!F101)</f>
        <v/>
      </c>
      <c r="G86" s="4">
        <f>IF(Inddata!G101="","",Inddata!G101)</f>
        <v>0</v>
      </c>
      <c r="H86" s="4" t="str">
        <f>IF(Inddata!H101&gt;0.5,Inddata!H101,"")</f>
        <v/>
      </c>
      <c r="I86" s="4" t="str">
        <f>IF(Inddata!I101="","",Inddata!I101)</f>
        <v/>
      </c>
      <c r="J86" s="15" t="str">
        <f>IF(Beregningsark!AQ86="","",IF(OR(I86="Motorvejsstrækning",I86="Frakørselsflettestrækning",I86="Tilkørselsflettestrækning",I86="Motorvejsforgrening",I86="Motorvejssammenløb",I86="Motorvejsvekselstrækning",I86="Sideanlæg"),Beregningsark!AK86*Beregningsark!J86*Beregningsark!K86*Beregningsark!L86*Beregningsark!N86*Beregningsark!P86*Beregningsark!R86*Beregningsark!S86*Beregningsark!T86*Beregningsark!Y86*Beregningsark!Z86*Beregningsark!AB86*Beregningsark!AD86*Beregningsark!AF86*Beregningsark!AJ86,Beregningsark!AK86*Beregningsark!J86*Beregningsark!K86*Beregningsark!L86*Beregningsark!N86*Beregningsark!P86*Beregningsark!R86*Beregningsark!S86*Beregningsark!T86*Beregningsark!Y86*Beregningsark!Z86*Beregningsark!AB86*Beregningsark!AD86*Beregningsark!AF86*Beregningsark!AJ86*0.7672))</f>
        <v/>
      </c>
      <c r="K86" s="15" t="str">
        <f>IF(Beregningsark!AQ86="","",IF(OR(I86="Motorvejsstrækning",I86="Frakørselsflettestrækning",I86="Tilkørselsflettestrækning",I86="Motorvejsforgrening",I86="Motorvejssammenløb",I86="Motorvejsvekselstrækning",I86="Sideanlæg"),Beregningsark!AL86*Beregningsark!J86*Beregningsark!K86*Beregningsark!M86*Beregningsark!O86*Beregningsark!P86*Beregningsark!Q86*Beregningsark!R86*Beregningsark!S86*Beregningsark!T86*Beregningsark!Y86*Beregningsark!AA86*Beregningsark!AC86*Beregningsark!AE86*Beregningsark!AG86*Beregningsark!AJ86,Beregningsark!AL86*Beregningsark!J86*Beregningsark!K86*Beregningsark!M86*Beregningsark!O86*Beregningsark!P86*Beregningsark!Q86*Beregningsark!R86*Beregningsark!S86*Beregningsark!T86*Beregningsark!Y86*Beregningsark!AA86*Beregningsark!AC86*Beregningsark!AE86*Beregningsark!AG86*Beregningsark!AJ86*0.8833))</f>
        <v/>
      </c>
      <c r="L86" s="15" t="str">
        <f>IF(Beregningsark!AQ86="","",IF(OR(I86="Motorvejsstrækning",I86="Frakørselsflettestrækning",I86="Tilkørselsflettestrækning",I86="Motorvejsforgrening",I86="Motorvejssammenløb",I86="Motorvejsvekselstrækning",I86="Sideanlæg"),Beregningsark!AM86*Beregningsark!J86*Beregningsark!K86*Beregningsark!M86*Beregningsark!O86*Beregningsark!P86*Beregningsark!Q86*Beregningsark!R86*Beregningsark!S86*Beregningsark!U86*Beregningsark!Y86*Beregningsark!AA86*Beregningsark!AC86*Beregningsark!AE86*Beregningsark!AG86*Beregningsark!AJ86,Beregningsark!AM86*Beregningsark!J86*Beregningsark!K86*Beregningsark!M86*Beregningsark!O86*Beregningsark!P86*Beregningsark!Q86*Beregningsark!R86*Beregningsark!S86*Beregningsark!U86*Beregningsark!Y86*Beregningsark!AA86*Beregningsark!AC86*Beregningsark!AE86*Beregningsark!AG86*Beregningsark!AJ86*1.1176))</f>
        <v/>
      </c>
      <c r="M86" s="15" t="str">
        <f t="shared" si="3"/>
        <v/>
      </c>
      <c r="N86" s="15" t="str">
        <f>IF(Beregningsark!AQ86="","",IF(OR(I86="Motorvejsstrækning",I86="Frakørselsflettestrækning",I86="Tilkørselsflettestrækning",I86="Motorvejsforgrening",I86="Motorvejssammenløb",I86="Motorvejsvekselstrækning",I86="Sideanlæg"),Beregningsark!AN86*Beregningsark!J86*Beregningsark!K86*Beregningsark!L86*Beregningsark!N86*Beregningsark!P86*Beregningsark!R86*Beregningsark!S86*Beregningsark!V86*Beregningsark!Y86*Beregningsark!Z86*Beregningsark!AB86*Beregningsark!AD86*Beregningsark!AH86*Beregningsark!AJ86,Beregningsark!AN86*Beregningsark!J86*Beregningsark!K86*Beregningsark!L86*Beregningsark!N86*Beregningsark!P86*Beregningsark!R86*Beregningsark!S86*Beregningsark!V86*Beregningsark!Y86*Beregningsark!Z86*Beregningsark!AB86*Beregningsark!AD86*Beregningsark!AH86*Beregningsark!AJ86*0.7672))</f>
        <v/>
      </c>
      <c r="O86" s="15" t="str">
        <f>IF(Beregningsark!AQ86="","",IF(OR(I86="Motorvejsstrækning",I86="Frakørselsflettestrækning",I86="Tilkørselsflettestrækning",I86="Motorvejsforgrening",I86="Motorvejssammenløb",I86="Motorvejsvekselstrækning",I86="Sideanlæg"),Beregningsark!AO86*Beregningsark!J86*Beregningsark!K86*Beregningsark!L86*Beregningsark!N86*Beregningsark!P86*Beregningsark!R86*Beregningsark!S86*Beregningsark!W86*Beregningsark!Y86*Beregningsark!Z86*Beregningsark!AB86*Beregningsark!AD86*Beregningsark!AH86*Beregningsark!AJ86,Beregningsark!AO86*Beregningsark!J86*Beregningsark!K86*Beregningsark!L86*Beregningsark!N86*Beregningsark!P86*Beregningsark!R86*Beregningsark!S86*Beregningsark!W86*Beregningsark!Y86*Beregningsark!Z86*Beregningsark!AB86*Beregningsark!AD86*Beregningsark!AH86*Beregningsark!AJ86*0.7672))</f>
        <v/>
      </c>
      <c r="P86" s="15" t="str">
        <f>IF(Beregningsark!AQ86="","",IF(OR(I86="Motorvejsstrækning",I86="Frakørselsflettestrækning",I86="Tilkørselsflettestrækning",I86="Motorvejsforgrening",I86="Motorvejssammenløb",I86="Motorvejsvekselstrækning",I86="Sideanlæg"),Beregningsark!AP86*Beregningsark!J86*Beregningsark!K86*Beregningsark!L86*Beregningsark!N86*Beregningsark!P86*Beregningsark!R86*Beregningsark!S86*Beregningsark!X86*Beregningsark!Y86*Beregningsark!Z86*Beregningsark!AB86*Beregningsark!AD86*Beregningsark!AI86*Beregningsark!AJ86,Beregningsark!AP86*Beregningsark!J86*Beregningsark!K86*Beregningsark!L86*Beregningsark!N86*Beregningsark!P86*Beregningsark!R86*Beregningsark!S86*Beregningsark!X86*Beregningsark!Y86*Beregningsark!Z86*Beregningsark!AB86*Beregningsark!AD86*Beregningsark!AI86*Beregningsark!AJ86*0.7672))</f>
        <v/>
      </c>
      <c r="Q86" s="15" t="str">
        <f t="shared" si="4"/>
        <v/>
      </c>
      <c r="R86" s="17" t="str">
        <f t="shared" si="5"/>
        <v/>
      </c>
    </row>
    <row r="87" spans="1:18" x14ac:dyDescent="0.25">
      <c r="A87" s="4" t="str">
        <f>IF(Inddata!A102="","",Inddata!A102)</f>
        <v/>
      </c>
      <c r="B87" s="4" t="str">
        <f>IF(Inddata!B102="","",Inddata!B102)</f>
        <v/>
      </c>
      <c r="C87" s="4" t="str">
        <f>IF(Inddata!C102="","",Inddata!C102)</f>
        <v/>
      </c>
      <c r="D87" s="4" t="str">
        <f>IF(Inddata!D102="","",Inddata!D102)</f>
        <v/>
      </c>
      <c r="E87" s="4" t="str">
        <f>IF(Inddata!E102="","",Inddata!E102)</f>
        <v/>
      </c>
      <c r="F87" s="4" t="str">
        <f>IF(Inddata!F102="","",Inddata!F102)</f>
        <v/>
      </c>
      <c r="G87" s="4">
        <f>IF(Inddata!G102="","",Inddata!G102)</f>
        <v>0</v>
      </c>
      <c r="H87" s="4" t="str">
        <f>IF(Inddata!H102&gt;0.5,Inddata!H102,"")</f>
        <v/>
      </c>
      <c r="I87" s="4" t="str">
        <f>IF(Inddata!I102="","",Inddata!I102)</f>
        <v/>
      </c>
      <c r="J87" s="15" t="str">
        <f>IF(Beregningsark!AQ87="","",IF(OR(I87="Motorvejsstrækning",I87="Frakørselsflettestrækning",I87="Tilkørselsflettestrækning",I87="Motorvejsforgrening",I87="Motorvejssammenløb",I87="Motorvejsvekselstrækning",I87="Sideanlæg"),Beregningsark!AK87*Beregningsark!J87*Beregningsark!K87*Beregningsark!L87*Beregningsark!N87*Beregningsark!P87*Beregningsark!R87*Beregningsark!S87*Beregningsark!T87*Beregningsark!Y87*Beregningsark!Z87*Beregningsark!AB87*Beregningsark!AD87*Beregningsark!AF87*Beregningsark!AJ87,Beregningsark!AK87*Beregningsark!J87*Beregningsark!K87*Beregningsark!L87*Beregningsark!N87*Beregningsark!P87*Beregningsark!R87*Beregningsark!S87*Beregningsark!T87*Beregningsark!Y87*Beregningsark!Z87*Beregningsark!AB87*Beregningsark!AD87*Beregningsark!AF87*Beregningsark!AJ87*0.7672))</f>
        <v/>
      </c>
      <c r="K87" s="15" t="str">
        <f>IF(Beregningsark!AQ87="","",IF(OR(I87="Motorvejsstrækning",I87="Frakørselsflettestrækning",I87="Tilkørselsflettestrækning",I87="Motorvejsforgrening",I87="Motorvejssammenløb",I87="Motorvejsvekselstrækning",I87="Sideanlæg"),Beregningsark!AL87*Beregningsark!J87*Beregningsark!K87*Beregningsark!M87*Beregningsark!O87*Beregningsark!P87*Beregningsark!Q87*Beregningsark!R87*Beregningsark!S87*Beregningsark!T87*Beregningsark!Y87*Beregningsark!AA87*Beregningsark!AC87*Beregningsark!AE87*Beregningsark!AG87*Beregningsark!AJ87,Beregningsark!AL87*Beregningsark!J87*Beregningsark!K87*Beregningsark!M87*Beregningsark!O87*Beregningsark!P87*Beregningsark!Q87*Beregningsark!R87*Beregningsark!S87*Beregningsark!T87*Beregningsark!Y87*Beregningsark!AA87*Beregningsark!AC87*Beregningsark!AE87*Beregningsark!AG87*Beregningsark!AJ87*0.8833))</f>
        <v/>
      </c>
      <c r="L87" s="15" t="str">
        <f>IF(Beregningsark!AQ87="","",IF(OR(I87="Motorvejsstrækning",I87="Frakørselsflettestrækning",I87="Tilkørselsflettestrækning",I87="Motorvejsforgrening",I87="Motorvejssammenløb",I87="Motorvejsvekselstrækning",I87="Sideanlæg"),Beregningsark!AM87*Beregningsark!J87*Beregningsark!K87*Beregningsark!M87*Beregningsark!O87*Beregningsark!P87*Beregningsark!Q87*Beregningsark!R87*Beregningsark!S87*Beregningsark!U87*Beregningsark!Y87*Beregningsark!AA87*Beregningsark!AC87*Beregningsark!AE87*Beregningsark!AG87*Beregningsark!AJ87,Beregningsark!AM87*Beregningsark!J87*Beregningsark!K87*Beregningsark!M87*Beregningsark!O87*Beregningsark!P87*Beregningsark!Q87*Beregningsark!R87*Beregningsark!S87*Beregningsark!U87*Beregningsark!Y87*Beregningsark!AA87*Beregningsark!AC87*Beregningsark!AE87*Beregningsark!AG87*Beregningsark!AJ87*1.1176))</f>
        <v/>
      </c>
      <c r="M87" s="15" t="str">
        <f t="shared" si="3"/>
        <v/>
      </c>
      <c r="N87" s="15" t="str">
        <f>IF(Beregningsark!AQ87="","",IF(OR(I87="Motorvejsstrækning",I87="Frakørselsflettestrækning",I87="Tilkørselsflettestrækning",I87="Motorvejsforgrening",I87="Motorvejssammenløb",I87="Motorvejsvekselstrækning",I87="Sideanlæg"),Beregningsark!AN87*Beregningsark!J87*Beregningsark!K87*Beregningsark!L87*Beregningsark!N87*Beregningsark!P87*Beregningsark!R87*Beregningsark!S87*Beregningsark!V87*Beregningsark!Y87*Beregningsark!Z87*Beregningsark!AB87*Beregningsark!AD87*Beregningsark!AH87*Beregningsark!AJ87,Beregningsark!AN87*Beregningsark!J87*Beregningsark!K87*Beregningsark!L87*Beregningsark!N87*Beregningsark!P87*Beregningsark!R87*Beregningsark!S87*Beregningsark!V87*Beregningsark!Y87*Beregningsark!Z87*Beregningsark!AB87*Beregningsark!AD87*Beregningsark!AH87*Beregningsark!AJ87*0.7672))</f>
        <v/>
      </c>
      <c r="O87" s="15" t="str">
        <f>IF(Beregningsark!AQ87="","",IF(OR(I87="Motorvejsstrækning",I87="Frakørselsflettestrækning",I87="Tilkørselsflettestrækning",I87="Motorvejsforgrening",I87="Motorvejssammenløb",I87="Motorvejsvekselstrækning",I87="Sideanlæg"),Beregningsark!AO87*Beregningsark!J87*Beregningsark!K87*Beregningsark!L87*Beregningsark!N87*Beregningsark!P87*Beregningsark!R87*Beregningsark!S87*Beregningsark!W87*Beregningsark!Y87*Beregningsark!Z87*Beregningsark!AB87*Beregningsark!AD87*Beregningsark!AH87*Beregningsark!AJ87,Beregningsark!AO87*Beregningsark!J87*Beregningsark!K87*Beregningsark!L87*Beregningsark!N87*Beregningsark!P87*Beregningsark!R87*Beregningsark!S87*Beregningsark!W87*Beregningsark!Y87*Beregningsark!Z87*Beregningsark!AB87*Beregningsark!AD87*Beregningsark!AH87*Beregningsark!AJ87*0.7672))</f>
        <v/>
      </c>
      <c r="P87" s="15" t="str">
        <f>IF(Beregningsark!AQ87="","",IF(OR(I87="Motorvejsstrækning",I87="Frakørselsflettestrækning",I87="Tilkørselsflettestrækning",I87="Motorvejsforgrening",I87="Motorvejssammenløb",I87="Motorvejsvekselstrækning",I87="Sideanlæg"),Beregningsark!AP87*Beregningsark!J87*Beregningsark!K87*Beregningsark!L87*Beregningsark!N87*Beregningsark!P87*Beregningsark!R87*Beregningsark!S87*Beregningsark!X87*Beregningsark!Y87*Beregningsark!Z87*Beregningsark!AB87*Beregningsark!AD87*Beregningsark!AI87*Beregningsark!AJ87,Beregningsark!AP87*Beregningsark!J87*Beregningsark!K87*Beregningsark!L87*Beregningsark!N87*Beregningsark!P87*Beregningsark!R87*Beregningsark!S87*Beregningsark!X87*Beregningsark!Y87*Beregningsark!Z87*Beregningsark!AB87*Beregningsark!AD87*Beregningsark!AI87*Beregningsark!AJ87*0.7672))</f>
        <v/>
      </c>
      <c r="Q87" s="15" t="str">
        <f t="shared" si="4"/>
        <v/>
      </c>
      <c r="R87" s="17" t="str">
        <f t="shared" si="5"/>
        <v/>
      </c>
    </row>
    <row r="88" spans="1:18" x14ac:dyDescent="0.25">
      <c r="A88" s="4" t="str">
        <f>IF(Inddata!A103="","",Inddata!A103)</f>
        <v/>
      </c>
      <c r="B88" s="4" t="str">
        <f>IF(Inddata!B103="","",Inddata!B103)</f>
        <v/>
      </c>
      <c r="C88" s="4" t="str">
        <f>IF(Inddata!C103="","",Inddata!C103)</f>
        <v/>
      </c>
      <c r="D88" s="4" t="str">
        <f>IF(Inddata!D103="","",Inddata!D103)</f>
        <v/>
      </c>
      <c r="E88" s="4" t="str">
        <f>IF(Inddata!E103="","",Inddata!E103)</f>
        <v/>
      </c>
      <c r="F88" s="4" t="str">
        <f>IF(Inddata!F103="","",Inddata!F103)</f>
        <v/>
      </c>
      <c r="G88" s="4">
        <f>IF(Inddata!G103="","",Inddata!G103)</f>
        <v>0</v>
      </c>
      <c r="H88" s="4" t="str">
        <f>IF(Inddata!H103&gt;0.5,Inddata!H103,"")</f>
        <v/>
      </c>
      <c r="I88" s="4" t="str">
        <f>IF(Inddata!I103="","",Inddata!I103)</f>
        <v/>
      </c>
      <c r="J88" s="15" t="str">
        <f>IF(Beregningsark!AQ88="","",IF(OR(I88="Motorvejsstrækning",I88="Frakørselsflettestrækning",I88="Tilkørselsflettestrækning",I88="Motorvejsforgrening",I88="Motorvejssammenløb",I88="Motorvejsvekselstrækning",I88="Sideanlæg"),Beregningsark!AK88*Beregningsark!J88*Beregningsark!K88*Beregningsark!L88*Beregningsark!N88*Beregningsark!P88*Beregningsark!R88*Beregningsark!S88*Beregningsark!T88*Beregningsark!Y88*Beregningsark!Z88*Beregningsark!AB88*Beregningsark!AD88*Beregningsark!AF88*Beregningsark!AJ88,Beregningsark!AK88*Beregningsark!J88*Beregningsark!K88*Beregningsark!L88*Beregningsark!N88*Beregningsark!P88*Beregningsark!R88*Beregningsark!S88*Beregningsark!T88*Beregningsark!Y88*Beregningsark!Z88*Beregningsark!AB88*Beregningsark!AD88*Beregningsark!AF88*Beregningsark!AJ88*0.7672))</f>
        <v/>
      </c>
      <c r="K88" s="15" t="str">
        <f>IF(Beregningsark!AQ88="","",IF(OR(I88="Motorvejsstrækning",I88="Frakørselsflettestrækning",I88="Tilkørselsflettestrækning",I88="Motorvejsforgrening",I88="Motorvejssammenløb",I88="Motorvejsvekselstrækning",I88="Sideanlæg"),Beregningsark!AL88*Beregningsark!J88*Beregningsark!K88*Beregningsark!M88*Beregningsark!O88*Beregningsark!P88*Beregningsark!Q88*Beregningsark!R88*Beregningsark!S88*Beregningsark!T88*Beregningsark!Y88*Beregningsark!AA88*Beregningsark!AC88*Beregningsark!AE88*Beregningsark!AG88*Beregningsark!AJ88,Beregningsark!AL88*Beregningsark!J88*Beregningsark!K88*Beregningsark!M88*Beregningsark!O88*Beregningsark!P88*Beregningsark!Q88*Beregningsark!R88*Beregningsark!S88*Beregningsark!T88*Beregningsark!Y88*Beregningsark!AA88*Beregningsark!AC88*Beregningsark!AE88*Beregningsark!AG88*Beregningsark!AJ88*0.8833))</f>
        <v/>
      </c>
      <c r="L88" s="15" t="str">
        <f>IF(Beregningsark!AQ88="","",IF(OR(I88="Motorvejsstrækning",I88="Frakørselsflettestrækning",I88="Tilkørselsflettestrækning",I88="Motorvejsforgrening",I88="Motorvejssammenløb",I88="Motorvejsvekselstrækning",I88="Sideanlæg"),Beregningsark!AM88*Beregningsark!J88*Beregningsark!K88*Beregningsark!M88*Beregningsark!O88*Beregningsark!P88*Beregningsark!Q88*Beregningsark!R88*Beregningsark!S88*Beregningsark!U88*Beregningsark!Y88*Beregningsark!AA88*Beregningsark!AC88*Beregningsark!AE88*Beregningsark!AG88*Beregningsark!AJ88,Beregningsark!AM88*Beregningsark!J88*Beregningsark!K88*Beregningsark!M88*Beregningsark!O88*Beregningsark!P88*Beregningsark!Q88*Beregningsark!R88*Beregningsark!S88*Beregningsark!U88*Beregningsark!Y88*Beregningsark!AA88*Beregningsark!AC88*Beregningsark!AE88*Beregningsark!AG88*Beregningsark!AJ88*1.1176))</f>
        <v/>
      </c>
      <c r="M88" s="15" t="str">
        <f t="shared" si="3"/>
        <v/>
      </c>
      <c r="N88" s="15" t="str">
        <f>IF(Beregningsark!AQ88="","",IF(OR(I88="Motorvejsstrækning",I88="Frakørselsflettestrækning",I88="Tilkørselsflettestrækning",I88="Motorvejsforgrening",I88="Motorvejssammenløb",I88="Motorvejsvekselstrækning",I88="Sideanlæg"),Beregningsark!AN88*Beregningsark!J88*Beregningsark!K88*Beregningsark!L88*Beregningsark!N88*Beregningsark!P88*Beregningsark!R88*Beregningsark!S88*Beregningsark!V88*Beregningsark!Y88*Beregningsark!Z88*Beregningsark!AB88*Beregningsark!AD88*Beregningsark!AH88*Beregningsark!AJ88,Beregningsark!AN88*Beregningsark!J88*Beregningsark!K88*Beregningsark!L88*Beregningsark!N88*Beregningsark!P88*Beregningsark!R88*Beregningsark!S88*Beregningsark!V88*Beregningsark!Y88*Beregningsark!Z88*Beregningsark!AB88*Beregningsark!AD88*Beregningsark!AH88*Beregningsark!AJ88*0.7672))</f>
        <v/>
      </c>
      <c r="O88" s="15" t="str">
        <f>IF(Beregningsark!AQ88="","",IF(OR(I88="Motorvejsstrækning",I88="Frakørselsflettestrækning",I88="Tilkørselsflettestrækning",I88="Motorvejsforgrening",I88="Motorvejssammenløb",I88="Motorvejsvekselstrækning",I88="Sideanlæg"),Beregningsark!AO88*Beregningsark!J88*Beregningsark!K88*Beregningsark!L88*Beregningsark!N88*Beregningsark!P88*Beregningsark!R88*Beregningsark!S88*Beregningsark!W88*Beregningsark!Y88*Beregningsark!Z88*Beregningsark!AB88*Beregningsark!AD88*Beregningsark!AH88*Beregningsark!AJ88,Beregningsark!AO88*Beregningsark!J88*Beregningsark!K88*Beregningsark!L88*Beregningsark!N88*Beregningsark!P88*Beregningsark!R88*Beregningsark!S88*Beregningsark!W88*Beregningsark!Y88*Beregningsark!Z88*Beregningsark!AB88*Beregningsark!AD88*Beregningsark!AH88*Beregningsark!AJ88*0.7672))</f>
        <v/>
      </c>
      <c r="P88" s="15" t="str">
        <f>IF(Beregningsark!AQ88="","",IF(OR(I88="Motorvejsstrækning",I88="Frakørselsflettestrækning",I88="Tilkørselsflettestrækning",I88="Motorvejsforgrening",I88="Motorvejssammenløb",I88="Motorvejsvekselstrækning",I88="Sideanlæg"),Beregningsark!AP88*Beregningsark!J88*Beregningsark!K88*Beregningsark!L88*Beregningsark!N88*Beregningsark!P88*Beregningsark!R88*Beregningsark!S88*Beregningsark!X88*Beregningsark!Y88*Beregningsark!Z88*Beregningsark!AB88*Beregningsark!AD88*Beregningsark!AI88*Beregningsark!AJ88,Beregningsark!AP88*Beregningsark!J88*Beregningsark!K88*Beregningsark!L88*Beregningsark!N88*Beregningsark!P88*Beregningsark!R88*Beregningsark!S88*Beregningsark!X88*Beregningsark!Y88*Beregningsark!Z88*Beregningsark!AB88*Beregningsark!AD88*Beregningsark!AI88*Beregningsark!AJ88*0.7672))</f>
        <v/>
      </c>
      <c r="Q88" s="15" t="str">
        <f t="shared" si="4"/>
        <v/>
      </c>
      <c r="R88" s="17" t="str">
        <f t="shared" si="5"/>
        <v/>
      </c>
    </row>
    <row r="89" spans="1:18" x14ac:dyDescent="0.25">
      <c r="A89" s="4" t="str">
        <f>IF(Inddata!A104="","",Inddata!A104)</f>
        <v/>
      </c>
      <c r="B89" s="4" t="str">
        <f>IF(Inddata!B104="","",Inddata!B104)</f>
        <v/>
      </c>
      <c r="C89" s="4" t="str">
        <f>IF(Inddata!C104="","",Inddata!C104)</f>
        <v/>
      </c>
      <c r="D89" s="4" t="str">
        <f>IF(Inddata!D104="","",Inddata!D104)</f>
        <v/>
      </c>
      <c r="E89" s="4" t="str">
        <f>IF(Inddata!E104="","",Inddata!E104)</f>
        <v/>
      </c>
      <c r="F89" s="4" t="str">
        <f>IF(Inddata!F104="","",Inddata!F104)</f>
        <v/>
      </c>
      <c r="G89" s="4">
        <f>IF(Inddata!G104="","",Inddata!G104)</f>
        <v>0</v>
      </c>
      <c r="H89" s="4" t="str">
        <f>IF(Inddata!H104&gt;0.5,Inddata!H104,"")</f>
        <v/>
      </c>
      <c r="I89" s="4" t="str">
        <f>IF(Inddata!I104="","",Inddata!I104)</f>
        <v/>
      </c>
      <c r="J89" s="15" t="str">
        <f>IF(Beregningsark!AQ89="","",IF(OR(I89="Motorvejsstrækning",I89="Frakørselsflettestrækning",I89="Tilkørselsflettestrækning",I89="Motorvejsforgrening",I89="Motorvejssammenløb",I89="Motorvejsvekselstrækning",I89="Sideanlæg"),Beregningsark!AK89*Beregningsark!J89*Beregningsark!K89*Beregningsark!L89*Beregningsark!N89*Beregningsark!P89*Beregningsark!R89*Beregningsark!S89*Beregningsark!T89*Beregningsark!Y89*Beregningsark!Z89*Beregningsark!AB89*Beregningsark!AD89*Beregningsark!AF89*Beregningsark!AJ89,Beregningsark!AK89*Beregningsark!J89*Beregningsark!K89*Beregningsark!L89*Beregningsark!N89*Beregningsark!P89*Beregningsark!R89*Beregningsark!S89*Beregningsark!T89*Beregningsark!Y89*Beregningsark!Z89*Beregningsark!AB89*Beregningsark!AD89*Beregningsark!AF89*Beregningsark!AJ89*0.7672))</f>
        <v/>
      </c>
      <c r="K89" s="15" t="str">
        <f>IF(Beregningsark!AQ89="","",IF(OR(I89="Motorvejsstrækning",I89="Frakørselsflettestrækning",I89="Tilkørselsflettestrækning",I89="Motorvejsforgrening",I89="Motorvejssammenløb",I89="Motorvejsvekselstrækning",I89="Sideanlæg"),Beregningsark!AL89*Beregningsark!J89*Beregningsark!K89*Beregningsark!M89*Beregningsark!O89*Beregningsark!P89*Beregningsark!Q89*Beregningsark!R89*Beregningsark!S89*Beregningsark!T89*Beregningsark!Y89*Beregningsark!AA89*Beregningsark!AC89*Beregningsark!AE89*Beregningsark!AG89*Beregningsark!AJ89,Beregningsark!AL89*Beregningsark!J89*Beregningsark!K89*Beregningsark!M89*Beregningsark!O89*Beregningsark!P89*Beregningsark!Q89*Beregningsark!R89*Beregningsark!S89*Beregningsark!T89*Beregningsark!Y89*Beregningsark!AA89*Beregningsark!AC89*Beregningsark!AE89*Beregningsark!AG89*Beregningsark!AJ89*0.8833))</f>
        <v/>
      </c>
      <c r="L89" s="15" t="str">
        <f>IF(Beregningsark!AQ89="","",IF(OR(I89="Motorvejsstrækning",I89="Frakørselsflettestrækning",I89="Tilkørselsflettestrækning",I89="Motorvejsforgrening",I89="Motorvejssammenløb",I89="Motorvejsvekselstrækning",I89="Sideanlæg"),Beregningsark!AM89*Beregningsark!J89*Beregningsark!K89*Beregningsark!M89*Beregningsark!O89*Beregningsark!P89*Beregningsark!Q89*Beregningsark!R89*Beregningsark!S89*Beregningsark!U89*Beregningsark!Y89*Beregningsark!AA89*Beregningsark!AC89*Beregningsark!AE89*Beregningsark!AG89*Beregningsark!AJ89,Beregningsark!AM89*Beregningsark!J89*Beregningsark!K89*Beregningsark!M89*Beregningsark!O89*Beregningsark!P89*Beregningsark!Q89*Beregningsark!R89*Beregningsark!S89*Beregningsark!U89*Beregningsark!Y89*Beregningsark!AA89*Beregningsark!AC89*Beregningsark!AE89*Beregningsark!AG89*Beregningsark!AJ89*1.1176))</f>
        <v/>
      </c>
      <c r="M89" s="15" t="str">
        <f t="shared" si="3"/>
        <v/>
      </c>
      <c r="N89" s="15" t="str">
        <f>IF(Beregningsark!AQ89="","",IF(OR(I89="Motorvejsstrækning",I89="Frakørselsflettestrækning",I89="Tilkørselsflettestrækning",I89="Motorvejsforgrening",I89="Motorvejssammenløb",I89="Motorvejsvekselstrækning",I89="Sideanlæg"),Beregningsark!AN89*Beregningsark!J89*Beregningsark!K89*Beregningsark!L89*Beregningsark!N89*Beregningsark!P89*Beregningsark!R89*Beregningsark!S89*Beregningsark!V89*Beregningsark!Y89*Beregningsark!Z89*Beregningsark!AB89*Beregningsark!AD89*Beregningsark!AH89*Beregningsark!AJ89,Beregningsark!AN89*Beregningsark!J89*Beregningsark!K89*Beregningsark!L89*Beregningsark!N89*Beregningsark!P89*Beregningsark!R89*Beregningsark!S89*Beregningsark!V89*Beregningsark!Y89*Beregningsark!Z89*Beregningsark!AB89*Beregningsark!AD89*Beregningsark!AH89*Beregningsark!AJ89*0.7672))</f>
        <v/>
      </c>
      <c r="O89" s="15" t="str">
        <f>IF(Beregningsark!AQ89="","",IF(OR(I89="Motorvejsstrækning",I89="Frakørselsflettestrækning",I89="Tilkørselsflettestrækning",I89="Motorvejsforgrening",I89="Motorvejssammenløb",I89="Motorvejsvekselstrækning",I89="Sideanlæg"),Beregningsark!AO89*Beregningsark!J89*Beregningsark!K89*Beregningsark!L89*Beregningsark!N89*Beregningsark!P89*Beregningsark!R89*Beregningsark!S89*Beregningsark!W89*Beregningsark!Y89*Beregningsark!Z89*Beregningsark!AB89*Beregningsark!AD89*Beregningsark!AH89*Beregningsark!AJ89,Beregningsark!AO89*Beregningsark!J89*Beregningsark!K89*Beregningsark!L89*Beregningsark!N89*Beregningsark!P89*Beregningsark!R89*Beregningsark!S89*Beregningsark!W89*Beregningsark!Y89*Beregningsark!Z89*Beregningsark!AB89*Beregningsark!AD89*Beregningsark!AH89*Beregningsark!AJ89*0.7672))</f>
        <v/>
      </c>
      <c r="P89" s="15" t="str">
        <f>IF(Beregningsark!AQ89="","",IF(OR(I89="Motorvejsstrækning",I89="Frakørselsflettestrækning",I89="Tilkørselsflettestrækning",I89="Motorvejsforgrening",I89="Motorvejssammenløb",I89="Motorvejsvekselstrækning",I89="Sideanlæg"),Beregningsark!AP89*Beregningsark!J89*Beregningsark!K89*Beregningsark!L89*Beregningsark!N89*Beregningsark!P89*Beregningsark!R89*Beregningsark!S89*Beregningsark!X89*Beregningsark!Y89*Beregningsark!Z89*Beregningsark!AB89*Beregningsark!AD89*Beregningsark!AI89*Beregningsark!AJ89,Beregningsark!AP89*Beregningsark!J89*Beregningsark!K89*Beregningsark!L89*Beregningsark!N89*Beregningsark!P89*Beregningsark!R89*Beregningsark!S89*Beregningsark!X89*Beregningsark!Y89*Beregningsark!Z89*Beregningsark!AB89*Beregningsark!AD89*Beregningsark!AI89*Beregningsark!AJ89*0.7672))</f>
        <v/>
      </c>
      <c r="Q89" s="15" t="str">
        <f t="shared" si="4"/>
        <v/>
      </c>
      <c r="R89" s="17" t="str">
        <f t="shared" si="5"/>
        <v/>
      </c>
    </row>
    <row r="90" spans="1:18" x14ac:dyDescent="0.25">
      <c r="A90" s="4" t="str">
        <f>IF(Inddata!A105="","",Inddata!A105)</f>
        <v/>
      </c>
      <c r="B90" s="4" t="str">
        <f>IF(Inddata!B105="","",Inddata!B105)</f>
        <v/>
      </c>
      <c r="C90" s="4" t="str">
        <f>IF(Inddata!C105="","",Inddata!C105)</f>
        <v/>
      </c>
      <c r="D90" s="4" t="str">
        <f>IF(Inddata!D105="","",Inddata!D105)</f>
        <v/>
      </c>
      <c r="E90" s="4" t="str">
        <f>IF(Inddata!E105="","",Inddata!E105)</f>
        <v/>
      </c>
      <c r="F90" s="4" t="str">
        <f>IF(Inddata!F105="","",Inddata!F105)</f>
        <v/>
      </c>
      <c r="G90" s="4">
        <f>IF(Inddata!G105="","",Inddata!G105)</f>
        <v>0</v>
      </c>
      <c r="H90" s="4" t="str">
        <f>IF(Inddata!H105&gt;0.5,Inddata!H105,"")</f>
        <v/>
      </c>
      <c r="I90" s="4" t="str">
        <f>IF(Inddata!I105="","",Inddata!I105)</f>
        <v/>
      </c>
      <c r="J90" s="15" t="str">
        <f>IF(Beregningsark!AQ90="","",IF(OR(I90="Motorvejsstrækning",I90="Frakørselsflettestrækning",I90="Tilkørselsflettestrækning",I90="Motorvejsforgrening",I90="Motorvejssammenløb",I90="Motorvejsvekselstrækning",I90="Sideanlæg"),Beregningsark!AK90*Beregningsark!J90*Beregningsark!K90*Beregningsark!L90*Beregningsark!N90*Beregningsark!P90*Beregningsark!R90*Beregningsark!S90*Beregningsark!T90*Beregningsark!Y90*Beregningsark!Z90*Beregningsark!AB90*Beregningsark!AD90*Beregningsark!AF90*Beregningsark!AJ90,Beregningsark!AK90*Beregningsark!J90*Beregningsark!K90*Beregningsark!L90*Beregningsark!N90*Beregningsark!P90*Beregningsark!R90*Beregningsark!S90*Beregningsark!T90*Beregningsark!Y90*Beregningsark!Z90*Beregningsark!AB90*Beregningsark!AD90*Beregningsark!AF90*Beregningsark!AJ90*0.7672))</f>
        <v/>
      </c>
      <c r="K90" s="15" t="str">
        <f>IF(Beregningsark!AQ90="","",IF(OR(I90="Motorvejsstrækning",I90="Frakørselsflettestrækning",I90="Tilkørselsflettestrækning",I90="Motorvejsforgrening",I90="Motorvejssammenløb",I90="Motorvejsvekselstrækning",I90="Sideanlæg"),Beregningsark!AL90*Beregningsark!J90*Beregningsark!K90*Beregningsark!M90*Beregningsark!O90*Beregningsark!P90*Beregningsark!Q90*Beregningsark!R90*Beregningsark!S90*Beregningsark!T90*Beregningsark!Y90*Beregningsark!AA90*Beregningsark!AC90*Beregningsark!AE90*Beregningsark!AG90*Beregningsark!AJ90,Beregningsark!AL90*Beregningsark!J90*Beregningsark!K90*Beregningsark!M90*Beregningsark!O90*Beregningsark!P90*Beregningsark!Q90*Beregningsark!R90*Beregningsark!S90*Beregningsark!T90*Beregningsark!Y90*Beregningsark!AA90*Beregningsark!AC90*Beregningsark!AE90*Beregningsark!AG90*Beregningsark!AJ90*0.8833))</f>
        <v/>
      </c>
      <c r="L90" s="15" t="str">
        <f>IF(Beregningsark!AQ90="","",IF(OR(I90="Motorvejsstrækning",I90="Frakørselsflettestrækning",I90="Tilkørselsflettestrækning",I90="Motorvejsforgrening",I90="Motorvejssammenløb",I90="Motorvejsvekselstrækning",I90="Sideanlæg"),Beregningsark!AM90*Beregningsark!J90*Beregningsark!K90*Beregningsark!M90*Beregningsark!O90*Beregningsark!P90*Beregningsark!Q90*Beregningsark!R90*Beregningsark!S90*Beregningsark!U90*Beregningsark!Y90*Beregningsark!AA90*Beregningsark!AC90*Beregningsark!AE90*Beregningsark!AG90*Beregningsark!AJ90,Beregningsark!AM90*Beregningsark!J90*Beregningsark!K90*Beregningsark!M90*Beregningsark!O90*Beregningsark!P90*Beregningsark!Q90*Beregningsark!R90*Beregningsark!S90*Beregningsark!U90*Beregningsark!Y90*Beregningsark!AA90*Beregningsark!AC90*Beregningsark!AE90*Beregningsark!AG90*Beregningsark!AJ90*1.1176))</f>
        <v/>
      </c>
      <c r="M90" s="15" t="str">
        <f t="shared" si="3"/>
        <v/>
      </c>
      <c r="N90" s="15" t="str">
        <f>IF(Beregningsark!AQ90="","",IF(OR(I90="Motorvejsstrækning",I90="Frakørselsflettestrækning",I90="Tilkørselsflettestrækning",I90="Motorvejsforgrening",I90="Motorvejssammenløb",I90="Motorvejsvekselstrækning",I90="Sideanlæg"),Beregningsark!AN90*Beregningsark!J90*Beregningsark!K90*Beregningsark!L90*Beregningsark!N90*Beregningsark!P90*Beregningsark!R90*Beregningsark!S90*Beregningsark!V90*Beregningsark!Y90*Beregningsark!Z90*Beregningsark!AB90*Beregningsark!AD90*Beregningsark!AH90*Beregningsark!AJ90,Beregningsark!AN90*Beregningsark!J90*Beregningsark!K90*Beregningsark!L90*Beregningsark!N90*Beregningsark!P90*Beregningsark!R90*Beregningsark!S90*Beregningsark!V90*Beregningsark!Y90*Beregningsark!Z90*Beregningsark!AB90*Beregningsark!AD90*Beregningsark!AH90*Beregningsark!AJ90*0.7672))</f>
        <v/>
      </c>
      <c r="O90" s="15" t="str">
        <f>IF(Beregningsark!AQ90="","",IF(OR(I90="Motorvejsstrækning",I90="Frakørselsflettestrækning",I90="Tilkørselsflettestrækning",I90="Motorvejsforgrening",I90="Motorvejssammenløb",I90="Motorvejsvekselstrækning",I90="Sideanlæg"),Beregningsark!AO90*Beregningsark!J90*Beregningsark!K90*Beregningsark!L90*Beregningsark!N90*Beregningsark!P90*Beregningsark!R90*Beregningsark!S90*Beregningsark!W90*Beregningsark!Y90*Beregningsark!Z90*Beregningsark!AB90*Beregningsark!AD90*Beregningsark!AH90*Beregningsark!AJ90,Beregningsark!AO90*Beregningsark!J90*Beregningsark!K90*Beregningsark!L90*Beregningsark!N90*Beregningsark!P90*Beregningsark!R90*Beregningsark!S90*Beregningsark!W90*Beregningsark!Y90*Beregningsark!Z90*Beregningsark!AB90*Beregningsark!AD90*Beregningsark!AH90*Beregningsark!AJ90*0.7672))</f>
        <v/>
      </c>
      <c r="P90" s="15" t="str">
        <f>IF(Beregningsark!AQ90="","",IF(OR(I90="Motorvejsstrækning",I90="Frakørselsflettestrækning",I90="Tilkørselsflettestrækning",I90="Motorvejsforgrening",I90="Motorvejssammenløb",I90="Motorvejsvekselstrækning",I90="Sideanlæg"),Beregningsark!AP90*Beregningsark!J90*Beregningsark!K90*Beregningsark!L90*Beregningsark!N90*Beregningsark!P90*Beregningsark!R90*Beregningsark!S90*Beregningsark!X90*Beregningsark!Y90*Beregningsark!Z90*Beregningsark!AB90*Beregningsark!AD90*Beregningsark!AI90*Beregningsark!AJ90,Beregningsark!AP90*Beregningsark!J90*Beregningsark!K90*Beregningsark!L90*Beregningsark!N90*Beregningsark!P90*Beregningsark!R90*Beregningsark!S90*Beregningsark!X90*Beregningsark!Y90*Beregningsark!Z90*Beregningsark!AB90*Beregningsark!AD90*Beregningsark!AI90*Beregningsark!AJ90*0.7672))</f>
        <v/>
      </c>
      <c r="Q90" s="15" t="str">
        <f t="shared" si="4"/>
        <v/>
      </c>
      <c r="R90" s="17" t="str">
        <f t="shared" si="5"/>
        <v/>
      </c>
    </row>
    <row r="91" spans="1:18" x14ac:dyDescent="0.25">
      <c r="A91" s="4" t="str">
        <f>IF(Inddata!A106="","",Inddata!A106)</f>
        <v/>
      </c>
      <c r="B91" s="4" t="str">
        <f>IF(Inddata!B106="","",Inddata!B106)</f>
        <v/>
      </c>
      <c r="C91" s="4" t="str">
        <f>IF(Inddata!C106="","",Inddata!C106)</f>
        <v/>
      </c>
      <c r="D91" s="4" t="str">
        <f>IF(Inddata!D106="","",Inddata!D106)</f>
        <v/>
      </c>
      <c r="E91" s="4" t="str">
        <f>IF(Inddata!E106="","",Inddata!E106)</f>
        <v/>
      </c>
      <c r="F91" s="4" t="str">
        <f>IF(Inddata!F106="","",Inddata!F106)</f>
        <v/>
      </c>
      <c r="G91" s="4">
        <f>IF(Inddata!G106="","",Inddata!G106)</f>
        <v>0</v>
      </c>
      <c r="H91" s="4" t="str">
        <f>IF(Inddata!H106&gt;0.5,Inddata!H106,"")</f>
        <v/>
      </c>
      <c r="I91" s="4" t="str">
        <f>IF(Inddata!I106="","",Inddata!I106)</f>
        <v/>
      </c>
      <c r="J91" s="15" t="str">
        <f>IF(Beregningsark!AQ91="","",IF(OR(I91="Motorvejsstrækning",I91="Frakørselsflettestrækning",I91="Tilkørselsflettestrækning",I91="Motorvejsforgrening",I91="Motorvejssammenløb",I91="Motorvejsvekselstrækning",I91="Sideanlæg"),Beregningsark!AK91*Beregningsark!J91*Beregningsark!K91*Beregningsark!L91*Beregningsark!N91*Beregningsark!P91*Beregningsark!R91*Beregningsark!S91*Beregningsark!T91*Beregningsark!Y91*Beregningsark!Z91*Beregningsark!AB91*Beregningsark!AD91*Beregningsark!AF91*Beregningsark!AJ91,Beregningsark!AK91*Beregningsark!J91*Beregningsark!K91*Beregningsark!L91*Beregningsark!N91*Beregningsark!P91*Beregningsark!R91*Beregningsark!S91*Beregningsark!T91*Beregningsark!Y91*Beregningsark!Z91*Beregningsark!AB91*Beregningsark!AD91*Beregningsark!AF91*Beregningsark!AJ91*0.7672))</f>
        <v/>
      </c>
      <c r="K91" s="15" t="str">
        <f>IF(Beregningsark!AQ91="","",IF(OR(I91="Motorvejsstrækning",I91="Frakørselsflettestrækning",I91="Tilkørselsflettestrækning",I91="Motorvejsforgrening",I91="Motorvejssammenløb",I91="Motorvejsvekselstrækning",I91="Sideanlæg"),Beregningsark!AL91*Beregningsark!J91*Beregningsark!K91*Beregningsark!M91*Beregningsark!O91*Beregningsark!P91*Beregningsark!Q91*Beregningsark!R91*Beregningsark!S91*Beregningsark!T91*Beregningsark!Y91*Beregningsark!AA91*Beregningsark!AC91*Beregningsark!AE91*Beregningsark!AG91*Beregningsark!AJ91,Beregningsark!AL91*Beregningsark!J91*Beregningsark!K91*Beregningsark!M91*Beregningsark!O91*Beregningsark!P91*Beregningsark!Q91*Beregningsark!R91*Beregningsark!S91*Beregningsark!T91*Beregningsark!Y91*Beregningsark!AA91*Beregningsark!AC91*Beregningsark!AE91*Beregningsark!AG91*Beregningsark!AJ91*0.8833))</f>
        <v/>
      </c>
      <c r="L91" s="15" t="str">
        <f>IF(Beregningsark!AQ91="","",IF(OR(I91="Motorvejsstrækning",I91="Frakørselsflettestrækning",I91="Tilkørselsflettestrækning",I91="Motorvejsforgrening",I91="Motorvejssammenløb",I91="Motorvejsvekselstrækning",I91="Sideanlæg"),Beregningsark!AM91*Beregningsark!J91*Beregningsark!K91*Beregningsark!M91*Beregningsark!O91*Beregningsark!P91*Beregningsark!Q91*Beregningsark!R91*Beregningsark!S91*Beregningsark!U91*Beregningsark!Y91*Beregningsark!AA91*Beregningsark!AC91*Beregningsark!AE91*Beregningsark!AG91*Beregningsark!AJ91,Beregningsark!AM91*Beregningsark!J91*Beregningsark!K91*Beregningsark!M91*Beregningsark!O91*Beregningsark!P91*Beregningsark!Q91*Beregningsark!R91*Beregningsark!S91*Beregningsark!U91*Beregningsark!Y91*Beregningsark!AA91*Beregningsark!AC91*Beregningsark!AE91*Beregningsark!AG91*Beregningsark!AJ91*1.1176))</f>
        <v/>
      </c>
      <c r="M91" s="15" t="str">
        <f t="shared" si="3"/>
        <v/>
      </c>
      <c r="N91" s="15" t="str">
        <f>IF(Beregningsark!AQ91="","",IF(OR(I91="Motorvejsstrækning",I91="Frakørselsflettestrækning",I91="Tilkørselsflettestrækning",I91="Motorvejsforgrening",I91="Motorvejssammenløb",I91="Motorvejsvekselstrækning",I91="Sideanlæg"),Beregningsark!AN91*Beregningsark!J91*Beregningsark!K91*Beregningsark!L91*Beregningsark!N91*Beregningsark!P91*Beregningsark!R91*Beregningsark!S91*Beregningsark!V91*Beregningsark!Y91*Beregningsark!Z91*Beregningsark!AB91*Beregningsark!AD91*Beregningsark!AH91*Beregningsark!AJ91,Beregningsark!AN91*Beregningsark!J91*Beregningsark!K91*Beregningsark!L91*Beregningsark!N91*Beregningsark!P91*Beregningsark!R91*Beregningsark!S91*Beregningsark!V91*Beregningsark!Y91*Beregningsark!Z91*Beregningsark!AB91*Beregningsark!AD91*Beregningsark!AH91*Beregningsark!AJ91*0.7672))</f>
        <v/>
      </c>
      <c r="O91" s="15" t="str">
        <f>IF(Beregningsark!AQ91="","",IF(OR(I91="Motorvejsstrækning",I91="Frakørselsflettestrækning",I91="Tilkørselsflettestrækning",I91="Motorvejsforgrening",I91="Motorvejssammenløb",I91="Motorvejsvekselstrækning",I91="Sideanlæg"),Beregningsark!AO91*Beregningsark!J91*Beregningsark!K91*Beregningsark!L91*Beregningsark!N91*Beregningsark!P91*Beregningsark!R91*Beregningsark!S91*Beregningsark!W91*Beregningsark!Y91*Beregningsark!Z91*Beregningsark!AB91*Beregningsark!AD91*Beregningsark!AH91*Beregningsark!AJ91,Beregningsark!AO91*Beregningsark!J91*Beregningsark!K91*Beregningsark!L91*Beregningsark!N91*Beregningsark!P91*Beregningsark!R91*Beregningsark!S91*Beregningsark!W91*Beregningsark!Y91*Beregningsark!Z91*Beregningsark!AB91*Beregningsark!AD91*Beregningsark!AH91*Beregningsark!AJ91*0.7672))</f>
        <v/>
      </c>
      <c r="P91" s="15" t="str">
        <f>IF(Beregningsark!AQ91="","",IF(OR(I91="Motorvejsstrækning",I91="Frakørselsflettestrækning",I91="Tilkørselsflettestrækning",I91="Motorvejsforgrening",I91="Motorvejssammenløb",I91="Motorvejsvekselstrækning",I91="Sideanlæg"),Beregningsark!AP91*Beregningsark!J91*Beregningsark!K91*Beregningsark!L91*Beregningsark!N91*Beregningsark!P91*Beregningsark!R91*Beregningsark!S91*Beregningsark!X91*Beregningsark!Y91*Beregningsark!Z91*Beregningsark!AB91*Beregningsark!AD91*Beregningsark!AI91*Beregningsark!AJ91,Beregningsark!AP91*Beregningsark!J91*Beregningsark!K91*Beregningsark!L91*Beregningsark!N91*Beregningsark!P91*Beregningsark!R91*Beregningsark!S91*Beregningsark!X91*Beregningsark!Y91*Beregningsark!Z91*Beregningsark!AB91*Beregningsark!AD91*Beregningsark!AI91*Beregningsark!AJ91*0.7672))</f>
        <v/>
      </c>
      <c r="Q91" s="15" t="str">
        <f t="shared" si="4"/>
        <v/>
      </c>
      <c r="R91" s="17" t="str">
        <f t="shared" si="5"/>
        <v/>
      </c>
    </row>
    <row r="92" spans="1:18" x14ac:dyDescent="0.25">
      <c r="A92" s="4" t="str">
        <f>IF(Inddata!A107="","",Inddata!A107)</f>
        <v/>
      </c>
      <c r="B92" s="4" t="str">
        <f>IF(Inddata!B107="","",Inddata!B107)</f>
        <v/>
      </c>
      <c r="C92" s="4" t="str">
        <f>IF(Inddata!C107="","",Inddata!C107)</f>
        <v/>
      </c>
      <c r="D92" s="4" t="str">
        <f>IF(Inddata!D107="","",Inddata!D107)</f>
        <v/>
      </c>
      <c r="E92" s="4" t="str">
        <f>IF(Inddata!E107="","",Inddata!E107)</f>
        <v/>
      </c>
      <c r="F92" s="4" t="str">
        <f>IF(Inddata!F107="","",Inddata!F107)</f>
        <v/>
      </c>
      <c r="G92" s="4">
        <f>IF(Inddata!G107="","",Inddata!G107)</f>
        <v>0</v>
      </c>
      <c r="H92" s="4" t="str">
        <f>IF(Inddata!H107&gt;0.5,Inddata!H107,"")</f>
        <v/>
      </c>
      <c r="I92" s="4" t="str">
        <f>IF(Inddata!I107="","",Inddata!I107)</f>
        <v/>
      </c>
      <c r="J92" s="15" t="str">
        <f>IF(Beregningsark!AQ92="","",IF(OR(I92="Motorvejsstrækning",I92="Frakørselsflettestrækning",I92="Tilkørselsflettestrækning",I92="Motorvejsforgrening",I92="Motorvejssammenløb",I92="Motorvejsvekselstrækning",I92="Sideanlæg"),Beregningsark!AK92*Beregningsark!J92*Beregningsark!K92*Beregningsark!L92*Beregningsark!N92*Beregningsark!P92*Beregningsark!R92*Beregningsark!S92*Beregningsark!T92*Beregningsark!Y92*Beregningsark!Z92*Beregningsark!AB92*Beregningsark!AD92*Beregningsark!AF92*Beregningsark!AJ92,Beregningsark!AK92*Beregningsark!J92*Beregningsark!K92*Beregningsark!L92*Beregningsark!N92*Beregningsark!P92*Beregningsark!R92*Beregningsark!S92*Beregningsark!T92*Beregningsark!Y92*Beregningsark!Z92*Beregningsark!AB92*Beregningsark!AD92*Beregningsark!AF92*Beregningsark!AJ92*0.7672))</f>
        <v/>
      </c>
      <c r="K92" s="15" t="str">
        <f>IF(Beregningsark!AQ92="","",IF(OR(I92="Motorvejsstrækning",I92="Frakørselsflettestrækning",I92="Tilkørselsflettestrækning",I92="Motorvejsforgrening",I92="Motorvejssammenløb",I92="Motorvejsvekselstrækning",I92="Sideanlæg"),Beregningsark!AL92*Beregningsark!J92*Beregningsark!K92*Beregningsark!M92*Beregningsark!O92*Beregningsark!P92*Beregningsark!Q92*Beregningsark!R92*Beregningsark!S92*Beregningsark!T92*Beregningsark!Y92*Beregningsark!AA92*Beregningsark!AC92*Beregningsark!AE92*Beregningsark!AG92*Beregningsark!AJ92,Beregningsark!AL92*Beregningsark!J92*Beregningsark!K92*Beregningsark!M92*Beregningsark!O92*Beregningsark!P92*Beregningsark!Q92*Beregningsark!R92*Beregningsark!S92*Beregningsark!T92*Beregningsark!Y92*Beregningsark!AA92*Beregningsark!AC92*Beregningsark!AE92*Beregningsark!AG92*Beregningsark!AJ92*0.8833))</f>
        <v/>
      </c>
      <c r="L92" s="15" t="str">
        <f>IF(Beregningsark!AQ92="","",IF(OR(I92="Motorvejsstrækning",I92="Frakørselsflettestrækning",I92="Tilkørselsflettestrækning",I92="Motorvejsforgrening",I92="Motorvejssammenløb",I92="Motorvejsvekselstrækning",I92="Sideanlæg"),Beregningsark!AM92*Beregningsark!J92*Beregningsark!K92*Beregningsark!M92*Beregningsark!O92*Beregningsark!P92*Beregningsark!Q92*Beregningsark!R92*Beregningsark!S92*Beregningsark!U92*Beregningsark!Y92*Beregningsark!AA92*Beregningsark!AC92*Beregningsark!AE92*Beregningsark!AG92*Beregningsark!AJ92,Beregningsark!AM92*Beregningsark!J92*Beregningsark!K92*Beregningsark!M92*Beregningsark!O92*Beregningsark!P92*Beregningsark!Q92*Beregningsark!R92*Beregningsark!S92*Beregningsark!U92*Beregningsark!Y92*Beregningsark!AA92*Beregningsark!AC92*Beregningsark!AE92*Beregningsark!AG92*Beregningsark!AJ92*1.1176))</f>
        <v/>
      </c>
      <c r="M92" s="15" t="str">
        <f t="shared" si="3"/>
        <v/>
      </c>
      <c r="N92" s="15" t="str">
        <f>IF(Beregningsark!AQ92="","",IF(OR(I92="Motorvejsstrækning",I92="Frakørselsflettestrækning",I92="Tilkørselsflettestrækning",I92="Motorvejsforgrening",I92="Motorvejssammenløb",I92="Motorvejsvekselstrækning",I92="Sideanlæg"),Beregningsark!AN92*Beregningsark!J92*Beregningsark!K92*Beregningsark!L92*Beregningsark!N92*Beregningsark!P92*Beregningsark!R92*Beregningsark!S92*Beregningsark!V92*Beregningsark!Y92*Beregningsark!Z92*Beregningsark!AB92*Beregningsark!AD92*Beregningsark!AH92*Beregningsark!AJ92,Beregningsark!AN92*Beregningsark!J92*Beregningsark!K92*Beregningsark!L92*Beregningsark!N92*Beregningsark!P92*Beregningsark!R92*Beregningsark!S92*Beregningsark!V92*Beregningsark!Y92*Beregningsark!Z92*Beregningsark!AB92*Beregningsark!AD92*Beregningsark!AH92*Beregningsark!AJ92*0.7672))</f>
        <v/>
      </c>
      <c r="O92" s="15" t="str">
        <f>IF(Beregningsark!AQ92="","",IF(OR(I92="Motorvejsstrækning",I92="Frakørselsflettestrækning",I92="Tilkørselsflettestrækning",I92="Motorvejsforgrening",I92="Motorvejssammenløb",I92="Motorvejsvekselstrækning",I92="Sideanlæg"),Beregningsark!AO92*Beregningsark!J92*Beregningsark!K92*Beregningsark!L92*Beregningsark!N92*Beregningsark!P92*Beregningsark!R92*Beregningsark!S92*Beregningsark!W92*Beregningsark!Y92*Beregningsark!Z92*Beregningsark!AB92*Beregningsark!AD92*Beregningsark!AH92*Beregningsark!AJ92,Beregningsark!AO92*Beregningsark!J92*Beregningsark!K92*Beregningsark!L92*Beregningsark!N92*Beregningsark!P92*Beregningsark!R92*Beregningsark!S92*Beregningsark!W92*Beregningsark!Y92*Beregningsark!Z92*Beregningsark!AB92*Beregningsark!AD92*Beregningsark!AH92*Beregningsark!AJ92*0.7672))</f>
        <v/>
      </c>
      <c r="P92" s="15" t="str">
        <f>IF(Beregningsark!AQ92="","",IF(OR(I92="Motorvejsstrækning",I92="Frakørselsflettestrækning",I92="Tilkørselsflettestrækning",I92="Motorvejsforgrening",I92="Motorvejssammenløb",I92="Motorvejsvekselstrækning",I92="Sideanlæg"),Beregningsark!AP92*Beregningsark!J92*Beregningsark!K92*Beregningsark!L92*Beregningsark!N92*Beregningsark!P92*Beregningsark!R92*Beregningsark!S92*Beregningsark!X92*Beregningsark!Y92*Beregningsark!Z92*Beregningsark!AB92*Beregningsark!AD92*Beregningsark!AI92*Beregningsark!AJ92,Beregningsark!AP92*Beregningsark!J92*Beregningsark!K92*Beregningsark!L92*Beregningsark!N92*Beregningsark!P92*Beregningsark!R92*Beregningsark!S92*Beregningsark!X92*Beregningsark!Y92*Beregningsark!Z92*Beregningsark!AB92*Beregningsark!AD92*Beregningsark!AI92*Beregningsark!AJ92*0.7672))</f>
        <v/>
      </c>
      <c r="Q92" s="15" t="str">
        <f t="shared" si="4"/>
        <v/>
      </c>
      <c r="R92" s="17" t="str">
        <f t="shared" si="5"/>
        <v/>
      </c>
    </row>
    <row r="93" spans="1:18" x14ac:dyDescent="0.25">
      <c r="A93" s="4" t="str">
        <f>IF(Inddata!A108="","",Inddata!A108)</f>
        <v/>
      </c>
      <c r="B93" s="4" t="str">
        <f>IF(Inddata!B108="","",Inddata!B108)</f>
        <v/>
      </c>
      <c r="C93" s="4" t="str">
        <f>IF(Inddata!C108="","",Inddata!C108)</f>
        <v/>
      </c>
      <c r="D93" s="4" t="str">
        <f>IF(Inddata!D108="","",Inddata!D108)</f>
        <v/>
      </c>
      <c r="E93" s="4" t="str">
        <f>IF(Inddata!E108="","",Inddata!E108)</f>
        <v/>
      </c>
      <c r="F93" s="4" t="str">
        <f>IF(Inddata!F108="","",Inddata!F108)</f>
        <v/>
      </c>
      <c r="G93" s="4">
        <f>IF(Inddata!G108="","",Inddata!G108)</f>
        <v>0</v>
      </c>
      <c r="H93" s="4" t="str">
        <f>IF(Inddata!H108&gt;0.5,Inddata!H108,"")</f>
        <v/>
      </c>
      <c r="I93" s="4" t="str">
        <f>IF(Inddata!I108="","",Inddata!I108)</f>
        <v/>
      </c>
      <c r="J93" s="15" t="str">
        <f>IF(Beregningsark!AQ93="","",IF(OR(I93="Motorvejsstrækning",I93="Frakørselsflettestrækning",I93="Tilkørselsflettestrækning",I93="Motorvejsforgrening",I93="Motorvejssammenløb",I93="Motorvejsvekselstrækning",I93="Sideanlæg"),Beregningsark!AK93*Beregningsark!J93*Beregningsark!K93*Beregningsark!L93*Beregningsark!N93*Beregningsark!P93*Beregningsark!R93*Beregningsark!S93*Beregningsark!T93*Beregningsark!Y93*Beregningsark!Z93*Beregningsark!AB93*Beregningsark!AD93*Beregningsark!AF93*Beregningsark!AJ93,Beregningsark!AK93*Beregningsark!J93*Beregningsark!K93*Beregningsark!L93*Beregningsark!N93*Beregningsark!P93*Beregningsark!R93*Beregningsark!S93*Beregningsark!T93*Beregningsark!Y93*Beregningsark!Z93*Beregningsark!AB93*Beregningsark!AD93*Beregningsark!AF93*Beregningsark!AJ93*0.7672))</f>
        <v/>
      </c>
      <c r="K93" s="15" t="str">
        <f>IF(Beregningsark!AQ93="","",IF(OR(I93="Motorvejsstrækning",I93="Frakørselsflettestrækning",I93="Tilkørselsflettestrækning",I93="Motorvejsforgrening",I93="Motorvejssammenløb",I93="Motorvejsvekselstrækning",I93="Sideanlæg"),Beregningsark!AL93*Beregningsark!J93*Beregningsark!K93*Beregningsark!M93*Beregningsark!O93*Beregningsark!P93*Beregningsark!Q93*Beregningsark!R93*Beregningsark!S93*Beregningsark!T93*Beregningsark!Y93*Beregningsark!AA93*Beregningsark!AC93*Beregningsark!AE93*Beregningsark!AG93*Beregningsark!AJ93,Beregningsark!AL93*Beregningsark!J93*Beregningsark!K93*Beregningsark!M93*Beregningsark!O93*Beregningsark!P93*Beregningsark!Q93*Beregningsark!R93*Beregningsark!S93*Beregningsark!T93*Beregningsark!Y93*Beregningsark!AA93*Beregningsark!AC93*Beregningsark!AE93*Beregningsark!AG93*Beregningsark!AJ93*0.8833))</f>
        <v/>
      </c>
      <c r="L93" s="15" t="str">
        <f>IF(Beregningsark!AQ93="","",IF(OR(I93="Motorvejsstrækning",I93="Frakørselsflettestrækning",I93="Tilkørselsflettestrækning",I93="Motorvejsforgrening",I93="Motorvejssammenløb",I93="Motorvejsvekselstrækning",I93="Sideanlæg"),Beregningsark!AM93*Beregningsark!J93*Beregningsark!K93*Beregningsark!M93*Beregningsark!O93*Beregningsark!P93*Beregningsark!Q93*Beregningsark!R93*Beregningsark!S93*Beregningsark!U93*Beregningsark!Y93*Beregningsark!AA93*Beregningsark!AC93*Beregningsark!AE93*Beregningsark!AG93*Beregningsark!AJ93,Beregningsark!AM93*Beregningsark!J93*Beregningsark!K93*Beregningsark!M93*Beregningsark!O93*Beregningsark!P93*Beregningsark!Q93*Beregningsark!R93*Beregningsark!S93*Beregningsark!U93*Beregningsark!Y93*Beregningsark!AA93*Beregningsark!AC93*Beregningsark!AE93*Beregningsark!AG93*Beregningsark!AJ93*1.1176))</f>
        <v/>
      </c>
      <c r="M93" s="15" t="str">
        <f t="shared" si="3"/>
        <v/>
      </c>
      <c r="N93" s="15" t="str">
        <f>IF(Beregningsark!AQ93="","",IF(OR(I93="Motorvejsstrækning",I93="Frakørselsflettestrækning",I93="Tilkørselsflettestrækning",I93="Motorvejsforgrening",I93="Motorvejssammenløb",I93="Motorvejsvekselstrækning",I93="Sideanlæg"),Beregningsark!AN93*Beregningsark!J93*Beregningsark!K93*Beregningsark!L93*Beregningsark!N93*Beregningsark!P93*Beregningsark!R93*Beregningsark!S93*Beregningsark!V93*Beregningsark!Y93*Beregningsark!Z93*Beregningsark!AB93*Beregningsark!AD93*Beregningsark!AH93*Beregningsark!AJ93,Beregningsark!AN93*Beregningsark!J93*Beregningsark!K93*Beregningsark!L93*Beregningsark!N93*Beregningsark!P93*Beregningsark!R93*Beregningsark!S93*Beregningsark!V93*Beregningsark!Y93*Beregningsark!Z93*Beregningsark!AB93*Beregningsark!AD93*Beregningsark!AH93*Beregningsark!AJ93*0.7672))</f>
        <v/>
      </c>
      <c r="O93" s="15" t="str">
        <f>IF(Beregningsark!AQ93="","",IF(OR(I93="Motorvejsstrækning",I93="Frakørselsflettestrækning",I93="Tilkørselsflettestrækning",I93="Motorvejsforgrening",I93="Motorvejssammenløb",I93="Motorvejsvekselstrækning",I93="Sideanlæg"),Beregningsark!AO93*Beregningsark!J93*Beregningsark!K93*Beregningsark!L93*Beregningsark!N93*Beregningsark!P93*Beregningsark!R93*Beregningsark!S93*Beregningsark!W93*Beregningsark!Y93*Beregningsark!Z93*Beregningsark!AB93*Beregningsark!AD93*Beregningsark!AH93*Beregningsark!AJ93,Beregningsark!AO93*Beregningsark!J93*Beregningsark!K93*Beregningsark!L93*Beregningsark!N93*Beregningsark!P93*Beregningsark!R93*Beregningsark!S93*Beregningsark!W93*Beregningsark!Y93*Beregningsark!Z93*Beregningsark!AB93*Beregningsark!AD93*Beregningsark!AH93*Beregningsark!AJ93*0.7672))</f>
        <v/>
      </c>
      <c r="P93" s="15" t="str">
        <f>IF(Beregningsark!AQ93="","",IF(OR(I93="Motorvejsstrækning",I93="Frakørselsflettestrækning",I93="Tilkørselsflettestrækning",I93="Motorvejsforgrening",I93="Motorvejssammenløb",I93="Motorvejsvekselstrækning",I93="Sideanlæg"),Beregningsark!AP93*Beregningsark!J93*Beregningsark!K93*Beregningsark!L93*Beregningsark!N93*Beregningsark!P93*Beregningsark!R93*Beregningsark!S93*Beregningsark!X93*Beregningsark!Y93*Beregningsark!Z93*Beregningsark!AB93*Beregningsark!AD93*Beregningsark!AI93*Beregningsark!AJ93,Beregningsark!AP93*Beregningsark!J93*Beregningsark!K93*Beregningsark!L93*Beregningsark!N93*Beregningsark!P93*Beregningsark!R93*Beregningsark!S93*Beregningsark!X93*Beregningsark!Y93*Beregningsark!Z93*Beregningsark!AB93*Beregningsark!AD93*Beregningsark!AI93*Beregningsark!AJ93*0.7672))</f>
        <v/>
      </c>
      <c r="Q93" s="15" t="str">
        <f t="shared" si="4"/>
        <v/>
      </c>
      <c r="R93" s="17" t="str">
        <f t="shared" si="5"/>
        <v/>
      </c>
    </row>
    <row r="94" spans="1:18" x14ac:dyDescent="0.25">
      <c r="A94" s="4" t="str">
        <f>IF(Inddata!A109="","",Inddata!A109)</f>
        <v/>
      </c>
      <c r="B94" s="4" t="str">
        <f>IF(Inddata!B109="","",Inddata!B109)</f>
        <v/>
      </c>
      <c r="C94" s="4" t="str">
        <f>IF(Inddata!C109="","",Inddata!C109)</f>
        <v/>
      </c>
      <c r="D94" s="4" t="str">
        <f>IF(Inddata!D109="","",Inddata!D109)</f>
        <v/>
      </c>
      <c r="E94" s="4" t="str">
        <f>IF(Inddata!E109="","",Inddata!E109)</f>
        <v/>
      </c>
      <c r="F94" s="4" t="str">
        <f>IF(Inddata!F109="","",Inddata!F109)</f>
        <v/>
      </c>
      <c r="G94" s="4">
        <f>IF(Inddata!G109="","",Inddata!G109)</f>
        <v>0</v>
      </c>
      <c r="H94" s="4" t="str">
        <f>IF(Inddata!H109&gt;0.5,Inddata!H109,"")</f>
        <v/>
      </c>
      <c r="I94" s="4" t="str">
        <f>IF(Inddata!I109="","",Inddata!I109)</f>
        <v/>
      </c>
      <c r="J94" s="15" t="str">
        <f>IF(Beregningsark!AQ94="","",IF(OR(I94="Motorvejsstrækning",I94="Frakørselsflettestrækning",I94="Tilkørselsflettestrækning",I94="Motorvejsforgrening",I94="Motorvejssammenløb",I94="Motorvejsvekselstrækning",I94="Sideanlæg"),Beregningsark!AK94*Beregningsark!J94*Beregningsark!K94*Beregningsark!L94*Beregningsark!N94*Beregningsark!P94*Beregningsark!R94*Beregningsark!S94*Beregningsark!T94*Beregningsark!Y94*Beregningsark!Z94*Beregningsark!AB94*Beregningsark!AD94*Beregningsark!AF94*Beregningsark!AJ94,Beregningsark!AK94*Beregningsark!J94*Beregningsark!K94*Beregningsark!L94*Beregningsark!N94*Beregningsark!P94*Beregningsark!R94*Beregningsark!S94*Beregningsark!T94*Beregningsark!Y94*Beregningsark!Z94*Beregningsark!AB94*Beregningsark!AD94*Beregningsark!AF94*Beregningsark!AJ94*0.7672))</f>
        <v/>
      </c>
      <c r="K94" s="15" t="str">
        <f>IF(Beregningsark!AQ94="","",IF(OR(I94="Motorvejsstrækning",I94="Frakørselsflettestrækning",I94="Tilkørselsflettestrækning",I94="Motorvejsforgrening",I94="Motorvejssammenløb",I94="Motorvejsvekselstrækning",I94="Sideanlæg"),Beregningsark!AL94*Beregningsark!J94*Beregningsark!K94*Beregningsark!M94*Beregningsark!O94*Beregningsark!P94*Beregningsark!Q94*Beregningsark!R94*Beregningsark!S94*Beregningsark!T94*Beregningsark!Y94*Beregningsark!AA94*Beregningsark!AC94*Beregningsark!AE94*Beregningsark!AG94*Beregningsark!AJ94,Beregningsark!AL94*Beregningsark!J94*Beregningsark!K94*Beregningsark!M94*Beregningsark!O94*Beregningsark!P94*Beregningsark!Q94*Beregningsark!R94*Beregningsark!S94*Beregningsark!T94*Beregningsark!Y94*Beregningsark!AA94*Beregningsark!AC94*Beregningsark!AE94*Beregningsark!AG94*Beregningsark!AJ94*0.8833))</f>
        <v/>
      </c>
      <c r="L94" s="15" t="str">
        <f>IF(Beregningsark!AQ94="","",IF(OR(I94="Motorvejsstrækning",I94="Frakørselsflettestrækning",I94="Tilkørselsflettestrækning",I94="Motorvejsforgrening",I94="Motorvejssammenløb",I94="Motorvejsvekselstrækning",I94="Sideanlæg"),Beregningsark!AM94*Beregningsark!J94*Beregningsark!K94*Beregningsark!M94*Beregningsark!O94*Beregningsark!P94*Beregningsark!Q94*Beregningsark!R94*Beregningsark!S94*Beregningsark!U94*Beregningsark!Y94*Beregningsark!AA94*Beregningsark!AC94*Beregningsark!AE94*Beregningsark!AG94*Beregningsark!AJ94,Beregningsark!AM94*Beregningsark!J94*Beregningsark!K94*Beregningsark!M94*Beregningsark!O94*Beregningsark!P94*Beregningsark!Q94*Beregningsark!R94*Beregningsark!S94*Beregningsark!U94*Beregningsark!Y94*Beregningsark!AA94*Beregningsark!AC94*Beregningsark!AE94*Beregningsark!AG94*Beregningsark!AJ94*1.1176))</f>
        <v/>
      </c>
      <c r="M94" s="15" t="str">
        <f t="shared" si="3"/>
        <v/>
      </c>
      <c r="N94" s="15" t="str">
        <f>IF(Beregningsark!AQ94="","",IF(OR(I94="Motorvejsstrækning",I94="Frakørselsflettestrækning",I94="Tilkørselsflettestrækning",I94="Motorvejsforgrening",I94="Motorvejssammenløb",I94="Motorvejsvekselstrækning",I94="Sideanlæg"),Beregningsark!AN94*Beregningsark!J94*Beregningsark!K94*Beregningsark!L94*Beregningsark!N94*Beregningsark!P94*Beregningsark!R94*Beregningsark!S94*Beregningsark!V94*Beregningsark!Y94*Beregningsark!Z94*Beregningsark!AB94*Beregningsark!AD94*Beregningsark!AH94*Beregningsark!AJ94,Beregningsark!AN94*Beregningsark!J94*Beregningsark!K94*Beregningsark!L94*Beregningsark!N94*Beregningsark!P94*Beregningsark!R94*Beregningsark!S94*Beregningsark!V94*Beregningsark!Y94*Beregningsark!Z94*Beregningsark!AB94*Beregningsark!AD94*Beregningsark!AH94*Beregningsark!AJ94*0.7672))</f>
        <v/>
      </c>
      <c r="O94" s="15" t="str">
        <f>IF(Beregningsark!AQ94="","",IF(OR(I94="Motorvejsstrækning",I94="Frakørselsflettestrækning",I94="Tilkørselsflettestrækning",I94="Motorvejsforgrening",I94="Motorvejssammenløb",I94="Motorvejsvekselstrækning",I94="Sideanlæg"),Beregningsark!AO94*Beregningsark!J94*Beregningsark!K94*Beregningsark!L94*Beregningsark!N94*Beregningsark!P94*Beregningsark!R94*Beregningsark!S94*Beregningsark!W94*Beregningsark!Y94*Beregningsark!Z94*Beregningsark!AB94*Beregningsark!AD94*Beregningsark!AH94*Beregningsark!AJ94,Beregningsark!AO94*Beregningsark!J94*Beregningsark!K94*Beregningsark!L94*Beregningsark!N94*Beregningsark!P94*Beregningsark!R94*Beregningsark!S94*Beregningsark!W94*Beregningsark!Y94*Beregningsark!Z94*Beregningsark!AB94*Beregningsark!AD94*Beregningsark!AH94*Beregningsark!AJ94*0.7672))</f>
        <v/>
      </c>
      <c r="P94" s="15" t="str">
        <f>IF(Beregningsark!AQ94="","",IF(OR(I94="Motorvejsstrækning",I94="Frakørselsflettestrækning",I94="Tilkørselsflettestrækning",I94="Motorvejsforgrening",I94="Motorvejssammenløb",I94="Motorvejsvekselstrækning",I94="Sideanlæg"),Beregningsark!AP94*Beregningsark!J94*Beregningsark!K94*Beregningsark!L94*Beregningsark!N94*Beregningsark!P94*Beregningsark!R94*Beregningsark!S94*Beregningsark!X94*Beregningsark!Y94*Beregningsark!Z94*Beregningsark!AB94*Beregningsark!AD94*Beregningsark!AI94*Beregningsark!AJ94,Beregningsark!AP94*Beregningsark!J94*Beregningsark!K94*Beregningsark!L94*Beregningsark!N94*Beregningsark!P94*Beregningsark!R94*Beregningsark!S94*Beregningsark!X94*Beregningsark!Y94*Beregningsark!Z94*Beregningsark!AB94*Beregningsark!AD94*Beregningsark!AI94*Beregningsark!AJ94*0.7672))</f>
        <v/>
      </c>
      <c r="Q94" s="15" t="str">
        <f t="shared" si="4"/>
        <v/>
      </c>
      <c r="R94" s="17" t="str">
        <f t="shared" si="5"/>
        <v/>
      </c>
    </row>
    <row r="95" spans="1:18" x14ac:dyDescent="0.25">
      <c r="A95" s="4" t="str">
        <f>IF(Inddata!A110="","",Inddata!A110)</f>
        <v/>
      </c>
      <c r="B95" s="4" t="str">
        <f>IF(Inddata!B110="","",Inddata!B110)</f>
        <v/>
      </c>
      <c r="C95" s="4" t="str">
        <f>IF(Inddata!C110="","",Inddata!C110)</f>
        <v/>
      </c>
      <c r="D95" s="4" t="str">
        <f>IF(Inddata!D110="","",Inddata!D110)</f>
        <v/>
      </c>
      <c r="E95" s="4" t="str">
        <f>IF(Inddata!E110="","",Inddata!E110)</f>
        <v/>
      </c>
      <c r="F95" s="4" t="str">
        <f>IF(Inddata!F110="","",Inddata!F110)</f>
        <v/>
      </c>
      <c r="G95" s="4">
        <f>IF(Inddata!G110="","",Inddata!G110)</f>
        <v>0</v>
      </c>
      <c r="H95" s="4" t="str">
        <f>IF(Inddata!H110&gt;0.5,Inddata!H110,"")</f>
        <v/>
      </c>
      <c r="I95" s="4" t="str">
        <f>IF(Inddata!I110="","",Inddata!I110)</f>
        <v/>
      </c>
      <c r="J95" s="15" t="str">
        <f>IF(Beregningsark!AQ95="","",IF(OR(I95="Motorvejsstrækning",I95="Frakørselsflettestrækning",I95="Tilkørselsflettestrækning",I95="Motorvejsforgrening",I95="Motorvejssammenløb",I95="Motorvejsvekselstrækning",I95="Sideanlæg"),Beregningsark!AK95*Beregningsark!J95*Beregningsark!K95*Beregningsark!L95*Beregningsark!N95*Beregningsark!P95*Beregningsark!R95*Beregningsark!S95*Beregningsark!T95*Beregningsark!Y95*Beregningsark!Z95*Beregningsark!AB95*Beregningsark!AD95*Beregningsark!AF95*Beregningsark!AJ95,Beregningsark!AK95*Beregningsark!J95*Beregningsark!K95*Beregningsark!L95*Beregningsark!N95*Beregningsark!P95*Beregningsark!R95*Beregningsark!S95*Beregningsark!T95*Beregningsark!Y95*Beregningsark!Z95*Beregningsark!AB95*Beregningsark!AD95*Beregningsark!AF95*Beregningsark!AJ95*0.7672))</f>
        <v/>
      </c>
      <c r="K95" s="15" t="str">
        <f>IF(Beregningsark!AQ95="","",IF(OR(I95="Motorvejsstrækning",I95="Frakørselsflettestrækning",I95="Tilkørselsflettestrækning",I95="Motorvejsforgrening",I95="Motorvejssammenløb",I95="Motorvejsvekselstrækning",I95="Sideanlæg"),Beregningsark!AL95*Beregningsark!J95*Beregningsark!K95*Beregningsark!M95*Beregningsark!O95*Beregningsark!P95*Beregningsark!Q95*Beregningsark!R95*Beregningsark!S95*Beregningsark!T95*Beregningsark!Y95*Beregningsark!AA95*Beregningsark!AC95*Beregningsark!AE95*Beregningsark!AG95*Beregningsark!AJ95,Beregningsark!AL95*Beregningsark!J95*Beregningsark!K95*Beregningsark!M95*Beregningsark!O95*Beregningsark!P95*Beregningsark!Q95*Beregningsark!R95*Beregningsark!S95*Beregningsark!T95*Beregningsark!Y95*Beregningsark!AA95*Beregningsark!AC95*Beregningsark!AE95*Beregningsark!AG95*Beregningsark!AJ95*0.8833))</f>
        <v/>
      </c>
      <c r="L95" s="15" t="str">
        <f>IF(Beregningsark!AQ95="","",IF(OR(I95="Motorvejsstrækning",I95="Frakørselsflettestrækning",I95="Tilkørselsflettestrækning",I95="Motorvejsforgrening",I95="Motorvejssammenløb",I95="Motorvejsvekselstrækning",I95="Sideanlæg"),Beregningsark!AM95*Beregningsark!J95*Beregningsark!K95*Beregningsark!M95*Beregningsark!O95*Beregningsark!P95*Beregningsark!Q95*Beregningsark!R95*Beregningsark!S95*Beregningsark!U95*Beregningsark!Y95*Beregningsark!AA95*Beregningsark!AC95*Beregningsark!AE95*Beregningsark!AG95*Beregningsark!AJ95,Beregningsark!AM95*Beregningsark!J95*Beregningsark!K95*Beregningsark!M95*Beregningsark!O95*Beregningsark!P95*Beregningsark!Q95*Beregningsark!R95*Beregningsark!S95*Beregningsark!U95*Beregningsark!Y95*Beregningsark!AA95*Beregningsark!AC95*Beregningsark!AE95*Beregningsark!AG95*Beregningsark!AJ95*1.1176))</f>
        <v/>
      </c>
      <c r="M95" s="15" t="str">
        <f t="shared" si="3"/>
        <v/>
      </c>
      <c r="N95" s="15" t="str">
        <f>IF(Beregningsark!AQ95="","",IF(OR(I95="Motorvejsstrækning",I95="Frakørselsflettestrækning",I95="Tilkørselsflettestrækning",I95="Motorvejsforgrening",I95="Motorvejssammenløb",I95="Motorvejsvekselstrækning",I95="Sideanlæg"),Beregningsark!AN95*Beregningsark!J95*Beregningsark!K95*Beregningsark!L95*Beregningsark!N95*Beregningsark!P95*Beregningsark!R95*Beregningsark!S95*Beregningsark!V95*Beregningsark!Y95*Beregningsark!Z95*Beregningsark!AB95*Beregningsark!AD95*Beregningsark!AH95*Beregningsark!AJ95,Beregningsark!AN95*Beregningsark!J95*Beregningsark!K95*Beregningsark!L95*Beregningsark!N95*Beregningsark!P95*Beregningsark!R95*Beregningsark!S95*Beregningsark!V95*Beregningsark!Y95*Beregningsark!Z95*Beregningsark!AB95*Beregningsark!AD95*Beregningsark!AH95*Beregningsark!AJ95*0.7672))</f>
        <v/>
      </c>
      <c r="O95" s="15" t="str">
        <f>IF(Beregningsark!AQ95="","",IF(OR(I95="Motorvejsstrækning",I95="Frakørselsflettestrækning",I95="Tilkørselsflettestrækning",I95="Motorvejsforgrening",I95="Motorvejssammenløb",I95="Motorvejsvekselstrækning",I95="Sideanlæg"),Beregningsark!AO95*Beregningsark!J95*Beregningsark!K95*Beregningsark!L95*Beregningsark!N95*Beregningsark!P95*Beregningsark!R95*Beregningsark!S95*Beregningsark!W95*Beregningsark!Y95*Beregningsark!Z95*Beregningsark!AB95*Beregningsark!AD95*Beregningsark!AH95*Beregningsark!AJ95,Beregningsark!AO95*Beregningsark!J95*Beregningsark!K95*Beregningsark!L95*Beregningsark!N95*Beregningsark!P95*Beregningsark!R95*Beregningsark!S95*Beregningsark!W95*Beregningsark!Y95*Beregningsark!Z95*Beregningsark!AB95*Beregningsark!AD95*Beregningsark!AH95*Beregningsark!AJ95*0.7672))</f>
        <v/>
      </c>
      <c r="P95" s="15" t="str">
        <f>IF(Beregningsark!AQ95="","",IF(OR(I95="Motorvejsstrækning",I95="Frakørselsflettestrækning",I95="Tilkørselsflettestrækning",I95="Motorvejsforgrening",I95="Motorvejssammenløb",I95="Motorvejsvekselstrækning",I95="Sideanlæg"),Beregningsark!AP95*Beregningsark!J95*Beregningsark!K95*Beregningsark!L95*Beregningsark!N95*Beregningsark!P95*Beregningsark!R95*Beregningsark!S95*Beregningsark!X95*Beregningsark!Y95*Beregningsark!Z95*Beregningsark!AB95*Beregningsark!AD95*Beregningsark!AI95*Beregningsark!AJ95,Beregningsark!AP95*Beregningsark!J95*Beregningsark!K95*Beregningsark!L95*Beregningsark!N95*Beregningsark!P95*Beregningsark!R95*Beregningsark!S95*Beregningsark!X95*Beregningsark!Y95*Beregningsark!Z95*Beregningsark!AB95*Beregningsark!AD95*Beregningsark!AI95*Beregningsark!AJ95*0.7672))</f>
        <v/>
      </c>
      <c r="Q95" s="15" t="str">
        <f t="shared" si="4"/>
        <v/>
      </c>
      <c r="R95" s="17" t="str">
        <f t="shared" si="5"/>
        <v/>
      </c>
    </row>
    <row r="96" spans="1:18" x14ac:dyDescent="0.25">
      <c r="A96" s="4" t="str">
        <f>IF(Inddata!A111="","",Inddata!A111)</f>
        <v/>
      </c>
      <c r="B96" s="4" t="str">
        <f>IF(Inddata!B111="","",Inddata!B111)</f>
        <v/>
      </c>
      <c r="C96" s="4" t="str">
        <f>IF(Inddata!C111="","",Inddata!C111)</f>
        <v/>
      </c>
      <c r="D96" s="4" t="str">
        <f>IF(Inddata!D111="","",Inddata!D111)</f>
        <v/>
      </c>
      <c r="E96" s="4" t="str">
        <f>IF(Inddata!E111="","",Inddata!E111)</f>
        <v/>
      </c>
      <c r="F96" s="4" t="str">
        <f>IF(Inddata!F111="","",Inddata!F111)</f>
        <v/>
      </c>
      <c r="G96" s="4">
        <f>IF(Inddata!G111="","",Inddata!G111)</f>
        <v>0</v>
      </c>
      <c r="H96" s="4" t="str">
        <f>IF(Inddata!H111&gt;0.5,Inddata!H111,"")</f>
        <v/>
      </c>
      <c r="I96" s="4" t="str">
        <f>IF(Inddata!I111="","",Inddata!I111)</f>
        <v/>
      </c>
      <c r="J96" s="15" t="str">
        <f>IF(Beregningsark!AQ96="","",IF(OR(I96="Motorvejsstrækning",I96="Frakørselsflettestrækning",I96="Tilkørselsflettestrækning",I96="Motorvejsforgrening",I96="Motorvejssammenløb",I96="Motorvejsvekselstrækning",I96="Sideanlæg"),Beregningsark!AK96*Beregningsark!J96*Beregningsark!K96*Beregningsark!L96*Beregningsark!N96*Beregningsark!P96*Beregningsark!R96*Beregningsark!S96*Beregningsark!T96*Beregningsark!Y96*Beregningsark!Z96*Beregningsark!AB96*Beregningsark!AD96*Beregningsark!AF96*Beregningsark!AJ96,Beregningsark!AK96*Beregningsark!J96*Beregningsark!K96*Beregningsark!L96*Beregningsark!N96*Beregningsark!P96*Beregningsark!R96*Beregningsark!S96*Beregningsark!T96*Beregningsark!Y96*Beregningsark!Z96*Beregningsark!AB96*Beregningsark!AD96*Beregningsark!AF96*Beregningsark!AJ96*0.7672))</f>
        <v/>
      </c>
      <c r="K96" s="15" t="str">
        <f>IF(Beregningsark!AQ96="","",IF(OR(I96="Motorvejsstrækning",I96="Frakørselsflettestrækning",I96="Tilkørselsflettestrækning",I96="Motorvejsforgrening",I96="Motorvejssammenløb",I96="Motorvejsvekselstrækning",I96="Sideanlæg"),Beregningsark!AL96*Beregningsark!J96*Beregningsark!K96*Beregningsark!M96*Beregningsark!O96*Beregningsark!P96*Beregningsark!Q96*Beregningsark!R96*Beregningsark!S96*Beregningsark!T96*Beregningsark!Y96*Beregningsark!AA96*Beregningsark!AC96*Beregningsark!AE96*Beregningsark!AG96*Beregningsark!AJ96,Beregningsark!AL96*Beregningsark!J96*Beregningsark!K96*Beregningsark!M96*Beregningsark!O96*Beregningsark!P96*Beregningsark!Q96*Beregningsark!R96*Beregningsark!S96*Beregningsark!T96*Beregningsark!Y96*Beregningsark!AA96*Beregningsark!AC96*Beregningsark!AE96*Beregningsark!AG96*Beregningsark!AJ96*0.8833))</f>
        <v/>
      </c>
      <c r="L96" s="15" t="str">
        <f>IF(Beregningsark!AQ96="","",IF(OR(I96="Motorvejsstrækning",I96="Frakørselsflettestrækning",I96="Tilkørselsflettestrækning",I96="Motorvejsforgrening",I96="Motorvejssammenløb",I96="Motorvejsvekselstrækning",I96="Sideanlæg"),Beregningsark!AM96*Beregningsark!J96*Beregningsark!K96*Beregningsark!M96*Beregningsark!O96*Beregningsark!P96*Beregningsark!Q96*Beregningsark!R96*Beregningsark!S96*Beregningsark!U96*Beregningsark!Y96*Beregningsark!AA96*Beregningsark!AC96*Beregningsark!AE96*Beregningsark!AG96*Beregningsark!AJ96,Beregningsark!AM96*Beregningsark!J96*Beregningsark!K96*Beregningsark!M96*Beregningsark!O96*Beregningsark!P96*Beregningsark!Q96*Beregningsark!R96*Beregningsark!S96*Beregningsark!U96*Beregningsark!Y96*Beregningsark!AA96*Beregningsark!AC96*Beregningsark!AE96*Beregningsark!AG96*Beregningsark!AJ96*1.1176))</f>
        <v/>
      </c>
      <c r="M96" s="15" t="str">
        <f t="shared" si="3"/>
        <v/>
      </c>
      <c r="N96" s="15" t="str">
        <f>IF(Beregningsark!AQ96="","",IF(OR(I96="Motorvejsstrækning",I96="Frakørselsflettestrækning",I96="Tilkørselsflettestrækning",I96="Motorvejsforgrening",I96="Motorvejssammenløb",I96="Motorvejsvekselstrækning",I96="Sideanlæg"),Beregningsark!AN96*Beregningsark!J96*Beregningsark!K96*Beregningsark!L96*Beregningsark!N96*Beregningsark!P96*Beregningsark!R96*Beregningsark!S96*Beregningsark!V96*Beregningsark!Y96*Beregningsark!Z96*Beregningsark!AB96*Beregningsark!AD96*Beregningsark!AH96*Beregningsark!AJ96,Beregningsark!AN96*Beregningsark!J96*Beregningsark!K96*Beregningsark!L96*Beregningsark!N96*Beregningsark!P96*Beregningsark!R96*Beregningsark!S96*Beregningsark!V96*Beregningsark!Y96*Beregningsark!Z96*Beregningsark!AB96*Beregningsark!AD96*Beregningsark!AH96*Beregningsark!AJ96*0.7672))</f>
        <v/>
      </c>
      <c r="O96" s="15" t="str">
        <f>IF(Beregningsark!AQ96="","",IF(OR(I96="Motorvejsstrækning",I96="Frakørselsflettestrækning",I96="Tilkørselsflettestrækning",I96="Motorvejsforgrening",I96="Motorvejssammenløb",I96="Motorvejsvekselstrækning",I96="Sideanlæg"),Beregningsark!AO96*Beregningsark!J96*Beregningsark!K96*Beregningsark!L96*Beregningsark!N96*Beregningsark!P96*Beregningsark!R96*Beregningsark!S96*Beregningsark!W96*Beregningsark!Y96*Beregningsark!Z96*Beregningsark!AB96*Beregningsark!AD96*Beregningsark!AH96*Beregningsark!AJ96,Beregningsark!AO96*Beregningsark!J96*Beregningsark!K96*Beregningsark!L96*Beregningsark!N96*Beregningsark!P96*Beregningsark!R96*Beregningsark!S96*Beregningsark!W96*Beregningsark!Y96*Beregningsark!Z96*Beregningsark!AB96*Beregningsark!AD96*Beregningsark!AH96*Beregningsark!AJ96*0.7672))</f>
        <v/>
      </c>
      <c r="P96" s="15" t="str">
        <f>IF(Beregningsark!AQ96="","",IF(OR(I96="Motorvejsstrækning",I96="Frakørselsflettestrækning",I96="Tilkørselsflettestrækning",I96="Motorvejsforgrening",I96="Motorvejssammenløb",I96="Motorvejsvekselstrækning",I96="Sideanlæg"),Beregningsark!AP96*Beregningsark!J96*Beregningsark!K96*Beregningsark!L96*Beregningsark!N96*Beregningsark!P96*Beregningsark!R96*Beregningsark!S96*Beregningsark!X96*Beregningsark!Y96*Beregningsark!Z96*Beregningsark!AB96*Beregningsark!AD96*Beregningsark!AI96*Beregningsark!AJ96,Beregningsark!AP96*Beregningsark!J96*Beregningsark!K96*Beregningsark!L96*Beregningsark!N96*Beregningsark!P96*Beregningsark!R96*Beregningsark!S96*Beregningsark!X96*Beregningsark!Y96*Beregningsark!Z96*Beregningsark!AB96*Beregningsark!AD96*Beregningsark!AI96*Beregningsark!AJ96*0.7672))</f>
        <v/>
      </c>
      <c r="Q96" s="15" t="str">
        <f t="shared" si="4"/>
        <v/>
      </c>
      <c r="R96" s="17" t="str">
        <f t="shared" si="5"/>
        <v/>
      </c>
    </row>
    <row r="97" spans="1:18" x14ac:dyDescent="0.25">
      <c r="A97" s="4" t="str">
        <f>IF(Inddata!A112="","",Inddata!A112)</f>
        <v/>
      </c>
      <c r="B97" s="4" t="str">
        <f>IF(Inddata!B112="","",Inddata!B112)</f>
        <v/>
      </c>
      <c r="C97" s="4" t="str">
        <f>IF(Inddata!C112="","",Inddata!C112)</f>
        <v/>
      </c>
      <c r="D97" s="4" t="str">
        <f>IF(Inddata!D112="","",Inddata!D112)</f>
        <v/>
      </c>
      <c r="E97" s="4" t="str">
        <f>IF(Inddata!E112="","",Inddata!E112)</f>
        <v/>
      </c>
      <c r="F97" s="4" t="str">
        <f>IF(Inddata!F112="","",Inddata!F112)</f>
        <v/>
      </c>
      <c r="G97" s="4">
        <f>IF(Inddata!G112="","",Inddata!G112)</f>
        <v>0</v>
      </c>
      <c r="H97" s="4" t="str">
        <f>IF(Inddata!H112&gt;0.5,Inddata!H112,"")</f>
        <v/>
      </c>
      <c r="I97" s="4" t="str">
        <f>IF(Inddata!I112="","",Inddata!I112)</f>
        <v/>
      </c>
      <c r="J97" s="15" t="str">
        <f>IF(Beregningsark!AQ97="","",IF(OR(I97="Motorvejsstrækning",I97="Frakørselsflettestrækning",I97="Tilkørselsflettestrækning",I97="Motorvejsforgrening",I97="Motorvejssammenløb",I97="Motorvejsvekselstrækning",I97="Sideanlæg"),Beregningsark!AK97*Beregningsark!J97*Beregningsark!K97*Beregningsark!L97*Beregningsark!N97*Beregningsark!P97*Beregningsark!R97*Beregningsark!S97*Beregningsark!T97*Beregningsark!Y97*Beregningsark!Z97*Beregningsark!AB97*Beregningsark!AD97*Beregningsark!AF97*Beregningsark!AJ97,Beregningsark!AK97*Beregningsark!J97*Beregningsark!K97*Beregningsark!L97*Beregningsark!N97*Beregningsark!P97*Beregningsark!R97*Beregningsark!S97*Beregningsark!T97*Beregningsark!Y97*Beregningsark!Z97*Beregningsark!AB97*Beregningsark!AD97*Beregningsark!AF97*Beregningsark!AJ97*0.7672))</f>
        <v/>
      </c>
      <c r="K97" s="15" t="str">
        <f>IF(Beregningsark!AQ97="","",IF(OR(I97="Motorvejsstrækning",I97="Frakørselsflettestrækning",I97="Tilkørselsflettestrækning",I97="Motorvejsforgrening",I97="Motorvejssammenløb",I97="Motorvejsvekselstrækning",I97="Sideanlæg"),Beregningsark!AL97*Beregningsark!J97*Beregningsark!K97*Beregningsark!M97*Beregningsark!O97*Beregningsark!P97*Beregningsark!Q97*Beregningsark!R97*Beregningsark!S97*Beregningsark!T97*Beregningsark!Y97*Beregningsark!AA97*Beregningsark!AC97*Beregningsark!AE97*Beregningsark!AG97*Beregningsark!AJ97,Beregningsark!AL97*Beregningsark!J97*Beregningsark!K97*Beregningsark!M97*Beregningsark!O97*Beregningsark!P97*Beregningsark!Q97*Beregningsark!R97*Beregningsark!S97*Beregningsark!T97*Beregningsark!Y97*Beregningsark!AA97*Beregningsark!AC97*Beregningsark!AE97*Beregningsark!AG97*Beregningsark!AJ97*0.8833))</f>
        <v/>
      </c>
      <c r="L97" s="15" t="str">
        <f>IF(Beregningsark!AQ97="","",IF(OR(I97="Motorvejsstrækning",I97="Frakørselsflettestrækning",I97="Tilkørselsflettestrækning",I97="Motorvejsforgrening",I97="Motorvejssammenløb",I97="Motorvejsvekselstrækning",I97="Sideanlæg"),Beregningsark!AM97*Beregningsark!J97*Beregningsark!K97*Beregningsark!M97*Beregningsark!O97*Beregningsark!P97*Beregningsark!Q97*Beregningsark!R97*Beregningsark!S97*Beregningsark!U97*Beregningsark!Y97*Beregningsark!AA97*Beregningsark!AC97*Beregningsark!AE97*Beregningsark!AG97*Beregningsark!AJ97,Beregningsark!AM97*Beregningsark!J97*Beregningsark!K97*Beregningsark!M97*Beregningsark!O97*Beregningsark!P97*Beregningsark!Q97*Beregningsark!R97*Beregningsark!S97*Beregningsark!U97*Beregningsark!Y97*Beregningsark!AA97*Beregningsark!AC97*Beregningsark!AE97*Beregningsark!AG97*Beregningsark!AJ97*1.1176))</f>
        <v/>
      </c>
      <c r="M97" s="15" t="str">
        <f t="shared" si="3"/>
        <v/>
      </c>
      <c r="N97" s="15" t="str">
        <f>IF(Beregningsark!AQ97="","",IF(OR(I97="Motorvejsstrækning",I97="Frakørselsflettestrækning",I97="Tilkørselsflettestrækning",I97="Motorvejsforgrening",I97="Motorvejssammenløb",I97="Motorvejsvekselstrækning",I97="Sideanlæg"),Beregningsark!AN97*Beregningsark!J97*Beregningsark!K97*Beregningsark!L97*Beregningsark!N97*Beregningsark!P97*Beregningsark!R97*Beregningsark!S97*Beregningsark!V97*Beregningsark!Y97*Beregningsark!Z97*Beregningsark!AB97*Beregningsark!AD97*Beregningsark!AH97*Beregningsark!AJ97,Beregningsark!AN97*Beregningsark!J97*Beregningsark!K97*Beregningsark!L97*Beregningsark!N97*Beregningsark!P97*Beregningsark!R97*Beregningsark!S97*Beregningsark!V97*Beregningsark!Y97*Beregningsark!Z97*Beregningsark!AB97*Beregningsark!AD97*Beregningsark!AH97*Beregningsark!AJ97*0.7672))</f>
        <v/>
      </c>
      <c r="O97" s="15" t="str">
        <f>IF(Beregningsark!AQ97="","",IF(OR(I97="Motorvejsstrækning",I97="Frakørselsflettestrækning",I97="Tilkørselsflettestrækning",I97="Motorvejsforgrening",I97="Motorvejssammenløb",I97="Motorvejsvekselstrækning",I97="Sideanlæg"),Beregningsark!AO97*Beregningsark!J97*Beregningsark!K97*Beregningsark!L97*Beregningsark!N97*Beregningsark!P97*Beregningsark!R97*Beregningsark!S97*Beregningsark!W97*Beregningsark!Y97*Beregningsark!Z97*Beregningsark!AB97*Beregningsark!AD97*Beregningsark!AH97*Beregningsark!AJ97,Beregningsark!AO97*Beregningsark!J97*Beregningsark!K97*Beregningsark!L97*Beregningsark!N97*Beregningsark!P97*Beregningsark!R97*Beregningsark!S97*Beregningsark!W97*Beregningsark!Y97*Beregningsark!Z97*Beregningsark!AB97*Beregningsark!AD97*Beregningsark!AH97*Beregningsark!AJ97*0.7672))</f>
        <v/>
      </c>
      <c r="P97" s="15" t="str">
        <f>IF(Beregningsark!AQ97="","",IF(OR(I97="Motorvejsstrækning",I97="Frakørselsflettestrækning",I97="Tilkørselsflettestrækning",I97="Motorvejsforgrening",I97="Motorvejssammenløb",I97="Motorvejsvekselstrækning",I97="Sideanlæg"),Beregningsark!AP97*Beregningsark!J97*Beregningsark!K97*Beregningsark!L97*Beregningsark!N97*Beregningsark!P97*Beregningsark!R97*Beregningsark!S97*Beregningsark!X97*Beregningsark!Y97*Beregningsark!Z97*Beregningsark!AB97*Beregningsark!AD97*Beregningsark!AI97*Beregningsark!AJ97,Beregningsark!AP97*Beregningsark!J97*Beregningsark!K97*Beregningsark!L97*Beregningsark!N97*Beregningsark!P97*Beregningsark!R97*Beregningsark!S97*Beregningsark!X97*Beregningsark!Y97*Beregningsark!Z97*Beregningsark!AB97*Beregningsark!AD97*Beregningsark!AI97*Beregningsark!AJ97*0.7672))</f>
        <v/>
      </c>
      <c r="Q97" s="15" t="str">
        <f t="shared" si="4"/>
        <v/>
      </c>
      <c r="R97" s="17" t="str">
        <f t="shared" si="5"/>
        <v/>
      </c>
    </row>
    <row r="98" spans="1:18" x14ac:dyDescent="0.25">
      <c r="A98" s="4" t="str">
        <f>IF(Inddata!A113="","",Inddata!A113)</f>
        <v/>
      </c>
      <c r="B98" s="4" t="str">
        <f>IF(Inddata!B113="","",Inddata!B113)</f>
        <v/>
      </c>
      <c r="C98" s="4" t="str">
        <f>IF(Inddata!C113="","",Inddata!C113)</f>
        <v/>
      </c>
      <c r="D98" s="4" t="str">
        <f>IF(Inddata!D113="","",Inddata!D113)</f>
        <v/>
      </c>
      <c r="E98" s="4" t="str">
        <f>IF(Inddata!E113="","",Inddata!E113)</f>
        <v/>
      </c>
      <c r="F98" s="4" t="str">
        <f>IF(Inddata!F113="","",Inddata!F113)</f>
        <v/>
      </c>
      <c r="G98" s="4">
        <f>IF(Inddata!G113="","",Inddata!G113)</f>
        <v>0</v>
      </c>
      <c r="H98" s="4" t="str">
        <f>IF(Inddata!H113&gt;0.5,Inddata!H113,"")</f>
        <v/>
      </c>
      <c r="I98" s="4" t="str">
        <f>IF(Inddata!I113="","",Inddata!I113)</f>
        <v/>
      </c>
      <c r="J98" s="15" t="str">
        <f>IF(Beregningsark!AQ98="","",IF(OR(I98="Motorvejsstrækning",I98="Frakørselsflettestrækning",I98="Tilkørselsflettestrækning",I98="Motorvejsforgrening",I98="Motorvejssammenløb",I98="Motorvejsvekselstrækning",I98="Sideanlæg"),Beregningsark!AK98*Beregningsark!J98*Beregningsark!K98*Beregningsark!L98*Beregningsark!N98*Beregningsark!P98*Beregningsark!R98*Beregningsark!S98*Beregningsark!T98*Beregningsark!Y98*Beregningsark!Z98*Beregningsark!AB98*Beregningsark!AD98*Beregningsark!AF98*Beregningsark!AJ98,Beregningsark!AK98*Beregningsark!J98*Beregningsark!K98*Beregningsark!L98*Beregningsark!N98*Beregningsark!P98*Beregningsark!R98*Beregningsark!S98*Beregningsark!T98*Beregningsark!Y98*Beregningsark!Z98*Beregningsark!AB98*Beregningsark!AD98*Beregningsark!AF98*Beregningsark!AJ98*0.7672))</f>
        <v/>
      </c>
      <c r="K98" s="15" t="str">
        <f>IF(Beregningsark!AQ98="","",IF(OR(I98="Motorvejsstrækning",I98="Frakørselsflettestrækning",I98="Tilkørselsflettestrækning",I98="Motorvejsforgrening",I98="Motorvejssammenløb",I98="Motorvejsvekselstrækning",I98="Sideanlæg"),Beregningsark!AL98*Beregningsark!J98*Beregningsark!K98*Beregningsark!M98*Beregningsark!O98*Beregningsark!P98*Beregningsark!Q98*Beregningsark!R98*Beregningsark!S98*Beregningsark!T98*Beregningsark!Y98*Beregningsark!AA98*Beregningsark!AC98*Beregningsark!AE98*Beregningsark!AG98*Beregningsark!AJ98,Beregningsark!AL98*Beregningsark!J98*Beregningsark!K98*Beregningsark!M98*Beregningsark!O98*Beregningsark!P98*Beregningsark!Q98*Beregningsark!R98*Beregningsark!S98*Beregningsark!T98*Beregningsark!Y98*Beregningsark!AA98*Beregningsark!AC98*Beregningsark!AE98*Beregningsark!AG98*Beregningsark!AJ98*0.8833))</f>
        <v/>
      </c>
      <c r="L98" s="15" t="str">
        <f>IF(Beregningsark!AQ98="","",IF(OR(I98="Motorvejsstrækning",I98="Frakørselsflettestrækning",I98="Tilkørselsflettestrækning",I98="Motorvejsforgrening",I98="Motorvejssammenløb",I98="Motorvejsvekselstrækning",I98="Sideanlæg"),Beregningsark!AM98*Beregningsark!J98*Beregningsark!K98*Beregningsark!M98*Beregningsark!O98*Beregningsark!P98*Beregningsark!Q98*Beregningsark!R98*Beregningsark!S98*Beregningsark!U98*Beregningsark!Y98*Beregningsark!AA98*Beregningsark!AC98*Beregningsark!AE98*Beregningsark!AG98*Beregningsark!AJ98,Beregningsark!AM98*Beregningsark!J98*Beregningsark!K98*Beregningsark!M98*Beregningsark!O98*Beregningsark!P98*Beregningsark!Q98*Beregningsark!R98*Beregningsark!S98*Beregningsark!U98*Beregningsark!Y98*Beregningsark!AA98*Beregningsark!AC98*Beregningsark!AE98*Beregningsark!AG98*Beregningsark!AJ98*1.1176))</f>
        <v/>
      </c>
      <c r="M98" s="15" t="str">
        <f t="shared" si="3"/>
        <v/>
      </c>
      <c r="N98" s="15" t="str">
        <f>IF(Beregningsark!AQ98="","",IF(OR(I98="Motorvejsstrækning",I98="Frakørselsflettestrækning",I98="Tilkørselsflettestrækning",I98="Motorvejsforgrening",I98="Motorvejssammenløb",I98="Motorvejsvekselstrækning",I98="Sideanlæg"),Beregningsark!AN98*Beregningsark!J98*Beregningsark!K98*Beregningsark!L98*Beregningsark!N98*Beregningsark!P98*Beregningsark!R98*Beregningsark!S98*Beregningsark!V98*Beregningsark!Y98*Beregningsark!Z98*Beregningsark!AB98*Beregningsark!AD98*Beregningsark!AH98*Beregningsark!AJ98,Beregningsark!AN98*Beregningsark!J98*Beregningsark!K98*Beregningsark!L98*Beregningsark!N98*Beregningsark!P98*Beregningsark!R98*Beregningsark!S98*Beregningsark!V98*Beregningsark!Y98*Beregningsark!Z98*Beregningsark!AB98*Beregningsark!AD98*Beregningsark!AH98*Beregningsark!AJ98*0.7672))</f>
        <v/>
      </c>
      <c r="O98" s="15" t="str">
        <f>IF(Beregningsark!AQ98="","",IF(OR(I98="Motorvejsstrækning",I98="Frakørselsflettestrækning",I98="Tilkørselsflettestrækning",I98="Motorvejsforgrening",I98="Motorvejssammenløb",I98="Motorvejsvekselstrækning",I98="Sideanlæg"),Beregningsark!AO98*Beregningsark!J98*Beregningsark!K98*Beregningsark!L98*Beregningsark!N98*Beregningsark!P98*Beregningsark!R98*Beregningsark!S98*Beregningsark!W98*Beregningsark!Y98*Beregningsark!Z98*Beregningsark!AB98*Beregningsark!AD98*Beregningsark!AH98*Beregningsark!AJ98,Beregningsark!AO98*Beregningsark!J98*Beregningsark!K98*Beregningsark!L98*Beregningsark!N98*Beregningsark!P98*Beregningsark!R98*Beregningsark!S98*Beregningsark!W98*Beregningsark!Y98*Beregningsark!Z98*Beregningsark!AB98*Beregningsark!AD98*Beregningsark!AH98*Beregningsark!AJ98*0.7672))</f>
        <v/>
      </c>
      <c r="P98" s="15" t="str">
        <f>IF(Beregningsark!AQ98="","",IF(OR(I98="Motorvejsstrækning",I98="Frakørselsflettestrækning",I98="Tilkørselsflettestrækning",I98="Motorvejsforgrening",I98="Motorvejssammenløb",I98="Motorvejsvekselstrækning",I98="Sideanlæg"),Beregningsark!AP98*Beregningsark!J98*Beregningsark!K98*Beregningsark!L98*Beregningsark!N98*Beregningsark!P98*Beregningsark!R98*Beregningsark!S98*Beregningsark!X98*Beregningsark!Y98*Beregningsark!Z98*Beregningsark!AB98*Beregningsark!AD98*Beregningsark!AI98*Beregningsark!AJ98,Beregningsark!AP98*Beregningsark!J98*Beregningsark!K98*Beregningsark!L98*Beregningsark!N98*Beregningsark!P98*Beregningsark!R98*Beregningsark!S98*Beregningsark!X98*Beregningsark!Y98*Beregningsark!Z98*Beregningsark!AB98*Beregningsark!AD98*Beregningsark!AI98*Beregningsark!AJ98*0.7672))</f>
        <v/>
      </c>
      <c r="Q98" s="15" t="str">
        <f t="shared" si="4"/>
        <v/>
      </c>
      <c r="R98" s="17" t="str">
        <f t="shared" si="5"/>
        <v/>
      </c>
    </row>
    <row r="99" spans="1:18" x14ac:dyDescent="0.25">
      <c r="A99" s="4" t="str">
        <f>IF(Inddata!A114="","",Inddata!A114)</f>
        <v/>
      </c>
      <c r="B99" s="4" t="str">
        <f>IF(Inddata!B114="","",Inddata!B114)</f>
        <v/>
      </c>
      <c r="C99" s="4" t="str">
        <f>IF(Inddata!C114="","",Inddata!C114)</f>
        <v/>
      </c>
      <c r="D99" s="4" t="str">
        <f>IF(Inddata!D114="","",Inddata!D114)</f>
        <v/>
      </c>
      <c r="E99" s="4" t="str">
        <f>IF(Inddata!E114="","",Inddata!E114)</f>
        <v/>
      </c>
      <c r="F99" s="4" t="str">
        <f>IF(Inddata!F114="","",Inddata!F114)</f>
        <v/>
      </c>
      <c r="G99" s="4">
        <f>IF(Inddata!G114="","",Inddata!G114)</f>
        <v>0</v>
      </c>
      <c r="H99" s="4" t="str">
        <f>IF(Inddata!H114&gt;0.5,Inddata!H114,"")</f>
        <v/>
      </c>
      <c r="I99" s="4" t="str">
        <f>IF(Inddata!I114="","",Inddata!I114)</f>
        <v/>
      </c>
      <c r="J99" s="15" t="str">
        <f>IF(Beregningsark!AQ99="","",IF(OR(I99="Motorvejsstrækning",I99="Frakørselsflettestrækning",I99="Tilkørselsflettestrækning",I99="Motorvejsforgrening",I99="Motorvejssammenløb",I99="Motorvejsvekselstrækning",I99="Sideanlæg"),Beregningsark!AK99*Beregningsark!J99*Beregningsark!K99*Beregningsark!L99*Beregningsark!N99*Beregningsark!P99*Beregningsark!R99*Beregningsark!S99*Beregningsark!T99*Beregningsark!Y99*Beregningsark!Z99*Beregningsark!AB99*Beregningsark!AD99*Beregningsark!AF99*Beregningsark!AJ99,Beregningsark!AK99*Beregningsark!J99*Beregningsark!K99*Beregningsark!L99*Beregningsark!N99*Beregningsark!P99*Beregningsark!R99*Beregningsark!S99*Beregningsark!T99*Beregningsark!Y99*Beregningsark!Z99*Beregningsark!AB99*Beregningsark!AD99*Beregningsark!AF99*Beregningsark!AJ99*0.7672))</f>
        <v/>
      </c>
      <c r="K99" s="15" t="str">
        <f>IF(Beregningsark!AQ99="","",IF(OR(I99="Motorvejsstrækning",I99="Frakørselsflettestrækning",I99="Tilkørselsflettestrækning",I99="Motorvejsforgrening",I99="Motorvejssammenløb",I99="Motorvejsvekselstrækning",I99="Sideanlæg"),Beregningsark!AL99*Beregningsark!J99*Beregningsark!K99*Beregningsark!M99*Beregningsark!O99*Beregningsark!P99*Beregningsark!Q99*Beregningsark!R99*Beregningsark!S99*Beregningsark!T99*Beregningsark!Y99*Beregningsark!AA99*Beregningsark!AC99*Beregningsark!AE99*Beregningsark!AG99*Beregningsark!AJ99,Beregningsark!AL99*Beregningsark!J99*Beregningsark!K99*Beregningsark!M99*Beregningsark!O99*Beregningsark!P99*Beregningsark!Q99*Beregningsark!R99*Beregningsark!S99*Beregningsark!T99*Beregningsark!Y99*Beregningsark!AA99*Beregningsark!AC99*Beregningsark!AE99*Beregningsark!AG99*Beregningsark!AJ99*0.8833))</f>
        <v/>
      </c>
      <c r="L99" s="15" t="str">
        <f>IF(Beregningsark!AQ99="","",IF(OR(I99="Motorvejsstrækning",I99="Frakørselsflettestrækning",I99="Tilkørselsflettestrækning",I99="Motorvejsforgrening",I99="Motorvejssammenløb",I99="Motorvejsvekselstrækning",I99="Sideanlæg"),Beregningsark!AM99*Beregningsark!J99*Beregningsark!K99*Beregningsark!M99*Beregningsark!O99*Beregningsark!P99*Beregningsark!Q99*Beregningsark!R99*Beregningsark!S99*Beregningsark!U99*Beregningsark!Y99*Beregningsark!AA99*Beregningsark!AC99*Beregningsark!AE99*Beregningsark!AG99*Beregningsark!AJ99,Beregningsark!AM99*Beregningsark!J99*Beregningsark!K99*Beregningsark!M99*Beregningsark!O99*Beregningsark!P99*Beregningsark!Q99*Beregningsark!R99*Beregningsark!S99*Beregningsark!U99*Beregningsark!Y99*Beregningsark!AA99*Beregningsark!AC99*Beregningsark!AE99*Beregningsark!AG99*Beregningsark!AJ99*1.1176))</f>
        <v/>
      </c>
      <c r="M99" s="15" t="str">
        <f t="shared" si="3"/>
        <v/>
      </c>
      <c r="N99" s="15" t="str">
        <f>IF(Beregningsark!AQ99="","",IF(OR(I99="Motorvejsstrækning",I99="Frakørselsflettestrækning",I99="Tilkørselsflettestrækning",I99="Motorvejsforgrening",I99="Motorvejssammenløb",I99="Motorvejsvekselstrækning",I99="Sideanlæg"),Beregningsark!AN99*Beregningsark!J99*Beregningsark!K99*Beregningsark!L99*Beregningsark!N99*Beregningsark!P99*Beregningsark!R99*Beregningsark!S99*Beregningsark!V99*Beregningsark!Y99*Beregningsark!Z99*Beregningsark!AB99*Beregningsark!AD99*Beregningsark!AH99*Beregningsark!AJ99,Beregningsark!AN99*Beregningsark!J99*Beregningsark!K99*Beregningsark!L99*Beregningsark!N99*Beregningsark!P99*Beregningsark!R99*Beregningsark!S99*Beregningsark!V99*Beregningsark!Y99*Beregningsark!Z99*Beregningsark!AB99*Beregningsark!AD99*Beregningsark!AH99*Beregningsark!AJ99*0.7672))</f>
        <v/>
      </c>
      <c r="O99" s="15" t="str">
        <f>IF(Beregningsark!AQ99="","",IF(OR(I99="Motorvejsstrækning",I99="Frakørselsflettestrækning",I99="Tilkørselsflettestrækning",I99="Motorvejsforgrening",I99="Motorvejssammenløb",I99="Motorvejsvekselstrækning",I99="Sideanlæg"),Beregningsark!AO99*Beregningsark!J99*Beregningsark!K99*Beregningsark!L99*Beregningsark!N99*Beregningsark!P99*Beregningsark!R99*Beregningsark!S99*Beregningsark!W99*Beregningsark!Y99*Beregningsark!Z99*Beregningsark!AB99*Beregningsark!AD99*Beregningsark!AH99*Beregningsark!AJ99,Beregningsark!AO99*Beregningsark!J99*Beregningsark!K99*Beregningsark!L99*Beregningsark!N99*Beregningsark!P99*Beregningsark!R99*Beregningsark!S99*Beregningsark!W99*Beregningsark!Y99*Beregningsark!Z99*Beregningsark!AB99*Beregningsark!AD99*Beregningsark!AH99*Beregningsark!AJ99*0.7672))</f>
        <v/>
      </c>
      <c r="P99" s="15" t="str">
        <f>IF(Beregningsark!AQ99="","",IF(OR(I99="Motorvejsstrækning",I99="Frakørselsflettestrækning",I99="Tilkørselsflettestrækning",I99="Motorvejsforgrening",I99="Motorvejssammenløb",I99="Motorvejsvekselstrækning",I99="Sideanlæg"),Beregningsark!AP99*Beregningsark!J99*Beregningsark!K99*Beregningsark!L99*Beregningsark!N99*Beregningsark!P99*Beregningsark!R99*Beregningsark!S99*Beregningsark!X99*Beregningsark!Y99*Beregningsark!Z99*Beregningsark!AB99*Beregningsark!AD99*Beregningsark!AI99*Beregningsark!AJ99,Beregningsark!AP99*Beregningsark!J99*Beregningsark!K99*Beregningsark!L99*Beregningsark!N99*Beregningsark!P99*Beregningsark!R99*Beregningsark!S99*Beregningsark!X99*Beregningsark!Y99*Beregningsark!Z99*Beregningsark!AB99*Beregningsark!AD99*Beregningsark!AI99*Beregningsark!AJ99*0.7672))</f>
        <v/>
      </c>
      <c r="Q99" s="15" t="str">
        <f t="shared" si="4"/>
        <v/>
      </c>
      <c r="R99" s="17" t="str">
        <f t="shared" si="5"/>
        <v/>
      </c>
    </row>
    <row r="100" spans="1:18" x14ac:dyDescent="0.25">
      <c r="A100" s="4" t="str">
        <f>IF(Inddata!A115="","",Inddata!A115)</f>
        <v/>
      </c>
      <c r="B100" s="4" t="str">
        <f>IF(Inddata!B115="","",Inddata!B115)</f>
        <v/>
      </c>
      <c r="C100" s="4" t="str">
        <f>IF(Inddata!C115="","",Inddata!C115)</f>
        <v/>
      </c>
      <c r="D100" s="4" t="str">
        <f>IF(Inddata!D115="","",Inddata!D115)</f>
        <v/>
      </c>
      <c r="E100" s="4" t="str">
        <f>IF(Inddata!E115="","",Inddata!E115)</f>
        <v/>
      </c>
      <c r="F100" s="4" t="str">
        <f>IF(Inddata!F115="","",Inddata!F115)</f>
        <v/>
      </c>
      <c r="G100" s="4">
        <f>IF(Inddata!G115="","",Inddata!G115)</f>
        <v>0</v>
      </c>
      <c r="H100" s="4" t="str">
        <f>IF(Inddata!H115&gt;0.5,Inddata!H115,"")</f>
        <v/>
      </c>
      <c r="I100" s="4" t="str">
        <f>IF(Inddata!I115="","",Inddata!I115)</f>
        <v/>
      </c>
      <c r="J100" s="15" t="str">
        <f>IF(Beregningsark!AQ100="","",IF(OR(I100="Motorvejsstrækning",I100="Frakørselsflettestrækning",I100="Tilkørselsflettestrækning",I100="Motorvejsforgrening",I100="Motorvejssammenløb",I100="Motorvejsvekselstrækning",I100="Sideanlæg"),Beregningsark!AK100*Beregningsark!J100*Beregningsark!K100*Beregningsark!L100*Beregningsark!N100*Beregningsark!P100*Beregningsark!R100*Beregningsark!S100*Beregningsark!T100*Beregningsark!Y100*Beregningsark!Z100*Beregningsark!AB100*Beregningsark!AD100*Beregningsark!AF100*Beregningsark!AJ100,Beregningsark!AK100*Beregningsark!J100*Beregningsark!K100*Beregningsark!L100*Beregningsark!N100*Beregningsark!P100*Beregningsark!R100*Beregningsark!S100*Beregningsark!T100*Beregningsark!Y100*Beregningsark!Z100*Beregningsark!AB100*Beregningsark!AD100*Beregningsark!AF100*Beregningsark!AJ100*0.7672))</f>
        <v/>
      </c>
      <c r="K100" s="15" t="str">
        <f>IF(Beregningsark!AQ100="","",IF(OR(I100="Motorvejsstrækning",I100="Frakørselsflettestrækning",I100="Tilkørselsflettestrækning",I100="Motorvejsforgrening",I100="Motorvejssammenløb",I100="Motorvejsvekselstrækning",I100="Sideanlæg"),Beregningsark!AL100*Beregningsark!J100*Beregningsark!K100*Beregningsark!M100*Beregningsark!O100*Beregningsark!P100*Beregningsark!Q100*Beregningsark!R100*Beregningsark!S100*Beregningsark!T100*Beregningsark!Y100*Beregningsark!AA100*Beregningsark!AC100*Beregningsark!AE100*Beregningsark!AG100*Beregningsark!AJ100,Beregningsark!AL100*Beregningsark!J100*Beregningsark!K100*Beregningsark!M100*Beregningsark!O100*Beregningsark!P100*Beregningsark!Q100*Beregningsark!R100*Beregningsark!S100*Beregningsark!T100*Beregningsark!Y100*Beregningsark!AA100*Beregningsark!AC100*Beregningsark!AE100*Beregningsark!AG100*Beregningsark!AJ100*0.8833))</f>
        <v/>
      </c>
      <c r="L100" s="15" t="str">
        <f>IF(Beregningsark!AQ100="","",IF(OR(I100="Motorvejsstrækning",I100="Frakørselsflettestrækning",I100="Tilkørselsflettestrækning",I100="Motorvejsforgrening",I100="Motorvejssammenløb",I100="Motorvejsvekselstrækning",I100="Sideanlæg"),Beregningsark!AM100*Beregningsark!J100*Beregningsark!K100*Beregningsark!M100*Beregningsark!O100*Beregningsark!P100*Beregningsark!Q100*Beregningsark!R100*Beregningsark!S100*Beregningsark!U100*Beregningsark!Y100*Beregningsark!AA100*Beregningsark!AC100*Beregningsark!AE100*Beregningsark!AG100*Beregningsark!AJ100,Beregningsark!AM100*Beregningsark!J100*Beregningsark!K100*Beregningsark!M100*Beregningsark!O100*Beregningsark!P100*Beregningsark!Q100*Beregningsark!R100*Beregningsark!S100*Beregningsark!U100*Beregningsark!Y100*Beregningsark!AA100*Beregningsark!AC100*Beregningsark!AE100*Beregningsark!AG100*Beregningsark!AJ100*1.1176))</f>
        <v/>
      </c>
      <c r="M100" s="15" t="str">
        <f t="shared" si="3"/>
        <v/>
      </c>
      <c r="N100" s="15" t="str">
        <f>IF(Beregningsark!AQ100="","",IF(OR(I100="Motorvejsstrækning",I100="Frakørselsflettestrækning",I100="Tilkørselsflettestrækning",I100="Motorvejsforgrening",I100="Motorvejssammenløb",I100="Motorvejsvekselstrækning",I100="Sideanlæg"),Beregningsark!AN100*Beregningsark!J100*Beregningsark!K100*Beregningsark!L100*Beregningsark!N100*Beregningsark!P100*Beregningsark!R100*Beregningsark!S100*Beregningsark!V100*Beregningsark!Y100*Beregningsark!Z100*Beregningsark!AB100*Beregningsark!AD100*Beregningsark!AH100*Beregningsark!AJ100,Beregningsark!AN100*Beregningsark!J100*Beregningsark!K100*Beregningsark!L100*Beregningsark!N100*Beregningsark!P100*Beregningsark!R100*Beregningsark!S100*Beregningsark!V100*Beregningsark!Y100*Beregningsark!Z100*Beregningsark!AB100*Beregningsark!AD100*Beregningsark!AH100*Beregningsark!AJ100*0.7672))</f>
        <v/>
      </c>
      <c r="O100" s="15" t="str">
        <f>IF(Beregningsark!AQ100="","",IF(OR(I100="Motorvejsstrækning",I100="Frakørselsflettestrækning",I100="Tilkørselsflettestrækning",I100="Motorvejsforgrening",I100="Motorvejssammenløb",I100="Motorvejsvekselstrækning",I100="Sideanlæg"),Beregningsark!AO100*Beregningsark!J100*Beregningsark!K100*Beregningsark!L100*Beregningsark!N100*Beregningsark!P100*Beregningsark!R100*Beregningsark!S100*Beregningsark!W100*Beregningsark!Y100*Beregningsark!Z100*Beregningsark!AB100*Beregningsark!AD100*Beregningsark!AH100*Beregningsark!AJ100,Beregningsark!AO100*Beregningsark!J100*Beregningsark!K100*Beregningsark!L100*Beregningsark!N100*Beregningsark!P100*Beregningsark!R100*Beregningsark!S100*Beregningsark!W100*Beregningsark!Y100*Beregningsark!Z100*Beregningsark!AB100*Beregningsark!AD100*Beregningsark!AH100*Beregningsark!AJ100*0.7672))</f>
        <v/>
      </c>
      <c r="P100" s="15" t="str">
        <f>IF(Beregningsark!AQ100="","",IF(OR(I100="Motorvejsstrækning",I100="Frakørselsflettestrækning",I100="Tilkørselsflettestrækning",I100="Motorvejsforgrening",I100="Motorvejssammenløb",I100="Motorvejsvekselstrækning",I100="Sideanlæg"),Beregningsark!AP100*Beregningsark!J100*Beregningsark!K100*Beregningsark!L100*Beregningsark!N100*Beregningsark!P100*Beregningsark!R100*Beregningsark!S100*Beregningsark!X100*Beregningsark!Y100*Beregningsark!Z100*Beregningsark!AB100*Beregningsark!AD100*Beregningsark!AI100*Beregningsark!AJ100,Beregningsark!AP100*Beregningsark!J100*Beregningsark!K100*Beregningsark!L100*Beregningsark!N100*Beregningsark!P100*Beregningsark!R100*Beregningsark!S100*Beregningsark!X100*Beregningsark!Y100*Beregningsark!Z100*Beregningsark!AB100*Beregningsark!AD100*Beregningsark!AI100*Beregningsark!AJ100*0.7672))</f>
        <v/>
      </c>
      <c r="Q100" s="15" t="str">
        <f t="shared" si="4"/>
        <v/>
      </c>
      <c r="R100" s="17" t="str">
        <f t="shared" si="5"/>
        <v/>
      </c>
    </row>
    <row r="101" spans="1:18" x14ac:dyDescent="0.25">
      <c r="A101" s="4" t="str">
        <f>IF(Inddata!A116="","",Inddata!A116)</f>
        <v/>
      </c>
      <c r="B101" s="4" t="str">
        <f>IF(Inddata!B116="","",Inddata!B116)</f>
        <v/>
      </c>
      <c r="C101" s="4" t="str">
        <f>IF(Inddata!C116="","",Inddata!C116)</f>
        <v/>
      </c>
      <c r="D101" s="4" t="str">
        <f>IF(Inddata!D116="","",Inddata!D116)</f>
        <v/>
      </c>
      <c r="E101" s="4" t="str">
        <f>IF(Inddata!E116="","",Inddata!E116)</f>
        <v/>
      </c>
      <c r="F101" s="4" t="str">
        <f>IF(Inddata!F116="","",Inddata!F116)</f>
        <v/>
      </c>
      <c r="G101" s="4">
        <f>IF(Inddata!G116="","",Inddata!G116)</f>
        <v>0</v>
      </c>
      <c r="H101" s="4" t="str">
        <f>IF(Inddata!H116&gt;0.5,Inddata!H116,"")</f>
        <v/>
      </c>
      <c r="I101" s="4" t="str">
        <f>IF(Inddata!I116="","",Inddata!I116)</f>
        <v/>
      </c>
      <c r="J101" s="15" t="str">
        <f>IF(Beregningsark!AQ101="","",IF(OR(I101="Motorvejsstrækning",I101="Frakørselsflettestrækning",I101="Tilkørselsflettestrækning",I101="Motorvejsforgrening",I101="Motorvejssammenløb",I101="Motorvejsvekselstrækning",I101="Sideanlæg"),Beregningsark!AK101*Beregningsark!J101*Beregningsark!K101*Beregningsark!L101*Beregningsark!N101*Beregningsark!P101*Beregningsark!R101*Beregningsark!S101*Beregningsark!T101*Beregningsark!Y101*Beregningsark!Z101*Beregningsark!AB101*Beregningsark!AD101*Beregningsark!AF101*Beregningsark!AJ101,Beregningsark!AK101*Beregningsark!J101*Beregningsark!K101*Beregningsark!L101*Beregningsark!N101*Beregningsark!P101*Beregningsark!R101*Beregningsark!S101*Beregningsark!T101*Beregningsark!Y101*Beregningsark!Z101*Beregningsark!AB101*Beregningsark!AD101*Beregningsark!AF101*Beregningsark!AJ101*0.7672))</f>
        <v/>
      </c>
      <c r="K101" s="15" t="str">
        <f>IF(Beregningsark!AQ101="","",IF(OR(I101="Motorvejsstrækning",I101="Frakørselsflettestrækning",I101="Tilkørselsflettestrækning",I101="Motorvejsforgrening",I101="Motorvejssammenløb",I101="Motorvejsvekselstrækning",I101="Sideanlæg"),Beregningsark!AL101*Beregningsark!J101*Beregningsark!K101*Beregningsark!M101*Beregningsark!O101*Beregningsark!P101*Beregningsark!Q101*Beregningsark!R101*Beregningsark!S101*Beregningsark!T101*Beregningsark!Y101*Beregningsark!AA101*Beregningsark!AC101*Beregningsark!AE101*Beregningsark!AG101*Beregningsark!AJ101,Beregningsark!AL101*Beregningsark!J101*Beregningsark!K101*Beregningsark!M101*Beregningsark!O101*Beregningsark!P101*Beregningsark!Q101*Beregningsark!R101*Beregningsark!S101*Beregningsark!T101*Beregningsark!Y101*Beregningsark!AA101*Beregningsark!AC101*Beregningsark!AE101*Beregningsark!AG101*Beregningsark!AJ101*0.8833))</f>
        <v/>
      </c>
      <c r="L101" s="15" t="str">
        <f>IF(Beregningsark!AQ101="","",IF(OR(I101="Motorvejsstrækning",I101="Frakørselsflettestrækning",I101="Tilkørselsflettestrækning",I101="Motorvejsforgrening",I101="Motorvejssammenløb",I101="Motorvejsvekselstrækning",I101="Sideanlæg"),Beregningsark!AM101*Beregningsark!J101*Beregningsark!K101*Beregningsark!M101*Beregningsark!O101*Beregningsark!P101*Beregningsark!Q101*Beregningsark!R101*Beregningsark!S101*Beregningsark!U101*Beregningsark!Y101*Beregningsark!AA101*Beregningsark!AC101*Beregningsark!AE101*Beregningsark!AG101*Beregningsark!AJ101,Beregningsark!AM101*Beregningsark!J101*Beregningsark!K101*Beregningsark!M101*Beregningsark!O101*Beregningsark!P101*Beregningsark!Q101*Beregningsark!R101*Beregningsark!S101*Beregningsark!U101*Beregningsark!Y101*Beregningsark!AA101*Beregningsark!AC101*Beregningsark!AE101*Beregningsark!AG101*Beregningsark!AJ101*1.1176))</f>
        <v/>
      </c>
      <c r="M101" s="15" t="str">
        <f t="shared" si="3"/>
        <v/>
      </c>
      <c r="N101" s="15" t="str">
        <f>IF(Beregningsark!AQ101="","",IF(OR(I101="Motorvejsstrækning",I101="Frakørselsflettestrækning",I101="Tilkørselsflettestrækning",I101="Motorvejsforgrening",I101="Motorvejssammenløb",I101="Motorvejsvekselstrækning",I101="Sideanlæg"),Beregningsark!AN101*Beregningsark!J101*Beregningsark!K101*Beregningsark!L101*Beregningsark!N101*Beregningsark!P101*Beregningsark!R101*Beregningsark!S101*Beregningsark!V101*Beregningsark!Y101*Beregningsark!Z101*Beregningsark!AB101*Beregningsark!AD101*Beregningsark!AH101*Beregningsark!AJ101,Beregningsark!AN101*Beregningsark!J101*Beregningsark!K101*Beregningsark!L101*Beregningsark!N101*Beregningsark!P101*Beregningsark!R101*Beregningsark!S101*Beregningsark!V101*Beregningsark!Y101*Beregningsark!Z101*Beregningsark!AB101*Beregningsark!AD101*Beregningsark!AH101*Beregningsark!AJ101*0.7672))</f>
        <v/>
      </c>
      <c r="O101" s="15" t="str">
        <f>IF(Beregningsark!AQ101="","",IF(OR(I101="Motorvejsstrækning",I101="Frakørselsflettestrækning",I101="Tilkørselsflettestrækning",I101="Motorvejsforgrening",I101="Motorvejssammenløb",I101="Motorvejsvekselstrækning",I101="Sideanlæg"),Beregningsark!AO101*Beregningsark!J101*Beregningsark!K101*Beregningsark!L101*Beregningsark!N101*Beregningsark!P101*Beregningsark!R101*Beregningsark!S101*Beregningsark!W101*Beregningsark!Y101*Beregningsark!Z101*Beregningsark!AB101*Beregningsark!AD101*Beregningsark!AH101*Beregningsark!AJ101,Beregningsark!AO101*Beregningsark!J101*Beregningsark!K101*Beregningsark!L101*Beregningsark!N101*Beregningsark!P101*Beregningsark!R101*Beregningsark!S101*Beregningsark!W101*Beregningsark!Y101*Beregningsark!Z101*Beregningsark!AB101*Beregningsark!AD101*Beregningsark!AH101*Beregningsark!AJ101*0.7672))</f>
        <v/>
      </c>
      <c r="P101" s="15" t="str">
        <f>IF(Beregningsark!AQ101="","",IF(OR(I101="Motorvejsstrækning",I101="Frakørselsflettestrækning",I101="Tilkørselsflettestrækning",I101="Motorvejsforgrening",I101="Motorvejssammenløb",I101="Motorvejsvekselstrækning",I101="Sideanlæg"),Beregningsark!AP101*Beregningsark!J101*Beregningsark!K101*Beregningsark!L101*Beregningsark!N101*Beregningsark!P101*Beregningsark!R101*Beregningsark!S101*Beregningsark!X101*Beregningsark!Y101*Beregningsark!Z101*Beregningsark!AB101*Beregningsark!AD101*Beregningsark!AI101*Beregningsark!AJ101,Beregningsark!AP101*Beregningsark!J101*Beregningsark!K101*Beregningsark!L101*Beregningsark!N101*Beregningsark!P101*Beregningsark!R101*Beregningsark!S101*Beregningsark!X101*Beregningsark!Y101*Beregningsark!Z101*Beregningsark!AB101*Beregningsark!AD101*Beregningsark!AI101*Beregningsark!AJ101*0.7672))</f>
        <v/>
      </c>
      <c r="Q101" s="15" t="str">
        <f t="shared" si="4"/>
        <v/>
      </c>
      <c r="R101" s="17" t="str">
        <f t="shared" si="5"/>
        <v/>
      </c>
    </row>
    <row r="102" spans="1:18" x14ac:dyDescent="0.25">
      <c r="A102" s="4" t="str">
        <f>IF(Inddata!A117="","",Inddata!A117)</f>
        <v/>
      </c>
      <c r="B102" s="4" t="str">
        <f>IF(Inddata!B117="","",Inddata!B117)</f>
        <v/>
      </c>
      <c r="C102" s="4" t="str">
        <f>IF(Inddata!C117="","",Inddata!C117)</f>
        <v/>
      </c>
      <c r="D102" s="4" t="str">
        <f>IF(Inddata!D117="","",Inddata!D117)</f>
        <v/>
      </c>
      <c r="E102" s="4" t="str">
        <f>IF(Inddata!E117="","",Inddata!E117)</f>
        <v/>
      </c>
      <c r="F102" s="4" t="str">
        <f>IF(Inddata!F117="","",Inddata!F117)</f>
        <v/>
      </c>
      <c r="G102" s="4">
        <f>IF(Inddata!G117="","",Inddata!G117)</f>
        <v>0</v>
      </c>
      <c r="H102" s="4" t="str">
        <f>IF(Inddata!H117&gt;0.5,Inddata!H117,"")</f>
        <v/>
      </c>
      <c r="I102" s="4" t="str">
        <f>IF(Inddata!I117="","",Inddata!I117)</f>
        <v/>
      </c>
      <c r="J102" s="15" t="str">
        <f>IF(Beregningsark!AQ102="","",IF(OR(I102="Motorvejsstrækning",I102="Frakørselsflettestrækning",I102="Tilkørselsflettestrækning",I102="Motorvejsforgrening",I102="Motorvejssammenløb",I102="Motorvejsvekselstrækning",I102="Sideanlæg"),Beregningsark!AK102*Beregningsark!J102*Beregningsark!K102*Beregningsark!L102*Beregningsark!N102*Beregningsark!P102*Beregningsark!R102*Beregningsark!S102*Beregningsark!T102*Beregningsark!Y102*Beregningsark!Z102*Beregningsark!AB102*Beregningsark!AD102*Beregningsark!AF102*Beregningsark!AJ102,Beregningsark!AK102*Beregningsark!J102*Beregningsark!K102*Beregningsark!L102*Beregningsark!N102*Beregningsark!P102*Beregningsark!R102*Beregningsark!S102*Beregningsark!T102*Beregningsark!Y102*Beregningsark!Z102*Beregningsark!AB102*Beregningsark!AD102*Beregningsark!AF102*Beregningsark!AJ102*0.7672))</f>
        <v/>
      </c>
      <c r="K102" s="15" t="str">
        <f>IF(Beregningsark!AQ102="","",IF(OR(I102="Motorvejsstrækning",I102="Frakørselsflettestrækning",I102="Tilkørselsflettestrækning",I102="Motorvejsforgrening",I102="Motorvejssammenløb",I102="Motorvejsvekselstrækning",I102="Sideanlæg"),Beregningsark!AL102*Beregningsark!J102*Beregningsark!K102*Beregningsark!M102*Beregningsark!O102*Beregningsark!P102*Beregningsark!Q102*Beregningsark!R102*Beregningsark!S102*Beregningsark!T102*Beregningsark!Y102*Beregningsark!AA102*Beregningsark!AC102*Beregningsark!AE102*Beregningsark!AG102*Beregningsark!AJ102,Beregningsark!AL102*Beregningsark!J102*Beregningsark!K102*Beregningsark!M102*Beregningsark!O102*Beregningsark!P102*Beregningsark!Q102*Beregningsark!R102*Beregningsark!S102*Beregningsark!T102*Beregningsark!Y102*Beregningsark!AA102*Beregningsark!AC102*Beregningsark!AE102*Beregningsark!AG102*Beregningsark!AJ102*0.8833))</f>
        <v/>
      </c>
      <c r="L102" s="15" t="str">
        <f>IF(Beregningsark!AQ102="","",IF(OR(I102="Motorvejsstrækning",I102="Frakørselsflettestrækning",I102="Tilkørselsflettestrækning",I102="Motorvejsforgrening",I102="Motorvejssammenløb",I102="Motorvejsvekselstrækning",I102="Sideanlæg"),Beregningsark!AM102*Beregningsark!J102*Beregningsark!K102*Beregningsark!M102*Beregningsark!O102*Beregningsark!P102*Beregningsark!Q102*Beregningsark!R102*Beregningsark!S102*Beregningsark!U102*Beregningsark!Y102*Beregningsark!AA102*Beregningsark!AC102*Beregningsark!AE102*Beregningsark!AG102*Beregningsark!AJ102,Beregningsark!AM102*Beregningsark!J102*Beregningsark!K102*Beregningsark!M102*Beregningsark!O102*Beregningsark!P102*Beregningsark!Q102*Beregningsark!R102*Beregningsark!S102*Beregningsark!U102*Beregningsark!Y102*Beregningsark!AA102*Beregningsark!AC102*Beregningsark!AE102*Beregningsark!AG102*Beregningsark!AJ102*1.1176))</f>
        <v/>
      </c>
      <c r="M102" s="15" t="str">
        <f t="shared" si="3"/>
        <v/>
      </c>
      <c r="N102" s="15" t="str">
        <f>IF(Beregningsark!AQ102="","",IF(OR(I102="Motorvejsstrækning",I102="Frakørselsflettestrækning",I102="Tilkørselsflettestrækning",I102="Motorvejsforgrening",I102="Motorvejssammenløb",I102="Motorvejsvekselstrækning",I102="Sideanlæg"),Beregningsark!AN102*Beregningsark!J102*Beregningsark!K102*Beregningsark!L102*Beregningsark!N102*Beregningsark!P102*Beregningsark!R102*Beregningsark!S102*Beregningsark!V102*Beregningsark!Y102*Beregningsark!Z102*Beregningsark!AB102*Beregningsark!AD102*Beregningsark!AH102*Beregningsark!AJ102,Beregningsark!AN102*Beregningsark!J102*Beregningsark!K102*Beregningsark!L102*Beregningsark!N102*Beregningsark!P102*Beregningsark!R102*Beregningsark!S102*Beregningsark!V102*Beregningsark!Y102*Beregningsark!Z102*Beregningsark!AB102*Beregningsark!AD102*Beregningsark!AH102*Beregningsark!AJ102*0.7672))</f>
        <v/>
      </c>
      <c r="O102" s="15" t="str">
        <f>IF(Beregningsark!AQ102="","",IF(OR(I102="Motorvejsstrækning",I102="Frakørselsflettestrækning",I102="Tilkørselsflettestrækning",I102="Motorvejsforgrening",I102="Motorvejssammenløb",I102="Motorvejsvekselstrækning",I102="Sideanlæg"),Beregningsark!AO102*Beregningsark!J102*Beregningsark!K102*Beregningsark!L102*Beregningsark!N102*Beregningsark!P102*Beregningsark!R102*Beregningsark!S102*Beregningsark!W102*Beregningsark!Y102*Beregningsark!Z102*Beregningsark!AB102*Beregningsark!AD102*Beregningsark!AH102*Beregningsark!AJ102,Beregningsark!AO102*Beregningsark!J102*Beregningsark!K102*Beregningsark!L102*Beregningsark!N102*Beregningsark!P102*Beregningsark!R102*Beregningsark!S102*Beregningsark!W102*Beregningsark!Y102*Beregningsark!Z102*Beregningsark!AB102*Beregningsark!AD102*Beregningsark!AH102*Beregningsark!AJ102*0.7672))</f>
        <v/>
      </c>
      <c r="P102" s="15" t="str">
        <f>IF(Beregningsark!AQ102="","",IF(OR(I102="Motorvejsstrækning",I102="Frakørselsflettestrækning",I102="Tilkørselsflettestrækning",I102="Motorvejsforgrening",I102="Motorvejssammenløb",I102="Motorvejsvekselstrækning",I102="Sideanlæg"),Beregningsark!AP102*Beregningsark!J102*Beregningsark!K102*Beregningsark!L102*Beregningsark!N102*Beregningsark!P102*Beregningsark!R102*Beregningsark!S102*Beregningsark!X102*Beregningsark!Y102*Beregningsark!Z102*Beregningsark!AB102*Beregningsark!AD102*Beregningsark!AI102*Beregningsark!AJ102,Beregningsark!AP102*Beregningsark!J102*Beregningsark!K102*Beregningsark!L102*Beregningsark!N102*Beregningsark!P102*Beregningsark!R102*Beregningsark!S102*Beregningsark!X102*Beregningsark!Y102*Beregningsark!Z102*Beregningsark!AB102*Beregningsark!AD102*Beregningsark!AI102*Beregningsark!AJ102*0.7672))</f>
        <v/>
      </c>
      <c r="Q102" s="15" t="str">
        <f t="shared" si="4"/>
        <v/>
      </c>
      <c r="R102" s="17" t="str">
        <f t="shared" si="5"/>
        <v/>
      </c>
    </row>
    <row r="103" spans="1:18" x14ac:dyDescent="0.25">
      <c r="A103" s="4" t="str">
        <f>IF(Inddata!A118="","",Inddata!A118)</f>
        <v/>
      </c>
      <c r="B103" s="4" t="str">
        <f>IF(Inddata!B118="","",Inddata!B118)</f>
        <v/>
      </c>
      <c r="C103" s="4" t="str">
        <f>IF(Inddata!C118="","",Inddata!C118)</f>
        <v/>
      </c>
      <c r="D103" s="4" t="str">
        <f>IF(Inddata!D118="","",Inddata!D118)</f>
        <v/>
      </c>
      <c r="E103" s="4" t="str">
        <f>IF(Inddata!E118="","",Inddata!E118)</f>
        <v/>
      </c>
      <c r="F103" s="4" t="str">
        <f>IF(Inddata!F118="","",Inddata!F118)</f>
        <v/>
      </c>
      <c r="G103" s="4">
        <f>IF(Inddata!G118="","",Inddata!G118)</f>
        <v>0</v>
      </c>
      <c r="H103" s="4" t="str">
        <f>IF(Inddata!H118&gt;0.5,Inddata!H118,"")</f>
        <v/>
      </c>
      <c r="I103" s="4" t="str">
        <f>IF(Inddata!I118="","",Inddata!I118)</f>
        <v/>
      </c>
      <c r="J103" s="15" t="str">
        <f>IF(Beregningsark!AQ103="","",IF(OR(I103="Motorvejsstrækning",I103="Frakørselsflettestrækning",I103="Tilkørselsflettestrækning",I103="Motorvejsforgrening",I103="Motorvejssammenløb",I103="Motorvejsvekselstrækning",I103="Sideanlæg"),Beregningsark!AK103*Beregningsark!J103*Beregningsark!K103*Beregningsark!L103*Beregningsark!N103*Beregningsark!P103*Beregningsark!R103*Beregningsark!S103*Beregningsark!T103*Beregningsark!Y103*Beregningsark!Z103*Beregningsark!AB103*Beregningsark!AD103*Beregningsark!AF103*Beregningsark!AJ103,Beregningsark!AK103*Beregningsark!J103*Beregningsark!K103*Beregningsark!L103*Beregningsark!N103*Beregningsark!P103*Beregningsark!R103*Beregningsark!S103*Beregningsark!T103*Beregningsark!Y103*Beregningsark!Z103*Beregningsark!AB103*Beregningsark!AD103*Beregningsark!AF103*Beregningsark!AJ103*0.7672))</f>
        <v/>
      </c>
      <c r="K103" s="15" t="str">
        <f>IF(Beregningsark!AQ103="","",IF(OR(I103="Motorvejsstrækning",I103="Frakørselsflettestrækning",I103="Tilkørselsflettestrækning",I103="Motorvejsforgrening",I103="Motorvejssammenløb",I103="Motorvejsvekselstrækning",I103="Sideanlæg"),Beregningsark!AL103*Beregningsark!J103*Beregningsark!K103*Beregningsark!M103*Beregningsark!O103*Beregningsark!P103*Beregningsark!Q103*Beregningsark!R103*Beregningsark!S103*Beregningsark!T103*Beregningsark!Y103*Beregningsark!AA103*Beregningsark!AC103*Beregningsark!AE103*Beregningsark!AG103*Beregningsark!AJ103,Beregningsark!AL103*Beregningsark!J103*Beregningsark!K103*Beregningsark!M103*Beregningsark!O103*Beregningsark!P103*Beregningsark!Q103*Beregningsark!R103*Beregningsark!S103*Beregningsark!T103*Beregningsark!Y103*Beregningsark!AA103*Beregningsark!AC103*Beregningsark!AE103*Beregningsark!AG103*Beregningsark!AJ103*0.8833))</f>
        <v/>
      </c>
      <c r="L103" s="15" t="str">
        <f>IF(Beregningsark!AQ103="","",IF(OR(I103="Motorvejsstrækning",I103="Frakørselsflettestrækning",I103="Tilkørselsflettestrækning",I103="Motorvejsforgrening",I103="Motorvejssammenløb",I103="Motorvejsvekselstrækning",I103="Sideanlæg"),Beregningsark!AM103*Beregningsark!J103*Beregningsark!K103*Beregningsark!M103*Beregningsark!O103*Beregningsark!P103*Beregningsark!Q103*Beregningsark!R103*Beregningsark!S103*Beregningsark!U103*Beregningsark!Y103*Beregningsark!AA103*Beregningsark!AC103*Beregningsark!AE103*Beregningsark!AG103*Beregningsark!AJ103,Beregningsark!AM103*Beregningsark!J103*Beregningsark!K103*Beregningsark!M103*Beregningsark!O103*Beregningsark!P103*Beregningsark!Q103*Beregningsark!R103*Beregningsark!S103*Beregningsark!U103*Beregningsark!Y103*Beregningsark!AA103*Beregningsark!AC103*Beregningsark!AE103*Beregningsark!AG103*Beregningsark!AJ103*1.1176))</f>
        <v/>
      </c>
      <c r="M103" s="15" t="str">
        <f t="shared" si="3"/>
        <v/>
      </c>
      <c r="N103" s="15" t="str">
        <f>IF(Beregningsark!AQ103="","",IF(OR(I103="Motorvejsstrækning",I103="Frakørselsflettestrækning",I103="Tilkørselsflettestrækning",I103="Motorvejsforgrening",I103="Motorvejssammenløb",I103="Motorvejsvekselstrækning",I103="Sideanlæg"),Beregningsark!AN103*Beregningsark!J103*Beregningsark!K103*Beregningsark!L103*Beregningsark!N103*Beregningsark!P103*Beregningsark!R103*Beregningsark!S103*Beregningsark!V103*Beregningsark!Y103*Beregningsark!Z103*Beregningsark!AB103*Beregningsark!AD103*Beregningsark!AH103*Beregningsark!AJ103,Beregningsark!AN103*Beregningsark!J103*Beregningsark!K103*Beregningsark!L103*Beregningsark!N103*Beregningsark!P103*Beregningsark!R103*Beregningsark!S103*Beregningsark!V103*Beregningsark!Y103*Beregningsark!Z103*Beregningsark!AB103*Beregningsark!AD103*Beregningsark!AH103*Beregningsark!AJ103*0.7672))</f>
        <v/>
      </c>
      <c r="O103" s="15" t="str">
        <f>IF(Beregningsark!AQ103="","",IF(OR(I103="Motorvejsstrækning",I103="Frakørselsflettestrækning",I103="Tilkørselsflettestrækning",I103="Motorvejsforgrening",I103="Motorvejssammenløb",I103="Motorvejsvekselstrækning",I103="Sideanlæg"),Beregningsark!AO103*Beregningsark!J103*Beregningsark!K103*Beregningsark!L103*Beregningsark!N103*Beregningsark!P103*Beregningsark!R103*Beregningsark!S103*Beregningsark!W103*Beregningsark!Y103*Beregningsark!Z103*Beregningsark!AB103*Beregningsark!AD103*Beregningsark!AH103*Beregningsark!AJ103,Beregningsark!AO103*Beregningsark!J103*Beregningsark!K103*Beregningsark!L103*Beregningsark!N103*Beregningsark!P103*Beregningsark!R103*Beregningsark!S103*Beregningsark!W103*Beregningsark!Y103*Beregningsark!Z103*Beregningsark!AB103*Beregningsark!AD103*Beregningsark!AH103*Beregningsark!AJ103*0.7672))</f>
        <v/>
      </c>
      <c r="P103" s="15" t="str">
        <f>IF(Beregningsark!AQ103="","",IF(OR(I103="Motorvejsstrækning",I103="Frakørselsflettestrækning",I103="Tilkørselsflettestrækning",I103="Motorvejsforgrening",I103="Motorvejssammenløb",I103="Motorvejsvekselstrækning",I103="Sideanlæg"),Beregningsark!AP103*Beregningsark!J103*Beregningsark!K103*Beregningsark!L103*Beregningsark!N103*Beregningsark!P103*Beregningsark!R103*Beregningsark!S103*Beregningsark!X103*Beregningsark!Y103*Beregningsark!Z103*Beregningsark!AB103*Beregningsark!AD103*Beregningsark!AI103*Beregningsark!AJ103,Beregningsark!AP103*Beregningsark!J103*Beregningsark!K103*Beregningsark!L103*Beregningsark!N103*Beregningsark!P103*Beregningsark!R103*Beregningsark!S103*Beregningsark!X103*Beregningsark!Y103*Beregningsark!Z103*Beregningsark!AB103*Beregningsark!AD103*Beregningsark!AI103*Beregningsark!AJ103*0.7672))</f>
        <v/>
      </c>
      <c r="Q103" s="15" t="str">
        <f t="shared" si="4"/>
        <v/>
      </c>
      <c r="R103" s="17" t="str">
        <f t="shared" si="5"/>
        <v/>
      </c>
    </row>
    <row r="104" spans="1:18" x14ac:dyDescent="0.25">
      <c r="A104" s="4" t="str">
        <f>IF(Inddata!A119="","",Inddata!A119)</f>
        <v/>
      </c>
      <c r="B104" s="4" t="str">
        <f>IF(Inddata!B119="","",Inddata!B119)</f>
        <v/>
      </c>
      <c r="C104" s="4" t="str">
        <f>IF(Inddata!C119="","",Inddata!C119)</f>
        <v/>
      </c>
      <c r="D104" s="4" t="str">
        <f>IF(Inddata!D119="","",Inddata!D119)</f>
        <v/>
      </c>
      <c r="E104" s="4" t="str">
        <f>IF(Inddata!E119="","",Inddata!E119)</f>
        <v/>
      </c>
      <c r="F104" s="4" t="str">
        <f>IF(Inddata!F119="","",Inddata!F119)</f>
        <v/>
      </c>
      <c r="G104" s="4">
        <f>IF(Inddata!G119="","",Inddata!G119)</f>
        <v>0</v>
      </c>
      <c r="H104" s="4" t="str">
        <f>IF(Inddata!H119&gt;0.5,Inddata!H119,"")</f>
        <v/>
      </c>
      <c r="I104" s="4" t="str">
        <f>IF(Inddata!I119="","",Inddata!I119)</f>
        <v/>
      </c>
      <c r="J104" s="15" t="str">
        <f>IF(Beregningsark!AQ104="","",IF(OR(I104="Motorvejsstrækning",I104="Frakørselsflettestrækning",I104="Tilkørselsflettestrækning",I104="Motorvejsforgrening",I104="Motorvejssammenløb",I104="Motorvejsvekselstrækning",I104="Sideanlæg"),Beregningsark!AK104*Beregningsark!J104*Beregningsark!K104*Beregningsark!L104*Beregningsark!N104*Beregningsark!P104*Beregningsark!R104*Beregningsark!S104*Beregningsark!T104*Beregningsark!Y104*Beregningsark!Z104*Beregningsark!AB104*Beregningsark!AD104*Beregningsark!AF104*Beregningsark!AJ104,Beregningsark!AK104*Beregningsark!J104*Beregningsark!K104*Beregningsark!L104*Beregningsark!N104*Beregningsark!P104*Beregningsark!R104*Beregningsark!S104*Beregningsark!T104*Beregningsark!Y104*Beregningsark!Z104*Beregningsark!AB104*Beregningsark!AD104*Beregningsark!AF104*Beregningsark!AJ104*0.7672))</f>
        <v/>
      </c>
      <c r="K104" s="15" t="str">
        <f>IF(Beregningsark!AQ104="","",IF(OR(I104="Motorvejsstrækning",I104="Frakørselsflettestrækning",I104="Tilkørselsflettestrækning",I104="Motorvejsforgrening",I104="Motorvejssammenløb",I104="Motorvejsvekselstrækning",I104="Sideanlæg"),Beregningsark!AL104*Beregningsark!J104*Beregningsark!K104*Beregningsark!M104*Beregningsark!O104*Beregningsark!P104*Beregningsark!Q104*Beregningsark!R104*Beregningsark!S104*Beregningsark!T104*Beregningsark!Y104*Beregningsark!AA104*Beregningsark!AC104*Beregningsark!AE104*Beregningsark!AG104*Beregningsark!AJ104,Beregningsark!AL104*Beregningsark!J104*Beregningsark!K104*Beregningsark!M104*Beregningsark!O104*Beregningsark!P104*Beregningsark!Q104*Beregningsark!R104*Beregningsark!S104*Beregningsark!T104*Beregningsark!Y104*Beregningsark!AA104*Beregningsark!AC104*Beregningsark!AE104*Beregningsark!AG104*Beregningsark!AJ104*0.8833))</f>
        <v/>
      </c>
      <c r="L104" s="15" t="str">
        <f>IF(Beregningsark!AQ104="","",IF(OR(I104="Motorvejsstrækning",I104="Frakørselsflettestrækning",I104="Tilkørselsflettestrækning",I104="Motorvejsforgrening",I104="Motorvejssammenløb",I104="Motorvejsvekselstrækning",I104="Sideanlæg"),Beregningsark!AM104*Beregningsark!J104*Beregningsark!K104*Beregningsark!M104*Beregningsark!O104*Beregningsark!P104*Beregningsark!Q104*Beregningsark!R104*Beregningsark!S104*Beregningsark!U104*Beregningsark!Y104*Beregningsark!AA104*Beregningsark!AC104*Beregningsark!AE104*Beregningsark!AG104*Beregningsark!AJ104,Beregningsark!AM104*Beregningsark!J104*Beregningsark!K104*Beregningsark!M104*Beregningsark!O104*Beregningsark!P104*Beregningsark!Q104*Beregningsark!R104*Beregningsark!S104*Beregningsark!U104*Beregningsark!Y104*Beregningsark!AA104*Beregningsark!AC104*Beregningsark!AE104*Beregningsark!AG104*Beregningsark!AJ104*1.1176))</f>
        <v/>
      </c>
      <c r="M104" s="15" t="str">
        <f t="shared" si="3"/>
        <v/>
      </c>
      <c r="N104" s="15" t="str">
        <f>IF(Beregningsark!AQ104="","",IF(OR(I104="Motorvejsstrækning",I104="Frakørselsflettestrækning",I104="Tilkørselsflettestrækning",I104="Motorvejsforgrening",I104="Motorvejssammenløb",I104="Motorvejsvekselstrækning",I104="Sideanlæg"),Beregningsark!AN104*Beregningsark!J104*Beregningsark!K104*Beregningsark!L104*Beregningsark!N104*Beregningsark!P104*Beregningsark!R104*Beregningsark!S104*Beregningsark!V104*Beregningsark!Y104*Beregningsark!Z104*Beregningsark!AB104*Beregningsark!AD104*Beregningsark!AH104*Beregningsark!AJ104,Beregningsark!AN104*Beregningsark!J104*Beregningsark!K104*Beregningsark!L104*Beregningsark!N104*Beregningsark!P104*Beregningsark!R104*Beregningsark!S104*Beregningsark!V104*Beregningsark!Y104*Beregningsark!Z104*Beregningsark!AB104*Beregningsark!AD104*Beregningsark!AH104*Beregningsark!AJ104*0.7672))</f>
        <v/>
      </c>
      <c r="O104" s="15" t="str">
        <f>IF(Beregningsark!AQ104="","",IF(OR(I104="Motorvejsstrækning",I104="Frakørselsflettestrækning",I104="Tilkørselsflettestrækning",I104="Motorvejsforgrening",I104="Motorvejssammenløb",I104="Motorvejsvekselstrækning",I104="Sideanlæg"),Beregningsark!AO104*Beregningsark!J104*Beregningsark!K104*Beregningsark!L104*Beregningsark!N104*Beregningsark!P104*Beregningsark!R104*Beregningsark!S104*Beregningsark!W104*Beregningsark!Y104*Beregningsark!Z104*Beregningsark!AB104*Beregningsark!AD104*Beregningsark!AH104*Beregningsark!AJ104,Beregningsark!AO104*Beregningsark!J104*Beregningsark!K104*Beregningsark!L104*Beregningsark!N104*Beregningsark!P104*Beregningsark!R104*Beregningsark!S104*Beregningsark!W104*Beregningsark!Y104*Beregningsark!Z104*Beregningsark!AB104*Beregningsark!AD104*Beregningsark!AH104*Beregningsark!AJ104*0.7672))</f>
        <v/>
      </c>
      <c r="P104" s="15" t="str">
        <f>IF(Beregningsark!AQ104="","",IF(OR(I104="Motorvejsstrækning",I104="Frakørselsflettestrækning",I104="Tilkørselsflettestrækning",I104="Motorvejsforgrening",I104="Motorvejssammenløb",I104="Motorvejsvekselstrækning",I104="Sideanlæg"),Beregningsark!AP104*Beregningsark!J104*Beregningsark!K104*Beregningsark!L104*Beregningsark!N104*Beregningsark!P104*Beregningsark!R104*Beregningsark!S104*Beregningsark!X104*Beregningsark!Y104*Beregningsark!Z104*Beregningsark!AB104*Beregningsark!AD104*Beregningsark!AI104*Beregningsark!AJ104,Beregningsark!AP104*Beregningsark!J104*Beregningsark!K104*Beregningsark!L104*Beregningsark!N104*Beregningsark!P104*Beregningsark!R104*Beregningsark!S104*Beregningsark!X104*Beregningsark!Y104*Beregningsark!Z104*Beregningsark!AB104*Beregningsark!AD104*Beregningsark!AI104*Beregningsark!AJ104*0.7672))</f>
        <v/>
      </c>
      <c r="Q104" s="15" t="str">
        <f t="shared" si="4"/>
        <v/>
      </c>
      <c r="R104" s="17" t="str">
        <f t="shared" si="5"/>
        <v/>
      </c>
    </row>
    <row r="105" spans="1:18" x14ac:dyDescent="0.25">
      <c r="A105" s="4" t="str">
        <f>IF(Inddata!A120="","",Inddata!A120)</f>
        <v/>
      </c>
      <c r="B105" s="4" t="str">
        <f>IF(Inddata!B120="","",Inddata!B120)</f>
        <v/>
      </c>
      <c r="C105" s="4" t="str">
        <f>IF(Inddata!C120="","",Inddata!C120)</f>
        <v/>
      </c>
      <c r="D105" s="4" t="str">
        <f>IF(Inddata!D120="","",Inddata!D120)</f>
        <v/>
      </c>
      <c r="E105" s="4" t="str">
        <f>IF(Inddata!E120="","",Inddata!E120)</f>
        <v/>
      </c>
      <c r="F105" s="4" t="str">
        <f>IF(Inddata!F120="","",Inddata!F120)</f>
        <v/>
      </c>
      <c r="G105" s="4">
        <f>IF(Inddata!G120="","",Inddata!G120)</f>
        <v>0</v>
      </c>
      <c r="H105" s="4" t="str">
        <f>IF(Inddata!H120&gt;0.5,Inddata!H120,"")</f>
        <v/>
      </c>
      <c r="I105" s="4" t="str">
        <f>IF(Inddata!I120="","",Inddata!I120)</f>
        <v/>
      </c>
      <c r="J105" s="15" t="str">
        <f>IF(Beregningsark!AQ105="","",IF(OR(I105="Motorvejsstrækning",I105="Frakørselsflettestrækning",I105="Tilkørselsflettestrækning",I105="Motorvejsforgrening",I105="Motorvejssammenløb",I105="Motorvejsvekselstrækning",I105="Sideanlæg"),Beregningsark!AK105*Beregningsark!J105*Beregningsark!K105*Beregningsark!L105*Beregningsark!N105*Beregningsark!P105*Beregningsark!R105*Beregningsark!S105*Beregningsark!T105*Beregningsark!Y105*Beregningsark!Z105*Beregningsark!AB105*Beregningsark!AD105*Beregningsark!AF105*Beregningsark!AJ105,Beregningsark!AK105*Beregningsark!J105*Beregningsark!K105*Beregningsark!L105*Beregningsark!N105*Beregningsark!P105*Beregningsark!R105*Beregningsark!S105*Beregningsark!T105*Beregningsark!Y105*Beregningsark!Z105*Beregningsark!AB105*Beregningsark!AD105*Beregningsark!AF105*Beregningsark!AJ105*0.7672))</f>
        <v/>
      </c>
      <c r="K105" s="15" t="str">
        <f>IF(Beregningsark!AQ105="","",IF(OR(I105="Motorvejsstrækning",I105="Frakørselsflettestrækning",I105="Tilkørselsflettestrækning",I105="Motorvejsforgrening",I105="Motorvejssammenløb",I105="Motorvejsvekselstrækning",I105="Sideanlæg"),Beregningsark!AL105*Beregningsark!J105*Beregningsark!K105*Beregningsark!M105*Beregningsark!O105*Beregningsark!P105*Beregningsark!Q105*Beregningsark!R105*Beregningsark!S105*Beregningsark!T105*Beregningsark!Y105*Beregningsark!AA105*Beregningsark!AC105*Beregningsark!AE105*Beregningsark!AG105*Beregningsark!AJ105,Beregningsark!AL105*Beregningsark!J105*Beregningsark!K105*Beregningsark!M105*Beregningsark!O105*Beregningsark!P105*Beregningsark!Q105*Beregningsark!R105*Beregningsark!S105*Beregningsark!T105*Beregningsark!Y105*Beregningsark!AA105*Beregningsark!AC105*Beregningsark!AE105*Beregningsark!AG105*Beregningsark!AJ105*0.8833))</f>
        <v/>
      </c>
      <c r="L105" s="15" t="str">
        <f>IF(Beregningsark!AQ105="","",IF(OR(I105="Motorvejsstrækning",I105="Frakørselsflettestrækning",I105="Tilkørselsflettestrækning",I105="Motorvejsforgrening",I105="Motorvejssammenløb",I105="Motorvejsvekselstrækning",I105="Sideanlæg"),Beregningsark!AM105*Beregningsark!J105*Beregningsark!K105*Beregningsark!M105*Beregningsark!O105*Beregningsark!P105*Beregningsark!Q105*Beregningsark!R105*Beregningsark!S105*Beregningsark!U105*Beregningsark!Y105*Beregningsark!AA105*Beregningsark!AC105*Beregningsark!AE105*Beregningsark!AG105*Beregningsark!AJ105,Beregningsark!AM105*Beregningsark!J105*Beregningsark!K105*Beregningsark!M105*Beregningsark!O105*Beregningsark!P105*Beregningsark!Q105*Beregningsark!R105*Beregningsark!S105*Beregningsark!U105*Beregningsark!Y105*Beregningsark!AA105*Beregningsark!AC105*Beregningsark!AE105*Beregningsark!AG105*Beregningsark!AJ105*1.1176))</f>
        <v/>
      </c>
      <c r="M105" s="15" t="str">
        <f t="shared" si="3"/>
        <v/>
      </c>
      <c r="N105" s="15" t="str">
        <f>IF(Beregningsark!AQ105="","",IF(OR(I105="Motorvejsstrækning",I105="Frakørselsflettestrækning",I105="Tilkørselsflettestrækning",I105="Motorvejsforgrening",I105="Motorvejssammenløb",I105="Motorvejsvekselstrækning",I105="Sideanlæg"),Beregningsark!AN105*Beregningsark!J105*Beregningsark!K105*Beregningsark!L105*Beregningsark!N105*Beregningsark!P105*Beregningsark!R105*Beregningsark!S105*Beregningsark!V105*Beregningsark!Y105*Beregningsark!Z105*Beregningsark!AB105*Beregningsark!AD105*Beregningsark!AH105*Beregningsark!AJ105,Beregningsark!AN105*Beregningsark!J105*Beregningsark!K105*Beregningsark!L105*Beregningsark!N105*Beregningsark!P105*Beregningsark!R105*Beregningsark!S105*Beregningsark!V105*Beregningsark!Y105*Beregningsark!Z105*Beregningsark!AB105*Beregningsark!AD105*Beregningsark!AH105*Beregningsark!AJ105*0.7672))</f>
        <v/>
      </c>
      <c r="O105" s="15" t="str">
        <f>IF(Beregningsark!AQ105="","",IF(OR(I105="Motorvejsstrækning",I105="Frakørselsflettestrækning",I105="Tilkørselsflettestrækning",I105="Motorvejsforgrening",I105="Motorvejssammenløb",I105="Motorvejsvekselstrækning",I105="Sideanlæg"),Beregningsark!AO105*Beregningsark!J105*Beregningsark!K105*Beregningsark!L105*Beregningsark!N105*Beregningsark!P105*Beregningsark!R105*Beregningsark!S105*Beregningsark!W105*Beregningsark!Y105*Beregningsark!Z105*Beregningsark!AB105*Beregningsark!AD105*Beregningsark!AH105*Beregningsark!AJ105,Beregningsark!AO105*Beregningsark!J105*Beregningsark!K105*Beregningsark!L105*Beregningsark!N105*Beregningsark!P105*Beregningsark!R105*Beregningsark!S105*Beregningsark!W105*Beregningsark!Y105*Beregningsark!Z105*Beregningsark!AB105*Beregningsark!AD105*Beregningsark!AH105*Beregningsark!AJ105*0.7672))</f>
        <v/>
      </c>
      <c r="P105" s="15" t="str">
        <f>IF(Beregningsark!AQ105="","",IF(OR(I105="Motorvejsstrækning",I105="Frakørselsflettestrækning",I105="Tilkørselsflettestrækning",I105="Motorvejsforgrening",I105="Motorvejssammenløb",I105="Motorvejsvekselstrækning",I105="Sideanlæg"),Beregningsark!AP105*Beregningsark!J105*Beregningsark!K105*Beregningsark!L105*Beregningsark!N105*Beregningsark!P105*Beregningsark!R105*Beregningsark!S105*Beregningsark!X105*Beregningsark!Y105*Beregningsark!Z105*Beregningsark!AB105*Beregningsark!AD105*Beregningsark!AI105*Beregningsark!AJ105,Beregningsark!AP105*Beregningsark!J105*Beregningsark!K105*Beregningsark!L105*Beregningsark!N105*Beregningsark!P105*Beregningsark!R105*Beregningsark!S105*Beregningsark!X105*Beregningsark!Y105*Beregningsark!Z105*Beregningsark!AB105*Beregningsark!AD105*Beregningsark!AI105*Beregningsark!AJ105*0.7672))</f>
        <v/>
      </c>
      <c r="Q105" s="15" t="str">
        <f t="shared" si="4"/>
        <v/>
      </c>
      <c r="R105" s="17" t="str">
        <f t="shared" si="5"/>
        <v/>
      </c>
    </row>
    <row r="106" spans="1:18" x14ac:dyDescent="0.25">
      <c r="A106" s="4" t="str">
        <f>IF(Inddata!A121="","",Inddata!A121)</f>
        <v/>
      </c>
      <c r="B106" s="4" t="str">
        <f>IF(Inddata!B121="","",Inddata!B121)</f>
        <v/>
      </c>
      <c r="C106" s="4" t="str">
        <f>IF(Inddata!C121="","",Inddata!C121)</f>
        <v/>
      </c>
      <c r="D106" s="4" t="str">
        <f>IF(Inddata!D121="","",Inddata!D121)</f>
        <v/>
      </c>
      <c r="E106" s="4" t="str">
        <f>IF(Inddata!E121="","",Inddata!E121)</f>
        <v/>
      </c>
      <c r="F106" s="4" t="str">
        <f>IF(Inddata!F121="","",Inddata!F121)</f>
        <v/>
      </c>
      <c r="G106" s="4">
        <f>IF(Inddata!G121="","",Inddata!G121)</f>
        <v>0</v>
      </c>
      <c r="H106" s="4" t="str">
        <f>IF(Inddata!H121&gt;0.5,Inddata!H121,"")</f>
        <v/>
      </c>
      <c r="I106" s="4" t="str">
        <f>IF(Inddata!I121="","",Inddata!I121)</f>
        <v/>
      </c>
      <c r="J106" s="15" t="str">
        <f>IF(Beregningsark!AQ106="","",IF(OR(I106="Motorvejsstrækning",I106="Frakørselsflettestrækning",I106="Tilkørselsflettestrækning",I106="Motorvejsforgrening",I106="Motorvejssammenløb",I106="Motorvejsvekselstrækning",I106="Sideanlæg"),Beregningsark!AK106*Beregningsark!J106*Beregningsark!K106*Beregningsark!L106*Beregningsark!N106*Beregningsark!P106*Beregningsark!R106*Beregningsark!S106*Beregningsark!T106*Beregningsark!Y106*Beregningsark!Z106*Beregningsark!AB106*Beregningsark!AD106*Beregningsark!AF106*Beregningsark!AJ106,Beregningsark!AK106*Beregningsark!J106*Beregningsark!K106*Beregningsark!L106*Beregningsark!N106*Beregningsark!P106*Beregningsark!R106*Beregningsark!S106*Beregningsark!T106*Beregningsark!Y106*Beregningsark!Z106*Beregningsark!AB106*Beregningsark!AD106*Beregningsark!AF106*Beregningsark!AJ106*0.7672))</f>
        <v/>
      </c>
      <c r="K106" s="15" t="str">
        <f>IF(Beregningsark!AQ106="","",IF(OR(I106="Motorvejsstrækning",I106="Frakørselsflettestrækning",I106="Tilkørselsflettestrækning",I106="Motorvejsforgrening",I106="Motorvejssammenløb",I106="Motorvejsvekselstrækning",I106="Sideanlæg"),Beregningsark!AL106*Beregningsark!J106*Beregningsark!K106*Beregningsark!M106*Beregningsark!O106*Beregningsark!P106*Beregningsark!Q106*Beregningsark!R106*Beregningsark!S106*Beregningsark!T106*Beregningsark!Y106*Beregningsark!AA106*Beregningsark!AC106*Beregningsark!AE106*Beregningsark!AG106*Beregningsark!AJ106,Beregningsark!AL106*Beregningsark!J106*Beregningsark!K106*Beregningsark!M106*Beregningsark!O106*Beregningsark!P106*Beregningsark!Q106*Beregningsark!R106*Beregningsark!S106*Beregningsark!T106*Beregningsark!Y106*Beregningsark!AA106*Beregningsark!AC106*Beregningsark!AE106*Beregningsark!AG106*Beregningsark!AJ106*0.8833))</f>
        <v/>
      </c>
      <c r="L106" s="15" t="str">
        <f>IF(Beregningsark!AQ106="","",IF(OR(I106="Motorvejsstrækning",I106="Frakørselsflettestrækning",I106="Tilkørselsflettestrækning",I106="Motorvejsforgrening",I106="Motorvejssammenløb",I106="Motorvejsvekselstrækning",I106="Sideanlæg"),Beregningsark!AM106*Beregningsark!J106*Beregningsark!K106*Beregningsark!M106*Beregningsark!O106*Beregningsark!P106*Beregningsark!Q106*Beregningsark!R106*Beregningsark!S106*Beregningsark!U106*Beregningsark!Y106*Beregningsark!AA106*Beregningsark!AC106*Beregningsark!AE106*Beregningsark!AG106*Beregningsark!AJ106,Beregningsark!AM106*Beregningsark!J106*Beregningsark!K106*Beregningsark!M106*Beregningsark!O106*Beregningsark!P106*Beregningsark!Q106*Beregningsark!R106*Beregningsark!S106*Beregningsark!U106*Beregningsark!Y106*Beregningsark!AA106*Beregningsark!AC106*Beregningsark!AE106*Beregningsark!AG106*Beregningsark!AJ106*1.1176))</f>
        <v/>
      </c>
      <c r="M106" s="15" t="str">
        <f t="shared" si="3"/>
        <v/>
      </c>
      <c r="N106" s="15" t="str">
        <f>IF(Beregningsark!AQ106="","",IF(OR(I106="Motorvejsstrækning",I106="Frakørselsflettestrækning",I106="Tilkørselsflettestrækning",I106="Motorvejsforgrening",I106="Motorvejssammenløb",I106="Motorvejsvekselstrækning",I106="Sideanlæg"),Beregningsark!AN106*Beregningsark!J106*Beregningsark!K106*Beregningsark!L106*Beregningsark!N106*Beregningsark!P106*Beregningsark!R106*Beregningsark!S106*Beregningsark!V106*Beregningsark!Y106*Beregningsark!Z106*Beregningsark!AB106*Beregningsark!AD106*Beregningsark!AH106*Beregningsark!AJ106,Beregningsark!AN106*Beregningsark!J106*Beregningsark!K106*Beregningsark!L106*Beregningsark!N106*Beregningsark!P106*Beregningsark!R106*Beregningsark!S106*Beregningsark!V106*Beregningsark!Y106*Beregningsark!Z106*Beregningsark!AB106*Beregningsark!AD106*Beregningsark!AH106*Beregningsark!AJ106*0.7672))</f>
        <v/>
      </c>
      <c r="O106" s="15" t="str">
        <f>IF(Beregningsark!AQ106="","",IF(OR(I106="Motorvejsstrækning",I106="Frakørselsflettestrækning",I106="Tilkørselsflettestrækning",I106="Motorvejsforgrening",I106="Motorvejssammenløb",I106="Motorvejsvekselstrækning",I106="Sideanlæg"),Beregningsark!AO106*Beregningsark!J106*Beregningsark!K106*Beregningsark!L106*Beregningsark!N106*Beregningsark!P106*Beregningsark!R106*Beregningsark!S106*Beregningsark!W106*Beregningsark!Y106*Beregningsark!Z106*Beregningsark!AB106*Beregningsark!AD106*Beregningsark!AH106*Beregningsark!AJ106,Beregningsark!AO106*Beregningsark!J106*Beregningsark!K106*Beregningsark!L106*Beregningsark!N106*Beregningsark!P106*Beregningsark!R106*Beregningsark!S106*Beregningsark!W106*Beregningsark!Y106*Beregningsark!Z106*Beregningsark!AB106*Beregningsark!AD106*Beregningsark!AH106*Beregningsark!AJ106*0.7672))</f>
        <v/>
      </c>
      <c r="P106" s="15" t="str">
        <f>IF(Beregningsark!AQ106="","",IF(OR(I106="Motorvejsstrækning",I106="Frakørselsflettestrækning",I106="Tilkørselsflettestrækning",I106="Motorvejsforgrening",I106="Motorvejssammenløb",I106="Motorvejsvekselstrækning",I106="Sideanlæg"),Beregningsark!AP106*Beregningsark!J106*Beregningsark!K106*Beregningsark!L106*Beregningsark!N106*Beregningsark!P106*Beregningsark!R106*Beregningsark!S106*Beregningsark!X106*Beregningsark!Y106*Beregningsark!Z106*Beregningsark!AB106*Beregningsark!AD106*Beregningsark!AI106*Beregningsark!AJ106,Beregningsark!AP106*Beregningsark!J106*Beregningsark!K106*Beregningsark!L106*Beregningsark!N106*Beregningsark!P106*Beregningsark!R106*Beregningsark!S106*Beregningsark!X106*Beregningsark!Y106*Beregningsark!Z106*Beregningsark!AB106*Beregningsark!AD106*Beregningsark!AI106*Beregningsark!AJ106*0.7672))</f>
        <v/>
      </c>
      <c r="Q106" s="15" t="str">
        <f t="shared" si="4"/>
        <v/>
      </c>
      <c r="R106" s="17" t="str">
        <f t="shared" si="5"/>
        <v/>
      </c>
    </row>
    <row r="107" spans="1:18" x14ac:dyDescent="0.25">
      <c r="A107" s="4" t="str">
        <f>IF(Inddata!A122="","",Inddata!A122)</f>
        <v/>
      </c>
      <c r="B107" s="4" t="str">
        <f>IF(Inddata!B122="","",Inddata!B122)</f>
        <v/>
      </c>
      <c r="C107" s="4" t="str">
        <f>IF(Inddata!C122="","",Inddata!C122)</f>
        <v/>
      </c>
      <c r="D107" s="4" t="str">
        <f>IF(Inddata!D122="","",Inddata!D122)</f>
        <v/>
      </c>
      <c r="E107" s="4" t="str">
        <f>IF(Inddata!E122="","",Inddata!E122)</f>
        <v/>
      </c>
      <c r="F107" s="4" t="str">
        <f>IF(Inddata!F122="","",Inddata!F122)</f>
        <v/>
      </c>
      <c r="G107" s="4">
        <f>IF(Inddata!G122="","",Inddata!G122)</f>
        <v>0</v>
      </c>
      <c r="H107" s="4" t="str">
        <f>IF(Inddata!H122&gt;0.5,Inddata!H122,"")</f>
        <v/>
      </c>
      <c r="I107" s="4" t="str">
        <f>IF(Inddata!I122="","",Inddata!I122)</f>
        <v/>
      </c>
      <c r="J107" s="15" t="str">
        <f>IF(Beregningsark!AQ107="","",IF(OR(I107="Motorvejsstrækning",I107="Frakørselsflettestrækning",I107="Tilkørselsflettestrækning",I107="Motorvejsforgrening",I107="Motorvejssammenløb",I107="Motorvejsvekselstrækning",I107="Sideanlæg"),Beregningsark!AK107*Beregningsark!J107*Beregningsark!K107*Beregningsark!L107*Beregningsark!N107*Beregningsark!P107*Beregningsark!R107*Beregningsark!S107*Beregningsark!T107*Beregningsark!Y107*Beregningsark!Z107*Beregningsark!AB107*Beregningsark!AD107*Beregningsark!AF107*Beregningsark!AJ107,Beregningsark!AK107*Beregningsark!J107*Beregningsark!K107*Beregningsark!L107*Beregningsark!N107*Beregningsark!P107*Beregningsark!R107*Beregningsark!S107*Beregningsark!T107*Beregningsark!Y107*Beregningsark!Z107*Beregningsark!AB107*Beregningsark!AD107*Beregningsark!AF107*Beregningsark!AJ107*0.7672))</f>
        <v/>
      </c>
      <c r="K107" s="15" t="str">
        <f>IF(Beregningsark!AQ107="","",IF(OR(I107="Motorvejsstrækning",I107="Frakørselsflettestrækning",I107="Tilkørselsflettestrækning",I107="Motorvejsforgrening",I107="Motorvejssammenløb",I107="Motorvejsvekselstrækning",I107="Sideanlæg"),Beregningsark!AL107*Beregningsark!J107*Beregningsark!K107*Beregningsark!M107*Beregningsark!O107*Beregningsark!P107*Beregningsark!Q107*Beregningsark!R107*Beregningsark!S107*Beregningsark!T107*Beregningsark!Y107*Beregningsark!AA107*Beregningsark!AC107*Beregningsark!AE107*Beregningsark!AG107*Beregningsark!AJ107,Beregningsark!AL107*Beregningsark!J107*Beregningsark!K107*Beregningsark!M107*Beregningsark!O107*Beregningsark!P107*Beregningsark!Q107*Beregningsark!R107*Beregningsark!S107*Beregningsark!T107*Beregningsark!Y107*Beregningsark!AA107*Beregningsark!AC107*Beregningsark!AE107*Beregningsark!AG107*Beregningsark!AJ107*0.8833))</f>
        <v/>
      </c>
      <c r="L107" s="15" t="str">
        <f>IF(Beregningsark!AQ107="","",IF(OR(I107="Motorvejsstrækning",I107="Frakørselsflettestrækning",I107="Tilkørselsflettestrækning",I107="Motorvejsforgrening",I107="Motorvejssammenløb",I107="Motorvejsvekselstrækning",I107="Sideanlæg"),Beregningsark!AM107*Beregningsark!J107*Beregningsark!K107*Beregningsark!M107*Beregningsark!O107*Beregningsark!P107*Beregningsark!Q107*Beregningsark!R107*Beregningsark!S107*Beregningsark!U107*Beregningsark!Y107*Beregningsark!AA107*Beregningsark!AC107*Beregningsark!AE107*Beregningsark!AG107*Beregningsark!AJ107,Beregningsark!AM107*Beregningsark!J107*Beregningsark!K107*Beregningsark!M107*Beregningsark!O107*Beregningsark!P107*Beregningsark!Q107*Beregningsark!R107*Beregningsark!S107*Beregningsark!U107*Beregningsark!Y107*Beregningsark!AA107*Beregningsark!AC107*Beregningsark!AE107*Beregningsark!AG107*Beregningsark!AJ107*1.1176))</f>
        <v/>
      </c>
      <c r="M107" s="15" t="str">
        <f t="shared" si="3"/>
        <v/>
      </c>
      <c r="N107" s="15" t="str">
        <f>IF(Beregningsark!AQ107="","",IF(OR(I107="Motorvejsstrækning",I107="Frakørselsflettestrækning",I107="Tilkørselsflettestrækning",I107="Motorvejsforgrening",I107="Motorvejssammenløb",I107="Motorvejsvekselstrækning",I107="Sideanlæg"),Beregningsark!AN107*Beregningsark!J107*Beregningsark!K107*Beregningsark!L107*Beregningsark!N107*Beregningsark!P107*Beregningsark!R107*Beregningsark!S107*Beregningsark!V107*Beregningsark!Y107*Beregningsark!Z107*Beregningsark!AB107*Beregningsark!AD107*Beregningsark!AH107*Beregningsark!AJ107,Beregningsark!AN107*Beregningsark!J107*Beregningsark!K107*Beregningsark!L107*Beregningsark!N107*Beregningsark!P107*Beregningsark!R107*Beregningsark!S107*Beregningsark!V107*Beregningsark!Y107*Beregningsark!Z107*Beregningsark!AB107*Beregningsark!AD107*Beregningsark!AH107*Beregningsark!AJ107*0.7672))</f>
        <v/>
      </c>
      <c r="O107" s="15" t="str">
        <f>IF(Beregningsark!AQ107="","",IF(OR(I107="Motorvejsstrækning",I107="Frakørselsflettestrækning",I107="Tilkørselsflettestrækning",I107="Motorvejsforgrening",I107="Motorvejssammenløb",I107="Motorvejsvekselstrækning",I107="Sideanlæg"),Beregningsark!AO107*Beregningsark!J107*Beregningsark!K107*Beregningsark!L107*Beregningsark!N107*Beregningsark!P107*Beregningsark!R107*Beregningsark!S107*Beregningsark!W107*Beregningsark!Y107*Beregningsark!Z107*Beregningsark!AB107*Beregningsark!AD107*Beregningsark!AH107*Beregningsark!AJ107,Beregningsark!AO107*Beregningsark!J107*Beregningsark!K107*Beregningsark!L107*Beregningsark!N107*Beregningsark!P107*Beregningsark!R107*Beregningsark!S107*Beregningsark!W107*Beregningsark!Y107*Beregningsark!Z107*Beregningsark!AB107*Beregningsark!AD107*Beregningsark!AH107*Beregningsark!AJ107*0.7672))</f>
        <v/>
      </c>
      <c r="P107" s="15" t="str">
        <f>IF(Beregningsark!AQ107="","",IF(OR(I107="Motorvejsstrækning",I107="Frakørselsflettestrækning",I107="Tilkørselsflettestrækning",I107="Motorvejsforgrening",I107="Motorvejssammenløb",I107="Motorvejsvekselstrækning",I107="Sideanlæg"),Beregningsark!AP107*Beregningsark!J107*Beregningsark!K107*Beregningsark!L107*Beregningsark!N107*Beregningsark!P107*Beregningsark!R107*Beregningsark!S107*Beregningsark!X107*Beregningsark!Y107*Beregningsark!Z107*Beregningsark!AB107*Beregningsark!AD107*Beregningsark!AI107*Beregningsark!AJ107,Beregningsark!AP107*Beregningsark!J107*Beregningsark!K107*Beregningsark!L107*Beregningsark!N107*Beregningsark!P107*Beregningsark!R107*Beregningsark!S107*Beregningsark!X107*Beregningsark!Y107*Beregningsark!Z107*Beregningsark!AB107*Beregningsark!AD107*Beregningsark!AI107*Beregningsark!AJ107*0.7672))</f>
        <v/>
      </c>
      <c r="Q107" s="15" t="str">
        <f t="shared" si="4"/>
        <v/>
      </c>
      <c r="R107" s="17" t="str">
        <f t="shared" si="5"/>
        <v/>
      </c>
    </row>
    <row r="108" spans="1:18" x14ac:dyDescent="0.25">
      <c r="A108" s="4" t="str">
        <f>IF(Inddata!A123="","",Inddata!A123)</f>
        <v/>
      </c>
      <c r="B108" s="4" t="str">
        <f>IF(Inddata!B123="","",Inddata!B123)</f>
        <v/>
      </c>
      <c r="C108" s="4" t="str">
        <f>IF(Inddata!C123="","",Inddata!C123)</f>
        <v/>
      </c>
      <c r="D108" s="4" t="str">
        <f>IF(Inddata!D123="","",Inddata!D123)</f>
        <v/>
      </c>
      <c r="E108" s="4" t="str">
        <f>IF(Inddata!E123="","",Inddata!E123)</f>
        <v/>
      </c>
      <c r="F108" s="4" t="str">
        <f>IF(Inddata!F123="","",Inddata!F123)</f>
        <v/>
      </c>
      <c r="G108" s="4">
        <f>IF(Inddata!G123="","",Inddata!G123)</f>
        <v>0</v>
      </c>
      <c r="H108" s="4" t="str">
        <f>IF(Inddata!H123&gt;0.5,Inddata!H123,"")</f>
        <v/>
      </c>
      <c r="I108" s="4" t="str">
        <f>IF(Inddata!I123="","",Inddata!I123)</f>
        <v/>
      </c>
      <c r="J108" s="15" t="str">
        <f>IF(Beregningsark!AQ108="","",IF(OR(I108="Motorvejsstrækning",I108="Frakørselsflettestrækning",I108="Tilkørselsflettestrækning",I108="Motorvejsforgrening",I108="Motorvejssammenløb",I108="Motorvejsvekselstrækning",I108="Sideanlæg"),Beregningsark!AK108*Beregningsark!J108*Beregningsark!K108*Beregningsark!L108*Beregningsark!N108*Beregningsark!P108*Beregningsark!R108*Beregningsark!S108*Beregningsark!T108*Beregningsark!Y108*Beregningsark!Z108*Beregningsark!AB108*Beregningsark!AD108*Beregningsark!AF108*Beregningsark!AJ108,Beregningsark!AK108*Beregningsark!J108*Beregningsark!K108*Beregningsark!L108*Beregningsark!N108*Beregningsark!P108*Beregningsark!R108*Beregningsark!S108*Beregningsark!T108*Beregningsark!Y108*Beregningsark!Z108*Beregningsark!AB108*Beregningsark!AD108*Beregningsark!AF108*Beregningsark!AJ108*0.7672))</f>
        <v/>
      </c>
      <c r="K108" s="15" t="str">
        <f>IF(Beregningsark!AQ108="","",IF(OR(I108="Motorvejsstrækning",I108="Frakørselsflettestrækning",I108="Tilkørselsflettestrækning",I108="Motorvejsforgrening",I108="Motorvejssammenløb",I108="Motorvejsvekselstrækning",I108="Sideanlæg"),Beregningsark!AL108*Beregningsark!J108*Beregningsark!K108*Beregningsark!M108*Beregningsark!O108*Beregningsark!P108*Beregningsark!Q108*Beregningsark!R108*Beregningsark!S108*Beregningsark!T108*Beregningsark!Y108*Beregningsark!AA108*Beregningsark!AC108*Beregningsark!AE108*Beregningsark!AG108*Beregningsark!AJ108,Beregningsark!AL108*Beregningsark!J108*Beregningsark!K108*Beregningsark!M108*Beregningsark!O108*Beregningsark!P108*Beregningsark!Q108*Beregningsark!R108*Beregningsark!S108*Beregningsark!T108*Beregningsark!Y108*Beregningsark!AA108*Beregningsark!AC108*Beregningsark!AE108*Beregningsark!AG108*Beregningsark!AJ108*0.8833))</f>
        <v/>
      </c>
      <c r="L108" s="15" t="str">
        <f>IF(Beregningsark!AQ108="","",IF(OR(I108="Motorvejsstrækning",I108="Frakørselsflettestrækning",I108="Tilkørselsflettestrækning",I108="Motorvejsforgrening",I108="Motorvejssammenløb",I108="Motorvejsvekselstrækning",I108="Sideanlæg"),Beregningsark!AM108*Beregningsark!J108*Beregningsark!K108*Beregningsark!M108*Beregningsark!O108*Beregningsark!P108*Beregningsark!Q108*Beregningsark!R108*Beregningsark!S108*Beregningsark!U108*Beregningsark!Y108*Beregningsark!AA108*Beregningsark!AC108*Beregningsark!AE108*Beregningsark!AG108*Beregningsark!AJ108,Beregningsark!AM108*Beregningsark!J108*Beregningsark!K108*Beregningsark!M108*Beregningsark!O108*Beregningsark!P108*Beregningsark!Q108*Beregningsark!R108*Beregningsark!S108*Beregningsark!U108*Beregningsark!Y108*Beregningsark!AA108*Beregningsark!AC108*Beregningsark!AE108*Beregningsark!AG108*Beregningsark!AJ108*1.1176))</f>
        <v/>
      </c>
      <c r="M108" s="15" t="str">
        <f t="shared" si="3"/>
        <v/>
      </c>
      <c r="N108" s="15" t="str">
        <f>IF(Beregningsark!AQ108="","",IF(OR(I108="Motorvejsstrækning",I108="Frakørselsflettestrækning",I108="Tilkørselsflettestrækning",I108="Motorvejsforgrening",I108="Motorvejssammenløb",I108="Motorvejsvekselstrækning",I108="Sideanlæg"),Beregningsark!AN108*Beregningsark!J108*Beregningsark!K108*Beregningsark!L108*Beregningsark!N108*Beregningsark!P108*Beregningsark!R108*Beregningsark!S108*Beregningsark!V108*Beregningsark!Y108*Beregningsark!Z108*Beregningsark!AB108*Beregningsark!AD108*Beregningsark!AH108*Beregningsark!AJ108,Beregningsark!AN108*Beregningsark!J108*Beregningsark!K108*Beregningsark!L108*Beregningsark!N108*Beregningsark!P108*Beregningsark!R108*Beregningsark!S108*Beregningsark!V108*Beregningsark!Y108*Beregningsark!Z108*Beregningsark!AB108*Beregningsark!AD108*Beregningsark!AH108*Beregningsark!AJ108*0.7672))</f>
        <v/>
      </c>
      <c r="O108" s="15" t="str">
        <f>IF(Beregningsark!AQ108="","",IF(OR(I108="Motorvejsstrækning",I108="Frakørselsflettestrækning",I108="Tilkørselsflettestrækning",I108="Motorvejsforgrening",I108="Motorvejssammenløb",I108="Motorvejsvekselstrækning",I108="Sideanlæg"),Beregningsark!AO108*Beregningsark!J108*Beregningsark!K108*Beregningsark!L108*Beregningsark!N108*Beregningsark!P108*Beregningsark!R108*Beregningsark!S108*Beregningsark!W108*Beregningsark!Y108*Beregningsark!Z108*Beregningsark!AB108*Beregningsark!AD108*Beregningsark!AH108*Beregningsark!AJ108,Beregningsark!AO108*Beregningsark!J108*Beregningsark!K108*Beregningsark!L108*Beregningsark!N108*Beregningsark!P108*Beregningsark!R108*Beregningsark!S108*Beregningsark!W108*Beregningsark!Y108*Beregningsark!Z108*Beregningsark!AB108*Beregningsark!AD108*Beregningsark!AH108*Beregningsark!AJ108*0.7672))</f>
        <v/>
      </c>
      <c r="P108" s="15" t="str">
        <f>IF(Beregningsark!AQ108="","",IF(OR(I108="Motorvejsstrækning",I108="Frakørselsflettestrækning",I108="Tilkørselsflettestrækning",I108="Motorvejsforgrening",I108="Motorvejssammenløb",I108="Motorvejsvekselstrækning",I108="Sideanlæg"),Beregningsark!AP108*Beregningsark!J108*Beregningsark!K108*Beregningsark!L108*Beregningsark!N108*Beregningsark!P108*Beregningsark!R108*Beregningsark!S108*Beregningsark!X108*Beregningsark!Y108*Beregningsark!Z108*Beregningsark!AB108*Beregningsark!AD108*Beregningsark!AI108*Beregningsark!AJ108,Beregningsark!AP108*Beregningsark!J108*Beregningsark!K108*Beregningsark!L108*Beregningsark!N108*Beregningsark!P108*Beregningsark!R108*Beregningsark!S108*Beregningsark!X108*Beregningsark!Y108*Beregningsark!Z108*Beregningsark!AB108*Beregningsark!AD108*Beregningsark!AI108*Beregningsark!AJ108*0.7672))</f>
        <v/>
      </c>
      <c r="Q108" s="15" t="str">
        <f t="shared" si="4"/>
        <v/>
      </c>
      <c r="R108" s="17" t="str">
        <f t="shared" si="5"/>
        <v/>
      </c>
    </row>
    <row r="109" spans="1:18" x14ac:dyDescent="0.25">
      <c r="A109" s="4" t="str">
        <f>IF(Inddata!A124="","",Inddata!A124)</f>
        <v/>
      </c>
      <c r="B109" s="4" t="str">
        <f>IF(Inddata!B124="","",Inddata!B124)</f>
        <v/>
      </c>
      <c r="C109" s="4" t="str">
        <f>IF(Inddata!C124="","",Inddata!C124)</f>
        <v/>
      </c>
      <c r="D109" s="4" t="str">
        <f>IF(Inddata!D124="","",Inddata!D124)</f>
        <v/>
      </c>
      <c r="E109" s="4" t="str">
        <f>IF(Inddata!E124="","",Inddata!E124)</f>
        <v/>
      </c>
      <c r="F109" s="4" t="str">
        <f>IF(Inddata!F124="","",Inddata!F124)</f>
        <v/>
      </c>
      <c r="G109" s="4">
        <f>IF(Inddata!G124="","",Inddata!G124)</f>
        <v>0</v>
      </c>
      <c r="H109" s="4" t="str">
        <f>IF(Inddata!H124&gt;0.5,Inddata!H124,"")</f>
        <v/>
      </c>
      <c r="I109" s="4" t="str">
        <f>IF(Inddata!I124="","",Inddata!I124)</f>
        <v/>
      </c>
      <c r="J109" s="15" t="str">
        <f>IF(Beregningsark!AQ109="","",IF(OR(I109="Motorvejsstrækning",I109="Frakørselsflettestrækning",I109="Tilkørselsflettestrækning",I109="Motorvejsforgrening",I109="Motorvejssammenløb",I109="Motorvejsvekselstrækning",I109="Sideanlæg"),Beregningsark!AK109*Beregningsark!J109*Beregningsark!K109*Beregningsark!L109*Beregningsark!N109*Beregningsark!P109*Beregningsark!R109*Beregningsark!S109*Beregningsark!T109*Beregningsark!Y109*Beregningsark!Z109*Beregningsark!AB109*Beregningsark!AD109*Beregningsark!AF109*Beregningsark!AJ109,Beregningsark!AK109*Beregningsark!J109*Beregningsark!K109*Beregningsark!L109*Beregningsark!N109*Beregningsark!P109*Beregningsark!R109*Beregningsark!S109*Beregningsark!T109*Beregningsark!Y109*Beregningsark!Z109*Beregningsark!AB109*Beregningsark!AD109*Beregningsark!AF109*Beregningsark!AJ109*0.7672))</f>
        <v/>
      </c>
      <c r="K109" s="15" t="str">
        <f>IF(Beregningsark!AQ109="","",IF(OR(I109="Motorvejsstrækning",I109="Frakørselsflettestrækning",I109="Tilkørselsflettestrækning",I109="Motorvejsforgrening",I109="Motorvejssammenløb",I109="Motorvejsvekselstrækning",I109="Sideanlæg"),Beregningsark!AL109*Beregningsark!J109*Beregningsark!K109*Beregningsark!M109*Beregningsark!O109*Beregningsark!P109*Beregningsark!Q109*Beregningsark!R109*Beregningsark!S109*Beregningsark!T109*Beregningsark!Y109*Beregningsark!AA109*Beregningsark!AC109*Beregningsark!AE109*Beregningsark!AG109*Beregningsark!AJ109,Beregningsark!AL109*Beregningsark!J109*Beregningsark!K109*Beregningsark!M109*Beregningsark!O109*Beregningsark!P109*Beregningsark!Q109*Beregningsark!R109*Beregningsark!S109*Beregningsark!T109*Beregningsark!Y109*Beregningsark!AA109*Beregningsark!AC109*Beregningsark!AE109*Beregningsark!AG109*Beregningsark!AJ109*0.8833))</f>
        <v/>
      </c>
      <c r="L109" s="15" t="str">
        <f>IF(Beregningsark!AQ109="","",IF(OR(I109="Motorvejsstrækning",I109="Frakørselsflettestrækning",I109="Tilkørselsflettestrækning",I109="Motorvejsforgrening",I109="Motorvejssammenløb",I109="Motorvejsvekselstrækning",I109="Sideanlæg"),Beregningsark!AM109*Beregningsark!J109*Beregningsark!K109*Beregningsark!M109*Beregningsark!O109*Beregningsark!P109*Beregningsark!Q109*Beregningsark!R109*Beregningsark!S109*Beregningsark!U109*Beregningsark!Y109*Beregningsark!AA109*Beregningsark!AC109*Beregningsark!AE109*Beregningsark!AG109*Beregningsark!AJ109,Beregningsark!AM109*Beregningsark!J109*Beregningsark!K109*Beregningsark!M109*Beregningsark!O109*Beregningsark!P109*Beregningsark!Q109*Beregningsark!R109*Beregningsark!S109*Beregningsark!U109*Beregningsark!Y109*Beregningsark!AA109*Beregningsark!AC109*Beregningsark!AE109*Beregningsark!AG109*Beregningsark!AJ109*1.1176))</f>
        <v/>
      </c>
      <c r="M109" s="15" t="str">
        <f t="shared" si="3"/>
        <v/>
      </c>
      <c r="N109" s="15" t="str">
        <f>IF(Beregningsark!AQ109="","",IF(OR(I109="Motorvejsstrækning",I109="Frakørselsflettestrækning",I109="Tilkørselsflettestrækning",I109="Motorvejsforgrening",I109="Motorvejssammenløb",I109="Motorvejsvekselstrækning",I109="Sideanlæg"),Beregningsark!AN109*Beregningsark!J109*Beregningsark!K109*Beregningsark!L109*Beregningsark!N109*Beregningsark!P109*Beregningsark!R109*Beregningsark!S109*Beregningsark!V109*Beregningsark!Y109*Beregningsark!Z109*Beregningsark!AB109*Beregningsark!AD109*Beregningsark!AH109*Beregningsark!AJ109,Beregningsark!AN109*Beregningsark!J109*Beregningsark!K109*Beregningsark!L109*Beregningsark!N109*Beregningsark!P109*Beregningsark!R109*Beregningsark!S109*Beregningsark!V109*Beregningsark!Y109*Beregningsark!Z109*Beregningsark!AB109*Beregningsark!AD109*Beregningsark!AH109*Beregningsark!AJ109*0.7672))</f>
        <v/>
      </c>
      <c r="O109" s="15" t="str">
        <f>IF(Beregningsark!AQ109="","",IF(OR(I109="Motorvejsstrækning",I109="Frakørselsflettestrækning",I109="Tilkørselsflettestrækning",I109="Motorvejsforgrening",I109="Motorvejssammenløb",I109="Motorvejsvekselstrækning",I109="Sideanlæg"),Beregningsark!AO109*Beregningsark!J109*Beregningsark!K109*Beregningsark!L109*Beregningsark!N109*Beregningsark!P109*Beregningsark!R109*Beregningsark!S109*Beregningsark!W109*Beregningsark!Y109*Beregningsark!Z109*Beregningsark!AB109*Beregningsark!AD109*Beregningsark!AH109*Beregningsark!AJ109,Beregningsark!AO109*Beregningsark!J109*Beregningsark!K109*Beregningsark!L109*Beregningsark!N109*Beregningsark!P109*Beregningsark!R109*Beregningsark!S109*Beregningsark!W109*Beregningsark!Y109*Beregningsark!Z109*Beregningsark!AB109*Beregningsark!AD109*Beregningsark!AH109*Beregningsark!AJ109*0.7672))</f>
        <v/>
      </c>
      <c r="P109" s="15" t="str">
        <f>IF(Beregningsark!AQ109="","",IF(OR(I109="Motorvejsstrækning",I109="Frakørselsflettestrækning",I109="Tilkørselsflettestrækning",I109="Motorvejsforgrening",I109="Motorvejssammenløb",I109="Motorvejsvekselstrækning",I109="Sideanlæg"),Beregningsark!AP109*Beregningsark!J109*Beregningsark!K109*Beregningsark!L109*Beregningsark!N109*Beregningsark!P109*Beregningsark!R109*Beregningsark!S109*Beregningsark!X109*Beregningsark!Y109*Beregningsark!Z109*Beregningsark!AB109*Beregningsark!AD109*Beregningsark!AI109*Beregningsark!AJ109,Beregningsark!AP109*Beregningsark!J109*Beregningsark!K109*Beregningsark!L109*Beregningsark!N109*Beregningsark!P109*Beregningsark!R109*Beregningsark!S109*Beregningsark!X109*Beregningsark!Y109*Beregningsark!Z109*Beregningsark!AB109*Beregningsark!AD109*Beregningsark!AI109*Beregningsark!AJ109*0.7672))</f>
        <v/>
      </c>
      <c r="Q109" s="15" t="str">
        <f t="shared" si="4"/>
        <v/>
      </c>
      <c r="R109" s="17" t="str">
        <f t="shared" si="5"/>
        <v/>
      </c>
    </row>
    <row r="110" spans="1:18" x14ac:dyDescent="0.25">
      <c r="A110" s="4" t="str">
        <f>IF(Inddata!A125="","",Inddata!A125)</f>
        <v/>
      </c>
      <c r="B110" s="4" t="str">
        <f>IF(Inddata!B125="","",Inddata!B125)</f>
        <v/>
      </c>
      <c r="C110" s="4" t="str">
        <f>IF(Inddata!C125="","",Inddata!C125)</f>
        <v/>
      </c>
      <c r="D110" s="4" t="str">
        <f>IF(Inddata!D125="","",Inddata!D125)</f>
        <v/>
      </c>
      <c r="E110" s="4" t="str">
        <f>IF(Inddata!E125="","",Inddata!E125)</f>
        <v/>
      </c>
      <c r="F110" s="4" t="str">
        <f>IF(Inddata!F125="","",Inddata!F125)</f>
        <v/>
      </c>
      <c r="G110" s="4">
        <f>IF(Inddata!G125="","",Inddata!G125)</f>
        <v>0</v>
      </c>
      <c r="H110" s="4" t="str">
        <f>IF(Inddata!H125&gt;0.5,Inddata!H125,"")</f>
        <v/>
      </c>
      <c r="I110" s="4" t="str">
        <f>IF(Inddata!I125="","",Inddata!I125)</f>
        <v/>
      </c>
      <c r="J110" s="15" t="str">
        <f>IF(Beregningsark!AQ110="","",IF(OR(I110="Motorvejsstrækning",I110="Frakørselsflettestrækning",I110="Tilkørselsflettestrækning",I110="Motorvejsforgrening",I110="Motorvejssammenløb",I110="Motorvejsvekselstrækning",I110="Sideanlæg"),Beregningsark!AK110*Beregningsark!J110*Beregningsark!K110*Beregningsark!L110*Beregningsark!N110*Beregningsark!P110*Beregningsark!R110*Beregningsark!S110*Beregningsark!T110*Beregningsark!Y110*Beregningsark!Z110*Beregningsark!AB110*Beregningsark!AD110*Beregningsark!AF110*Beregningsark!AJ110,Beregningsark!AK110*Beregningsark!J110*Beregningsark!K110*Beregningsark!L110*Beregningsark!N110*Beregningsark!P110*Beregningsark!R110*Beregningsark!S110*Beregningsark!T110*Beregningsark!Y110*Beregningsark!Z110*Beregningsark!AB110*Beregningsark!AD110*Beregningsark!AF110*Beregningsark!AJ110*0.7672))</f>
        <v/>
      </c>
      <c r="K110" s="15" t="str">
        <f>IF(Beregningsark!AQ110="","",IF(OR(I110="Motorvejsstrækning",I110="Frakørselsflettestrækning",I110="Tilkørselsflettestrækning",I110="Motorvejsforgrening",I110="Motorvejssammenløb",I110="Motorvejsvekselstrækning",I110="Sideanlæg"),Beregningsark!AL110*Beregningsark!J110*Beregningsark!K110*Beregningsark!M110*Beregningsark!O110*Beregningsark!P110*Beregningsark!Q110*Beregningsark!R110*Beregningsark!S110*Beregningsark!T110*Beregningsark!Y110*Beregningsark!AA110*Beregningsark!AC110*Beregningsark!AE110*Beregningsark!AG110*Beregningsark!AJ110,Beregningsark!AL110*Beregningsark!J110*Beregningsark!K110*Beregningsark!M110*Beregningsark!O110*Beregningsark!P110*Beregningsark!Q110*Beregningsark!R110*Beregningsark!S110*Beregningsark!T110*Beregningsark!Y110*Beregningsark!AA110*Beregningsark!AC110*Beregningsark!AE110*Beregningsark!AG110*Beregningsark!AJ110*0.8833))</f>
        <v/>
      </c>
      <c r="L110" s="15" t="str">
        <f>IF(Beregningsark!AQ110="","",IF(OR(I110="Motorvejsstrækning",I110="Frakørselsflettestrækning",I110="Tilkørselsflettestrækning",I110="Motorvejsforgrening",I110="Motorvejssammenløb",I110="Motorvejsvekselstrækning",I110="Sideanlæg"),Beregningsark!AM110*Beregningsark!J110*Beregningsark!K110*Beregningsark!M110*Beregningsark!O110*Beregningsark!P110*Beregningsark!Q110*Beregningsark!R110*Beregningsark!S110*Beregningsark!U110*Beregningsark!Y110*Beregningsark!AA110*Beregningsark!AC110*Beregningsark!AE110*Beregningsark!AG110*Beregningsark!AJ110,Beregningsark!AM110*Beregningsark!J110*Beregningsark!K110*Beregningsark!M110*Beregningsark!O110*Beregningsark!P110*Beregningsark!Q110*Beregningsark!R110*Beregningsark!S110*Beregningsark!U110*Beregningsark!Y110*Beregningsark!AA110*Beregningsark!AC110*Beregningsark!AE110*Beregningsark!AG110*Beregningsark!AJ110*1.1176))</f>
        <v/>
      </c>
      <c r="M110" s="15" t="str">
        <f t="shared" si="3"/>
        <v/>
      </c>
      <c r="N110" s="15" t="str">
        <f>IF(Beregningsark!AQ110="","",IF(OR(I110="Motorvejsstrækning",I110="Frakørselsflettestrækning",I110="Tilkørselsflettestrækning",I110="Motorvejsforgrening",I110="Motorvejssammenløb",I110="Motorvejsvekselstrækning",I110="Sideanlæg"),Beregningsark!AN110*Beregningsark!J110*Beregningsark!K110*Beregningsark!L110*Beregningsark!N110*Beregningsark!P110*Beregningsark!R110*Beregningsark!S110*Beregningsark!V110*Beregningsark!Y110*Beregningsark!Z110*Beregningsark!AB110*Beregningsark!AD110*Beregningsark!AH110*Beregningsark!AJ110,Beregningsark!AN110*Beregningsark!J110*Beregningsark!K110*Beregningsark!L110*Beregningsark!N110*Beregningsark!P110*Beregningsark!R110*Beregningsark!S110*Beregningsark!V110*Beregningsark!Y110*Beregningsark!Z110*Beregningsark!AB110*Beregningsark!AD110*Beregningsark!AH110*Beregningsark!AJ110*0.7672))</f>
        <v/>
      </c>
      <c r="O110" s="15" t="str">
        <f>IF(Beregningsark!AQ110="","",IF(OR(I110="Motorvejsstrækning",I110="Frakørselsflettestrækning",I110="Tilkørselsflettestrækning",I110="Motorvejsforgrening",I110="Motorvejssammenløb",I110="Motorvejsvekselstrækning",I110="Sideanlæg"),Beregningsark!AO110*Beregningsark!J110*Beregningsark!K110*Beregningsark!L110*Beregningsark!N110*Beregningsark!P110*Beregningsark!R110*Beregningsark!S110*Beregningsark!W110*Beregningsark!Y110*Beregningsark!Z110*Beregningsark!AB110*Beregningsark!AD110*Beregningsark!AH110*Beregningsark!AJ110,Beregningsark!AO110*Beregningsark!J110*Beregningsark!K110*Beregningsark!L110*Beregningsark!N110*Beregningsark!P110*Beregningsark!R110*Beregningsark!S110*Beregningsark!W110*Beregningsark!Y110*Beregningsark!Z110*Beregningsark!AB110*Beregningsark!AD110*Beregningsark!AH110*Beregningsark!AJ110*0.7672))</f>
        <v/>
      </c>
      <c r="P110" s="15" t="str">
        <f>IF(Beregningsark!AQ110="","",IF(OR(I110="Motorvejsstrækning",I110="Frakørselsflettestrækning",I110="Tilkørselsflettestrækning",I110="Motorvejsforgrening",I110="Motorvejssammenløb",I110="Motorvejsvekselstrækning",I110="Sideanlæg"),Beregningsark!AP110*Beregningsark!J110*Beregningsark!K110*Beregningsark!L110*Beregningsark!N110*Beregningsark!P110*Beregningsark!R110*Beregningsark!S110*Beregningsark!X110*Beregningsark!Y110*Beregningsark!Z110*Beregningsark!AB110*Beregningsark!AD110*Beregningsark!AI110*Beregningsark!AJ110,Beregningsark!AP110*Beregningsark!J110*Beregningsark!K110*Beregningsark!L110*Beregningsark!N110*Beregningsark!P110*Beregningsark!R110*Beregningsark!S110*Beregningsark!X110*Beregningsark!Y110*Beregningsark!Z110*Beregningsark!AB110*Beregningsark!AD110*Beregningsark!AI110*Beregningsark!AJ110*0.7672))</f>
        <v/>
      </c>
      <c r="Q110" s="15" t="str">
        <f t="shared" si="4"/>
        <v/>
      </c>
      <c r="R110" s="17" t="str">
        <f t="shared" si="5"/>
        <v/>
      </c>
    </row>
    <row r="111" spans="1:18" x14ac:dyDescent="0.25">
      <c r="A111" s="4" t="str">
        <f>IF(Inddata!A126="","",Inddata!A126)</f>
        <v/>
      </c>
      <c r="B111" s="4" t="str">
        <f>IF(Inddata!B126="","",Inddata!B126)</f>
        <v/>
      </c>
      <c r="C111" s="4" t="str">
        <f>IF(Inddata!C126="","",Inddata!C126)</f>
        <v/>
      </c>
      <c r="D111" s="4" t="str">
        <f>IF(Inddata!D126="","",Inddata!D126)</f>
        <v/>
      </c>
      <c r="E111" s="4" t="str">
        <f>IF(Inddata!E126="","",Inddata!E126)</f>
        <v/>
      </c>
      <c r="F111" s="4" t="str">
        <f>IF(Inddata!F126="","",Inddata!F126)</f>
        <v/>
      </c>
      <c r="G111" s="4">
        <f>IF(Inddata!G126="","",Inddata!G126)</f>
        <v>0</v>
      </c>
      <c r="H111" s="4" t="str">
        <f>IF(Inddata!H126&gt;0.5,Inddata!H126,"")</f>
        <v/>
      </c>
      <c r="I111" s="4" t="str">
        <f>IF(Inddata!I126="","",Inddata!I126)</f>
        <v/>
      </c>
      <c r="J111" s="15" t="str">
        <f>IF(Beregningsark!AQ111="","",IF(OR(I111="Motorvejsstrækning",I111="Frakørselsflettestrækning",I111="Tilkørselsflettestrækning",I111="Motorvejsforgrening",I111="Motorvejssammenløb",I111="Motorvejsvekselstrækning",I111="Sideanlæg"),Beregningsark!AK111*Beregningsark!J111*Beregningsark!K111*Beregningsark!L111*Beregningsark!N111*Beregningsark!P111*Beregningsark!R111*Beregningsark!S111*Beregningsark!T111*Beregningsark!Y111*Beregningsark!Z111*Beregningsark!AB111*Beregningsark!AD111*Beregningsark!AF111*Beregningsark!AJ111,Beregningsark!AK111*Beregningsark!J111*Beregningsark!K111*Beregningsark!L111*Beregningsark!N111*Beregningsark!P111*Beregningsark!R111*Beregningsark!S111*Beregningsark!T111*Beregningsark!Y111*Beregningsark!Z111*Beregningsark!AB111*Beregningsark!AD111*Beregningsark!AF111*Beregningsark!AJ111*0.7672))</f>
        <v/>
      </c>
      <c r="K111" s="15" t="str">
        <f>IF(Beregningsark!AQ111="","",IF(OR(I111="Motorvejsstrækning",I111="Frakørselsflettestrækning",I111="Tilkørselsflettestrækning",I111="Motorvejsforgrening",I111="Motorvejssammenløb",I111="Motorvejsvekselstrækning",I111="Sideanlæg"),Beregningsark!AL111*Beregningsark!J111*Beregningsark!K111*Beregningsark!M111*Beregningsark!O111*Beregningsark!P111*Beregningsark!Q111*Beregningsark!R111*Beregningsark!S111*Beregningsark!T111*Beregningsark!Y111*Beregningsark!AA111*Beregningsark!AC111*Beregningsark!AE111*Beregningsark!AG111*Beregningsark!AJ111,Beregningsark!AL111*Beregningsark!J111*Beregningsark!K111*Beregningsark!M111*Beregningsark!O111*Beregningsark!P111*Beregningsark!Q111*Beregningsark!R111*Beregningsark!S111*Beregningsark!T111*Beregningsark!Y111*Beregningsark!AA111*Beregningsark!AC111*Beregningsark!AE111*Beregningsark!AG111*Beregningsark!AJ111*0.8833))</f>
        <v/>
      </c>
      <c r="L111" s="15" t="str">
        <f>IF(Beregningsark!AQ111="","",IF(OR(I111="Motorvejsstrækning",I111="Frakørselsflettestrækning",I111="Tilkørselsflettestrækning",I111="Motorvejsforgrening",I111="Motorvejssammenløb",I111="Motorvejsvekselstrækning",I111="Sideanlæg"),Beregningsark!AM111*Beregningsark!J111*Beregningsark!K111*Beregningsark!M111*Beregningsark!O111*Beregningsark!P111*Beregningsark!Q111*Beregningsark!R111*Beregningsark!S111*Beregningsark!U111*Beregningsark!Y111*Beregningsark!AA111*Beregningsark!AC111*Beregningsark!AE111*Beregningsark!AG111*Beregningsark!AJ111,Beregningsark!AM111*Beregningsark!J111*Beregningsark!K111*Beregningsark!M111*Beregningsark!O111*Beregningsark!P111*Beregningsark!Q111*Beregningsark!R111*Beregningsark!S111*Beregningsark!U111*Beregningsark!Y111*Beregningsark!AA111*Beregningsark!AC111*Beregningsark!AE111*Beregningsark!AG111*Beregningsark!AJ111*1.1176))</f>
        <v/>
      </c>
      <c r="M111" s="15" t="str">
        <f t="shared" si="3"/>
        <v/>
      </c>
      <c r="N111" s="15" t="str">
        <f>IF(Beregningsark!AQ111="","",IF(OR(I111="Motorvejsstrækning",I111="Frakørselsflettestrækning",I111="Tilkørselsflettestrækning",I111="Motorvejsforgrening",I111="Motorvejssammenløb",I111="Motorvejsvekselstrækning",I111="Sideanlæg"),Beregningsark!AN111*Beregningsark!J111*Beregningsark!K111*Beregningsark!L111*Beregningsark!N111*Beregningsark!P111*Beregningsark!R111*Beregningsark!S111*Beregningsark!V111*Beregningsark!Y111*Beregningsark!Z111*Beregningsark!AB111*Beregningsark!AD111*Beregningsark!AH111*Beregningsark!AJ111,Beregningsark!AN111*Beregningsark!J111*Beregningsark!K111*Beregningsark!L111*Beregningsark!N111*Beregningsark!P111*Beregningsark!R111*Beregningsark!S111*Beregningsark!V111*Beregningsark!Y111*Beregningsark!Z111*Beregningsark!AB111*Beregningsark!AD111*Beregningsark!AH111*Beregningsark!AJ111*0.7672))</f>
        <v/>
      </c>
      <c r="O111" s="15" t="str">
        <f>IF(Beregningsark!AQ111="","",IF(OR(I111="Motorvejsstrækning",I111="Frakørselsflettestrækning",I111="Tilkørselsflettestrækning",I111="Motorvejsforgrening",I111="Motorvejssammenløb",I111="Motorvejsvekselstrækning",I111="Sideanlæg"),Beregningsark!AO111*Beregningsark!J111*Beregningsark!K111*Beregningsark!L111*Beregningsark!N111*Beregningsark!P111*Beregningsark!R111*Beregningsark!S111*Beregningsark!W111*Beregningsark!Y111*Beregningsark!Z111*Beregningsark!AB111*Beregningsark!AD111*Beregningsark!AH111*Beregningsark!AJ111,Beregningsark!AO111*Beregningsark!J111*Beregningsark!K111*Beregningsark!L111*Beregningsark!N111*Beregningsark!P111*Beregningsark!R111*Beregningsark!S111*Beregningsark!W111*Beregningsark!Y111*Beregningsark!Z111*Beregningsark!AB111*Beregningsark!AD111*Beregningsark!AH111*Beregningsark!AJ111*0.7672))</f>
        <v/>
      </c>
      <c r="P111" s="15" t="str">
        <f>IF(Beregningsark!AQ111="","",IF(OR(I111="Motorvejsstrækning",I111="Frakørselsflettestrækning",I111="Tilkørselsflettestrækning",I111="Motorvejsforgrening",I111="Motorvejssammenløb",I111="Motorvejsvekselstrækning",I111="Sideanlæg"),Beregningsark!AP111*Beregningsark!J111*Beregningsark!K111*Beregningsark!L111*Beregningsark!N111*Beregningsark!P111*Beregningsark!R111*Beregningsark!S111*Beregningsark!X111*Beregningsark!Y111*Beregningsark!Z111*Beregningsark!AB111*Beregningsark!AD111*Beregningsark!AI111*Beregningsark!AJ111,Beregningsark!AP111*Beregningsark!J111*Beregningsark!K111*Beregningsark!L111*Beregningsark!N111*Beregningsark!P111*Beregningsark!R111*Beregningsark!S111*Beregningsark!X111*Beregningsark!Y111*Beregningsark!Z111*Beregningsark!AB111*Beregningsark!AD111*Beregningsark!AI111*Beregningsark!AJ111*0.7672))</f>
        <v/>
      </c>
      <c r="Q111" s="15" t="str">
        <f t="shared" si="4"/>
        <v/>
      </c>
      <c r="R111" s="17" t="str">
        <f t="shared" si="5"/>
        <v/>
      </c>
    </row>
    <row r="112" spans="1:18" x14ac:dyDescent="0.25">
      <c r="A112" s="4" t="str">
        <f>IF(Inddata!A127="","",Inddata!A127)</f>
        <v/>
      </c>
      <c r="B112" s="4" t="str">
        <f>IF(Inddata!B127="","",Inddata!B127)</f>
        <v/>
      </c>
      <c r="C112" s="4" t="str">
        <f>IF(Inddata!C127="","",Inddata!C127)</f>
        <v/>
      </c>
      <c r="D112" s="4" t="str">
        <f>IF(Inddata!D127="","",Inddata!D127)</f>
        <v/>
      </c>
      <c r="E112" s="4" t="str">
        <f>IF(Inddata!E127="","",Inddata!E127)</f>
        <v/>
      </c>
      <c r="F112" s="4" t="str">
        <f>IF(Inddata!F127="","",Inddata!F127)</f>
        <v/>
      </c>
      <c r="G112" s="4">
        <f>IF(Inddata!G127="","",Inddata!G127)</f>
        <v>0</v>
      </c>
      <c r="H112" s="4" t="str">
        <f>IF(Inddata!H127&gt;0.5,Inddata!H127,"")</f>
        <v/>
      </c>
      <c r="I112" s="4" t="str">
        <f>IF(Inddata!I127="","",Inddata!I127)</f>
        <v/>
      </c>
      <c r="J112" s="15" t="str">
        <f>IF(Beregningsark!AQ112="","",IF(OR(I112="Motorvejsstrækning",I112="Frakørselsflettestrækning",I112="Tilkørselsflettestrækning",I112="Motorvejsforgrening",I112="Motorvejssammenløb",I112="Motorvejsvekselstrækning",I112="Sideanlæg"),Beregningsark!AK112*Beregningsark!J112*Beregningsark!K112*Beregningsark!L112*Beregningsark!N112*Beregningsark!P112*Beregningsark!R112*Beregningsark!S112*Beregningsark!T112*Beregningsark!Y112*Beregningsark!Z112*Beregningsark!AB112*Beregningsark!AD112*Beregningsark!AF112*Beregningsark!AJ112,Beregningsark!AK112*Beregningsark!J112*Beregningsark!K112*Beregningsark!L112*Beregningsark!N112*Beregningsark!P112*Beregningsark!R112*Beregningsark!S112*Beregningsark!T112*Beregningsark!Y112*Beregningsark!Z112*Beregningsark!AB112*Beregningsark!AD112*Beregningsark!AF112*Beregningsark!AJ112*0.7672))</f>
        <v/>
      </c>
      <c r="K112" s="15" t="str">
        <f>IF(Beregningsark!AQ112="","",IF(OR(I112="Motorvejsstrækning",I112="Frakørselsflettestrækning",I112="Tilkørselsflettestrækning",I112="Motorvejsforgrening",I112="Motorvejssammenløb",I112="Motorvejsvekselstrækning",I112="Sideanlæg"),Beregningsark!AL112*Beregningsark!J112*Beregningsark!K112*Beregningsark!M112*Beregningsark!O112*Beregningsark!P112*Beregningsark!Q112*Beregningsark!R112*Beregningsark!S112*Beregningsark!T112*Beregningsark!Y112*Beregningsark!AA112*Beregningsark!AC112*Beregningsark!AE112*Beregningsark!AG112*Beregningsark!AJ112,Beregningsark!AL112*Beregningsark!J112*Beregningsark!K112*Beregningsark!M112*Beregningsark!O112*Beregningsark!P112*Beregningsark!Q112*Beregningsark!R112*Beregningsark!S112*Beregningsark!T112*Beregningsark!Y112*Beregningsark!AA112*Beregningsark!AC112*Beregningsark!AE112*Beregningsark!AG112*Beregningsark!AJ112*0.8833))</f>
        <v/>
      </c>
      <c r="L112" s="15" t="str">
        <f>IF(Beregningsark!AQ112="","",IF(OR(I112="Motorvejsstrækning",I112="Frakørselsflettestrækning",I112="Tilkørselsflettestrækning",I112="Motorvejsforgrening",I112="Motorvejssammenløb",I112="Motorvejsvekselstrækning",I112="Sideanlæg"),Beregningsark!AM112*Beregningsark!J112*Beregningsark!K112*Beregningsark!M112*Beregningsark!O112*Beregningsark!P112*Beregningsark!Q112*Beregningsark!R112*Beregningsark!S112*Beregningsark!U112*Beregningsark!Y112*Beregningsark!AA112*Beregningsark!AC112*Beregningsark!AE112*Beregningsark!AG112*Beregningsark!AJ112,Beregningsark!AM112*Beregningsark!J112*Beregningsark!K112*Beregningsark!M112*Beregningsark!O112*Beregningsark!P112*Beregningsark!Q112*Beregningsark!R112*Beregningsark!S112*Beregningsark!U112*Beregningsark!Y112*Beregningsark!AA112*Beregningsark!AC112*Beregningsark!AE112*Beregningsark!AG112*Beregningsark!AJ112*1.1176))</f>
        <v/>
      </c>
      <c r="M112" s="15" t="str">
        <f t="shared" si="3"/>
        <v/>
      </c>
      <c r="N112" s="15" t="str">
        <f>IF(Beregningsark!AQ112="","",IF(OR(I112="Motorvejsstrækning",I112="Frakørselsflettestrækning",I112="Tilkørselsflettestrækning",I112="Motorvejsforgrening",I112="Motorvejssammenløb",I112="Motorvejsvekselstrækning",I112="Sideanlæg"),Beregningsark!AN112*Beregningsark!J112*Beregningsark!K112*Beregningsark!L112*Beregningsark!N112*Beregningsark!P112*Beregningsark!R112*Beregningsark!S112*Beregningsark!V112*Beregningsark!Y112*Beregningsark!Z112*Beregningsark!AB112*Beregningsark!AD112*Beregningsark!AH112*Beregningsark!AJ112,Beregningsark!AN112*Beregningsark!J112*Beregningsark!K112*Beregningsark!L112*Beregningsark!N112*Beregningsark!P112*Beregningsark!R112*Beregningsark!S112*Beregningsark!V112*Beregningsark!Y112*Beregningsark!Z112*Beregningsark!AB112*Beregningsark!AD112*Beregningsark!AH112*Beregningsark!AJ112*0.7672))</f>
        <v/>
      </c>
      <c r="O112" s="15" t="str">
        <f>IF(Beregningsark!AQ112="","",IF(OR(I112="Motorvejsstrækning",I112="Frakørselsflettestrækning",I112="Tilkørselsflettestrækning",I112="Motorvejsforgrening",I112="Motorvejssammenløb",I112="Motorvejsvekselstrækning",I112="Sideanlæg"),Beregningsark!AO112*Beregningsark!J112*Beregningsark!K112*Beregningsark!L112*Beregningsark!N112*Beregningsark!P112*Beregningsark!R112*Beregningsark!S112*Beregningsark!W112*Beregningsark!Y112*Beregningsark!Z112*Beregningsark!AB112*Beregningsark!AD112*Beregningsark!AH112*Beregningsark!AJ112,Beregningsark!AO112*Beregningsark!J112*Beregningsark!K112*Beregningsark!L112*Beregningsark!N112*Beregningsark!P112*Beregningsark!R112*Beregningsark!S112*Beregningsark!W112*Beregningsark!Y112*Beregningsark!Z112*Beregningsark!AB112*Beregningsark!AD112*Beregningsark!AH112*Beregningsark!AJ112*0.7672))</f>
        <v/>
      </c>
      <c r="P112" s="15" t="str">
        <f>IF(Beregningsark!AQ112="","",IF(OR(I112="Motorvejsstrækning",I112="Frakørselsflettestrækning",I112="Tilkørselsflettestrækning",I112="Motorvejsforgrening",I112="Motorvejssammenløb",I112="Motorvejsvekselstrækning",I112="Sideanlæg"),Beregningsark!AP112*Beregningsark!J112*Beregningsark!K112*Beregningsark!L112*Beregningsark!N112*Beregningsark!P112*Beregningsark!R112*Beregningsark!S112*Beregningsark!X112*Beregningsark!Y112*Beregningsark!Z112*Beregningsark!AB112*Beregningsark!AD112*Beregningsark!AI112*Beregningsark!AJ112,Beregningsark!AP112*Beregningsark!J112*Beregningsark!K112*Beregningsark!L112*Beregningsark!N112*Beregningsark!P112*Beregningsark!R112*Beregningsark!S112*Beregningsark!X112*Beregningsark!Y112*Beregningsark!Z112*Beregningsark!AB112*Beregningsark!AD112*Beregningsark!AI112*Beregningsark!AJ112*0.7672))</f>
        <v/>
      </c>
      <c r="Q112" s="15" t="str">
        <f t="shared" si="4"/>
        <v/>
      </c>
      <c r="R112" s="17" t="str">
        <f t="shared" si="5"/>
        <v/>
      </c>
    </row>
    <row r="113" spans="1:18" x14ac:dyDescent="0.25">
      <c r="A113" s="4" t="str">
        <f>IF(Inddata!A128="","",Inddata!A128)</f>
        <v/>
      </c>
      <c r="B113" s="4" t="str">
        <f>IF(Inddata!B128="","",Inddata!B128)</f>
        <v/>
      </c>
      <c r="C113" s="4" t="str">
        <f>IF(Inddata!C128="","",Inddata!C128)</f>
        <v/>
      </c>
      <c r="D113" s="4" t="str">
        <f>IF(Inddata!D128="","",Inddata!D128)</f>
        <v/>
      </c>
      <c r="E113" s="4" t="str">
        <f>IF(Inddata!E128="","",Inddata!E128)</f>
        <v/>
      </c>
      <c r="F113" s="4" t="str">
        <f>IF(Inddata!F128="","",Inddata!F128)</f>
        <v/>
      </c>
      <c r="G113" s="4">
        <f>IF(Inddata!G128="","",Inddata!G128)</f>
        <v>0</v>
      </c>
      <c r="H113" s="4" t="str">
        <f>IF(Inddata!H128&gt;0.5,Inddata!H128,"")</f>
        <v/>
      </c>
      <c r="I113" s="4" t="str">
        <f>IF(Inddata!I128="","",Inddata!I128)</f>
        <v/>
      </c>
      <c r="J113" s="15" t="str">
        <f>IF(Beregningsark!AQ113="","",IF(OR(I113="Motorvejsstrækning",I113="Frakørselsflettestrækning",I113="Tilkørselsflettestrækning",I113="Motorvejsforgrening",I113="Motorvejssammenløb",I113="Motorvejsvekselstrækning",I113="Sideanlæg"),Beregningsark!AK113*Beregningsark!J113*Beregningsark!K113*Beregningsark!L113*Beregningsark!N113*Beregningsark!P113*Beregningsark!R113*Beregningsark!S113*Beregningsark!T113*Beregningsark!Y113*Beregningsark!Z113*Beregningsark!AB113*Beregningsark!AD113*Beregningsark!AF113*Beregningsark!AJ113,Beregningsark!AK113*Beregningsark!J113*Beregningsark!K113*Beregningsark!L113*Beregningsark!N113*Beregningsark!P113*Beregningsark!R113*Beregningsark!S113*Beregningsark!T113*Beregningsark!Y113*Beregningsark!Z113*Beregningsark!AB113*Beregningsark!AD113*Beregningsark!AF113*Beregningsark!AJ113*0.7672))</f>
        <v/>
      </c>
      <c r="K113" s="15" t="str">
        <f>IF(Beregningsark!AQ113="","",IF(OR(I113="Motorvejsstrækning",I113="Frakørselsflettestrækning",I113="Tilkørselsflettestrækning",I113="Motorvejsforgrening",I113="Motorvejssammenløb",I113="Motorvejsvekselstrækning",I113="Sideanlæg"),Beregningsark!AL113*Beregningsark!J113*Beregningsark!K113*Beregningsark!M113*Beregningsark!O113*Beregningsark!P113*Beregningsark!Q113*Beregningsark!R113*Beregningsark!S113*Beregningsark!T113*Beregningsark!Y113*Beregningsark!AA113*Beregningsark!AC113*Beregningsark!AE113*Beregningsark!AG113*Beregningsark!AJ113,Beregningsark!AL113*Beregningsark!J113*Beregningsark!K113*Beregningsark!M113*Beregningsark!O113*Beregningsark!P113*Beregningsark!Q113*Beregningsark!R113*Beregningsark!S113*Beregningsark!T113*Beregningsark!Y113*Beregningsark!AA113*Beregningsark!AC113*Beregningsark!AE113*Beregningsark!AG113*Beregningsark!AJ113*0.8833))</f>
        <v/>
      </c>
      <c r="L113" s="15" t="str">
        <f>IF(Beregningsark!AQ113="","",IF(OR(I113="Motorvejsstrækning",I113="Frakørselsflettestrækning",I113="Tilkørselsflettestrækning",I113="Motorvejsforgrening",I113="Motorvejssammenløb",I113="Motorvejsvekselstrækning",I113="Sideanlæg"),Beregningsark!AM113*Beregningsark!J113*Beregningsark!K113*Beregningsark!M113*Beregningsark!O113*Beregningsark!P113*Beregningsark!Q113*Beregningsark!R113*Beregningsark!S113*Beregningsark!U113*Beregningsark!Y113*Beregningsark!AA113*Beregningsark!AC113*Beregningsark!AE113*Beregningsark!AG113*Beregningsark!AJ113,Beregningsark!AM113*Beregningsark!J113*Beregningsark!K113*Beregningsark!M113*Beregningsark!O113*Beregningsark!P113*Beregningsark!Q113*Beregningsark!R113*Beregningsark!S113*Beregningsark!U113*Beregningsark!Y113*Beregningsark!AA113*Beregningsark!AC113*Beregningsark!AE113*Beregningsark!AG113*Beregningsark!AJ113*1.1176))</f>
        <v/>
      </c>
      <c r="M113" s="15" t="str">
        <f t="shared" si="3"/>
        <v/>
      </c>
      <c r="N113" s="15" t="str">
        <f>IF(Beregningsark!AQ113="","",IF(OR(I113="Motorvejsstrækning",I113="Frakørselsflettestrækning",I113="Tilkørselsflettestrækning",I113="Motorvejsforgrening",I113="Motorvejssammenløb",I113="Motorvejsvekselstrækning",I113="Sideanlæg"),Beregningsark!AN113*Beregningsark!J113*Beregningsark!K113*Beregningsark!L113*Beregningsark!N113*Beregningsark!P113*Beregningsark!R113*Beregningsark!S113*Beregningsark!V113*Beregningsark!Y113*Beregningsark!Z113*Beregningsark!AB113*Beregningsark!AD113*Beregningsark!AH113*Beregningsark!AJ113,Beregningsark!AN113*Beregningsark!J113*Beregningsark!K113*Beregningsark!L113*Beregningsark!N113*Beregningsark!P113*Beregningsark!R113*Beregningsark!S113*Beregningsark!V113*Beregningsark!Y113*Beregningsark!Z113*Beregningsark!AB113*Beregningsark!AD113*Beregningsark!AH113*Beregningsark!AJ113*0.7672))</f>
        <v/>
      </c>
      <c r="O113" s="15" t="str">
        <f>IF(Beregningsark!AQ113="","",IF(OR(I113="Motorvejsstrækning",I113="Frakørselsflettestrækning",I113="Tilkørselsflettestrækning",I113="Motorvejsforgrening",I113="Motorvejssammenløb",I113="Motorvejsvekselstrækning",I113="Sideanlæg"),Beregningsark!AO113*Beregningsark!J113*Beregningsark!K113*Beregningsark!L113*Beregningsark!N113*Beregningsark!P113*Beregningsark!R113*Beregningsark!S113*Beregningsark!W113*Beregningsark!Y113*Beregningsark!Z113*Beregningsark!AB113*Beregningsark!AD113*Beregningsark!AH113*Beregningsark!AJ113,Beregningsark!AO113*Beregningsark!J113*Beregningsark!K113*Beregningsark!L113*Beregningsark!N113*Beregningsark!P113*Beregningsark!R113*Beregningsark!S113*Beregningsark!W113*Beregningsark!Y113*Beregningsark!Z113*Beregningsark!AB113*Beregningsark!AD113*Beregningsark!AH113*Beregningsark!AJ113*0.7672))</f>
        <v/>
      </c>
      <c r="P113" s="15" t="str">
        <f>IF(Beregningsark!AQ113="","",IF(OR(I113="Motorvejsstrækning",I113="Frakørselsflettestrækning",I113="Tilkørselsflettestrækning",I113="Motorvejsforgrening",I113="Motorvejssammenløb",I113="Motorvejsvekselstrækning",I113="Sideanlæg"),Beregningsark!AP113*Beregningsark!J113*Beregningsark!K113*Beregningsark!L113*Beregningsark!N113*Beregningsark!P113*Beregningsark!R113*Beregningsark!S113*Beregningsark!X113*Beregningsark!Y113*Beregningsark!Z113*Beregningsark!AB113*Beregningsark!AD113*Beregningsark!AI113*Beregningsark!AJ113,Beregningsark!AP113*Beregningsark!J113*Beregningsark!K113*Beregningsark!L113*Beregningsark!N113*Beregningsark!P113*Beregningsark!R113*Beregningsark!S113*Beregningsark!X113*Beregningsark!Y113*Beregningsark!Z113*Beregningsark!AB113*Beregningsark!AD113*Beregningsark!AI113*Beregningsark!AJ113*0.7672))</f>
        <v/>
      </c>
      <c r="Q113" s="15" t="str">
        <f t="shared" si="4"/>
        <v/>
      </c>
      <c r="R113" s="17" t="str">
        <f t="shared" si="5"/>
        <v/>
      </c>
    </row>
    <row r="114" spans="1:18" x14ac:dyDescent="0.25">
      <c r="A114" s="4" t="str">
        <f>IF(Inddata!A129="","",Inddata!A129)</f>
        <v/>
      </c>
      <c r="B114" s="4" t="str">
        <f>IF(Inddata!B129="","",Inddata!B129)</f>
        <v/>
      </c>
      <c r="C114" s="4" t="str">
        <f>IF(Inddata!C129="","",Inddata!C129)</f>
        <v/>
      </c>
      <c r="D114" s="4" t="str">
        <f>IF(Inddata!D129="","",Inddata!D129)</f>
        <v/>
      </c>
      <c r="E114" s="4" t="str">
        <f>IF(Inddata!E129="","",Inddata!E129)</f>
        <v/>
      </c>
      <c r="F114" s="4" t="str">
        <f>IF(Inddata!F129="","",Inddata!F129)</f>
        <v/>
      </c>
      <c r="G114" s="4">
        <f>IF(Inddata!G129="","",Inddata!G129)</f>
        <v>0</v>
      </c>
      <c r="H114" s="4" t="str">
        <f>IF(Inddata!H129&gt;0.5,Inddata!H129,"")</f>
        <v/>
      </c>
      <c r="I114" s="4" t="str">
        <f>IF(Inddata!I129="","",Inddata!I129)</f>
        <v/>
      </c>
      <c r="J114" s="15" t="str">
        <f>IF(Beregningsark!AQ114="","",IF(OR(I114="Motorvejsstrækning",I114="Frakørselsflettestrækning",I114="Tilkørselsflettestrækning",I114="Motorvejsforgrening",I114="Motorvejssammenløb",I114="Motorvejsvekselstrækning",I114="Sideanlæg"),Beregningsark!AK114*Beregningsark!J114*Beregningsark!K114*Beregningsark!L114*Beregningsark!N114*Beregningsark!P114*Beregningsark!R114*Beregningsark!S114*Beregningsark!T114*Beregningsark!Y114*Beregningsark!Z114*Beregningsark!AB114*Beregningsark!AD114*Beregningsark!AF114*Beregningsark!AJ114,Beregningsark!AK114*Beregningsark!J114*Beregningsark!K114*Beregningsark!L114*Beregningsark!N114*Beregningsark!P114*Beregningsark!R114*Beregningsark!S114*Beregningsark!T114*Beregningsark!Y114*Beregningsark!Z114*Beregningsark!AB114*Beregningsark!AD114*Beregningsark!AF114*Beregningsark!AJ114*0.7672))</f>
        <v/>
      </c>
      <c r="K114" s="15" t="str">
        <f>IF(Beregningsark!AQ114="","",IF(OR(I114="Motorvejsstrækning",I114="Frakørselsflettestrækning",I114="Tilkørselsflettestrækning",I114="Motorvejsforgrening",I114="Motorvejssammenløb",I114="Motorvejsvekselstrækning",I114="Sideanlæg"),Beregningsark!AL114*Beregningsark!J114*Beregningsark!K114*Beregningsark!M114*Beregningsark!O114*Beregningsark!P114*Beregningsark!Q114*Beregningsark!R114*Beregningsark!S114*Beregningsark!T114*Beregningsark!Y114*Beregningsark!AA114*Beregningsark!AC114*Beregningsark!AE114*Beregningsark!AG114*Beregningsark!AJ114,Beregningsark!AL114*Beregningsark!J114*Beregningsark!K114*Beregningsark!M114*Beregningsark!O114*Beregningsark!P114*Beregningsark!Q114*Beregningsark!R114*Beregningsark!S114*Beregningsark!T114*Beregningsark!Y114*Beregningsark!AA114*Beregningsark!AC114*Beregningsark!AE114*Beregningsark!AG114*Beregningsark!AJ114*0.8833))</f>
        <v/>
      </c>
      <c r="L114" s="15" t="str">
        <f>IF(Beregningsark!AQ114="","",IF(OR(I114="Motorvejsstrækning",I114="Frakørselsflettestrækning",I114="Tilkørselsflettestrækning",I114="Motorvejsforgrening",I114="Motorvejssammenløb",I114="Motorvejsvekselstrækning",I114="Sideanlæg"),Beregningsark!AM114*Beregningsark!J114*Beregningsark!K114*Beregningsark!M114*Beregningsark!O114*Beregningsark!P114*Beregningsark!Q114*Beregningsark!R114*Beregningsark!S114*Beregningsark!U114*Beregningsark!Y114*Beregningsark!AA114*Beregningsark!AC114*Beregningsark!AE114*Beregningsark!AG114*Beregningsark!AJ114,Beregningsark!AM114*Beregningsark!J114*Beregningsark!K114*Beregningsark!M114*Beregningsark!O114*Beregningsark!P114*Beregningsark!Q114*Beregningsark!R114*Beregningsark!S114*Beregningsark!U114*Beregningsark!Y114*Beregningsark!AA114*Beregningsark!AC114*Beregningsark!AE114*Beregningsark!AG114*Beregningsark!AJ114*1.1176))</f>
        <v/>
      </c>
      <c r="M114" s="15" t="str">
        <f t="shared" si="3"/>
        <v/>
      </c>
      <c r="N114" s="15" t="str">
        <f>IF(Beregningsark!AQ114="","",IF(OR(I114="Motorvejsstrækning",I114="Frakørselsflettestrækning",I114="Tilkørselsflettestrækning",I114="Motorvejsforgrening",I114="Motorvejssammenløb",I114="Motorvejsvekselstrækning",I114="Sideanlæg"),Beregningsark!AN114*Beregningsark!J114*Beregningsark!K114*Beregningsark!L114*Beregningsark!N114*Beregningsark!P114*Beregningsark!R114*Beregningsark!S114*Beregningsark!V114*Beregningsark!Y114*Beregningsark!Z114*Beregningsark!AB114*Beregningsark!AD114*Beregningsark!AH114*Beregningsark!AJ114,Beregningsark!AN114*Beregningsark!J114*Beregningsark!K114*Beregningsark!L114*Beregningsark!N114*Beregningsark!P114*Beregningsark!R114*Beregningsark!S114*Beregningsark!V114*Beregningsark!Y114*Beregningsark!Z114*Beregningsark!AB114*Beregningsark!AD114*Beregningsark!AH114*Beregningsark!AJ114*0.7672))</f>
        <v/>
      </c>
      <c r="O114" s="15" t="str">
        <f>IF(Beregningsark!AQ114="","",IF(OR(I114="Motorvejsstrækning",I114="Frakørselsflettestrækning",I114="Tilkørselsflettestrækning",I114="Motorvejsforgrening",I114="Motorvejssammenløb",I114="Motorvejsvekselstrækning",I114="Sideanlæg"),Beregningsark!AO114*Beregningsark!J114*Beregningsark!K114*Beregningsark!L114*Beregningsark!N114*Beregningsark!P114*Beregningsark!R114*Beregningsark!S114*Beregningsark!W114*Beregningsark!Y114*Beregningsark!Z114*Beregningsark!AB114*Beregningsark!AD114*Beregningsark!AH114*Beregningsark!AJ114,Beregningsark!AO114*Beregningsark!J114*Beregningsark!K114*Beregningsark!L114*Beregningsark!N114*Beregningsark!P114*Beregningsark!R114*Beregningsark!S114*Beregningsark!W114*Beregningsark!Y114*Beregningsark!Z114*Beregningsark!AB114*Beregningsark!AD114*Beregningsark!AH114*Beregningsark!AJ114*0.7672))</f>
        <v/>
      </c>
      <c r="P114" s="15" t="str">
        <f>IF(Beregningsark!AQ114="","",IF(OR(I114="Motorvejsstrækning",I114="Frakørselsflettestrækning",I114="Tilkørselsflettestrækning",I114="Motorvejsforgrening",I114="Motorvejssammenløb",I114="Motorvejsvekselstrækning",I114="Sideanlæg"),Beregningsark!AP114*Beregningsark!J114*Beregningsark!K114*Beregningsark!L114*Beregningsark!N114*Beregningsark!P114*Beregningsark!R114*Beregningsark!S114*Beregningsark!X114*Beregningsark!Y114*Beregningsark!Z114*Beregningsark!AB114*Beregningsark!AD114*Beregningsark!AI114*Beregningsark!AJ114,Beregningsark!AP114*Beregningsark!J114*Beregningsark!K114*Beregningsark!L114*Beregningsark!N114*Beregningsark!P114*Beregningsark!R114*Beregningsark!S114*Beregningsark!X114*Beregningsark!Y114*Beregningsark!Z114*Beregningsark!AB114*Beregningsark!AD114*Beregningsark!AI114*Beregningsark!AJ114*0.7672))</f>
        <v/>
      </c>
      <c r="Q114" s="15" t="str">
        <f t="shared" si="4"/>
        <v/>
      </c>
      <c r="R114" s="17" t="str">
        <f t="shared" si="5"/>
        <v/>
      </c>
    </row>
    <row r="115" spans="1:18" x14ac:dyDescent="0.25">
      <c r="A115" s="4" t="str">
        <f>IF(Inddata!A130="","",Inddata!A130)</f>
        <v/>
      </c>
      <c r="B115" s="4" t="str">
        <f>IF(Inddata!B130="","",Inddata!B130)</f>
        <v/>
      </c>
      <c r="C115" s="4" t="str">
        <f>IF(Inddata!C130="","",Inddata!C130)</f>
        <v/>
      </c>
      <c r="D115" s="4" t="str">
        <f>IF(Inddata!D130="","",Inddata!D130)</f>
        <v/>
      </c>
      <c r="E115" s="4" t="str">
        <f>IF(Inddata!E130="","",Inddata!E130)</f>
        <v/>
      </c>
      <c r="F115" s="4" t="str">
        <f>IF(Inddata!F130="","",Inddata!F130)</f>
        <v/>
      </c>
      <c r="G115" s="4">
        <f>IF(Inddata!G130="","",Inddata!G130)</f>
        <v>0</v>
      </c>
      <c r="H115" s="4" t="str">
        <f>IF(Inddata!H130&gt;0.5,Inddata!H130,"")</f>
        <v/>
      </c>
      <c r="I115" s="4" t="str">
        <f>IF(Inddata!I130="","",Inddata!I130)</f>
        <v/>
      </c>
      <c r="J115" s="15" t="str">
        <f>IF(Beregningsark!AQ115="","",IF(OR(I115="Motorvejsstrækning",I115="Frakørselsflettestrækning",I115="Tilkørselsflettestrækning",I115="Motorvejsforgrening",I115="Motorvejssammenløb",I115="Motorvejsvekselstrækning",I115="Sideanlæg"),Beregningsark!AK115*Beregningsark!J115*Beregningsark!K115*Beregningsark!L115*Beregningsark!N115*Beregningsark!P115*Beregningsark!R115*Beregningsark!S115*Beregningsark!T115*Beregningsark!Y115*Beregningsark!Z115*Beregningsark!AB115*Beregningsark!AD115*Beregningsark!AF115*Beregningsark!AJ115,Beregningsark!AK115*Beregningsark!J115*Beregningsark!K115*Beregningsark!L115*Beregningsark!N115*Beregningsark!P115*Beregningsark!R115*Beregningsark!S115*Beregningsark!T115*Beregningsark!Y115*Beregningsark!Z115*Beregningsark!AB115*Beregningsark!AD115*Beregningsark!AF115*Beregningsark!AJ115*0.7672))</f>
        <v/>
      </c>
      <c r="K115" s="15" t="str">
        <f>IF(Beregningsark!AQ115="","",IF(OR(I115="Motorvejsstrækning",I115="Frakørselsflettestrækning",I115="Tilkørselsflettestrækning",I115="Motorvejsforgrening",I115="Motorvejssammenløb",I115="Motorvejsvekselstrækning",I115="Sideanlæg"),Beregningsark!AL115*Beregningsark!J115*Beregningsark!K115*Beregningsark!M115*Beregningsark!O115*Beregningsark!P115*Beregningsark!Q115*Beregningsark!R115*Beregningsark!S115*Beregningsark!T115*Beregningsark!Y115*Beregningsark!AA115*Beregningsark!AC115*Beregningsark!AE115*Beregningsark!AG115*Beregningsark!AJ115,Beregningsark!AL115*Beregningsark!J115*Beregningsark!K115*Beregningsark!M115*Beregningsark!O115*Beregningsark!P115*Beregningsark!Q115*Beregningsark!R115*Beregningsark!S115*Beregningsark!T115*Beregningsark!Y115*Beregningsark!AA115*Beregningsark!AC115*Beregningsark!AE115*Beregningsark!AG115*Beregningsark!AJ115*0.8833))</f>
        <v/>
      </c>
      <c r="L115" s="15" t="str">
        <f>IF(Beregningsark!AQ115="","",IF(OR(I115="Motorvejsstrækning",I115="Frakørselsflettestrækning",I115="Tilkørselsflettestrækning",I115="Motorvejsforgrening",I115="Motorvejssammenløb",I115="Motorvejsvekselstrækning",I115="Sideanlæg"),Beregningsark!AM115*Beregningsark!J115*Beregningsark!K115*Beregningsark!M115*Beregningsark!O115*Beregningsark!P115*Beregningsark!Q115*Beregningsark!R115*Beregningsark!S115*Beregningsark!U115*Beregningsark!Y115*Beregningsark!AA115*Beregningsark!AC115*Beregningsark!AE115*Beregningsark!AG115*Beregningsark!AJ115,Beregningsark!AM115*Beregningsark!J115*Beregningsark!K115*Beregningsark!M115*Beregningsark!O115*Beregningsark!P115*Beregningsark!Q115*Beregningsark!R115*Beregningsark!S115*Beregningsark!U115*Beregningsark!Y115*Beregningsark!AA115*Beregningsark!AC115*Beregningsark!AE115*Beregningsark!AG115*Beregningsark!AJ115*1.1176))</f>
        <v/>
      </c>
      <c r="M115" s="15" t="str">
        <f t="shared" si="3"/>
        <v/>
      </c>
      <c r="N115" s="15" t="str">
        <f>IF(Beregningsark!AQ115="","",IF(OR(I115="Motorvejsstrækning",I115="Frakørselsflettestrækning",I115="Tilkørselsflettestrækning",I115="Motorvejsforgrening",I115="Motorvejssammenløb",I115="Motorvejsvekselstrækning",I115="Sideanlæg"),Beregningsark!AN115*Beregningsark!J115*Beregningsark!K115*Beregningsark!L115*Beregningsark!N115*Beregningsark!P115*Beregningsark!R115*Beregningsark!S115*Beregningsark!V115*Beregningsark!Y115*Beregningsark!Z115*Beregningsark!AB115*Beregningsark!AD115*Beregningsark!AH115*Beregningsark!AJ115,Beregningsark!AN115*Beregningsark!J115*Beregningsark!K115*Beregningsark!L115*Beregningsark!N115*Beregningsark!P115*Beregningsark!R115*Beregningsark!S115*Beregningsark!V115*Beregningsark!Y115*Beregningsark!Z115*Beregningsark!AB115*Beregningsark!AD115*Beregningsark!AH115*Beregningsark!AJ115*0.7672))</f>
        <v/>
      </c>
      <c r="O115" s="15" t="str">
        <f>IF(Beregningsark!AQ115="","",IF(OR(I115="Motorvejsstrækning",I115="Frakørselsflettestrækning",I115="Tilkørselsflettestrækning",I115="Motorvejsforgrening",I115="Motorvejssammenløb",I115="Motorvejsvekselstrækning",I115="Sideanlæg"),Beregningsark!AO115*Beregningsark!J115*Beregningsark!K115*Beregningsark!L115*Beregningsark!N115*Beregningsark!P115*Beregningsark!R115*Beregningsark!S115*Beregningsark!W115*Beregningsark!Y115*Beregningsark!Z115*Beregningsark!AB115*Beregningsark!AD115*Beregningsark!AH115*Beregningsark!AJ115,Beregningsark!AO115*Beregningsark!J115*Beregningsark!K115*Beregningsark!L115*Beregningsark!N115*Beregningsark!P115*Beregningsark!R115*Beregningsark!S115*Beregningsark!W115*Beregningsark!Y115*Beregningsark!Z115*Beregningsark!AB115*Beregningsark!AD115*Beregningsark!AH115*Beregningsark!AJ115*0.7672))</f>
        <v/>
      </c>
      <c r="P115" s="15" t="str">
        <f>IF(Beregningsark!AQ115="","",IF(OR(I115="Motorvejsstrækning",I115="Frakørselsflettestrækning",I115="Tilkørselsflettestrækning",I115="Motorvejsforgrening",I115="Motorvejssammenløb",I115="Motorvejsvekselstrækning",I115="Sideanlæg"),Beregningsark!AP115*Beregningsark!J115*Beregningsark!K115*Beregningsark!L115*Beregningsark!N115*Beregningsark!P115*Beregningsark!R115*Beregningsark!S115*Beregningsark!X115*Beregningsark!Y115*Beregningsark!Z115*Beregningsark!AB115*Beregningsark!AD115*Beregningsark!AI115*Beregningsark!AJ115,Beregningsark!AP115*Beregningsark!J115*Beregningsark!K115*Beregningsark!L115*Beregningsark!N115*Beregningsark!P115*Beregningsark!R115*Beregningsark!S115*Beregningsark!X115*Beregningsark!Y115*Beregningsark!Z115*Beregningsark!AB115*Beregningsark!AD115*Beregningsark!AI115*Beregningsark!AJ115*0.7672))</f>
        <v/>
      </c>
      <c r="Q115" s="15" t="str">
        <f t="shared" si="4"/>
        <v/>
      </c>
      <c r="R115" s="17" t="str">
        <f t="shared" si="5"/>
        <v/>
      </c>
    </row>
    <row r="116" spans="1:18" x14ac:dyDescent="0.25">
      <c r="A116" s="4" t="str">
        <f>IF(Inddata!A131="","",Inddata!A131)</f>
        <v/>
      </c>
      <c r="B116" s="4" t="str">
        <f>IF(Inddata!B131="","",Inddata!B131)</f>
        <v/>
      </c>
      <c r="C116" s="4" t="str">
        <f>IF(Inddata!C131="","",Inddata!C131)</f>
        <v/>
      </c>
      <c r="D116" s="4" t="str">
        <f>IF(Inddata!D131="","",Inddata!D131)</f>
        <v/>
      </c>
      <c r="E116" s="4" t="str">
        <f>IF(Inddata!E131="","",Inddata!E131)</f>
        <v/>
      </c>
      <c r="F116" s="4" t="str">
        <f>IF(Inddata!F131="","",Inddata!F131)</f>
        <v/>
      </c>
      <c r="G116" s="4">
        <f>IF(Inddata!G131="","",Inddata!G131)</f>
        <v>0</v>
      </c>
      <c r="H116" s="4" t="str">
        <f>IF(Inddata!H131&gt;0.5,Inddata!H131,"")</f>
        <v/>
      </c>
      <c r="I116" s="4" t="str">
        <f>IF(Inddata!I131="","",Inddata!I131)</f>
        <v/>
      </c>
      <c r="J116" s="15" t="str">
        <f>IF(Beregningsark!AQ116="","",IF(OR(I116="Motorvejsstrækning",I116="Frakørselsflettestrækning",I116="Tilkørselsflettestrækning",I116="Motorvejsforgrening",I116="Motorvejssammenløb",I116="Motorvejsvekselstrækning",I116="Sideanlæg"),Beregningsark!AK116*Beregningsark!J116*Beregningsark!K116*Beregningsark!L116*Beregningsark!N116*Beregningsark!P116*Beregningsark!R116*Beregningsark!S116*Beregningsark!T116*Beregningsark!Y116*Beregningsark!Z116*Beregningsark!AB116*Beregningsark!AD116*Beregningsark!AF116*Beregningsark!AJ116,Beregningsark!AK116*Beregningsark!J116*Beregningsark!K116*Beregningsark!L116*Beregningsark!N116*Beregningsark!P116*Beregningsark!R116*Beregningsark!S116*Beregningsark!T116*Beregningsark!Y116*Beregningsark!Z116*Beregningsark!AB116*Beregningsark!AD116*Beregningsark!AF116*Beregningsark!AJ116*0.7672))</f>
        <v/>
      </c>
      <c r="K116" s="15" t="str">
        <f>IF(Beregningsark!AQ116="","",IF(OR(I116="Motorvejsstrækning",I116="Frakørselsflettestrækning",I116="Tilkørselsflettestrækning",I116="Motorvejsforgrening",I116="Motorvejssammenløb",I116="Motorvejsvekselstrækning",I116="Sideanlæg"),Beregningsark!AL116*Beregningsark!J116*Beregningsark!K116*Beregningsark!M116*Beregningsark!O116*Beregningsark!P116*Beregningsark!Q116*Beregningsark!R116*Beregningsark!S116*Beregningsark!T116*Beregningsark!Y116*Beregningsark!AA116*Beregningsark!AC116*Beregningsark!AE116*Beregningsark!AG116*Beregningsark!AJ116,Beregningsark!AL116*Beregningsark!J116*Beregningsark!K116*Beregningsark!M116*Beregningsark!O116*Beregningsark!P116*Beregningsark!Q116*Beregningsark!R116*Beregningsark!S116*Beregningsark!T116*Beregningsark!Y116*Beregningsark!AA116*Beregningsark!AC116*Beregningsark!AE116*Beregningsark!AG116*Beregningsark!AJ116*0.8833))</f>
        <v/>
      </c>
      <c r="L116" s="15" t="str">
        <f>IF(Beregningsark!AQ116="","",IF(OR(I116="Motorvejsstrækning",I116="Frakørselsflettestrækning",I116="Tilkørselsflettestrækning",I116="Motorvejsforgrening",I116="Motorvejssammenløb",I116="Motorvejsvekselstrækning",I116="Sideanlæg"),Beregningsark!AM116*Beregningsark!J116*Beregningsark!K116*Beregningsark!M116*Beregningsark!O116*Beregningsark!P116*Beregningsark!Q116*Beregningsark!R116*Beregningsark!S116*Beregningsark!U116*Beregningsark!Y116*Beregningsark!AA116*Beregningsark!AC116*Beregningsark!AE116*Beregningsark!AG116*Beregningsark!AJ116,Beregningsark!AM116*Beregningsark!J116*Beregningsark!K116*Beregningsark!M116*Beregningsark!O116*Beregningsark!P116*Beregningsark!Q116*Beregningsark!R116*Beregningsark!S116*Beregningsark!U116*Beregningsark!Y116*Beregningsark!AA116*Beregningsark!AC116*Beregningsark!AE116*Beregningsark!AG116*Beregningsark!AJ116*1.1176))</f>
        <v/>
      </c>
      <c r="M116" s="15" t="str">
        <f t="shared" si="3"/>
        <v/>
      </c>
      <c r="N116" s="15" t="str">
        <f>IF(Beregningsark!AQ116="","",IF(OR(I116="Motorvejsstrækning",I116="Frakørselsflettestrækning",I116="Tilkørselsflettestrækning",I116="Motorvejsforgrening",I116="Motorvejssammenløb",I116="Motorvejsvekselstrækning",I116="Sideanlæg"),Beregningsark!AN116*Beregningsark!J116*Beregningsark!K116*Beregningsark!L116*Beregningsark!N116*Beregningsark!P116*Beregningsark!R116*Beregningsark!S116*Beregningsark!V116*Beregningsark!Y116*Beregningsark!Z116*Beregningsark!AB116*Beregningsark!AD116*Beregningsark!AH116*Beregningsark!AJ116,Beregningsark!AN116*Beregningsark!J116*Beregningsark!K116*Beregningsark!L116*Beregningsark!N116*Beregningsark!P116*Beregningsark!R116*Beregningsark!S116*Beregningsark!V116*Beregningsark!Y116*Beregningsark!Z116*Beregningsark!AB116*Beregningsark!AD116*Beregningsark!AH116*Beregningsark!AJ116*0.7672))</f>
        <v/>
      </c>
      <c r="O116" s="15" t="str">
        <f>IF(Beregningsark!AQ116="","",IF(OR(I116="Motorvejsstrækning",I116="Frakørselsflettestrækning",I116="Tilkørselsflettestrækning",I116="Motorvejsforgrening",I116="Motorvejssammenløb",I116="Motorvejsvekselstrækning",I116="Sideanlæg"),Beregningsark!AO116*Beregningsark!J116*Beregningsark!K116*Beregningsark!L116*Beregningsark!N116*Beregningsark!P116*Beregningsark!R116*Beregningsark!S116*Beregningsark!W116*Beregningsark!Y116*Beregningsark!Z116*Beregningsark!AB116*Beregningsark!AD116*Beregningsark!AH116*Beregningsark!AJ116,Beregningsark!AO116*Beregningsark!J116*Beregningsark!K116*Beregningsark!L116*Beregningsark!N116*Beregningsark!P116*Beregningsark!R116*Beregningsark!S116*Beregningsark!W116*Beregningsark!Y116*Beregningsark!Z116*Beregningsark!AB116*Beregningsark!AD116*Beregningsark!AH116*Beregningsark!AJ116*0.7672))</f>
        <v/>
      </c>
      <c r="P116" s="15" t="str">
        <f>IF(Beregningsark!AQ116="","",IF(OR(I116="Motorvejsstrækning",I116="Frakørselsflettestrækning",I116="Tilkørselsflettestrækning",I116="Motorvejsforgrening",I116="Motorvejssammenløb",I116="Motorvejsvekselstrækning",I116="Sideanlæg"),Beregningsark!AP116*Beregningsark!J116*Beregningsark!K116*Beregningsark!L116*Beregningsark!N116*Beregningsark!P116*Beregningsark!R116*Beregningsark!S116*Beregningsark!X116*Beregningsark!Y116*Beregningsark!Z116*Beregningsark!AB116*Beregningsark!AD116*Beregningsark!AI116*Beregningsark!AJ116,Beregningsark!AP116*Beregningsark!J116*Beregningsark!K116*Beregningsark!L116*Beregningsark!N116*Beregningsark!P116*Beregningsark!R116*Beregningsark!S116*Beregningsark!X116*Beregningsark!Y116*Beregningsark!Z116*Beregningsark!AB116*Beregningsark!AD116*Beregningsark!AI116*Beregningsark!AJ116*0.7672))</f>
        <v/>
      </c>
      <c r="Q116" s="15" t="str">
        <f t="shared" si="4"/>
        <v/>
      </c>
      <c r="R116" s="17" t="str">
        <f t="shared" si="5"/>
        <v/>
      </c>
    </row>
    <row r="117" spans="1:18" x14ac:dyDescent="0.25">
      <c r="A117" s="4" t="str">
        <f>IF(Inddata!A132="","",Inddata!A132)</f>
        <v/>
      </c>
      <c r="B117" s="4" t="str">
        <f>IF(Inddata!B132="","",Inddata!B132)</f>
        <v/>
      </c>
      <c r="C117" s="4" t="str">
        <f>IF(Inddata!C132="","",Inddata!C132)</f>
        <v/>
      </c>
      <c r="D117" s="4" t="str">
        <f>IF(Inddata!D132="","",Inddata!D132)</f>
        <v/>
      </c>
      <c r="E117" s="4" t="str">
        <f>IF(Inddata!E132="","",Inddata!E132)</f>
        <v/>
      </c>
      <c r="F117" s="4" t="str">
        <f>IF(Inddata!F132="","",Inddata!F132)</f>
        <v/>
      </c>
      <c r="G117" s="4">
        <f>IF(Inddata!G132="","",Inddata!G132)</f>
        <v>0</v>
      </c>
      <c r="H117" s="4" t="str">
        <f>IF(Inddata!H132&gt;0.5,Inddata!H132,"")</f>
        <v/>
      </c>
      <c r="I117" s="4" t="str">
        <f>IF(Inddata!I132="","",Inddata!I132)</f>
        <v/>
      </c>
      <c r="J117" s="15" t="str">
        <f>IF(Beregningsark!AQ117="","",IF(OR(I117="Motorvejsstrækning",I117="Frakørselsflettestrækning",I117="Tilkørselsflettestrækning",I117="Motorvejsforgrening",I117="Motorvejssammenløb",I117="Motorvejsvekselstrækning",I117="Sideanlæg"),Beregningsark!AK117*Beregningsark!J117*Beregningsark!K117*Beregningsark!L117*Beregningsark!N117*Beregningsark!P117*Beregningsark!R117*Beregningsark!S117*Beregningsark!T117*Beregningsark!Y117*Beregningsark!Z117*Beregningsark!AB117*Beregningsark!AD117*Beregningsark!AF117*Beregningsark!AJ117,Beregningsark!AK117*Beregningsark!J117*Beregningsark!K117*Beregningsark!L117*Beregningsark!N117*Beregningsark!P117*Beregningsark!R117*Beregningsark!S117*Beregningsark!T117*Beregningsark!Y117*Beregningsark!Z117*Beregningsark!AB117*Beregningsark!AD117*Beregningsark!AF117*Beregningsark!AJ117*0.7672))</f>
        <v/>
      </c>
      <c r="K117" s="15" t="str">
        <f>IF(Beregningsark!AQ117="","",IF(OR(I117="Motorvejsstrækning",I117="Frakørselsflettestrækning",I117="Tilkørselsflettestrækning",I117="Motorvejsforgrening",I117="Motorvejssammenløb",I117="Motorvejsvekselstrækning",I117="Sideanlæg"),Beregningsark!AL117*Beregningsark!J117*Beregningsark!K117*Beregningsark!M117*Beregningsark!O117*Beregningsark!P117*Beregningsark!Q117*Beregningsark!R117*Beregningsark!S117*Beregningsark!T117*Beregningsark!Y117*Beregningsark!AA117*Beregningsark!AC117*Beregningsark!AE117*Beregningsark!AG117*Beregningsark!AJ117,Beregningsark!AL117*Beregningsark!J117*Beregningsark!K117*Beregningsark!M117*Beregningsark!O117*Beregningsark!P117*Beregningsark!Q117*Beregningsark!R117*Beregningsark!S117*Beregningsark!T117*Beregningsark!Y117*Beregningsark!AA117*Beregningsark!AC117*Beregningsark!AE117*Beregningsark!AG117*Beregningsark!AJ117*0.8833))</f>
        <v/>
      </c>
      <c r="L117" s="15" t="str">
        <f>IF(Beregningsark!AQ117="","",IF(OR(I117="Motorvejsstrækning",I117="Frakørselsflettestrækning",I117="Tilkørselsflettestrækning",I117="Motorvejsforgrening",I117="Motorvejssammenløb",I117="Motorvejsvekselstrækning",I117="Sideanlæg"),Beregningsark!AM117*Beregningsark!J117*Beregningsark!K117*Beregningsark!M117*Beregningsark!O117*Beregningsark!P117*Beregningsark!Q117*Beregningsark!R117*Beregningsark!S117*Beregningsark!U117*Beregningsark!Y117*Beregningsark!AA117*Beregningsark!AC117*Beregningsark!AE117*Beregningsark!AG117*Beregningsark!AJ117,Beregningsark!AM117*Beregningsark!J117*Beregningsark!K117*Beregningsark!M117*Beregningsark!O117*Beregningsark!P117*Beregningsark!Q117*Beregningsark!R117*Beregningsark!S117*Beregningsark!U117*Beregningsark!Y117*Beregningsark!AA117*Beregningsark!AC117*Beregningsark!AE117*Beregningsark!AG117*Beregningsark!AJ117*1.1176))</f>
        <v/>
      </c>
      <c r="M117" s="15" t="str">
        <f t="shared" si="3"/>
        <v/>
      </c>
      <c r="N117" s="15" t="str">
        <f>IF(Beregningsark!AQ117="","",IF(OR(I117="Motorvejsstrækning",I117="Frakørselsflettestrækning",I117="Tilkørselsflettestrækning",I117="Motorvejsforgrening",I117="Motorvejssammenløb",I117="Motorvejsvekselstrækning",I117="Sideanlæg"),Beregningsark!AN117*Beregningsark!J117*Beregningsark!K117*Beregningsark!L117*Beregningsark!N117*Beregningsark!P117*Beregningsark!R117*Beregningsark!S117*Beregningsark!V117*Beregningsark!Y117*Beregningsark!Z117*Beregningsark!AB117*Beregningsark!AD117*Beregningsark!AH117*Beregningsark!AJ117,Beregningsark!AN117*Beregningsark!J117*Beregningsark!K117*Beregningsark!L117*Beregningsark!N117*Beregningsark!P117*Beregningsark!R117*Beregningsark!S117*Beregningsark!V117*Beregningsark!Y117*Beregningsark!Z117*Beregningsark!AB117*Beregningsark!AD117*Beregningsark!AH117*Beregningsark!AJ117*0.7672))</f>
        <v/>
      </c>
      <c r="O117" s="15" t="str">
        <f>IF(Beregningsark!AQ117="","",IF(OR(I117="Motorvejsstrækning",I117="Frakørselsflettestrækning",I117="Tilkørselsflettestrækning",I117="Motorvejsforgrening",I117="Motorvejssammenløb",I117="Motorvejsvekselstrækning",I117="Sideanlæg"),Beregningsark!AO117*Beregningsark!J117*Beregningsark!K117*Beregningsark!L117*Beregningsark!N117*Beregningsark!P117*Beregningsark!R117*Beregningsark!S117*Beregningsark!W117*Beregningsark!Y117*Beregningsark!Z117*Beregningsark!AB117*Beregningsark!AD117*Beregningsark!AH117*Beregningsark!AJ117,Beregningsark!AO117*Beregningsark!J117*Beregningsark!K117*Beregningsark!L117*Beregningsark!N117*Beregningsark!P117*Beregningsark!R117*Beregningsark!S117*Beregningsark!W117*Beregningsark!Y117*Beregningsark!Z117*Beregningsark!AB117*Beregningsark!AD117*Beregningsark!AH117*Beregningsark!AJ117*0.7672))</f>
        <v/>
      </c>
      <c r="P117" s="15" t="str">
        <f>IF(Beregningsark!AQ117="","",IF(OR(I117="Motorvejsstrækning",I117="Frakørselsflettestrækning",I117="Tilkørselsflettestrækning",I117="Motorvejsforgrening",I117="Motorvejssammenløb",I117="Motorvejsvekselstrækning",I117="Sideanlæg"),Beregningsark!AP117*Beregningsark!J117*Beregningsark!K117*Beregningsark!L117*Beregningsark!N117*Beregningsark!P117*Beregningsark!R117*Beregningsark!S117*Beregningsark!X117*Beregningsark!Y117*Beregningsark!Z117*Beregningsark!AB117*Beregningsark!AD117*Beregningsark!AI117*Beregningsark!AJ117,Beregningsark!AP117*Beregningsark!J117*Beregningsark!K117*Beregningsark!L117*Beregningsark!N117*Beregningsark!P117*Beregningsark!R117*Beregningsark!S117*Beregningsark!X117*Beregningsark!Y117*Beregningsark!Z117*Beregningsark!AB117*Beregningsark!AD117*Beregningsark!AI117*Beregningsark!AJ117*0.7672))</f>
        <v/>
      </c>
      <c r="Q117" s="15" t="str">
        <f t="shared" si="4"/>
        <v/>
      </c>
      <c r="R117" s="17" t="str">
        <f t="shared" si="5"/>
        <v/>
      </c>
    </row>
    <row r="118" spans="1:18" x14ac:dyDescent="0.25">
      <c r="A118" s="4" t="str">
        <f>IF(Inddata!A133="","",Inddata!A133)</f>
        <v/>
      </c>
      <c r="B118" s="4" t="str">
        <f>IF(Inddata!B133="","",Inddata!B133)</f>
        <v/>
      </c>
      <c r="C118" s="4" t="str">
        <f>IF(Inddata!C133="","",Inddata!C133)</f>
        <v/>
      </c>
      <c r="D118" s="4" t="str">
        <f>IF(Inddata!D133="","",Inddata!D133)</f>
        <v/>
      </c>
      <c r="E118" s="4" t="str">
        <f>IF(Inddata!E133="","",Inddata!E133)</f>
        <v/>
      </c>
      <c r="F118" s="4" t="str">
        <f>IF(Inddata!F133="","",Inddata!F133)</f>
        <v/>
      </c>
      <c r="G118" s="4">
        <f>IF(Inddata!G133="","",Inddata!G133)</f>
        <v>0</v>
      </c>
      <c r="H118" s="4" t="str">
        <f>IF(Inddata!H133&gt;0.5,Inddata!H133,"")</f>
        <v/>
      </c>
      <c r="I118" s="4" t="str">
        <f>IF(Inddata!I133="","",Inddata!I133)</f>
        <v/>
      </c>
      <c r="J118" s="15" t="str">
        <f>IF(Beregningsark!AQ118="","",IF(OR(I118="Motorvejsstrækning",I118="Frakørselsflettestrækning",I118="Tilkørselsflettestrækning",I118="Motorvejsforgrening",I118="Motorvejssammenløb",I118="Motorvejsvekselstrækning",I118="Sideanlæg"),Beregningsark!AK118*Beregningsark!J118*Beregningsark!K118*Beregningsark!L118*Beregningsark!N118*Beregningsark!P118*Beregningsark!R118*Beregningsark!S118*Beregningsark!T118*Beregningsark!Y118*Beregningsark!Z118*Beregningsark!AB118*Beregningsark!AD118*Beregningsark!AF118*Beregningsark!AJ118,Beregningsark!AK118*Beregningsark!J118*Beregningsark!K118*Beregningsark!L118*Beregningsark!N118*Beregningsark!P118*Beregningsark!R118*Beregningsark!S118*Beregningsark!T118*Beregningsark!Y118*Beregningsark!Z118*Beregningsark!AB118*Beregningsark!AD118*Beregningsark!AF118*Beregningsark!AJ118*0.7672))</f>
        <v/>
      </c>
      <c r="K118" s="15" t="str">
        <f>IF(Beregningsark!AQ118="","",IF(OR(I118="Motorvejsstrækning",I118="Frakørselsflettestrækning",I118="Tilkørselsflettestrækning",I118="Motorvejsforgrening",I118="Motorvejssammenløb",I118="Motorvejsvekselstrækning",I118="Sideanlæg"),Beregningsark!AL118*Beregningsark!J118*Beregningsark!K118*Beregningsark!M118*Beregningsark!O118*Beregningsark!P118*Beregningsark!Q118*Beregningsark!R118*Beregningsark!S118*Beregningsark!T118*Beregningsark!Y118*Beregningsark!AA118*Beregningsark!AC118*Beregningsark!AE118*Beregningsark!AG118*Beregningsark!AJ118,Beregningsark!AL118*Beregningsark!J118*Beregningsark!K118*Beregningsark!M118*Beregningsark!O118*Beregningsark!P118*Beregningsark!Q118*Beregningsark!R118*Beregningsark!S118*Beregningsark!T118*Beregningsark!Y118*Beregningsark!AA118*Beregningsark!AC118*Beregningsark!AE118*Beregningsark!AG118*Beregningsark!AJ118*0.8833))</f>
        <v/>
      </c>
      <c r="L118" s="15" t="str">
        <f>IF(Beregningsark!AQ118="","",IF(OR(I118="Motorvejsstrækning",I118="Frakørselsflettestrækning",I118="Tilkørselsflettestrækning",I118="Motorvejsforgrening",I118="Motorvejssammenløb",I118="Motorvejsvekselstrækning",I118="Sideanlæg"),Beregningsark!AM118*Beregningsark!J118*Beregningsark!K118*Beregningsark!M118*Beregningsark!O118*Beregningsark!P118*Beregningsark!Q118*Beregningsark!R118*Beregningsark!S118*Beregningsark!U118*Beregningsark!Y118*Beregningsark!AA118*Beregningsark!AC118*Beregningsark!AE118*Beregningsark!AG118*Beregningsark!AJ118,Beregningsark!AM118*Beregningsark!J118*Beregningsark!K118*Beregningsark!M118*Beregningsark!O118*Beregningsark!P118*Beregningsark!Q118*Beregningsark!R118*Beregningsark!S118*Beregningsark!U118*Beregningsark!Y118*Beregningsark!AA118*Beregningsark!AC118*Beregningsark!AE118*Beregningsark!AG118*Beregningsark!AJ118*1.1176))</f>
        <v/>
      </c>
      <c r="M118" s="15" t="str">
        <f t="shared" si="3"/>
        <v/>
      </c>
      <c r="N118" s="15" t="str">
        <f>IF(Beregningsark!AQ118="","",IF(OR(I118="Motorvejsstrækning",I118="Frakørselsflettestrækning",I118="Tilkørselsflettestrækning",I118="Motorvejsforgrening",I118="Motorvejssammenløb",I118="Motorvejsvekselstrækning",I118="Sideanlæg"),Beregningsark!AN118*Beregningsark!J118*Beregningsark!K118*Beregningsark!L118*Beregningsark!N118*Beregningsark!P118*Beregningsark!R118*Beregningsark!S118*Beregningsark!V118*Beregningsark!Y118*Beregningsark!Z118*Beregningsark!AB118*Beregningsark!AD118*Beregningsark!AH118*Beregningsark!AJ118,Beregningsark!AN118*Beregningsark!J118*Beregningsark!K118*Beregningsark!L118*Beregningsark!N118*Beregningsark!P118*Beregningsark!R118*Beregningsark!S118*Beregningsark!V118*Beregningsark!Y118*Beregningsark!Z118*Beregningsark!AB118*Beregningsark!AD118*Beregningsark!AH118*Beregningsark!AJ118*0.7672))</f>
        <v/>
      </c>
      <c r="O118" s="15" t="str">
        <f>IF(Beregningsark!AQ118="","",IF(OR(I118="Motorvejsstrækning",I118="Frakørselsflettestrækning",I118="Tilkørselsflettestrækning",I118="Motorvejsforgrening",I118="Motorvejssammenløb",I118="Motorvejsvekselstrækning",I118="Sideanlæg"),Beregningsark!AO118*Beregningsark!J118*Beregningsark!K118*Beregningsark!L118*Beregningsark!N118*Beregningsark!P118*Beregningsark!R118*Beregningsark!S118*Beregningsark!W118*Beregningsark!Y118*Beregningsark!Z118*Beregningsark!AB118*Beregningsark!AD118*Beregningsark!AH118*Beregningsark!AJ118,Beregningsark!AO118*Beregningsark!J118*Beregningsark!K118*Beregningsark!L118*Beregningsark!N118*Beregningsark!P118*Beregningsark!R118*Beregningsark!S118*Beregningsark!W118*Beregningsark!Y118*Beregningsark!Z118*Beregningsark!AB118*Beregningsark!AD118*Beregningsark!AH118*Beregningsark!AJ118*0.7672))</f>
        <v/>
      </c>
      <c r="P118" s="15" t="str">
        <f>IF(Beregningsark!AQ118="","",IF(OR(I118="Motorvejsstrækning",I118="Frakørselsflettestrækning",I118="Tilkørselsflettestrækning",I118="Motorvejsforgrening",I118="Motorvejssammenløb",I118="Motorvejsvekselstrækning",I118="Sideanlæg"),Beregningsark!AP118*Beregningsark!J118*Beregningsark!K118*Beregningsark!L118*Beregningsark!N118*Beregningsark!P118*Beregningsark!R118*Beregningsark!S118*Beregningsark!X118*Beregningsark!Y118*Beregningsark!Z118*Beregningsark!AB118*Beregningsark!AD118*Beregningsark!AI118*Beregningsark!AJ118,Beregningsark!AP118*Beregningsark!J118*Beregningsark!K118*Beregningsark!L118*Beregningsark!N118*Beregningsark!P118*Beregningsark!R118*Beregningsark!S118*Beregningsark!X118*Beregningsark!Y118*Beregningsark!Z118*Beregningsark!AB118*Beregningsark!AD118*Beregningsark!AI118*Beregningsark!AJ118*0.7672))</f>
        <v/>
      </c>
      <c r="Q118" s="15" t="str">
        <f t="shared" si="4"/>
        <v/>
      </c>
      <c r="R118" s="17" t="str">
        <f t="shared" si="5"/>
        <v/>
      </c>
    </row>
    <row r="119" spans="1:18" x14ac:dyDescent="0.25">
      <c r="A119" s="4" t="str">
        <f>IF(Inddata!A134="","",Inddata!A134)</f>
        <v/>
      </c>
      <c r="B119" s="4" t="str">
        <f>IF(Inddata!B134="","",Inddata!B134)</f>
        <v/>
      </c>
      <c r="C119" s="4" t="str">
        <f>IF(Inddata!C134="","",Inddata!C134)</f>
        <v/>
      </c>
      <c r="D119" s="4" t="str">
        <f>IF(Inddata!D134="","",Inddata!D134)</f>
        <v/>
      </c>
      <c r="E119" s="4" t="str">
        <f>IF(Inddata!E134="","",Inddata!E134)</f>
        <v/>
      </c>
      <c r="F119" s="4" t="str">
        <f>IF(Inddata!F134="","",Inddata!F134)</f>
        <v/>
      </c>
      <c r="G119" s="4">
        <f>IF(Inddata!G134="","",Inddata!G134)</f>
        <v>0</v>
      </c>
      <c r="H119" s="4" t="str">
        <f>IF(Inddata!H134&gt;0.5,Inddata!H134,"")</f>
        <v/>
      </c>
      <c r="I119" s="4" t="str">
        <f>IF(Inddata!I134="","",Inddata!I134)</f>
        <v/>
      </c>
      <c r="J119" s="15" t="str">
        <f>IF(Beregningsark!AQ119="","",IF(OR(I119="Motorvejsstrækning",I119="Frakørselsflettestrækning",I119="Tilkørselsflettestrækning",I119="Motorvejsforgrening",I119="Motorvejssammenløb",I119="Motorvejsvekselstrækning",I119="Sideanlæg"),Beregningsark!AK119*Beregningsark!J119*Beregningsark!K119*Beregningsark!L119*Beregningsark!N119*Beregningsark!P119*Beregningsark!R119*Beregningsark!S119*Beregningsark!T119*Beregningsark!Y119*Beregningsark!Z119*Beregningsark!AB119*Beregningsark!AD119*Beregningsark!AF119*Beregningsark!AJ119,Beregningsark!AK119*Beregningsark!J119*Beregningsark!K119*Beregningsark!L119*Beregningsark!N119*Beregningsark!P119*Beregningsark!R119*Beregningsark!S119*Beregningsark!T119*Beregningsark!Y119*Beregningsark!Z119*Beregningsark!AB119*Beregningsark!AD119*Beregningsark!AF119*Beregningsark!AJ119*0.7672))</f>
        <v/>
      </c>
      <c r="K119" s="15" t="str">
        <f>IF(Beregningsark!AQ119="","",IF(OR(I119="Motorvejsstrækning",I119="Frakørselsflettestrækning",I119="Tilkørselsflettestrækning",I119="Motorvejsforgrening",I119="Motorvejssammenløb",I119="Motorvejsvekselstrækning",I119="Sideanlæg"),Beregningsark!AL119*Beregningsark!J119*Beregningsark!K119*Beregningsark!M119*Beregningsark!O119*Beregningsark!P119*Beregningsark!Q119*Beregningsark!R119*Beregningsark!S119*Beregningsark!T119*Beregningsark!Y119*Beregningsark!AA119*Beregningsark!AC119*Beregningsark!AE119*Beregningsark!AG119*Beregningsark!AJ119,Beregningsark!AL119*Beregningsark!J119*Beregningsark!K119*Beregningsark!M119*Beregningsark!O119*Beregningsark!P119*Beregningsark!Q119*Beregningsark!R119*Beregningsark!S119*Beregningsark!T119*Beregningsark!Y119*Beregningsark!AA119*Beregningsark!AC119*Beregningsark!AE119*Beregningsark!AG119*Beregningsark!AJ119*0.8833))</f>
        <v/>
      </c>
      <c r="L119" s="15" t="str">
        <f>IF(Beregningsark!AQ119="","",IF(OR(I119="Motorvejsstrækning",I119="Frakørselsflettestrækning",I119="Tilkørselsflettestrækning",I119="Motorvejsforgrening",I119="Motorvejssammenløb",I119="Motorvejsvekselstrækning",I119="Sideanlæg"),Beregningsark!AM119*Beregningsark!J119*Beregningsark!K119*Beregningsark!M119*Beregningsark!O119*Beregningsark!P119*Beregningsark!Q119*Beregningsark!R119*Beregningsark!S119*Beregningsark!U119*Beregningsark!Y119*Beregningsark!AA119*Beregningsark!AC119*Beregningsark!AE119*Beregningsark!AG119*Beregningsark!AJ119,Beregningsark!AM119*Beregningsark!J119*Beregningsark!K119*Beregningsark!M119*Beregningsark!O119*Beregningsark!P119*Beregningsark!Q119*Beregningsark!R119*Beregningsark!S119*Beregningsark!U119*Beregningsark!Y119*Beregningsark!AA119*Beregningsark!AC119*Beregningsark!AE119*Beregningsark!AG119*Beregningsark!AJ119*1.1176))</f>
        <v/>
      </c>
      <c r="M119" s="15" t="str">
        <f t="shared" si="3"/>
        <v/>
      </c>
      <c r="N119" s="15" t="str">
        <f>IF(Beregningsark!AQ119="","",IF(OR(I119="Motorvejsstrækning",I119="Frakørselsflettestrækning",I119="Tilkørselsflettestrækning",I119="Motorvejsforgrening",I119="Motorvejssammenløb",I119="Motorvejsvekselstrækning",I119="Sideanlæg"),Beregningsark!AN119*Beregningsark!J119*Beregningsark!K119*Beregningsark!L119*Beregningsark!N119*Beregningsark!P119*Beregningsark!R119*Beregningsark!S119*Beregningsark!V119*Beregningsark!Y119*Beregningsark!Z119*Beregningsark!AB119*Beregningsark!AD119*Beregningsark!AH119*Beregningsark!AJ119,Beregningsark!AN119*Beregningsark!J119*Beregningsark!K119*Beregningsark!L119*Beregningsark!N119*Beregningsark!P119*Beregningsark!R119*Beregningsark!S119*Beregningsark!V119*Beregningsark!Y119*Beregningsark!Z119*Beregningsark!AB119*Beregningsark!AD119*Beregningsark!AH119*Beregningsark!AJ119*0.7672))</f>
        <v/>
      </c>
      <c r="O119" s="15" t="str">
        <f>IF(Beregningsark!AQ119="","",IF(OR(I119="Motorvejsstrækning",I119="Frakørselsflettestrækning",I119="Tilkørselsflettestrækning",I119="Motorvejsforgrening",I119="Motorvejssammenløb",I119="Motorvejsvekselstrækning",I119="Sideanlæg"),Beregningsark!AO119*Beregningsark!J119*Beregningsark!K119*Beregningsark!L119*Beregningsark!N119*Beregningsark!P119*Beregningsark!R119*Beregningsark!S119*Beregningsark!W119*Beregningsark!Y119*Beregningsark!Z119*Beregningsark!AB119*Beregningsark!AD119*Beregningsark!AH119*Beregningsark!AJ119,Beregningsark!AO119*Beregningsark!J119*Beregningsark!K119*Beregningsark!L119*Beregningsark!N119*Beregningsark!P119*Beregningsark!R119*Beregningsark!S119*Beregningsark!W119*Beregningsark!Y119*Beregningsark!Z119*Beregningsark!AB119*Beregningsark!AD119*Beregningsark!AH119*Beregningsark!AJ119*0.7672))</f>
        <v/>
      </c>
      <c r="P119" s="15" t="str">
        <f>IF(Beregningsark!AQ119="","",IF(OR(I119="Motorvejsstrækning",I119="Frakørselsflettestrækning",I119="Tilkørselsflettestrækning",I119="Motorvejsforgrening",I119="Motorvejssammenløb",I119="Motorvejsvekselstrækning",I119="Sideanlæg"),Beregningsark!AP119*Beregningsark!J119*Beregningsark!K119*Beregningsark!L119*Beregningsark!N119*Beregningsark!P119*Beregningsark!R119*Beregningsark!S119*Beregningsark!X119*Beregningsark!Y119*Beregningsark!Z119*Beregningsark!AB119*Beregningsark!AD119*Beregningsark!AI119*Beregningsark!AJ119,Beregningsark!AP119*Beregningsark!J119*Beregningsark!K119*Beregningsark!L119*Beregningsark!N119*Beregningsark!P119*Beregningsark!R119*Beregningsark!S119*Beregningsark!X119*Beregningsark!Y119*Beregningsark!Z119*Beregningsark!AB119*Beregningsark!AD119*Beregningsark!AI119*Beregningsark!AJ119*0.7672))</f>
        <v/>
      </c>
      <c r="Q119" s="15" t="str">
        <f t="shared" si="4"/>
        <v/>
      </c>
      <c r="R119" s="17" t="str">
        <f t="shared" si="5"/>
        <v/>
      </c>
    </row>
    <row r="120" spans="1:18" x14ac:dyDescent="0.25">
      <c r="A120" s="4" t="str">
        <f>IF(Inddata!A135="","",Inddata!A135)</f>
        <v/>
      </c>
      <c r="B120" s="4" t="str">
        <f>IF(Inddata!B135="","",Inddata!B135)</f>
        <v/>
      </c>
      <c r="C120" s="4" t="str">
        <f>IF(Inddata!C135="","",Inddata!C135)</f>
        <v/>
      </c>
      <c r="D120" s="4" t="str">
        <f>IF(Inddata!D135="","",Inddata!D135)</f>
        <v/>
      </c>
      <c r="E120" s="4" t="str">
        <f>IF(Inddata!E135="","",Inddata!E135)</f>
        <v/>
      </c>
      <c r="F120" s="4" t="str">
        <f>IF(Inddata!F135="","",Inddata!F135)</f>
        <v/>
      </c>
      <c r="G120" s="4">
        <f>IF(Inddata!G135="","",Inddata!G135)</f>
        <v>0</v>
      </c>
      <c r="H120" s="4" t="str">
        <f>IF(Inddata!H135&gt;0.5,Inddata!H135,"")</f>
        <v/>
      </c>
      <c r="I120" s="4" t="str">
        <f>IF(Inddata!I135="","",Inddata!I135)</f>
        <v/>
      </c>
      <c r="J120" s="15" t="str">
        <f>IF(Beregningsark!AQ120="","",IF(OR(I120="Motorvejsstrækning",I120="Frakørselsflettestrækning",I120="Tilkørselsflettestrækning",I120="Motorvejsforgrening",I120="Motorvejssammenløb",I120="Motorvejsvekselstrækning",I120="Sideanlæg"),Beregningsark!AK120*Beregningsark!J120*Beregningsark!K120*Beregningsark!L120*Beregningsark!N120*Beregningsark!P120*Beregningsark!R120*Beregningsark!S120*Beregningsark!T120*Beregningsark!Y120*Beregningsark!Z120*Beregningsark!AB120*Beregningsark!AD120*Beregningsark!AF120*Beregningsark!AJ120,Beregningsark!AK120*Beregningsark!J120*Beregningsark!K120*Beregningsark!L120*Beregningsark!N120*Beregningsark!P120*Beregningsark!R120*Beregningsark!S120*Beregningsark!T120*Beregningsark!Y120*Beregningsark!Z120*Beregningsark!AB120*Beregningsark!AD120*Beregningsark!AF120*Beregningsark!AJ120*0.7672))</f>
        <v/>
      </c>
      <c r="K120" s="15" t="str">
        <f>IF(Beregningsark!AQ120="","",IF(OR(I120="Motorvejsstrækning",I120="Frakørselsflettestrækning",I120="Tilkørselsflettestrækning",I120="Motorvejsforgrening",I120="Motorvejssammenløb",I120="Motorvejsvekselstrækning",I120="Sideanlæg"),Beregningsark!AL120*Beregningsark!J120*Beregningsark!K120*Beregningsark!M120*Beregningsark!O120*Beregningsark!P120*Beregningsark!Q120*Beregningsark!R120*Beregningsark!S120*Beregningsark!T120*Beregningsark!Y120*Beregningsark!AA120*Beregningsark!AC120*Beregningsark!AE120*Beregningsark!AG120*Beregningsark!AJ120,Beregningsark!AL120*Beregningsark!J120*Beregningsark!K120*Beregningsark!M120*Beregningsark!O120*Beregningsark!P120*Beregningsark!Q120*Beregningsark!R120*Beregningsark!S120*Beregningsark!T120*Beregningsark!Y120*Beregningsark!AA120*Beregningsark!AC120*Beregningsark!AE120*Beregningsark!AG120*Beregningsark!AJ120*0.8833))</f>
        <v/>
      </c>
      <c r="L120" s="15" t="str">
        <f>IF(Beregningsark!AQ120="","",IF(OR(I120="Motorvejsstrækning",I120="Frakørselsflettestrækning",I120="Tilkørselsflettestrækning",I120="Motorvejsforgrening",I120="Motorvejssammenløb",I120="Motorvejsvekselstrækning",I120="Sideanlæg"),Beregningsark!AM120*Beregningsark!J120*Beregningsark!K120*Beregningsark!M120*Beregningsark!O120*Beregningsark!P120*Beregningsark!Q120*Beregningsark!R120*Beregningsark!S120*Beregningsark!U120*Beregningsark!Y120*Beregningsark!AA120*Beregningsark!AC120*Beregningsark!AE120*Beregningsark!AG120*Beregningsark!AJ120,Beregningsark!AM120*Beregningsark!J120*Beregningsark!K120*Beregningsark!M120*Beregningsark!O120*Beregningsark!P120*Beregningsark!Q120*Beregningsark!R120*Beregningsark!S120*Beregningsark!U120*Beregningsark!Y120*Beregningsark!AA120*Beregningsark!AC120*Beregningsark!AE120*Beregningsark!AG120*Beregningsark!AJ120*1.1176))</f>
        <v/>
      </c>
      <c r="M120" s="15" t="str">
        <f t="shared" si="3"/>
        <v/>
      </c>
      <c r="N120" s="15" t="str">
        <f>IF(Beregningsark!AQ120="","",IF(OR(I120="Motorvejsstrækning",I120="Frakørselsflettestrækning",I120="Tilkørselsflettestrækning",I120="Motorvejsforgrening",I120="Motorvejssammenløb",I120="Motorvejsvekselstrækning",I120="Sideanlæg"),Beregningsark!AN120*Beregningsark!J120*Beregningsark!K120*Beregningsark!L120*Beregningsark!N120*Beregningsark!P120*Beregningsark!R120*Beregningsark!S120*Beregningsark!V120*Beregningsark!Y120*Beregningsark!Z120*Beregningsark!AB120*Beregningsark!AD120*Beregningsark!AH120*Beregningsark!AJ120,Beregningsark!AN120*Beregningsark!J120*Beregningsark!K120*Beregningsark!L120*Beregningsark!N120*Beregningsark!P120*Beregningsark!R120*Beregningsark!S120*Beregningsark!V120*Beregningsark!Y120*Beregningsark!Z120*Beregningsark!AB120*Beregningsark!AD120*Beregningsark!AH120*Beregningsark!AJ120*0.7672))</f>
        <v/>
      </c>
      <c r="O120" s="15" t="str">
        <f>IF(Beregningsark!AQ120="","",IF(OR(I120="Motorvejsstrækning",I120="Frakørselsflettestrækning",I120="Tilkørselsflettestrækning",I120="Motorvejsforgrening",I120="Motorvejssammenløb",I120="Motorvejsvekselstrækning",I120="Sideanlæg"),Beregningsark!AO120*Beregningsark!J120*Beregningsark!K120*Beregningsark!L120*Beregningsark!N120*Beregningsark!P120*Beregningsark!R120*Beregningsark!S120*Beregningsark!W120*Beregningsark!Y120*Beregningsark!Z120*Beregningsark!AB120*Beregningsark!AD120*Beregningsark!AH120*Beregningsark!AJ120,Beregningsark!AO120*Beregningsark!J120*Beregningsark!K120*Beregningsark!L120*Beregningsark!N120*Beregningsark!P120*Beregningsark!R120*Beregningsark!S120*Beregningsark!W120*Beregningsark!Y120*Beregningsark!Z120*Beregningsark!AB120*Beregningsark!AD120*Beregningsark!AH120*Beregningsark!AJ120*0.7672))</f>
        <v/>
      </c>
      <c r="P120" s="15" t="str">
        <f>IF(Beregningsark!AQ120="","",IF(OR(I120="Motorvejsstrækning",I120="Frakørselsflettestrækning",I120="Tilkørselsflettestrækning",I120="Motorvejsforgrening",I120="Motorvejssammenløb",I120="Motorvejsvekselstrækning",I120="Sideanlæg"),Beregningsark!AP120*Beregningsark!J120*Beregningsark!K120*Beregningsark!L120*Beregningsark!N120*Beregningsark!P120*Beregningsark!R120*Beregningsark!S120*Beregningsark!X120*Beregningsark!Y120*Beregningsark!Z120*Beregningsark!AB120*Beregningsark!AD120*Beregningsark!AI120*Beregningsark!AJ120,Beregningsark!AP120*Beregningsark!J120*Beregningsark!K120*Beregningsark!L120*Beregningsark!N120*Beregningsark!P120*Beregningsark!R120*Beregningsark!S120*Beregningsark!X120*Beregningsark!Y120*Beregningsark!Z120*Beregningsark!AB120*Beregningsark!AD120*Beregningsark!AI120*Beregningsark!AJ120*0.7672))</f>
        <v/>
      </c>
      <c r="Q120" s="15" t="str">
        <f t="shared" si="4"/>
        <v/>
      </c>
      <c r="R120" s="17" t="str">
        <f t="shared" si="5"/>
        <v/>
      </c>
    </row>
    <row r="121" spans="1:18" x14ac:dyDescent="0.25">
      <c r="A121" s="4" t="str">
        <f>IF(Inddata!A136="","",Inddata!A136)</f>
        <v/>
      </c>
      <c r="B121" s="4" t="str">
        <f>IF(Inddata!B136="","",Inddata!B136)</f>
        <v/>
      </c>
      <c r="C121" s="4" t="str">
        <f>IF(Inddata!C136="","",Inddata!C136)</f>
        <v/>
      </c>
      <c r="D121" s="4" t="str">
        <f>IF(Inddata!D136="","",Inddata!D136)</f>
        <v/>
      </c>
      <c r="E121" s="4" t="str">
        <f>IF(Inddata!E136="","",Inddata!E136)</f>
        <v/>
      </c>
      <c r="F121" s="4" t="str">
        <f>IF(Inddata!F136="","",Inddata!F136)</f>
        <v/>
      </c>
      <c r="G121" s="4">
        <f>IF(Inddata!G136="","",Inddata!G136)</f>
        <v>0</v>
      </c>
      <c r="H121" s="4" t="str">
        <f>IF(Inddata!H136&gt;0.5,Inddata!H136,"")</f>
        <v/>
      </c>
      <c r="I121" s="4" t="str">
        <f>IF(Inddata!I136="","",Inddata!I136)</f>
        <v/>
      </c>
      <c r="J121" s="15" t="str">
        <f>IF(Beregningsark!AQ121="","",IF(OR(I121="Motorvejsstrækning",I121="Frakørselsflettestrækning",I121="Tilkørselsflettestrækning",I121="Motorvejsforgrening",I121="Motorvejssammenløb",I121="Motorvejsvekselstrækning",I121="Sideanlæg"),Beregningsark!AK121*Beregningsark!J121*Beregningsark!K121*Beregningsark!L121*Beregningsark!N121*Beregningsark!P121*Beregningsark!R121*Beregningsark!S121*Beregningsark!T121*Beregningsark!Y121*Beregningsark!Z121*Beregningsark!AB121*Beregningsark!AD121*Beregningsark!AF121*Beregningsark!AJ121,Beregningsark!AK121*Beregningsark!J121*Beregningsark!K121*Beregningsark!L121*Beregningsark!N121*Beregningsark!P121*Beregningsark!R121*Beregningsark!S121*Beregningsark!T121*Beregningsark!Y121*Beregningsark!Z121*Beregningsark!AB121*Beregningsark!AD121*Beregningsark!AF121*Beregningsark!AJ121*0.7672))</f>
        <v/>
      </c>
      <c r="K121" s="15" t="str">
        <f>IF(Beregningsark!AQ121="","",IF(OR(I121="Motorvejsstrækning",I121="Frakørselsflettestrækning",I121="Tilkørselsflettestrækning",I121="Motorvejsforgrening",I121="Motorvejssammenløb",I121="Motorvejsvekselstrækning",I121="Sideanlæg"),Beregningsark!AL121*Beregningsark!J121*Beregningsark!K121*Beregningsark!M121*Beregningsark!O121*Beregningsark!P121*Beregningsark!Q121*Beregningsark!R121*Beregningsark!S121*Beregningsark!T121*Beregningsark!Y121*Beregningsark!AA121*Beregningsark!AC121*Beregningsark!AE121*Beregningsark!AG121*Beregningsark!AJ121,Beregningsark!AL121*Beregningsark!J121*Beregningsark!K121*Beregningsark!M121*Beregningsark!O121*Beregningsark!P121*Beregningsark!Q121*Beregningsark!R121*Beregningsark!S121*Beregningsark!T121*Beregningsark!Y121*Beregningsark!AA121*Beregningsark!AC121*Beregningsark!AE121*Beregningsark!AG121*Beregningsark!AJ121*0.8833))</f>
        <v/>
      </c>
      <c r="L121" s="15" t="str">
        <f>IF(Beregningsark!AQ121="","",IF(OR(I121="Motorvejsstrækning",I121="Frakørselsflettestrækning",I121="Tilkørselsflettestrækning",I121="Motorvejsforgrening",I121="Motorvejssammenløb",I121="Motorvejsvekselstrækning",I121="Sideanlæg"),Beregningsark!AM121*Beregningsark!J121*Beregningsark!K121*Beregningsark!M121*Beregningsark!O121*Beregningsark!P121*Beregningsark!Q121*Beregningsark!R121*Beregningsark!S121*Beregningsark!U121*Beregningsark!Y121*Beregningsark!AA121*Beregningsark!AC121*Beregningsark!AE121*Beregningsark!AG121*Beregningsark!AJ121,Beregningsark!AM121*Beregningsark!J121*Beregningsark!K121*Beregningsark!M121*Beregningsark!O121*Beregningsark!P121*Beregningsark!Q121*Beregningsark!R121*Beregningsark!S121*Beregningsark!U121*Beregningsark!Y121*Beregningsark!AA121*Beregningsark!AC121*Beregningsark!AE121*Beregningsark!AG121*Beregningsark!AJ121*1.1176))</f>
        <v/>
      </c>
      <c r="M121" s="15" t="str">
        <f t="shared" si="3"/>
        <v/>
      </c>
      <c r="N121" s="15" t="str">
        <f>IF(Beregningsark!AQ121="","",IF(OR(I121="Motorvejsstrækning",I121="Frakørselsflettestrækning",I121="Tilkørselsflettestrækning",I121="Motorvejsforgrening",I121="Motorvejssammenløb",I121="Motorvejsvekselstrækning",I121="Sideanlæg"),Beregningsark!AN121*Beregningsark!J121*Beregningsark!K121*Beregningsark!L121*Beregningsark!N121*Beregningsark!P121*Beregningsark!R121*Beregningsark!S121*Beregningsark!V121*Beregningsark!Y121*Beregningsark!Z121*Beregningsark!AB121*Beregningsark!AD121*Beregningsark!AH121*Beregningsark!AJ121,Beregningsark!AN121*Beregningsark!J121*Beregningsark!K121*Beregningsark!L121*Beregningsark!N121*Beregningsark!P121*Beregningsark!R121*Beregningsark!S121*Beregningsark!V121*Beregningsark!Y121*Beregningsark!Z121*Beregningsark!AB121*Beregningsark!AD121*Beregningsark!AH121*Beregningsark!AJ121*0.7672))</f>
        <v/>
      </c>
      <c r="O121" s="15" t="str">
        <f>IF(Beregningsark!AQ121="","",IF(OR(I121="Motorvejsstrækning",I121="Frakørselsflettestrækning",I121="Tilkørselsflettestrækning",I121="Motorvejsforgrening",I121="Motorvejssammenløb",I121="Motorvejsvekselstrækning",I121="Sideanlæg"),Beregningsark!AO121*Beregningsark!J121*Beregningsark!K121*Beregningsark!L121*Beregningsark!N121*Beregningsark!P121*Beregningsark!R121*Beregningsark!S121*Beregningsark!W121*Beregningsark!Y121*Beregningsark!Z121*Beregningsark!AB121*Beregningsark!AD121*Beregningsark!AH121*Beregningsark!AJ121,Beregningsark!AO121*Beregningsark!J121*Beregningsark!K121*Beregningsark!L121*Beregningsark!N121*Beregningsark!P121*Beregningsark!R121*Beregningsark!S121*Beregningsark!W121*Beregningsark!Y121*Beregningsark!Z121*Beregningsark!AB121*Beregningsark!AD121*Beregningsark!AH121*Beregningsark!AJ121*0.7672))</f>
        <v/>
      </c>
      <c r="P121" s="15" t="str">
        <f>IF(Beregningsark!AQ121="","",IF(OR(I121="Motorvejsstrækning",I121="Frakørselsflettestrækning",I121="Tilkørselsflettestrækning",I121="Motorvejsforgrening",I121="Motorvejssammenløb",I121="Motorvejsvekselstrækning",I121="Sideanlæg"),Beregningsark!AP121*Beregningsark!J121*Beregningsark!K121*Beregningsark!L121*Beregningsark!N121*Beregningsark!P121*Beregningsark!R121*Beregningsark!S121*Beregningsark!X121*Beregningsark!Y121*Beregningsark!Z121*Beregningsark!AB121*Beregningsark!AD121*Beregningsark!AI121*Beregningsark!AJ121,Beregningsark!AP121*Beregningsark!J121*Beregningsark!K121*Beregningsark!L121*Beregningsark!N121*Beregningsark!P121*Beregningsark!R121*Beregningsark!S121*Beregningsark!X121*Beregningsark!Y121*Beregningsark!Z121*Beregningsark!AB121*Beregningsark!AD121*Beregningsark!AI121*Beregningsark!AJ121*0.7672))</f>
        <v/>
      </c>
      <c r="Q121" s="15" t="str">
        <f t="shared" si="4"/>
        <v/>
      </c>
      <c r="R121" s="17" t="str">
        <f t="shared" si="5"/>
        <v/>
      </c>
    </row>
    <row r="122" spans="1:18" x14ac:dyDescent="0.25">
      <c r="A122" s="4" t="str">
        <f>IF(Inddata!A137="","",Inddata!A137)</f>
        <v/>
      </c>
      <c r="B122" s="4" t="str">
        <f>IF(Inddata!B137="","",Inddata!B137)</f>
        <v/>
      </c>
      <c r="C122" s="4" t="str">
        <f>IF(Inddata!C137="","",Inddata!C137)</f>
        <v/>
      </c>
      <c r="D122" s="4" t="str">
        <f>IF(Inddata!D137="","",Inddata!D137)</f>
        <v/>
      </c>
      <c r="E122" s="4" t="str">
        <f>IF(Inddata!E137="","",Inddata!E137)</f>
        <v/>
      </c>
      <c r="F122" s="4" t="str">
        <f>IF(Inddata!F137="","",Inddata!F137)</f>
        <v/>
      </c>
      <c r="G122" s="4">
        <f>IF(Inddata!G137="","",Inddata!G137)</f>
        <v>0</v>
      </c>
      <c r="H122" s="4" t="str">
        <f>IF(Inddata!H137&gt;0.5,Inddata!H137,"")</f>
        <v/>
      </c>
      <c r="I122" s="4" t="str">
        <f>IF(Inddata!I137="","",Inddata!I137)</f>
        <v/>
      </c>
      <c r="J122" s="15" t="str">
        <f>IF(Beregningsark!AQ122="","",IF(OR(I122="Motorvejsstrækning",I122="Frakørselsflettestrækning",I122="Tilkørselsflettestrækning",I122="Motorvejsforgrening",I122="Motorvejssammenløb",I122="Motorvejsvekselstrækning",I122="Sideanlæg"),Beregningsark!AK122*Beregningsark!J122*Beregningsark!K122*Beregningsark!L122*Beregningsark!N122*Beregningsark!P122*Beregningsark!R122*Beregningsark!S122*Beregningsark!T122*Beregningsark!Y122*Beregningsark!Z122*Beregningsark!AB122*Beregningsark!AD122*Beregningsark!AF122*Beregningsark!AJ122,Beregningsark!AK122*Beregningsark!J122*Beregningsark!K122*Beregningsark!L122*Beregningsark!N122*Beregningsark!P122*Beregningsark!R122*Beregningsark!S122*Beregningsark!T122*Beregningsark!Y122*Beregningsark!Z122*Beregningsark!AB122*Beregningsark!AD122*Beregningsark!AF122*Beregningsark!AJ122*0.7672))</f>
        <v/>
      </c>
      <c r="K122" s="15" t="str">
        <f>IF(Beregningsark!AQ122="","",IF(OR(I122="Motorvejsstrækning",I122="Frakørselsflettestrækning",I122="Tilkørselsflettestrækning",I122="Motorvejsforgrening",I122="Motorvejssammenløb",I122="Motorvejsvekselstrækning",I122="Sideanlæg"),Beregningsark!AL122*Beregningsark!J122*Beregningsark!K122*Beregningsark!M122*Beregningsark!O122*Beregningsark!P122*Beregningsark!Q122*Beregningsark!R122*Beregningsark!S122*Beregningsark!T122*Beregningsark!Y122*Beregningsark!AA122*Beregningsark!AC122*Beregningsark!AE122*Beregningsark!AG122*Beregningsark!AJ122,Beregningsark!AL122*Beregningsark!J122*Beregningsark!K122*Beregningsark!M122*Beregningsark!O122*Beregningsark!P122*Beregningsark!Q122*Beregningsark!R122*Beregningsark!S122*Beregningsark!T122*Beregningsark!Y122*Beregningsark!AA122*Beregningsark!AC122*Beregningsark!AE122*Beregningsark!AG122*Beregningsark!AJ122*0.8833))</f>
        <v/>
      </c>
      <c r="L122" s="15" t="str">
        <f>IF(Beregningsark!AQ122="","",IF(OR(I122="Motorvejsstrækning",I122="Frakørselsflettestrækning",I122="Tilkørselsflettestrækning",I122="Motorvejsforgrening",I122="Motorvejssammenløb",I122="Motorvejsvekselstrækning",I122="Sideanlæg"),Beregningsark!AM122*Beregningsark!J122*Beregningsark!K122*Beregningsark!M122*Beregningsark!O122*Beregningsark!P122*Beregningsark!Q122*Beregningsark!R122*Beregningsark!S122*Beregningsark!U122*Beregningsark!Y122*Beregningsark!AA122*Beregningsark!AC122*Beregningsark!AE122*Beregningsark!AG122*Beregningsark!AJ122,Beregningsark!AM122*Beregningsark!J122*Beregningsark!K122*Beregningsark!M122*Beregningsark!O122*Beregningsark!P122*Beregningsark!Q122*Beregningsark!R122*Beregningsark!S122*Beregningsark!U122*Beregningsark!Y122*Beregningsark!AA122*Beregningsark!AC122*Beregningsark!AE122*Beregningsark!AG122*Beregningsark!AJ122*1.1176))</f>
        <v/>
      </c>
      <c r="M122" s="15" t="str">
        <f t="shared" si="3"/>
        <v/>
      </c>
      <c r="N122" s="15" t="str">
        <f>IF(Beregningsark!AQ122="","",IF(OR(I122="Motorvejsstrækning",I122="Frakørselsflettestrækning",I122="Tilkørselsflettestrækning",I122="Motorvejsforgrening",I122="Motorvejssammenløb",I122="Motorvejsvekselstrækning",I122="Sideanlæg"),Beregningsark!AN122*Beregningsark!J122*Beregningsark!K122*Beregningsark!L122*Beregningsark!N122*Beregningsark!P122*Beregningsark!R122*Beregningsark!S122*Beregningsark!V122*Beregningsark!Y122*Beregningsark!Z122*Beregningsark!AB122*Beregningsark!AD122*Beregningsark!AH122*Beregningsark!AJ122,Beregningsark!AN122*Beregningsark!J122*Beregningsark!K122*Beregningsark!L122*Beregningsark!N122*Beregningsark!P122*Beregningsark!R122*Beregningsark!S122*Beregningsark!V122*Beregningsark!Y122*Beregningsark!Z122*Beregningsark!AB122*Beregningsark!AD122*Beregningsark!AH122*Beregningsark!AJ122*0.7672))</f>
        <v/>
      </c>
      <c r="O122" s="15" t="str">
        <f>IF(Beregningsark!AQ122="","",IF(OR(I122="Motorvejsstrækning",I122="Frakørselsflettestrækning",I122="Tilkørselsflettestrækning",I122="Motorvejsforgrening",I122="Motorvejssammenløb",I122="Motorvejsvekselstrækning",I122="Sideanlæg"),Beregningsark!AO122*Beregningsark!J122*Beregningsark!K122*Beregningsark!L122*Beregningsark!N122*Beregningsark!P122*Beregningsark!R122*Beregningsark!S122*Beregningsark!W122*Beregningsark!Y122*Beregningsark!Z122*Beregningsark!AB122*Beregningsark!AD122*Beregningsark!AH122*Beregningsark!AJ122,Beregningsark!AO122*Beregningsark!J122*Beregningsark!K122*Beregningsark!L122*Beregningsark!N122*Beregningsark!P122*Beregningsark!R122*Beregningsark!S122*Beregningsark!W122*Beregningsark!Y122*Beregningsark!Z122*Beregningsark!AB122*Beregningsark!AD122*Beregningsark!AH122*Beregningsark!AJ122*0.7672))</f>
        <v/>
      </c>
      <c r="P122" s="15" t="str">
        <f>IF(Beregningsark!AQ122="","",IF(OR(I122="Motorvejsstrækning",I122="Frakørselsflettestrækning",I122="Tilkørselsflettestrækning",I122="Motorvejsforgrening",I122="Motorvejssammenløb",I122="Motorvejsvekselstrækning",I122="Sideanlæg"),Beregningsark!AP122*Beregningsark!J122*Beregningsark!K122*Beregningsark!L122*Beregningsark!N122*Beregningsark!P122*Beregningsark!R122*Beregningsark!S122*Beregningsark!X122*Beregningsark!Y122*Beregningsark!Z122*Beregningsark!AB122*Beregningsark!AD122*Beregningsark!AI122*Beregningsark!AJ122,Beregningsark!AP122*Beregningsark!J122*Beregningsark!K122*Beregningsark!L122*Beregningsark!N122*Beregningsark!P122*Beregningsark!R122*Beregningsark!S122*Beregningsark!X122*Beregningsark!Y122*Beregningsark!Z122*Beregningsark!AB122*Beregningsark!AD122*Beregningsark!AI122*Beregningsark!AJ122*0.7672))</f>
        <v/>
      </c>
      <c r="Q122" s="15" t="str">
        <f t="shared" si="4"/>
        <v/>
      </c>
      <c r="R122" s="17" t="str">
        <f t="shared" si="5"/>
        <v/>
      </c>
    </row>
    <row r="123" spans="1:18" x14ac:dyDescent="0.25">
      <c r="A123" s="4" t="str">
        <f>IF(Inddata!A138="","",Inddata!A138)</f>
        <v/>
      </c>
      <c r="B123" s="4" t="str">
        <f>IF(Inddata!B138="","",Inddata!B138)</f>
        <v/>
      </c>
      <c r="C123" s="4" t="str">
        <f>IF(Inddata!C138="","",Inddata!C138)</f>
        <v/>
      </c>
      <c r="D123" s="4" t="str">
        <f>IF(Inddata!D138="","",Inddata!D138)</f>
        <v/>
      </c>
      <c r="E123" s="4" t="str">
        <f>IF(Inddata!E138="","",Inddata!E138)</f>
        <v/>
      </c>
      <c r="F123" s="4" t="str">
        <f>IF(Inddata!F138="","",Inddata!F138)</f>
        <v/>
      </c>
      <c r="G123" s="4">
        <f>IF(Inddata!G138="","",Inddata!G138)</f>
        <v>0</v>
      </c>
      <c r="H123" s="4" t="str">
        <f>IF(Inddata!H138&gt;0.5,Inddata!H138,"")</f>
        <v/>
      </c>
      <c r="I123" s="4" t="str">
        <f>IF(Inddata!I138="","",Inddata!I138)</f>
        <v/>
      </c>
      <c r="J123" s="15" t="str">
        <f>IF(Beregningsark!AQ123="","",IF(OR(I123="Motorvejsstrækning",I123="Frakørselsflettestrækning",I123="Tilkørselsflettestrækning",I123="Motorvejsforgrening",I123="Motorvejssammenløb",I123="Motorvejsvekselstrækning",I123="Sideanlæg"),Beregningsark!AK123*Beregningsark!J123*Beregningsark!K123*Beregningsark!L123*Beregningsark!N123*Beregningsark!P123*Beregningsark!R123*Beregningsark!S123*Beregningsark!T123*Beregningsark!Y123*Beregningsark!Z123*Beregningsark!AB123*Beregningsark!AD123*Beregningsark!AF123*Beregningsark!AJ123,Beregningsark!AK123*Beregningsark!J123*Beregningsark!K123*Beregningsark!L123*Beregningsark!N123*Beregningsark!P123*Beregningsark!R123*Beregningsark!S123*Beregningsark!T123*Beregningsark!Y123*Beregningsark!Z123*Beregningsark!AB123*Beregningsark!AD123*Beregningsark!AF123*Beregningsark!AJ123*0.7672))</f>
        <v/>
      </c>
      <c r="K123" s="15" t="str">
        <f>IF(Beregningsark!AQ123="","",IF(OR(I123="Motorvejsstrækning",I123="Frakørselsflettestrækning",I123="Tilkørselsflettestrækning",I123="Motorvejsforgrening",I123="Motorvejssammenløb",I123="Motorvejsvekselstrækning",I123="Sideanlæg"),Beregningsark!AL123*Beregningsark!J123*Beregningsark!K123*Beregningsark!M123*Beregningsark!O123*Beregningsark!P123*Beregningsark!Q123*Beregningsark!R123*Beregningsark!S123*Beregningsark!T123*Beregningsark!Y123*Beregningsark!AA123*Beregningsark!AC123*Beregningsark!AE123*Beregningsark!AG123*Beregningsark!AJ123,Beregningsark!AL123*Beregningsark!J123*Beregningsark!K123*Beregningsark!M123*Beregningsark!O123*Beregningsark!P123*Beregningsark!Q123*Beregningsark!R123*Beregningsark!S123*Beregningsark!T123*Beregningsark!Y123*Beregningsark!AA123*Beregningsark!AC123*Beregningsark!AE123*Beregningsark!AG123*Beregningsark!AJ123*0.8833))</f>
        <v/>
      </c>
      <c r="L123" s="15" t="str">
        <f>IF(Beregningsark!AQ123="","",IF(OR(I123="Motorvejsstrækning",I123="Frakørselsflettestrækning",I123="Tilkørselsflettestrækning",I123="Motorvejsforgrening",I123="Motorvejssammenløb",I123="Motorvejsvekselstrækning",I123="Sideanlæg"),Beregningsark!AM123*Beregningsark!J123*Beregningsark!K123*Beregningsark!M123*Beregningsark!O123*Beregningsark!P123*Beregningsark!Q123*Beregningsark!R123*Beregningsark!S123*Beregningsark!U123*Beregningsark!Y123*Beregningsark!AA123*Beregningsark!AC123*Beregningsark!AE123*Beregningsark!AG123*Beregningsark!AJ123,Beregningsark!AM123*Beregningsark!J123*Beregningsark!K123*Beregningsark!M123*Beregningsark!O123*Beregningsark!P123*Beregningsark!Q123*Beregningsark!R123*Beregningsark!S123*Beregningsark!U123*Beregningsark!Y123*Beregningsark!AA123*Beregningsark!AC123*Beregningsark!AE123*Beregningsark!AG123*Beregningsark!AJ123*1.1176))</f>
        <v/>
      </c>
      <c r="M123" s="15" t="str">
        <f t="shared" si="3"/>
        <v/>
      </c>
      <c r="N123" s="15" t="str">
        <f>IF(Beregningsark!AQ123="","",IF(OR(I123="Motorvejsstrækning",I123="Frakørselsflettestrækning",I123="Tilkørselsflettestrækning",I123="Motorvejsforgrening",I123="Motorvejssammenløb",I123="Motorvejsvekselstrækning",I123="Sideanlæg"),Beregningsark!AN123*Beregningsark!J123*Beregningsark!K123*Beregningsark!L123*Beregningsark!N123*Beregningsark!P123*Beregningsark!R123*Beregningsark!S123*Beregningsark!V123*Beregningsark!Y123*Beregningsark!Z123*Beregningsark!AB123*Beregningsark!AD123*Beregningsark!AH123*Beregningsark!AJ123,Beregningsark!AN123*Beregningsark!J123*Beregningsark!K123*Beregningsark!L123*Beregningsark!N123*Beregningsark!P123*Beregningsark!R123*Beregningsark!S123*Beregningsark!V123*Beregningsark!Y123*Beregningsark!Z123*Beregningsark!AB123*Beregningsark!AD123*Beregningsark!AH123*Beregningsark!AJ123*0.7672))</f>
        <v/>
      </c>
      <c r="O123" s="15" t="str">
        <f>IF(Beregningsark!AQ123="","",IF(OR(I123="Motorvejsstrækning",I123="Frakørselsflettestrækning",I123="Tilkørselsflettestrækning",I123="Motorvejsforgrening",I123="Motorvejssammenløb",I123="Motorvejsvekselstrækning",I123="Sideanlæg"),Beregningsark!AO123*Beregningsark!J123*Beregningsark!K123*Beregningsark!L123*Beregningsark!N123*Beregningsark!P123*Beregningsark!R123*Beregningsark!S123*Beregningsark!W123*Beregningsark!Y123*Beregningsark!Z123*Beregningsark!AB123*Beregningsark!AD123*Beregningsark!AH123*Beregningsark!AJ123,Beregningsark!AO123*Beregningsark!J123*Beregningsark!K123*Beregningsark!L123*Beregningsark!N123*Beregningsark!P123*Beregningsark!R123*Beregningsark!S123*Beregningsark!W123*Beregningsark!Y123*Beregningsark!Z123*Beregningsark!AB123*Beregningsark!AD123*Beregningsark!AH123*Beregningsark!AJ123*0.7672))</f>
        <v/>
      </c>
      <c r="P123" s="15" t="str">
        <f>IF(Beregningsark!AQ123="","",IF(OR(I123="Motorvejsstrækning",I123="Frakørselsflettestrækning",I123="Tilkørselsflettestrækning",I123="Motorvejsforgrening",I123="Motorvejssammenløb",I123="Motorvejsvekselstrækning",I123="Sideanlæg"),Beregningsark!AP123*Beregningsark!J123*Beregningsark!K123*Beregningsark!L123*Beregningsark!N123*Beregningsark!P123*Beregningsark!R123*Beregningsark!S123*Beregningsark!X123*Beregningsark!Y123*Beregningsark!Z123*Beregningsark!AB123*Beregningsark!AD123*Beregningsark!AI123*Beregningsark!AJ123,Beregningsark!AP123*Beregningsark!J123*Beregningsark!K123*Beregningsark!L123*Beregningsark!N123*Beregningsark!P123*Beregningsark!R123*Beregningsark!S123*Beregningsark!X123*Beregningsark!Y123*Beregningsark!Z123*Beregningsark!AB123*Beregningsark!AD123*Beregningsark!AI123*Beregningsark!AJ123*0.7672))</f>
        <v/>
      </c>
      <c r="Q123" s="15" t="str">
        <f t="shared" si="4"/>
        <v/>
      </c>
      <c r="R123" s="17" t="str">
        <f t="shared" si="5"/>
        <v/>
      </c>
    </row>
    <row r="124" spans="1:18" x14ac:dyDescent="0.25">
      <c r="A124" s="4" t="str">
        <f>IF(Inddata!A139="","",Inddata!A139)</f>
        <v/>
      </c>
      <c r="B124" s="4" t="str">
        <f>IF(Inddata!B139="","",Inddata!B139)</f>
        <v/>
      </c>
      <c r="C124" s="4" t="str">
        <f>IF(Inddata!C139="","",Inddata!C139)</f>
        <v/>
      </c>
      <c r="D124" s="4" t="str">
        <f>IF(Inddata!D139="","",Inddata!D139)</f>
        <v/>
      </c>
      <c r="E124" s="4" t="str">
        <f>IF(Inddata!E139="","",Inddata!E139)</f>
        <v/>
      </c>
      <c r="F124" s="4" t="str">
        <f>IF(Inddata!F139="","",Inddata!F139)</f>
        <v/>
      </c>
      <c r="G124" s="4">
        <f>IF(Inddata!G139="","",Inddata!G139)</f>
        <v>0</v>
      </c>
      <c r="H124" s="4" t="str">
        <f>IF(Inddata!H139&gt;0.5,Inddata!H139,"")</f>
        <v/>
      </c>
      <c r="I124" s="4" t="str">
        <f>IF(Inddata!I139="","",Inddata!I139)</f>
        <v/>
      </c>
      <c r="J124" s="15" t="str">
        <f>IF(Beregningsark!AQ124="","",IF(OR(I124="Motorvejsstrækning",I124="Frakørselsflettestrækning",I124="Tilkørselsflettestrækning",I124="Motorvejsforgrening",I124="Motorvejssammenløb",I124="Motorvejsvekselstrækning",I124="Sideanlæg"),Beregningsark!AK124*Beregningsark!J124*Beregningsark!K124*Beregningsark!L124*Beregningsark!N124*Beregningsark!P124*Beregningsark!R124*Beregningsark!S124*Beregningsark!T124*Beregningsark!Y124*Beregningsark!Z124*Beregningsark!AB124*Beregningsark!AD124*Beregningsark!AF124*Beregningsark!AJ124,Beregningsark!AK124*Beregningsark!J124*Beregningsark!K124*Beregningsark!L124*Beregningsark!N124*Beregningsark!P124*Beregningsark!R124*Beregningsark!S124*Beregningsark!T124*Beregningsark!Y124*Beregningsark!Z124*Beregningsark!AB124*Beregningsark!AD124*Beregningsark!AF124*Beregningsark!AJ124*0.7672))</f>
        <v/>
      </c>
      <c r="K124" s="15" t="str">
        <f>IF(Beregningsark!AQ124="","",IF(OR(I124="Motorvejsstrækning",I124="Frakørselsflettestrækning",I124="Tilkørselsflettestrækning",I124="Motorvejsforgrening",I124="Motorvejssammenløb",I124="Motorvejsvekselstrækning",I124="Sideanlæg"),Beregningsark!AL124*Beregningsark!J124*Beregningsark!K124*Beregningsark!M124*Beregningsark!O124*Beregningsark!P124*Beregningsark!Q124*Beregningsark!R124*Beregningsark!S124*Beregningsark!T124*Beregningsark!Y124*Beregningsark!AA124*Beregningsark!AC124*Beregningsark!AE124*Beregningsark!AG124*Beregningsark!AJ124,Beregningsark!AL124*Beregningsark!J124*Beregningsark!K124*Beregningsark!M124*Beregningsark!O124*Beregningsark!P124*Beregningsark!Q124*Beregningsark!R124*Beregningsark!S124*Beregningsark!T124*Beregningsark!Y124*Beregningsark!AA124*Beregningsark!AC124*Beregningsark!AE124*Beregningsark!AG124*Beregningsark!AJ124*0.8833))</f>
        <v/>
      </c>
      <c r="L124" s="15" t="str">
        <f>IF(Beregningsark!AQ124="","",IF(OR(I124="Motorvejsstrækning",I124="Frakørselsflettestrækning",I124="Tilkørselsflettestrækning",I124="Motorvejsforgrening",I124="Motorvejssammenløb",I124="Motorvejsvekselstrækning",I124="Sideanlæg"),Beregningsark!AM124*Beregningsark!J124*Beregningsark!K124*Beregningsark!M124*Beregningsark!O124*Beregningsark!P124*Beregningsark!Q124*Beregningsark!R124*Beregningsark!S124*Beregningsark!U124*Beregningsark!Y124*Beregningsark!AA124*Beregningsark!AC124*Beregningsark!AE124*Beregningsark!AG124*Beregningsark!AJ124,Beregningsark!AM124*Beregningsark!J124*Beregningsark!K124*Beregningsark!M124*Beregningsark!O124*Beregningsark!P124*Beregningsark!Q124*Beregningsark!R124*Beregningsark!S124*Beregningsark!U124*Beregningsark!Y124*Beregningsark!AA124*Beregningsark!AC124*Beregningsark!AE124*Beregningsark!AG124*Beregningsark!AJ124*1.1176))</f>
        <v/>
      </c>
      <c r="M124" s="15" t="str">
        <f t="shared" si="3"/>
        <v/>
      </c>
      <c r="N124" s="15" t="str">
        <f>IF(Beregningsark!AQ124="","",IF(OR(I124="Motorvejsstrækning",I124="Frakørselsflettestrækning",I124="Tilkørselsflettestrækning",I124="Motorvejsforgrening",I124="Motorvejssammenløb",I124="Motorvejsvekselstrækning",I124="Sideanlæg"),Beregningsark!AN124*Beregningsark!J124*Beregningsark!K124*Beregningsark!L124*Beregningsark!N124*Beregningsark!P124*Beregningsark!R124*Beregningsark!S124*Beregningsark!V124*Beregningsark!Y124*Beregningsark!Z124*Beregningsark!AB124*Beregningsark!AD124*Beregningsark!AH124*Beregningsark!AJ124,Beregningsark!AN124*Beregningsark!J124*Beregningsark!K124*Beregningsark!L124*Beregningsark!N124*Beregningsark!P124*Beregningsark!R124*Beregningsark!S124*Beregningsark!V124*Beregningsark!Y124*Beregningsark!Z124*Beregningsark!AB124*Beregningsark!AD124*Beregningsark!AH124*Beregningsark!AJ124*0.7672))</f>
        <v/>
      </c>
      <c r="O124" s="15" t="str">
        <f>IF(Beregningsark!AQ124="","",IF(OR(I124="Motorvejsstrækning",I124="Frakørselsflettestrækning",I124="Tilkørselsflettestrækning",I124="Motorvejsforgrening",I124="Motorvejssammenløb",I124="Motorvejsvekselstrækning",I124="Sideanlæg"),Beregningsark!AO124*Beregningsark!J124*Beregningsark!K124*Beregningsark!L124*Beregningsark!N124*Beregningsark!P124*Beregningsark!R124*Beregningsark!S124*Beregningsark!W124*Beregningsark!Y124*Beregningsark!Z124*Beregningsark!AB124*Beregningsark!AD124*Beregningsark!AH124*Beregningsark!AJ124,Beregningsark!AO124*Beregningsark!J124*Beregningsark!K124*Beregningsark!L124*Beregningsark!N124*Beregningsark!P124*Beregningsark!R124*Beregningsark!S124*Beregningsark!W124*Beregningsark!Y124*Beregningsark!Z124*Beregningsark!AB124*Beregningsark!AD124*Beregningsark!AH124*Beregningsark!AJ124*0.7672))</f>
        <v/>
      </c>
      <c r="P124" s="15" t="str">
        <f>IF(Beregningsark!AQ124="","",IF(OR(I124="Motorvejsstrækning",I124="Frakørselsflettestrækning",I124="Tilkørselsflettestrækning",I124="Motorvejsforgrening",I124="Motorvejssammenløb",I124="Motorvejsvekselstrækning",I124="Sideanlæg"),Beregningsark!AP124*Beregningsark!J124*Beregningsark!K124*Beregningsark!L124*Beregningsark!N124*Beregningsark!P124*Beregningsark!R124*Beregningsark!S124*Beregningsark!X124*Beregningsark!Y124*Beregningsark!Z124*Beregningsark!AB124*Beregningsark!AD124*Beregningsark!AI124*Beregningsark!AJ124,Beregningsark!AP124*Beregningsark!J124*Beregningsark!K124*Beregningsark!L124*Beregningsark!N124*Beregningsark!P124*Beregningsark!R124*Beregningsark!S124*Beregningsark!X124*Beregningsark!Y124*Beregningsark!Z124*Beregningsark!AB124*Beregningsark!AD124*Beregningsark!AI124*Beregningsark!AJ124*0.7672))</f>
        <v/>
      </c>
      <c r="Q124" s="15" t="str">
        <f t="shared" si="4"/>
        <v/>
      </c>
      <c r="R124" s="17" t="str">
        <f t="shared" si="5"/>
        <v/>
      </c>
    </row>
    <row r="125" spans="1:18" x14ac:dyDescent="0.25">
      <c r="A125" s="4" t="str">
        <f>IF(Inddata!A140="","",Inddata!A140)</f>
        <v/>
      </c>
      <c r="B125" s="4" t="str">
        <f>IF(Inddata!B140="","",Inddata!B140)</f>
        <v/>
      </c>
      <c r="C125" s="4" t="str">
        <f>IF(Inddata!C140="","",Inddata!C140)</f>
        <v/>
      </c>
      <c r="D125" s="4" t="str">
        <f>IF(Inddata!D140="","",Inddata!D140)</f>
        <v/>
      </c>
      <c r="E125" s="4" t="str">
        <f>IF(Inddata!E140="","",Inddata!E140)</f>
        <v/>
      </c>
      <c r="F125" s="4" t="str">
        <f>IF(Inddata!F140="","",Inddata!F140)</f>
        <v/>
      </c>
      <c r="G125" s="4">
        <f>IF(Inddata!G140="","",Inddata!G140)</f>
        <v>0</v>
      </c>
      <c r="H125" s="4" t="str">
        <f>IF(Inddata!H140&gt;0.5,Inddata!H140,"")</f>
        <v/>
      </c>
      <c r="I125" s="4" t="str">
        <f>IF(Inddata!I140="","",Inddata!I140)</f>
        <v/>
      </c>
      <c r="J125" s="15" t="str">
        <f>IF(Beregningsark!AQ125="","",IF(OR(I125="Motorvejsstrækning",I125="Frakørselsflettestrækning",I125="Tilkørselsflettestrækning",I125="Motorvejsforgrening",I125="Motorvejssammenløb",I125="Motorvejsvekselstrækning",I125="Sideanlæg"),Beregningsark!AK125*Beregningsark!J125*Beregningsark!K125*Beregningsark!L125*Beregningsark!N125*Beregningsark!P125*Beregningsark!R125*Beregningsark!S125*Beregningsark!T125*Beregningsark!Y125*Beregningsark!Z125*Beregningsark!AB125*Beregningsark!AD125*Beregningsark!AF125*Beregningsark!AJ125,Beregningsark!AK125*Beregningsark!J125*Beregningsark!K125*Beregningsark!L125*Beregningsark!N125*Beregningsark!P125*Beregningsark!R125*Beregningsark!S125*Beregningsark!T125*Beregningsark!Y125*Beregningsark!Z125*Beregningsark!AB125*Beregningsark!AD125*Beregningsark!AF125*Beregningsark!AJ125*0.7672))</f>
        <v/>
      </c>
      <c r="K125" s="15" t="str">
        <f>IF(Beregningsark!AQ125="","",IF(OR(I125="Motorvejsstrækning",I125="Frakørselsflettestrækning",I125="Tilkørselsflettestrækning",I125="Motorvejsforgrening",I125="Motorvejssammenløb",I125="Motorvejsvekselstrækning",I125="Sideanlæg"),Beregningsark!AL125*Beregningsark!J125*Beregningsark!K125*Beregningsark!M125*Beregningsark!O125*Beregningsark!P125*Beregningsark!Q125*Beregningsark!R125*Beregningsark!S125*Beregningsark!T125*Beregningsark!Y125*Beregningsark!AA125*Beregningsark!AC125*Beregningsark!AE125*Beregningsark!AG125*Beregningsark!AJ125,Beregningsark!AL125*Beregningsark!J125*Beregningsark!K125*Beregningsark!M125*Beregningsark!O125*Beregningsark!P125*Beregningsark!Q125*Beregningsark!R125*Beregningsark!S125*Beregningsark!T125*Beregningsark!Y125*Beregningsark!AA125*Beregningsark!AC125*Beregningsark!AE125*Beregningsark!AG125*Beregningsark!AJ125*0.8833))</f>
        <v/>
      </c>
      <c r="L125" s="15" t="str">
        <f>IF(Beregningsark!AQ125="","",IF(OR(I125="Motorvejsstrækning",I125="Frakørselsflettestrækning",I125="Tilkørselsflettestrækning",I125="Motorvejsforgrening",I125="Motorvejssammenløb",I125="Motorvejsvekselstrækning",I125="Sideanlæg"),Beregningsark!AM125*Beregningsark!J125*Beregningsark!K125*Beregningsark!M125*Beregningsark!O125*Beregningsark!P125*Beregningsark!Q125*Beregningsark!R125*Beregningsark!S125*Beregningsark!U125*Beregningsark!Y125*Beregningsark!AA125*Beregningsark!AC125*Beregningsark!AE125*Beregningsark!AG125*Beregningsark!AJ125,Beregningsark!AM125*Beregningsark!J125*Beregningsark!K125*Beregningsark!M125*Beregningsark!O125*Beregningsark!P125*Beregningsark!Q125*Beregningsark!R125*Beregningsark!S125*Beregningsark!U125*Beregningsark!Y125*Beregningsark!AA125*Beregningsark!AC125*Beregningsark!AE125*Beregningsark!AG125*Beregningsark!AJ125*1.1176))</f>
        <v/>
      </c>
      <c r="M125" s="15" t="str">
        <f t="shared" si="3"/>
        <v/>
      </c>
      <c r="N125" s="15" t="str">
        <f>IF(Beregningsark!AQ125="","",IF(OR(I125="Motorvejsstrækning",I125="Frakørselsflettestrækning",I125="Tilkørselsflettestrækning",I125="Motorvejsforgrening",I125="Motorvejssammenløb",I125="Motorvejsvekselstrækning",I125="Sideanlæg"),Beregningsark!AN125*Beregningsark!J125*Beregningsark!K125*Beregningsark!L125*Beregningsark!N125*Beregningsark!P125*Beregningsark!R125*Beregningsark!S125*Beregningsark!V125*Beregningsark!Y125*Beregningsark!Z125*Beregningsark!AB125*Beregningsark!AD125*Beregningsark!AH125*Beregningsark!AJ125,Beregningsark!AN125*Beregningsark!J125*Beregningsark!K125*Beregningsark!L125*Beregningsark!N125*Beregningsark!P125*Beregningsark!R125*Beregningsark!S125*Beregningsark!V125*Beregningsark!Y125*Beregningsark!Z125*Beregningsark!AB125*Beregningsark!AD125*Beregningsark!AH125*Beregningsark!AJ125*0.7672))</f>
        <v/>
      </c>
      <c r="O125" s="15" t="str">
        <f>IF(Beregningsark!AQ125="","",IF(OR(I125="Motorvejsstrækning",I125="Frakørselsflettestrækning",I125="Tilkørselsflettestrækning",I125="Motorvejsforgrening",I125="Motorvejssammenløb",I125="Motorvejsvekselstrækning",I125="Sideanlæg"),Beregningsark!AO125*Beregningsark!J125*Beregningsark!K125*Beregningsark!L125*Beregningsark!N125*Beregningsark!P125*Beregningsark!R125*Beregningsark!S125*Beregningsark!W125*Beregningsark!Y125*Beregningsark!Z125*Beregningsark!AB125*Beregningsark!AD125*Beregningsark!AH125*Beregningsark!AJ125,Beregningsark!AO125*Beregningsark!J125*Beregningsark!K125*Beregningsark!L125*Beregningsark!N125*Beregningsark!P125*Beregningsark!R125*Beregningsark!S125*Beregningsark!W125*Beregningsark!Y125*Beregningsark!Z125*Beregningsark!AB125*Beregningsark!AD125*Beregningsark!AH125*Beregningsark!AJ125*0.7672))</f>
        <v/>
      </c>
      <c r="P125" s="15" t="str">
        <f>IF(Beregningsark!AQ125="","",IF(OR(I125="Motorvejsstrækning",I125="Frakørselsflettestrækning",I125="Tilkørselsflettestrækning",I125="Motorvejsforgrening",I125="Motorvejssammenløb",I125="Motorvejsvekselstrækning",I125="Sideanlæg"),Beregningsark!AP125*Beregningsark!J125*Beregningsark!K125*Beregningsark!L125*Beregningsark!N125*Beregningsark!P125*Beregningsark!R125*Beregningsark!S125*Beregningsark!X125*Beregningsark!Y125*Beregningsark!Z125*Beregningsark!AB125*Beregningsark!AD125*Beregningsark!AI125*Beregningsark!AJ125,Beregningsark!AP125*Beregningsark!J125*Beregningsark!K125*Beregningsark!L125*Beregningsark!N125*Beregningsark!P125*Beregningsark!R125*Beregningsark!S125*Beregningsark!X125*Beregningsark!Y125*Beregningsark!Z125*Beregningsark!AB125*Beregningsark!AD125*Beregningsark!AI125*Beregningsark!AJ125*0.7672))</f>
        <v/>
      </c>
      <c r="Q125" s="15" t="str">
        <f t="shared" si="4"/>
        <v/>
      </c>
      <c r="R125" s="17" t="str">
        <f t="shared" si="5"/>
        <v/>
      </c>
    </row>
    <row r="126" spans="1:18" x14ac:dyDescent="0.25">
      <c r="A126" s="4" t="str">
        <f>IF(Inddata!A141="","",Inddata!A141)</f>
        <v/>
      </c>
      <c r="B126" s="4" t="str">
        <f>IF(Inddata!B141="","",Inddata!B141)</f>
        <v/>
      </c>
      <c r="C126" s="4" t="str">
        <f>IF(Inddata!C141="","",Inddata!C141)</f>
        <v/>
      </c>
      <c r="D126" s="4" t="str">
        <f>IF(Inddata!D141="","",Inddata!D141)</f>
        <v/>
      </c>
      <c r="E126" s="4" t="str">
        <f>IF(Inddata!E141="","",Inddata!E141)</f>
        <v/>
      </c>
      <c r="F126" s="4" t="str">
        <f>IF(Inddata!F141="","",Inddata!F141)</f>
        <v/>
      </c>
      <c r="G126" s="4">
        <f>IF(Inddata!G141="","",Inddata!G141)</f>
        <v>0</v>
      </c>
      <c r="H126" s="4" t="str">
        <f>IF(Inddata!H141&gt;0.5,Inddata!H141,"")</f>
        <v/>
      </c>
      <c r="I126" s="4" t="str">
        <f>IF(Inddata!I141="","",Inddata!I141)</f>
        <v/>
      </c>
      <c r="J126" s="15" t="str">
        <f>IF(Beregningsark!AQ126="","",IF(OR(I126="Motorvejsstrækning",I126="Frakørselsflettestrækning",I126="Tilkørselsflettestrækning",I126="Motorvejsforgrening",I126="Motorvejssammenløb",I126="Motorvejsvekselstrækning",I126="Sideanlæg"),Beregningsark!AK126*Beregningsark!J126*Beregningsark!K126*Beregningsark!L126*Beregningsark!N126*Beregningsark!P126*Beregningsark!R126*Beregningsark!S126*Beregningsark!T126*Beregningsark!Y126*Beregningsark!Z126*Beregningsark!AB126*Beregningsark!AD126*Beregningsark!AF126*Beregningsark!AJ126,Beregningsark!AK126*Beregningsark!J126*Beregningsark!K126*Beregningsark!L126*Beregningsark!N126*Beregningsark!P126*Beregningsark!R126*Beregningsark!S126*Beregningsark!T126*Beregningsark!Y126*Beregningsark!Z126*Beregningsark!AB126*Beregningsark!AD126*Beregningsark!AF126*Beregningsark!AJ126*0.7672))</f>
        <v/>
      </c>
      <c r="K126" s="15" t="str">
        <f>IF(Beregningsark!AQ126="","",IF(OR(I126="Motorvejsstrækning",I126="Frakørselsflettestrækning",I126="Tilkørselsflettestrækning",I126="Motorvejsforgrening",I126="Motorvejssammenløb",I126="Motorvejsvekselstrækning",I126="Sideanlæg"),Beregningsark!AL126*Beregningsark!J126*Beregningsark!K126*Beregningsark!M126*Beregningsark!O126*Beregningsark!P126*Beregningsark!Q126*Beregningsark!R126*Beregningsark!S126*Beregningsark!T126*Beregningsark!Y126*Beregningsark!AA126*Beregningsark!AC126*Beregningsark!AE126*Beregningsark!AG126*Beregningsark!AJ126,Beregningsark!AL126*Beregningsark!J126*Beregningsark!K126*Beregningsark!M126*Beregningsark!O126*Beregningsark!P126*Beregningsark!Q126*Beregningsark!R126*Beregningsark!S126*Beregningsark!T126*Beregningsark!Y126*Beregningsark!AA126*Beregningsark!AC126*Beregningsark!AE126*Beregningsark!AG126*Beregningsark!AJ126*0.8833))</f>
        <v/>
      </c>
      <c r="L126" s="15" t="str">
        <f>IF(Beregningsark!AQ126="","",IF(OR(I126="Motorvejsstrækning",I126="Frakørselsflettestrækning",I126="Tilkørselsflettestrækning",I126="Motorvejsforgrening",I126="Motorvejssammenløb",I126="Motorvejsvekselstrækning",I126="Sideanlæg"),Beregningsark!AM126*Beregningsark!J126*Beregningsark!K126*Beregningsark!M126*Beregningsark!O126*Beregningsark!P126*Beregningsark!Q126*Beregningsark!R126*Beregningsark!S126*Beregningsark!U126*Beregningsark!Y126*Beregningsark!AA126*Beregningsark!AC126*Beregningsark!AE126*Beregningsark!AG126*Beregningsark!AJ126,Beregningsark!AM126*Beregningsark!J126*Beregningsark!K126*Beregningsark!M126*Beregningsark!O126*Beregningsark!P126*Beregningsark!Q126*Beregningsark!R126*Beregningsark!S126*Beregningsark!U126*Beregningsark!Y126*Beregningsark!AA126*Beregningsark!AC126*Beregningsark!AE126*Beregningsark!AG126*Beregningsark!AJ126*1.1176))</f>
        <v/>
      </c>
      <c r="M126" s="15" t="str">
        <f t="shared" si="3"/>
        <v/>
      </c>
      <c r="N126" s="15" t="str">
        <f>IF(Beregningsark!AQ126="","",IF(OR(I126="Motorvejsstrækning",I126="Frakørselsflettestrækning",I126="Tilkørselsflettestrækning",I126="Motorvejsforgrening",I126="Motorvejssammenløb",I126="Motorvejsvekselstrækning",I126="Sideanlæg"),Beregningsark!AN126*Beregningsark!J126*Beregningsark!K126*Beregningsark!L126*Beregningsark!N126*Beregningsark!P126*Beregningsark!R126*Beregningsark!S126*Beregningsark!V126*Beregningsark!Y126*Beregningsark!Z126*Beregningsark!AB126*Beregningsark!AD126*Beregningsark!AH126*Beregningsark!AJ126,Beregningsark!AN126*Beregningsark!J126*Beregningsark!K126*Beregningsark!L126*Beregningsark!N126*Beregningsark!P126*Beregningsark!R126*Beregningsark!S126*Beregningsark!V126*Beregningsark!Y126*Beregningsark!Z126*Beregningsark!AB126*Beregningsark!AD126*Beregningsark!AH126*Beregningsark!AJ126*0.7672))</f>
        <v/>
      </c>
      <c r="O126" s="15" t="str">
        <f>IF(Beregningsark!AQ126="","",IF(OR(I126="Motorvejsstrækning",I126="Frakørselsflettestrækning",I126="Tilkørselsflettestrækning",I126="Motorvejsforgrening",I126="Motorvejssammenløb",I126="Motorvejsvekselstrækning",I126="Sideanlæg"),Beregningsark!AO126*Beregningsark!J126*Beregningsark!K126*Beregningsark!L126*Beregningsark!N126*Beregningsark!P126*Beregningsark!R126*Beregningsark!S126*Beregningsark!W126*Beregningsark!Y126*Beregningsark!Z126*Beregningsark!AB126*Beregningsark!AD126*Beregningsark!AH126*Beregningsark!AJ126,Beregningsark!AO126*Beregningsark!J126*Beregningsark!K126*Beregningsark!L126*Beregningsark!N126*Beregningsark!P126*Beregningsark!R126*Beregningsark!S126*Beregningsark!W126*Beregningsark!Y126*Beregningsark!Z126*Beregningsark!AB126*Beregningsark!AD126*Beregningsark!AH126*Beregningsark!AJ126*0.7672))</f>
        <v/>
      </c>
      <c r="P126" s="15" t="str">
        <f>IF(Beregningsark!AQ126="","",IF(OR(I126="Motorvejsstrækning",I126="Frakørselsflettestrækning",I126="Tilkørselsflettestrækning",I126="Motorvejsforgrening",I126="Motorvejssammenløb",I126="Motorvejsvekselstrækning",I126="Sideanlæg"),Beregningsark!AP126*Beregningsark!J126*Beregningsark!K126*Beregningsark!L126*Beregningsark!N126*Beregningsark!P126*Beregningsark!R126*Beregningsark!S126*Beregningsark!X126*Beregningsark!Y126*Beregningsark!Z126*Beregningsark!AB126*Beregningsark!AD126*Beregningsark!AI126*Beregningsark!AJ126,Beregningsark!AP126*Beregningsark!J126*Beregningsark!K126*Beregningsark!L126*Beregningsark!N126*Beregningsark!P126*Beregningsark!R126*Beregningsark!S126*Beregningsark!X126*Beregningsark!Y126*Beregningsark!Z126*Beregningsark!AB126*Beregningsark!AD126*Beregningsark!AI126*Beregningsark!AJ126*0.7672))</f>
        <v/>
      </c>
      <c r="Q126" s="15" t="str">
        <f t="shared" si="4"/>
        <v/>
      </c>
      <c r="R126" s="17" t="str">
        <f t="shared" si="5"/>
        <v/>
      </c>
    </row>
    <row r="127" spans="1:18" x14ac:dyDescent="0.25">
      <c r="A127" s="4" t="str">
        <f>IF(Inddata!A142="","",Inddata!A142)</f>
        <v/>
      </c>
      <c r="B127" s="4" t="str">
        <f>IF(Inddata!B142="","",Inddata!B142)</f>
        <v/>
      </c>
      <c r="C127" s="4" t="str">
        <f>IF(Inddata!C142="","",Inddata!C142)</f>
        <v/>
      </c>
      <c r="D127" s="4" t="str">
        <f>IF(Inddata!D142="","",Inddata!D142)</f>
        <v/>
      </c>
      <c r="E127" s="4" t="str">
        <f>IF(Inddata!E142="","",Inddata!E142)</f>
        <v/>
      </c>
      <c r="F127" s="4" t="str">
        <f>IF(Inddata!F142="","",Inddata!F142)</f>
        <v/>
      </c>
      <c r="G127" s="4">
        <f>IF(Inddata!G142="","",Inddata!G142)</f>
        <v>0</v>
      </c>
      <c r="H127" s="4" t="str">
        <f>IF(Inddata!H142&gt;0.5,Inddata!H142,"")</f>
        <v/>
      </c>
      <c r="I127" s="4" t="str">
        <f>IF(Inddata!I142="","",Inddata!I142)</f>
        <v/>
      </c>
      <c r="J127" s="15" t="str">
        <f>IF(Beregningsark!AQ127="","",IF(OR(I127="Motorvejsstrækning",I127="Frakørselsflettestrækning",I127="Tilkørselsflettestrækning",I127="Motorvejsforgrening",I127="Motorvejssammenløb",I127="Motorvejsvekselstrækning",I127="Sideanlæg"),Beregningsark!AK127*Beregningsark!J127*Beregningsark!K127*Beregningsark!L127*Beregningsark!N127*Beregningsark!P127*Beregningsark!R127*Beregningsark!S127*Beregningsark!T127*Beregningsark!Y127*Beregningsark!Z127*Beregningsark!AB127*Beregningsark!AD127*Beregningsark!AF127*Beregningsark!AJ127,Beregningsark!AK127*Beregningsark!J127*Beregningsark!K127*Beregningsark!L127*Beregningsark!N127*Beregningsark!P127*Beregningsark!R127*Beregningsark!S127*Beregningsark!T127*Beregningsark!Y127*Beregningsark!Z127*Beregningsark!AB127*Beregningsark!AD127*Beregningsark!AF127*Beregningsark!AJ127*0.7672))</f>
        <v/>
      </c>
      <c r="K127" s="15" t="str">
        <f>IF(Beregningsark!AQ127="","",IF(OR(I127="Motorvejsstrækning",I127="Frakørselsflettestrækning",I127="Tilkørselsflettestrækning",I127="Motorvejsforgrening",I127="Motorvejssammenløb",I127="Motorvejsvekselstrækning",I127="Sideanlæg"),Beregningsark!AL127*Beregningsark!J127*Beregningsark!K127*Beregningsark!M127*Beregningsark!O127*Beregningsark!P127*Beregningsark!Q127*Beregningsark!R127*Beregningsark!S127*Beregningsark!T127*Beregningsark!Y127*Beregningsark!AA127*Beregningsark!AC127*Beregningsark!AE127*Beregningsark!AG127*Beregningsark!AJ127,Beregningsark!AL127*Beregningsark!J127*Beregningsark!K127*Beregningsark!M127*Beregningsark!O127*Beregningsark!P127*Beregningsark!Q127*Beregningsark!R127*Beregningsark!S127*Beregningsark!T127*Beregningsark!Y127*Beregningsark!AA127*Beregningsark!AC127*Beregningsark!AE127*Beregningsark!AG127*Beregningsark!AJ127*0.8833))</f>
        <v/>
      </c>
      <c r="L127" s="15" t="str">
        <f>IF(Beregningsark!AQ127="","",IF(OR(I127="Motorvejsstrækning",I127="Frakørselsflettestrækning",I127="Tilkørselsflettestrækning",I127="Motorvejsforgrening",I127="Motorvejssammenløb",I127="Motorvejsvekselstrækning",I127="Sideanlæg"),Beregningsark!AM127*Beregningsark!J127*Beregningsark!K127*Beregningsark!M127*Beregningsark!O127*Beregningsark!P127*Beregningsark!Q127*Beregningsark!R127*Beregningsark!S127*Beregningsark!U127*Beregningsark!Y127*Beregningsark!AA127*Beregningsark!AC127*Beregningsark!AE127*Beregningsark!AG127*Beregningsark!AJ127,Beregningsark!AM127*Beregningsark!J127*Beregningsark!K127*Beregningsark!M127*Beregningsark!O127*Beregningsark!P127*Beregningsark!Q127*Beregningsark!R127*Beregningsark!S127*Beregningsark!U127*Beregningsark!Y127*Beregningsark!AA127*Beregningsark!AC127*Beregningsark!AE127*Beregningsark!AG127*Beregningsark!AJ127*1.1176))</f>
        <v/>
      </c>
      <c r="M127" s="15" t="str">
        <f t="shared" si="3"/>
        <v/>
      </c>
      <c r="N127" s="15" t="str">
        <f>IF(Beregningsark!AQ127="","",IF(OR(I127="Motorvejsstrækning",I127="Frakørselsflettestrækning",I127="Tilkørselsflettestrækning",I127="Motorvejsforgrening",I127="Motorvejssammenløb",I127="Motorvejsvekselstrækning",I127="Sideanlæg"),Beregningsark!AN127*Beregningsark!J127*Beregningsark!K127*Beregningsark!L127*Beregningsark!N127*Beregningsark!P127*Beregningsark!R127*Beregningsark!S127*Beregningsark!V127*Beregningsark!Y127*Beregningsark!Z127*Beregningsark!AB127*Beregningsark!AD127*Beregningsark!AH127*Beregningsark!AJ127,Beregningsark!AN127*Beregningsark!J127*Beregningsark!K127*Beregningsark!L127*Beregningsark!N127*Beregningsark!P127*Beregningsark!R127*Beregningsark!S127*Beregningsark!V127*Beregningsark!Y127*Beregningsark!Z127*Beregningsark!AB127*Beregningsark!AD127*Beregningsark!AH127*Beregningsark!AJ127*0.7672))</f>
        <v/>
      </c>
      <c r="O127" s="15" t="str">
        <f>IF(Beregningsark!AQ127="","",IF(OR(I127="Motorvejsstrækning",I127="Frakørselsflettestrækning",I127="Tilkørselsflettestrækning",I127="Motorvejsforgrening",I127="Motorvejssammenløb",I127="Motorvejsvekselstrækning",I127="Sideanlæg"),Beregningsark!AO127*Beregningsark!J127*Beregningsark!K127*Beregningsark!L127*Beregningsark!N127*Beregningsark!P127*Beregningsark!R127*Beregningsark!S127*Beregningsark!W127*Beregningsark!Y127*Beregningsark!Z127*Beregningsark!AB127*Beregningsark!AD127*Beregningsark!AH127*Beregningsark!AJ127,Beregningsark!AO127*Beregningsark!J127*Beregningsark!K127*Beregningsark!L127*Beregningsark!N127*Beregningsark!P127*Beregningsark!R127*Beregningsark!S127*Beregningsark!W127*Beregningsark!Y127*Beregningsark!Z127*Beregningsark!AB127*Beregningsark!AD127*Beregningsark!AH127*Beregningsark!AJ127*0.7672))</f>
        <v/>
      </c>
      <c r="P127" s="15" t="str">
        <f>IF(Beregningsark!AQ127="","",IF(OR(I127="Motorvejsstrækning",I127="Frakørselsflettestrækning",I127="Tilkørselsflettestrækning",I127="Motorvejsforgrening",I127="Motorvejssammenløb",I127="Motorvejsvekselstrækning",I127="Sideanlæg"),Beregningsark!AP127*Beregningsark!J127*Beregningsark!K127*Beregningsark!L127*Beregningsark!N127*Beregningsark!P127*Beregningsark!R127*Beregningsark!S127*Beregningsark!X127*Beregningsark!Y127*Beregningsark!Z127*Beregningsark!AB127*Beregningsark!AD127*Beregningsark!AI127*Beregningsark!AJ127,Beregningsark!AP127*Beregningsark!J127*Beregningsark!K127*Beregningsark!L127*Beregningsark!N127*Beregningsark!P127*Beregningsark!R127*Beregningsark!S127*Beregningsark!X127*Beregningsark!Y127*Beregningsark!Z127*Beregningsark!AB127*Beregningsark!AD127*Beregningsark!AI127*Beregningsark!AJ127*0.7672))</f>
        <v/>
      </c>
      <c r="Q127" s="15" t="str">
        <f t="shared" si="4"/>
        <v/>
      </c>
      <c r="R127" s="17" t="str">
        <f t="shared" si="5"/>
        <v/>
      </c>
    </row>
    <row r="128" spans="1:18" x14ac:dyDescent="0.25">
      <c r="A128" s="4" t="str">
        <f>IF(Inddata!A143="","",Inddata!A143)</f>
        <v/>
      </c>
      <c r="B128" s="4" t="str">
        <f>IF(Inddata!B143="","",Inddata!B143)</f>
        <v/>
      </c>
      <c r="C128" s="4" t="str">
        <f>IF(Inddata!C143="","",Inddata!C143)</f>
        <v/>
      </c>
      <c r="D128" s="4" t="str">
        <f>IF(Inddata!D143="","",Inddata!D143)</f>
        <v/>
      </c>
      <c r="E128" s="4" t="str">
        <f>IF(Inddata!E143="","",Inddata!E143)</f>
        <v/>
      </c>
      <c r="F128" s="4" t="str">
        <f>IF(Inddata!F143="","",Inddata!F143)</f>
        <v/>
      </c>
      <c r="G128" s="4">
        <f>IF(Inddata!G143="","",Inddata!G143)</f>
        <v>0</v>
      </c>
      <c r="H128" s="4" t="str">
        <f>IF(Inddata!H143&gt;0.5,Inddata!H143,"")</f>
        <v/>
      </c>
      <c r="I128" s="4" t="str">
        <f>IF(Inddata!I143="","",Inddata!I143)</f>
        <v/>
      </c>
      <c r="J128" s="15" t="str">
        <f>IF(Beregningsark!AQ128="","",IF(OR(I128="Motorvejsstrækning",I128="Frakørselsflettestrækning",I128="Tilkørselsflettestrækning",I128="Motorvejsforgrening",I128="Motorvejssammenløb",I128="Motorvejsvekselstrækning",I128="Sideanlæg"),Beregningsark!AK128*Beregningsark!J128*Beregningsark!K128*Beregningsark!L128*Beregningsark!N128*Beregningsark!P128*Beregningsark!R128*Beregningsark!S128*Beregningsark!T128*Beregningsark!Y128*Beregningsark!Z128*Beregningsark!AB128*Beregningsark!AD128*Beregningsark!AF128*Beregningsark!AJ128,Beregningsark!AK128*Beregningsark!J128*Beregningsark!K128*Beregningsark!L128*Beregningsark!N128*Beregningsark!P128*Beregningsark!R128*Beregningsark!S128*Beregningsark!T128*Beregningsark!Y128*Beregningsark!Z128*Beregningsark!AB128*Beregningsark!AD128*Beregningsark!AF128*Beregningsark!AJ128*0.7672))</f>
        <v/>
      </c>
      <c r="K128" s="15" t="str">
        <f>IF(Beregningsark!AQ128="","",IF(OR(I128="Motorvejsstrækning",I128="Frakørselsflettestrækning",I128="Tilkørselsflettestrækning",I128="Motorvejsforgrening",I128="Motorvejssammenløb",I128="Motorvejsvekselstrækning",I128="Sideanlæg"),Beregningsark!AL128*Beregningsark!J128*Beregningsark!K128*Beregningsark!M128*Beregningsark!O128*Beregningsark!P128*Beregningsark!Q128*Beregningsark!R128*Beregningsark!S128*Beregningsark!T128*Beregningsark!Y128*Beregningsark!AA128*Beregningsark!AC128*Beregningsark!AE128*Beregningsark!AG128*Beregningsark!AJ128,Beregningsark!AL128*Beregningsark!J128*Beregningsark!K128*Beregningsark!M128*Beregningsark!O128*Beregningsark!P128*Beregningsark!Q128*Beregningsark!R128*Beregningsark!S128*Beregningsark!T128*Beregningsark!Y128*Beregningsark!AA128*Beregningsark!AC128*Beregningsark!AE128*Beregningsark!AG128*Beregningsark!AJ128*0.8833))</f>
        <v/>
      </c>
      <c r="L128" s="15" t="str">
        <f>IF(Beregningsark!AQ128="","",IF(OR(I128="Motorvejsstrækning",I128="Frakørselsflettestrækning",I128="Tilkørselsflettestrækning",I128="Motorvejsforgrening",I128="Motorvejssammenløb",I128="Motorvejsvekselstrækning",I128="Sideanlæg"),Beregningsark!AM128*Beregningsark!J128*Beregningsark!K128*Beregningsark!M128*Beregningsark!O128*Beregningsark!P128*Beregningsark!Q128*Beregningsark!R128*Beregningsark!S128*Beregningsark!U128*Beregningsark!Y128*Beregningsark!AA128*Beregningsark!AC128*Beregningsark!AE128*Beregningsark!AG128*Beregningsark!AJ128,Beregningsark!AM128*Beregningsark!J128*Beregningsark!K128*Beregningsark!M128*Beregningsark!O128*Beregningsark!P128*Beregningsark!Q128*Beregningsark!R128*Beregningsark!S128*Beregningsark!U128*Beregningsark!Y128*Beregningsark!AA128*Beregningsark!AC128*Beregningsark!AE128*Beregningsark!AG128*Beregningsark!AJ128*1.1176))</f>
        <v/>
      </c>
      <c r="M128" s="15" t="str">
        <f t="shared" si="3"/>
        <v/>
      </c>
      <c r="N128" s="15" t="str">
        <f>IF(Beregningsark!AQ128="","",IF(OR(I128="Motorvejsstrækning",I128="Frakørselsflettestrækning",I128="Tilkørselsflettestrækning",I128="Motorvejsforgrening",I128="Motorvejssammenløb",I128="Motorvejsvekselstrækning",I128="Sideanlæg"),Beregningsark!AN128*Beregningsark!J128*Beregningsark!K128*Beregningsark!L128*Beregningsark!N128*Beregningsark!P128*Beregningsark!R128*Beregningsark!S128*Beregningsark!V128*Beregningsark!Y128*Beregningsark!Z128*Beregningsark!AB128*Beregningsark!AD128*Beregningsark!AH128*Beregningsark!AJ128,Beregningsark!AN128*Beregningsark!J128*Beregningsark!K128*Beregningsark!L128*Beregningsark!N128*Beregningsark!P128*Beregningsark!R128*Beregningsark!S128*Beregningsark!V128*Beregningsark!Y128*Beregningsark!Z128*Beregningsark!AB128*Beregningsark!AD128*Beregningsark!AH128*Beregningsark!AJ128*0.7672))</f>
        <v/>
      </c>
      <c r="O128" s="15" t="str">
        <f>IF(Beregningsark!AQ128="","",IF(OR(I128="Motorvejsstrækning",I128="Frakørselsflettestrækning",I128="Tilkørselsflettestrækning",I128="Motorvejsforgrening",I128="Motorvejssammenløb",I128="Motorvejsvekselstrækning",I128="Sideanlæg"),Beregningsark!AO128*Beregningsark!J128*Beregningsark!K128*Beregningsark!L128*Beregningsark!N128*Beregningsark!P128*Beregningsark!R128*Beregningsark!S128*Beregningsark!W128*Beregningsark!Y128*Beregningsark!Z128*Beregningsark!AB128*Beregningsark!AD128*Beregningsark!AH128*Beregningsark!AJ128,Beregningsark!AO128*Beregningsark!J128*Beregningsark!K128*Beregningsark!L128*Beregningsark!N128*Beregningsark!P128*Beregningsark!R128*Beregningsark!S128*Beregningsark!W128*Beregningsark!Y128*Beregningsark!Z128*Beregningsark!AB128*Beregningsark!AD128*Beregningsark!AH128*Beregningsark!AJ128*0.7672))</f>
        <v/>
      </c>
      <c r="P128" s="15" t="str">
        <f>IF(Beregningsark!AQ128="","",IF(OR(I128="Motorvejsstrækning",I128="Frakørselsflettestrækning",I128="Tilkørselsflettestrækning",I128="Motorvejsforgrening",I128="Motorvejssammenløb",I128="Motorvejsvekselstrækning",I128="Sideanlæg"),Beregningsark!AP128*Beregningsark!J128*Beregningsark!K128*Beregningsark!L128*Beregningsark!N128*Beregningsark!P128*Beregningsark!R128*Beregningsark!S128*Beregningsark!X128*Beregningsark!Y128*Beregningsark!Z128*Beregningsark!AB128*Beregningsark!AD128*Beregningsark!AI128*Beregningsark!AJ128,Beregningsark!AP128*Beregningsark!J128*Beregningsark!K128*Beregningsark!L128*Beregningsark!N128*Beregningsark!P128*Beregningsark!R128*Beregningsark!S128*Beregningsark!X128*Beregningsark!Y128*Beregningsark!Z128*Beregningsark!AB128*Beregningsark!AD128*Beregningsark!AI128*Beregningsark!AJ128*0.7672))</f>
        <v/>
      </c>
      <c r="Q128" s="15" t="str">
        <f t="shared" si="4"/>
        <v/>
      </c>
      <c r="R128" s="17" t="str">
        <f t="shared" si="5"/>
        <v/>
      </c>
    </row>
    <row r="129" spans="1:18" x14ac:dyDescent="0.25">
      <c r="A129" s="4" t="str">
        <f>IF(Inddata!A144="","",Inddata!A144)</f>
        <v/>
      </c>
      <c r="B129" s="4" t="str">
        <f>IF(Inddata!B144="","",Inddata!B144)</f>
        <v/>
      </c>
      <c r="C129" s="4" t="str">
        <f>IF(Inddata!C144="","",Inddata!C144)</f>
        <v/>
      </c>
      <c r="D129" s="4" t="str">
        <f>IF(Inddata!D144="","",Inddata!D144)</f>
        <v/>
      </c>
      <c r="E129" s="4" t="str">
        <f>IF(Inddata!E144="","",Inddata!E144)</f>
        <v/>
      </c>
      <c r="F129" s="4" t="str">
        <f>IF(Inddata!F144="","",Inddata!F144)</f>
        <v/>
      </c>
      <c r="G129" s="4">
        <f>IF(Inddata!G144="","",Inddata!G144)</f>
        <v>0</v>
      </c>
      <c r="H129" s="4" t="str">
        <f>IF(Inddata!H144&gt;0.5,Inddata!H144,"")</f>
        <v/>
      </c>
      <c r="I129" s="4" t="str">
        <f>IF(Inddata!I144="","",Inddata!I144)</f>
        <v/>
      </c>
      <c r="J129" s="15" t="str">
        <f>IF(Beregningsark!AQ129="","",IF(OR(I129="Motorvejsstrækning",I129="Frakørselsflettestrækning",I129="Tilkørselsflettestrækning",I129="Motorvejsforgrening",I129="Motorvejssammenløb",I129="Motorvejsvekselstrækning",I129="Sideanlæg"),Beregningsark!AK129*Beregningsark!J129*Beregningsark!K129*Beregningsark!L129*Beregningsark!N129*Beregningsark!P129*Beregningsark!R129*Beregningsark!S129*Beregningsark!T129*Beregningsark!Y129*Beregningsark!Z129*Beregningsark!AB129*Beregningsark!AD129*Beregningsark!AF129*Beregningsark!AJ129,Beregningsark!AK129*Beregningsark!J129*Beregningsark!K129*Beregningsark!L129*Beregningsark!N129*Beregningsark!P129*Beregningsark!R129*Beregningsark!S129*Beregningsark!T129*Beregningsark!Y129*Beregningsark!Z129*Beregningsark!AB129*Beregningsark!AD129*Beregningsark!AF129*Beregningsark!AJ129*0.7672))</f>
        <v/>
      </c>
      <c r="K129" s="15" t="str">
        <f>IF(Beregningsark!AQ129="","",IF(OR(I129="Motorvejsstrækning",I129="Frakørselsflettestrækning",I129="Tilkørselsflettestrækning",I129="Motorvejsforgrening",I129="Motorvejssammenløb",I129="Motorvejsvekselstrækning",I129="Sideanlæg"),Beregningsark!AL129*Beregningsark!J129*Beregningsark!K129*Beregningsark!M129*Beregningsark!O129*Beregningsark!P129*Beregningsark!Q129*Beregningsark!R129*Beregningsark!S129*Beregningsark!T129*Beregningsark!Y129*Beregningsark!AA129*Beregningsark!AC129*Beregningsark!AE129*Beregningsark!AG129*Beregningsark!AJ129,Beregningsark!AL129*Beregningsark!J129*Beregningsark!K129*Beregningsark!M129*Beregningsark!O129*Beregningsark!P129*Beregningsark!Q129*Beregningsark!R129*Beregningsark!S129*Beregningsark!T129*Beregningsark!Y129*Beregningsark!AA129*Beregningsark!AC129*Beregningsark!AE129*Beregningsark!AG129*Beregningsark!AJ129*0.8833))</f>
        <v/>
      </c>
      <c r="L129" s="15" t="str">
        <f>IF(Beregningsark!AQ129="","",IF(OR(I129="Motorvejsstrækning",I129="Frakørselsflettestrækning",I129="Tilkørselsflettestrækning",I129="Motorvejsforgrening",I129="Motorvejssammenløb",I129="Motorvejsvekselstrækning",I129="Sideanlæg"),Beregningsark!AM129*Beregningsark!J129*Beregningsark!K129*Beregningsark!M129*Beregningsark!O129*Beregningsark!P129*Beregningsark!Q129*Beregningsark!R129*Beregningsark!S129*Beregningsark!U129*Beregningsark!Y129*Beregningsark!AA129*Beregningsark!AC129*Beregningsark!AE129*Beregningsark!AG129*Beregningsark!AJ129,Beregningsark!AM129*Beregningsark!J129*Beregningsark!K129*Beregningsark!M129*Beregningsark!O129*Beregningsark!P129*Beregningsark!Q129*Beregningsark!R129*Beregningsark!S129*Beregningsark!U129*Beregningsark!Y129*Beregningsark!AA129*Beregningsark!AC129*Beregningsark!AE129*Beregningsark!AG129*Beregningsark!AJ129*1.1176))</f>
        <v/>
      </c>
      <c r="M129" s="15" t="str">
        <f t="shared" si="3"/>
        <v/>
      </c>
      <c r="N129" s="15" t="str">
        <f>IF(Beregningsark!AQ129="","",IF(OR(I129="Motorvejsstrækning",I129="Frakørselsflettestrækning",I129="Tilkørselsflettestrækning",I129="Motorvejsforgrening",I129="Motorvejssammenløb",I129="Motorvejsvekselstrækning",I129="Sideanlæg"),Beregningsark!AN129*Beregningsark!J129*Beregningsark!K129*Beregningsark!L129*Beregningsark!N129*Beregningsark!P129*Beregningsark!R129*Beregningsark!S129*Beregningsark!V129*Beregningsark!Y129*Beregningsark!Z129*Beregningsark!AB129*Beregningsark!AD129*Beregningsark!AH129*Beregningsark!AJ129,Beregningsark!AN129*Beregningsark!J129*Beregningsark!K129*Beregningsark!L129*Beregningsark!N129*Beregningsark!P129*Beregningsark!R129*Beregningsark!S129*Beregningsark!V129*Beregningsark!Y129*Beregningsark!Z129*Beregningsark!AB129*Beregningsark!AD129*Beregningsark!AH129*Beregningsark!AJ129*0.7672))</f>
        <v/>
      </c>
      <c r="O129" s="15" t="str">
        <f>IF(Beregningsark!AQ129="","",IF(OR(I129="Motorvejsstrækning",I129="Frakørselsflettestrækning",I129="Tilkørselsflettestrækning",I129="Motorvejsforgrening",I129="Motorvejssammenløb",I129="Motorvejsvekselstrækning",I129="Sideanlæg"),Beregningsark!AO129*Beregningsark!J129*Beregningsark!K129*Beregningsark!L129*Beregningsark!N129*Beregningsark!P129*Beregningsark!R129*Beregningsark!S129*Beregningsark!W129*Beregningsark!Y129*Beregningsark!Z129*Beregningsark!AB129*Beregningsark!AD129*Beregningsark!AH129*Beregningsark!AJ129,Beregningsark!AO129*Beregningsark!J129*Beregningsark!K129*Beregningsark!L129*Beregningsark!N129*Beregningsark!P129*Beregningsark!R129*Beregningsark!S129*Beregningsark!W129*Beregningsark!Y129*Beregningsark!Z129*Beregningsark!AB129*Beregningsark!AD129*Beregningsark!AH129*Beregningsark!AJ129*0.7672))</f>
        <v/>
      </c>
      <c r="P129" s="15" t="str">
        <f>IF(Beregningsark!AQ129="","",IF(OR(I129="Motorvejsstrækning",I129="Frakørselsflettestrækning",I129="Tilkørselsflettestrækning",I129="Motorvejsforgrening",I129="Motorvejssammenløb",I129="Motorvejsvekselstrækning",I129="Sideanlæg"),Beregningsark!AP129*Beregningsark!J129*Beregningsark!K129*Beregningsark!L129*Beregningsark!N129*Beregningsark!P129*Beregningsark!R129*Beregningsark!S129*Beregningsark!X129*Beregningsark!Y129*Beregningsark!Z129*Beregningsark!AB129*Beregningsark!AD129*Beregningsark!AI129*Beregningsark!AJ129,Beregningsark!AP129*Beregningsark!J129*Beregningsark!K129*Beregningsark!L129*Beregningsark!N129*Beregningsark!P129*Beregningsark!R129*Beregningsark!S129*Beregningsark!X129*Beregningsark!Y129*Beregningsark!Z129*Beregningsark!AB129*Beregningsark!AD129*Beregningsark!AI129*Beregningsark!AJ129*0.7672))</f>
        <v/>
      </c>
      <c r="Q129" s="15" t="str">
        <f t="shared" si="4"/>
        <v/>
      </c>
      <c r="R129" s="17" t="str">
        <f t="shared" si="5"/>
        <v/>
      </c>
    </row>
    <row r="130" spans="1:18" x14ac:dyDescent="0.25">
      <c r="A130" s="4" t="str">
        <f>IF(Inddata!A145="","",Inddata!A145)</f>
        <v/>
      </c>
      <c r="B130" s="4" t="str">
        <f>IF(Inddata!B145="","",Inddata!B145)</f>
        <v/>
      </c>
      <c r="C130" s="4" t="str">
        <f>IF(Inddata!C145="","",Inddata!C145)</f>
        <v/>
      </c>
      <c r="D130" s="4" t="str">
        <f>IF(Inddata!D145="","",Inddata!D145)</f>
        <v/>
      </c>
      <c r="E130" s="4" t="str">
        <f>IF(Inddata!E145="","",Inddata!E145)</f>
        <v/>
      </c>
      <c r="F130" s="4" t="str">
        <f>IF(Inddata!F145="","",Inddata!F145)</f>
        <v/>
      </c>
      <c r="G130" s="4">
        <f>IF(Inddata!G145="","",Inddata!G145)</f>
        <v>0</v>
      </c>
      <c r="H130" s="4" t="str">
        <f>IF(Inddata!H145&gt;0.5,Inddata!H145,"")</f>
        <v/>
      </c>
      <c r="I130" s="4" t="str">
        <f>IF(Inddata!I145="","",Inddata!I145)</f>
        <v/>
      </c>
      <c r="J130" s="15" t="str">
        <f>IF(Beregningsark!AQ130="","",IF(OR(I130="Motorvejsstrækning",I130="Frakørselsflettestrækning",I130="Tilkørselsflettestrækning",I130="Motorvejsforgrening",I130="Motorvejssammenløb",I130="Motorvejsvekselstrækning",I130="Sideanlæg"),Beregningsark!AK130*Beregningsark!J130*Beregningsark!K130*Beregningsark!L130*Beregningsark!N130*Beregningsark!P130*Beregningsark!R130*Beregningsark!S130*Beregningsark!T130*Beregningsark!Y130*Beregningsark!Z130*Beregningsark!AB130*Beregningsark!AD130*Beregningsark!AF130*Beregningsark!AJ130,Beregningsark!AK130*Beregningsark!J130*Beregningsark!K130*Beregningsark!L130*Beregningsark!N130*Beregningsark!P130*Beregningsark!R130*Beregningsark!S130*Beregningsark!T130*Beregningsark!Y130*Beregningsark!Z130*Beregningsark!AB130*Beregningsark!AD130*Beregningsark!AF130*Beregningsark!AJ130*0.7672))</f>
        <v/>
      </c>
      <c r="K130" s="15" t="str">
        <f>IF(Beregningsark!AQ130="","",IF(OR(I130="Motorvejsstrækning",I130="Frakørselsflettestrækning",I130="Tilkørselsflettestrækning",I130="Motorvejsforgrening",I130="Motorvejssammenløb",I130="Motorvejsvekselstrækning",I130="Sideanlæg"),Beregningsark!AL130*Beregningsark!J130*Beregningsark!K130*Beregningsark!M130*Beregningsark!O130*Beregningsark!P130*Beregningsark!Q130*Beregningsark!R130*Beregningsark!S130*Beregningsark!T130*Beregningsark!Y130*Beregningsark!AA130*Beregningsark!AC130*Beregningsark!AE130*Beregningsark!AG130*Beregningsark!AJ130,Beregningsark!AL130*Beregningsark!J130*Beregningsark!K130*Beregningsark!M130*Beregningsark!O130*Beregningsark!P130*Beregningsark!Q130*Beregningsark!R130*Beregningsark!S130*Beregningsark!T130*Beregningsark!Y130*Beregningsark!AA130*Beregningsark!AC130*Beregningsark!AE130*Beregningsark!AG130*Beregningsark!AJ130*0.8833))</f>
        <v/>
      </c>
      <c r="L130" s="15" t="str">
        <f>IF(Beregningsark!AQ130="","",IF(OR(I130="Motorvejsstrækning",I130="Frakørselsflettestrækning",I130="Tilkørselsflettestrækning",I130="Motorvejsforgrening",I130="Motorvejssammenløb",I130="Motorvejsvekselstrækning",I130="Sideanlæg"),Beregningsark!AM130*Beregningsark!J130*Beregningsark!K130*Beregningsark!M130*Beregningsark!O130*Beregningsark!P130*Beregningsark!Q130*Beregningsark!R130*Beregningsark!S130*Beregningsark!U130*Beregningsark!Y130*Beregningsark!AA130*Beregningsark!AC130*Beregningsark!AE130*Beregningsark!AG130*Beregningsark!AJ130,Beregningsark!AM130*Beregningsark!J130*Beregningsark!K130*Beregningsark!M130*Beregningsark!O130*Beregningsark!P130*Beregningsark!Q130*Beregningsark!R130*Beregningsark!S130*Beregningsark!U130*Beregningsark!Y130*Beregningsark!AA130*Beregningsark!AC130*Beregningsark!AE130*Beregningsark!AG130*Beregningsark!AJ130*1.1176))</f>
        <v/>
      </c>
      <c r="M130" s="15" t="str">
        <f t="shared" si="3"/>
        <v/>
      </c>
      <c r="N130" s="15" t="str">
        <f>IF(Beregningsark!AQ130="","",IF(OR(I130="Motorvejsstrækning",I130="Frakørselsflettestrækning",I130="Tilkørselsflettestrækning",I130="Motorvejsforgrening",I130="Motorvejssammenløb",I130="Motorvejsvekselstrækning",I130="Sideanlæg"),Beregningsark!AN130*Beregningsark!J130*Beregningsark!K130*Beregningsark!L130*Beregningsark!N130*Beregningsark!P130*Beregningsark!R130*Beregningsark!S130*Beregningsark!V130*Beregningsark!Y130*Beregningsark!Z130*Beregningsark!AB130*Beregningsark!AD130*Beregningsark!AH130*Beregningsark!AJ130,Beregningsark!AN130*Beregningsark!J130*Beregningsark!K130*Beregningsark!L130*Beregningsark!N130*Beregningsark!P130*Beregningsark!R130*Beregningsark!S130*Beregningsark!V130*Beregningsark!Y130*Beregningsark!Z130*Beregningsark!AB130*Beregningsark!AD130*Beregningsark!AH130*Beregningsark!AJ130*0.7672))</f>
        <v/>
      </c>
      <c r="O130" s="15" t="str">
        <f>IF(Beregningsark!AQ130="","",IF(OR(I130="Motorvejsstrækning",I130="Frakørselsflettestrækning",I130="Tilkørselsflettestrækning",I130="Motorvejsforgrening",I130="Motorvejssammenløb",I130="Motorvejsvekselstrækning",I130="Sideanlæg"),Beregningsark!AO130*Beregningsark!J130*Beregningsark!K130*Beregningsark!L130*Beregningsark!N130*Beregningsark!P130*Beregningsark!R130*Beregningsark!S130*Beregningsark!W130*Beregningsark!Y130*Beregningsark!Z130*Beregningsark!AB130*Beregningsark!AD130*Beregningsark!AH130*Beregningsark!AJ130,Beregningsark!AO130*Beregningsark!J130*Beregningsark!K130*Beregningsark!L130*Beregningsark!N130*Beregningsark!P130*Beregningsark!R130*Beregningsark!S130*Beregningsark!W130*Beregningsark!Y130*Beregningsark!Z130*Beregningsark!AB130*Beregningsark!AD130*Beregningsark!AH130*Beregningsark!AJ130*0.7672))</f>
        <v/>
      </c>
      <c r="P130" s="15" t="str">
        <f>IF(Beregningsark!AQ130="","",IF(OR(I130="Motorvejsstrækning",I130="Frakørselsflettestrækning",I130="Tilkørselsflettestrækning",I130="Motorvejsforgrening",I130="Motorvejssammenløb",I130="Motorvejsvekselstrækning",I130="Sideanlæg"),Beregningsark!AP130*Beregningsark!J130*Beregningsark!K130*Beregningsark!L130*Beregningsark!N130*Beregningsark!P130*Beregningsark!R130*Beregningsark!S130*Beregningsark!X130*Beregningsark!Y130*Beregningsark!Z130*Beregningsark!AB130*Beregningsark!AD130*Beregningsark!AI130*Beregningsark!AJ130,Beregningsark!AP130*Beregningsark!J130*Beregningsark!K130*Beregningsark!L130*Beregningsark!N130*Beregningsark!P130*Beregningsark!R130*Beregningsark!S130*Beregningsark!X130*Beregningsark!Y130*Beregningsark!Z130*Beregningsark!AB130*Beregningsark!AD130*Beregningsark!AI130*Beregningsark!AJ130*0.7672))</f>
        <v/>
      </c>
      <c r="Q130" s="15" t="str">
        <f t="shared" si="4"/>
        <v/>
      </c>
      <c r="R130" s="17" t="str">
        <f t="shared" si="5"/>
        <v/>
      </c>
    </row>
    <row r="131" spans="1:18" x14ac:dyDescent="0.25">
      <c r="A131" s="4" t="str">
        <f>IF(Inddata!A146="","",Inddata!A146)</f>
        <v/>
      </c>
      <c r="B131" s="4" t="str">
        <f>IF(Inddata!B146="","",Inddata!B146)</f>
        <v/>
      </c>
      <c r="C131" s="4" t="str">
        <f>IF(Inddata!C146="","",Inddata!C146)</f>
        <v/>
      </c>
      <c r="D131" s="4" t="str">
        <f>IF(Inddata!D146="","",Inddata!D146)</f>
        <v/>
      </c>
      <c r="E131" s="4" t="str">
        <f>IF(Inddata!E146="","",Inddata!E146)</f>
        <v/>
      </c>
      <c r="F131" s="4" t="str">
        <f>IF(Inddata!F146="","",Inddata!F146)</f>
        <v/>
      </c>
      <c r="G131" s="4">
        <f>IF(Inddata!G146="","",Inddata!G146)</f>
        <v>0</v>
      </c>
      <c r="H131" s="4" t="str">
        <f>IF(Inddata!H146&gt;0.5,Inddata!H146,"")</f>
        <v/>
      </c>
      <c r="I131" s="4" t="str">
        <f>IF(Inddata!I146="","",Inddata!I146)</f>
        <v/>
      </c>
      <c r="J131" s="15" t="str">
        <f>IF(Beregningsark!AQ131="","",IF(OR(I131="Motorvejsstrækning",I131="Frakørselsflettestrækning",I131="Tilkørselsflettestrækning",I131="Motorvejsforgrening",I131="Motorvejssammenløb",I131="Motorvejsvekselstrækning",I131="Sideanlæg"),Beregningsark!AK131*Beregningsark!J131*Beregningsark!K131*Beregningsark!L131*Beregningsark!N131*Beregningsark!P131*Beregningsark!R131*Beregningsark!S131*Beregningsark!T131*Beregningsark!Y131*Beregningsark!Z131*Beregningsark!AB131*Beregningsark!AD131*Beregningsark!AF131*Beregningsark!AJ131,Beregningsark!AK131*Beregningsark!J131*Beregningsark!K131*Beregningsark!L131*Beregningsark!N131*Beregningsark!P131*Beregningsark!R131*Beregningsark!S131*Beregningsark!T131*Beregningsark!Y131*Beregningsark!Z131*Beregningsark!AB131*Beregningsark!AD131*Beregningsark!AF131*Beregningsark!AJ131*0.7672))</f>
        <v/>
      </c>
      <c r="K131" s="15" t="str">
        <f>IF(Beregningsark!AQ131="","",IF(OR(I131="Motorvejsstrækning",I131="Frakørselsflettestrækning",I131="Tilkørselsflettestrækning",I131="Motorvejsforgrening",I131="Motorvejssammenløb",I131="Motorvejsvekselstrækning",I131="Sideanlæg"),Beregningsark!AL131*Beregningsark!J131*Beregningsark!K131*Beregningsark!M131*Beregningsark!O131*Beregningsark!P131*Beregningsark!Q131*Beregningsark!R131*Beregningsark!S131*Beregningsark!T131*Beregningsark!Y131*Beregningsark!AA131*Beregningsark!AC131*Beregningsark!AE131*Beregningsark!AG131*Beregningsark!AJ131,Beregningsark!AL131*Beregningsark!J131*Beregningsark!K131*Beregningsark!M131*Beregningsark!O131*Beregningsark!P131*Beregningsark!Q131*Beregningsark!R131*Beregningsark!S131*Beregningsark!T131*Beregningsark!Y131*Beregningsark!AA131*Beregningsark!AC131*Beregningsark!AE131*Beregningsark!AG131*Beregningsark!AJ131*0.8833))</f>
        <v/>
      </c>
      <c r="L131" s="15" t="str">
        <f>IF(Beregningsark!AQ131="","",IF(OR(I131="Motorvejsstrækning",I131="Frakørselsflettestrækning",I131="Tilkørselsflettestrækning",I131="Motorvejsforgrening",I131="Motorvejssammenløb",I131="Motorvejsvekselstrækning",I131="Sideanlæg"),Beregningsark!AM131*Beregningsark!J131*Beregningsark!K131*Beregningsark!M131*Beregningsark!O131*Beregningsark!P131*Beregningsark!Q131*Beregningsark!R131*Beregningsark!S131*Beregningsark!U131*Beregningsark!Y131*Beregningsark!AA131*Beregningsark!AC131*Beregningsark!AE131*Beregningsark!AG131*Beregningsark!AJ131,Beregningsark!AM131*Beregningsark!J131*Beregningsark!K131*Beregningsark!M131*Beregningsark!O131*Beregningsark!P131*Beregningsark!Q131*Beregningsark!R131*Beregningsark!S131*Beregningsark!U131*Beregningsark!Y131*Beregningsark!AA131*Beregningsark!AC131*Beregningsark!AE131*Beregningsark!AG131*Beregningsark!AJ131*1.1176))</f>
        <v/>
      </c>
      <c r="M131" s="15" t="str">
        <f t="shared" si="3"/>
        <v/>
      </c>
      <c r="N131" s="15" t="str">
        <f>IF(Beregningsark!AQ131="","",IF(OR(I131="Motorvejsstrækning",I131="Frakørselsflettestrækning",I131="Tilkørselsflettestrækning",I131="Motorvejsforgrening",I131="Motorvejssammenløb",I131="Motorvejsvekselstrækning",I131="Sideanlæg"),Beregningsark!AN131*Beregningsark!J131*Beregningsark!K131*Beregningsark!L131*Beregningsark!N131*Beregningsark!P131*Beregningsark!R131*Beregningsark!S131*Beregningsark!V131*Beregningsark!Y131*Beregningsark!Z131*Beregningsark!AB131*Beregningsark!AD131*Beregningsark!AH131*Beregningsark!AJ131,Beregningsark!AN131*Beregningsark!J131*Beregningsark!K131*Beregningsark!L131*Beregningsark!N131*Beregningsark!P131*Beregningsark!R131*Beregningsark!S131*Beregningsark!V131*Beregningsark!Y131*Beregningsark!Z131*Beregningsark!AB131*Beregningsark!AD131*Beregningsark!AH131*Beregningsark!AJ131*0.7672))</f>
        <v/>
      </c>
      <c r="O131" s="15" t="str">
        <f>IF(Beregningsark!AQ131="","",IF(OR(I131="Motorvejsstrækning",I131="Frakørselsflettestrækning",I131="Tilkørselsflettestrækning",I131="Motorvejsforgrening",I131="Motorvejssammenløb",I131="Motorvejsvekselstrækning",I131="Sideanlæg"),Beregningsark!AO131*Beregningsark!J131*Beregningsark!K131*Beregningsark!L131*Beregningsark!N131*Beregningsark!P131*Beregningsark!R131*Beregningsark!S131*Beregningsark!W131*Beregningsark!Y131*Beregningsark!Z131*Beregningsark!AB131*Beregningsark!AD131*Beregningsark!AH131*Beregningsark!AJ131,Beregningsark!AO131*Beregningsark!J131*Beregningsark!K131*Beregningsark!L131*Beregningsark!N131*Beregningsark!P131*Beregningsark!R131*Beregningsark!S131*Beregningsark!W131*Beregningsark!Y131*Beregningsark!Z131*Beregningsark!AB131*Beregningsark!AD131*Beregningsark!AH131*Beregningsark!AJ131*0.7672))</f>
        <v/>
      </c>
      <c r="P131" s="15" t="str">
        <f>IF(Beregningsark!AQ131="","",IF(OR(I131="Motorvejsstrækning",I131="Frakørselsflettestrækning",I131="Tilkørselsflettestrækning",I131="Motorvejsforgrening",I131="Motorvejssammenløb",I131="Motorvejsvekselstrækning",I131="Sideanlæg"),Beregningsark!AP131*Beregningsark!J131*Beregningsark!K131*Beregningsark!L131*Beregningsark!N131*Beregningsark!P131*Beregningsark!R131*Beregningsark!S131*Beregningsark!X131*Beregningsark!Y131*Beregningsark!Z131*Beregningsark!AB131*Beregningsark!AD131*Beregningsark!AI131*Beregningsark!AJ131,Beregningsark!AP131*Beregningsark!J131*Beregningsark!K131*Beregningsark!L131*Beregningsark!N131*Beregningsark!P131*Beregningsark!R131*Beregningsark!S131*Beregningsark!X131*Beregningsark!Y131*Beregningsark!Z131*Beregningsark!AB131*Beregningsark!AD131*Beregningsark!AI131*Beregningsark!AJ131*0.7672))</f>
        <v/>
      </c>
      <c r="Q131" s="15" t="str">
        <f t="shared" si="4"/>
        <v/>
      </c>
      <c r="R131" s="17" t="str">
        <f t="shared" si="5"/>
        <v/>
      </c>
    </row>
    <row r="132" spans="1:18" x14ac:dyDescent="0.25">
      <c r="A132" s="4" t="str">
        <f>IF(Inddata!A147="","",Inddata!A147)</f>
        <v/>
      </c>
      <c r="B132" s="4" t="str">
        <f>IF(Inddata!B147="","",Inddata!B147)</f>
        <v/>
      </c>
      <c r="C132" s="4" t="str">
        <f>IF(Inddata!C147="","",Inddata!C147)</f>
        <v/>
      </c>
      <c r="D132" s="4" t="str">
        <f>IF(Inddata!D147="","",Inddata!D147)</f>
        <v/>
      </c>
      <c r="E132" s="4" t="str">
        <f>IF(Inddata!E147="","",Inddata!E147)</f>
        <v/>
      </c>
      <c r="F132" s="4" t="str">
        <f>IF(Inddata!F147="","",Inddata!F147)</f>
        <v/>
      </c>
      <c r="G132" s="4">
        <f>IF(Inddata!G147="","",Inddata!G147)</f>
        <v>0</v>
      </c>
      <c r="H132" s="4" t="str">
        <f>IF(Inddata!H147&gt;0.5,Inddata!H147,"")</f>
        <v/>
      </c>
      <c r="I132" s="4" t="str">
        <f>IF(Inddata!I147="","",Inddata!I147)</f>
        <v/>
      </c>
      <c r="J132" s="15" t="str">
        <f>IF(Beregningsark!AQ132="","",IF(OR(I132="Motorvejsstrækning",I132="Frakørselsflettestrækning",I132="Tilkørselsflettestrækning",I132="Motorvejsforgrening",I132="Motorvejssammenløb",I132="Motorvejsvekselstrækning",I132="Sideanlæg"),Beregningsark!AK132*Beregningsark!J132*Beregningsark!K132*Beregningsark!L132*Beregningsark!N132*Beregningsark!P132*Beregningsark!R132*Beregningsark!S132*Beregningsark!T132*Beregningsark!Y132*Beregningsark!Z132*Beregningsark!AB132*Beregningsark!AD132*Beregningsark!AF132*Beregningsark!AJ132,Beregningsark!AK132*Beregningsark!J132*Beregningsark!K132*Beregningsark!L132*Beregningsark!N132*Beregningsark!P132*Beregningsark!R132*Beregningsark!S132*Beregningsark!T132*Beregningsark!Y132*Beregningsark!Z132*Beregningsark!AB132*Beregningsark!AD132*Beregningsark!AF132*Beregningsark!AJ132*0.7672))</f>
        <v/>
      </c>
      <c r="K132" s="15" t="str">
        <f>IF(Beregningsark!AQ132="","",IF(OR(I132="Motorvejsstrækning",I132="Frakørselsflettestrækning",I132="Tilkørselsflettestrækning",I132="Motorvejsforgrening",I132="Motorvejssammenløb",I132="Motorvejsvekselstrækning",I132="Sideanlæg"),Beregningsark!AL132*Beregningsark!J132*Beregningsark!K132*Beregningsark!M132*Beregningsark!O132*Beregningsark!P132*Beregningsark!Q132*Beregningsark!R132*Beregningsark!S132*Beregningsark!T132*Beregningsark!Y132*Beregningsark!AA132*Beregningsark!AC132*Beregningsark!AE132*Beregningsark!AG132*Beregningsark!AJ132,Beregningsark!AL132*Beregningsark!J132*Beregningsark!K132*Beregningsark!M132*Beregningsark!O132*Beregningsark!P132*Beregningsark!Q132*Beregningsark!R132*Beregningsark!S132*Beregningsark!T132*Beregningsark!Y132*Beregningsark!AA132*Beregningsark!AC132*Beregningsark!AE132*Beregningsark!AG132*Beregningsark!AJ132*0.8833))</f>
        <v/>
      </c>
      <c r="L132" s="15" t="str">
        <f>IF(Beregningsark!AQ132="","",IF(OR(I132="Motorvejsstrækning",I132="Frakørselsflettestrækning",I132="Tilkørselsflettestrækning",I132="Motorvejsforgrening",I132="Motorvejssammenløb",I132="Motorvejsvekselstrækning",I132="Sideanlæg"),Beregningsark!AM132*Beregningsark!J132*Beregningsark!K132*Beregningsark!M132*Beregningsark!O132*Beregningsark!P132*Beregningsark!Q132*Beregningsark!R132*Beregningsark!S132*Beregningsark!U132*Beregningsark!Y132*Beregningsark!AA132*Beregningsark!AC132*Beregningsark!AE132*Beregningsark!AG132*Beregningsark!AJ132,Beregningsark!AM132*Beregningsark!J132*Beregningsark!K132*Beregningsark!M132*Beregningsark!O132*Beregningsark!P132*Beregningsark!Q132*Beregningsark!R132*Beregningsark!S132*Beregningsark!U132*Beregningsark!Y132*Beregningsark!AA132*Beregningsark!AC132*Beregningsark!AE132*Beregningsark!AG132*Beregningsark!AJ132*1.1176))</f>
        <v/>
      </c>
      <c r="M132" s="15" t="str">
        <f t="shared" si="3"/>
        <v/>
      </c>
      <c r="N132" s="15" t="str">
        <f>IF(Beregningsark!AQ132="","",IF(OR(I132="Motorvejsstrækning",I132="Frakørselsflettestrækning",I132="Tilkørselsflettestrækning",I132="Motorvejsforgrening",I132="Motorvejssammenløb",I132="Motorvejsvekselstrækning",I132="Sideanlæg"),Beregningsark!AN132*Beregningsark!J132*Beregningsark!K132*Beregningsark!L132*Beregningsark!N132*Beregningsark!P132*Beregningsark!R132*Beregningsark!S132*Beregningsark!V132*Beregningsark!Y132*Beregningsark!Z132*Beregningsark!AB132*Beregningsark!AD132*Beregningsark!AH132*Beregningsark!AJ132,Beregningsark!AN132*Beregningsark!J132*Beregningsark!K132*Beregningsark!L132*Beregningsark!N132*Beregningsark!P132*Beregningsark!R132*Beregningsark!S132*Beregningsark!V132*Beregningsark!Y132*Beregningsark!Z132*Beregningsark!AB132*Beregningsark!AD132*Beregningsark!AH132*Beregningsark!AJ132*0.7672))</f>
        <v/>
      </c>
      <c r="O132" s="15" t="str">
        <f>IF(Beregningsark!AQ132="","",IF(OR(I132="Motorvejsstrækning",I132="Frakørselsflettestrækning",I132="Tilkørselsflettestrækning",I132="Motorvejsforgrening",I132="Motorvejssammenløb",I132="Motorvejsvekselstrækning",I132="Sideanlæg"),Beregningsark!AO132*Beregningsark!J132*Beregningsark!K132*Beregningsark!L132*Beregningsark!N132*Beregningsark!P132*Beregningsark!R132*Beregningsark!S132*Beregningsark!W132*Beregningsark!Y132*Beregningsark!Z132*Beregningsark!AB132*Beregningsark!AD132*Beregningsark!AH132*Beregningsark!AJ132,Beregningsark!AO132*Beregningsark!J132*Beregningsark!K132*Beregningsark!L132*Beregningsark!N132*Beregningsark!P132*Beregningsark!R132*Beregningsark!S132*Beregningsark!W132*Beregningsark!Y132*Beregningsark!Z132*Beregningsark!AB132*Beregningsark!AD132*Beregningsark!AH132*Beregningsark!AJ132*0.7672))</f>
        <v/>
      </c>
      <c r="P132" s="15" t="str">
        <f>IF(Beregningsark!AQ132="","",IF(OR(I132="Motorvejsstrækning",I132="Frakørselsflettestrækning",I132="Tilkørselsflettestrækning",I132="Motorvejsforgrening",I132="Motorvejssammenløb",I132="Motorvejsvekselstrækning",I132="Sideanlæg"),Beregningsark!AP132*Beregningsark!J132*Beregningsark!K132*Beregningsark!L132*Beregningsark!N132*Beregningsark!P132*Beregningsark!R132*Beregningsark!S132*Beregningsark!X132*Beregningsark!Y132*Beregningsark!Z132*Beregningsark!AB132*Beregningsark!AD132*Beregningsark!AI132*Beregningsark!AJ132,Beregningsark!AP132*Beregningsark!J132*Beregningsark!K132*Beregningsark!L132*Beregningsark!N132*Beregningsark!P132*Beregningsark!R132*Beregningsark!S132*Beregningsark!X132*Beregningsark!Y132*Beregningsark!Z132*Beregningsark!AB132*Beregningsark!AD132*Beregningsark!AI132*Beregningsark!AJ132*0.7672))</f>
        <v/>
      </c>
      <c r="Q132" s="15" t="str">
        <f t="shared" si="4"/>
        <v/>
      </c>
      <c r="R132" s="17" t="str">
        <f t="shared" si="5"/>
        <v/>
      </c>
    </row>
    <row r="133" spans="1:18" x14ac:dyDescent="0.25">
      <c r="A133" s="4" t="str">
        <f>IF(Inddata!A148="","",Inddata!A148)</f>
        <v/>
      </c>
      <c r="B133" s="4" t="str">
        <f>IF(Inddata!B148="","",Inddata!B148)</f>
        <v/>
      </c>
      <c r="C133" s="4" t="str">
        <f>IF(Inddata!C148="","",Inddata!C148)</f>
        <v/>
      </c>
      <c r="D133" s="4" t="str">
        <f>IF(Inddata!D148="","",Inddata!D148)</f>
        <v/>
      </c>
      <c r="E133" s="4" t="str">
        <f>IF(Inddata!E148="","",Inddata!E148)</f>
        <v/>
      </c>
      <c r="F133" s="4" t="str">
        <f>IF(Inddata!F148="","",Inddata!F148)</f>
        <v/>
      </c>
      <c r="G133" s="4">
        <f>IF(Inddata!G148="","",Inddata!G148)</f>
        <v>0</v>
      </c>
      <c r="H133" s="4" t="str">
        <f>IF(Inddata!H148&gt;0.5,Inddata!H148,"")</f>
        <v/>
      </c>
      <c r="I133" s="4" t="str">
        <f>IF(Inddata!I148="","",Inddata!I148)</f>
        <v/>
      </c>
      <c r="J133" s="15" t="str">
        <f>IF(Beregningsark!AQ133="","",IF(OR(I133="Motorvejsstrækning",I133="Frakørselsflettestrækning",I133="Tilkørselsflettestrækning",I133="Motorvejsforgrening",I133="Motorvejssammenløb",I133="Motorvejsvekselstrækning",I133="Sideanlæg"),Beregningsark!AK133*Beregningsark!J133*Beregningsark!K133*Beregningsark!L133*Beregningsark!N133*Beregningsark!P133*Beregningsark!R133*Beregningsark!S133*Beregningsark!T133*Beregningsark!Y133*Beregningsark!Z133*Beregningsark!AB133*Beregningsark!AD133*Beregningsark!AF133*Beregningsark!AJ133,Beregningsark!AK133*Beregningsark!J133*Beregningsark!K133*Beregningsark!L133*Beregningsark!N133*Beregningsark!P133*Beregningsark!R133*Beregningsark!S133*Beregningsark!T133*Beregningsark!Y133*Beregningsark!Z133*Beregningsark!AB133*Beregningsark!AD133*Beregningsark!AF133*Beregningsark!AJ133*0.7672))</f>
        <v/>
      </c>
      <c r="K133" s="15" t="str">
        <f>IF(Beregningsark!AQ133="","",IF(OR(I133="Motorvejsstrækning",I133="Frakørselsflettestrækning",I133="Tilkørselsflettestrækning",I133="Motorvejsforgrening",I133="Motorvejssammenløb",I133="Motorvejsvekselstrækning",I133="Sideanlæg"),Beregningsark!AL133*Beregningsark!J133*Beregningsark!K133*Beregningsark!M133*Beregningsark!O133*Beregningsark!P133*Beregningsark!Q133*Beregningsark!R133*Beregningsark!S133*Beregningsark!T133*Beregningsark!Y133*Beregningsark!AA133*Beregningsark!AC133*Beregningsark!AE133*Beregningsark!AG133*Beregningsark!AJ133,Beregningsark!AL133*Beregningsark!J133*Beregningsark!K133*Beregningsark!M133*Beregningsark!O133*Beregningsark!P133*Beregningsark!Q133*Beregningsark!R133*Beregningsark!S133*Beregningsark!T133*Beregningsark!Y133*Beregningsark!AA133*Beregningsark!AC133*Beregningsark!AE133*Beregningsark!AG133*Beregningsark!AJ133*0.8833))</f>
        <v/>
      </c>
      <c r="L133" s="15" t="str">
        <f>IF(Beregningsark!AQ133="","",IF(OR(I133="Motorvejsstrækning",I133="Frakørselsflettestrækning",I133="Tilkørselsflettestrækning",I133="Motorvejsforgrening",I133="Motorvejssammenløb",I133="Motorvejsvekselstrækning",I133="Sideanlæg"),Beregningsark!AM133*Beregningsark!J133*Beregningsark!K133*Beregningsark!M133*Beregningsark!O133*Beregningsark!P133*Beregningsark!Q133*Beregningsark!R133*Beregningsark!S133*Beregningsark!U133*Beregningsark!Y133*Beregningsark!AA133*Beregningsark!AC133*Beregningsark!AE133*Beregningsark!AG133*Beregningsark!AJ133,Beregningsark!AM133*Beregningsark!J133*Beregningsark!K133*Beregningsark!M133*Beregningsark!O133*Beregningsark!P133*Beregningsark!Q133*Beregningsark!R133*Beregningsark!S133*Beregningsark!U133*Beregningsark!Y133*Beregningsark!AA133*Beregningsark!AC133*Beregningsark!AE133*Beregningsark!AG133*Beregningsark!AJ133*1.1176))</f>
        <v/>
      </c>
      <c r="M133" s="15" t="str">
        <f t="shared" si="3"/>
        <v/>
      </c>
      <c r="N133" s="15" t="str">
        <f>IF(Beregningsark!AQ133="","",IF(OR(I133="Motorvejsstrækning",I133="Frakørselsflettestrækning",I133="Tilkørselsflettestrækning",I133="Motorvejsforgrening",I133="Motorvejssammenløb",I133="Motorvejsvekselstrækning",I133="Sideanlæg"),Beregningsark!AN133*Beregningsark!J133*Beregningsark!K133*Beregningsark!L133*Beregningsark!N133*Beregningsark!P133*Beregningsark!R133*Beregningsark!S133*Beregningsark!V133*Beregningsark!Y133*Beregningsark!Z133*Beregningsark!AB133*Beregningsark!AD133*Beregningsark!AH133*Beregningsark!AJ133,Beregningsark!AN133*Beregningsark!J133*Beregningsark!K133*Beregningsark!L133*Beregningsark!N133*Beregningsark!P133*Beregningsark!R133*Beregningsark!S133*Beregningsark!V133*Beregningsark!Y133*Beregningsark!Z133*Beregningsark!AB133*Beregningsark!AD133*Beregningsark!AH133*Beregningsark!AJ133*0.7672))</f>
        <v/>
      </c>
      <c r="O133" s="15" t="str">
        <f>IF(Beregningsark!AQ133="","",IF(OR(I133="Motorvejsstrækning",I133="Frakørselsflettestrækning",I133="Tilkørselsflettestrækning",I133="Motorvejsforgrening",I133="Motorvejssammenløb",I133="Motorvejsvekselstrækning",I133="Sideanlæg"),Beregningsark!AO133*Beregningsark!J133*Beregningsark!K133*Beregningsark!L133*Beregningsark!N133*Beregningsark!P133*Beregningsark!R133*Beregningsark!S133*Beregningsark!W133*Beregningsark!Y133*Beregningsark!Z133*Beregningsark!AB133*Beregningsark!AD133*Beregningsark!AH133*Beregningsark!AJ133,Beregningsark!AO133*Beregningsark!J133*Beregningsark!K133*Beregningsark!L133*Beregningsark!N133*Beregningsark!P133*Beregningsark!R133*Beregningsark!S133*Beregningsark!W133*Beregningsark!Y133*Beregningsark!Z133*Beregningsark!AB133*Beregningsark!AD133*Beregningsark!AH133*Beregningsark!AJ133*0.7672))</f>
        <v/>
      </c>
      <c r="P133" s="15" t="str">
        <f>IF(Beregningsark!AQ133="","",IF(OR(I133="Motorvejsstrækning",I133="Frakørselsflettestrækning",I133="Tilkørselsflettestrækning",I133="Motorvejsforgrening",I133="Motorvejssammenløb",I133="Motorvejsvekselstrækning",I133="Sideanlæg"),Beregningsark!AP133*Beregningsark!J133*Beregningsark!K133*Beregningsark!L133*Beregningsark!N133*Beregningsark!P133*Beregningsark!R133*Beregningsark!S133*Beregningsark!X133*Beregningsark!Y133*Beregningsark!Z133*Beregningsark!AB133*Beregningsark!AD133*Beregningsark!AI133*Beregningsark!AJ133,Beregningsark!AP133*Beregningsark!J133*Beregningsark!K133*Beregningsark!L133*Beregningsark!N133*Beregningsark!P133*Beregningsark!R133*Beregningsark!S133*Beregningsark!X133*Beregningsark!Y133*Beregningsark!Z133*Beregningsark!AB133*Beregningsark!AD133*Beregningsark!AI133*Beregningsark!AJ133*0.7672))</f>
        <v/>
      </c>
      <c r="Q133" s="15" t="str">
        <f t="shared" si="4"/>
        <v/>
      </c>
      <c r="R133" s="17" t="str">
        <f t="shared" si="5"/>
        <v/>
      </c>
    </row>
    <row r="134" spans="1:18" x14ac:dyDescent="0.25">
      <c r="A134" s="4" t="str">
        <f>IF(Inddata!A149="","",Inddata!A149)</f>
        <v/>
      </c>
      <c r="B134" s="4" t="str">
        <f>IF(Inddata!B149="","",Inddata!B149)</f>
        <v/>
      </c>
      <c r="C134" s="4" t="str">
        <f>IF(Inddata!C149="","",Inddata!C149)</f>
        <v/>
      </c>
      <c r="D134" s="4" t="str">
        <f>IF(Inddata!D149="","",Inddata!D149)</f>
        <v/>
      </c>
      <c r="E134" s="4" t="str">
        <f>IF(Inddata!E149="","",Inddata!E149)</f>
        <v/>
      </c>
      <c r="F134" s="4" t="str">
        <f>IF(Inddata!F149="","",Inddata!F149)</f>
        <v/>
      </c>
      <c r="G134" s="4">
        <f>IF(Inddata!G149="","",Inddata!G149)</f>
        <v>0</v>
      </c>
      <c r="H134" s="4" t="str">
        <f>IF(Inddata!H149&gt;0.5,Inddata!H149,"")</f>
        <v/>
      </c>
      <c r="I134" s="4" t="str">
        <f>IF(Inddata!I149="","",Inddata!I149)</f>
        <v/>
      </c>
      <c r="J134" s="15" t="str">
        <f>IF(Beregningsark!AQ134="","",IF(OR(I134="Motorvejsstrækning",I134="Frakørselsflettestrækning",I134="Tilkørselsflettestrækning",I134="Motorvejsforgrening",I134="Motorvejssammenløb",I134="Motorvejsvekselstrækning",I134="Sideanlæg"),Beregningsark!AK134*Beregningsark!J134*Beregningsark!K134*Beregningsark!L134*Beregningsark!N134*Beregningsark!P134*Beregningsark!R134*Beregningsark!S134*Beregningsark!T134*Beregningsark!Y134*Beregningsark!Z134*Beregningsark!AB134*Beregningsark!AD134*Beregningsark!AF134*Beregningsark!AJ134,Beregningsark!AK134*Beregningsark!J134*Beregningsark!K134*Beregningsark!L134*Beregningsark!N134*Beregningsark!P134*Beregningsark!R134*Beregningsark!S134*Beregningsark!T134*Beregningsark!Y134*Beregningsark!Z134*Beregningsark!AB134*Beregningsark!AD134*Beregningsark!AF134*Beregningsark!AJ134*0.7672))</f>
        <v/>
      </c>
      <c r="K134" s="15" t="str">
        <f>IF(Beregningsark!AQ134="","",IF(OR(I134="Motorvejsstrækning",I134="Frakørselsflettestrækning",I134="Tilkørselsflettestrækning",I134="Motorvejsforgrening",I134="Motorvejssammenløb",I134="Motorvejsvekselstrækning",I134="Sideanlæg"),Beregningsark!AL134*Beregningsark!J134*Beregningsark!K134*Beregningsark!M134*Beregningsark!O134*Beregningsark!P134*Beregningsark!Q134*Beregningsark!R134*Beregningsark!S134*Beregningsark!T134*Beregningsark!Y134*Beregningsark!AA134*Beregningsark!AC134*Beregningsark!AE134*Beregningsark!AG134*Beregningsark!AJ134,Beregningsark!AL134*Beregningsark!J134*Beregningsark!K134*Beregningsark!M134*Beregningsark!O134*Beregningsark!P134*Beregningsark!Q134*Beregningsark!R134*Beregningsark!S134*Beregningsark!T134*Beregningsark!Y134*Beregningsark!AA134*Beregningsark!AC134*Beregningsark!AE134*Beregningsark!AG134*Beregningsark!AJ134*0.8833))</f>
        <v/>
      </c>
      <c r="L134" s="15" t="str">
        <f>IF(Beregningsark!AQ134="","",IF(OR(I134="Motorvejsstrækning",I134="Frakørselsflettestrækning",I134="Tilkørselsflettestrækning",I134="Motorvejsforgrening",I134="Motorvejssammenløb",I134="Motorvejsvekselstrækning",I134="Sideanlæg"),Beregningsark!AM134*Beregningsark!J134*Beregningsark!K134*Beregningsark!M134*Beregningsark!O134*Beregningsark!P134*Beregningsark!Q134*Beregningsark!R134*Beregningsark!S134*Beregningsark!U134*Beregningsark!Y134*Beregningsark!AA134*Beregningsark!AC134*Beregningsark!AE134*Beregningsark!AG134*Beregningsark!AJ134,Beregningsark!AM134*Beregningsark!J134*Beregningsark!K134*Beregningsark!M134*Beregningsark!O134*Beregningsark!P134*Beregningsark!Q134*Beregningsark!R134*Beregningsark!S134*Beregningsark!U134*Beregningsark!Y134*Beregningsark!AA134*Beregningsark!AC134*Beregningsark!AE134*Beregningsark!AG134*Beregningsark!AJ134*1.1176))</f>
        <v/>
      </c>
      <c r="M134" s="15" t="str">
        <f t="shared" si="3"/>
        <v/>
      </c>
      <c r="N134" s="15" t="str">
        <f>IF(Beregningsark!AQ134="","",IF(OR(I134="Motorvejsstrækning",I134="Frakørselsflettestrækning",I134="Tilkørselsflettestrækning",I134="Motorvejsforgrening",I134="Motorvejssammenløb",I134="Motorvejsvekselstrækning",I134="Sideanlæg"),Beregningsark!AN134*Beregningsark!J134*Beregningsark!K134*Beregningsark!L134*Beregningsark!N134*Beregningsark!P134*Beregningsark!R134*Beregningsark!S134*Beregningsark!V134*Beregningsark!Y134*Beregningsark!Z134*Beregningsark!AB134*Beregningsark!AD134*Beregningsark!AH134*Beregningsark!AJ134,Beregningsark!AN134*Beregningsark!J134*Beregningsark!K134*Beregningsark!L134*Beregningsark!N134*Beregningsark!P134*Beregningsark!R134*Beregningsark!S134*Beregningsark!V134*Beregningsark!Y134*Beregningsark!Z134*Beregningsark!AB134*Beregningsark!AD134*Beregningsark!AH134*Beregningsark!AJ134*0.7672))</f>
        <v/>
      </c>
      <c r="O134" s="15" t="str">
        <f>IF(Beregningsark!AQ134="","",IF(OR(I134="Motorvejsstrækning",I134="Frakørselsflettestrækning",I134="Tilkørselsflettestrækning",I134="Motorvejsforgrening",I134="Motorvejssammenløb",I134="Motorvejsvekselstrækning",I134="Sideanlæg"),Beregningsark!AO134*Beregningsark!J134*Beregningsark!K134*Beregningsark!L134*Beregningsark!N134*Beregningsark!P134*Beregningsark!R134*Beregningsark!S134*Beregningsark!W134*Beregningsark!Y134*Beregningsark!Z134*Beregningsark!AB134*Beregningsark!AD134*Beregningsark!AH134*Beregningsark!AJ134,Beregningsark!AO134*Beregningsark!J134*Beregningsark!K134*Beregningsark!L134*Beregningsark!N134*Beregningsark!P134*Beregningsark!R134*Beregningsark!S134*Beregningsark!W134*Beregningsark!Y134*Beregningsark!Z134*Beregningsark!AB134*Beregningsark!AD134*Beregningsark!AH134*Beregningsark!AJ134*0.7672))</f>
        <v/>
      </c>
      <c r="P134" s="15" t="str">
        <f>IF(Beregningsark!AQ134="","",IF(OR(I134="Motorvejsstrækning",I134="Frakørselsflettestrækning",I134="Tilkørselsflettestrækning",I134="Motorvejsforgrening",I134="Motorvejssammenløb",I134="Motorvejsvekselstrækning",I134="Sideanlæg"),Beregningsark!AP134*Beregningsark!J134*Beregningsark!K134*Beregningsark!L134*Beregningsark!N134*Beregningsark!P134*Beregningsark!R134*Beregningsark!S134*Beregningsark!X134*Beregningsark!Y134*Beregningsark!Z134*Beregningsark!AB134*Beregningsark!AD134*Beregningsark!AI134*Beregningsark!AJ134,Beregningsark!AP134*Beregningsark!J134*Beregningsark!K134*Beregningsark!L134*Beregningsark!N134*Beregningsark!P134*Beregningsark!R134*Beregningsark!S134*Beregningsark!X134*Beregningsark!Y134*Beregningsark!Z134*Beregningsark!AB134*Beregningsark!AD134*Beregningsark!AI134*Beregningsark!AJ134*0.7672))</f>
        <v/>
      </c>
      <c r="Q134" s="15" t="str">
        <f t="shared" si="4"/>
        <v/>
      </c>
      <c r="R134" s="17" t="str">
        <f t="shared" si="5"/>
        <v/>
      </c>
    </row>
    <row r="135" spans="1:18" x14ac:dyDescent="0.25">
      <c r="A135" s="4" t="str">
        <f>IF(Inddata!A150="","",Inddata!A150)</f>
        <v/>
      </c>
      <c r="B135" s="4" t="str">
        <f>IF(Inddata!B150="","",Inddata!B150)</f>
        <v/>
      </c>
      <c r="C135" s="4" t="str">
        <f>IF(Inddata!C150="","",Inddata!C150)</f>
        <v/>
      </c>
      <c r="D135" s="4" t="str">
        <f>IF(Inddata!D150="","",Inddata!D150)</f>
        <v/>
      </c>
      <c r="E135" s="4" t="str">
        <f>IF(Inddata!E150="","",Inddata!E150)</f>
        <v/>
      </c>
      <c r="F135" s="4" t="str">
        <f>IF(Inddata!F150="","",Inddata!F150)</f>
        <v/>
      </c>
      <c r="G135" s="4">
        <f>IF(Inddata!G150="","",Inddata!G150)</f>
        <v>0</v>
      </c>
      <c r="H135" s="4" t="str">
        <f>IF(Inddata!H150&gt;0.5,Inddata!H150,"")</f>
        <v/>
      </c>
      <c r="I135" s="4" t="str">
        <f>IF(Inddata!I150="","",Inddata!I150)</f>
        <v/>
      </c>
      <c r="J135" s="15" t="str">
        <f>IF(Beregningsark!AQ135="","",IF(OR(I135="Motorvejsstrækning",I135="Frakørselsflettestrækning",I135="Tilkørselsflettestrækning",I135="Motorvejsforgrening",I135="Motorvejssammenløb",I135="Motorvejsvekselstrækning",I135="Sideanlæg"),Beregningsark!AK135*Beregningsark!J135*Beregningsark!K135*Beregningsark!L135*Beregningsark!N135*Beregningsark!P135*Beregningsark!R135*Beregningsark!S135*Beregningsark!T135*Beregningsark!Y135*Beregningsark!Z135*Beregningsark!AB135*Beregningsark!AD135*Beregningsark!AF135*Beregningsark!AJ135,Beregningsark!AK135*Beregningsark!J135*Beregningsark!K135*Beregningsark!L135*Beregningsark!N135*Beregningsark!P135*Beregningsark!R135*Beregningsark!S135*Beregningsark!T135*Beregningsark!Y135*Beregningsark!Z135*Beregningsark!AB135*Beregningsark!AD135*Beregningsark!AF135*Beregningsark!AJ135*0.7672))</f>
        <v/>
      </c>
      <c r="K135" s="15" t="str">
        <f>IF(Beregningsark!AQ135="","",IF(OR(I135="Motorvejsstrækning",I135="Frakørselsflettestrækning",I135="Tilkørselsflettestrækning",I135="Motorvejsforgrening",I135="Motorvejssammenløb",I135="Motorvejsvekselstrækning",I135="Sideanlæg"),Beregningsark!AL135*Beregningsark!J135*Beregningsark!K135*Beregningsark!M135*Beregningsark!O135*Beregningsark!P135*Beregningsark!Q135*Beregningsark!R135*Beregningsark!S135*Beregningsark!T135*Beregningsark!Y135*Beregningsark!AA135*Beregningsark!AC135*Beregningsark!AE135*Beregningsark!AG135*Beregningsark!AJ135,Beregningsark!AL135*Beregningsark!J135*Beregningsark!K135*Beregningsark!M135*Beregningsark!O135*Beregningsark!P135*Beregningsark!Q135*Beregningsark!R135*Beregningsark!S135*Beregningsark!T135*Beregningsark!Y135*Beregningsark!AA135*Beregningsark!AC135*Beregningsark!AE135*Beregningsark!AG135*Beregningsark!AJ135*0.8833))</f>
        <v/>
      </c>
      <c r="L135" s="15" t="str">
        <f>IF(Beregningsark!AQ135="","",IF(OR(I135="Motorvejsstrækning",I135="Frakørselsflettestrækning",I135="Tilkørselsflettestrækning",I135="Motorvejsforgrening",I135="Motorvejssammenløb",I135="Motorvejsvekselstrækning",I135="Sideanlæg"),Beregningsark!AM135*Beregningsark!J135*Beregningsark!K135*Beregningsark!M135*Beregningsark!O135*Beregningsark!P135*Beregningsark!Q135*Beregningsark!R135*Beregningsark!S135*Beregningsark!U135*Beregningsark!Y135*Beregningsark!AA135*Beregningsark!AC135*Beregningsark!AE135*Beregningsark!AG135*Beregningsark!AJ135,Beregningsark!AM135*Beregningsark!J135*Beregningsark!K135*Beregningsark!M135*Beregningsark!O135*Beregningsark!P135*Beregningsark!Q135*Beregningsark!R135*Beregningsark!S135*Beregningsark!U135*Beregningsark!Y135*Beregningsark!AA135*Beregningsark!AC135*Beregningsark!AE135*Beregningsark!AG135*Beregningsark!AJ135*1.1176))</f>
        <v/>
      </c>
      <c r="M135" s="15" t="str">
        <f t="shared" ref="M135:M198" si="6">IF(SUM(J135:L135)&gt;0,SUM(J135:L135),"")</f>
        <v/>
      </c>
      <c r="N135" s="15" t="str">
        <f>IF(Beregningsark!AQ135="","",IF(OR(I135="Motorvejsstrækning",I135="Frakørselsflettestrækning",I135="Tilkørselsflettestrækning",I135="Motorvejsforgrening",I135="Motorvejssammenløb",I135="Motorvejsvekselstrækning",I135="Sideanlæg"),Beregningsark!AN135*Beregningsark!J135*Beregningsark!K135*Beregningsark!L135*Beregningsark!N135*Beregningsark!P135*Beregningsark!R135*Beregningsark!S135*Beregningsark!V135*Beregningsark!Y135*Beregningsark!Z135*Beregningsark!AB135*Beregningsark!AD135*Beregningsark!AH135*Beregningsark!AJ135,Beregningsark!AN135*Beregningsark!J135*Beregningsark!K135*Beregningsark!L135*Beregningsark!N135*Beregningsark!P135*Beregningsark!R135*Beregningsark!S135*Beregningsark!V135*Beregningsark!Y135*Beregningsark!Z135*Beregningsark!AB135*Beregningsark!AD135*Beregningsark!AH135*Beregningsark!AJ135*0.7672))</f>
        <v/>
      </c>
      <c r="O135" s="15" t="str">
        <f>IF(Beregningsark!AQ135="","",IF(OR(I135="Motorvejsstrækning",I135="Frakørselsflettestrækning",I135="Tilkørselsflettestrækning",I135="Motorvejsforgrening",I135="Motorvejssammenløb",I135="Motorvejsvekselstrækning",I135="Sideanlæg"),Beregningsark!AO135*Beregningsark!J135*Beregningsark!K135*Beregningsark!L135*Beregningsark!N135*Beregningsark!P135*Beregningsark!R135*Beregningsark!S135*Beregningsark!W135*Beregningsark!Y135*Beregningsark!Z135*Beregningsark!AB135*Beregningsark!AD135*Beregningsark!AH135*Beregningsark!AJ135,Beregningsark!AO135*Beregningsark!J135*Beregningsark!K135*Beregningsark!L135*Beregningsark!N135*Beregningsark!P135*Beregningsark!R135*Beregningsark!S135*Beregningsark!W135*Beregningsark!Y135*Beregningsark!Z135*Beregningsark!AB135*Beregningsark!AD135*Beregningsark!AH135*Beregningsark!AJ135*0.7672))</f>
        <v/>
      </c>
      <c r="P135" s="15" t="str">
        <f>IF(Beregningsark!AQ135="","",IF(OR(I135="Motorvejsstrækning",I135="Frakørselsflettestrækning",I135="Tilkørselsflettestrækning",I135="Motorvejsforgrening",I135="Motorvejssammenløb",I135="Motorvejsvekselstrækning",I135="Sideanlæg"),Beregningsark!AP135*Beregningsark!J135*Beregningsark!K135*Beregningsark!L135*Beregningsark!N135*Beregningsark!P135*Beregningsark!R135*Beregningsark!S135*Beregningsark!X135*Beregningsark!Y135*Beregningsark!Z135*Beregningsark!AB135*Beregningsark!AD135*Beregningsark!AI135*Beregningsark!AJ135,Beregningsark!AP135*Beregningsark!J135*Beregningsark!K135*Beregningsark!L135*Beregningsark!N135*Beregningsark!P135*Beregningsark!R135*Beregningsark!S135*Beregningsark!X135*Beregningsark!Y135*Beregningsark!Z135*Beregningsark!AB135*Beregningsark!AD135*Beregningsark!AI135*Beregningsark!AJ135*0.7672))</f>
        <v/>
      </c>
      <c r="Q135" s="15" t="str">
        <f t="shared" ref="Q135:Q198" si="7">IF(SUM(N135:P135)&gt;0,SUM(N135:P135),"")</f>
        <v/>
      </c>
      <c r="R135" s="17" t="str">
        <f t="shared" ref="R135:R198" si="8">IF(M135="","",18609867*N135+3188341*O135+480261*P135+697929*(J135+K135))</f>
        <v/>
      </c>
    </row>
    <row r="136" spans="1:18" x14ac:dyDescent="0.25">
      <c r="A136" s="4" t="str">
        <f>IF(Inddata!A151="","",Inddata!A151)</f>
        <v/>
      </c>
      <c r="B136" s="4" t="str">
        <f>IF(Inddata!B151="","",Inddata!B151)</f>
        <v/>
      </c>
      <c r="C136" s="4" t="str">
        <f>IF(Inddata!C151="","",Inddata!C151)</f>
        <v/>
      </c>
      <c r="D136" s="4" t="str">
        <f>IF(Inddata!D151="","",Inddata!D151)</f>
        <v/>
      </c>
      <c r="E136" s="4" t="str">
        <f>IF(Inddata!E151="","",Inddata!E151)</f>
        <v/>
      </c>
      <c r="F136" s="4" t="str">
        <f>IF(Inddata!F151="","",Inddata!F151)</f>
        <v/>
      </c>
      <c r="G136" s="4">
        <f>IF(Inddata!G151="","",Inddata!G151)</f>
        <v>0</v>
      </c>
      <c r="H136" s="4" t="str">
        <f>IF(Inddata!H151&gt;0.5,Inddata!H151,"")</f>
        <v/>
      </c>
      <c r="I136" s="4" t="str">
        <f>IF(Inddata!I151="","",Inddata!I151)</f>
        <v/>
      </c>
      <c r="J136" s="15" t="str">
        <f>IF(Beregningsark!AQ136="","",IF(OR(I136="Motorvejsstrækning",I136="Frakørselsflettestrækning",I136="Tilkørselsflettestrækning",I136="Motorvejsforgrening",I136="Motorvejssammenløb",I136="Motorvejsvekselstrækning",I136="Sideanlæg"),Beregningsark!AK136*Beregningsark!J136*Beregningsark!K136*Beregningsark!L136*Beregningsark!N136*Beregningsark!P136*Beregningsark!R136*Beregningsark!S136*Beregningsark!T136*Beregningsark!Y136*Beregningsark!Z136*Beregningsark!AB136*Beregningsark!AD136*Beregningsark!AF136*Beregningsark!AJ136,Beregningsark!AK136*Beregningsark!J136*Beregningsark!K136*Beregningsark!L136*Beregningsark!N136*Beregningsark!P136*Beregningsark!R136*Beregningsark!S136*Beregningsark!T136*Beregningsark!Y136*Beregningsark!Z136*Beregningsark!AB136*Beregningsark!AD136*Beregningsark!AF136*Beregningsark!AJ136*0.7672))</f>
        <v/>
      </c>
      <c r="K136" s="15" t="str">
        <f>IF(Beregningsark!AQ136="","",IF(OR(I136="Motorvejsstrækning",I136="Frakørselsflettestrækning",I136="Tilkørselsflettestrækning",I136="Motorvejsforgrening",I136="Motorvejssammenløb",I136="Motorvejsvekselstrækning",I136="Sideanlæg"),Beregningsark!AL136*Beregningsark!J136*Beregningsark!K136*Beregningsark!M136*Beregningsark!O136*Beregningsark!P136*Beregningsark!Q136*Beregningsark!R136*Beregningsark!S136*Beregningsark!T136*Beregningsark!Y136*Beregningsark!AA136*Beregningsark!AC136*Beregningsark!AE136*Beregningsark!AG136*Beregningsark!AJ136,Beregningsark!AL136*Beregningsark!J136*Beregningsark!K136*Beregningsark!M136*Beregningsark!O136*Beregningsark!P136*Beregningsark!Q136*Beregningsark!R136*Beregningsark!S136*Beregningsark!T136*Beregningsark!Y136*Beregningsark!AA136*Beregningsark!AC136*Beregningsark!AE136*Beregningsark!AG136*Beregningsark!AJ136*0.8833))</f>
        <v/>
      </c>
      <c r="L136" s="15" t="str">
        <f>IF(Beregningsark!AQ136="","",IF(OR(I136="Motorvejsstrækning",I136="Frakørselsflettestrækning",I136="Tilkørselsflettestrækning",I136="Motorvejsforgrening",I136="Motorvejssammenløb",I136="Motorvejsvekselstrækning",I136="Sideanlæg"),Beregningsark!AM136*Beregningsark!J136*Beregningsark!K136*Beregningsark!M136*Beregningsark!O136*Beregningsark!P136*Beregningsark!Q136*Beregningsark!R136*Beregningsark!S136*Beregningsark!U136*Beregningsark!Y136*Beregningsark!AA136*Beregningsark!AC136*Beregningsark!AE136*Beregningsark!AG136*Beregningsark!AJ136,Beregningsark!AM136*Beregningsark!J136*Beregningsark!K136*Beregningsark!M136*Beregningsark!O136*Beregningsark!P136*Beregningsark!Q136*Beregningsark!R136*Beregningsark!S136*Beregningsark!U136*Beregningsark!Y136*Beregningsark!AA136*Beregningsark!AC136*Beregningsark!AE136*Beregningsark!AG136*Beregningsark!AJ136*1.1176))</f>
        <v/>
      </c>
      <c r="M136" s="15" t="str">
        <f t="shared" si="6"/>
        <v/>
      </c>
      <c r="N136" s="15" t="str">
        <f>IF(Beregningsark!AQ136="","",IF(OR(I136="Motorvejsstrækning",I136="Frakørselsflettestrækning",I136="Tilkørselsflettestrækning",I136="Motorvejsforgrening",I136="Motorvejssammenløb",I136="Motorvejsvekselstrækning",I136="Sideanlæg"),Beregningsark!AN136*Beregningsark!J136*Beregningsark!K136*Beregningsark!L136*Beregningsark!N136*Beregningsark!P136*Beregningsark!R136*Beregningsark!S136*Beregningsark!V136*Beregningsark!Y136*Beregningsark!Z136*Beregningsark!AB136*Beregningsark!AD136*Beregningsark!AH136*Beregningsark!AJ136,Beregningsark!AN136*Beregningsark!J136*Beregningsark!K136*Beregningsark!L136*Beregningsark!N136*Beregningsark!P136*Beregningsark!R136*Beregningsark!S136*Beregningsark!V136*Beregningsark!Y136*Beregningsark!Z136*Beregningsark!AB136*Beregningsark!AD136*Beregningsark!AH136*Beregningsark!AJ136*0.7672))</f>
        <v/>
      </c>
      <c r="O136" s="15" t="str">
        <f>IF(Beregningsark!AQ136="","",IF(OR(I136="Motorvejsstrækning",I136="Frakørselsflettestrækning",I136="Tilkørselsflettestrækning",I136="Motorvejsforgrening",I136="Motorvejssammenløb",I136="Motorvejsvekselstrækning",I136="Sideanlæg"),Beregningsark!AO136*Beregningsark!J136*Beregningsark!K136*Beregningsark!L136*Beregningsark!N136*Beregningsark!P136*Beregningsark!R136*Beregningsark!S136*Beregningsark!W136*Beregningsark!Y136*Beregningsark!Z136*Beregningsark!AB136*Beregningsark!AD136*Beregningsark!AH136*Beregningsark!AJ136,Beregningsark!AO136*Beregningsark!J136*Beregningsark!K136*Beregningsark!L136*Beregningsark!N136*Beregningsark!P136*Beregningsark!R136*Beregningsark!S136*Beregningsark!W136*Beregningsark!Y136*Beregningsark!Z136*Beregningsark!AB136*Beregningsark!AD136*Beregningsark!AH136*Beregningsark!AJ136*0.7672))</f>
        <v/>
      </c>
      <c r="P136" s="15" t="str">
        <f>IF(Beregningsark!AQ136="","",IF(OR(I136="Motorvejsstrækning",I136="Frakørselsflettestrækning",I136="Tilkørselsflettestrækning",I136="Motorvejsforgrening",I136="Motorvejssammenløb",I136="Motorvejsvekselstrækning",I136="Sideanlæg"),Beregningsark!AP136*Beregningsark!J136*Beregningsark!K136*Beregningsark!L136*Beregningsark!N136*Beregningsark!P136*Beregningsark!R136*Beregningsark!S136*Beregningsark!X136*Beregningsark!Y136*Beregningsark!Z136*Beregningsark!AB136*Beregningsark!AD136*Beregningsark!AI136*Beregningsark!AJ136,Beregningsark!AP136*Beregningsark!J136*Beregningsark!K136*Beregningsark!L136*Beregningsark!N136*Beregningsark!P136*Beregningsark!R136*Beregningsark!S136*Beregningsark!X136*Beregningsark!Y136*Beregningsark!Z136*Beregningsark!AB136*Beregningsark!AD136*Beregningsark!AI136*Beregningsark!AJ136*0.7672))</f>
        <v/>
      </c>
      <c r="Q136" s="15" t="str">
        <f t="shared" si="7"/>
        <v/>
      </c>
      <c r="R136" s="17" t="str">
        <f t="shared" si="8"/>
        <v/>
      </c>
    </row>
    <row r="137" spans="1:18" x14ac:dyDescent="0.25">
      <c r="A137" s="4" t="str">
        <f>IF(Inddata!A152="","",Inddata!A152)</f>
        <v/>
      </c>
      <c r="B137" s="4" t="str">
        <f>IF(Inddata!B152="","",Inddata!B152)</f>
        <v/>
      </c>
      <c r="C137" s="4" t="str">
        <f>IF(Inddata!C152="","",Inddata!C152)</f>
        <v/>
      </c>
      <c r="D137" s="4" t="str">
        <f>IF(Inddata!D152="","",Inddata!D152)</f>
        <v/>
      </c>
      <c r="E137" s="4" t="str">
        <f>IF(Inddata!E152="","",Inddata!E152)</f>
        <v/>
      </c>
      <c r="F137" s="4" t="str">
        <f>IF(Inddata!F152="","",Inddata!F152)</f>
        <v/>
      </c>
      <c r="G137" s="4">
        <f>IF(Inddata!G152="","",Inddata!G152)</f>
        <v>0</v>
      </c>
      <c r="H137" s="4" t="str">
        <f>IF(Inddata!H152&gt;0.5,Inddata!H152,"")</f>
        <v/>
      </c>
      <c r="I137" s="4" t="str">
        <f>IF(Inddata!I152="","",Inddata!I152)</f>
        <v/>
      </c>
      <c r="J137" s="15" t="str">
        <f>IF(Beregningsark!AQ137="","",IF(OR(I137="Motorvejsstrækning",I137="Frakørselsflettestrækning",I137="Tilkørselsflettestrækning",I137="Motorvejsforgrening",I137="Motorvejssammenløb",I137="Motorvejsvekselstrækning",I137="Sideanlæg"),Beregningsark!AK137*Beregningsark!J137*Beregningsark!K137*Beregningsark!L137*Beregningsark!N137*Beregningsark!P137*Beregningsark!R137*Beregningsark!S137*Beregningsark!T137*Beregningsark!Y137*Beregningsark!Z137*Beregningsark!AB137*Beregningsark!AD137*Beregningsark!AF137*Beregningsark!AJ137,Beregningsark!AK137*Beregningsark!J137*Beregningsark!K137*Beregningsark!L137*Beregningsark!N137*Beregningsark!P137*Beregningsark!R137*Beregningsark!S137*Beregningsark!T137*Beregningsark!Y137*Beregningsark!Z137*Beregningsark!AB137*Beregningsark!AD137*Beregningsark!AF137*Beregningsark!AJ137*0.7672))</f>
        <v/>
      </c>
      <c r="K137" s="15" t="str">
        <f>IF(Beregningsark!AQ137="","",IF(OR(I137="Motorvejsstrækning",I137="Frakørselsflettestrækning",I137="Tilkørselsflettestrækning",I137="Motorvejsforgrening",I137="Motorvejssammenløb",I137="Motorvejsvekselstrækning",I137="Sideanlæg"),Beregningsark!AL137*Beregningsark!J137*Beregningsark!K137*Beregningsark!M137*Beregningsark!O137*Beregningsark!P137*Beregningsark!Q137*Beregningsark!R137*Beregningsark!S137*Beregningsark!T137*Beregningsark!Y137*Beregningsark!AA137*Beregningsark!AC137*Beregningsark!AE137*Beregningsark!AG137*Beregningsark!AJ137,Beregningsark!AL137*Beregningsark!J137*Beregningsark!K137*Beregningsark!M137*Beregningsark!O137*Beregningsark!P137*Beregningsark!Q137*Beregningsark!R137*Beregningsark!S137*Beregningsark!T137*Beregningsark!Y137*Beregningsark!AA137*Beregningsark!AC137*Beregningsark!AE137*Beregningsark!AG137*Beregningsark!AJ137*0.8833))</f>
        <v/>
      </c>
      <c r="L137" s="15" t="str">
        <f>IF(Beregningsark!AQ137="","",IF(OR(I137="Motorvejsstrækning",I137="Frakørselsflettestrækning",I137="Tilkørselsflettestrækning",I137="Motorvejsforgrening",I137="Motorvejssammenløb",I137="Motorvejsvekselstrækning",I137="Sideanlæg"),Beregningsark!AM137*Beregningsark!J137*Beregningsark!K137*Beregningsark!M137*Beregningsark!O137*Beregningsark!P137*Beregningsark!Q137*Beregningsark!R137*Beregningsark!S137*Beregningsark!U137*Beregningsark!Y137*Beregningsark!AA137*Beregningsark!AC137*Beregningsark!AE137*Beregningsark!AG137*Beregningsark!AJ137,Beregningsark!AM137*Beregningsark!J137*Beregningsark!K137*Beregningsark!M137*Beregningsark!O137*Beregningsark!P137*Beregningsark!Q137*Beregningsark!R137*Beregningsark!S137*Beregningsark!U137*Beregningsark!Y137*Beregningsark!AA137*Beregningsark!AC137*Beregningsark!AE137*Beregningsark!AG137*Beregningsark!AJ137*1.1176))</f>
        <v/>
      </c>
      <c r="M137" s="15" t="str">
        <f t="shared" si="6"/>
        <v/>
      </c>
      <c r="N137" s="15" t="str">
        <f>IF(Beregningsark!AQ137="","",IF(OR(I137="Motorvejsstrækning",I137="Frakørselsflettestrækning",I137="Tilkørselsflettestrækning",I137="Motorvejsforgrening",I137="Motorvejssammenløb",I137="Motorvejsvekselstrækning",I137="Sideanlæg"),Beregningsark!AN137*Beregningsark!J137*Beregningsark!K137*Beregningsark!L137*Beregningsark!N137*Beregningsark!P137*Beregningsark!R137*Beregningsark!S137*Beregningsark!V137*Beregningsark!Y137*Beregningsark!Z137*Beregningsark!AB137*Beregningsark!AD137*Beregningsark!AH137*Beregningsark!AJ137,Beregningsark!AN137*Beregningsark!J137*Beregningsark!K137*Beregningsark!L137*Beregningsark!N137*Beregningsark!P137*Beregningsark!R137*Beregningsark!S137*Beregningsark!V137*Beregningsark!Y137*Beregningsark!Z137*Beregningsark!AB137*Beregningsark!AD137*Beregningsark!AH137*Beregningsark!AJ137*0.7672))</f>
        <v/>
      </c>
      <c r="O137" s="15" t="str">
        <f>IF(Beregningsark!AQ137="","",IF(OR(I137="Motorvejsstrækning",I137="Frakørselsflettestrækning",I137="Tilkørselsflettestrækning",I137="Motorvejsforgrening",I137="Motorvejssammenløb",I137="Motorvejsvekselstrækning",I137="Sideanlæg"),Beregningsark!AO137*Beregningsark!J137*Beregningsark!K137*Beregningsark!L137*Beregningsark!N137*Beregningsark!P137*Beregningsark!R137*Beregningsark!S137*Beregningsark!W137*Beregningsark!Y137*Beregningsark!Z137*Beregningsark!AB137*Beregningsark!AD137*Beregningsark!AH137*Beregningsark!AJ137,Beregningsark!AO137*Beregningsark!J137*Beregningsark!K137*Beregningsark!L137*Beregningsark!N137*Beregningsark!P137*Beregningsark!R137*Beregningsark!S137*Beregningsark!W137*Beregningsark!Y137*Beregningsark!Z137*Beregningsark!AB137*Beregningsark!AD137*Beregningsark!AH137*Beregningsark!AJ137*0.7672))</f>
        <v/>
      </c>
      <c r="P137" s="15" t="str">
        <f>IF(Beregningsark!AQ137="","",IF(OR(I137="Motorvejsstrækning",I137="Frakørselsflettestrækning",I137="Tilkørselsflettestrækning",I137="Motorvejsforgrening",I137="Motorvejssammenløb",I137="Motorvejsvekselstrækning",I137="Sideanlæg"),Beregningsark!AP137*Beregningsark!J137*Beregningsark!K137*Beregningsark!L137*Beregningsark!N137*Beregningsark!P137*Beregningsark!R137*Beregningsark!S137*Beregningsark!X137*Beregningsark!Y137*Beregningsark!Z137*Beregningsark!AB137*Beregningsark!AD137*Beregningsark!AI137*Beregningsark!AJ137,Beregningsark!AP137*Beregningsark!J137*Beregningsark!K137*Beregningsark!L137*Beregningsark!N137*Beregningsark!P137*Beregningsark!R137*Beregningsark!S137*Beregningsark!X137*Beregningsark!Y137*Beregningsark!Z137*Beregningsark!AB137*Beregningsark!AD137*Beregningsark!AI137*Beregningsark!AJ137*0.7672))</f>
        <v/>
      </c>
      <c r="Q137" s="15" t="str">
        <f t="shared" si="7"/>
        <v/>
      </c>
      <c r="R137" s="17" t="str">
        <f t="shared" si="8"/>
        <v/>
      </c>
    </row>
    <row r="138" spans="1:18" x14ac:dyDescent="0.25">
      <c r="A138" s="4" t="str">
        <f>IF(Inddata!A153="","",Inddata!A153)</f>
        <v/>
      </c>
      <c r="B138" s="4" t="str">
        <f>IF(Inddata!B153="","",Inddata!B153)</f>
        <v/>
      </c>
      <c r="C138" s="4" t="str">
        <f>IF(Inddata!C153="","",Inddata!C153)</f>
        <v/>
      </c>
      <c r="D138" s="4" t="str">
        <f>IF(Inddata!D153="","",Inddata!D153)</f>
        <v/>
      </c>
      <c r="E138" s="4" t="str">
        <f>IF(Inddata!E153="","",Inddata!E153)</f>
        <v/>
      </c>
      <c r="F138" s="4" t="str">
        <f>IF(Inddata!F153="","",Inddata!F153)</f>
        <v/>
      </c>
      <c r="G138" s="4">
        <f>IF(Inddata!G153="","",Inddata!G153)</f>
        <v>0</v>
      </c>
      <c r="H138" s="4" t="str">
        <f>IF(Inddata!H153&gt;0.5,Inddata!H153,"")</f>
        <v/>
      </c>
      <c r="I138" s="4" t="str">
        <f>IF(Inddata!I153="","",Inddata!I153)</f>
        <v/>
      </c>
      <c r="J138" s="15" t="str">
        <f>IF(Beregningsark!AQ138="","",IF(OR(I138="Motorvejsstrækning",I138="Frakørselsflettestrækning",I138="Tilkørselsflettestrækning",I138="Motorvejsforgrening",I138="Motorvejssammenløb",I138="Motorvejsvekselstrækning",I138="Sideanlæg"),Beregningsark!AK138*Beregningsark!J138*Beregningsark!K138*Beregningsark!L138*Beregningsark!N138*Beregningsark!P138*Beregningsark!R138*Beregningsark!S138*Beregningsark!T138*Beregningsark!Y138*Beregningsark!Z138*Beregningsark!AB138*Beregningsark!AD138*Beregningsark!AF138*Beregningsark!AJ138,Beregningsark!AK138*Beregningsark!J138*Beregningsark!K138*Beregningsark!L138*Beregningsark!N138*Beregningsark!P138*Beregningsark!R138*Beregningsark!S138*Beregningsark!T138*Beregningsark!Y138*Beregningsark!Z138*Beregningsark!AB138*Beregningsark!AD138*Beregningsark!AF138*Beregningsark!AJ138*0.7672))</f>
        <v/>
      </c>
      <c r="K138" s="15" t="str">
        <f>IF(Beregningsark!AQ138="","",IF(OR(I138="Motorvejsstrækning",I138="Frakørselsflettestrækning",I138="Tilkørselsflettestrækning",I138="Motorvejsforgrening",I138="Motorvejssammenløb",I138="Motorvejsvekselstrækning",I138="Sideanlæg"),Beregningsark!AL138*Beregningsark!J138*Beregningsark!K138*Beregningsark!M138*Beregningsark!O138*Beregningsark!P138*Beregningsark!Q138*Beregningsark!R138*Beregningsark!S138*Beregningsark!T138*Beregningsark!Y138*Beregningsark!AA138*Beregningsark!AC138*Beregningsark!AE138*Beregningsark!AG138*Beregningsark!AJ138,Beregningsark!AL138*Beregningsark!J138*Beregningsark!K138*Beregningsark!M138*Beregningsark!O138*Beregningsark!P138*Beregningsark!Q138*Beregningsark!R138*Beregningsark!S138*Beregningsark!T138*Beregningsark!Y138*Beregningsark!AA138*Beregningsark!AC138*Beregningsark!AE138*Beregningsark!AG138*Beregningsark!AJ138*0.8833))</f>
        <v/>
      </c>
      <c r="L138" s="15" t="str">
        <f>IF(Beregningsark!AQ138="","",IF(OR(I138="Motorvejsstrækning",I138="Frakørselsflettestrækning",I138="Tilkørselsflettestrækning",I138="Motorvejsforgrening",I138="Motorvejssammenløb",I138="Motorvejsvekselstrækning",I138="Sideanlæg"),Beregningsark!AM138*Beregningsark!J138*Beregningsark!K138*Beregningsark!M138*Beregningsark!O138*Beregningsark!P138*Beregningsark!Q138*Beregningsark!R138*Beregningsark!S138*Beregningsark!U138*Beregningsark!Y138*Beregningsark!AA138*Beregningsark!AC138*Beregningsark!AE138*Beregningsark!AG138*Beregningsark!AJ138,Beregningsark!AM138*Beregningsark!J138*Beregningsark!K138*Beregningsark!M138*Beregningsark!O138*Beregningsark!P138*Beregningsark!Q138*Beregningsark!R138*Beregningsark!S138*Beregningsark!U138*Beregningsark!Y138*Beregningsark!AA138*Beregningsark!AC138*Beregningsark!AE138*Beregningsark!AG138*Beregningsark!AJ138*1.1176))</f>
        <v/>
      </c>
      <c r="M138" s="15" t="str">
        <f t="shared" si="6"/>
        <v/>
      </c>
      <c r="N138" s="15" t="str">
        <f>IF(Beregningsark!AQ138="","",IF(OR(I138="Motorvejsstrækning",I138="Frakørselsflettestrækning",I138="Tilkørselsflettestrækning",I138="Motorvejsforgrening",I138="Motorvejssammenløb",I138="Motorvejsvekselstrækning",I138="Sideanlæg"),Beregningsark!AN138*Beregningsark!J138*Beregningsark!K138*Beregningsark!L138*Beregningsark!N138*Beregningsark!P138*Beregningsark!R138*Beregningsark!S138*Beregningsark!V138*Beregningsark!Y138*Beregningsark!Z138*Beregningsark!AB138*Beregningsark!AD138*Beregningsark!AH138*Beregningsark!AJ138,Beregningsark!AN138*Beregningsark!J138*Beregningsark!K138*Beregningsark!L138*Beregningsark!N138*Beregningsark!P138*Beregningsark!R138*Beregningsark!S138*Beregningsark!V138*Beregningsark!Y138*Beregningsark!Z138*Beregningsark!AB138*Beregningsark!AD138*Beregningsark!AH138*Beregningsark!AJ138*0.7672))</f>
        <v/>
      </c>
      <c r="O138" s="15" t="str">
        <f>IF(Beregningsark!AQ138="","",IF(OR(I138="Motorvejsstrækning",I138="Frakørselsflettestrækning",I138="Tilkørselsflettestrækning",I138="Motorvejsforgrening",I138="Motorvejssammenløb",I138="Motorvejsvekselstrækning",I138="Sideanlæg"),Beregningsark!AO138*Beregningsark!J138*Beregningsark!K138*Beregningsark!L138*Beregningsark!N138*Beregningsark!P138*Beregningsark!R138*Beregningsark!S138*Beregningsark!W138*Beregningsark!Y138*Beregningsark!Z138*Beregningsark!AB138*Beregningsark!AD138*Beregningsark!AH138*Beregningsark!AJ138,Beregningsark!AO138*Beregningsark!J138*Beregningsark!K138*Beregningsark!L138*Beregningsark!N138*Beregningsark!P138*Beregningsark!R138*Beregningsark!S138*Beregningsark!W138*Beregningsark!Y138*Beregningsark!Z138*Beregningsark!AB138*Beregningsark!AD138*Beregningsark!AH138*Beregningsark!AJ138*0.7672))</f>
        <v/>
      </c>
      <c r="P138" s="15" t="str">
        <f>IF(Beregningsark!AQ138="","",IF(OR(I138="Motorvejsstrækning",I138="Frakørselsflettestrækning",I138="Tilkørselsflettestrækning",I138="Motorvejsforgrening",I138="Motorvejssammenløb",I138="Motorvejsvekselstrækning",I138="Sideanlæg"),Beregningsark!AP138*Beregningsark!J138*Beregningsark!K138*Beregningsark!L138*Beregningsark!N138*Beregningsark!P138*Beregningsark!R138*Beregningsark!S138*Beregningsark!X138*Beregningsark!Y138*Beregningsark!Z138*Beregningsark!AB138*Beregningsark!AD138*Beregningsark!AI138*Beregningsark!AJ138,Beregningsark!AP138*Beregningsark!J138*Beregningsark!K138*Beregningsark!L138*Beregningsark!N138*Beregningsark!P138*Beregningsark!R138*Beregningsark!S138*Beregningsark!X138*Beregningsark!Y138*Beregningsark!Z138*Beregningsark!AB138*Beregningsark!AD138*Beregningsark!AI138*Beregningsark!AJ138*0.7672))</f>
        <v/>
      </c>
      <c r="Q138" s="15" t="str">
        <f t="shared" si="7"/>
        <v/>
      </c>
      <c r="R138" s="17" t="str">
        <f t="shared" si="8"/>
        <v/>
      </c>
    </row>
    <row r="139" spans="1:18" x14ac:dyDescent="0.25">
      <c r="A139" s="4" t="str">
        <f>IF(Inddata!A154="","",Inddata!A154)</f>
        <v/>
      </c>
      <c r="B139" s="4" t="str">
        <f>IF(Inddata!B154="","",Inddata!B154)</f>
        <v/>
      </c>
      <c r="C139" s="4" t="str">
        <f>IF(Inddata!C154="","",Inddata!C154)</f>
        <v/>
      </c>
      <c r="D139" s="4" t="str">
        <f>IF(Inddata!D154="","",Inddata!D154)</f>
        <v/>
      </c>
      <c r="E139" s="4" t="str">
        <f>IF(Inddata!E154="","",Inddata!E154)</f>
        <v/>
      </c>
      <c r="F139" s="4" t="str">
        <f>IF(Inddata!F154="","",Inddata!F154)</f>
        <v/>
      </c>
      <c r="G139" s="4">
        <f>IF(Inddata!G154="","",Inddata!G154)</f>
        <v>0</v>
      </c>
      <c r="H139" s="4" t="str">
        <f>IF(Inddata!H154&gt;0.5,Inddata!H154,"")</f>
        <v/>
      </c>
      <c r="I139" s="4" t="str">
        <f>IF(Inddata!I154="","",Inddata!I154)</f>
        <v/>
      </c>
      <c r="J139" s="15" t="str">
        <f>IF(Beregningsark!AQ139="","",IF(OR(I139="Motorvejsstrækning",I139="Frakørselsflettestrækning",I139="Tilkørselsflettestrækning",I139="Motorvejsforgrening",I139="Motorvejssammenløb",I139="Motorvejsvekselstrækning",I139="Sideanlæg"),Beregningsark!AK139*Beregningsark!J139*Beregningsark!K139*Beregningsark!L139*Beregningsark!N139*Beregningsark!P139*Beregningsark!R139*Beregningsark!S139*Beregningsark!T139*Beregningsark!Y139*Beregningsark!Z139*Beregningsark!AB139*Beregningsark!AD139*Beregningsark!AF139*Beregningsark!AJ139,Beregningsark!AK139*Beregningsark!J139*Beregningsark!K139*Beregningsark!L139*Beregningsark!N139*Beregningsark!P139*Beregningsark!R139*Beregningsark!S139*Beregningsark!T139*Beregningsark!Y139*Beregningsark!Z139*Beregningsark!AB139*Beregningsark!AD139*Beregningsark!AF139*Beregningsark!AJ139*0.7672))</f>
        <v/>
      </c>
      <c r="K139" s="15" t="str">
        <f>IF(Beregningsark!AQ139="","",IF(OR(I139="Motorvejsstrækning",I139="Frakørselsflettestrækning",I139="Tilkørselsflettestrækning",I139="Motorvejsforgrening",I139="Motorvejssammenløb",I139="Motorvejsvekselstrækning",I139="Sideanlæg"),Beregningsark!AL139*Beregningsark!J139*Beregningsark!K139*Beregningsark!M139*Beregningsark!O139*Beregningsark!P139*Beregningsark!Q139*Beregningsark!R139*Beregningsark!S139*Beregningsark!T139*Beregningsark!Y139*Beregningsark!AA139*Beregningsark!AC139*Beregningsark!AE139*Beregningsark!AG139*Beregningsark!AJ139,Beregningsark!AL139*Beregningsark!J139*Beregningsark!K139*Beregningsark!M139*Beregningsark!O139*Beregningsark!P139*Beregningsark!Q139*Beregningsark!R139*Beregningsark!S139*Beregningsark!T139*Beregningsark!Y139*Beregningsark!AA139*Beregningsark!AC139*Beregningsark!AE139*Beregningsark!AG139*Beregningsark!AJ139*0.8833))</f>
        <v/>
      </c>
      <c r="L139" s="15" t="str">
        <f>IF(Beregningsark!AQ139="","",IF(OR(I139="Motorvejsstrækning",I139="Frakørselsflettestrækning",I139="Tilkørselsflettestrækning",I139="Motorvejsforgrening",I139="Motorvejssammenløb",I139="Motorvejsvekselstrækning",I139="Sideanlæg"),Beregningsark!AM139*Beregningsark!J139*Beregningsark!K139*Beregningsark!M139*Beregningsark!O139*Beregningsark!P139*Beregningsark!Q139*Beregningsark!R139*Beregningsark!S139*Beregningsark!U139*Beregningsark!Y139*Beregningsark!AA139*Beregningsark!AC139*Beregningsark!AE139*Beregningsark!AG139*Beregningsark!AJ139,Beregningsark!AM139*Beregningsark!J139*Beregningsark!K139*Beregningsark!M139*Beregningsark!O139*Beregningsark!P139*Beregningsark!Q139*Beregningsark!R139*Beregningsark!S139*Beregningsark!U139*Beregningsark!Y139*Beregningsark!AA139*Beregningsark!AC139*Beregningsark!AE139*Beregningsark!AG139*Beregningsark!AJ139*1.1176))</f>
        <v/>
      </c>
      <c r="M139" s="15" t="str">
        <f t="shared" si="6"/>
        <v/>
      </c>
      <c r="N139" s="15" t="str">
        <f>IF(Beregningsark!AQ139="","",IF(OR(I139="Motorvejsstrækning",I139="Frakørselsflettestrækning",I139="Tilkørselsflettestrækning",I139="Motorvejsforgrening",I139="Motorvejssammenløb",I139="Motorvejsvekselstrækning",I139="Sideanlæg"),Beregningsark!AN139*Beregningsark!J139*Beregningsark!K139*Beregningsark!L139*Beregningsark!N139*Beregningsark!P139*Beregningsark!R139*Beregningsark!S139*Beregningsark!V139*Beregningsark!Y139*Beregningsark!Z139*Beregningsark!AB139*Beregningsark!AD139*Beregningsark!AH139*Beregningsark!AJ139,Beregningsark!AN139*Beregningsark!J139*Beregningsark!K139*Beregningsark!L139*Beregningsark!N139*Beregningsark!P139*Beregningsark!R139*Beregningsark!S139*Beregningsark!V139*Beregningsark!Y139*Beregningsark!Z139*Beregningsark!AB139*Beregningsark!AD139*Beregningsark!AH139*Beregningsark!AJ139*0.7672))</f>
        <v/>
      </c>
      <c r="O139" s="15" t="str">
        <f>IF(Beregningsark!AQ139="","",IF(OR(I139="Motorvejsstrækning",I139="Frakørselsflettestrækning",I139="Tilkørselsflettestrækning",I139="Motorvejsforgrening",I139="Motorvejssammenløb",I139="Motorvejsvekselstrækning",I139="Sideanlæg"),Beregningsark!AO139*Beregningsark!J139*Beregningsark!K139*Beregningsark!L139*Beregningsark!N139*Beregningsark!P139*Beregningsark!R139*Beregningsark!S139*Beregningsark!W139*Beregningsark!Y139*Beregningsark!Z139*Beregningsark!AB139*Beregningsark!AD139*Beregningsark!AH139*Beregningsark!AJ139,Beregningsark!AO139*Beregningsark!J139*Beregningsark!K139*Beregningsark!L139*Beregningsark!N139*Beregningsark!P139*Beregningsark!R139*Beregningsark!S139*Beregningsark!W139*Beregningsark!Y139*Beregningsark!Z139*Beregningsark!AB139*Beregningsark!AD139*Beregningsark!AH139*Beregningsark!AJ139*0.7672))</f>
        <v/>
      </c>
      <c r="P139" s="15" t="str">
        <f>IF(Beregningsark!AQ139="","",IF(OR(I139="Motorvejsstrækning",I139="Frakørselsflettestrækning",I139="Tilkørselsflettestrækning",I139="Motorvejsforgrening",I139="Motorvejssammenløb",I139="Motorvejsvekselstrækning",I139="Sideanlæg"),Beregningsark!AP139*Beregningsark!J139*Beregningsark!K139*Beregningsark!L139*Beregningsark!N139*Beregningsark!P139*Beregningsark!R139*Beregningsark!S139*Beregningsark!X139*Beregningsark!Y139*Beregningsark!Z139*Beregningsark!AB139*Beregningsark!AD139*Beregningsark!AI139*Beregningsark!AJ139,Beregningsark!AP139*Beregningsark!J139*Beregningsark!K139*Beregningsark!L139*Beregningsark!N139*Beregningsark!P139*Beregningsark!R139*Beregningsark!S139*Beregningsark!X139*Beregningsark!Y139*Beregningsark!Z139*Beregningsark!AB139*Beregningsark!AD139*Beregningsark!AI139*Beregningsark!AJ139*0.7672))</f>
        <v/>
      </c>
      <c r="Q139" s="15" t="str">
        <f t="shared" si="7"/>
        <v/>
      </c>
      <c r="R139" s="17" t="str">
        <f t="shared" si="8"/>
        <v/>
      </c>
    </row>
    <row r="140" spans="1:18" x14ac:dyDescent="0.25">
      <c r="A140" s="4" t="str">
        <f>IF(Inddata!A155="","",Inddata!A155)</f>
        <v/>
      </c>
      <c r="B140" s="4" t="str">
        <f>IF(Inddata!B155="","",Inddata!B155)</f>
        <v/>
      </c>
      <c r="C140" s="4" t="str">
        <f>IF(Inddata!C155="","",Inddata!C155)</f>
        <v/>
      </c>
      <c r="D140" s="4" t="str">
        <f>IF(Inddata!D155="","",Inddata!D155)</f>
        <v/>
      </c>
      <c r="E140" s="4" t="str">
        <f>IF(Inddata!E155="","",Inddata!E155)</f>
        <v/>
      </c>
      <c r="F140" s="4" t="str">
        <f>IF(Inddata!F155="","",Inddata!F155)</f>
        <v/>
      </c>
      <c r="G140" s="4">
        <f>IF(Inddata!G155="","",Inddata!G155)</f>
        <v>0</v>
      </c>
      <c r="H140" s="4" t="str">
        <f>IF(Inddata!H155&gt;0.5,Inddata!H155,"")</f>
        <v/>
      </c>
      <c r="I140" s="4" t="str">
        <f>IF(Inddata!I155="","",Inddata!I155)</f>
        <v/>
      </c>
      <c r="J140" s="15" t="str">
        <f>IF(Beregningsark!AQ140="","",IF(OR(I140="Motorvejsstrækning",I140="Frakørselsflettestrækning",I140="Tilkørselsflettestrækning",I140="Motorvejsforgrening",I140="Motorvejssammenløb",I140="Motorvejsvekselstrækning",I140="Sideanlæg"),Beregningsark!AK140*Beregningsark!J140*Beregningsark!K140*Beregningsark!L140*Beregningsark!N140*Beregningsark!P140*Beregningsark!R140*Beregningsark!S140*Beregningsark!T140*Beregningsark!Y140*Beregningsark!Z140*Beregningsark!AB140*Beregningsark!AD140*Beregningsark!AF140*Beregningsark!AJ140,Beregningsark!AK140*Beregningsark!J140*Beregningsark!K140*Beregningsark!L140*Beregningsark!N140*Beregningsark!P140*Beregningsark!R140*Beregningsark!S140*Beregningsark!T140*Beregningsark!Y140*Beregningsark!Z140*Beregningsark!AB140*Beregningsark!AD140*Beregningsark!AF140*Beregningsark!AJ140*0.7672))</f>
        <v/>
      </c>
      <c r="K140" s="15" t="str">
        <f>IF(Beregningsark!AQ140="","",IF(OR(I140="Motorvejsstrækning",I140="Frakørselsflettestrækning",I140="Tilkørselsflettestrækning",I140="Motorvejsforgrening",I140="Motorvejssammenløb",I140="Motorvejsvekselstrækning",I140="Sideanlæg"),Beregningsark!AL140*Beregningsark!J140*Beregningsark!K140*Beregningsark!M140*Beregningsark!O140*Beregningsark!P140*Beregningsark!Q140*Beregningsark!R140*Beregningsark!S140*Beregningsark!T140*Beregningsark!Y140*Beregningsark!AA140*Beregningsark!AC140*Beregningsark!AE140*Beregningsark!AG140*Beregningsark!AJ140,Beregningsark!AL140*Beregningsark!J140*Beregningsark!K140*Beregningsark!M140*Beregningsark!O140*Beregningsark!P140*Beregningsark!Q140*Beregningsark!R140*Beregningsark!S140*Beregningsark!T140*Beregningsark!Y140*Beregningsark!AA140*Beregningsark!AC140*Beregningsark!AE140*Beregningsark!AG140*Beregningsark!AJ140*0.8833))</f>
        <v/>
      </c>
      <c r="L140" s="15" t="str">
        <f>IF(Beregningsark!AQ140="","",IF(OR(I140="Motorvejsstrækning",I140="Frakørselsflettestrækning",I140="Tilkørselsflettestrækning",I140="Motorvejsforgrening",I140="Motorvejssammenløb",I140="Motorvejsvekselstrækning",I140="Sideanlæg"),Beregningsark!AM140*Beregningsark!J140*Beregningsark!K140*Beregningsark!M140*Beregningsark!O140*Beregningsark!P140*Beregningsark!Q140*Beregningsark!R140*Beregningsark!S140*Beregningsark!U140*Beregningsark!Y140*Beregningsark!AA140*Beregningsark!AC140*Beregningsark!AE140*Beregningsark!AG140*Beregningsark!AJ140,Beregningsark!AM140*Beregningsark!J140*Beregningsark!K140*Beregningsark!M140*Beregningsark!O140*Beregningsark!P140*Beregningsark!Q140*Beregningsark!R140*Beregningsark!S140*Beregningsark!U140*Beregningsark!Y140*Beregningsark!AA140*Beregningsark!AC140*Beregningsark!AE140*Beregningsark!AG140*Beregningsark!AJ140*1.1176))</f>
        <v/>
      </c>
      <c r="M140" s="15" t="str">
        <f t="shared" si="6"/>
        <v/>
      </c>
      <c r="N140" s="15" t="str">
        <f>IF(Beregningsark!AQ140="","",IF(OR(I140="Motorvejsstrækning",I140="Frakørselsflettestrækning",I140="Tilkørselsflettestrækning",I140="Motorvejsforgrening",I140="Motorvejssammenløb",I140="Motorvejsvekselstrækning",I140="Sideanlæg"),Beregningsark!AN140*Beregningsark!J140*Beregningsark!K140*Beregningsark!L140*Beregningsark!N140*Beregningsark!P140*Beregningsark!R140*Beregningsark!S140*Beregningsark!V140*Beregningsark!Y140*Beregningsark!Z140*Beregningsark!AB140*Beregningsark!AD140*Beregningsark!AH140*Beregningsark!AJ140,Beregningsark!AN140*Beregningsark!J140*Beregningsark!K140*Beregningsark!L140*Beregningsark!N140*Beregningsark!P140*Beregningsark!R140*Beregningsark!S140*Beregningsark!V140*Beregningsark!Y140*Beregningsark!Z140*Beregningsark!AB140*Beregningsark!AD140*Beregningsark!AH140*Beregningsark!AJ140*0.7672))</f>
        <v/>
      </c>
      <c r="O140" s="15" t="str">
        <f>IF(Beregningsark!AQ140="","",IF(OR(I140="Motorvejsstrækning",I140="Frakørselsflettestrækning",I140="Tilkørselsflettestrækning",I140="Motorvejsforgrening",I140="Motorvejssammenløb",I140="Motorvejsvekselstrækning",I140="Sideanlæg"),Beregningsark!AO140*Beregningsark!J140*Beregningsark!K140*Beregningsark!L140*Beregningsark!N140*Beregningsark!P140*Beregningsark!R140*Beregningsark!S140*Beregningsark!W140*Beregningsark!Y140*Beregningsark!Z140*Beregningsark!AB140*Beregningsark!AD140*Beregningsark!AH140*Beregningsark!AJ140,Beregningsark!AO140*Beregningsark!J140*Beregningsark!K140*Beregningsark!L140*Beregningsark!N140*Beregningsark!P140*Beregningsark!R140*Beregningsark!S140*Beregningsark!W140*Beregningsark!Y140*Beregningsark!Z140*Beregningsark!AB140*Beregningsark!AD140*Beregningsark!AH140*Beregningsark!AJ140*0.7672))</f>
        <v/>
      </c>
      <c r="P140" s="15" t="str">
        <f>IF(Beregningsark!AQ140="","",IF(OR(I140="Motorvejsstrækning",I140="Frakørselsflettestrækning",I140="Tilkørselsflettestrækning",I140="Motorvejsforgrening",I140="Motorvejssammenløb",I140="Motorvejsvekselstrækning",I140="Sideanlæg"),Beregningsark!AP140*Beregningsark!J140*Beregningsark!K140*Beregningsark!L140*Beregningsark!N140*Beregningsark!P140*Beregningsark!R140*Beregningsark!S140*Beregningsark!X140*Beregningsark!Y140*Beregningsark!Z140*Beregningsark!AB140*Beregningsark!AD140*Beregningsark!AI140*Beregningsark!AJ140,Beregningsark!AP140*Beregningsark!J140*Beregningsark!K140*Beregningsark!L140*Beregningsark!N140*Beregningsark!P140*Beregningsark!R140*Beregningsark!S140*Beregningsark!X140*Beregningsark!Y140*Beregningsark!Z140*Beregningsark!AB140*Beregningsark!AD140*Beregningsark!AI140*Beregningsark!AJ140*0.7672))</f>
        <v/>
      </c>
      <c r="Q140" s="15" t="str">
        <f t="shared" si="7"/>
        <v/>
      </c>
      <c r="R140" s="17" t="str">
        <f t="shared" si="8"/>
        <v/>
      </c>
    </row>
    <row r="141" spans="1:18" x14ac:dyDescent="0.25">
      <c r="A141" s="4" t="str">
        <f>IF(Inddata!A156="","",Inddata!A156)</f>
        <v/>
      </c>
      <c r="B141" s="4" t="str">
        <f>IF(Inddata!B156="","",Inddata!B156)</f>
        <v/>
      </c>
      <c r="C141" s="4" t="str">
        <f>IF(Inddata!C156="","",Inddata!C156)</f>
        <v/>
      </c>
      <c r="D141" s="4" t="str">
        <f>IF(Inddata!D156="","",Inddata!D156)</f>
        <v/>
      </c>
      <c r="E141" s="4" t="str">
        <f>IF(Inddata!E156="","",Inddata!E156)</f>
        <v/>
      </c>
      <c r="F141" s="4" t="str">
        <f>IF(Inddata!F156="","",Inddata!F156)</f>
        <v/>
      </c>
      <c r="G141" s="4">
        <f>IF(Inddata!G156="","",Inddata!G156)</f>
        <v>0</v>
      </c>
      <c r="H141" s="4" t="str">
        <f>IF(Inddata!H156&gt;0.5,Inddata!H156,"")</f>
        <v/>
      </c>
      <c r="I141" s="4" t="str">
        <f>IF(Inddata!I156="","",Inddata!I156)</f>
        <v/>
      </c>
      <c r="J141" s="15" t="str">
        <f>IF(Beregningsark!AQ141="","",IF(OR(I141="Motorvejsstrækning",I141="Frakørselsflettestrækning",I141="Tilkørselsflettestrækning",I141="Motorvejsforgrening",I141="Motorvejssammenløb",I141="Motorvejsvekselstrækning",I141="Sideanlæg"),Beregningsark!AK141*Beregningsark!J141*Beregningsark!K141*Beregningsark!L141*Beregningsark!N141*Beregningsark!P141*Beregningsark!R141*Beregningsark!S141*Beregningsark!T141*Beregningsark!Y141*Beregningsark!Z141*Beregningsark!AB141*Beregningsark!AD141*Beregningsark!AF141*Beregningsark!AJ141,Beregningsark!AK141*Beregningsark!J141*Beregningsark!K141*Beregningsark!L141*Beregningsark!N141*Beregningsark!P141*Beregningsark!R141*Beregningsark!S141*Beregningsark!T141*Beregningsark!Y141*Beregningsark!Z141*Beregningsark!AB141*Beregningsark!AD141*Beregningsark!AF141*Beregningsark!AJ141*0.7672))</f>
        <v/>
      </c>
      <c r="K141" s="15" t="str">
        <f>IF(Beregningsark!AQ141="","",IF(OR(I141="Motorvejsstrækning",I141="Frakørselsflettestrækning",I141="Tilkørselsflettestrækning",I141="Motorvejsforgrening",I141="Motorvejssammenløb",I141="Motorvejsvekselstrækning",I141="Sideanlæg"),Beregningsark!AL141*Beregningsark!J141*Beregningsark!K141*Beregningsark!M141*Beregningsark!O141*Beregningsark!P141*Beregningsark!Q141*Beregningsark!R141*Beregningsark!S141*Beregningsark!T141*Beregningsark!Y141*Beregningsark!AA141*Beregningsark!AC141*Beregningsark!AE141*Beregningsark!AG141*Beregningsark!AJ141,Beregningsark!AL141*Beregningsark!J141*Beregningsark!K141*Beregningsark!M141*Beregningsark!O141*Beregningsark!P141*Beregningsark!Q141*Beregningsark!R141*Beregningsark!S141*Beregningsark!T141*Beregningsark!Y141*Beregningsark!AA141*Beregningsark!AC141*Beregningsark!AE141*Beregningsark!AG141*Beregningsark!AJ141*0.8833))</f>
        <v/>
      </c>
      <c r="L141" s="15" t="str">
        <f>IF(Beregningsark!AQ141="","",IF(OR(I141="Motorvejsstrækning",I141="Frakørselsflettestrækning",I141="Tilkørselsflettestrækning",I141="Motorvejsforgrening",I141="Motorvejssammenløb",I141="Motorvejsvekselstrækning",I141="Sideanlæg"),Beregningsark!AM141*Beregningsark!J141*Beregningsark!K141*Beregningsark!M141*Beregningsark!O141*Beregningsark!P141*Beregningsark!Q141*Beregningsark!R141*Beregningsark!S141*Beregningsark!U141*Beregningsark!Y141*Beregningsark!AA141*Beregningsark!AC141*Beregningsark!AE141*Beregningsark!AG141*Beregningsark!AJ141,Beregningsark!AM141*Beregningsark!J141*Beregningsark!K141*Beregningsark!M141*Beregningsark!O141*Beregningsark!P141*Beregningsark!Q141*Beregningsark!R141*Beregningsark!S141*Beregningsark!U141*Beregningsark!Y141*Beregningsark!AA141*Beregningsark!AC141*Beregningsark!AE141*Beregningsark!AG141*Beregningsark!AJ141*1.1176))</f>
        <v/>
      </c>
      <c r="M141" s="15" t="str">
        <f t="shared" si="6"/>
        <v/>
      </c>
      <c r="N141" s="15" t="str">
        <f>IF(Beregningsark!AQ141="","",IF(OR(I141="Motorvejsstrækning",I141="Frakørselsflettestrækning",I141="Tilkørselsflettestrækning",I141="Motorvejsforgrening",I141="Motorvejssammenløb",I141="Motorvejsvekselstrækning",I141="Sideanlæg"),Beregningsark!AN141*Beregningsark!J141*Beregningsark!K141*Beregningsark!L141*Beregningsark!N141*Beregningsark!P141*Beregningsark!R141*Beregningsark!S141*Beregningsark!V141*Beregningsark!Y141*Beregningsark!Z141*Beregningsark!AB141*Beregningsark!AD141*Beregningsark!AH141*Beregningsark!AJ141,Beregningsark!AN141*Beregningsark!J141*Beregningsark!K141*Beregningsark!L141*Beregningsark!N141*Beregningsark!P141*Beregningsark!R141*Beregningsark!S141*Beregningsark!V141*Beregningsark!Y141*Beregningsark!Z141*Beregningsark!AB141*Beregningsark!AD141*Beregningsark!AH141*Beregningsark!AJ141*0.7672))</f>
        <v/>
      </c>
      <c r="O141" s="15" t="str">
        <f>IF(Beregningsark!AQ141="","",IF(OR(I141="Motorvejsstrækning",I141="Frakørselsflettestrækning",I141="Tilkørselsflettestrækning",I141="Motorvejsforgrening",I141="Motorvejssammenløb",I141="Motorvejsvekselstrækning",I141="Sideanlæg"),Beregningsark!AO141*Beregningsark!J141*Beregningsark!K141*Beregningsark!L141*Beregningsark!N141*Beregningsark!P141*Beregningsark!R141*Beregningsark!S141*Beregningsark!W141*Beregningsark!Y141*Beregningsark!Z141*Beregningsark!AB141*Beregningsark!AD141*Beregningsark!AH141*Beregningsark!AJ141,Beregningsark!AO141*Beregningsark!J141*Beregningsark!K141*Beregningsark!L141*Beregningsark!N141*Beregningsark!P141*Beregningsark!R141*Beregningsark!S141*Beregningsark!W141*Beregningsark!Y141*Beregningsark!Z141*Beregningsark!AB141*Beregningsark!AD141*Beregningsark!AH141*Beregningsark!AJ141*0.7672))</f>
        <v/>
      </c>
      <c r="P141" s="15" t="str">
        <f>IF(Beregningsark!AQ141="","",IF(OR(I141="Motorvejsstrækning",I141="Frakørselsflettestrækning",I141="Tilkørselsflettestrækning",I141="Motorvejsforgrening",I141="Motorvejssammenløb",I141="Motorvejsvekselstrækning",I141="Sideanlæg"),Beregningsark!AP141*Beregningsark!J141*Beregningsark!K141*Beregningsark!L141*Beregningsark!N141*Beregningsark!P141*Beregningsark!R141*Beregningsark!S141*Beregningsark!X141*Beregningsark!Y141*Beregningsark!Z141*Beregningsark!AB141*Beregningsark!AD141*Beregningsark!AI141*Beregningsark!AJ141,Beregningsark!AP141*Beregningsark!J141*Beregningsark!K141*Beregningsark!L141*Beregningsark!N141*Beregningsark!P141*Beregningsark!R141*Beregningsark!S141*Beregningsark!X141*Beregningsark!Y141*Beregningsark!Z141*Beregningsark!AB141*Beregningsark!AD141*Beregningsark!AI141*Beregningsark!AJ141*0.7672))</f>
        <v/>
      </c>
      <c r="Q141" s="15" t="str">
        <f t="shared" si="7"/>
        <v/>
      </c>
      <c r="R141" s="17" t="str">
        <f t="shared" si="8"/>
        <v/>
      </c>
    </row>
    <row r="142" spans="1:18" x14ac:dyDescent="0.25">
      <c r="A142" s="4" t="str">
        <f>IF(Inddata!A157="","",Inddata!A157)</f>
        <v/>
      </c>
      <c r="B142" s="4" t="str">
        <f>IF(Inddata!B157="","",Inddata!B157)</f>
        <v/>
      </c>
      <c r="C142" s="4" t="str">
        <f>IF(Inddata!C157="","",Inddata!C157)</f>
        <v/>
      </c>
      <c r="D142" s="4" t="str">
        <f>IF(Inddata!D157="","",Inddata!D157)</f>
        <v/>
      </c>
      <c r="E142" s="4" t="str">
        <f>IF(Inddata!E157="","",Inddata!E157)</f>
        <v/>
      </c>
      <c r="F142" s="4" t="str">
        <f>IF(Inddata!F157="","",Inddata!F157)</f>
        <v/>
      </c>
      <c r="G142" s="4">
        <f>IF(Inddata!G157="","",Inddata!G157)</f>
        <v>0</v>
      </c>
      <c r="H142" s="4" t="str">
        <f>IF(Inddata!H157&gt;0.5,Inddata!H157,"")</f>
        <v/>
      </c>
      <c r="I142" s="4" t="str">
        <f>IF(Inddata!I157="","",Inddata!I157)</f>
        <v/>
      </c>
      <c r="J142" s="15" t="str">
        <f>IF(Beregningsark!AQ142="","",IF(OR(I142="Motorvejsstrækning",I142="Frakørselsflettestrækning",I142="Tilkørselsflettestrækning",I142="Motorvejsforgrening",I142="Motorvejssammenløb",I142="Motorvejsvekselstrækning",I142="Sideanlæg"),Beregningsark!AK142*Beregningsark!J142*Beregningsark!K142*Beregningsark!L142*Beregningsark!N142*Beregningsark!P142*Beregningsark!R142*Beregningsark!S142*Beregningsark!T142*Beregningsark!Y142*Beregningsark!Z142*Beregningsark!AB142*Beregningsark!AD142*Beregningsark!AF142*Beregningsark!AJ142,Beregningsark!AK142*Beregningsark!J142*Beregningsark!K142*Beregningsark!L142*Beregningsark!N142*Beregningsark!P142*Beregningsark!R142*Beregningsark!S142*Beregningsark!T142*Beregningsark!Y142*Beregningsark!Z142*Beregningsark!AB142*Beregningsark!AD142*Beregningsark!AF142*Beregningsark!AJ142*0.7672))</f>
        <v/>
      </c>
      <c r="K142" s="15" t="str">
        <f>IF(Beregningsark!AQ142="","",IF(OR(I142="Motorvejsstrækning",I142="Frakørselsflettestrækning",I142="Tilkørselsflettestrækning",I142="Motorvejsforgrening",I142="Motorvejssammenløb",I142="Motorvejsvekselstrækning",I142="Sideanlæg"),Beregningsark!AL142*Beregningsark!J142*Beregningsark!K142*Beregningsark!M142*Beregningsark!O142*Beregningsark!P142*Beregningsark!Q142*Beregningsark!R142*Beregningsark!S142*Beregningsark!T142*Beregningsark!Y142*Beregningsark!AA142*Beregningsark!AC142*Beregningsark!AE142*Beregningsark!AG142*Beregningsark!AJ142,Beregningsark!AL142*Beregningsark!J142*Beregningsark!K142*Beregningsark!M142*Beregningsark!O142*Beregningsark!P142*Beregningsark!Q142*Beregningsark!R142*Beregningsark!S142*Beregningsark!T142*Beregningsark!Y142*Beregningsark!AA142*Beregningsark!AC142*Beregningsark!AE142*Beregningsark!AG142*Beregningsark!AJ142*0.8833))</f>
        <v/>
      </c>
      <c r="L142" s="15" t="str">
        <f>IF(Beregningsark!AQ142="","",IF(OR(I142="Motorvejsstrækning",I142="Frakørselsflettestrækning",I142="Tilkørselsflettestrækning",I142="Motorvejsforgrening",I142="Motorvejssammenløb",I142="Motorvejsvekselstrækning",I142="Sideanlæg"),Beregningsark!AM142*Beregningsark!J142*Beregningsark!K142*Beregningsark!M142*Beregningsark!O142*Beregningsark!P142*Beregningsark!Q142*Beregningsark!R142*Beregningsark!S142*Beregningsark!U142*Beregningsark!Y142*Beregningsark!AA142*Beregningsark!AC142*Beregningsark!AE142*Beregningsark!AG142*Beregningsark!AJ142,Beregningsark!AM142*Beregningsark!J142*Beregningsark!K142*Beregningsark!M142*Beregningsark!O142*Beregningsark!P142*Beregningsark!Q142*Beregningsark!R142*Beregningsark!S142*Beregningsark!U142*Beregningsark!Y142*Beregningsark!AA142*Beregningsark!AC142*Beregningsark!AE142*Beregningsark!AG142*Beregningsark!AJ142*1.1176))</f>
        <v/>
      </c>
      <c r="M142" s="15" t="str">
        <f t="shared" si="6"/>
        <v/>
      </c>
      <c r="N142" s="15" t="str">
        <f>IF(Beregningsark!AQ142="","",IF(OR(I142="Motorvejsstrækning",I142="Frakørselsflettestrækning",I142="Tilkørselsflettestrækning",I142="Motorvejsforgrening",I142="Motorvejssammenløb",I142="Motorvejsvekselstrækning",I142="Sideanlæg"),Beregningsark!AN142*Beregningsark!J142*Beregningsark!K142*Beregningsark!L142*Beregningsark!N142*Beregningsark!P142*Beregningsark!R142*Beregningsark!S142*Beregningsark!V142*Beregningsark!Y142*Beregningsark!Z142*Beregningsark!AB142*Beregningsark!AD142*Beregningsark!AH142*Beregningsark!AJ142,Beregningsark!AN142*Beregningsark!J142*Beregningsark!K142*Beregningsark!L142*Beregningsark!N142*Beregningsark!P142*Beregningsark!R142*Beregningsark!S142*Beregningsark!V142*Beregningsark!Y142*Beregningsark!Z142*Beregningsark!AB142*Beregningsark!AD142*Beregningsark!AH142*Beregningsark!AJ142*0.7672))</f>
        <v/>
      </c>
      <c r="O142" s="15" t="str">
        <f>IF(Beregningsark!AQ142="","",IF(OR(I142="Motorvejsstrækning",I142="Frakørselsflettestrækning",I142="Tilkørselsflettestrækning",I142="Motorvejsforgrening",I142="Motorvejssammenløb",I142="Motorvejsvekselstrækning",I142="Sideanlæg"),Beregningsark!AO142*Beregningsark!J142*Beregningsark!K142*Beregningsark!L142*Beregningsark!N142*Beregningsark!P142*Beregningsark!R142*Beregningsark!S142*Beregningsark!W142*Beregningsark!Y142*Beregningsark!Z142*Beregningsark!AB142*Beregningsark!AD142*Beregningsark!AH142*Beregningsark!AJ142,Beregningsark!AO142*Beregningsark!J142*Beregningsark!K142*Beregningsark!L142*Beregningsark!N142*Beregningsark!P142*Beregningsark!R142*Beregningsark!S142*Beregningsark!W142*Beregningsark!Y142*Beregningsark!Z142*Beregningsark!AB142*Beregningsark!AD142*Beregningsark!AH142*Beregningsark!AJ142*0.7672))</f>
        <v/>
      </c>
      <c r="P142" s="15" t="str">
        <f>IF(Beregningsark!AQ142="","",IF(OR(I142="Motorvejsstrækning",I142="Frakørselsflettestrækning",I142="Tilkørselsflettestrækning",I142="Motorvejsforgrening",I142="Motorvejssammenløb",I142="Motorvejsvekselstrækning",I142="Sideanlæg"),Beregningsark!AP142*Beregningsark!J142*Beregningsark!K142*Beregningsark!L142*Beregningsark!N142*Beregningsark!P142*Beregningsark!R142*Beregningsark!S142*Beregningsark!X142*Beregningsark!Y142*Beregningsark!Z142*Beregningsark!AB142*Beregningsark!AD142*Beregningsark!AI142*Beregningsark!AJ142,Beregningsark!AP142*Beregningsark!J142*Beregningsark!K142*Beregningsark!L142*Beregningsark!N142*Beregningsark!P142*Beregningsark!R142*Beregningsark!S142*Beregningsark!X142*Beregningsark!Y142*Beregningsark!Z142*Beregningsark!AB142*Beregningsark!AD142*Beregningsark!AI142*Beregningsark!AJ142*0.7672))</f>
        <v/>
      </c>
      <c r="Q142" s="15" t="str">
        <f t="shared" si="7"/>
        <v/>
      </c>
      <c r="R142" s="17" t="str">
        <f t="shared" si="8"/>
        <v/>
      </c>
    </row>
    <row r="143" spans="1:18" x14ac:dyDescent="0.25">
      <c r="A143" s="4" t="str">
        <f>IF(Inddata!A158="","",Inddata!A158)</f>
        <v/>
      </c>
      <c r="B143" s="4" t="str">
        <f>IF(Inddata!B158="","",Inddata!B158)</f>
        <v/>
      </c>
      <c r="C143" s="4" t="str">
        <f>IF(Inddata!C158="","",Inddata!C158)</f>
        <v/>
      </c>
      <c r="D143" s="4" t="str">
        <f>IF(Inddata!D158="","",Inddata!D158)</f>
        <v/>
      </c>
      <c r="E143" s="4" t="str">
        <f>IF(Inddata!E158="","",Inddata!E158)</f>
        <v/>
      </c>
      <c r="F143" s="4" t="str">
        <f>IF(Inddata!F158="","",Inddata!F158)</f>
        <v/>
      </c>
      <c r="G143" s="4">
        <f>IF(Inddata!G158="","",Inddata!G158)</f>
        <v>0</v>
      </c>
      <c r="H143" s="4" t="str">
        <f>IF(Inddata!H158&gt;0.5,Inddata!H158,"")</f>
        <v/>
      </c>
      <c r="I143" s="4" t="str">
        <f>IF(Inddata!I158="","",Inddata!I158)</f>
        <v/>
      </c>
      <c r="J143" s="15" t="str">
        <f>IF(Beregningsark!AQ143="","",IF(OR(I143="Motorvejsstrækning",I143="Frakørselsflettestrækning",I143="Tilkørselsflettestrækning",I143="Motorvejsforgrening",I143="Motorvejssammenløb",I143="Motorvejsvekselstrækning",I143="Sideanlæg"),Beregningsark!AK143*Beregningsark!J143*Beregningsark!K143*Beregningsark!L143*Beregningsark!N143*Beregningsark!P143*Beregningsark!R143*Beregningsark!S143*Beregningsark!T143*Beregningsark!Y143*Beregningsark!Z143*Beregningsark!AB143*Beregningsark!AD143*Beregningsark!AF143*Beregningsark!AJ143,Beregningsark!AK143*Beregningsark!J143*Beregningsark!K143*Beregningsark!L143*Beregningsark!N143*Beregningsark!P143*Beregningsark!R143*Beregningsark!S143*Beregningsark!T143*Beregningsark!Y143*Beregningsark!Z143*Beregningsark!AB143*Beregningsark!AD143*Beregningsark!AF143*Beregningsark!AJ143*0.7672))</f>
        <v/>
      </c>
      <c r="K143" s="15" t="str">
        <f>IF(Beregningsark!AQ143="","",IF(OR(I143="Motorvejsstrækning",I143="Frakørselsflettestrækning",I143="Tilkørselsflettestrækning",I143="Motorvejsforgrening",I143="Motorvejssammenløb",I143="Motorvejsvekselstrækning",I143="Sideanlæg"),Beregningsark!AL143*Beregningsark!J143*Beregningsark!K143*Beregningsark!M143*Beregningsark!O143*Beregningsark!P143*Beregningsark!Q143*Beregningsark!R143*Beregningsark!S143*Beregningsark!T143*Beregningsark!Y143*Beregningsark!AA143*Beregningsark!AC143*Beregningsark!AE143*Beregningsark!AG143*Beregningsark!AJ143,Beregningsark!AL143*Beregningsark!J143*Beregningsark!K143*Beregningsark!M143*Beregningsark!O143*Beregningsark!P143*Beregningsark!Q143*Beregningsark!R143*Beregningsark!S143*Beregningsark!T143*Beregningsark!Y143*Beregningsark!AA143*Beregningsark!AC143*Beregningsark!AE143*Beregningsark!AG143*Beregningsark!AJ143*0.8833))</f>
        <v/>
      </c>
      <c r="L143" s="15" t="str">
        <f>IF(Beregningsark!AQ143="","",IF(OR(I143="Motorvejsstrækning",I143="Frakørselsflettestrækning",I143="Tilkørselsflettestrækning",I143="Motorvejsforgrening",I143="Motorvejssammenløb",I143="Motorvejsvekselstrækning",I143="Sideanlæg"),Beregningsark!AM143*Beregningsark!J143*Beregningsark!K143*Beregningsark!M143*Beregningsark!O143*Beregningsark!P143*Beregningsark!Q143*Beregningsark!R143*Beregningsark!S143*Beregningsark!U143*Beregningsark!Y143*Beregningsark!AA143*Beregningsark!AC143*Beregningsark!AE143*Beregningsark!AG143*Beregningsark!AJ143,Beregningsark!AM143*Beregningsark!J143*Beregningsark!K143*Beregningsark!M143*Beregningsark!O143*Beregningsark!P143*Beregningsark!Q143*Beregningsark!R143*Beregningsark!S143*Beregningsark!U143*Beregningsark!Y143*Beregningsark!AA143*Beregningsark!AC143*Beregningsark!AE143*Beregningsark!AG143*Beregningsark!AJ143*1.1176))</f>
        <v/>
      </c>
      <c r="M143" s="15" t="str">
        <f t="shared" si="6"/>
        <v/>
      </c>
      <c r="N143" s="15" t="str">
        <f>IF(Beregningsark!AQ143="","",IF(OR(I143="Motorvejsstrækning",I143="Frakørselsflettestrækning",I143="Tilkørselsflettestrækning",I143="Motorvejsforgrening",I143="Motorvejssammenløb",I143="Motorvejsvekselstrækning",I143="Sideanlæg"),Beregningsark!AN143*Beregningsark!J143*Beregningsark!K143*Beregningsark!L143*Beregningsark!N143*Beregningsark!P143*Beregningsark!R143*Beregningsark!S143*Beregningsark!V143*Beregningsark!Y143*Beregningsark!Z143*Beregningsark!AB143*Beregningsark!AD143*Beregningsark!AH143*Beregningsark!AJ143,Beregningsark!AN143*Beregningsark!J143*Beregningsark!K143*Beregningsark!L143*Beregningsark!N143*Beregningsark!P143*Beregningsark!R143*Beregningsark!S143*Beregningsark!V143*Beregningsark!Y143*Beregningsark!Z143*Beregningsark!AB143*Beregningsark!AD143*Beregningsark!AH143*Beregningsark!AJ143*0.7672))</f>
        <v/>
      </c>
      <c r="O143" s="15" t="str">
        <f>IF(Beregningsark!AQ143="","",IF(OR(I143="Motorvejsstrækning",I143="Frakørselsflettestrækning",I143="Tilkørselsflettestrækning",I143="Motorvejsforgrening",I143="Motorvejssammenløb",I143="Motorvejsvekselstrækning",I143="Sideanlæg"),Beregningsark!AO143*Beregningsark!J143*Beregningsark!K143*Beregningsark!L143*Beregningsark!N143*Beregningsark!P143*Beregningsark!R143*Beregningsark!S143*Beregningsark!W143*Beregningsark!Y143*Beregningsark!Z143*Beregningsark!AB143*Beregningsark!AD143*Beregningsark!AH143*Beregningsark!AJ143,Beregningsark!AO143*Beregningsark!J143*Beregningsark!K143*Beregningsark!L143*Beregningsark!N143*Beregningsark!P143*Beregningsark!R143*Beregningsark!S143*Beregningsark!W143*Beregningsark!Y143*Beregningsark!Z143*Beregningsark!AB143*Beregningsark!AD143*Beregningsark!AH143*Beregningsark!AJ143*0.7672))</f>
        <v/>
      </c>
      <c r="P143" s="15" t="str">
        <f>IF(Beregningsark!AQ143="","",IF(OR(I143="Motorvejsstrækning",I143="Frakørselsflettestrækning",I143="Tilkørselsflettestrækning",I143="Motorvejsforgrening",I143="Motorvejssammenløb",I143="Motorvejsvekselstrækning",I143="Sideanlæg"),Beregningsark!AP143*Beregningsark!J143*Beregningsark!K143*Beregningsark!L143*Beregningsark!N143*Beregningsark!P143*Beregningsark!R143*Beregningsark!S143*Beregningsark!X143*Beregningsark!Y143*Beregningsark!Z143*Beregningsark!AB143*Beregningsark!AD143*Beregningsark!AI143*Beregningsark!AJ143,Beregningsark!AP143*Beregningsark!J143*Beregningsark!K143*Beregningsark!L143*Beregningsark!N143*Beregningsark!P143*Beregningsark!R143*Beregningsark!S143*Beregningsark!X143*Beregningsark!Y143*Beregningsark!Z143*Beregningsark!AB143*Beregningsark!AD143*Beregningsark!AI143*Beregningsark!AJ143*0.7672))</f>
        <v/>
      </c>
      <c r="Q143" s="15" t="str">
        <f t="shared" si="7"/>
        <v/>
      </c>
      <c r="R143" s="17" t="str">
        <f t="shared" si="8"/>
        <v/>
      </c>
    </row>
    <row r="144" spans="1:18" x14ac:dyDescent="0.25">
      <c r="A144" s="4" t="str">
        <f>IF(Inddata!A159="","",Inddata!A159)</f>
        <v/>
      </c>
      <c r="B144" s="4" t="str">
        <f>IF(Inddata!B159="","",Inddata!B159)</f>
        <v/>
      </c>
      <c r="C144" s="4" t="str">
        <f>IF(Inddata!C159="","",Inddata!C159)</f>
        <v/>
      </c>
      <c r="D144" s="4" t="str">
        <f>IF(Inddata!D159="","",Inddata!D159)</f>
        <v/>
      </c>
      <c r="E144" s="4" t="str">
        <f>IF(Inddata!E159="","",Inddata!E159)</f>
        <v/>
      </c>
      <c r="F144" s="4" t="str">
        <f>IF(Inddata!F159="","",Inddata!F159)</f>
        <v/>
      </c>
      <c r="G144" s="4">
        <f>IF(Inddata!G159="","",Inddata!G159)</f>
        <v>0</v>
      </c>
      <c r="H144" s="4" t="str">
        <f>IF(Inddata!H159&gt;0.5,Inddata!H159,"")</f>
        <v/>
      </c>
      <c r="I144" s="4" t="str">
        <f>IF(Inddata!I159="","",Inddata!I159)</f>
        <v/>
      </c>
      <c r="J144" s="15" t="str">
        <f>IF(Beregningsark!AQ144="","",IF(OR(I144="Motorvejsstrækning",I144="Frakørselsflettestrækning",I144="Tilkørselsflettestrækning",I144="Motorvejsforgrening",I144="Motorvejssammenløb",I144="Motorvejsvekselstrækning",I144="Sideanlæg"),Beregningsark!AK144*Beregningsark!J144*Beregningsark!K144*Beregningsark!L144*Beregningsark!N144*Beregningsark!P144*Beregningsark!R144*Beregningsark!S144*Beregningsark!T144*Beregningsark!Y144*Beregningsark!Z144*Beregningsark!AB144*Beregningsark!AD144*Beregningsark!AF144*Beregningsark!AJ144,Beregningsark!AK144*Beregningsark!J144*Beregningsark!K144*Beregningsark!L144*Beregningsark!N144*Beregningsark!P144*Beregningsark!R144*Beregningsark!S144*Beregningsark!T144*Beregningsark!Y144*Beregningsark!Z144*Beregningsark!AB144*Beregningsark!AD144*Beregningsark!AF144*Beregningsark!AJ144*0.7672))</f>
        <v/>
      </c>
      <c r="K144" s="15" t="str">
        <f>IF(Beregningsark!AQ144="","",IF(OR(I144="Motorvejsstrækning",I144="Frakørselsflettestrækning",I144="Tilkørselsflettestrækning",I144="Motorvejsforgrening",I144="Motorvejssammenløb",I144="Motorvejsvekselstrækning",I144="Sideanlæg"),Beregningsark!AL144*Beregningsark!J144*Beregningsark!K144*Beregningsark!M144*Beregningsark!O144*Beregningsark!P144*Beregningsark!Q144*Beregningsark!R144*Beregningsark!S144*Beregningsark!T144*Beregningsark!Y144*Beregningsark!AA144*Beregningsark!AC144*Beregningsark!AE144*Beregningsark!AG144*Beregningsark!AJ144,Beregningsark!AL144*Beregningsark!J144*Beregningsark!K144*Beregningsark!M144*Beregningsark!O144*Beregningsark!P144*Beregningsark!Q144*Beregningsark!R144*Beregningsark!S144*Beregningsark!T144*Beregningsark!Y144*Beregningsark!AA144*Beregningsark!AC144*Beregningsark!AE144*Beregningsark!AG144*Beregningsark!AJ144*0.8833))</f>
        <v/>
      </c>
      <c r="L144" s="15" t="str">
        <f>IF(Beregningsark!AQ144="","",IF(OR(I144="Motorvejsstrækning",I144="Frakørselsflettestrækning",I144="Tilkørselsflettestrækning",I144="Motorvejsforgrening",I144="Motorvejssammenløb",I144="Motorvejsvekselstrækning",I144="Sideanlæg"),Beregningsark!AM144*Beregningsark!J144*Beregningsark!K144*Beregningsark!M144*Beregningsark!O144*Beregningsark!P144*Beregningsark!Q144*Beregningsark!R144*Beregningsark!S144*Beregningsark!U144*Beregningsark!Y144*Beregningsark!AA144*Beregningsark!AC144*Beregningsark!AE144*Beregningsark!AG144*Beregningsark!AJ144,Beregningsark!AM144*Beregningsark!J144*Beregningsark!K144*Beregningsark!M144*Beregningsark!O144*Beregningsark!P144*Beregningsark!Q144*Beregningsark!R144*Beregningsark!S144*Beregningsark!U144*Beregningsark!Y144*Beregningsark!AA144*Beregningsark!AC144*Beregningsark!AE144*Beregningsark!AG144*Beregningsark!AJ144*1.1176))</f>
        <v/>
      </c>
      <c r="M144" s="15" t="str">
        <f t="shared" si="6"/>
        <v/>
      </c>
      <c r="N144" s="15" t="str">
        <f>IF(Beregningsark!AQ144="","",IF(OR(I144="Motorvejsstrækning",I144="Frakørselsflettestrækning",I144="Tilkørselsflettestrækning",I144="Motorvejsforgrening",I144="Motorvejssammenløb",I144="Motorvejsvekselstrækning",I144="Sideanlæg"),Beregningsark!AN144*Beregningsark!J144*Beregningsark!K144*Beregningsark!L144*Beregningsark!N144*Beregningsark!P144*Beregningsark!R144*Beregningsark!S144*Beregningsark!V144*Beregningsark!Y144*Beregningsark!Z144*Beregningsark!AB144*Beregningsark!AD144*Beregningsark!AH144*Beregningsark!AJ144,Beregningsark!AN144*Beregningsark!J144*Beregningsark!K144*Beregningsark!L144*Beregningsark!N144*Beregningsark!P144*Beregningsark!R144*Beregningsark!S144*Beregningsark!V144*Beregningsark!Y144*Beregningsark!Z144*Beregningsark!AB144*Beregningsark!AD144*Beregningsark!AH144*Beregningsark!AJ144*0.7672))</f>
        <v/>
      </c>
      <c r="O144" s="15" t="str">
        <f>IF(Beregningsark!AQ144="","",IF(OR(I144="Motorvejsstrækning",I144="Frakørselsflettestrækning",I144="Tilkørselsflettestrækning",I144="Motorvejsforgrening",I144="Motorvejssammenløb",I144="Motorvejsvekselstrækning",I144="Sideanlæg"),Beregningsark!AO144*Beregningsark!J144*Beregningsark!K144*Beregningsark!L144*Beregningsark!N144*Beregningsark!P144*Beregningsark!R144*Beregningsark!S144*Beregningsark!W144*Beregningsark!Y144*Beregningsark!Z144*Beregningsark!AB144*Beregningsark!AD144*Beregningsark!AH144*Beregningsark!AJ144,Beregningsark!AO144*Beregningsark!J144*Beregningsark!K144*Beregningsark!L144*Beregningsark!N144*Beregningsark!P144*Beregningsark!R144*Beregningsark!S144*Beregningsark!W144*Beregningsark!Y144*Beregningsark!Z144*Beregningsark!AB144*Beregningsark!AD144*Beregningsark!AH144*Beregningsark!AJ144*0.7672))</f>
        <v/>
      </c>
      <c r="P144" s="15" t="str">
        <f>IF(Beregningsark!AQ144="","",IF(OR(I144="Motorvejsstrækning",I144="Frakørselsflettestrækning",I144="Tilkørselsflettestrækning",I144="Motorvejsforgrening",I144="Motorvejssammenløb",I144="Motorvejsvekselstrækning",I144="Sideanlæg"),Beregningsark!AP144*Beregningsark!J144*Beregningsark!K144*Beregningsark!L144*Beregningsark!N144*Beregningsark!P144*Beregningsark!R144*Beregningsark!S144*Beregningsark!X144*Beregningsark!Y144*Beregningsark!Z144*Beregningsark!AB144*Beregningsark!AD144*Beregningsark!AI144*Beregningsark!AJ144,Beregningsark!AP144*Beregningsark!J144*Beregningsark!K144*Beregningsark!L144*Beregningsark!N144*Beregningsark!P144*Beregningsark!R144*Beregningsark!S144*Beregningsark!X144*Beregningsark!Y144*Beregningsark!Z144*Beregningsark!AB144*Beregningsark!AD144*Beregningsark!AI144*Beregningsark!AJ144*0.7672))</f>
        <v/>
      </c>
      <c r="Q144" s="15" t="str">
        <f t="shared" si="7"/>
        <v/>
      </c>
      <c r="R144" s="17" t="str">
        <f t="shared" si="8"/>
        <v/>
      </c>
    </row>
    <row r="145" spans="1:18" x14ac:dyDescent="0.25">
      <c r="A145" s="4" t="str">
        <f>IF(Inddata!A160="","",Inddata!A160)</f>
        <v/>
      </c>
      <c r="B145" s="4" t="str">
        <f>IF(Inddata!B160="","",Inddata!B160)</f>
        <v/>
      </c>
      <c r="C145" s="4" t="str">
        <f>IF(Inddata!C160="","",Inddata!C160)</f>
        <v/>
      </c>
      <c r="D145" s="4" t="str">
        <f>IF(Inddata!D160="","",Inddata!D160)</f>
        <v/>
      </c>
      <c r="E145" s="4" t="str">
        <f>IF(Inddata!E160="","",Inddata!E160)</f>
        <v/>
      </c>
      <c r="F145" s="4" t="str">
        <f>IF(Inddata!F160="","",Inddata!F160)</f>
        <v/>
      </c>
      <c r="G145" s="4">
        <f>IF(Inddata!G160="","",Inddata!G160)</f>
        <v>0</v>
      </c>
      <c r="H145" s="4" t="str">
        <f>IF(Inddata!H160&gt;0.5,Inddata!H160,"")</f>
        <v/>
      </c>
      <c r="I145" s="4" t="str">
        <f>IF(Inddata!I160="","",Inddata!I160)</f>
        <v/>
      </c>
      <c r="J145" s="15" t="str">
        <f>IF(Beregningsark!AQ145="","",IF(OR(I145="Motorvejsstrækning",I145="Frakørselsflettestrækning",I145="Tilkørselsflettestrækning",I145="Motorvejsforgrening",I145="Motorvejssammenløb",I145="Motorvejsvekselstrækning",I145="Sideanlæg"),Beregningsark!AK145*Beregningsark!J145*Beregningsark!K145*Beregningsark!L145*Beregningsark!N145*Beregningsark!P145*Beregningsark!R145*Beregningsark!S145*Beregningsark!T145*Beregningsark!Y145*Beregningsark!Z145*Beregningsark!AB145*Beregningsark!AD145*Beregningsark!AF145*Beregningsark!AJ145,Beregningsark!AK145*Beregningsark!J145*Beregningsark!K145*Beregningsark!L145*Beregningsark!N145*Beregningsark!P145*Beregningsark!R145*Beregningsark!S145*Beregningsark!T145*Beregningsark!Y145*Beregningsark!Z145*Beregningsark!AB145*Beregningsark!AD145*Beregningsark!AF145*Beregningsark!AJ145*0.7672))</f>
        <v/>
      </c>
      <c r="K145" s="15" t="str">
        <f>IF(Beregningsark!AQ145="","",IF(OR(I145="Motorvejsstrækning",I145="Frakørselsflettestrækning",I145="Tilkørselsflettestrækning",I145="Motorvejsforgrening",I145="Motorvejssammenløb",I145="Motorvejsvekselstrækning",I145="Sideanlæg"),Beregningsark!AL145*Beregningsark!J145*Beregningsark!K145*Beregningsark!M145*Beregningsark!O145*Beregningsark!P145*Beregningsark!Q145*Beregningsark!R145*Beregningsark!S145*Beregningsark!T145*Beregningsark!Y145*Beregningsark!AA145*Beregningsark!AC145*Beregningsark!AE145*Beregningsark!AG145*Beregningsark!AJ145,Beregningsark!AL145*Beregningsark!J145*Beregningsark!K145*Beregningsark!M145*Beregningsark!O145*Beregningsark!P145*Beregningsark!Q145*Beregningsark!R145*Beregningsark!S145*Beregningsark!T145*Beregningsark!Y145*Beregningsark!AA145*Beregningsark!AC145*Beregningsark!AE145*Beregningsark!AG145*Beregningsark!AJ145*0.8833))</f>
        <v/>
      </c>
      <c r="L145" s="15" t="str">
        <f>IF(Beregningsark!AQ145="","",IF(OR(I145="Motorvejsstrækning",I145="Frakørselsflettestrækning",I145="Tilkørselsflettestrækning",I145="Motorvejsforgrening",I145="Motorvejssammenløb",I145="Motorvejsvekselstrækning",I145="Sideanlæg"),Beregningsark!AM145*Beregningsark!J145*Beregningsark!K145*Beregningsark!M145*Beregningsark!O145*Beregningsark!P145*Beregningsark!Q145*Beregningsark!R145*Beregningsark!S145*Beregningsark!U145*Beregningsark!Y145*Beregningsark!AA145*Beregningsark!AC145*Beregningsark!AE145*Beregningsark!AG145*Beregningsark!AJ145,Beregningsark!AM145*Beregningsark!J145*Beregningsark!K145*Beregningsark!M145*Beregningsark!O145*Beregningsark!P145*Beregningsark!Q145*Beregningsark!R145*Beregningsark!S145*Beregningsark!U145*Beregningsark!Y145*Beregningsark!AA145*Beregningsark!AC145*Beregningsark!AE145*Beregningsark!AG145*Beregningsark!AJ145*1.1176))</f>
        <v/>
      </c>
      <c r="M145" s="15" t="str">
        <f t="shared" si="6"/>
        <v/>
      </c>
      <c r="N145" s="15" t="str">
        <f>IF(Beregningsark!AQ145="","",IF(OR(I145="Motorvejsstrækning",I145="Frakørselsflettestrækning",I145="Tilkørselsflettestrækning",I145="Motorvejsforgrening",I145="Motorvejssammenløb",I145="Motorvejsvekselstrækning",I145="Sideanlæg"),Beregningsark!AN145*Beregningsark!J145*Beregningsark!K145*Beregningsark!L145*Beregningsark!N145*Beregningsark!P145*Beregningsark!R145*Beregningsark!S145*Beregningsark!V145*Beregningsark!Y145*Beregningsark!Z145*Beregningsark!AB145*Beregningsark!AD145*Beregningsark!AH145*Beregningsark!AJ145,Beregningsark!AN145*Beregningsark!J145*Beregningsark!K145*Beregningsark!L145*Beregningsark!N145*Beregningsark!P145*Beregningsark!R145*Beregningsark!S145*Beregningsark!V145*Beregningsark!Y145*Beregningsark!Z145*Beregningsark!AB145*Beregningsark!AD145*Beregningsark!AH145*Beregningsark!AJ145*0.7672))</f>
        <v/>
      </c>
      <c r="O145" s="15" t="str">
        <f>IF(Beregningsark!AQ145="","",IF(OR(I145="Motorvejsstrækning",I145="Frakørselsflettestrækning",I145="Tilkørselsflettestrækning",I145="Motorvejsforgrening",I145="Motorvejssammenløb",I145="Motorvejsvekselstrækning",I145="Sideanlæg"),Beregningsark!AO145*Beregningsark!J145*Beregningsark!K145*Beregningsark!L145*Beregningsark!N145*Beregningsark!P145*Beregningsark!R145*Beregningsark!S145*Beregningsark!W145*Beregningsark!Y145*Beregningsark!Z145*Beregningsark!AB145*Beregningsark!AD145*Beregningsark!AH145*Beregningsark!AJ145,Beregningsark!AO145*Beregningsark!J145*Beregningsark!K145*Beregningsark!L145*Beregningsark!N145*Beregningsark!P145*Beregningsark!R145*Beregningsark!S145*Beregningsark!W145*Beregningsark!Y145*Beregningsark!Z145*Beregningsark!AB145*Beregningsark!AD145*Beregningsark!AH145*Beregningsark!AJ145*0.7672))</f>
        <v/>
      </c>
      <c r="P145" s="15" t="str">
        <f>IF(Beregningsark!AQ145="","",IF(OR(I145="Motorvejsstrækning",I145="Frakørselsflettestrækning",I145="Tilkørselsflettestrækning",I145="Motorvejsforgrening",I145="Motorvejssammenløb",I145="Motorvejsvekselstrækning",I145="Sideanlæg"),Beregningsark!AP145*Beregningsark!J145*Beregningsark!K145*Beregningsark!L145*Beregningsark!N145*Beregningsark!P145*Beregningsark!R145*Beregningsark!S145*Beregningsark!X145*Beregningsark!Y145*Beregningsark!Z145*Beregningsark!AB145*Beregningsark!AD145*Beregningsark!AI145*Beregningsark!AJ145,Beregningsark!AP145*Beregningsark!J145*Beregningsark!K145*Beregningsark!L145*Beregningsark!N145*Beregningsark!P145*Beregningsark!R145*Beregningsark!S145*Beregningsark!X145*Beregningsark!Y145*Beregningsark!Z145*Beregningsark!AB145*Beregningsark!AD145*Beregningsark!AI145*Beregningsark!AJ145*0.7672))</f>
        <v/>
      </c>
      <c r="Q145" s="15" t="str">
        <f t="shared" si="7"/>
        <v/>
      </c>
      <c r="R145" s="17" t="str">
        <f t="shared" si="8"/>
        <v/>
      </c>
    </row>
    <row r="146" spans="1:18" x14ac:dyDescent="0.25">
      <c r="A146" s="4" t="str">
        <f>IF(Inddata!A161="","",Inddata!A161)</f>
        <v/>
      </c>
      <c r="B146" s="4" t="str">
        <f>IF(Inddata!B161="","",Inddata!B161)</f>
        <v/>
      </c>
      <c r="C146" s="4" t="str">
        <f>IF(Inddata!C161="","",Inddata!C161)</f>
        <v/>
      </c>
      <c r="D146" s="4" t="str">
        <f>IF(Inddata!D161="","",Inddata!D161)</f>
        <v/>
      </c>
      <c r="E146" s="4" t="str">
        <f>IF(Inddata!E161="","",Inddata!E161)</f>
        <v/>
      </c>
      <c r="F146" s="4" t="str">
        <f>IF(Inddata!F161="","",Inddata!F161)</f>
        <v/>
      </c>
      <c r="G146" s="4">
        <f>IF(Inddata!G161="","",Inddata!G161)</f>
        <v>0</v>
      </c>
      <c r="H146" s="4" t="str">
        <f>IF(Inddata!H161&gt;0.5,Inddata!H161,"")</f>
        <v/>
      </c>
      <c r="I146" s="4" t="str">
        <f>IF(Inddata!I161="","",Inddata!I161)</f>
        <v/>
      </c>
      <c r="J146" s="15" t="str">
        <f>IF(Beregningsark!AQ146="","",IF(OR(I146="Motorvejsstrækning",I146="Frakørselsflettestrækning",I146="Tilkørselsflettestrækning",I146="Motorvejsforgrening",I146="Motorvejssammenløb",I146="Motorvejsvekselstrækning",I146="Sideanlæg"),Beregningsark!AK146*Beregningsark!J146*Beregningsark!K146*Beregningsark!L146*Beregningsark!N146*Beregningsark!P146*Beregningsark!R146*Beregningsark!S146*Beregningsark!T146*Beregningsark!Y146*Beregningsark!Z146*Beregningsark!AB146*Beregningsark!AD146*Beregningsark!AF146*Beregningsark!AJ146,Beregningsark!AK146*Beregningsark!J146*Beregningsark!K146*Beregningsark!L146*Beregningsark!N146*Beregningsark!P146*Beregningsark!R146*Beregningsark!S146*Beregningsark!T146*Beregningsark!Y146*Beregningsark!Z146*Beregningsark!AB146*Beregningsark!AD146*Beregningsark!AF146*Beregningsark!AJ146*0.7672))</f>
        <v/>
      </c>
      <c r="K146" s="15" t="str">
        <f>IF(Beregningsark!AQ146="","",IF(OR(I146="Motorvejsstrækning",I146="Frakørselsflettestrækning",I146="Tilkørselsflettestrækning",I146="Motorvejsforgrening",I146="Motorvejssammenløb",I146="Motorvejsvekselstrækning",I146="Sideanlæg"),Beregningsark!AL146*Beregningsark!J146*Beregningsark!K146*Beregningsark!M146*Beregningsark!O146*Beregningsark!P146*Beregningsark!Q146*Beregningsark!R146*Beregningsark!S146*Beregningsark!T146*Beregningsark!Y146*Beregningsark!AA146*Beregningsark!AC146*Beregningsark!AE146*Beregningsark!AG146*Beregningsark!AJ146,Beregningsark!AL146*Beregningsark!J146*Beregningsark!K146*Beregningsark!M146*Beregningsark!O146*Beregningsark!P146*Beregningsark!Q146*Beregningsark!R146*Beregningsark!S146*Beregningsark!T146*Beregningsark!Y146*Beregningsark!AA146*Beregningsark!AC146*Beregningsark!AE146*Beregningsark!AG146*Beregningsark!AJ146*0.8833))</f>
        <v/>
      </c>
      <c r="L146" s="15" t="str">
        <f>IF(Beregningsark!AQ146="","",IF(OR(I146="Motorvejsstrækning",I146="Frakørselsflettestrækning",I146="Tilkørselsflettestrækning",I146="Motorvejsforgrening",I146="Motorvejssammenløb",I146="Motorvejsvekselstrækning",I146="Sideanlæg"),Beregningsark!AM146*Beregningsark!J146*Beregningsark!K146*Beregningsark!M146*Beregningsark!O146*Beregningsark!P146*Beregningsark!Q146*Beregningsark!R146*Beregningsark!S146*Beregningsark!U146*Beregningsark!Y146*Beregningsark!AA146*Beregningsark!AC146*Beregningsark!AE146*Beregningsark!AG146*Beregningsark!AJ146,Beregningsark!AM146*Beregningsark!J146*Beregningsark!K146*Beregningsark!M146*Beregningsark!O146*Beregningsark!P146*Beregningsark!Q146*Beregningsark!R146*Beregningsark!S146*Beregningsark!U146*Beregningsark!Y146*Beregningsark!AA146*Beregningsark!AC146*Beregningsark!AE146*Beregningsark!AG146*Beregningsark!AJ146*1.1176))</f>
        <v/>
      </c>
      <c r="M146" s="15" t="str">
        <f t="shared" si="6"/>
        <v/>
      </c>
      <c r="N146" s="15" t="str">
        <f>IF(Beregningsark!AQ146="","",IF(OR(I146="Motorvejsstrækning",I146="Frakørselsflettestrækning",I146="Tilkørselsflettestrækning",I146="Motorvejsforgrening",I146="Motorvejssammenløb",I146="Motorvejsvekselstrækning",I146="Sideanlæg"),Beregningsark!AN146*Beregningsark!J146*Beregningsark!K146*Beregningsark!L146*Beregningsark!N146*Beregningsark!P146*Beregningsark!R146*Beregningsark!S146*Beregningsark!V146*Beregningsark!Y146*Beregningsark!Z146*Beregningsark!AB146*Beregningsark!AD146*Beregningsark!AH146*Beregningsark!AJ146,Beregningsark!AN146*Beregningsark!J146*Beregningsark!K146*Beregningsark!L146*Beregningsark!N146*Beregningsark!P146*Beregningsark!R146*Beregningsark!S146*Beregningsark!V146*Beregningsark!Y146*Beregningsark!Z146*Beregningsark!AB146*Beregningsark!AD146*Beregningsark!AH146*Beregningsark!AJ146*0.7672))</f>
        <v/>
      </c>
      <c r="O146" s="15" t="str">
        <f>IF(Beregningsark!AQ146="","",IF(OR(I146="Motorvejsstrækning",I146="Frakørselsflettestrækning",I146="Tilkørselsflettestrækning",I146="Motorvejsforgrening",I146="Motorvejssammenløb",I146="Motorvejsvekselstrækning",I146="Sideanlæg"),Beregningsark!AO146*Beregningsark!J146*Beregningsark!K146*Beregningsark!L146*Beregningsark!N146*Beregningsark!P146*Beregningsark!R146*Beregningsark!S146*Beregningsark!W146*Beregningsark!Y146*Beregningsark!Z146*Beregningsark!AB146*Beregningsark!AD146*Beregningsark!AH146*Beregningsark!AJ146,Beregningsark!AO146*Beregningsark!J146*Beregningsark!K146*Beregningsark!L146*Beregningsark!N146*Beregningsark!P146*Beregningsark!R146*Beregningsark!S146*Beregningsark!W146*Beregningsark!Y146*Beregningsark!Z146*Beregningsark!AB146*Beregningsark!AD146*Beregningsark!AH146*Beregningsark!AJ146*0.7672))</f>
        <v/>
      </c>
      <c r="P146" s="15" t="str">
        <f>IF(Beregningsark!AQ146="","",IF(OR(I146="Motorvejsstrækning",I146="Frakørselsflettestrækning",I146="Tilkørselsflettestrækning",I146="Motorvejsforgrening",I146="Motorvejssammenløb",I146="Motorvejsvekselstrækning",I146="Sideanlæg"),Beregningsark!AP146*Beregningsark!J146*Beregningsark!K146*Beregningsark!L146*Beregningsark!N146*Beregningsark!P146*Beregningsark!R146*Beregningsark!S146*Beregningsark!X146*Beregningsark!Y146*Beregningsark!Z146*Beregningsark!AB146*Beregningsark!AD146*Beregningsark!AI146*Beregningsark!AJ146,Beregningsark!AP146*Beregningsark!J146*Beregningsark!K146*Beregningsark!L146*Beregningsark!N146*Beregningsark!P146*Beregningsark!R146*Beregningsark!S146*Beregningsark!X146*Beregningsark!Y146*Beregningsark!Z146*Beregningsark!AB146*Beregningsark!AD146*Beregningsark!AI146*Beregningsark!AJ146*0.7672))</f>
        <v/>
      </c>
      <c r="Q146" s="15" t="str">
        <f t="shared" si="7"/>
        <v/>
      </c>
      <c r="R146" s="17" t="str">
        <f t="shared" si="8"/>
        <v/>
      </c>
    </row>
    <row r="147" spans="1:18" x14ac:dyDescent="0.25">
      <c r="A147" s="4" t="str">
        <f>IF(Inddata!A162="","",Inddata!A162)</f>
        <v/>
      </c>
      <c r="B147" s="4" t="str">
        <f>IF(Inddata!B162="","",Inddata!B162)</f>
        <v/>
      </c>
      <c r="C147" s="4" t="str">
        <f>IF(Inddata!C162="","",Inddata!C162)</f>
        <v/>
      </c>
      <c r="D147" s="4" t="str">
        <f>IF(Inddata!D162="","",Inddata!D162)</f>
        <v/>
      </c>
      <c r="E147" s="4" t="str">
        <f>IF(Inddata!E162="","",Inddata!E162)</f>
        <v/>
      </c>
      <c r="F147" s="4" t="str">
        <f>IF(Inddata!F162="","",Inddata!F162)</f>
        <v/>
      </c>
      <c r="G147" s="4">
        <f>IF(Inddata!G162="","",Inddata!G162)</f>
        <v>0</v>
      </c>
      <c r="H147" s="4" t="str">
        <f>IF(Inddata!H162&gt;0.5,Inddata!H162,"")</f>
        <v/>
      </c>
      <c r="I147" s="4" t="str">
        <f>IF(Inddata!I162="","",Inddata!I162)</f>
        <v/>
      </c>
      <c r="J147" s="15" t="str">
        <f>IF(Beregningsark!AQ147="","",IF(OR(I147="Motorvejsstrækning",I147="Frakørselsflettestrækning",I147="Tilkørselsflettestrækning",I147="Motorvejsforgrening",I147="Motorvejssammenløb",I147="Motorvejsvekselstrækning",I147="Sideanlæg"),Beregningsark!AK147*Beregningsark!J147*Beregningsark!K147*Beregningsark!L147*Beregningsark!N147*Beregningsark!P147*Beregningsark!R147*Beregningsark!S147*Beregningsark!T147*Beregningsark!Y147*Beregningsark!Z147*Beregningsark!AB147*Beregningsark!AD147*Beregningsark!AF147*Beregningsark!AJ147,Beregningsark!AK147*Beregningsark!J147*Beregningsark!K147*Beregningsark!L147*Beregningsark!N147*Beregningsark!P147*Beregningsark!R147*Beregningsark!S147*Beregningsark!T147*Beregningsark!Y147*Beregningsark!Z147*Beregningsark!AB147*Beregningsark!AD147*Beregningsark!AF147*Beregningsark!AJ147*0.7672))</f>
        <v/>
      </c>
      <c r="K147" s="15" t="str">
        <f>IF(Beregningsark!AQ147="","",IF(OR(I147="Motorvejsstrækning",I147="Frakørselsflettestrækning",I147="Tilkørselsflettestrækning",I147="Motorvejsforgrening",I147="Motorvejssammenløb",I147="Motorvejsvekselstrækning",I147="Sideanlæg"),Beregningsark!AL147*Beregningsark!J147*Beregningsark!K147*Beregningsark!M147*Beregningsark!O147*Beregningsark!P147*Beregningsark!Q147*Beregningsark!R147*Beregningsark!S147*Beregningsark!T147*Beregningsark!Y147*Beregningsark!AA147*Beregningsark!AC147*Beregningsark!AE147*Beregningsark!AG147*Beregningsark!AJ147,Beregningsark!AL147*Beregningsark!J147*Beregningsark!K147*Beregningsark!M147*Beregningsark!O147*Beregningsark!P147*Beregningsark!Q147*Beregningsark!R147*Beregningsark!S147*Beregningsark!T147*Beregningsark!Y147*Beregningsark!AA147*Beregningsark!AC147*Beregningsark!AE147*Beregningsark!AG147*Beregningsark!AJ147*0.8833))</f>
        <v/>
      </c>
      <c r="L147" s="15" t="str">
        <f>IF(Beregningsark!AQ147="","",IF(OR(I147="Motorvejsstrækning",I147="Frakørselsflettestrækning",I147="Tilkørselsflettestrækning",I147="Motorvejsforgrening",I147="Motorvejssammenløb",I147="Motorvejsvekselstrækning",I147="Sideanlæg"),Beregningsark!AM147*Beregningsark!J147*Beregningsark!K147*Beregningsark!M147*Beregningsark!O147*Beregningsark!P147*Beregningsark!Q147*Beregningsark!R147*Beregningsark!S147*Beregningsark!U147*Beregningsark!Y147*Beregningsark!AA147*Beregningsark!AC147*Beregningsark!AE147*Beregningsark!AG147*Beregningsark!AJ147,Beregningsark!AM147*Beregningsark!J147*Beregningsark!K147*Beregningsark!M147*Beregningsark!O147*Beregningsark!P147*Beregningsark!Q147*Beregningsark!R147*Beregningsark!S147*Beregningsark!U147*Beregningsark!Y147*Beregningsark!AA147*Beregningsark!AC147*Beregningsark!AE147*Beregningsark!AG147*Beregningsark!AJ147*1.1176))</f>
        <v/>
      </c>
      <c r="M147" s="15" t="str">
        <f t="shared" si="6"/>
        <v/>
      </c>
      <c r="N147" s="15" t="str">
        <f>IF(Beregningsark!AQ147="","",IF(OR(I147="Motorvejsstrækning",I147="Frakørselsflettestrækning",I147="Tilkørselsflettestrækning",I147="Motorvejsforgrening",I147="Motorvejssammenløb",I147="Motorvejsvekselstrækning",I147="Sideanlæg"),Beregningsark!AN147*Beregningsark!J147*Beregningsark!K147*Beregningsark!L147*Beregningsark!N147*Beregningsark!P147*Beregningsark!R147*Beregningsark!S147*Beregningsark!V147*Beregningsark!Y147*Beregningsark!Z147*Beregningsark!AB147*Beregningsark!AD147*Beregningsark!AH147*Beregningsark!AJ147,Beregningsark!AN147*Beregningsark!J147*Beregningsark!K147*Beregningsark!L147*Beregningsark!N147*Beregningsark!P147*Beregningsark!R147*Beregningsark!S147*Beregningsark!V147*Beregningsark!Y147*Beregningsark!Z147*Beregningsark!AB147*Beregningsark!AD147*Beregningsark!AH147*Beregningsark!AJ147*0.7672))</f>
        <v/>
      </c>
      <c r="O147" s="15" t="str">
        <f>IF(Beregningsark!AQ147="","",IF(OR(I147="Motorvejsstrækning",I147="Frakørselsflettestrækning",I147="Tilkørselsflettestrækning",I147="Motorvejsforgrening",I147="Motorvejssammenløb",I147="Motorvejsvekselstrækning",I147="Sideanlæg"),Beregningsark!AO147*Beregningsark!J147*Beregningsark!K147*Beregningsark!L147*Beregningsark!N147*Beregningsark!P147*Beregningsark!R147*Beregningsark!S147*Beregningsark!W147*Beregningsark!Y147*Beregningsark!Z147*Beregningsark!AB147*Beregningsark!AD147*Beregningsark!AH147*Beregningsark!AJ147,Beregningsark!AO147*Beregningsark!J147*Beregningsark!K147*Beregningsark!L147*Beregningsark!N147*Beregningsark!P147*Beregningsark!R147*Beregningsark!S147*Beregningsark!W147*Beregningsark!Y147*Beregningsark!Z147*Beregningsark!AB147*Beregningsark!AD147*Beregningsark!AH147*Beregningsark!AJ147*0.7672))</f>
        <v/>
      </c>
      <c r="P147" s="15" t="str">
        <f>IF(Beregningsark!AQ147="","",IF(OR(I147="Motorvejsstrækning",I147="Frakørselsflettestrækning",I147="Tilkørselsflettestrækning",I147="Motorvejsforgrening",I147="Motorvejssammenløb",I147="Motorvejsvekselstrækning",I147="Sideanlæg"),Beregningsark!AP147*Beregningsark!J147*Beregningsark!K147*Beregningsark!L147*Beregningsark!N147*Beregningsark!P147*Beregningsark!R147*Beregningsark!S147*Beregningsark!X147*Beregningsark!Y147*Beregningsark!Z147*Beregningsark!AB147*Beregningsark!AD147*Beregningsark!AI147*Beregningsark!AJ147,Beregningsark!AP147*Beregningsark!J147*Beregningsark!K147*Beregningsark!L147*Beregningsark!N147*Beregningsark!P147*Beregningsark!R147*Beregningsark!S147*Beregningsark!X147*Beregningsark!Y147*Beregningsark!Z147*Beregningsark!AB147*Beregningsark!AD147*Beregningsark!AI147*Beregningsark!AJ147*0.7672))</f>
        <v/>
      </c>
      <c r="Q147" s="15" t="str">
        <f t="shared" si="7"/>
        <v/>
      </c>
      <c r="R147" s="17" t="str">
        <f t="shared" si="8"/>
        <v/>
      </c>
    </row>
    <row r="148" spans="1:18" x14ac:dyDescent="0.25">
      <c r="A148" s="4" t="str">
        <f>IF(Inddata!A163="","",Inddata!A163)</f>
        <v/>
      </c>
      <c r="B148" s="4" t="str">
        <f>IF(Inddata!B163="","",Inddata!B163)</f>
        <v/>
      </c>
      <c r="C148" s="4" t="str">
        <f>IF(Inddata!C163="","",Inddata!C163)</f>
        <v/>
      </c>
      <c r="D148" s="4" t="str">
        <f>IF(Inddata!D163="","",Inddata!D163)</f>
        <v/>
      </c>
      <c r="E148" s="4" t="str">
        <f>IF(Inddata!E163="","",Inddata!E163)</f>
        <v/>
      </c>
      <c r="F148" s="4" t="str">
        <f>IF(Inddata!F163="","",Inddata!F163)</f>
        <v/>
      </c>
      <c r="G148" s="4">
        <f>IF(Inddata!G163="","",Inddata!G163)</f>
        <v>0</v>
      </c>
      <c r="H148" s="4" t="str">
        <f>IF(Inddata!H163&gt;0.5,Inddata!H163,"")</f>
        <v/>
      </c>
      <c r="I148" s="4" t="str">
        <f>IF(Inddata!I163="","",Inddata!I163)</f>
        <v/>
      </c>
      <c r="J148" s="15" t="str">
        <f>IF(Beregningsark!AQ148="","",IF(OR(I148="Motorvejsstrækning",I148="Frakørselsflettestrækning",I148="Tilkørselsflettestrækning",I148="Motorvejsforgrening",I148="Motorvejssammenløb",I148="Motorvejsvekselstrækning",I148="Sideanlæg"),Beregningsark!AK148*Beregningsark!J148*Beregningsark!K148*Beregningsark!L148*Beregningsark!N148*Beregningsark!P148*Beregningsark!R148*Beregningsark!S148*Beregningsark!T148*Beregningsark!Y148*Beregningsark!Z148*Beregningsark!AB148*Beregningsark!AD148*Beregningsark!AF148*Beregningsark!AJ148,Beregningsark!AK148*Beregningsark!J148*Beregningsark!K148*Beregningsark!L148*Beregningsark!N148*Beregningsark!P148*Beregningsark!R148*Beregningsark!S148*Beregningsark!T148*Beregningsark!Y148*Beregningsark!Z148*Beregningsark!AB148*Beregningsark!AD148*Beregningsark!AF148*Beregningsark!AJ148*0.7672))</f>
        <v/>
      </c>
      <c r="K148" s="15" t="str">
        <f>IF(Beregningsark!AQ148="","",IF(OR(I148="Motorvejsstrækning",I148="Frakørselsflettestrækning",I148="Tilkørselsflettestrækning",I148="Motorvejsforgrening",I148="Motorvejssammenløb",I148="Motorvejsvekselstrækning",I148="Sideanlæg"),Beregningsark!AL148*Beregningsark!J148*Beregningsark!K148*Beregningsark!M148*Beregningsark!O148*Beregningsark!P148*Beregningsark!Q148*Beregningsark!R148*Beregningsark!S148*Beregningsark!T148*Beregningsark!Y148*Beregningsark!AA148*Beregningsark!AC148*Beregningsark!AE148*Beregningsark!AG148*Beregningsark!AJ148,Beregningsark!AL148*Beregningsark!J148*Beregningsark!K148*Beregningsark!M148*Beregningsark!O148*Beregningsark!P148*Beregningsark!Q148*Beregningsark!R148*Beregningsark!S148*Beregningsark!T148*Beregningsark!Y148*Beregningsark!AA148*Beregningsark!AC148*Beregningsark!AE148*Beregningsark!AG148*Beregningsark!AJ148*0.8833))</f>
        <v/>
      </c>
      <c r="L148" s="15" t="str">
        <f>IF(Beregningsark!AQ148="","",IF(OR(I148="Motorvejsstrækning",I148="Frakørselsflettestrækning",I148="Tilkørselsflettestrækning",I148="Motorvejsforgrening",I148="Motorvejssammenløb",I148="Motorvejsvekselstrækning",I148="Sideanlæg"),Beregningsark!AM148*Beregningsark!J148*Beregningsark!K148*Beregningsark!M148*Beregningsark!O148*Beregningsark!P148*Beregningsark!Q148*Beregningsark!R148*Beregningsark!S148*Beregningsark!U148*Beregningsark!Y148*Beregningsark!AA148*Beregningsark!AC148*Beregningsark!AE148*Beregningsark!AG148*Beregningsark!AJ148,Beregningsark!AM148*Beregningsark!J148*Beregningsark!K148*Beregningsark!M148*Beregningsark!O148*Beregningsark!P148*Beregningsark!Q148*Beregningsark!R148*Beregningsark!S148*Beregningsark!U148*Beregningsark!Y148*Beregningsark!AA148*Beregningsark!AC148*Beregningsark!AE148*Beregningsark!AG148*Beregningsark!AJ148*1.1176))</f>
        <v/>
      </c>
      <c r="M148" s="15" t="str">
        <f t="shared" si="6"/>
        <v/>
      </c>
      <c r="N148" s="15" t="str">
        <f>IF(Beregningsark!AQ148="","",IF(OR(I148="Motorvejsstrækning",I148="Frakørselsflettestrækning",I148="Tilkørselsflettestrækning",I148="Motorvejsforgrening",I148="Motorvejssammenløb",I148="Motorvejsvekselstrækning",I148="Sideanlæg"),Beregningsark!AN148*Beregningsark!J148*Beregningsark!K148*Beregningsark!L148*Beregningsark!N148*Beregningsark!P148*Beregningsark!R148*Beregningsark!S148*Beregningsark!V148*Beregningsark!Y148*Beregningsark!Z148*Beregningsark!AB148*Beregningsark!AD148*Beregningsark!AH148*Beregningsark!AJ148,Beregningsark!AN148*Beregningsark!J148*Beregningsark!K148*Beregningsark!L148*Beregningsark!N148*Beregningsark!P148*Beregningsark!R148*Beregningsark!S148*Beregningsark!V148*Beregningsark!Y148*Beregningsark!Z148*Beregningsark!AB148*Beregningsark!AD148*Beregningsark!AH148*Beregningsark!AJ148*0.7672))</f>
        <v/>
      </c>
      <c r="O148" s="15" t="str">
        <f>IF(Beregningsark!AQ148="","",IF(OR(I148="Motorvejsstrækning",I148="Frakørselsflettestrækning",I148="Tilkørselsflettestrækning",I148="Motorvejsforgrening",I148="Motorvejssammenløb",I148="Motorvejsvekselstrækning",I148="Sideanlæg"),Beregningsark!AO148*Beregningsark!J148*Beregningsark!K148*Beregningsark!L148*Beregningsark!N148*Beregningsark!P148*Beregningsark!R148*Beregningsark!S148*Beregningsark!W148*Beregningsark!Y148*Beregningsark!Z148*Beregningsark!AB148*Beregningsark!AD148*Beregningsark!AH148*Beregningsark!AJ148,Beregningsark!AO148*Beregningsark!J148*Beregningsark!K148*Beregningsark!L148*Beregningsark!N148*Beregningsark!P148*Beregningsark!R148*Beregningsark!S148*Beregningsark!W148*Beregningsark!Y148*Beregningsark!Z148*Beregningsark!AB148*Beregningsark!AD148*Beregningsark!AH148*Beregningsark!AJ148*0.7672))</f>
        <v/>
      </c>
      <c r="P148" s="15" t="str">
        <f>IF(Beregningsark!AQ148="","",IF(OR(I148="Motorvejsstrækning",I148="Frakørselsflettestrækning",I148="Tilkørselsflettestrækning",I148="Motorvejsforgrening",I148="Motorvejssammenløb",I148="Motorvejsvekselstrækning",I148="Sideanlæg"),Beregningsark!AP148*Beregningsark!J148*Beregningsark!K148*Beregningsark!L148*Beregningsark!N148*Beregningsark!P148*Beregningsark!R148*Beregningsark!S148*Beregningsark!X148*Beregningsark!Y148*Beregningsark!Z148*Beregningsark!AB148*Beregningsark!AD148*Beregningsark!AI148*Beregningsark!AJ148,Beregningsark!AP148*Beregningsark!J148*Beregningsark!K148*Beregningsark!L148*Beregningsark!N148*Beregningsark!P148*Beregningsark!R148*Beregningsark!S148*Beregningsark!X148*Beregningsark!Y148*Beregningsark!Z148*Beregningsark!AB148*Beregningsark!AD148*Beregningsark!AI148*Beregningsark!AJ148*0.7672))</f>
        <v/>
      </c>
      <c r="Q148" s="15" t="str">
        <f t="shared" si="7"/>
        <v/>
      </c>
      <c r="R148" s="17" t="str">
        <f t="shared" si="8"/>
        <v/>
      </c>
    </row>
    <row r="149" spans="1:18" x14ac:dyDescent="0.25">
      <c r="A149" s="4" t="str">
        <f>IF(Inddata!A164="","",Inddata!A164)</f>
        <v/>
      </c>
      <c r="B149" s="4" t="str">
        <f>IF(Inddata!B164="","",Inddata!B164)</f>
        <v/>
      </c>
      <c r="C149" s="4" t="str">
        <f>IF(Inddata!C164="","",Inddata!C164)</f>
        <v/>
      </c>
      <c r="D149" s="4" t="str">
        <f>IF(Inddata!D164="","",Inddata!D164)</f>
        <v/>
      </c>
      <c r="E149" s="4" t="str">
        <f>IF(Inddata!E164="","",Inddata!E164)</f>
        <v/>
      </c>
      <c r="F149" s="4" t="str">
        <f>IF(Inddata!F164="","",Inddata!F164)</f>
        <v/>
      </c>
      <c r="G149" s="4">
        <f>IF(Inddata!G164="","",Inddata!G164)</f>
        <v>0</v>
      </c>
      <c r="H149" s="4" t="str">
        <f>IF(Inddata!H164&gt;0.5,Inddata!H164,"")</f>
        <v/>
      </c>
      <c r="I149" s="4" t="str">
        <f>IF(Inddata!I164="","",Inddata!I164)</f>
        <v/>
      </c>
      <c r="J149" s="15" t="str">
        <f>IF(Beregningsark!AQ149="","",IF(OR(I149="Motorvejsstrækning",I149="Frakørselsflettestrækning",I149="Tilkørselsflettestrækning",I149="Motorvejsforgrening",I149="Motorvejssammenløb",I149="Motorvejsvekselstrækning",I149="Sideanlæg"),Beregningsark!AK149*Beregningsark!J149*Beregningsark!K149*Beregningsark!L149*Beregningsark!N149*Beregningsark!P149*Beregningsark!R149*Beregningsark!S149*Beregningsark!T149*Beregningsark!Y149*Beregningsark!Z149*Beregningsark!AB149*Beregningsark!AD149*Beregningsark!AF149*Beregningsark!AJ149,Beregningsark!AK149*Beregningsark!J149*Beregningsark!K149*Beregningsark!L149*Beregningsark!N149*Beregningsark!P149*Beregningsark!R149*Beregningsark!S149*Beregningsark!T149*Beregningsark!Y149*Beregningsark!Z149*Beregningsark!AB149*Beregningsark!AD149*Beregningsark!AF149*Beregningsark!AJ149*0.7672))</f>
        <v/>
      </c>
      <c r="K149" s="15" t="str">
        <f>IF(Beregningsark!AQ149="","",IF(OR(I149="Motorvejsstrækning",I149="Frakørselsflettestrækning",I149="Tilkørselsflettestrækning",I149="Motorvejsforgrening",I149="Motorvejssammenløb",I149="Motorvejsvekselstrækning",I149="Sideanlæg"),Beregningsark!AL149*Beregningsark!J149*Beregningsark!K149*Beregningsark!M149*Beregningsark!O149*Beregningsark!P149*Beregningsark!Q149*Beregningsark!R149*Beregningsark!S149*Beregningsark!T149*Beregningsark!Y149*Beregningsark!AA149*Beregningsark!AC149*Beregningsark!AE149*Beregningsark!AG149*Beregningsark!AJ149,Beregningsark!AL149*Beregningsark!J149*Beregningsark!K149*Beregningsark!M149*Beregningsark!O149*Beregningsark!P149*Beregningsark!Q149*Beregningsark!R149*Beregningsark!S149*Beregningsark!T149*Beregningsark!Y149*Beregningsark!AA149*Beregningsark!AC149*Beregningsark!AE149*Beregningsark!AG149*Beregningsark!AJ149*0.8833))</f>
        <v/>
      </c>
      <c r="L149" s="15" t="str">
        <f>IF(Beregningsark!AQ149="","",IF(OR(I149="Motorvejsstrækning",I149="Frakørselsflettestrækning",I149="Tilkørselsflettestrækning",I149="Motorvejsforgrening",I149="Motorvejssammenløb",I149="Motorvejsvekselstrækning",I149="Sideanlæg"),Beregningsark!AM149*Beregningsark!J149*Beregningsark!K149*Beregningsark!M149*Beregningsark!O149*Beregningsark!P149*Beregningsark!Q149*Beregningsark!R149*Beregningsark!S149*Beregningsark!U149*Beregningsark!Y149*Beregningsark!AA149*Beregningsark!AC149*Beregningsark!AE149*Beregningsark!AG149*Beregningsark!AJ149,Beregningsark!AM149*Beregningsark!J149*Beregningsark!K149*Beregningsark!M149*Beregningsark!O149*Beregningsark!P149*Beregningsark!Q149*Beregningsark!R149*Beregningsark!S149*Beregningsark!U149*Beregningsark!Y149*Beregningsark!AA149*Beregningsark!AC149*Beregningsark!AE149*Beregningsark!AG149*Beregningsark!AJ149*1.1176))</f>
        <v/>
      </c>
      <c r="M149" s="15" t="str">
        <f t="shared" si="6"/>
        <v/>
      </c>
      <c r="N149" s="15" t="str">
        <f>IF(Beregningsark!AQ149="","",IF(OR(I149="Motorvejsstrækning",I149="Frakørselsflettestrækning",I149="Tilkørselsflettestrækning",I149="Motorvejsforgrening",I149="Motorvejssammenløb",I149="Motorvejsvekselstrækning",I149="Sideanlæg"),Beregningsark!AN149*Beregningsark!J149*Beregningsark!K149*Beregningsark!L149*Beregningsark!N149*Beregningsark!P149*Beregningsark!R149*Beregningsark!S149*Beregningsark!V149*Beregningsark!Y149*Beregningsark!Z149*Beregningsark!AB149*Beregningsark!AD149*Beregningsark!AH149*Beregningsark!AJ149,Beregningsark!AN149*Beregningsark!J149*Beregningsark!K149*Beregningsark!L149*Beregningsark!N149*Beregningsark!P149*Beregningsark!R149*Beregningsark!S149*Beregningsark!V149*Beregningsark!Y149*Beregningsark!Z149*Beregningsark!AB149*Beregningsark!AD149*Beregningsark!AH149*Beregningsark!AJ149*0.7672))</f>
        <v/>
      </c>
      <c r="O149" s="15" t="str">
        <f>IF(Beregningsark!AQ149="","",IF(OR(I149="Motorvejsstrækning",I149="Frakørselsflettestrækning",I149="Tilkørselsflettestrækning",I149="Motorvejsforgrening",I149="Motorvejssammenløb",I149="Motorvejsvekselstrækning",I149="Sideanlæg"),Beregningsark!AO149*Beregningsark!J149*Beregningsark!K149*Beregningsark!L149*Beregningsark!N149*Beregningsark!P149*Beregningsark!R149*Beregningsark!S149*Beregningsark!W149*Beregningsark!Y149*Beregningsark!Z149*Beregningsark!AB149*Beregningsark!AD149*Beregningsark!AH149*Beregningsark!AJ149,Beregningsark!AO149*Beregningsark!J149*Beregningsark!K149*Beregningsark!L149*Beregningsark!N149*Beregningsark!P149*Beregningsark!R149*Beregningsark!S149*Beregningsark!W149*Beregningsark!Y149*Beregningsark!Z149*Beregningsark!AB149*Beregningsark!AD149*Beregningsark!AH149*Beregningsark!AJ149*0.7672))</f>
        <v/>
      </c>
      <c r="P149" s="15" t="str">
        <f>IF(Beregningsark!AQ149="","",IF(OR(I149="Motorvejsstrækning",I149="Frakørselsflettestrækning",I149="Tilkørselsflettestrækning",I149="Motorvejsforgrening",I149="Motorvejssammenløb",I149="Motorvejsvekselstrækning",I149="Sideanlæg"),Beregningsark!AP149*Beregningsark!J149*Beregningsark!K149*Beregningsark!L149*Beregningsark!N149*Beregningsark!P149*Beregningsark!R149*Beregningsark!S149*Beregningsark!X149*Beregningsark!Y149*Beregningsark!Z149*Beregningsark!AB149*Beregningsark!AD149*Beregningsark!AI149*Beregningsark!AJ149,Beregningsark!AP149*Beregningsark!J149*Beregningsark!K149*Beregningsark!L149*Beregningsark!N149*Beregningsark!P149*Beregningsark!R149*Beregningsark!S149*Beregningsark!X149*Beregningsark!Y149*Beregningsark!Z149*Beregningsark!AB149*Beregningsark!AD149*Beregningsark!AI149*Beregningsark!AJ149*0.7672))</f>
        <v/>
      </c>
      <c r="Q149" s="15" t="str">
        <f t="shared" si="7"/>
        <v/>
      </c>
      <c r="R149" s="17" t="str">
        <f t="shared" si="8"/>
        <v/>
      </c>
    </row>
    <row r="150" spans="1:18" x14ac:dyDescent="0.25">
      <c r="A150" s="4" t="str">
        <f>IF(Inddata!A165="","",Inddata!A165)</f>
        <v/>
      </c>
      <c r="B150" s="4" t="str">
        <f>IF(Inddata!B165="","",Inddata!B165)</f>
        <v/>
      </c>
      <c r="C150" s="4" t="str">
        <f>IF(Inddata!C165="","",Inddata!C165)</f>
        <v/>
      </c>
      <c r="D150" s="4" t="str">
        <f>IF(Inddata!D165="","",Inddata!D165)</f>
        <v/>
      </c>
      <c r="E150" s="4" t="str">
        <f>IF(Inddata!E165="","",Inddata!E165)</f>
        <v/>
      </c>
      <c r="F150" s="4" t="str">
        <f>IF(Inddata!F165="","",Inddata!F165)</f>
        <v/>
      </c>
      <c r="G150" s="4">
        <f>IF(Inddata!G165="","",Inddata!G165)</f>
        <v>0</v>
      </c>
      <c r="H150" s="4" t="str">
        <f>IF(Inddata!H165&gt;0.5,Inddata!H165,"")</f>
        <v/>
      </c>
      <c r="I150" s="4" t="str">
        <f>IF(Inddata!I165="","",Inddata!I165)</f>
        <v/>
      </c>
      <c r="J150" s="15" t="str">
        <f>IF(Beregningsark!AQ150="","",IF(OR(I150="Motorvejsstrækning",I150="Frakørselsflettestrækning",I150="Tilkørselsflettestrækning",I150="Motorvejsforgrening",I150="Motorvejssammenløb",I150="Motorvejsvekselstrækning",I150="Sideanlæg"),Beregningsark!AK150*Beregningsark!J150*Beregningsark!K150*Beregningsark!L150*Beregningsark!N150*Beregningsark!P150*Beregningsark!R150*Beregningsark!S150*Beregningsark!T150*Beregningsark!Y150*Beregningsark!Z150*Beregningsark!AB150*Beregningsark!AD150*Beregningsark!AF150*Beregningsark!AJ150,Beregningsark!AK150*Beregningsark!J150*Beregningsark!K150*Beregningsark!L150*Beregningsark!N150*Beregningsark!P150*Beregningsark!R150*Beregningsark!S150*Beregningsark!T150*Beregningsark!Y150*Beregningsark!Z150*Beregningsark!AB150*Beregningsark!AD150*Beregningsark!AF150*Beregningsark!AJ150*0.7672))</f>
        <v/>
      </c>
      <c r="K150" s="15" t="str">
        <f>IF(Beregningsark!AQ150="","",IF(OR(I150="Motorvejsstrækning",I150="Frakørselsflettestrækning",I150="Tilkørselsflettestrækning",I150="Motorvejsforgrening",I150="Motorvejssammenløb",I150="Motorvejsvekselstrækning",I150="Sideanlæg"),Beregningsark!AL150*Beregningsark!J150*Beregningsark!K150*Beregningsark!M150*Beregningsark!O150*Beregningsark!P150*Beregningsark!Q150*Beregningsark!R150*Beregningsark!S150*Beregningsark!T150*Beregningsark!Y150*Beregningsark!AA150*Beregningsark!AC150*Beregningsark!AE150*Beregningsark!AG150*Beregningsark!AJ150,Beregningsark!AL150*Beregningsark!J150*Beregningsark!K150*Beregningsark!M150*Beregningsark!O150*Beregningsark!P150*Beregningsark!Q150*Beregningsark!R150*Beregningsark!S150*Beregningsark!T150*Beregningsark!Y150*Beregningsark!AA150*Beregningsark!AC150*Beregningsark!AE150*Beregningsark!AG150*Beregningsark!AJ150*0.8833))</f>
        <v/>
      </c>
      <c r="L150" s="15" t="str">
        <f>IF(Beregningsark!AQ150="","",IF(OR(I150="Motorvejsstrækning",I150="Frakørselsflettestrækning",I150="Tilkørselsflettestrækning",I150="Motorvejsforgrening",I150="Motorvejssammenløb",I150="Motorvejsvekselstrækning",I150="Sideanlæg"),Beregningsark!AM150*Beregningsark!J150*Beregningsark!K150*Beregningsark!M150*Beregningsark!O150*Beregningsark!P150*Beregningsark!Q150*Beregningsark!R150*Beregningsark!S150*Beregningsark!U150*Beregningsark!Y150*Beregningsark!AA150*Beregningsark!AC150*Beregningsark!AE150*Beregningsark!AG150*Beregningsark!AJ150,Beregningsark!AM150*Beregningsark!J150*Beregningsark!K150*Beregningsark!M150*Beregningsark!O150*Beregningsark!P150*Beregningsark!Q150*Beregningsark!R150*Beregningsark!S150*Beregningsark!U150*Beregningsark!Y150*Beregningsark!AA150*Beregningsark!AC150*Beregningsark!AE150*Beregningsark!AG150*Beregningsark!AJ150*1.1176))</f>
        <v/>
      </c>
      <c r="M150" s="15" t="str">
        <f t="shared" si="6"/>
        <v/>
      </c>
      <c r="N150" s="15" t="str">
        <f>IF(Beregningsark!AQ150="","",IF(OR(I150="Motorvejsstrækning",I150="Frakørselsflettestrækning",I150="Tilkørselsflettestrækning",I150="Motorvejsforgrening",I150="Motorvejssammenløb",I150="Motorvejsvekselstrækning",I150="Sideanlæg"),Beregningsark!AN150*Beregningsark!J150*Beregningsark!K150*Beregningsark!L150*Beregningsark!N150*Beregningsark!P150*Beregningsark!R150*Beregningsark!S150*Beregningsark!V150*Beregningsark!Y150*Beregningsark!Z150*Beregningsark!AB150*Beregningsark!AD150*Beregningsark!AH150*Beregningsark!AJ150,Beregningsark!AN150*Beregningsark!J150*Beregningsark!K150*Beregningsark!L150*Beregningsark!N150*Beregningsark!P150*Beregningsark!R150*Beregningsark!S150*Beregningsark!V150*Beregningsark!Y150*Beregningsark!Z150*Beregningsark!AB150*Beregningsark!AD150*Beregningsark!AH150*Beregningsark!AJ150*0.7672))</f>
        <v/>
      </c>
      <c r="O150" s="15" t="str">
        <f>IF(Beregningsark!AQ150="","",IF(OR(I150="Motorvejsstrækning",I150="Frakørselsflettestrækning",I150="Tilkørselsflettestrækning",I150="Motorvejsforgrening",I150="Motorvejssammenløb",I150="Motorvejsvekselstrækning",I150="Sideanlæg"),Beregningsark!AO150*Beregningsark!J150*Beregningsark!K150*Beregningsark!L150*Beregningsark!N150*Beregningsark!P150*Beregningsark!R150*Beregningsark!S150*Beregningsark!W150*Beregningsark!Y150*Beregningsark!Z150*Beregningsark!AB150*Beregningsark!AD150*Beregningsark!AH150*Beregningsark!AJ150,Beregningsark!AO150*Beregningsark!J150*Beregningsark!K150*Beregningsark!L150*Beregningsark!N150*Beregningsark!P150*Beregningsark!R150*Beregningsark!S150*Beregningsark!W150*Beregningsark!Y150*Beregningsark!Z150*Beregningsark!AB150*Beregningsark!AD150*Beregningsark!AH150*Beregningsark!AJ150*0.7672))</f>
        <v/>
      </c>
      <c r="P150" s="15" t="str">
        <f>IF(Beregningsark!AQ150="","",IF(OR(I150="Motorvejsstrækning",I150="Frakørselsflettestrækning",I150="Tilkørselsflettestrækning",I150="Motorvejsforgrening",I150="Motorvejssammenløb",I150="Motorvejsvekselstrækning",I150="Sideanlæg"),Beregningsark!AP150*Beregningsark!J150*Beregningsark!K150*Beregningsark!L150*Beregningsark!N150*Beregningsark!P150*Beregningsark!R150*Beregningsark!S150*Beregningsark!X150*Beregningsark!Y150*Beregningsark!Z150*Beregningsark!AB150*Beregningsark!AD150*Beregningsark!AI150*Beregningsark!AJ150,Beregningsark!AP150*Beregningsark!J150*Beregningsark!K150*Beregningsark!L150*Beregningsark!N150*Beregningsark!P150*Beregningsark!R150*Beregningsark!S150*Beregningsark!X150*Beregningsark!Y150*Beregningsark!Z150*Beregningsark!AB150*Beregningsark!AD150*Beregningsark!AI150*Beregningsark!AJ150*0.7672))</f>
        <v/>
      </c>
      <c r="Q150" s="15" t="str">
        <f t="shared" si="7"/>
        <v/>
      </c>
      <c r="R150" s="17" t="str">
        <f t="shared" si="8"/>
        <v/>
      </c>
    </row>
    <row r="151" spans="1:18" x14ac:dyDescent="0.25">
      <c r="A151" s="4" t="str">
        <f>IF(Inddata!A166="","",Inddata!A166)</f>
        <v/>
      </c>
      <c r="B151" s="4" t="str">
        <f>IF(Inddata!B166="","",Inddata!B166)</f>
        <v/>
      </c>
      <c r="C151" s="4" t="str">
        <f>IF(Inddata!C166="","",Inddata!C166)</f>
        <v/>
      </c>
      <c r="D151" s="4" t="str">
        <f>IF(Inddata!D166="","",Inddata!D166)</f>
        <v/>
      </c>
      <c r="E151" s="4" t="str">
        <f>IF(Inddata!E166="","",Inddata!E166)</f>
        <v/>
      </c>
      <c r="F151" s="4" t="str">
        <f>IF(Inddata!F166="","",Inddata!F166)</f>
        <v/>
      </c>
      <c r="G151" s="4">
        <f>IF(Inddata!G166="","",Inddata!G166)</f>
        <v>0</v>
      </c>
      <c r="H151" s="4" t="str">
        <f>IF(Inddata!H166&gt;0.5,Inddata!H166,"")</f>
        <v/>
      </c>
      <c r="I151" s="4" t="str">
        <f>IF(Inddata!I166="","",Inddata!I166)</f>
        <v/>
      </c>
      <c r="J151" s="15" t="str">
        <f>IF(Beregningsark!AQ151="","",IF(OR(I151="Motorvejsstrækning",I151="Frakørselsflettestrækning",I151="Tilkørselsflettestrækning",I151="Motorvejsforgrening",I151="Motorvejssammenløb",I151="Motorvejsvekselstrækning",I151="Sideanlæg"),Beregningsark!AK151*Beregningsark!J151*Beregningsark!K151*Beregningsark!L151*Beregningsark!N151*Beregningsark!P151*Beregningsark!R151*Beregningsark!S151*Beregningsark!T151*Beregningsark!Y151*Beregningsark!Z151*Beregningsark!AB151*Beregningsark!AD151*Beregningsark!AF151*Beregningsark!AJ151,Beregningsark!AK151*Beregningsark!J151*Beregningsark!K151*Beregningsark!L151*Beregningsark!N151*Beregningsark!P151*Beregningsark!R151*Beregningsark!S151*Beregningsark!T151*Beregningsark!Y151*Beregningsark!Z151*Beregningsark!AB151*Beregningsark!AD151*Beregningsark!AF151*Beregningsark!AJ151*0.7672))</f>
        <v/>
      </c>
      <c r="K151" s="15" t="str">
        <f>IF(Beregningsark!AQ151="","",IF(OR(I151="Motorvejsstrækning",I151="Frakørselsflettestrækning",I151="Tilkørselsflettestrækning",I151="Motorvejsforgrening",I151="Motorvejssammenløb",I151="Motorvejsvekselstrækning",I151="Sideanlæg"),Beregningsark!AL151*Beregningsark!J151*Beregningsark!K151*Beregningsark!M151*Beregningsark!O151*Beregningsark!P151*Beregningsark!Q151*Beregningsark!R151*Beregningsark!S151*Beregningsark!T151*Beregningsark!Y151*Beregningsark!AA151*Beregningsark!AC151*Beregningsark!AE151*Beregningsark!AG151*Beregningsark!AJ151,Beregningsark!AL151*Beregningsark!J151*Beregningsark!K151*Beregningsark!M151*Beregningsark!O151*Beregningsark!P151*Beregningsark!Q151*Beregningsark!R151*Beregningsark!S151*Beregningsark!T151*Beregningsark!Y151*Beregningsark!AA151*Beregningsark!AC151*Beregningsark!AE151*Beregningsark!AG151*Beregningsark!AJ151*0.8833))</f>
        <v/>
      </c>
      <c r="L151" s="15" t="str">
        <f>IF(Beregningsark!AQ151="","",IF(OR(I151="Motorvejsstrækning",I151="Frakørselsflettestrækning",I151="Tilkørselsflettestrækning",I151="Motorvejsforgrening",I151="Motorvejssammenløb",I151="Motorvejsvekselstrækning",I151="Sideanlæg"),Beregningsark!AM151*Beregningsark!J151*Beregningsark!K151*Beregningsark!M151*Beregningsark!O151*Beregningsark!P151*Beregningsark!Q151*Beregningsark!R151*Beregningsark!S151*Beregningsark!U151*Beregningsark!Y151*Beregningsark!AA151*Beregningsark!AC151*Beregningsark!AE151*Beregningsark!AG151*Beregningsark!AJ151,Beregningsark!AM151*Beregningsark!J151*Beregningsark!K151*Beregningsark!M151*Beregningsark!O151*Beregningsark!P151*Beregningsark!Q151*Beregningsark!R151*Beregningsark!S151*Beregningsark!U151*Beregningsark!Y151*Beregningsark!AA151*Beregningsark!AC151*Beregningsark!AE151*Beregningsark!AG151*Beregningsark!AJ151*1.1176))</f>
        <v/>
      </c>
      <c r="M151" s="15" t="str">
        <f t="shared" si="6"/>
        <v/>
      </c>
      <c r="N151" s="15" t="str">
        <f>IF(Beregningsark!AQ151="","",IF(OR(I151="Motorvejsstrækning",I151="Frakørselsflettestrækning",I151="Tilkørselsflettestrækning",I151="Motorvejsforgrening",I151="Motorvejssammenløb",I151="Motorvejsvekselstrækning",I151="Sideanlæg"),Beregningsark!AN151*Beregningsark!J151*Beregningsark!K151*Beregningsark!L151*Beregningsark!N151*Beregningsark!P151*Beregningsark!R151*Beregningsark!S151*Beregningsark!V151*Beregningsark!Y151*Beregningsark!Z151*Beregningsark!AB151*Beregningsark!AD151*Beregningsark!AH151*Beregningsark!AJ151,Beregningsark!AN151*Beregningsark!J151*Beregningsark!K151*Beregningsark!L151*Beregningsark!N151*Beregningsark!P151*Beregningsark!R151*Beregningsark!S151*Beregningsark!V151*Beregningsark!Y151*Beregningsark!Z151*Beregningsark!AB151*Beregningsark!AD151*Beregningsark!AH151*Beregningsark!AJ151*0.7672))</f>
        <v/>
      </c>
      <c r="O151" s="15" t="str">
        <f>IF(Beregningsark!AQ151="","",IF(OR(I151="Motorvejsstrækning",I151="Frakørselsflettestrækning",I151="Tilkørselsflettestrækning",I151="Motorvejsforgrening",I151="Motorvejssammenløb",I151="Motorvejsvekselstrækning",I151="Sideanlæg"),Beregningsark!AO151*Beregningsark!J151*Beregningsark!K151*Beregningsark!L151*Beregningsark!N151*Beregningsark!P151*Beregningsark!R151*Beregningsark!S151*Beregningsark!W151*Beregningsark!Y151*Beregningsark!Z151*Beregningsark!AB151*Beregningsark!AD151*Beregningsark!AH151*Beregningsark!AJ151,Beregningsark!AO151*Beregningsark!J151*Beregningsark!K151*Beregningsark!L151*Beregningsark!N151*Beregningsark!P151*Beregningsark!R151*Beregningsark!S151*Beregningsark!W151*Beregningsark!Y151*Beregningsark!Z151*Beregningsark!AB151*Beregningsark!AD151*Beregningsark!AH151*Beregningsark!AJ151*0.7672))</f>
        <v/>
      </c>
      <c r="P151" s="15" t="str">
        <f>IF(Beregningsark!AQ151="","",IF(OR(I151="Motorvejsstrækning",I151="Frakørselsflettestrækning",I151="Tilkørselsflettestrækning",I151="Motorvejsforgrening",I151="Motorvejssammenløb",I151="Motorvejsvekselstrækning",I151="Sideanlæg"),Beregningsark!AP151*Beregningsark!J151*Beregningsark!K151*Beregningsark!L151*Beregningsark!N151*Beregningsark!P151*Beregningsark!R151*Beregningsark!S151*Beregningsark!X151*Beregningsark!Y151*Beregningsark!Z151*Beregningsark!AB151*Beregningsark!AD151*Beregningsark!AI151*Beregningsark!AJ151,Beregningsark!AP151*Beregningsark!J151*Beregningsark!K151*Beregningsark!L151*Beregningsark!N151*Beregningsark!P151*Beregningsark!R151*Beregningsark!S151*Beregningsark!X151*Beregningsark!Y151*Beregningsark!Z151*Beregningsark!AB151*Beregningsark!AD151*Beregningsark!AI151*Beregningsark!AJ151*0.7672))</f>
        <v/>
      </c>
      <c r="Q151" s="15" t="str">
        <f t="shared" si="7"/>
        <v/>
      </c>
      <c r="R151" s="17" t="str">
        <f t="shared" si="8"/>
        <v/>
      </c>
    </row>
    <row r="152" spans="1:18" x14ac:dyDescent="0.25">
      <c r="A152" s="4" t="str">
        <f>IF(Inddata!A167="","",Inddata!A167)</f>
        <v/>
      </c>
      <c r="B152" s="4" t="str">
        <f>IF(Inddata!B167="","",Inddata!B167)</f>
        <v/>
      </c>
      <c r="C152" s="4" t="str">
        <f>IF(Inddata!C167="","",Inddata!C167)</f>
        <v/>
      </c>
      <c r="D152" s="4" t="str">
        <f>IF(Inddata!D167="","",Inddata!D167)</f>
        <v/>
      </c>
      <c r="E152" s="4" t="str">
        <f>IF(Inddata!E167="","",Inddata!E167)</f>
        <v/>
      </c>
      <c r="F152" s="4" t="str">
        <f>IF(Inddata!F167="","",Inddata!F167)</f>
        <v/>
      </c>
      <c r="G152" s="4">
        <f>IF(Inddata!G167="","",Inddata!G167)</f>
        <v>0</v>
      </c>
      <c r="H152" s="4" t="str">
        <f>IF(Inddata!H167&gt;0.5,Inddata!H167,"")</f>
        <v/>
      </c>
      <c r="I152" s="4" t="str">
        <f>IF(Inddata!I167="","",Inddata!I167)</f>
        <v/>
      </c>
      <c r="J152" s="15" t="str">
        <f>IF(Beregningsark!AQ152="","",IF(OR(I152="Motorvejsstrækning",I152="Frakørselsflettestrækning",I152="Tilkørselsflettestrækning",I152="Motorvejsforgrening",I152="Motorvejssammenløb",I152="Motorvejsvekselstrækning",I152="Sideanlæg"),Beregningsark!AK152*Beregningsark!J152*Beregningsark!K152*Beregningsark!L152*Beregningsark!N152*Beregningsark!P152*Beregningsark!R152*Beregningsark!S152*Beregningsark!T152*Beregningsark!Y152*Beregningsark!Z152*Beregningsark!AB152*Beregningsark!AD152*Beregningsark!AF152*Beregningsark!AJ152,Beregningsark!AK152*Beregningsark!J152*Beregningsark!K152*Beregningsark!L152*Beregningsark!N152*Beregningsark!P152*Beregningsark!R152*Beregningsark!S152*Beregningsark!T152*Beregningsark!Y152*Beregningsark!Z152*Beregningsark!AB152*Beregningsark!AD152*Beregningsark!AF152*Beregningsark!AJ152*0.7672))</f>
        <v/>
      </c>
      <c r="K152" s="15" t="str">
        <f>IF(Beregningsark!AQ152="","",IF(OR(I152="Motorvejsstrækning",I152="Frakørselsflettestrækning",I152="Tilkørselsflettestrækning",I152="Motorvejsforgrening",I152="Motorvejssammenløb",I152="Motorvejsvekselstrækning",I152="Sideanlæg"),Beregningsark!AL152*Beregningsark!J152*Beregningsark!K152*Beregningsark!M152*Beregningsark!O152*Beregningsark!P152*Beregningsark!Q152*Beregningsark!R152*Beregningsark!S152*Beregningsark!T152*Beregningsark!Y152*Beregningsark!AA152*Beregningsark!AC152*Beregningsark!AE152*Beregningsark!AG152*Beregningsark!AJ152,Beregningsark!AL152*Beregningsark!J152*Beregningsark!K152*Beregningsark!M152*Beregningsark!O152*Beregningsark!P152*Beregningsark!Q152*Beregningsark!R152*Beregningsark!S152*Beregningsark!T152*Beregningsark!Y152*Beregningsark!AA152*Beregningsark!AC152*Beregningsark!AE152*Beregningsark!AG152*Beregningsark!AJ152*0.8833))</f>
        <v/>
      </c>
      <c r="L152" s="15" t="str">
        <f>IF(Beregningsark!AQ152="","",IF(OR(I152="Motorvejsstrækning",I152="Frakørselsflettestrækning",I152="Tilkørselsflettestrækning",I152="Motorvejsforgrening",I152="Motorvejssammenløb",I152="Motorvejsvekselstrækning",I152="Sideanlæg"),Beregningsark!AM152*Beregningsark!J152*Beregningsark!K152*Beregningsark!M152*Beregningsark!O152*Beregningsark!P152*Beregningsark!Q152*Beregningsark!R152*Beregningsark!S152*Beregningsark!U152*Beregningsark!Y152*Beregningsark!AA152*Beregningsark!AC152*Beregningsark!AE152*Beregningsark!AG152*Beregningsark!AJ152,Beregningsark!AM152*Beregningsark!J152*Beregningsark!K152*Beregningsark!M152*Beregningsark!O152*Beregningsark!P152*Beregningsark!Q152*Beregningsark!R152*Beregningsark!S152*Beregningsark!U152*Beregningsark!Y152*Beregningsark!AA152*Beregningsark!AC152*Beregningsark!AE152*Beregningsark!AG152*Beregningsark!AJ152*1.1176))</f>
        <v/>
      </c>
      <c r="M152" s="15" t="str">
        <f t="shared" si="6"/>
        <v/>
      </c>
      <c r="N152" s="15" t="str">
        <f>IF(Beregningsark!AQ152="","",IF(OR(I152="Motorvejsstrækning",I152="Frakørselsflettestrækning",I152="Tilkørselsflettestrækning",I152="Motorvejsforgrening",I152="Motorvejssammenløb",I152="Motorvejsvekselstrækning",I152="Sideanlæg"),Beregningsark!AN152*Beregningsark!J152*Beregningsark!K152*Beregningsark!L152*Beregningsark!N152*Beregningsark!P152*Beregningsark!R152*Beregningsark!S152*Beregningsark!V152*Beregningsark!Y152*Beregningsark!Z152*Beregningsark!AB152*Beregningsark!AD152*Beregningsark!AH152*Beregningsark!AJ152,Beregningsark!AN152*Beregningsark!J152*Beregningsark!K152*Beregningsark!L152*Beregningsark!N152*Beregningsark!P152*Beregningsark!R152*Beregningsark!S152*Beregningsark!V152*Beregningsark!Y152*Beregningsark!Z152*Beregningsark!AB152*Beregningsark!AD152*Beregningsark!AH152*Beregningsark!AJ152*0.7672))</f>
        <v/>
      </c>
      <c r="O152" s="15" t="str">
        <f>IF(Beregningsark!AQ152="","",IF(OR(I152="Motorvejsstrækning",I152="Frakørselsflettestrækning",I152="Tilkørselsflettestrækning",I152="Motorvejsforgrening",I152="Motorvejssammenløb",I152="Motorvejsvekselstrækning",I152="Sideanlæg"),Beregningsark!AO152*Beregningsark!J152*Beregningsark!K152*Beregningsark!L152*Beregningsark!N152*Beregningsark!P152*Beregningsark!R152*Beregningsark!S152*Beregningsark!W152*Beregningsark!Y152*Beregningsark!Z152*Beregningsark!AB152*Beregningsark!AD152*Beregningsark!AH152*Beregningsark!AJ152,Beregningsark!AO152*Beregningsark!J152*Beregningsark!K152*Beregningsark!L152*Beregningsark!N152*Beregningsark!P152*Beregningsark!R152*Beregningsark!S152*Beregningsark!W152*Beregningsark!Y152*Beregningsark!Z152*Beregningsark!AB152*Beregningsark!AD152*Beregningsark!AH152*Beregningsark!AJ152*0.7672))</f>
        <v/>
      </c>
      <c r="P152" s="15" t="str">
        <f>IF(Beregningsark!AQ152="","",IF(OR(I152="Motorvejsstrækning",I152="Frakørselsflettestrækning",I152="Tilkørselsflettestrækning",I152="Motorvejsforgrening",I152="Motorvejssammenløb",I152="Motorvejsvekselstrækning",I152="Sideanlæg"),Beregningsark!AP152*Beregningsark!J152*Beregningsark!K152*Beregningsark!L152*Beregningsark!N152*Beregningsark!P152*Beregningsark!R152*Beregningsark!S152*Beregningsark!X152*Beregningsark!Y152*Beregningsark!Z152*Beregningsark!AB152*Beregningsark!AD152*Beregningsark!AI152*Beregningsark!AJ152,Beregningsark!AP152*Beregningsark!J152*Beregningsark!K152*Beregningsark!L152*Beregningsark!N152*Beregningsark!P152*Beregningsark!R152*Beregningsark!S152*Beregningsark!X152*Beregningsark!Y152*Beregningsark!Z152*Beregningsark!AB152*Beregningsark!AD152*Beregningsark!AI152*Beregningsark!AJ152*0.7672))</f>
        <v/>
      </c>
      <c r="Q152" s="15" t="str">
        <f t="shared" si="7"/>
        <v/>
      </c>
      <c r="R152" s="17" t="str">
        <f t="shared" si="8"/>
        <v/>
      </c>
    </row>
    <row r="153" spans="1:18" x14ac:dyDescent="0.25">
      <c r="A153" s="4" t="str">
        <f>IF(Inddata!A168="","",Inddata!A168)</f>
        <v/>
      </c>
      <c r="B153" s="4" t="str">
        <f>IF(Inddata!B168="","",Inddata!B168)</f>
        <v/>
      </c>
      <c r="C153" s="4" t="str">
        <f>IF(Inddata!C168="","",Inddata!C168)</f>
        <v/>
      </c>
      <c r="D153" s="4" t="str">
        <f>IF(Inddata!D168="","",Inddata!D168)</f>
        <v/>
      </c>
      <c r="E153" s="4" t="str">
        <f>IF(Inddata!E168="","",Inddata!E168)</f>
        <v/>
      </c>
      <c r="F153" s="4" t="str">
        <f>IF(Inddata!F168="","",Inddata!F168)</f>
        <v/>
      </c>
      <c r="G153" s="4">
        <f>IF(Inddata!G168="","",Inddata!G168)</f>
        <v>0</v>
      </c>
      <c r="H153" s="4" t="str">
        <f>IF(Inddata!H168&gt;0.5,Inddata!H168,"")</f>
        <v/>
      </c>
      <c r="I153" s="4" t="str">
        <f>IF(Inddata!I168="","",Inddata!I168)</f>
        <v/>
      </c>
      <c r="J153" s="15" t="str">
        <f>IF(Beregningsark!AQ153="","",IF(OR(I153="Motorvejsstrækning",I153="Frakørselsflettestrækning",I153="Tilkørselsflettestrækning",I153="Motorvejsforgrening",I153="Motorvejssammenløb",I153="Motorvejsvekselstrækning",I153="Sideanlæg"),Beregningsark!AK153*Beregningsark!J153*Beregningsark!K153*Beregningsark!L153*Beregningsark!N153*Beregningsark!P153*Beregningsark!R153*Beregningsark!S153*Beregningsark!T153*Beregningsark!Y153*Beregningsark!Z153*Beregningsark!AB153*Beregningsark!AD153*Beregningsark!AF153*Beregningsark!AJ153,Beregningsark!AK153*Beregningsark!J153*Beregningsark!K153*Beregningsark!L153*Beregningsark!N153*Beregningsark!P153*Beregningsark!R153*Beregningsark!S153*Beregningsark!T153*Beregningsark!Y153*Beregningsark!Z153*Beregningsark!AB153*Beregningsark!AD153*Beregningsark!AF153*Beregningsark!AJ153*0.7672))</f>
        <v/>
      </c>
      <c r="K153" s="15" t="str">
        <f>IF(Beregningsark!AQ153="","",IF(OR(I153="Motorvejsstrækning",I153="Frakørselsflettestrækning",I153="Tilkørselsflettestrækning",I153="Motorvejsforgrening",I153="Motorvejssammenløb",I153="Motorvejsvekselstrækning",I153="Sideanlæg"),Beregningsark!AL153*Beregningsark!J153*Beregningsark!K153*Beregningsark!M153*Beregningsark!O153*Beregningsark!P153*Beregningsark!Q153*Beregningsark!R153*Beregningsark!S153*Beregningsark!T153*Beregningsark!Y153*Beregningsark!AA153*Beregningsark!AC153*Beregningsark!AE153*Beregningsark!AG153*Beregningsark!AJ153,Beregningsark!AL153*Beregningsark!J153*Beregningsark!K153*Beregningsark!M153*Beregningsark!O153*Beregningsark!P153*Beregningsark!Q153*Beregningsark!R153*Beregningsark!S153*Beregningsark!T153*Beregningsark!Y153*Beregningsark!AA153*Beregningsark!AC153*Beregningsark!AE153*Beregningsark!AG153*Beregningsark!AJ153*0.8833))</f>
        <v/>
      </c>
      <c r="L153" s="15" t="str">
        <f>IF(Beregningsark!AQ153="","",IF(OR(I153="Motorvejsstrækning",I153="Frakørselsflettestrækning",I153="Tilkørselsflettestrækning",I153="Motorvejsforgrening",I153="Motorvejssammenløb",I153="Motorvejsvekselstrækning",I153="Sideanlæg"),Beregningsark!AM153*Beregningsark!J153*Beregningsark!K153*Beregningsark!M153*Beregningsark!O153*Beregningsark!P153*Beregningsark!Q153*Beregningsark!R153*Beregningsark!S153*Beregningsark!U153*Beregningsark!Y153*Beregningsark!AA153*Beregningsark!AC153*Beregningsark!AE153*Beregningsark!AG153*Beregningsark!AJ153,Beregningsark!AM153*Beregningsark!J153*Beregningsark!K153*Beregningsark!M153*Beregningsark!O153*Beregningsark!P153*Beregningsark!Q153*Beregningsark!R153*Beregningsark!S153*Beregningsark!U153*Beregningsark!Y153*Beregningsark!AA153*Beregningsark!AC153*Beregningsark!AE153*Beregningsark!AG153*Beregningsark!AJ153*1.1176))</f>
        <v/>
      </c>
      <c r="M153" s="15" t="str">
        <f t="shared" si="6"/>
        <v/>
      </c>
      <c r="N153" s="15" t="str">
        <f>IF(Beregningsark!AQ153="","",IF(OR(I153="Motorvejsstrækning",I153="Frakørselsflettestrækning",I153="Tilkørselsflettestrækning",I153="Motorvejsforgrening",I153="Motorvejssammenløb",I153="Motorvejsvekselstrækning",I153="Sideanlæg"),Beregningsark!AN153*Beregningsark!J153*Beregningsark!K153*Beregningsark!L153*Beregningsark!N153*Beregningsark!P153*Beregningsark!R153*Beregningsark!S153*Beregningsark!V153*Beregningsark!Y153*Beregningsark!Z153*Beregningsark!AB153*Beregningsark!AD153*Beregningsark!AH153*Beregningsark!AJ153,Beregningsark!AN153*Beregningsark!J153*Beregningsark!K153*Beregningsark!L153*Beregningsark!N153*Beregningsark!P153*Beregningsark!R153*Beregningsark!S153*Beregningsark!V153*Beregningsark!Y153*Beregningsark!Z153*Beregningsark!AB153*Beregningsark!AD153*Beregningsark!AH153*Beregningsark!AJ153*0.7672))</f>
        <v/>
      </c>
      <c r="O153" s="15" t="str">
        <f>IF(Beregningsark!AQ153="","",IF(OR(I153="Motorvejsstrækning",I153="Frakørselsflettestrækning",I153="Tilkørselsflettestrækning",I153="Motorvejsforgrening",I153="Motorvejssammenløb",I153="Motorvejsvekselstrækning",I153="Sideanlæg"),Beregningsark!AO153*Beregningsark!J153*Beregningsark!K153*Beregningsark!L153*Beregningsark!N153*Beregningsark!P153*Beregningsark!R153*Beregningsark!S153*Beregningsark!W153*Beregningsark!Y153*Beregningsark!Z153*Beregningsark!AB153*Beregningsark!AD153*Beregningsark!AH153*Beregningsark!AJ153,Beregningsark!AO153*Beregningsark!J153*Beregningsark!K153*Beregningsark!L153*Beregningsark!N153*Beregningsark!P153*Beregningsark!R153*Beregningsark!S153*Beregningsark!W153*Beregningsark!Y153*Beregningsark!Z153*Beregningsark!AB153*Beregningsark!AD153*Beregningsark!AH153*Beregningsark!AJ153*0.7672))</f>
        <v/>
      </c>
      <c r="P153" s="15" t="str">
        <f>IF(Beregningsark!AQ153="","",IF(OR(I153="Motorvejsstrækning",I153="Frakørselsflettestrækning",I153="Tilkørselsflettestrækning",I153="Motorvejsforgrening",I153="Motorvejssammenløb",I153="Motorvejsvekselstrækning",I153="Sideanlæg"),Beregningsark!AP153*Beregningsark!J153*Beregningsark!K153*Beregningsark!L153*Beregningsark!N153*Beregningsark!P153*Beregningsark!R153*Beregningsark!S153*Beregningsark!X153*Beregningsark!Y153*Beregningsark!Z153*Beregningsark!AB153*Beregningsark!AD153*Beregningsark!AI153*Beregningsark!AJ153,Beregningsark!AP153*Beregningsark!J153*Beregningsark!K153*Beregningsark!L153*Beregningsark!N153*Beregningsark!P153*Beregningsark!R153*Beregningsark!S153*Beregningsark!X153*Beregningsark!Y153*Beregningsark!Z153*Beregningsark!AB153*Beregningsark!AD153*Beregningsark!AI153*Beregningsark!AJ153*0.7672))</f>
        <v/>
      </c>
      <c r="Q153" s="15" t="str">
        <f t="shared" si="7"/>
        <v/>
      </c>
      <c r="R153" s="17" t="str">
        <f t="shared" si="8"/>
        <v/>
      </c>
    </row>
    <row r="154" spans="1:18" x14ac:dyDescent="0.25">
      <c r="A154" s="4" t="str">
        <f>IF(Inddata!A169="","",Inddata!A169)</f>
        <v/>
      </c>
      <c r="B154" s="4" t="str">
        <f>IF(Inddata!B169="","",Inddata!B169)</f>
        <v/>
      </c>
      <c r="C154" s="4" t="str">
        <f>IF(Inddata!C169="","",Inddata!C169)</f>
        <v/>
      </c>
      <c r="D154" s="4" t="str">
        <f>IF(Inddata!D169="","",Inddata!D169)</f>
        <v/>
      </c>
      <c r="E154" s="4" t="str">
        <f>IF(Inddata!E169="","",Inddata!E169)</f>
        <v/>
      </c>
      <c r="F154" s="4" t="str">
        <f>IF(Inddata!F169="","",Inddata!F169)</f>
        <v/>
      </c>
      <c r="G154" s="4">
        <f>IF(Inddata!G169="","",Inddata!G169)</f>
        <v>0</v>
      </c>
      <c r="H154" s="4" t="str">
        <f>IF(Inddata!H169&gt;0.5,Inddata!H169,"")</f>
        <v/>
      </c>
      <c r="I154" s="4" t="str">
        <f>IF(Inddata!I169="","",Inddata!I169)</f>
        <v/>
      </c>
      <c r="J154" s="15" t="str">
        <f>IF(Beregningsark!AQ154="","",IF(OR(I154="Motorvejsstrækning",I154="Frakørselsflettestrækning",I154="Tilkørselsflettestrækning",I154="Motorvejsforgrening",I154="Motorvejssammenløb",I154="Motorvejsvekselstrækning",I154="Sideanlæg"),Beregningsark!AK154*Beregningsark!J154*Beregningsark!K154*Beregningsark!L154*Beregningsark!N154*Beregningsark!P154*Beregningsark!R154*Beregningsark!S154*Beregningsark!T154*Beregningsark!Y154*Beregningsark!Z154*Beregningsark!AB154*Beregningsark!AD154*Beregningsark!AF154*Beregningsark!AJ154,Beregningsark!AK154*Beregningsark!J154*Beregningsark!K154*Beregningsark!L154*Beregningsark!N154*Beregningsark!P154*Beregningsark!R154*Beregningsark!S154*Beregningsark!T154*Beregningsark!Y154*Beregningsark!Z154*Beregningsark!AB154*Beregningsark!AD154*Beregningsark!AF154*Beregningsark!AJ154*0.7672))</f>
        <v/>
      </c>
      <c r="K154" s="15" t="str">
        <f>IF(Beregningsark!AQ154="","",IF(OR(I154="Motorvejsstrækning",I154="Frakørselsflettestrækning",I154="Tilkørselsflettestrækning",I154="Motorvejsforgrening",I154="Motorvejssammenløb",I154="Motorvejsvekselstrækning",I154="Sideanlæg"),Beregningsark!AL154*Beregningsark!J154*Beregningsark!K154*Beregningsark!M154*Beregningsark!O154*Beregningsark!P154*Beregningsark!Q154*Beregningsark!R154*Beregningsark!S154*Beregningsark!T154*Beregningsark!Y154*Beregningsark!AA154*Beregningsark!AC154*Beregningsark!AE154*Beregningsark!AG154*Beregningsark!AJ154,Beregningsark!AL154*Beregningsark!J154*Beregningsark!K154*Beregningsark!M154*Beregningsark!O154*Beregningsark!P154*Beregningsark!Q154*Beregningsark!R154*Beregningsark!S154*Beregningsark!T154*Beregningsark!Y154*Beregningsark!AA154*Beregningsark!AC154*Beregningsark!AE154*Beregningsark!AG154*Beregningsark!AJ154*0.8833))</f>
        <v/>
      </c>
      <c r="L154" s="15" t="str">
        <f>IF(Beregningsark!AQ154="","",IF(OR(I154="Motorvejsstrækning",I154="Frakørselsflettestrækning",I154="Tilkørselsflettestrækning",I154="Motorvejsforgrening",I154="Motorvejssammenløb",I154="Motorvejsvekselstrækning",I154="Sideanlæg"),Beregningsark!AM154*Beregningsark!J154*Beregningsark!K154*Beregningsark!M154*Beregningsark!O154*Beregningsark!P154*Beregningsark!Q154*Beregningsark!R154*Beregningsark!S154*Beregningsark!U154*Beregningsark!Y154*Beregningsark!AA154*Beregningsark!AC154*Beregningsark!AE154*Beregningsark!AG154*Beregningsark!AJ154,Beregningsark!AM154*Beregningsark!J154*Beregningsark!K154*Beregningsark!M154*Beregningsark!O154*Beregningsark!P154*Beregningsark!Q154*Beregningsark!R154*Beregningsark!S154*Beregningsark!U154*Beregningsark!Y154*Beregningsark!AA154*Beregningsark!AC154*Beregningsark!AE154*Beregningsark!AG154*Beregningsark!AJ154*1.1176))</f>
        <v/>
      </c>
      <c r="M154" s="15" t="str">
        <f t="shared" si="6"/>
        <v/>
      </c>
      <c r="N154" s="15" t="str">
        <f>IF(Beregningsark!AQ154="","",IF(OR(I154="Motorvejsstrækning",I154="Frakørselsflettestrækning",I154="Tilkørselsflettestrækning",I154="Motorvejsforgrening",I154="Motorvejssammenløb",I154="Motorvejsvekselstrækning",I154="Sideanlæg"),Beregningsark!AN154*Beregningsark!J154*Beregningsark!K154*Beregningsark!L154*Beregningsark!N154*Beregningsark!P154*Beregningsark!R154*Beregningsark!S154*Beregningsark!V154*Beregningsark!Y154*Beregningsark!Z154*Beregningsark!AB154*Beregningsark!AD154*Beregningsark!AH154*Beregningsark!AJ154,Beregningsark!AN154*Beregningsark!J154*Beregningsark!K154*Beregningsark!L154*Beregningsark!N154*Beregningsark!P154*Beregningsark!R154*Beregningsark!S154*Beregningsark!V154*Beregningsark!Y154*Beregningsark!Z154*Beregningsark!AB154*Beregningsark!AD154*Beregningsark!AH154*Beregningsark!AJ154*0.7672))</f>
        <v/>
      </c>
      <c r="O154" s="15" t="str">
        <f>IF(Beregningsark!AQ154="","",IF(OR(I154="Motorvejsstrækning",I154="Frakørselsflettestrækning",I154="Tilkørselsflettestrækning",I154="Motorvejsforgrening",I154="Motorvejssammenløb",I154="Motorvejsvekselstrækning",I154="Sideanlæg"),Beregningsark!AO154*Beregningsark!J154*Beregningsark!K154*Beregningsark!L154*Beregningsark!N154*Beregningsark!P154*Beregningsark!R154*Beregningsark!S154*Beregningsark!W154*Beregningsark!Y154*Beregningsark!Z154*Beregningsark!AB154*Beregningsark!AD154*Beregningsark!AH154*Beregningsark!AJ154,Beregningsark!AO154*Beregningsark!J154*Beregningsark!K154*Beregningsark!L154*Beregningsark!N154*Beregningsark!P154*Beregningsark!R154*Beregningsark!S154*Beregningsark!W154*Beregningsark!Y154*Beregningsark!Z154*Beregningsark!AB154*Beregningsark!AD154*Beregningsark!AH154*Beregningsark!AJ154*0.7672))</f>
        <v/>
      </c>
      <c r="P154" s="15" t="str">
        <f>IF(Beregningsark!AQ154="","",IF(OR(I154="Motorvejsstrækning",I154="Frakørselsflettestrækning",I154="Tilkørselsflettestrækning",I154="Motorvejsforgrening",I154="Motorvejssammenløb",I154="Motorvejsvekselstrækning",I154="Sideanlæg"),Beregningsark!AP154*Beregningsark!J154*Beregningsark!K154*Beregningsark!L154*Beregningsark!N154*Beregningsark!P154*Beregningsark!R154*Beregningsark!S154*Beregningsark!X154*Beregningsark!Y154*Beregningsark!Z154*Beregningsark!AB154*Beregningsark!AD154*Beregningsark!AI154*Beregningsark!AJ154,Beregningsark!AP154*Beregningsark!J154*Beregningsark!K154*Beregningsark!L154*Beregningsark!N154*Beregningsark!P154*Beregningsark!R154*Beregningsark!S154*Beregningsark!X154*Beregningsark!Y154*Beregningsark!Z154*Beregningsark!AB154*Beregningsark!AD154*Beregningsark!AI154*Beregningsark!AJ154*0.7672))</f>
        <v/>
      </c>
      <c r="Q154" s="15" t="str">
        <f t="shared" si="7"/>
        <v/>
      </c>
      <c r="R154" s="17" t="str">
        <f t="shared" si="8"/>
        <v/>
      </c>
    </row>
    <row r="155" spans="1:18" x14ac:dyDescent="0.25">
      <c r="A155" s="4" t="str">
        <f>IF(Inddata!A170="","",Inddata!A170)</f>
        <v/>
      </c>
      <c r="B155" s="4" t="str">
        <f>IF(Inddata!B170="","",Inddata!B170)</f>
        <v/>
      </c>
      <c r="C155" s="4" t="str">
        <f>IF(Inddata!C170="","",Inddata!C170)</f>
        <v/>
      </c>
      <c r="D155" s="4" t="str">
        <f>IF(Inddata!D170="","",Inddata!D170)</f>
        <v/>
      </c>
      <c r="E155" s="4" t="str">
        <f>IF(Inddata!E170="","",Inddata!E170)</f>
        <v/>
      </c>
      <c r="F155" s="4" t="str">
        <f>IF(Inddata!F170="","",Inddata!F170)</f>
        <v/>
      </c>
      <c r="G155" s="4">
        <f>IF(Inddata!G170="","",Inddata!G170)</f>
        <v>0</v>
      </c>
      <c r="H155" s="4" t="str">
        <f>IF(Inddata!H170&gt;0.5,Inddata!H170,"")</f>
        <v/>
      </c>
      <c r="I155" s="4" t="str">
        <f>IF(Inddata!I170="","",Inddata!I170)</f>
        <v/>
      </c>
      <c r="J155" s="15" t="str">
        <f>IF(Beregningsark!AQ155="","",IF(OR(I155="Motorvejsstrækning",I155="Frakørselsflettestrækning",I155="Tilkørselsflettestrækning",I155="Motorvejsforgrening",I155="Motorvejssammenløb",I155="Motorvejsvekselstrækning",I155="Sideanlæg"),Beregningsark!AK155*Beregningsark!J155*Beregningsark!K155*Beregningsark!L155*Beregningsark!N155*Beregningsark!P155*Beregningsark!R155*Beregningsark!S155*Beregningsark!T155*Beregningsark!Y155*Beregningsark!Z155*Beregningsark!AB155*Beregningsark!AD155*Beregningsark!AF155*Beregningsark!AJ155,Beregningsark!AK155*Beregningsark!J155*Beregningsark!K155*Beregningsark!L155*Beregningsark!N155*Beregningsark!P155*Beregningsark!R155*Beregningsark!S155*Beregningsark!T155*Beregningsark!Y155*Beregningsark!Z155*Beregningsark!AB155*Beregningsark!AD155*Beregningsark!AF155*Beregningsark!AJ155*0.7672))</f>
        <v/>
      </c>
      <c r="K155" s="15" t="str">
        <f>IF(Beregningsark!AQ155="","",IF(OR(I155="Motorvejsstrækning",I155="Frakørselsflettestrækning",I155="Tilkørselsflettestrækning",I155="Motorvejsforgrening",I155="Motorvejssammenløb",I155="Motorvejsvekselstrækning",I155="Sideanlæg"),Beregningsark!AL155*Beregningsark!J155*Beregningsark!K155*Beregningsark!M155*Beregningsark!O155*Beregningsark!P155*Beregningsark!Q155*Beregningsark!R155*Beregningsark!S155*Beregningsark!T155*Beregningsark!Y155*Beregningsark!AA155*Beregningsark!AC155*Beregningsark!AE155*Beregningsark!AG155*Beregningsark!AJ155,Beregningsark!AL155*Beregningsark!J155*Beregningsark!K155*Beregningsark!M155*Beregningsark!O155*Beregningsark!P155*Beregningsark!Q155*Beregningsark!R155*Beregningsark!S155*Beregningsark!T155*Beregningsark!Y155*Beregningsark!AA155*Beregningsark!AC155*Beregningsark!AE155*Beregningsark!AG155*Beregningsark!AJ155*0.8833))</f>
        <v/>
      </c>
      <c r="L155" s="15" t="str">
        <f>IF(Beregningsark!AQ155="","",IF(OR(I155="Motorvejsstrækning",I155="Frakørselsflettestrækning",I155="Tilkørselsflettestrækning",I155="Motorvejsforgrening",I155="Motorvejssammenløb",I155="Motorvejsvekselstrækning",I155="Sideanlæg"),Beregningsark!AM155*Beregningsark!J155*Beregningsark!K155*Beregningsark!M155*Beregningsark!O155*Beregningsark!P155*Beregningsark!Q155*Beregningsark!R155*Beregningsark!S155*Beregningsark!U155*Beregningsark!Y155*Beregningsark!AA155*Beregningsark!AC155*Beregningsark!AE155*Beregningsark!AG155*Beregningsark!AJ155,Beregningsark!AM155*Beregningsark!J155*Beregningsark!K155*Beregningsark!M155*Beregningsark!O155*Beregningsark!P155*Beregningsark!Q155*Beregningsark!R155*Beregningsark!S155*Beregningsark!U155*Beregningsark!Y155*Beregningsark!AA155*Beregningsark!AC155*Beregningsark!AE155*Beregningsark!AG155*Beregningsark!AJ155*1.1176))</f>
        <v/>
      </c>
      <c r="M155" s="15" t="str">
        <f t="shared" si="6"/>
        <v/>
      </c>
      <c r="N155" s="15" t="str">
        <f>IF(Beregningsark!AQ155="","",IF(OR(I155="Motorvejsstrækning",I155="Frakørselsflettestrækning",I155="Tilkørselsflettestrækning",I155="Motorvejsforgrening",I155="Motorvejssammenløb",I155="Motorvejsvekselstrækning",I155="Sideanlæg"),Beregningsark!AN155*Beregningsark!J155*Beregningsark!K155*Beregningsark!L155*Beregningsark!N155*Beregningsark!P155*Beregningsark!R155*Beregningsark!S155*Beregningsark!V155*Beregningsark!Y155*Beregningsark!Z155*Beregningsark!AB155*Beregningsark!AD155*Beregningsark!AH155*Beregningsark!AJ155,Beregningsark!AN155*Beregningsark!J155*Beregningsark!K155*Beregningsark!L155*Beregningsark!N155*Beregningsark!P155*Beregningsark!R155*Beregningsark!S155*Beregningsark!V155*Beregningsark!Y155*Beregningsark!Z155*Beregningsark!AB155*Beregningsark!AD155*Beregningsark!AH155*Beregningsark!AJ155*0.7672))</f>
        <v/>
      </c>
      <c r="O155" s="15" t="str">
        <f>IF(Beregningsark!AQ155="","",IF(OR(I155="Motorvejsstrækning",I155="Frakørselsflettestrækning",I155="Tilkørselsflettestrækning",I155="Motorvejsforgrening",I155="Motorvejssammenløb",I155="Motorvejsvekselstrækning",I155="Sideanlæg"),Beregningsark!AO155*Beregningsark!J155*Beregningsark!K155*Beregningsark!L155*Beregningsark!N155*Beregningsark!P155*Beregningsark!R155*Beregningsark!S155*Beregningsark!W155*Beregningsark!Y155*Beregningsark!Z155*Beregningsark!AB155*Beregningsark!AD155*Beregningsark!AH155*Beregningsark!AJ155,Beregningsark!AO155*Beregningsark!J155*Beregningsark!K155*Beregningsark!L155*Beregningsark!N155*Beregningsark!P155*Beregningsark!R155*Beregningsark!S155*Beregningsark!W155*Beregningsark!Y155*Beregningsark!Z155*Beregningsark!AB155*Beregningsark!AD155*Beregningsark!AH155*Beregningsark!AJ155*0.7672))</f>
        <v/>
      </c>
      <c r="P155" s="15" t="str">
        <f>IF(Beregningsark!AQ155="","",IF(OR(I155="Motorvejsstrækning",I155="Frakørselsflettestrækning",I155="Tilkørselsflettestrækning",I155="Motorvejsforgrening",I155="Motorvejssammenløb",I155="Motorvejsvekselstrækning",I155="Sideanlæg"),Beregningsark!AP155*Beregningsark!J155*Beregningsark!K155*Beregningsark!L155*Beregningsark!N155*Beregningsark!P155*Beregningsark!R155*Beregningsark!S155*Beregningsark!X155*Beregningsark!Y155*Beregningsark!Z155*Beregningsark!AB155*Beregningsark!AD155*Beregningsark!AI155*Beregningsark!AJ155,Beregningsark!AP155*Beregningsark!J155*Beregningsark!K155*Beregningsark!L155*Beregningsark!N155*Beregningsark!P155*Beregningsark!R155*Beregningsark!S155*Beregningsark!X155*Beregningsark!Y155*Beregningsark!Z155*Beregningsark!AB155*Beregningsark!AD155*Beregningsark!AI155*Beregningsark!AJ155*0.7672))</f>
        <v/>
      </c>
      <c r="Q155" s="15" t="str">
        <f t="shared" si="7"/>
        <v/>
      </c>
      <c r="R155" s="17" t="str">
        <f t="shared" si="8"/>
        <v/>
      </c>
    </row>
    <row r="156" spans="1:18" x14ac:dyDescent="0.25">
      <c r="A156" s="4" t="str">
        <f>IF(Inddata!A171="","",Inddata!A171)</f>
        <v/>
      </c>
      <c r="B156" s="4" t="str">
        <f>IF(Inddata!B171="","",Inddata!B171)</f>
        <v/>
      </c>
      <c r="C156" s="4" t="str">
        <f>IF(Inddata!C171="","",Inddata!C171)</f>
        <v/>
      </c>
      <c r="D156" s="4" t="str">
        <f>IF(Inddata!D171="","",Inddata!D171)</f>
        <v/>
      </c>
      <c r="E156" s="4" t="str">
        <f>IF(Inddata!E171="","",Inddata!E171)</f>
        <v/>
      </c>
      <c r="F156" s="4" t="str">
        <f>IF(Inddata!F171="","",Inddata!F171)</f>
        <v/>
      </c>
      <c r="G156" s="4">
        <f>IF(Inddata!G171="","",Inddata!G171)</f>
        <v>0</v>
      </c>
      <c r="H156" s="4" t="str">
        <f>IF(Inddata!H171&gt;0.5,Inddata!H171,"")</f>
        <v/>
      </c>
      <c r="I156" s="4" t="str">
        <f>IF(Inddata!I171="","",Inddata!I171)</f>
        <v/>
      </c>
      <c r="J156" s="15" t="str">
        <f>IF(Beregningsark!AQ156="","",IF(OR(I156="Motorvejsstrækning",I156="Frakørselsflettestrækning",I156="Tilkørselsflettestrækning",I156="Motorvejsforgrening",I156="Motorvejssammenløb",I156="Motorvejsvekselstrækning",I156="Sideanlæg"),Beregningsark!AK156*Beregningsark!J156*Beregningsark!K156*Beregningsark!L156*Beregningsark!N156*Beregningsark!P156*Beregningsark!R156*Beregningsark!S156*Beregningsark!T156*Beregningsark!Y156*Beregningsark!Z156*Beregningsark!AB156*Beregningsark!AD156*Beregningsark!AF156*Beregningsark!AJ156,Beregningsark!AK156*Beregningsark!J156*Beregningsark!K156*Beregningsark!L156*Beregningsark!N156*Beregningsark!P156*Beregningsark!R156*Beregningsark!S156*Beregningsark!T156*Beregningsark!Y156*Beregningsark!Z156*Beregningsark!AB156*Beregningsark!AD156*Beregningsark!AF156*Beregningsark!AJ156*0.7672))</f>
        <v/>
      </c>
      <c r="K156" s="15" t="str">
        <f>IF(Beregningsark!AQ156="","",IF(OR(I156="Motorvejsstrækning",I156="Frakørselsflettestrækning",I156="Tilkørselsflettestrækning",I156="Motorvejsforgrening",I156="Motorvejssammenløb",I156="Motorvejsvekselstrækning",I156="Sideanlæg"),Beregningsark!AL156*Beregningsark!J156*Beregningsark!K156*Beregningsark!M156*Beregningsark!O156*Beregningsark!P156*Beregningsark!Q156*Beregningsark!R156*Beregningsark!S156*Beregningsark!T156*Beregningsark!Y156*Beregningsark!AA156*Beregningsark!AC156*Beregningsark!AE156*Beregningsark!AG156*Beregningsark!AJ156,Beregningsark!AL156*Beregningsark!J156*Beregningsark!K156*Beregningsark!M156*Beregningsark!O156*Beregningsark!P156*Beregningsark!Q156*Beregningsark!R156*Beregningsark!S156*Beregningsark!T156*Beregningsark!Y156*Beregningsark!AA156*Beregningsark!AC156*Beregningsark!AE156*Beregningsark!AG156*Beregningsark!AJ156*0.8833))</f>
        <v/>
      </c>
      <c r="L156" s="15" t="str">
        <f>IF(Beregningsark!AQ156="","",IF(OR(I156="Motorvejsstrækning",I156="Frakørselsflettestrækning",I156="Tilkørselsflettestrækning",I156="Motorvejsforgrening",I156="Motorvejssammenløb",I156="Motorvejsvekselstrækning",I156="Sideanlæg"),Beregningsark!AM156*Beregningsark!J156*Beregningsark!K156*Beregningsark!M156*Beregningsark!O156*Beregningsark!P156*Beregningsark!Q156*Beregningsark!R156*Beregningsark!S156*Beregningsark!U156*Beregningsark!Y156*Beregningsark!AA156*Beregningsark!AC156*Beregningsark!AE156*Beregningsark!AG156*Beregningsark!AJ156,Beregningsark!AM156*Beregningsark!J156*Beregningsark!K156*Beregningsark!M156*Beregningsark!O156*Beregningsark!P156*Beregningsark!Q156*Beregningsark!R156*Beregningsark!S156*Beregningsark!U156*Beregningsark!Y156*Beregningsark!AA156*Beregningsark!AC156*Beregningsark!AE156*Beregningsark!AG156*Beregningsark!AJ156*1.1176))</f>
        <v/>
      </c>
      <c r="M156" s="15" t="str">
        <f t="shared" si="6"/>
        <v/>
      </c>
      <c r="N156" s="15" t="str">
        <f>IF(Beregningsark!AQ156="","",IF(OR(I156="Motorvejsstrækning",I156="Frakørselsflettestrækning",I156="Tilkørselsflettestrækning",I156="Motorvejsforgrening",I156="Motorvejssammenløb",I156="Motorvejsvekselstrækning",I156="Sideanlæg"),Beregningsark!AN156*Beregningsark!J156*Beregningsark!K156*Beregningsark!L156*Beregningsark!N156*Beregningsark!P156*Beregningsark!R156*Beregningsark!S156*Beregningsark!V156*Beregningsark!Y156*Beregningsark!Z156*Beregningsark!AB156*Beregningsark!AD156*Beregningsark!AH156*Beregningsark!AJ156,Beregningsark!AN156*Beregningsark!J156*Beregningsark!K156*Beregningsark!L156*Beregningsark!N156*Beregningsark!P156*Beregningsark!R156*Beregningsark!S156*Beregningsark!V156*Beregningsark!Y156*Beregningsark!Z156*Beregningsark!AB156*Beregningsark!AD156*Beregningsark!AH156*Beregningsark!AJ156*0.7672))</f>
        <v/>
      </c>
      <c r="O156" s="15" t="str">
        <f>IF(Beregningsark!AQ156="","",IF(OR(I156="Motorvejsstrækning",I156="Frakørselsflettestrækning",I156="Tilkørselsflettestrækning",I156="Motorvejsforgrening",I156="Motorvejssammenløb",I156="Motorvejsvekselstrækning",I156="Sideanlæg"),Beregningsark!AO156*Beregningsark!J156*Beregningsark!K156*Beregningsark!L156*Beregningsark!N156*Beregningsark!P156*Beregningsark!R156*Beregningsark!S156*Beregningsark!W156*Beregningsark!Y156*Beregningsark!Z156*Beregningsark!AB156*Beregningsark!AD156*Beregningsark!AH156*Beregningsark!AJ156,Beregningsark!AO156*Beregningsark!J156*Beregningsark!K156*Beregningsark!L156*Beregningsark!N156*Beregningsark!P156*Beregningsark!R156*Beregningsark!S156*Beregningsark!W156*Beregningsark!Y156*Beregningsark!Z156*Beregningsark!AB156*Beregningsark!AD156*Beregningsark!AH156*Beregningsark!AJ156*0.7672))</f>
        <v/>
      </c>
      <c r="P156" s="15" t="str">
        <f>IF(Beregningsark!AQ156="","",IF(OR(I156="Motorvejsstrækning",I156="Frakørselsflettestrækning",I156="Tilkørselsflettestrækning",I156="Motorvejsforgrening",I156="Motorvejssammenløb",I156="Motorvejsvekselstrækning",I156="Sideanlæg"),Beregningsark!AP156*Beregningsark!J156*Beregningsark!K156*Beregningsark!L156*Beregningsark!N156*Beregningsark!P156*Beregningsark!R156*Beregningsark!S156*Beregningsark!X156*Beregningsark!Y156*Beregningsark!Z156*Beregningsark!AB156*Beregningsark!AD156*Beregningsark!AI156*Beregningsark!AJ156,Beregningsark!AP156*Beregningsark!J156*Beregningsark!K156*Beregningsark!L156*Beregningsark!N156*Beregningsark!P156*Beregningsark!R156*Beregningsark!S156*Beregningsark!X156*Beregningsark!Y156*Beregningsark!Z156*Beregningsark!AB156*Beregningsark!AD156*Beregningsark!AI156*Beregningsark!AJ156*0.7672))</f>
        <v/>
      </c>
      <c r="Q156" s="15" t="str">
        <f t="shared" si="7"/>
        <v/>
      </c>
      <c r="R156" s="17" t="str">
        <f t="shared" si="8"/>
        <v/>
      </c>
    </row>
    <row r="157" spans="1:18" x14ac:dyDescent="0.25">
      <c r="A157" s="4" t="str">
        <f>IF(Inddata!A172="","",Inddata!A172)</f>
        <v/>
      </c>
      <c r="B157" s="4" t="str">
        <f>IF(Inddata!B172="","",Inddata!B172)</f>
        <v/>
      </c>
      <c r="C157" s="4" t="str">
        <f>IF(Inddata!C172="","",Inddata!C172)</f>
        <v/>
      </c>
      <c r="D157" s="4" t="str">
        <f>IF(Inddata!D172="","",Inddata!D172)</f>
        <v/>
      </c>
      <c r="E157" s="4" t="str">
        <f>IF(Inddata!E172="","",Inddata!E172)</f>
        <v/>
      </c>
      <c r="F157" s="4" t="str">
        <f>IF(Inddata!F172="","",Inddata!F172)</f>
        <v/>
      </c>
      <c r="G157" s="4">
        <f>IF(Inddata!G172="","",Inddata!G172)</f>
        <v>0</v>
      </c>
      <c r="H157" s="4" t="str">
        <f>IF(Inddata!H172&gt;0.5,Inddata!H172,"")</f>
        <v/>
      </c>
      <c r="I157" s="4" t="str">
        <f>IF(Inddata!I172="","",Inddata!I172)</f>
        <v/>
      </c>
      <c r="J157" s="15" t="str">
        <f>IF(Beregningsark!AQ157="","",IF(OR(I157="Motorvejsstrækning",I157="Frakørselsflettestrækning",I157="Tilkørselsflettestrækning",I157="Motorvejsforgrening",I157="Motorvejssammenløb",I157="Motorvejsvekselstrækning",I157="Sideanlæg"),Beregningsark!AK157*Beregningsark!J157*Beregningsark!K157*Beregningsark!L157*Beregningsark!N157*Beregningsark!P157*Beregningsark!R157*Beregningsark!S157*Beregningsark!T157*Beregningsark!Y157*Beregningsark!Z157*Beregningsark!AB157*Beregningsark!AD157*Beregningsark!AF157*Beregningsark!AJ157,Beregningsark!AK157*Beregningsark!J157*Beregningsark!K157*Beregningsark!L157*Beregningsark!N157*Beregningsark!P157*Beregningsark!R157*Beregningsark!S157*Beregningsark!T157*Beregningsark!Y157*Beregningsark!Z157*Beregningsark!AB157*Beregningsark!AD157*Beregningsark!AF157*Beregningsark!AJ157*0.7672))</f>
        <v/>
      </c>
      <c r="K157" s="15" t="str">
        <f>IF(Beregningsark!AQ157="","",IF(OR(I157="Motorvejsstrækning",I157="Frakørselsflettestrækning",I157="Tilkørselsflettestrækning",I157="Motorvejsforgrening",I157="Motorvejssammenløb",I157="Motorvejsvekselstrækning",I157="Sideanlæg"),Beregningsark!AL157*Beregningsark!J157*Beregningsark!K157*Beregningsark!M157*Beregningsark!O157*Beregningsark!P157*Beregningsark!Q157*Beregningsark!R157*Beregningsark!S157*Beregningsark!T157*Beregningsark!Y157*Beregningsark!AA157*Beregningsark!AC157*Beregningsark!AE157*Beregningsark!AG157*Beregningsark!AJ157,Beregningsark!AL157*Beregningsark!J157*Beregningsark!K157*Beregningsark!M157*Beregningsark!O157*Beregningsark!P157*Beregningsark!Q157*Beregningsark!R157*Beregningsark!S157*Beregningsark!T157*Beregningsark!Y157*Beregningsark!AA157*Beregningsark!AC157*Beregningsark!AE157*Beregningsark!AG157*Beregningsark!AJ157*0.8833))</f>
        <v/>
      </c>
      <c r="L157" s="15" t="str">
        <f>IF(Beregningsark!AQ157="","",IF(OR(I157="Motorvejsstrækning",I157="Frakørselsflettestrækning",I157="Tilkørselsflettestrækning",I157="Motorvejsforgrening",I157="Motorvejssammenløb",I157="Motorvejsvekselstrækning",I157="Sideanlæg"),Beregningsark!AM157*Beregningsark!J157*Beregningsark!K157*Beregningsark!M157*Beregningsark!O157*Beregningsark!P157*Beregningsark!Q157*Beregningsark!R157*Beregningsark!S157*Beregningsark!U157*Beregningsark!Y157*Beregningsark!AA157*Beregningsark!AC157*Beregningsark!AE157*Beregningsark!AG157*Beregningsark!AJ157,Beregningsark!AM157*Beregningsark!J157*Beregningsark!K157*Beregningsark!M157*Beregningsark!O157*Beregningsark!P157*Beregningsark!Q157*Beregningsark!R157*Beregningsark!S157*Beregningsark!U157*Beregningsark!Y157*Beregningsark!AA157*Beregningsark!AC157*Beregningsark!AE157*Beregningsark!AG157*Beregningsark!AJ157*1.1176))</f>
        <v/>
      </c>
      <c r="M157" s="15" t="str">
        <f t="shared" si="6"/>
        <v/>
      </c>
      <c r="N157" s="15" t="str">
        <f>IF(Beregningsark!AQ157="","",IF(OR(I157="Motorvejsstrækning",I157="Frakørselsflettestrækning",I157="Tilkørselsflettestrækning",I157="Motorvejsforgrening",I157="Motorvejssammenløb",I157="Motorvejsvekselstrækning",I157="Sideanlæg"),Beregningsark!AN157*Beregningsark!J157*Beregningsark!K157*Beregningsark!L157*Beregningsark!N157*Beregningsark!P157*Beregningsark!R157*Beregningsark!S157*Beregningsark!V157*Beregningsark!Y157*Beregningsark!Z157*Beregningsark!AB157*Beregningsark!AD157*Beregningsark!AH157*Beregningsark!AJ157,Beregningsark!AN157*Beregningsark!J157*Beregningsark!K157*Beregningsark!L157*Beregningsark!N157*Beregningsark!P157*Beregningsark!R157*Beregningsark!S157*Beregningsark!V157*Beregningsark!Y157*Beregningsark!Z157*Beregningsark!AB157*Beregningsark!AD157*Beregningsark!AH157*Beregningsark!AJ157*0.7672))</f>
        <v/>
      </c>
      <c r="O157" s="15" t="str">
        <f>IF(Beregningsark!AQ157="","",IF(OR(I157="Motorvejsstrækning",I157="Frakørselsflettestrækning",I157="Tilkørselsflettestrækning",I157="Motorvejsforgrening",I157="Motorvejssammenløb",I157="Motorvejsvekselstrækning",I157="Sideanlæg"),Beregningsark!AO157*Beregningsark!J157*Beregningsark!K157*Beregningsark!L157*Beregningsark!N157*Beregningsark!P157*Beregningsark!R157*Beregningsark!S157*Beregningsark!W157*Beregningsark!Y157*Beregningsark!Z157*Beregningsark!AB157*Beregningsark!AD157*Beregningsark!AH157*Beregningsark!AJ157,Beregningsark!AO157*Beregningsark!J157*Beregningsark!K157*Beregningsark!L157*Beregningsark!N157*Beregningsark!P157*Beregningsark!R157*Beregningsark!S157*Beregningsark!W157*Beregningsark!Y157*Beregningsark!Z157*Beregningsark!AB157*Beregningsark!AD157*Beregningsark!AH157*Beregningsark!AJ157*0.7672))</f>
        <v/>
      </c>
      <c r="P157" s="15" t="str">
        <f>IF(Beregningsark!AQ157="","",IF(OR(I157="Motorvejsstrækning",I157="Frakørselsflettestrækning",I157="Tilkørselsflettestrækning",I157="Motorvejsforgrening",I157="Motorvejssammenløb",I157="Motorvejsvekselstrækning",I157="Sideanlæg"),Beregningsark!AP157*Beregningsark!J157*Beregningsark!K157*Beregningsark!L157*Beregningsark!N157*Beregningsark!P157*Beregningsark!R157*Beregningsark!S157*Beregningsark!X157*Beregningsark!Y157*Beregningsark!Z157*Beregningsark!AB157*Beregningsark!AD157*Beregningsark!AI157*Beregningsark!AJ157,Beregningsark!AP157*Beregningsark!J157*Beregningsark!K157*Beregningsark!L157*Beregningsark!N157*Beregningsark!P157*Beregningsark!R157*Beregningsark!S157*Beregningsark!X157*Beregningsark!Y157*Beregningsark!Z157*Beregningsark!AB157*Beregningsark!AD157*Beregningsark!AI157*Beregningsark!AJ157*0.7672))</f>
        <v/>
      </c>
      <c r="Q157" s="15" t="str">
        <f t="shared" si="7"/>
        <v/>
      </c>
      <c r="R157" s="17" t="str">
        <f t="shared" si="8"/>
        <v/>
      </c>
    </row>
    <row r="158" spans="1:18" x14ac:dyDescent="0.25">
      <c r="A158" s="4" t="str">
        <f>IF(Inddata!A173="","",Inddata!A173)</f>
        <v/>
      </c>
      <c r="B158" s="4" t="str">
        <f>IF(Inddata!B173="","",Inddata!B173)</f>
        <v/>
      </c>
      <c r="C158" s="4" t="str">
        <f>IF(Inddata!C173="","",Inddata!C173)</f>
        <v/>
      </c>
      <c r="D158" s="4" t="str">
        <f>IF(Inddata!D173="","",Inddata!D173)</f>
        <v/>
      </c>
      <c r="E158" s="4" t="str">
        <f>IF(Inddata!E173="","",Inddata!E173)</f>
        <v/>
      </c>
      <c r="F158" s="4" t="str">
        <f>IF(Inddata!F173="","",Inddata!F173)</f>
        <v/>
      </c>
      <c r="G158" s="4">
        <f>IF(Inddata!G173="","",Inddata!G173)</f>
        <v>0</v>
      </c>
      <c r="H158" s="4" t="str">
        <f>IF(Inddata!H173&gt;0.5,Inddata!H173,"")</f>
        <v/>
      </c>
      <c r="I158" s="4" t="str">
        <f>IF(Inddata!I173="","",Inddata!I173)</f>
        <v/>
      </c>
      <c r="J158" s="15" t="str">
        <f>IF(Beregningsark!AQ158="","",IF(OR(I158="Motorvejsstrækning",I158="Frakørselsflettestrækning",I158="Tilkørselsflettestrækning",I158="Motorvejsforgrening",I158="Motorvejssammenløb",I158="Motorvejsvekselstrækning",I158="Sideanlæg"),Beregningsark!AK158*Beregningsark!J158*Beregningsark!K158*Beregningsark!L158*Beregningsark!N158*Beregningsark!P158*Beregningsark!R158*Beregningsark!S158*Beregningsark!T158*Beregningsark!Y158*Beregningsark!Z158*Beregningsark!AB158*Beregningsark!AD158*Beregningsark!AF158*Beregningsark!AJ158,Beregningsark!AK158*Beregningsark!J158*Beregningsark!K158*Beregningsark!L158*Beregningsark!N158*Beregningsark!P158*Beregningsark!R158*Beregningsark!S158*Beregningsark!T158*Beregningsark!Y158*Beregningsark!Z158*Beregningsark!AB158*Beregningsark!AD158*Beregningsark!AF158*Beregningsark!AJ158*0.7672))</f>
        <v/>
      </c>
      <c r="K158" s="15" t="str">
        <f>IF(Beregningsark!AQ158="","",IF(OR(I158="Motorvejsstrækning",I158="Frakørselsflettestrækning",I158="Tilkørselsflettestrækning",I158="Motorvejsforgrening",I158="Motorvejssammenløb",I158="Motorvejsvekselstrækning",I158="Sideanlæg"),Beregningsark!AL158*Beregningsark!J158*Beregningsark!K158*Beregningsark!M158*Beregningsark!O158*Beregningsark!P158*Beregningsark!Q158*Beregningsark!R158*Beregningsark!S158*Beregningsark!T158*Beregningsark!Y158*Beregningsark!AA158*Beregningsark!AC158*Beregningsark!AE158*Beregningsark!AG158*Beregningsark!AJ158,Beregningsark!AL158*Beregningsark!J158*Beregningsark!K158*Beregningsark!M158*Beregningsark!O158*Beregningsark!P158*Beregningsark!Q158*Beregningsark!R158*Beregningsark!S158*Beregningsark!T158*Beregningsark!Y158*Beregningsark!AA158*Beregningsark!AC158*Beregningsark!AE158*Beregningsark!AG158*Beregningsark!AJ158*0.8833))</f>
        <v/>
      </c>
      <c r="L158" s="15" t="str">
        <f>IF(Beregningsark!AQ158="","",IF(OR(I158="Motorvejsstrækning",I158="Frakørselsflettestrækning",I158="Tilkørselsflettestrækning",I158="Motorvejsforgrening",I158="Motorvejssammenløb",I158="Motorvejsvekselstrækning",I158="Sideanlæg"),Beregningsark!AM158*Beregningsark!J158*Beregningsark!K158*Beregningsark!M158*Beregningsark!O158*Beregningsark!P158*Beregningsark!Q158*Beregningsark!R158*Beregningsark!S158*Beregningsark!U158*Beregningsark!Y158*Beregningsark!AA158*Beregningsark!AC158*Beregningsark!AE158*Beregningsark!AG158*Beregningsark!AJ158,Beregningsark!AM158*Beregningsark!J158*Beregningsark!K158*Beregningsark!M158*Beregningsark!O158*Beregningsark!P158*Beregningsark!Q158*Beregningsark!R158*Beregningsark!S158*Beregningsark!U158*Beregningsark!Y158*Beregningsark!AA158*Beregningsark!AC158*Beregningsark!AE158*Beregningsark!AG158*Beregningsark!AJ158*1.1176))</f>
        <v/>
      </c>
      <c r="M158" s="15" t="str">
        <f t="shared" si="6"/>
        <v/>
      </c>
      <c r="N158" s="15" t="str">
        <f>IF(Beregningsark!AQ158="","",IF(OR(I158="Motorvejsstrækning",I158="Frakørselsflettestrækning",I158="Tilkørselsflettestrækning",I158="Motorvejsforgrening",I158="Motorvejssammenløb",I158="Motorvejsvekselstrækning",I158="Sideanlæg"),Beregningsark!AN158*Beregningsark!J158*Beregningsark!K158*Beregningsark!L158*Beregningsark!N158*Beregningsark!P158*Beregningsark!R158*Beregningsark!S158*Beregningsark!V158*Beregningsark!Y158*Beregningsark!Z158*Beregningsark!AB158*Beregningsark!AD158*Beregningsark!AH158*Beregningsark!AJ158,Beregningsark!AN158*Beregningsark!J158*Beregningsark!K158*Beregningsark!L158*Beregningsark!N158*Beregningsark!P158*Beregningsark!R158*Beregningsark!S158*Beregningsark!V158*Beregningsark!Y158*Beregningsark!Z158*Beregningsark!AB158*Beregningsark!AD158*Beregningsark!AH158*Beregningsark!AJ158*0.7672))</f>
        <v/>
      </c>
      <c r="O158" s="15" t="str">
        <f>IF(Beregningsark!AQ158="","",IF(OR(I158="Motorvejsstrækning",I158="Frakørselsflettestrækning",I158="Tilkørselsflettestrækning",I158="Motorvejsforgrening",I158="Motorvejssammenløb",I158="Motorvejsvekselstrækning",I158="Sideanlæg"),Beregningsark!AO158*Beregningsark!J158*Beregningsark!K158*Beregningsark!L158*Beregningsark!N158*Beregningsark!P158*Beregningsark!R158*Beregningsark!S158*Beregningsark!W158*Beregningsark!Y158*Beregningsark!Z158*Beregningsark!AB158*Beregningsark!AD158*Beregningsark!AH158*Beregningsark!AJ158,Beregningsark!AO158*Beregningsark!J158*Beregningsark!K158*Beregningsark!L158*Beregningsark!N158*Beregningsark!P158*Beregningsark!R158*Beregningsark!S158*Beregningsark!W158*Beregningsark!Y158*Beregningsark!Z158*Beregningsark!AB158*Beregningsark!AD158*Beregningsark!AH158*Beregningsark!AJ158*0.7672))</f>
        <v/>
      </c>
      <c r="P158" s="15" t="str">
        <f>IF(Beregningsark!AQ158="","",IF(OR(I158="Motorvejsstrækning",I158="Frakørselsflettestrækning",I158="Tilkørselsflettestrækning",I158="Motorvejsforgrening",I158="Motorvejssammenløb",I158="Motorvejsvekselstrækning",I158="Sideanlæg"),Beregningsark!AP158*Beregningsark!J158*Beregningsark!K158*Beregningsark!L158*Beregningsark!N158*Beregningsark!P158*Beregningsark!R158*Beregningsark!S158*Beregningsark!X158*Beregningsark!Y158*Beregningsark!Z158*Beregningsark!AB158*Beregningsark!AD158*Beregningsark!AI158*Beregningsark!AJ158,Beregningsark!AP158*Beregningsark!J158*Beregningsark!K158*Beregningsark!L158*Beregningsark!N158*Beregningsark!P158*Beregningsark!R158*Beregningsark!S158*Beregningsark!X158*Beregningsark!Y158*Beregningsark!Z158*Beregningsark!AB158*Beregningsark!AD158*Beregningsark!AI158*Beregningsark!AJ158*0.7672))</f>
        <v/>
      </c>
      <c r="Q158" s="15" t="str">
        <f t="shared" si="7"/>
        <v/>
      </c>
      <c r="R158" s="17" t="str">
        <f t="shared" si="8"/>
        <v/>
      </c>
    </row>
    <row r="159" spans="1:18" x14ac:dyDescent="0.25">
      <c r="A159" s="4" t="str">
        <f>IF(Inddata!A174="","",Inddata!A174)</f>
        <v/>
      </c>
      <c r="B159" s="4" t="str">
        <f>IF(Inddata!B174="","",Inddata!B174)</f>
        <v/>
      </c>
      <c r="C159" s="4" t="str">
        <f>IF(Inddata!C174="","",Inddata!C174)</f>
        <v/>
      </c>
      <c r="D159" s="4" t="str">
        <f>IF(Inddata!D174="","",Inddata!D174)</f>
        <v/>
      </c>
      <c r="E159" s="4" t="str">
        <f>IF(Inddata!E174="","",Inddata!E174)</f>
        <v/>
      </c>
      <c r="F159" s="4" t="str">
        <f>IF(Inddata!F174="","",Inddata!F174)</f>
        <v/>
      </c>
      <c r="G159" s="4">
        <f>IF(Inddata!G174="","",Inddata!G174)</f>
        <v>0</v>
      </c>
      <c r="H159" s="4" t="str">
        <f>IF(Inddata!H174&gt;0.5,Inddata!H174,"")</f>
        <v/>
      </c>
      <c r="I159" s="4" t="str">
        <f>IF(Inddata!I174="","",Inddata!I174)</f>
        <v/>
      </c>
      <c r="J159" s="15" t="str">
        <f>IF(Beregningsark!AQ159="","",IF(OR(I159="Motorvejsstrækning",I159="Frakørselsflettestrækning",I159="Tilkørselsflettestrækning",I159="Motorvejsforgrening",I159="Motorvejssammenløb",I159="Motorvejsvekselstrækning",I159="Sideanlæg"),Beregningsark!AK159*Beregningsark!J159*Beregningsark!K159*Beregningsark!L159*Beregningsark!N159*Beregningsark!P159*Beregningsark!R159*Beregningsark!S159*Beregningsark!T159*Beregningsark!Y159*Beregningsark!Z159*Beregningsark!AB159*Beregningsark!AD159*Beregningsark!AF159*Beregningsark!AJ159,Beregningsark!AK159*Beregningsark!J159*Beregningsark!K159*Beregningsark!L159*Beregningsark!N159*Beregningsark!P159*Beregningsark!R159*Beregningsark!S159*Beregningsark!T159*Beregningsark!Y159*Beregningsark!Z159*Beregningsark!AB159*Beregningsark!AD159*Beregningsark!AF159*Beregningsark!AJ159*0.7672))</f>
        <v/>
      </c>
      <c r="K159" s="15" t="str">
        <f>IF(Beregningsark!AQ159="","",IF(OR(I159="Motorvejsstrækning",I159="Frakørselsflettestrækning",I159="Tilkørselsflettestrækning",I159="Motorvejsforgrening",I159="Motorvejssammenløb",I159="Motorvejsvekselstrækning",I159="Sideanlæg"),Beregningsark!AL159*Beregningsark!J159*Beregningsark!K159*Beregningsark!M159*Beregningsark!O159*Beregningsark!P159*Beregningsark!Q159*Beregningsark!R159*Beregningsark!S159*Beregningsark!T159*Beregningsark!Y159*Beregningsark!AA159*Beregningsark!AC159*Beregningsark!AE159*Beregningsark!AG159*Beregningsark!AJ159,Beregningsark!AL159*Beregningsark!J159*Beregningsark!K159*Beregningsark!M159*Beregningsark!O159*Beregningsark!P159*Beregningsark!Q159*Beregningsark!R159*Beregningsark!S159*Beregningsark!T159*Beregningsark!Y159*Beregningsark!AA159*Beregningsark!AC159*Beregningsark!AE159*Beregningsark!AG159*Beregningsark!AJ159*0.8833))</f>
        <v/>
      </c>
      <c r="L159" s="15" t="str">
        <f>IF(Beregningsark!AQ159="","",IF(OR(I159="Motorvejsstrækning",I159="Frakørselsflettestrækning",I159="Tilkørselsflettestrækning",I159="Motorvejsforgrening",I159="Motorvejssammenløb",I159="Motorvejsvekselstrækning",I159="Sideanlæg"),Beregningsark!AM159*Beregningsark!J159*Beregningsark!K159*Beregningsark!M159*Beregningsark!O159*Beregningsark!P159*Beregningsark!Q159*Beregningsark!R159*Beregningsark!S159*Beregningsark!U159*Beregningsark!Y159*Beregningsark!AA159*Beregningsark!AC159*Beregningsark!AE159*Beregningsark!AG159*Beregningsark!AJ159,Beregningsark!AM159*Beregningsark!J159*Beregningsark!K159*Beregningsark!M159*Beregningsark!O159*Beregningsark!P159*Beregningsark!Q159*Beregningsark!R159*Beregningsark!S159*Beregningsark!U159*Beregningsark!Y159*Beregningsark!AA159*Beregningsark!AC159*Beregningsark!AE159*Beregningsark!AG159*Beregningsark!AJ159*1.1176))</f>
        <v/>
      </c>
      <c r="M159" s="15" t="str">
        <f t="shared" si="6"/>
        <v/>
      </c>
      <c r="N159" s="15" t="str">
        <f>IF(Beregningsark!AQ159="","",IF(OR(I159="Motorvejsstrækning",I159="Frakørselsflettestrækning",I159="Tilkørselsflettestrækning",I159="Motorvejsforgrening",I159="Motorvejssammenløb",I159="Motorvejsvekselstrækning",I159="Sideanlæg"),Beregningsark!AN159*Beregningsark!J159*Beregningsark!K159*Beregningsark!L159*Beregningsark!N159*Beregningsark!P159*Beregningsark!R159*Beregningsark!S159*Beregningsark!V159*Beregningsark!Y159*Beregningsark!Z159*Beregningsark!AB159*Beregningsark!AD159*Beregningsark!AH159*Beregningsark!AJ159,Beregningsark!AN159*Beregningsark!J159*Beregningsark!K159*Beregningsark!L159*Beregningsark!N159*Beregningsark!P159*Beregningsark!R159*Beregningsark!S159*Beregningsark!V159*Beregningsark!Y159*Beregningsark!Z159*Beregningsark!AB159*Beregningsark!AD159*Beregningsark!AH159*Beregningsark!AJ159*0.7672))</f>
        <v/>
      </c>
      <c r="O159" s="15" t="str">
        <f>IF(Beregningsark!AQ159="","",IF(OR(I159="Motorvejsstrækning",I159="Frakørselsflettestrækning",I159="Tilkørselsflettestrækning",I159="Motorvejsforgrening",I159="Motorvejssammenløb",I159="Motorvejsvekselstrækning",I159="Sideanlæg"),Beregningsark!AO159*Beregningsark!J159*Beregningsark!K159*Beregningsark!L159*Beregningsark!N159*Beregningsark!P159*Beregningsark!R159*Beregningsark!S159*Beregningsark!W159*Beregningsark!Y159*Beregningsark!Z159*Beregningsark!AB159*Beregningsark!AD159*Beregningsark!AH159*Beregningsark!AJ159,Beregningsark!AO159*Beregningsark!J159*Beregningsark!K159*Beregningsark!L159*Beregningsark!N159*Beregningsark!P159*Beregningsark!R159*Beregningsark!S159*Beregningsark!W159*Beregningsark!Y159*Beregningsark!Z159*Beregningsark!AB159*Beregningsark!AD159*Beregningsark!AH159*Beregningsark!AJ159*0.7672))</f>
        <v/>
      </c>
      <c r="P159" s="15" t="str">
        <f>IF(Beregningsark!AQ159="","",IF(OR(I159="Motorvejsstrækning",I159="Frakørselsflettestrækning",I159="Tilkørselsflettestrækning",I159="Motorvejsforgrening",I159="Motorvejssammenløb",I159="Motorvejsvekselstrækning",I159="Sideanlæg"),Beregningsark!AP159*Beregningsark!J159*Beregningsark!K159*Beregningsark!L159*Beregningsark!N159*Beregningsark!P159*Beregningsark!R159*Beregningsark!S159*Beregningsark!X159*Beregningsark!Y159*Beregningsark!Z159*Beregningsark!AB159*Beregningsark!AD159*Beregningsark!AI159*Beregningsark!AJ159,Beregningsark!AP159*Beregningsark!J159*Beregningsark!K159*Beregningsark!L159*Beregningsark!N159*Beregningsark!P159*Beregningsark!R159*Beregningsark!S159*Beregningsark!X159*Beregningsark!Y159*Beregningsark!Z159*Beregningsark!AB159*Beregningsark!AD159*Beregningsark!AI159*Beregningsark!AJ159*0.7672))</f>
        <v/>
      </c>
      <c r="Q159" s="15" t="str">
        <f t="shared" si="7"/>
        <v/>
      </c>
      <c r="R159" s="17" t="str">
        <f t="shared" si="8"/>
        <v/>
      </c>
    </row>
    <row r="160" spans="1:18" x14ac:dyDescent="0.25">
      <c r="A160" s="4" t="str">
        <f>IF(Inddata!A175="","",Inddata!A175)</f>
        <v/>
      </c>
      <c r="B160" s="4" t="str">
        <f>IF(Inddata!B175="","",Inddata!B175)</f>
        <v/>
      </c>
      <c r="C160" s="4" t="str">
        <f>IF(Inddata!C175="","",Inddata!C175)</f>
        <v/>
      </c>
      <c r="D160" s="4" t="str">
        <f>IF(Inddata!D175="","",Inddata!D175)</f>
        <v/>
      </c>
      <c r="E160" s="4" t="str">
        <f>IF(Inddata!E175="","",Inddata!E175)</f>
        <v/>
      </c>
      <c r="F160" s="4" t="str">
        <f>IF(Inddata!F175="","",Inddata!F175)</f>
        <v/>
      </c>
      <c r="G160" s="4">
        <f>IF(Inddata!G175="","",Inddata!G175)</f>
        <v>0</v>
      </c>
      <c r="H160" s="4" t="str">
        <f>IF(Inddata!H175&gt;0.5,Inddata!H175,"")</f>
        <v/>
      </c>
      <c r="I160" s="4" t="str">
        <f>IF(Inddata!I175="","",Inddata!I175)</f>
        <v/>
      </c>
      <c r="J160" s="15" t="str">
        <f>IF(Beregningsark!AQ160="","",IF(OR(I160="Motorvejsstrækning",I160="Frakørselsflettestrækning",I160="Tilkørselsflettestrækning",I160="Motorvejsforgrening",I160="Motorvejssammenløb",I160="Motorvejsvekselstrækning",I160="Sideanlæg"),Beregningsark!AK160*Beregningsark!J160*Beregningsark!K160*Beregningsark!L160*Beregningsark!N160*Beregningsark!P160*Beregningsark!R160*Beregningsark!S160*Beregningsark!T160*Beregningsark!Y160*Beregningsark!Z160*Beregningsark!AB160*Beregningsark!AD160*Beregningsark!AF160*Beregningsark!AJ160,Beregningsark!AK160*Beregningsark!J160*Beregningsark!K160*Beregningsark!L160*Beregningsark!N160*Beregningsark!P160*Beregningsark!R160*Beregningsark!S160*Beregningsark!T160*Beregningsark!Y160*Beregningsark!Z160*Beregningsark!AB160*Beregningsark!AD160*Beregningsark!AF160*Beregningsark!AJ160*0.7672))</f>
        <v/>
      </c>
      <c r="K160" s="15" t="str">
        <f>IF(Beregningsark!AQ160="","",IF(OR(I160="Motorvejsstrækning",I160="Frakørselsflettestrækning",I160="Tilkørselsflettestrækning",I160="Motorvejsforgrening",I160="Motorvejssammenløb",I160="Motorvejsvekselstrækning",I160="Sideanlæg"),Beregningsark!AL160*Beregningsark!J160*Beregningsark!K160*Beregningsark!M160*Beregningsark!O160*Beregningsark!P160*Beregningsark!Q160*Beregningsark!R160*Beregningsark!S160*Beregningsark!T160*Beregningsark!Y160*Beregningsark!AA160*Beregningsark!AC160*Beregningsark!AE160*Beregningsark!AG160*Beregningsark!AJ160,Beregningsark!AL160*Beregningsark!J160*Beregningsark!K160*Beregningsark!M160*Beregningsark!O160*Beregningsark!P160*Beregningsark!Q160*Beregningsark!R160*Beregningsark!S160*Beregningsark!T160*Beregningsark!Y160*Beregningsark!AA160*Beregningsark!AC160*Beregningsark!AE160*Beregningsark!AG160*Beregningsark!AJ160*0.8833))</f>
        <v/>
      </c>
      <c r="L160" s="15" t="str">
        <f>IF(Beregningsark!AQ160="","",IF(OR(I160="Motorvejsstrækning",I160="Frakørselsflettestrækning",I160="Tilkørselsflettestrækning",I160="Motorvejsforgrening",I160="Motorvejssammenløb",I160="Motorvejsvekselstrækning",I160="Sideanlæg"),Beregningsark!AM160*Beregningsark!J160*Beregningsark!K160*Beregningsark!M160*Beregningsark!O160*Beregningsark!P160*Beregningsark!Q160*Beregningsark!R160*Beregningsark!S160*Beregningsark!U160*Beregningsark!Y160*Beregningsark!AA160*Beregningsark!AC160*Beregningsark!AE160*Beregningsark!AG160*Beregningsark!AJ160,Beregningsark!AM160*Beregningsark!J160*Beregningsark!K160*Beregningsark!M160*Beregningsark!O160*Beregningsark!P160*Beregningsark!Q160*Beregningsark!R160*Beregningsark!S160*Beregningsark!U160*Beregningsark!Y160*Beregningsark!AA160*Beregningsark!AC160*Beregningsark!AE160*Beregningsark!AG160*Beregningsark!AJ160*1.1176))</f>
        <v/>
      </c>
      <c r="M160" s="15" t="str">
        <f t="shared" si="6"/>
        <v/>
      </c>
      <c r="N160" s="15" t="str">
        <f>IF(Beregningsark!AQ160="","",IF(OR(I160="Motorvejsstrækning",I160="Frakørselsflettestrækning",I160="Tilkørselsflettestrækning",I160="Motorvejsforgrening",I160="Motorvejssammenløb",I160="Motorvejsvekselstrækning",I160="Sideanlæg"),Beregningsark!AN160*Beregningsark!J160*Beregningsark!K160*Beregningsark!L160*Beregningsark!N160*Beregningsark!P160*Beregningsark!R160*Beregningsark!S160*Beregningsark!V160*Beregningsark!Y160*Beregningsark!Z160*Beregningsark!AB160*Beregningsark!AD160*Beregningsark!AH160*Beregningsark!AJ160,Beregningsark!AN160*Beregningsark!J160*Beregningsark!K160*Beregningsark!L160*Beregningsark!N160*Beregningsark!P160*Beregningsark!R160*Beregningsark!S160*Beregningsark!V160*Beregningsark!Y160*Beregningsark!Z160*Beregningsark!AB160*Beregningsark!AD160*Beregningsark!AH160*Beregningsark!AJ160*0.7672))</f>
        <v/>
      </c>
      <c r="O160" s="15" t="str">
        <f>IF(Beregningsark!AQ160="","",IF(OR(I160="Motorvejsstrækning",I160="Frakørselsflettestrækning",I160="Tilkørselsflettestrækning",I160="Motorvejsforgrening",I160="Motorvejssammenløb",I160="Motorvejsvekselstrækning",I160="Sideanlæg"),Beregningsark!AO160*Beregningsark!J160*Beregningsark!K160*Beregningsark!L160*Beregningsark!N160*Beregningsark!P160*Beregningsark!R160*Beregningsark!S160*Beregningsark!W160*Beregningsark!Y160*Beregningsark!Z160*Beregningsark!AB160*Beregningsark!AD160*Beregningsark!AH160*Beregningsark!AJ160,Beregningsark!AO160*Beregningsark!J160*Beregningsark!K160*Beregningsark!L160*Beregningsark!N160*Beregningsark!P160*Beregningsark!R160*Beregningsark!S160*Beregningsark!W160*Beregningsark!Y160*Beregningsark!Z160*Beregningsark!AB160*Beregningsark!AD160*Beregningsark!AH160*Beregningsark!AJ160*0.7672))</f>
        <v/>
      </c>
      <c r="P160" s="15" t="str">
        <f>IF(Beregningsark!AQ160="","",IF(OR(I160="Motorvejsstrækning",I160="Frakørselsflettestrækning",I160="Tilkørselsflettestrækning",I160="Motorvejsforgrening",I160="Motorvejssammenløb",I160="Motorvejsvekselstrækning",I160="Sideanlæg"),Beregningsark!AP160*Beregningsark!J160*Beregningsark!K160*Beregningsark!L160*Beregningsark!N160*Beregningsark!P160*Beregningsark!R160*Beregningsark!S160*Beregningsark!X160*Beregningsark!Y160*Beregningsark!Z160*Beregningsark!AB160*Beregningsark!AD160*Beregningsark!AI160*Beregningsark!AJ160,Beregningsark!AP160*Beregningsark!J160*Beregningsark!K160*Beregningsark!L160*Beregningsark!N160*Beregningsark!P160*Beregningsark!R160*Beregningsark!S160*Beregningsark!X160*Beregningsark!Y160*Beregningsark!Z160*Beregningsark!AB160*Beregningsark!AD160*Beregningsark!AI160*Beregningsark!AJ160*0.7672))</f>
        <v/>
      </c>
      <c r="Q160" s="15" t="str">
        <f t="shared" si="7"/>
        <v/>
      </c>
      <c r="R160" s="17" t="str">
        <f t="shared" si="8"/>
        <v/>
      </c>
    </row>
    <row r="161" spans="1:18" x14ac:dyDescent="0.25">
      <c r="A161" s="4" t="str">
        <f>IF(Inddata!A176="","",Inddata!A176)</f>
        <v/>
      </c>
      <c r="B161" s="4" t="str">
        <f>IF(Inddata!B176="","",Inddata!B176)</f>
        <v/>
      </c>
      <c r="C161" s="4" t="str">
        <f>IF(Inddata!C176="","",Inddata!C176)</f>
        <v/>
      </c>
      <c r="D161" s="4" t="str">
        <f>IF(Inddata!D176="","",Inddata!D176)</f>
        <v/>
      </c>
      <c r="E161" s="4" t="str">
        <f>IF(Inddata!E176="","",Inddata!E176)</f>
        <v/>
      </c>
      <c r="F161" s="4" t="str">
        <f>IF(Inddata!F176="","",Inddata!F176)</f>
        <v/>
      </c>
      <c r="G161" s="4">
        <f>IF(Inddata!G176="","",Inddata!G176)</f>
        <v>0</v>
      </c>
      <c r="H161" s="4" t="str">
        <f>IF(Inddata!H176&gt;0.5,Inddata!H176,"")</f>
        <v/>
      </c>
      <c r="I161" s="4" t="str">
        <f>IF(Inddata!I176="","",Inddata!I176)</f>
        <v/>
      </c>
      <c r="J161" s="15" t="str">
        <f>IF(Beregningsark!AQ161="","",IF(OR(I161="Motorvejsstrækning",I161="Frakørselsflettestrækning",I161="Tilkørselsflettestrækning",I161="Motorvejsforgrening",I161="Motorvejssammenløb",I161="Motorvejsvekselstrækning",I161="Sideanlæg"),Beregningsark!AK161*Beregningsark!J161*Beregningsark!K161*Beregningsark!L161*Beregningsark!N161*Beregningsark!P161*Beregningsark!R161*Beregningsark!S161*Beregningsark!T161*Beregningsark!Y161*Beregningsark!Z161*Beregningsark!AB161*Beregningsark!AD161*Beregningsark!AF161*Beregningsark!AJ161,Beregningsark!AK161*Beregningsark!J161*Beregningsark!K161*Beregningsark!L161*Beregningsark!N161*Beregningsark!P161*Beregningsark!R161*Beregningsark!S161*Beregningsark!T161*Beregningsark!Y161*Beregningsark!Z161*Beregningsark!AB161*Beregningsark!AD161*Beregningsark!AF161*Beregningsark!AJ161*0.7672))</f>
        <v/>
      </c>
      <c r="K161" s="15" t="str">
        <f>IF(Beregningsark!AQ161="","",IF(OR(I161="Motorvejsstrækning",I161="Frakørselsflettestrækning",I161="Tilkørselsflettestrækning",I161="Motorvejsforgrening",I161="Motorvejssammenløb",I161="Motorvejsvekselstrækning",I161="Sideanlæg"),Beregningsark!AL161*Beregningsark!J161*Beregningsark!K161*Beregningsark!M161*Beregningsark!O161*Beregningsark!P161*Beregningsark!Q161*Beregningsark!R161*Beregningsark!S161*Beregningsark!T161*Beregningsark!Y161*Beregningsark!AA161*Beregningsark!AC161*Beregningsark!AE161*Beregningsark!AG161*Beregningsark!AJ161,Beregningsark!AL161*Beregningsark!J161*Beregningsark!K161*Beregningsark!M161*Beregningsark!O161*Beregningsark!P161*Beregningsark!Q161*Beregningsark!R161*Beregningsark!S161*Beregningsark!T161*Beregningsark!Y161*Beregningsark!AA161*Beregningsark!AC161*Beregningsark!AE161*Beregningsark!AG161*Beregningsark!AJ161*0.8833))</f>
        <v/>
      </c>
      <c r="L161" s="15" t="str">
        <f>IF(Beregningsark!AQ161="","",IF(OR(I161="Motorvejsstrækning",I161="Frakørselsflettestrækning",I161="Tilkørselsflettestrækning",I161="Motorvejsforgrening",I161="Motorvejssammenløb",I161="Motorvejsvekselstrækning",I161="Sideanlæg"),Beregningsark!AM161*Beregningsark!J161*Beregningsark!K161*Beregningsark!M161*Beregningsark!O161*Beregningsark!P161*Beregningsark!Q161*Beregningsark!R161*Beregningsark!S161*Beregningsark!U161*Beregningsark!Y161*Beregningsark!AA161*Beregningsark!AC161*Beregningsark!AE161*Beregningsark!AG161*Beregningsark!AJ161,Beregningsark!AM161*Beregningsark!J161*Beregningsark!K161*Beregningsark!M161*Beregningsark!O161*Beregningsark!P161*Beregningsark!Q161*Beregningsark!R161*Beregningsark!S161*Beregningsark!U161*Beregningsark!Y161*Beregningsark!AA161*Beregningsark!AC161*Beregningsark!AE161*Beregningsark!AG161*Beregningsark!AJ161*1.1176))</f>
        <v/>
      </c>
      <c r="M161" s="15" t="str">
        <f t="shared" si="6"/>
        <v/>
      </c>
      <c r="N161" s="15" t="str">
        <f>IF(Beregningsark!AQ161="","",IF(OR(I161="Motorvejsstrækning",I161="Frakørselsflettestrækning",I161="Tilkørselsflettestrækning",I161="Motorvejsforgrening",I161="Motorvejssammenløb",I161="Motorvejsvekselstrækning",I161="Sideanlæg"),Beregningsark!AN161*Beregningsark!J161*Beregningsark!K161*Beregningsark!L161*Beregningsark!N161*Beregningsark!P161*Beregningsark!R161*Beregningsark!S161*Beregningsark!V161*Beregningsark!Y161*Beregningsark!Z161*Beregningsark!AB161*Beregningsark!AD161*Beregningsark!AH161*Beregningsark!AJ161,Beregningsark!AN161*Beregningsark!J161*Beregningsark!K161*Beregningsark!L161*Beregningsark!N161*Beregningsark!P161*Beregningsark!R161*Beregningsark!S161*Beregningsark!V161*Beregningsark!Y161*Beregningsark!Z161*Beregningsark!AB161*Beregningsark!AD161*Beregningsark!AH161*Beregningsark!AJ161*0.7672))</f>
        <v/>
      </c>
      <c r="O161" s="15" t="str">
        <f>IF(Beregningsark!AQ161="","",IF(OR(I161="Motorvejsstrækning",I161="Frakørselsflettestrækning",I161="Tilkørselsflettestrækning",I161="Motorvejsforgrening",I161="Motorvejssammenløb",I161="Motorvejsvekselstrækning",I161="Sideanlæg"),Beregningsark!AO161*Beregningsark!J161*Beregningsark!K161*Beregningsark!L161*Beregningsark!N161*Beregningsark!P161*Beregningsark!R161*Beregningsark!S161*Beregningsark!W161*Beregningsark!Y161*Beregningsark!Z161*Beregningsark!AB161*Beregningsark!AD161*Beregningsark!AH161*Beregningsark!AJ161,Beregningsark!AO161*Beregningsark!J161*Beregningsark!K161*Beregningsark!L161*Beregningsark!N161*Beregningsark!P161*Beregningsark!R161*Beregningsark!S161*Beregningsark!W161*Beregningsark!Y161*Beregningsark!Z161*Beregningsark!AB161*Beregningsark!AD161*Beregningsark!AH161*Beregningsark!AJ161*0.7672))</f>
        <v/>
      </c>
      <c r="P161" s="15" t="str">
        <f>IF(Beregningsark!AQ161="","",IF(OR(I161="Motorvejsstrækning",I161="Frakørselsflettestrækning",I161="Tilkørselsflettestrækning",I161="Motorvejsforgrening",I161="Motorvejssammenløb",I161="Motorvejsvekselstrækning",I161="Sideanlæg"),Beregningsark!AP161*Beregningsark!J161*Beregningsark!K161*Beregningsark!L161*Beregningsark!N161*Beregningsark!P161*Beregningsark!R161*Beregningsark!S161*Beregningsark!X161*Beregningsark!Y161*Beregningsark!Z161*Beregningsark!AB161*Beregningsark!AD161*Beregningsark!AI161*Beregningsark!AJ161,Beregningsark!AP161*Beregningsark!J161*Beregningsark!K161*Beregningsark!L161*Beregningsark!N161*Beregningsark!P161*Beregningsark!R161*Beregningsark!S161*Beregningsark!X161*Beregningsark!Y161*Beregningsark!Z161*Beregningsark!AB161*Beregningsark!AD161*Beregningsark!AI161*Beregningsark!AJ161*0.7672))</f>
        <v/>
      </c>
      <c r="Q161" s="15" t="str">
        <f t="shared" si="7"/>
        <v/>
      </c>
      <c r="R161" s="17" t="str">
        <f t="shared" si="8"/>
        <v/>
      </c>
    </row>
    <row r="162" spans="1:18" x14ac:dyDescent="0.25">
      <c r="A162" s="4" t="str">
        <f>IF(Inddata!A177="","",Inddata!A177)</f>
        <v/>
      </c>
      <c r="B162" s="4" t="str">
        <f>IF(Inddata!B177="","",Inddata!B177)</f>
        <v/>
      </c>
      <c r="C162" s="4" t="str">
        <f>IF(Inddata!C177="","",Inddata!C177)</f>
        <v/>
      </c>
      <c r="D162" s="4" t="str">
        <f>IF(Inddata!D177="","",Inddata!D177)</f>
        <v/>
      </c>
      <c r="E162" s="4" t="str">
        <f>IF(Inddata!E177="","",Inddata!E177)</f>
        <v/>
      </c>
      <c r="F162" s="4" t="str">
        <f>IF(Inddata!F177="","",Inddata!F177)</f>
        <v/>
      </c>
      <c r="G162" s="4">
        <f>IF(Inddata!G177="","",Inddata!G177)</f>
        <v>0</v>
      </c>
      <c r="H162" s="4" t="str">
        <f>IF(Inddata!H177&gt;0.5,Inddata!H177,"")</f>
        <v/>
      </c>
      <c r="I162" s="4" t="str">
        <f>IF(Inddata!I177="","",Inddata!I177)</f>
        <v/>
      </c>
      <c r="J162" s="15" t="str">
        <f>IF(Beregningsark!AQ162="","",IF(OR(I162="Motorvejsstrækning",I162="Frakørselsflettestrækning",I162="Tilkørselsflettestrækning",I162="Motorvejsforgrening",I162="Motorvejssammenløb",I162="Motorvejsvekselstrækning",I162="Sideanlæg"),Beregningsark!AK162*Beregningsark!J162*Beregningsark!K162*Beregningsark!L162*Beregningsark!N162*Beregningsark!P162*Beregningsark!R162*Beregningsark!S162*Beregningsark!T162*Beregningsark!Y162*Beregningsark!Z162*Beregningsark!AB162*Beregningsark!AD162*Beregningsark!AF162*Beregningsark!AJ162,Beregningsark!AK162*Beregningsark!J162*Beregningsark!K162*Beregningsark!L162*Beregningsark!N162*Beregningsark!P162*Beregningsark!R162*Beregningsark!S162*Beregningsark!T162*Beregningsark!Y162*Beregningsark!Z162*Beregningsark!AB162*Beregningsark!AD162*Beregningsark!AF162*Beregningsark!AJ162*0.7672))</f>
        <v/>
      </c>
      <c r="K162" s="15" t="str">
        <f>IF(Beregningsark!AQ162="","",IF(OR(I162="Motorvejsstrækning",I162="Frakørselsflettestrækning",I162="Tilkørselsflettestrækning",I162="Motorvejsforgrening",I162="Motorvejssammenløb",I162="Motorvejsvekselstrækning",I162="Sideanlæg"),Beregningsark!AL162*Beregningsark!J162*Beregningsark!K162*Beregningsark!M162*Beregningsark!O162*Beregningsark!P162*Beregningsark!Q162*Beregningsark!R162*Beregningsark!S162*Beregningsark!T162*Beregningsark!Y162*Beregningsark!AA162*Beregningsark!AC162*Beregningsark!AE162*Beregningsark!AG162*Beregningsark!AJ162,Beregningsark!AL162*Beregningsark!J162*Beregningsark!K162*Beregningsark!M162*Beregningsark!O162*Beregningsark!P162*Beregningsark!Q162*Beregningsark!R162*Beregningsark!S162*Beregningsark!T162*Beregningsark!Y162*Beregningsark!AA162*Beregningsark!AC162*Beregningsark!AE162*Beregningsark!AG162*Beregningsark!AJ162*0.8833))</f>
        <v/>
      </c>
      <c r="L162" s="15" t="str">
        <f>IF(Beregningsark!AQ162="","",IF(OR(I162="Motorvejsstrækning",I162="Frakørselsflettestrækning",I162="Tilkørselsflettestrækning",I162="Motorvejsforgrening",I162="Motorvejssammenløb",I162="Motorvejsvekselstrækning",I162="Sideanlæg"),Beregningsark!AM162*Beregningsark!J162*Beregningsark!K162*Beregningsark!M162*Beregningsark!O162*Beregningsark!P162*Beregningsark!Q162*Beregningsark!R162*Beregningsark!S162*Beregningsark!U162*Beregningsark!Y162*Beregningsark!AA162*Beregningsark!AC162*Beregningsark!AE162*Beregningsark!AG162*Beregningsark!AJ162,Beregningsark!AM162*Beregningsark!J162*Beregningsark!K162*Beregningsark!M162*Beregningsark!O162*Beregningsark!P162*Beregningsark!Q162*Beregningsark!R162*Beregningsark!S162*Beregningsark!U162*Beregningsark!Y162*Beregningsark!AA162*Beregningsark!AC162*Beregningsark!AE162*Beregningsark!AG162*Beregningsark!AJ162*1.1176))</f>
        <v/>
      </c>
      <c r="M162" s="15" t="str">
        <f t="shared" si="6"/>
        <v/>
      </c>
      <c r="N162" s="15" t="str">
        <f>IF(Beregningsark!AQ162="","",IF(OR(I162="Motorvejsstrækning",I162="Frakørselsflettestrækning",I162="Tilkørselsflettestrækning",I162="Motorvejsforgrening",I162="Motorvejssammenløb",I162="Motorvejsvekselstrækning",I162="Sideanlæg"),Beregningsark!AN162*Beregningsark!J162*Beregningsark!K162*Beregningsark!L162*Beregningsark!N162*Beregningsark!P162*Beregningsark!R162*Beregningsark!S162*Beregningsark!V162*Beregningsark!Y162*Beregningsark!Z162*Beregningsark!AB162*Beregningsark!AD162*Beregningsark!AH162*Beregningsark!AJ162,Beregningsark!AN162*Beregningsark!J162*Beregningsark!K162*Beregningsark!L162*Beregningsark!N162*Beregningsark!P162*Beregningsark!R162*Beregningsark!S162*Beregningsark!V162*Beregningsark!Y162*Beregningsark!Z162*Beregningsark!AB162*Beregningsark!AD162*Beregningsark!AH162*Beregningsark!AJ162*0.7672))</f>
        <v/>
      </c>
      <c r="O162" s="15" t="str">
        <f>IF(Beregningsark!AQ162="","",IF(OR(I162="Motorvejsstrækning",I162="Frakørselsflettestrækning",I162="Tilkørselsflettestrækning",I162="Motorvejsforgrening",I162="Motorvejssammenløb",I162="Motorvejsvekselstrækning",I162="Sideanlæg"),Beregningsark!AO162*Beregningsark!J162*Beregningsark!K162*Beregningsark!L162*Beregningsark!N162*Beregningsark!P162*Beregningsark!R162*Beregningsark!S162*Beregningsark!W162*Beregningsark!Y162*Beregningsark!Z162*Beregningsark!AB162*Beregningsark!AD162*Beregningsark!AH162*Beregningsark!AJ162,Beregningsark!AO162*Beregningsark!J162*Beregningsark!K162*Beregningsark!L162*Beregningsark!N162*Beregningsark!P162*Beregningsark!R162*Beregningsark!S162*Beregningsark!W162*Beregningsark!Y162*Beregningsark!Z162*Beregningsark!AB162*Beregningsark!AD162*Beregningsark!AH162*Beregningsark!AJ162*0.7672))</f>
        <v/>
      </c>
      <c r="P162" s="15" t="str">
        <f>IF(Beregningsark!AQ162="","",IF(OR(I162="Motorvejsstrækning",I162="Frakørselsflettestrækning",I162="Tilkørselsflettestrækning",I162="Motorvejsforgrening",I162="Motorvejssammenløb",I162="Motorvejsvekselstrækning",I162="Sideanlæg"),Beregningsark!AP162*Beregningsark!J162*Beregningsark!K162*Beregningsark!L162*Beregningsark!N162*Beregningsark!P162*Beregningsark!R162*Beregningsark!S162*Beregningsark!X162*Beregningsark!Y162*Beregningsark!Z162*Beregningsark!AB162*Beregningsark!AD162*Beregningsark!AI162*Beregningsark!AJ162,Beregningsark!AP162*Beregningsark!J162*Beregningsark!K162*Beregningsark!L162*Beregningsark!N162*Beregningsark!P162*Beregningsark!R162*Beregningsark!S162*Beregningsark!X162*Beregningsark!Y162*Beregningsark!Z162*Beregningsark!AB162*Beregningsark!AD162*Beregningsark!AI162*Beregningsark!AJ162*0.7672))</f>
        <v/>
      </c>
      <c r="Q162" s="15" t="str">
        <f t="shared" si="7"/>
        <v/>
      </c>
      <c r="R162" s="17" t="str">
        <f t="shared" si="8"/>
        <v/>
      </c>
    </row>
    <row r="163" spans="1:18" x14ac:dyDescent="0.25">
      <c r="A163" s="4" t="str">
        <f>IF(Inddata!A178="","",Inddata!A178)</f>
        <v/>
      </c>
      <c r="B163" s="4" t="str">
        <f>IF(Inddata!B178="","",Inddata!B178)</f>
        <v/>
      </c>
      <c r="C163" s="4" t="str">
        <f>IF(Inddata!C178="","",Inddata!C178)</f>
        <v/>
      </c>
      <c r="D163" s="4" t="str">
        <f>IF(Inddata!D178="","",Inddata!D178)</f>
        <v/>
      </c>
      <c r="E163" s="4" t="str">
        <f>IF(Inddata!E178="","",Inddata!E178)</f>
        <v/>
      </c>
      <c r="F163" s="4" t="str">
        <f>IF(Inddata!F178="","",Inddata!F178)</f>
        <v/>
      </c>
      <c r="G163" s="4">
        <f>IF(Inddata!G178="","",Inddata!G178)</f>
        <v>0</v>
      </c>
      <c r="H163" s="4" t="str">
        <f>IF(Inddata!H178&gt;0.5,Inddata!H178,"")</f>
        <v/>
      </c>
      <c r="I163" s="4" t="str">
        <f>IF(Inddata!I178="","",Inddata!I178)</f>
        <v/>
      </c>
      <c r="J163" s="15" t="str">
        <f>IF(Beregningsark!AQ163="","",IF(OR(I163="Motorvejsstrækning",I163="Frakørselsflettestrækning",I163="Tilkørselsflettestrækning",I163="Motorvejsforgrening",I163="Motorvejssammenløb",I163="Motorvejsvekselstrækning",I163="Sideanlæg"),Beregningsark!AK163*Beregningsark!J163*Beregningsark!K163*Beregningsark!L163*Beregningsark!N163*Beregningsark!P163*Beregningsark!R163*Beregningsark!S163*Beregningsark!T163*Beregningsark!Y163*Beregningsark!Z163*Beregningsark!AB163*Beregningsark!AD163*Beregningsark!AF163*Beregningsark!AJ163,Beregningsark!AK163*Beregningsark!J163*Beregningsark!K163*Beregningsark!L163*Beregningsark!N163*Beregningsark!P163*Beregningsark!R163*Beregningsark!S163*Beregningsark!T163*Beregningsark!Y163*Beregningsark!Z163*Beregningsark!AB163*Beregningsark!AD163*Beregningsark!AF163*Beregningsark!AJ163*0.7672))</f>
        <v/>
      </c>
      <c r="K163" s="15" t="str">
        <f>IF(Beregningsark!AQ163="","",IF(OR(I163="Motorvejsstrækning",I163="Frakørselsflettestrækning",I163="Tilkørselsflettestrækning",I163="Motorvejsforgrening",I163="Motorvejssammenløb",I163="Motorvejsvekselstrækning",I163="Sideanlæg"),Beregningsark!AL163*Beregningsark!J163*Beregningsark!K163*Beregningsark!M163*Beregningsark!O163*Beregningsark!P163*Beregningsark!Q163*Beregningsark!R163*Beregningsark!S163*Beregningsark!T163*Beregningsark!Y163*Beregningsark!AA163*Beregningsark!AC163*Beregningsark!AE163*Beregningsark!AG163*Beregningsark!AJ163,Beregningsark!AL163*Beregningsark!J163*Beregningsark!K163*Beregningsark!M163*Beregningsark!O163*Beregningsark!P163*Beregningsark!Q163*Beregningsark!R163*Beregningsark!S163*Beregningsark!T163*Beregningsark!Y163*Beregningsark!AA163*Beregningsark!AC163*Beregningsark!AE163*Beregningsark!AG163*Beregningsark!AJ163*0.8833))</f>
        <v/>
      </c>
      <c r="L163" s="15" t="str">
        <f>IF(Beregningsark!AQ163="","",IF(OR(I163="Motorvejsstrækning",I163="Frakørselsflettestrækning",I163="Tilkørselsflettestrækning",I163="Motorvejsforgrening",I163="Motorvejssammenløb",I163="Motorvejsvekselstrækning",I163="Sideanlæg"),Beregningsark!AM163*Beregningsark!J163*Beregningsark!K163*Beregningsark!M163*Beregningsark!O163*Beregningsark!P163*Beregningsark!Q163*Beregningsark!R163*Beregningsark!S163*Beregningsark!U163*Beregningsark!Y163*Beregningsark!AA163*Beregningsark!AC163*Beregningsark!AE163*Beregningsark!AG163*Beregningsark!AJ163,Beregningsark!AM163*Beregningsark!J163*Beregningsark!K163*Beregningsark!M163*Beregningsark!O163*Beregningsark!P163*Beregningsark!Q163*Beregningsark!R163*Beregningsark!S163*Beregningsark!U163*Beregningsark!Y163*Beregningsark!AA163*Beregningsark!AC163*Beregningsark!AE163*Beregningsark!AG163*Beregningsark!AJ163*1.1176))</f>
        <v/>
      </c>
      <c r="M163" s="15" t="str">
        <f t="shared" si="6"/>
        <v/>
      </c>
      <c r="N163" s="15" t="str">
        <f>IF(Beregningsark!AQ163="","",IF(OR(I163="Motorvejsstrækning",I163="Frakørselsflettestrækning",I163="Tilkørselsflettestrækning",I163="Motorvejsforgrening",I163="Motorvejssammenløb",I163="Motorvejsvekselstrækning",I163="Sideanlæg"),Beregningsark!AN163*Beregningsark!J163*Beregningsark!K163*Beregningsark!L163*Beregningsark!N163*Beregningsark!P163*Beregningsark!R163*Beregningsark!S163*Beregningsark!V163*Beregningsark!Y163*Beregningsark!Z163*Beregningsark!AB163*Beregningsark!AD163*Beregningsark!AH163*Beregningsark!AJ163,Beregningsark!AN163*Beregningsark!J163*Beregningsark!K163*Beregningsark!L163*Beregningsark!N163*Beregningsark!P163*Beregningsark!R163*Beregningsark!S163*Beregningsark!V163*Beregningsark!Y163*Beregningsark!Z163*Beregningsark!AB163*Beregningsark!AD163*Beregningsark!AH163*Beregningsark!AJ163*0.7672))</f>
        <v/>
      </c>
      <c r="O163" s="15" t="str">
        <f>IF(Beregningsark!AQ163="","",IF(OR(I163="Motorvejsstrækning",I163="Frakørselsflettestrækning",I163="Tilkørselsflettestrækning",I163="Motorvejsforgrening",I163="Motorvejssammenløb",I163="Motorvejsvekselstrækning",I163="Sideanlæg"),Beregningsark!AO163*Beregningsark!J163*Beregningsark!K163*Beregningsark!L163*Beregningsark!N163*Beregningsark!P163*Beregningsark!R163*Beregningsark!S163*Beregningsark!W163*Beregningsark!Y163*Beregningsark!Z163*Beregningsark!AB163*Beregningsark!AD163*Beregningsark!AH163*Beregningsark!AJ163,Beregningsark!AO163*Beregningsark!J163*Beregningsark!K163*Beregningsark!L163*Beregningsark!N163*Beregningsark!P163*Beregningsark!R163*Beregningsark!S163*Beregningsark!W163*Beregningsark!Y163*Beregningsark!Z163*Beregningsark!AB163*Beregningsark!AD163*Beregningsark!AH163*Beregningsark!AJ163*0.7672))</f>
        <v/>
      </c>
      <c r="P163" s="15" t="str">
        <f>IF(Beregningsark!AQ163="","",IF(OR(I163="Motorvejsstrækning",I163="Frakørselsflettestrækning",I163="Tilkørselsflettestrækning",I163="Motorvejsforgrening",I163="Motorvejssammenløb",I163="Motorvejsvekselstrækning",I163="Sideanlæg"),Beregningsark!AP163*Beregningsark!J163*Beregningsark!K163*Beregningsark!L163*Beregningsark!N163*Beregningsark!P163*Beregningsark!R163*Beregningsark!S163*Beregningsark!X163*Beregningsark!Y163*Beregningsark!Z163*Beregningsark!AB163*Beregningsark!AD163*Beregningsark!AI163*Beregningsark!AJ163,Beregningsark!AP163*Beregningsark!J163*Beregningsark!K163*Beregningsark!L163*Beregningsark!N163*Beregningsark!P163*Beregningsark!R163*Beregningsark!S163*Beregningsark!X163*Beregningsark!Y163*Beregningsark!Z163*Beregningsark!AB163*Beregningsark!AD163*Beregningsark!AI163*Beregningsark!AJ163*0.7672))</f>
        <v/>
      </c>
      <c r="Q163" s="15" t="str">
        <f t="shared" si="7"/>
        <v/>
      </c>
      <c r="R163" s="17" t="str">
        <f t="shared" si="8"/>
        <v/>
      </c>
    </row>
    <row r="164" spans="1:18" x14ac:dyDescent="0.25">
      <c r="A164" s="4" t="str">
        <f>IF(Inddata!A179="","",Inddata!A179)</f>
        <v/>
      </c>
      <c r="B164" s="4" t="str">
        <f>IF(Inddata!B179="","",Inddata!B179)</f>
        <v/>
      </c>
      <c r="C164" s="4" t="str">
        <f>IF(Inddata!C179="","",Inddata!C179)</f>
        <v/>
      </c>
      <c r="D164" s="4" t="str">
        <f>IF(Inddata!D179="","",Inddata!D179)</f>
        <v/>
      </c>
      <c r="E164" s="4" t="str">
        <f>IF(Inddata!E179="","",Inddata!E179)</f>
        <v/>
      </c>
      <c r="F164" s="4" t="str">
        <f>IF(Inddata!F179="","",Inddata!F179)</f>
        <v/>
      </c>
      <c r="G164" s="4">
        <f>IF(Inddata!G179="","",Inddata!G179)</f>
        <v>0</v>
      </c>
      <c r="H164" s="4" t="str">
        <f>IF(Inddata!H179&gt;0.5,Inddata!H179,"")</f>
        <v/>
      </c>
      <c r="I164" s="4" t="str">
        <f>IF(Inddata!I179="","",Inddata!I179)</f>
        <v/>
      </c>
      <c r="J164" s="15" t="str">
        <f>IF(Beregningsark!AQ164="","",IF(OR(I164="Motorvejsstrækning",I164="Frakørselsflettestrækning",I164="Tilkørselsflettestrækning",I164="Motorvejsforgrening",I164="Motorvejssammenløb",I164="Motorvejsvekselstrækning",I164="Sideanlæg"),Beregningsark!AK164*Beregningsark!J164*Beregningsark!K164*Beregningsark!L164*Beregningsark!N164*Beregningsark!P164*Beregningsark!R164*Beregningsark!S164*Beregningsark!T164*Beregningsark!Y164*Beregningsark!Z164*Beregningsark!AB164*Beregningsark!AD164*Beregningsark!AF164*Beregningsark!AJ164,Beregningsark!AK164*Beregningsark!J164*Beregningsark!K164*Beregningsark!L164*Beregningsark!N164*Beregningsark!P164*Beregningsark!R164*Beregningsark!S164*Beregningsark!T164*Beregningsark!Y164*Beregningsark!Z164*Beregningsark!AB164*Beregningsark!AD164*Beregningsark!AF164*Beregningsark!AJ164*0.7672))</f>
        <v/>
      </c>
      <c r="K164" s="15" t="str">
        <f>IF(Beregningsark!AQ164="","",IF(OR(I164="Motorvejsstrækning",I164="Frakørselsflettestrækning",I164="Tilkørselsflettestrækning",I164="Motorvejsforgrening",I164="Motorvejssammenløb",I164="Motorvejsvekselstrækning",I164="Sideanlæg"),Beregningsark!AL164*Beregningsark!J164*Beregningsark!K164*Beregningsark!M164*Beregningsark!O164*Beregningsark!P164*Beregningsark!Q164*Beregningsark!R164*Beregningsark!S164*Beregningsark!T164*Beregningsark!Y164*Beregningsark!AA164*Beregningsark!AC164*Beregningsark!AE164*Beregningsark!AG164*Beregningsark!AJ164,Beregningsark!AL164*Beregningsark!J164*Beregningsark!K164*Beregningsark!M164*Beregningsark!O164*Beregningsark!P164*Beregningsark!Q164*Beregningsark!R164*Beregningsark!S164*Beregningsark!T164*Beregningsark!Y164*Beregningsark!AA164*Beregningsark!AC164*Beregningsark!AE164*Beregningsark!AG164*Beregningsark!AJ164*0.8833))</f>
        <v/>
      </c>
      <c r="L164" s="15" t="str">
        <f>IF(Beregningsark!AQ164="","",IF(OR(I164="Motorvejsstrækning",I164="Frakørselsflettestrækning",I164="Tilkørselsflettestrækning",I164="Motorvejsforgrening",I164="Motorvejssammenløb",I164="Motorvejsvekselstrækning",I164="Sideanlæg"),Beregningsark!AM164*Beregningsark!J164*Beregningsark!K164*Beregningsark!M164*Beregningsark!O164*Beregningsark!P164*Beregningsark!Q164*Beregningsark!R164*Beregningsark!S164*Beregningsark!U164*Beregningsark!Y164*Beregningsark!AA164*Beregningsark!AC164*Beregningsark!AE164*Beregningsark!AG164*Beregningsark!AJ164,Beregningsark!AM164*Beregningsark!J164*Beregningsark!K164*Beregningsark!M164*Beregningsark!O164*Beregningsark!P164*Beregningsark!Q164*Beregningsark!R164*Beregningsark!S164*Beregningsark!U164*Beregningsark!Y164*Beregningsark!AA164*Beregningsark!AC164*Beregningsark!AE164*Beregningsark!AG164*Beregningsark!AJ164*1.1176))</f>
        <v/>
      </c>
      <c r="M164" s="15" t="str">
        <f t="shared" si="6"/>
        <v/>
      </c>
      <c r="N164" s="15" t="str">
        <f>IF(Beregningsark!AQ164="","",IF(OR(I164="Motorvejsstrækning",I164="Frakørselsflettestrækning",I164="Tilkørselsflettestrækning",I164="Motorvejsforgrening",I164="Motorvejssammenløb",I164="Motorvejsvekselstrækning",I164="Sideanlæg"),Beregningsark!AN164*Beregningsark!J164*Beregningsark!K164*Beregningsark!L164*Beregningsark!N164*Beregningsark!P164*Beregningsark!R164*Beregningsark!S164*Beregningsark!V164*Beregningsark!Y164*Beregningsark!Z164*Beregningsark!AB164*Beregningsark!AD164*Beregningsark!AH164*Beregningsark!AJ164,Beregningsark!AN164*Beregningsark!J164*Beregningsark!K164*Beregningsark!L164*Beregningsark!N164*Beregningsark!P164*Beregningsark!R164*Beregningsark!S164*Beregningsark!V164*Beregningsark!Y164*Beregningsark!Z164*Beregningsark!AB164*Beregningsark!AD164*Beregningsark!AH164*Beregningsark!AJ164*0.7672))</f>
        <v/>
      </c>
      <c r="O164" s="15" t="str">
        <f>IF(Beregningsark!AQ164="","",IF(OR(I164="Motorvejsstrækning",I164="Frakørselsflettestrækning",I164="Tilkørselsflettestrækning",I164="Motorvejsforgrening",I164="Motorvejssammenløb",I164="Motorvejsvekselstrækning",I164="Sideanlæg"),Beregningsark!AO164*Beregningsark!J164*Beregningsark!K164*Beregningsark!L164*Beregningsark!N164*Beregningsark!P164*Beregningsark!R164*Beregningsark!S164*Beregningsark!W164*Beregningsark!Y164*Beregningsark!Z164*Beregningsark!AB164*Beregningsark!AD164*Beregningsark!AH164*Beregningsark!AJ164,Beregningsark!AO164*Beregningsark!J164*Beregningsark!K164*Beregningsark!L164*Beregningsark!N164*Beregningsark!P164*Beregningsark!R164*Beregningsark!S164*Beregningsark!W164*Beregningsark!Y164*Beregningsark!Z164*Beregningsark!AB164*Beregningsark!AD164*Beregningsark!AH164*Beregningsark!AJ164*0.7672))</f>
        <v/>
      </c>
      <c r="P164" s="15" t="str">
        <f>IF(Beregningsark!AQ164="","",IF(OR(I164="Motorvejsstrækning",I164="Frakørselsflettestrækning",I164="Tilkørselsflettestrækning",I164="Motorvejsforgrening",I164="Motorvejssammenløb",I164="Motorvejsvekselstrækning",I164="Sideanlæg"),Beregningsark!AP164*Beregningsark!J164*Beregningsark!K164*Beregningsark!L164*Beregningsark!N164*Beregningsark!P164*Beregningsark!R164*Beregningsark!S164*Beregningsark!X164*Beregningsark!Y164*Beregningsark!Z164*Beregningsark!AB164*Beregningsark!AD164*Beregningsark!AI164*Beregningsark!AJ164,Beregningsark!AP164*Beregningsark!J164*Beregningsark!K164*Beregningsark!L164*Beregningsark!N164*Beregningsark!P164*Beregningsark!R164*Beregningsark!S164*Beregningsark!X164*Beregningsark!Y164*Beregningsark!Z164*Beregningsark!AB164*Beregningsark!AD164*Beregningsark!AI164*Beregningsark!AJ164*0.7672))</f>
        <v/>
      </c>
      <c r="Q164" s="15" t="str">
        <f t="shared" si="7"/>
        <v/>
      </c>
      <c r="R164" s="17" t="str">
        <f t="shared" si="8"/>
        <v/>
      </c>
    </row>
    <row r="165" spans="1:18" x14ac:dyDescent="0.25">
      <c r="A165" s="4" t="str">
        <f>IF(Inddata!A180="","",Inddata!A180)</f>
        <v/>
      </c>
      <c r="B165" s="4" t="str">
        <f>IF(Inddata!B180="","",Inddata!B180)</f>
        <v/>
      </c>
      <c r="C165" s="4" t="str">
        <f>IF(Inddata!C180="","",Inddata!C180)</f>
        <v/>
      </c>
      <c r="D165" s="4" t="str">
        <f>IF(Inddata!D180="","",Inddata!D180)</f>
        <v/>
      </c>
      <c r="E165" s="4" t="str">
        <f>IF(Inddata!E180="","",Inddata!E180)</f>
        <v/>
      </c>
      <c r="F165" s="4" t="str">
        <f>IF(Inddata!F180="","",Inddata!F180)</f>
        <v/>
      </c>
      <c r="G165" s="4">
        <f>IF(Inddata!G180="","",Inddata!G180)</f>
        <v>0</v>
      </c>
      <c r="H165" s="4" t="str">
        <f>IF(Inddata!H180&gt;0.5,Inddata!H180,"")</f>
        <v/>
      </c>
      <c r="I165" s="4" t="str">
        <f>IF(Inddata!I180="","",Inddata!I180)</f>
        <v/>
      </c>
      <c r="J165" s="15" t="str">
        <f>IF(Beregningsark!AQ165="","",IF(OR(I165="Motorvejsstrækning",I165="Frakørselsflettestrækning",I165="Tilkørselsflettestrækning",I165="Motorvejsforgrening",I165="Motorvejssammenløb",I165="Motorvejsvekselstrækning",I165="Sideanlæg"),Beregningsark!AK165*Beregningsark!J165*Beregningsark!K165*Beregningsark!L165*Beregningsark!N165*Beregningsark!P165*Beregningsark!R165*Beregningsark!S165*Beregningsark!T165*Beregningsark!Y165*Beregningsark!Z165*Beregningsark!AB165*Beregningsark!AD165*Beregningsark!AF165*Beregningsark!AJ165,Beregningsark!AK165*Beregningsark!J165*Beregningsark!K165*Beregningsark!L165*Beregningsark!N165*Beregningsark!P165*Beregningsark!R165*Beregningsark!S165*Beregningsark!T165*Beregningsark!Y165*Beregningsark!Z165*Beregningsark!AB165*Beregningsark!AD165*Beregningsark!AF165*Beregningsark!AJ165*0.7672))</f>
        <v/>
      </c>
      <c r="K165" s="15" t="str">
        <f>IF(Beregningsark!AQ165="","",IF(OR(I165="Motorvejsstrækning",I165="Frakørselsflettestrækning",I165="Tilkørselsflettestrækning",I165="Motorvejsforgrening",I165="Motorvejssammenløb",I165="Motorvejsvekselstrækning",I165="Sideanlæg"),Beregningsark!AL165*Beregningsark!J165*Beregningsark!K165*Beregningsark!M165*Beregningsark!O165*Beregningsark!P165*Beregningsark!Q165*Beregningsark!R165*Beregningsark!S165*Beregningsark!T165*Beregningsark!Y165*Beregningsark!AA165*Beregningsark!AC165*Beregningsark!AE165*Beregningsark!AG165*Beregningsark!AJ165,Beregningsark!AL165*Beregningsark!J165*Beregningsark!K165*Beregningsark!M165*Beregningsark!O165*Beregningsark!P165*Beregningsark!Q165*Beregningsark!R165*Beregningsark!S165*Beregningsark!T165*Beregningsark!Y165*Beregningsark!AA165*Beregningsark!AC165*Beregningsark!AE165*Beregningsark!AG165*Beregningsark!AJ165*0.8833))</f>
        <v/>
      </c>
      <c r="L165" s="15" t="str">
        <f>IF(Beregningsark!AQ165="","",IF(OR(I165="Motorvejsstrækning",I165="Frakørselsflettestrækning",I165="Tilkørselsflettestrækning",I165="Motorvejsforgrening",I165="Motorvejssammenløb",I165="Motorvejsvekselstrækning",I165="Sideanlæg"),Beregningsark!AM165*Beregningsark!J165*Beregningsark!K165*Beregningsark!M165*Beregningsark!O165*Beregningsark!P165*Beregningsark!Q165*Beregningsark!R165*Beregningsark!S165*Beregningsark!U165*Beregningsark!Y165*Beregningsark!AA165*Beregningsark!AC165*Beregningsark!AE165*Beregningsark!AG165*Beregningsark!AJ165,Beregningsark!AM165*Beregningsark!J165*Beregningsark!K165*Beregningsark!M165*Beregningsark!O165*Beregningsark!P165*Beregningsark!Q165*Beregningsark!R165*Beregningsark!S165*Beregningsark!U165*Beregningsark!Y165*Beregningsark!AA165*Beregningsark!AC165*Beregningsark!AE165*Beregningsark!AG165*Beregningsark!AJ165*1.1176))</f>
        <v/>
      </c>
      <c r="M165" s="15" t="str">
        <f t="shared" si="6"/>
        <v/>
      </c>
      <c r="N165" s="15" t="str">
        <f>IF(Beregningsark!AQ165="","",IF(OR(I165="Motorvejsstrækning",I165="Frakørselsflettestrækning",I165="Tilkørselsflettestrækning",I165="Motorvejsforgrening",I165="Motorvejssammenløb",I165="Motorvejsvekselstrækning",I165="Sideanlæg"),Beregningsark!AN165*Beregningsark!J165*Beregningsark!K165*Beregningsark!L165*Beregningsark!N165*Beregningsark!P165*Beregningsark!R165*Beregningsark!S165*Beregningsark!V165*Beregningsark!Y165*Beregningsark!Z165*Beregningsark!AB165*Beregningsark!AD165*Beregningsark!AH165*Beregningsark!AJ165,Beregningsark!AN165*Beregningsark!J165*Beregningsark!K165*Beregningsark!L165*Beregningsark!N165*Beregningsark!P165*Beregningsark!R165*Beregningsark!S165*Beregningsark!V165*Beregningsark!Y165*Beregningsark!Z165*Beregningsark!AB165*Beregningsark!AD165*Beregningsark!AH165*Beregningsark!AJ165*0.7672))</f>
        <v/>
      </c>
      <c r="O165" s="15" t="str">
        <f>IF(Beregningsark!AQ165="","",IF(OR(I165="Motorvejsstrækning",I165="Frakørselsflettestrækning",I165="Tilkørselsflettestrækning",I165="Motorvejsforgrening",I165="Motorvejssammenløb",I165="Motorvejsvekselstrækning",I165="Sideanlæg"),Beregningsark!AO165*Beregningsark!J165*Beregningsark!K165*Beregningsark!L165*Beregningsark!N165*Beregningsark!P165*Beregningsark!R165*Beregningsark!S165*Beregningsark!W165*Beregningsark!Y165*Beregningsark!Z165*Beregningsark!AB165*Beregningsark!AD165*Beregningsark!AH165*Beregningsark!AJ165,Beregningsark!AO165*Beregningsark!J165*Beregningsark!K165*Beregningsark!L165*Beregningsark!N165*Beregningsark!P165*Beregningsark!R165*Beregningsark!S165*Beregningsark!W165*Beregningsark!Y165*Beregningsark!Z165*Beregningsark!AB165*Beregningsark!AD165*Beregningsark!AH165*Beregningsark!AJ165*0.7672))</f>
        <v/>
      </c>
      <c r="P165" s="15" t="str">
        <f>IF(Beregningsark!AQ165="","",IF(OR(I165="Motorvejsstrækning",I165="Frakørselsflettestrækning",I165="Tilkørselsflettestrækning",I165="Motorvejsforgrening",I165="Motorvejssammenløb",I165="Motorvejsvekselstrækning",I165="Sideanlæg"),Beregningsark!AP165*Beregningsark!J165*Beregningsark!K165*Beregningsark!L165*Beregningsark!N165*Beregningsark!P165*Beregningsark!R165*Beregningsark!S165*Beregningsark!X165*Beregningsark!Y165*Beregningsark!Z165*Beregningsark!AB165*Beregningsark!AD165*Beregningsark!AI165*Beregningsark!AJ165,Beregningsark!AP165*Beregningsark!J165*Beregningsark!K165*Beregningsark!L165*Beregningsark!N165*Beregningsark!P165*Beregningsark!R165*Beregningsark!S165*Beregningsark!X165*Beregningsark!Y165*Beregningsark!Z165*Beregningsark!AB165*Beregningsark!AD165*Beregningsark!AI165*Beregningsark!AJ165*0.7672))</f>
        <v/>
      </c>
      <c r="Q165" s="15" t="str">
        <f t="shared" si="7"/>
        <v/>
      </c>
      <c r="R165" s="17" t="str">
        <f t="shared" si="8"/>
        <v/>
      </c>
    </row>
    <row r="166" spans="1:18" x14ac:dyDescent="0.25">
      <c r="A166" s="4" t="str">
        <f>IF(Inddata!A181="","",Inddata!A181)</f>
        <v/>
      </c>
      <c r="B166" s="4" t="str">
        <f>IF(Inddata!B181="","",Inddata!B181)</f>
        <v/>
      </c>
      <c r="C166" s="4" t="str">
        <f>IF(Inddata!C181="","",Inddata!C181)</f>
        <v/>
      </c>
      <c r="D166" s="4" t="str">
        <f>IF(Inddata!D181="","",Inddata!D181)</f>
        <v/>
      </c>
      <c r="E166" s="4" t="str">
        <f>IF(Inddata!E181="","",Inddata!E181)</f>
        <v/>
      </c>
      <c r="F166" s="4" t="str">
        <f>IF(Inddata!F181="","",Inddata!F181)</f>
        <v/>
      </c>
      <c r="G166" s="4">
        <f>IF(Inddata!G181="","",Inddata!G181)</f>
        <v>0</v>
      </c>
      <c r="H166" s="4" t="str">
        <f>IF(Inddata!H181&gt;0.5,Inddata!H181,"")</f>
        <v/>
      </c>
      <c r="I166" s="4" t="str">
        <f>IF(Inddata!I181="","",Inddata!I181)</f>
        <v/>
      </c>
      <c r="J166" s="15" t="str">
        <f>IF(Beregningsark!AQ166="","",IF(OR(I166="Motorvejsstrækning",I166="Frakørselsflettestrækning",I166="Tilkørselsflettestrækning",I166="Motorvejsforgrening",I166="Motorvejssammenløb",I166="Motorvejsvekselstrækning",I166="Sideanlæg"),Beregningsark!AK166*Beregningsark!J166*Beregningsark!K166*Beregningsark!L166*Beregningsark!N166*Beregningsark!P166*Beregningsark!R166*Beregningsark!S166*Beregningsark!T166*Beregningsark!Y166*Beregningsark!Z166*Beregningsark!AB166*Beregningsark!AD166*Beregningsark!AF166*Beregningsark!AJ166,Beregningsark!AK166*Beregningsark!J166*Beregningsark!K166*Beregningsark!L166*Beregningsark!N166*Beregningsark!P166*Beregningsark!R166*Beregningsark!S166*Beregningsark!T166*Beregningsark!Y166*Beregningsark!Z166*Beregningsark!AB166*Beregningsark!AD166*Beregningsark!AF166*Beregningsark!AJ166*0.7672))</f>
        <v/>
      </c>
      <c r="K166" s="15" t="str">
        <f>IF(Beregningsark!AQ166="","",IF(OR(I166="Motorvejsstrækning",I166="Frakørselsflettestrækning",I166="Tilkørselsflettestrækning",I166="Motorvejsforgrening",I166="Motorvejssammenløb",I166="Motorvejsvekselstrækning",I166="Sideanlæg"),Beregningsark!AL166*Beregningsark!J166*Beregningsark!K166*Beregningsark!M166*Beregningsark!O166*Beregningsark!P166*Beregningsark!Q166*Beregningsark!R166*Beregningsark!S166*Beregningsark!T166*Beregningsark!Y166*Beregningsark!AA166*Beregningsark!AC166*Beregningsark!AE166*Beregningsark!AG166*Beregningsark!AJ166,Beregningsark!AL166*Beregningsark!J166*Beregningsark!K166*Beregningsark!M166*Beregningsark!O166*Beregningsark!P166*Beregningsark!Q166*Beregningsark!R166*Beregningsark!S166*Beregningsark!T166*Beregningsark!Y166*Beregningsark!AA166*Beregningsark!AC166*Beregningsark!AE166*Beregningsark!AG166*Beregningsark!AJ166*0.8833))</f>
        <v/>
      </c>
      <c r="L166" s="15" t="str">
        <f>IF(Beregningsark!AQ166="","",IF(OR(I166="Motorvejsstrækning",I166="Frakørselsflettestrækning",I166="Tilkørselsflettestrækning",I166="Motorvejsforgrening",I166="Motorvejssammenløb",I166="Motorvejsvekselstrækning",I166="Sideanlæg"),Beregningsark!AM166*Beregningsark!J166*Beregningsark!K166*Beregningsark!M166*Beregningsark!O166*Beregningsark!P166*Beregningsark!Q166*Beregningsark!R166*Beregningsark!S166*Beregningsark!U166*Beregningsark!Y166*Beregningsark!AA166*Beregningsark!AC166*Beregningsark!AE166*Beregningsark!AG166*Beregningsark!AJ166,Beregningsark!AM166*Beregningsark!J166*Beregningsark!K166*Beregningsark!M166*Beregningsark!O166*Beregningsark!P166*Beregningsark!Q166*Beregningsark!R166*Beregningsark!S166*Beregningsark!U166*Beregningsark!Y166*Beregningsark!AA166*Beregningsark!AC166*Beregningsark!AE166*Beregningsark!AG166*Beregningsark!AJ166*1.1176))</f>
        <v/>
      </c>
      <c r="M166" s="15" t="str">
        <f t="shared" si="6"/>
        <v/>
      </c>
      <c r="N166" s="15" t="str">
        <f>IF(Beregningsark!AQ166="","",IF(OR(I166="Motorvejsstrækning",I166="Frakørselsflettestrækning",I166="Tilkørselsflettestrækning",I166="Motorvejsforgrening",I166="Motorvejssammenløb",I166="Motorvejsvekselstrækning",I166="Sideanlæg"),Beregningsark!AN166*Beregningsark!J166*Beregningsark!K166*Beregningsark!L166*Beregningsark!N166*Beregningsark!P166*Beregningsark!R166*Beregningsark!S166*Beregningsark!V166*Beregningsark!Y166*Beregningsark!Z166*Beregningsark!AB166*Beregningsark!AD166*Beregningsark!AH166*Beregningsark!AJ166,Beregningsark!AN166*Beregningsark!J166*Beregningsark!K166*Beregningsark!L166*Beregningsark!N166*Beregningsark!P166*Beregningsark!R166*Beregningsark!S166*Beregningsark!V166*Beregningsark!Y166*Beregningsark!Z166*Beregningsark!AB166*Beregningsark!AD166*Beregningsark!AH166*Beregningsark!AJ166*0.7672))</f>
        <v/>
      </c>
      <c r="O166" s="15" t="str">
        <f>IF(Beregningsark!AQ166="","",IF(OR(I166="Motorvejsstrækning",I166="Frakørselsflettestrækning",I166="Tilkørselsflettestrækning",I166="Motorvejsforgrening",I166="Motorvejssammenløb",I166="Motorvejsvekselstrækning",I166="Sideanlæg"),Beregningsark!AO166*Beregningsark!J166*Beregningsark!K166*Beregningsark!L166*Beregningsark!N166*Beregningsark!P166*Beregningsark!R166*Beregningsark!S166*Beregningsark!W166*Beregningsark!Y166*Beregningsark!Z166*Beregningsark!AB166*Beregningsark!AD166*Beregningsark!AH166*Beregningsark!AJ166,Beregningsark!AO166*Beregningsark!J166*Beregningsark!K166*Beregningsark!L166*Beregningsark!N166*Beregningsark!P166*Beregningsark!R166*Beregningsark!S166*Beregningsark!W166*Beregningsark!Y166*Beregningsark!Z166*Beregningsark!AB166*Beregningsark!AD166*Beregningsark!AH166*Beregningsark!AJ166*0.7672))</f>
        <v/>
      </c>
      <c r="P166" s="15" t="str">
        <f>IF(Beregningsark!AQ166="","",IF(OR(I166="Motorvejsstrækning",I166="Frakørselsflettestrækning",I166="Tilkørselsflettestrækning",I166="Motorvejsforgrening",I166="Motorvejssammenløb",I166="Motorvejsvekselstrækning",I166="Sideanlæg"),Beregningsark!AP166*Beregningsark!J166*Beregningsark!K166*Beregningsark!L166*Beregningsark!N166*Beregningsark!P166*Beregningsark!R166*Beregningsark!S166*Beregningsark!X166*Beregningsark!Y166*Beregningsark!Z166*Beregningsark!AB166*Beregningsark!AD166*Beregningsark!AI166*Beregningsark!AJ166,Beregningsark!AP166*Beregningsark!J166*Beregningsark!K166*Beregningsark!L166*Beregningsark!N166*Beregningsark!P166*Beregningsark!R166*Beregningsark!S166*Beregningsark!X166*Beregningsark!Y166*Beregningsark!Z166*Beregningsark!AB166*Beregningsark!AD166*Beregningsark!AI166*Beregningsark!AJ166*0.7672))</f>
        <v/>
      </c>
      <c r="Q166" s="15" t="str">
        <f t="shared" si="7"/>
        <v/>
      </c>
      <c r="R166" s="17" t="str">
        <f t="shared" si="8"/>
        <v/>
      </c>
    </row>
    <row r="167" spans="1:18" x14ac:dyDescent="0.25">
      <c r="A167" s="4" t="str">
        <f>IF(Inddata!A182="","",Inddata!A182)</f>
        <v/>
      </c>
      <c r="B167" s="4" t="str">
        <f>IF(Inddata!B182="","",Inddata!B182)</f>
        <v/>
      </c>
      <c r="C167" s="4" t="str">
        <f>IF(Inddata!C182="","",Inddata!C182)</f>
        <v/>
      </c>
      <c r="D167" s="4" t="str">
        <f>IF(Inddata!D182="","",Inddata!D182)</f>
        <v/>
      </c>
      <c r="E167" s="4" t="str">
        <f>IF(Inddata!E182="","",Inddata!E182)</f>
        <v/>
      </c>
      <c r="F167" s="4" t="str">
        <f>IF(Inddata!F182="","",Inddata!F182)</f>
        <v/>
      </c>
      <c r="G167" s="4">
        <f>IF(Inddata!G182="","",Inddata!G182)</f>
        <v>0</v>
      </c>
      <c r="H167" s="4" t="str">
        <f>IF(Inddata!H182&gt;0.5,Inddata!H182,"")</f>
        <v/>
      </c>
      <c r="I167" s="4" t="str">
        <f>IF(Inddata!I182="","",Inddata!I182)</f>
        <v/>
      </c>
      <c r="J167" s="15" t="str">
        <f>IF(Beregningsark!AQ167="","",IF(OR(I167="Motorvejsstrækning",I167="Frakørselsflettestrækning",I167="Tilkørselsflettestrækning",I167="Motorvejsforgrening",I167="Motorvejssammenløb",I167="Motorvejsvekselstrækning",I167="Sideanlæg"),Beregningsark!AK167*Beregningsark!J167*Beregningsark!K167*Beregningsark!L167*Beregningsark!N167*Beregningsark!P167*Beregningsark!R167*Beregningsark!S167*Beregningsark!T167*Beregningsark!Y167*Beregningsark!Z167*Beregningsark!AB167*Beregningsark!AD167*Beregningsark!AF167*Beregningsark!AJ167,Beregningsark!AK167*Beregningsark!J167*Beregningsark!K167*Beregningsark!L167*Beregningsark!N167*Beregningsark!P167*Beregningsark!R167*Beregningsark!S167*Beregningsark!T167*Beregningsark!Y167*Beregningsark!Z167*Beregningsark!AB167*Beregningsark!AD167*Beregningsark!AF167*Beregningsark!AJ167*0.7672))</f>
        <v/>
      </c>
      <c r="K167" s="15" t="str">
        <f>IF(Beregningsark!AQ167="","",IF(OR(I167="Motorvejsstrækning",I167="Frakørselsflettestrækning",I167="Tilkørselsflettestrækning",I167="Motorvejsforgrening",I167="Motorvejssammenløb",I167="Motorvejsvekselstrækning",I167="Sideanlæg"),Beregningsark!AL167*Beregningsark!J167*Beregningsark!K167*Beregningsark!M167*Beregningsark!O167*Beregningsark!P167*Beregningsark!Q167*Beregningsark!R167*Beregningsark!S167*Beregningsark!T167*Beregningsark!Y167*Beregningsark!AA167*Beregningsark!AC167*Beregningsark!AE167*Beregningsark!AG167*Beregningsark!AJ167,Beregningsark!AL167*Beregningsark!J167*Beregningsark!K167*Beregningsark!M167*Beregningsark!O167*Beregningsark!P167*Beregningsark!Q167*Beregningsark!R167*Beregningsark!S167*Beregningsark!T167*Beregningsark!Y167*Beregningsark!AA167*Beregningsark!AC167*Beregningsark!AE167*Beregningsark!AG167*Beregningsark!AJ167*0.8833))</f>
        <v/>
      </c>
      <c r="L167" s="15" t="str">
        <f>IF(Beregningsark!AQ167="","",IF(OR(I167="Motorvejsstrækning",I167="Frakørselsflettestrækning",I167="Tilkørselsflettestrækning",I167="Motorvejsforgrening",I167="Motorvejssammenløb",I167="Motorvejsvekselstrækning",I167="Sideanlæg"),Beregningsark!AM167*Beregningsark!J167*Beregningsark!K167*Beregningsark!M167*Beregningsark!O167*Beregningsark!P167*Beregningsark!Q167*Beregningsark!R167*Beregningsark!S167*Beregningsark!U167*Beregningsark!Y167*Beregningsark!AA167*Beregningsark!AC167*Beregningsark!AE167*Beregningsark!AG167*Beregningsark!AJ167,Beregningsark!AM167*Beregningsark!J167*Beregningsark!K167*Beregningsark!M167*Beregningsark!O167*Beregningsark!P167*Beregningsark!Q167*Beregningsark!R167*Beregningsark!S167*Beregningsark!U167*Beregningsark!Y167*Beregningsark!AA167*Beregningsark!AC167*Beregningsark!AE167*Beregningsark!AG167*Beregningsark!AJ167*1.1176))</f>
        <v/>
      </c>
      <c r="M167" s="15" t="str">
        <f t="shared" si="6"/>
        <v/>
      </c>
      <c r="N167" s="15" t="str">
        <f>IF(Beregningsark!AQ167="","",IF(OR(I167="Motorvejsstrækning",I167="Frakørselsflettestrækning",I167="Tilkørselsflettestrækning",I167="Motorvejsforgrening",I167="Motorvejssammenløb",I167="Motorvejsvekselstrækning",I167="Sideanlæg"),Beregningsark!AN167*Beregningsark!J167*Beregningsark!K167*Beregningsark!L167*Beregningsark!N167*Beregningsark!P167*Beregningsark!R167*Beregningsark!S167*Beregningsark!V167*Beregningsark!Y167*Beregningsark!Z167*Beregningsark!AB167*Beregningsark!AD167*Beregningsark!AH167*Beregningsark!AJ167,Beregningsark!AN167*Beregningsark!J167*Beregningsark!K167*Beregningsark!L167*Beregningsark!N167*Beregningsark!P167*Beregningsark!R167*Beregningsark!S167*Beregningsark!V167*Beregningsark!Y167*Beregningsark!Z167*Beregningsark!AB167*Beregningsark!AD167*Beregningsark!AH167*Beregningsark!AJ167*0.7672))</f>
        <v/>
      </c>
      <c r="O167" s="15" t="str">
        <f>IF(Beregningsark!AQ167="","",IF(OR(I167="Motorvejsstrækning",I167="Frakørselsflettestrækning",I167="Tilkørselsflettestrækning",I167="Motorvejsforgrening",I167="Motorvejssammenløb",I167="Motorvejsvekselstrækning",I167="Sideanlæg"),Beregningsark!AO167*Beregningsark!J167*Beregningsark!K167*Beregningsark!L167*Beregningsark!N167*Beregningsark!P167*Beregningsark!R167*Beregningsark!S167*Beregningsark!W167*Beregningsark!Y167*Beregningsark!Z167*Beregningsark!AB167*Beregningsark!AD167*Beregningsark!AH167*Beregningsark!AJ167,Beregningsark!AO167*Beregningsark!J167*Beregningsark!K167*Beregningsark!L167*Beregningsark!N167*Beregningsark!P167*Beregningsark!R167*Beregningsark!S167*Beregningsark!W167*Beregningsark!Y167*Beregningsark!Z167*Beregningsark!AB167*Beregningsark!AD167*Beregningsark!AH167*Beregningsark!AJ167*0.7672))</f>
        <v/>
      </c>
      <c r="P167" s="15" t="str">
        <f>IF(Beregningsark!AQ167="","",IF(OR(I167="Motorvejsstrækning",I167="Frakørselsflettestrækning",I167="Tilkørselsflettestrækning",I167="Motorvejsforgrening",I167="Motorvejssammenløb",I167="Motorvejsvekselstrækning",I167="Sideanlæg"),Beregningsark!AP167*Beregningsark!J167*Beregningsark!K167*Beregningsark!L167*Beregningsark!N167*Beregningsark!P167*Beregningsark!R167*Beregningsark!S167*Beregningsark!X167*Beregningsark!Y167*Beregningsark!Z167*Beregningsark!AB167*Beregningsark!AD167*Beregningsark!AI167*Beregningsark!AJ167,Beregningsark!AP167*Beregningsark!J167*Beregningsark!K167*Beregningsark!L167*Beregningsark!N167*Beregningsark!P167*Beregningsark!R167*Beregningsark!S167*Beregningsark!X167*Beregningsark!Y167*Beregningsark!Z167*Beregningsark!AB167*Beregningsark!AD167*Beregningsark!AI167*Beregningsark!AJ167*0.7672))</f>
        <v/>
      </c>
      <c r="Q167" s="15" t="str">
        <f t="shared" si="7"/>
        <v/>
      </c>
      <c r="R167" s="17" t="str">
        <f t="shared" si="8"/>
        <v/>
      </c>
    </row>
    <row r="168" spans="1:18" x14ac:dyDescent="0.25">
      <c r="A168" s="4" t="str">
        <f>IF(Inddata!A183="","",Inddata!A183)</f>
        <v/>
      </c>
      <c r="B168" s="4" t="str">
        <f>IF(Inddata!B183="","",Inddata!B183)</f>
        <v/>
      </c>
      <c r="C168" s="4" t="str">
        <f>IF(Inddata!C183="","",Inddata!C183)</f>
        <v/>
      </c>
      <c r="D168" s="4" t="str">
        <f>IF(Inddata!D183="","",Inddata!D183)</f>
        <v/>
      </c>
      <c r="E168" s="4" t="str">
        <f>IF(Inddata!E183="","",Inddata!E183)</f>
        <v/>
      </c>
      <c r="F168" s="4" t="str">
        <f>IF(Inddata!F183="","",Inddata!F183)</f>
        <v/>
      </c>
      <c r="G168" s="4">
        <f>IF(Inddata!G183="","",Inddata!G183)</f>
        <v>0</v>
      </c>
      <c r="H168" s="4" t="str">
        <f>IF(Inddata!H183&gt;0.5,Inddata!H183,"")</f>
        <v/>
      </c>
      <c r="I168" s="4" t="str">
        <f>IF(Inddata!I183="","",Inddata!I183)</f>
        <v/>
      </c>
      <c r="J168" s="15" t="str">
        <f>IF(Beregningsark!AQ168="","",IF(OR(I168="Motorvejsstrækning",I168="Frakørselsflettestrækning",I168="Tilkørselsflettestrækning",I168="Motorvejsforgrening",I168="Motorvejssammenløb",I168="Motorvejsvekselstrækning",I168="Sideanlæg"),Beregningsark!AK168*Beregningsark!J168*Beregningsark!K168*Beregningsark!L168*Beregningsark!N168*Beregningsark!P168*Beregningsark!R168*Beregningsark!S168*Beregningsark!T168*Beregningsark!Y168*Beregningsark!Z168*Beregningsark!AB168*Beregningsark!AD168*Beregningsark!AF168*Beregningsark!AJ168,Beregningsark!AK168*Beregningsark!J168*Beregningsark!K168*Beregningsark!L168*Beregningsark!N168*Beregningsark!P168*Beregningsark!R168*Beregningsark!S168*Beregningsark!T168*Beregningsark!Y168*Beregningsark!Z168*Beregningsark!AB168*Beregningsark!AD168*Beregningsark!AF168*Beregningsark!AJ168*0.7672))</f>
        <v/>
      </c>
      <c r="K168" s="15" t="str">
        <f>IF(Beregningsark!AQ168="","",IF(OR(I168="Motorvejsstrækning",I168="Frakørselsflettestrækning",I168="Tilkørselsflettestrækning",I168="Motorvejsforgrening",I168="Motorvejssammenløb",I168="Motorvejsvekselstrækning",I168="Sideanlæg"),Beregningsark!AL168*Beregningsark!J168*Beregningsark!K168*Beregningsark!M168*Beregningsark!O168*Beregningsark!P168*Beregningsark!Q168*Beregningsark!R168*Beregningsark!S168*Beregningsark!T168*Beregningsark!Y168*Beregningsark!AA168*Beregningsark!AC168*Beregningsark!AE168*Beregningsark!AG168*Beregningsark!AJ168,Beregningsark!AL168*Beregningsark!J168*Beregningsark!K168*Beregningsark!M168*Beregningsark!O168*Beregningsark!P168*Beregningsark!Q168*Beregningsark!R168*Beregningsark!S168*Beregningsark!T168*Beregningsark!Y168*Beregningsark!AA168*Beregningsark!AC168*Beregningsark!AE168*Beregningsark!AG168*Beregningsark!AJ168*0.8833))</f>
        <v/>
      </c>
      <c r="L168" s="15" t="str">
        <f>IF(Beregningsark!AQ168="","",IF(OR(I168="Motorvejsstrækning",I168="Frakørselsflettestrækning",I168="Tilkørselsflettestrækning",I168="Motorvejsforgrening",I168="Motorvejssammenløb",I168="Motorvejsvekselstrækning",I168="Sideanlæg"),Beregningsark!AM168*Beregningsark!J168*Beregningsark!K168*Beregningsark!M168*Beregningsark!O168*Beregningsark!P168*Beregningsark!Q168*Beregningsark!R168*Beregningsark!S168*Beregningsark!U168*Beregningsark!Y168*Beregningsark!AA168*Beregningsark!AC168*Beregningsark!AE168*Beregningsark!AG168*Beregningsark!AJ168,Beregningsark!AM168*Beregningsark!J168*Beregningsark!K168*Beregningsark!M168*Beregningsark!O168*Beregningsark!P168*Beregningsark!Q168*Beregningsark!R168*Beregningsark!S168*Beregningsark!U168*Beregningsark!Y168*Beregningsark!AA168*Beregningsark!AC168*Beregningsark!AE168*Beregningsark!AG168*Beregningsark!AJ168*1.1176))</f>
        <v/>
      </c>
      <c r="M168" s="15" t="str">
        <f t="shared" si="6"/>
        <v/>
      </c>
      <c r="N168" s="15" t="str">
        <f>IF(Beregningsark!AQ168="","",IF(OR(I168="Motorvejsstrækning",I168="Frakørselsflettestrækning",I168="Tilkørselsflettestrækning",I168="Motorvejsforgrening",I168="Motorvejssammenløb",I168="Motorvejsvekselstrækning",I168="Sideanlæg"),Beregningsark!AN168*Beregningsark!J168*Beregningsark!K168*Beregningsark!L168*Beregningsark!N168*Beregningsark!P168*Beregningsark!R168*Beregningsark!S168*Beregningsark!V168*Beregningsark!Y168*Beregningsark!Z168*Beregningsark!AB168*Beregningsark!AD168*Beregningsark!AH168*Beregningsark!AJ168,Beregningsark!AN168*Beregningsark!J168*Beregningsark!K168*Beregningsark!L168*Beregningsark!N168*Beregningsark!P168*Beregningsark!R168*Beregningsark!S168*Beregningsark!V168*Beregningsark!Y168*Beregningsark!Z168*Beregningsark!AB168*Beregningsark!AD168*Beregningsark!AH168*Beregningsark!AJ168*0.7672))</f>
        <v/>
      </c>
      <c r="O168" s="15" t="str">
        <f>IF(Beregningsark!AQ168="","",IF(OR(I168="Motorvejsstrækning",I168="Frakørselsflettestrækning",I168="Tilkørselsflettestrækning",I168="Motorvejsforgrening",I168="Motorvejssammenløb",I168="Motorvejsvekselstrækning",I168="Sideanlæg"),Beregningsark!AO168*Beregningsark!J168*Beregningsark!K168*Beregningsark!L168*Beregningsark!N168*Beregningsark!P168*Beregningsark!R168*Beregningsark!S168*Beregningsark!W168*Beregningsark!Y168*Beregningsark!Z168*Beregningsark!AB168*Beregningsark!AD168*Beregningsark!AH168*Beregningsark!AJ168,Beregningsark!AO168*Beregningsark!J168*Beregningsark!K168*Beregningsark!L168*Beregningsark!N168*Beregningsark!P168*Beregningsark!R168*Beregningsark!S168*Beregningsark!W168*Beregningsark!Y168*Beregningsark!Z168*Beregningsark!AB168*Beregningsark!AD168*Beregningsark!AH168*Beregningsark!AJ168*0.7672))</f>
        <v/>
      </c>
      <c r="P168" s="15" t="str">
        <f>IF(Beregningsark!AQ168="","",IF(OR(I168="Motorvejsstrækning",I168="Frakørselsflettestrækning",I168="Tilkørselsflettestrækning",I168="Motorvejsforgrening",I168="Motorvejssammenløb",I168="Motorvejsvekselstrækning",I168="Sideanlæg"),Beregningsark!AP168*Beregningsark!J168*Beregningsark!K168*Beregningsark!L168*Beregningsark!N168*Beregningsark!P168*Beregningsark!R168*Beregningsark!S168*Beregningsark!X168*Beregningsark!Y168*Beregningsark!Z168*Beregningsark!AB168*Beregningsark!AD168*Beregningsark!AI168*Beregningsark!AJ168,Beregningsark!AP168*Beregningsark!J168*Beregningsark!K168*Beregningsark!L168*Beregningsark!N168*Beregningsark!P168*Beregningsark!R168*Beregningsark!S168*Beregningsark!X168*Beregningsark!Y168*Beregningsark!Z168*Beregningsark!AB168*Beregningsark!AD168*Beregningsark!AI168*Beregningsark!AJ168*0.7672))</f>
        <v/>
      </c>
      <c r="Q168" s="15" t="str">
        <f t="shared" si="7"/>
        <v/>
      </c>
      <c r="R168" s="17" t="str">
        <f t="shared" si="8"/>
        <v/>
      </c>
    </row>
    <row r="169" spans="1:18" x14ac:dyDescent="0.25">
      <c r="A169" s="4" t="str">
        <f>IF(Inddata!A184="","",Inddata!A184)</f>
        <v/>
      </c>
      <c r="B169" s="4" t="str">
        <f>IF(Inddata!B184="","",Inddata!B184)</f>
        <v/>
      </c>
      <c r="C169" s="4" t="str">
        <f>IF(Inddata!C184="","",Inddata!C184)</f>
        <v/>
      </c>
      <c r="D169" s="4" t="str">
        <f>IF(Inddata!D184="","",Inddata!D184)</f>
        <v/>
      </c>
      <c r="E169" s="4" t="str">
        <f>IF(Inddata!E184="","",Inddata!E184)</f>
        <v/>
      </c>
      <c r="F169" s="4" t="str">
        <f>IF(Inddata!F184="","",Inddata!F184)</f>
        <v/>
      </c>
      <c r="G169" s="4">
        <f>IF(Inddata!G184="","",Inddata!G184)</f>
        <v>0</v>
      </c>
      <c r="H169" s="4" t="str">
        <f>IF(Inddata!H184&gt;0.5,Inddata!H184,"")</f>
        <v/>
      </c>
      <c r="I169" s="4" t="str">
        <f>IF(Inddata!I184="","",Inddata!I184)</f>
        <v/>
      </c>
      <c r="J169" s="15" t="str">
        <f>IF(Beregningsark!AQ169="","",IF(OR(I169="Motorvejsstrækning",I169="Frakørselsflettestrækning",I169="Tilkørselsflettestrækning",I169="Motorvejsforgrening",I169="Motorvejssammenløb",I169="Motorvejsvekselstrækning",I169="Sideanlæg"),Beregningsark!AK169*Beregningsark!J169*Beregningsark!K169*Beregningsark!L169*Beregningsark!N169*Beregningsark!P169*Beregningsark!R169*Beregningsark!S169*Beregningsark!T169*Beregningsark!Y169*Beregningsark!Z169*Beregningsark!AB169*Beregningsark!AD169*Beregningsark!AF169*Beregningsark!AJ169,Beregningsark!AK169*Beregningsark!J169*Beregningsark!K169*Beregningsark!L169*Beregningsark!N169*Beregningsark!P169*Beregningsark!R169*Beregningsark!S169*Beregningsark!T169*Beregningsark!Y169*Beregningsark!Z169*Beregningsark!AB169*Beregningsark!AD169*Beregningsark!AF169*Beregningsark!AJ169*0.7672))</f>
        <v/>
      </c>
      <c r="K169" s="15" t="str">
        <f>IF(Beregningsark!AQ169="","",IF(OR(I169="Motorvejsstrækning",I169="Frakørselsflettestrækning",I169="Tilkørselsflettestrækning",I169="Motorvejsforgrening",I169="Motorvejssammenløb",I169="Motorvejsvekselstrækning",I169="Sideanlæg"),Beregningsark!AL169*Beregningsark!J169*Beregningsark!K169*Beregningsark!M169*Beregningsark!O169*Beregningsark!P169*Beregningsark!Q169*Beregningsark!R169*Beregningsark!S169*Beregningsark!T169*Beregningsark!Y169*Beregningsark!AA169*Beregningsark!AC169*Beregningsark!AE169*Beregningsark!AG169*Beregningsark!AJ169,Beregningsark!AL169*Beregningsark!J169*Beregningsark!K169*Beregningsark!M169*Beregningsark!O169*Beregningsark!P169*Beregningsark!Q169*Beregningsark!R169*Beregningsark!S169*Beregningsark!T169*Beregningsark!Y169*Beregningsark!AA169*Beregningsark!AC169*Beregningsark!AE169*Beregningsark!AG169*Beregningsark!AJ169*0.8833))</f>
        <v/>
      </c>
      <c r="L169" s="15" t="str">
        <f>IF(Beregningsark!AQ169="","",IF(OR(I169="Motorvejsstrækning",I169="Frakørselsflettestrækning",I169="Tilkørselsflettestrækning",I169="Motorvejsforgrening",I169="Motorvejssammenløb",I169="Motorvejsvekselstrækning",I169="Sideanlæg"),Beregningsark!AM169*Beregningsark!J169*Beregningsark!K169*Beregningsark!M169*Beregningsark!O169*Beregningsark!P169*Beregningsark!Q169*Beregningsark!R169*Beregningsark!S169*Beregningsark!U169*Beregningsark!Y169*Beregningsark!AA169*Beregningsark!AC169*Beregningsark!AE169*Beregningsark!AG169*Beregningsark!AJ169,Beregningsark!AM169*Beregningsark!J169*Beregningsark!K169*Beregningsark!M169*Beregningsark!O169*Beregningsark!P169*Beregningsark!Q169*Beregningsark!R169*Beregningsark!S169*Beregningsark!U169*Beregningsark!Y169*Beregningsark!AA169*Beregningsark!AC169*Beregningsark!AE169*Beregningsark!AG169*Beregningsark!AJ169*1.1176))</f>
        <v/>
      </c>
      <c r="M169" s="15" t="str">
        <f t="shared" si="6"/>
        <v/>
      </c>
      <c r="N169" s="15" t="str">
        <f>IF(Beregningsark!AQ169="","",IF(OR(I169="Motorvejsstrækning",I169="Frakørselsflettestrækning",I169="Tilkørselsflettestrækning",I169="Motorvejsforgrening",I169="Motorvejssammenløb",I169="Motorvejsvekselstrækning",I169="Sideanlæg"),Beregningsark!AN169*Beregningsark!J169*Beregningsark!K169*Beregningsark!L169*Beregningsark!N169*Beregningsark!P169*Beregningsark!R169*Beregningsark!S169*Beregningsark!V169*Beregningsark!Y169*Beregningsark!Z169*Beregningsark!AB169*Beregningsark!AD169*Beregningsark!AH169*Beregningsark!AJ169,Beregningsark!AN169*Beregningsark!J169*Beregningsark!K169*Beregningsark!L169*Beregningsark!N169*Beregningsark!P169*Beregningsark!R169*Beregningsark!S169*Beregningsark!V169*Beregningsark!Y169*Beregningsark!Z169*Beregningsark!AB169*Beregningsark!AD169*Beregningsark!AH169*Beregningsark!AJ169*0.7672))</f>
        <v/>
      </c>
      <c r="O169" s="15" t="str">
        <f>IF(Beregningsark!AQ169="","",IF(OR(I169="Motorvejsstrækning",I169="Frakørselsflettestrækning",I169="Tilkørselsflettestrækning",I169="Motorvejsforgrening",I169="Motorvejssammenløb",I169="Motorvejsvekselstrækning",I169="Sideanlæg"),Beregningsark!AO169*Beregningsark!J169*Beregningsark!K169*Beregningsark!L169*Beregningsark!N169*Beregningsark!P169*Beregningsark!R169*Beregningsark!S169*Beregningsark!W169*Beregningsark!Y169*Beregningsark!Z169*Beregningsark!AB169*Beregningsark!AD169*Beregningsark!AH169*Beregningsark!AJ169,Beregningsark!AO169*Beregningsark!J169*Beregningsark!K169*Beregningsark!L169*Beregningsark!N169*Beregningsark!P169*Beregningsark!R169*Beregningsark!S169*Beregningsark!W169*Beregningsark!Y169*Beregningsark!Z169*Beregningsark!AB169*Beregningsark!AD169*Beregningsark!AH169*Beregningsark!AJ169*0.7672))</f>
        <v/>
      </c>
      <c r="P169" s="15" t="str">
        <f>IF(Beregningsark!AQ169="","",IF(OR(I169="Motorvejsstrækning",I169="Frakørselsflettestrækning",I169="Tilkørselsflettestrækning",I169="Motorvejsforgrening",I169="Motorvejssammenløb",I169="Motorvejsvekselstrækning",I169="Sideanlæg"),Beregningsark!AP169*Beregningsark!J169*Beregningsark!K169*Beregningsark!L169*Beregningsark!N169*Beregningsark!P169*Beregningsark!R169*Beregningsark!S169*Beregningsark!X169*Beregningsark!Y169*Beregningsark!Z169*Beregningsark!AB169*Beregningsark!AD169*Beregningsark!AI169*Beregningsark!AJ169,Beregningsark!AP169*Beregningsark!J169*Beregningsark!K169*Beregningsark!L169*Beregningsark!N169*Beregningsark!P169*Beregningsark!R169*Beregningsark!S169*Beregningsark!X169*Beregningsark!Y169*Beregningsark!Z169*Beregningsark!AB169*Beregningsark!AD169*Beregningsark!AI169*Beregningsark!AJ169*0.7672))</f>
        <v/>
      </c>
      <c r="Q169" s="15" t="str">
        <f t="shared" si="7"/>
        <v/>
      </c>
      <c r="R169" s="17" t="str">
        <f t="shared" si="8"/>
        <v/>
      </c>
    </row>
    <row r="170" spans="1:18" x14ac:dyDescent="0.25">
      <c r="A170" s="4" t="str">
        <f>IF(Inddata!A185="","",Inddata!A185)</f>
        <v/>
      </c>
      <c r="B170" s="4" t="str">
        <f>IF(Inddata!B185="","",Inddata!B185)</f>
        <v/>
      </c>
      <c r="C170" s="4" t="str">
        <f>IF(Inddata!C185="","",Inddata!C185)</f>
        <v/>
      </c>
      <c r="D170" s="4" t="str">
        <f>IF(Inddata!D185="","",Inddata!D185)</f>
        <v/>
      </c>
      <c r="E170" s="4" t="str">
        <f>IF(Inddata!E185="","",Inddata!E185)</f>
        <v/>
      </c>
      <c r="F170" s="4" t="str">
        <f>IF(Inddata!F185="","",Inddata!F185)</f>
        <v/>
      </c>
      <c r="G170" s="4">
        <f>IF(Inddata!G185="","",Inddata!G185)</f>
        <v>0</v>
      </c>
      <c r="H170" s="4" t="str">
        <f>IF(Inddata!H185&gt;0.5,Inddata!H185,"")</f>
        <v/>
      </c>
      <c r="I170" s="4" t="str">
        <f>IF(Inddata!I185="","",Inddata!I185)</f>
        <v/>
      </c>
      <c r="J170" s="15" t="str">
        <f>IF(Beregningsark!AQ170="","",IF(OR(I170="Motorvejsstrækning",I170="Frakørselsflettestrækning",I170="Tilkørselsflettestrækning",I170="Motorvejsforgrening",I170="Motorvejssammenløb",I170="Motorvejsvekselstrækning",I170="Sideanlæg"),Beregningsark!AK170*Beregningsark!J170*Beregningsark!K170*Beregningsark!L170*Beregningsark!N170*Beregningsark!P170*Beregningsark!R170*Beregningsark!S170*Beregningsark!T170*Beregningsark!Y170*Beregningsark!Z170*Beregningsark!AB170*Beregningsark!AD170*Beregningsark!AF170*Beregningsark!AJ170,Beregningsark!AK170*Beregningsark!J170*Beregningsark!K170*Beregningsark!L170*Beregningsark!N170*Beregningsark!P170*Beregningsark!R170*Beregningsark!S170*Beregningsark!T170*Beregningsark!Y170*Beregningsark!Z170*Beregningsark!AB170*Beregningsark!AD170*Beregningsark!AF170*Beregningsark!AJ170*0.7672))</f>
        <v/>
      </c>
      <c r="K170" s="15" t="str">
        <f>IF(Beregningsark!AQ170="","",IF(OR(I170="Motorvejsstrækning",I170="Frakørselsflettestrækning",I170="Tilkørselsflettestrækning",I170="Motorvejsforgrening",I170="Motorvejssammenløb",I170="Motorvejsvekselstrækning",I170="Sideanlæg"),Beregningsark!AL170*Beregningsark!J170*Beregningsark!K170*Beregningsark!M170*Beregningsark!O170*Beregningsark!P170*Beregningsark!Q170*Beregningsark!R170*Beregningsark!S170*Beregningsark!T170*Beregningsark!Y170*Beregningsark!AA170*Beregningsark!AC170*Beregningsark!AE170*Beregningsark!AG170*Beregningsark!AJ170,Beregningsark!AL170*Beregningsark!J170*Beregningsark!K170*Beregningsark!M170*Beregningsark!O170*Beregningsark!P170*Beregningsark!Q170*Beregningsark!R170*Beregningsark!S170*Beregningsark!T170*Beregningsark!Y170*Beregningsark!AA170*Beregningsark!AC170*Beregningsark!AE170*Beregningsark!AG170*Beregningsark!AJ170*0.8833))</f>
        <v/>
      </c>
      <c r="L170" s="15" t="str">
        <f>IF(Beregningsark!AQ170="","",IF(OR(I170="Motorvejsstrækning",I170="Frakørselsflettestrækning",I170="Tilkørselsflettestrækning",I170="Motorvejsforgrening",I170="Motorvejssammenløb",I170="Motorvejsvekselstrækning",I170="Sideanlæg"),Beregningsark!AM170*Beregningsark!J170*Beregningsark!K170*Beregningsark!M170*Beregningsark!O170*Beregningsark!P170*Beregningsark!Q170*Beregningsark!R170*Beregningsark!S170*Beregningsark!U170*Beregningsark!Y170*Beregningsark!AA170*Beregningsark!AC170*Beregningsark!AE170*Beregningsark!AG170*Beregningsark!AJ170,Beregningsark!AM170*Beregningsark!J170*Beregningsark!K170*Beregningsark!M170*Beregningsark!O170*Beregningsark!P170*Beregningsark!Q170*Beregningsark!R170*Beregningsark!S170*Beregningsark!U170*Beregningsark!Y170*Beregningsark!AA170*Beregningsark!AC170*Beregningsark!AE170*Beregningsark!AG170*Beregningsark!AJ170*1.1176))</f>
        <v/>
      </c>
      <c r="M170" s="15" t="str">
        <f t="shared" si="6"/>
        <v/>
      </c>
      <c r="N170" s="15" t="str">
        <f>IF(Beregningsark!AQ170="","",IF(OR(I170="Motorvejsstrækning",I170="Frakørselsflettestrækning",I170="Tilkørselsflettestrækning",I170="Motorvejsforgrening",I170="Motorvejssammenløb",I170="Motorvejsvekselstrækning",I170="Sideanlæg"),Beregningsark!AN170*Beregningsark!J170*Beregningsark!K170*Beregningsark!L170*Beregningsark!N170*Beregningsark!P170*Beregningsark!R170*Beregningsark!S170*Beregningsark!V170*Beregningsark!Y170*Beregningsark!Z170*Beregningsark!AB170*Beregningsark!AD170*Beregningsark!AH170*Beregningsark!AJ170,Beregningsark!AN170*Beregningsark!J170*Beregningsark!K170*Beregningsark!L170*Beregningsark!N170*Beregningsark!P170*Beregningsark!R170*Beregningsark!S170*Beregningsark!V170*Beregningsark!Y170*Beregningsark!Z170*Beregningsark!AB170*Beregningsark!AD170*Beregningsark!AH170*Beregningsark!AJ170*0.7672))</f>
        <v/>
      </c>
      <c r="O170" s="15" t="str">
        <f>IF(Beregningsark!AQ170="","",IF(OR(I170="Motorvejsstrækning",I170="Frakørselsflettestrækning",I170="Tilkørselsflettestrækning",I170="Motorvejsforgrening",I170="Motorvejssammenløb",I170="Motorvejsvekselstrækning",I170="Sideanlæg"),Beregningsark!AO170*Beregningsark!J170*Beregningsark!K170*Beregningsark!L170*Beregningsark!N170*Beregningsark!P170*Beregningsark!R170*Beregningsark!S170*Beregningsark!W170*Beregningsark!Y170*Beregningsark!Z170*Beregningsark!AB170*Beregningsark!AD170*Beregningsark!AH170*Beregningsark!AJ170,Beregningsark!AO170*Beregningsark!J170*Beregningsark!K170*Beregningsark!L170*Beregningsark!N170*Beregningsark!P170*Beregningsark!R170*Beregningsark!S170*Beregningsark!W170*Beregningsark!Y170*Beregningsark!Z170*Beregningsark!AB170*Beregningsark!AD170*Beregningsark!AH170*Beregningsark!AJ170*0.7672))</f>
        <v/>
      </c>
      <c r="P170" s="15" t="str">
        <f>IF(Beregningsark!AQ170="","",IF(OR(I170="Motorvejsstrækning",I170="Frakørselsflettestrækning",I170="Tilkørselsflettestrækning",I170="Motorvejsforgrening",I170="Motorvejssammenløb",I170="Motorvejsvekselstrækning",I170="Sideanlæg"),Beregningsark!AP170*Beregningsark!J170*Beregningsark!K170*Beregningsark!L170*Beregningsark!N170*Beregningsark!P170*Beregningsark!R170*Beregningsark!S170*Beregningsark!X170*Beregningsark!Y170*Beregningsark!Z170*Beregningsark!AB170*Beregningsark!AD170*Beregningsark!AI170*Beregningsark!AJ170,Beregningsark!AP170*Beregningsark!J170*Beregningsark!K170*Beregningsark!L170*Beregningsark!N170*Beregningsark!P170*Beregningsark!R170*Beregningsark!S170*Beregningsark!X170*Beregningsark!Y170*Beregningsark!Z170*Beregningsark!AB170*Beregningsark!AD170*Beregningsark!AI170*Beregningsark!AJ170*0.7672))</f>
        <v/>
      </c>
      <c r="Q170" s="15" t="str">
        <f t="shared" si="7"/>
        <v/>
      </c>
      <c r="R170" s="17" t="str">
        <f t="shared" si="8"/>
        <v/>
      </c>
    </row>
    <row r="171" spans="1:18" x14ac:dyDescent="0.25">
      <c r="A171" s="4" t="str">
        <f>IF(Inddata!A186="","",Inddata!A186)</f>
        <v/>
      </c>
      <c r="B171" s="4" t="str">
        <f>IF(Inddata!B186="","",Inddata!B186)</f>
        <v/>
      </c>
      <c r="C171" s="4" t="str">
        <f>IF(Inddata!C186="","",Inddata!C186)</f>
        <v/>
      </c>
      <c r="D171" s="4" t="str">
        <f>IF(Inddata!D186="","",Inddata!D186)</f>
        <v/>
      </c>
      <c r="E171" s="4" t="str">
        <f>IF(Inddata!E186="","",Inddata!E186)</f>
        <v/>
      </c>
      <c r="F171" s="4" t="str">
        <f>IF(Inddata!F186="","",Inddata!F186)</f>
        <v/>
      </c>
      <c r="G171" s="4">
        <f>IF(Inddata!G186="","",Inddata!G186)</f>
        <v>0</v>
      </c>
      <c r="H171" s="4" t="str">
        <f>IF(Inddata!H186&gt;0.5,Inddata!H186,"")</f>
        <v/>
      </c>
      <c r="I171" s="4" t="str">
        <f>IF(Inddata!I186="","",Inddata!I186)</f>
        <v/>
      </c>
      <c r="J171" s="15" t="str">
        <f>IF(Beregningsark!AQ171="","",IF(OR(I171="Motorvejsstrækning",I171="Frakørselsflettestrækning",I171="Tilkørselsflettestrækning",I171="Motorvejsforgrening",I171="Motorvejssammenløb",I171="Motorvejsvekselstrækning",I171="Sideanlæg"),Beregningsark!AK171*Beregningsark!J171*Beregningsark!K171*Beregningsark!L171*Beregningsark!N171*Beregningsark!P171*Beregningsark!R171*Beregningsark!S171*Beregningsark!T171*Beregningsark!Y171*Beregningsark!Z171*Beregningsark!AB171*Beregningsark!AD171*Beregningsark!AF171*Beregningsark!AJ171,Beregningsark!AK171*Beregningsark!J171*Beregningsark!K171*Beregningsark!L171*Beregningsark!N171*Beregningsark!P171*Beregningsark!R171*Beregningsark!S171*Beregningsark!T171*Beregningsark!Y171*Beregningsark!Z171*Beregningsark!AB171*Beregningsark!AD171*Beregningsark!AF171*Beregningsark!AJ171*0.7672))</f>
        <v/>
      </c>
      <c r="K171" s="15" t="str">
        <f>IF(Beregningsark!AQ171="","",IF(OR(I171="Motorvejsstrækning",I171="Frakørselsflettestrækning",I171="Tilkørselsflettestrækning",I171="Motorvejsforgrening",I171="Motorvejssammenløb",I171="Motorvejsvekselstrækning",I171="Sideanlæg"),Beregningsark!AL171*Beregningsark!J171*Beregningsark!K171*Beregningsark!M171*Beregningsark!O171*Beregningsark!P171*Beregningsark!Q171*Beregningsark!R171*Beregningsark!S171*Beregningsark!T171*Beregningsark!Y171*Beregningsark!AA171*Beregningsark!AC171*Beregningsark!AE171*Beregningsark!AG171*Beregningsark!AJ171,Beregningsark!AL171*Beregningsark!J171*Beregningsark!K171*Beregningsark!M171*Beregningsark!O171*Beregningsark!P171*Beregningsark!Q171*Beregningsark!R171*Beregningsark!S171*Beregningsark!T171*Beregningsark!Y171*Beregningsark!AA171*Beregningsark!AC171*Beregningsark!AE171*Beregningsark!AG171*Beregningsark!AJ171*0.8833))</f>
        <v/>
      </c>
      <c r="L171" s="15" t="str">
        <f>IF(Beregningsark!AQ171="","",IF(OR(I171="Motorvejsstrækning",I171="Frakørselsflettestrækning",I171="Tilkørselsflettestrækning",I171="Motorvejsforgrening",I171="Motorvejssammenløb",I171="Motorvejsvekselstrækning",I171="Sideanlæg"),Beregningsark!AM171*Beregningsark!J171*Beregningsark!K171*Beregningsark!M171*Beregningsark!O171*Beregningsark!P171*Beregningsark!Q171*Beregningsark!R171*Beregningsark!S171*Beregningsark!U171*Beregningsark!Y171*Beregningsark!AA171*Beregningsark!AC171*Beregningsark!AE171*Beregningsark!AG171*Beregningsark!AJ171,Beregningsark!AM171*Beregningsark!J171*Beregningsark!K171*Beregningsark!M171*Beregningsark!O171*Beregningsark!P171*Beregningsark!Q171*Beregningsark!R171*Beregningsark!S171*Beregningsark!U171*Beregningsark!Y171*Beregningsark!AA171*Beregningsark!AC171*Beregningsark!AE171*Beregningsark!AG171*Beregningsark!AJ171*1.1176))</f>
        <v/>
      </c>
      <c r="M171" s="15" t="str">
        <f t="shared" si="6"/>
        <v/>
      </c>
      <c r="N171" s="15" t="str">
        <f>IF(Beregningsark!AQ171="","",IF(OR(I171="Motorvejsstrækning",I171="Frakørselsflettestrækning",I171="Tilkørselsflettestrækning",I171="Motorvejsforgrening",I171="Motorvejssammenløb",I171="Motorvejsvekselstrækning",I171="Sideanlæg"),Beregningsark!AN171*Beregningsark!J171*Beregningsark!K171*Beregningsark!L171*Beregningsark!N171*Beregningsark!P171*Beregningsark!R171*Beregningsark!S171*Beregningsark!V171*Beregningsark!Y171*Beregningsark!Z171*Beregningsark!AB171*Beregningsark!AD171*Beregningsark!AH171*Beregningsark!AJ171,Beregningsark!AN171*Beregningsark!J171*Beregningsark!K171*Beregningsark!L171*Beregningsark!N171*Beregningsark!P171*Beregningsark!R171*Beregningsark!S171*Beregningsark!V171*Beregningsark!Y171*Beregningsark!Z171*Beregningsark!AB171*Beregningsark!AD171*Beregningsark!AH171*Beregningsark!AJ171*0.7672))</f>
        <v/>
      </c>
      <c r="O171" s="15" t="str">
        <f>IF(Beregningsark!AQ171="","",IF(OR(I171="Motorvejsstrækning",I171="Frakørselsflettestrækning",I171="Tilkørselsflettestrækning",I171="Motorvejsforgrening",I171="Motorvejssammenløb",I171="Motorvejsvekselstrækning",I171="Sideanlæg"),Beregningsark!AO171*Beregningsark!J171*Beregningsark!K171*Beregningsark!L171*Beregningsark!N171*Beregningsark!P171*Beregningsark!R171*Beregningsark!S171*Beregningsark!W171*Beregningsark!Y171*Beregningsark!Z171*Beregningsark!AB171*Beregningsark!AD171*Beregningsark!AH171*Beregningsark!AJ171,Beregningsark!AO171*Beregningsark!J171*Beregningsark!K171*Beregningsark!L171*Beregningsark!N171*Beregningsark!P171*Beregningsark!R171*Beregningsark!S171*Beregningsark!W171*Beregningsark!Y171*Beregningsark!Z171*Beregningsark!AB171*Beregningsark!AD171*Beregningsark!AH171*Beregningsark!AJ171*0.7672))</f>
        <v/>
      </c>
      <c r="P171" s="15" t="str">
        <f>IF(Beregningsark!AQ171="","",IF(OR(I171="Motorvejsstrækning",I171="Frakørselsflettestrækning",I171="Tilkørselsflettestrækning",I171="Motorvejsforgrening",I171="Motorvejssammenløb",I171="Motorvejsvekselstrækning",I171="Sideanlæg"),Beregningsark!AP171*Beregningsark!J171*Beregningsark!K171*Beregningsark!L171*Beregningsark!N171*Beregningsark!P171*Beregningsark!R171*Beregningsark!S171*Beregningsark!X171*Beregningsark!Y171*Beregningsark!Z171*Beregningsark!AB171*Beregningsark!AD171*Beregningsark!AI171*Beregningsark!AJ171,Beregningsark!AP171*Beregningsark!J171*Beregningsark!K171*Beregningsark!L171*Beregningsark!N171*Beregningsark!P171*Beregningsark!R171*Beregningsark!S171*Beregningsark!X171*Beregningsark!Y171*Beregningsark!Z171*Beregningsark!AB171*Beregningsark!AD171*Beregningsark!AI171*Beregningsark!AJ171*0.7672))</f>
        <v/>
      </c>
      <c r="Q171" s="15" t="str">
        <f t="shared" si="7"/>
        <v/>
      </c>
      <c r="R171" s="17" t="str">
        <f t="shared" si="8"/>
        <v/>
      </c>
    </row>
    <row r="172" spans="1:18" x14ac:dyDescent="0.25">
      <c r="A172" s="4" t="str">
        <f>IF(Inddata!A187="","",Inddata!A187)</f>
        <v/>
      </c>
      <c r="B172" s="4" t="str">
        <f>IF(Inddata!B187="","",Inddata!B187)</f>
        <v/>
      </c>
      <c r="C172" s="4" t="str">
        <f>IF(Inddata!C187="","",Inddata!C187)</f>
        <v/>
      </c>
      <c r="D172" s="4" t="str">
        <f>IF(Inddata!D187="","",Inddata!D187)</f>
        <v/>
      </c>
      <c r="E172" s="4" t="str">
        <f>IF(Inddata!E187="","",Inddata!E187)</f>
        <v/>
      </c>
      <c r="F172" s="4" t="str">
        <f>IF(Inddata!F187="","",Inddata!F187)</f>
        <v/>
      </c>
      <c r="G172" s="4">
        <f>IF(Inddata!G187="","",Inddata!G187)</f>
        <v>0</v>
      </c>
      <c r="H172" s="4" t="str">
        <f>IF(Inddata!H187&gt;0.5,Inddata!H187,"")</f>
        <v/>
      </c>
      <c r="I172" s="4" t="str">
        <f>IF(Inddata!I187="","",Inddata!I187)</f>
        <v/>
      </c>
      <c r="J172" s="15" t="str">
        <f>IF(Beregningsark!AQ172="","",IF(OR(I172="Motorvejsstrækning",I172="Frakørselsflettestrækning",I172="Tilkørselsflettestrækning",I172="Motorvejsforgrening",I172="Motorvejssammenløb",I172="Motorvejsvekselstrækning",I172="Sideanlæg"),Beregningsark!AK172*Beregningsark!J172*Beregningsark!K172*Beregningsark!L172*Beregningsark!N172*Beregningsark!P172*Beregningsark!R172*Beregningsark!S172*Beregningsark!T172*Beregningsark!Y172*Beregningsark!Z172*Beregningsark!AB172*Beregningsark!AD172*Beregningsark!AF172*Beregningsark!AJ172,Beregningsark!AK172*Beregningsark!J172*Beregningsark!K172*Beregningsark!L172*Beregningsark!N172*Beregningsark!P172*Beregningsark!R172*Beregningsark!S172*Beregningsark!T172*Beregningsark!Y172*Beregningsark!Z172*Beregningsark!AB172*Beregningsark!AD172*Beregningsark!AF172*Beregningsark!AJ172*0.7672))</f>
        <v/>
      </c>
      <c r="K172" s="15" t="str">
        <f>IF(Beregningsark!AQ172="","",IF(OR(I172="Motorvejsstrækning",I172="Frakørselsflettestrækning",I172="Tilkørselsflettestrækning",I172="Motorvejsforgrening",I172="Motorvejssammenløb",I172="Motorvejsvekselstrækning",I172="Sideanlæg"),Beregningsark!AL172*Beregningsark!J172*Beregningsark!K172*Beregningsark!M172*Beregningsark!O172*Beregningsark!P172*Beregningsark!Q172*Beregningsark!R172*Beregningsark!S172*Beregningsark!T172*Beregningsark!Y172*Beregningsark!AA172*Beregningsark!AC172*Beregningsark!AE172*Beregningsark!AG172*Beregningsark!AJ172,Beregningsark!AL172*Beregningsark!J172*Beregningsark!K172*Beregningsark!M172*Beregningsark!O172*Beregningsark!P172*Beregningsark!Q172*Beregningsark!R172*Beregningsark!S172*Beregningsark!T172*Beregningsark!Y172*Beregningsark!AA172*Beregningsark!AC172*Beregningsark!AE172*Beregningsark!AG172*Beregningsark!AJ172*0.8833))</f>
        <v/>
      </c>
      <c r="L172" s="15" t="str">
        <f>IF(Beregningsark!AQ172="","",IF(OR(I172="Motorvejsstrækning",I172="Frakørselsflettestrækning",I172="Tilkørselsflettestrækning",I172="Motorvejsforgrening",I172="Motorvejssammenløb",I172="Motorvejsvekselstrækning",I172="Sideanlæg"),Beregningsark!AM172*Beregningsark!J172*Beregningsark!K172*Beregningsark!M172*Beregningsark!O172*Beregningsark!P172*Beregningsark!Q172*Beregningsark!R172*Beregningsark!S172*Beregningsark!U172*Beregningsark!Y172*Beregningsark!AA172*Beregningsark!AC172*Beregningsark!AE172*Beregningsark!AG172*Beregningsark!AJ172,Beregningsark!AM172*Beregningsark!J172*Beregningsark!K172*Beregningsark!M172*Beregningsark!O172*Beregningsark!P172*Beregningsark!Q172*Beregningsark!R172*Beregningsark!S172*Beregningsark!U172*Beregningsark!Y172*Beregningsark!AA172*Beregningsark!AC172*Beregningsark!AE172*Beregningsark!AG172*Beregningsark!AJ172*1.1176))</f>
        <v/>
      </c>
      <c r="M172" s="15" t="str">
        <f t="shared" si="6"/>
        <v/>
      </c>
      <c r="N172" s="15" t="str">
        <f>IF(Beregningsark!AQ172="","",IF(OR(I172="Motorvejsstrækning",I172="Frakørselsflettestrækning",I172="Tilkørselsflettestrækning",I172="Motorvejsforgrening",I172="Motorvejssammenløb",I172="Motorvejsvekselstrækning",I172="Sideanlæg"),Beregningsark!AN172*Beregningsark!J172*Beregningsark!K172*Beregningsark!L172*Beregningsark!N172*Beregningsark!P172*Beregningsark!R172*Beregningsark!S172*Beregningsark!V172*Beregningsark!Y172*Beregningsark!Z172*Beregningsark!AB172*Beregningsark!AD172*Beregningsark!AH172*Beregningsark!AJ172,Beregningsark!AN172*Beregningsark!J172*Beregningsark!K172*Beregningsark!L172*Beregningsark!N172*Beregningsark!P172*Beregningsark!R172*Beregningsark!S172*Beregningsark!V172*Beregningsark!Y172*Beregningsark!Z172*Beregningsark!AB172*Beregningsark!AD172*Beregningsark!AH172*Beregningsark!AJ172*0.7672))</f>
        <v/>
      </c>
      <c r="O172" s="15" t="str">
        <f>IF(Beregningsark!AQ172="","",IF(OR(I172="Motorvejsstrækning",I172="Frakørselsflettestrækning",I172="Tilkørselsflettestrækning",I172="Motorvejsforgrening",I172="Motorvejssammenløb",I172="Motorvejsvekselstrækning",I172="Sideanlæg"),Beregningsark!AO172*Beregningsark!J172*Beregningsark!K172*Beregningsark!L172*Beregningsark!N172*Beregningsark!P172*Beregningsark!R172*Beregningsark!S172*Beregningsark!W172*Beregningsark!Y172*Beregningsark!Z172*Beregningsark!AB172*Beregningsark!AD172*Beregningsark!AH172*Beregningsark!AJ172,Beregningsark!AO172*Beregningsark!J172*Beregningsark!K172*Beregningsark!L172*Beregningsark!N172*Beregningsark!P172*Beregningsark!R172*Beregningsark!S172*Beregningsark!W172*Beregningsark!Y172*Beregningsark!Z172*Beregningsark!AB172*Beregningsark!AD172*Beregningsark!AH172*Beregningsark!AJ172*0.7672))</f>
        <v/>
      </c>
      <c r="P172" s="15" t="str">
        <f>IF(Beregningsark!AQ172="","",IF(OR(I172="Motorvejsstrækning",I172="Frakørselsflettestrækning",I172="Tilkørselsflettestrækning",I172="Motorvejsforgrening",I172="Motorvejssammenløb",I172="Motorvejsvekselstrækning",I172="Sideanlæg"),Beregningsark!AP172*Beregningsark!J172*Beregningsark!K172*Beregningsark!L172*Beregningsark!N172*Beregningsark!P172*Beregningsark!R172*Beregningsark!S172*Beregningsark!X172*Beregningsark!Y172*Beregningsark!Z172*Beregningsark!AB172*Beregningsark!AD172*Beregningsark!AI172*Beregningsark!AJ172,Beregningsark!AP172*Beregningsark!J172*Beregningsark!K172*Beregningsark!L172*Beregningsark!N172*Beregningsark!P172*Beregningsark!R172*Beregningsark!S172*Beregningsark!X172*Beregningsark!Y172*Beregningsark!Z172*Beregningsark!AB172*Beregningsark!AD172*Beregningsark!AI172*Beregningsark!AJ172*0.7672))</f>
        <v/>
      </c>
      <c r="Q172" s="15" t="str">
        <f t="shared" si="7"/>
        <v/>
      </c>
      <c r="R172" s="17" t="str">
        <f t="shared" si="8"/>
        <v/>
      </c>
    </row>
    <row r="173" spans="1:18" x14ac:dyDescent="0.25">
      <c r="A173" s="4" t="str">
        <f>IF(Inddata!A188="","",Inddata!A188)</f>
        <v/>
      </c>
      <c r="B173" s="4" t="str">
        <f>IF(Inddata!B188="","",Inddata!B188)</f>
        <v/>
      </c>
      <c r="C173" s="4" t="str">
        <f>IF(Inddata!C188="","",Inddata!C188)</f>
        <v/>
      </c>
      <c r="D173" s="4" t="str">
        <f>IF(Inddata!D188="","",Inddata!D188)</f>
        <v/>
      </c>
      <c r="E173" s="4" t="str">
        <f>IF(Inddata!E188="","",Inddata!E188)</f>
        <v/>
      </c>
      <c r="F173" s="4" t="str">
        <f>IF(Inddata!F188="","",Inddata!F188)</f>
        <v/>
      </c>
      <c r="G173" s="4">
        <f>IF(Inddata!G188="","",Inddata!G188)</f>
        <v>0</v>
      </c>
      <c r="H173" s="4" t="str">
        <f>IF(Inddata!H188&gt;0.5,Inddata!H188,"")</f>
        <v/>
      </c>
      <c r="I173" s="4" t="str">
        <f>IF(Inddata!I188="","",Inddata!I188)</f>
        <v/>
      </c>
      <c r="J173" s="15" t="str">
        <f>IF(Beregningsark!AQ173="","",IF(OR(I173="Motorvejsstrækning",I173="Frakørselsflettestrækning",I173="Tilkørselsflettestrækning",I173="Motorvejsforgrening",I173="Motorvejssammenløb",I173="Motorvejsvekselstrækning",I173="Sideanlæg"),Beregningsark!AK173*Beregningsark!J173*Beregningsark!K173*Beregningsark!L173*Beregningsark!N173*Beregningsark!P173*Beregningsark!R173*Beregningsark!S173*Beregningsark!T173*Beregningsark!Y173*Beregningsark!Z173*Beregningsark!AB173*Beregningsark!AD173*Beregningsark!AF173*Beregningsark!AJ173,Beregningsark!AK173*Beregningsark!J173*Beregningsark!K173*Beregningsark!L173*Beregningsark!N173*Beregningsark!P173*Beregningsark!R173*Beregningsark!S173*Beregningsark!T173*Beregningsark!Y173*Beregningsark!Z173*Beregningsark!AB173*Beregningsark!AD173*Beregningsark!AF173*Beregningsark!AJ173*0.7672))</f>
        <v/>
      </c>
      <c r="K173" s="15" t="str">
        <f>IF(Beregningsark!AQ173="","",IF(OR(I173="Motorvejsstrækning",I173="Frakørselsflettestrækning",I173="Tilkørselsflettestrækning",I173="Motorvejsforgrening",I173="Motorvejssammenløb",I173="Motorvejsvekselstrækning",I173="Sideanlæg"),Beregningsark!AL173*Beregningsark!J173*Beregningsark!K173*Beregningsark!M173*Beregningsark!O173*Beregningsark!P173*Beregningsark!Q173*Beregningsark!R173*Beregningsark!S173*Beregningsark!T173*Beregningsark!Y173*Beregningsark!AA173*Beregningsark!AC173*Beregningsark!AE173*Beregningsark!AG173*Beregningsark!AJ173,Beregningsark!AL173*Beregningsark!J173*Beregningsark!K173*Beregningsark!M173*Beregningsark!O173*Beregningsark!P173*Beregningsark!Q173*Beregningsark!R173*Beregningsark!S173*Beregningsark!T173*Beregningsark!Y173*Beregningsark!AA173*Beregningsark!AC173*Beregningsark!AE173*Beregningsark!AG173*Beregningsark!AJ173*0.8833))</f>
        <v/>
      </c>
      <c r="L173" s="15" t="str">
        <f>IF(Beregningsark!AQ173="","",IF(OR(I173="Motorvejsstrækning",I173="Frakørselsflettestrækning",I173="Tilkørselsflettestrækning",I173="Motorvejsforgrening",I173="Motorvejssammenløb",I173="Motorvejsvekselstrækning",I173="Sideanlæg"),Beregningsark!AM173*Beregningsark!J173*Beregningsark!K173*Beregningsark!M173*Beregningsark!O173*Beregningsark!P173*Beregningsark!Q173*Beregningsark!R173*Beregningsark!S173*Beregningsark!U173*Beregningsark!Y173*Beregningsark!AA173*Beregningsark!AC173*Beregningsark!AE173*Beregningsark!AG173*Beregningsark!AJ173,Beregningsark!AM173*Beregningsark!J173*Beregningsark!K173*Beregningsark!M173*Beregningsark!O173*Beregningsark!P173*Beregningsark!Q173*Beregningsark!R173*Beregningsark!S173*Beregningsark!U173*Beregningsark!Y173*Beregningsark!AA173*Beregningsark!AC173*Beregningsark!AE173*Beregningsark!AG173*Beregningsark!AJ173*1.1176))</f>
        <v/>
      </c>
      <c r="M173" s="15" t="str">
        <f t="shared" si="6"/>
        <v/>
      </c>
      <c r="N173" s="15" t="str">
        <f>IF(Beregningsark!AQ173="","",IF(OR(I173="Motorvejsstrækning",I173="Frakørselsflettestrækning",I173="Tilkørselsflettestrækning",I173="Motorvejsforgrening",I173="Motorvejssammenløb",I173="Motorvejsvekselstrækning",I173="Sideanlæg"),Beregningsark!AN173*Beregningsark!J173*Beregningsark!K173*Beregningsark!L173*Beregningsark!N173*Beregningsark!P173*Beregningsark!R173*Beregningsark!S173*Beregningsark!V173*Beregningsark!Y173*Beregningsark!Z173*Beregningsark!AB173*Beregningsark!AD173*Beregningsark!AH173*Beregningsark!AJ173,Beregningsark!AN173*Beregningsark!J173*Beregningsark!K173*Beregningsark!L173*Beregningsark!N173*Beregningsark!P173*Beregningsark!R173*Beregningsark!S173*Beregningsark!V173*Beregningsark!Y173*Beregningsark!Z173*Beregningsark!AB173*Beregningsark!AD173*Beregningsark!AH173*Beregningsark!AJ173*0.7672))</f>
        <v/>
      </c>
      <c r="O173" s="15" t="str">
        <f>IF(Beregningsark!AQ173="","",IF(OR(I173="Motorvejsstrækning",I173="Frakørselsflettestrækning",I173="Tilkørselsflettestrækning",I173="Motorvejsforgrening",I173="Motorvejssammenløb",I173="Motorvejsvekselstrækning",I173="Sideanlæg"),Beregningsark!AO173*Beregningsark!J173*Beregningsark!K173*Beregningsark!L173*Beregningsark!N173*Beregningsark!P173*Beregningsark!R173*Beregningsark!S173*Beregningsark!W173*Beregningsark!Y173*Beregningsark!Z173*Beregningsark!AB173*Beregningsark!AD173*Beregningsark!AH173*Beregningsark!AJ173,Beregningsark!AO173*Beregningsark!J173*Beregningsark!K173*Beregningsark!L173*Beregningsark!N173*Beregningsark!P173*Beregningsark!R173*Beregningsark!S173*Beregningsark!W173*Beregningsark!Y173*Beregningsark!Z173*Beregningsark!AB173*Beregningsark!AD173*Beregningsark!AH173*Beregningsark!AJ173*0.7672))</f>
        <v/>
      </c>
      <c r="P173" s="15" t="str">
        <f>IF(Beregningsark!AQ173="","",IF(OR(I173="Motorvejsstrækning",I173="Frakørselsflettestrækning",I173="Tilkørselsflettestrækning",I173="Motorvejsforgrening",I173="Motorvejssammenløb",I173="Motorvejsvekselstrækning",I173="Sideanlæg"),Beregningsark!AP173*Beregningsark!J173*Beregningsark!K173*Beregningsark!L173*Beregningsark!N173*Beregningsark!P173*Beregningsark!R173*Beregningsark!S173*Beregningsark!X173*Beregningsark!Y173*Beregningsark!Z173*Beregningsark!AB173*Beregningsark!AD173*Beregningsark!AI173*Beregningsark!AJ173,Beregningsark!AP173*Beregningsark!J173*Beregningsark!K173*Beregningsark!L173*Beregningsark!N173*Beregningsark!P173*Beregningsark!R173*Beregningsark!S173*Beregningsark!X173*Beregningsark!Y173*Beregningsark!Z173*Beregningsark!AB173*Beregningsark!AD173*Beregningsark!AI173*Beregningsark!AJ173*0.7672))</f>
        <v/>
      </c>
      <c r="Q173" s="15" t="str">
        <f t="shared" si="7"/>
        <v/>
      </c>
      <c r="R173" s="17" t="str">
        <f t="shared" si="8"/>
        <v/>
      </c>
    </row>
    <row r="174" spans="1:18" x14ac:dyDescent="0.25">
      <c r="A174" s="4" t="str">
        <f>IF(Inddata!A189="","",Inddata!A189)</f>
        <v/>
      </c>
      <c r="B174" s="4" t="str">
        <f>IF(Inddata!B189="","",Inddata!B189)</f>
        <v/>
      </c>
      <c r="C174" s="4" t="str">
        <f>IF(Inddata!C189="","",Inddata!C189)</f>
        <v/>
      </c>
      <c r="D174" s="4" t="str">
        <f>IF(Inddata!D189="","",Inddata!D189)</f>
        <v/>
      </c>
      <c r="E174" s="4" t="str">
        <f>IF(Inddata!E189="","",Inddata!E189)</f>
        <v/>
      </c>
      <c r="F174" s="4" t="str">
        <f>IF(Inddata!F189="","",Inddata!F189)</f>
        <v/>
      </c>
      <c r="G174" s="4">
        <f>IF(Inddata!G189="","",Inddata!G189)</f>
        <v>0</v>
      </c>
      <c r="H174" s="4" t="str">
        <f>IF(Inddata!H189&gt;0.5,Inddata!H189,"")</f>
        <v/>
      </c>
      <c r="I174" s="4" t="str">
        <f>IF(Inddata!I189="","",Inddata!I189)</f>
        <v/>
      </c>
      <c r="J174" s="15" t="str">
        <f>IF(Beregningsark!AQ174="","",IF(OR(I174="Motorvejsstrækning",I174="Frakørselsflettestrækning",I174="Tilkørselsflettestrækning",I174="Motorvejsforgrening",I174="Motorvejssammenløb",I174="Motorvejsvekselstrækning",I174="Sideanlæg"),Beregningsark!AK174*Beregningsark!J174*Beregningsark!K174*Beregningsark!L174*Beregningsark!N174*Beregningsark!P174*Beregningsark!R174*Beregningsark!S174*Beregningsark!T174*Beregningsark!Y174*Beregningsark!Z174*Beregningsark!AB174*Beregningsark!AD174*Beregningsark!AF174*Beregningsark!AJ174,Beregningsark!AK174*Beregningsark!J174*Beregningsark!K174*Beregningsark!L174*Beregningsark!N174*Beregningsark!P174*Beregningsark!R174*Beregningsark!S174*Beregningsark!T174*Beregningsark!Y174*Beregningsark!Z174*Beregningsark!AB174*Beregningsark!AD174*Beregningsark!AF174*Beregningsark!AJ174*0.7672))</f>
        <v/>
      </c>
      <c r="K174" s="15" t="str">
        <f>IF(Beregningsark!AQ174="","",IF(OR(I174="Motorvejsstrækning",I174="Frakørselsflettestrækning",I174="Tilkørselsflettestrækning",I174="Motorvejsforgrening",I174="Motorvejssammenløb",I174="Motorvejsvekselstrækning",I174="Sideanlæg"),Beregningsark!AL174*Beregningsark!J174*Beregningsark!K174*Beregningsark!M174*Beregningsark!O174*Beregningsark!P174*Beregningsark!Q174*Beregningsark!R174*Beregningsark!S174*Beregningsark!T174*Beregningsark!Y174*Beregningsark!AA174*Beregningsark!AC174*Beregningsark!AE174*Beregningsark!AG174*Beregningsark!AJ174,Beregningsark!AL174*Beregningsark!J174*Beregningsark!K174*Beregningsark!M174*Beregningsark!O174*Beregningsark!P174*Beregningsark!Q174*Beregningsark!R174*Beregningsark!S174*Beregningsark!T174*Beregningsark!Y174*Beregningsark!AA174*Beregningsark!AC174*Beregningsark!AE174*Beregningsark!AG174*Beregningsark!AJ174*0.8833))</f>
        <v/>
      </c>
      <c r="L174" s="15" t="str">
        <f>IF(Beregningsark!AQ174="","",IF(OR(I174="Motorvejsstrækning",I174="Frakørselsflettestrækning",I174="Tilkørselsflettestrækning",I174="Motorvejsforgrening",I174="Motorvejssammenløb",I174="Motorvejsvekselstrækning",I174="Sideanlæg"),Beregningsark!AM174*Beregningsark!J174*Beregningsark!K174*Beregningsark!M174*Beregningsark!O174*Beregningsark!P174*Beregningsark!Q174*Beregningsark!R174*Beregningsark!S174*Beregningsark!U174*Beregningsark!Y174*Beregningsark!AA174*Beregningsark!AC174*Beregningsark!AE174*Beregningsark!AG174*Beregningsark!AJ174,Beregningsark!AM174*Beregningsark!J174*Beregningsark!K174*Beregningsark!M174*Beregningsark!O174*Beregningsark!P174*Beregningsark!Q174*Beregningsark!R174*Beregningsark!S174*Beregningsark!U174*Beregningsark!Y174*Beregningsark!AA174*Beregningsark!AC174*Beregningsark!AE174*Beregningsark!AG174*Beregningsark!AJ174*1.1176))</f>
        <v/>
      </c>
      <c r="M174" s="15" t="str">
        <f t="shared" si="6"/>
        <v/>
      </c>
      <c r="N174" s="15" t="str">
        <f>IF(Beregningsark!AQ174="","",IF(OR(I174="Motorvejsstrækning",I174="Frakørselsflettestrækning",I174="Tilkørselsflettestrækning",I174="Motorvejsforgrening",I174="Motorvejssammenløb",I174="Motorvejsvekselstrækning",I174="Sideanlæg"),Beregningsark!AN174*Beregningsark!J174*Beregningsark!K174*Beregningsark!L174*Beregningsark!N174*Beregningsark!P174*Beregningsark!R174*Beregningsark!S174*Beregningsark!V174*Beregningsark!Y174*Beregningsark!Z174*Beregningsark!AB174*Beregningsark!AD174*Beregningsark!AH174*Beregningsark!AJ174,Beregningsark!AN174*Beregningsark!J174*Beregningsark!K174*Beregningsark!L174*Beregningsark!N174*Beregningsark!P174*Beregningsark!R174*Beregningsark!S174*Beregningsark!V174*Beregningsark!Y174*Beregningsark!Z174*Beregningsark!AB174*Beregningsark!AD174*Beregningsark!AH174*Beregningsark!AJ174*0.7672))</f>
        <v/>
      </c>
      <c r="O174" s="15" t="str">
        <f>IF(Beregningsark!AQ174="","",IF(OR(I174="Motorvejsstrækning",I174="Frakørselsflettestrækning",I174="Tilkørselsflettestrækning",I174="Motorvejsforgrening",I174="Motorvejssammenløb",I174="Motorvejsvekselstrækning",I174="Sideanlæg"),Beregningsark!AO174*Beregningsark!J174*Beregningsark!K174*Beregningsark!L174*Beregningsark!N174*Beregningsark!P174*Beregningsark!R174*Beregningsark!S174*Beregningsark!W174*Beregningsark!Y174*Beregningsark!Z174*Beregningsark!AB174*Beregningsark!AD174*Beregningsark!AH174*Beregningsark!AJ174,Beregningsark!AO174*Beregningsark!J174*Beregningsark!K174*Beregningsark!L174*Beregningsark!N174*Beregningsark!P174*Beregningsark!R174*Beregningsark!S174*Beregningsark!W174*Beregningsark!Y174*Beregningsark!Z174*Beregningsark!AB174*Beregningsark!AD174*Beregningsark!AH174*Beregningsark!AJ174*0.7672))</f>
        <v/>
      </c>
      <c r="P174" s="15" t="str">
        <f>IF(Beregningsark!AQ174="","",IF(OR(I174="Motorvejsstrækning",I174="Frakørselsflettestrækning",I174="Tilkørselsflettestrækning",I174="Motorvejsforgrening",I174="Motorvejssammenløb",I174="Motorvejsvekselstrækning",I174="Sideanlæg"),Beregningsark!AP174*Beregningsark!J174*Beregningsark!K174*Beregningsark!L174*Beregningsark!N174*Beregningsark!P174*Beregningsark!R174*Beregningsark!S174*Beregningsark!X174*Beregningsark!Y174*Beregningsark!Z174*Beregningsark!AB174*Beregningsark!AD174*Beregningsark!AI174*Beregningsark!AJ174,Beregningsark!AP174*Beregningsark!J174*Beregningsark!K174*Beregningsark!L174*Beregningsark!N174*Beregningsark!P174*Beregningsark!R174*Beregningsark!S174*Beregningsark!X174*Beregningsark!Y174*Beregningsark!Z174*Beregningsark!AB174*Beregningsark!AD174*Beregningsark!AI174*Beregningsark!AJ174*0.7672))</f>
        <v/>
      </c>
      <c r="Q174" s="15" t="str">
        <f t="shared" si="7"/>
        <v/>
      </c>
      <c r="R174" s="17" t="str">
        <f t="shared" si="8"/>
        <v/>
      </c>
    </row>
    <row r="175" spans="1:18" x14ac:dyDescent="0.25">
      <c r="A175" s="4" t="str">
        <f>IF(Inddata!A190="","",Inddata!A190)</f>
        <v/>
      </c>
      <c r="B175" s="4" t="str">
        <f>IF(Inddata!B190="","",Inddata!B190)</f>
        <v/>
      </c>
      <c r="C175" s="4" t="str">
        <f>IF(Inddata!C190="","",Inddata!C190)</f>
        <v/>
      </c>
      <c r="D175" s="4" t="str">
        <f>IF(Inddata!D190="","",Inddata!D190)</f>
        <v/>
      </c>
      <c r="E175" s="4" t="str">
        <f>IF(Inddata!E190="","",Inddata!E190)</f>
        <v/>
      </c>
      <c r="F175" s="4" t="str">
        <f>IF(Inddata!F190="","",Inddata!F190)</f>
        <v/>
      </c>
      <c r="G175" s="4">
        <f>IF(Inddata!G190="","",Inddata!G190)</f>
        <v>0</v>
      </c>
      <c r="H175" s="4" t="str">
        <f>IF(Inddata!H190&gt;0.5,Inddata!H190,"")</f>
        <v/>
      </c>
      <c r="I175" s="4" t="str">
        <f>IF(Inddata!I190="","",Inddata!I190)</f>
        <v/>
      </c>
      <c r="J175" s="15" t="str">
        <f>IF(Beregningsark!AQ175="","",IF(OR(I175="Motorvejsstrækning",I175="Frakørselsflettestrækning",I175="Tilkørselsflettestrækning",I175="Motorvejsforgrening",I175="Motorvejssammenløb",I175="Motorvejsvekselstrækning",I175="Sideanlæg"),Beregningsark!AK175*Beregningsark!J175*Beregningsark!K175*Beregningsark!L175*Beregningsark!N175*Beregningsark!P175*Beregningsark!R175*Beregningsark!S175*Beregningsark!T175*Beregningsark!Y175*Beregningsark!Z175*Beregningsark!AB175*Beregningsark!AD175*Beregningsark!AF175*Beregningsark!AJ175,Beregningsark!AK175*Beregningsark!J175*Beregningsark!K175*Beregningsark!L175*Beregningsark!N175*Beregningsark!P175*Beregningsark!R175*Beregningsark!S175*Beregningsark!T175*Beregningsark!Y175*Beregningsark!Z175*Beregningsark!AB175*Beregningsark!AD175*Beregningsark!AF175*Beregningsark!AJ175*0.7672))</f>
        <v/>
      </c>
      <c r="K175" s="15" t="str">
        <f>IF(Beregningsark!AQ175="","",IF(OR(I175="Motorvejsstrækning",I175="Frakørselsflettestrækning",I175="Tilkørselsflettestrækning",I175="Motorvejsforgrening",I175="Motorvejssammenløb",I175="Motorvejsvekselstrækning",I175="Sideanlæg"),Beregningsark!AL175*Beregningsark!J175*Beregningsark!K175*Beregningsark!M175*Beregningsark!O175*Beregningsark!P175*Beregningsark!Q175*Beregningsark!R175*Beregningsark!S175*Beregningsark!T175*Beregningsark!Y175*Beregningsark!AA175*Beregningsark!AC175*Beregningsark!AE175*Beregningsark!AG175*Beregningsark!AJ175,Beregningsark!AL175*Beregningsark!J175*Beregningsark!K175*Beregningsark!M175*Beregningsark!O175*Beregningsark!P175*Beregningsark!Q175*Beregningsark!R175*Beregningsark!S175*Beregningsark!T175*Beregningsark!Y175*Beregningsark!AA175*Beregningsark!AC175*Beregningsark!AE175*Beregningsark!AG175*Beregningsark!AJ175*0.8833))</f>
        <v/>
      </c>
      <c r="L175" s="15" t="str">
        <f>IF(Beregningsark!AQ175="","",IF(OR(I175="Motorvejsstrækning",I175="Frakørselsflettestrækning",I175="Tilkørselsflettestrækning",I175="Motorvejsforgrening",I175="Motorvejssammenløb",I175="Motorvejsvekselstrækning",I175="Sideanlæg"),Beregningsark!AM175*Beregningsark!J175*Beregningsark!K175*Beregningsark!M175*Beregningsark!O175*Beregningsark!P175*Beregningsark!Q175*Beregningsark!R175*Beregningsark!S175*Beregningsark!U175*Beregningsark!Y175*Beregningsark!AA175*Beregningsark!AC175*Beregningsark!AE175*Beregningsark!AG175*Beregningsark!AJ175,Beregningsark!AM175*Beregningsark!J175*Beregningsark!K175*Beregningsark!M175*Beregningsark!O175*Beregningsark!P175*Beregningsark!Q175*Beregningsark!R175*Beregningsark!S175*Beregningsark!U175*Beregningsark!Y175*Beregningsark!AA175*Beregningsark!AC175*Beregningsark!AE175*Beregningsark!AG175*Beregningsark!AJ175*1.1176))</f>
        <v/>
      </c>
      <c r="M175" s="15" t="str">
        <f t="shared" si="6"/>
        <v/>
      </c>
      <c r="N175" s="15" t="str">
        <f>IF(Beregningsark!AQ175="","",IF(OR(I175="Motorvejsstrækning",I175="Frakørselsflettestrækning",I175="Tilkørselsflettestrækning",I175="Motorvejsforgrening",I175="Motorvejssammenløb",I175="Motorvejsvekselstrækning",I175="Sideanlæg"),Beregningsark!AN175*Beregningsark!J175*Beregningsark!K175*Beregningsark!L175*Beregningsark!N175*Beregningsark!P175*Beregningsark!R175*Beregningsark!S175*Beregningsark!V175*Beregningsark!Y175*Beregningsark!Z175*Beregningsark!AB175*Beregningsark!AD175*Beregningsark!AH175*Beregningsark!AJ175,Beregningsark!AN175*Beregningsark!J175*Beregningsark!K175*Beregningsark!L175*Beregningsark!N175*Beregningsark!P175*Beregningsark!R175*Beregningsark!S175*Beregningsark!V175*Beregningsark!Y175*Beregningsark!Z175*Beregningsark!AB175*Beregningsark!AD175*Beregningsark!AH175*Beregningsark!AJ175*0.7672))</f>
        <v/>
      </c>
      <c r="O175" s="15" t="str">
        <f>IF(Beregningsark!AQ175="","",IF(OR(I175="Motorvejsstrækning",I175="Frakørselsflettestrækning",I175="Tilkørselsflettestrækning",I175="Motorvejsforgrening",I175="Motorvejssammenløb",I175="Motorvejsvekselstrækning",I175="Sideanlæg"),Beregningsark!AO175*Beregningsark!J175*Beregningsark!K175*Beregningsark!L175*Beregningsark!N175*Beregningsark!P175*Beregningsark!R175*Beregningsark!S175*Beregningsark!W175*Beregningsark!Y175*Beregningsark!Z175*Beregningsark!AB175*Beregningsark!AD175*Beregningsark!AH175*Beregningsark!AJ175,Beregningsark!AO175*Beregningsark!J175*Beregningsark!K175*Beregningsark!L175*Beregningsark!N175*Beregningsark!P175*Beregningsark!R175*Beregningsark!S175*Beregningsark!W175*Beregningsark!Y175*Beregningsark!Z175*Beregningsark!AB175*Beregningsark!AD175*Beregningsark!AH175*Beregningsark!AJ175*0.7672))</f>
        <v/>
      </c>
      <c r="P175" s="15" t="str">
        <f>IF(Beregningsark!AQ175="","",IF(OR(I175="Motorvejsstrækning",I175="Frakørselsflettestrækning",I175="Tilkørselsflettestrækning",I175="Motorvejsforgrening",I175="Motorvejssammenløb",I175="Motorvejsvekselstrækning",I175="Sideanlæg"),Beregningsark!AP175*Beregningsark!J175*Beregningsark!K175*Beregningsark!L175*Beregningsark!N175*Beregningsark!P175*Beregningsark!R175*Beregningsark!S175*Beregningsark!X175*Beregningsark!Y175*Beregningsark!Z175*Beregningsark!AB175*Beregningsark!AD175*Beregningsark!AI175*Beregningsark!AJ175,Beregningsark!AP175*Beregningsark!J175*Beregningsark!K175*Beregningsark!L175*Beregningsark!N175*Beregningsark!P175*Beregningsark!R175*Beregningsark!S175*Beregningsark!X175*Beregningsark!Y175*Beregningsark!Z175*Beregningsark!AB175*Beregningsark!AD175*Beregningsark!AI175*Beregningsark!AJ175*0.7672))</f>
        <v/>
      </c>
      <c r="Q175" s="15" t="str">
        <f t="shared" si="7"/>
        <v/>
      </c>
      <c r="R175" s="17" t="str">
        <f t="shared" si="8"/>
        <v/>
      </c>
    </row>
    <row r="176" spans="1:18" x14ac:dyDescent="0.25">
      <c r="A176" s="4" t="str">
        <f>IF(Inddata!A191="","",Inddata!A191)</f>
        <v/>
      </c>
      <c r="B176" s="4" t="str">
        <f>IF(Inddata!B191="","",Inddata!B191)</f>
        <v/>
      </c>
      <c r="C176" s="4" t="str">
        <f>IF(Inddata!C191="","",Inddata!C191)</f>
        <v/>
      </c>
      <c r="D176" s="4" t="str">
        <f>IF(Inddata!D191="","",Inddata!D191)</f>
        <v/>
      </c>
      <c r="E176" s="4" t="str">
        <f>IF(Inddata!E191="","",Inddata!E191)</f>
        <v/>
      </c>
      <c r="F176" s="4" t="str">
        <f>IF(Inddata!F191="","",Inddata!F191)</f>
        <v/>
      </c>
      <c r="G176" s="4">
        <f>IF(Inddata!G191="","",Inddata!G191)</f>
        <v>0</v>
      </c>
      <c r="H176" s="4" t="str">
        <f>IF(Inddata!H191&gt;0.5,Inddata!H191,"")</f>
        <v/>
      </c>
      <c r="I176" s="4" t="str">
        <f>IF(Inddata!I191="","",Inddata!I191)</f>
        <v/>
      </c>
      <c r="J176" s="15" t="str">
        <f>IF(Beregningsark!AQ176="","",IF(OR(I176="Motorvejsstrækning",I176="Frakørselsflettestrækning",I176="Tilkørselsflettestrækning",I176="Motorvejsforgrening",I176="Motorvejssammenløb",I176="Motorvejsvekselstrækning",I176="Sideanlæg"),Beregningsark!AK176*Beregningsark!J176*Beregningsark!K176*Beregningsark!L176*Beregningsark!N176*Beregningsark!P176*Beregningsark!R176*Beregningsark!S176*Beregningsark!T176*Beregningsark!Y176*Beregningsark!Z176*Beregningsark!AB176*Beregningsark!AD176*Beregningsark!AF176*Beregningsark!AJ176,Beregningsark!AK176*Beregningsark!J176*Beregningsark!K176*Beregningsark!L176*Beregningsark!N176*Beregningsark!P176*Beregningsark!R176*Beregningsark!S176*Beregningsark!T176*Beregningsark!Y176*Beregningsark!Z176*Beregningsark!AB176*Beregningsark!AD176*Beregningsark!AF176*Beregningsark!AJ176*0.7672))</f>
        <v/>
      </c>
      <c r="K176" s="15" t="str">
        <f>IF(Beregningsark!AQ176="","",IF(OR(I176="Motorvejsstrækning",I176="Frakørselsflettestrækning",I176="Tilkørselsflettestrækning",I176="Motorvejsforgrening",I176="Motorvejssammenløb",I176="Motorvejsvekselstrækning",I176="Sideanlæg"),Beregningsark!AL176*Beregningsark!J176*Beregningsark!K176*Beregningsark!M176*Beregningsark!O176*Beregningsark!P176*Beregningsark!Q176*Beregningsark!R176*Beregningsark!S176*Beregningsark!T176*Beregningsark!Y176*Beregningsark!AA176*Beregningsark!AC176*Beregningsark!AE176*Beregningsark!AG176*Beregningsark!AJ176,Beregningsark!AL176*Beregningsark!J176*Beregningsark!K176*Beregningsark!M176*Beregningsark!O176*Beregningsark!P176*Beregningsark!Q176*Beregningsark!R176*Beregningsark!S176*Beregningsark!T176*Beregningsark!Y176*Beregningsark!AA176*Beregningsark!AC176*Beregningsark!AE176*Beregningsark!AG176*Beregningsark!AJ176*0.8833))</f>
        <v/>
      </c>
      <c r="L176" s="15" t="str">
        <f>IF(Beregningsark!AQ176="","",IF(OR(I176="Motorvejsstrækning",I176="Frakørselsflettestrækning",I176="Tilkørselsflettestrækning",I176="Motorvejsforgrening",I176="Motorvejssammenløb",I176="Motorvejsvekselstrækning",I176="Sideanlæg"),Beregningsark!AM176*Beregningsark!J176*Beregningsark!K176*Beregningsark!M176*Beregningsark!O176*Beregningsark!P176*Beregningsark!Q176*Beregningsark!R176*Beregningsark!S176*Beregningsark!U176*Beregningsark!Y176*Beregningsark!AA176*Beregningsark!AC176*Beregningsark!AE176*Beregningsark!AG176*Beregningsark!AJ176,Beregningsark!AM176*Beregningsark!J176*Beregningsark!K176*Beregningsark!M176*Beregningsark!O176*Beregningsark!P176*Beregningsark!Q176*Beregningsark!R176*Beregningsark!S176*Beregningsark!U176*Beregningsark!Y176*Beregningsark!AA176*Beregningsark!AC176*Beregningsark!AE176*Beregningsark!AG176*Beregningsark!AJ176*1.1176))</f>
        <v/>
      </c>
      <c r="M176" s="15" t="str">
        <f t="shared" si="6"/>
        <v/>
      </c>
      <c r="N176" s="15" t="str">
        <f>IF(Beregningsark!AQ176="","",IF(OR(I176="Motorvejsstrækning",I176="Frakørselsflettestrækning",I176="Tilkørselsflettestrækning",I176="Motorvejsforgrening",I176="Motorvejssammenløb",I176="Motorvejsvekselstrækning",I176="Sideanlæg"),Beregningsark!AN176*Beregningsark!J176*Beregningsark!K176*Beregningsark!L176*Beregningsark!N176*Beregningsark!P176*Beregningsark!R176*Beregningsark!S176*Beregningsark!V176*Beregningsark!Y176*Beregningsark!Z176*Beregningsark!AB176*Beregningsark!AD176*Beregningsark!AH176*Beregningsark!AJ176,Beregningsark!AN176*Beregningsark!J176*Beregningsark!K176*Beregningsark!L176*Beregningsark!N176*Beregningsark!P176*Beregningsark!R176*Beregningsark!S176*Beregningsark!V176*Beregningsark!Y176*Beregningsark!Z176*Beregningsark!AB176*Beregningsark!AD176*Beregningsark!AH176*Beregningsark!AJ176*0.7672))</f>
        <v/>
      </c>
      <c r="O176" s="15" t="str">
        <f>IF(Beregningsark!AQ176="","",IF(OR(I176="Motorvejsstrækning",I176="Frakørselsflettestrækning",I176="Tilkørselsflettestrækning",I176="Motorvejsforgrening",I176="Motorvejssammenløb",I176="Motorvejsvekselstrækning",I176="Sideanlæg"),Beregningsark!AO176*Beregningsark!J176*Beregningsark!K176*Beregningsark!L176*Beregningsark!N176*Beregningsark!P176*Beregningsark!R176*Beregningsark!S176*Beregningsark!W176*Beregningsark!Y176*Beregningsark!Z176*Beregningsark!AB176*Beregningsark!AD176*Beregningsark!AH176*Beregningsark!AJ176,Beregningsark!AO176*Beregningsark!J176*Beregningsark!K176*Beregningsark!L176*Beregningsark!N176*Beregningsark!P176*Beregningsark!R176*Beregningsark!S176*Beregningsark!W176*Beregningsark!Y176*Beregningsark!Z176*Beregningsark!AB176*Beregningsark!AD176*Beregningsark!AH176*Beregningsark!AJ176*0.7672))</f>
        <v/>
      </c>
      <c r="P176" s="15" t="str">
        <f>IF(Beregningsark!AQ176="","",IF(OR(I176="Motorvejsstrækning",I176="Frakørselsflettestrækning",I176="Tilkørselsflettestrækning",I176="Motorvejsforgrening",I176="Motorvejssammenløb",I176="Motorvejsvekselstrækning",I176="Sideanlæg"),Beregningsark!AP176*Beregningsark!J176*Beregningsark!K176*Beregningsark!L176*Beregningsark!N176*Beregningsark!P176*Beregningsark!R176*Beregningsark!S176*Beregningsark!X176*Beregningsark!Y176*Beregningsark!Z176*Beregningsark!AB176*Beregningsark!AD176*Beregningsark!AI176*Beregningsark!AJ176,Beregningsark!AP176*Beregningsark!J176*Beregningsark!K176*Beregningsark!L176*Beregningsark!N176*Beregningsark!P176*Beregningsark!R176*Beregningsark!S176*Beregningsark!X176*Beregningsark!Y176*Beregningsark!Z176*Beregningsark!AB176*Beregningsark!AD176*Beregningsark!AI176*Beregningsark!AJ176*0.7672))</f>
        <v/>
      </c>
      <c r="Q176" s="15" t="str">
        <f t="shared" si="7"/>
        <v/>
      </c>
      <c r="R176" s="17" t="str">
        <f t="shared" si="8"/>
        <v/>
      </c>
    </row>
    <row r="177" spans="1:18" x14ac:dyDescent="0.25">
      <c r="A177" s="4" t="str">
        <f>IF(Inddata!A192="","",Inddata!A192)</f>
        <v/>
      </c>
      <c r="B177" s="4" t="str">
        <f>IF(Inddata!B192="","",Inddata!B192)</f>
        <v/>
      </c>
      <c r="C177" s="4" t="str">
        <f>IF(Inddata!C192="","",Inddata!C192)</f>
        <v/>
      </c>
      <c r="D177" s="4" t="str">
        <f>IF(Inddata!D192="","",Inddata!D192)</f>
        <v/>
      </c>
      <c r="E177" s="4" t="str">
        <f>IF(Inddata!E192="","",Inddata!E192)</f>
        <v/>
      </c>
      <c r="F177" s="4" t="str">
        <f>IF(Inddata!F192="","",Inddata!F192)</f>
        <v/>
      </c>
      <c r="G177" s="4">
        <f>IF(Inddata!G192="","",Inddata!G192)</f>
        <v>0</v>
      </c>
      <c r="H177" s="4" t="str">
        <f>IF(Inddata!H192&gt;0.5,Inddata!H192,"")</f>
        <v/>
      </c>
      <c r="I177" s="4" t="str">
        <f>IF(Inddata!I192="","",Inddata!I192)</f>
        <v/>
      </c>
      <c r="J177" s="15" t="str">
        <f>IF(Beregningsark!AQ177="","",IF(OR(I177="Motorvejsstrækning",I177="Frakørselsflettestrækning",I177="Tilkørselsflettestrækning",I177="Motorvejsforgrening",I177="Motorvejssammenløb",I177="Motorvejsvekselstrækning",I177="Sideanlæg"),Beregningsark!AK177*Beregningsark!J177*Beregningsark!K177*Beregningsark!L177*Beregningsark!N177*Beregningsark!P177*Beregningsark!R177*Beregningsark!S177*Beregningsark!T177*Beregningsark!Y177*Beregningsark!Z177*Beregningsark!AB177*Beregningsark!AD177*Beregningsark!AF177*Beregningsark!AJ177,Beregningsark!AK177*Beregningsark!J177*Beregningsark!K177*Beregningsark!L177*Beregningsark!N177*Beregningsark!P177*Beregningsark!R177*Beregningsark!S177*Beregningsark!T177*Beregningsark!Y177*Beregningsark!Z177*Beregningsark!AB177*Beregningsark!AD177*Beregningsark!AF177*Beregningsark!AJ177*0.7672))</f>
        <v/>
      </c>
      <c r="K177" s="15" t="str">
        <f>IF(Beregningsark!AQ177="","",IF(OR(I177="Motorvejsstrækning",I177="Frakørselsflettestrækning",I177="Tilkørselsflettestrækning",I177="Motorvejsforgrening",I177="Motorvejssammenløb",I177="Motorvejsvekselstrækning",I177="Sideanlæg"),Beregningsark!AL177*Beregningsark!J177*Beregningsark!K177*Beregningsark!M177*Beregningsark!O177*Beregningsark!P177*Beregningsark!Q177*Beregningsark!R177*Beregningsark!S177*Beregningsark!T177*Beregningsark!Y177*Beregningsark!AA177*Beregningsark!AC177*Beregningsark!AE177*Beregningsark!AG177*Beregningsark!AJ177,Beregningsark!AL177*Beregningsark!J177*Beregningsark!K177*Beregningsark!M177*Beregningsark!O177*Beregningsark!P177*Beregningsark!Q177*Beregningsark!R177*Beregningsark!S177*Beregningsark!T177*Beregningsark!Y177*Beregningsark!AA177*Beregningsark!AC177*Beregningsark!AE177*Beregningsark!AG177*Beregningsark!AJ177*0.8833))</f>
        <v/>
      </c>
      <c r="L177" s="15" t="str">
        <f>IF(Beregningsark!AQ177="","",IF(OR(I177="Motorvejsstrækning",I177="Frakørselsflettestrækning",I177="Tilkørselsflettestrækning",I177="Motorvejsforgrening",I177="Motorvejssammenløb",I177="Motorvejsvekselstrækning",I177="Sideanlæg"),Beregningsark!AM177*Beregningsark!J177*Beregningsark!K177*Beregningsark!M177*Beregningsark!O177*Beregningsark!P177*Beregningsark!Q177*Beregningsark!R177*Beregningsark!S177*Beregningsark!U177*Beregningsark!Y177*Beregningsark!AA177*Beregningsark!AC177*Beregningsark!AE177*Beregningsark!AG177*Beregningsark!AJ177,Beregningsark!AM177*Beregningsark!J177*Beregningsark!K177*Beregningsark!M177*Beregningsark!O177*Beregningsark!P177*Beregningsark!Q177*Beregningsark!R177*Beregningsark!S177*Beregningsark!U177*Beregningsark!Y177*Beregningsark!AA177*Beregningsark!AC177*Beregningsark!AE177*Beregningsark!AG177*Beregningsark!AJ177*1.1176))</f>
        <v/>
      </c>
      <c r="M177" s="15" t="str">
        <f t="shared" si="6"/>
        <v/>
      </c>
      <c r="N177" s="15" t="str">
        <f>IF(Beregningsark!AQ177="","",IF(OR(I177="Motorvejsstrækning",I177="Frakørselsflettestrækning",I177="Tilkørselsflettestrækning",I177="Motorvejsforgrening",I177="Motorvejssammenløb",I177="Motorvejsvekselstrækning",I177="Sideanlæg"),Beregningsark!AN177*Beregningsark!J177*Beregningsark!K177*Beregningsark!L177*Beregningsark!N177*Beregningsark!P177*Beregningsark!R177*Beregningsark!S177*Beregningsark!V177*Beregningsark!Y177*Beregningsark!Z177*Beregningsark!AB177*Beregningsark!AD177*Beregningsark!AH177*Beregningsark!AJ177,Beregningsark!AN177*Beregningsark!J177*Beregningsark!K177*Beregningsark!L177*Beregningsark!N177*Beregningsark!P177*Beregningsark!R177*Beregningsark!S177*Beregningsark!V177*Beregningsark!Y177*Beregningsark!Z177*Beregningsark!AB177*Beregningsark!AD177*Beregningsark!AH177*Beregningsark!AJ177*0.7672))</f>
        <v/>
      </c>
      <c r="O177" s="15" t="str">
        <f>IF(Beregningsark!AQ177="","",IF(OR(I177="Motorvejsstrækning",I177="Frakørselsflettestrækning",I177="Tilkørselsflettestrækning",I177="Motorvejsforgrening",I177="Motorvejssammenløb",I177="Motorvejsvekselstrækning",I177="Sideanlæg"),Beregningsark!AO177*Beregningsark!J177*Beregningsark!K177*Beregningsark!L177*Beregningsark!N177*Beregningsark!P177*Beregningsark!R177*Beregningsark!S177*Beregningsark!W177*Beregningsark!Y177*Beregningsark!Z177*Beregningsark!AB177*Beregningsark!AD177*Beregningsark!AH177*Beregningsark!AJ177,Beregningsark!AO177*Beregningsark!J177*Beregningsark!K177*Beregningsark!L177*Beregningsark!N177*Beregningsark!P177*Beregningsark!R177*Beregningsark!S177*Beregningsark!W177*Beregningsark!Y177*Beregningsark!Z177*Beregningsark!AB177*Beregningsark!AD177*Beregningsark!AH177*Beregningsark!AJ177*0.7672))</f>
        <v/>
      </c>
      <c r="P177" s="15" t="str">
        <f>IF(Beregningsark!AQ177="","",IF(OR(I177="Motorvejsstrækning",I177="Frakørselsflettestrækning",I177="Tilkørselsflettestrækning",I177="Motorvejsforgrening",I177="Motorvejssammenløb",I177="Motorvejsvekselstrækning",I177="Sideanlæg"),Beregningsark!AP177*Beregningsark!J177*Beregningsark!K177*Beregningsark!L177*Beregningsark!N177*Beregningsark!P177*Beregningsark!R177*Beregningsark!S177*Beregningsark!X177*Beregningsark!Y177*Beregningsark!Z177*Beregningsark!AB177*Beregningsark!AD177*Beregningsark!AI177*Beregningsark!AJ177,Beregningsark!AP177*Beregningsark!J177*Beregningsark!K177*Beregningsark!L177*Beregningsark!N177*Beregningsark!P177*Beregningsark!R177*Beregningsark!S177*Beregningsark!X177*Beregningsark!Y177*Beregningsark!Z177*Beregningsark!AB177*Beregningsark!AD177*Beregningsark!AI177*Beregningsark!AJ177*0.7672))</f>
        <v/>
      </c>
      <c r="Q177" s="15" t="str">
        <f t="shared" si="7"/>
        <v/>
      </c>
      <c r="R177" s="17" t="str">
        <f t="shared" si="8"/>
        <v/>
      </c>
    </row>
    <row r="178" spans="1:18" x14ac:dyDescent="0.25">
      <c r="A178" s="4" t="str">
        <f>IF(Inddata!A193="","",Inddata!A193)</f>
        <v/>
      </c>
      <c r="B178" s="4" t="str">
        <f>IF(Inddata!B193="","",Inddata!B193)</f>
        <v/>
      </c>
      <c r="C178" s="4" t="str">
        <f>IF(Inddata!C193="","",Inddata!C193)</f>
        <v/>
      </c>
      <c r="D178" s="4" t="str">
        <f>IF(Inddata!D193="","",Inddata!D193)</f>
        <v/>
      </c>
      <c r="E178" s="4" t="str">
        <f>IF(Inddata!E193="","",Inddata!E193)</f>
        <v/>
      </c>
      <c r="F178" s="4" t="str">
        <f>IF(Inddata!F193="","",Inddata!F193)</f>
        <v/>
      </c>
      <c r="G178" s="4">
        <f>IF(Inddata!G193="","",Inddata!G193)</f>
        <v>0</v>
      </c>
      <c r="H178" s="4" t="str">
        <f>IF(Inddata!H193&gt;0.5,Inddata!H193,"")</f>
        <v/>
      </c>
      <c r="I178" s="4" t="str">
        <f>IF(Inddata!I193="","",Inddata!I193)</f>
        <v/>
      </c>
      <c r="J178" s="15" t="str">
        <f>IF(Beregningsark!AQ178="","",IF(OR(I178="Motorvejsstrækning",I178="Frakørselsflettestrækning",I178="Tilkørselsflettestrækning",I178="Motorvejsforgrening",I178="Motorvejssammenløb",I178="Motorvejsvekselstrækning",I178="Sideanlæg"),Beregningsark!AK178*Beregningsark!J178*Beregningsark!K178*Beregningsark!L178*Beregningsark!N178*Beregningsark!P178*Beregningsark!R178*Beregningsark!S178*Beregningsark!T178*Beregningsark!Y178*Beregningsark!Z178*Beregningsark!AB178*Beregningsark!AD178*Beregningsark!AF178*Beregningsark!AJ178,Beregningsark!AK178*Beregningsark!J178*Beregningsark!K178*Beregningsark!L178*Beregningsark!N178*Beregningsark!P178*Beregningsark!R178*Beregningsark!S178*Beregningsark!T178*Beregningsark!Y178*Beregningsark!Z178*Beregningsark!AB178*Beregningsark!AD178*Beregningsark!AF178*Beregningsark!AJ178*0.7672))</f>
        <v/>
      </c>
      <c r="K178" s="15" t="str">
        <f>IF(Beregningsark!AQ178="","",IF(OR(I178="Motorvejsstrækning",I178="Frakørselsflettestrækning",I178="Tilkørselsflettestrækning",I178="Motorvejsforgrening",I178="Motorvejssammenløb",I178="Motorvejsvekselstrækning",I178="Sideanlæg"),Beregningsark!AL178*Beregningsark!J178*Beregningsark!K178*Beregningsark!M178*Beregningsark!O178*Beregningsark!P178*Beregningsark!Q178*Beregningsark!R178*Beregningsark!S178*Beregningsark!T178*Beregningsark!Y178*Beregningsark!AA178*Beregningsark!AC178*Beregningsark!AE178*Beregningsark!AG178*Beregningsark!AJ178,Beregningsark!AL178*Beregningsark!J178*Beregningsark!K178*Beregningsark!M178*Beregningsark!O178*Beregningsark!P178*Beregningsark!Q178*Beregningsark!R178*Beregningsark!S178*Beregningsark!T178*Beregningsark!Y178*Beregningsark!AA178*Beregningsark!AC178*Beregningsark!AE178*Beregningsark!AG178*Beregningsark!AJ178*0.8833))</f>
        <v/>
      </c>
      <c r="L178" s="15" t="str">
        <f>IF(Beregningsark!AQ178="","",IF(OR(I178="Motorvejsstrækning",I178="Frakørselsflettestrækning",I178="Tilkørselsflettestrækning",I178="Motorvejsforgrening",I178="Motorvejssammenløb",I178="Motorvejsvekselstrækning",I178="Sideanlæg"),Beregningsark!AM178*Beregningsark!J178*Beregningsark!K178*Beregningsark!M178*Beregningsark!O178*Beregningsark!P178*Beregningsark!Q178*Beregningsark!R178*Beregningsark!S178*Beregningsark!U178*Beregningsark!Y178*Beregningsark!AA178*Beregningsark!AC178*Beregningsark!AE178*Beregningsark!AG178*Beregningsark!AJ178,Beregningsark!AM178*Beregningsark!J178*Beregningsark!K178*Beregningsark!M178*Beregningsark!O178*Beregningsark!P178*Beregningsark!Q178*Beregningsark!R178*Beregningsark!S178*Beregningsark!U178*Beregningsark!Y178*Beregningsark!AA178*Beregningsark!AC178*Beregningsark!AE178*Beregningsark!AG178*Beregningsark!AJ178*1.1176))</f>
        <v/>
      </c>
      <c r="M178" s="15" t="str">
        <f t="shared" si="6"/>
        <v/>
      </c>
      <c r="N178" s="15" t="str">
        <f>IF(Beregningsark!AQ178="","",IF(OR(I178="Motorvejsstrækning",I178="Frakørselsflettestrækning",I178="Tilkørselsflettestrækning",I178="Motorvejsforgrening",I178="Motorvejssammenløb",I178="Motorvejsvekselstrækning",I178="Sideanlæg"),Beregningsark!AN178*Beregningsark!J178*Beregningsark!K178*Beregningsark!L178*Beregningsark!N178*Beregningsark!P178*Beregningsark!R178*Beregningsark!S178*Beregningsark!V178*Beregningsark!Y178*Beregningsark!Z178*Beregningsark!AB178*Beregningsark!AD178*Beregningsark!AH178*Beregningsark!AJ178,Beregningsark!AN178*Beregningsark!J178*Beregningsark!K178*Beregningsark!L178*Beregningsark!N178*Beregningsark!P178*Beregningsark!R178*Beregningsark!S178*Beregningsark!V178*Beregningsark!Y178*Beregningsark!Z178*Beregningsark!AB178*Beregningsark!AD178*Beregningsark!AH178*Beregningsark!AJ178*0.7672))</f>
        <v/>
      </c>
      <c r="O178" s="15" t="str">
        <f>IF(Beregningsark!AQ178="","",IF(OR(I178="Motorvejsstrækning",I178="Frakørselsflettestrækning",I178="Tilkørselsflettestrækning",I178="Motorvejsforgrening",I178="Motorvejssammenløb",I178="Motorvejsvekselstrækning",I178="Sideanlæg"),Beregningsark!AO178*Beregningsark!J178*Beregningsark!K178*Beregningsark!L178*Beregningsark!N178*Beregningsark!P178*Beregningsark!R178*Beregningsark!S178*Beregningsark!W178*Beregningsark!Y178*Beregningsark!Z178*Beregningsark!AB178*Beregningsark!AD178*Beregningsark!AH178*Beregningsark!AJ178,Beregningsark!AO178*Beregningsark!J178*Beregningsark!K178*Beregningsark!L178*Beregningsark!N178*Beregningsark!P178*Beregningsark!R178*Beregningsark!S178*Beregningsark!W178*Beregningsark!Y178*Beregningsark!Z178*Beregningsark!AB178*Beregningsark!AD178*Beregningsark!AH178*Beregningsark!AJ178*0.7672))</f>
        <v/>
      </c>
      <c r="P178" s="15" t="str">
        <f>IF(Beregningsark!AQ178="","",IF(OR(I178="Motorvejsstrækning",I178="Frakørselsflettestrækning",I178="Tilkørselsflettestrækning",I178="Motorvejsforgrening",I178="Motorvejssammenløb",I178="Motorvejsvekselstrækning",I178="Sideanlæg"),Beregningsark!AP178*Beregningsark!J178*Beregningsark!K178*Beregningsark!L178*Beregningsark!N178*Beregningsark!P178*Beregningsark!R178*Beregningsark!S178*Beregningsark!X178*Beregningsark!Y178*Beregningsark!Z178*Beregningsark!AB178*Beregningsark!AD178*Beregningsark!AI178*Beregningsark!AJ178,Beregningsark!AP178*Beregningsark!J178*Beregningsark!K178*Beregningsark!L178*Beregningsark!N178*Beregningsark!P178*Beregningsark!R178*Beregningsark!S178*Beregningsark!X178*Beregningsark!Y178*Beregningsark!Z178*Beregningsark!AB178*Beregningsark!AD178*Beregningsark!AI178*Beregningsark!AJ178*0.7672))</f>
        <v/>
      </c>
      <c r="Q178" s="15" t="str">
        <f t="shared" si="7"/>
        <v/>
      </c>
      <c r="R178" s="17" t="str">
        <f t="shared" si="8"/>
        <v/>
      </c>
    </row>
    <row r="179" spans="1:18" x14ac:dyDescent="0.25">
      <c r="A179" s="4" t="str">
        <f>IF(Inddata!A194="","",Inddata!A194)</f>
        <v/>
      </c>
      <c r="B179" s="4" t="str">
        <f>IF(Inddata!B194="","",Inddata!B194)</f>
        <v/>
      </c>
      <c r="C179" s="4" t="str">
        <f>IF(Inddata!C194="","",Inddata!C194)</f>
        <v/>
      </c>
      <c r="D179" s="4" t="str">
        <f>IF(Inddata!D194="","",Inddata!D194)</f>
        <v/>
      </c>
      <c r="E179" s="4" t="str">
        <f>IF(Inddata!E194="","",Inddata!E194)</f>
        <v/>
      </c>
      <c r="F179" s="4" t="str">
        <f>IF(Inddata!F194="","",Inddata!F194)</f>
        <v/>
      </c>
      <c r="G179" s="4">
        <f>IF(Inddata!G194="","",Inddata!G194)</f>
        <v>0</v>
      </c>
      <c r="H179" s="4" t="str">
        <f>IF(Inddata!H194&gt;0.5,Inddata!H194,"")</f>
        <v/>
      </c>
      <c r="I179" s="4" t="str">
        <f>IF(Inddata!I194="","",Inddata!I194)</f>
        <v/>
      </c>
      <c r="J179" s="15" t="str">
        <f>IF(Beregningsark!AQ179="","",IF(OR(I179="Motorvejsstrækning",I179="Frakørselsflettestrækning",I179="Tilkørselsflettestrækning",I179="Motorvejsforgrening",I179="Motorvejssammenløb",I179="Motorvejsvekselstrækning",I179="Sideanlæg"),Beregningsark!AK179*Beregningsark!J179*Beregningsark!K179*Beregningsark!L179*Beregningsark!N179*Beregningsark!P179*Beregningsark!R179*Beregningsark!S179*Beregningsark!T179*Beregningsark!Y179*Beregningsark!Z179*Beregningsark!AB179*Beregningsark!AD179*Beregningsark!AF179*Beregningsark!AJ179,Beregningsark!AK179*Beregningsark!J179*Beregningsark!K179*Beregningsark!L179*Beregningsark!N179*Beregningsark!P179*Beregningsark!R179*Beregningsark!S179*Beregningsark!T179*Beregningsark!Y179*Beregningsark!Z179*Beregningsark!AB179*Beregningsark!AD179*Beregningsark!AF179*Beregningsark!AJ179*0.7672))</f>
        <v/>
      </c>
      <c r="K179" s="15" t="str">
        <f>IF(Beregningsark!AQ179="","",IF(OR(I179="Motorvejsstrækning",I179="Frakørselsflettestrækning",I179="Tilkørselsflettestrækning",I179="Motorvejsforgrening",I179="Motorvejssammenløb",I179="Motorvejsvekselstrækning",I179="Sideanlæg"),Beregningsark!AL179*Beregningsark!J179*Beregningsark!K179*Beregningsark!M179*Beregningsark!O179*Beregningsark!P179*Beregningsark!Q179*Beregningsark!R179*Beregningsark!S179*Beregningsark!T179*Beregningsark!Y179*Beregningsark!AA179*Beregningsark!AC179*Beregningsark!AE179*Beregningsark!AG179*Beregningsark!AJ179,Beregningsark!AL179*Beregningsark!J179*Beregningsark!K179*Beregningsark!M179*Beregningsark!O179*Beregningsark!P179*Beregningsark!Q179*Beregningsark!R179*Beregningsark!S179*Beregningsark!T179*Beregningsark!Y179*Beregningsark!AA179*Beregningsark!AC179*Beregningsark!AE179*Beregningsark!AG179*Beregningsark!AJ179*0.8833))</f>
        <v/>
      </c>
      <c r="L179" s="15" t="str">
        <f>IF(Beregningsark!AQ179="","",IF(OR(I179="Motorvejsstrækning",I179="Frakørselsflettestrækning",I179="Tilkørselsflettestrækning",I179="Motorvejsforgrening",I179="Motorvejssammenløb",I179="Motorvejsvekselstrækning",I179="Sideanlæg"),Beregningsark!AM179*Beregningsark!J179*Beregningsark!K179*Beregningsark!M179*Beregningsark!O179*Beregningsark!P179*Beregningsark!Q179*Beregningsark!R179*Beregningsark!S179*Beregningsark!U179*Beregningsark!Y179*Beregningsark!AA179*Beregningsark!AC179*Beregningsark!AE179*Beregningsark!AG179*Beregningsark!AJ179,Beregningsark!AM179*Beregningsark!J179*Beregningsark!K179*Beregningsark!M179*Beregningsark!O179*Beregningsark!P179*Beregningsark!Q179*Beregningsark!R179*Beregningsark!S179*Beregningsark!U179*Beregningsark!Y179*Beregningsark!AA179*Beregningsark!AC179*Beregningsark!AE179*Beregningsark!AG179*Beregningsark!AJ179*1.1176))</f>
        <v/>
      </c>
      <c r="M179" s="15" t="str">
        <f t="shared" si="6"/>
        <v/>
      </c>
      <c r="N179" s="15" t="str">
        <f>IF(Beregningsark!AQ179="","",IF(OR(I179="Motorvejsstrækning",I179="Frakørselsflettestrækning",I179="Tilkørselsflettestrækning",I179="Motorvejsforgrening",I179="Motorvejssammenløb",I179="Motorvejsvekselstrækning",I179="Sideanlæg"),Beregningsark!AN179*Beregningsark!J179*Beregningsark!K179*Beregningsark!L179*Beregningsark!N179*Beregningsark!P179*Beregningsark!R179*Beregningsark!S179*Beregningsark!V179*Beregningsark!Y179*Beregningsark!Z179*Beregningsark!AB179*Beregningsark!AD179*Beregningsark!AH179*Beregningsark!AJ179,Beregningsark!AN179*Beregningsark!J179*Beregningsark!K179*Beregningsark!L179*Beregningsark!N179*Beregningsark!P179*Beregningsark!R179*Beregningsark!S179*Beregningsark!V179*Beregningsark!Y179*Beregningsark!Z179*Beregningsark!AB179*Beregningsark!AD179*Beregningsark!AH179*Beregningsark!AJ179*0.7672))</f>
        <v/>
      </c>
      <c r="O179" s="15" t="str">
        <f>IF(Beregningsark!AQ179="","",IF(OR(I179="Motorvejsstrækning",I179="Frakørselsflettestrækning",I179="Tilkørselsflettestrækning",I179="Motorvejsforgrening",I179="Motorvejssammenløb",I179="Motorvejsvekselstrækning",I179="Sideanlæg"),Beregningsark!AO179*Beregningsark!J179*Beregningsark!K179*Beregningsark!L179*Beregningsark!N179*Beregningsark!P179*Beregningsark!R179*Beregningsark!S179*Beregningsark!W179*Beregningsark!Y179*Beregningsark!Z179*Beregningsark!AB179*Beregningsark!AD179*Beregningsark!AH179*Beregningsark!AJ179,Beregningsark!AO179*Beregningsark!J179*Beregningsark!K179*Beregningsark!L179*Beregningsark!N179*Beregningsark!P179*Beregningsark!R179*Beregningsark!S179*Beregningsark!W179*Beregningsark!Y179*Beregningsark!Z179*Beregningsark!AB179*Beregningsark!AD179*Beregningsark!AH179*Beregningsark!AJ179*0.7672))</f>
        <v/>
      </c>
      <c r="P179" s="15" t="str">
        <f>IF(Beregningsark!AQ179="","",IF(OR(I179="Motorvejsstrækning",I179="Frakørselsflettestrækning",I179="Tilkørselsflettestrækning",I179="Motorvejsforgrening",I179="Motorvejssammenløb",I179="Motorvejsvekselstrækning",I179="Sideanlæg"),Beregningsark!AP179*Beregningsark!J179*Beregningsark!K179*Beregningsark!L179*Beregningsark!N179*Beregningsark!P179*Beregningsark!R179*Beregningsark!S179*Beregningsark!X179*Beregningsark!Y179*Beregningsark!Z179*Beregningsark!AB179*Beregningsark!AD179*Beregningsark!AI179*Beregningsark!AJ179,Beregningsark!AP179*Beregningsark!J179*Beregningsark!K179*Beregningsark!L179*Beregningsark!N179*Beregningsark!P179*Beregningsark!R179*Beregningsark!S179*Beregningsark!X179*Beregningsark!Y179*Beregningsark!Z179*Beregningsark!AB179*Beregningsark!AD179*Beregningsark!AI179*Beregningsark!AJ179*0.7672))</f>
        <v/>
      </c>
      <c r="Q179" s="15" t="str">
        <f t="shared" si="7"/>
        <v/>
      </c>
      <c r="R179" s="17" t="str">
        <f t="shared" si="8"/>
        <v/>
      </c>
    </row>
    <row r="180" spans="1:18" x14ac:dyDescent="0.25">
      <c r="A180" s="4" t="str">
        <f>IF(Inddata!A195="","",Inddata!A195)</f>
        <v/>
      </c>
      <c r="B180" s="4" t="str">
        <f>IF(Inddata!B195="","",Inddata!B195)</f>
        <v/>
      </c>
      <c r="C180" s="4" t="str">
        <f>IF(Inddata!C195="","",Inddata!C195)</f>
        <v/>
      </c>
      <c r="D180" s="4" t="str">
        <f>IF(Inddata!D195="","",Inddata!D195)</f>
        <v/>
      </c>
      <c r="E180" s="4" t="str">
        <f>IF(Inddata!E195="","",Inddata!E195)</f>
        <v/>
      </c>
      <c r="F180" s="4" t="str">
        <f>IF(Inddata!F195="","",Inddata!F195)</f>
        <v/>
      </c>
      <c r="G180" s="4">
        <f>IF(Inddata!G195="","",Inddata!G195)</f>
        <v>0</v>
      </c>
      <c r="H180" s="4" t="str">
        <f>IF(Inddata!H195&gt;0.5,Inddata!H195,"")</f>
        <v/>
      </c>
      <c r="I180" s="4" t="str">
        <f>IF(Inddata!I195="","",Inddata!I195)</f>
        <v/>
      </c>
      <c r="J180" s="15" t="str">
        <f>IF(Beregningsark!AQ180="","",IF(OR(I180="Motorvejsstrækning",I180="Frakørselsflettestrækning",I180="Tilkørselsflettestrækning",I180="Motorvejsforgrening",I180="Motorvejssammenløb",I180="Motorvejsvekselstrækning",I180="Sideanlæg"),Beregningsark!AK180*Beregningsark!J180*Beregningsark!K180*Beregningsark!L180*Beregningsark!N180*Beregningsark!P180*Beregningsark!R180*Beregningsark!S180*Beregningsark!T180*Beregningsark!Y180*Beregningsark!Z180*Beregningsark!AB180*Beregningsark!AD180*Beregningsark!AF180*Beregningsark!AJ180,Beregningsark!AK180*Beregningsark!J180*Beregningsark!K180*Beregningsark!L180*Beregningsark!N180*Beregningsark!P180*Beregningsark!R180*Beregningsark!S180*Beregningsark!T180*Beregningsark!Y180*Beregningsark!Z180*Beregningsark!AB180*Beregningsark!AD180*Beregningsark!AF180*Beregningsark!AJ180*0.7672))</f>
        <v/>
      </c>
      <c r="K180" s="15" t="str">
        <f>IF(Beregningsark!AQ180="","",IF(OR(I180="Motorvejsstrækning",I180="Frakørselsflettestrækning",I180="Tilkørselsflettestrækning",I180="Motorvejsforgrening",I180="Motorvejssammenløb",I180="Motorvejsvekselstrækning",I180="Sideanlæg"),Beregningsark!AL180*Beregningsark!J180*Beregningsark!K180*Beregningsark!M180*Beregningsark!O180*Beregningsark!P180*Beregningsark!Q180*Beregningsark!R180*Beregningsark!S180*Beregningsark!T180*Beregningsark!Y180*Beregningsark!AA180*Beregningsark!AC180*Beregningsark!AE180*Beregningsark!AG180*Beregningsark!AJ180,Beregningsark!AL180*Beregningsark!J180*Beregningsark!K180*Beregningsark!M180*Beregningsark!O180*Beregningsark!P180*Beregningsark!Q180*Beregningsark!R180*Beregningsark!S180*Beregningsark!T180*Beregningsark!Y180*Beregningsark!AA180*Beregningsark!AC180*Beregningsark!AE180*Beregningsark!AG180*Beregningsark!AJ180*0.8833))</f>
        <v/>
      </c>
      <c r="L180" s="15" t="str">
        <f>IF(Beregningsark!AQ180="","",IF(OR(I180="Motorvejsstrækning",I180="Frakørselsflettestrækning",I180="Tilkørselsflettestrækning",I180="Motorvejsforgrening",I180="Motorvejssammenløb",I180="Motorvejsvekselstrækning",I180="Sideanlæg"),Beregningsark!AM180*Beregningsark!J180*Beregningsark!K180*Beregningsark!M180*Beregningsark!O180*Beregningsark!P180*Beregningsark!Q180*Beregningsark!R180*Beregningsark!S180*Beregningsark!U180*Beregningsark!Y180*Beregningsark!AA180*Beregningsark!AC180*Beregningsark!AE180*Beregningsark!AG180*Beregningsark!AJ180,Beregningsark!AM180*Beregningsark!J180*Beregningsark!K180*Beregningsark!M180*Beregningsark!O180*Beregningsark!P180*Beregningsark!Q180*Beregningsark!R180*Beregningsark!S180*Beregningsark!U180*Beregningsark!Y180*Beregningsark!AA180*Beregningsark!AC180*Beregningsark!AE180*Beregningsark!AG180*Beregningsark!AJ180*1.1176))</f>
        <v/>
      </c>
      <c r="M180" s="15" t="str">
        <f t="shared" si="6"/>
        <v/>
      </c>
      <c r="N180" s="15" t="str">
        <f>IF(Beregningsark!AQ180="","",IF(OR(I180="Motorvejsstrækning",I180="Frakørselsflettestrækning",I180="Tilkørselsflettestrækning",I180="Motorvejsforgrening",I180="Motorvejssammenløb",I180="Motorvejsvekselstrækning",I180="Sideanlæg"),Beregningsark!AN180*Beregningsark!J180*Beregningsark!K180*Beregningsark!L180*Beregningsark!N180*Beregningsark!P180*Beregningsark!R180*Beregningsark!S180*Beregningsark!V180*Beregningsark!Y180*Beregningsark!Z180*Beregningsark!AB180*Beregningsark!AD180*Beregningsark!AH180*Beregningsark!AJ180,Beregningsark!AN180*Beregningsark!J180*Beregningsark!K180*Beregningsark!L180*Beregningsark!N180*Beregningsark!P180*Beregningsark!R180*Beregningsark!S180*Beregningsark!V180*Beregningsark!Y180*Beregningsark!Z180*Beregningsark!AB180*Beregningsark!AD180*Beregningsark!AH180*Beregningsark!AJ180*0.7672))</f>
        <v/>
      </c>
      <c r="O180" s="15" t="str">
        <f>IF(Beregningsark!AQ180="","",IF(OR(I180="Motorvejsstrækning",I180="Frakørselsflettestrækning",I180="Tilkørselsflettestrækning",I180="Motorvejsforgrening",I180="Motorvejssammenløb",I180="Motorvejsvekselstrækning",I180="Sideanlæg"),Beregningsark!AO180*Beregningsark!J180*Beregningsark!K180*Beregningsark!L180*Beregningsark!N180*Beregningsark!P180*Beregningsark!R180*Beregningsark!S180*Beregningsark!W180*Beregningsark!Y180*Beregningsark!Z180*Beregningsark!AB180*Beregningsark!AD180*Beregningsark!AH180*Beregningsark!AJ180,Beregningsark!AO180*Beregningsark!J180*Beregningsark!K180*Beregningsark!L180*Beregningsark!N180*Beregningsark!P180*Beregningsark!R180*Beregningsark!S180*Beregningsark!W180*Beregningsark!Y180*Beregningsark!Z180*Beregningsark!AB180*Beregningsark!AD180*Beregningsark!AH180*Beregningsark!AJ180*0.7672))</f>
        <v/>
      </c>
      <c r="P180" s="15" t="str">
        <f>IF(Beregningsark!AQ180="","",IF(OR(I180="Motorvejsstrækning",I180="Frakørselsflettestrækning",I180="Tilkørselsflettestrækning",I180="Motorvejsforgrening",I180="Motorvejssammenløb",I180="Motorvejsvekselstrækning",I180="Sideanlæg"),Beregningsark!AP180*Beregningsark!J180*Beregningsark!K180*Beregningsark!L180*Beregningsark!N180*Beregningsark!P180*Beregningsark!R180*Beregningsark!S180*Beregningsark!X180*Beregningsark!Y180*Beregningsark!Z180*Beregningsark!AB180*Beregningsark!AD180*Beregningsark!AI180*Beregningsark!AJ180,Beregningsark!AP180*Beregningsark!J180*Beregningsark!K180*Beregningsark!L180*Beregningsark!N180*Beregningsark!P180*Beregningsark!R180*Beregningsark!S180*Beregningsark!X180*Beregningsark!Y180*Beregningsark!Z180*Beregningsark!AB180*Beregningsark!AD180*Beregningsark!AI180*Beregningsark!AJ180*0.7672))</f>
        <v/>
      </c>
      <c r="Q180" s="15" t="str">
        <f t="shared" si="7"/>
        <v/>
      </c>
      <c r="R180" s="17" t="str">
        <f t="shared" si="8"/>
        <v/>
      </c>
    </row>
    <row r="181" spans="1:18" x14ac:dyDescent="0.25">
      <c r="A181" s="4" t="str">
        <f>IF(Inddata!A196="","",Inddata!A196)</f>
        <v/>
      </c>
      <c r="B181" s="4" t="str">
        <f>IF(Inddata!B196="","",Inddata!B196)</f>
        <v/>
      </c>
      <c r="C181" s="4" t="str">
        <f>IF(Inddata!C196="","",Inddata!C196)</f>
        <v/>
      </c>
      <c r="D181" s="4" t="str">
        <f>IF(Inddata!D196="","",Inddata!D196)</f>
        <v/>
      </c>
      <c r="E181" s="4" t="str">
        <f>IF(Inddata!E196="","",Inddata!E196)</f>
        <v/>
      </c>
      <c r="F181" s="4" t="str">
        <f>IF(Inddata!F196="","",Inddata!F196)</f>
        <v/>
      </c>
      <c r="G181" s="4">
        <f>IF(Inddata!G196="","",Inddata!G196)</f>
        <v>0</v>
      </c>
      <c r="H181" s="4" t="str">
        <f>IF(Inddata!H196&gt;0.5,Inddata!H196,"")</f>
        <v/>
      </c>
      <c r="I181" s="4" t="str">
        <f>IF(Inddata!I196="","",Inddata!I196)</f>
        <v/>
      </c>
      <c r="J181" s="15" t="str">
        <f>IF(Beregningsark!AQ181="","",IF(OR(I181="Motorvejsstrækning",I181="Frakørselsflettestrækning",I181="Tilkørselsflettestrækning",I181="Motorvejsforgrening",I181="Motorvejssammenløb",I181="Motorvejsvekselstrækning",I181="Sideanlæg"),Beregningsark!AK181*Beregningsark!J181*Beregningsark!K181*Beregningsark!L181*Beregningsark!N181*Beregningsark!P181*Beregningsark!R181*Beregningsark!S181*Beregningsark!T181*Beregningsark!Y181*Beregningsark!Z181*Beregningsark!AB181*Beregningsark!AD181*Beregningsark!AF181*Beregningsark!AJ181,Beregningsark!AK181*Beregningsark!J181*Beregningsark!K181*Beregningsark!L181*Beregningsark!N181*Beregningsark!P181*Beregningsark!R181*Beregningsark!S181*Beregningsark!T181*Beregningsark!Y181*Beregningsark!Z181*Beregningsark!AB181*Beregningsark!AD181*Beregningsark!AF181*Beregningsark!AJ181*0.7672))</f>
        <v/>
      </c>
      <c r="K181" s="15" t="str">
        <f>IF(Beregningsark!AQ181="","",IF(OR(I181="Motorvejsstrækning",I181="Frakørselsflettestrækning",I181="Tilkørselsflettestrækning",I181="Motorvejsforgrening",I181="Motorvejssammenløb",I181="Motorvejsvekselstrækning",I181="Sideanlæg"),Beregningsark!AL181*Beregningsark!J181*Beregningsark!K181*Beregningsark!M181*Beregningsark!O181*Beregningsark!P181*Beregningsark!Q181*Beregningsark!R181*Beregningsark!S181*Beregningsark!T181*Beregningsark!Y181*Beregningsark!AA181*Beregningsark!AC181*Beregningsark!AE181*Beregningsark!AG181*Beregningsark!AJ181,Beregningsark!AL181*Beregningsark!J181*Beregningsark!K181*Beregningsark!M181*Beregningsark!O181*Beregningsark!P181*Beregningsark!Q181*Beregningsark!R181*Beregningsark!S181*Beregningsark!T181*Beregningsark!Y181*Beregningsark!AA181*Beregningsark!AC181*Beregningsark!AE181*Beregningsark!AG181*Beregningsark!AJ181*0.8833))</f>
        <v/>
      </c>
      <c r="L181" s="15" t="str">
        <f>IF(Beregningsark!AQ181="","",IF(OR(I181="Motorvejsstrækning",I181="Frakørselsflettestrækning",I181="Tilkørselsflettestrækning",I181="Motorvejsforgrening",I181="Motorvejssammenløb",I181="Motorvejsvekselstrækning",I181="Sideanlæg"),Beregningsark!AM181*Beregningsark!J181*Beregningsark!K181*Beregningsark!M181*Beregningsark!O181*Beregningsark!P181*Beregningsark!Q181*Beregningsark!R181*Beregningsark!S181*Beregningsark!U181*Beregningsark!Y181*Beregningsark!AA181*Beregningsark!AC181*Beregningsark!AE181*Beregningsark!AG181*Beregningsark!AJ181,Beregningsark!AM181*Beregningsark!J181*Beregningsark!K181*Beregningsark!M181*Beregningsark!O181*Beregningsark!P181*Beregningsark!Q181*Beregningsark!R181*Beregningsark!S181*Beregningsark!U181*Beregningsark!Y181*Beregningsark!AA181*Beregningsark!AC181*Beregningsark!AE181*Beregningsark!AG181*Beregningsark!AJ181*1.1176))</f>
        <v/>
      </c>
      <c r="M181" s="15" t="str">
        <f t="shared" si="6"/>
        <v/>
      </c>
      <c r="N181" s="15" t="str">
        <f>IF(Beregningsark!AQ181="","",IF(OR(I181="Motorvejsstrækning",I181="Frakørselsflettestrækning",I181="Tilkørselsflettestrækning",I181="Motorvejsforgrening",I181="Motorvejssammenløb",I181="Motorvejsvekselstrækning",I181="Sideanlæg"),Beregningsark!AN181*Beregningsark!J181*Beregningsark!K181*Beregningsark!L181*Beregningsark!N181*Beregningsark!P181*Beregningsark!R181*Beregningsark!S181*Beregningsark!V181*Beregningsark!Y181*Beregningsark!Z181*Beregningsark!AB181*Beregningsark!AD181*Beregningsark!AH181*Beregningsark!AJ181,Beregningsark!AN181*Beregningsark!J181*Beregningsark!K181*Beregningsark!L181*Beregningsark!N181*Beregningsark!P181*Beregningsark!R181*Beregningsark!S181*Beregningsark!V181*Beregningsark!Y181*Beregningsark!Z181*Beregningsark!AB181*Beregningsark!AD181*Beregningsark!AH181*Beregningsark!AJ181*0.7672))</f>
        <v/>
      </c>
      <c r="O181" s="15" t="str">
        <f>IF(Beregningsark!AQ181="","",IF(OR(I181="Motorvejsstrækning",I181="Frakørselsflettestrækning",I181="Tilkørselsflettestrækning",I181="Motorvejsforgrening",I181="Motorvejssammenløb",I181="Motorvejsvekselstrækning",I181="Sideanlæg"),Beregningsark!AO181*Beregningsark!J181*Beregningsark!K181*Beregningsark!L181*Beregningsark!N181*Beregningsark!P181*Beregningsark!R181*Beregningsark!S181*Beregningsark!W181*Beregningsark!Y181*Beregningsark!Z181*Beregningsark!AB181*Beregningsark!AD181*Beregningsark!AH181*Beregningsark!AJ181,Beregningsark!AO181*Beregningsark!J181*Beregningsark!K181*Beregningsark!L181*Beregningsark!N181*Beregningsark!P181*Beregningsark!R181*Beregningsark!S181*Beregningsark!W181*Beregningsark!Y181*Beregningsark!Z181*Beregningsark!AB181*Beregningsark!AD181*Beregningsark!AH181*Beregningsark!AJ181*0.7672))</f>
        <v/>
      </c>
      <c r="P181" s="15" t="str">
        <f>IF(Beregningsark!AQ181="","",IF(OR(I181="Motorvejsstrækning",I181="Frakørselsflettestrækning",I181="Tilkørselsflettestrækning",I181="Motorvejsforgrening",I181="Motorvejssammenløb",I181="Motorvejsvekselstrækning",I181="Sideanlæg"),Beregningsark!AP181*Beregningsark!J181*Beregningsark!K181*Beregningsark!L181*Beregningsark!N181*Beregningsark!P181*Beregningsark!R181*Beregningsark!S181*Beregningsark!X181*Beregningsark!Y181*Beregningsark!Z181*Beregningsark!AB181*Beregningsark!AD181*Beregningsark!AI181*Beregningsark!AJ181,Beregningsark!AP181*Beregningsark!J181*Beregningsark!K181*Beregningsark!L181*Beregningsark!N181*Beregningsark!P181*Beregningsark!R181*Beregningsark!S181*Beregningsark!X181*Beregningsark!Y181*Beregningsark!Z181*Beregningsark!AB181*Beregningsark!AD181*Beregningsark!AI181*Beregningsark!AJ181*0.7672))</f>
        <v/>
      </c>
      <c r="Q181" s="15" t="str">
        <f t="shared" si="7"/>
        <v/>
      </c>
      <c r="R181" s="17" t="str">
        <f t="shared" si="8"/>
        <v/>
      </c>
    </row>
    <row r="182" spans="1:18" x14ac:dyDescent="0.25">
      <c r="A182" s="4" t="str">
        <f>IF(Inddata!A197="","",Inddata!A197)</f>
        <v/>
      </c>
      <c r="B182" s="4" t="str">
        <f>IF(Inddata!B197="","",Inddata!B197)</f>
        <v/>
      </c>
      <c r="C182" s="4" t="str">
        <f>IF(Inddata!C197="","",Inddata!C197)</f>
        <v/>
      </c>
      <c r="D182" s="4" t="str">
        <f>IF(Inddata!D197="","",Inddata!D197)</f>
        <v/>
      </c>
      <c r="E182" s="4" t="str">
        <f>IF(Inddata!E197="","",Inddata!E197)</f>
        <v/>
      </c>
      <c r="F182" s="4" t="str">
        <f>IF(Inddata!F197="","",Inddata!F197)</f>
        <v/>
      </c>
      <c r="G182" s="4">
        <f>IF(Inddata!G197="","",Inddata!G197)</f>
        <v>0</v>
      </c>
      <c r="H182" s="4" t="str">
        <f>IF(Inddata!H197&gt;0.5,Inddata!H197,"")</f>
        <v/>
      </c>
      <c r="I182" s="4" t="str">
        <f>IF(Inddata!I197="","",Inddata!I197)</f>
        <v/>
      </c>
      <c r="J182" s="15" t="str">
        <f>IF(Beregningsark!AQ182="","",IF(OR(I182="Motorvejsstrækning",I182="Frakørselsflettestrækning",I182="Tilkørselsflettestrækning",I182="Motorvejsforgrening",I182="Motorvejssammenløb",I182="Motorvejsvekselstrækning",I182="Sideanlæg"),Beregningsark!AK182*Beregningsark!J182*Beregningsark!K182*Beregningsark!L182*Beregningsark!N182*Beregningsark!P182*Beregningsark!R182*Beregningsark!S182*Beregningsark!T182*Beregningsark!Y182*Beregningsark!Z182*Beregningsark!AB182*Beregningsark!AD182*Beregningsark!AF182*Beregningsark!AJ182,Beregningsark!AK182*Beregningsark!J182*Beregningsark!K182*Beregningsark!L182*Beregningsark!N182*Beregningsark!P182*Beregningsark!R182*Beregningsark!S182*Beregningsark!T182*Beregningsark!Y182*Beregningsark!Z182*Beregningsark!AB182*Beregningsark!AD182*Beregningsark!AF182*Beregningsark!AJ182*0.7672))</f>
        <v/>
      </c>
      <c r="K182" s="15" t="str">
        <f>IF(Beregningsark!AQ182="","",IF(OR(I182="Motorvejsstrækning",I182="Frakørselsflettestrækning",I182="Tilkørselsflettestrækning",I182="Motorvejsforgrening",I182="Motorvejssammenløb",I182="Motorvejsvekselstrækning",I182="Sideanlæg"),Beregningsark!AL182*Beregningsark!J182*Beregningsark!K182*Beregningsark!M182*Beregningsark!O182*Beregningsark!P182*Beregningsark!Q182*Beregningsark!R182*Beregningsark!S182*Beregningsark!T182*Beregningsark!Y182*Beregningsark!AA182*Beregningsark!AC182*Beregningsark!AE182*Beregningsark!AG182*Beregningsark!AJ182,Beregningsark!AL182*Beregningsark!J182*Beregningsark!K182*Beregningsark!M182*Beregningsark!O182*Beregningsark!P182*Beregningsark!Q182*Beregningsark!R182*Beregningsark!S182*Beregningsark!T182*Beregningsark!Y182*Beregningsark!AA182*Beregningsark!AC182*Beregningsark!AE182*Beregningsark!AG182*Beregningsark!AJ182*0.8833))</f>
        <v/>
      </c>
      <c r="L182" s="15" t="str">
        <f>IF(Beregningsark!AQ182="","",IF(OR(I182="Motorvejsstrækning",I182="Frakørselsflettestrækning",I182="Tilkørselsflettestrækning",I182="Motorvejsforgrening",I182="Motorvejssammenløb",I182="Motorvejsvekselstrækning",I182="Sideanlæg"),Beregningsark!AM182*Beregningsark!J182*Beregningsark!K182*Beregningsark!M182*Beregningsark!O182*Beregningsark!P182*Beregningsark!Q182*Beregningsark!R182*Beregningsark!S182*Beregningsark!U182*Beregningsark!Y182*Beregningsark!AA182*Beregningsark!AC182*Beregningsark!AE182*Beregningsark!AG182*Beregningsark!AJ182,Beregningsark!AM182*Beregningsark!J182*Beregningsark!K182*Beregningsark!M182*Beregningsark!O182*Beregningsark!P182*Beregningsark!Q182*Beregningsark!R182*Beregningsark!S182*Beregningsark!U182*Beregningsark!Y182*Beregningsark!AA182*Beregningsark!AC182*Beregningsark!AE182*Beregningsark!AG182*Beregningsark!AJ182*1.1176))</f>
        <v/>
      </c>
      <c r="M182" s="15" t="str">
        <f t="shared" si="6"/>
        <v/>
      </c>
      <c r="N182" s="15" t="str">
        <f>IF(Beregningsark!AQ182="","",IF(OR(I182="Motorvejsstrækning",I182="Frakørselsflettestrækning",I182="Tilkørselsflettestrækning",I182="Motorvejsforgrening",I182="Motorvejssammenløb",I182="Motorvejsvekselstrækning",I182="Sideanlæg"),Beregningsark!AN182*Beregningsark!J182*Beregningsark!K182*Beregningsark!L182*Beregningsark!N182*Beregningsark!P182*Beregningsark!R182*Beregningsark!S182*Beregningsark!V182*Beregningsark!Y182*Beregningsark!Z182*Beregningsark!AB182*Beregningsark!AD182*Beregningsark!AH182*Beregningsark!AJ182,Beregningsark!AN182*Beregningsark!J182*Beregningsark!K182*Beregningsark!L182*Beregningsark!N182*Beregningsark!P182*Beregningsark!R182*Beregningsark!S182*Beregningsark!V182*Beregningsark!Y182*Beregningsark!Z182*Beregningsark!AB182*Beregningsark!AD182*Beregningsark!AH182*Beregningsark!AJ182*0.7672))</f>
        <v/>
      </c>
      <c r="O182" s="15" t="str">
        <f>IF(Beregningsark!AQ182="","",IF(OR(I182="Motorvejsstrækning",I182="Frakørselsflettestrækning",I182="Tilkørselsflettestrækning",I182="Motorvejsforgrening",I182="Motorvejssammenløb",I182="Motorvejsvekselstrækning",I182="Sideanlæg"),Beregningsark!AO182*Beregningsark!J182*Beregningsark!K182*Beregningsark!L182*Beregningsark!N182*Beregningsark!P182*Beregningsark!R182*Beregningsark!S182*Beregningsark!W182*Beregningsark!Y182*Beregningsark!Z182*Beregningsark!AB182*Beregningsark!AD182*Beregningsark!AH182*Beregningsark!AJ182,Beregningsark!AO182*Beregningsark!J182*Beregningsark!K182*Beregningsark!L182*Beregningsark!N182*Beregningsark!P182*Beregningsark!R182*Beregningsark!S182*Beregningsark!W182*Beregningsark!Y182*Beregningsark!Z182*Beregningsark!AB182*Beregningsark!AD182*Beregningsark!AH182*Beregningsark!AJ182*0.7672))</f>
        <v/>
      </c>
      <c r="P182" s="15" t="str">
        <f>IF(Beregningsark!AQ182="","",IF(OR(I182="Motorvejsstrækning",I182="Frakørselsflettestrækning",I182="Tilkørselsflettestrækning",I182="Motorvejsforgrening",I182="Motorvejssammenløb",I182="Motorvejsvekselstrækning",I182="Sideanlæg"),Beregningsark!AP182*Beregningsark!J182*Beregningsark!K182*Beregningsark!L182*Beregningsark!N182*Beregningsark!P182*Beregningsark!R182*Beregningsark!S182*Beregningsark!X182*Beregningsark!Y182*Beregningsark!Z182*Beregningsark!AB182*Beregningsark!AD182*Beregningsark!AI182*Beregningsark!AJ182,Beregningsark!AP182*Beregningsark!J182*Beregningsark!K182*Beregningsark!L182*Beregningsark!N182*Beregningsark!P182*Beregningsark!R182*Beregningsark!S182*Beregningsark!X182*Beregningsark!Y182*Beregningsark!Z182*Beregningsark!AB182*Beregningsark!AD182*Beregningsark!AI182*Beregningsark!AJ182*0.7672))</f>
        <v/>
      </c>
      <c r="Q182" s="15" t="str">
        <f t="shared" si="7"/>
        <v/>
      </c>
      <c r="R182" s="17" t="str">
        <f t="shared" si="8"/>
        <v/>
      </c>
    </row>
    <row r="183" spans="1:18" x14ac:dyDescent="0.25">
      <c r="A183" s="4" t="str">
        <f>IF(Inddata!A198="","",Inddata!A198)</f>
        <v/>
      </c>
      <c r="B183" s="4" t="str">
        <f>IF(Inddata!B198="","",Inddata!B198)</f>
        <v/>
      </c>
      <c r="C183" s="4" t="str">
        <f>IF(Inddata!C198="","",Inddata!C198)</f>
        <v/>
      </c>
      <c r="D183" s="4" t="str">
        <f>IF(Inddata!D198="","",Inddata!D198)</f>
        <v/>
      </c>
      <c r="E183" s="4" t="str">
        <f>IF(Inddata!E198="","",Inddata!E198)</f>
        <v/>
      </c>
      <c r="F183" s="4" t="str">
        <f>IF(Inddata!F198="","",Inddata!F198)</f>
        <v/>
      </c>
      <c r="G183" s="4">
        <f>IF(Inddata!G198="","",Inddata!G198)</f>
        <v>0</v>
      </c>
      <c r="H183" s="4" t="str">
        <f>IF(Inddata!H198&gt;0.5,Inddata!H198,"")</f>
        <v/>
      </c>
      <c r="I183" s="4" t="str">
        <f>IF(Inddata!I198="","",Inddata!I198)</f>
        <v/>
      </c>
      <c r="J183" s="15" t="str">
        <f>IF(Beregningsark!AQ183="","",IF(OR(I183="Motorvejsstrækning",I183="Frakørselsflettestrækning",I183="Tilkørselsflettestrækning",I183="Motorvejsforgrening",I183="Motorvejssammenløb",I183="Motorvejsvekselstrækning",I183="Sideanlæg"),Beregningsark!AK183*Beregningsark!J183*Beregningsark!K183*Beregningsark!L183*Beregningsark!N183*Beregningsark!P183*Beregningsark!R183*Beregningsark!S183*Beregningsark!T183*Beregningsark!Y183*Beregningsark!Z183*Beregningsark!AB183*Beregningsark!AD183*Beregningsark!AF183*Beregningsark!AJ183,Beregningsark!AK183*Beregningsark!J183*Beregningsark!K183*Beregningsark!L183*Beregningsark!N183*Beregningsark!P183*Beregningsark!R183*Beregningsark!S183*Beregningsark!T183*Beregningsark!Y183*Beregningsark!Z183*Beregningsark!AB183*Beregningsark!AD183*Beregningsark!AF183*Beregningsark!AJ183*0.7672))</f>
        <v/>
      </c>
      <c r="K183" s="15" t="str">
        <f>IF(Beregningsark!AQ183="","",IF(OR(I183="Motorvejsstrækning",I183="Frakørselsflettestrækning",I183="Tilkørselsflettestrækning",I183="Motorvejsforgrening",I183="Motorvejssammenløb",I183="Motorvejsvekselstrækning",I183="Sideanlæg"),Beregningsark!AL183*Beregningsark!J183*Beregningsark!K183*Beregningsark!M183*Beregningsark!O183*Beregningsark!P183*Beregningsark!Q183*Beregningsark!R183*Beregningsark!S183*Beregningsark!T183*Beregningsark!Y183*Beregningsark!AA183*Beregningsark!AC183*Beregningsark!AE183*Beregningsark!AG183*Beregningsark!AJ183,Beregningsark!AL183*Beregningsark!J183*Beregningsark!K183*Beregningsark!M183*Beregningsark!O183*Beregningsark!P183*Beregningsark!Q183*Beregningsark!R183*Beregningsark!S183*Beregningsark!T183*Beregningsark!Y183*Beregningsark!AA183*Beregningsark!AC183*Beregningsark!AE183*Beregningsark!AG183*Beregningsark!AJ183*0.8833))</f>
        <v/>
      </c>
      <c r="L183" s="15" t="str">
        <f>IF(Beregningsark!AQ183="","",IF(OR(I183="Motorvejsstrækning",I183="Frakørselsflettestrækning",I183="Tilkørselsflettestrækning",I183="Motorvejsforgrening",I183="Motorvejssammenløb",I183="Motorvejsvekselstrækning",I183="Sideanlæg"),Beregningsark!AM183*Beregningsark!J183*Beregningsark!K183*Beregningsark!M183*Beregningsark!O183*Beregningsark!P183*Beregningsark!Q183*Beregningsark!R183*Beregningsark!S183*Beregningsark!U183*Beregningsark!Y183*Beregningsark!AA183*Beregningsark!AC183*Beregningsark!AE183*Beregningsark!AG183*Beregningsark!AJ183,Beregningsark!AM183*Beregningsark!J183*Beregningsark!K183*Beregningsark!M183*Beregningsark!O183*Beregningsark!P183*Beregningsark!Q183*Beregningsark!R183*Beregningsark!S183*Beregningsark!U183*Beregningsark!Y183*Beregningsark!AA183*Beregningsark!AC183*Beregningsark!AE183*Beregningsark!AG183*Beregningsark!AJ183*1.1176))</f>
        <v/>
      </c>
      <c r="M183" s="15" t="str">
        <f t="shared" si="6"/>
        <v/>
      </c>
      <c r="N183" s="15" t="str">
        <f>IF(Beregningsark!AQ183="","",IF(OR(I183="Motorvejsstrækning",I183="Frakørselsflettestrækning",I183="Tilkørselsflettestrækning",I183="Motorvejsforgrening",I183="Motorvejssammenløb",I183="Motorvejsvekselstrækning",I183="Sideanlæg"),Beregningsark!AN183*Beregningsark!J183*Beregningsark!K183*Beregningsark!L183*Beregningsark!N183*Beregningsark!P183*Beregningsark!R183*Beregningsark!S183*Beregningsark!V183*Beregningsark!Y183*Beregningsark!Z183*Beregningsark!AB183*Beregningsark!AD183*Beregningsark!AH183*Beregningsark!AJ183,Beregningsark!AN183*Beregningsark!J183*Beregningsark!K183*Beregningsark!L183*Beregningsark!N183*Beregningsark!P183*Beregningsark!R183*Beregningsark!S183*Beregningsark!V183*Beregningsark!Y183*Beregningsark!Z183*Beregningsark!AB183*Beregningsark!AD183*Beregningsark!AH183*Beregningsark!AJ183*0.7672))</f>
        <v/>
      </c>
      <c r="O183" s="15" t="str">
        <f>IF(Beregningsark!AQ183="","",IF(OR(I183="Motorvejsstrækning",I183="Frakørselsflettestrækning",I183="Tilkørselsflettestrækning",I183="Motorvejsforgrening",I183="Motorvejssammenløb",I183="Motorvejsvekselstrækning",I183="Sideanlæg"),Beregningsark!AO183*Beregningsark!J183*Beregningsark!K183*Beregningsark!L183*Beregningsark!N183*Beregningsark!P183*Beregningsark!R183*Beregningsark!S183*Beregningsark!W183*Beregningsark!Y183*Beregningsark!Z183*Beregningsark!AB183*Beregningsark!AD183*Beregningsark!AH183*Beregningsark!AJ183,Beregningsark!AO183*Beregningsark!J183*Beregningsark!K183*Beregningsark!L183*Beregningsark!N183*Beregningsark!P183*Beregningsark!R183*Beregningsark!S183*Beregningsark!W183*Beregningsark!Y183*Beregningsark!Z183*Beregningsark!AB183*Beregningsark!AD183*Beregningsark!AH183*Beregningsark!AJ183*0.7672))</f>
        <v/>
      </c>
      <c r="P183" s="15" t="str">
        <f>IF(Beregningsark!AQ183="","",IF(OR(I183="Motorvejsstrækning",I183="Frakørselsflettestrækning",I183="Tilkørselsflettestrækning",I183="Motorvejsforgrening",I183="Motorvejssammenløb",I183="Motorvejsvekselstrækning",I183="Sideanlæg"),Beregningsark!AP183*Beregningsark!J183*Beregningsark!K183*Beregningsark!L183*Beregningsark!N183*Beregningsark!P183*Beregningsark!R183*Beregningsark!S183*Beregningsark!X183*Beregningsark!Y183*Beregningsark!Z183*Beregningsark!AB183*Beregningsark!AD183*Beregningsark!AI183*Beregningsark!AJ183,Beregningsark!AP183*Beregningsark!J183*Beregningsark!K183*Beregningsark!L183*Beregningsark!N183*Beregningsark!P183*Beregningsark!R183*Beregningsark!S183*Beregningsark!X183*Beregningsark!Y183*Beregningsark!Z183*Beregningsark!AB183*Beregningsark!AD183*Beregningsark!AI183*Beregningsark!AJ183*0.7672))</f>
        <v/>
      </c>
      <c r="Q183" s="15" t="str">
        <f t="shared" si="7"/>
        <v/>
      </c>
      <c r="R183" s="17" t="str">
        <f t="shared" si="8"/>
        <v/>
      </c>
    </row>
    <row r="184" spans="1:18" x14ac:dyDescent="0.25">
      <c r="A184" s="4" t="str">
        <f>IF(Inddata!A199="","",Inddata!A199)</f>
        <v/>
      </c>
      <c r="B184" s="4" t="str">
        <f>IF(Inddata!B199="","",Inddata!B199)</f>
        <v/>
      </c>
      <c r="C184" s="4" t="str">
        <f>IF(Inddata!C199="","",Inddata!C199)</f>
        <v/>
      </c>
      <c r="D184" s="4" t="str">
        <f>IF(Inddata!D199="","",Inddata!D199)</f>
        <v/>
      </c>
      <c r="E184" s="4" t="str">
        <f>IF(Inddata!E199="","",Inddata!E199)</f>
        <v/>
      </c>
      <c r="F184" s="4" t="str">
        <f>IF(Inddata!F199="","",Inddata!F199)</f>
        <v/>
      </c>
      <c r="G184" s="4">
        <f>IF(Inddata!G199="","",Inddata!G199)</f>
        <v>0</v>
      </c>
      <c r="H184" s="4" t="str">
        <f>IF(Inddata!H199&gt;0.5,Inddata!H199,"")</f>
        <v/>
      </c>
      <c r="I184" s="4" t="str">
        <f>IF(Inddata!I199="","",Inddata!I199)</f>
        <v/>
      </c>
      <c r="J184" s="15" t="str">
        <f>IF(Beregningsark!AQ184="","",IF(OR(I184="Motorvejsstrækning",I184="Frakørselsflettestrækning",I184="Tilkørselsflettestrækning",I184="Motorvejsforgrening",I184="Motorvejssammenløb",I184="Motorvejsvekselstrækning",I184="Sideanlæg"),Beregningsark!AK184*Beregningsark!J184*Beregningsark!K184*Beregningsark!L184*Beregningsark!N184*Beregningsark!P184*Beregningsark!R184*Beregningsark!S184*Beregningsark!T184*Beregningsark!Y184*Beregningsark!Z184*Beregningsark!AB184*Beregningsark!AD184*Beregningsark!AF184*Beregningsark!AJ184,Beregningsark!AK184*Beregningsark!J184*Beregningsark!K184*Beregningsark!L184*Beregningsark!N184*Beregningsark!P184*Beregningsark!R184*Beregningsark!S184*Beregningsark!T184*Beregningsark!Y184*Beregningsark!Z184*Beregningsark!AB184*Beregningsark!AD184*Beregningsark!AF184*Beregningsark!AJ184*0.7672))</f>
        <v/>
      </c>
      <c r="K184" s="15" t="str">
        <f>IF(Beregningsark!AQ184="","",IF(OR(I184="Motorvejsstrækning",I184="Frakørselsflettestrækning",I184="Tilkørselsflettestrækning",I184="Motorvejsforgrening",I184="Motorvejssammenløb",I184="Motorvejsvekselstrækning",I184="Sideanlæg"),Beregningsark!AL184*Beregningsark!J184*Beregningsark!K184*Beregningsark!M184*Beregningsark!O184*Beregningsark!P184*Beregningsark!Q184*Beregningsark!R184*Beregningsark!S184*Beregningsark!T184*Beregningsark!Y184*Beregningsark!AA184*Beregningsark!AC184*Beregningsark!AE184*Beregningsark!AG184*Beregningsark!AJ184,Beregningsark!AL184*Beregningsark!J184*Beregningsark!K184*Beregningsark!M184*Beregningsark!O184*Beregningsark!P184*Beregningsark!Q184*Beregningsark!R184*Beregningsark!S184*Beregningsark!T184*Beregningsark!Y184*Beregningsark!AA184*Beregningsark!AC184*Beregningsark!AE184*Beregningsark!AG184*Beregningsark!AJ184*0.8833))</f>
        <v/>
      </c>
      <c r="L184" s="15" t="str">
        <f>IF(Beregningsark!AQ184="","",IF(OR(I184="Motorvejsstrækning",I184="Frakørselsflettestrækning",I184="Tilkørselsflettestrækning",I184="Motorvejsforgrening",I184="Motorvejssammenløb",I184="Motorvejsvekselstrækning",I184="Sideanlæg"),Beregningsark!AM184*Beregningsark!J184*Beregningsark!K184*Beregningsark!M184*Beregningsark!O184*Beregningsark!P184*Beregningsark!Q184*Beregningsark!R184*Beregningsark!S184*Beregningsark!U184*Beregningsark!Y184*Beregningsark!AA184*Beregningsark!AC184*Beregningsark!AE184*Beregningsark!AG184*Beregningsark!AJ184,Beregningsark!AM184*Beregningsark!J184*Beregningsark!K184*Beregningsark!M184*Beregningsark!O184*Beregningsark!P184*Beregningsark!Q184*Beregningsark!R184*Beregningsark!S184*Beregningsark!U184*Beregningsark!Y184*Beregningsark!AA184*Beregningsark!AC184*Beregningsark!AE184*Beregningsark!AG184*Beregningsark!AJ184*1.1176))</f>
        <v/>
      </c>
      <c r="M184" s="15" t="str">
        <f t="shared" si="6"/>
        <v/>
      </c>
      <c r="N184" s="15" t="str">
        <f>IF(Beregningsark!AQ184="","",IF(OR(I184="Motorvejsstrækning",I184="Frakørselsflettestrækning",I184="Tilkørselsflettestrækning",I184="Motorvejsforgrening",I184="Motorvejssammenløb",I184="Motorvejsvekselstrækning",I184="Sideanlæg"),Beregningsark!AN184*Beregningsark!J184*Beregningsark!K184*Beregningsark!L184*Beregningsark!N184*Beregningsark!P184*Beregningsark!R184*Beregningsark!S184*Beregningsark!V184*Beregningsark!Y184*Beregningsark!Z184*Beregningsark!AB184*Beregningsark!AD184*Beregningsark!AH184*Beregningsark!AJ184,Beregningsark!AN184*Beregningsark!J184*Beregningsark!K184*Beregningsark!L184*Beregningsark!N184*Beregningsark!P184*Beregningsark!R184*Beregningsark!S184*Beregningsark!V184*Beregningsark!Y184*Beregningsark!Z184*Beregningsark!AB184*Beregningsark!AD184*Beregningsark!AH184*Beregningsark!AJ184*0.7672))</f>
        <v/>
      </c>
      <c r="O184" s="15" t="str">
        <f>IF(Beregningsark!AQ184="","",IF(OR(I184="Motorvejsstrækning",I184="Frakørselsflettestrækning",I184="Tilkørselsflettestrækning",I184="Motorvejsforgrening",I184="Motorvejssammenløb",I184="Motorvejsvekselstrækning",I184="Sideanlæg"),Beregningsark!AO184*Beregningsark!J184*Beregningsark!K184*Beregningsark!L184*Beregningsark!N184*Beregningsark!P184*Beregningsark!R184*Beregningsark!S184*Beregningsark!W184*Beregningsark!Y184*Beregningsark!Z184*Beregningsark!AB184*Beregningsark!AD184*Beregningsark!AH184*Beregningsark!AJ184,Beregningsark!AO184*Beregningsark!J184*Beregningsark!K184*Beregningsark!L184*Beregningsark!N184*Beregningsark!P184*Beregningsark!R184*Beregningsark!S184*Beregningsark!W184*Beregningsark!Y184*Beregningsark!Z184*Beregningsark!AB184*Beregningsark!AD184*Beregningsark!AH184*Beregningsark!AJ184*0.7672))</f>
        <v/>
      </c>
      <c r="P184" s="15" t="str">
        <f>IF(Beregningsark!AQ184="","",IF(OR(I184="Motorvejsstrækning",I184="Frakørselsflettestrækning",I184="Tilkørselsflettestrækning",I184="Motorvejsforgrening",I184="Motorvejssammenløb",I184="Motorvejsvekselstrækning",I184="Sideanlæg"),Beregningsark!AP184*Beregningsark!J184*Beregningsark!K184*Beregningsark!L184*Beregningsark!N184*Beregningsark!P184*Beregningsark!R184*Beregningsark!S184*Beregningsark!X184*Beregningsark!Y184*Beregningsark!Z184*Beregningsark!AB184*Beregningsark!AD184*Beregningsark!AI184*Beregningsark!AJ184,Beregningsark!AP184*Beregningsark!J184*Beregningsark!K184*Beregningsark!L184*Beregningsark!N184*Beregningsark!P184*Beregningsark!R184*Beregningsark!S184*Beregningsark!X184*Beregningsark!Y184*Beregningsark!Z184*Beregningsark!AB184*Beregningsark!AD184*Beregningsark!AI184*Beregningsark!AJ184*0.7672))</f>
        <v/>
      </c>
      <c r="Q184" s="15" t="str">
        <f t="shared" si="7"/>
        <v/>
      </c>
      <c r="R184" s="17" t="str">
        <f t="shared" si="8"/>
        <v/>
      </c>
    </row>
    <row r="185" spans="1:18" x14ac:dyDescent="0.25">
      <c r="A185" s="4" t="str">
        <f>IF(Inddata!A200="","",Inddata!A200)</f>
        <v/>
      </c>
      <c r="B185" s="4" t="str">
        <f>IF(Inddata!B200="","",Inddata!B200)</f>
        <v/>
      </c>
      <c r="C185" s="4" t="str">
        <f>IF(Inddata!C200="","",Inddata!C200)</f>
        <v/>
      </c>
      <c r="D185" s="4" t="str">
        <f>IF(Inddata!D200="","",Inddata!D200)</f>
        <v/>
      </c>
      <c r="E185" s="4" t="str">
        <f>IF(Inddata!E200="","",Inddata!E200)</f>
        <v/>
      </c>
      <c r="F185" s="4" t="str">
        <f>IF(Inddata!F200="","",Inddata!F200)</f>
        <v/>
      </c>
      <c r="G185" s="4">
        <f>IF(Inddata!G200="","",Inddata!G200)</f>
        <v>0</v>
      </c>
      <c r="H185" s="4" t="str">
        <f>IF(Inddata!H200&gt;0.5,Inddata!H200,"")</f>
        <v/>
      </c>
      <c r="I185" s="4" t="str">
        <f>IF(Inddata!I200="","",Inddata!I200)</f>
        <v/>
      </c>
      <c r="J185" s="15" t="str">
        <f>IF(Beregningsark!AQ185="","",IF(OR(I185="Motorvejsstrækning",I185="Frakørselsflettestrækning",I185="Tilkørselsflettestrækning",I185="Motorvejsforgrening",I185="Motorvejssammenløb",I185="Motorvejsvekselstrækning",I185="Sideanlæg"),Beregningsark!AK185*Beregningsark!J185*Beregningsark!K185*Beregningsark!L185*Beregningsark!N185*Beregningsark!P185*Beregningsark!R185*Beregningsark!S185*Beregningsark!T185*Beregningsark!Y185*Beregningsark!Z185*Beregningsark!AB185*Beregningsark!AD185*Beregningsark!AF185*Beregningsark!AJ185,Beregningsark!AK185*Beregningsark!J185*Beregningsark!K185*Beregningsark!L185*Beregningsark!N185*Beregningsark!P185*Beregningsark!R185*Beregningsark!S185*Beregningsark!T185*Beregningsark!Y185*Beregningsark!Z185*Beregningsark!AB185*Beregningsark!AD185*Beregningsark!AF185*Beregningsark!AJ185*0.7672))</f>
        <v/>
      </c>
      <c r="K185" s="15" t="str">
        <f>IF(Beregningsark!AQ185="","",IF(OR(I185="Motorvejsstrækning",I185="Frakørselsflettestrækning",I185="Tilkørselsflettestrækning",I185="Motorvejsforgrening",I185="Motorvejssammenløb",I185="Motorvejsvekselstrækning",I185="Sideanlæg"),Beregningsark!AL185*Beregningsark!J185*Beregningsark!K185*Beregningsark!M185*Beregningsark!O185*Beregningsark!P185*Beregningsark!Q185*Beregningsark!R185*Beregningsark!S185*Beregningsark!T185*Beregningsark!Y185*Beregningsark!AA185*Beregningsark!AC185*Beregningsark!AE185*Beregningsark!AG185*Beregningsark!AJ185,Beregningsark!AL185*Beregningsark!J185*Beregningsark!K185*Beregningsark!M185*Beregningsark!O185*Beregningsark!P185*Beregningsark!Q185*Beregningsark!R185*Beregningsark!S185*Beregningsark!T185*Beregningsark!Y185*Beregningsark!AA185*Beregningsark!AC185*Beregningsark!AE185*Beregningsark!AG185*Beregningsark!AJ185*0.8833))</f>
        <v/>
      </c>
      <c r="L185" s="15" t="str">
        <f>IF(Beregningsark!AQ185="","",IF(OR(I185="Motorvejsstrækning",I185="Frakørselsflettestrækning",I185="Tilkørselsflettestrækning",I185="Motorvejsforgrening",I185="Motorvejssammenløb",I185="Motorvejsvekselstrækning",I185="Sideanlæg"),Beregningsark!AM185*Beregningsark!J185*Beregningsark!K185*Beregningsark!M185*Beregningsark!O185*Beregningsark!P185*Beregningsark!Q185*Beregningsark!R185*Beregningsark!S185*Beregningsark!U185*Beregningsark!Y185*Beregningsark!AA185*Beregningsark!AC185*Beregningsark!AE185*Beregningsark!AG185*Beregningsark!AJ185,Beregningsark!AM185*Beregningsark!J185*Beregningsark!K185*Beregningsark!M185*Beregningsark!O185*Beregningsark!P185*Beregningsark!Q185*Beregningsark!R185*Beregningsark!S185*Beregningsark!U185*Beregningsark!Y185*Beregningsark!AA185*Beregningsark!AC185*Beregningsark!AE185*Beregningsark!AG185*Beregningsark!AJ185*1.1176))</f>
        <v/>
      </c>
      <c r="M185" s="15" t="str">
        <f t="shared" si="6"/>
        <v/>
      </c>
      <c r="N185" s="15" t="str">
        <f>IF(Beregningsark!AQ185="","",IF(OR(I185="Motorvejsstrækning",I185="Frakørselsflettestrækning",I185="Tilkørselsflettestrækning",I185="Motorvejsforgrening",I185="Motorvejssammenløb",I185="Motorvejsvekselstrækning",I185="Sideanlæg"),Beregningsark!AN185*Beregningsark!J185*Beregningsark!K185*Beregningsark!L185*Beregningsark!N185*Beregningsark!P185*Beregningsark!R185*Beregningsark!S185*Beregningsark!V185*Beregningsark!Y185*Beregningsark!Z185*Beregningsark!AB185*Beregningsark!AD185*Beregningsark!AH185*Beregningsark!AJ185,Beregningsark!AN185*Beregningsark!J185*Beregningsark!K185*Beregningsark!L185*Beregningsark!N185*Beregningsark!P185*Beregningsark!R185*Beregningsark!S185*Beregningsark!V185*Beregningsark!Y185*Beregningsark!Z185*Beregningsark!AB185*Beregningsark!AD185*Beregningsark!AH185*Beregningsark!AJ185*0.7672))</f>
        <v/>
      </c>
      <c r="O185" s="15" t="str">
        <f>IF(Beregningsark!AQ185="","",IF(OR(I185="Motorvejsstrækning",I185="Frakørselsflettestrækning",I185="Tilkørselsflettestrækning",I185="Motorvejsforgrening",I185="Motorvejssammenløb",I185="Motorvejsvekselstrækning",I185="Sideanlæg"),Beregningsark!AO185*Beregningsark!J185*Beregningsark!K185*Beregningsark!L185*Beregningsark!N185*Beregningsark!P185*Beregningsark!R185*Beregningsark!S185*Beregningsark!W185*Beregningsark!Y185*Beregningsark!Z185*Beregningsark!AB185*Beregningsark!AD185*Beregningsark!AH185*Beregningsark!AJ185,Beregningsark!AO185*Beregningsark!J185*Beregningsark!K185*Beregningsark!L185*Beregningsark!N185*Beregningsark!P185*Beregningsark!R185*Beregningsark!S185*Beregningsark!W185*Beregningsark!Y185*Beregningsark!Z185*Beregningsark!AB185*Beregningsark!AD185*Beregningsark!AH185*Beregningsark!AJ185*0.7672))</f>
        <v/>
      </c>
      <c r="P185" s="15" t="str">
        <f>IF(Beregningsark!AQ185="","",IF(OR(I185="Motorvejsstrækning",I185="Frakørselsflettestrækning",I185="Tilkørselsflettestrækning",I185="Motorvejsforgrening",I185="Motorvejssammenløb",I185="Motorvejsvekselstrækning",I185="Sideanlæg"),Beregningsark!AP185*Beregningsark!J185*Beregningsark!K185*Beregningsark!L185*Beregningsark!N185*Beregningsark!P185*Beregningsark!R185*Beregningsark!S185*Beregningsark!X185*Beregningsark!Y185*Beregningsark!Z185*Beregningsark!AB185*Beregningsark!AD185*Beregningsark!AI185*Beregningsark!AJ185,Beregningsark!AP185*Beregningsark!J185*Beregningsark!K185*Beregningsark!L185*Beregningsark!N185*Beregningsark!P185*Beregningsark!R185*Beregningsark!S185*Beregningsark!X185*Beregningsark!Y185*Beregningsark!Z185*Beregningsark!AB185*Beregningsark!AD185*Beregningsark!AI185*Beregningsark!AJ185*0.7672))</f>
        <v/>
      </c>
      <c r="Q185" s="15" t="str">
        <f t="shared" si="7"/>
        <v/>
      </c>
      <c r="R185" s="17" t="str">
        <f t="shared" si="8"/>
        <v/>
      </c>
    </row>
    <row r="186" spans="1:18" x14ac:dyDescent="0.25">
      <c r="A186" s="4" t="str">
        <f>IF(Inddata!A201="","",Inddata!A201)</f>
        <v/>
      </c>
      <c r="B186" s="4" t="str">
        <f>IF(Inddata!B201="","",Inddata!B201)</f>
        <v/>
      </c>
      <c r="C186" s="4" t="str">
        <f>IF(Inddata!C201="","",Inddata!C201)</f>
        <v/>
      </c>
      <c r="D186" s="4" t="str">
        <f>IF(Inddata!D201="","",Inddata!D201)</f>
        <v/>
      </c>
      <c r="E186" s="4" t="str">
        <f>IF(Inddata!E201="","",Inddata!E201)</f>
        <v/>
      </c>
      <c r="F186" s="4" t="str">
        <f>IF(Inddata!F201="","",Inddata!F201)</f>
        <v/>
      </c>
      <c r="G186" s="4">
        <f>IF(Inddata!G201="","",Inddata!G201)</f>
        <v>0</v>
      </c>
      <c r="H186" s="4" t="str">
        <f>IF(Inddata!H201&gt;0.5,Inddata!H201,"")</f>
        <v/>
      </c>
      <c r="I186" s="4" t="str">
        <f>IF(Inddata!I201="","",Inddata!I201)</f>
        <v/>
      </c>
      <c r="J186" s="15" t="str">
        <f>IF(Beregningsark!AQ186="","",IF(OR(I186="Motorvejsstrækning",I186="Frakørselsflettestrækning",I186="Tilkørselsflettestrækning",I186="Motorvejsforgrening",I186="Motorvejssammenløb",I186="Motorvejsvekselstrækning",I186="Sideanlæg"),Beregningsark!AK186*Beregningsark!J186*Beregningsark!K186*Beregningsark!L186*Beregningsark!N186*Beregningsark!P186*Beregningsark!R186*Beregningsark!S186*Beregningsark!T186*Beregningsark!Y186*Beregningsark!Z186*Beregningsark!AB186*Beregningsark!AD186*Beregningsark!AF186*Beregningsark!AJ186,Beregningsark!AK186*Beregningsark!J186*Beregningsark!K186*Beregningsark!L186*Beregningsark!N186*Beregningsark!P186*Beregningsark!R186*Beregningsark!S186*Beregningsark!T186*Beregningsark!Y186*Beregningsark!Z186*Beregningsark!AB186*Beregningsark!AD186*Beregningsark!AF186*Beregningsark!AJ186*0.7672))</f>
        <v/>
      </c>
      <c r="K186" s="15" t="str">
        <f>IF(Beregningsark!AQ186="","",IF(OR(I186="Motorvejsstrækning",I186="Frakørselsflettestrækning",I186="Tilkørselsflettestrækning",I186="Motorvejsforgrening",I186="Motorvejssammenløb",I186="Motorvejsvekselstrækning",I186="Sideanlæg"),Beregningsark!AL186*Beregningsark!J186*Beregningsark!K186*Beregningsark!M186*Beregningsark!O186*Beregningsark!P186*Beregningsark!Q186*Beregningsark!R186*Beregningsark!S186*Beregningsark!T186*Beregningsark!Y186*Beregningsark!AA186*Beregningsark!AC186*Beregningsark!AE186*Beregningsark!AG186*Beregningsark!AJ186,Beregningsark!AL186*Beregningsark!J186*Beregningsark!K186*Beregningsark!M186*Beregningsark!O186*Beregningsark!P186*Beregningsark!Q186*Beregningsark!R186*Beregningsark!S186*Beregningsark!T186*Beregningsark!Y186*Beregningsark!AA186*Beregningsark!AC186*Beregningsark!AE186*Beregningsark!AG186*Beregningsark!AJ186*0.8833))</f>
        <v/>
      </c>
      <c r="L186" s="15" t="str">
        <f>IF(Beregningsark!AQ186="","",IF(OR(I186="Motorvejsstrækning",I186="Frakørselsflettestrækning",I186="Tilkørselsflettestrækning",I186="Motorvejsforgrening",I186="Motorvejssammenløb",I186="Motorvejsvekselstrækning",I186="Sideanlæg"),Beregningsark!AM186*Beregningsark!J186*Beregningsark!K186*Beregningsark!M186*Beregningsark!O186*Beregningsark!P186*Beregningsark!Q186*Beregningsark!R186*Beregningsark!S186*Beregningsark!U186*Beregningsark!Y186*Beregningsark!AA186*Beregningsark!AC186*Beregningsark!AE186*Beregningsark!AG186*Beregningsark!AJ186,Beregningsark!AM186*Beregningsark!J186*Beregningsark!K186*Beregningsark!M186*Beregningsark!O186*Beregningsark!P186*Beregningsark!Q186*Beregningsark!R186*Beregningsark!S186*Beregningsark!U186*Beregningsark!Y186*Beregningsark!AA186*Beregningsark!AC186*Beregningsark!AE186*Beregningsark!AG186*Beregningsark!AJ186*1.1176))</f>
        <v/>
      </c>
      <c r="M186" s="15" t="str">
        <f t="shared" si="6"/>
        <v/>
      </c>
      <c r="N186" s="15" t="str">
        <f>IF(Beregningsark!AQ186="","",IF(OR(I186="Motorvejsstrækning",I186="Frakørselsflettestrækning",I186="Tilkørselsflettestrækning",I186="Motorvejsforgrening",I186="Motorvejssammenløb",I186="Motorvejsvekselstrækning",I186="Sideanlæg"),Beregningsark!AN186*Beregningsark!J186*Beregningsark!K186*Beregningsark!L186*Beregningsark!N186*Beregningsark!P186*Beregningsark!R186*Beregningsark!S186*Beregningsark!V186*Beregningsark!Y186*Beregningsark!Z186*Beregningsark!AB186*Beregningsark!AD186*Beregningsark!AH186*Beregningsark!AJ186,Beregningsark!AN186*Beregningsark!J186*Beregningsark!K186*Beregningsark!L186*Beregningsark!N186*Beregningsark!P186*Beregningsark!R186*Beregningsark!S186*Beregningsark!V186*Beregningsark!Y186*Beregningsark!Z186*Beregningsark!AB186*Beregningsark!AD186*Beregningsark!AH186*Beregningsark!AJ186*0.7672))</f>
        <v/>
      </c>
      <c r="O186" s="15" t="str">
        <f>IF(Beregningsark!AQ186="","",IF(OR(I186="Motorvejsstrækning",I186="Frakørselsflettestrækning",I186="Tilkørselsflettestrækning",I186="Motorvejsforgrening",I186="Motorvejssammenløb",I186="Motorvejsvekselstrækning",I186="Sideanlæg"),Beregningsark!AO186*Beregningsark!J186*Beregningsark!K186*Beregningsark!L186*Beregningsark!N186*Beregningsark!P186*Beregningsark!R186*Beregningsark!S186*Beregningsark!W186*Beregningsark!Y186*Beregningsark!Z186*Beregningsark!AB186*Beregningsark!AD186*Beregningsark!AH186*Beregningsark!AJ186,Beregningsark!AO186*Beregningsark!J186*Beregningsark!K186*Beregningsark!L186*Beregningsark!N186*Beregningsark!P186*Beregningsark!R186*Beregningsark!S186*Beregningsark!W186*Beregningsark!Y186*Beregningsark!Z186*Beregningsark!AB186*Beregningsark!AD186*Beregningsark!AH186*Beregningsark!AJ186*0.7672))</f>
        <v/>
      </c>
      <c r="P186" s="15" t="str">
        <f>IF(Beregningsark!AQ186="","",IF(OR(I186="Motorvejsstrækning",I186="Frakørselsflettestrækning",I186="Tilkørselsflettestrækning",I186="Motorvejsforgrening",I186="Motorvejssammenløb",I186="Motorvejsvekselstrækning",I186="Sideanlæg"),Beregningsark!AP186*Beregningsark!J186*Beregningsark!K186*Beregningsark!L186*Beregningsark!N186*Beregningsark!P186*Beregningsark!R186*Beregningsark!S186*Beregningsark!X186*Beregningsark!Y186*Beregningsark!Z186*Beregningsark!AB186*Beregningsark!AD186*Beregningsark!AI186*Beregningsark!AJ186,Beregningsark!AP186*Beregningsark!J186*Beregningsark!K186*Beregningsark!L186*Beregningsark!N186*Beregningsark!P186*Beregningsark!R186*Beregningsark!S186*Beregningsark!X186*Beregningsark!Y186*Beregningsark!Z186*Beregningsark!AB186*Beregningsark!AD186*Beregningsark!AI186*Beregningsark!AJ186*0.7672))</f>
        <v/>
      </c>
      <c r="Q186" s="15" t="str">
        <f t="shared" si="7"/>
        <v/>
      </c>
      <c r="R186" s="17" t="str">
        <f t="shared" si="8"/>
        <v/>
      </c>
    </row>
    <row r="187" spans="1:18" x14ac:dyDescent="0.25">
      <c r="A187" s="4" t="str">
        <f>IF(Inddata!A202="","",Inddata!A202)</f>
        <v/>
      </c>
      <c r="B187" s="4" t="str">
        <f>IF(Inddata!B202="","",Inddata!B202)</f>
        <v/>
      </c>
      <c r="C187" s="4" t="str">
        <f>IF(Inddata!C202="","",Inddata!C202)</f>
        <v/>
      </c>
      <c r="D187" s="4" t="str">
        <f>IF(Inddata!D202="","",Inddata!D202)</f>
        <v/>
      </c>
      <c r="E187" s="4" t="str">
        <f>IF(Inddata!E202="","",Inddata!E202)</f>
        <v/>
      </c>
      <c r="F187" s="4" t="str">
        <f>IF(Inddata!F202="","",Inddata!F202)</f>
        <v/>
      </c>
      <c r="G187" s="4">
        <f>IF(Inddata!G202="","",Inddata!G202)</f>
        <v>0</v>
      </c>
      <c r="H187" s="4" t="str">
        <f>IF(Inddata!H202&gt;0.5,Inddata!H202,"")</f>
        <v/>
      </c>
      <c r="I187" s="4" t="str">
        <f>IF(Inddata!I202="","",Inddata!I202)</f>
        <v/>
      </c>
      <c r="J187" s="15" t="str">
        <f>IF(Beregningsark!AQ187="","",IF(OR(I187="Motorvejsstrækning",I187="Frakørselsflettestrækning",I187="Tilkørselsflettestrækning",I187="Motorvejsforgrening",I187="Motorvejssammenløb",I187="Motorvejsvekselstrækning",I187="Sideanlæg"),Beregningsark!AK187*Beregningsark!J187*Beregningsark!K187*Beregningsark!L187*Beregningsark!N187*Beregningsark!P187*Beregningsark!R187*Beregningsark!S187*Beregningsark!T187*Beregningsark!Y187*Beregningsark!Z187*Beregningsark!AB187*Beregningsark!AD187*Beregningsark!AF187*Beregningsark!AJ187,Beregningsark!AK187*Beregningsark!J187*Beregningsark!K187*Beregningsark!L187*Beregningsark!N187*Beregningsark!P187*Beregningsark!R187*Beregningsark!S187*Beregningsark!T187*Beregningsark!Y187*Beregningsark!Z187*Beregningsark!AB187*Beregningsark!AD187*Beregningsark!AF187*Beregningsark!AJ187*0.7672))</f>
        <v/>
      </c>
      <c r="K187" s="15" t="str">
        <f>IF(Beregningsark!AQ187="","",IF(OR(I187="Motorvejsstrækning",I187="Frakørselsflettestrækning",I187="Tilkørselsflettestrækning",I187="Motorvejsforgrening",I187="Motorvejssammenløb",I187="Motorvejsvekselstrækning",I187="Sideanlæg"),Beregningsark!AL187*Beregningsark!J187*Beregningsark!K187*Beregningsark!M187*Beregningsark!O187*Beregningsark!P187*Beregningsark!Q187*Beregningsark!R187*Beregningsark!S187*Beregningsark!T187*Beregningsark!Y187*Beregningsark!AA187*Beregningsark!AC187*Beregningsark!AE187*Beregningsark!AG187*Beregningsark!AJ187,Beregningsark!AL187*Beregningsark!J187*Beregningsark!K187*Beregningsark!M187*Beregningsark!O187*Beregningsark!P187*Beregningsark!Q187*Beregningsark!R187*Beregningsark!S187*Beregningsark!T187*Beregningsark!Y187*Beregningsark!AA187*Beregningsark!AC187*Beregningsark!AE187*Beregningsark!AG187*Beregningsark!AJ187*0.8833))</f>
        <v/>
      </c>
      <c r="L187" s="15" t="str">
        <f>IF(Beregningsark!AQ187="","",IF(OR(I187="Motorvejsstrækning",I187="Frakørselsflettestrækning",I187="Tilkørselsflettestrækning",I187="Motorvejsforgrening",I187="Motorvejssammenløb",I187="Motorvejsvekselstrækning",I187="Sideanlæg"),Beregningsark!AM187*Beregningsark!J187*Beregningsark!K187*Beregningsark!M187*Beregningsark!O187*Beregningsark!P187*Beregningsark!Q187*Beregningsark!R187*Beregningsark!S187*Beregningsark!U187*Beregningsark!Y187*Beregningsark!AA187*Beregningsark!AC187*Beregningsark!AE187*Beregningsark!AG187*Beregningsark!AJ187,Beregningsark!AM187*Beregningsark!J187*Beregningsark!K187*Beregningsark!M187*Beregningsark!O187*Beregningsark!P187*Beregningsark!Q187*Beregningsark!R187*Beregningsark!S187*Beregningsark!U187*Beregningsark!Y187*Beregningsark!AA187*Beregningsark!AC187*Beregningsark!AE187*Beregningsark!AG187*Beregningsark!AJ187*1.1176))</f>
        <v/>
      </c>
      <c r="M187" s="15" t="str">
        <f t="shared" si="6"/>
        <v/>
      </c>
      <c r="N187" s="15" t="str">
        <f>IF(Beregningsark!AQ187="","",IF(OR(I187="Motorvejsstrækning",I187="Frakørselsflettestrækning",I187="Tilkørselsflettestrækning",I187="Motorvejsforgrening",I187="Motorvejssammenløb",I187="Motorvejsvekselstrækning",I187="Sideanlæg"),Beregningsark!AN187*Beregningsark!J187*Beregningsark!K187*Beregningsark!L187*Beregningsark!N187*Beregningsark!P187*Beregningsark!R187*Beregningsark!S187*Beregningsark!V187*Beregningsark!Y187*Beregningsark!Z187*Beregningsark!AB187*Beregningsark!AD187*Beregningsark!AH187*Beregningsark!AJ187,Beregningsark!AN187*Beregningsark!J187*Beregningsark!K187*Beregningsark!L187*Beregningsark!N187*Beregningsark!P187*Beregningsark!R187*Beregningsark!S187*Beregningsark!V187*Beregningsark!Y187*Beregningsark!Z187*Beregningsark!AB187*Beregningsark!AD187*Beregningsark!AH187*Beregningsark!AJ187*0.7672))</f>
        <v/>
      </c>
      <c r="O187" s="15" t="str">
        <f>IF(Beregningsark!AQ187="","",IF(OR(I187="Motorvejsstrækning",I187="Frakørselsflettestrækning",I187="Tilkørselsflettestrækning",I187="Motorvejsforgrening",I187="Motorvejssammenløb",I187="Motorvejsvekselstrækning",I187="Sideanlæg"),Beregningsark!AO187*Beregningsark!J187*Beregningsark!K187*Beregningsark!L187*Beregningsark!N187*Beregningsark!P187*Beregningsark!R187*Beregningsark!S187*Beregningsark!W187*Beregningsark!Y187*Beregningsark!Z187*Beregningsark!AB187*Beregningsark!AD187*Beregningsark!AH187*Beregningsark!AJ187,Beregningsark!AO187*Beregningsark!J187*Beregningsark!K187*Beregningsark!L187*Beregningsark!N187*Beregningsark!P187*Beregningsark!R187*Beregningsark!S187*Beregningsark!W187*Beregningsark!Y187*Beregningsark!Z187*Beregningsark!AB187*Beregningsark!AD187*Beregningsark!AH187*Beregningsark!AJ187*0.7672))</f>
        <v/>
      </c>
      <c r="P187" s="15" t="str">
        <f>IF(Beregningsark!AQ187="","",IF(OR(I187="Motorvejsstrækning",I187="Frakørselsflettestrækning",I187="Tilkørselsflettestrækning",I187="Motorvejsforgrening",I187="Motorvejssammenløb",I187="Motorvejsvekselstrækning",I187="Sideanlæg"),Beregningsark!AP187*Beregningsark!J187*Beregningsark!K187*Beregningsark!L187*Beregningsark!N187*Beregningsark!P187*Beregningsark!R187*Beregningsark!S187*Beregningsark!X187*Beregningsark!Y187*Beregningsark!Z187*Beregningsark!AB187*Beregningsark!AD187*Beregningsark!AI187*Beregningsark!AJ187,Beregningsark!AP187*Beregningsark!J187*Beregningsark!K187*Beregningsark!L187*Beregningsark!N187*Beregningsark!P187*Beregningsark!R187*Beregningsark!S187*Beregningsark!X187*Beregningsark!Y187*Beregningsark!Z187*Beregningsark!AB187*Beregningsark!AD187*Beregningsark!AI187*Beregningsark!AJ187*0.7672))</f>
        <v/>
      </c>
      <c r="Q187" s="15" t="str">
        <f t="shared" si="7"/>
        <v/>
      </c>
      <c r="R187" s="17" t="str">
        <f t="shared" si="8"/>
        <v/>
      </c>
    </row>
    <row r="188" spans="1:18" x14ac:dyDescent="0.25">
      <c r="A188" s="4" t="str">
        <f>IF(Inddata!A203="","",Inddata!A203)</f>
        <v/>
      </c>
      <c r="B188" s="4" t="str">
        <f>IF(Inddata!B203="","",Inddata!B203)</f>
        <v/>
      </c>
      <c r="C188" s="4" t="str">
        <f>IF(Inddata!C203="","",Inddata!C203)</f>
        <v/>
      </c>
      <c r="D188" s="4" t="str">
        <f>IF(Inddata!D203="","",Inddata!D203)</f>
        <v/>
      </c>
      <c r="E188" s="4" t="str">
        <f>IF(Inddata!E203="","",Inddata!E203)</f>
        <v/>
      </c>
      <c r="F188" s="4" t="str">
        <f>IF(Inddata!F203="","",Inddata!F203)</f>
        <v/>
      </c>
      <c r="G188" s="4">
        <f>IF(Inddata!G203="","",Inddata!G203)</f>
        <v>0</v>
      </c>
      <c r="H188" s="4" t="str">
        <f>IF(Inddata!H203&gt;0.5,Inddata!H203,"")</f>
        <v/>
      </c>
      <c r="I188" s="4" t="str">
        <f>IF(Inddata!I203="","",Inddata!I203)</f>
        <v/>
      </c>
      <c r="J188" s="15" t="str">
        <f>IF(Beregningsark!AQ188="","",IF(OR(I188="Motorvejsstrækning",I188="Frakørselsflettestrækning",I188="Tilkørselsflettestrækning",I188="Motorvejsforgrening",I188="Motorvejssammenløb",I188="Motorvejsvekselstrækning",I188="Sideanlæg"),Beregningsark!AK188*Beregningsark!J188*Beregningsark!K188*Beregningsark!L188*Beregningsark!N188*Beregningsark!P188*Beregningsark!R188*Beregningsark!S188*Beregningsark!T188*Beregningsark!Y188*Beregningsark!Z188*Beregningsark!AB188*Beregningsark!AD188*Beregningsark!AF188*Beregningsark!AJ188,Beregningsark!AK188*Beregningsark!J188*Beregningsark!K188*Beregningsark!L188*Beregningsark!N188*Beregningsark!P188*Beregningsark!R188*Beregningsark!S188*Beregningsark!T188*Beregningsark!Y188*Beregningsark!Z188*Beregningsark!AB188*Beregningsark!AD188*Beregningsark!AF188*Beregningsark!AJ188*0.7672))</f>
        <v/>
      </c>
      <c r="K188" s="15" t="str">
        <f>IF(Beregningsark!AQ188="","",IF(OR(I188="Motorvejsstrækning",I188="Frakørselsflettestrækning",I188="Tilkørselsflettestrækning",I188="Motorvejsforgrening",I188="Motorvejssammenløb",I188="Motorvejsvekselstrækning",I188="Sideanlæg"),Beregningsark!AL188*Beregningsark!J188*Beregningsark!K188*Beregningsark!M188*Beregningsark!O188*Beregningsark!P188*Beregningsark!Q188*Beregningsark!R188*Beregningsark!S188*Beregningsark!T188*Beregningsark!Y188*Beregningsark!AA188*Beregningsark!AC188*Beregningsark!AE188*Beregningsark!AG188*Beregningsark!AJ188,Beregningsark!AL188*Beregningsark!J188*Beregningsark!K188*Beregningsark!M188*Beregningsark!O188*Beregningsark!P188*Beregningsark!Q188*Beregningsark!R188*Beregningsark!S188*Beregningsark!T188*Beregningsark!Y188*Beregningsark!AA188*Beregningsark!AC188*Beregningsark!AE188*Beregningsark!AG188*Beregningsark!AJ188*0.8833))</f>
        <v/>
      </c>
      <c r="L188" s="15" t="str">
        <f>IF(Beregningsark!AQ188="","",IF(OR(I188="Motorvejsstrækning",I188="Frakørselsflettestrækning",I188="Tilkørselsflettestrækning",I188="Motorvejsforgrening",I188="Motorvejssammenløb",I188="Motorvejsvekselstrækning",I188="Sideanlæg"),Beregningsark!AM188*Beregningsark!J188*Beregningsark!K188*Beregningsark!M188*Beregningsark!O188*Beregningsark!P188*Beregningsark!Q188*Beregningsark!R188*Beregningsark!S188*Beregningsark!U188*Beregningsark!Y188*Beregningsark!AA188*Beregningsark!AC188*Beregningsark!AE188*Beregningsark!AG188*Beregningsark!AJ188,Beregningsark!AM188*Beregningsark!J188*Beregningsark!K188*Beregningsark!M188*Beregningsark!O188*Beregningsark!P188*Beregningsark!Q188*Beregningsark!R188*Beregningsark!S188*Beregningsark!U188*Beregningsark!Y188*Beregningsark!AA188*Beregningsark!AC188*Beregningsark!AE188*Beregningsark!AG188*Beregningsark!AJ188*1.1176))</f>
        <v/>
      </c>
      <c r="M188" s="15" t="str">
        <f t="shared" si="6"/>
        <v/>
      </c>
      <c r="N188" s="15" t="str">
        <f>IF(Beregningsark!AQ188="","",IF(OR(I188="Motorvejsstrækning",I188="Frakørselsflettestrækning",I188="Tilkørselsflettestrækning",I188="Motorvejsforgrening",I188="Motorvejssammenløb",I188="Motorvejsvekselstrækning",I188="Sideanlæg"),Beregningsark!AN188*Beregningsark!J188*Beregningsark!K188*Beregningsark!L188*Beregningsark!N188*Beregningsark!P188*Beregningsark!R188*Beregningsark!S188*Beregningsark!V188*Beregningsark!Y188*Beregningsark!Z188*Beregningsark!AB188*Beregningsark!AD188*Beregningsark!AH188*Beregningsark!AJ188,Beregningsark!AN188*Beregningsark!J188*Beregningsark!K188*Beregningsark!L188*Beregningsark!N188*Beregningsark!P188*Beregningsark!R188*Beregningsark!S188*Beregningsark!V188*Beregningsark!Y188*Beregningsark!Z188*Beregningsark!AB188*Beregningsark!AD188*Beregningsark!AH188*Beregningsark!AJ188*0.7672))</f>
        <v/>
      </c>
      <c r="O188" s="15" t="str">
        <f>IF(Beregningsark!AQ188="","",IF(OR(I188="Motorvejsstrækning",I188="Frakørselsflettestrækning",I188="Tilkørselsflettestrækning",I188="Motorvejsforgrening",I188="Motorvejssammenløb",I188="Motorvejsvekselstrækning",I188="Sideanlæg"),Beregningsark!AO188*Beregningsark!J188*Beregningsark!K188*Beregningsark!L188*Beregningsark!N188*Beregningsark!P188*Beregningsark!R188*Beregningsark!S188*Beregningsark!W188*Beregningsark!Y188*Beregningsark!Z188*Beregningsark!AB188*Beregningsark!AD188*Beregningsark!AH188*Beregningsark!AJ188,Beregningsark!AO188*Beregningsark!J188*Beregningsark!K188*Beregningsark!L188*Beregningsark!N188*Beregningsark!P188*Beregningsark!R188*Beregningsark!S188*Beregningsark!W188*Beregningsark!Y188*Beregningsark!Z188*Beregningsark!AB188*Beregningsark!AD188*Beregningsark!AH188*Beregningsark!AJ188*0.7672))</f>
        <v/>
      </c>
      <c r="P188" s="15" t="str">
        <f>IF(Beregningsark!AQ188="","",IF(OR(I188="Motorvejsstrækning",I188="Frakørselsflettestrækning",I188="Tilkørselsflettestrækning",I188="Motorvejsforgrening",I188="Motorvejssammenløb",I188="Motorvejsvekselstrækning",I188="Sideanlæg"),Beregningsark!AP188*Beregningsark!J188*Beregningsark!K188*Beregningsark!L188*Beregningsark!N188*Beregningsark!P188*Beregningsark!R188*Beregningsark!S188*Beregningsark!X188*Beregningsark!Y188*Beregningsark!Z188*Beregningsark!AB188*Beregningsark!AD188*Beregningsark!AI188*Beregningsark!AJ188,Beregningsark!AP188*Beregningsark!J188*Beregningsark!K188*Beregningsark!L188*Beregningsark!N188*Beregningsark!P188*Beregningsark!R188*Beregningsark!S188*Beregningsark!X188*Beregningsark!Y188*Beregningsark!Z188*Beregningsark!AB188*Beregningsark!AD188*Beregningsark!AI188*Beregningsark!AJ188*0.7672))</f>
        <v/>
      </c>
      <c r="Q188" s="15" t="str">
        <f t="shared" si="7"/>
        <v/>
      </c>
      <c r="R188" s="17" t="str">
        <f t="shared" si="8"/>
        <v/>
      </c>
    </row>
    <row r="189" spans="1:18" x14ac:dyDescent="0.25">
      <c r="A189" s="4" t="str">
        <f>IF(Inddata!A204="","",Inddata!A204)</f>
        <v/>
      </c>
      <c r="B189" s="4" t="str">
        <f>IF(Inddata!B204="","",Inddata!B204)</f>
        <v/>
      </c>
      <c r="C189" s="4" t="str">
        <f>IF(Inddata!C204="","",Inddata!C204)</f>
        <v/>
      </c>
      <c r="D189" s="4" t="str">
        <f>IF(Inddata!D204="","",Inddata!D204)</f>
        <v/>
      </c>
      <c r="E189" s="4" t="str">
        <f>IF(Inddata!E204="","",Inddata!E204)</f>
        <v/>
      </c>
      <c r="F189" s="4" t="str">
        <f>IF(Inddata!F204="","",Inddata!F204)</f>
        <v/>
      </c>
      <c r="G189" s="4">
        <f>IF(Inddata!G204="","",Inddata!G204)</f>
        <v>0</v>
      </c>
      <c r="H189" s="4" t="str">
        <f>IF(Inddata!H204&gt;0.5,Inddata!H204,"")</f>
        <v/>
      </c>
      <c r="I189" s="4" t="str">
        <f>IF(Inddata!I204="","",Inddata!I204)</f>
        <v/>
      </c>
      <c r="J189" s="15" t="str">
        <f>IF(Beregningsark!AQ189="","",IF(OR(I189="Motorvejsstrækning",I189="Frakørselsflettestrækning",I189="Tilkørselsflettestrækning",I189="Motorvejsforgrening",I189="Motorvejssammenløb",I189="Motorvejsvekselstrækning",I189="Sideanlæg"),Beregningsark!AK189*Beregningsark!J189*Beregningsark!K189*Beregningsark!L189*Beregningsark!N189*Beregningsark!P189*Beregningsark!R189*Beregningsark!S189*Beregningsark!T189*Beregningsark!Y189*Beregningsark!Z189*Beregningsark!AB189*Beregningsark!AD189*Beregningsark!AF189*Beregningsark!AJ189,Beregningsark!AK189*Beregningsark!J189*Beregningsark!K189*Beregningsark!L189*Beregningsark!N189*Beregningsark!P189*Beregningsark!R189*Beregningsark!S189*Beregningsark!T189*Beregningsark!Y189*Beregningsark!Z189*Beregningsark!AB189*Beregningsark!AD189*Beregningsark!AF189*Beregningsark!AJ189*0.7672))</f>
        <v/>
      </c>
      <c r="K189" s="15" t="str">
        <f>IF(Beregningsark!AQ189="","",IF(OR(I189="Motorvejsstrækning",I189="Frakørselsflettestrækning",I189="Tilkørselsflettestrækning",I189="Motorvejsforgrening",I189="Motorvejssammenløb",I189="Motorvejsvekselstrækning",I189="Sideanlæg"),Beregningsark!AL189*Beregningsark!J189*Beregningsark!K189*Beregningsark!M189*Beregningsark!O189*Beregningsark!P189*Beregningsark!Q189*Beregningsark!R189*Beregningsark!S189*Beregningsark!T189*Beregningsark!Y189*Beregningsark!AA189*Beregningsark!AC189*Beregningsark!AE189*Beregningsark!AG189*Beregningsark!AJ189,Beregningsark!AL189*Beregningsark!J189*Beregningsark!K189*Beregningsark!M189*Beregningsark!O189*Beregningsark!P189*Beregningsark!Q189*Beregningsark!R189*Beregningsark!S189*Beregningsark!T189*Beregningsark!Y189*Beregningsark!AA189*Beregningsark!AC189*Beregningsark!AE189*Beregningsark!AG189*Beregningsark!AJ189*0.8833))</f>
        <v/>
      </c>
      <c r="L189" s="15" t="str">
        <f>IF(Beregningsark!AQ189="","",IF(OR(I189="Motorvejsstrækning",I189="Frakørselsflettestrækning",I189="Tilkørselsflettestrækning",I189="Motorvejsforgrening",I189="Motorvejssammenløb",I189="Motorvejsvekselstrækning",I189="Sideanlæg"),Beregningsark!AM189*Beregningsark!J189*Beregningsark!K189*Beregningsark!M189*Beregningsark!O189*Beregningsark!P189*Beregningsark!Q189*Beregningsark!R189*Beregningsark!S189*Beregningsark!U189*Beregningsark!Y189*Beregningsark!AA189*Beregningsark!AC189*Beregningsark!AE189*Beregningsark!AG189*Beregningsark!AJ189,Beregningsark!AM189*Beregningsark!J189*Beregningsark!K189*Beregningsark!M189*Beregningsark!O189*Beregningsark!P189*Beregningsark!Q189*Beregningsark!R189*Beregningsark!S189*Beregningsark!U189*Beregningsark!Y189*Beregningsark!AA189*Beregningsark!AC189*Beregningsark!AE189*Beregningsark!AG189*Beregningsark!AJ189*1.1176))</f>
        <v/>
      </c>
      <c r="M189" s="15" t="str">
        <f t="shared" si="6"/>
        <v/>
      </c>
      <c r="N189" s="15" t="str">
        <f>IF(Beregningsark!AQ189="","",IF(OR(I189="Motorvejsstrækning",I189="Frakørselsflettestrækning",I189="Tilkørselsflettestrækning",I189="Motorvejsforgrening",I189="Motorvejssammenløb",I189="Motorvejsvekselstrækning",I189="Sideanlæg"),Beregningsark!AN189*Beregningsark!J189*Beregningsark!K189*Beregningsark!L189*Beregningsark!N189*Beregningsark!P189*Beregningsark!R189*Beregningsark!S189*Beregningsark!V189*Beregningsark!Y189*Beregningsark!Z189*Beregningsark!AB189*Beregningsark!AD189*Beregningsark!AH189*Beregningsark!AJ189,Beregningsark!AN189*Beregningsark!J189*Beregningsark!K189*Beregningsark!L189*Beregningsark!N189*Beregningsark!P189*Beregningsark!R189*Beregningsark!S189*Beregningsark!V189*Beregningsark!Y189*Beregningsark!Z189*Beregningsark!AB189*Beregningsark!AD189*Beregningsark!AH189*Beregningsark!AJ189*0.7672))</f>
        <v/>
      </c>
      <c r="O189" s="15" t="str">
        <f>IF(Beregningsark!AQ189="","",IF(OR(I189="Motorvejsstrækning",I189="Frakørselsflettestrækning",I189="Tilkørselsflettestrækning",I189="Motorvejsforgrening",I189="Motorvejssammenløb",I189="Motorvejsvekselstrækning",I189="Sideanlæg"),Beregningsark!AO189*Beregningsark!J189*Beregningsark!K189*Beregningsark!L189*Beregningsark!N189*Beregningsark!P189*Beregningsark!R189*Beregningsark!S189*Beregningsark!W189*Beregningsark!Y189*Beregningsark!Z189*Beregningsark!AB189*Beregningsark!AD189*Beregningsark!AH189*Beregningsark!AJ189,Beregningsark!AO189*Beregningsark!J189*Beregningsark!K189*Beregningsark!L189*Beregningsark!N189*Beregningsark!P189*Beregningsark!R189*Beregningsark!S189*Beregningsark!W189*Beregningsark!Y189*Beregningsark!Z189*Beregningsark!AB189*Beregningsark!AD189*Beregningsark!AH189*Beregningsark!AJ189*0.7672))</f>
        <v/>
      </c>
      <c r="P189" s="15" t="str">
        <f>IF(Beregningsark!AQ189="","",IF(OR(I189="Motorvejsstrækning",I189="Frakørselsflettestrækning",I189="Tilkørselsflettestrækning",I189="Motorvejsforgrening",I189="Motorvejssammenløb",I189="Motorvejsvekselstrækning",I189="Sideanlæg"),Beregningsark!AP189*Beregningsark!J189*Beregningsark!K189*Beregningsark!L189*Beregningsark!N189*Beregningsark!P189*Beregningsark!R189*Beregningsark!S189*Beregningsark!X189*Beregningsark!Y189*Beregningsark!Z189*Beregningsark!AB189*Beregningsark!AD189*Beregningsark!AI189*Beregningsark!AJ189,Beregningsark!AP189*Beregningsark!J189*Beregningsark!K189*Beregningsark!L189*Beregningsark!N189*Beregningsark!P189*Beregningsark!R189*Beregningsark!S189*Beregningsark!X189*Beregningsark!Y189*Beregningsark!Z189*Beregningsark!AB189*Beregningsark!AD189*Beregningsark!AI189*Beregningsark!AJ189*0.7672))</f>
        <v/>
      </c>
      <c r="Q189" s="15" t="str">
        <f t="shared" si="7"/>
        <v/>
      </c>
      <c r="R189" s="17" t="str">
        <f t="shared" si="8"/>
        <v/>
      </c>
    </row>
    <row r="190" spans="1:18" x14ac:dyDescent="0.25">
      <c r="A190" s="4" t="str">
        <f>IF(Inddata!A205="","",Inddata!A205)</f>
        <v/>
      </c>
      <c r="B190" s="4" t="str">
        <f>IF(Inddata!B205="","",Inddata!B205)</f>
        <v/>
      </c>
      <c r="C190" s="4" t="str">
        <f>IF(Inddata!C205="","",Inddata!C205)</f>
        <v/>
      </c>
      <c r="D190" s="4" t="str">
        <f>IF(Inddata!D205="","",Inddata!D205)</f>
        <v/>
      </c>
      <c r="E190" s="4" t="str">
        <f>IF(Inddata!E205="","",Inddata!E205)</f>
        <v/>
      </c>
      <c r="F190" s="4" t="str">
        <f>IF(Inddata!F205="","",Inddata!F205)</f>
        <v/>
      </c>
      <c r="G190" s="4">
        <f>IF(Inddata!G205="","",Inddata!G205)</f>
        <v>0</v>
      </c>
      <c r="H190" s="4" t="str">
        <f>IF(Inddata!H205&gt;0.5,Inddata!H205,"")</f>
        <v/>
      </c>
      <c r="I190" s="4" t="str">
        <f>IF(Inddata!I205="","",Inddata!I205)</f>
        <v/>
      </c>
      <c r="J190" s="15" t="str">
        <f>IF(Beregningsark!AQ190="","",IF(OR(I190="Motorvejsstrækning",I190="Frakørselsflettestrækning",I190="Tilkørselsflettestrækning",I190="Motorvejsforgrening",I190="Motorvejssammenløb",I190="Motorvejsvekselstrækning",I190="Sideanlæg"),Beregningsark!AK190*Beregningsark!J190*Beregningsark!K190*Beregningsark!L190*Beregningsark!N190*Beregningsark!P190*Beregningsark!R190*Beregningsark!S190*Beregningsark!T190*Beregningsark!Y190*Beregningsark!Z190*Beregningsark!AB190*Beregningsark!AD190*Beregningsark!AF190*Beregningsark!AJ190,Beregningsark!AK190*Beregningsark!J190*Beregningsark!K190*Beregningsark!L190*Beregningsark!N190*Beregningsark!P190*Beregningsark!R190*Beregningsark!S190*Beregningsark!T190*Beregningsark!Y190*Beregningsark!Z190*Beregningsark!AB190*Beregningsark!AD190*Beregningsark!AF190*Beregningsark!AJ190*0.7672))</f>
        <v/>
      </c>
      <c r="K190" s="15" t="str">
        <f>IF(Beregningsark!AQ190="","",IF(OR(I190="Motorvejsstrækning",I190="Frakørselsflettestrækning",I190="Tilkørselsflettestrækning",I190="Motorvejsforgrening",I190="Motorvejssammenløb",I190="Motorvejsvekselstrækning",I190="Sideanlæg"),Beregningsark!AL190*Beregningsark!J190*Beregningsark!K190*Beregningsark!M190*Beregningsark!O190*Beregningsark!P190*Beregningsark!Q190*Beregningsark!R190*Beregningsark!S190*Beregningsark!T190*Beregningsark!Y190*Beregningsark!AA190*Beregningsark!AC190*Beregningsark!AE190*Beregningsark!AG190*Beregningsark!AJ190,Beregningsark!AL190*Beregningsark!J190*Beregningsark!K190*Beregningsark!M190*Beregningsark!O190*Beregningsark!P190*Beregningsark!Q190*Beregningsark!R190*Beregningsark!S190*Beregningsark!T190*Beregningsark!Y190*Beregningsark!AA190*Beregningsark!AC190*Beregningsark!AE190*Beregningsark!AG190*Beregningsark!AJ190*0.8833))</f>
        <v/>
      </c>
      <c r="L190" s="15" t="str">
        <f>IF(Beregningsark!AQ190="","",IF(OR(I190="Motorvejsstrækning",I190="Frakørselsflettestrækning",I190="Tilkørselsflettestrækning",I190="Motorvejsforgrening",I190="Motorvejssammenløb",I190="Motorvejsvekselstrækning",I190="Sideanlæg"),Beregningsark!AM190*Beregningsark!J190*Beregningsark!K190*Beregningsark!M190*Beregningsark!O190*Beregningsark!P190*Beregningsark!Q190*Beregningsark!R190*Beregningsark!S190*Beregningsark!U190*Beregningsark!Y190*Beregningsark!AA190*Beregningsark!AC190*Beregningsark!AE190*Beregningsark!AG190*Beregningsark!AJ190,Beregningsark!AM190*Beregningsark!J190*Beregningsark!K190*Beregningsark!M190*Beregningsark!O190*Beregningsark!P190*Beregningsark!Q190*Beregningsark!R190*Beregningsark!S190*Beregningsark!U190*Beregningsark!Y190*Beregningsark!AA190*Beregningsark!AC190*Beregningsark!AE190*Beregningsark!AG190*Beregningsark!AJ190*1.1176))</f>
        <v/>
      </c>
      <c r="M190" s="15" t="str">
        <f t="shared" si="6"/>
        <v/>
      </c>
      <c r="N190" s="15" t="str">
        <f>IF(Beregningsark!AQ190="","",IF(OR(I190="Motorvejsstrækning",I190="Frakørselsflettestrækning",I190="Tilkørselsflettestrækning",I190="Motorvejsforgrening",I190="Motorvejssammenløb",I190="Motorvejsvekselstrækning",I190="Sideanlæg"),Beregningsark!AN190*Beregningsark!J190*Beregningsark!K190*Beregningsark!L190*Beregningsark!N190*Beregningsark!P190*Beregningsark!R190*Beregningsark!S190*Beregningsark!V190*Beregningsark!Y190*Beregningsark!Z190*Beregningsark!AB190*Beregningsark!AD190*Beregningsark!AH190*Beregningsark!AJ190,Beregningsark!AN190*Beregningsark!J190*Beregningsark!K190*Beregningsark!L190*Beregningsark!N190*Beregningsark!P190*Beregningsark!R190*Beregningsark!S190*Beregningsark!V190*Beregningsark!Y190*Beregningsark!Z190*Beregningsark!AB190*Beregningsark!AD190*Beregningsark!AH190*Beregningsark!AJ190*0.7672))</f>
        <v/>
      </c>
      <c r="O190" s="15" t="str">
        <f>IF(Beregningsark!AQ190="","",IF(OR(I190="Motorvejsstrækning",I190="Frakørselsflettestrækning",I190="Tilkørselsflettestrækning",I190="Motorvejsforgrening",I190="Motorvejssammenløb",I190="Motorvejsvekselstrækning",I190="Sideanlæg"),Beregningsark!AO190*Beregningsark!J190*Beregningsark!K190*Beregningsark!L190*Beregningsark!N190*Beregningsark!P190*Beregningsark!R190*Beregningsark!S190*Beregningsark!W190*Beregningsark!Y190*Beregningsark!Z190*Beregningsark!AB190*Beregningsark!AD190*Beregningsark!AH190*Beregningsark!AJ190,Beregningsark!AO190*Beregningsark!J190*Beregningsark!K190*Beregningsark!L190*Beregningsark!N190*Beregningsark!P190*Beregningsark!R190*Beregningsark!S190*Beregningsark!W190*Beregningsark!Y190*Beregningsark!Z190*Beregningsark!AB190*Beregningsark!AD190*Beregningsark!AH190*Beregningsark!AJ190*0.7672))</f>
        <v/>
      </c>
      <c r="P190" s="15" t="str">
        <f>IF(Beregningsark!AQ190="","",IF(OR(I190="Motorvejsstrækning",I190="Frakørselsflettestrækning",I190="Tilkørselsflettestrækning",I190="Motorvejsforgrening",I190="Motorvejssammenløb",I190="Motorvejsvekselstrækning",I190="Sideanlæg"),Beregningsark!AP190*Beregningsark!J190*Beregningsark!K190*Beregningsark!L190*Beregningsark!N190*Beregningsark!P190*Beregningsark!R190*Beregningsark!S190*Beregningsark!X190*Beregningsark!Y190*Beregningsark!Z190*Beregningsark!AB190*Beregningsark!AD190*Beregningsark!AI190*Beregningsark!AJ190,Beregningsark!AP190*Beregningsark!J190*Beregningsark!K190*Beregningsark!L190*Beregningsark!N190*Beregningsark!P190*Beregningsark!R190*Beregningsark!S190*Beregningsark!X190*Beregningsark!Y190*Beregningsark!Z190*Beregningsark!AB190*Beregningsark!AD190*Beregningsark!AI190*Beregningsark!AJ190*0.7672))</f>
        <v/>
      </c>
      <c r="Q190" s="15" t="str">
        <f t="shared" si="7"/>
        <v/>
      </c>
      <c r="R190" s="17" t="str">
        <f t="shared" si="8"/>
        <v/>
      </c>
    </row>
    <row r="191" spans="1:18" x14ac:dyDescent="0.25">
      <c r="A191" s="4" t="str">
        <f>IF(Inddata!A206="","",Inddata!A206)</f>
        <v/>
      </c>
      <c r="B191" s="4" t="str">
        <f>IF(Inddata!B206="","",Inddata!B206)</f>
        <v/>
      </c>
      <c r="C191" s="4" t="str">
        <f>IF(Inddata!C206="","",Inddata!C206)</f>
        <v/>
      </c>
      <c r="D191" s="4" t="str">
        <f>IF(Inddata!D206="","",Inddata!D206)</f>
        <v/>
      </c>
      <c r="E191" s="4" t="str">
        <f>IF(Inddata!E206="","",Inddata!E206)</f>
        <v/>
      </c>
      <c r="F191" s="4" t="str">
        <f>IF(Inddata!F206="","",Inddata!F206)</f>
        <v/>
      </c>
      <c r="G191" s="4">
        <f>IF(Inddata!G206="","",Inddata!G206)</f>
        <v>0</v>
      </c>
      <c r="H191" s="4" t="str">
        <f>IF(Inddata!H206&gt;0.5,Inddata!H206,"")</f>
        <v/>
      </c>
      <c r="I191" s="4" t="str">
        <f>IF(Inddata!I206="","",Inddata!I206)</f>
        <v/>
      </c>
      <c r="J191" s="15" t="str">
        <f>IF(Beregningsark!AQ191="","",IF(OR(I191="Motorvejsstrækning",I191="Frakørselsflettestrækning",I191="Tilkørselsflettestrækning",I191="Motorvejsforgrening",I191="Motorvejssammenløb",I191="Motorvejsvekselstrækning",I191="Sideanlæg"),Beregningsark!AK191*Beregningsark!J191*Beregningsark!K191*Beregningsark!L191*Beregningsark!N191*Beregningsark!P191*Beregningsark!R191*Beregningsark!S191*Beregningsark!T191*Beregningsark!Y191*Beregningsark!Z191*Beregningsark!AB191*Beregningsark!AD191*Beregningsark!AF191*Beregningsark!AJ191,Beregningsark!AK191*Beregningsark!J191*Beregningsark!K191*Beregningsark!L191*Beregningsark!N191*Beregningsark!P191*Beregningsark!R191*Beregningsark!S191*Beregningsark!T191*Beregningsark!Y191*Beregningsark!Z191*Beregningsark!AB191*Beregningsark!AD191*Beregningsark!AF191*Beregningsark!AJ191*0.7672))</f>
        <v/>
      </c>
      <c r="K191" s="15" t="str">
        <f>IF(Beregningsark!AQ191="","",IF(OR(I191="Motorvejsstrækning",I191="Frakørselsflettestrækning",I191="Tilkørselsflettestrækning",I191="Motorvejsforgrening",I191="Motorvejssammenløb",I191="Motorvejsvekselstrækning",I191="Sideanlæg"),Beregningsark!AL191*Beregningsark!J191*Beregningsark!K191*Beregningsark!M191*Beregningsark!O191*Beregningsark!P191*Beregningsark!Q191*Beregningsark!R191*Beregningsark!S191*Beregningsark!T191*Beregningsark!Y191*Beregningsark!AA191*Beregningsark!AC191*Beregningsark!AE191*Beregningsark!AG191*Beregningsark!AJ191,Beregningsark!AL191*Beregningsark!J191*Beregningsark!K191*Beregningsark!M191*Beregningsark!O191*Beregningsark!P191*Beregningsark!Q191*Beregningsark!R191*Beregningsark!S191*Beregningsark!T191*Beregningsark!Y191*Beregningsark!AA191*Beregningsark!AC191*Beregningsark!AE191*Beregningsark!AG191*Beregningsark!AJ191*0.8833))</f>
        <v/>
      </c>
      <c r="L191" s="15" t="str">
        <f>IF(Beregningsark!AQ191="","",IF(OR(I191="Motorvejsstrækning",I191="Frakørselsflettestrækning",I191="Tilkørselsflettestrækning",I191="Motorvejsforgrening",I191="Motorvejssammenløb",I191="Motorvejsvekselstrækning",I191="Sideanlæg"),Beregningsark!AM191*Beregningsark!J191*Beregningsark!K191*Beregningsark!M191*Beregningsark!O191*Beregningsark!P191*Beregningsark!Q191*Beregningsark!R191*Beregningsark!S191*Beregningsark!U191*Beregningsark!Y191*Beregningsark!AA191*Beregningsark!AC191*Beregningsark!AE191*Beregningsark!AG191*Beregningsark!AJ191,Beregningsark!AM191*Beregningsark!J191*Beregningsark!K191*Beregningsark!M191*Beregningsark!O191*Beregningsark!P191*Beregningsark!Q191*Beregningsark!R191*Beregningsark!S191*Beregningsark!U191*Beregningsark!Y191*Beregningsark!AA191*Beregningsark!AC191*Beregningsark!AE191*Beregningsark!AG191*Beregningsark!AJ191*1.1176))</f>
        <v/>
      </c>
      <c r="M191" s="15" t="str">
        <f t="shared" si="6"/>
        <v/>
      </c>
      <c r="N191" s="15" t="str">
        <f>IF(Beregningsark!AQ191="","",IF(OR(I191="Motorvejsstrækning",I191="Frakørselsflettestrækning",I191="Tilkørselsflettestrækning",I191="Motorvejsforgrening",I191="Motorvejssammenløb",I191="Motorvejsvekselstrækning",I191="Sideanlæg"),Beregningsark!AN191*Beregningsark!J191*Beregningsark!K191*Beregningsark!L191*Beregningsark!N191*Beregningsark!P191*Beregningsark!R191*Beregningsark!S191*Beregningsark!V191*Beregningsark!Y191*Beregningsark!Z191*Beregningsark!AB191*Beregningsark!AD191*Beregningsark!AH191*Beregningsark!AJ191,Beregningsark!AN191*Beregningsark!J191*Beregningsark!K191*Beregningsark!L191*Beregningsark!N191*Beregningsark!P191*Beregningsark!R191*Beregningsark!S191*Beregningsark!V191*Beregningsark!Y191*Beregningsark!Z191*Beregningsark!AB191*Beregningsark!AD191*Beregningsark!AH191*Beregningsark!AJ191*0.7672))</f>
        <v/>
      </c>
      <c r="O191" s="15" t="str">
        <f>IF(Beregningsark!AQ191="","",IF(OR(I191="Motorvejsstrækning",I191="Frakørselsflettestrækning",I191="Tilkørselsflettestrækning",I191="Motorvejsforgrening",I191="Motorvejssammenløb",I191="Motorvejsvekselstrækning",I191="Sideanlæg"),Beregningsark!AO191*Beregningsark!J191*Beregningsark!K191*Beregningsark!L191*Beregningsark!N191*Beregningsark!P191*Beregningsark!R191*Beregningsark!S191*Beregningsark!W191*Beregningsark!Y191*Beregningsark!Z191*Beregningsark!AB191*Beregningsark!AD191*Beregningsark!AH191*Beregningsark!AJ191,Beregningsark!AO191*Beregningsark!J191*Beregningsark!K191*Beregningsark!L191*Beregningsark!N191*Beregningsark!P191*Beregningsark!R191*Beregningsark!S191*Beregningsark!W191*Beregningsark!Y191*Beregningsark!Z191*Beregningsark!AB191*Beregningsark!AD191*Beregningsark!AH191*Beregningsark!AJ191*0.7672))</f>
        <v/>
      </c>
      <c r="P191" s="15" t="str">
        <f>IF(Beregningsark!AQ191="","",IF(OR(I191="Motorvejsstrækning",I191="Frakørselsflettestrækning",I191="Tilkørselsflettestrækning",I191="Motorvejsforgrening",I191="Motorvejssammenløb",I191="Motorvejsvekselstrækning",I191="Sideanlæg"),Beregningsark!AP191*Beregningsark!J191*Beregningsark!K191*Beregningsark!L191*Beregningsark!N191*Beregningsark!P191*Beregningsark!R191*Beregningsark!S191*Beregningsark!X191*Beregningsark!Y191*Beregningsark!Z191*Beregningsark!AB191*Beregningsark!AD191*Beregningsark!AI191*Beregningsark!AJ191,Beregningsark!AP191*Beregningsark!J191*Beregningsark!K191*Beregningsark!L191*Beregningsark!N191*Beregningsark!P191*Beregningsark!R191*Beregningsark!S191*Beregningsark!X191*Beregningsark!Y191*Beregningsark!Z191*Beregningsark!AB191*Beregningsark!AD191*Beregningsark!AI191*Beregningsark!AJ191*0.7672))</f>
        <v/>
      </c>
      <c r="Q191" s="15" t="str">
        <f t="shared" si="7"/>
        <v/>
      </c>
      <c r="R191" s="17" t="str">
        <f t="shared" si="8"/>
        <v/>
      </c>
    </row>
    <row r="192" spans="1:18" x14ac:dyDescent="0.25">
      <c r="A192" s="4" t="str">
        <f>IF(Inddata!A207="","",Inddata!A207)</f>
        <v/>
      </c>
      <c r="B192" s="4" t="str">
        <f>IF(Inddata!B207="","",Inddata!B207)</f>
        <v/>
      </c>
      <c r="C192" s="4" t="str">
        <f>IF(Inddata!C207="","",Inddata!C207)</f>
        <v/>
      </c>
      <c r="D192" s="4" t="str">
        <f>IF(Inddata!D207="","",Inddata!D207)</f>
        <v/>
      </c>
      <c r="E192" s="4" t="str">
        <f>IF(Inddata!E207="","",Inddata!E207)</f>
        <v/>
      </c>
      <c r="F192" s="4" t="str">
        <f>IF(Inddata!F207="","",Inddata!F207)</f>
        <v/>
      </c>
      <c r="G192" s="4">
        <f>IF(Inddata!G207="","",Inddata!G207)</f>
        <v>0</v>
      </c>
      <c r="H192" s="4" t="str">
        <f>IF(Inddata!H207&gt;0.5,Inddata!H207,"")</f>
        <v/>
      </c>
      <c r="I192" s="4" t="str">
        <f>IF(Inddata!I207="","",Inddata!I207)</f>
        <v/>
      </c>
      <c r="J192" s="15" t="str">
        <f>IF(Beregningsark!AQ192="","",IF(OR(I192="Motorvejsstrækning",I192="Frakørselsflettestrækning",I192="Tilkørselsflettestrækning",I192="Motorvejsforgrening",I192="Motorvejssammenløb",I192="Motorvejsvekselstrækning",I192="Sideanlæg"),Beregningsark!AK192*Beregningsark!J192*Beregningsark!K192*Beregningsark!L192*Beregningsark!N192*Beregningsark!P192*Beregningsark!R192*Beregningsark!S192*Beregningsark!T192*Beregningsark!Y192*Beregningsark!Z192*Beregningsark!AB192*Beregningsark!AD192*Beregningsark!AF192*Beregningsark!AJ192,Beregningsark!AK192*Beregningsark!J192*Beregningsark!K192*Beregningsark!L192*Beregningsark!N192*Beregningsark!P192*Beregningsark!R192*Beregningsark!S192*Beregningsark!T192*Beregningsark!Y192*Beregningsark!Z192*Beregningsark!AB192*Beregningsark!AD192*Beregningsark!AF192*Beregningsark!AJ192*0.7672))</f>
        <v/>
      </c>
      <c r="K192" s="15" t="str">
        <f>IF(Beregningsark!AQ192="","",IF(OR(I192="Motorvejsstrækning",I192="Frakørselsflettestrækning",I192="Tilkørselsflettestrækning",I192="Motorvejsforgrening",I192="Motorvejssammenløb",I192="Motorvejsvekselstrækning",I192="Sideanlæg"),Beregningsark!AL192*Beregningsark!J192*Beregningsark!K192*Beregningsark!M192*Beregningsark!O192*Beregningsark!P192*Beregningsark!Q192*Beregningsark!R192*Beregningsark!S192*Beregningsark!T192*Beregningsark!Y192*Beregningsark!AA192*Beregningsark!AC192*Beregningsark!AE192*Beregningsark!AG192*Beregningsark!AJ192,Beregningsark!AL192*Beregningsark!J192*Beregningsark!K192*Beregningsark!M192*Beregningsark!O192*Beregningsark!P192*Beregningsark!Q192*Beregningsark!R192*Beregningsark!S192*Beregningsark!T192*Beregningsark!Y192*Beregningsark!AA192*Beregningsark!AC192*Beregningsark!AE192*Beregningsark!AG192*Beregningsark!AJ192*0.8833))</f>
        <v/>
      </c>
      <c r="L192" s="15" t="str">
        <f>IF(Beregningsark!AQ192="","",IF(OR(I192="Motorvejsstrækning",I192="Frakørselsflettestrækning",I192="Tilkørselsflettestrækning",I192="Motorvejsforgrening",I192="Motorvejssammenløb",I192="Motorvejsvekselstrækning",I192="Sideanlæg"),Beregningsark!AM192*Beregningsark!J192*Beregningsark!K192*Beregningsark!M192*Beregningsark!O192*Beregningsark!P192*Beregningsark!Q192*Beregningsark!R192*Beregningsark!S192*Beregningsark!U192*Beregningsark!Y192*Beregningsark!AA192*Beregningsark!AC192*Beregningsark!AE192*Beregningsark!AG192*Beregningsark!AJ192,Beregningsark!AM192*Beregningsark!J192*Beregningsark!K192*Beregningsark!M192*Beregningsark!O192*Beregningsark!P192*Beregningsark!Q192*Beregningsark!R192*Beregningsark!S192*Beregningsark!U192*Beregningsark!Y192*Beregningsark!AA192*Beregningsark!AC192*Beregningsark!AE192*Beregningsark!AG192*Beregningsark!AJ192*1.1176))</f>
        <v/>
      </c>
      <c r="M192" s="15" t="str">
        <f t="shared" si="6"/>
        <v/>
      </c>
      <c r="N192" s="15" t="str">
        <f>IF(Beregningsark!AQ192="","",IF(OR(I192="Motorvejsstrækning",I192="Frakørselsflettestrækning",I192="Tilkørselsflettestrækning",I192="Motorvejsforgrening",I192="Motorvejssammenløb",I192="Motorvejsvekselstrækning",I192="Sideanlæg"),Beregningsark!AN192*Beregningsark!J192*Beregningsark!K192*Beregningsark!L192*Beregningsark!N192*Beregningsark!P192*Beregningsark!R192*Beregningsark!S192*Beregningsark!V192*Beregningsark!Y192*Beregningsark!Z192*Beregningsark!AB192*Beregningsark!AD192*Beregningsark!AH192*Beregningsark!AJ192,Beregningsark!AN192*Beregningsark!J192*Beregningsark!K192*Beregningsark!L192*Beregningsark!N192*Beregningsark!P192*Beregningsark!R192*Beregningsark!S192*Beregningsark!V192*Beregningsark!Y192*Beregningsark!Z192*Beregningsark!AB192*Beregningsark!AD192*Beregningsark!AH192*Beregningsark!AJ192*0.7672))</f>
        <v/>
      </c>
      <c r="O192" s="15" t="str">
        <f>IF(Beregningsark!AQ192="","",IF(OR(I192="Motorvejsstrækning",I192="Frakørselsflettestrækning",I192="Tilkørselsflettestrækning",I192="Motorvejsforgrening",I192="Motorvejssammenløb",I192="Motorvejsvekselstrækning",I192="Sideanlæg"),Beregningsark!AO192*Beregningsark!J192*Beregningsark!K192*Beregningsark!L192*Beregningsark!N192*Beregningsark!P192*Beregningsark!R192*Beregningsark!S192*Beregningsark!W192*Beregningsark!Y192*Beregningsark!Z192*Beregningsark!AB192*Beregningsark!AD192*Beregningsark!AH192*Beregningsark!AJ192,Beregningsark!AO192*Beregningsark!J192*Beregningsark!K192*Beregningsark!L192*Beregningsark!N192*Beregningsark!P192*Beregningsark!R192*Beregningsark!S192*Beregningsark!W192*Beregningsark!Y192*Beregningsark!Z192*Beregningsark!AB192*Beregningsark!AD192*Beregningsark!AH192*Beregningsark!AJ192*0.7672))</f>
        <v/>
      </c>
      <c r="P192" s="15" t="str">
        <f>IF(Beregningsark!AQ192="","",IF(OR(I192="Motorvejsstrækning",I192="Frakørselsflettestrækning",I192="Tilkørselsflettestrækning",I192="Motorvejsforgrening",I192="Motorvejssammenløb",I192="Motorvejsvekselstrækning",I192="Sideanlæg"),Beregningsark!AP192*Beregningsark!J192*Beregningsark!K192*Beregningsark!L192*Beregningsark!N192*Beregningsark!P192*Beregningsark!R192*Beregningsark!S192*Beregningsark!X192*Beregningsark!Y192*Beregningsark!Z192*Beregningsark!AB192*Beregningsark!AD192*Beregningsark!AI192*Beregningsark!AJ192,Beregningsark!AP192*Beregningsark!J192*Beregningsark!K192*Beregningsark!L192*Beregningsark!N192*Beregningsark!P192*Beregningsark!R192*Beregningsark!S192*Beregningsark!X192*Beregningsark!Y192*Beregningsark!Z192*Beregningsark!AB192*Beregningsark!AD192*Beregningsark!AI192*Beregningsark!AJ192*0.7672))</f>
        <v/>
      </c>
      <c r="Q192" s="15" t="str">
        <f t="shared" si="7"/>
        <v/>
      </c>
      <c r="R192" s="17" t="str">
        <f t="shared" si="8"/>
        <v/>
      </c>
    </row>
    <row r="193" spans="1:18" x14ac:dyDescent="0.25">
      <c r="A193" s="4" t="str">
        <f>IF(Inddata!A208="","",Inddata!A208)</f>
        <v/>
      </c>
      <c r="B193" s="4" t="str">
        <f>IF(Inddata!B208="","",Inddata!B208)</f>
        <v/>
      </c>
      <c r="C193" s="4" t="str">
        <f>IF(Inddata!C208="","",Inddata!C208)</f>
        <v/>
      </c>
      <c r="D193" s="4" t="str">
        <f>IF(Inddata!D208="","",Inddata!D208)</f>
        <v/>
      </c>
      <c r="E193" s="4" t="str">
        <f>IF(Inddata!E208="","",Inddata!E208)</f>
        <v/>
      </c>
      <c r="F193" s="4" t="str">
        <f>IF(Inddata!F208="","",Inddata!F208)</f>
        <v/>
      </c>
      <c r="G193" s="4">
        <f>IF(Inddata!G208="","",Inddata!G208)</f>
        <v>0</v>
      </c>
      <c r="H193" s="4" t="str">
        <f>IF(Inddata!H208&gt;0.5,Inddata!H208,"")</f>
        <v/>
      </c>
      <c r="I193" s="4" t="str">
        <f>IF(Inddata!I208="","",Inddata!I208)</f>
        <v/>
      </c>
      <c r="J193" s="15" t="str">
        <f>IF(Beregningsark!AQ193="","",IF(OR(I193="Motorvejsstrækning",I193="Frakørselsflettestrækning",I193="Tilkørselsflettestrækning",I193="Motorvejsforgrening",I193="Motorvejssammenløb",I193="Motorvejsvekselstrækning",I193="Sideanlæg"),Beregningsark!AK193*Beregningsark!J193*Beregningsark!K193*Beregningsark!L193*Beregningsark!N193*Beregningsark!P193*Beregningsark!R193*Beregningsark!S193*Beregningsark!T193*Beregningsark!Y193*Beregningsark!Z193*Beregningsark!AB193*Beregningsark!AD193*Beregningsark!AF193*Beregningsark!AJ193,Beregningsark!AK193*Beregningsark!J193*Beregningsark!K193*Beregningsark!L193*Beregningsark!N193*Beregningsark!P193*Beregningsark!R193*Beregningsark!S193*Beregningsark!T193*Beregningsark!Y193*Beregningsark!Z193*Beregningsark!AB193*Beregningsark!AD193*Beregningsark!AF193*Beregningsark!AJ193*0.7672))</f>
        <v/>
      </c>
      <c r="K193" s="15" t="str">
        <f>IF(Beregningsark!AQ193="","",IF(OR(I193="Motorvejsstrækning",I193="Frakørselsflettestrækning",I193="Tilkørselsflettestrækning",I193="Motorvejsforgrening",I193="Motorvejssammenløb",I193="Motorvejsvekselstrækning",I193="Sideanlæg"),Beregningsark!AL193*Beregningsark!J193*Beregningsark!K193*Beregningsark!M193*Beregningsark!O193*Beregningsark!P193*Beregningsark!Q193*Beregningsark!R193*Beregningsark!S193*Beregningsark!T193*Beregningsark!Y193*Beregningsark!AA193*Beregningsark!AC193*Beregningsark!AE193*Beregningsark!AG193*Beregningsark!AJ193,Beregningsark!AL193*Beregningsark!J193*Beregningsark!K193*Beregningsark!M193*Beregningsark!O193*Beregningsark!P193*Beregningsark!Q193*Beregningsark!R193*Beregningsark!S193*Beregningsark!T193*Beregningsark!Y193*Beregningsark!AA193*Beregningsark!AC193*Beregningsark!AE193*Beregningsark!AG193*Beregningsark!AJ193*0.8833))</f>
        <v/>
      </c>
      <c r="L193" s="15" t="str">
        <f>IF(Beregningsark!AQ193="","",IF(OR(I193="Motorvejsstrækning",I193="Frakørselsflettestrækning",I193="Tilkørselsflettestrækning",I193="Motorvejsforgrening",I193="Motorvejssammenløb",I193="Motorvejsvekselstrækning",I193="Sideanlæg"),Beregningsark!AM193*Beregningsark!J193*Beregningsark!K193*Beregningsark!M193*Beregningsark!O193*Beregningsark!P193*Beregningsark!Q193*Beregningsark!R193*Beregningsark!S193*Beregningsark!U193*Beregningsark!Y193*Beregningsark!AA193*Beregningsark!AC193*Beregningsark!AE193*Beregningsark!AG193*Beregningsark!AJ193,Beregningsark!AM193*Beregningsark!J193*Beregningsark!K193*Beregningsark!M193*Beregningsark!O193*Beregningsark!P193*Beregningsark!Q193*Beregningsark!R193*Beregningsark!S193*Beregningsark!U193*Beregningsark!Y193*Beregningsark!AA193*Beregningsark!AC193*Beregningsark!AE193*Beregningsark!AG193*Beregningsark!AJ193*1.1176))</f>
        <v/>
      </c>
      <c r="M193" s="15" t="str">
        <f t="shared" si="6"/>
        <v/>
      </c>
      <c r="N193" s="15" t="str">
        <f>IF(Beregningsark!AQ193="","",IF(OR(I193="Motorvejsstrækning",I193="Frakørselsflettestrækning",I193="Tilkørselsflettestrækning",I193="Motorvejsforgrening",I193="Motorvejssammenløb",I193="Motorvejsvekselstrækning",I193="Sideanlæg"),Beregningsark!AN193*Beregningsark!J193*Beregningsark!K193*Beregningsark!L193*Beregningsark!N193*Beregningsark!P193*Beregningsark!R193*Beregningsark!S193*Beregningsark!V193*Beregningsark!Y193*Beregningsark!Z193*Beregningsark!AB193*Beregningsark!AD193*Beregningsark!AH193*Beregningsark!AJ193,Beregningsark!AN193*Beregningsark!J193*Beregningsark!K193*Beregningsark!L193*Beregningsark!N193*Beregningsark!P193*Beregningsark!R193*Beregningsark!S193*Beregningsark!V193*Beregningsark!Y193*Beregningsark!Z193*Beregningsark!AB193*Beregningsark!AD193*Beregningsark!AH193*Beregningsark!AJ193*0.7672))</f>
        <v/>
      </c>
      <c r="O193" s="15" t="str">
        <f>IF(Beregningsark!AQ193="","",IF(OR(I193="Motorvejsstrækning",I193="Frakørselsflettestrækning",I193="Tilkørselsflettestrækning",I193="Motorvejsforgrening",I193="Motorvejssammenløb",I193="Motorvejsvekselstrækning",I193="Sideanlæg"),Beregningsark!AO193*Beregningsark!J193*Beregningsark!K193*Beregningsark!L193*Beregningsark!N193*Beregningsark!P193*Beregningsark!R193*Beregningsark!S193*Beregningsark!W193*Beregningsark!Y193*Beregningsark!Z193*Beregningsark!AB193*Beregningsark!AD193*Beregningsark!AH193*Beregningsark!AJ193,Beregningsark!AO193*Beregningsark!J193*Beregningsark!K193*Beregningsark!L193*Beregningsark!N193*Beregningsark!P193*Beregningsark!R193*Beregningsark!S193*Beregningsark!W193*Beregningsark!Y193*Beregningsark!Z193*Beregningsark!AB193*Beregningsark!AD193*Beregningsark!AH193*Beregningsark!AJ193*0.7672))</f>
        <v/>
      </c>
      <c r="P193" s="15" t="str">
        <f>IF(Beregningsark!AQ193="","",IF(OR(I193="Motorvejsstrækning",I193="Frakørselsflettestrækning",I193="Tilkørselsflettestrækning",I193="Motorvejsforgrening",I193="Motorvejssammenløb",I193="Motorvejsvekselstrækning",I193="Sideanlæg"),Beregningsark!AP193*Beregningsark!J193*Beregningsark!K193*Beregningsark!L193*Beregningsark!N193*Beregningsark!P193*Beregningsark!R193*Beregningsark!S193*Beregningsark!X193*Beregningsark!Y193*Beregningsark!Z193*Beregningsark!AB193*Beregningsark!AD193*Beregningsark!AI193*Beregningsark!AJ193,Beregningsark!AP193*Beregningsark!J193*Beregningsark!K193*Beregningsark!L193*Beregningsark!N193*Beregningsark!P193*Beregningsark!R193*Beregningsark!S193*Beregningsark!X193*Beregningsark!Y193*Beregningsark!Z193*Beregningsark!AB193*Beregningsark!AD193*Beregningsark!AI193*Beregningsark!AJ193*0.7672))</f>
        <v/>
      </c>
      <c r="Q193" s="15" t="str">
        <f t="shared" si="7"/>
        <v/>
      </c>
      <c r="R193" s="17" t="str">
        <f t="shared" si="8"/>
        <v/>
      </c>
    </row>
    <row r="194" spans="1:18" x14ac:dyDescent="0.25">
      <c r="A194" s="4" t="str">
        <f>IF(Inddata!A209="","",Inddata!A209)</f>
        <v/>
      </c>
      <c r="B194" s="4" t="str">
        <f>IF(Inddata!B209="","",Inddata!B209)</f>
        <v/>
      </c>
      <c r="C194" s="4" t="str">
        <f>IF(Inddata!C209="","",Inddata!C209)</f>
        <v/>
      </c>
      <c r="D194" s="4" t="str">
        <f>IF(Inddata!D209="","",Inddata!D209)</f>
        <v/>
      </c>
      <c r="E194" s="4" t="str">
        <f>IF(Inddata!E209="","",Inddata!E209)</f>
        <v/>
      </c>
      <c r="F194" s="4" t="str">
        <f>IF(Inddata!F209="","",Inddata!F209)</f>
        <v/>
      </c>
      <c r="G194" s="4">
        <f>IF(Inddata!G209="","",Inddata!G209)</f>
        <v>0</v>
      </c>
      <c r="H194" s="4" t="str">
        <f>IF(Inddata!H209&gt;0.5,Inddata!H209,"")</f>
        <v/>
      </c>
      <c r="I194" s="4" t="str">
        <f>IF(Inddata!I209="","",Inddata!I209)</f>
        <v/>
      </c>
      <c r="J194" s="15" t="str">
        <f>IF(Beregningsark!AQ194="","",IF(OR(I194="Motorvejsstrækning",I194="Frakørselsflettestrækning",I194="Tilkørselsflettestrækning",I194="Motorvejsforgrening",I194="Motorvejssammenløb",I194="Motorvejsvekselstrækning",I194="Sideanlæg"),Beregningsark!AK194*Beregningsark!J194*Beregningsark!K194*Beregningsark!L194*Beregningsark!N194*Beregningsark!P194*Beregningsark!R194*Beregningsark!S194*Beregningsark!T194*Beregningsark!Y194*Beregningsark!Z194*Beregningsark!AB194*Beregningsark!AD194*Beregningsark!AF194*Beregningsark!AJ194,Beregningsark!AK194*Beregningsark!J194*Beregningsark!K194*Beregningsark!L194*Beregningsark!N194*Beregningsark!P194*Beregningsark!R194*Beregningsark!S194*Beregningsark!T194*Beregningsark!Y194*Beregningsark!Z194*Beregningsark!AB194*Beregningsark!AD194*Beregningsark!AF194*Beregningsark!AJ194*0.7672))</f>
        <v/>
      </c>
      <c r="K194" s="15" t="str">
        <f>IF(Beregningsark!AQ194="","",IF(OR(I194="Motorvejsstrækning",I194="Frakørselsflettestrækning",I194="Tilkørselsflettestrækning",I194="Motorvejsforgrening",I194="Motorvejssammenløb",I194="Motorvejsvekselstrækning",I194="Sideanlæg"),Beregningsark!AL194*Beregningsark!J194*Beregningsark!K194*Beregningsark!M194*Beregningsark!O194*Beregningsark!P194*Beregningsark!Q194*Beregningsark!R194*Beregningsark!S194*Beregningsark!T194*Beregningsark!Y194*Beregningsark!AA194*Beregningsark!AC194*Beregningsark!AE194*Beregningsark!AG194*Beregningsark!AJ194,Beregningsark!AL194*Beregningsark!J194*Beregningsark!K194*Beregningsark!M194*Beregningsark!O194*Beregningsark!P194*Beregningsark!Q194*Beregningsark!R194*Beregningsark!S194*Beregningsark!T194*Beregningsark!Y194*Beregningsark!AA194*Beregningsark!AC194*Beregningsark!AE194*Beregningsark!AG194*Beregningsark!AJ194*0.8833))</f>
        <v/>
      </c>
      <c r="L194" s="15" t="str">
        <f>IF(Beregningsark!AQ194="","",IF(OR(I194="Motorvejsstrækning",I194="Frakørselsflettestrækning",I194="Tilkørselsflettestrækning",I194="Motorvejsforgrening",I194="Motorvejssammenløb",I194="Motorvejsvekselstrækning",I194="Sideanlæg"),Beregningsark!AM194*Beregningsark!J194*Beregningsark!K194*Beregningsark!M194*Beregningsark!O194*Beregningsark!P194*Beregningsark!Q194*Beregningsark!R194*Beregningsark!S194*Beregningsark!U194*Beregningsark!Y194*Beregningsark!AA194*Beregningsark!AC194*Beregningsark!AE194*Beregningsark!AG194*Beregningsark!AJ194,Beregningsark!AM194*Beregningsark!J194*Beregningsark!K194*Beregningsark!M194*Beregningsark!O194*Beregningsark!P194*Beregningsark!Q194*Beregningsark!R194*Beregningsark!S194*Beregningsark!U194*Beregningsark!Y194*Beregningsark!AA194*Beregningsark!AC194*Beregningsark!AE194*Beregningsark!AG194*Beregningsark!AJ194*1.1176))</f>
        <v/>
      </c>
      <c r="M194" s="15" t="str">
        <f t="shared" si="6"/>
        <v/>
      </c>
      <c r="N194" s="15" t="str">
        <f>IF(Beregningsark!AQ194="","",IF(OR(I194="Motorvejsstrækning",I194="Frakørselsflettestrækning",I194="Tilkørselsflettestrækning",I194="Motorvejsforgrening",I194="Motorvejssammenløb",I194="Motorvejsvekselstrækning",I194="Sideanlæg"),Beregningsark!AN194*Beregningsark!J194*Beregningsark!K194*Beregningsark!L194*Beregningsark!N194*Beregningsark!P194*Beregningsark!R194*Beregningsark!S194*Beregningsark!V194*Beregningsark!Y194*Beregningsark!Z194*Beregningsark!AB194*Beregningsark!AD194*Beregningsark!AH194*Beregningsark!AJ194,Beregningsark!AN194*Beregningsark!J194*Beregningsark!K194*Beregningsark!L194*Beregningsark!N194*Beregningsark!P194*Beregningsark!R194*Beregningsark!S194*Beregningsark!V194*Beregningsark!Y194*Beregningsark!Z194*Beregningsark!AB194*Beregningsark!AD194*Beregningsark!AH194*Beregningsark!AJ194*0.7672))</f>
        <v/>
      </c>
      <c r="O194" s="15" t="str">
        <f>IF(Beregningsark!AQ194="","",IF(OR(I194="Motorvejsstrækning",I194="Frakørselsflettestrækning",I194="Tilkørselsflettestrækning",I194="Motorvejsforgrening",I194="Motorvejssammenløb",I194="Motorvejsvekselstrækning",I194="Sideanlæg"),Beregningsark!AO194*Beregningsark!J194*Beregningsark!K194*Beregningsark!L194*Beregningsark!N194*Beregningsark!P194*Beregningsark!R194*Beregningsark!S194*Beregningsark!W194*Beregningsark!Y194*Beregningsark!Z194*Beregningsark!AB194*Beregningsark!AD194*Beregningsark!AH194*Beregningsark!AJ194,Beregningsark!AO194*Beregningsark!J194*Beregningsark!K194*Beregningsark!L194*Beregningsark!N194*Beregningsark!P194*Beregningsark!R194*Beregningsark!S194*Beregningsark!W194*Beregningsark!Y194*Beregningsark!Z194*Beregningsark!AB194*Beregningsark!AD194*Beregningsark!AH194*Beregningsark!AJ194*0.7672))</f>
        <v/>
      </c>
      <c r="P194" s="15" t="str">
        <f>IF(Beregningsark!AQ194="","",IF(OR(I194="Motorvejsstrækning",I194="Frakørselsflettestrækning",I194="Tilkørselsflettestrækning",I194="Motorvejsforgrening",I194="Motorvejssammenløb",I194="Motorvejsvekselstrækning",I194="Sideanlæg"),Beregningsark!AP194*Beregningsark!J194*Beregningsark!K194*Beregningsark!L194*Beregningsark!N194*Beregningsark!P194*Beregningsark!R194*Beregningsark!S194*Beregningsark!X194*Beregningsark!Y194*Beregningsark!Z194*Beregningsark!AB194*Beregningsark!AD194*Beregningsark!AI194*Beregningsark!AJ194,Beregningsark!AP194*Beregningsark!J194*Beregningsark!K194*Beregningsark!L194*Beregningsark!N194*Beregningsark!P194*Beregningsark!R194*Beregningsark!S194*Beregningsark!X194*Beregningsark!Y194*Beregningsark!Z194*Beregningsark!AB194*Beregningsark!AD194*Beregningsark!AI194*Beregningsark!AJ194*0.7672))</f>
        <v/>
      </c>
      <c r="Q194" s="15" t="str">
        <f t="shared" si="7"/>
        <v/>
      </c>
      <c r="R194" s="17" t="str">
        <f t="shared" si="8"/>
        <v/>
      </c>
    </row>
    <row r="195" spans="1:18" x14ac:dyDescent="0.25">
      <c r="A195" s="4" t="str">
        <f>IF(Inddata!A210="","",Inddata!A210)</f>
        <v/>
      </c>
      <c r="B195" s="4" t="str">
        <f>IF(Inddata!B210="","",Inddata!B210)</f>
        <v/>
      </c>
      <c r="C195" s="4" t="str">
        <f>IF(Inddata!C210="","",Inddata!C210)</f>
        <v/>
      </c>
      <c r="D195" s="4" t="str">
        <f>IF(Inddata!D210="","",Inddata!D210)</f>
        <v/>
      </c>
      <c r="E195" s="4" t="str">
        <f>IF(Inddata!E210="","",Inddata!E210)</f>
        <v/>
      </c>
      <c r="F195" s="4" t="str">
        <f>IF(Inddata!F210="","",Inddata!F210)</f>
        <v/>
      </c>
      <c r="G195" s="4">
        <f>IF(Inddata!G210="","",Inddata!G210)</f>
        <v>0</v>
      </c>
      <c r="H195" s="4" t="str">
        <f>IF(Inddata!H210&gt;0.5,Inddata!H210,"")</f>
        <v/>
      </c>
      <c r="I195" s="4" t="str">
        <f>IF(Inddata!I210="","",Inddata!I210)</f>
        <v/>
      </c>
      <c r="J195" s="15" t="str">
        <f>IF(Beregningsark!AQ195="","",IF(OR(I195="Motorvejsstrækning",I195="Frakørselsflettestrækning",I195="Tilkørselsflettestrækning",I195="Motorvejsforgrening",I195="Motorvejssammenløb",I195="Motorvejsvekselstrækning",I195="Sideanlæg"),Beregningsark!AK195*Beregningsark!J195*Beregningsark!K195*Beregningsark!L195*Beregningsark!N195*Beregningsark!P195*Beregningsark!R195*Beregningsark!S195*Beregningsark!T195*Beregningsark!Y195*Beregningsark!Z195*Beregningsark!AB195*Beregningsark!AD195*Beregningsark!AF195*Beregningsark!AJ195,Beregningsark!AK195*Beregningsark!J195*Beregningsark!K195*Beregningsark!L195*Beregningsark!N195*Beregningsark!P195*Beregningsark!R195*Beregningsark!S195*Beregningsark!T195*Beregningsark!Y195*Beregningsark!Z195*Beregningsark!AB195*Beregningsark!AD195*Beregningsark!AF195*Beregningsark!AJ195*0.7672))</f>
        <v/>
      </c>
      <c r="K195" s="15" t="str">
        <f>IF(Beregningsark!AQ195="","",IF(OR(I195="Motorvejsstrækning",I195="Frakørselsflettestrækning",I195="Tilkørselsflettestrækning",I195="Motorvejsforgrening",I195="Motorvejssammenløb",I195="Motorvejsvekselstrækning",I195="Sideanlæg"),Beregningsark!AL195*Beregningsark!J195*Beregningsark!K195*Beregningsark!M195*Beregningsark!O195*Beregningsark!P195*Beregningsark!Q195*Beregningsark!R195*Beregningsark!S195*Beregningsark!T195*Beregningsark!Y195*Beregningsark!AA195*Beregningsark!AC195*Beregningsark!AE195*Beregningsark!AG195*Beregningsark!AJ195,Beregningsark!AL195*Beregningsark!J195*Beregningsark!K195*Beregningsark!M195*Beregningsark!O195*Beregningsark!P195*Beregningsark!Q195*Beregningsark!R195*Beregningsark!S195*Beregningsark!T195*Beregningsark!Y195*Beregningsark!AA195*Beregningsark!AC195*Beregningsark!AE195*Beregningsark!AG195*Beregningsark!AJ195*0.8833))</f>
        <v/>
      </c>
      <c r="L195" s="15" t="str">
        <f>IF(Beregningsark!AQ195="","",IF(OR(I195="Motorvejsstrækning",I195="Frakørselsflettestrækning",I195="Tilkørselsflettestrækning",I195="Motorvejsforgrening",I195="Motorvejssammenløb",I195="Motorvejsvekselstrækning",I195="Sideanlæg"),Beregningsark!AM195*Beregningsark!J195*Beregningsark!K195*Beregningsark!M195*Beregningsark!O195*Beregningsark!P195*Beregningsark!Q195*Beregningsark!R195*Beregningsark!S195*Beregningsark!U195*Beregningsark!Y195*Beregningsark!AA195*Beregningsark!AC195*Beregningsark!AE195*Beregningsark!AG195*Beregningsark!AJ195,Beregningsark!AM195*Beregningsark!J195*Beregningsark!K195*Beregningsark!M195*Beregningsark!O195*Beregningsark!P195*Beregningsark!Q195*Beregningsark!R195*Beregningsark!S195*Beregningsark!U195*Beregningsark!Y195*Beregningsark!AA195*Beregningsark!AC195*Beregningsark!AE195*Beregningsark!AG195*Beregningsark!AJ195*1.1176))</f>
        <v/>
      </c>
      <c r="M195" s="15" t="str">
        <f t="shared" si="6"/>
        <v/>
      </c>
      <c r="N195" s="15" t="str">
        <f>IF(Beregningsark!AQ195="","",IF(OR(I195="Motorvejsstrækning",I195="Frakørselsflettestrækning",I195="Tilkørselsflettestrækning",I195="Motorvejsforgrening",I195="Motorvejssammenløb",I195="Motorvejsvekselstrækning",I195="Sideanlæg"),Beregningsark!AN195*Beregningsark!J195*Beregningsark!K195*Beregningsark!L195*Beregningsark!N195*Beregningsark!P195*Beregningsark!R195*Beregningsark!S195*Beregningsark!V195*Beregningsark!Y195*Beregningsark!Z195*Beregningsark!AB195*Beregningsark!AD195*Beregningsark!AH195*Beregningsark!AJ195,Beregningsark!AN195*Beregningsark!J195*Beregningsark!K195*Beregningsark!L195*Beregningsark!N195*Beregningsark!P195*Beregningsark!R195*Beregningsark!S195*Beregningsark!V195*Beregningsark!Y195*Beregningsark!Z195*Beregningsark!AB195*Beregningsark!AD195*Beregningsark!AH195*Beregningsark!AJ195*0.7672))</f>
        <v/>
      </c>
      <c r="O195" s="15" t="str">
        <f>IF(Beregningsark!AQ195="","",IF(OR(I195="Motorvejsstrækning",I195="Frakørselsflettestrækning",I195="Tilkørselsflettestrækning",I195="Motorvejsforgrening",I195="Motorvejssammenløb",I195="Motorvejsvekselstrækning",I195="Sideanlæg"),Beregningsark!AO195*Beregningsark!J195*Beregningsark!K195*Beregningsark!L195*Beregningsark!N195*Beregningsark!P195*Beregningsark!R195*Beregningsark!S195*Beregningsark!W195*Beregningsark!Y195*Beregningsark!Z195*Beregningsark!AB195*Beregningsark!AD195*Beregningsark!AH195*Beregningsark!AJ195,Beregningsark!AO195*Beregningsark!J195*Beregningsark!K195*Beregningsark!L195*Beregningsark!N195*Beregningsark!P195*Beregningsark!R195*Beregningsark!S195*Beregningsark!W195*Beregningsark!Y195*Beregningsark!Z195*Beregningsark!AB195*Beregningsark!AD195*Beregningsark!AH195*Beregningsark!AJ195*0.7672))</f>
        <v/>
      </c>
      <c r="P195" s="15" t="str">
        <f>IF(Beregningsark!AQ195="","",IF(OR(I195="Motorvejsstrækning",I195="Frakørselsflettestrækning",I195="Tilkørselsflettestrækning",I195="Motorvejsforgrening",I195="Motorvejssammenløb",I195="Motorvejsvekselstrækning",I195="Sideanlæg"),Beregningsark!AP195*Beregningsark!J195*Beregningsark!K195*Beregningsark!L195*Beregningsark!N195*Beregningsark!P195*Beregningsark!R195*Beregningsark!S195*Beregningsark!X195*Beregningsark!Y195*Beregningsark!Z195*Beregningsark!AB195*Beregningsark!AD195*Beregningsark!AI195*Beregningsark!AJ195,Beregningsark!AP195*Beregningsark!J195*Beregningsark!K195*Beregningsark!L195*Beregningsark!N195*Beregningsark!P195*Beregningsark!R195*Beregningsark!S195*Beregningsark!X195*Beregningsark!Y195*Beregningsark!Z195*Beregningsark!AB195*Beregningsark!AD195*Beregningsark!AI195*Beregningsark!AJ195*0.7672))</f>
        <v/>
      </c>
      <c r="Q195" s="15" t="str">
        <f t="shared" si="7"/>
        <v/>
      </c>
      <c r="R195" s="17" t="str">
        <f t="shared" si="8"/>
        <v/>
      </c>
    </row>
    <row r="196" spans="1:18" x14ac:dyDescent="0.25">
      <c r="A196" s="4" t="str">
        <f>IF(Inddata!A211="","",Inddata!A211)</f>
        <v/>
      </c>
      <c r="B196" s="4" t="str">
        <f>IF(Inddata!B211="","",Inddata!B211)</f>
        <v/>
      </c>
      <c r="C196" s="4" t="str">
        <f>IF(Inddata!C211="","",Inddata!C211)</f>
        <v/>
      </c>
      <c r="D196" s="4" t="str">
        <f>IF(Inddata!D211="","",Inddata!D211)</f>
        <v/>
      </c>
      <c r="E196" s="4" t="str">
        <f>IF(Inddata!E211="","",Inddata!E211)</f>
        <v/>
      </c>
      <c r="F196" s="4" t="str">
        <f>IF(Inddata!F211="","",Inddata!F211)</f>
        <v/>
      </c>
      <c r="G196" s="4">
        <f>IF(Inddata!G211="","",Inddata!G211)</f>
        <v>0</v>
      </c>
      <c r="H196" s="4" t="str">
        <f>IF(Inddata!H211&gt;0.5,Inddata!H211,"")</f>
        <v/>
      </c>
      <c r="I196" s="4" t="str">
        <f>IF(Inddata!I211="","",Inddata!I211)</f>
        <v/>
      </c>
      <c r="J196" s="15" t="str">
        <f>IF(Beregningsark!AQ196="","",IF(OR(I196="Motorvejsstrækning",I196="Frakørselsflettestrækning",I196="Tilkørselsflettestrækning",I196="Motorvejsforgrening",I196="Motorvejssammenløb",I196="Motorvejsvekselstrækning",I196="Sideanlæg"),Beregningsark!AK196*Beregningsark!J196*Beregningsark!K196*Beregningsark!L196*Beregningsark!N196*Beregningsark!P196*Beregningsark!R196*Beregningsark!S196*Beregningsark!T196*Beregningsark!Y196*Beregningsark!Z196*Beregningsark!AB196*Beregningsark!AD196*Beregningsark!AF196*Beregningsark!AJ196,Beregningsark!AK196*Beregningsark!J196*Beregningsark!K196*Beregningsark!L196*Beregningsark!N196*Beregningsark!P196*Beregningsark!R196*Beregningsark!S196*Beregningsark!T196*Beregningsark!Y196*Beregningsark!Z196*Beregningsark!AB196*Beregningsark!AD196*Beregningsark!AF196*Beregningsark!AJ196*0.7672))</f>
        <v/>
      </c>
      <c r="K196" s="15" t="str">
        <f>IF(Beregningsark!AQ196="","",IF(OR(I196="Motorvejsstrækning",I196="Frakørselsflettestrækning",I196="Tilkørselsflettestrækning",I196="Motorvejsforgrening",I196="Motorvejssammenløb",I196="Motorvejsvekselstrækning",I196="Sideanlæg"),Beregningsark!AL196*Beregningsark!J196*Beregningsark!K196*Beregningsark!M196*Beregningsark!O196*Beregningsark!P196*Beregningsark!Q196*Beregningsark!R196*Beregningsark!S196*Beregningsark!T196*Beregningsark!Y196*Beregningsark!AA196*Beregningsark!AC196*Beregningsark!AE196*Beregningsark!AG196*Beregningsark!AJ196,Beregningsark!AL196*Beregningsark!J196*Beregningsark!K196*Beregningsark!M196*Beregningsark!O196*Beregningsark!P196*Beregningsark!Q196*Beregningsark!R196*Beregningsark!S196*Beregningsark!T196*Beregningsark!Y196*Beregningsark!AA196*Beregningsark!AC196*Beregningsark!AE196*Beregningsark!AG196*Beregningsark!AJ196*0.8833))</f>
        <v/>
      </c>
      <c r="L196" s="15" t="str">
        <f>IF(Beregningsark!AQ196="","",IF(OR(I196="Motorvejsstrækning",I196="Frakørselsflettestrækning",I196="Tilkørselsflettestrækning",I196="Motorvejsforgrening",I196="Motorvejssammenløb",I196="Motorvejsvekselstrækning",I196="Sideanlæg"),Beregningsark!AM196*Beregningsark!J196*Beregningsark!K196*Beregningsark!M196*Beregningsark!O196*Beregningsark!P196*Beregningsark!Q196*Beregningsark!R196*Beregningsark!S196*Beregningsark!U196*Beregningsark!Y196*Beregningsark!AA196*Beregningsark!AC196*Beregningsark!AE196*Beregningsark!AG196*Beregningsark!AJ196,Beregningsark!AM196*Beregningsark!J196*Beregningsark!K196*Beregningsark!M196*Beregningsark!O196*Beregningsark!P196*Beregningsark!Q196*Beregningsark!R196*Beregningsark!S196*Beregningsark!U196*Beregningsark!Y196*Beregningsark!AA196*Beregningsark!AC196*Beregningsark!AE196*Beregningsark!AG196*Beregningsark!AJ196*1.1176))</f>
        <v/>
      </c>
      <c r="M196" s="15" t="str">
        <f t="shared" si="6"/>
        <v/>
      </c>
      <c r="N196" s="15" t="str">
        <f>IF(Beregningsark!AQ196="","",IF(OR(I196="Motorvejsstrækning",I196="Frakørselsflettestrækning",I196="Tilkørselsflettestrækning",I196="Motorvejsforgrening",I196="Motorvejssammenløb",I196="Motorvejsvekselstrækning",I196="Sideanlæg"),Beregningsark!AN196*Beregningsark!J196*Beregningsark!K196*Beregningsark!L196*Beregningsark!N196*Beregningsark!P196*Beregningsark!R196*Beregningsark!S196*Beregningsark!V196*Beregningsark!Y196*Beregningsark!Z196*Beregningsark!AB196*Beregningsark!AD196*Beregningsark!AH196*Beregningsark!AJ196,Beregningsark!AN196*Beregningsark!J196*Beregningsark!K196*Beregningsark!L196*Beregningsark!N196*Beregningsark!P196*Beregningsark!R196*Beregningsark!S196*Beregningsark!V196*Beregningsark!Y196*Beregningsark!Z196*Beregningsark!AB196*Beregningsark!AD196*Beregningsark!AH196*Beregningsark!AJ196*0.7672))</f>
        <v/>
      </c>
      <c r="O196" s="15" t="str">
        <f>IF(Beregningsark!AQ196="","",IF(OR(I196="Motorvejsstrækning",I196="Frakørselsflettestrækning",I196="Tilkørselsflettestrækning",I196="Motorvejsforgrening",I196="Motorvejssammenløb",I196="Motorvejsvekselstrækning",I196="Sideanlæg"),Beregningsark!AO196*Beregningsark!J196*Beregningsark!K196*Beregningsark!L196*Beregningsark!N196*Beregningsark!P196*Beregningsark!R196*Beregningsark!S196*Beregningsark!W196*Beregningsark!Y196*Beregningsark!Z196*Beregningsark!AB196*Beregningsark!AD196*Beregningsark!AH196*Beregningsark!AJ196,Beregningsark!AO196*Beregningsark!J196*Beregningsark!K196*Beregningsark!L196*Beregningsark!N196*Beregningsark!P196*Beregningsark!R196*Beregningsark!S196*Beregningsark!W196*Beregningsark!Y196*Beregningsark!Z196*Beregningsark!AB196*Beregningsark!AD196*Beregningsark!AH196*Beregningsark!AJ196*0.7672))</f>
        <v/>
      </c>
      <c r="P196" s="15" t="str">
        <f>IF(Beregningsark!AQ196="","",IF(OR(I196="Motorvejsstrækning",I196="Frakørselsflettestrækning",I196="Tilkørselsflettestrækning",I196="Motorvejsforgrening",I196="Motorvejssammenløb",I196="Motorvejsvekselstrækning",I196="Sideanlæg"),Beregningsark!AP196*Beregningsark!J196*Beregningsark!K196*Beregningsark!L196*Beregningsark!N196*Beregningsark!P196*Beregningsark!R196*Beregningsark!S196*Beregningsark!X196*Beregningsark!Y196*Beregningsark!Z196*Beregningsark!AB196*Beregningsark!AD196*Beregningsark!AI196*Beregningsark!AJ196,Beregningsark!AP196*Beregningsark!J196*Beregningsark!K196*Beregningsark!L196*Beregningsark!N196*Beregningsark!P196*Beregningsark!R196*Beregningsark!S196*Beregningsark!X196*Beregningsark!Y196*Beregningsark!Z196*Beregningsark!AB196*Beregningsark!AD196*Beregningsark!AI196*Beregningsark!AJ196*0.7672))</f>
        <v/>
      </c>
      <c r="Q196" s="15" t="str">
        <f t="shared" si="7"/>
        <v/>
      </c>
      <c r="R196" s="17" t="str">
        <f t="shared" si="8"/>
        <v/>
      </c>
    </row>
    <row r="197" spans="1:18" x14ac:dyDescent="0.25">
      <c r="A197" s="4" t="str">
        <f>IF(Inddata!A212="","",Inddata!A212)</f>
        <v/>
      </c>
      <c r="B197" s="4" t="str">
        <f>IF(Inddata!B212="","",Inddata!B212)</f>
        <v/>
      </c>
      <c r="C197" s="4" t="str">
        <f>IF(Inddata!C212="","",Inddata!C212)</f>
        <v/>
      </c>
      <c r="D197" s="4" t="str">
        <f>IF(Inddata!D212="","",Inddata!D212)</f>
        <v/>
      </c>
      <c r="E197" s="4" t="str">
        <f>IF(Inddata!E212="","",Inddata!E212)</f>
        <v/>
      </c>
      <c r="F197" s="4" t="str">
        <f>IF(Inddata!F212="","",Inddata!F212)</f>
        <v/>
      </c>
      <c r="G197" s="4">
        <f>IF(Inddata!G212="","",Inddata!G212)</f>
        <v>0</v>
      </c>
      <c r="H197" s="4" t="str">
        <f>IF(Inddata!H212&gt;0.5,Inddata!H212,"")</f>
        <v/>
      </c>
      <c r="I197" s="4" t="str">
        <f>IF(Inddata!I212="","",Inddata!I212)</f>
        <v/>
      </c>
      <c r="J197" s="15" t="str">
        <f>IF(Beregningsark!AQ197="","",IF(OR(I197="Motorvejsstrækning",I197="Frakørselsflettestrækning",I197="Tilkørselsflettestrækning",I197="Motorvejsforgrening",I197="Motorvejssammenløb",I197="Motorvejsvekselstrækning",I197="Sideanlæg"),Beregningsark!AK197*Beregningsark!J197*Beregningsark!K197*Beregningsark!L197*Beregningsark!N197*Beregningsark!P197*Beregningsark!R197*Beregningsark!S197*Beregningsark!T197*Beregningsark!Y197*Beregningsark!Z197*Beregningsark!AB197*Beregningsark!AD197*Beregningsark!AF197*Beregningsark!AJ197,Beregningsark!AK197*Beregningsark!J197*Beregningsark!K197*Beregningsark!L197*Beregningsark!N197*Beregningsark!P197*Beregningsark!R197*Beregningsark!S197*Beregningsark!T197*Beregningsark!Y197*Beregningsark!Z197*Beregningsark!AB197*Beregningsark!AD197*Beregningsark!AF197*Beregningsark!AJ197*0.7672))</f>
        <v/>
      </c>
      <c r="K197" s="15" t="str">
        <f>IF(Beregningsark!AQ197="","",IF(OR(I197="Motorvejsstrækning",I197="Frakørselsflettestrækning",I197="Tilkørselsflettestrækning",I197="Motorvejsforgrening",I197="Motorvejssammenløb",I197="Motorvejsvekselstrækning",I197="Sideanlæg"),Beregningsark!AL197*Beregningsark!J197*Beregningsark!K197*Beregningsark!M197*Beregningsark!O197*Beregningsark!P197*Beregningsark!Q197*Beregningsark!R197*Beregningsark!S197*Beregningsark!T197*Beregningsark!Y197*Beregningsark!AA197*Beregningsark!AC197*Beregningsark!AE197*Beregningsark!AG197*Beregningsark!AJ197,Beregningsark!AL197*Beregningsark!J197*Beregningsark!K197*Beregningsark!M197*Beregningsark!O197*Beregningsark!P197*Beregningsark!Q197*Beregningsark!R197*Beregningsark!S197*Beregningsark!T197*Beregningsark!Y197*Beregningsark!AA197*Beregningsark!AC197*Beregningsark!AE197*Beregningsark!AG197*Beregningsark!AJ197*0.8833))</f>
        <v/>
      </c>
      <c r="L197" s="15" t="str">
        <f>IF(Beregningsark!AQ197="","",IF(OR(I197="Motorvejsstrækning",I197="Frakørselsflettestrækning",I197="Tilkørselsflettestrækning",I197="Motorvejsforgrening",I197="Motorvejssammenløb",I197="Motorvejsvekselstrækning",I197="Sideanlæg"),Beregningsark!AM197*Beregningsark!J197*Beregningsark!K197*Beregningsark!M197*Beregningsark!O197*Beregningsark!P197*Beregningsark!Q197*Beregningsark!R197*Beregningsark!S197*Beregningsark!U197*Beregningsark!Y197*Beregningsark!AA197*Beregningsark!AC197*Beregningsark!AE197*Beregningsark!AG197*Beregningsark!AJ197,Beregningsark!AM197*Beregningsark!J197*Beregningsark!K197*Beregningsark!M197*Beregningsark!O197*Beregningsark!P197*Beregningsark!Q197*Beregningsark!R197*Beregningsark!S197*Beregningsark!U197*Beregningsark!Y197*Beregningsark!AA197*Beregningsark!AC197*Beregningsark!AE197*Beregningsark!AG197*Beregningsark!AJ197*1.1176))</f>
        <v/>
      </c>
      <c r="M197" s="15" t="str">
        <f t="shared" si="6"/>
        <v/>
      </c>
      <c r="N197" s="15" t="str">
        <f>IF(Beregningsark!AQ197="","",IF(OR(I197="Motorvejsstrækning",I197="Frakørselsflettestrækning",I197="Tilkørselsflettestrækning",I197="Motorvejsforgrening",I197="Motorvejssammenløb",I197="Motorvejsvekselstrækning",I197="Sideanlæg"),Beregningsark!AN197*Beregningsark!J197*Beregningsark!K197*Beregningsark!L197*Beregningsark!N197*Beregningsark!P197*Beregningsark!R197*Beregningsark!S197*Beregningsark!V197*Beregningsark!Y197*Beregningsark!Z197*Beregningsark!AB197*Beregningsark!AD197*Beregningsark!AH197*Beregningsark!AJ197,Beregningsark!AN197*Beregningsark!J197*Beregningsark!K197*Beregningsark!L197*Beregningsark!N197*Beregningsark!P197*Beregningsark!R197*Beregningsark!S197*Beregningsark!V197*Beregningsark!Y197*Beregningsark!Z197*Beregningsark!AB197*Beregningsark!AD197*Beregningsark!AH197*Beregningsark!AJ197*0.7672))</f>
        <v/>
      </c>
      <c r="O197" s="15" t="str">
        <f>IF(Beregningsark!AQ197="","",IF(OR(I197="Motorvejsstrækning",I197="Frakørselsflettestrækning",I197="Tilkørselsflettestrækning",I197="Motorvejsforgrening",I197="Motorvejssammenløb",I197="Motorvejsvekselstrækning",I197="Sideanlæg"),Beregningsark!AO197*Beregningsark!J197*Beregningsark!K197*Beregningsark!L197*Beregningsark!N197*Beregningsark!P197*Beregningsark!R197*Beregningsark!S197*Beregningsark!W197*Beregningsark!Y197*Beregningsark!Z197*Beregningsark!AB197*Beregningsark!AD197*Beregningsark!AH197*Beregningsark!AJ197,Beregningsark!AO197*Beregningsark!J197*Beregningsark!K197*Beregningsark!L197*Beregningsark!N197*Beregningsark!P197*Beregningsark!R197*Beregningsark!S197*Beregningsark!W197*Beregningsark!Y197*Beregningsark!Z197*Beregningsark!AB197*Beregningsark!AD197*Beregningsark!AH197*Beregningsark!AJ197*0.7672))</f>
        <v/>
      </c>
      <c r="P197" s="15" t="str">
        <f>IF(Beregningsark!AQ197="","",IF(OR(I197="Motorvejsstrækning",I197="Frakørselsflettestrækning",I197="Tilkørselsflettestrækning",I197="Motorvejsforgrening",I197="Motorvejssammenløb",I197="Motorvejsvekselstrækning",I197="Sideanlæg"),Beregningsark!AP197*Beregningsark!J197*Beregningsark!K197*Beregningsark!L197*Beregningsark!N197*Beregningsark!P197*Beregningsark!R197*Beregningsark!S197*Beregningsark!X197*Beregningsark!Y197*Beregningsark!Z197*Beregningsark!AB197*Beregningsark!AD197*Beregningsark!AI197*Beregningsark!AJ197,Beregningsark!AP197*Beregningsark!J197*Beregningsark!K197*Beregningsark!L197*Beregningsark!N197*Beregningsark!P197*Beregningsark!R197*Beregningsark!S197*Beregningsark!X197*Beregningsark!Y197*Beregningsark!Z197*Beregningsark!AB197*Beregningsark!AD197*Beregningsark!AI197*Beregningsark!AJ197*0.7672))</f>
        <v/>
      </c>
      <c r="Q197" s="15" t="str">
        <f t="shared" si="7"/>
        <v/>
      </c>
      <c r="R197" s="17" t="str">
        <f t="shared" si="8"/>
        <v/>
      </c>
    </row>
    <row r="198" spans="1:18" x14ac:dyDescent="0.25">
      <c r="A198" s="4" t="str">
        <f>IF(Inddata!A213="","",Inddata!A213)</f>
        <v/>
      </c>
      <c r="B198" s="4" t="str">
        <f>IF(Inddata!B213="","",Inddata!B213)</f>
        <v/>
      </c>
      <c r="C198" s="4" t="str">
        <f>IF(Inddata!C213="","",Inddata!C213)</f>
        <v/>
      </c>
      <c r="D198" s="4" t="str">
        <f>IF(Inddata!D213="","",Inddata!D213)</f>
        <v/>
      </c>
      <c r="E198" s="4" t="str">
        <f>IF(Inddata!E213="","",Inddata!E213)</f>
        <v/>
      </c>
      <c r="F198" s="4" t="str">
        <f>IF(Inddata!F213="","",Inddata!F213)</f>
        <v/>
      </c>
      <c r="G198" s="4">
        <f>IF(Inddata!G213="","",Inddata!G213)</f>
        <v>0</v>
      </c>
      <c r="H198" s="4" t="str">
        <f>IF(Inddata!H213&gt;0.5,Inddata!H213,"")</f>
        <v/>
      </c>
      <c r="I198" s="4" t="str">
        <f>IF(Inddata!I213="","",Inddata!I213)</f>
        <v/>
      </c>
      <c r="J198" s="15" t="str">
        <f>IF(Beregningsark!AQ198="","",IF(OR(I198="Motorvejsstrækning",I198="Frakørselsflettestrækning",I198="Tilkørselsflettestrækning",I198="Motorvejsforgrening",I198="Motorvejssammenløb",I198="Motorvejsvekselstrækning",I198="Sideanlæg"),Beregningsark!AK198*Beregningsark!J198*Beregningsark!K198*Beregningsark!L198*Beregningsark!N198*Beregningsark!P198*Beregningsark!R198*Beregningsark!S198*Beregningsark!T198*Beregningsark!Y198*Beregningsark!Z198*Beregningsark!AB198*Beregningsark!AD198*Beregningsark!AF198*Beregningsark!AJ198,Beregningsark!AK198*Beregningsark!J198*Beregningsark!K198*Beregningsark!L198*Beregningsark!N198*Beregningsark!P198*Beregningsark!R198*Beregningsark!S198*Beregningsark!T198*Beregningsark!Y198*Beregningsark!Z198*Beregningsark!AB198*Beregningsark!AD198*Beregningsark!AF198*Beregningsark!AJ198*0.7672))</f>
        <v/>
      </c>
      <c r="K198" s="15" t="str">
        <f>IF(Beregningsark!AQ198="","",IF(OR(I198="Motorvejsstrækning",I198="Frakørselsflettestrækning",I198="Tilkørselsflettestrækning",I198="Motorvejsforgrening",I198="Motorvejssammenløb",I198="Motorvejsvekselstrækning",I198="Sideanlæg"),Beregningsark!AL198*Beregningsark!J198*Beregningsark!K198*Beregningsark!M198*Beregningsark!O198*Beregningsark!P198*Beregningsark!Q198*Beregningsark!R198*Beregningsark!S198*Beregningsark!T198*Beregningsark!Y198*Beregningsark!AA198*Beregningsark!AC198*Beregningsark!AE198*Beregningsark!AG198*Beregningsark!AJ198,Beregningsark!AL198*Beregningsark!J198*Beregningsark!K198*Beregningsark!M198*Beregningsark!O198*Beregningsark!P198*Beregningsark!Q198*Beregningsark!R198*Beregningsark!S198*Beregningsark!T198*Beregningsark!Y198*Beregningsark!AA198*Beregningsark!AC198*Beregningsark!AE198*Beregningsark!AG198*Beregningsark!AJ198*0.8833))</f>
        <v/>
      </c>
      <c r="L198" s="15" t="str">
        <f>IF(Beregningsark!AQ198="","",IF(OR(I198="Motorvejsstrækning",I198="Frakørselsflettestrækning",I198="Tilkørselsflettestrækning",I198="Motorvejsforgrening",I198="Motorvejssammenløb",I198="Motorvejsvekselstrækning",I198="Sideanlæg"),Beregningsark!AM198*Beregningsark!J198*Beregningsark!K198*Beregningsark!M198*Beregningsark!O198*Beregningsark!P198*Beregningsark!Q198*Beregningsark!R198*Beregningsark!S198*Beregningsark!U198*Beregningsark!Y198*Beregningsark!AA198*Beregningsark!AC198*Beregningsark!AE198*Beregningsark!AG198*Beregningsark!AJ198,Beregningsark!AM198*Beregningsark!J198*Beregningsark!K198*Beregningsark!M198*Beregningsark!O198*Beregningsark!P198*Beregningsark!Q198*Beregningsark!R198*Beregningsark!S198*Beregningsark!U198*Beregningsark!Y198*Beregningsark!AA198*Beregningsark!AC198*Beregningsark!AE198*Beregningsark!AG198*Beregningsark!AJ198*1.1176))</f>
        <v/>
      </c>
      <c r="M198" s="15" t="str">
        <f t="shared" si="6"/>
        <v/>
      </c>
      <c r="N198" s="15" t="str">
        <f>IF(Beregningsark!AQ198="","",IF(OR(I198="Motorvejsstrækning",I198="Frakørselsflettestrækning",I198="Tilkørselsflettestrækning",I198="Motorvejsforgrening",I198="Motorvejssammenløb",I198="Motorvejsvekselstrækning",I198="Sideanlæg"),Beregningsark!AN198*Beregningsark!J198*Beregningsark!K198*Beregningsark!L198*Beregningsark!N198*Beregningsark!P198*Beregningsark!R198*Beregningsark!S198*Beregningsark!V198*Beregningsark!Y198*Beregningsark!Z198*Beregningsark!AB198*Beregningsark!AD198*Beregningsark!AH198*Beregningsark!AJ198,Beregningsark!AN198*Beregningsark!J198*Beregningsark!K198*Beregningsark!L198*Beregningsark!N198*Beregningsark!P198*Beregningsark!R198*Beregningsark!S198*Beregningsark!V198*Beregningsark!Y198*Beregningsark!Z198*Beregningsark!AB198*Beregningsark!AD198*Beregningsark!AH198*Beregningsark!AJ198*0.7672))</f>
        <v/>
      </c>
      <c r="O198" s="15" t="str">
        <f>IF(Beregningsark!AQ198="","",IF(OR(I198="Motorvejsstrækning",I198="Frakørselsflettestrækning",I198="Tilkørselsflettestrækning",I198="Motorvejsforgrening",I198="Motorvejssammenløb",I198="Motorvejsvekselstrækning",I198="Sideanlæg"),Beregningsark!AO198*Beregningsark!J198*Beregningsark!K198*Beregningsark!L198*Beregningsark!N198*Beregningsark!P198*Beregningsark!R198*Beregningsark!S198*Beregningsark!W198*Beregningsark!Y198*Beregningsark!Z198*Beregningsark!AB198*Beregningsark!AD198*Beregningsark!AH198*Beregningsark!AJ198,Beregningsark!AO198*Beregningsark!J198*Beregningsark!K198*Beregningsark!L198*Beregningsark!N198*Beregningsark!P198*Beregningsark!R198*Beregningsark!S198*Beregningsark!W198*Beregningsark!Y198*Beregningsark!Z198*Beregningsark!AB198*Beregningsark!AD198*Beregningsark!AH198*Beregningsark!AJ198*0.7672))</f>
        <v/>
      </c>
      <c r="P198" s="15" t="str">
        <f>IF(Beregningsark!AQ198="","",IF(OR(I198="Motorvejsstrækning",I198="Frakørselsflettestrækning",I198="Tilkørselsflettestrækning",I198="Motorvejsforgrening",I198="Motorvejssammenløb",I198="Motorvejsvekselstrækning",I198="Sideanlæg"),Beregningsark!AP198*Beregningsark!J198*Beregningsark!K198*Beregningsark!L198*Beregningsark!N198*Beregningsark!P198*Beregningsark!R198*Beregningsark!S198*Beregningsark!X198*Beregningsark!Y198*Beregningsark!Z198*Beregningsark!AB198*Beregningsark!AD198*Beregningsark!AI198*Beregningsark!AJ198,Beregningsark!AP198*Beregningsark!J198*Beregningsark!K198*Beregningsark!L198*Beregningsark!N198*Beregningsark!P198*Beregningsark!R198*Beregningsark!S198*Beregningsark!X198*Beregningsark!Y198*Beregningsark!Z198*Beregningsark!AB198*Beregningsark!AD198*Beregningsark!AI198*Beregningsark!AJ198*0.7672))</f>
        <v/>
      </c>
      <c r="Q198" s="15" t="str">
        <f t="shared" si="7"/>
        <v/>
      </c>
      <c r="R198" s="17" t="str">
        <f t="shared" si="8"/>
        <v/>
      </c>
    </row>
    <row r="199" spans="1:18" x14ac:dyDescent="0.25">
      <c r="A199" s="4" t="str">
        <f>IF(Inddata!A214="","",Inddata!A214)</f>
        <v/>
      </c>
      <c r="B199" s="4" t="str">
        <f>IF(Inddata!B214="","",Inddata!B214)</f>
        <v/>
      </c>
      <c r="C199" s="4" t="str">
        <f>IF(Inddata!C214="","",Inddata!C214)</f>
        <v/>
      </c>
      <c r="D199" s="4" t="str">
        <f>IF(Inddata!D214="","",Inddata!D214)</f>
        <v/>
      </c>
      <c r="E199" s="4" t="str">
        <f>IF(Inddata!E214="","",Inddata!E214)</f>
        <v/>
      </c>
      <c r="F199" s="4" t="str">
        <f>IF(Inddata!F214="","",Inddata!F214)</f>
        <v/>
      </c>
      <c r="G199" s="4">
        <f>IF(Inddata!G214="","",Inddata!G214)</f>
        <v>0</v>
      </c>
      <c r="H199" s="4" t="str">
        <f>IF(Inddata!H214&gt;0.5,Inddata!H214,"")</f>
        <v/>
      </c>
      <c r="I199" s="4" t="str">
        <f>IF(Inddata!I214="","",Inddata!I214)</f>
        <v/>
      </c>
      <c r="J199" s="15" t="str">
        <f>IF(Beregningsark!AQ199="","",IF(OR(I199="Motorvejsstrækning",I199="Frakørselsflettestrækning",I199="Tilkørselsflettestrækning",I199="Motorvejsforgrening",I199="Motorvejssammenløb",I199="Motorvejsvekselstrækning",I199="Sideanlæg"),Beregningsark!AK199*Beregningsark!J199*Beregningsark!K199*Beregningsark!L199*Beregningsark!N199*Beregningsark!P199*Beregningsark!R199*Beregningsark!S199*Beregningsark!T199*Beregningsark!Y199*Beregningsark!Z199*Beregningsark!AB199*Beregningsark!AD199*Beregningsark!AF199*Beregningsark!AJ199,Beregningsark!AK199*Beregningsark!J199*Beregningsark!K199*Beregningsark!L199*Beregningsark!N199*Beregningsark!P199*Beregningsark!R199*Beregningsark!S199*Beregningsark!T199*Beregningsark!Y199*Beregningsark!Z199*Beregningsark!AB199*Beregningsark!AD199*Beregningsark!AF199*Beregningsark!AJ199*0.7672))</f>
        <v/>
      </c>
      <c r="K199" s="15" t="str">
        <f>IF(Beregningsark!AQ199="","",IF(OR(I199="Motorvejsstrækning",I199="Frakørselsflettestrækning",I199="Tilkørselsflettestrækning",I199="Motorvejsforgrening",I199="Motorvejssammenløb",I199="Motorvejsvekselstrækning",I199="Sideanlæg"),Beregningsark!AL199*Beregningsark!J199*Beregningsark!K199*Beregningsark!M199*Beregningsark!O199*Beregningsark!P199*Beregningsark!Q199*Beregningsark!R199*Beregningsark!S199*Beregningsark!T199*Beregningsark!Y199*Beregningsark!AA199*Beregningsark!AC199*Beregningsark!AE199*Beregningsark!AG199*Beregningsark!AJ199,Beregningsark!AL199*Beregningsark!J199*Beregningsark!K199*Beregningsark!M199*Beregningsark!O199*Beregningsark!P199*Beregningsark!Q199*Beregningsark!R199*Beregningsark!S199*Beregningsark!T199*Beregningsark!Y199*Beregningsark!AA199*Beregningsark!AC199*Beregningsark!AE199*Beregningsark!AG199*Beregningsark!AJ199*0.8833))</f>
        <v/>
      </c>
      <c r="L199" s="15" t="str">
        <f>IF(Beregningsark!AQ199="","",IF(OR(I199="Motorvejsstrækning",I199="Frakørselsflettestrækning",I199="Tilkørselsflettestrækning",I199="Motorvejsforgrening",I199="Motorvejssammenløb",I199="Motorvejsvekselstrækning",I199="Sideanlæg"),Beregningsark!AM199*Beregningsark!J199*Beregningsark!K199*Beregningsark!M199*Beregningsark!O199*Beregningsark!P199*Beregningsark!Q199*Beregningsark!R199*Beregningsark!S199*Beregningsark!U199*Beregningsark!Y199*Beregningsark!AA199*Beregningsark!AC199*Beregningsark!AE199*Beregningsark!AG199*Beregningsark!AJ199,Beregningsark!AM199*Beregningsark!J199*Beregningsark!K199*Beregningsark!M199*Beregningsark!O199*Beregningsark!P199*Beregningsark!Q199*Beregningsark!R199*Beregningsark!S199*Beregningsark!U199*Beregningsark!Y199*Beregningsark!AA199*Beregningsark!AC199*Beregningsark!AE199*Beregningsark!AG199*Beregningsark!AJ199*1.1176))</f>
        <v/>
      </c>
      <c r="M199" s="15" t="str">
        <f t="shared" ref="M199:M262" si="9">IF(SUM(J199:L199)&gt;0,SUM(J199:L199),"")</f>
        <v/>
      </c>
      <c r="N199" s="15" t="str">
        <f>IF(Beregningsark!AQ199="","",IF(OR(I199="Motorvejsstrækning",I199="Frakørselsflettestrækning",I199="Tilkørselsflettestrækning",I199="Motorvejsforgrening",I199="Motorvejssammenløb",I199="Motorvejsvekselstrækning",I199="Sideanlæg"),Beregningsark!AN199*Beregningsark!J199*Beregningsark!K199*Beregningsark!L199*Beregningsark!N199*Beregningsark!P199*Beregningsark!R199*Beregningsark!S199*Beregningsark!V199*Beregningsark!Y199*Beregningsark!Z199*Beregningsark!AB199*Beregningsark!AD199*Beregningsark!AH199*Beregningsark!AJ199,Beregningsark!AN199*Beregningsark!J199*Beregningsark!K199*Beregningsark!L199*Beregningsark!N199*Beregningsark!P199*Beregningsark!R199*Beregningsark!S199*Beregningsark!V199*Beregningsark!Y199*Beregningsark!Z199*Beregningsark!AB199*Beregningsark!AD199*Beregningsark!AH199*Beregningsark!AJ199*0.7672))</f>
        <v/>
      </c>
      <c r="O199" s="15" t="str">
        <f>IF(Beregningsark!AQ199="","",IF(OR(I199="Motorvejsstrækning",I199="Frakørselsflettestrækning",I199="Tilkørselsflettestrækning",I199="Motorvejsforgrening",I199="Motorvejssammenløb",I199="Motorvejsvekselstrækning",I199="Sideanlæg"),Beregningsark!AO199*Beregningsark!J199*Beregningsark!K199*Beregningsark!L199*Beregningsark!N199*Beregningsark!P199*Beregningsark!R199*Beregningsark!S199*Beregningsark!W199*Beregningsark!Y199*Beregningsark!Z199*Beregningsark!AB199*Beregningsark!AD199*Beregningsark!AH199*Beregningsark!AJ199,Beregningsark!AO199*Beregningsark!J199*Beregningsark!K199*Beregningsark!L199*Beregningsark!N199*Beregningsark!P199*Beregningsark!R199*Beregningsark!S199*Beregningsark!W199*Beregningsark!Y199*Beregningsark!Z199*Beregningsark!AB199*Beregningsark!AD199*Beregningsark!AH199*Beregningsark!AJ199*0.7672))</f>
        <v/>
      </c>
      <c r="P199" s="15" t="str">
        <f>IF(Beregningsark!AQ199="","",IF(OR(I199="Motorvejsstrækning",I199="Frakørselsflettestrækning",I199="Tilkørselsflettestrækning",I199="Motorvejsforgrening",I199="Motorvejssammenløb",I199="Motorvejsvekselstrækning",I199="Sideanlæg"),Beregningsark!AP199*Beregningsark!J199*Beregningsark!K199*Beregningsark!L199*Beregningsark!N199*Beregningsark!P199*Beregningsark!R199*Beregningsark!S199*Beregningsark!X199*Beregningsark!Y199*Beregningsark!Z199*Beregningsark!AB199*Beregningsark!AD199*Beregningsark!AI199*Beregningsark!AJ199,Beregningsark!AP199*Beregningsark!J199*Beregningsark!K199*Beregningsark!L199*Beregningsark!N199*Beregningsark!P199*Beregningsark!R199*Beregningsark!S199*Beregningsark!X199*Beregningsark!Y199*Beregningsark!Z199*Beregningsark!AB199*Beregningsark!AD199*Beregningsark!AI199*Beregningsark!AJ199*0.7672))</f>
        <v/>
      </c>
      <c r="Q199" s="15" t="str">
        <f t="shared" ref="Q199:Q262" si="10">IF(SUM(N199:P199)&gt;0,SUM(N199:P199),"")</f>
        <v/>
      </c>
      <c r="R199" s="17" t="str">
        <f t="shared" ref="R199:R262" si="11">IF(M199="","",18609867*N199+3188341*O199+480261*P199+697929*(J199+K199))</f>
        <v/>
      </c>
    </row>
    <row r="200" spans="1:18" x14ac:dyDescent="0.25">
      <c r="A200" s="4" t="str">
        <f>IF(Inddata!A215="","",Inddata!A215)</f>
        <v/>
      </c>
      <c r="B200" s="4" t="str">
        <f>IF(Inddata!B215="","",Inddata!B215)</f>
        <v/>
      </c>
      <c r="C200" s="4" t="str">
        <f>IF(Inddata!C215="","",Inddata!C215)</f>
        <v/>
      </c>
      <c r="D200" s="4" t="str">
        <f>IF(Inddata!D215="","",Inddata!D215)</f>
        <v/>
      </c>
      <c r="E200" s="4" t="str">
        <f>IF(Inddata!E215="","",Inddata!E215)</f>
        <v/>
      </c>
      <c r="F200" s="4" t="str">
        <f>IF(Inddata!F215="","",Inddata!F215)</f>
        <v/>
      </c>
      <c r="G200" s="4">
        <f>IF(Inddata!G215="","",Inddata!G215)</f>
        <v>0</v>
      </c>
      <c r="H200" s="4" t="str">
        <f>IF(Inddata!H215&gt;0.5,Inddata!H215,"")</f>
        <v/>
      </c>
      <c r="I200" s="4" t="str">
        <f>IF(Inddata!I215="","",Inddata!I215)</f>
        <v/>
      </c>
      <c r="J200" s="15" t="str">
        <f>IF(Beregningsark!AQ200="","",IF(OR(I200="Motorvejsstrækning",I200="Frakørselsflettestrækning",I200="Tilkørselsflettestrækning",I200="Motorvejsforgrening",I200="Motorvejssammenløb",I200="Motorvejsvekselstrækning",I200="Sideanlæg"),Beregningsark!AK200*Beregningsark!J200*Beregningsark!K200*Beregningsark!L200*Beregningsark!N200*Beregningsark!P200*Beregningsark!R200*Beregningsark!S200*Beregningsark!T200*Beregningsark!Y200*Beregningsark!Z200*Beregningsark!AB200*Beregningsark!AD200*Beregningsark!AF200*Beregningsark!AJ200,Beregningsark!AK200*Beregningsark!J200*Beregningsark!K200*Beregningsark!L200*Beregningsark!N200*Beregningsark!P200*Beregningsark!R200*Beregningsark!S200*Beregningsark!T200*Beregningsark!Y200*Beregningsark!Z200*Beregningsark!AB200*Beregningsark!AD200*Beregningsark!AF200*Beregningsark!AJ200*0.7672))</f>
        <v/>
      </c>
      <c r="K200" s="15" t="str">
        <f>IF(Beregningsark!AQ200="","",IF(OR(I200="Motorvejsstrækning",I200="Frakørselsflettestrækning",I200="Tilkørselsflettestrækning",I200="Motorvejsforgrening",I200="Motorvejssammenløb",I200="Motorvejsvekselstrækning",I200="Sideanlæg"),Beregningsark!AL200*Beregningsark!J200*Beregningsark!K200*Beregningsark!M200*Beregningsark!O200*Beregningsark!P200*Beregningsark!Q200*Beregningsark!R200*Beregningsark!S200*Beregningsark!T200*Beregningsark!Y200*Beregningsark!AA200*Beregningsark!AC200*Beregningsark!AE200*Beregningsark!AG200*Beregningsark!AJ200,Beregningsark!AL200*Beregningsark!J200*Beregningsark!K200*Beregningsark!M200*Beregningsark!O200*Beregningsark!P200*Beregningsark!Q200*Beregningsark!R200*Beregningsark!S200*Beregningsark!T200*Beregningsark!Y200*Beregningsark!AA200*Beregningsark!AC200*Beregningsark!AE200*Beregningsark!AG200*Beregningsark!AJ200*0.8833))</f>
        <v/>
      </c>
      <c r="L200" s="15" t="str">
        <f>IF(Beregningsark!AQ200="","",IF(OR(I200="Motorvejsstrækning",I200="Frakørselsflettestrækning",I200="Tilkørselsflettestrækning",I200="Motorvejsforgrening",I200="Motorvejssammenløb",I200="Motorvejsvekselstrækning",I200="Sideanlæg"),Beregningsark!AM200*Beregningsark!J200*Beregningsark!K200*Beregningsark!M200*Beregningsark!O200*Beregningsark!P200*Beregningsark!Q200*Beregningsark!R200*Beregningsark!S200*Beregningsark!U200*Beregningsark!Y200*Beregningsark!AA200*Beregningsark!AC200*Beregningsark!AE200*Beregningsark!AG200*Beregningsark!AJ200,Beregningsark!AM200*Beregningsark!J200*Beregningsark!K200*Beregningsark!M200*Beregningsark!O200*Beregningsark!P200*Beregningsark!Q200*Beregningsark!R200*Beregningsark!S200*Beregningsark!U200*Beregningsark!Y200*Beregningsark!AA200*Beregningsark!AC200*Beregningsark!AE200*Beregningsark!AG200*Beregningsark!AJ200*1.1176))</f>
        <v/>
      </c>
      <c r="M200" s="15" t="str">
        <f t="shared" si="9"/>
        <v/>
      </c>
      <c r="N200" s="15" t="str">
        <f>IF(Beregningsark!AQ200="","",IF(OR(I200="Motorvejsstrækning",I200="Frakørselsflettestrækning",I200="Tilkørselsflettestrækning",I200="Motorvejsforgrening",I200="Motorvejssammenløb",I200="Motorvejsvekselstrækning",I200="Sideanlæg"),Beregningsark!AN200*Beregningsark!J200*Beregningsark!K200*Beregningsark!L200*Beregningsark!N200*Beregningsark!P200*Beregningsark!R200*Beregningsark!S200*Beregningsark!V200*Beregningsark!Y200*Beregningsark!Z200*Beregningsark!AB200*Beregningsark!AD200*Beregningsark!AH200*Beregningsark!AJ200,Beregningsark!AN200*Beregningsark!J200*Beregningsark!K200*Beregningsark!L200*Beregningsark!N200*Beregningsark!P200*Beregningsark!R200*Beregningsark!S200*Beregningsark!V200*Beregningsark!Y200*Beregningsark!Z200*Beregningsark!AB200*Beregningsark!AD200*Beregningsark!AH200*Beregningsark!AJ200*0.7672))</f>
        <v/>
      </c>
      <c r="O200" s="15" t="str">
        <f>IF(Beregningsark!AQ200="","",IF(OR(I200="Motorvejsstrækning",I200="Frakørselsflettestrækning",I200="Tilkørselsflettestrækning",I200="Motorvejsforgrening",I200="Motorvejssammenløb",I200="Motorvejsvekselstrækning",I200="Sideanlæg"),Beregningsark!AO200*Beregningsark!J200*Beregningsark!K200*Beregningsark!L200*Beregningsark!N200*Beregningsark!P200*Beregningsark!R200*Beregningsark!S200*Beregningsark!W200*Beregningsark!Y200*Beregningsark!Z200*Beregningsark!AB200*Beregningsark!AD200*Beregningsark!AH200*Beregningsark!AJ200,Beregningsark!AO200*Beregningsark!J200*Beregningsark!K200*Beregningsark!L200*Beregningsark!N200*Beregningsark!P200*Beregningsark!R200*Beregningsark!S200*Beregningsark!W200*Beregningsark!Y200*Beregningsark!Z200*Beregningsark!AB200*Beregningsark!AD200*Beregningsark!AH200*Beregningsark!AJ200*0.7672))</f>
        <v/>
      </c>
      <c r="P200" s="15" t="str">
        <f>IF(Beregningsark!AQ200="","",IF(OR(I200="Motorvejsstrækning",I200="Frakørselsflettestrækning",I200="Tilkørselsflettestrækning",I200="Motorvejsforgrening",I200="Motorvejssammenløb",I200="Motorvejsvekselstrækning",I200="Sideanlæg"),Beregningsark!AP200*Beregningsark!J200*Beregningsark!K200*Beregningsark!L200*Beregningsark!N200*Beregningsark!P200*Beregningsark!R200*Beregningsark!S200*Beregningsark!X200*Beregningsark!Y200*Beregningsark!Z200*Beregningsark!AB200*Beregningsark!AD200*Beregningsark!AI200*Beregningsark!AJ200,Beregningsark!AP200*Beregningsark!J200*Beregningsark!K200*Beregningsark!L200*Beregningsark!N200*Beregningsark!P200*Beregningsark!R200*Beregningsark!S200*Beregningsark!X200*Beregningsark!Y200*Beregningsark!Z200*Beregningsark!AB200*Beregningsark!AD200*Beregningsark!AI200*Beregningsark!AJ200*0.7672))</f>
        <v/>
      </c>
      <c r="Q200" s="15" t="str">
        <f t="shared" si="10"/>
        <v/>
      </c>
      <c r="R200" s="17" t="str">
        <f t="shared" si="11"/>
        <v/>
      </c>
    </row>
    <row r="201" spans="1:18" x14ac:dyDescent="0.25">
      <c r="A201" s="4" t="str">
        <f>IF(Inddata!A216="","",Inddata!A216)</f>
        <v/>
      </c>
      <c r="B201" s="4" t="str">
        <f>IF(Inddata!B216="","",Inddata!B216)</f>
        <v/>
      </c>
      <c r="C201" s="4" t="str">
        <f>IF(Inddata!C216="","",Inddata!C216)</f>
        <v/>
      </c>
      <c r="D201" s="4" t="str">
        <f>IF(Inddata!D216="","",Inddata!D216)</f>
        <v/>
      </c>
      <c r="E201" s="4" t="str">
        <f>IF(Inddata!E216="","",Inddata!E216)</f>
        <v/>
      </c>
      <c r="F201" s="4" t="str">
        <f>IF(Inddata!F216="","",Inddata!F216)</f>
        <v/>
      </c>
      <c r="G201" s="4">
        <f>IF(Inddata!G216="","",Inddata!G216)</f>
        <v>0</v>
      </c>
      <c r="H201" s="4" t="str">
        <f>IF(Inddata!H216&gt;0.5,Inddata!H216,"")</f>
        <v/>
      </c>
      <c r="I201" s="4" t="str">
        <f>IF(Inddata!I216="","",Inddata!I216)</f>
        <v/>
      </c>
      <c r="J201" s="15" t="str">
        <f>IF(Beregningsark!AQ201="","",IF(OR(I201="Motorvejsstrækning",I201="Frakørselsflettestrækning",I201="Tilkørselsflettestrækning",I201="Motorvejsforgrening",I201="Motorvejssammenløb",I201="Motorvejsvekselstrækning",I201="Sideanlæg"),Beregningsark!AK201*Beregningsark!J201*Beregningsark!K201*Beregningsark!L201*Beregningsark!N201*Beregningsark!P201*Beregningsark!R201*Beregningsark!S201*Beregningsark!T201*Beregningsark!Y201*Beregningsark!Z201*Beregningsark!AB201*Beregningsark!AD201*Beregningsark!AF201*Beregningsark!AJ201,Beregningsark!AK201*Beregningsark!J201*Beregningsark!K201*Beregningsark!L201*Beregningsark!N201*Beregningsark!P201*Beregningsark!R201*Beregningsark!S201*Beregningsark!T201*Beregningsark!Y201*Beregningsark!Z201*Beregningsark!AB201*Beregningsark!AD201*Beregningsark!AF201*Beregningsark!AJ201*0.7672))</f>
        <v/>
      </c>
      <c r="K201" s="15" t="str">
        <f>IF(Beregningsark!AQ201="","",IF(OR(I201="Motorvejsstrækning",I201="Frakørselsflettestrækning",I201="Tilkørselsflettestrækning",I201="Motorvejsforgrening",I201="Motorvejssammenløb",I201="Motorvejsvekselstrækning",I201="Sideanlæg"),Beregningsark!AL201*Beregningsark!J201*Beregningsark!K201*Beregningsark!M201*Beregningsark!O201*Beregningsark!P201*Beregningsark!Q201*Beregningsark!R201*Beregningsark!S201*Beregningsark!T201*Beregningsark!Y201*Beregningsark!AA201*Beregningsark!AC201*Beregningsark!AE201*Beregningsark!AG201*Beregningsark!AJ201,Beregningsark!AL201*Beregningsark!J201*Beregningsark!K201*Beregningsark!M201*Beregningsark!O201*Beregningsark!P201*Beregningsark!Q201*Beregningsark!R201*Beregningsark!S201*Beregningsark!T201*Beregningsark!Y201*Beregningsark!AA201*Beregningsark!AC201*Beregningsark!AE201*Beregningsark!AG201*Beregningsark!AJ201*0.8833))</f>
        <v/>
      </c>
      <c r="L201" s="15" t="str">
        <f>IF(Beregningsark!AQ201="","",IF(OR(I201="Motorvejsstrækning",I201="Frakørselsflettestrækning",I201="Tilkørselsflettestrækning",I201="Motorvejsforgrening",I201="Motorvejssammenløb",I201="Motorvejsvekselstrækning",I201="Sideanlæg"),Beregningsark!AM201*Beregningsark!J201*Beregningsark!K201*Beregningsark!M201*Beregningsark!O201*Beregningsark!P201*Beregningsark!Q201*Beregningsark!R201*Beregningsark!S201*Beregningsark!U201*Beregningsark!Y201*Beregningsark!AA201*Beregningsark!AC201*Beregningsark!AE201*Beregningsark!AG201*Beregningsark!AJ201,Beregningsark!AM201*Beregningsark!J201*Beregningsark!K201*Beregningsark!M201*Beregningsark!O201*Beregningsark!P201*Beregningsark!Q201*Beregningsark!R201*Beregningsark!S201*Beregningsark!U201*Beregningsark!Y201*Beregningsark!AA201*Beregningsark!AC201*Beregningsark!AE201*Beregningsark!AG201*Beregningsark!AJ201*1.1176))</f>
        <v/>
      </c>
      <c r="M201" s="15" t="str">
        <f t="shared" si="9"/>
        <v/>
      </c>
      <c r="N201" s="15" t="str">
        <f>IF(Beregningsark!AQ201="","",IF(OR(I201="Motorvejsstrækning",I201="Frakørselsflettestrækning",I201="Tilkørselsflettestrækning",I201="Motorvejsforgrening",I201="Motorvejssammenløb",I201="Motorvejsvekselstrækning",I201="Sideanlæg"),Beregningsark!AN201*Beregningsark!J201*Beregningsark!K201*Beregningsark!L201*Beregningsark!N201*Beregningsark!P201*Beregningsark!R201*Beregningsark!S201*Beregningsark!V201*Beregningsark!Y201*Beregningsark!Z201*Beregningsark!AB201*Beregningsark!AD201*Beregningsark!AH201*Beregningsark!AJ201,Beregningsark!AN201*Beregningsark!J201*Beregningsark!K201*Beregningsark!L201*Beregningsark!N201*Beregningsark!P201*Beregningsark!R201*Beregningsark!S201*Beregningsark!V201*Beregningsark!Y201*Beregningsark!Z201*Beregningsark!AB201*Beregningsark!AD201*Beregningsark!AH201*Beregningsark!AJ201*0.7672))</f>
        <v/>
      </c>
      <c r="O201" s="15" t="str">
        <f>IF(Beregningsark!AQ201="","",IF(OR(I201="Motorvejsstrækning",I201="Frakørselsflettestrækning",I201="Tilkørselsflettestrækning",I201="Motorvejsforgrening",I201="Motorvejssammenløb",I201="Motorvejsvekselstrækning",I201="Sideanlæg"),Beregningsark!AO201*Beregningsark!J201*Beregningsark!K201*Beregningsark!L201*Beregningsark!N201*Beregningsark!P201*Beregningsark!R201*Beregningsark!S201*Beregningsark!W201*Beregningsark!Y201*Beregningsark!Z201*Beregningsark!AB201*Beregningsark!AD201*Beregningsark!AH201*Beregningsark!AJ201,Beregningsark!AO201*Beregningsark!J201*Beregningsark!K201*Beregningsark!L201*Beregningsark!N201*Beregningsark!P201*Beregningsark!R201*Beregningsark!S201*Beregningsark!W201*Beregningsark!Y201*Beregningsark!Z201*Beregningsark!AB201*Beregningsark!AD201*Beregningsark!AH201*Beregningsark!AJ201*0.7672))</f>
        <v/>
      </c>
      <c r="P201" s="15" t="str">
        <f>IF(Beregningsark!AQ201="","",IF(OR(I201="Motorvejsstrækning",I201="Frakørselsflettestrækning",I201="Tilkørselsflettestrækning",I201="Motorvejsforgrening",I201="Motorvejssammenløb",I201="Motorvejsvekselstrækning",I201="Sideanlæg"),Beregningsark!AP201*Beregningsark!J201*Beregningsark!K201*Beregningsark!L201*Beregningsark!N201*Beregningsark!P201*Beregningsark!R201*Beregningsark!S201*Beregningsark!X201*Beregningsark!Y201*Beregningsark!Z201*Beregningsark!AB201*Beregningsark!AD201*Beregningsark!AI201*Beregningsark!AJ201,Beregningsark!AP201*Beregningsark!J201*Beregningsark!K201*Beregningsark!L201*Beregningsark!N201*Beregningsark!P201*Beregningsark!R201*Beregningsark!S201*Beregningsark!X201*Beregningsark!Y201*Beregningsark!Z201*Beregningsark!AB201*Beregningsark!AD201*Beregningsark!AI201*Beregningsark!AJ201*0.7672))</f>
        <v/>
      </c>
      <c r="Q201" s="15" t="str">
        <f t="shared" si="10"/>
        <v/>
      </c>
      <c r="R201" s="17" t="str">
        <f t="shared" si="11"/>
        <v/>
      </c>
    </row>
    <row r="202" spans="1:18" x14ac:dyDescent="0.25">
      <c r="A202" s="4" t="str">
        <f>IF(Inddata!A217="","",Inddata!A217)</f>
        <v/>
      </c>
      <c r="B202" s="4" t="str">
        <f>IF(Inddata!B217="","",Inddata!B217)</f>
        <v/>
      </c>
      <c r="C202" s="4" t="str">
        <f>IF(Inddata!C217="","",Inddata!C217)</f>
        <v/>
      </c>
      <c r="D202" s="4" t="str">
        <f>IF(Inddata!D217="","",Inddata!D217)</f>
        <v/>
      </c>
      <c r="E202" s="4" t="str">
        <f>IF(Inddata!E217="","",Inddata!E217)</f>
        <v/>
      </c>
      <c r="F202" s="4" t="str">
        <f>IF(Inddata!F217="","",Inddata!F217)</f>
        <v/>
      </c>
      <c r="G202" s="4">
        <f>IF(Inddata!G217="","",Inddata!G217)</f>
        <v>0</v>
      </c>
      <c r="H202" s="4" t="str">
        <f>IF(Inddata!H217&gt;0.5,Inddata!H217,"")</f>
        <v/>
      </c>
      <c r="I202" s="4" t="str">
        <f>IF(Inddata!I217="","",Inddata!I217)</f>
        <v/>
      </c>
      <c r="J202" s="15" t="str">
        <f>IF(Beregningsark!AQ202="","",IF(OR(I202="Motorvejsstrækning",I202="Frakørselsflettestrækning",I202="Tilkørselsflettestrækning",I202="Motorvejsforgrening",I202="Motorvejssammenløb",I202="Motorvejsvekselstrækning",I202="Sideanlæg"),Beregningsark!AK202*Beregningsark!J202*Beregningsark!K202*Beregningsark!L202*Beregningsark!N202*Beregningsark!P202*Beregningsark!R202*Beregningsark!S202*Beregningsark!T202*Beregningsark!Y202*Beregningsark!Z202*Beregningsark!AB202*Beregningsark!AD202*Beregningsark!AF202*Beregningsark!AJ202,Beregningsark!AK202*Beregningsark!J202*Beregningsark!K202*Beregningsark!L202*Beregningsark!N202*Beregningsark!P202*Beregningsark!R202*Beregningsark!S202*Beregningsark!T202*Beregningsark!Y202*Beregningsark!Z202*Beregningsark!AB202*Beregningsark!AD202*Beregningsark!AF202*Beregningsark!AJ202*0.7672))</f>
        <v/>
      </c>
      <c r="K202" s="15" t="str">
        <f>IF(Beregningsark!AQ202="","",IF(OR(I202="Motorvejsstrækning",I202="Frakørselsflettestrækning",I202="Tilkørselsflettestrækning",I202="Motorvejsforgrening",I202="Motorvejssammenløb",I202="Motorvejsvekselstrækning",I202="Sideanlæg"),Beregningsark!AL202*Beregningsark!J202*Beregningsark!K202*Beregningsark!M202*Beregningsark!O202*Beregningsark!P202*Beregningsark!Q202*Beregningsark!R202*Beregningsark!S202*Beregningsark!T202*Beregningsark!Y202*Beregningsark!AA202*Beregningsark!AC202*Beregningsark!AE202*Beregningsark!AG202*Beregningsark!AJ202,Beregningsark!AL202*Beregningsark!J202*Beregningsark!K202*Beregningsark!M202*Beregningsark!O202*Beregningsark!P202*Beregningsark!Q202*Beregningsark!R202*Beregningsark!S202*Beregningsark!T202*Beregningsark!Y202*Beregningsark!AA202*Beregningsark!AC202*Beregningsark!AE202*Beregningsark!AG202*Beregningsark!AJ202*0.8833))</f>
        <v/>
      </c>
      <c r="L202" s="15" t="str">
        <f>IF(Beregningsark!AQ202="","",IF(OR(I202="Motorvejsstrækning",I202="Frakørselsflettestrækning",I202="Tilkørselsflettestrækning",I202="Motorvejsforgrening",I202="Motorvejssammenløb",I202="Motorvejsvekselstrækning",I202="Sideanlæg"),Beregningsark!AM202*Beregningsark!J202*Beregningsark!K202*Beregningsark!M202*Beregningsark!O202*Beregningsark!P202*Beregningsark!Q202*Beregningsark!R202*Beregningsark!S202*Beregningsark!U202*Beregningsark!Y202*Beregningsark!AA202*Beregningsark!AC202*Beregningsark!AE202*Beregningsark!AG202*Beregningsark!AJ202,Beregningsark!AM202*Beregningsark!J202*Beregningsark!K202*Beregningsark!M202*Beregningsark!O202*Beregningsark!P202*Beregningsark!Q202*Beregningsark!R202*Beregningsark!S202*Beregningsark!U202*Beregningsark!Y202*Beregningsark!AA202*Beregningsark!AC202*Beregningsark!AE202*Beregningsark!AG202*Beregningsark!AJ202*1.1176))</f>
        <v/>
      </c>
      <c r="M202" s="15" t="str">
        <f t="shared" si="9"/>
        <v/>
      </c>
      <c r="N202" s="15" t="str">
        <f>IF(Beregningsark!AQ202="","",IF(OR(I202="Motorvejsstrækning",I202="Frakørselsflettestrækning",I202="Tilkørselsflettestrækning",I202="Motorvejsforgrening",I202="Motorvejssammenløb",I202="Motorvejsvekselstrækning",I202="Sideanlæg"),Beregningsark!AN202*Beregningsark!J202*Beregningsark!K202*Beregningsark!L202*Beregningsark!N202*Beregningsark!P202*Beregningsark!R202*Beregningsark!S202*Beregningsark!V202*Beregningsark!Y202*Beregningsark!Z202*Beregningsark!AB202*Beregningsark!AD202*Beregningsark!AH202*Beregningsark!AJ202,Beregningsark!AN202*Beregningsark!J202*Beregningsark!K202*Beregningsark!L202*Beregningsark!N202*Beregningsark!P202*Beregningsark!R202*Beregningsark!S202*Beregningsark!V202*Beregningsark!Y202*Beregningsark!Z202*Beregningsark!AB202*Beregningsark!AD202*Beregningsark!AH202*Beregningsark!AJ202*0.7672))</f>
        <v/>
      </c>
      <c r="O202" s="15" t="str">
        <f>IF(Beregningsark!AQ202="","",IF(OR(I202="Motorvejsstrækning",I202="Frakørselsflettestrækning",I202="Tilkørselsflettestrækning",I202="Motorvejsforgrening",I202="Motorvejssammenløb",I202="Motorvejsvekselstrækning",I202="Sideanlæg"),Beregningsark!AO202*Beregningsark!J202*Beregningsark!K202*Beregningsark!L202*Beregningsark!N202*Beregningsark!P202*Beregningsark!R202*Beregningsark!S202*Beregningsark!W202*Beregningsark!Y202*Beregningsark!Z202*Beregningsark!AB202*Beregningsark!AD202*Beregningsark!AH202*Beregningsark!AJ202,Beregningsark!AO202*Beregningsark!J202*Beregningsark!K202*Beregningsark!L202*Beregningsark!N202*Beregningsark!P202*Beregningsark!R202*Beregningsark!S202*Beregningsark!W202*Beregningsark!Y202*Beregningsark!Z202*Beregningsark!AB202*Beregningsark!AD202*Beregningsark!AH202*Beregningsark!AJ202*0.7672))</f>
        <v/>
      </c>
      <c r="P202" s="15" t="str">
        <f>IF(Beregningsark!AQ202="","",IF(OR(I202="Motorvejsstrækning",I202="Frakørselsflettestrækning",I202="Tilkørselsflettestrækning",I202="Motorvejsforgrening",I202="Motorvejssammenløb",I202="Motorvejsvekselstrækning",I202="Sideanlæg"),Beregningsark!AP202*Beregningsark!J202*Beregningsark!K202*Beregningsark!L202*Beregningsark!N202*Beregningsark!P202*Beregningsark!R202*Beregningsark!S202*Beregningsark!X202*Beregningsark!Y202*Beregningsark!Z202*Beregningsark!AB202*Beregningsark!AD202*Beregningsark!AI202*Beregningsark!AJ202,Beregningsark!AP202*Beregningsark!J202*Beregningsark!K202*Beregningsark!L202*Beregningsark!N202*Beregningsark!P202*Beregningsark!R202*Beregningsark!S202*Beregningsark!X202*Beregningsark!Y202*Beregningsark!Z202*Beregningsark!AB202*Beregningsark!AD202*Beregningsark!AI202*Beregningsark!AJ202*0.7672))</f>
        <v/>
      </c>
      <c r="Q202" s="15" t="str">
        <f t="shared" si="10"/>
        <v/>
      </c>
      <c r="R202" s="17" t="str">
        <f t="shared" si="11"/>
        <v/>
      </c>
    </row>
    <row r="203" spans="1:18" x14ac:dyDescent="0.25">
      <c r="A203" s="4" t="str">
        <f>IF(Inddata!A218="","",Inddata!A218)</f>
        <v/>
      </c>
      <c r="B203" s="4" t="str">
        <f>IF(Inddata!B218="","",Inddata!B218)</f>
        <v/>
      </c>
      <c r="C203" s="4" t="str">
        <f>IF(Inddata!C218="","",Inddata!C218)</f>
        <v/>
      </c>
      <c r="D203" s="4" t="str">
        <f>IF(Inddata!D218="","",Inddata!D218)</f>
        <v/>
      </c>
      <c r="E203" s="4" t="str">
        <f>IF(Inddata!E218="","",Inddata!E218)</f>
        <v/>
      </c>
      <c r="F203" s="4" t="str">
        <f>IF(Inddata!F218="","",Inddata!F218)</f>
        <v/>
      </c>
      <c r="G203" s="4">
        <f>IF(Inddata!G218="","",Inddata!G218)</f>
        <v>0</v>
      </c>
      <c r="H203" s="4" t="str">
        <f>IF(Inddata!H218&gt;0.5,Inddata!H218,"")</f>
        <v/>
      </c>
      <c r="I203" s="4" t="str">
        <f>IF(Inddata!I218="","",Inddata!I218)</f>
        <v/>
      </c>
      <c r="J203" s="15" t="str">
        <f>IF(Beregningsark!AQ203="","",IF(OR(I203="Motorvejsstrækning",I203="Frakørselsflettestrækning",I203="Tilkørselsflettestrækning",I203="Motorvejsforgrening",I203="Motorvejssammenløb",I203="Motorvejsvekselstrækning",I203="Sideanlæg"),Beregningsark!AK203*Beregningsark!J203*Beregningsark!K203*Beregningsark!L203*Beregningsark!N203*Beregningsark!P203*Beregningsark!R203*Beregningsark!S203*Beregningsark!T203*Beregningsark!Y203*Beregningsark!Z203*Beregningsark!AB203*Beregningsark!AD203*Beregningsark!AF203*Beregningsark!AJ203,Beregningsark!AK203*Beregningsark!J203*Beregningsark!K203*Beregningsark!L203*Beregningsark!N203*Beregningsark!P203*Beregningsark!R203*Beregningsark!S203*Beregningsark!T203*Beregningsark!Y203*Beregningsark!Z203*Beregningsark!AB203*Beregningsark!AD203*Beregningsark!AF203*Beregningsark!AJ203*0.7672))</f>
        <v/>
      </c>
      <c r="K203" s="15" t="str">
        <f>IF(Beregningsark!AQ203="","",IF(OR(I203="Motorvejsstrækning",I203="Frakørselsflettestrækning",I203="Tilkørselsflettestrækning",I203="Motorvejsforgrening",I203="Motorvejssammenløb",I203="Motorvejsvekselstrækning",I203="Sideanlæg"),Beregningsark!AL203*Beregningsark!J203*Beregningsark!K203*Beregningsark!M203*Beregningsark!O203*Beregningsark!P203*Beregningsark!Q203*Beregningsark!R203*Beregningsark!S203*Beregningsark!T203*Beregningsark!Y203*Beregningsark!AA203*Beregningsark!AC203*Beregningsark!AE203*Beregningsark!AG203*Beregningsark!AJ203,Beregningsark!AL203*Beregningsark!J203*Beregningsark!K203*Beregningsark!M203*Beregningsark!O203*Beregningsark!P203*Beregningsark!Q203*Beregningsark!R203*Beregningsark!S203*Beregningsark!T203*Beregningsark!Y203*Beregningsark!AA203*Beregningsark!AC203*Beregningsark!AE203*Beregningsark!AG203*Beregningsark!AJ203*0.8833))</f>
        <v/>
      </c>
      <c r="L203" s="15" t="str">
        <f>IF(Beregningsark!AQ203="","",IF(OR(I203="Motorvejsstrækning",I203="Frakørselsflettestrækning",I203="Tilkørselsflettestrækning",I203="Motorvejsforgrening",I203="Motorvejssammenløb",I203="Motorvejsvekselstrækning",I203="Sideanlæg"),Beregningsark!AM203*Beregningsark!J203*Beregningsark!K203*Beregningsark!M203*Beregningsark!O203*Beregningsark!P203*Beregningsark!Q203*Beregningsark!R203*Beregningsark!S203*Beregningsark!U203*Beregningsark!Y203*Beregningsark!AA203*Beregningsark!AC203*Beregningsark!AE203*Beregningsark!AG203*Beregningsark!AJ203,Beregningsark!AM203*Beregningsark!J203*Beregningsark!K203*Beregningsark!M203*Beregningsark!O203*Beregningsark!P203*Beregningsark!Q203*Beregningsark!R203*Beregningsark!S203*Beregningsark!U203*Beregningsark!Y203*Beregningsark!AA203*Beregningsark!AC203*Beregningsark!AE203*Beregningsark!AG203*Beregningsark!AJ203*1.1176))</f>
        <v/>
      </c>
      <c r="M203" s="15" t="str">
        <f t="shared" si="9"/>
        <v/>
      </c>
      <c r="N203" s="15" t="str">
        <f>IF(Beregningsark!AQ203="","",IF(OR(I203="Motorvejsstrækning",I203="Frakørselsflettestrækning",I203="Tilkørselsflettestrækning",I203="Motorvejsforgrening",I203="Motorvejssammenløb",I203="Motorvejsvekselstrækning",I203="Sideanlæg"),Beregningsark!AN203*Beregningsark!J203*Beregningsark!K203*Beregningsark!L203*Beregningsark!N203*Beregningsark!P203*Beregningsark!R203*Beregningsark!S203*Beregningsark!V203*Beregningsark!Y203*Beregningsark!Z203*Beregningsark!AB203*Beregningsark!AD203*Beregningsark!AH203*Beregningsark!AJ203,Beregningsark!AN203*Beregningsark!J203*Beregningsark!K203*Beregningsark!L203*Beregningsark!N203*Beregningsark!P203*Beregningsark!R203*Beregningsark!S203*Beregningsark!V203*Beregningsark!Y203*Beregningsark!Z203*Beregningsark!AB203*Beregningsark!AD203*Beregningsark!AH203*Beregningsark!AJ203*0.7672))</f>
        <v/>
      </c>
      <c r="O203" s="15" t="str">
        <f>IF(Beregningsark!AQ203="","",IF(OR(I203="Motorvejsstrækning",I203="Frakørselsflettestrækning",I203="Tilkørselsflettestrækning",I203="Motorvejsforgrening",I203="Motorvejssammenløb",I203="Motorvejsvekselstrækning",I203="Sideanlæg"),Beregningsark!AO203*Beregningsark!J203*Beregningsark!K203*Beregningsark!L203*Beregningsark!N203*Beregningsark!P203*Beregningsark!R203*Beregningsark!S203*Beregningsark!W203*Beregningsark!Y203*Beregningsark!Z203*Beregningsark!AB203*Beregningsark!AD203*Beregningsark!AH203*Beregningsark!AJ203,Beregningsark!AO203*Beregningsark!J203*Beregningsark!K203*Beregningsark!L203*Beregningsark!N203*Beregningsark!P203*Beregningsark!R203*Beregningsark!S203*Beregningsark!W203*Beregningsark!Y203*Beregningsark!Z203*Beregningsark!AB203*Beregningsark!AD203*Beregningsark!AH203*Beregningsark!AJ203*0.7672))</f>
        <v/>
      </c>
      <c r="P203" s="15" t="str">
        <f>IF(Beregningsark!AQ203="","",IF(OR(I203="Motorvejsstrækning",I203="Frakørselsflettestrækning",I203="Tilkørselsflettestrækning",I203="Motorvejsforgrening",I203="Motorvejssammenløb",I203="Motorvejsvekselstrækning",I203="Sideanlæg"),Beregningsark!AP203*Beregningsark!J203*Beregningsark!K203*Beregningsark!L203*Beregningsark!N203*Beregningsark!P203*Beregningsark!R203*Beregningsark!S203*Beregningsark!X203*Beregningsark!Y203*Beregningsark!Z203*Beregningsark!AB203*Beregningsark!AD203*Beregningsark!AI203*Beregningsark!AJ203,Beregningsark!AP203*Beregningsark!J203*Beregningsark!K203*Beregningsark!L203*Beregningsark!N203*Beregningsark!P203*Beregningsark!R203*Beregningsark!S203*Beregningsark!X203*Beregningsark!Y203*Beregningsark!Z203*Beregningsark!AB203*Beregningsark!AD203*Beregningsark!AI203*Beregningsark!AJ203*0.7672))</f>
        <v/>
      </c>
      <c r="Q203" s="15" t="str">
        <f t="shared" si="10"/>
        <v/>
      </c>
      <c r="R203" s="17" t="str">
        <f t="shared" si="11"/>
        <v/>
      </c>
    </row>
    <row r="204" spans="1:18" x14ac:dyDescent="0.25">
      <c r="A204" s="4" t="str">
        <f>IF(Inddata!A219="","",Inddata!A219)</f>
        <v/>
      </c>
      <c r="B204" s="4" t="str">
        <f>IF(Inddata!B219="","",Inddata!B219)</f>
        <v/>
      </c>
      <c r="C204" s="4" t="str">
        <f>IF(Inddata!C219="","",Inddata!C219)</f>
        <v/>
      </c>
      <c r="D204" s="4" t="str">
        <f>IF(Inddata!D219="","",Inddata!D219)</f>
        <v/>
      </c>
      <c r="E204" s="4" t="str">
        <f>IF(Inddata!E219="","",Inddata!E219)</f>
        <v/>
      </c>
      <c r="F204" s="4" t="str">
        <f>IF(Inddata!F219="","",Inddata!F219)</f>
        <v/>
      </c>
      <c r="G204" s="4">
        <f>IF(Inddata!G219="","",Inddata!G219)</f>
        <v>0</v>
      </c>
      <c r="H204" s="4" t="str">
        <f>IF(Inddata!H219&gt;0.5,Inddata!H219,"")</f>
        <v/>
      </c>
      <c r="I204" s="4" t="str">
        <f>IF(Inddata!I219="","",Inddata!I219)</f>
        <v/>
      </c>
      <c r="J204" s="15" t="str">
        <f>IF(Beregningsark!AQ204="","",IF(OR(I204="Motorvejsstrækning",I204="Frakørselsflettestrækning",I204="Tilkørselsflettestrækning",I204="Motorvejsforgrening",I204="Motorvejssammenløb",I204="Motorvejsvekselstrækning",I204="Sideanlæg"),Beregningsark!AK204*Beregningsark!J204*Beregningsark!K204*Beregningsark!L204*Beregningsark!N204*Beregningsark!P204*Beregningsark!R204*Beregningsark!S204*Beregningsark!T204*Beregningsark!Y204*Beregningsark!Z204*Beregningsark!AB204*Beregningsark!AD204*Beregningsark!AF204*Beregningsark!AJ204,Beregningsark!AK204*Beregningsark!J204*Beregningsark!K204*Beregningsark!L204*Beregningsark!N204*Beregningsark!P204*Beregningsark!R204*Beregningsark!S204*Beregningsark!T204*Beregningsark!Y204*Beregningsark!Z204*Beregningsark!AB204*Beregningsark!AD204*Beregningsark!AF204*Beregningsark!AJ204*0.7672))</f>
        <v/>
      </c>
      <c r="K204" s="15" t="str">
        <f>IF(Beregningsark!AQ204="","",IF(OR(I204="Motorvejsstrækning",I204="Frakørselsflettestrækning",I204="Tilkørselsflettestrækning",I204="Motorvejsforgrening",I204="Motorvejssammenløb",I204="Motorvejsvekselstrækning",I204="Sideanlæg"),Beregningsark!AL204*Beregningsark!J204*Beregningsark!K204*Beregningsark!M204*Beregningsark!O204*Beregningsark!P204*Beregningsark!Q204*Beregningsark!R204*Beregningsark!S204*Beregningsark!T204*Beregningsark!Y204*Beregningsark!AA204*Beregningsark!AC204*Beregningsark!AE204*Beregningsark!AG204*Beregningsark!AJ204,Beregningsark!AL204*Beregningsark!J204*Beregningsark!K204*Beregningsark!M204*Beregningsark!O204*Beregningsark!P204*Beregningsark!Q204*Beregningsark!R204*Beregningsark!S204*Beregningsark!T204*Beregningsark!Y204*Beregningsark!AA204*Beregningsark!AC204*Beregningsark!AE204*Beregningsark!AG204*Beregningsark!AJ204*0.8833))</f>
        <v/>
      </c>
      <c r="L204" s="15" t="str">
        <f>IF(Beregningsark!AQ204="","",IF(OR(I204="Motorvejsstrækning",I204="Frakørselsflettestrækning",I204="Tilkørselsflettestrækning",I204="Motorvejsforgrening",I204="Motorvejssammenløb",I204="Motorvejsvekselstrækning",I204="Sideanlæg"),Beregningsark!AM204*Beregningsark!J204*Beregningsark!K204*Beregningsark!M204*Beregningsark!O204*Beregningsark!P204*Beregningsark!Q204*Beregningsark!R204*Beregningsark!S204*Beregningsark!U204*Beregningsark!Y204*Beregningsark!AA204*Beregningsark!AC204*Beregningsark!AE204*Beregningsark!AG204*Beregningsark!AJ204,Beregningsark!AM204*Beregningsark!J204*Beregningsark!K204*Beregningsark!M204*Beregningsark!O204*Beregningsark!P204*Beregningsark!Q204*Beregningsark!R204*Beregningsark!S204*Beregningsark!U204*Beregningsark!Y204*Beregningsark!AA204*Beregningsark!AC204*Beregningsark!AE204*Beregningsark!AG204*Beregningsark!AJ204*1.1176))</f>
        <v/>
      </c>
      <c r="M204" s="15" t="str">
        <f t="shared" si="9"/>
        <v/>
      </c>
      <c r="N204" s="15" t="str">
        <f>IF(Beregningsark!AQ204="","",IF(OR(I204="Motorvejsstrækning",I204="Frakørselsflettestrækning",I204="Tilkørselsflettestrækning",I204="Motorvejsforgrening",I204="Motorvejssammenløb",I204="Motorvejsvekselstrækning",I204="Sideanlæg"),Beregningsark!AN204*Beregningsark!J204*Beregningsark!K204*Beregningsark!L204*Beregningsark!N204*Beregningsark!P204*Beregningsark!R204*Beregningsark!S204*Beregningsark!V204*Beregningsark!Y204*Beregningsark!Z204*Beregningsark!AB204*Beregningsark!AD204*Beregningsark!AH204*Beregningsark!AJ204,Beregningsark!AN204*Beregningsark!J204*Beregningsark!K204*Beregningsark!L204*Beregningsark!N204*Beregningsark!P204*Beregningsark!R204*Beregningsark!S204*Beregningsark!V204*Beregningsark!Y204*Beregningsark!Z204*Beregningsark!AB204*Beregningsark!AD204*Beregningsark!AH204*Beregningsark!AJ204*0.7672))</f>
        <v/>
      </c>
      <c r="O204" s="15" t="str">
        <f>IF(Beregningsark!AQ204="","",IF(OR(I204="Motorvejsstrækning",I204="Frakørselsflettestrækning",I204="Tilkørselsflettestrækning",I204="Motorvejsforgrening",I204="Motorvejssammenløb",I204="Motorvejsvekselstrækning",I204="Sideanlæg"),Beregningsark!AO204*Beregningsark!J204*Beregningsark!K204*Beregningsark!L204*Beregningsark!N204*Beregningsark!P204*Beregningsark!R204*Beregningsark!S204*Beregningsark!W204*Beregningsark!Y204*Beregningsark!Z204*Beregningsark!AB204*Beregningsark!AD204*Beregningsark!AH204*Beregningsark!AJ204,Beregningsark!AO204*Beregningsark!J204*Beregningsark!K204*Beregningsark!L204*Beregningsark!N204*Beregningsark!P204*Beregningsark!R204*Beregningsark!S204*Beregningsark!W204*Beregningsark!Y204*Beregningsark!Z204*Beregningsark!AB204*Beregningsark!AD204*Beregningsark!AH204*Beregningsark!AJ204*0.7672))</f>
        <v/>
      </c>
      <c r="P204" s="15" t="str">
        <f>IF(Beregningsark!AQ204="","",IF(OR(I204="Motorvejsstrækning",I204="Frakørselsflettestrækning",I204="Tilkørselsflettestrækning",I204="Motorvejsforgrening",I204="Motorvejssammenløb",I204="Motorvejsvekselstrækning",I204="Sideanlæg"),Beregningsark!AP204*Beregningsark!J204*Beregningsark!K204*Beregningsark!L204*Beregningsark!N204*Beregningsark!P204*Beregningsark!R204*Beregningsark!S204*Beregningsark!X204*Beregningsark!Y204*Beregningsark!Z204*Beregningsark!AB204*Beregningsark!AD204*Beregningsark!AI204*Beregningsark!AJ204,Beregningsark!AP204*Beregningsark!J204*Beregningsark!K204*Beregningsark!L204*Beregningsark!N204*Beregningsark!P204*Beregningsark!R204*Beregningsark!S204*Beregningsark!X204*Beregningsark!Y204*Beregningsark!Z204*Beregningsark!AB204*Beregningsark!AD204*Beregningsark!AI204*Beregningsark!AJ204*0.7672))</f>
        <v/>
      </c>
      <c r="Q204" s="15" t="str">
        <f t="shared" si="10"/>
        <v/>
      </c>
      <c r="R204" s="17" t="str">
        <f t="shared" si="11"/>
        <v/>
      </c>
    </row>
    <row r="205" spans="1:18" x14ac:dyDescent="0.25">
      <c r="A205" s="4" t="str">
        <f>IF(Inddata!A220="","",Inddata!A220)</f>
        <v/>
      </c>
      <c r="B205" s="4" t="str">
        <f>IF(Inddata!B220="","",Inddata!B220)</f>
        <v/>
      </c>
      <c r="C205" s="4" t="str">
        <f>IF(Inddata!C220="","",Inddata!C220)</f>
        <v/>
      </c>
      <c r="D205" s="4" t="str">
        <f>IF(Inddata!D220="","",Inddata!D220)</f>
        <v/>
      </c>
      <c r="E205" s="4" t="str">
        <f>IF(Inddata!E220="","",Inddata!E220)</f>
        <v/>
      </c>
      <c r="F205" s="4" t="str">
        <f>IF(Inddata!F220="","",Inddata!F220)</f>
        <v/>
      </c>
      <c r="G205" s="4">
        <f>IF(Inddata!G220="","",Inddata!G220)</f>
        <v>0</v>
      </c>
      <c r="H205" s="4" t="str">
        <f>IF(Inddata!H220&gt;0.5,Inddata!H220,"")</f>
        <v/>
      </c>
      <c r="I205" s="4" t="str">
        <f>IF(Inddata!I220="","",Inddata!I220)</f>
        <v/>
      </c>
      <c r="J205" s="15" t="str">
        <f>IF(Beregningsark!AQ205="","",IF(OR(I205="Motorvejsstrækning",I205="Frakørselsflettestrækning",I205="Tilkørselsflettestrækning",I205="Motorvejsforgrening",I205="Motorvejssammenløb",I205="Motorvejsvekselstrækning",I205="Sideanlæg"),Beregningsark!AK205*Beregningsark!J205*Beregningsark!K205*Beregningsark!L205*Beregningsark!N205*Beregningsark!P205*Beregningsark!R205*Beregningsark!S205*Beregningsark!T205*Beregningsark!Y205*Beregningsark!Z205*Beregningsark!AB205*Beregningsark!AD205*Beregningsark!AF205*Beregningsark!AJ205,Beregningsark!AK205*Beregningsark!J205*Beregningsark!K205*Beregningsark!L205*Beregningsark!N205*Beregningsark!P205*Beregningsark!R205*Beregningsark!S205*Beregningsark!T205*Beregningsark!Y205*Beregningsark!Z205*Beregningsark!AB205*Beregningsark!AD205*Beregningsark!AF205*Beregningsark!AJ205*0.7672))</f>
        <v/>
      </c>
      <c r="K205" s="15" t="str">
        <f>IF(Beregningsark!AQ205="","",IF(OR(I205="Motorvejsstrækning",I205="Frakørselsflettestrækning",I205="Tilkørselsflettestrækning",I205="Motorvejsforgrening",I205="Motorvejssammenløb",I205="Motorvejsvekselstrækning",I205="Sideanlæg"),Beregningsark!AL205*Beregningsark!J205*Beregningsark!K205*Beregningsark!M205*Beregningsark!O205*Beregningsark!P205*Beregningsark!Q205*Beregningsark!R205*Beregningsark!S205*Beregningsark!T205*Beregningsark!Y205*Beregningsark!AA205*Beregningsark!AC205*Beregningsark!AE205*Beregningsark!AG205*Beregningsark!AJ205,Beregningsark!AL205*Beregningsark!J205*Beregningsark!K205*Beregningsark!M205*Beregningsark!O205*Beregningsark!P205*Beregningsark!Q205*Beregningsark!R205*Beregningsark!S205*Beregningsark!T205*Beregningsark!Y205*Beregningsark!AA205*Beregningsark!AC205*Beregningsark!AE205*Beregningsark!AG205*Beregningsark!AJ205*0.8833))</f>
        <v/>
      </c>
      <c r="L205" s="15" t="str">
        <f>IF(Beregningsark!AQ205="","",IF(OR(I205="Motorvejsstrækning",I205="Frakørselsflettestrækning",I205="Tilkørselsflettestrækning",I205="Motorvejsforgrening",I205="Motorvejssammenløb",I205="Motorvejsvekselstrækning",I205="Sideanlæg"),Beregningsark!AM205*Beregningsark!J205*Beregningsark!K205*Beregningsark!M205*Beregningsark!O205*Beregningsark!P205*Beregningsark!Q205*Beregningsark!R205*Beregningsark!S205*Beregningsark!U205*Beregningsark!Y205*Beregningsark!AA205*Beregningsark!AC205*Beregningsark!AE205*Beregningsark!AG205*Beregningsark!AJ205,Beregningsark!AM205*Beregningsark!J205*Beregningsark!K205*Beregningsark!M205*Beregningsark!O205*Beregningsark!P205*Beregningsark!Q205*Beregningsark!R205*Beregningsark!S205*Beregningsark!U205*Beregningsark!Y205*Beregningsark!AA205*Beregningsark!AC205*Beregningsark!AE205*Beregningsark!AG205*Beregningsark!AJ205*1.1176))</f>
        <v/>
      </c>
      <c r="M205" s="15" t="str">
        <f t="shared" si="9"/>
        <v/>
      </c>
      <c r="N205" s="15" t="str">
        <f>IF(Beregningsark!AQ205="","",IF(OR(I205="Motorvejsstrækning",I205="Frakørselsflettestrækning",I205="Tilkørselsflettestrækning",I205="Motorvejsforgrening",I205="Motorvejssammenløb",I205="Motorvejsvekselstrækning",I205="Sideanlæg"),Beregningsark!AN205*Beregningsark!J205*Beregningsark!K205*Beregningsark!L205*Beregningsark!N205*Beregningsark!P205*Beregningsark!R205*Beregningsark!S205*Beregningsark!V205*Beregningsark!Y205*Beregningsark!Z205*Beregningsark!AB205*Beregningsark!AD205*Beregningsark!AH205*Beregningsark!AJ205,Beregningsark!AN205*Beregningsark!J205*Beregningsark!K205*Beregningsark!L205*Beregningsark!N205*Beregningsark!P205*Beregningsark!R205*Beregningsark!S205*Beregningsark!V205*Beregningsark!Y205*Beregningsark!Z205*Beregningsark!AB205*Beregningsark!AD205*Beregningsark!AH205*Beregningsark!AJ205*0.7672))</f>
        <v/>
      </c>
      <c r="O205" s="15" t="str">
        <f>IF(Beregningsark!AQ205="","",IF(OR(I205="Motorvejsstrækning",I205="Frakørselsflettestrækning",I205="Tilkørselsflettestrækning",I205="Motorvejsforgrening",I205="Motorvejssammenløb",I205="Motorvejsvekselstrækning",I205="Sideanlæg"),Beregningsark!AO205*Beregningsark!J205*Beregningsark!K205*Beregningsark!L205*Beregningsark!N205*Beregningsark!P205*Beregningsark!R205*Beregningsark!S205*Beregningsark!W205*Beregningsark!Y205*Beregningsark!Z205*Beregningsark!AB205*Beregningsark!AD205*Beregningsark!AH205*Beregningsark!AJ205,Beregningsark!AO205*Beregningsark!J205*Beregningsark!K205*Beregningsark!L205*Beregningsark!N205*Beregningsark!P205*Beregningsark!R205*Beregningsark!S205*Beregningsark!W205*Beregningsark!Y205*Beregningsark!Z205*Beregningsark!AB205*Beregningsark!AD205*Beregningsark!AH205*Beregningsark!AJ205*0.7672))</f>
        <v/>
      </c>
      <c r="P205" s="15" t="str">
        <f>IF(Beregningsark!AQ205="","",IF(OR(I205="Motorvejsstrækning",I205="Frakørselsflettestrækning",I205="Tilkørselsflettestrækning",I205="Motorvejsforgrening",I205="Motorvejssammenløb",I205="Motorvejsvekselstrækning",I205="Sideanlæg"),Beregningsark!AP205*Beregningsark!J205*Beregningsark!K205*Beregningsark!L205*Beregningsark!N205*Beregningsark!P205*Beregningsark!R205*Beregningsark!S205*Beregningsark!X205*Beregningsark!Y205*Beregningsark!Z205*Beregningsark!AB205*Beregningsark!AD205*Beregningsark!AI205*Beregningsark!AJ205,Beregningsark!AP205*Beregningsark!J205*Beregningsark!K205*Beregningsark!L205*Beregningsark!N205*Beregningsark!P205*Beregningsark!R205*Beregningsark!S205*Beregningsark!X205*Beregningsark!Y205*Beregningsark!Z205*Beregningsark!AB205*Beregningsark!AD205*Beregningsark!AI205*Beregningsark!AJ205*0.7672))</f>
        <v/>
      </c>
      <c r="Q205" s="15" t="str">
        <f t="shared" si="10"/>
        <v/>
      </c>
      <c r="R205" s="17" t="str">
        <f t="shared" si="11"/>
        <v/>
      </c>
    </row>
    <row r="206" spans="1:18" x14ac:dyDescent="0.25">
      <c r="A206" s="4" t="str">
        <f>IF(Inddata!A221="","",Inddata!A221)</f>
        <v/>
      </c>
      <c r="B206" s="4" t="str">
        <f>IF(Inddata!B221="","",Inddata!B221)</f>
        <v/>
      </c>
      <c r="C206" s="4" t="str">
        <f>IF(Inddata!C221="","",Inddata!C221)</f>
        <v/>
      </c>
      <c r="D206" s="4" t="str">
        <f>IF(Inddata!D221="","",Inddata!D221)</f>
        <v/>
      </c>
      <c r="E206" s="4" t="str">
        <f>IF(Inddata!E221="","",Inddata!E221)</f>
        <v/>
      </c>
      <c r="F206" s="4" t="str">
        <f>IF(Inddata!F221="","",Inddata!F221)</f>
        <v/>
      </c>
      <c r="G206" s="4">
        <f>IF(Inddata!G221="","",Inddata!G221)</f>
        <v>0</v>
      </c>
      <c r="H206" s="4" t="str">
        <f>IF(Inddata!H221&gt;0.5,Inddata!H221,"")</f>
        <v/>
      </c>
      <c r="I206" s="4" t="str">
        <f>IF(Inddata!I221="","",Inddata!I221)</f>
        <v/>
      </c>
      <c r="J206" s="15" t="str">
        <f>IF(Beregningsark!AQ206="","",IF(OR(I206="Motorvejsstrækning",I206="Frakørselsflettestrækning",I206="Tilkørselsflettestrækning",I206="Motorvejsforgrening",I206="Motorvejssammenløb",I206="Motorvejsvekselstrækning",I206="Sideanlæg"),Beregningsark!AK206*Beregningsark!J206*Beregningsark!K206*Beregningsark!L206*Beregningsark!N206*Beregningsark!P206*Beregningsark!R206*Beregningsark!S206*Beregningsark!T206*Beregningsark!Y206*Beregningsark!Z206*Beregningsark!AB206*Beregningsark!AD206*Beregningsark!AF206*Beregningsark!AJ206,Beregningsark!AK206*Beregningsark!J206*Beregningsark!K206*Beregningsark!L206*Beregningsark!N206*Beregningsark!P206*Beregningsark!R206*Beregningsark!S206*Beregningsark!T206*Beregningsark!Y206*Beregningsark!Z206*Beregningsark!AB206*Beregningsark!AD206*Beregningsark!AF206*Beregningsark!AJ206*0.7672))</f>
        <v/>
      </c>
      <c r="K206" s="15" t="str">
        <f>IF(Beregningsark!AQ206="","",IF(OR(I206="Motorvejsstrækning",I206="Frakørselsflettestrækning",I206="Tilkørselsflettestrækning",I206="Motorvejsforgrening",I206="Motorvejssammenløb",I206="Motorvejsvekselstrækning",I206="Sideanlæg"),Beregningsark!AL206*Beregningsark!J206*Beregningsark!K206*Beregningsark!M206*Beregningsark!O206*Beregningsark!P206*Beregningsark!Q206*Beregningsark!R206*Beregningsark!S206*Beregningsark!T206*Beregningsark!Y206*Beregningsark!AA206*Beregningsark!AC206*Beregningsark!AE206*Beregningsark!AG206*Beregningsark!AJ206,Beregningsark!AL206*Beregningsark!J206*Beregningsark!K206*Beregningsark!M206*Beregningsark!O206*Beregningsark!P206*Beregningsark!Q206*Beregningsark!R206*Beregningsark!S206*Beregningsark!T206*Beregningsark!Y206*Beregningsark!AA206*Beregningsark!AC206*Beregningsark!AE206*Beregningsark!AG206*Beregningsark!AJ206*0.8833))</f>
        <v/>
      </c>
      <c r="L206" s="15" t="str">
        <f>IF(Beregningsark!AQ206="","",IF(OR(I206="Motorvejsstrækning",I206="Frakørselsflettestrækning",I206="Tilkørselsflettestrækning",I206="Motorvejsforgrening",I206="Motorvejssammenløb",I206="Motorvejsvekselstrækning",I206="Sideanlæg"),Beregningsark!AM206*Beregningsark!J206*Beregningsark!K206*Beregningsark!M206*Beregningsark!O206*Beregningsark!P206*Beregningsark!Q206*Beregningsark!R206*Beregningsark!S206*Beregningsark!U206*Beregningsark!Y206*Beregningsark!AA206*Beregningsark!AC206*Beregningsark!AE206*Beregningsark!AG206*Beregningsark!AJ206,Beregningsark!AM206*Beregningsark!J206*Beregningsark!K206*Beregningsark!M206*Beregningsark!O206*Beregningsark!P206*Beregningsark!Q206*Beregningsark!R206*Beregningsark!S206*Beregningsark!U206*Beregningsark!Y206*Beregningsark!AA206*Beregningsark!AC206*Beregningsark!AE206*Beregningsark!AG206*Beregningsark!AJ206*1.1176))</f>
        <v/>
      </c>
      <c r="M206" s="15" t="str">
        <f t="shared" si="9"/>
        <v/>
      </c>
      <c r="N206" s="15" t="str">
        <f>IF(Beregningsark!AQ206="","",IF(OR(I206="Motorvejsstrækning",I206="Frakørselsflettestrækning",I206="Tilkørselsflettestrækning",I206="Motorvejsforgrening",I206="Motorvejssammenløb",I206="Motorvejsvekselstrækning",I206="Sideanlæg"),Beregningsark!AN206*Beregningsark!J206*Beregningsark!K206*Beregningsark!L206*Beregningsark!N206*Beregningsark!P206*Beregningsark!R206*Beregningsark!S206*Beregningsark!V206*Beregningsark!Y206*Beregningsark!Z206*Beregningsark!AB206*Beregningsark!AD206*Beregningsark!AH206*Beregningsark!AJ206,Beregningsark!AN206*Beregningsark!J206*Beregningsark!K206*Beregningsark!L206*Beregningsark!N206*Beregningsark!P206*Beregningsark!R206*Beregningsark!S206*Beregningsark!V206*Beregningsark!Y206*Beregningsark!Z206*Beregningsark!AB206*Beregningsark!AD206*Beregningsark!AH206*Beregningsark!AJ206*0.7672))</f>
        <v/>
      </c>
      <c r="O206" s="15" t="str">
        <f>IF(Beregningsark!AQ206="","",IF(OR(I206="Motorvejsstrækning",I206="Frakørselsflettestrækning",I206="Tilkørselsflettestrækning",I206="Motorvejsforgrening",I206="Motorvejssammenløb",I206="Motorvejsvekselstrækning",I206="Sideanlæg"),Beregningsark!AO206*Beregningsark!J206*Beregningsark!K206*Beregningsark!L206*Beregningsark!N206*Beregningsark!P206*Beregningsark!R206*Beregningsark!S206*Beregningsark!W206*Beregningsark!Y206*Beregningsark!Z206*Beregningsark!AB206*Beregningsark!AD206*Beregningsark!AH206*Beregningsark!AJ206,Beregningsark!AO206*Beregningsark!J206*Beregningsark!K206*Beregningsark!L206*Beregningsark!N206*Beregningsark!P206*Beregningsark!R206*Beregningsark!S206*Beregningsark!W206*Beregningsark!Y206*Beregningsark!Z206*Beregningsark!AB206*Beregningsark!AD206*Beregningsark!AH206*Beregningsark!AJ206*0.7672))</f>
        <v/>
      </c>
      <c r="P206" s="15" t="str">
        <f>IF(Beregningsark!AQ206="","",IF(OR(I206="Motorvejsstrækning",I206="Frakørselsflettestrækning",I206="Tilkørselsflettestrækning",I206="Motorvejsforgrening",I206="Motorvejssammenløb",I206="Motorvejsvekselstrækning",I206="Sideanlæg"),Beregningsark!AP206*Beregningsark!J206*Beregningsark!K206*Beregningsark!L206*Beregningsark!N206*Beregningsark!P206*Beregningsark!R206*Beregningsark!S206*Beregningsark!X206*Beregningsark!Y206*Beregningsark!Z206*Beregningsark!AB206*Beregningsark!AD206*Beregningsark!AI206*Beregningsark!AJ206,Beregningsark!AP206*Beregningsark!J206*Beregningsark!K206*Beregningsark!L206*Beregningsark!N206*Beregningsark!P206*Beregningsark!R206*Beregningsark!S206*Beregningsark!X206*Beregningsark!Y206*Beregningsark!Z206*Beregningsark!AB206*Beregningsark!AD206*Beregningsark!AI206*Beregningsark!AJ206*0.7672))</f>
        <v/>
      </c>
      <c r="Q206" s="15" t="str">
        <f t="shared" si="10"/>
        <v/>
      </c>
      <c r="R206" s="17" t="str">
        <f t="shared" si="11"/>
        <v/>
      </c>
    </row>
    <row r="207" spans="1:18" x14ac:dyDescent="0.25">
      <c r="A207" s="4" t="str">
        <f>IF(Inddata!A222="","",Inddata!A222)</f>
        <v/>
      </c>
      <c r="B207" s="4" t="str">
        <f>IF(Inddata!B222="","",Inddata!B222)</f>
        <v/>
      </c>
      <c r="C207" s="4" t="str">
        <f>IF(Inddata!C222="","",Inddata!C222)</f>
        <v/>
      </c>
      <c r="D207" s="4" t="str">
        <f>IF(Inddata!D222="","",Inddata!D222)</f>
        <v/>
      </c>
      <c r="E207" s="4" t="str">
        <f>IF(Inddata!E222="","",Inddata!E222)</f>
        <v/>
      </c>
      <c r="F207" s="4" t="str">
        <f>IF(Inddata!F222="","",Inddata!F222)</f>
        <v/>
      </c>
      <c r="G207" s="4">
        <f>IF(Inddata!G222="","",Inddata!G222)</f>
        <v>0</v>
      </c>
      <c r="H207" s="4" t="str">
        <f>IF(Inddata!H222&gt;0.5,Inddata!H222,"")</f>
        <v/>
      </c>
      <c r="I207" s="4" t="str">
        <f>IF(Inddata!I222="","",Inddata!I222)</f>
        <v/>
      </c>
      <c r="J207" s="15" t="str">
        <f>IF(Beregningsark!AQ207="","",IF(OR(I207="Motorvejsstrækning",I207="Frakørselsflettestrækning",I207="Tilkørselsflettestrækning",I207="Motorvejsforgrening",I207="Motorvejssammenløb",I207="Motorvejsvekselstrækning",I207="Sideanlæg"),Beregningsark!AK207*Beregningsark!J207*Beregningsark!K207*Beregningsark!L207*Beregningsark!N207*Beregningsark!P207*Beregningsark!R207*Beregningsark!S207*Beregningsark!T207*Beregningsark!Y207*Beregningsark!Z207*Beregningsark!AB207*Beregningsark!AD207*Beregningsark!AF207*Beregningsark!AJ207,Beregningsark!AK207*Beregningsark!J207*Beregningsark!K207*Beregningsark!L207*Beregningsark!N207*Beregningsark!P207*Beregningsark!R207*Beregningsark!S207*Beregningsark!T207*Beregningsark!Y207*Beregningsark!Z207*Beregningsark!AB207*Beregningsark!AD207*Beregningsark!AF207*Beregningsark!AJ207*0.7672))</f>
        <v/>
      </c>
      <c r="K207" s="15" t="str">
        <f>IF(Beregningsark!AQ207="","",IF(OR(I207="Motorvejsstrækning",I207="Frakørselsflettestrækning",I207="Tilkørselsflettestrækning",I207="Motorvejsforgrening",I207="Motorvejssammenløb",I207="Motorvejsvekselstrækning",I207="Sideanlæg"),Beregningsark!AL207*Beregningsark!J207*Beregningsark!K207*Beregningsark!M207*Beregningsark!O207*Beregningsark!P207*Beregningsark!Q207*Beregningsark!R207*Beregningsark!S207*Beregningsark!T207*Beregningsark!Y207*Beregningsark!AA207*Beregningsark!AC207*Beregningsark!AE207*Beregningsark!AG207*Beregningsark!AJ207,Beregningsark!AL207*Beregningsark!J207*Beregningsark!K207*Beregningsark!M207*Beregningsark!O207*Beregningsark!P207*Beregningsark!Q207*Beregningsark!R207*Beregningsark!S207*Beregningsark!T207*Beregningsark!Y207*Beregningsark!AA207*Beregningsark!AC207*Beregningsark!AE207*Beregningsark!AG207*Beregningsark!AJ207*0.8833))</f>
        <v/>
      </c>
      <c r="L207" s="15" t="str">
        <f>IF(Beregningsark!AQ207="","",IF(OR(I207="Motorvejsstrækning",I207="Frakørselsflettestrækning",I207="Tilkørselsflettestrækning",I207="Motorvejsforgrening",I207="Motorvejssammenløb",I207="Motorvejsvekselstrækning",I207="Sideanlæg"),Beregningsark!AM207*Beregningsark!J207*Beregningsark!K207*Beregningsark!M207*Beregningsark!O207*Beregningsark!P207*Beregningsark!Q207*Beregningsark!R207*Beregningsark!S207*Beregningsark!U207*Beregningsark!Y207*Beregningsark!AA207*Beregningsark!AC207*Beregningsark!AE207*Beregningsark!AG207*Beregningsark!AJ207,Beregningsark!AM207*Beregningsark!J207*Beregningsark!K207*Beregningsark!M207*Beregningsark!O207*Beregningsark!P207*Beregningsark!Q207*Beregningsark!R207*Beregningsark!S207*Beregningsark!U207*Beregningsark!Y207*Beregningsark!AA207*Beregningsark!AC207*Beregningsark!AE207*Beregningsark!AG207*Beregningsark!AJ207*1.1176))</f>
        <v/>
      </c>
      <c r="M207" s="15" t="str">
        <f t="shared" si="9"/>
        <v/>
      </c>
      <c r="N207" s="15" t="str">
        <f>IF(Beregningsark!AQ207="","",IF(OR(I207="Motorvejsstrækning",I207="Frakørselsflettestrækning",I207="Tilkørselsflettestrækning",I207="Motorvejsforgrening",I207="Motorvejssammenløb",I207="Motorvejsvekselstrækning",I207="Sideanlæg"),Beregningsark!AN207*Beregningsark!J207*Beregningsark!K207*Beregningsark!L207*Beregningsark!N207*Beregningsark!P207*Beregningsark!R207*Beregningsark!S207*Beregningsark!V207*Beregningsark!Y207*Beregningsark!Z207*Beregningsark!AB207*Beregningsark!AD207*Beregningsark!AH207*Beregningsark!AJ207,Beregningsark!AN207*Beregningsark!J207*Beregningsark!K207*Beregningsark!L207*Beregningsark!N207*Beregningsark!P207*Beregningsark!R207*Beregningsark!S207*Beregningsark!V207*Beregningsark!Y207*Beregningsark!Z207*Beregningsark!AB207*Beregningsark!AD207*Beregningsark!AH207*Beregningsark!AJ207*0.7672))</f>
        <v/>
      </c>
      <c r="O207" s="15" t="str">
        <f>IF(Beregningsark!AQ207="","",IF(OR(I207="Motorvejsstrækning",I207="Frakørselsflettestrækning",I207="Tilkørselsflettestrækning",I207="Motorvejsforgrening",I207="Motorvejssammenløb",I207="Motorvejsvekselstrækning",I207="Sideanlæg"),Beregningsark!AO207*Beregningsark!J207*Beregningsark!K207*Beregningsark!L207*Beregningsark!N207*Beregningsark!P207*Beregningsark!R207*Beregningsark!S207*Beregningsark!W207*Beregningsark!Y207*Beregningsark!Z207*Beregningsark!AB207*Beregningsark!AD207*Beregningsark!AH207*Beregningsark!AJ207,Beregningsark!AO207*Beregningsark!J207*Beregningsark!K207*Beregningsark!L207*Beregningsark!N207*Beregningsark!P207*Beregningsark!R207*Beregningsark!S207*Beregningsark!W207*Beregningsark!Y207*Beregningsark!Z207*Beregningsark!AB207*Beregningsark!AD207*Beregningsark!AH207*Beregningsark!AJ207*0.7672))</f>
        <v/>
      </c>
      <c r="P207" s="15" t="str">
        <f>IF(Beregningsark!AQ207="","",IF(OR(I207="Motorvejsstrækning",I207="Frakørselsflettestrækning",I207="Tilkørselsflettestrækning",I207="Motorvejsforgrening",I207="Motorvejssammenløb",I207="Motorvejsvekselstrækning",I207="Sideanlæg"),Beregningsark!AP207*Beregningsark!J207*Beregningsark!K207*Beregningsark!L207*Beregningsark!N207*Beregningsark!P207*Beregningsark!R207*Beregningsark!S207*Beregningsark!X207*Beregningsark!Y207*Beregningsark!Z207*Beregningsark!AB207*Beregningsark!AD207*Beregningsark!AI207*Beregningsark!AJ207,Beregningsark!AP207*Beregningsark!J207*Beregningsark!K207*Beregningsark!L207*Beregningsark!N207*Beregningsark!P207*Beregningsark!R207*Beregningsark!S207*Beregningsark!X207*Beregningsark!Y207*Beregningsark!Z207*Beregningsark!AB207*Beregningsark!AD207*Beregningsark!AI207*Beregningsark!AJ207*0.7672))</f>
        <v/>
      </c>
      <c r="Q207" s="15" t="str">
        <f t="shared" si="10"/>
        <v/>
      </c>
      <c r="R207" s="17" t="str">
        <f t="shared" si="11"/>
        <v/>
      </c>
    </row>
    <row r="208" spans="1:18" x14ac:dyDescent="0.25">
      <c r="A208" s="4" t="str">
        <f>IF(Inddata!A223="","",Inddata!A223)</f>
        <v/>
      </c>
      <c r="B208" s="4" t="str">
        <f>IF(Inddata!B223="","",Inddata!B223)</f>
        <v/>
      </c>
      <c r="C208" s="4" t="str">
        <f>IF(Inddata!C223="","",Inddata!C223)</f>
        <v/>
      </c>
      <c r="D208" s="4" t="str">
        <f>IF(Inddata!D223="","",Inddata!D223)</f>
        <v/>
      </c>
      <c r="E208" s="4" t="str">
        <f>IF(Inddata!E223="","",Inddata!E223)</f>
        <v/>
      </c>
      <c r="F208" s="4" t="str">
        <f>IF(Inddata!F223="","",Inddata!F223)</f>
        <v/>
      </c>
      <c r="G208" s="4">
        <f>IF(Inddata!G223="","",Inddata!G223)</f>
        <v>0</v>
      </c>
      <c r="H208" s="4" t="str">
        <f>IF(Inddata!H223&gt;0.5,Inddata!H223,"")</f>
        <v/>
      </c>
      <c r="I208" s="4" t="str">
        <f>IF(Inddata!I223="","",Inddata!I223)</f>
        <v/>
      </c>
      <c r="J208" s="15" t="str">
        <f>IF(Beregningsark!AQ208="","",IF(OR(I208="Motorvejsstrækning",I208="Frakørselsflettestrækning",I208="Tilkørselsflettestrækning",I208="Motorvejsforgrening",I208="Motorvejssammenløb",I208="Motorvejsvekselstrækning",I208="Sideanlæg"),Beregningsark!AK208*Beregningsark!J208*Beregningsark!K208*Beregningsark!L208*Beregningsark!N208*Beregningsark!P208*Beregningsark!R208*Beregningsark!S208*Beregningsark!T208*Beregningsark!Y208*Beregningsark!Z208*Beregningsark!AB208*Beregningsark!AD208*Beregningsark!AF208*Beregningsark!AJ208,Beregningsark!AK208*Beregningsark!J208*Beregningsark!K208*Beregningsark!L208*Beregningsark!N208*Beregningsark!P208*Beregningsark!R208*Beregningsark!S208*Beregningsark!T208*Beregningsark!Y208*Beregningsark!Z208*Beregningsark!AB208*Beregningsark!AD208*Beregningsark!AF208*Beregningsark!AJ208*0.7672))</f>
        <v/>
      </c>
      <c r="K208" s="15" t="str">
        <f>IF(Beregningsark!AQ208="","",IF(OR(I208="Motorvejsstrækning",I208="Frakørselsflettestrækning",I208="Tilkørselsflettestrækning",I208="Motorvejsforgrening",I208="Motorvejssammenløb",I208="Motorvejsvekselstrækning",I208="Sideanlæg"),Beregningsark!AL208*Beregningsark!J208*Beregningsark!K208*Beregningsark!M208*Beregningsark!O208*Beregningsark!P208*Beregningsark!Q208*Beregningsark!R208*Beregningsark!S208*Beregningsark!T208*Beregningsark!Y208*Beregningsark!AA208*Beregningsark!AC208*Beregningsark!AE208*Beregningsark!AG208*Beregningsark!AJ208,Beregningsark!AL208*Beregningsark!J208*Beregningsark!K208*Beregningsark!M208*Beregningsark!O208*Beregningsark!P208*Beregningsark!Q208*Beregningsark!R208*Beregningsark!S208*Beregningsark!T208*Beregningsark!Y208*Beregningsark!AA208*Beregningsark!AC208*Beregningsark!AE208*Beregningsark!AG208*Beregningsark!AJ208*0.8833))</f>
        <v/>
      </c>
      <c r="L208" s="15" t="str">
        <f>IF(Beregningsark!AQ208="","",IF(OR(I208="Motorvejsstrækning",I208="Frakørselsflettestrækning",I208="Tilkørselsflettestrækning",I208="Motorvejsforgrening",I208="Motorvejssammenløb",I208="Motorvejsvekselstrækning",I208="Sideanlæg"),Beregningsark!AM208*Beregningsark!J208*Beregningsark!K208*Beregningsark!M208*Beregningsark!O208*Beregningsark!P208*Beregningsark!Q208*Beregningsark!R208*Beregningsark!S208*Beregningsark!U208*Beregningsark!Y208*Beregningsark!AA208*Beregningsark!AC208*Beregningsark!AE208*Beregningsark!AG208*Beregningsark!AJ208,Beregningsark!AM208*Beregningsark!J208*Beregningsark!K208*Beregningsark!M208*Beregningsark!O208*Beregningsark!P208*Beregningsark!Q208*Beregningsark!R208*Beregningsark!S208*Beregningsark!U208*Beregningsark!Y208*Beregningsark!AA208*Beregningsark!AC208*Beregningsark!AE208*Beregningsark!AG208*Beregningsark!AJ208*1.1176))</f>
        <v/>
      </c>
      <c r="M208" s="15" t="str">
        <f t="shared" si="9"/>
        <v/>
      </c>
      <c r="N208" s="15" t="str">
        <f>IF(Beregningsark!AQ208="","",IF(OR(I208="Motorvejsstrækning",I208="Frakørselsflettestrækning",I208="Tilkørselsflettestrækning",I208="Motorvejsforgrening",I208="Motorvejssammenløb",I208="Motorvejsvekselstrækning",I208="Sideanlæg"),Beregningsark!AN208*Beregningsark!J208*Beregningsark!K208*Beregningsark!L208*Beregningsark!N208*Beregningsark!P208*Beregningsark!R208*Beregningsark!S208*Beregningsark!V208*Beregningsark!Y208*Beregningsark!Z208*Beregningsark!AB208*Beregningsark!AD208*Beregningsark!AH208*Beregningsark!AJ208,Beregningsark!AN208*Beregningsark!J208*Beregningsark!K208*Beregningsark!L208*Beregningsark!N208*Beregningsark!P208*Beregningsark!R208*Beregningsark!S208*Beregningsark!V208*Beregningsark!Y208*Beregningsark!Z208*Beregningsark!AB208*Beregningsark!AD208*Beregningsark!AH208*Beregningsark!AJ208*0.7672))</f>
        <v/>
      </c>
      <c r="O208" s="15" t="str">
        <f>IF(Beregningsark!AQ208="","",IF(OR(I208="Motorvejsstrækning",I208="Frakørselsflettestrækning",I208="Tilkørselsflettestrækning",I208="Motorvejsforgrening",I208="Motorvejssammenløb",I208="Motorvejsvekselstrækning",I208="Sideanlæg"),Beregningsark!AO208*Beregningsark!J208*Beregningsark!K208*Beregningsark!L208*Beregningsark!N208*Beregningsark!P208*Beregningsark!R208*Beregningsark!S208*Beregningsark!W208*Beregningsark!Y208*Beregningsark!Z208*Beregningsark!AB208*Beregningsark!AD208*Beregningsark!AH208*Beregningsark!AJ208,Beregningsark!AO208*Beregningsark!J208*Beregningsark!K208*Beregningsark!L208*Beregningsark!N208*Beregningsark!P208*Beregningsark!R208*Beregningsark!S208*Beregningsark!W208*Beregningsark!Y208*Beregningsark!Z208*Beregningsark!AB208*Beregningsark!AD208*Beregningsark!AH208*Beregningsark!AJ208*0.7672))</f>
        <v/>
      </c>
      <c r="P208" s="15" t="str">
        <f>IF(Beregningsark!AQ208="","",IF(OR(I208="Motorvejsstrækning",I208="Frakørselsflettestrækning",I208="Tilkørselsflettestrækning",I208="Motorvejsforgrening",I208="Motorvejssammenløb",I208="Motorvejsvekselstrækning",I208="Sideanlæg"),Beregningsark!AP208*Beregningsark!J208*Beregningsark!K208*Beregningsark!L208*Beregningsark!N208*Beregningsark!P208*Beregningsark!R208*Beregningsark!S208*Beregningsark!X208*Beregningsark!Y208*Beregningsark!Z208*Beregningsark!AB208*Beregningsark!AD208*Beregningsark!AI208*Beregningsark!AJ208,Beregningsark!AP208*Beregningsark!J208*Beregningsark!K208*Beregningsark!L208*Beregningsark!N208*Beregningsark!P208*Beregningsark!R208*Beregningsark!S208*Beregningsark!X208*Beregningsark!Y208*Beregningsark!Z208*Beregningsark!AB208*Beregningsark!AD208*Beregningsark!AI208*Beregningsark!AJ208*0.7672))</f>
        <v/>
      </c>
      <c r="Q208" s="15" t="str">
        <f t="shared" si="10"/>
        <v/>
      </c>
      <c r="R208" s="17" t="str">
        <f t="shared" si="11"/>
        <v/>
      </c>
    </row>
    <row r="209" spans="1:18" x14ac:dyDescent="0.25">
      <c r="A209" s="4" t="str">
        <f>IF(Inddata!A224="","",Inddata!A224)</f>
        <v/>
      </c>
      <c r="B209" s="4" t="str">
        <f>IF(Inddata!B224="","",Inddata!B224)</f>
        <v/>
      </c>
      <c r="C209" s="4" t="str">
        <f>IF(Inddata!C224="","",Inddata!C224)</f>
        <v/>
      </c>
      <c r="D209" s="4" t="str">
        <f>IF(Inddata!D224="","",Inddata!D224)</f>
        <v/>
      </c>
      <c r="E209" s="4" t="str">
        <f>IF(Inddata!E224="","",Inddata!E224)</f>
        <v/>
      </c>
      <c r="F209" s="4" t="str">
        <f>IF(Inddata!F224="","",Inddata!F224)</f>
        <v/>
      </c>
      <c r="G209" s="4">
        <f>IF(Inddata!G224="","",Inddata!G224)</f>
        <v>0</v>
      </c>
      <c r="H209" s="4" t="str">
        <f>IF(Inddata!H224&gt;0.5,Inddata!H224,"")</f>
        <v/>
      </c>
      <c r="I209" s="4" t="str">
        <f>IF(Inddata!I224="","",Inddata!I224)</f>
        <v/>
      </c>
      <c r="J209" s="15" t="str">
        <f>IF(Beregningsark!AQ209="","",IF(OR(I209="Motorvejsstrækning",I209="Frakørselsflettestrækning",I209="Tilkørselsflettestrækning",I209="Motorvejsforgrening",I209="Motorvejssammenløb",I209="Motorvejsvekselstrækning",I209="Sideanlæg"),Beregningsark!AK209*Beregningsark!J209*Beregningsark!K209*Beregningsark!L209*Beregningsark!N209*Beregningsark!P209*Beregningsark!R209*Beregningsark!S209*Beregningsark!T209*Beregningsark!Y209*Beregningsark!Z209*Beregningsark!AB209*Beregningsark!AD209*Beregningsark!AF209*Beregningsark!AJ209,Beregningsark!AK209*Beregningsark!J209*Beregningsark!K209*Beregningsark!L209*Beregningsark!N209*Beregningsark!P209*Beregningsark!R209*Beregningsark!S209*Beregningsark!T209*Beregningsark!Y209*Beregningsark!Z209*Beregningsark!AB209*Beregningsark!AD209*Beregningsark!AF209*Beregningsark!AJ209*0.7672))</f>
        <v/>
      </c>
      <c r="K209" s="15" t="str">
        <f>IF(Beregningsark!AQ209="","",IF(OR(I209="Motorvejsstrækning",I209="Frakørselsflettestrækning",I209="Tilkørselsflettestrækning",I209="Motorvejsforgrening",I209="Motorvejssammenløb",I209="Motorvejsvekselstrækning",I209="Sideanlæg"),Beregningsark!AL209*Beregningsark!J209*Beregningsark!K209*Beregningsark!M209*Beregningsark!O209*Beregningsark!P209*Beregningsark!Q209*Beregningsark!R209*Beregningsark!S209*Beregningsark!T209*Beregningsark!Y209*Beregningsark!AA209*Beregningsark!AC209*Beregningsark!AE209*Beregningsark!AG209*Beregningsark!AJ209,Beregningsark!AL209*Beregningsark!J209*Beregningsark!K209*Beregningsark!M209*Beregningsark!O209*Beregningsark!P209*Beregningsark!Q209*Beregningsark!R209*Beregningsark!S209*Beregningsark!T209*Beregningsark!Y209*Beregningsark!AA209*Beregningsark!AC209*Beregningsark!AE209*Beregningsark!AG209*Beregningsark!AJ209*0.8833))</f>
        <v/>
      </c>
      <c r="L209" s="15" t="str">
        <f>IF(Beregningsark!AQ209="","",IF(OR(I209="Motorvejsstrækning",I209="Frakørselsflettestrækning",I209="Tilkørselsflettestrækning",I209="Motorvejsforgrening",I209="Motorvejssammenløb",I209="Motorvejsvekselstrækning",I209="Sideanlæg"),Beregningsark!AM209*Beregningsark!J209*Beregningsark!K209*Beregningsark!M209*Beregningsark!O209*Beregningsark!P209*Beregningsark!Q209*Beregningsark!R209*Beregningsark!S209*Beregningsark!U209*Beregningsark!Y209*Beregningsark!AA209*Beregningsark!AC209*Beregningsark!AE209*Beregningsark!AG209*Beregningsark!AJ209,Beregningsark!AM209*Beregningsark!J209*Beregningsark!K209*Beregningsark!M209*Beregningsark!O209*Beregningsark!P209*Beregningsark!Q209*Beregningsark!R209*Beregningsark!S209*Beregningsark!U209*Beregningsark!Y209*Beregningsark!AA209*Beregningsark!AC209*Beregningsark!AE209*Beregningsark!AG209*Beregningsark!AJ209*1.1176))</f>
        <v/>
      </c>
      <c r="M209" s="15" t="str">
        <f t="shared" si="9"/>
        <v/>
      </c>
      <c r="N209" s="15" t="str">
        <f>IF(Beregningsark!AQ209="","",IF(OR(I209="Motorvejsstrækning",I209="Frakørselsflettestrækning",I209="Tilkørselsflettestrækning",I209="Motorvejsforgrening",I209="Motorvejssammenløb",I209="Motorvejsvekselstrækning",I209="Sideanlæg"),Beregningsark!AN209*Beregningsark!J209*Beregningsark!K209*Beregningsark!L209*Beregningsark!N209*Beregningsark!P209*Beregningsark!R209*Beregningsark!S209*Beregningsark!V209*Beregningsark!Y209*Beregningsark!Z209*Beregningsark!AB209*Beregningsark!AD209*Beregningsark!AH209*Beregningsark!AJ209,Beregningsark!AN209*Beregningsark!J209*Beregningsark!K209*Beregningsark!L209*Beregningsark!N209*Beregningsark!P209*Beregningsark!R209*Beregningsark!S209*Beregningsark!V209*Beregningsark!Y209*Beregningsark!Z209*Beregningsark!AB209*Beregningsark!AD209*Beregningsark!AH209*Beregningsark!AJ209*0.7672))</f>
        <v/>
      </c>
      <c r="O209" s="15" t="str">
        <f>IF(Beregningsark!AQ209="","",IF(OR(I209="Motorvejsstrækning",I209="Frakørselsflettestrækning",I209="Tilkørselsflettestrækning",I209="Motorvejsforgrening",I209="Motorvejssammenløb",I209="Motorvejsvekselstrækning",I209="Sideanlæg"),Beregningsark!AO209*Beregningsark!J209*Beregningsark!K209*Beregningsark!L209*Beregningsark!N209*Beregningsark!P209*Beregningsark!R209*Beregningsark!S209*Beregningsark!W209*Beregningsark!Y209*Beregningsark!Z209*Beregningsark!AB209*Beregningsark!AD209*Beregningsark!AH209*Beregningsark!AJ209,Beregningsark!AO209*Beregningsark!J209*Beregningsark!K209*Beregningsark!L209*Beregningsark!N209*Beregningsark!P209*Beregningsark!R209*Beregningsark!S209*Beregningsark!W209*Beregningsark!Y209*Beregningsark!Z209*Beregningsark!AB209*Beregningsark!AD209*Beregningsark!AH209*Beregningsark!AJ209*0.7672))</f>
        <v/>
      </c>
      <c r="P209" s="15" t="str">
        <f>IF(Beregningsark!AQ209="","",IF(OR(I209="Motorvejsstrækning",I209="Frakørselsflettestrækning",I209="Tilkørselsflettestrækning",I209="Motorvejsforgrening",I209="Motorvejssammenløb",I209="Motorvejsvekselstrækning",I209="Sideanlæg"),Beregningsark!AP209*Beregningsark!J209*Beregningsark!K209*Beregningsark!L209*Beregningsark!N209*Beregningsark!P209*Beregningsark!R209*Beregningsark!S209*Beregningsark!X209*Beregningsark!Y209*Beregningsark!Z209*Beregningsark!AB209*Beregningsark!AD209*Beregningsark!AI209*Beregningsark!AJ209,Beregningsark!AP209*Beregningsark!J209*Beregningsark!K209*Beregningsark!L209*Beregningsark!N209*Beregningsark!P209*Beregningsark!R209*Beregningsark!S209*Beregningsark!X209*Beregningsark!Y209*Beregningsark!Z209*Beregningsark!AB209*Beregningsark!AD209*Beregningsark!AI209*Beregningsark!AJ209*0.7672))</f>
        <v/>
      </c>
      <c r="Q209" s="15" t="str">
        <f t="shared" si="10"/>
        <v/>
      </c>
      <c r="R209" s="17" t="str">
        <f t="shared" si="11"/>
        <v/>
      </c>
    </row>
    <row r="210" spans="1:18" x14ac:dyDescent="0.25">
      <c r="A210" s="4" t="str">
        <f>IF(Inddata!A225="","",Inddata!A225)</f>
        <v/>
      </c>
      <c r="B210" s="4" t="str">
        <f>IF(Inddata!B225="","",Inddata!B225)</f>
        <v/>
      </c>
      <c r="C210" s="4" t="str">
        <f>IF(Inddata!C225="","",Inddata!C225)</f>
        <v/>
      </c>
      <c r="D210" s="4" t="str">
        <f>IF(Inddata!D225="","",Inddata!D225)</f>
        <v/>
      </c>
      <c r="E210" s="4" t="str">
        <f>IF(Inddata!E225="","",Inddata!E225)</f>
        <v/>
      </c>
      <c r="F210" s="4" t="str">
        <f>IF(Inddata!F225="","",Inddata!F225)</f>
        <v/>
      </c>
      <c r="G210" s="4">
        <f>IF(Inddata!G225="","",Inddata!G225)</f>
        <v>0</v>
      </c>
      <c r="H210" s="4" t="str">
        <f>IF(Inddata!H225&gt;0.5,Inddata!H225,"")</f>
        <v/>
      </c>
      <c r="I210" s="4" t="str">
        <f>IF(Inddata!I225="","",Inddata!I225)</f>
        <v/>
      </c>
      <c r="J210" s="15" t="str">
        <f>IF(Beregningsark!AQ210="","",IF(OR(I210="Motorvejsstrækning",I210="Frakørselsflettestrækning",I210="Tilkørselsflettestrækning",I210="Motorvejsforgrening",I210="Motorvejssammenløb",I210="Motorvejsvekselstrækning",I210="Sideanlæg"),Beregningsark!AK210*Beregningsark!J210*Beregningsark!K210*Beregningsark!L210*Beregningsark!N210*Beregningsark!P210*Beregningsark!R210*Beregningsark!S210*Beregningsark!T210*Beregningsark!Y210*Beregningsark!Z210*Beregningsark!AB210*Beregningsark!AD210*Beregningsark!AF210*Beregningsark!AJ210,Beregningsark!AK210*Beregningsark!J210*Beregningsark!K210*Beregningsark!L210*Beregningsark!N210*Beregningsark!P210*Beregningsark!R210*Beregningsark!S210*Beregningsark!T210*Beregningsark!Y210*Beregningsark!Z210*Beregningsark!AB210*Beregningsark!AD210*Beregningsark!AF210*Beregningsark!AJ210*0.7672))</f>
        <v/>
      </c>
      <c r="K210" s="15" t="str">
        <f>IF(Beregningsark!AQ210="","",IF(OR(I210="Motorvejsstrækning",I210="Frakørselsflettestrækning",I210="Tilkørselsflettestrækning",I210="Motorvejsforgrening",I210="Motorvejssammenløb",I210="Motorvejsvekselstrækning",I210="Sideanlæg"),Beregningsark!AL210*Beregningsark!J210*Beregningsark!K210*Beregningsark!M210*Beregningsark!O210*Beregningsark!P210*Beregningsark!Q210*Beregningsark!R210*Beregningsark!S210*Beregningsark!T210*Beregningsark!Y210*Beregningsark!AA210*Beregningsark!AC210*Beregningsark!AE210*Beregningsark!AG210*Beregningsark!AJ210,Beregningsark!AL210*Beregningsark!J210*Beregningsark!K210*Beregningsark!M210*Beregningsark!O210*Beregningsark!P210*Beregningsark!Q210*Beregningsark!R210*Beregningsark!S210*Beregningsark!T210*Beregningsark!Y210*Beregningsark!AA210*Beregningsark!AC210*Beregningsark!AE210*Beregningsark!AG210*Beregningsark!AJ210*0.8833))</f>
        <v/>
      </c>
      <c r="L210" s="15" t="str">
        <f>IF(Beregningsark!AQ210="","",IF(OR(I210="Motorvejsstrækning",I210="Frakørselsflettestrækning",I210="Tilkørselsflettestrækning",I210="Motorvejsforgrening",I210="Motorvejssammenløb",I210="Motorvejsvekselstrækning",I210="Sideanlæg"),Beregningsark!AM210*Beregningsark!J210*Beregningsark!K210*Beregningsark!M210*Beregningsark!O210*Beregningsark!P210*Beregningsark!Q210*Beregningsark!R210*Beregningsark!S210*Beregningsark!U210*Beregningsark!Y210*Beregningsark!AA210*Beregningsark!AC210*Beregningsark!AE210*Beregningsark!AG210*Beregningsark!AJ210,Beregningsark!AM210*Beregningsark!J210*Beregningsark!K210*Beregningsark!M210*Beregningsark!O210*Beregningsark!P210*Beregningsark!Q210*Beregningsark!R210*Beregningsark!S210*Beregningsark!U210*Beregningsark!Y210*Beregningsark!AA210*Beregningsark!AC210*Beregningsark!AE210*Beregningsark!AG210*Beregningsark!AJ210*1.1176))</f>
        <v/>
      </c>
      <c r="M210" s="15" t="str">
        <f t="shared" si="9"/>
        <v/>
      </c>
      <c r="N210" s="15" t="str">
        <f>IF(Beregningsark!AQ210="","",IF(OR(I210="Motorvejsstrækning",I210="Frakørselsflettestrækning",I210="Tilkørselsflettestrækning",I210="Motorvejsforgrening",I210="Motorvejssammenløb",I210="Motorvejsvekselstrækning",I210="Sideanlæg"),Beregningsark!AN210*Beregningsark!J210*Beregningsark!K210*Beregningsark!L210*Beregningsark!N210*Beregningsark!P210*Beregningsark!R210*Beregningsark!S210*Beregningsark!V210*Beregningsark!Y210*Beregningsark!Z210*Beregningsark!AB210*Beregningsark!AD210*Beregningsark!AH210*Beregningsark!AJ210,Beregningsark!AN210*Beregningsark!J210*Beregningsark!K210*Beregningsark!L210*Beregningsark!N210*Beregningsark!P210*Beregningsark!R210*Beregningsark!S210*Beregningsark!V210*Beregningsark!Y210*Beregningsark!Z210*Beregningsark!AB210*Beregningsark!AD210*Beregningsark!AH210*Beregningsark!AJ210*0.7672))</f>
        <v/>
      </c>
      <c r="O210" s="15" t="str">
        <f>IF(Beregningsark!AQ210="","",IF(OR(I210="Motorvejsstrækning",I210="Frakørselsflettestrækning",I210="Tilkørselsflettestrækning",I210="Motorvejsforgrening",I210="Motorvejssammenløb",I210="Motorvejsvekselstrækning",I210="Sideanlæg"),Beregningsark!AO210*Beregningsark!J210*Beregningsark!K210*Beregningsark!L210*Beregningsark!N210*Beregningsark!P210*Beregningsark!R210*Beregningsark!S210*Beregningsark!W210*Beregningsark!Y210*Beregningsark!Z210*Beregningsark!AB210*Beregningsark!AD210*Beregningsark!AH210*Beregningsark!AJ210,Beregningsark!AO210*Beregningsark!J210*Beregningsark!K210*Beregningsark!L210*Beregningsark!N210*Beregningsark!P210*Beregningsark!R210*Beregningsark!S210*Beregningsark!W210*Beregningsark!Y210*Beregningsark!Z210*Beregningsark!AB210*Beregningsark!AD210*Beregningsark!AH210*Beregningsark!AJ210*0.7672))</f>
        <v/>
      </c>
      <c r="P210" s="15" t="str">
        <f>IF(Beregningsark!AQ210="","",IF(OR(I210="Motorvejsstrækning",I210="Frakørselsflettestrækning",I210="Tilkørselsflettestrækning",I210="Motorvejsforgrening",I210="Motorvejssammenløb",I210="Motorvejsvekselstrækning",I210="Sideanlæg"),Beregningsark!AP210*Beregningsark!J210*Beregningsark!K210*Beregningsark!L210*Beregningsark!N210*Beregningsark!P210*Beregningsark!R210*Beregningsark!S210*Beregningsark!X210*Beregningsark!Y210*Beregningsark!Z210*Beregningsark!AB210*Beregningsark!AD210*Beregningsark!AI210*Beregningsark!AJ210,Beregningsark!AP210*Beregningsark!J210*Beregningsark!K210*Beregningsark!L210*Beregningsark!N210*Beregningsark!P210*Beregningsark!R210*Beregningsark!S210*Beregningsark!X210*Beregningsark!Y210*Beregningsark!Z210*Beregningsark!AB210*Beregningsark!AD210*Beregningsark!AI210*Beregningsark!AJ210*0.7672))</f>
        <v/>
      </c>
      <c r="Q210" s="15" t="str">
        <f t="shared" si="10"/>
        <v/>
      </c>
      <c r="R210" s="17" t="str">
        <f t="shared" si="11"/>
        <v/>
      </c>
    </row>
    <row r="211" spans="1:18" x14ac:dyDescent="0.25">
      <c r="A211" s="4" t="str">
        <f>IF(Inddata!A226="","",Inddata!A226)</f>
        <v/>
      </c>
      <c r="B211" s="4" t="str">
        <f>IF(Inddata!B226="","",Inddata!B226)</f>
        <v/>
      </c>
      <c r="C211" s="4" t="str">
        <f>IF(Inddata!C226="","",Inddata!C226)</f>
        <v/>
      </c>
      <c r="D211" s="4" t="str">
        <f>IF(Inddata!D226="","",Inddata!D226)</f>
        <v/>
      </c>
      <c r="E211" s="4" t="str">
        <f>IF(Inddata!E226="","",Inddata!E226)</f>
        <v/>
      </c>
      <c r="F211" s="4" t="str">
        <f>IF(Inddata!F226="","",Inddata!F226)</f>
        <v/>
      </c>
      <c r="G211" s="4">
        <f>IF(Inddata!G226="","",Inddata!G226)</f>
        <v>0</v>
      </c>
      <c r="H211" s="4" t="str">
        <f>IF(Inddata!H226&gt;0.5,Inddata!H226,"")</f>
        <v/>
      </c>
      <c r="I211" s="4" t="str">
        <f>IF(Inddata!I226="","",Inddata!I226)</f>
        <v/>
      </c>
      <c r="J211" s="15" t="str">
        <f>IF(Beregningsark!AQ211="","",IF(OR(I211="Motorvejsstrækning",I211="Frakørselsflettestrækning",I211="Tilkørselsflettestrækning",I211="Motorvejsforgrening",I211="Motorvejssammenløb",I211="Motorvejsvekselstrækning",I211="Sideanlæg"),Beregningsark!AK211*Beregningsark!J211*Beregningsark!K211*Beregningsark!L211*Beregningsark!N211*Beregningsark!P211*Beregningsark!R211*Beregningsark!S211*Beregningsark!T211*Beregningsark!Y211*Beregningsark!Z211*Beregningsark!AB211*Beregningsark!AD211*Beregningsark!AF211*Beregningsark!AJ211,Beregningsark!AK211*Beregningsark!J211*Beregningsark!K211*Beregningsark!L211*Beregningsark!N211*Beregningsark!P211*Beregningsark!R211*Beregningsark!S211*Beregningsark!T211*Beregningsark!Y211*Beregningsark!Z211*Beregningsark!AB211*Beregningsark!AD211*Beregningsark!AF211*Beregningsark!AJ211*0.7672))</f>
        <v/>
      </c>
      <c r="K211" s="15" t="str">
        <f>IF(Beregningsark!AQ211="","",IF(OR(I211="Motorvejsstrækning",I211="Frakørselsflettestrækning",I211="Tilkørselsflettestrækning",I211="Motorvejsforgrening",I211="Motorvejssammenløb",I211="Motorvejsvekselstrækning",I211="Sideanlæg"),Beregningsark!AL211*Beregningsark!J211*Beregningsark!K211*Beregningsark!M211*Beregningsark!O211*Beregningsark!P211*Beregningsark!Q211*Beregningsark!R211*Beregningsark!S211*Beregningsark!T211*Beregningsark!Y211*Beregningsark!AA211*Beregningsark!AC211*Beregningsark!AE211*Beregningsark!AG211*Beregningsark!AJ211,Beregningsark!AL211*Beregningsark!J211*Beregningsark!K211*Beregningsark!M211*Beregningsark!O211*Beregningsark!P211*Beregningsark!Q211*Beregningsark!R211*Beregningsark!S211*Beregningsark!T211*Beregningsark!Y211*Beregningsark!AA211*Beregningsark!AC211*Beregningsark!AE211*Beregningsark!AG211*Beregningsark!AJ211*0.8833))</f>
        <v/>
      </c>
      <c r="L211" s="15" t="str">
        <f>IF(Beregningsark!AQ211="","",IF(OR(I211="Motorvejsstrækning",I211="Frakørselsflettestrækning",I211="Tilkørselsflettestrækning",I211="Motorvejsforgrening",I211="Motorvejssammenløb",I211="Motorvejsvekselstrækning",I211="Sideanlæg"),Beregningsark!AM211*Beregningsark!J211*Beregningsark!K211*Beregningsark!M211*Beregningsark!O211*Beregningsark!P211*Beregningsark!Q211*Beregningsark!R211*Beregningsark!S211*Beregningsark!U211*Beregningsark!Y211*Beregningsark!AA211*Beregningsark!AC211*Beregningsark!AE211*Beregningsark!AG211*Beregningsark!AJ211,Beregningsark!AM211*Beregningsark!J211*Beregningsark!K211*Beregningsark!M211*Beregningsark!O211*Beregningsark!P211*Beregningsark!Q211*Beregningsark!R211*Beregningsark!S211*Beregningsark!U211*Beregningsark!Y211*Beregningsark!AA211*Beregningsark!AC211*Beregningsark!AE211*Beregningsark!AG211*Beregningsark!AJ211*1.1176))</f>
        <v/>
      </c>
      <c r="M211" s="15" t="str">
        <f t="shared" si="9"/>
        <v/>
      </c>
      <c r="N211" s="15" t="str">
        <f>IF(Beregningsark!AQ211="","",IF(OR(I211="Motorvejsstrækning",I211="Frakørselsflettestrækning",I211="Tilkørselsflettestrækning",I211="Motorvejsforgrening",I211="Motorvejssammenløb",I211="Motorvejsvekselstrækning",I211="Sideanlæg"),Beregningsark!AN211*Beregningsark!J211*Beregningsark!K211*Beregningsark!L211*Beregningsark!N211*Beregningsark!P211*Beregningsark!R211*Beregningsark!S211*Beregningsark!V211*Beregningsark!Y211*Beregningsark!Z211*Beregningsark!AB211*Beregningsark!AD211*Beregningsark!AH211*Beregningsark!AJ211,Beregningsark!AN211*Beregningsark!J211*Beregningsark!K211*Beregningsark!L211*Beregningsark!N211*Beregningsark!P211*Beregningsark!R211*Beregningsark!S211*Beregningsark!V211*Beregningsark!Y211*Beregningsark!Z211*Beregningsark!AB211*Beregningsark!AD211*Beregningsark!AH211*Beregningsark!AJ211*0.7672))</f>
        <v/>
      </c>
      <c r="O211" s="15" t="str">
        <f>IF(Beregningsark!AQ211="","",IF(OR(I211="Motorvejsstrækning",I211="Frakørselsflettestrækning",I211="Tilkørselsflettestrækning",I211="Motorvejsforgrening",I211="Motorvejssammenløb",I211="Motorvejsvekselstrækning",I211="Sideanlæg"),Beregningsark!AO211*Beregningsark!J211*Beregningsark!K211*Beregningsark!L211*Beregningsark!N211*Beregningsark!P211*Beregningsark!R211*Beregningsark!S211*Beregningsark!W211*Beregningsark!Y211*Beregningsark!Z211*Beregningsark!AB211*Beregningsark!AD211*Beregningsark!AH211*Beregningsark!AJ211,Beregningsark!AO211*Beregningsark!J211*Beregningsark!K211*Beregningsark!L211*Beregningsark!N211*Beregningsark!P211*Beregningsark!R211*Beregningsark!S211*Beregningsark!W211*Beregningsark!Y211*Beregningsark!Z211*Beregningsark!AB211*Beregningsark!AD211*Beregningsark!AH211*Beregningsark!AJ211*0.7672))</f>
        <v/>
      </c>
      <c r="P211" s="15" t="str">
        <f>IF(Beregningsark!AQ211="","",IF(OR(I211="Motorvejsstrækning",I211="Frakørselsflettestrækning",I211="Tilkørselsflettestrækning",I211="Motorvejsforgrening",I211="Motorvejssammenløb",I211="Motorvejsvekselstrækning",I211="Sideanlæg"),Beregningsark!AP211*Beregningsark!J211*Beregningsark!K211*Beregningsark!L211*Beregningsark!N211*Beregningsark!P211*Beregningsark!R211*Beregningsark!S211*Beregningsark!X211*Beregningsark!Y211*Beregningsark!Z211*Beregningsark!AB211*Beregningsark!AD211*Beregningsark!AI211*Beregningsark!AJ211,Beregningsark!AP211*Beregningsark!J211*Beregningsark!K211*Beregningsark!L211*Beregningsark!N211*Beregningsark!P211*Beregningsark!R211*Beregningsark!S211*Beregningsark!X211*Beregningsark!Y211*Beregningsark!Z211*Beregningsark!AB211*Beregningsark!AD211*Beregningsark!AI211*Beregningsark!AJ211*0.7672))</f>
        <v/>
      </c>
      <c r="Q211" s="15" t="str">
        <f t="shared" si="10"/>
        <v/>
      </c>
      <c r="R211" s="17" t="str">
        <f t="shared" si="11"/>
        <v/>
      </c>
    </row>
    <row r="212" spans="1:18" x14ac:dyDescent="0.25">
      <c r="A212" s="4" t="str">
        <f>IF(Inddata!A227="","",Inddata!A227)</f>
        <v/>
      </c>
      <c r="B212" s="4" t="str">
        <f>IF(Inddata!B227="","",Inddata!B227)</f>
        <v/>
      </c>
      <c r="C212" s="4" t="str">
        <f>IF(Inddata!C227="","",Inddata!C227)</f>
        <v/>
      </c>
      <c r="D212" s="4" t="str">
        <f>IF(Inddata!D227="","",Inddata!D227)</f>
        <v/>
      </c>
      <c r="E212" s="4" t="str">
        <f>IF(Inddata!E227="","",Inddata!E227)</f>
        <v/>
      </c>
      <c r="F212" s="4" t="str">
        <f>IF(Inddata!F227="","",Inddata!F227)</f>
        <v/>
      </c>
      <c r="G212" s="4">
        <f>IF(Inddata!G227="","",Inddata!G227)</f>
        <v>0</v>
      </c>
      <c r="H212" s="4" t="str">
        <f>IF(Inddata!H227&gt;0.5,Inddata!H227,"")</f>
        <v/>
      </c>
      <c r="I212" s="4" t="str">
        <f>IF(Inddata!I227="","",Inddata!I227)</f>
        <v/>
      </c>
      <c r="J212" s="15" t="str">
        <f>IF(Beregningsark!AQ212="","",IF(OR(I212="Motorvejsstrækning",I212="Frakørselsflettestrækning",I212="Tilkørselsflettestrækning",I212="Motorvejsforgrening",I212="Motorvejssammenløb",I212="Motorvejsvekselstrækning",I212="Sideanlæg"),Beregningsark!AK212*Beregningsark!J212*Beregningsark!K212*Beregningsark!L212*Beregningsark!N212*Beregningsark!P212*Beregningsark!R212*Beregningsark!S212*Beregningsark!T212*Beregningsark!Y212*Beregningsark!Z212*Beregningsark!AB212*Beregningsark!AD212*Beregningsark!AF212*Beregningsark!AJ212,Beregningsark!AK212*Beregningsark!J212*Beregningsark!K212*Beregningsark!L212*Beregningsark!N212*Beregningsark!P212*Beregningsark!R212*Beregningsark!S212*Beregningsark!T212*Beregningsark!Y212*Beregningsark!Z212*Beregningsark!AB212*Beregningsark!AD212*Beregningsark!AF212*Beregningsark!AJ212*0.7672))</f>
        <v/>
      </c>
      <c r="K212" s="15" t="str">
        <f>IF(Beregningsark!AQ212="","",IF(OR(I212="Motorvejsstrækning",I212="Frakørselsflettestrækning",I212="Tilkørselsflettestrækning",I212="Motorvejsforgrening",I212="Motorvejssammenløb",I212="Motorvejsvekselstrækning",I212="Sideanlæg"),Beregningsark!AL212*Beregningsark!J212*Beregningsark!K212*Beregningsark!M212*Beregningsark!O212*Beregningsark!P212*Beregningsark!Q212*Beregningsark!R212*Beregningsark!S212*Beregningsark!T212*Beregningsark!Y212*Beregningsark!AA212*Beregningsark!AC212*Beregningsark!AE212*Beregningsark!AG212*Beregningsark!AJ212,Beregningsark!AL212*Beregningsark!J212*Beregningsark!K212*Beregningsark!M212*Beregningsark!O212*Beregningsark!P212*Beregningsark!Q212*Beregningsark!R212*Beregningsark!S212*Beregningsark!T212*Beregningsark!Y212*Beregningsark!AA212*Beregningsark!AC212*Beregningsark!AE212*Beregningsark!AG212*Beregningsark!AJ212*0.8833))</f>
        <v/>
      </c>
      <c r="L212" s="15" t="str">
        <f>IF(Beregningsark!AQ212="","",IF(OR(I212="Motorvejsstrækning",I212="Frakørselsflettestrækning",I212="Tilkørselsflettestrækning",I212="Motorvejsforgrening",I212="Motorvejssammenløb",I212="Motorvejsvekselstrækning",I212="Sideanlæg"),Beregningsark!AM212*Beregningsark!J212*Beregningsark!K212*Beregningsark!M212*Beregningsark!O212*Beregningsark!P212*Beregningsark!Q212*Beregningsark!R212*Beregningsark!S212*Beregningsark!U212*Beregningsark!Y212*Beregningsark!AA212*Beregningsark!AC212*Beregningsark!AE212*Beregningsark!AG212*Beregningsark!AJ212,Beregningsark!AM212*Beregningsark!J212*Beregningsark!K212*Beregningsark!M212*Beregningsark!O212*Beregningsark!P212*Beregningsark!Q212*Beregningsark!R212*Beregningsark!S212*Beregningsark!U212*Beregningsark!Y212*Beregningsark!AA212*Beregningsark!AC212*Beregningsark!AE212*Beregningsark!AG212*Beregningsark!AJ212*1.1176))</f>
        <v/>
      </c>
      <c r="M212" s="15" t="str">
        <f t="shared" si="9"/>
        <v/>
      </c>
      <c r="N212" s="15" t="str">
        <f>IF(Beregningsark!AQ212="","",IF(OR(I212="Motorvejsstrækning",I212="Frakørselsflettestrækning",I212="Tilkørselsflettestrækning",I212="Motorvejsforgrening",I212="Motorvejssammenløb",I212="Motorvejsvekselstrækning",I212="Sideanlæg"),Beregningsark!AN212*Beregningsark!J212*Beregningsark!K212*Beregningsark!L212*Beregningsark!N212*Beregningsark!P212*Beregningsark!R212*Beregningsark!S212*Beregningsark!V212*Beregningsark!Y212*Beregningsark!Z212*Beregningsark!AB212*Beregningsark!AD212*Beregningsark!AH212*Beregningsark!AJ212,Beregningsark!AN212*Beregningsark!J212*Beregningsark!K212*Beregningsark!L212*Beregningsark!N212*Beregningsark!P212*Beregningsark!R212*Beregningsark!S212*Beregningsark!V212*Beregningsark!Y212*Beregningsark!Z212*Beregningsark!AB212*Beregningsark!AD212*Beregningsark!AH212*Beregningsark!AJ212*0.7672))</f>
        <v/>
      </c>
      <c r="O212" s="15" t="str">
        <f>IF(Beregningsark!AQ212="","",IF(OR(I212="Motorvejsstrækning",I212="Frakørselsflettestrækning",I212="Tilkørselsflettestrækning",I212="Motorvejsforgrening",I212="Motorvejssammenløb",I212="Motorvejsvekselstrækning",I212="Sideanlæg"),Beregningsark!AO212*Beregningsark!J212*Beregningsark!K212*Beregningsark!L212*Beregningsark!N212*Beregningsark!P212*Beregningsark!R212*Beregningsark!S212*Beregningsark!W212*Beregningsark!Y212*Beregningsark!Z212*Beregningsark!AB212*Beregningsark!AD212*Beregningsark!AH212*Beregningsark!AJ212,Beregningsark!AO212*Beregningsark!J212*Beregningsark!K212*Beregningsark!L212*Beregningsark!N212*Beregningsark!P212*Beregningsark!R212*Beregningsark!S212*Beregningsark!W212*Beregningsark!Y212*Beregningsark!Z212*Beregningsark!AB212*Beregningsark!AD212*Beregningsark!AH212*Beregningsark!AJ212*0.7672))</f>
        <v/>
      </c>
      <c r="P212" s="15" t="str">
        <f>IF(Beregningsark!AQ212="","",IF(OR(I212="Motorvejsstrækning",I212="Frakørselsflettestrækning",I212="Tilkørselsflettestrækning",I212="Motorvejsforgrening",I212="Motorvejssammenløb",I212="Motorvejsvekselstrækning",I212="Sideanlæg"),Beregningsark!AP212*Beregningsark!J212*Beregningsark!K212*Beregningsark!L212*Beregningsark!N212*Beregningsark!P212*Beregningsark!R212*Beregningsark!S212*Beregningsark!X212*Beregningsark!Y212*Beregningsark!Z212*Beregningsark!AB212*Beregningsark!AD212*Beregningsark!AI212*Beregningsark!AJ212,Beregningsark!AP212*Beregningsark!J212*Beregningsark!K212*Beregningsark!L212*Beregningsark!N212*Beregningsark!P212*Beregningsark!R212*Beregningsark!S212*Beregningsark!X212*Beregningsark!Y212*Beregningsark!Z212*Beregningsark!AB212*Beregningsark!AD212*Beregningsark!AI212*Beregningsark!AJ212*0.7672))</f>
        <v/>
      </c>
      <c r="Q212" s="15" t="str">
        <f t="shared" si="10"/>
        <v/>
      </c>
      <c r="R212" s="17" t="str">
        <f t="shared" si="11"/>
        <v/>
      </c>
    </row>
    <row r="213" spans="1:18" x14ac:dyDescent="0.25">
      <c r="A213" s="4" t="str">
        <f>IF(Inddata!A228="","",Inddata!A228)</f>
        <v/>
      </c>
      <c r="B213" s="4" t="str">
        <f>IF(Inddata!B228="","",Inddata!B228)</f>
        <v/>
      </c>
      <c r="C213" s="4" t="str">
        <f>IF(Inddata!C228="","",Inddata!C228)</f>
        <v/>
      </c>
      <c r="D213" s="4" t="str">
        <f>IF(Inddata!D228="","",Inddata!D228)</f>
        <v/>
      </c>
      <c r="E213" s="4" t="str">
        <f>IF(Inddata!E228="","",Inddata!E228)</f>
        <v/>
      </c>
      <c r="F213" s="4" t="str">
        <f>IF(Inddata!F228="","",Inddata!F228)</f>
        <v/>
      </c>
      <c r="G213" s="4">
        <f>IF(Inddata!G228="","",Inddata!G228)</f>
        <v>0</v>
      </c>
      <c r="H213" s="4" t="str">
        <f>IF(Inddata!H228&gt;0.5,Inddata!H228,"")</f>
        <v/>
      </c>
      <c r="I213" s="4" t="str">
        <f>IF(Inddata!I228="","",Inddata!I228)</f>
        <v/>
      </c>
      <c r="J213" s="15" t="str">
        <f>IF(Beregningsark!AQ213="","",IF(OR(I213="Motorvejsstrækning",I213="Frakørselsflettestrækning",I213="Tilkørselsflettestrækning",I213="Motorvejsforgrening",I213="Motorvejssammenløb",I213="Motorvejsvekselstrækning",I213="Sideanlæg"),Beregningsark!AK213*Beregningsark!J213*Beregningsark!K213*Beregningsark!L213*Beregningsark!N213*Beregningsark!P213*Beregningsark!R213*Beregningsark!S213*Beregningsark!T213*Beregningsark!Y213*Beregningsark!Z213*Beregningsark!AB213*Beregningsark!AD213*Beregningsark!AF213*Beregningsark!AJ213,Beregningsark!AK213*Beregningsark!J213*Beregningsark!K213*Beregningsark!L213*Beregningsark!N213*Beregningsark!P213*Beregningsark!R213*Beregningsark!S213*Beregningsark!T213*Beregningsark!Y213*Beregningsark!Z213*Beregningsark!AB213*Beregningsark!AD213*Beregningsark!AF213*Beregningsark!AJ213*0.7672))</f>
        <v/>
      </c>
      <c r="K213" s="15" t="str">
        <f>IF(Beregningsark!AQ213="","",IF(OR(I213="Motorvejsstrækning",I213="Frakørselsflettestrækning",I213="Tilkørselsflettestrækning",I213="Motorvejsforgrening",I213="Motorvejssammenløb",I213="Motorvejsvekselstrækning",I213="Sideanlæg"),Beregningsark!AL213*Beregningsark!J213*Beregningsark!K213*Beregningsark!M213*Beregningsark!O213*Beregningsark!P213*Beregningsark!Q213*Beregningsark!R213*Beregningsark!S213*Beregningsark!T213*Beregningsark!Y213*Beregningsark!AA213*Beregningsark!AC213*Beregningsark!AE213*Beregningsark!AG213*Beregningsark!AJ213,Beregningsark!AL213*Beregningsark!J213*Beregningsark!K213*Beregningsark!M213*Beregningsark!O213*Beregningsark!P213*Beregningsark!Q213*Beregningsark!R213*Beregningsark!S213*Beregningsark!T213*Beregningsark!Y213*Beregningsark!AA213*Beregningsark!AC213*Beregningsark!AE213*Beregningsark!AG213*Beregningsark!AJ213*0.8833))</f>
        <v/>
      </c>
      <c r="L213" s="15" t="str">
        <f>IF(Beregningsark!AQ213="","",IF(OR(I213="Motorvejsstrækning",I213="Frakørselsflettestrækning",I213="Tilkørselsflettestrækning",I213="Motorvejsforgrening",I213="Motorvejssammenløb",I213="Motorvejsvekselstrækning",I213="Sideanlæg"),Beregningsark!AM213*Beregningsark!J213*Beregningsark!K213*Beregningsark!M213*Beregningsark!O213*Beregningsark!P213*Beregningsark!Q213*Beregningsark!R213*Beregningsark!S213*Beregningsark!U213*Beregningsark!Y213*Beregningsark!AA213*Beregningsark!AC213*Beregningsark!AE213*Beregningsark!AG213*Beregningsark!AJ213,Beregningsark!AM213*Beregningsark!J213*Beregningsark!K213*Beregningsark!M213*Beregningsark!O213*Beregningsark!P213*Beregningsark!Q213*Beregningsark!R213*Beregningsark!S213*Beregningsark!U213*Beregningsark!Y213*Beregningsark!AA213*Beregningsark!AC213*Beregningsark!AE213*Beregningsark!AG213*Beregningsark!AJ213*1.1176))</f>
        <v/>
      </c>
      <c r="M213" s="15" t="str">
        <f t="shared" si="9"/>
        <v/>
      </c>
      <c r="N213" s="15" t="str">
        <f>IF(Beregningsark!AQ213="","",IF(OR(I213="Motorvejsstrækning",I213="Frakørselsflettestrækning",I213="Tilkørselsflettestrækning",I213="Motorvejsforgrening",I213="Motorvejssammenløb",I213="Motorvejsvekselstrækning",I213="Sideanlæg"),Beregningsark!AN213*Beregningsark!J213*Beregningsark!K213*Beregningsark!L213*Beregningsark!N213*Beregningsark!P213*Beregningsark!R213*Beregningsark!S213*Beregningsark!V213*Beregningsark!Y213*Beregningsark!Z213*Beregningsark!AB213*Beregningsark!AD213*Beregningsark!AH213*Beregningsark!AJ213,Beregningsark!AN213*Beregningsark!J213*Beregningsark!K213*Beregningsark!L213*Beregningsark!N213*Beregningsark!P213*Beregningsark!R213*Beregningsark!S213*Beregningsark!V213*Beregningsark!Y213*Beregningsark!Z213*Beregningsark!AB213*Beregningsark!AD213*Beregningsark!AH213*Beregningsark!AJ213*0.7672))</f>
        <v/>
      </c>
      <c r="O213" s="15" t="str">
        <f>IF(Beregningsark!AQ213="","",IF(OR(I213="Motorvejsstrækning",I213="Frakørselsflettestrækning",I213="Tilkørselsflettestrækning",I213="Motorvejsforgrening",I213="Motorvejssammenløb",I213="Motorvejsvekselstrækning",I213="Sideanlæg"),Beregningsark!AO213*Beregningsark!J213*Beregningsark!K213*Beregningsark!L213*Beregningsark!N213*Beregningsark!P213*Beregningsark!R213*Beregningsark!S213*Beregningsark!W213*Beregningsark!Y213*Beregningsark!Z213*Beregningsark!AB213*Beregningsark!AD213*Beregningsark!AH213*Beregningsark!AJ213,Beregningsark!AO213*Beregningsark!J213*Beregningsark!K213*Beregningsark!L213*Beregningsark!N213*Beregningsark!P213*Beregningsark!R213*Beregningsark!S213*Beregningsark!W213*Beregningsark!Y213*Beregningsark!Z213*Beregningsark!AB213*Beregningsark!AD213*Beregningsark!AH213*Beregningsark!AJ213*0.7672))</f>
        <v/>
      </c>
      <c r="P213" s="15" t="str">
        <f>IF(Beregningsark!AQ213="","",IF(OR(I213="Motorvejsstrækning",I213="Frakørselsflettestrækning",I213="Tilkørselsflettestrækning",I213="Motorvejsforgrening",I213="Motorvejssammenløb",I213="Motorvejsvekselstrækning",I213="Sideanlæg"),Beregningsark!AP213*Beregningsark!J213*Beregningsark!K213*Beregningsark!L213*Beregningsark!N213*Beregningsark!P213*Beregningsark!R213*Beregningsark!S213*Beregningsark!X213*Beregningsark!Y213*Beregningsark!Z213*Beregningsark!AB213*Beregningsark!AD213*Beregningsark!AI213*Beregningsark!AJ213,Beregningsark!AP213*Beregningsark!J213*Beregningsark!K213*Beregningsark!L213*Beregningsark!N213*Beregningsark!P213*Beregningsark!R213*Beregningsark!S213*Beregningsark!X213*Beregningsark!Y213*Beregningsark!Z213*Beregningsark!AB213*Beregningsark!AD213*Beregningsark!AI213*Beregningsark!AJ213*0.7672))</f>
        <v/>
      </c>
      <c r="Q213" s="15" t="str">
        <f t="shared" si="10"/>
        <v/>
      </c>
      <c r="R213" s="17" t="str">
        <f t="shared" si="11"/>
        <v/>
      </c>
    </row>
    <row r="214" spans="1:18" x14ac:dyDescent="0.25">
      <c r="A214" s="4" t="str">
        <f>IF(Inddata!A229="","",Inddata!A229)</f>
        <v/>
      </c>
      <c r="B214" s="4" t="str">
        <f>IF(Inddata!B229="","",Inddata!B229)</f>
        <v/>
      </c>
      <c r="C214" s="4" t="str">
        <f>IF(Inddata!C229="","",Inddata!C229)</f>
        <v/>
      </c>
      <c r="D214" s="4" t="str">
        <f>IF(Inddata!D229="","",Inddata!D229)</f>
        <v/>
      </c>
      <c r="E214" s="4" t="str">
        <f>IF(Inddata!E229="","",Inddata!E229)</f>
        <v/>
      </c>
      <c r="F214" s="4" t="str">
        <f>IF(Inddata!F229="","",Inddata!F229)</f>
        <v/>
      </c>
      <c r="G214" s="4">
        <f>IF(Inddata!G229="","",Inddata!G229)</f>
        <v>0</v>
      </c>
      <c r="H214" s="4" t="str">
        <f>IF(Inddata!H229&gt;0.5,Inddata!H229,"")</f>
        <v/>
      </c>
      <c r="I214" s="4" t="str">
        <f>IF(Inddata!I229="","",Inddata!I229)</f>
        <v/>
      </c>
      <c r="J214" s="15" t="str">
        <f>IF(Beregningsark!AQ214="","",IF(OR(I214="Motorvejsstrækning",I214="Frakørselsflettestrækning",I214="Tilkørselsflettestrækning",I214="Motorvejsforgrening",I214="Motorvejssammenløb",I214="Motorvejsvekselstrækning",I214="Sideanlæg"),Beregningsark!AK214*Beregningsark!J214*Beregningsark!K214*Beregningsark!L214*Beregningsark!N214*Beregningsark!P214*Beregningsark!R214*Beregningsark!S214*Beregningsark!T214*Beregningsark!Y214*Beregningsark!Z214*Beregningsark!AB214*Beregningsark!AD214*Beregningsark!AF214*Beregningsark!AJ214,Beregningsark!AK214*Beregningsark!J214*Beregningsark!K214*Beregningsark!L214*Beregningsark!N214*Beregningsark!P214*Beregningsark!R214*Beregningsark!S214*Beregningsark!T214*Beregningsark!Y214*Beregningsark!Z214*Beregningsark!AB214*Beregningsark!AD214*Beregningsark!AF214*Beregningsark!AJ214*0.7672))</f>
        <v/>
      </c>
      <c r="K214" s="15" t="str">
        <f>IF(Beregningsark!AQ214="","",IF(OR(I214="Motorvejsstrækning",I214="Frakørselsflettestrækning",I214="Tilkørselsflettestrækning",I214="Motorvejsforgrening",I214="Motorvejssammenløb",I214="Motorvejsvekselstrækning",I214="Sideanlæg"),Beregningsark!AL214*Beregningsark!J214*Beregningsark!K214*Beregningsark!M214*Beregningsark!O214*Beregningsark!P214*Beregningsark!Q214*Beregningsark!R214*Beregningsark!S214*Beregningsark!T214*Beregningsark!Y214*Beregningsark!AA214*Beregningsark!AC214*Beregningsark!AE214*Beregningsark!AG214*Beregningsark!AJ214,Beregningsark!AL214*Beregningsark!J214*Beregningsark!K214*Beregningsark!M214*Beregningsark!O214*Beregningsark!P214*Beregningsark!Q214*Beregningsark!R214*Beregningsark!S214*Beregningsark!T214*Beregningsark!Y214*Beregningsark!AA214*Beregningsark!AC214*Beregningsark!AE214*Beregningsark!AG214*Beregningsark!AJ214*0.8833))</f>
        <v/>
      </c>
      <c r="L214" s="15" t="str">
        <f>IF(Beregningsark!AQ214="","",IF(OR(I214="Motorvejsstrækning",I214="Frakørselsflettestrækning",I214="Tilkørselsflettestrækning",I214="Motorvejsforgrening",I214="Motorvejssammenløb",I214="Motorvejsvekselstrækning",I214="Sideanlæg"),Beregningsark!AM214*Beregningsark!J214*Beregningsark!K214*Beregningsark!M214*Beregningsark!O214*Beregningsark!P214*Beregningsark!Q214*Beregningsark!R214*Beregningsark!S214*Beregningsark!U214*Beregningsark!Y214*Beregningsark!AA214*Beregningsark!AC214*Beregningsark!AE214*Beregningsark!AG214*Beregningsark!AJ214,Beregningsark!AM214*Beregningsark!J214*Beregningsark!K214*Beregningsark!M214*Beregningsark!O214*Beregningsark!P214*Beregningsark!Q214*Beregningsark!R214*Beregningsark!S214*Beregningsark!U214*Beregningsark!Y214*Beregningsark!AA214*Beregningsark!AC214*Beregningsark!AE214*Beregningsark!AG214*Beregningsark!AJ214*1.1176))</f>
        <v/>
      </c>
      <c r="M214" s="15" t="str">
        <f t="shared" si="9"/>
        <v/>
      </c>
      <c r="N214" s="15" t="str">
        <f>IF(Beregningsark!AQ214="","",IF(OR(I214="Motorvejsstrækning",I214="Frakørselsflettestrækning",I214="Tilkørselsflettestrækning",I214="Motorvejsforgrening",I214="Motorvejssammenløb",I214="Motorvejsvekselstrækning",I214="Sideanlæg"),Beregningsark!AN214*Beregningsark!J214*Beregningsark!K214*Beregningsark!L214*Beregningsark!N214*Beregningsark!P214*Beregningsark!R214*Beregningsark!S214*Beregningsark!V214*Beregningsark!Y214*Beregningsark!Z214*Beregningsark!AB214*Beregningsark!AD214*Beregningsark!AH214*Beregningsark!AJ214,Beregningsark!AN214*Beregningsark!J214*Beregningsark!K214*Beregningsark!L214*Beregningsark!N214*Beregningsark!P214*Beregningsark!R214*Beregningsark!S214*Beregningsark!V214*Beregningsark!Y214*Beregningsark!Z214*Beregningsark!AB214*Beregningsark!AD214*Beregningsark!AH214*Beregningsark!AJ214*0.7672))</f>
        <v/>
      </c>
      <c r="O214" s="15" t="str">
        <f>IF(Beregningsark!AQ214="","",IF(OR(I214="Motorvejsstrækning",I214="Frakørselsflettestrækning",I214="Tilkørselsflettestrækning",I214="Motorvejsforgrening",I214="Motorvejssammenløb",I214="Motorvejsvekselstrækning",I214="Sideanlæg"),Beregningsark!AO214*Beregningsark!J214*Beregningsark!K214*Beregningsark!L214*Beregningsark!N214*Beregningsark!P214*Beregningsark!R214*Beregningsark!S214*Beregningsark!W214*Beregningsark!Y214*Beregningsark!Z214*Beregningsark!AB214*Beregningsark!AD214*Beregningsark!AH214*Beregningsark!AJ214,Beregningsark!AO214*Beregningsark!J214*Beregningsark!K214*Beregningsark!L214*Beregningsark!N214*Beregningsark!P214*Beregningsark!R214*Beregningsark!S214*Beregningsark!W214*Beregningsark!Y214*Beregningsark!Z214*Beregningsark!AB214*Beregningsark!AD214*Beregningsark!AH214*Beregningsark!AJ214*0.7672))</f>
        <v/>
      </c>
      <c r="P214" s="15" t="str">
        <f>IF(Beregningsark!AQ214="","",IF(OR(I214="Motorvejsstrækning",I214="Frakørselsflettestrækning",I214="Tilkørselsflettestrækning",I214="Motorvejsforgrening",I214="Motorvejssammenløb",I214="Motorvejsvekselstrækning",I214="Sideanlæg"),Beregningsark!AP214*Beregningsark!J214*Beregningsark!K214*Beregningsark!L214*Beregningsark!N214*Beregningsark!P214*Beregningsark!R214*Beregningsark!S214*Beregningsark!X214*Beregningsark!Y214*Beregningsark!Z214*Beregningsark!AB214*Beregningsark!AD214*Beregningsark!AI214*Beregningsark!AJ214,Beregningsark!AP214*Beregningsark!J214*Beregningsark!K214*Beregningsark!L214*Beregningsark!N214*Beregningsark!P214*Beregningsark!R214*Beregningsark!S214*Beregningsark!X214*Beregningsark!Y214*Beregningsark!Z214*Beregningsark!AB214*Beregningsark!AD214*Beregningsark!AI214*Beregningsark!AJ214*0.7672))</f>
        <v/>
      </c>
      <c r="Q214" s="15" t="str">
        <f t="shared" si="10"/>
        <v/>
      </c>
      <c r="R214" s="17" t="str">
        <f t="shared" si="11"/>
        <v/>
      </c>
    </row>
    <row r="215" spans="1:18" x14ac:dyDescent="0.25">
      <c r="A215" s="4" t="str">
        <f>IF(Inddata!A230="","",Inddata!A230)</f>
        <v/>
      </c>
      <c r="B215" s="4" t="str">
        <f>IF(Inddata!B230="","",Inddata!B230)</f>
        <v/>
      </c>
      <c r="C215" s="4" t="str">
        <f>IF(Inddata!C230="","",Inddata!C230)</f>
        <v/>
      </c>
      <c r="D215" s="4" t="str">
        <f>IF(Inddata!D230="","",Inddata!D230)</f>
        <v/>
      </c>
      <c r="E215" s="4" t="str">
        <f>IF(Inddata!E230="","",Inddata!E230)</f>
        <v/>
      </c>
      <c r="F215" s="4" t="str">
        <f>IF(Inddata!F230="","",Inddata!F230)</f>
        <v/>
      </c>
      <c r="G215" s="4">
        <f>IF(Inddata!G230="","",Inddata!G230)</f>
        <v>0</v>
      </c>
      <c r="H215" s="4" t="str">
        <f>IF(Inddata!H230&gt;0.5,Inddata!H230,"")</f>
        <v/>
      </c>
      <c r="I215" s="4" t="str">
        <f>IF(Inddata!I230="","",Inddata!I230)</f>
        <v/>
      </c>
      <c r="J215" s="15" t="str">
        <f>IF(Beregningsark!AQ215="","",IF(OR(I215="Motorvejsstrækning",I215="Frakørselsflettestrækning",I215="Tilkørselsflettestrækning",I215="Motorvejsforgrening",I215="Motorvejssammenløb",I215="Motorvejsvekselstrækning",I215="Sideanlæg"),Beregningsark!AK215*Beregningsark!J215*Beregningsark!K215*Beregningsark!L215*Beregningsark!N215*Beregningsark!P215*Beregningsark!R215*Beregningsark!S215*Beregningsark!T215*Beregningsark!Y215*Beregningsark!Z215*Beregningsark!AB215*Beregningsark!AD215*Beregningsark!AF215*Beregningsark!AJ215,Beregningsark!AK215*Beregningsark!J215*Beregningsark!K215*Beregningsark!L215*Beregningsark!N215*Beregningsark!P215*Beregningsark!R215*Beregningsark!S215*Beregningsark!T215*Beregningsark!Y215*Beregningsark!Z215*Beregningsark!AB215*Beregningsark!AD215*Beregningsark!AF215*Beregningsark!AJ215*0.7672))</f>
        <v/>
      </c>
      <c r="K215" s="15" t="str">
        <f>IF(Beregningsark!AQ215="","",IF(OR(I215="Motorvejsstrækning",I215="Frakørselsflettestrækning",I215="Tilkørselsflettestrækning",I215="Motorvejsforgrening",I215="Motorvejssammenløb",I215="Motorvejsvekselstrækning",I215="Sideanlæg"),Beregningsark!AL215*Beregningsark!J215*Beregningsark!K215*Beregningsark!M215*Beregningsark!O215*Beregningsark!P215*Beregningsark!Q215*Beregningsark!R215*Beregningsark!S215*Beregningsark!T215*Beregningsark!Y215*Beregningsark!AA215*Beregningsark!AC215*Beregningsark!AE215*Beregningsark!AG215*Beregningsark!AJ215,Beregningsark!AL215*Beregningsark!J215*Beregningsark!K215*Beregningsark!M215*Beregningsark!O215*Beregningsark!P215*Beregningsark!Q215*Beregningsark!R215*Beregningsark!S215*Beregningsark!T215*Beregningsark!Y215*Beregningsark!AA215*Beregningsark!AC215*Beregningsark!AE215*Beregningsark!AG215*Beregningsark!AJ215*0.8833))</f>
        <v/>
      </c>
      <c r="L215" s="15" t="str">
        <f>IF(Beregningsark!AQ215="","",IF(OR(I215="Motorvejsstrækning",I215="Frakørselsflettestrækning",I215="Tilkørselsflettestrækning",I215="Motorvejsforgrening",I215="Motorvejssammenløb",I215="Motorvejsvekselstrækning",I215="Sideanlæg"),Beregningsark!AM215*Beregningsark!J215*Beregningsark!K215*Beregningsark!M215*Beregningsark!O215*Beregningsark!P215*Beregningsark!Q215*Beregningsark!R215*Beregningsark!S215*Beregningsark!U215*Beregningsark!Y215*Beregningsark!AA215*Beregningsark!AC215*Beregningsark!AE215*Beregningsark!AG215*Beregningsark!AJ215,Beregningsark!AM215*Beregningsark!J215*Beregningsark!K215*Beregningsark!M215*Beregningsark!O215*Beregningsark!P215*Beregningsark!Q215*Beregningsark!R215*Beregningsark!S215*Beregningsark!U215*Beregningsark!Y215*Beregningsark!AA215*Beregningsark!AC215*Beregningsark!AE215*Beregningsark!AG215*Beregningsark!AJ215*1.1176))</f>
        <v/>
      </c>
      <c r="M215" s="15" t="str">
        <f t="shared" si="9"/>
        <v/>
      </c>
      <c r="N215" s="15" t="str">
        <f>IF(Beregningsark!AQ215="","",IF(OR(I215="Motorvejsstrækning",I215="Frakørselsflettestrækning",I215="Tilkørselsflettestrækning",I215="Motorvejsforgrening",I215="Motorvejssammenløb",I215="Motorvejsvekselstrækning",I215="Sideanlæg"),Beregningsark!AN215*Beregningsark!J215*Beregningsark!K215*Beregningsark!L215*Beregningsark!N215*Beregningsark!P215*Beregningsark!R215*Beregningsark!S215*Beregningsark!V215*Beregningsark!Y215*Beregningsark!Z215*Beregningsark!AB215*Beregningsark!AD215*Beregningsark!AH215*Beregningsark!AJ215,Beregningsark!AN215*Beregningsark!J215*Beregningsark!K215*Beregningsark!L215*Beregningsark!N215*Beregningsark!P215*Beregningsark!R215*Beregningsark!S215*Beregningsark!V215*Beregningsark!Y215*Beregningsark!Z215*Beregningsark!AB215*Beregningsark!AD215*Beregningsark!AH215*Beregningsark!AJ215*0.7672))</f>
        <v/>
      </c>
      <c r="O215" s="15" t="str">
        <f>IF(Beregningsark!AQ215="","",IF(OR(I215="Motorvejsstrækning",I215="Frakørselsflettestrækning",I215="Tilkørselsflettestrækning",I215="Motorvejsforgrening",I215="Motorvejssammenløb",I215="Motorvejsvekselstrækning",I215="Sideanlæg"),Beregningsark!AO215*Beregningsark!J215*Beregningsark!K215*Beregningsark!L215*Beregningsark!N215*Beregningsark!P215*Beregningsark!R215*Beregningsark!S215*Beregningsark!W215*Beregningsark!Y215*Beregningsark!Z215*Beregningsark!AB215*Beregningsark!AD215*Beregningsark!AH215*Beregningsark!AJ215,Beregningsark!AO215*Beregningsark!J215*Beregningsark!K215*Beregningsark!L215*Beregningsark!N215*Beregningsark!P215*Beregningsark!R215*Beregningsark!S215*Beregningsark!W215*Beregningsark!Y215*Beregningsark!Z215*Beregningsark!AB215*Beregningsark!AD215*Beregningsark!AH215*Beregningsark!AJ215*0.7672))</f>
        <v/>
      </c>
      <c r="P215" s="15" t="str">
        <f>IF(Beregningsark!AQ215="","",IF(OR(I215="Motorvejsstrækning",I215="Frakørselsflettestrækning",I215="Tilkørselsflettestrækning",I215="Motorvejsforgrening",I215="Motorvejssammenløb",I215="Motorvejsvekselstrækning",I215="Sideanlæg"),Beregningsark!AP215*Beregningsark!J215*Beregningsark!K215*Beregningsark!L215*Beregningsark!N215*Beregningsark!P215*Beregningsark!R215*Beregningsark!S215*Beregningsark!X215*Beregningsark!Y215*Beregningsark!Z215*Beregningsark!AB215*Beregningsark!AD215*Beregningsark!AI215*Beregningsark!AJ215,Beregningsark!AP215*Beregningsark!J215*Beregningsark!K215*Beregningsark!L215*Beregningsark!N215*Beregningsark!P215*Beregningsark!R215*Beregningsark!S215*Beregningsark!X215*Beregningsark!Y215*Beregningsark!Z215*Beregningsark!AB215*Beregningsark!AD215*Beregningsark!AI215*Beregningsark!AJ215*0.7672))</f>
        <v/>
      </c>
      <c r="Q215" s="15" t="str">
        <f t="shared" si="10"/>
        <v/>
      </c>
      <c r="R215" s="17" t="str">
        <f t="shared" si="11"/>
        <v/>
      </c>
    </row>
    <row r="216" spans="1:18" x14ac:dyDescent="0.25">
      <c r="A216" s="4" t="str">
        <f>IF(Inddata!A231="","",Inddata!A231)</f>
        <v/>
      </c>
      <c r="B216" s="4" t="str">
        <f>IF(Inddata!B231="","",Inddata!B231)</f>
        <v/>
      </c>
      <c r="C216" s="4" t="str">
        <f>IF(Inddata!C231="","",Inddata!C231)</f>
        <v/>
      </c>
      <c r="D216" s="4" t="str">
        <f>IF(Inddata!D231="","",Inddata!D231)</f>
        <v/>
      </c>
      <c r="E216" s="4" t="str">
        <f>IF(Inddata!E231="","",Inddata!E231)</f>
        <v/>
      </c>
      <c r="F216" s="4" t="str">
        <f>IF(Inddata!F231="","",Inddata!F231)</f>
        <v/>
      </c>
      <c r="G216" s="4">
        <f>IF(Inddata!G231="","",Inddata!G231)</f>
        <v>0</v>
      </c>
      <c r="H216" s="4" t="str">
        <f>IF(Inddata!H231&gt;0.5,Inddata!H231,"")</f>
        <v/>
      </c>
      <c r="I216" s="4" t="str">
        <f>IF(Inddata!I231="","",Inddata!I231)</f>
        <v/>
      </c>
      <c r="J216" s="15" t="str">
        <f>IF(Beregningsark!AQ216="","",IF(OR(I216="Motorvejsstrækning",I216="Frakørselsflettestrækning",I216="Tilkørselsflettestrækning",I216="Motorvejsforgrening",I216="Motorvejssammenløb",I216="Motorvejsvekselstrækning",I216="Sideanlæg"),Beregningsark!AK216*Beregningsark!J216*Beregningsark!K216*Beregningsark!L216*Beregningsark!N216*Beregningsark!P216*Beregningsark!R216*Beregningsark!S216*Beregningsark!T216*Beregningsark!Y216*Beregningsark!Z216*Beregningsark!AB216*Beregningsark!AD216*Beregningsark!AF216*Beregningsark!AJ216,Beregningsark!AK216*Beregningsark!J216*Beregningsark!K216*Beregningsark!L216*Beregningsark!N216*Beregningsark!P216*Beregningsark!R216*Beregningsark!S216*Beregningsark!T216*Beregningsark!Y216*Beregningsark!Z216*Beregningsark!AB216*Beregningsark!AD216*Beregningsark!AF216*Beregningsark!AJ216*0.7672))</f>
        <v/>
      </c>
      <c r="K216" s="15" t="str">
        <f>IF(Beregningsark!AQ216="","",IF(OR(I216="Motorvejsstrækning",I216="Frakørselsflettestrækning",I216="Tilkørselsflettestrækning",I216="Motorvejsforgrening",I216="Motorvejssammenløb",I216="Motorvejsvekselstrækning",I216="Sideanlæg"),Beregningsark!AL216*Beregningsark!J216*Beregningsark!K216*Beregningsark!M216*Beregningsark!O216*Beregningsark!P216*Beregningsark!Q216*Beregningsark!R216*Beregningsark!S216*Beregningsark!T216*Beregningsark!Y216*Beregningsark!AA216*Beregningsark!AC216*Beregningsark!AE216*Beregningsark!AG216*Beregningsark!AJ216,Beregningsark!AL216*Beregningsark!J216*Beregningsark!K216*Beregningsark!M216*Beregningsark!O216*Beregningsark!P216*Beregningsark!Q216*Beregningsark!R216*Beregningsark!S216*Beregningsark!T216*Beregningsark!Y216*Beregningsark!AA216*Beregningsark!AC216*Beregningsark!AE216*Beregningsark!AG216*Beregningsark!AJ216*0.8833))</f>
        <v/>
      </c>
      <c r="L216" s="15" t="str">
        <f>IF(Beregningsark!AQ216="","",IF(OR(I216="Motorvejsstrækning",I216="Frakørselsflettestrækning",I216="Tilkørselsflettestrækning",I216="Motorvejsforgrening",I216="Motorvejssammenløb",I216="Motorvejsvekselstrækning",I216="Sideanlæg"),Beregningsark!AM216*Beregningsark!J216*Beregningsark!K216*Beregningsark!M216*Beregningsark!O216*Beregningsark!P216*Beregningsark!Q216*Beregningsark!R216*Beregningsark!S216*Beregningsark!U216*Beregningsark!Y216*Beregningsark!AA216*Beregningsark!AC216*Beregningsark!AE216*Beregningsark!AG216*Beregningsark!AJ216,Beregningsark!AM216*Beregningsark!J216*Beregningsark!K216*Beregningsark!M216*Beregningsark!O216*Beregningsark!P216*Beregningsark!Q216*Beregningsark!R216*Beregningsark!S216*Beregningsark!U216*Beregningsark!Y216*Beregningsark!AA216*Beregningsark!AC216*Beregningsark!AE216*Beregningsark!AG216*Beregningsark!AJ216*1.1176))</f>
        <v/>
      </c>
      <c r="M216" s="15" t="str">
        <f t="shared" si="9"/>
        <v/>
      </c>
      <c r="N216" s="15" t="str">
        <f>IF(Beregningsark!AQ216="","",IF(OR(I216="Motorvejsstrækning",I216="Frakørselsflettestrækning",I216="Tilkørselsflettestrækning",I216="Motorvejsforgrening",I216="Motorvejssammenløb",I216="Motorvejsvekselstrækning",I216="Sideanlæg"),Beregningsark!AN216*Beregningsark!J216*Beregningsark!K216*Beregningsark!L216*Beregningsark!N216*Beregningsark!P216*Beregningsark!R216*Beregningsark!S216*Beregningsark!V216*Beregningsark!Y216*Beregningsark!Z216*Beregningsark!AB216*Beregningsark!AD216*Beregningsark!AH216*Beregningsark!AJ216,Beregningsark!AN216*Beregningsark!J216*Beregningsark!K216*Beregningsark!L216*Beregningsark!N216*Beregningsark!P216*Beregningsark!R216*Beregningsark!S216*Beregningsark!V216*Beregningsark!Y216*Beregningsark!Z216*Beregningsark!AB216*Beregningsark!AD216*Beregningsark!AH216*Beregningsark!AJ216*0.7672))</f>
        <v/>
      </c>
      <c r="O216" s="15" t="str">
        <f>IF(Beregningsark!AQ216="","",IF(OR(I216="Motorvejsstrækning",I216="Frakørselsflettestrækning",I216="Tilkørselsflettestrækning",I216="Motorvejsforgrening",I216="Motorvejssammenløb",I216="Motorvejsvekselstrækning",I216="Sideanlæg"),Beregningsark!AO216*Beregningsark!J216*Beregningsark!K216*Beregningsark!L216*Beregningsark!N216*Beregningsark!P216*Beregningsark!R216*Beregningsark!S216*Beregningsark!W216*Beregningsark!Y216*Beregningsark!Z216*Beregningsark!AB216*Beregningsark!AD216*Beregningsark!AH216*Beregningsark!AJ216,Beregningsark!AO216*Beregningsark!J216*Beregningsark!K216*Beregningsark!L216*Beregningsark!N216*Beregningsark!P216*Beregningsark!R216*Beregningsark!S216*Beregningsark!W216*Beregningsark!Y216*Beregningsark!Z216*Beregningsark!AB216*Beregningsark!AD216*Beregningsark!AH216*Beregningsark!AJ216*0.7672))</f>
        <v/>
      </c>
      <c r="P216" s="15" t="str">
        <f>IF(Beregningsark!AQ216="","",IF(OR(I216="Motorvejsstrækning",I216="Frakørselsflettestrækning",I216="Tilkørselsflettestrækning",I216="Motorvejsforgrening",I216="Motorvejssammenløb",I216="Motorvejsvekselstrækning",I216="Sideanlæg"),Beregningsark!AP216*Beregningsark!J216*Beregningsark!K216*Beregningsark!L216*Beregningsark!N216*Beregningsark!P216*Beregningsark!R216*Beregningsark!S216*Beregningsark!X216*Beregningsark!Y216*Beregningsark!Z216*Beregningsark!AB216*Beregningsark!AD216*Beregningsark!AI216*Beregningsark!AJ216,Beregningsark!AP216*Beregningsark!J216*Beregningsark!K216*Beregningsark!L216*Beregningsark!N216*Beregningsark!P216*Beregningsark!R216*Beregningsark!S216*Beregningsark!X216*Beregningsark!Y216*Beregningsark!Z216*Beregningsark!AB216*Beregningsark!AD216*Beregningsark!AI216*Beregningsark!AJ216*0.7672))</f>
        <v/>
      </c>
      <c r="Q216" s="15" t="str">
        <f t="shared" si="10"/>
        <v/>
      </c>
      <c r="R216" s="17" t="str">
        <f t="shared" si="11"/>
        <v/>
      </c>
    </row>
    <row r="217" spans="1:18" x14ac:dyDescent="0.25">
      <c r="A217" s="4" t="str">
        <f>IF(Inddata!A232="","",Inddata!A232)</f>
        <v/>
      </c>
      <c r="B217" s="4" t="str">
        <f>IF(Inddata!B232="","",Inddata!B232)</f>
        <v/>
      </c>
      <c r="C217" s="4" t="str">
        <f>IF(Inddata!C232="","",Inddata!C232)</f>
        <v/>
      </c>
      <c r="D217" s="4" t="str">
        <f>IF(Inddata!D232="","",Inddata!D232)</f>
        <v/>
      </c>
      <c r="E217" s="4" t="str">
        <f>IF(Inddata!E232="","",Inddata!E232)</f>
        <v/>
      </c>
      <c r="F217" s="4" t="str">
        <f>IF(Inddata!F232="","",Inddata!F232)</f>
        <v/>
      </c>
      <c r="G217" s="4">
        <f>IF(Inddata!G232="","",Inddata!G232)</f>
        <v>0</v>
      </c>
      <c r="H217" s="4" t="str">
        <f>IF(Inddata!H232&gt;0.5,Inddata!H232,"")</f>
        <v/>
      </c>
      <c r="I217" s="4" t="str">
        <f>IF(Inddata!I232="","",Inddata!I232)</f>
        <v/>
      </c>
      <c r="J217" s="15" t="str">
        <f>IF(Beregningsark!AQ217="","",IF(OR(I217="Motorvejsstrækning",I217="Frakørselsflettestrækning",I217="Tilkørselsflettestrækning",I217="Motorvejsforgrening",I217="Motorvejssammenløb",I217="Motorvejsvekselstrækning",I217="Sideanlæg"),Beregningsark!AK217*Beregningsark!J217*Beregningsark!K217*Beregningsark!L217*Beregningsark!N217*Beregningsark!P217*Beregningsark!R217*Beregningsark!S217*Beregningsark!T217*Beregningsark!Y217*Beregningsark!Z217*Beregningsark!AB217*Beregningsark!AD217*Beregningsark!AF217*Beregningsark!AJ217,Beregningsark!AK217*Beregningsark!J217*Beregningsark!K217*Beregningsark!L217*Beregningsark!N217*Beregningsark!P217*Beregningsark!R217*Beregningsark!S217*Beregningsark!T217*Beregningsark!Y217*Beregningsark!Z217*Beregningsark!AB217*Beregningsark!AD217*Beregningsark!AF217*Beregningsark!AJ217*0.7672))</f>
        <v/>
      </c>
      <c r="K217" s="15" t="str">
        <f>IF(Beregningsark!AQ217="","",IF(OR(I217="Motorvejsstrækning",I217="Frakørselsflettestrækning",I217="Tilkørselsflettestrækning",I217="Motorvejsforgrening",I217="Motorvejssammenløb",I217="Motorvejsvekselstrækning",I217="Sideanlæg"),Beregningsark!AL217*Beregningsark!J217*Beregningsark!K217*Beregningsark!M217*Beregningsark!O217*Beregningsark!P217*Beregningsark!Q217*Beregningsark!R217*Beregningsark!S217*Beregningsark!T217*Beregningsark!Y217*Beregningsark!AA217*Beregningsark!AC217*Beregningsark!AE217*Beregningsark!AG217*Beregningsark!AJ217,Beregningsark!AL217*Beregningsark!J217*Beregningsark!K217*Beregningsark!M217*Beregningsark!O217*Beregningsark!P217*Beregningsark!Q217*Beregningsark!R217*Beregningsark!S217*Beregningsark!T217*Beregningsark!Y217*Beregningsark!AA217*Beregningsark!AC217*Beregningsark!AE217*Beregningsark!AG217*Beregningsark!AJ217*0.8833))</f>
        <v/>
      </c>
      <c r="L217" s="15" t="str">
        <f>IF(Beregningsark!AQ217="","",IF(OR(I217="Motorvejsstrækning",I217="Frakørselsflettestrækning",I217="Tilkørselsflettestrækning",I217="Motorvejsforgrening",I217="Motorvejssammenløb",I217="Motorvejsvekselstrækning",I217="Sideanlæg"),Beregningsark!AM217*Beregningsark!J217*Beregningsark!K217*Beregningsark!M217*Beregningsark!O217*Beregningsark!P217*Beregningsark!Q217*Beregningsark!R217*Beregningsark!S217*Beregningsark!U217*Beregningsark!Y217*Beregningsark!AA217*Beregningsark!AC217*Beregningsark!AE217*Beregningsark!AG217*Beregningsark!AJ217,Beregningsark!AM217*Beregningsark!J217*Beregningsark!K217*Beregningsark!M217*Beregningsark!O217*Beregningsark!P217*Beregningsark!Q217*Beregningsark!R217*Beregningsark!S217*Beregningsark!U217*Beregningsark!Y217*Beregningsark!AA217*Beregningsark!AC217*Beregningsark!AE217*Beregningsark!AG217*Beregningsark!AJ217*1.1176))</f>
        <v/>
      </c>
      <c r="M217" s="15" t="str">
        <f t="shared" si="9"/>
        <v/>
      </c>
      <c r="N217" s="15" t="str">
        <f>IF(Beregningsark!AQ217="","",IF(OR(I217="Motorvejsstrækning",I217="Frakørselsflettestrækning",I217="Tilkørselsflettestrækning",I217="Motorvejsforgrening",I217="Motorvejssammenløb",I217="Motorvejsvekselstrækning",I217="Sideanlæg"),Beregningsark!AN217*Beregningsark!J217*Beregningsark!K217*Beregningsark!L217*Beregningsark!N217*Beregningsark!P217*Beregningsark!R217*Beregningsark!S217*Beregningsark!V217*Beregningsark!Y217*Beregningsark!Z217*Beregningsark!AB217*Beregningsark!AD217*Beregningsark!AH217*Beregningsark!AJ217,Beregningsark!AN217*Beregningsark!J217*Beregningsark!K217*Beregningsark!L217*Beregningsark!N217*Beregningsark!P217*Beregningsark!R217*Beregningsark!S217*Beregningsark!V217*Beregningsark!Y217*Beregningsark!Z217*Beregningsark!AB217*Beregningsark!AD217*Beregningsark!AH217*Beregningsark!AJ217*0.7672))</f>
        <v/>
      </c>
      <c r="O217" s="15" t="str">
        <f>IF(Beregningsark!AQ217="","",IF(OR(I217="Motorvejsstrækning",I217="Frakørselsflettestrækning",I217="Tilkørselsflettestrækning",I217="Motorvejsforgrening",I217="Motorvejssammenløb",I217="Motorvejsvekselstrækning",I217="Sideanlæg"),Beregningsark!AO217*Beregningsark!J217*Beregningsark!K217*Beregningsark!L217*Beregningsark!N217*Beregningsark!P217*Beregningsark!R217*Beregningsark!S217*Beregningsark!W217*Beregningsark!Y217*Beregningsark!Z217*Beregningsark!AB217*Beregningsark!AD217*Beregningsark!AH217*Beregningsark!AJ217,Beregningsark!AO217*Beregningsark!J217*Beregningsark!K217*Beregningsark!L217*Beregningsark!N217*Beregningsark!P217*Beregningsark!R217*Beregningsark!S217*Beregningsark!W217*Beregningsark!Y217*Beregningsark!Z217*Beregningsark!AB217*Beregningsark!AD217*Beregningsark!AH217*Beregningsark!AJ217*0.7672))</f>
        <v/>
      </c>
      <c r="P217" s="15" t="str">
        <f>IF(Beregningsark!AQ217="","",IF(OR(I217="Motorvejsstrækning",I217="Frakørselsflettestrækning",I217="Tilkørselsflettestrækning",I217="Motorvejsforgrening",I217="Motorvejssammenløb",I217="Motorvejsvekselstrækning",I217="Sideanlæg"),Beregningsark!AP217*Beregningsark!J217*Beregningsark!K217*Beregningsark!L217*Beregningsark!N217*Beregningsark!P217*Beregningsark!R217*Beregningsark!S217*Beregningsark!X217*Beregningsark!Y217*Beregningsark!Z217*Beregningsark!AB217*Beregningsark!AD217*Beregningsark!AI217*Beregningsark!AJ217,Beregningsark!AP217*Beregningsark!J217*Beregningsark!K217*Beregningsark!L217*Beregningsark!N217*Beregningsark!P217*Beregningsark!R217*Beregningsark!S217*Beregningsark!X217*Beregningsark!Y217*Beregningsark!Z217*Beregningsark!AB217*Beregningsark!AD217*Beregningsark!AI217*Beregningsark!AJ217*0.7672))</f>
        <v/>
      </c>
      <c r="Q217" s="15" t="str">
        <f t="shared" si="10"/>
        <v/>
      </c>
      <c r="R217" s="17" t="str">
        <f t="shared" si="11"/>
        <v/>
      </c>
    </row>
    <row r="218" spans="1:18" x14ac:dyDescent="0.25">
      <c r="A218" s="4" t="str">
        <f>IF(Inddata!A233="","",Inddata!A233)</f>
        <v/>
      </c>
      <c r="B218" s="4" t="str">
        <f>IF(Inddata!B233="","",Inddata!B233)</f>
        <v/>
      </c>
      <c r="C218" s="4" t="str">
        <f>IF(Inddata!C233="","",Inddata!C233)</f>
        <v/>
      </c>
      <c r="D218" s="4" t="str">
        <f>IF(Inddata!D233="","",Inddata!D233)</f>
        <v/>
      </c>
      <c r="E218" s="4" t="str">
        <f>IF(Inddata!E233="","",Inddata!E233)</f>
        <v/>
      </c>
      <c r="F218" s="4" t="str">
        <f>IF(Inddata!F233="","",Inddata!F233)</f>
        <v/>
      </c>
      <c r="G218" s="4">
        <f>IF(Inddata!G233="","",Inddata!G233)</f>
        <v>0</v>
      </c>
      <c r="H218" s="4" t="str">
        <f>IF(Inddata!H233&gt;0.5,Inddata!H233,"")</f>
        <v/>
      </c>
      <c r="I218" s="4" t="str">
        <f>IF(Inddata!I233="","",Inddata!I233)</f>
        <v/>
      </c>
      <c r="J218" s="15" t="str">
        <f>IF(Beregningsark!AQ218="","",IF(OR(I218="Motorvejsstrækning",I218="Frakørselsflettestrækning",I218="Tilkørselsflettestrækning",I218="Motorvejsforgrening",I218="Motorvejssammenløb",I218="Motorvejsvekselstrækning",I218="Sideanlæg"),Beregningsark!AK218*Beregningsark!J218*Beregningsark!K218*Beregningsark!L218*Beregningsark!N218*Beregningsark!P218*Beregningsark!R218*Beregningsark!S218*Beregningsark!T218*Beregningsark!Y218*Beregningsark!Z218*Beregningsark!AB218*Beregningsark!AD218*Beregningsark!AF218*Beregningsark!AJ218,Beregningsark!AK218*Beregningsark!J218*Beregningsark!K218*Beregningsark!L218*Beregningsark!N218*Beregningsark!P218*Beregningsark!R218*Beregningsark!S218*Beregningsark!T218*Beregningsark!Y218*Beregningsark!Z218*Beregningsark!AB218*Beregningsark!AD218*Beregningsark!AF218*Beregningsark!AJ218*0.7672))</f>
        <v/>
      </c>
      <c r="K218" s="15" t="str">
        <f>IF(Beregningsark!AQ218="","",IF(OR(I218="Motorvejsstrækning",I218="Frakørselsflettestrækning",I218="Tilkørselsflettestrækning",I218="Motorvejsforgrening",I218="Motorvejssammenløb",I218="Motorvejsvekselstrækning",I218="Sideanlæg"),Beregningsark!AL218*Beregningsark!J218*Beregningsark!K218*Beregningsark!M218*Beregningsark!O218*Beregningsark!P218*Beregningsark!Q218*Beregningsark!R218*Beregningsark!S218*Beregningsark!T218*Beregningsark!Y218*Beregningsark!AA218*Beregningsark!AC218*Beregningsark!AE218*Beregningsark!AG218*Beregningsark!AJ218,Beregningsark!AL218*Beregningsark!J218*Beregningsark!K218*Beregningsark!M218*Beregningsark!O218*Beregningsark!P218*Beregningsark!Q218*Beregningsark!R218*Beregningsark!S218*Beregningsark!T218*Beregningsark!Y218*Beregningsark!AA218*Beregningsark!AC218*Beregningsark!AE218*Beregningsark!AG218*Beregningsark!AJ218*0.8833))</f>
        <v/>
      </c>
      <c r="L218" s="15" t="str">
        <f>IF(Beregningsark!AQ218="","",IF(OR(I218="Motorvejsstrækning",I218="Frakørselsflettestrækning",I218="Tilkørselsflettestrækning",I218="Motorvejsforgrening",I218="Motorvejssammenløb",I218="Motorvejsvekselstrækning",I218="Sideanlæg"),Beregningsark!AM218*Beregningsark!J218*Beregningsark!K218*Beregningsark!M218*Beregningsark!O218*Beregningsark!P218*Beregningsark!Q218*Beregningsark!R218*Beregningsark!S218*Beregningsark!U218*Beregningsark!Y218*Beregningsark!AA218*Beregningsark!AC218*Beregningsark!AE218*Beregningsark!AG218*Beregningsark!AJ218,Beregningsark!AM218*Beregningsark!J218*Beregningsark!K218*Beregningsark!M218*Beregningsark!O218*Beregningsark!P218*Beregningsark!Q218*Beregningsark!R218*Beregningsark!S218*Beregningsark!U218*Beregningsark!Y218*Beregningsark!AA218*Beregningsark!AC218*Beregningsark!AE218*Beregningsark!AG218*Beregningsark!AJ218*1.1176))</f>
        <v/>
      </c>
      <c r="M218" s="15" t="str">
        <f t="shared" si="9"/>
        <v/>
      </c>
      <c r="N218" s="15" t="str">
        <f>IF(Beregningsark!AQ218="","",IF(OR(I218="Motorvejsstrækning",I218="Frakørselsflettestrækning",I218="Tilkørselsflettestrækning",I218="Motorvejsforgrening",I218="Motorvejssammenløb",I218="Motorvejsvekselstrækning",I218="Sideanlæg"),Beregningsark!AN218*Beregningsark!J218*Beregningsark!K218*Beregningsark!L218*Beregningsark!N218*Beregningsark!P218*Beregningsark!R218*Beregningsark!S218*Beregningsark!V218*Beregningsark!Y218*Beregningsark!Z218*Beregningsark!AB218*Beregningsark!AD218*Beregningsark!AH218*Beregningsark!AJ218,Beregningsark!AN218*Beregningsark!J218*Beregningsark!K218*Beregningsark!L218*Beregningsark!N218*Beregningsark!P218*Beregningsark!R218*Beregningsark!S218*Beregningsark!V218*Beregningsark!Y218*Beregningsark!Z218*Beregningsark!AB218*Beregningsark!AD218*Beregningsark!AH218*Beregningsark!AJ218*0.7672))</f>
        <v/>
      </c>
      <c r="O218" s="15" t="str">
        <f>IF(Beregningsark!AQ218="","",IF(OR(I218="Motorvejsstrækning",I218="Frakørselsflettestrækning",I218="Tilkørselsflettestrækning",I218="Motorvejsforgrening",I218="Motorvejssammenløb",I218="Motorvejsvekselstrækning",I218="Sideanlæg"),Beregningsark!AO218*Beregningsark!J218*Beregningsark!K218*Beregningsark!L218*Beregningsark!N218*Beregningsark!P218*Beregningsark!R218*Beregningsark!S218*Beregningsark!W218*Beregningsark!Y218*Beregningsark!Z218*Beregningsark!AB218*Beregningsark!AD218*Beregningsark!AH218*Beregningsark!AJ218,Beregningsark!AO218*Beregningsark!J218*Beregningsark!K218*Beregningsark!L218*Beregningsark!N218*Beregningsark!P218*Beregningsark!R218*Beregningsark!S218*Beregningsark!W218*Beregningsark!Y218*Beregningsark!Z218*Beregningsark!AB218*Beregningsark!AD218*Beregningsark!AH218*Beregningsark!AJ218*0.7672))</f>
        <v/>
      </c>
      <c r="P218" s="15" t="str">
        <f>IF(Beregningsark!AQ218="","",IF(OR(I218="Motorvejsstrækning",I218="Frakørselsflettestrækning",I218="Tilkørselsflettestrækning",I218="Motorvejsforgrening",I218="Motorvejssammenløb",I218="Motorvejsvekselstrækning",I218="Sideanlæg"),Beregningsark!AP218*Beregningsark!J218*Beregningsark!K218*Beregningsark!L218*Beregningsark!N218*Beregningsark!P218*Beregningsark!R218*Beregningsark!S218*Beregningsark!X218*Beregningsark!Y218*Beregningsark!Z218*Beregningsark!AB218*Beregningsark!AD218*Beregningsark!AI218*Beregningsark!AJ218,Beregningsark!AP218*Beregningsark!J218*Beregningsark!K218*Beregningsark!L218*Beregningsark!N218*Beregningsark!P218*Beregningsark!R218*Beregningsark!S218*Beregningsark!X218*Beregningsark!Y218*Beregningsark!Z218*Beregningsark!AB218*Beregningsark!AD218*Beregningsark!AI218*Beregningsark!AJ218*0.7672))</f>
        <v/>
      </c>
      <c r="Q218" s="15" t="str">
        <f t="shared" si="10"/>
        <v/>
      </c>
      <c r="R218" s="17" t="str">
        <f t="shared" si="11"/>
        <v/>
      </c>
    </row>
    <row r="219" spans="1:18" x14ac:dyDescent="0.25">
      <c r="A219" s="4" t="str">
        <f>IF(Inddata!A234="","",Inddata!A234)</f>
        <v/>
      </c>
      <c r="B219" s="4" t="str">
        <f>IF(Inddata!B234="","",Inddata!B234)</f>
        <v/>
      </c>
      <c r="C219" s="4" t="str">
        <f>IF(Inddata!C234="","",Inddata!C234)</f>
        <v/>
      </c>
      <c r="D219" s="4" t="str">
        <f>IF(Inddata!D234="","",Inddata!D234)</f>
        <v/>
      </c>
      <c r="E219" s="4" t="str">
        <f>IF(Inddata!E234="","",Inddata!E234)</f>
        <v/>
      </c>
      <c r="F219" s="4" t="str">
        <f>IF(Inddata!F234="","",Inddata!F234)</f>
        <v/>
      </c>
      <c r="G219" s="4">
        <f>IF(Inddata!G234="","",Inddata!G234)</f>
        <v>0</v>
      </c>
      <c r="H219" s="4" t="str">
        <f>IF(Inddata!H234&gt;0.5,Inddata!H234,"")</f>
        <v/>
      </c>
      <c r="I219" s="4" t="str">
        <f>IF(Inddata!I234="","",Inddata!I234)</f>
        <v/>
      </c>
      <c r="J219" s="15" t="str">
        <f>IF(Beregningsark!AQ219="","",IF(OR(I219="Motorvejsstrækning",I219="Frakørselsflettestrækning",I219="Tilkørselsflettestrækning",I219="Motorvejsforgrening",I219="Motorvejssammenløb",I219="Motorvejsvekselstrækning",I219="Sideanlæg"),Beregningsark!AK219*Beregningsark!J219*Beregningsark!K219*Beregningsark!L219*Beregningsark!N219*Beregningsark!P219*Beregningsark!R219*Beregningsark!S219*Beregningsark!T219*Beregningsark!Y219*Beregningsark!Z219*Beregningsark!AB219*Beregningsark!AD219*Beregningsark!AF219*Beregningsark!AJ219,Beregningsark!AK219*Beregningsark!J219*Beregningsark!K219*Beregningsark!L219*Beregningsark!N219*Beregningsark!P219*Beregningsark!R219*Beregningsark!S219*Beregningsark!T219*Beregningsark!Y219*Beregningsark!Z219*Beregningsark!AB219*Beregningsark!AD219*Beregningsark!AF219*Beregningsark!AJ219*0.7672))</f>
        <v/>
      </c>
      <c r="K219" s="15" t="str">
        <f>IF(Beregningsark!AQ219="","",IF(OR(I219="Motorvejsstrækning",I219="Frakørselsflettestrækning",I219="Tilkørselsflettestrækning",I219="Motorvejsforgrening",I219="Motorvejssammenløb",I219="Motorvejsvekselstrækning",I219="Sideanlæg"),Beregningsark!AL219*Beregningsark!J219*Beregningsark!K219*Beregningsark!M219*Beregningsark!O219*Beregningsark!P219*Beregningsark!Q219*Beregningsark!R219*Beregningsark!S219*Beregningsark!T219*Beregningsark!Y219*Beregningsark!AA219*Beregningsark!AC219*Beregningsark!AE219*Beregningsark!AG219*Beregningsark!AJ219,Beregningsark!AL219*Beregningsark!J219*Beregningsark!K219*Beregningsark!M219*Beregningsark!O219*Beregningsark!P219*Beregningsark!Q219*Beregningsark!R219*Beregningsark!S219*Beregningsark!T219*Beregningsark!Y219*Beregningsark!AA219*Beregningsark!AC219*Beregningsark!AE219*Beregningsark!AG219*Beregningsark!AJ219*0.8833))</f>
        <v/>
      </c>
      <c r="L219" s="15" t="str">
        <f>IF(Beregningsark!AQ219="","",IF(OR(I219="Motorvejsstrækning",I219="Frakørselsflettestrækning",I219="Tilkørselsflettestrækning",I219="Motorvejsforgrening",I219="Motorvejssammenløb",I219="Motorvejsvekselstrækning",I219="Sideanlæg"),Beregningsark!AM219*Beregningsark!J219*Beregningsark!K219*Beregningsark!M219*Beregningsark!O219*Beregningsark!P219*Beregningsark!Q219*Beregningsark!R219*Beregningsark!S219*Beregningsark!U219*Beregningsark!Y219*Beregningsark!AA219*Beregningsark!AC219*Beregningsark!AE219*Beregningsark!AG219*Beregningsark!AJ219,Beregningsark!AM219*Beregningsark!J219*Beregningsark!K219*Beregningsark!M219*Beregningsark!O219*Beregningsark!P219*Beregningsark!Q219*Beregningsark!R219*Beregningsark!S219*Beregningsark!U219*Beregningsark!Y219*Beregningsark!AA219*Beregningsark!AC219*Beregningsark!AE219*Beregningsark!AG219*Beregningsark!AJ219*1.1176))</f>
        <v/>
      </c>
      <c r="M219" s="15" t="str">
        <f t="shared" si="9"/>
        <v/>
      </c>
      <c r="N219" s="15" t="str">
        <f>IF(Beregningsark!AQ219="","",IF(OR(I219="Motorvejsstrækning",I219="Frakørselsflettestrækning",I219="Tilkørselsflettestrækning",I219="Motorvejsforgrening",I219="Motorvejssammenløb",I219="Motorvejsvekselstrækning",I219="Sideanlæg"),Beregningsark!AN219*Beregningsark!J219*Beregningsark!K219*Beregningsark!L219*Beregningsark!N219*Beregningsark!P219*Beregningsark!R219*Beregningsark!S219*Beregningsark!V219*Beregningsark!Y219*Beregningsark!Z219*Beregningsark!AB219*Beregningsark!AD219*Beregningsark!AH219*Beregningsark!AJ219,Beregningsark!AN219*Beregningsark!J219*Beregningsark!K219*Beregningsark!L219*Beregningsark!N219*Beregningsark!P219*Beregningsark!R219*Beregningsark!S219*Beregningsark!V219*Beregningsark!Y219*Beregningsark!Z219*Beregningsark!AB219*Beregningsark!AD219*Beregningsark!AH219*Beregningsark!AJ219*0.7672))</f>
        <v/>
      </c>
      <c r="O219" s="15" t="str">
        <f>IF(Beregningsark!AQ219="","",IF(OR(I219="Motorvejsstrækning",I219="Frakørselsflettestrækning",I219="Tilkørselsflettestrækning",I219="Motorvejsforgrening",I219="Motorvejssammenløb",I219="Motorvejsvekselstrækning",I219="Sideanlæg"),Beregningsark!AO219*Beregningsark!J219*Beregningsark!K219*Beregningsark!L219*Beregningsark!N219*Beregningsark!P219*Beregningsark!R219*Beregningsark!S219*Beregningsark!W219*Beregningsark!Y219*Beregningsark!Z219*Beregningsark!AB219*Beregningsark!AD219*Beregningsark!AH219*Beregningsark!AJ219,Beregningsark!AO219*Beregningsark!J219*Beregningsark!K219*Beregningsark!L219*Beregningsark!N219*Beregningsark!P219*Beregningsark!R219*Beregningsark!S219*Beregningsark!W219*Beregningsark!Y219*Beregningsark!Z219*Beregningsark!AB219*Beregningsark!AD219*Beregningsark!AH219*Beregningsark!AJ219*0.7672))</f>
        <v/>
      </c>
      <c r="P219" s="15" t="str">
        <f>IF(Beregningsark!AQ219="","",IF(OR(I219="Motorvejsstrækning",I219="Frakørselsflettestrækning",I219="Tilkørselsflettestrækning",I219="Motorvejsforgrening",I219="Motorvejssammenløb",I219="Motorvejsvekselstrækning",I219="Sideanlæg"),Beregningsark!AP219*Beregningsark!J219*Beregningsark!K219*Beregningsark!L219*Beregningsark!N219*Beregningsark!P219*Beregningsark!R219*Beregningsark!S219*Beregningsark!X219*Beregningsark!Y219*Beregningsark!Z219*Beregningsark!AB219*Beregningsark!AD219*Beregningsark!AI219*Beregningsark!AJ219,Beregningsark!AP219*Beregningsark!J219*Beregningsark!K219*Beregningsark!L219*Beregningsark!N219*Beregningsark!P219*Beregningsark!R219*Beregningsark!S219*Beregningsark!X219*Beregningsark!Y219*Beregningsark!Z219*Beregningsark!AB219*Beregningsark!AD219*Beregningsark!AI219*Beregningsark!AJ219*0.7672))</f>
        <v/>
      </c>
      <c r="Q219" s="15" t="str">
        <f t="shared" si="10"/>
        <v/>
      </c>
      <c r="R219" s="17" t="str">
        <f t="shared" si="11"/>
        <v/>
      </c>
    </row>
    <row r="220" spans="1:18" x14ac:dyDescent="0.25">
      <c r="A220" s="4" t="str">
        <f>IF(Inddata!A235="","",Inddata!A235)</f>
        <v/>
      </c>
      <c r="B220" s="4" t="str">
        <f>IF(Inddata!B235="","",Inddata!B235)</f>
        <v/>
      </c>
      <c r="C220" s="4" t="str">
        <f>IF(Inddata!C235="","",Inddata!C235)</f>
        <v/>
      </c>
      <c r="D220" s="4" t="str">
        <f>IF(Inddata!D235="","",Inddata!D235)</f>
        <v/>
      </c>
      <c r="E220" s="4" t="str">
        <f>IF(Inddata!E235="","",Inddata!E235)</f>
        <v/>
      </c>
      <c r="F220" s="4" t="str">
        <f>IF(Inddata!F235="","",Inddata!F235)</f>
        <v/>
      </c>
      <c r="G220" s="4">
        <f>IF(Inddata!G235="","",Inddata!G235)</f>
        <v>0</v>
      </c>
      <c r="H220" s="4" t="str">
        <f>IF(Inddata!H235&gt;0.5,Inddata!H235,"")</f>
        <v/>
      </c>
      <c r="I220" s="4" t="str">
        <f>IF(Inddata!I235="","",Inddata!I235)</f>
        <v/>
      </c>
      <c r="J220" s="15" t="str">
        <f>IF(Beregningsark!AQ220="","",IF(OR(I220="Motorvejsstrækning",I220="Frakørselsflettestrækning",I220="Tilkørselsflettestrækning",I220="Motorvejsforgrening",I220="Motorvejssammenløb",I220="Motorvejsvekselstrækning",I220="Sideanlæg"),Beregningsark!AK220*Beregningsark!J220*Beregningsark!K220*Beregningsark!L220*Beregningsark!N220*Beregningsark!P220*Beregningsark!R220*Beregningsark!S220*Beregningsark!T220*Beregningsark!Y220*Beregningsark!Z220*Beregningsark!AB220*Beregningsark!AD220*Beregningsark!AF220*Beregningsark!AJ220,Beregningsark!AK220*Beregningsark!J220*Beregningsark!K220*Beregningsark!L220*Beregningsark!N220*Beregningsark!P220*Beregningsark!R220*Beregningsark!S220*Beregningsark!T220*Beregningsark!Y220*Beregningsark!Z220*Beregningsark!AB220*Beregningsark!AD220*Beregningsark!AF220*Beregningsark!AJ220*0.7672))</f>
        <v/>
      </c>
      <c r="K220" s="15" t="str">
        <f>IF(Beregningsark!AQ220="","",IF(OR(I220="Motorvejsstrækning",I220="Frakørselsflettestrækning",I220="Tilkørselsflettestrækning",I220="Motorvejsforgrening",I220="Motorvejssammenløb",I220="Motorvejsvekselstrækning",I220="Sideanlæg"),Beregningsark!AL220*Beregningsark!J220*Beregningsark!K220*Beregningsark!M220*Beregningsark!O220*Beregningsark!P220*Beregningsark!Q220*Beregningsark!R220*Beregningsark!S220*Beregningsark!T220*Beregningsark!Y220*Beregningsark!AA220*Beregningsark!AC220*Beregningsark!AE220*Beregningsark!AG220*Beregningsark!AJ220,Beregningsark!AL220*Beregningsark!J220*Beregningsark!K220*Beregningsark!M220*Beregningsark!O220*Beregningsark!P220*Beregningsark!Q220*Beregningsark!R220*Beregningsark!S220*Beregningsark!T220*Beregningsark!Y220*Beregningsark!AA220*Beregningsark!AC220*Beregningsark!AE220*Beregningsark!AG220*Beregningsark!AJ220*0.8833))</f>
        <v/>
      </c>
      <c r="L220" s="15" t="str">
        <f>IF(Beregningsark!AQ220="","",IF(OR(I220="Motorvejsstrækning",I220="Frakørselsflettestrækning",I220="Tilkørselsflettestrækning",I220="Motorvejsforgrening",I220="Motorvejssammenløb",I220="Motorvejsvekselstrækning",I220="Sideanlæg"),Beregningsark!AM220*Beregningsark!J220*Beregningsark!K220*Beregningsark!M220*Beregningsark!O220*Beregningsark!P220*Beregningsark!Q220*Beregningsark!R220*Beregningsark!S220*Beregningsark!U220*Beregningsark!Y220*Beregningsark!AA220*Beregningsark!AC220*Beregningsark!AE220*Beregningsark!AG220*Beregningsark!AJ220,Beregningsark!AM220*Beregningsark!J220*Beregningsark!K220*Beregningsark!M220*Beregningsark!O220*Beregningsark!P220*Beregningsark!Q220*Beregningsark!R220*Beregningsark!S220*Beregningsark!U220*Beregningsark!Y220*Beregningsark!AA220*Beregningsark!AC220*Beregningsark!AE220*Beregningsark!AG220*Beregningsark!AJ220*1.1176))</f>
        <v/>
      </c>
      <c r="M220" s="15" t="str">
        <f t="shared" si="9"/>
        <v/>
      </c>
      <c r="N220" s="15" t="str">
        <f>IF(Beregningsark!AQ220="","",IF(OR(I220="Motorvejsstrækning",I220="Frakørselsflettestrækning",I220="Tilkørselsflettestrækning",I220="Motorvejsforgrening",I220="Motorvejssammenløb",I220="Motorvejsvekselstrækning",I220="Sideanlæg"),Beregningsark!AN220*Beregningsark!J220*Beregningsark!K220*Beregningsark!L220*Beregningsark!N220*Beregningsark!P220*Beregningsark!R220*Beregningsark!S220*Beregningsark!V220*Beregningsark!Y220*Beregningsark!Z220*Beregningsark!AB220*Beregningsark!AD220*Beregningsark!AH220*Beregningsark!AJ220,Beregningsark!AN220*Beregningsark!J220*Beregningsark!K220*Beregningsark!L220*Beregningsark!N220*Beregningsark!P220*Beregningsark!R220*Beregningsark!S220*Beregningsark!V220*Beregningsark!Y220*Beregningsark!Z220*Beregningsark!AB220*Beregningsark!AD220*Beregningsark!AH220*Beregningsark!AJ220*0.7672))</f>
        <v/>
      </c>
      <c r="O220" s="15" t="str">
        <f>IF(Beregningsark!AQ220="","",IF(OR(I220="Motorvejsstrækning",I220="Frakørselsflettestrækning",I220="Tilkørselsflettestrækning",I220="Motorvejsforgrening",I220="Motorvejssammenløb",I220="Motorvejsvekselstrækning",I220="Sideanlæg"),Beregningsark!AO220*Beregningsark!J220*Beregningsark!K220*Beregningsark!L220*Beregningsark!N220*Beregningsark!P220*Beregningsark!R220*Beregningsark!S220*Beregningsark!W220*Beregningsark!Y220*Beregningsark!Z220*Beregningsark!AB220*Beregningsark!AD220*Beregningsark!AH220*Beregningsark!AJ220,Beregningsark!AO220*Beregningsark!J220*Beregningsark!K220*Beregningsark!L220*Beregningsark!N220*Beregningsark!P220*Beregningsark!R220*Beregningsark!S220*Beregningsark!W220*Beregningsark!Y220*Beregningsark!Z220*Beregningsark!AB220*Beregningsark!AD220*Beregningsark!AH220*Beregningsark!AJ220*0.7672))</f>
        <v/>
      </c>
      <c r="P220" s="15" t="str">
        <f>IF(Beregningsark!AQ220="","",IF(OR(I220="Motorvejsstrækning",I220="Frakørselsflettestrækning",I220="Tilkørselsflettestrækning",I220="Motorvejsforgrening",I220="Motorvejssammenløb",I220="Motorvejsvekselstrækning",I220="Sideanlæg"),Beregningsark!AP220*Beregningsark!J220*Beregningsark!K220*Beregningsark!L220*Beregningsark!N220*Beregningsark!P220*Beregningsark!R220*Beregningsark!S220*Beregningsark!X220*Beregningsark!Y220*Beregningsark!Z220*Beregningsark!AB220*Beregningsark!AD220*Beregningsark!AI220*Beregningsark!AJ220,Beregningsark!AP220*Beregningsark!J220*Beregningsark!K220*Beregningsark!L220*Beregningsark!N220*Beregningsark!P220*Beregningsark!R220*Beregningsark!S220*Beregningsark!X220*Beregningsark!Y220*Beregningsark!Z220*Beregningsark!AB220*Beregningsark!AD220*Beregningsark!AI220*Beregningsark!AJ220*0.7672))</f>
        <v/>
      </c>
      <c r="Q220" s="15" t="str">
        <f t="shared" si="10"/>
        <v/>
      </c>
      <c r="R220" s="17" t="str">
        <f t="shared" si="11"/>
        <v/>
      </c>
    </row>
    <row r="221" spans="1:18" x14ac:dyDescent="0.25">
      <c r="A221" s="4" t="str">
        <f>IF(Inddata!A236="","",Inddata!A236)</f>
        <v/>
      </c>
      <c r="B221" s="4" t="str">
        <f>IF(Inddata!B236="","",Inddata!B236)</f>
        <v/>
      </c>
      <c r="C221" s="4" t="str">
        <f>IF(Inddata!C236="","",Inddata!C236)</f>
        <v/>
      </c>
      <c r="D221" s="4" t="str">
        <f>IF(Inddata!D236="","",Inddata!D236)</f>
        <v/>
      </c>
      <c r="E221" s="4" t="str">
        <f>IF(Inddata!E236="","",Inddata!E236)</f>
        <v/>
      </c>
      <c r="F221" s="4" t="str">
        <f>IF(Inddata!F236="","",Inddata!F236)</f>
        <v/>
      </c>
      <c r="G221" s="4">
        <f>IF(Inddata!G236="","",Inddata!G236)</f>
        <v>0</v>
      </c>
      <c r="H221" s="4" t="str">
        <f>IF(Inddata!H236&gt;0.5,Inddata!H236,"")</f>
        <v/>
      </c>
      <c r="I221" s="4" t="str">
        <f>IF(Inddata!I236="","",Inddata!I236)</f>
        <v/>
      </c>
      <c r="J221" s="15" t="str">
        <f>IF(Beregningsark!AQ221="","",IF(OR(I221="Motorvejsstrækning",I221="Frakørselsflettestrækning",I221="Tilkørselsflettestrækning",I221="Motorvejsforgrening",I221="Motorvejssammenløb",I221="Motorvejsvekselstrækning",I221="Sideanlæg"),Beregningsark!AK221*Beregningsark!J221*Beregningsark!K221*Beregningsark!L221*Beregningsark!N221*Beregningsark!P221*Beregningsark!R221*Beregningsark!S221*Beregningsark!T221*Beregningsark!Y221*Beregningsark!Z221*Beregningsark!AB221*Beregningsark!AD221*Beregningsark!AF221*Beregningsark!AJ221,Beregningsark!AK221*Beregningsark!J221*Beregningsark!K221*Beregningsark!L221*Beregningsark!N221*Beregningsark!P221*Beregningsark!R221*Beregningsark!S221*Beregningsark!T221*Beregningsark!Y221*Beregningsark!Z221*Beregningsark!AB221*Beregningsark!AD221*Beregningsark!AF221*Beregningsark!AJ221*0.7672))</f>
        <v/>
      </c>
      <c r="K221" s="15" t="str">
        <f>IF(Beregningsark!AQ221="","",IF(OR(I221="Motorvejsstrækning",I221="Frakørselsflettestrækning",I221="Tilkørselsflettestrækning",I221="Motorvejsforgrening",I221="Motorvejssammenløb",I221="Motorvejsvekselstrækning",I221="Sideanlæg"),Beregningsark!AL221*Beregningsark!J221*Beregningsark!K221*Beregningsark!M221*Beregningsark!O221*Beregningsark!P221*Beregningsark!Q221*Beregningsark!R221*Beregningsark!S221*Beregningsark!T221*Beregningsark!Y221*Beregningsark!AA221*Beregningsark!AC221*Beregningsark!AE221*Beregningsark!AG221*Beregningsark!AJ221,Beregningsark!AL221*Beregningsark!J221*Beregningsark!K221*Beregningsark!M221*Beregningsark!O221*Beregningsark!P221*Beregningsark!Q221*Beregningsark!R221*Beregningsark!S221*Beregningsark!T221*Beregningsark!Y221*Beregningsark!AA221*Beregningsark!AC221*Beregningsark!AE221*Beregningsark!AG221*Beregningsark!AJ221*0.8833))</f>
        <v/>
      </c>
      <c r="L221" s="15" t="str">
        <f>IF(Beregningsark!AQ221="","",IF(OR(I221="Motorvejsstrækning",I221="Frakørselsflettestrækning",I221="Tilkørselsflettestrækning",I221="Motorvejsforgrening",I221="Motorvejssammenløb",I221="Motorvejsvekselstrækning",I221="Sideanlæg"),Beregningsark!AM221*Beregningsark!J221*Beregningsark!K221*Beregningsark!M221*Beregningsark!O221*Beregningsark!P221*Beregningsark!Q221*Beregningsark!R221*Beregningsark!S221*Beregningsark!U221*Beregningsark!Y221*Beregningsark!AA221*Beregningsark!AC221*Beregningsark!AE221*Beregningsark!AG221*Beregningsark!AJ221,Beregningsark!AM221*Beregningsark!J221*Beregningsark!K221*Beregningsark!M221*Beregningsark!O221*Beregningsark!P221*Beregningsark!Q221*Beregningsark!R221*Beregningsark!S221*Beregningsark!U221*Beregningsark!Y221*Beregningsark!AA221*Beregningsark!AC221*Beregningsark!AE221*Beregningsark!AG221*Beregningsark!AJ221*1.1176))</f>
        <v/>
      </c>
      <c r="M221" s="15" t="str">
        <f t="shared" si="9"/>
        <v/>
      </c>
      <c r="N221" s="15" t="str">
        <f>IF(Beregningsark!AQ221="","",IF(OR(I221="Motorvejsstrækning",I221="Frakørselsflettestrækning",I221="Tilkørselsflettestrækning",I221="Motorvejsforgrening",I221="Motorvejssammenløb",I221="Motorvejsvekselstrækning",I221="Sideanlæg"),Beregningsark!AN221*Beregningsark!J221*Beregningsark!K221*Beregningsark!L221*Beregningsark!N221*Beregningsark!P221*Beregningsark!R221*Beregningsark!S221*Beregningsark!V221*Beregningsark!Y221*Beregningsark!Z221*Beregningsark!AB221*Beregningsark!AD221*Beregningsark!AH221*Beregningsark!AJ221,Beregningsark!AN221*Beregningsark!J221*Beregningsark!K221*Beregningsark!L221*Beregningsark!N221*Beregningsark!P221*Beregningsark!R221*Beregningsark!S221*Beregningsark!V221*Beregningsark!Y221*Beregningsark!Z221*Beregningsark!AB221*Beregningsark!AD221*Beregningsark!AH221*Beregningsark!AJ221*0.7672))</f>
        <v/>
      </c>
      <c r="O221" s="15" t="str">
        <f>IF(Beregningsark!AQ221="","",IF(OR(I221="Motorvejsstrækning",I221="Frakørselsflettestrækning",I221="Tilkørselsflettestrækning",I221="Motorvejsforgrening",I221="Motorvejssammenløb",I221="Motorvejsvekselstrækning",I221="Sideanlæg"),Beregningsark!AO221*Beregningsark!J221*Beregningsark!K221*Beregningsark!L221*Beregningsark!N221*Beregningsark!P221*Beregningsark!R221*Beregningsark!S221*Beregningsark!W221*Beregningsark!Y221*Beregningsark!Z221*Beregningsark!AB221*Beregningsark!AD221*Beregningsark!AH221*Beregningsark!AJ221,Beregningsark!AO221*Beregningsark!J221*Beregningsark!K221*Beregningsark!L221*Beregningsark!N221*Beregningsark!P221*Beregningsark!R221*Beregningsark!S221*Beregningsark!W221*Beregningsark!Y221*Beregningsark!Z221*Beregningsark!AB221*Beregningsark!AD221*Beregningsark!AH221*Beregningsark!AJ221*0.7672))</f>
        <v/>
      </c>
      <c r="P221" s="15" t="str">
        <f>IF(Beregningsark!AQ221="","",IF(OR(I221="Motorvejsstrækning",I221="Frakørselsflettestrækning",I221="Tilkørselsflettestrækning",I221="Motorvejsforgrening",I221="Motorvejssammenløb",I221="Motorvejsvekselstrækning",I221="Sideanlæg"),Beregningsark!AP221*Beregningsark!J221*Beregningsark!K221*Beregningsark!L221*Beregningsark!N221*Beregningsark!P221*Beregningsark!R221*Beregningsark!S221*Beregningsark!X221*Beregningsark!Y221*Beregningsark!Z221*Beregningsark!AB221*Beregningsark!AD221*Beregningsark!AI221*Beregningsark!AJ221,Beregningsark!AP221*Beregningsark!J221*Beregningsark!K221*Beregningsark!L221*Beregningsark!N221*Beregningsark!P221*Beregningsark!R221*Beregningsark!S221*Beregningsark!X221*Beregningsark!Y221*Beregningsark!Z221*Beregningsark!AB221*Beregningsark!AD221*Beregningsark!AI221*Beregningsark!AJ221*0.7672))</f>
        <v/>
      </c>
      <c r="Q221" s="15" t="str">
        <f t="shared" si="10"/>
        <v/>
      </c>
      <c r="R221" s="17" t="str">
        <f t="shared" si="11"/>
        <v/>
      </c>
    </row>
    <row r="222" spans="1:18" x14ac:dyDescent="0.25">
      <c r="A222" s="4" t="str">
        <f>IF(Inddata!A237="","",Inddata!A237)</f>
        <v/>
      </c>
      <c r="B222" s="4" t="str">
        <f>IF(Inddata!B237="","",Inddata!B237)</f>
        <v/>
      </c>
      <c r="C222" s="4" t="str">
        <f>IF(Inddata!C237="","",Inddata!C237)</f>
        <v/>
      </c>
      <c r="D222" s="4" t="str">
        <f>IF(Inddata!D237="","",Inddata!D237)</f>
        <v/>
      </c>
      <c r="E222" s="4" t="str">
        <f>IF(Inddata!E237="","",Inddata!E237)</f>
        <v/>
      </c>
      <c r="F222" s="4" t="str">
        <f>IF(Inddata!F237="","",Inddata!F237)</f>
        <v/>
      </c>
      <c r="G222" s="4">
        <f>IF(Inddata!G237="","",Inddata!G237)</f>
        <v>0</v>
      </c>
      <c r="H222" s="4" t="str">
        <f>IF(Inddata!H237&gt;0.5,Inddata!H237,"")</f>
        <v/>
      </c>
      <c r="I222" s="4" t="str">
        <f>IF(Inddata!I237="","",Inddata!I237)</f>
        <v/>
      </c>
      <c r="J222" s="15" t="str">
        <f>IF(Beregningsark!AQ222="","",IF(OR(I222="Motorvejsstrækning",I222="Frakørselsflettestrækning",I222="Tilkørselsflettestrækning",I222="Motorvejsforgrening",I222="Motorvejssammenløb",I222="Motorvejsvekselstrækning",I222="Sideanlæg"),Beregningsark!AK222*Beregningsark!J222*Beregningsark!K222*Beregningsark!L222*Beregningsark!N222*Beregningsark!P222*Beregningsark!R222*Beregningsark!S222*Beregningsark!T222*Beregningsark!Y222*Beregningsark!Z222*Beregningsark!AB222*Beregningsark!AD222*Beregningsark!AF222*Beregningsark!AJ222,Beregningsark!AK222*Beregningsark!J222*Beregningsark!K222*Beregningsark!L222*Beregningsark!N222*Beregningsark!P222*Beregningsark!R222*Beregningsark!S222*Beregningsark!T222*Beregningsark!Y222*Beregningsark!Z222*Beregningsark!AB222*Beregningsark!AD222*Beregningsark!AF222*Beregningsark!AJ222*0.7672))</f>
        <v/>
      </c>
      <c r="K222" s="15" t="str">
        <f>IF(Beregningsark!AQ222="","",IF(OR(I222="Motorvejsstrækning",I222="Frakørselsflettestrækning",I222="Tilkørselsflettestrækning",I222="Motorvejsforgrening",I222="Motorvejssammenløb",I222="Motorvejsvekselstrækning",I222="Sideanlæg"),Beregningsark!AL222*Beregningsark!J222*Beregningsark!K222*Beregningsark!M222*Beregningsark!O222*Beregningsark!P222*Beregningsark!Q222*Beregningsark!R222*Beregningsark!S222*Beregningsark!T222*Beregningsark!Y222*Beregningsark!AA222*Beregningsark!AC222*Beregningsark!AE222*Beregningsark!AG222*Beregningsark!AJ222,Beregningsark!AL222*Beregningsark!J222*Beregningsark!K222*Beregningsark!M222*Beregningsark!O222*Beregningsark!P222*Beregningsark!Q222*Beregningsark!R222*Beregningsark!S222*Beregningsark!T222*Beregningsark!Y222*Beregningsark!AA222*Beregningsark!AC222*Beregningsark!AE222*Beregningsark!AG222*Beregningsark!AJ222*0.8833))</f>
        <v/>
      </c>
      <c r="L222" s="15" t="str">
        <f>IF(Beregningsark!AQ222="","",IF(OR(I222="Motorvejsstrækning",I222="Frakørselsflettestrækning",I222="Tilkørselsflettestrækning",I222="Motorvejsforgrening",I222="Motorvejssammenløb",I222="Motorvejsvekselstrækning",I222="Sideanlæg"),Beregningsark!AM222*Beregningsark!J222*Beregningsark!K222*Beregningsark!M222*Beregningsark!O222*Beregningsark!P222*Beregningsark!Q222*Beregningsark!R222*Beregningsark!S222*Beregningsark!U222*Beregningsark!Y222*Beregningsark!AA222*Beregningsark!AC222*Beregningsark!AE222*Beregningsark!AG222*Beregningsark!AJ222,Beregningsark!AM222*Beregningsark!J222*Beregningsark!K222*Beregningsark!M222*Beregningsark!O222*Beregningsark!P222*Beregningsark!Q222*Beregningsark!R222*Beregningsark!S222*Beregningsark!U222*Beregningsark!Y222*Beregningsark!AA222*Beregningsark!AC222*Beregningsark!AE222*Beregningsark!AG222*Beregningsark!AJ222*1.1176))</f>
        <v/>
      </c>
      <c r="M222" s="15" t="str">
        <f t="shared" si="9"/>
        <v/>
      </c>
      <c r="N222" s="15" t="str">
        <f>IF(Beregningsark!AQ222="","",IF(OR(I222="Motorvejsstrækning",I222="Frakørselsflettestrækning",I222="Tilkørselsflettestrækning",I222="Motorvejsforgrening",I222="Motorvejssammenløb",I222="Motorvejsvekselstrækning",I222="Sideanlæg"),Beregningsark!AN222*Beregningsark!J222*Beregningsark!K222*Beregningsark!L222*Beregningsark!N222*Beregningsark!P222*Beregningsark!R222*Beregningsark!S222*Beregningsark!V222*Beregningsark!Y222*Beregningsark!Z222*Beregningsark!AB222*Beregningsark!AD222*Beregningsark!AH222*Beregningsark!AJ222,Beregningsark!AN222*Beregningsark!J222*Beregningsark!K222*Beregningsark!L222*Beregningsark!N222*Beregningsark!P222*Beregningsark!R222*Beregningsark!S222*Beregningsark!V222*Beregningsark!Y222*Beregningsark!Z222*Beregningsark!AB222*Beregningsark!AD222*Beregningsark!AH222*Beregningsark!AJ222*0.7672))</f>
        <v/>
      </c>
      <c r="O222" s="15" t="str">
        <f>IF(Beregningsark!AQ222="","",IF(OR(I222="Motorvejsstrækning",I222="Frakørselsflettestrækning",I222="Tilkørselsflettestrækning",I222="Motorvejsforgrening",I222="Motorvejssammenløb",I222="Motorvejsvekselstrækning",I222="Sideanlæg"),Beregningsark!AO222*Beregningsark!J222*Beregningsark!K222*Beregningsark!L222*Beregningsark!N222*Beregningsark!P222*Beregningsark!R222*Beregningsark!S222*Beregningsark!W222*Beregningsark!Y222*Beregningsark!Z222*Beregningsark!AB222*Beregningsark!AD222*Beregningsark!AH222*Beregningsark!AJ222,Beregningsark!AO222*Beregningsark!J222*Beregningsark!K222*Beregningsark!L222*Beregningsark!N222*Beregningsark!P222*Beregningsark!R222*Beregningsark!S222*Beregningsark!W222*Beregningsark!Y222*Beregningsark!Z222*Beregningsark!AB222*Beregningsark!AD222*Beregningsark!AH222*Beregningsark!AJ222*0.7672))</f>
        <v/>
      </c>
      <c r="P222" s="15" t="str">
        <f>IF(Beregningsark!AQ222="","",IF(OR(I222="Motorvejsstrækning",I222="Frakørselsflettestrækning",I222="Tilkørselsflettestrækning",I222="Motorvejsforgrening",I222="Motorvejssammenløb",I222="Motorvejsvekselstrækning",I222="Sideanlæg"),Beregningsark!AP222*Beregningsark!J222*Beregningsark!K222*Beregningsark!L222*Beregningsark!N222*Beregningsark!P222*Beregningsark!R222*Beregningsark!S222*Beregningsark!X222*Beregningsark!Y222*Beregningsark!Z222*Beregningsark!AB222*Beregningsark!AD222*Beregningsark!AI222*Beregningsark!AJ222,Beregningsark!AP222*Beregningsark!J222*Beregningsark!K222*Beregningsark!L222*Beregningsark!N222*Beregningsark!P222*Beregningsark!R222*Beregningsark!S222*Beregningsark!X222*Beregningsark!Y222*Beregningsark!Z222*Beregningsark!AB222*Beregningsark!AD222*Beregningsark!AI222*Beregningsark!AJ222*0.7672))</f>
        <v/>
      </c>
      <c r="Q222" s="15" t="str">
        <f t="shared" si="10"/>
        <v/>
      </c>
      <c r="R222" s="17" t="str">
        <f t="shared" si="11"/>
        <v/>
      </c>
    </row>
    <row r="223" spans="1:18" x14ac:dyDescent="0.25">
      <c r="A223" s="4" t="str">
        <f>IF(Inddata!A238="","",Inddata!A238)</f>
        <v/>
      </c>
      <c r="B223" s="4" t="str">
        <f>IF(Inddata!B238="","",Inddata!B238)</f>
        <v/>
      </c>
      <c r="C223" s="4" t="str">
        <f>IF(Inddata!C238="","",Inddata!C238)</f>
        <v/>
      </c>
      <c r="D223" s="4" t="str">
        <f>IF(Inddata!D238="","",Inddata!D238)</f>
        <v/>
      </c>
      <c r="E223" s="4" t="str">
        <f>IF(Inddata!E238="","",Inddata!E238)</f>
        <v/>
      </c>
      <c r="F223" s="4" t="str">
        <f>IF(Inddata!F238="","",Inddata!F238)</f>
        <v/>
      </c>
      <c r="G223" s="4">
        <f>IF(Inddata!G238="","",Inddata!G238)</f>
        <v>0</v>
      </c>
      <c r="H223" s="4" t="str">
        <f>IF(Inddata!H238&gt;0.5,Inddata!H238,"")</f>
        <v/>
      </c>
      <c r="I223" s="4" t="str">
        <f>IF(Inddata!I238="","",Inddata!I238)</f>
        <v/>
      </c>
      <c r="J223" s="15" t="str">
        <f>IF(Beregningsark!AQ223="","",IF(OR(I223="Motorvejsstrækning",I223="Frakørselsflettestrækning",I223="Tilkørselsflettestrækning",I223="Motorvejsforgrening",I223="Motorvejssammenløb",I223="Motorvejsvekselstrækning",I223="Sideanlæg"),Beregningsark!AK223*Beregningsark!J223*Beregningsark!K223*Beregningsark!L223*Beregningsark!N223*Beregningsark!P223*Beregningsark!R223*Beregningsark!S223*Beregningsark!T223*Beregningsark!Y223*Beregningsark!Z223*Beregningsark!AB223*Beregningsark!AD223*Beregningsark!AF223*Beregningsark!AJ223,Beregningsark!AK223*Beregningsark!J223*Beregningsark!K223*Beregningsark!L223*Beregningsark!N223*Beregningsark!P223*Beregningsark!R223*Beregningsark!S223*Beregningsark!T223*Beregningsark!Y223*Beregningsark!Z223*Beregningsark!AB223*Beregningsark!AD223*Beregningsark!AF223*Beregningsark!AJ223*0.7672))</f>
        <v/>
      </c>
      <c r="K223" s="15" t="str">
        <f>IF(Beregningsark!AQ223="","",IF(OR(I223="Motorvejsstrækning",I223="Frakørselsflettestrækning",I223="Tilkørselsflettestrækning",I223="Motorvejsforgrening",I223="Motorvejssammenløb",I223="Motorvejsvekselstrækning",I223="Sideanlæg"),Beregningsark!AL223*Beregningsark!J223*Beregningsark!K223*Beregningsark!M223*Beregningsark!O223*Beregningsark!P223*Beregningsark!Q223*Beregningsark!R223*Beregningsark!S223*Beregningsark!T223*Beregningsark!Y223*Beregningsark!AA223*Beregningsark!AC223*Beregningsark!AE223*Beregningsark!AG223*Beregningsark!AJ223,Beregningsark!AL223*Beregningsark!J223*Beregningsark!K223*Beregningsark!M223*Beregningsark!O223*Beregningsark!P223*Beregningsark!Q223*Beregningsark!R223*Beregningsark!S223*Beregningsark!T223*Beregningsark!Y223*Beregningsark!AA223*Beregningsark!AC223*Beregningsark!AE223*Beregningsark!AG223*Beregningsark!AJ223*0.8833))</f>
        <v/>
      </c>
      <c r="L223" s="15" t="str">
        <f>IF(Beregningsark!AQ223="","",IF(OR(I223="Motorvejsstrækning",I223="Frakørselsflettestrækning",I223="Tilkørselsflettestrækning",I223="Motorvejsforgrening",I223="Motorvejssammenløb",I223="Motorvejsvekselstrækning",I223="Sideanlæg"),Beregningsark!AM223*Beregningsark!J223*Beregningsark!K223*Beregningsark!M223*Beregningsark!O223*Beregningsark!P223*Beregningsark!Q223*Beregningsark!R223*Beregningsark!S223*Beregningsark!U223*Beregningsark!Y223*Beregningsark!AA223*Beregningsark!AC223*Beregningsark!AE223*Beregningsark!AG223*Beregningsark!AJ223,Beregningsark!AM223*Beregningsark!J223*Beregningsark!K223*Beregningsark!M223*Beregningsark!O223*Beregningsark!P223*Beregningsark!Q223*Beregningsark!R223*Beregningsark!S223*Beregningsark!U223*Beregningsark!Y223*Beregningsark!AA223*Beregningsark!AC223*Beregningsark!AE223*Beregningsark!AG223*Beregningsark!AJ223*1.1176))</f>
        <v/>
      </c>
      <c r="M223" s="15" t="str">
        <f t="shared" si="9"/>
        <v/>
      </c>
      <c r="N223" s="15" t="str">
        <f>IF(Beregningsark!AQ223="","",IF(OR(I223="Motorvejsstrækning",I223="Frakørselsflettestrækning",I223="Tilkørselsflettestrækning",I223="Motorvejsforgrening",I223="Motorvejssammenløb",I223="Motorvejsvekselstrækning",I223="Sideanlæg"),Beregningsark!AN223*Beregningsark!J223*Beregningsark!K223*Beregningsark!L223*Beregningsark!N223*Beregningsark!P223*Beregningsark!R223*Beregningsark!S223*Beregningsark!V223*Beregningsark!Y223*Beregningsark!Z223*Beregningsark!AB223*Beregningsark!AD223*Beregningsark!AH223*Beregningsark!AJ223,Beregningsark!AN223*Beregningsark!J223*Beregningsark!K223*Beregningsark!L223*Beregningsark!N223*Beregningsark!P223*Beregningsark!R223*Beregningsark!S223*Beregningsark!V223*Beregningsark!Y223*Beregningsark!Z223*Beregningsark!AB223*Beregningsark!AD223*Beregningsark!AH223*Beregningsark!AJ223*0.7672))</f>
        <v/>
      </c>
      <c r="O223" s="15" t="str">
        <f>IF(Beregningsark!AQ223="","",IF(OR(I223="Motorvejsstrækning",I223="Frakørselsflettestrækning",I223="Tilkørselsflettestrækning",I223="Motorvejsforgrening",I223="Motorvejssammenløb",I223="Motorvejsvekselstrækning",I223="Sideanlæg"),Beregningsark!AO223*Beregningsark!J223*Beregningsark!K223*Beregningsark!L223*Beregningsark!N223*Beregningsark!P223*Beregningsark!R223*Beregningsark!S223*Beregningsark!W223*Beregningsark!Y223*Beregningsark!Z223*Beregningsark!AB223*Beregningsark!AD223*Beregningsark!AH223*Beregningsark!AJ223,Beregningsark!AO223*Beregningsark!J223*Beregningsark!K223*Beregningsark!L223*Beregningsark!N223*Beregningsark!P223*Beregningsark!R223*Beregningsark!S223*Beregningsark!W223*Beregningsark!Y223*Beregningsark!Z223*Beregningsark!AB223*Beregningsark!AD223*Beregningsark!AH223*Beregningsark!AJ223*0.7672))</f>
        <v/>
      </c>
      <c r="P223" s="15" t="str">
        <f>IF(Beregningsark!AQ223="","",IF(OR(I223="Motorvejsstrækning",I223="Frakørselsflettestrækning",I223="Tilkørselsflettestrækning",I223="Motorvejsforgrening",I223="Motorvejssammenløb",I223="Motorvejsvekselstrækning",I223="Sideanlæg"),Beregningsark!AP223*Beregningsark!J223*Beregningsark!K223*Beregningsark!L223*Beregningsark!N223*Beregningsark!P223*Beregningsark!R223*Beregningsark!S223*Beregningsark!X223*Beregningsark!Y223*Beregningsark!Z223*Beregningsark!AB223*Beregningsark!AD223*Beregningsark!AI223*Beregningsark!AJ223,Beregningsark!AP223*Beregningsark!J223*Beregningsark!K223*Beregningsark!L223*Beregningsark!N223*Beregningsark!P223*Beregningsark!R223*Beregningsark!S223*Beregningsark!X223*Beregningsark!Y223*Beregningsark!Z223*Beregningsark!AB223*Beregningsark!AD223*Beregningsark!AI223*Beregningsark!AJ223*0.7672))</f>
        <v/>
      </c>
      <c r="Q223" s="15" t="str">
        <f t="shared" si="10"/>
        <v/>
      </c>
      <c r="R223" s="17" t="str">
        <f t="shared" si="11"/>
        <v/>
      </c>
    </row>
    <row r="224" spans="1:18" x14ac:dyDescent="0.25">
      <c r="A224" s="4" t="str">
        <f>IF(Inddata!A239="","",Inddata!A239)</f>
        <v/>
      </c>
      <c r="B224" s="4" t="str">
        <f>IF(Inddata!B239="","",Inddata!B239)</f>
        <v/>
      </c>
      <c r="C224" s="4" t="str">
        <f>IF(Inddata!C239="","",Inddata!C239)</f>
        <v/>
      </c>
      <c r="D224" s="4" t="str">
        <f>IF(Inddata!D239="","",Inddata!D239)</f>
        <v/>
      </c>
      <c r="E224" s="4" t="str">
        <f>IF(Inddata!E239="","",Inddata!E239)</f>
        <v/>
      </c>
      <c r="F224" s="4" t="str">
        <f>IF(Inddata!F239="","",Inddata!F239)</f>
        <v/>
      </c>
      <c r="G224" s="4">
        <f>IF(Inddata!G239="","",Inddata!G239)</f>
        <v>0</v>
      </c>
      <c r="H224" s="4" t="str">
        <f>IF(Inddata!H239&gt;0.5,Inddata!H239,"")</f>
        <v/>
      </c>
      <c r="I224" s="4" t="str">
        <f>IF(Inddata!I239="","",Inddata!I239)</f>
        <v/>
      </c>
      <c r="J224" s="15" t="str">
        <f>IF(Beregningsark!AQ224="","",IF(OR(I224="Motorvejsstrækning",I224="Frakørselsflettestrækning",I224="Tilkørselsflettestrækning",I224="Motorvejsforgrening",I224="Motorvejssammenløb",I224="Motorvejsvekselstrækning",I224="Sideanlæg"),Beregningsark!AK224*Beregningsark!J224*Beregningsark!K224*Beregningsark!L224*Beregningsark!N224*Beregningsark!P224*Beregningsark!R224*Beregningsark!S224*Beregningsark!T224*Beregningsark!Y224*Beregningsark!Z224*Beregningsark!AB224*Beregningsark!AD224*Beregningsark!AF224*Beregningsark!AJ224,Beregningsark!AK224*Beregningsark!J224*Beregningsark!K224*Beregningsark!L224*Beregningsark!N224*Beregningsark!P224*Beregningsark!R224*Beregningsark!S224*Beregningsark!T224*Beregningsark!Y224*Beregningsark!Z224*Beregningsark!AB224*Beregningsark!AD224*Beregningsark!AF224*Beregningsark!AJ224*0.7672))</f>
        <v/>
      </c>
      <c r="K224" s="15" t="str">
        <f>IF(Beregningsark!AQ224="","",IF(OR(I224="Motorvejsstrækning",I224="Frakørselsflettestrækning",I224="Tilkørselsflettestrækning",I224="Motorvejsforgrening",I224="Motorvejssammenløb",I224="Motorvejsvekselstrækning",I224="Sideanlæg"),Beregningsark!AL224*Beregningsark!J224*Beregningsark!K224*Beregningsark!M224*Beregningsark!O224*Beregningsark!P224*Beregningsark!Q224*Beregningsark!R224*Beregningsark!S224*Beregningsark!T224*Beregningsark!Y224*Beregningsark!AA224*Beregningsark!AC224*Beregningsark!AE224*Beregningsark!AG224*Beregningsark!AJ224,Beregningsark!AL224*Beregningsark!J224*Beregningsark!K224*Beregningsark!M224*Beregningsark!O224*Beregningsark!P224*Beregningsark!Q224*Beregningsark!R224*Beregningsark!S224*Beregningsark!T224*Beregningsark!Y224*Beregningsark!AA224*Beregningsark!AC224*Beregningsark!AE224*Beregningsark!AG224*Beregningsark!AJ224*0.8833))</f>
        <v/>
      </c>
      <c r="L224" s="15" t="str">
        <f>IF(Beregningsark!AQ224="","",IF(OR(I224="Motorvejsstrækning",I224="Frakørselsflettestrækning",I224="Tilkørselsflettestrækning",I224="Motorvejsforgrening",I224="Motorvejssammenløb",I224="Motorvejsvekselstrækning",I224="Sideanlæg"),Beregningsark!AM224*Beregningsark!J224*Beregningsark!K224*Beregningsark!M224*Beregningsark!O224*Beregningsark!P224*Beregningsark!Q224*Beregningsark!R224*Beregningsark!S224*Beregningsark!U224*Beregningsark!Y224*Beregningsark!AA224*Beregningsark!AC224*Beregningsark!AE224*Beregningsark!AG224*Beregningsark!AJ224,Beregningsark!AM224*Beregningsark!J224*Beregningsark!K224*Beregningsark!M224*Beregningsark!O224*Beregningsark!P224*Beregningsark!Q224*Beregningsark!R224*Beregningsark!S224*Beregningsark!U224*Beregningsark!Y224*Beregningsark!AA224*Beregningsark!AC224*Beregningsark!AE224*Beregningsark!AG224*Beregningsark!AJ224*1.1176))</f>
        <v/>
      </c>
      <c r="M224" s="15" t="str">
        <f t="shared" si="9"/>
        <v/>
      </c>
      <c r="N224" s="15" t="str">
        <f>IF(Beregningsark!AQ224="","",IF(OR(I224="Motorvejsstrækning",I224="Frakørselsflettestrækning",I224="Tilkørselsflettestrækning",I224="Motorvejsforgrening",I224="Motorvejssammenløb",I224="Motorvejsvekselstrækning",I224="Sideanlæg"),Beregningsark!AN224*Beregningsark!J224*Beregningsark!K224*Beregningsark!L224*Beregningsark!N224*Beregningsark!P224*Beregningsark!R224*Beregningsark!S224*Beregningsark!V224*Beregningsark!Y224*Beregningsark!Z224*Beregningsark!AB224*Beregningsark!AD224*Beregningsark!AH224*Beregningsark!AJ224,Beregningsark!AN224*Beregningsark!J224*Beregningsark!K224*Beregningsark!L224*Beregningsark!N224*Beregningsark!P224*Beregningsark!R224*Beregningsark!S224*Beregningsark!V224*Beregningsark!Y224*Beregningsark!Z224*Beregningsark!AB224*Beregningsark!AD224*Beregningsark!AH224*Beregningsark!AJ224*0.7672))</f>
        <v/>
      </c>
      <c r="O224" s="15" t="str">
        <f>IF(Beregningsark!AQ224="","",IF(OR(I224="Motorvejsstrækning",I224="Frakørselsflettestrækning",I224="Tilkørselsflettestrækning",I224="Motorvejsforgrening",I224="Motorvejssammenløb",I224="Motorvejsvekselstrækning",I224="Sideanlæg"),Beregningsark!AO224*Beregningsark!J224*Beregningsark!K224*Beregningsark!L224*Beregningsark!N224*Beregningsark!P224*Beregningsark!R224*Beregningsark!S224*Beregningsark!W224*Beregningsark!Y224*Beregningsark!Z224*Beregningsark!AB224*Beregningsark!AD224*Beregningsark!AH224*Beregningsark!AJ224,Beregningsark!AO224*Beregningsark!J224*Beregningsark!K224*Beregningsark!L224*Beregningsark!N224*Beregningsark!P224*Beregningsark!R224*Beregningsark!S224*Beregningsark!W224*Beregningsark!Y224*Beregningsark!Z224*Beregningsark!AB224*Beregningsark!AD224*Beregningsark!AH224*Beregningsark!AJ224*0.7672))</f>
        <v/>
      </c>
      <c r="P224" s="15" t="str">
        <f>IF(Beregningsark!AQ224="","",IF(OR(I224="Motorvejsstrækning",I224="Frakørselsflettestrækning",I224="Tilkørselsflettestrækning",I224="Motorvejsforgrening",I224="Motorvejssammenløb",I224="Motorvejsvekselstrækning",I224="Sideanlæg"),Beregningsark!AP224*Beregningsark!J224*Beregningsark!K224*Beregningsark!L224*Beregningsark!N224*Beregningsark!P224*Beregningsark!R224*Beregningsark!S224*Beregningsark!X224*Beregningsark!Y224*Beregningsark!Z224*Beregningsark!AB224*Beregningsark!AD224*Beregningsark!AI224*Beregningsark!AJ224,Beregningsark!AP224*Beregningsark!J224*Beregningsark!K224*Beregningsark!L224*Beregningsark!N224*Beregningsark!P224*Beregningsark!R224*Beregningsark!S224*Beregningsark!X224*Beregningsark!Y224*Beregningsark!Z224*Beregningsark!AB224*Beregningsark!AD224*Beregningsark!AI224*Beregningsark!AJ224*0.7672))</f>
        <v/>
      </c>
      <c r="Q224" s="15" t="str">
        <f t="shared" si="10"/>
        <v/>
      </c>
      <c r="R224" s="17" t="str">
        <f t="shared" si="11"/>
        <v/>
      </c>
    </row>
    <row r="225" spans="1:18" x14ac:dyDescent="0.25">
      <c r="A225" s="4" t="str">
        <f>IF(Inddata!A240="","",Inddata!A240)</f>
        <v/>
      </c>
      <c r="B225" s="4" t="str">
        <f>IF(Inddata!B240="","",Inddata!B240)</f>
        <v/>
      </c>
      <c r="C225" s="4" t="str">
        <f>IF(Inddata!C240="","",Inddata!C240)</f>
        <v/>
      </c>
      <c r="D225" s="4" t="str">
        <f>IF(Inddata!D240="","",Inddata!D240)</f>
        <v/>
      </c>
      <c r="E225" s="4" t="str">
        <f>IF(Inddata!E240="","",Inddata!E240)</f>
        <v/>
      </c>
      <c r="F225" s="4" t="str">
        <f>IF(Inddata!F240="","",Inddata!F240)</f>
        <v/>
      </c>
      <c r="G225" s="4">
        <f>IF(Inddata!G240="","",Inddata!G240)</f>
        <v>0</v>
      </c>
      <c r="H225" s="4" t="str">
        <f>IF(Inddata!H240&gt;0.5,Inddata!H240,"")</f>
        <v/>
      </c>
      <c r="I225" s="4" t="str">
        <f>IF(Inddata!I240="","",Inddata!I240)</f>
        <v/>
      </c>
      <c r="J225" s="15" t="str">
        <f>IF(Beregningsark!AQ225="","",IF(OR(I225="Motorvejsstrækning",I225="Frakørselsflettestrækning",I225="Tilkørselsflettestrækning",I225="Motorvejsforgrening",I225="Motorvejssammenløb",I225="Motorvejsvekselstrækning",I225="Sideanlæg"),Beregningsark!AK225*Beregningsark!J225*Beregningsark!K225*Beregningsark!L225*Beregningsark!N225*Beregningsark!P225*Beregningsark!R225*Beregningsark!S225*Beregningsark!T225*Beregningsark!Y225*Beregningsark!Z225*Beregningsark!AB225*Beregningsark!AD225*Beregningsark!AF225*Beregningsark!AJ225,Beregningsark!AK225*Beregningsark!J225*Beregningsark!K225*Beregningsark!L225*Beregningsark!N225*Beregningsark!P225*Beregningsark!R225*Beregningsark!S225*Beregningsark!T225*Beregningsark!Y225*Beregningsark!Z225*Beregningsark!AB225*Beregningsark!AD225*Beregningsark!AF225*Beregningsark!AJ225*0.7672))</f>
        <v/>
      </c>
      <c r="K225" s="15" t="str">
        <f>IF(Beregningsark!AQ225="","",IF(OR(I225="Motorvejsstrækning",I225="Frakørselsflettestrækning",I225="Tilkørselsflettestrækning",I225="Motorvejsforgrening",I225="Motorvejssammenløb",I225="Motorvejsvekselstrækning",I225="Sideanlæg"),Beregningsark!AL225*Beregningsark!J225*Beregningsark!K225*Beregningsark!M225*Beregningsark!O225*Beregningsark!P225*Beregningsark!Q225*Beregningsark!R225*Beregningsark!S225*Beregningsark!T225*Beregningsark!Y225*Beregningsark!AA225*Beregningsark!AC225*Beregningsark!AE225*Beregningsark!AG225*Beregningsark!AJ225,Beregningsark!AL225*Beregningsark!J225*Beregningsark!K225*Beregningsark!M225*Beregningsark!O225*Beregningsark!P225*Beregningsark!Q225*Beregningsark!R225*Beregningsark!S225*Beregningsark!T225*Beregningsark!Y225*Beregningsark!AA225*Beregningsark!AC225*Beregningsark!AE225*Beregningsark!AG225*Beregningsark!AJ225*0.8833))</f>
        <v/>
      </c>
      <c r="L225" s="15" t="str">
        <f>IF(Beregningsark!AQ225="","",IF(OR(I225="Motorvejsstrækning",I225="Frakørselsflettestrækning",I225="Tilkørselsflettestrækning",I225="Motorvejsforgrening",I225="Motorvejssammenløb",I225="Motorvejsvekselstrækning",I225="Sideanlæg"),Beregningsark!AM225*Beregningsark!J225*Beregningsark!K225*Beregningsark!M225*Beregningsark!O225*Beregningsark!P225*Beregningsark!Q225*Beregningsark!R225*Beregningsark!S225*Beregningsark!U225*Beregningsark!Y225*Beregningsark!AA225*Beregningsark!AC225*Beregningsark!AE225*Beregningsark!AG225*Beregningsark!AJ225,Beregningsark!AM225*Beregningsark!J225*Beregningsark!K225*Beregningsark!M225*Beregningsark!O225*Beregningsark!P225*Beregningsark!Q225*Beregningsark!R225*Beregningsark!S225*Beregningsark!U225*Beregningsark!Y225*Beregningsark!AA225*Beregningsark!AC225*Beregningsark!AE225*Beregningsark!AG225*Beregningsark!AJ225*1.1176))</f>
        <v/>
      </c>
      <c r="M225" s="15" t="str">
        <f t="shared" si="9"/>
        <v/>
      </c>
      <c r="N225" s="15" t="str">
        <f>IF(Beregningsark!AQ225="","",IF(OR(I225="Motorvejsstrækning",I225="Frakørselsflettestrækning",I225="Tilkørselsflettestrækning",I225="Motorvejsforgrening",I225="Motorvejssammenløb",I225="Motorvejsvekselstrækning",I225="Sideanlæg"),Beregningsark!AN225*Beregningsark!J225*Beregningsark!K225*Beregningsark!L225*Beregningsark!N225*Beregningsark!P225*Beregningsark!R225*Beregningsark!S225*Beregningsark!V225*Beregningsark!Y225*Beregningsark!Z225*Beregningsark!AB225*Beregningsark!AD225*Beregningsark!AH225*Beregningsark!AJ225,Beregningsark!AN225*Beregningsark!J225*Beregningsark!K225*Beregningsark!L225*Beregningsark!N225*Beregningsark!P225*Beregningsark!R225*Beregningsark!S225*Beregningsark!V225*Beregningsark!Y225*Beregningsark!Z225*Beregningsark!AB225*Beregningsark!AD225*Beregningsark!AH225*Beregningsark!AJ225*0.7672))</f>
        <v/>
      </c>
      <c r="O225" s="15" t="str">
        <f>IF(Beregningsark!AQ225="","",IF(OR(I225="Motorvejsstrækning",I225="Frakørselsflettestrækning",I225="Tilkørselsflettestrækning",I225="Motorvejsforgrening",I225="Motorvejssammenløb",I225="Motorvejsvekselstrækning",I225="Sideanlæg"),Beregningsark!AO225*Beregningsark!J225*Beregningsark!K225*Beregningsark!L225*Beregningsark!N225*Beregningsark!P225*Beregningsark!R225*Beregningsark!S225*Beregningsark!W225*Beregningsark!Y225*Beregningsark!Z225*Beregningsark!AB225*Beregningsark!AD225*Beregningsark!AH225*Beregningsark!AJ225,Beregningsark!AO225*Beregningsark!J225*Beregningsark!K225*Beregningsark!L225*Beregningsark!N225*Beregningsark!P225*Beregningsark!R225*Beregningsark!S225*Beregningsark!W225*Beregningsark!Y225*Beregningsark!Z225*Beregningsark!AB225*Beregningsark!AD225*Beregningsark!AH225*Beregningsark!AJ225*0.7672))</f>
        <v/>
      </c>
      <c r="P225" s="15" t="str">
        <f>IF(Beregningsark!AQ225="","",IF(OR(I225="Motorvejsstrækning",I225="Frakørselsflettestrækning",I225="Tilkørselsflettestrækning",I225="Motorvejsforgrening",I225="Motorvejssammenløb",I225="Motorvejsvekselstrækning",I225="Sideanlæg"),Beregningsark!AP225*Beregningsark!J225*Beregningsark!K225*Beregningsark!L225*Beregningsark!N225*Beregningsark!P225*Beregningsark!R225*Beregningsark!S225*Beregningsark!X225*Beregningsark!Y225*Beregningsark!Z225*Beregningsark!AB225*Beregningsark!AD225*Beregningsark!AI225*Beregningsark!AJ225,Beregningsark!AP225*Beregningsark!J225*Beregningsark!K225*Beregningsark!L225*Beregningsark!N225*Beregningsark!P225*Beregningsark!R225*Beregningsark!S225*Beregningsark!X225*Beregningsark!Y225*Beregningsark!Z225*Beregningsark!AB225*Beregningsark!AD225*Beregningsark!AI225*Beregningsark!AJ225*0.7672))</f>
        <v/>
      </c>
      <c r="Q225" s="15" t="str">
        <f t="shared" si="10"/>
        <v/>
      </c>
      <c r="R225" s="17" t="str">
        <f t="shared" si="11"/>
        <v/>
      </c>
    </row>
    <row r="226" spans="1:18" x14ac:dyDescent="0.25">
      <c r="A226" s="4" t="str">
        <f>IF(Inddata!A241="","",Inddata!A241)</f>
        <v/>
      </c>
      <c r="B226" s="4" t="str">
        <f>IF(Inddata!B241="","",Inddata!B241)</f>
        <v/>
      </c>
      <c r="C226" s="4" t="str">
        <f>IF(Inddata!C241="","",Inddata!C241)</f>
        <v/>
      </c>
      <c r="D226" s="4" t="str">
        <f>IF(Inddata!D241="","",Inddata!D241)</f>
        <v/>
      </c>
      <c r="E226" s="4" t="str">
        <f>IF(Inddata!E241="","",Inddata!E241)</f>
        <v/>
      </c>
      <c r="F226" s="4" t="str">
        <f>IF(Inddata!F241="","",Inddata!F241)</f>
        <v/>
      </c>
      <c r="G226" s="4">
        <f>IF(Inddata!G241="","",Inddata!G241)</f>
        <v>0</v>
      </c>
      <c r="H226" s="4" t="str">
        <f>IF(Inddata!H241&gt;0.5,Inddata!H241,"")</f>
        <v/>
      </c>
      <c r="I226" s="4" t="str">
        <f>IF(Inddata!I241="","",Inddata!I241)</f>
        <v/>
      </c>
      <c r="J226" s="15" t="str">
        <f>IF(Beregningsark!AQ226="","",IF(OR(I226="Motorvejsstrækning",I226="Frakørselsflettestrækning",I226="Tilkørselsflettestrækning",I226="Motorvejsforgrening",I226="Motorvejssammenløb",I226="Motorvejsvekselstrækning",I226="Sideanlæg"),Beregningsark!AK226*Beregningsark!J226*Beregningsark!K226*Beregningsark!L226*Beregningsark!N226*Beregningsark!P226*Beregningsark!R226*Beregningsark!S226*Beregningsark!T226*Beregningsark!Y226*Beregningsark!Z226*Beregningsark!AB226*Beregningsark!AD226*Beregningsark!AF226*Beregningsark!AJ226,Beregningsark!AK226*Beregningsark!J226*Beregningsark!K226*Beregningsark!L226*Beregningsark!N226*Beregningsark!P226*Beregningsark!R226*Beregningsark!S226*Beregningsark!T226*Beregningsark!Y226*Beregningsark!Z226*Beregningsark!AB226*Beregningsark!AD226*Beregningsark!AF226*Beregningsark!AJ226*0.7672))</f>
        <v/>
      </c>
      <c r="K226" s="15" t="str">
        <f>IF(Beregningsark!AQ226="","",IF(OR(I226="Motorvejsstrækning",I226="Frakørselsflettestrækning",I226="Tilkørselsflettestrækning",I226="Motorvejsforgrening",I226="Motorvejssammenløb",I226="Motorvejsvekselstrækning",I226="Sideanlæg"),Beregningsark!AL226*Beregningsark!J226*Beregningsark!K226*Beregningsark!M226*Beregningsark!O226*Beregningsark!P226*Beregningsark!Q226*Beregningsark!R226*Beregningsark!S226*Beregningsark!T226*Beregningsark!Y226*Beregningsark!AA226*Beregningsark!AC226*Beregningsark!AE226*Beregningsark!AG226*Beregningsark!AJ226,Beregningsark!AL226*Beregningsark!J226*Beregningsark!K226*Beregningsark!M226*Beregningsark!O226*Beregningsark!P226*Beregningsark!Q226*Beregningsark!R226*Beregningsark!S226*Beregningsark!T226*Beregningsark!Y226*Beregningsark!AA226*Beregningsark!AC226*Beregningsark!AE226*Beregningsark!AG226*Beregningsark!AJ226*0.8833))</f>
        <v/>
      </c>
      <c r="L226" s="15" t="str">
        <f>IF(Beregningsark!AQ226="","",IF(OR(I226="Motorvejsstrækning",I226="Frakørselsflettestrækning",I226="Tilkørselsflettestrækning",I226="Motorvejsforgrening",I226="Motorvejssammenløb",I226="Motorvejsvekselstrækning",I226="Sideanlæg"),Beregningsark!AM226*Beregningsark!J226*Beregningsark!K226*Beregningsark!M226*Beregningsark!O226*Beregningsark!P226*Beregningsark!Q226*Beregningsark!R226*Beregningsark!S226*Beregningsark!U226*Beregningsark!Y226*Beregningsark!AA226*Beregningsark!AC226*Beregningsark!AE226*Beregningsark!AG226*Beregningsark!AJ226,Beregningsark!AM226*Beregningsark!J226*Beregningsark!K226*Beregningsark!M226*Beregningsark!O226*Beregningsark!P226*Beregningsark!Q226*Beregningsark!R226*Beregningsark!S226*Beregningsark!U226*Beregningsark!Y226*Beregningsark!AA226*Beregningsark!AC226*Beregningsark!AE226*Beregningsark!AG226*Beregningsark!AJ226*1.1176))</f>
        <v/>
      </c>
      <c r="M226" s="15" t="str">
        <f t="shared" si="9"/>
        <v/>
      </c>
      <c r="N226" s="15" t="str">
        <f>IF(Beregningsark!AQ226="","",IF(OR(I226="Motorvejsstrækning",I226="Frakørselsflettestrækning",I226="Tilkørselsflettestrækning",I226="Motorvejsforgrening",I226="Motorvejssammenløb",I226="Motorvejsvekselstrækning",I226="Sideanlæg"),Beregningsark!AN226*Beregningsark!J226*Beregningsark!K226*Beregningsark!L226*Beregningsark!N226*Beregningsark!P226*Beregningsark!R226*Beregningsark!S226*Beregningsark!V226*Beregningsark!Y226*Beregningsark!Z226*Beregningsark!AB226*Beregningsark!AD226*Beregningsark!AH226*Beregningsark!AJ226,Beregningsark!AN226*Beregningsark!J226*Beregningsark!K226*Beregningsark!L226*Beregningsark!N226*Beregningsark!P226*Beregningsark!R226*Beregningsark!S226*Beregningsark!V226*Beregningsark!Y226*Beregningsark!Z226*Beregningsark!AB226*Beregningsark!AD226*Beregningsark!AH226*Beregningsark!AJ226*0.7672))</f>
        <v/>
      </c>
      <c r="O226" s="15" t="str">
        <f>IF(Beregningsark!AQ226="","",IF(OR(I226="Motorvejsstrækning",I226="Frakørselsflettestrækning",I226="Tilkørselsflettestrækning",I226="Motorvejsforgrening",I226="Motorvejssammenløb",I226="Motorvejsvekselstrækning",I226="Sideanlæg"),Beregningsark!AO226*Beregningsark!J226*Beregningsark!K226*Beregningsark!L226*Beregningsark!N226*Beregningsark!P226*Beregningsark!R226*Beregningsark!S226*Beregningsark!W226*Beregningsark!Y226*Beregningsark!Z226*Beregningsark!AB226*Beregningsark!AD226*Beregningsark!AH226*Beregningsark!AJ226,Beregningsark!AO226*Beregningsark!J226*Beregningsark!K226*Beregningsark!L226*Beregningsark!N226*Beregningsark!P226*Beregningsark!R226*Beregningsark!S226*Beregningsark!W226*Beregningsark!Y226*Beregningsark!Z226*Beregningsark!AB226*Beregningsark!AD226*Beregningsark!AH226*Beregningsark!AJ226*0.7672))</f>
        <v/>
      </c>
      <c r="P226" s="15" t="str">
        <f>IF(Beregningsark!AQ226="","",IF(OR(I226="Motorvejsstrækning",I226="Frakørselsflettestrækning",I226="Tilkørselsflettestrækning",I226="Motorvejsforgrening",I226="Motorvejssammenløb",I226="Motorvejsvekselstrækning",I226="Sideanlæg"),Beregningsark!AP226*Beregningsark!J226*Beregningsark!K226*Beregningsark!L226*Beregningsark!N226*Beregningsark!P226*Beregningsark!R226*Beregningsark!S226*Beregningsark!X226*Beregningsark!Y226*Beregningsark!Z226*Beregningsark!AB226*Beregningsark!AD226*Beregningsark!AI226*Beregningsark!AJ226,Beregningsark!AP226*Beregningsark!J226*Beregningsark!K226*Beregningsark!L226*Beregningsark!N226*Beregningsark!P226*Beregningsark!R226*Beregningsark!S226*Beregningsark!X226*Beregningsark!Y226*Beregningsark!Z226*Beregningsark!AB226*Beregningsark!AD226*Beregningsark!AI226*Beregningsark!AJ226*0.7672))</f>
        <v/>
      </c>
      <c r="Q226" s="15" t="str">
        <f t="shared" si="10"/>
        <v/>
      </c>
      <c r="R226" s="17" t="str">
        <f t="shared" si="11"/>
        <v/>
      </c>
    </row>
    <row r="227" spans="1:18" x14ac:dyDescent="0.25">
      <c r="A227" s="4" t="str">
        <f>IF(Inddata!A242="","",Inddata!A242)</f>
        <v/>
      </c>
      <c r="B227" s="4" t="str">
        <f>IF(Inddata!B242="","",Inddata!B242)</f>
        <v/>
      </c>
      <c r="C227" s="4" t="str">
        <f>IF(Inddata!C242="","",Inddata!C242)</f>
        <v/>
      </c>
      <c r="D227" s="4" t="str">
        <f>IF(Inddata!D242="","",Inddata!D242)</f>
        <v/>
      </c>
      <c r="E227" s="4" t="str">
        <f>IF(Inddata!E242="","",Inddata!E242)</f>
        <v/>
      </c>
      <c r="F227" s="4" t="str">
        <f>IF(Inddata!F242="","",Inddata!F242)</f>
        <v/>
      </c>
      <c r="G227" s="4">
        <f>IF(Inddata!G242="","",Inddata!G242)</f>
        <v>0</v>
      </c>
      <c r="H227" s="4" t="str">
        <f>IF(Inddata!H242&gt;0.5,Inddata!H242,"")</f>
        <v/>
      </c>
      <c r="I227" s="4" t="str">
        <f>IF(Inddata!I242="","",Inddata!I242)</f>
        <v/>
      </c>
      <c r="J227" s="15" t="str">
        <f>IF(Beregningsark!AQ227="","",IF(OR(I227="Motorvejsstrækning",I227="Frakørselsflettestrækning",I227="Tilkørselsflettestrækning",I227="Motorvejsforgrening",I227="Motorvejssammenløb",I227="Motorvejsvekselstrækning",I227="Sideanlæg"),Beregningsark!AK227*Beregningsark!J227*Beregningsark!K227*Beregningsark!L227*Beregningsark!N227*Beregningsark!P227*Beregningsark!R227*Beregningsark!S227*Beregningsark!T227*Beregningsark!Y227*Beregningsark!Z227*Beregningsark!AB227*Beregningsark!AD227*Beregningsark!AF227*Beregningsark!AJ227,Beregningsark!AK227*Beregningsark!J227*Beregningsark!K227*Beregningsark!L227*Beregningsark!N227*Beregningsark!P227*Beregningsark!R227*Beregningsark!S227*Beregningsark!T227*Beregningsark!Y227*Beregningsark!Z227*Beregningsark!AB227*Beregningsark!AD227*Beregningsark!AF227*Beregningsark!AJ227*0.7672))</f>
        <v/>
      </c>
      <c r="K227" s="15" t="str">
        <f>IF(Beregningsark!AQ227="","",IF(OR(I227="Motorvejsstrækning",I227="Frakørselsflettestrækning",I227="Tilkørselsflettestrækning",I227="Motorvejsforgrening",I227="Motorvejssammenløb",I227="Motorvejsvekselstrækning",I227="Sideanlæg"),Beregningsark!AL227*Beregningsark!J227*Beregningsark!K227*Beregningsark!M227*Beregningsark!O227*Beregningsark!P227*Beregningsark!Q227*Beregningsark!R227*Beregningsark!S227*Beregningsark!T227*Beregningsark!Y227*Beregningsark!AA227*Beregningsark!AC227*Beregningsark!AE227*Beregningsark!AG227*Beregningsark!AJ227,Beregningsark!AL227*Beregningsark!J227*Beregningsark!K227*Beregningsark!M227*Beregningsark!O227*Beregningsark!P227*Beregningsark!Q227*Beregningsark!R227*Beregningsark!S227*Beregningsark!T227*Beregningsark!Y227*Beregningsark!AA227*Beregningsark!AC227*Beregningsark!AE227*Beregningsark!AG227*Beregningsark!AJ227*0.8833))</f>
        <v/>
      </c>
      <c r="L227" s="15" t="str">
        <f>IF(Beregningsark!AQ227="","",IF(OR(I227="Motorvejsstrækning",I227="Frakørselsflettestrækning",I227="Tilkørselsflettestrækning",I227="Motorvejsforgrening",I227="Motorvejssammenløb",I227="Motorvejsvekselstrækning",I227="Sideanlæg"),Beregningsark!AM227*Beregningsark!J227*Beregningsark!K227*Beregningsark!M227*Beregningsark!O227*Beregningsark!P227*Beregningsark!Q227*Beregningsark!R227*Beregningsark!S227*Beregningsark!U227*Beregningsark!Y227*Beregningsark!AA227*Beregningsark!AC227*Beregningsark!AE227*Beregningsark!AG227*Beregningsark!AJ227,Beregningsark!AM227*Beregningsark!J227*Beregningsark!K227*Beregningsark!M227*Beregningsark!O227*Beregningsark!P227*Beregningsark!Q227*Beregningsark!R227*Beregningsark!S227*Beregningsark!U227*Beregningsark!Y227*Beregningsark!AA227*Beregningsark!AC227*Beregningsark!AE227*Beregningsark!AG227*Beregningsark!AJ227*1.1176))</f>
        <v/>
      </c>
      <c r="M227" s="15" t="str">
        <f t="shared" si="9"/>
        <v/>
      </c>
      <c r="N227" s="15" t="str">
        <f>IF(Beregningsark!AQ227="","",IF(OR(I227="Motorvejsstrækning",I227="Frakørselsflettestrækning",I227="Tilkørselsflettestrækning",I227="Motorvejsforgrening",I227="Motorvejssammenløb",I227="Motorvejsvekselstrækning",I227="Sideanlæg"),Beregningsark!AN227*Beregningsark!J227*Beregningsark!K227*Beregningsark!L227*Beregningsark!N227*Beregningsark!P227*Beregningsark!R227*Beregningsark!S227*Beregningsark!V227*Beregningsark!Y227*Beregningsark!Z227*Beregningsark!AB227*Beregningsark!AD227*Beregningsark!AH227*Beregningsark!AJ227,Beregningsark!AN227*Beregningsark!J227*Beregningsark!K227*Beregningsark!L227*Beregningsark!N227*Beregningsark!P227*Beregningsark!R227*Beregningsark!S227*Beregningsark!V227*Beregningsark!Y227*Beregningsark!Z227*Beregningsark!AB227*Beregningsark!AD227*Beregningsark!AH227*Beregningsark!AJ227*0.7672))</f>
        <v/>
      </c>
      <c r="O227" s="15" t="str">
        <f>IF(Beregningsark!AQ227="","",IF(OR(I227="Motorvejsstrækning",I227="Frakørselsflettestrækning",I227="Tilkørselsflettestrækning",I227="Motorvejsforgrening",I227="Motorvejssammenløb",I227="Motorvejsvekselstrækning",I227="Sideanlæg"),Beregningsark!AO227*Beregningsark!J227*Beregningsark!K227*Beregningsark!L227*Beregningsark!N227*Beregningsark!P227*Beregningsark!R227*Beregningsark!S227*Beregningsark!W227*Beregningsark!Y227*Beregningsark!Z227*Beregningsark!AB227*Beregningsark!AD227*Beregningsark!AH227*Beregningsark!AJ227,Beregningsark!AO227*Beregningsark!J227*Beregningsark!K227*Beregningsark!L227*Beregningsark!N227*Beregningsark!P227*Beregningsark!R227*Beregningsark!S227*Beregningsark!W227*Beregningsark!Y227*Beregningsark!Z227*Beregningsark!AB227*Beregningsark!AD227*Beregningsark!AH227*Beregningsark!AJ227*0.7672))</f>
        <v/>
      </c>
      <c r="P227" s="15" t="str">
        <f>IF(Beregningsark!AQ227="","",IF(OR(I227="Motorvejsstrækning",I227="Frakørselsflettestrækning",I227="Tilkørselsflettestrækning",I227="Motorvejsforgrening",I227="Motorvejssammenløb",I227="Motorvejsvekselstrækning",I227="Sideanlæg"),Beregningsark!AP227*Beregningsark!J227*Beregningsark!K227*Beregningsark!L227*Beregningsark!N227*Beregningsark!P227*Beregningsark!R227*Beregningsark!S227*Beregningsark!X227*Beregningsark!Y227*Beregningsark!Z227*Beregningsark!AB227*Beregningsark!AD227*Beregningsark!AI227*Beregningsark!AJ227,Beregningsark!AP227*Beregningsark!J227*Beregningsark!K227*Beregningsark!L227*Beregningsark!N227*Beregningsark!P227*Beregningsark!R227*Beregningsark!S227*Beregningsark!X227*Beregningsark!Y227*Beregningsark!Z227*Beregningsark!AB227*Beregningsark!AD227*Beregningsark!AI227*Beregningsark!AJ227*0.7672))</f>
        <v/>
      </c>
      <c r="Q227" s="15" t="str">
        <f t="shared" si="10"/>
        <v/>
      </c>
      <c r="R227" s="17" t="str">
        <f t="shared" si="11"/>
        <v/>
      </c>
    </row>
    <row r="228" spans="1:18" x14ac:dyDescent="0.25">
      <c r="A228" s="4" t="str">
        <f>IF(Inddata!A243="","",Inddata!A243)</f>
        <v/>
      </c>
      <c r="B228" s="4" t="str">
        <f>IF(Inddata!B243="","",Inddata!B243)</f>
        <v/>
      </c>
      <c r="C228" s="4" t="str">
        <f>IF(Inddata!C243="","",Inddata!C243)</f>
        <v/>
      </c>
      <c r="D228" s="4" t="str">
        <f>IF(Inddata!D243="","",Inddata!D243)</f>
        <v/>
      </c>
      <c r="E228" s="4" t="str">
        <f>IF(Inddata!E243="","",Inddata!E243)</f>
        <v/>
      </c>
      <c r="F228" s="4" t="str">
        <f>IF(Inddata!F243="","",Inddata!F243)</f>
        <v/>
      </c>
      <c r="G228" s="4">
        <f>IF(Inddata!G243="","",Inddata!G243)</f>
        <v>0</v>
      </c>
      <c r="H228" s="4" t="str">
        <f>IF(Inddata!H243&gt;0.5,Inddata!H243,"")</f>
        <v/>
      </c>
      <c r="I228" s="4" t="str">
        <f>IF(Inddata!I243="","",Inddata!I243)</f>
        <v/>
      </c>
      <c r="J228" s="15" t="str">
        <f>IF(Beregningsark!AQ228="","",IF(OR(I228="Motorvejsstrækning",I228="Frakørselsflettestrækning",I228="Tilkørselsflettestrækning",I228="Motorvejsforgrening",I228="Motorvejssammenløb",I228="Motorvejsvekselstrækning",I228="Sideanlæg"),Beregningsark!AK228*Beregningsark!J228*Beregningsark!K228*Beregningsark!L228*Beregningsark!N228*Beregningsark!P228*Beregningsark!R228*Beregningsark!S228*Beregningsark!T228*Beregningsark!Y228*Beregningsark!Z228*Beregningsark!AB228*Beregningsark!AD228*Beregningsark!AF228*Beregningsark!AJ228,Beregningsark!AK228*Beregningsark!J228*Beregningsark!K228*Beregningsark!L228*Beregningsark!N228*Beregningsark!P228*Beregningsark!R228*Beregningsark!S228*Beregningsark!T228*Beregningsark!Y228*Beregningsark!Z228*Beregningsark!AB228*Beregningsark!AD228*Beregningsark!AF228*Beregningsark!AJ228*0.7672))</f>
        <v/>
      </c>
      <c r="K228" s="15" t="str">
        <f>IF(Beregningsark!AQ228="","",IF(OR(I228="Motorvejsstrækning",I228="Frakørselsflettestrækning",I228="Tilkørselsflettestrækning",I228="Motorvejsforgrening",I228="Motorvejssammenløb",I228="Motorvejsvekselstrækning",I228="Sideanlæg"),Beregningsark!AL228*Beregningsark!J228*Beregningsark!K228*Beregningsark!M228*Beregningsark!O228*Beregningsark!P228*Beregningsark!Q228*Beregningsark!R228*Beregningsark!S228*Beregningsark!T228*Beregningsark!Y228*Beregningsark!AA228*Beregningsark!AC228*Beregningsark!AE228*Beregningsark!AG228*Beregningsark!AJ228,Beregningsark!AL228*Beregningsark!J228*Beregningsark!K228*Beregningsark!M228*Beregningsark!O228*Beregningsark!P228*Beregningsark!Q228*Beregningsark!R228*Beregningsark!S228*Beregningsark!T228*Beregningsark!Y228*Beregningsark!AA228*Beregningsark!AC228*Beregningsark!AE228*Beregningsark!AG228*Beregningsark!AJ228*0.8833))</f>
        <v/>
      </c>
      <c r="L228" s="15" t="str">
        <f>IF(Beregningsark!AQ228="","",IF(OR(I228="Motorvejsstrækning",I228="Frakørselsflettestrækning",I228="Tilkørselsflettestrækning",I228="Motorvejsforgrening",I228="Motorvejssammenløb",I228="Motorvejsvekselstrækning",I228="Sideanlæg"),Beregningsark!AM228*Beregningsark!J228*Beregningsark!K228*Beregningsark!M228*Beregningsark!O228*Beregningsark!P228*Beregningsark!Q228*Beregningsark!R228*Beregningsark!S228*Beregningsark!U228*Beregningsark!Y228*Beregningsark!AA228*Beregningsark!AC228*Beregningsark!AE228*Beregningsark!AG228*Beregningsark!AJ228,Beregningsark!AM228*Beregningsark!J228*Beregningsark!K228*Beregningsark!M228*Beregningsark!O228*Beregningsark!P228*Beregningsark!Q228*Beregningsark!R228*Beregningsark!S228*Beregningsark!U228*Beregningsark!Y228*Beregningsark!AA228*Beregningsark!AC228*Beregningsark!AE228*Beregningsark!AG228*Beregningsark!AJ228*1.1176))</f>
        <v/>
      </c>
      <c r="M228" s="15" t="str">
        <f t="shared" si="9"/>
        <v/>
      </c>
      <c r="N228" s="15" t="str">
        <f>IF(Beregningsark!AQ228="","",IF(OR(I228="Motorvejsstrækning",I228="Frakørselsflettestrækning",I228="Tilkørselsflettestrækning",I228="Motorvejsforgrening",I228="Motorvejssammenløb",I228="Motorvejsvekselstrækning",I228="Sideanlæg"),Beregningsark!AN228*Beregningsark!J228*Beregningsark!K228*Beregningsark!L228*Beregningsark!N228*Beregningsark!P228*Beregningsark!R228*Beregningsark!S228*Beregningsark!V228*Beregningsark!Y228*Beregningsark!Z228*Beregningsark!AB228*Beregningsark!AD228*Beregningsark!AH228*Beregningsark!AJ228,Beregningsark!AN228*Beregningsark!J228*Beregningsark!K228*Beregningsark!L228*Beregningsark!N228*Beregningsark!P228*Beregningsark!R228*Beregningsark!S228*Beregningsark!V228*Beregningsark!Y228*Beregningsark!Z228*Beregningsark!AB228*Beregningsark!AD228*Beregningsark!AH228*Beregningsark!AJ228*0.7672))</f>
        <v/>
      </c>
      <c r="O228" s="15" t="str">
        <f>IF(Beregningsark!AQ228="","",IF(OR(I228="Motorvejsstrækning",I228="Frakørselsflettestrækning",I228="Tilkørselsflettestrækning",I228="Motorvejsforgrening",I228="Motorvejssammenløb",I228="Motorvejsvekselstrækning",I228="Sideanlæg"),Beregningsark!AO228*Beregningsark!J228*Beregningsark!K228*Beregningsark!L228*Beregningsark!N228*Beregningsark!P228*Beregningsark!R228*Beregningsark!S228*Beregningsark!W228*Beregningsark!Y228*Beregningsark!Z228*Beregningsark!AB228*Beregningsark!AD228*Beregningsark!AH228*Beregningsark!AJ228,Beregningsark!AO228*Beregningsark!J228*Beregningsark!K228*Beregningsark!L228*Beregningsark!N228*Beregningsark!P228*Beregningsark!R228*Beregningsark!S228*Beregningsark!W228*Beregningsark!Y228*Beregningsark!Z228*Beregningsark!AB228*Beregningsark!AD228*Beregningsark!AH228*Beregningsark!AJ228*0.7672))</f>
        <v/>
      </c>
      <c r="P228" s="15" t="str">
        <f>IF(Beregningsark!AQ228="","",IF(OR(I228="Motorvejsstrækning",I228="Frakørselsflettestrækning",I228="Tilkørselsflettestrækning",I228="Motorvejsforgrening",I228="Motorvejssammenløb",I228="Motorvejsvekselstrækning",I228="Sideanlæg"),Beregningsark!AP228*Beregningsark!J228*Beregningsark!K228*Beregningsark!L228*Beregningsark!N228*Beregningsark!P228*Beregningsark!R228*Beregningsark!S228*Beregningsark!X228*Beregningsark!Y228*Beregningsark!Z228*Beregningsark!AB228*Beregningsark!AD228*Beregningsark!AI228*Beregningsark!AJ228,Beregningsark!AP228*Beregningsark!J228*Beregningsark!K228*Beregningsark!L228*Beregningsark!N228*Beregningsark!P228*Beregningsark!R228*Beregningsark!S228*Beregningsark!X228*Beregningsark!Y228*Beregningsark!Z228*Beregningsark!AB228*Beregningsark!AD228*Beregningsark!AI228*Beregningsark!AJ228*0.7672))</f>
        <v/>
      </c>
      <c r="Q228" s="15" t="str">
        <f t="shared" si="10"/>
        <v/>
      </c>
      <c r="R228" s="17" t="str">
        <f t="shared" si="11"/>
        <v/>
      </c>
    </row>
    <row r="229" spans="1:18" x14ac:dyDescent="0.25">
      <c r="A229" s="4" t="str">
        <f>IF(Inddata!A244="","",Inddata!A244)</f>
        <v/>
      </c>
      <c r="B229" s="4" t="str">
        <f>IF(Inddata!B244="","",Inddata!B244)</f>
        <v/>
      </c>
      <c r="C229" s="4" t="str">
        <f>IF(Inddata!C244="","",Inddata!C244)</f>
        <v/>
      </c>
      <c r="D229" s="4" t="str">
        <f>IF(Inddata!D244="","",Inddata!D244)</f>
        <v/>
      </c>
      <c r="E229" s="4" t="str">
        <f>IF(Inddata!E244="","",Inddata!E244)</f>
        <v/>
      </c>
      <c r="F229" s="4" t="str">
        <f>IF(Inddata!F244="","",Inddata!F244)</f>
        <v/>
      </c>
      <c r="G229" s="4">
        <f>IF(Inddata!G244="","",Inddata!G244)</f>
        <v>0</v>
      </c>
      <c r="H229" s="4" t="str">
        <f>IF(Inddata!H244&gt;0.5,Inddata!H244,"")</f>
        <v/>
      </c>
      <c r="I229" s="4" t="str">
        <f>IF(Inddata!I244="","",Inddata!I244)</f>
        <v/>
      </c>
      <c r="J229" s="15" t="str">
        <f>IF(Beregningsark!AQ229="","",IF(OR(I229="Motorvejsstrækning",I229="Frakørselsflettestrækning",I229="Tilkørselsflettestrækning",I229="Motorvejsforgrening",I229="Motorvejssammenløb",I229="Motorvejsvekselstrækning",I229="Sideanlæg"),Beregningsark!AK229*Beregningsark!J229*Beregningsark!K229*Beregningsark!L229*Beregningsark!N229*Beregningsark!P229*Beregningsark!R229*Beregningsark!S229*Beregningsark!T229*Beregningsark!Y229*Beregningsark!Z229*Beregningsark!AB229*Beregningsark!AD229*Beregningsark!AF229*Beregningsark!AJ229,Beregningsark!AK229*Beregningsark!J229*Beregningsark!K229*Beregningsark!L229*Beregningsark!N229*Beregningsark!P229*Beregningsark!R229*Beregningsark!S229*Beregningsark!T229*Beregningsark!Y229*Beregningsark!Z229*Beregningsark!AB229*Beregningsark!AD229*Beregningsark!AF229*Beregningsark!AJ229*0.7672))</f>
        <v/>
      </c>
      <c r="K229" s="15" t="str">
        <f>IF(Beregningsark!AQ229="","",IF(OR(I229="Motorvejsstrækning",I229="Frakørselsflettestrækning",I229="Tilkørselsflettestrækning",I229="Motorvejsforgrening",I229="Motorvejssammenløb",I229="Motorvejsvekselstrækning",I229="Sideanlæg"),Beregningsark!AL229*Beregningsark!J229*Beregningsark!K229*Beregningsark!M229*Beregningsark!O229*Beregningsark!P229*Beregningsark!Q229*Beregningsark!R229*Beregningsark!S229*Beregningsark!T229*Beregningsark!Y229*Beregningsark!AA229*Beregningsark!AC229*Beregningsark!AE229*Beregningsark!AG229*Beregningsark!AJ229,Beregningsark!AL229*Beregningsark!J229*Beregningsark!K229*Beregningsark!M229*Beregningsark!O229*Beregningsark!P229*Beregningsark!Q229*Beregningsark!R229*Beregningsark!S229*Beregningsark!T229*Beregningsark!Y229*Beregningsark!AA229*Beregningsark!AC229*Beregningsark!AE229*Beregningsark!AG229*Beregningsark!AJ229*0.8833))</f>
        <v/>
      </c>
      <c r="L229" s="15" t="str">
        <f>IF(Beregningsark!AQ229="","",IF(OR(I229="Motorvejsstrækning",I229="Frakørselsflettestrækning",I229="Tilkørselsflettestrækning",I229="Motorvejsforgrening",I229="Motorvejssammenløb",I229="Motorvejsvekselstrækning",I229="Sideanlæg"),Beregningsark!AM229*Beregningsark!J229*Beregningsark!K229*Beregningsark!M229*Beregningsark!O229*Beregningsark!P229*Beregningsark!Q229*Beregningsark!R229*Beregningsark!S229*Beregningsark!U229*Beregningsark!Y229*Beregningsark!AA229*Beregningsark!AC229*Beregningsark!AE229*Beregningsark!AG229*Beregningsark!AJ229,Beregningsark!AM229*Beregningsark!J229*Beregningsark!K229*Beregningsark!M229*Beregningsark!O229*Beregningsark!P229*Beregningsark!Q229*Beregningsark!R229*Beregningsark!S229*Beregningsark!U229*Beregningsark!Y229*Beregningsark!AA229*Beregningsark!AC229*Beregningsark!AE229*Beregningsark!AG229*Beregningsark!AJ229*1.1176))</f>
        <v/>
      </c>
      <c r="M229" s="15" t="str">
        <f t="shared" si="9"/>
        <v/>
      </c>
      <c r="N229" s="15" t="str">
        <f>IF(Beregningsark!AQ229="","",IF(OR(I229="Motorvejsstrækning",I229="Frakørselsflettestrækning",I229="Tilkørselsflettestrækning",I229="Motorvejsforgrening",I229="Motorvejssammenløb",I229="Motorvejsvekselstrækning",I229="Sideanlæg"),Beregningsark!AN229*Beregningsark!J229*Beregningsark!K229*Beregningsark!L229*Beregningsark!N229*Beregningsark!P229*Beregningsark!R229*Beregningsark!S229*Beregningsark!V229*Beregningsark!Y229*Beregningsark!Z229*Beregningsark!AB229*Beregningsark!AD229*Beregningsark!AH229*Beregningsark!AJ229,Beregningsark!AN229*Beregningsark!J229*Beregningsark!K229*Beregningsark!L229*Beregningsark!N229*Beregningsark!P229*Beregningsark!R229*Beregningsark!S229*Beregningsark!V229*Beregningsark!Y229*Beregningsark!Z229*Beregningsark!AB229*Beregningsark!AD229*Beregningsark!AH229*Beregningsark!AJ229*0.7672))</f>
        <v/>
      </c>
      <c r="O229" s="15" t="str">
        <f>IF(Beregningsark!AQ229="","",IF(OR(I229="Motorvejsstrækning",I229="Frakørselsflettestrækning",I229="Tilkørselsflettestrækning",I229="Motorvejsforgrening",I229="Motorvejssammenløb",I229="Motorvejsvekselstrækning",I229="Sideanlæg"),Beregningsark!AO229*Beregningsark!J229*Beregningsark!K229*Beregningsark!L229*Beregningsark!N229*Beregningsark!P229*Beregningsark!R229*Beregningsark!S229*Beregningsark!W229*Beregningsark!Y229*Beregningsark!Z229*Beregningsark!AB229*Beregningsark!AD229*Beregningsark!AH229*Beregningsark!AJ229,Beregningsark!AO229*Beregningsark!J229*Beregningsark!K229*Beregningsark!L229*Beregningsark!N229*Beregningsark!P229*Beregningsark!R229*Beregningsark!S229*Beregningsark!W229*Beregningsark!Y229*Beregningsark!Z229*Beregningsark!AB229*Beregningsark!AD229*Beregningsark!AH229*Beregningsark!AJ229*0.7672))</f>
        <v/>
      </c>
      <c r="P229" s="15" t="str">
        <f>IF(Beregningsark!AQ229="","",IF(OR(I229="Motorvejsstrækning",I229="Frakørselsflettestrækning",I229="Tilkørselsflettestrækning",I229="Motorvejsforgrening",I229="Motorvejssammenløb",I229="Motorvejsvekselstrækning",I229="Sideanlæg"),Beregningsark!AP229*Beregningsark!J229*Beregningsark!K229*Beregningsark!L229*Beregningsark!N229*Beregningsark!P229*Beregningsark!R229*Beregningsark!S229*Beregningsark!X229*Beregningsark!Y229*Beregningsark!Z229*Beregningsark!AB229*Beregningsark!AD229*Beregningsark!AI229*Beregningsark!AJ229,Beregningsark!AP229*Beregningsark!J229*Beregningsark!K229*Beregningsark!L229*Beregningsark!N229*Beregningsark!P229*Beregningsark!R229*Beregningsark!S229*Beregningsark!X229*Beregningsark!Y229*Beregningsark!Z229*Beregningsark!AB229*Beregningsark!AD229*Beregningsark!AI229*Beregningsark!AJ229*0.7672))</f>
        <v/>
      </c>
      <c r="Q229" s="15" t="str">
        <f t="shared" si="10"/>
        <v/>
      </c>
      <c r="R229" s="17" t="str">
        <f t="shared" si="11"/>
        <v/>
      </c>
    </row>
    <row r="230" spans="1:18" x14ac:dyDescent="0.25">
      <c r="A230" s="4" t="str">
        <f>IF(Inddata!A245="","",Inddata!A245)</f>
        <v/>
      </c>
      <c r="B230" s="4" t="str">
        <f>IF(Inddata!B245="","",Inddata!B245)</f>
        <v/>
      </c>
      <c r="C230" s="4" t="str">
        <f>IF(Inddata!C245="","",Inddata!C245)</f>
        <v/>
      </c>
      <c r="D230" s="4" t="str">
        <f>IF(Inddata!D245="","",Inddata!D245)</f>
        <v/>
      </c>
      <c r="E230" s="4" t="str">
        <f>IF(Inddata!E245="","",Inddata!E245)</f>
        <v/>
      </c>
      <c r="F230" s="4" t="str">
        <f>IF(Inddata!F245="","",Inddata!F245)</f>
        <v/>
      </c>
      <c r="G230" s="4">
        <f>IF(Inddata!G245="","",Inddata!G245)</f>
        <v>0</v>
      </c>
      <c r="H230" s="4" t="str">
        <f>IF(Inddata!H245&gt;0.5,Inddata!H245,"")</f>
        <v/>
      </c>
      <c r="I230" s="4" t="str">
        <f>IF(Inddata!I245="","",Inddata!I245)</f>
        <v/>
      </c>
      <c r="J230" s="15" t="str">
        <f>IF(Beregningsark!AQ230="","",IF(OR(I230="Motorvejsstrækning",I230="Frakørselsflettestrækning",I230="Tilkørselsflettestrækning",I230="Motorvejsforgrening",I230="Motorvejssammenløb",I230="Motorvejsvekselstrækning",I230="Sideanlæg"),Beregningsark!AK230*Beregningsark!J230*Beregningsark!K230*Beregningsark!L230*Beregningsark!N230*Beregningsark!P230*Beregningsark!R230*Beregningsark!S230*Beregningsark!T230*Beregningsark!Y230*Beregningsark!Z230*Beregningsark!AB230*Beregningsark!AD230*Beregningsark!AF230*Beregningsark!AJ230,Beregningsark!AK230*Beregningsark!J230*Beregningsark!K230*Beregningsark!L230*Beregningsark!N230*Beregningsark!P230*Beregningsark!R230*Beregningsark!S230*Beregningsark!T230*Beregningsark!Y230*Beregningsark!Z230*Beregningsark!AB230*Beregningsark!AD230*Beregningsark!AF230*Beregningsark!AJ230*0.7672))</f>
        <v/>
      </c>
      <c r="K230" s="15" t="str">
        <f>IF(Beregningsark!AQ230="","",IF(OR(I230="Motorvejsstrækning",I230="Frakørselsflettestrækning",I230="Tilkørselsflettestrækning",I230="Motorvejsforgrening",I230="Motorvejssammenløb",I230="Motorvejsvekselstrækning",I230="Sideanlæg"),Beregningsark!AL230*Beregningsark!J230*Beregningsark!K230*Beregningsark!M230*Beregningsark!O230*Beregningsark!P230*Beregningsark!Q230*Beregningsark!R230*Beregningsark!S230*Beregningsark!T230*Beregningsark!Y230*Beregningsark!AA230*Beregningsark!AC230*Beregningsark!AE230*Beregningsark!AG230*Beregningsark!AJ230,Beregningsark!AL230*Beregningsark!J230*Beregningsark!K230*Beregningsark!M230*Beregningsark!O230*Beregningsark!P230*Beregningsark!Q230*Beregningsark!R230*Beregningsark!S230*Beregningsark!T230*Beregningsark!Y230*Beregningsark!AA230*Beregningsark!AC230*Beregningsark!AE230*Beregningsark!AG230*Beregningsark!AJ230*0.8833))</f>
        <v/>
      </c>
      <c r="L230" s="15" t="str">
        <f>IF(Beregningsark!AQ230="","",IF(OR(I230="Motorvejsstrækning",I230="Frakørselsflettestrækning",I230="Tilkørselsflettestrækning",I230="Motorvejsforgrening",I230="Motorvejssammenløb",I230="Motorvejsvekselstrækning",I230="Sideanlæg"),Beregningsark!AM230*Beregningsark!J230*Beregningsark!K230*Beregningsark!M230*Beregningsark!O230*Beregningsark!P230*Beregningsark!Q230*Beregningsark!R230*Beregningsark!S230*Beregningsark!U230*Beregningsark!Y230*Beregningsark!AA230*Beregningsark!AC230*Beregningsark!AE230*Beregningsark!AG230*Beregningsark!AJ230,Beregningsark!AM230*Beregningsark!J230*Beregningsark!K230*Beregningsark!M230*Beregningsark!O230*Beregningsark!P230*Beregningsark!Q230*Beregningsark!R230*Beregningsark!S230*Beregningsark!U230*Beregningsark!Y230*Beregningsark!AA230*Beregningsark!AC230*Beregningsark!AE230*Beregningsark!AG230*Beregningsark!AJ230*1.1176))</f>
        <v/>
      </c>
      <c r="M230" s="15" t="str">
        <f t="shared" si="9"/>
        <v/>
      </c>
      <c r="N230" s="15" t="str">
        <f>IF(Beregningsark!AQ230="","",IF(OR(I230="Motorvejsstrækning",I230="Frakørselsflettestrækning",I230="Tilkørselsflettestrækning",I230="Motorvejsforgrening",I230="Motorvejssammenløb",I230="Motorvejsvekselstrækning",I230="Sideanlæg"),Beregningsark!AN230*Beregningsark!J230*Beregningsark!K230*Beregningsark!L230*Beregningsark!N230*Beregningsark!P230*Beregningsark!R230*Beregningsark!S230*Beregningsark!V230*Beregningsark!Y230*Beregningsark!Z230*Beregningsark!AB230*Beregningsark!AD230*Beregningsark!AH230*Beregningsark!AJ230,Beregningsark!AN230*Beregningsark!J230*Beregningsark!K230*Beregningsark!L230*Beregningsark!N230*Beregningsark!P230*Beregningsark!R230*Beregningsark!S230*Beregningsark!V230*Beregningsark!Y230*Beregningsark!Z230*Beregningsark!AB230*Beregningsark!AD230*Beregningsark!AH230*Beregningsark!AJ230*0.7672))</f>
        <v/>
      </c>
      <c r="O230" s="15" t="str">
        <f>IF(Beregningsark!AQ230="","",IF(OR(I230="Motorvejsstrækning",I230="Frakørselsflettestrækning",I230="Tilkørselsflettestrækning",I230="Motorvejsforgrening",I230="Motorvejssammenløb",I230="Motorvejsvekselstrækning",I230="Sideanlæg"),Beregningsark!AO230*Beregningsark!J230*Beregningsark!K230*Beregningsark!L230*Beregningsark!N230*Beregningsark!P230*Beregningsark!R230*Beregningsark!S230*Beregningsark!W230*Beregningsark!Y230*Beregningsark!Z230*Beregningsark!AB230*Beregningsark!AD230*Beregningsark!AH230*Beregningsark!AJ230,Beregningsark!AO230*Beregningsark!J230*Beregningsark!K230*Beregningsark!L230*Beregningsark!N230*Beregningsark!P230*Beregningsark!R230*Beregningsark!S230*Beregningsark!W230*Beregningsark!Y230*Beregningsark!Z230*Beregningsark!AB230*Beregningsark!AD230*Beregningsark!AH230*Beregningsark!AJ230*0.7672))</f>
        <v/>
      </c>
      <c r="P230" s="15" t="str">
        <f>IF(Beregningsark!AQ230="","",IF(OR(I230="Motorvejsstrækning",I230="Frakørselsflettestrækning",I230="Tilkørselsflettestrækning",I230="Motorvejsforgrening",I230="Motorvejssammenløb",I230="Motorvejsvekselstrækning",I230="Sideanlæg"),Beregningsark!AP230*Beregningsark!J230*Beregningsark!K230*Beregningsark!L230*Beregningsark!N230*Beregningsark!P230*Beregningsark!R230*Beregningsark!S230*Beregningsark!X230*Beregningsark!Y230*Beregningsark!Z230*Beregningsark!AB230*Beregningsark!AD230*Beregningsark!AI230*Beregningsark!AJ230,Beregningsark!AP230*Beregningsark!J230*Beregningsark!K230*Beregningsark!L230*Beregningsark!N230*Beregningsark!P230*Beregningsark!R230*Beregningsark!S230*Beregningsark!X230*Beregningsark!Y230*Beregningsark!Z230*Beregningsark!AB230*Beregningsark!AD230*Beregningsark!AI230*Beregningsark!AJ230*0.7672))</f>
        <v/>
      </c>
      <c r="Q230" s="15" t="str">
        <f t="shared" si="10"/>
        <v/>
      </c>
      <c r="R230" s="17" t="str">
        <f t="shared" si="11"/>
        <v/>
      </c>
    </row>
    <row r="231" spans="1:18" x14ac:dyDescent="0.25">
      <c r="A231" s="4" t="str">
        <f>IF(Inddata!A246="","",Inddata!A246)</f>
        <v/>
      </c>
      <c r="B231" s="4" t="str">
        <f>IF(Inddata!B246="","",Inddata!B246)</f>
        <v/>
      </c>
      <c r="C231" s="4" t="str">
        <f>IF(Inddata!C246="","",Inddata!C246)</f>
        <v/>
      </c>
      <c r="D231" s="4" t="str">
        <f>IF(Inddata!D246="","",Inddata!D246)</f>
        <v/>
      </c>
      <c r="E231" s="4" t="str">
        <f>IF(Inddata!E246="","",Inddata!E246)</f>
        <v/>
      </c>
      <c r="F231" s="4" t="str">
        <f>IF(Inddata!F246="","",Inddata!F246)</f>
        <v/>
      </c>
      <c r="G231" s="4">
        <f>IF(Inddata!G246="","",Inddata!G246)</f>
        <v>0</v>
      </c>
      <c r="H231" s="4" t="str">
        <f>IF(Inddata!H246&gt;0.5,Inddata!H246,"")</f>
        <v/>
      </c>
      <c r="I231" s="4" t="str">
        <f>IF(Inddata!I246="","",Inddata!I246)</f>
        <v/>
      </c>
      <c r="J231" s="15" t="str">
        <f>IF(Beregningsark!AQ231="","",IF(OR(I231="Motorvejsstrækning",I231="Frakørselsflettestrækning",I231="Tilkørselsflettestrækning",I231="Motorvejsforgrening",I231="Motorvejssammenløb",I231="Motorvejsvekselstrækning",I231="Sideanlæg"),Beregningsark!AK231*Beregningsark!J231*Beregningsark!K231*Beregningsark!L231*Beregningsark!N231*Beregningsark!P231*Beregningsark!R231*Beregningsark!S231*Beregningsark!T231*Beregningsark!Y231*Beregningsark!Z231*Beregningsark!AB231*Beregningsark!AD231*Beregningsark!AF231*Beregningsark!AJ231,Beregningsark!AK231*Beregningsark!J231*Beregningsark!K231*Beregningsark!L231*Beregningsark!N231*Beregningsark!P231*Beregningsark!R231*Beregningsark!S231*Beregningsark!T231*Beregningsark!Y231*Beregningsark!Z231*Beregningsark!AB231*Beregningsark!AD231*Beregningsark!AF231*Beregningsark!AJ231*0.7672))</f>
        <v/>
      </c>
      <c r="K231" s="15" t="str">
        <f>IF(Beregningsark!AQ231="","",IF(OR(I231="Motorvejsstrækning",I231="Frakørselsflettestrækning",I231="Tilkørselsflettestrækning",I231="Motorvejsforgrening",I231="Motorvejssammenløb",I231="Motorvejsvekselstrækning",I231="Sideanlæg"),Beregningsark!AL231*Beregningsark!J231*Beregningsark!K231*Beregningsark!M231*Beregningsark!O231*Beregningsark!P231*Beregningsark!Q231*Beregningsark!R231*Beregningsark!S231*Beregningsark!T231*Beregningsark!Y231*Beregningsark!AA231*Beregningsark!AC231*Beregningsark!AE231*Beregningsark!AG231*Beregningsark!AJ231,Beregningsark!AL231*Beregningsark!J231*Beregningsark!K231*Beregningsark!M231*Beregningsark!O231*Beregningsark!P231*Beregningsark!Q231*Beregningsark!R231*Beregningsark!S231*Beregningsark!T231*Beregningsark!Y231*Beregningsark!AA231*Beregningsark!AC231*Beregningsark!AE231*Beregningsark!AG231*Beregningsark!AJ231*0.8833))</f>
        <v/>
      </c>
      <c r="L231" s="15" t="str">
        <f>IF(Beregningsark!AQ231="","",IF(OR(I231="Motorvejsstrækning",I231="Frakørselsflettestrækning",I231="Tilkørselsflettestrækning",I231="Motorvejsforgrening",I231="Motorvejssammenløb",I231="Motorvejsvekselstrækning",I231="Sideanlæg"),Beregningsark!AM231*Beregningsark!J231*Beregningsark!K231*Beregningsark!M231*Beregningsark!O231*Beregningsark!P231*Beregningsark!Q231*Beregningsark!R231*Beregningsark!S231*Beregningsark!U231*Beregningsark!Y231*Beregningsark!AA231*Beregningsark!AC231*Beregningsark!AE231*Beregningsark!AG231*Beregningsark!AJ231,Beregningsark!AM231*Beregningsark!J231*Beregningsark!K231*Beregningsark!M231*Beregningsark!O231*Beregningsark!P231*Beregningsark!Q231*Beregningsark!R231*Beregningsark!S231*Beregningsark!U231*Beregningsark!Y231*Beregningsark!AA231*Beregningsark!AC231*Beregningsark!AE231*Beregningsark!AG231*Beregningsark!AJ231*1.1176))</f>
        <v/>
      </c>
      <c r="M231" s="15" t="str">
        <f t="shared" si="9"/>
        <v/>
      </c>
      <c r="N231" s="15" t="str">
        <f>IF(Beregningsark!AQ231="","",IF(OR(I231="Motorvejsstrækning",I231="Frakørselsflettestrækning",I231="Tilkørselsflettestrækning",I231="Motorvejsforgrening",I231="Motorvejssammenløb",I231="Motorvejsvekselstrækning",I231="Sideanlæg"),Beregningsark!AN231*Beregningsark!J231*Beregningsark!K231*Beregningsark!L231*Beregningsark!N231*Beregningsark!P231*Beregningsark!R231*Beregningsark!S231*Beregningsark!V231*Beregningsark!Y231*Beregningsark!Z231*Beregningsark!AB231*Beregningsark!AD231*Beregningsark!AH231*Beregningsark!AJ231,Beregningsark!AN231*Beregningsark!J231*Beregningsark!K231*Beregningsark!L231*Beregningsark!N231*Beregningsark!P231*Beregningsark!R231*Beregningsark!S231*Beregningsark!V231*Beregningsark!Y231*Beregningsark!Z231*Beregningsark!AB231*Beregningsark!AD231*Beregningsark!AH231*Beregningsark!AJ231*0.7672))</f>
        <v/>
      </c>
      <c r="O231" s="15" t="str">
        <f>IF(Beregningsark!AQ231="","",IF(OR(I231="Motorvejsstrækning",I231="Frakørselsflettestrækning",I231="Tilkørselsflettestrækning",I231="Motorvejsforgrening",I231="Motorvejssammenløb",I231="Motorvejsvekselstrækning",I231="Sideanlæg"),Beregningsark!AO231*Beregningsark!J231*Beregningsark!K231*Beregningsark!L231*Beregningsark!N231*Beregningsark!P231*Beregningsark!R231*Beregningsark!S231*Beregningsark!W231*Beregningsark!Y231*Beregningsark!Z231*Beregningsark!AB231*Beregningsark!AD231*Beregningsark!AH231*Beregningsark!AJ231,Beregningsark!AO231*Beregningsark!J231*Beregningsark!K231*Beregningsark!L231*Beregningsark!N231*Beregningsark!P231*Beregningsark!R231*Beregningsark!S231*Beregningsark!W231*Beregningsark!Y231*Beregningsark!Z231*Beregningsark!AB231*Beregningsark!AD231*Beregningsark!AH231*Beregningsark!AJ231*0.7672))</f>
        <v/>
      </c>
      <c r="P231" s="15" t="str">
        <f>IF(Beregningsark!AQ231="","",IF(OR(I231="Motorvejsstrækning",I231="Frakørselsflettestrækning",I231="Tilkørselsflettestrækning",I231="Motorvejsforgrening",I231="Motorvejssammenløb",I231="Motorvejsvekselstrækning",I231="Sideanlæg"),Beregningsark!AP231*Beregningsark!J231*Beregningsark!K231*Beregningsark!L231*Beregningsark!N231*Beregningsark!P231*Beregningsark!R231*Beregningsark!S231*Beregningsark!X231*Beregningsark!Y231*Beregningsark!Z231*Beregningsark!AB231*Beregningsark!AD231*Beregningsark!AI231*Beregningsark!AJ231,Beregningsark!AP231*Beregningsark!J231*Beregningsark!K231*Beregningsark!L231*Beregningsark!N231*Beregningsark!P231*Beregningsark!R231*Beregningsark!S231*Beregningsark!X231*Beregningsark!Y231*Beregningsark!Z231*Beregningsark!AB231*Beregningsark!AD231*Beregningsark!AI231*Beregningsark!AJ231*0.7672))</f>
        <v/>
      </c>
      <c r="Q231" s="15" t="str">
        <f t="shared" si="10"/>
        <v/>
      </c>
      <c r="R231" s="17" t="str">
        <f t="shared" si="11"/>
        <v/>
      </c>
    </row>
    <row r="232" spans="1:18" x14ac:dyDescent="0.25">
      <c r="A232" s="4" t="str">
        <f>IF(Inddata!A247="","",Inddata!A247)</f>
        <v/>
      </c>
      <c r="B232" s="4" t="str">
        <f>IF(Inddata!B247="","",Inddata!B247)</f>
        <v/>
      </c>
      <c r="C232" s="4" t="str">
        <f>IF(Inddata!C247="","",Inddata!C247)</f>
        <v/>
      </c>
      <c r="D232" s="4" t="str">
        <f>IF(Inddata!D247="","",Inddata!D247)</f>
        <v/>
      </c>
      <c r="E232" s="4" t="str">
        <f>IF(Inddata!E247="","",Inddata!E247)</f>
        <v/>
      </c>
      <c r="F232" s="4" t="str">
        <f>IF(Inddata!F247="","",Inddata!F247)</f>
        <v/>
      </c>
      <c r="G232" s="4">
        <f>IF(Inddata!G247="","",Inddata!G247)</f>
        <v>0</v>
      </c>
      <c r="H232" s="4" t="str">
        <f>IF(Inddata!H247&gt;0.5,Inddata!H247,"")</f>
        <v/>
      </c>
      <c r="I232" s="4" t="str">
        <f>IF(Inddata!I247="","",Inddata!I247)</f>
        <v/>
      </c>
      <c r="J232" s="15" t="str">
        <f>IF(Beregningsark!AQ232="","",IF(OR(I232="Motorvejsstrækning",I232="Frakørselsflettestrækning",I232="Tilkørselsflettestrækning",I232="Motorvejsforgrening",I232="Motorvejssammenløb",I232="Motorvejsvekselstrækning",I232="Sideanlæg"),Beregningsark!AK232*Beregningsark!J232*Beregningsark!K232*Beregningsark!L232*Beregningsark!N232*Beregningsark!P232*Beregningsark!R232*Beregningsark!S232*Beregningsark!T232*Beregningsark!Y232*Beregningsark!Z232*Beregningsark!AB232*Beregningsark!AD232*Beregningsark!AF232*Beregningsark!AJ232,Beregningsark!AK232*Beregningsark!J232*Beregningsark!K232*Beregningsark!L232*Beregningsark!N232*Beregningsark!P232*Beregningsark!R232*Beregningsark!S232*Beregningsark!T232*Beregningsark!Y232*Beregningsark!Z232*Beregningsark!AB232*Beregningsark!AD232*Beregningsark!AF232*Beregningsark!AJ232*0.7672))</f>
        <v/>
      </c>
      <c r="K232" s="15" t="str">
        <f>IF(Beregningsark!AQ232="","",IF(OR(I232="Motorvejsstrækning",I232="Frakørselsflettestrækning",I232="Tilkørselsflettestrækning",I232="Motorvejsforgrening",I232="Motorvejssammenløb",I232="Motorvejsvekselstrækning",I232="Sideanlæg"),Beregningsark!AL232*Beregningsark!J232*Beregningsark!K232*Beregningsark!M232*Beregningsark!O232*Beregningsark!P232*Beregningsark!Q232*Beregningsark!R232*Beregningsark!S232*Beregningsark!T232*Beregningsark!Y232*Beregningsark!AA232*Beregningsark!AC232*Beregningsark!AE232*Beregningsark!AG232*Beregningsark!AJ232,Beregningsark!AL232*Beregningsark!J232*Beregningsark!K232*Beregningsark!M232*Beregningsark!O232*Beregningsark!P232*Beregningsark!Q232*Beregningsark!R232*Beregningsark!S232*Beregningsark!T232*Beregningsark!Y232*Beregningsark!AA232*Beregningsark!AC232*Beregningsark!AE232*Beregningsark!AG232*Beregningsark!AJ232*0.8833))</f>
        <v/>
      </c>
      <c r="L232" s="15" t="str">
        <f>IF(Beregningsark!AQ232="","",IF(OR(I232="Motorvejsstrækning",I232="Frakørselsflettestrækning",I232="Tilkørselsflettestrækning",I232="Motorvejsforgrening",I232="Motorvejssammenløb",I232="Motorvejsvekselstrækning",I232="Sideanlæg"),Beregningsark!AM232*Beregningsark!J232*Beregningsark!K232*Beregningsark!M232*Beregningsark!O232*Beregningsark!P232*Beregningsark!Q232*Beregningsark!R232*Beregningsark!S232*Beregningsark!U232*Beregningsark!Y232*Beregningsark!AA232*Beregningsark!AC232*Beregningsark!AE232*Beregningsark!AG232*Beregningsark!AJ232,Beregningsark!AM232*Beregningsark!J232*Beregningsark!K232*Beregningsark!M232*Beregningsark!O232*Beregningsark!P232*Beregningsark!Q232*Beregningsark!R232*Beregningsark!S232*Beregningsark!U232*Beregningsark!Y232*Beregningsark!AA232*Beregningsark!AC232*Beregningsark!AE232*Beregningsark!AG232*Beregningsark!AJ232*1.1176))</f>
        <v/>
      </c>
      <c r="M232" s="15" t="str">
        <f t="shared" si="9"/>
        <v/>
      </c>
      <c r="N232" s="15" t="str">
        <f>IF(Beregningsark!AQ232="","",IF(OR(I232="Motorvejsstrækning",I232="Frakørselsflettestrækning",I232="Tilkørselsflettestrækning",I232="Motorvejsforgrening",I232="Motorvejssammenløb",I232="Motorvejsvekselstrækning",I232="Sideanlæg"),Beregningsark!AN232*Beregningsark!J232*Beregningsark!K232*Beregningsark!L232*Beregningsark!N232*Beregningsark!P232*Beregningsark!R232*Beregningsark!S232*Beregningsark!V232*Beregningsark!Y232*Beregningsark!Z232*Beregningsark!AB232*Beregningsark!AD232*Beregningsark!AH232*Beregningsark!AJ232,Beregningsark!AN232*Beregningsark!J232*Beregningsark!K232*Beregningsark!L232*Beregningsark!N232*Beregningsark!P232*Beregningsark!R232*Beregningsark!S232*Beregningsark!V232*Beregningsark!Y232*Beregningsark!Z232*Beregningsark!AB232*Beregningsark!AD232*Beregningsark!AH232*Beregningsark!AJ232*0.7672))</f>
        <v/>
      </c>
      <c r="O232" s="15" t="str">
        <f>IF(Beregningsark!AQ232="","",IF(OR(I232="Motorvejsstrækning",I232="Frakørselsflettestrækning",I232="Tilkørselsflettestrækning",I232="Motorvejsforgrening",I232="Motorvejssammenløb",I232="Motorvejsvekselstrækning",I232="Sideanlæg"),Beregningsark!AO232*Beregningsark!J232*Beregningsark!K232*Beregningsark!L232*Beregningsark!N232*Beregningsark!P232*Beregningsark!R232*Beregningsark!S232*Beregningsark!W232*Beregningsark!Y232*Beregningsark!Z232*Beregningsark!AB232*Beregningsark!AD232*Beregningsark!AH232*Beregningsark!AJ232,Beregningsark!AO232*Beregningsark!J232*Beregningsark!K232*Beregningsark!L232*Beregningsark!N232*Beregningsark!P232*Beregningsark!R232*Beregningsark!S232*Beregningsark!W232*Beregningsark!Y232*Beregningsark!Z232*Beregningsark!AB232*Beregningsark!AD232*Beregningsark!AH232*Beregningsark!AJ232*0.7672))</f>
        <v/>
      </c>
      <c r="P232" s="15" t="str">
        <f>IF(Beregningsark!AQ232="","",IF(OR(I232="Motorvejsstrækning",I232="Frakørselsflettestrækning",I232="Tilkørselsflettestrækning",I232="Motorvejsforgrening",I232="Motorvejssammenløb",I232="Motorvejsvekselstrækning",I232="Sideanlæg"),Beregningsark!AP232*Beregningsark!J232*Beregningsark!K232*Beregningsark!L232*Beregningsark!N232*Beregningsark!P232*Beregningsark!R232*Beregningsark!S232*Beregningsark!X232*Beregningsark!Y232*Beregningsark!Z232*Beregningsark!AB232*Beregningsark!AD232*Beregningsark!AI232*Beregningsark!AJ232,Beregningsark!AP232*Beregningsark!J232*Beregningsark!K232*Beregningsark!L232*Beregningsark!N232*Beregningsark!P232*Beregningsark!R232*Beregningsark!S232*Beregningsark!X232*Beregningsark!Y232*Beregningsark!Z232*Beregningsark!AB232*Beregningsark!AD232*Beregningsark!AI232*Beregningsark!AJ232*0.7672))</f>
        <v/>
      </c>
      <c r="Q232" s="15" t="str">
        <f t="shared" si="10"/>
        <v/>
      </c>
      <c r="R232" s="17" t="str">
        <f t="shared" si="11"/>
        <v/>
      </c>
    </row>
    <row r="233" spans="1:18" x14ac:dyDescent="0.25">
      <c r="A233" s="4" t="str">
        <f>IF(Inddata!A248="","",Inddata!A248)</f>
        <v/>
      </c>
      <c r="B233" s="4" t="str">
        <f>IF(Inddata!B248="","",Inddata!B248)</f>
        <v/>
      </c>
      <c r="C233" s="4" t="str">
        <f>IF(Inddata!C248="","",Inddata!C248)</f>
        <v/>
      </c>
      <c r="D233" s="4" t="str">
        <f>IF(Inddata!D248="","",Inddata!D248)</f>
        <v/>
      </c>
      <c r="E233" s="4" t="str">
        <f>IF(Inddata!E248="","",Inddata!E248)</f>
        <v/>
      </c>
      <c r="F233" s="4" t="str">
        <f>IF(Inddata!F248="","",Inddata!F248)</f>
        <v/>
      </c>
      <c r="G233" s="4">
        <f>IF(Inddata!G248="","",Inddata!G248)</f>
        <v>0</v>
      </c>
      <c r="H233" s="4" t="str">
        <f>IF(Inddata!H248&gt;0.5,Inddata!H248,"")</f>
        <v/>
      </c>
      <c r="I233" s="4" t="str">
        <f>IF(Inddata!I248="","",Inddata!I248)</f>
        <v/>
      </c>
      <c r="J233" s="15" t="str">
        <f>IF(Beregningsark!AQ233="","",IF(OR(I233="Motorvejsstrækning",I233="Frakørselsflettestrækning",I233="Tilkørselsflettestrækning",I233="Motorvejsforgrening",I233="Motorvejssammenløb",I233="Motorvejsvekselstrækning",I233="Sideanlæg"),Beregningsark!AK233*Beregningsark!J233*Beregningsark!K233*Beregningsark!L233*Beregningsark!N233*Beregningsark!P233*Beregningsark!R233*Beregningsark!S233*Beregningsark!T233*Beregningsark!Y233*Beregningsark!Z233*Beregningsark!AB233*Beregningsark!AD233*Beregningsark!AF233*Beregningsark!AJ233,Beregningsark!AK233*Beregningsark!J233*Beregningsark!K233*Beregningsark!L233*Beregningsark!N233*Beregningsark!P233*Beregningsark!R233*Beregningsark!S233*Beregningsark!T233*Beregningsark!Y233*Beregningsark!Z233*Beregningsark!AB233*Beregningsark!AD233*Beregningsark!AF233*Beregningsark!AJ233*0.7672))</f>
        <v/>
      </c>
      <c r="K233" s="15" t="str">
        <f>IF(Beregningsark!AQ233="","",IF(OR(I233="Motorvejsstrækning",I233="Frakørselsflettestrækning",I233="Tilkørselsflettestrækning",I233="Motorvejsforgrening",I233="Motorvejssammenløb",I233="Motorvejsvekselstrækning",I233="Sideanlæg"),Beregningsark!AL233*Beregningsark!J233*Beregningsark!K233*Beregningsark!M233*Beregningsark!O233*Beregningsark!P233*Beregningsark!Q233*Beregningsark!R233*Beregningsark!S233*Beregningsark!T233*Beregningsark!Y233*Beregningsark!AA233*Beregningsark!AC233*Beregningsark!AE233*Beregningsark!AG233*Beregningsark!AJ233,Beregningsark!AL233*Beregningsark!J233*Beregningsark!K233*Beregningsark!M233*Beregningsark!O233*Beregningsark!P233*Beregningsark!Q233*Beregningsark!R233*Beregningsark!S233*Beregningsark!T233*Beregningsark!Y233*Beregningsark!AA233*Beregningsark!AC233*Beregningsark!AE233*Beregningsark!AG233*Beregningsark!AJ233*0.8833))</f>
        <v/>
      </c>
      <c r="L233" s="15" t="str">
        <f>IF(Beregningsark!AQ233="","",IF(OR(I233="Motorvejsstrækning",I233="Frakørselsflettestrækning",I233="Tilkørselsflettestrækning",I233="Motorvejsforgrening",I233="Motorvejssammenløb",I233="Motorvejsvekselstrækning",I233="Sideanlæg"),Beregningsark!AM233*Beregningsark!J233*Beregningsark!K233*Beregningsark!M233*Beregningsark!O233*Beregningsark!P233*Beregningsark!Q233*Beregningsark!R233*Beregningsark!S233*Beregningsark!U233*Beregningsark!Y233*Beregningsark!AA233*Beregningsark!AC233*Beregningsark!AE233*Beregningsark!AG233*Beregningsark!AJ233,Beregningsark!AM233*Beregningsark!J233*Beregningsark!K233*Beregningsark!M233*Beregningsark!O233*Beregningsark!P233*Beregningsark!Q233*Beregningsark!R233*Beregningsark!S233*Beregningsark!U233*Beregningsark!Y233*Beregningsark!AA233*Beregningsark!AC233*Beregningsark!AE233*Beregningsark!AG233*Beregningsark!AJ233*1.1176))</f>
        <v/>
      </c>
      <c r="M233" s="15" t="str">
        <f t="shared" si="9"/>
        <v/>
      </c>
      <c r="N233" s="15" t="str">
        <f>IF(Beregningsark!AQ233="","",IF(OR(I233="Motorvejsstrækning",I233="Frakørselsflettestrækning",I233="Tilkørselsflettestrækning",I233="Motorvejsforgrening",I233="Motorvejssammenløb",I233="Motorvejsvekselstrækning",I233="Sideanlæg"),Beregningsark!AN233*Beregningsark!J233*Beregningsark!K233*Beregningsark!L233*Beregningsark!N233*Beregningsark!P233*Beregningsark!R233*Beregningsark!S233*Beregningsark!V233*Beregningsark!Y233*Beregningsark!Z233*Beregningsark!AB233*Beregningsark!AD233*Beregningsark!AH233*Beregningsark!AJ233,Beregningsark!AN233*Beregningsark!J233*Beregningsark!K233*Beregningsark!L233*Beregningsark!N233*Beregningsark!P233*Beregningsark!R233*Beregningsark!S233*Beregningsark!V233*Beregningsark!Y233*Beregningsark!Z233*Beregningsark!AB233*Beregningsark!AD233*Beregningsark!AH233*Beregningsark!AJ233*0.7672))</f>
        <v/>
      </c>
      <c r="O233" s="15" t="str">
        <f>IF(Beregningsark!AQ233="","",IF(OR(I233="Motorvejsstrækning",I233="Frakørselsflettestrækning",I233="Tilkørselsflettestrækning",I233="Motorvejsforgrening",I233="Motorvejssammenløb",I233="Motorvejsvekselstrækning",I233="Sideanlæg"),Beregningsark!AO233*Beregningsark!J233*Beregningsark!K233*Beregningsark!L233*Beregningsark!N233*Beregningsark!P233*Beregningsark!R233*Beregningsark!S233*Beregningsark!W233*Beregningsark!Y233*Beregningsark!Z233*Beregningsark!AB233*Beregningsark!AD233*Beregningsark!AH233*Beregningsark!AJ233,Beregningsark!AO233*Beregningsark!J233*Beregningsark!K233*Beregningsark!L233*Beregningsark!N233*Beregningsark!P233*Beregningsark!R233*Beregningsark!S233*Beregningsark!W233*Beregningsark!Y233*Beregningsark!Z233*Beregningsark!AB233*Beregningsark!AD233*Beregningsark!AH233*Beregningsark!AJ233*0.7672))</f>
        <v/>
      </c>
      <c r="P233" s="15" t="str">
        <f>IF(Beregningsark!AQ233="","",IF(OR(I233="Motorvejsstrækning",I233="Frakørselsflettestrækning",I233="Tilkørselsflettestrækning",I233="Motorvejsforgrening",I233="Motorvejssammenløb",I233="Motorvejsvekselstrækning",I233="Sideanlæg"),Beregningsark!AP233*Beregningsark!J233*Beregningsark!K233*Beregningsark!L233*Beregningsark!N233*Beregningsark!P233*Beregningsark!R233*Beregningsark!S233*Beregningsark!X233*Beregningsark!Y233*Beregningsark!Z233*Beregningsark!AB233*Beregningsark!AD233*Beregningsark!AI233*Beregningsark!AJ233,Beregningsark!AP233*Beregningsark!J233*Beregningsark!K233*Beregningsark!L233*Beregningsark!N233*Beregningsark!P233*Beregningsark!R233*Beregningsark!S233*Beregningsark!X233*Beregningsark!Y233*Beregningsark!Z233*Beregningsark!AB233*Beregningsark!AD233*Beregningsark!AI233*Beregningsark!AJ233*0.7672))</f>
        <v/>
      </c>
      <c r="Q233" s="15" t="str">
        <f t="shared" si="10"/>
        <v/>
      </c>
      <c r="R233" s="17" t="str">
        <f t="shared" si="11"/>
        <v/>
      </c>
    </row>
    <row r="234" spans="1:18" x14ac:dyDescent="0.25">
      <c r="A234" s="4" t="str">
        <f>IF(Inddata!A249="","",Inddata!A249)</f>
        <v/>
      </c>
      <c r="B234" s="4" t="str">
        <f>IF(Inddata!B249="","",Inddata!B249)</f>
        <v/>
      </c>
      <c r="C234" s="4" t="str">
        <f>IF(Inddata!C249="","",Inddata!C249)</f>
        <v/>
      </c>
      <c r="D234" s="4" t="str">
        <f>IF(Inddata!D249="","",Inddata!D249)</f>
        <v/>
      </c>
      <c r="E234" s="4" t="str">
        <f>IF(Inddata!E249="","",Inddata!E249)</f>
        <v/>
      </c>
      <c r="F234" s="4" t="str">
        <f>IF(Inddata!F249="","",Inddata!F249)</f>
        <v/>
      </c>
      <c r="G234" s="4">
        <f>IF(Inddata!G249="","",Inddata!G249)</f>
        <v>0</v>
      </c>
      <c r="H234" s="4" t="str">
        <f>IF(Inddata!H249&gt;0.5,Inddata!H249,"")</f>
        <v/>
      </c>
      <c r="I234" s="4" t="str">
        <f>IF(Inddata!I249="","",Inddata!I249)</f>
        <v/>
      </c>
      <c r="J234" s="15" t="str">
        <f>IF(Beregningsark!AQ234="","",IF(OR(I234="Motorvejsstrækning",I234="Frakørselsflettestrækning",I234="Tilkørselsflettestrækning",I234="Motorvejsforgrening",I234="Motorvejssammenløb",I234="Motorvejsvekselstrækning",I234="Sideanlæg"),Beregningsark!AK234*Beregningsark!J234*Beregningsark!K234*Beregningsark!L234*Beregningsark!N234*Beregningsark!P234*Beregningsark!R234*Beregningsark!S234*Beregningsark!T234*Beregningsark!Y234*Beregningsark!Z234*Beregningsark!AB234*Beregningsark!AD234*Beregningsark!AF234*Beregningsark!AJ234,Beregningsark!AK234*Beregningsark!J234*Beregningsark!K234*Beregningsark!L234*Beregningsark!N234*Beregningsark!P234*Beregningsark!R234*Beregningsark!S234*Beregningsark!T234*Beregningsark!Y234*Beregningsark!Z234*Beregningsark!AB234*Beregningsark!AD234*Beregningsark!AF234*Beregningsark!AJ234*0.7672))</f>
        <v/>
      </c>
      <c r="K234" s="15" t="str">
        <f>IF(Beregningsark!AQ234="","",IF(OR(I234="Motorvejsstrækning",I234="Frakørselsflettestrækning",I234="Tilkørselsflettestrækning",I234="Motorvejsforgrening",I234="Motorvejssammenløb",I234="Motorvejsvekselstrækning",I234="Sideanlæg"),Beregningsark!AL234*Beregningsark!J234*Beregningsark!K234*Beregningsark!M234*Beregningsark!O234*Beregningsark!P234*Beregningsark!Q234*Beregningsark!R234*Beregningsark!S234*Beregningsark!T234*Beregningsark!Y234*Beregningsark!AA234*Beregningsark!AC234*Beregningsark!AE234*Beregningsark!AG234*Beregningsark!AJ234,Beregningsark!AL234*Beregningsark!J234*Beregningsark!K234*Beregningsark!M234*Beregningsark!O234*Beregningsark!P234*Beregningsark!Q234*Beregningsark!R234*Beregningsark!S234*Beregningsark!T234*Beregningsark!Y234*Beregningsark!AA234*Beregningsark!AC234*Beregningsark!AE234*Beregningsark!AG234*Beregningsark!AJ234*0.8833))</f>
        <v/>
      </c>
      <c r="L234" s="15" t="str">
        <f>IF(Beregningsark!AQ234="","",IF(OR(I234="Motorvejsstrækning",I234="Frakørselsflettestrækning",I234="Tilkørselsflettestrækning",I234="Motorvejsforgrening",I234="Motorvejssammenløb",I234="Motorvejsvekselstrækning",I234="Sideanlæg"),Beregningsark!AM234*Beregningsark!J234*Beregningsark!K234*Beregningsark!M234*Beregningsark!O234*Beregningsark!P234*Beregningsark!Q234*Beregningsark!R234*Beregningsark!S234*Beregningsark!U234*Beregningsark!Y234*Beregningsark!AA234*Beregningsark!AC234*Beregningsark!AE234*Beregningsark!AG234*Beregningsark!AJ234,Beregningsark!AM234*Beregningsark!J234*Beregningsark!K234*Beregningsark!M234*Beregningsark!O234*Beregningsark!P234*Beregningsark!Q234*Beregningsark!R234*Beregningsark!S234*Beregningsark!U234*Beregningsark!Y234*Beregningsark!AA234*Beregningsark!AC234*Beregningsark!AE234*Beregningsark!AG234*Beregningsark!AJ234*1.1176))</f>
        <v/>
      </c>
      <c r="M234" s="15" t="str">
        <f t="shared" si="9"/>
        <v/>
      </c>
      <c r="N234" s="15" t="str">
        <f>IF(Beregningsark!AQ234="","",IF(OR(I234="Motorvejsstrækning",I234="Frakørselsflettestrækning",I234="Tilkørselsflettestrækning",I234="Motorvejsforgrening",I234="Motorvejssammenløb",I234="Motorvejsvekselstrækning",I234="Sideanlæg"),Beregningsark!AN234*Beregningsark!J234*Beregningsark!K234*Beregningsark!L234*Beregningsark!N234*Beregningsark!P234*Beregningsark!R234*Beregningsark!S234*Beregningsark!V234*Beregningsark!Y234*Beregningsark!Z234*Beregningsark!AB234*Beregningsark!AD234*Beregningsark!AH234*Beregningsark!AJ234,Beregningsark!AN234*Beregningsark!J234*Beregningsark!K234*Beregningsark!L234*Beregningsark!N234*Beregningsark!P234*Beregningsark!R234*Beregningsark!S234*Beregningsark!V234*Beregningsark!Y234*Beregningsark!Z234*Beregningsark!AB234*Beregningsark!AD234*Beregningsark!AH234*Beregningsark!AJ234*0.7672))</f>
        <v/>
      </c>
      <c r="O234" s="15" t="str">
        <f>IF(Beregningsark!AQ234="","",IF(OR(I234="Motorvejsstrækning",I234="Frakørselsflettestrækning",I234="Tilkørselsflettestrækning",I234="Motorvejsforgrening",I234="Motorvejssammenløb",I234="Motorvejsvekselstrækning",I234="Sideanlæg"),Beregningsark!AO234*Beregningsark!J234*Beregningsark!K234*Beregningsark!L234*Beregningsark!N234*Beregningsark!P234*Beregningsark!R234*Beregningsark!S234*Beregningsark!W234*Beregningsark!Y234*Beregningsark!Z234*Beregningsark!AB234*Beregningsark!AD234*Beregningsark!AH234*Beregningsark!AJ234,Beregningsark!AO234*Beregningsark!J234*Beregningsark!K234*Beregningsark!L234*Beregningsark!N234*Beregningsark!P234*Beregningsark!R234*Beregningsark!S234*Beregningsark!W234*Beregningsark!Y234*Beregningsark!Z234*Beregningsark!AB234*Beregningsark!AD234*Beregningsark!AH234*Beregningsark!AJ234*0.7672))</f>
        <v/>
      </c>
      <c r="P234" s="15" t="str">
        <f>IF(Beregningsark!AQ234="","",IF(OR(I234="Motorvejsstrækning",I234="Frakørselsflettestrækning",I234="Tilkørselsflettestrækning",I234="Motorvejsforgrening",I234="Motorvejssammenløb",I234="Motorvejsvekselstrækning",I234="Sideanlæg"),Beregningsark!AP234*Beregningsark!J234*Beregningsark!K234*Beregningsark!L234*Beregningsark!N234*Beregningsark!P234*Beregningsark!R234*Beregningsark!S234*Beregningsark!X234*Beregningsark!Y234*Beregningsark!Z234*Beregningsark!AB234*Beregningsark!AD234*Beregningsark!AI234*Beregningsark!AJ234,Beregningsark!AP234*Beregningsark!J234*Beregningsark!K234*Beregningsark!L234*Beregningsark!N234*Beregningsark!P234*Beregningsark!R234*Beregningsark!S234*Beregningsark!X234*Beregningsark!Y234*Beregningsark!Z234*Beregningsark!AB234*Beregningsark!AD234*Beregningsark!AI234*Beregningsark!AJ234*0.7672))</f>
        <v/>
      </c>
      <c r="Q234" s="15" t="str">
        <f t="shared" si="10"/>
        <v/>
      </c>
      <c r="R234" s="17" t="str">
        <f t="shared" si="11"/>
        <v/>
      </c>
    </row>
    <row r="235" spans="1:18" x14ac:dyDescent="0.25">
      <c r="A235" s="4" t="str">
        <f>IF(Inddata!A250="","",Inddata!A250)</f>
        <v/>
      </c>
      <c r="B235" s="4" t="str">
        <f>IF(Inddata!B250="","",Inddata!B250)</f>
        <v/>
      </c>
      <c r="C235" s="4" t="str">
        <f>IF(Inddata!C250="","",Inddata!C250)</f>
        <v/>
      </c>
      <c r="D235" s="4" t="str">
        <f>IF(Inddata!D250="","",Inddata!D250)</f>
        <v/>
      </c>
      <c r="E235" s="4" t="str">
        <f>IF(Inddata!E250="","",Inddata!E250)</f>
        <v/>
      </c>
      <c r="F235" s="4" t="str">
        <f>IF(Inddata!F250="","",Inddata!F250)</f>
        <v/>
      </c>
      <c r="G235" s="4">
        <f>IF(Inddata!G250="","",Inddata!G250)</f>
        <v>0</v>
      </c>
      <c r="H235" s="4" t="str">
        <f>IF(Inddata!H250&gt;0.5,Inddata!H250,"")</f>
        <v/>
      </c>
      <c r="I235" s="4" t="str">
        <f>IF(Inddata!I250="","",Inddata!I250)</f>
        <v/>
      </c>
      <c r="J235" s="15" t="str">
        <f>IF(Beregningsark!AQ235="","",IF(OR(I235="Motorvejsstrækning",I235="Frakørselsflettestrækning",I235="Tilkørselsflettestrækning",I235="Motorvejsforgrening",I235="Motorvejssammenløb",I235="Motorvejsvekselstrækning",I235="Sideanlæg"),Beregningsark!AK235*Beregningsark!J235*Beregningsark!K235*Beregningsark!L235*Beregningsark!N235*Beregningsark!P235*Beregningsark!R235*Beregningsark!S235*Beregningsark!T235*Beregningsark!Y235*Beregningsark!Z235*Beregningsark!AB235*Beregningsark!AD235*Beregningsark!AF235*Beregningsark!AJ235,Beregningsark!AK235*Beregningsark!J235*Beregningsark!K235*Beregningsark!L235*Beregningsark!N235*Beregningsark!P235*Beregningsark!R235*Beregningsark!S235*Beregningsark!T235*Beregningsark!Y235*Beregningsark!Z235*Beregningsark!AB235*Beregningsark!AD235*Beregningsark!AF235*Beregningsark!AJ235*0.7672))</f>
        <v/>
      </c>
      <c r="K235" s="15" t="str">
        <f>IF(Beregningsark!AQ235="","",IF(OR(I235="Motorvejsstrækning",I235="Frakørselsflettestrækning",I235="Tilkørselsflettestrækning",I235="Motorvejsforgrening",I235="Motorvejssammenløb",I235="Motorvejsvekselstrækning",I235="Sideanlæg"),Beregningsark!AL235*Beregningsark!J235*Beregningsark!K235*Beregningsark!M235*Beregningsark!O235*Beregningsark!P235*Beregningsark!Q235*Beregningsark!R235*Beregningsark!S235*Beregningsark!T235*Beregningsark!Y235*Beregningsark!AA235*Beregningsark!AC235*Beregningsark!AE235*Beregningsark!AG235*Beregningsark!AJ235,Beregningsark!AL235*Beregningsark!J235*Beregningsark!K235*Beregningsark!M235*Beregningsark!O235*Beregningsark!P235*Beregningsark!Q235*Beregningsark!R235*Beregningsark!S235*Beregningsark!T235*Beregningsark!Y235*Beregningsark!AA235*Beregningsark!AC235*Beregningsark!AE235*Beregningsark!AG235*Beregningsark!AJ235*0.8833))</f>
        <v/>
      </c>
      <c r="L235" s="15" t="str">
        <f>IF(Beregningsark!AQ235="","",IF(OR(I235="Motorvejsstrækning",I235="Frakørselsflettestrækning",I235="Tilkørselsflettestrækning",I235="Motorvejsforgrening",I235="Motorvejssammenløb",I235="Motorvejsvekselstrækning",I235="Sideanlæg"),Beregningsark!AM235*Beregningsark!J235*Beregningsark!K235*Beregningsark!M235*Beregningsark!O235*Beregningsark!P235*Beregningsark!Q235*Beregningsark!R235*Beregningsark!S235*Beregningsark!U235*Beregningsark!Y235*Beregningsark!AA235*Beregningsark!AC235*Beregningsark!AE235*Beregningsark!AG235*Beregningsark!AJ235,Beregningsark!AM235*Beregningsark!J235*Beregningsark!K235*Beregningsark!M235*Beregningsark!O235*Beregningsark!P235*Beregningsark!Q235*Beregningsark!R235*Beregningsark!S235*Beregningsark!U235*Beregningsark!Y235*Beregningsark!AA235*Beregningsark!AC235*Beregningsark!AE235*Beregningsark!AG235*Beregningsark!AJ235*1.1176))</f>
        <v/>
      </c>
      <c r="M235" s="15" t="str">
        <f t="shared" si="9"/>
        <v/>
      </c>
      <c r="N235" s="15" t="str">
        <f>IF(Beregningsark!AQ235="","",IF(OR(I235="Motorvejsstrækning",I235="Frakørselsflettestrækning",I235="Tilkørselsflettestrækning",I235="Motorvejsforgrening",I235="Motorvejssammenløb",I235="Motorvejsvekselstrækning",I235="Sideanlæg"),Beregningsark!AN235*Beregningsark!J235*Beregningsark!K235*Beregningsark!L235*Beregningsark!N235*Beregningsark!P235*Beregningsark!R235*Beregningsark!S235*Beregningsark!V235*Beregningsark!Y235*Beregningsark!Z235*Beregningsark!AB235*Beregningsark!AD235*Beregningsark!AH235*Beregningsark!AJ235,Beregningsark!AN235*Beregningsark!J235*Beregningsark!K235*Beregningsark!L235*Beregningsark!N235*Beregningsark!P235*Beregningsark!R235*Beregningsark!S235*Beregningsark!V235*Beregningsark!Y235*Beregningsark!Z235*Beregningsark!AB235*Beregningsark!AD235*Beregningsark!AH235*Beregningsark!AJ235*0.7672))</f>
        <v/>
      </c>
      <c r="O235" s="15" t="str">
        <f>IF(Beregningsark!AQ235="","",IF(OR(I235="Motorvejsstrækning",I235="Frakørselsflettestrækning",I235="Tilkørselsflettestrækning",I235="Motorvejsforgrening",I235="Motorvejssammenløb",I235="Motorvejsvekselstrækning",I235="Sideanlæg"),Beregningsark!AO235*Beregningsark!J235*Beregningsark!K235*Beregningsark!L235*Beregningsark!N235*Beregningsark!P235*Beregningsark!R235*Beregningsark!S235*Beregningsark!W235*Beregningsark!Y235*Beregningsark!Z235*Beregningsark!AB235*Beregningsark!AD235*Beregningsark!AH235*Beregningsark!AJ235,Beregningsark!AO235*Beregningsark!J235*Beregningsark!K235*Beregningsark!L235*Beregningsark!N235*Beregningsark!P235*Beregningsark!R235*Beregningsark!S235*Beregningsark!W235*Beregningsark!Y235*Beregningsark!Z235*Beregningsark!AB235*Beregningsark!AD235*Beregningsark!AH235*Beregningsark!AJ235*0.7672))</f>
        <v/>
      </c>
      <c r="P235" s="15" t="str">
        <f>IF(Beregningsark!AQ235="","",IF(OR(I235="Motorvejsstrækning",I235="Frakørselsflettestrækning",I235="Tilkørselsflettestrækning",I235="Motorvejsforgrening",I235="Motorvejssammenløb",I235="Motorvejsvekselstrækning",I235="Sideanlæg"),Beregningsark!AP235*Beregningsark!J235*Beregningsark!K235*Beregningsark!L235*Beregningsark!N235*Beregningsark!P235*Beregningsark!R235*Beregningsark!S235*Beregningsark!X235*Beregningsark!Y235*Beregningsark!Z235*Beregningsark!AB235*Beregningsark!AD235*Beregningsark!AI235*Beregningsark!AJ235,Beregningsark!AP235*Beregningsark!J235*Beregningsark!K235*Beregningsark!L235*Beregningsark!N235*Beregningsark!P235*Beregningsark!R235*Beregningsark!S235*Beregningsark!X235*Beregningsark!Y235*Beregningsark!Z235*Beregningsark!AB235*Beregningsark!AD235*Beregningsark!AI235*Beregningsark!AJ235*0.7672))</f>
        <v/>
      </c>
      <c r="Q235" s="15" t="str">
        <f t="shared" si="10"/>
        <v/>
      </c>
      <c r="R235" s="17" t="str">
        <f t="shared" si="11"/>
        <v/>
      </c>
    </row>
    <row r="236" spans="1:18" x14ac:dyDescent="0.25">
      <c r="A236" s="4" t="str">
        <f>IF(Inddata!A251="","",Inddata!A251)</f>
        <v/>
      </c>
      <c r="B236" s="4" t="str">
        <f>IF(Inddata!B251="","",Inddata!B251)</f>
        <v/>
      </c>
      <c r="C236" s="4" t="str">
        <f>IF(Inddata!C251="","",Inddata!C251)</f>
        <v/>
      </c>
      <c r="D236" s="4" t="str">
        <f>IF(Inddata!D251="","",Inddata!D251)</f>
        <v/>
      </c>
      <c r="E236" s="4" t="str">
        <f>IF(Inddata!E251="","",Inddata!E251)</f>
        <v/>
      </c>
      <c r="F236" s="4" t="str">
        <f>IF(Inddata!F251="","",Inddata!F251)</f>
        <v/>
      </c>
      <c r="G236" s="4">
        <f>IF(Inddata!G251="","",Inddata!G251)</f>
        <v>0</v>
      </c>
      <c r="H236" s="4" t="str">
        <f>IF(Inddata!H251&gt;0.5,Inddata!H251,"")</f>
        <v/>
      </c>
      <c r="I236" s="4" t="str">
        <f>IF(Inddata!I251="","",Inddata!I251)</f>
        <v/>
      </c>
      <c r="J236" s="15" t="str">
        <f>IF(Beregningsark!AQ236="","",IF(OR(I236="Motorvejsstrækning",I236="Frakørselsflettestrækning",I236="Tilkørselsflettestrækning",I236="Motorvejsforgrening",I236="Motorvejssammenløb",I236="Motorvejsvekselstrækning",I236="Sideanlæg"),Beregningsark!AK236*Beregningsark!J236*Beregningsark!K236*Beregningsark!L236*Beregningsark!N236*Beregningsark!P236*Beregningsark!R236*Beregningsark!S236*Beregningsark!T236*Beregningsark!Y236*Beregningsark!Z236*Beregningsark!AB236*Beregningsark!AD236*Beregningsark!AF236*Beregningsark!AJ236,Beregningsark!AK236*Beregningsark!J236*Beregningsark!K236*Beregningsark!L236*Beregningsark!N236*Beregningsark!P236*Beregningsark!R236*Beregningsark!S236*Beregningsark!T236*Beregningsark!Y236*Beregningsark!Z236*Beregningsark!AB236*Beregningsark!AD236*Beregningsark!AF236*Beregningsark!AJ236*0.7672))</f>
        <v/>
      </c>
      <c r="K236" s="15" t="str">
        <f>IF(Beregningsark!AQ236="","",IF(OR(I236="Motorvejsstrækning",I236="Frakørselsflettestrækning",I236="Tilkørselsflettestrækning",I236="Motorvejsforgrening",I236="Motorvejssammenløb",I236="Motorvejsvekselstrækning",I236="Sideanlæg"),Beregningsark!AL236*Beregningsark!J236*Beregningsark!K236*Beregningsark!M236*Beregningsark!O236*Beregningsark!P236*Beregningsark!Q236*Beregningsark!R236*Beregningsark!S236*Beregningsark!T236*Beregningsark!Y236*Beregningsark!AA236*Beregningsark!AC236*Beregningsark!AE236*Beregningsark!AG236*Beregningsark!AJ236,Beregningsark!AL236*Beregningsark!J236*Beregningsark!K236*Beregningsark!M236*Beregningsark!O236*Beregningsark!P236*Beregningsark!Q236*Beregningsark!R236*Beregningsark!S236*Beregningsark!T236*Beregningsark!Y236*Beregningsark!AA236*Beregningsark!AC236*Beregningsark!AE236*Beregningsark!AG236*Beregningsark!AJ236*0.8833))</f>
        <v/>
      </c>
      <c r="L236" s="15" t="str">
        <f>IF(Beregningsark!AQ236="","",IF(OR(I236="Motorvejsstrækning",I236="Frakørselsflettestrækning",I236="Tilkørselsflettestrækning",I236="Motorvejsforgrening",I236="Motorvejssammenløb",I236="Motorvejsvekselstrækning",I236="Sideanlæg"),Beregningsark!AM236*Beregningsark!J236*Beregningsark!K236*Beregningsark!M236*Beregningsark!O236*Beregningsark!P236*Beregningsark!Q236*Beregningsark!R236*Beregningsark!S236*Beregningsark!U236*Beregningsark!Y236*Beregningsark!AA236*Beregningsark!AC236*Beregningsark!AE236*Beregningsark!AG236*Beregningsark!AJ236,Beregningsark!AM236*Beregningsark!J236*Beregningsark!K236*Beregningsark!M236*Beregningsark!O236*Beregningsark!P236*Beregningsark!Q236*Beregningsark!R236*Beregningsark!S236*Beregningsark!U236*Beregningsark!Y236*Beregningsark!AA236*Beregningsark!AC236*Beregningsark!AE236*Beregningsark!AG236*Beregningsark!AJ236*1.1176))</f>
        <v/>
      </c>
      <c r="M236" s="15" t="str">
        <f t="shared" si="9"/>
        <v/>
      </c>
      <c r="N236" s="15" t="str">
        <f>IF(Beregningsark!AQ236="","",IF(OR(I236="Motorvejsstrækning",I236="Frakørselsflettestrækning",I236="Tilkørselsflettestrækning",I236="Motorvejsforgrening",I236="Motorvejssammenløb",I236="Motorvejsvekselstrækning",I236="Sideanlæg"),Beregningsark!AN236*Beregningsark!J236*Beregningsark!K236*Beregningsark!L236*Beregningsark!N236*Beregningsark!P236*Beregningsark!R236*Beregningsark!S236*Beregningsark!V236*Beregningsark!Y236*Beregningsark!Z236*Beregningsark!AB236*Beregningsark!AD236*Beregningsark!AH236*Beregningsark!AJ236,Beregningsark!AN236*Beregningsark!J236*Beregningsark!K236*Beregningsark!L236*Beregningsark!N236*Beregningsark!P236*Beregningsark!R236*Beregningsark!S236*Beregningsark!V236*Beregningsark!Y236*Beregningsark!Z236*Beregningsark!AB236*Beregningsark!AD236*Beregningsark!AH236*Beregningsark!AJ236*0.7672))</f>
        <v/>
      </c>
      <c r="O236" s="15" t="str">
        <f>IF(Beregningsark!AQ236="","",IF(OR(I236="Motorvejsstrækning",I236="Frakørselsflettestrækning",I236="Tilkørselsflettestrækning",I236="Motorvejsforgrening",I236="Motorvejssammenløb",I236="Motorvejsvekselstrækning",I236="Sideanlæg"),Beregningsark!AO236*Beregningsark!J236*Beregningsark!K236*Beregningsark!L236*Beregningsark!N236*Beregningsark!P236*Beregningsark!R236*Beregningsark!S236*Beregningsark!W236*Beregningsark!Y236*Beregningsark!Z236*Beregningsark!AB236*Beregningsark!AD236*Beregningsark!AH236*Beregningsark!AJ236,Beregningsark!AO236*Beregningsark!J236*Beregningsark!K236*Beregningsark!L236*Beregningsark!N236*Beregningsark!P236*Beregningsark!R236*Beregningsark!S236*Beregningsark!W236*Beregningsark!Y236*Beregningsark!Z236*Beregningsark!AB236*Beregningsark!AD236*Beregningsark!AH236*Beregningsark!AJ236*0.7672))</f>
        <v/>
      </c>
      <c r="P236" s="15" t="str">
        <f>IF(Beregningsark!AQ236="","",IF(OR(I236="Motorvejsstrækning",I236="Frakørselsflettestrækning",I236="Tilkørselsflettestrækning",I236="Motorvejsforgrening",I236="Motorvejssammenløb",I236="Motorvejsvekselstrækning",I236="Sideanlæg"),Beregningsark!AP236*Beregningsark!J236*Beregningsark!K236*Beregningsark!L236*Beregningsark!N236*Beregningsark!P236*Beregningsark!R236*Beregningsark!S236*Beregningsark!X236*Beregningsark!Y236*Beregningsark!Z236*Beregningsark!AB236*Beregningsark!AD236*Beregningsark!AI236*Beregningsark!AJ236,Beregningsark!AP236*Beregningsark!J236*Beregningsark!K236*Beregningsark!L236*Beregningsark!N236*Beregningsark!P236*Beregningsark!R236*Beregningsark!S236*Beregningsark!X236*Beregningsark!Y236*Beregningsark!Z236*Beregningsark!AB236*Beregningsark!AD236*Beregningsark!AI236*Beregningsark!AJ236*0.7672))</f>
        <v/>
      </c>
      <c r="Q236" s="15" t="str">
        <f t="shared" si="10"/>
        <v/>
      </c>
      <c r="R236" s="17" t="str">
        <f t="shared" si="11"/>
        <v/>
      </c>
    </row>
    <row r="237" spans="1:18" x14ac:dyDescent="0.25">
      <c r="A237" s="4" t="str">
        <f>IF(Inddata!A252="","",Inddata!A252)</f>
        <v/>
      </c>
      <c r="B237" s="4" t="str">
        <f>IF(Inddata!B252="","",Inddata!B252)</f>
        <v/>
      </c>
      <c r="C237" s="4" t="str">
        <f>IF(Inddata!C252="","",Inddata!C252)</f>
        <v/>
      </c>
      <c r="D237" s="4" t="str">
        <f>IF(Inddata!D252="","",Inddata!D252)</f>
        <v/>
      </c>
      <c r="E237" s="4" t="str">
        <f>IF(Inddata!E252="","",Inddata!E252)</f>
        <v/>
      </c>
      <c r="F237" s="4" t="str">
        <f>IF(Inddata!F252="","",Inddata!F252)</f>
        <v/>
      </c>
      <c r="G237" s="4">
        <f>IF(Inddata!G252="","",Inddata!G252)</f>
        <v>0</v>
      </c>
      <c r="H237" s="4" t="str">
        <f>IF(Inddata!H252&gt;0.5,Inddata!H252,"")</f>
        <v/>
      </c>
      <c r="I237" s="4" t="str">
        <f>IF(Inddata!I252="","",Inddata!I252)</f>
        <v/>
      </c>
      <c r="J237" s="15" t="str">
        <f>IF(Beregningsark!AQ237="","",IF(OR(I237="Motorvejsstrækning",I237="Frakørselsflettestrækning",I237="Tilkørselsflettestrækning",I237="Motorvejsforgrening",I237="Motorvejssammenløb",I237="Motorvejsvekselstrækning",I237="Sideanlæg"),Beregningsark!AK237*Beregningsark!J237*Beregningsark!K237*Beregningsark!L237*Beregningsark!N237*Beregningsark!P237*Beregningsark!R237*Beregningsark!S237*Beregningsark!T237*Beregningsark!Y237*Beregningsark!Z237*Beregningsark!AB237*Beregningsark!AD237*Beregningsark!AF237*Beregningsark!AJ237,Beregningsark!AK237*Beregningsark!J237*Beregningsark!K237*Beregningsark!L237*Beregningsark!N237*Beregningsark!P237*Beregningsark!R237*Beregningsark!S237*Beregningsark!T237*Beregningsark!Y237*Beregningsark!Z237*Beregningsark!AB237*Beregningsark!AD237*Beregningsark!AF237*Beregningsark!AJ237*0.7672))</f>
        <v/>
      </c>
      <c r="K237" s="15" t="str">
        <f>IF(Beregningsark!AQ237="","",IF(OR(I237="Motorvejsstrækning",I237="Frakørselsflettestrækning",I237="Tilkørselsflettestrækning",I237="Motorvejsforgrening",I237="Motorvejssammenløb",I237="Motorvejsvekselstrækning",I237="Sideanlæg"),Beregningsark!AL237*Beregningsark!J237*Beregningsark!K237*Beregningsark!M237*Beregningsark!O237*Beregningsark!P237*Beregningsark!Q237*Beregningsark!R237*Beregningsark!S237*Beregningsark!T237*Beregningsark!Y237*Beregningsark!AA237*Beregningsark!AC237*Beregningsark!AE237*Beregningsark!AG237*Beregningsark!AJ237,Beregningsark!AL237*Beregningsark!J237*Beregningsark!K237*Beregningsark!M237*Beregningsark!O237*Beregningsark!P237*Beregningsark!Q237*Beregningsark!R237*Beregningsark!S237*Beregningsark!T237*Beregningsark!Y237*Beregningsark!AA237*Beregningsark!AC237*Beregningsark!AE237*Beregningsark!AG237*Beregningsark!AJ237*0.8833))</f>
        <v/>
      </c>
      <c r="L237" s="15" t="str">
        <f>IF(Beregningsark!AQ237="","",IF(OR(I237="Motorvejsstrækning",I237="Frakørselsflettestrækning",I237="Tilkørselsflettestrækning",I237="Motorvejsforgrening",I237="Motorvejssammenløb",I237="Motorvejsvekselstrækning",I237="Sideanlæg"),Beregningsark!AM237*Beregningsark!J237*Beregningsark!K237*Beregningsark!M237*Beregningsark!O237*Beregningsark!P237*Beregningsark!Q237*Beregningsark!R237*Beregningsark!S237*Beregningsark!U237*Beregningsark!Y237*Beregningsark!AA237*Beregningsark!AC237*Beregningsark!AE237*Beregningsark!AG237*Beregningsark!AJ237,Beregningsark!AM237*Beregningsark!J237*Beregningsark!K237*Beregningsark!M237*Beregningsark!O237*Beregningsark!P237*Beregningsark!Q237*Beregningsark!R237*Beregningsark!S237*Beregningsark!U237*Beregningsark!Y237*Beregningsark!AA237*Beregningsark!AC237*Beregningsark!AE237*Beregningsark!AG237*Beregningsark!AJ237*1.1176))</f>
        <v/>
      </c>
      <c r="M237" s="15" t="str">
        <f t="shared" si="9"/>
        <v/>
      </c>
      <c r="N237" s="15" t="str">
        <f>IF(Beregningsark!AQ237="","",IF(OR(I237="Motorvejsstrækning",I237="Frakørselsflettestrækning",I237="Tilkørselsflettestrækning",I237="Motorvejsforgrening",I237="Motorvejssammenløb",I237="Motorvejsvekselstrækning",I237="Sideanlæg"),Beregningsark!AN237*Beregningsark!J237*Beregningsark!K237*Beregningsark!L237*Beregningsark!N237*Beregningsark!P237*Beregningsark!R237*Beregningsark!S237*Beregningsark!V237*Beregningsark!Y237*Beregningsark!Z237*Beregningsark!AB237*Beregningsark!AD237*Beregningsark!AH237*Beregningsark!AJ237,Beregningsark!AN237*Beregningsark!J237*Beregningsark!K237*Beregningsark!L237*Beregningsark!N237*Beregningsark!P237*Beregningsark!R237*Beregningsark!S237*Beregningsark!V237*Beregningsark!Y237*Beregningsark!Z237*Beregningsark!AB237*Beregningsark!AD237*Beregningsark!AH237*Beregningsark!AJ237*0.7672))</f>
        <v/>
      </c>
      <c r="O237" s="15" t="str">
        <f>IF(Beregningsark!AQ237="","",IF(OR(I237="Motorvejsstrækning",I237="Frakørselsflettestrækning",I237="Tilkørselsflettestrækning",I237="Motorvejsforgrening",I237="Motorvejssammenløb",I237="Motorvejsvekselstrækning",I237="Sideanlæg"),Beregningsark!AO237*Beregningsark!J237*Beregningsark!K237*Beregningsark!L237*Beregningsark!N237*Beregningsark!P237*Beregningsark!R237*Beregningsark!S237*Beregningsark!W237*Beregningsark!Y237*Beregningsark!Z237*Beregningsark!AB237*Beregningsark!AD237*Beregningsark!AH237*Beregningsark!AJ237,Beregningsark!AO237*Beregningsark!J237*Beregningsark!K237*Beregningsark!L237*Beregningsark!N237*Beregningsark!P237*Beregningsark!R237*Beregningsark!S237*Beregningsark!W237*Beregningsark!Y237*Beregningsark!Z237*Beregningsark!AB237*Beregningsark!AD237*Beregningsark!AH237*Beregningsark!AJ237*0.7672))</f>
        <v/>
      </c>
      <c r="P237" s="15" t="str">
        <f>IF(Beregningsark!AQ237="","",IF(OR(I237="Motorvejsstrækning",I237="Frakørselsflettestrækning",I237="Tilkørselsflettestrækning",I237="Motorvejsforgrening",I237="Motorvejssammenløb",I237="Motorvejsvekselstrækning",I237="Sideanlæg"),Beregningsark!AP237*Beregningsark!J237*Beregningsark!K237*Beregningsark!L237*Beregningsark!N237*Beregningsark!P237*Beregningsark!R237*Beregningsark!S237*Beregningsark!X237*Beregningsark!Y237*Beregningsark!Z237*Beregningsark!AB237*Beregningsark!AD237*Beregningsark!AI237*Beregningsark!AJ237,Beregningsark!AP237*Beregningsark!J237*Beregningsark!K237*Beregningsark!L237*Beregningsark!N237*Beregningsark!P237*Beregningsark!R237*Beregningsark!S237*Beregningsark!X237*Beregningsark!Y237*Beregningsark!Z237*Beregningsark!AB237*Beregningsark!AD237*Beregningsark!AI237*Beregningsark!AJ237*0.7672))</f>
        <v/>
      </c>
      <c r="Q237" s="15" t="str">
        <f t="shared" si="10"/>
        <v/>
      </c>
      <c r="R237" s="17" t="str">
        <f t="shared" si="11"/>
        <v/>
      </c>
    </row>
    <row r="238" spans="1:18" x14ac:dyDescent="0.25">
      <c r="A238" s="4" t="str">
        <f>IF(Inddata!A253="","",Inddata!A253)</f>
        <v/>
      </c>
      <c r="B238" s="4" t="str">
        <f>IF(Inddata!B253="","",Inddata!B253)</f>
        <v/>
      </c>
      <c r="C238" s="4" t="str">
        <f>IF(Inddata!C253="","",Inddata!C253)</f>
        <v/>
      </c>
      <c r="D238" s="4" t="str">
        <f>IF(Inddata!D253="","",Inddata!D253)</f>
        <v/>
      </c>
      <c r="E238" s="4" t="str">
        <f>IF(Inddata!E253="","",Inddata!E253)</f>
        <v/>
      </c>
      <c r="F238" s="4" t="str">
        <f>IF(Inddata!F253="","",Inddata!F253)</f>
        <v/>
      </c>
      <c r="G238" s="4">
        <f>IF(Inddata!G253="","",Inddata!G253)</f>
        <v>0</v>
      </c>
      <c r="H238" s="4" t="str">
        <f>IF(Inddata!H253&gt;0.5,Inddata!H253,"")</f>
        <v/>
      </c>
      <c r="I238" s="4" t="str">
        <f>IF(Inddata!I253="","",Inddata!I253)</f>
        <v/>
      </c>
      <c r="J238" s="15" t="str">
        <f>IF(Beregningsark!AQ238="","",IF(OR(I238="Motorvejsstrækning",I238="Frakørselsflettestrækning",I238="Tilkørselsflettestrækning",I238="Motorvejsforgrening",I238="Motorvejssammenløb",I238="Motorvejsvekselstrækning",I238="Sideanlæg"),Beregningsark!AK238*Beregningsark!J238*Beregningsark!K238*Beregningsark!L238*Beregningsark!N238*Beregningsark!P238*Beregningsark!R238*Beregningsark!S238*Beregningsark!T238*Beregningsark!Y238*Beregningsark!Z238*Beregningsark!AB238*Beregningsark!AD238*Beregningsark!AF238*Beregningsark!AJ238,Beregningsark!AK238*Beregningsark!J238*Beregningsark!K238*Beregningsark!L238*Beregningsark!N238*Beregningsark!P238*Beregningsark!R238*Beregningsark!S238*Beregningsark!T238*Beregningsark!Y238*Beregningsark!Z238*Beregningsark!AB238*Beregningsark!AD238*Beregningsark!AF238*Beregningsark!AJ238*0.7672))</f>
        <v/>
      </c>
      <c r="K238" s="15" t="str">
        <f>IF(Beregningsark!AQ238="","",IF(OR(I238="Motorvejsstrækning",I238="Frakørselsflettestrækning",I238="Tilkørselsflettestrækning",I238="Motorvejsforgrening",I238="Motorvejssammenløb",I238="Motorvejsvekselstrækning",I238="Sideanlæg"),Beregningsark!AL238*Beregningsark!J238*Beregningsark!K238*Beregningsark!M238*Beregningsark!O238*Beregningsark!P238*Beregningsark!Q238*Beregningsark!R238*Beregningsark!S238*Beregningsark!T238*Beregningsark!Y238*Beregningsark!AA238*Beregningsark!AC238*Beregningsark!AE238*Beregningsark!AG238*Beregningsark!AJ238,Beregningsark!AL238*Beregningsark!J238*Beregningsark!K238*Beregningsark!M238*Beregningsark!O238*Beregningsark!P238*Beregningsark!Q238*Beregningsark!R238*Beregningsark!S238*Beregningsark!T238*Beregningsark!Y238*Beregningsark!AA238*Beregningsark!AC238*Beregningsark!AE238*Beregningsark!AG238*Beregningsark!AJ238*0.8833))</f>
        <v/>
      </c>
      <c r="L238" s="15" t="str">
        <f>IF(Beregningsark!AQ238="","",IF(OR(I238="Motorvejsstrækning",I238="Frakørselsflettestrækning",I238="Tilkørselsflettestrækning",I238="Motorvejsforgrening",I238="Motorvejssammenløb",I238="Motorvejsvekselstrækning",I238="Sideanlæg"),Beregningsark!AM238*Beregningsark!J238*Beregningsark!K238*Beregningsark!M238*Beregningsark!O238*Beregningsark!P238*Beregningsark!Q238*Beregningsark!R238*Beregningsark!S238*Beregningsark!U238*Beregningsark!Y238*Beregningsark!AA238*Beregningsark!AC238*Beregningsark!AE238*Beregningsark!AG238*Beregningsark!AJ238,Beregningsark!AM238*Beregningsark!J238*Beregningsark!K238*Beregningsark!M238*Beregningsark!O238*Beregningsark!P238*Beregningsark!Q238*Beregningsark!R238*Beregningsark!S238*Beregningsark!U238*Beregningsark!Y238*Beregningsark!AA238*Beregningsark!AC238*Beregningsark!AE238*Beregningsark!AG238*Beregningsark!AJ238*1.1176))</f>
        <v/>
      </c>
      <c r="M238" s="15" t="str">
        <f t="shared" si="9"/>
        <v/>
      </c>
      <c r="N238" s="15" t="str">
        <f>IF(Beregningsark!AQ238="","",IF(OR(I238="Motorvejsstrækning",I238="Frakørselsflettestrækning",I238="Tilkørselsflettestrækning",I238="Motorvejsforgrening",I238="Motorvejssammenløb",I238="Motorvejsvekselstrækning",I238="Sideanlæg"),Beregningsark!AN238*Beregningsark!J238*Beregningsark!K238*Beregningsark!L238*Beregningsark!N238*Beregningsark!P238*Beregningsark!R238*Beregningsark!S238*Beregningsark!V238*Beregningsark!Y238*Beregningsark!Z238*Beregningsark!AB238*Beregningsark!AD238*Beregningsark!AH238*Beregningsark!AJ238,Beregningsark!AN238*Beregningsark!J238*Beregningsark!K238*Beregningsark!L238*Beregningsark!N238*Beregningsark!P238*Beregningsark!R238*Beregningsark!S238*Beregningsark!V238*Beregningsark!Y238*Beregningsark!Z238*Beregningsark!AB238*Beregningsark!AD238*Beregningsark!AH238*Beregningsark!AJ238*0.7672))</f>
        <v/>
      </c>
      <c r="O238" s="15" t="str">
        <f>IF(Beregningsark!AQ238="","",IF(OR(I238="Motorvejsstrækning",I238="Frakørselsflettestrækning",I238="Tilkørselsflettestrækning",I238="Motorvejsforgrening",I238="Motorvejssammenløb",I238="Motorvejsvekselstrækning",I238="Sideanlæg"),Beregningsark!AO238*Beregningsark!J238*Beregningsark!K238*Beregningsark!L238*Beregningsark!N238*Beregningsark!P238*Beregningsark!R238*Beregningsark!S238*Beregningsark!W238*Beregningsark!Y238*Beregningsark!Z238*Beregningsark!AB238*Beregningsark!AD238*Beregningsark!AH238*Beregningsark!AJ238,Beregningsark!AO238*Beregningsark!J238*Beregningsark!K238*Beregningsark!L238*Beregningsark!N238*Beregningsark!P238*Beregningsark!R238*Beregningsark!S238*Beregningsark!W238*Beregningsark!Y238*Beregningsark!Z238*Beregningsark!AB238*Beregningsark!AD238*Beregningsark!AH238*Beregningsark!AJ238*0.7672))</f>
        <v/>
      </c>
      <c r="P238" s="15" t="str">
        <f>IF(Beregningsark!AQ238="","",IF(OR(I238="Motorvejsstrækning",I238="Frakørselsflettestrækning",I238="Tilkørselsflettestrækning",I238="Motorvejsforgrening",I238="Motorvejssammenløb",I238="Motorvejsvekselstrækning",I238="Sideanlæg"),Beregningsark!AP238*Beregningsark!J238*Beregningsark!K238*Beregningsark!L238*Beregningsark!N238*Beregningsark!P238*Beregningsark!R238*Beregningsark!S238*Beregningsark!X238*Beregningsark!Y238*Beregningsark!Z238*Beregningsark!AB238*Beregningsark!AD238*Beregningsark!AI238*Beregningsark!AJ238,Beregningsark!AP238*Beregningsark!J238*Beregningsark!K238*Beregningsark!L238*Beregningsark!N238*Beregningsark!P238*Beregningsark!R238*Beregningsark!S238*Beregningsark!X238*Beregningsark!Y238*Beregningsark!Z238*Beregningsark!AB238*Beregningsark!AD238*Beregningsark!AI238*Beregningsark!AJ238*0.7672))</f>
        <v/>
      </c>
      <c r="Q238" s="15" t="str">
        <f t="shared" si="10"/>
        <v/>
      </c>
      <c r="R238" s="17" t="str">
        <f t="shared" si="11"/>
        <v/>
      </c>
    </row>
    <row r="239" spans="1:18" x14ac:dyDescent="0.25">
      <c r="A239" s="4" t="str">
        <f>IF(Inddata!A254="","",Inddata!A254)</f>
        <v/>
      </c>
      <c r="B239" s="4" t="str">
        <f>IF(Inddata!B254="","",Inddata!B254)</f>
        <v/>
      </c>
      <c r="C239" s="4" t="str">
        <f>IF(Inddata!C254="","",Inddata!C254)</f>
        <v/>
      </c>
      <c r="D239" s="4" t="str">
        <f>IF(Inddata!D254="","",Inddata!D254)</f>
        <v/>
      </c>
      <c r="E239" s="4" t="str">
        <f>IF(Inddata!E254="","",Inddata!E254)</f>
        <v/>
      </c>
      <c r="F239" s="4" t="str">
        <f>IF(Inddata!F254="","",Inddata!F254)</f>
        <v/>
      </c>
      <c r="G239" s="4">
        <f>IF(Inddata!G254="","",Inddata!G254)</f>
        <v>0</v>
      </c>
      <c r="H239" s="4" t="str">
        <f>IF(Inddata!H254&gt;0.5,Inddata!H254,"")</f>
        <v/>
      </c>
      <c r="I239" s="4" t="str">
        <f>IF(Inddata!I254="","",Inddata!I254)</f>
        <v/>
      </c>
      <c r="J239" s="15" t="str">
        <f>IF(Beregningsark!AQ239="","",IF(OR(I239="Motorvejsstrækning",I239="Frakørselsflettestrækning",I239="Tilkørselsflettestrækning",I239="Motorvejsforgrening",I239="Motorvejssammenløb",I239="Motorvejsvekselstrækning",I239="Sideanlæg"),Beregningsark!AK239*Beregningsark!J239*Beregningsark!K239*Beregningsark!L239*Beregningsark!N239*Beregningsark!P239*Beregningsark!R239*Beregningsark!S239*Beregningsark!T239*Beregningsark!Y239*Beregningsark!Z239*Beregningsark!AB239*Beregningsark!AD239*Beregningsark!AF239*Beregningsark!AJ239,Beregningsark!AK239*Beregningsark!J239*Beregningsark!K239*Beregningsark!L239*Beregningsark!N239*Beregningsark!P239*Beregningsark!R239*Beregningsark!S239*Beregningsark!T239*Beregningsark!Y239*Beregningsark!Z239*Beregningsark!AB239*Beregningsark!AD239*Beregningsark!AF239*Beregningsark!AJ239*0.7672))</f>
        <v/>
      </c>
      <c r="K239" s="15" t="str">
        <f>IF(Beregningsark!AQ239="","",IF(OR(I239="Motorvejsstrækning",I239="Frakørselsflettestrækning",I239="Tilkørselsflettestrækning",I239="Motorvejsforgrening",I239="Motorvejssammenløb",I239="Motorvejsvekselstrækning",I239="Sideanlæg"),Beregningsark!AL239*Beregningsark!J239*Beregningsark!K239*Beregningsark!M239*Beregningsark!O239*Beregningsark!P239*Beregningsark!Q239*Beregningsark!R239*Beregningsark!S239*Beregningsark!T239*Beregningsark!Y239*Beregningsark!AA239*Beregningsark!AC239*Beregningsark!AE239*Beregningsark!AG239*Beregningsark!AJ239,Beregningsark!AL239*Beregningsark!J239*Beregningsark!K239*Beregningsark!M239*Beregningsark!O239*Beregningsark!P239*Beregningsark!Q239*Beregningsark!R239*Beregningsark!S239*Beregningsark!T239*Beregningsark!Y239*Beregningsark!AA239*Beregningsark!AC239*Beregningsark!AE239*Beregningsark!AG239*Beregningsark!AJ239*0.8833))</f>
        <v/>
      </c>
      <c r="L239" s="15" t="str">
        <f>IF(Beregningsark!AQ239="","",IF(OR(I239="Motorvejsstrækning",I239="Frakørselsflettestrækning",I239="Tilkørselsflettestrækning",I239="Motorvejsforgrening",I239="Motorvejssammenløb",I239="Motorvejsvekselstrækning",I239="Sideanlæg"),Beregningsark!AM239*Beregningsark!J239*Beregningsark!K239*Beregningsark!M239*Beregningsark!O239*Beregningsark!P239*Beregningsark!Q239*Beregningsark!R239*Beregningsark!S239*Beregningsark!U239*Beregningsark!Y239*Beregningsark!AA239*Beregningsark!AC239*Beregningsark!AE239*Beregningsark!AG239*Beregningsark!AJ239,Beregningsark!AM239*Beregningsark!J239*Beregningsark!K239*Beregningsark!M239*Beregningsark!O239*Beregningsark!P239*Beregningsark!Q239*Beregningsark!R239*Beregningsark!S239*Beregningsark!U239*Beregningsark!Y239*Beregningsark!AA239*Beregningsark!AC239*Beregningsark!AE239*Beregningsark!AG239*Beregningsark!AJ239*1.1176))</f>
        <v/>
      </c>
      <c r="M239" s="15" t="str">
        <f t="shared" si="9"/>
        <v/>
      </c>
      <c r="N239" s="15" t="str">
        <f>IF(Beregningsark!AQ239="","",IF(OR(I239="Motorvejsstrækning",I239="Frakørselsflettestrækning",I239="Tilkørselsflettestrækning",I239="Motorvejsforgrening",I239="Motorvejssammenløb",I239="Motorvejsvekselstrækning",I239="Sideanlæg"),Beregningsark!AN239*Beregningsark!J239*Beregningsark!K239*Beregningsark!L239*Beregningsark!N239*Beregningsark!P239*Beregningsark!R239*Beregningsark!S239*Beregningsark!V239*Beregningsark!Y239*Beregningsark!Z239*Beregningsark!AB239*Beregningsark!AD239*Beregningsark!AH239*Beregningsark!AJ239,Beregningsark!AN239*Beregningsark!J239*Beregningsark!K239*Beregningsark!L239*Beregningsark!N239*Beregningsark!P239*Beregningsark!R239*Beregningsark!S239*Beregningsark!V239*Beregningsark!Y239*Beregningsark!Z239*Beregningsark!AB239*Beregningsark!AD239*Beregningsark!AH239*Beregningsark!AJ239*0.7672))</f>
        <v/>
      </c>
      <c r="O239" s="15" t="str">
        <f>IF(Beregningsark!AQ239="","",IF(OR(I239="Motorvejsstrækning",I239="Frakørselsflettestrækning",I239="Tilkørselsflettestrækning",I239="Motorvejsforgrening",I239="Motorvejssammenløb",I239="Motorvejsvekselstrækning",I239="Sideanlæg"),Beregningsark!AO239*Beregningsark!J239*Beregningsark!K239*Beregningsark!L239*Beregningsark!N239*Beregningsark!P239*Beregningsark!R239*Beregningsark!S239*Beregningsark!W239*Beregningsark!Y239*Beregningsark!Z239*Beregningsark!AB239*Beregningsark!AD239*Beregningsark!AH239*Beregningsark!AJ239,Beregningsark!AO239*Beregningsark!J239*Beregningsark!K239*Beregningsark!L239*Beregningsark!N239*Beregningsark!P239*Beregningsark!R239*Beregningsark!S239*Beregningsark!W239*Beregningsark!Y239*Beregningsark!Z239*Beregningsark!AB239*Beregningsark!AD239*Beregningsark!AH239*Beregningsark!AJ239*0.7672))</f>
        <v/>
      </c>
      <c r="P239" s="15" t="str">
        <f>IF(Beregningsark!AQ239="","",IF(OR(I239="Motorvejsstrækning",I239="Frakørselsflettestrækning",I239="Tilkørselsflettestrækning",I239="Motorvejsforgrening",I239="Motorvejssammenløb",I239="Motorvejsvekselstrækning",I239="Sideanlæg"),Beregningsark!AP239*Beregningsark!J239*Beregningsark!K239*Beregningsark!L239*Beregningsark!N239*Beregningsark!P239*Beregningsark!R239*Beregningsark!S239*Beregningsark!X239*Beregningsark!Y239*Beregningsark!Z239*Beregningsark!AB239*Beregningsark!AD239*Beregningsark!AI239*Beregningsark!AJ239,Beregningsark!AP239*Beregningsark!J239*Beregningsark!K239*Beregningsark!L239*Beregningsark!N239*Beregningsark!P239*Beregningsark!R239*Beregningsark!S239*Beregningsark!X239*Beregningsark!Y239*Beregningsark!Z239*Beregningsark!AB239*Beregningsark!AD239*Beregningsark!AI239*Beregningsark!AJ239*0.7672))</f>
        <v/>
      </c>
      <c r="Q239" s="15" t="str">
        <f t="shared" si="10"/>
        <v/>
      </c>
      <c r="R239" s="17" t="str">
        <f t="shared" si="11"/>
        <v/>
      </c>
    </row>
    <row r="240" spans="1:18" x14ac:dyDescent="0.25">
      <c r="A240" s="4" t="str">
        <f>IF(Inddata!A255="","",Inddata!A255)</f>
        <v/>
      </c>
      <c r="B240" s="4" t="str">
        <f>IF(Inddata!B255="","",Inddata!B255)</f>
        <v/>
      </c>
      <c r="C240" s="4" t="str">
        <f>IF(Inddata!C255="","",Inddata!C255)</f>
        <v/>
      </c>
      <c r="D240" s="4" t="str">
        <f>IF(Inddata!D255="","",Inddata!D255)</f>
        <v/>
      </c>
      <c r="E240" s="4" t="str">
        <f>IF(Inddata!E255="","",Inddata!E255)</f>
        <v/>
      </c>
      <c r="F240" s="4" t="str">
        <f>IF(Inddata!F255="","",Inddata!F255)</f>
        <v/>
      </c>
      <c r="G240" s="4">
        <f>IF(Inddata!G255="","",Inddata!G255)</f>
        <v>0</v>
      </c>
      <c r="H240" s="4" t="str">
        <f>IF(Inddata!H255&gt;0.5,Inddata!H255,"")</f>
        <v/>
      </c>
      <c r="I240" s="4" t="str">
        <f>IF(Inddata!I255="","",Inddata!I255)</f>
        <v/>
      </c>
      <c r="J240" s="15" t="str">
        <f>IF(Beregningsark!AQ240="","",IF(OR(I240="Motorvejsstrækning",I240="Frakørselsflettestrækning",I240="Tilkørselsflettestrækning",I240="Motorvejsforgrening",I240="Motorvejssammenløb",I240="Motorvejsvekselstrækning",I240="Sideanlæg"),Beregningsark!AK240*Beregningsark!J240*Beregningsark!K240*Beregningsark!L240*Beregningsark!N240*Beregningsark!P240*Beregningsark!R240*Beregningsark!S240*Beregningsark!T240*Beregningsark!Y240*Beregningsark!Z240*Beregningsark!AB240*Beregningsark!AD240*Beregningsark!AF240*Beregningsark!AJ240,Beregningsark!AK240*Beregningsark!J240*Beregningsark!K240*Beregningsark!L240*Beregningsark!N240*Beregningsark!P240*Beregningsark!R240*Beregningsark!S240*Beregningsark!T240*Beregningsark!Y240*Beregningsark!Z240*Beregningsark!AB240*Beregningsark!AD240*Beregningsark!AF240*Beregningsark!AJ240*0.7672))</f>
        <v/>
      </c>
      <c r="K240" s="15" t="str">
        <f>IF(Beregningsark!AQ240="","",IF(OR(I240="Motorvejsstrækning",I240="Frakørselsflettestrækning",I240="Tilkørselsflettestrækning",I240="Motorvejsforgrening",I240="Motorvejssammenløb",I240="Motorvejsvekselstrækning",I240="Sideanlæg"),Beregningsark!AL240*Beregningsark!J240*Beregningsark!K240*Beregningsark!M240*Beregningsark!O240*Beregningsark!P240*Beregningsark!Q240*Beregningsark!R240*Beregningsark!S240*Beregningsark!T240*Beregningsark!Y240*Beregningsark!AA240*Beregningsark!AC240*Beregningsark!AE240*Beregningsark!AG240*Beregningsark!AJ240,Beregningsark!AL240*Beregningsark!J240*Beregningsark!K240*Beregningsark!M240*Beregningsark!O240*Beregningsark!P240*Beregningsark!Q240*Beregningsark!R240*Beregningsark!S240*Beregningsark!T240*Beregningsark!Y240*Beregningsark!AA240*Beregningsark!AC240*Beregningsark!AE240*Beregningsark!AG240*Beregningsark!AJ240*0.8833))</f>
        <v/>
      </c>
      <c r="L240" s="15" t="str">
        <f>IF(Beregningsark!AQ240="","",IF(OR(I240="Motorvejsstrækning",I240="Frakørselsflettestrækning",I240="Tilkørselsflettestrækning",I240="Motorvejsforgrening",I240="Motorvejssammenløb",I240="Motorvejsvekselstrækning",I240="Sideanlæg"),Beregningsark!AM240*Beregningsark!J240*Beregningsark!K240*Beregningsark!M240*Beregningsark!O240*Beregningsark!P240*Beregningsark!Q240*Beregningsark!R240*Beregningsark!S240*Beregningsark!U240*Beregningsark!Y240*Beregningsark!AA240*Beregningsark!AC240*Beregningsark!AE240*Beregningsark!AG240*Beregningsark!AJ240,Beregningsark!AM240*Beregningsark!J240*Beregningsark!K240*Beregningsark!M240*Beregningsark!O240*Beregningsark!P240*Beregningsark!Q240*Beregningsark!R240*Beregningsark!S240*Beregningsark!U240*Beregningsark!Y240*Beregningsark!AA240*Beregningsark!AC240*Beregningsark!AE240*Beregningsark!AG240*Beregningsark!AJ240*1.1176))</f>
        <v/>
      </c>
      <c r="M240" s="15" t="str">
        <f t="shared" si="9"/>
        <v/>
      </c>
      <c r="N240" s="15" t="str">
        <f>IF(Beregningsark!AQ240="","",IF(OR(I240="Motorvejsstrækning",I240="Frakørselsflettestrækning",I240="Tilkørselsflettestrækning",I240="Motorvejsforgrening",I240="Motorvejssammenløb",I240="Motorvejsvekselstrækning",I240="Sideanlæg"),Beregningsark!AN240*Beregningsark!J240*Beregningsark!K240*Beregningsark!L240*Beregningsark!N240*Beregningsark!P240*Beregningsark!R240*Beregningsark!S240*Beregningsark!V240*Beregningsark!Y240*Beregningsark!Z240*Beregningsark!AB240*Beregningsark!AD240*Beregningsark!AH240*Beregningsark!AJ240,Beregningsark!AN240*Beregningsark!J240*Beregningsark!K240*Beregningsark!L240*Beregningsark!N240*Beregningsark!P240*Beregningsark!R240*Beregningsark!S240*Beregningsark!V240*Beregningsark!Y240*Beregningsark!Z240*Beregningsark!AB240*Beregningsark!AD240*Beregningsark!AH240*Beregningsark!AJ240*0.7672))</f>
        <v/>
      </c>
      <c r="O240" s="15" t="str">
        <f>IF(Beregningsark!AQ240="","",IF(OR(I240="Motorvejsstrækning",I240="Frakørselsflettestrækning",I240="Tilkørselsflettestrækning",I240="Motorvejsforgrening",I240="Motorvejssammenløb",I240="Motorvejsvekselstrækning",I240="Sideanlæg"),Beregningsark!AO240*Beregningsark!J240*Beregningsark!K240*Beregningsark!L240*Beregningsark!N240*Beregningsark!P240*Beregningsark!R240*Beregningsark!S240*Beregningsark!W240*Beregningsark!Y240*Beregningsark!Z240*Beregningsark!AB240*Beregningsark!AD240*Beregningsark!AH240*Beregningsark!AJ240,Beregningsark!AO240*Beregningsark!J240*Beregningsark!K240*Beregningsark!L240*Beregningsark!N240*Beregningsark!P240*Beregningsark!R240*Beregningsark!S240*Beregningsark!W240*Beregningsark!Y240*Beregningsark!Z240*Beregningsark!AB240*Beregningsark!AD240*Beregningsark!AH240*Beregningsark!AJ240*0.7672))</f>
        <v/>
      </c>
      <c r="P240" s="15" t="str">
        <f>IF(Beregningsark!AQ240="","",IF(OR(I240="Motorvejsstrækning",I240="Frakørselsflettestrækning",I240="Tilkørselsflettestrækning",I240="Motorvejsforgrening",I240="Motorvejssammenløb",I240="Motorvejsvekselstrækning",I240="Sideanlæg"),Beregningsark!AP240*Beregningsark!J240*Beregningsark!K240*Beregningsark!L240*Beregningsark!N240*Beregningsark!P240*Beregningsark!R240*Beregningsark!S240*Beregningsark!X240*Beregningsark!Y240*Beregningsark!Z240*Beregningsark!AB240*Beregningsark!AD240*Beregningsark!AI240*Beregningsark!AJ240,Beregningsark!AP240*Beregningsark!J240*Beregningsark!K240*Beregningsark!L240*Beregningsark!N240*Beregningsark!P240*Beregningsark!R240*Beregningsark!S240*Beregningsark!X240*Beregningsark!Y240*Beregningsark!Z240*Beregningsark!AB240*Beregningsark!AD240*Beregningsark!AI240*Beregningsark!AJ240*0.7672))</f>
        <v/>
      </c>
      <c r="Q240" s="15" t="str">
        <f t="shared" si="10"/>
        <v/>
      </c>
      <c r="R240" s="17" t="str">
        <f t="shared" si="11"/>
        <v/>
      </c>
    </row>
    <row r="241" spans="1:18" x14ac:dyDescent="0.25">
      <c r="A241" s="4" t="str">
        <f>IF(Inddata!A256="","",Inddata!A256)</f>
        <v/>
      </c>
      <c r="B241" s="4" t="str">
        <f>IF(Inddata!B256="","",Inddata!B256)</f>
        <v/>
      </c>
      <c r="C241" s="4" t="str">
        <f>IF(Inddata!C256="","",Inddata!C256)</f>
        <v/>
      </c>
      <c r="D241" s="4" t="str">
        <f>IF(Inddata!D256="","",Inddata!D256)</f>
        <v/>
      </c>
      <c r="E241" s="4" t="str">
        <f>IF(Inddata!E256="","",Inddata!E256)</f>
        <v/>
      </c>
      <c r="F241" s="4" t="str">
        <f>IF(Inddata!F256="","",Inddata!F256)</f>
        <v/>
      </c>
      <c r="G241" s="4">
        <f>IF(Inddata!G256="","",Inddata!G256)</f>
        <v>0</v>
      </c>
      <c r="H241" s="4" t="str">
        <f>IF(Inddata!H256&gt;0.5,Inddata!H256,"")</f>
        <v/>
      </c>
      <c r="I241" s="4" t="str">
        <f>IF(Inddata!I256="","",Inddata!I256)</f>
        <v/>
      </c>
      <c r="J241" s="15" t="str">
        <f>IF(Beregningsark!AQ241="","",IF(OR(I241="Motorvejsstrækning",I241="Frakørselsflettestrækning",I241="Tilkørselsflettestrækning",I241="Motorvejsforgrening",I241="Motorvejssammenløb",I241="Motorvejsvekselstrækning",I241="Sideanlæg"),Beregningsark!AK241*Beregningsark!J241*Beregningsark!K241*Beregningsark!L241*Beregningsark!N241*Beregningsark!P241*Beregningsark!R241*Beregningsark!S241*Beregningsark!T241*Beregningsark!Y241*Beregningsark!Z241*Beregningsark!AB241*Beregningsark!AD241*Beregningsark!AF241*Beregningsark!AJ241,Beregningsark!AK241*Beregningsark!J241*Beregningsark!K241*Beregningsark!L241*Beregningsark!N241*Beregningsark!P241*Beregningsark!R241*Beregningsark!S241*Beregningsark!T241*Beregningsark!Y241*Beregningsark!Z241*Beregningsark!AB241*Beregningsark!AD241*Beregningsark!AF241*Beregningsark!AJ241*0.7672))</f>
        <v/>
      </c>
      <c r="K241" s="15" t="str">
        <f>IF(Beregningsark!AQ241="","",IF(OR(I241="Motorvejsstrækning",I241="Frakørselsflettestrækning",I241="Tilkørselsflettestrækning",I241="Motorvejsforgrening",I241="Motorvejssammenløb",I241="Motorvejsvekselstrækning",I241="Sideanlæg"),Beregningsark!AL241*Beregningsark!J241*Beregningsark!K241*Beregningsark!M241*Beregningsark!O241*Beregningsark!P241*Beregningsark!Q241*Beregningsark!R241*Beregningsark!S241*Beregningsark!T241*Beregningsark!Y241*Beregningsark!AA241*Beregningsark!AC241*Beregningsark!AE241*Beregningsark!AG241*Beregningsark!AJ241,Beregningsark!AL241*Beregningsark!J241*Beregningsark!K241*Beregningsark!M241*Beregningsark!O241*Beregningsark!P241*Beregningsark!Q241*Beregningsark!R241*Beregningsark!S241*Beregningsark!T241*Beregningsark!Y241*Beregningsark!AA241*Beregningsark!AC241*Beregningsark!AE241*Beregningsark!AG241*Beregningsark!AJ241*0.8833))</f>
        <v/>
      </c>
      <c r="L241" s="15" t="str">
        <f>IF(Beregningsark!AQ241="","",IF(OR(I241="Motorvejsstrækning",I241="Frakørselsflettestrækning",I241="Tilkørselsflettestrækning",I241="Motorvejsforgrening",I241="Motorvejssammenløb",I241="Motorvejsvekselstrækning",I241="Sideanlæg"),Beregningsark!AM241*Beregningsark!J241*Beregningsark!K241*Beregningsark!M241*Beregningsark!O241*Beregningsark!P241*Beregningsark!Q241*Beregningsark!R241*Beregningsark!S241*Beregningsark!U241*Beregningsark!Y241*Beregningsark!AA241*Beregningsark!AC241*Beregningsark!AE241*Beregningsark!AG241*Beregningsark!AJ241,Beregningsark!AM241*Beregningsark!J241*Beregningsark!K241*Beregningsark!M241*Beregningsark!O241*Beregningsark!P241*Beregningsark!Q241*Beregningsark!R241*Beregningsark!S241*Beregningsark!U241*Beregningsark!Y241*Beregningsark!AA241*Beregningsark!AC241*Beregningsark!AE241*Beregningsark!AG241*Beregningsark!AJ241*1.1176))</f>
        <v/>
      </c>
      <c r="M241" s="15" t="str">
        <f t="shared" si="9"/>
        <v/>
      </c>
      <c r="N241" s="15" t="str">
        <f>IF(Beregningsark!AQ241="","",IF(OR(I241="Motorvejsstrækning",I241="Frakørselsflettestrækning",I241="Tilkørselsflettestrækning",I241="Motorvejsforgrening",I241="Motorvejssammenløb",I241="Motorvejsvekselstrækning",I241="Sideanlæg"),Beregningsark!AN241*Beregningsark!J241*Beregningsark!K241*Beregningsark!L241*Beregningsark!N241*Beregningsark!P241*Beregningsark!R241*Beregningsark!S241*Beregningsark!V241*Beregningsark!Y241*Beregningsark!Z241*Beregningsark!AB241*Beregningsark!AD241*Beregningsark!AH241*Beregningsark!AJ241,Beregningsark!AN241*Beregningsark!J241*Beregningsark!K241*Beregningsark!L241*Beregningsark!N241*Beregningsark!P241*Beregningsark!R241*Beregningsark!S241*Beregningsark!V241*Beregningsark!Y241*Beregningsark!Z241*Beregningsark!AB241*Beregningsark!AD241*Beregningsark!AH241*Beregningsark!AJ241*0.7672))</f>
        <v/>
      </c>
      <c r="O241" s="15" t="str">
        <f>IF(Beregningsark!AQ241="","",IF(OR(I241="Motorvejsstrækning",I241="Frakørselsflettestrækning",I241="Tilkørselsflettestrækning",I241="Motorvejsforgrening",I241="Motorvejssammenløb",I241="Motorvejsvekselstrækning",I241="Sideanlæg"),Beregningsark!AO241*Beregningsark!J241*Beregningsark!K241*Beregningsark!L241*Beregningsark!N241*Beregningsark!P241*Beregningsark!R241*Beregningsark!S241*Beregningsark!W241*Beregningsark!Y241*Beregningsark!Z241*Beregningsark!AB241*Beregningsark!AD241*Beregningsark!AH241*Beregningsark!AJ241,Beregningsark!AO241*Beregningsark!J241*Beregningsark!K241*Beregningsark!L241*Beregningsark!N241*Beregningsark!P241*Beregningsark!R241*Beregningsark!S241*Beregningsark!W241*Beregningsark!Y241*Beregningsark!Z241*Beregningsark!AB241*Beregningsark!AD241*Beregningsark!AH241*Beregningsark!AJ241*0.7672))</f>
        <v/>
      </c>
      <c r="P241" s="15" t="str">
        <f>IF(Beregningsark!AQ241="","",IF(OR(I241="Motorvejsstrækning",I241="Frakørselsflettestrækning",I241="Tilkørselsflettestrækning",I241="Motorvejsforgrening",I241="Motorvejssammenløb",I241="Motorvejsvekselstrækning",I241="Sideanlæg"),Beregningsark!AP241*Beregningsark!J241*Beregningsark!K241*Beregningsark!L241*Beregningsark!N241*Beregningsark!P241*Beregningsark!R241*Beregningsark!S241*Beregningsark!X241*Beregningsark!Y241*Beregningsark!Z241*Beregningsark!AB241*Beregningsark!AD241*Beregningsark!AI241*Beregningsark!AJ241,Beregningsark!AP241*Beregningsark!J241*Beregningsark!K241*Beregningsark!L241*Beregningsark!N241*Beregningsark!P241*Beregningsark!R241*Beregningsark!S241*Beregningsark!X241*Beregningsark!Y241*Beregningsark!Z241*Beregningsark!AB241*Beregningsark!AD241*Beregningsark!AI241*Beregningsark!AJ241*0.7672))</f>
        <v/>
      </c>
      <c r="Q241" s="15" t="str">
        <f t="shared" si="10"/>
        <v/>
      </c>
      <c r="R241" s="17" t="str">
        <f t="shared" si="11"/>
        <v/>
      </c>
    </row>
    <row r="242" spans="1:18" x14ac:dyDescent="0.25">
      <c r="A242" s="4" t="str">
        <f>IF(Inddata!A257="","",Inddata!A257)</f>
        <v/>
      </c>
      <c r="B242" s="4" t="str">
        <f>IF(Inddata!B257="","",Inddata!B257)</f>
        <v/>
      </c>
      <c r="C242" s="4" t="str">
        <f>IF(Inddata!C257="","",Inddata!C257)</f>
        <v/>
      </c>
      <c r="D242" s="4" t="str">
        <f>IF(Inddata!D257="","",Inddata!D257)</f>
        <v/>
      </c>
      <c r="E242" s="4" t="str">
        <f>IF(Inddata!E257="","",Inddata!E257)</f>
        <v/>
      </c>
      <c r="F242" s="4" t="str">
        <f>IF(Inddata!F257="","",Inddata!F257)</f>
        <v/>
      </c>
      <c r="G242" s="4">
        <f>IF(Inddata!G257="","",Inddata!G257)</f>
        <v>0</v>
      </c>
      <c r="H242" s="4" t="str">
        <f>IF(Inddata!H257&gt;0.5,Inddata!H257,"")</f>
        <v/>
      </c>
      <c r="I242" s="4" t="str">
        <f>IF(Inddata!I257="","",Inddata!I257)</f>
        <v/>
      </c>
      <c r="J242" s="15" t="str">
        <f>IF(Beregningsark!AQ242="","",IF(OR(I242="Motorvejsstrækning",I242="Frakørselsflettestrækning",I242="Tilkørselsflettestrækning",I242="Motorvejsforgrening",I242="Motorvejssammenløb",I242="Motorvejsvekselstrækning",I242="Sideanlæg"),Beregningsark!AK242*Beregningsark!J242*Beregningsark!K242*Beregningsark!L242*Beregningsark!N242*Beregningsark!P242*Beregningsark!R242*Beregningsark!S242*Beregningsark!T242*Beregningsark!Y242*Beregningsark!Z242*Beregningsark!AB242*Beregningsark!AD242*Beregningsark!AF242*Beregningsark!AJ242,Beregningsark!AK242*Beregningsark!J242*Beregningsark!K242*Beregningsark!L242*Beregningsark!N242*Beregningsark!P242*Beregningsark!R242*Beregningsark!S242*Beregningsark!T242*Beregningsark!Y242*Beregningsark!Z242*Beregningsark!AB242*Beregningsark!AD242*Beregningsark!AF242*Beregningsark!AJ242*0.7672))</f>
        <v/>
      </c>
      <c r="K242" s="15" t="str">
        <f>IF(Beregningsark!AQ242="","",IF(OR(I242="Motorvejsstrækning",I242="Frakørselsflettestrækning",I242="Tilkørselsflettestrækning",I242="Motorvejsforgrening",I242="Motorvejssammenløb",I242="Motorvejsvekselstrækning",I242="Sideanlæg"),Beregningsark!AL242*Beregningsark!J242*Beregningsark!K242*Beregningsark!M242*Beregningsark!O242*Beregningsark!P242*Beregningsark!Q242*Beregningsark!R242*Beregningsark!S242*Beregningsark!T242*Beregningsark!Y242*Beregningsark!AA242*Beregningsark!AC242*Beregningsark!AE242*Beregningsark!AG242*Beregningsark!AJ242,Beregningsark!AL242*Beregningsark!J242*Beregningsark!K242*Beregningsark!M242*Beregningsark!O242*Beregningsark!P242*Beregningsark!Q242*Beregningsark!R242*Beregningsark!S242*Beregningsark!T242*Beregningsark!Y242*Beregningsark!AA242*Beregningsark!AC242*Beregningsark!AE242*Beregningsark!AG242*Beregningsark!AJ242*0.8833))</f>
        <v/>
      </c>
      <c r="L242" s="15" t="str">
        <f>IF(Beregningsark!AQ242="","",IF(OR(I242="Motorvejsstrækning",I242="Frakørselsflettestrækning",I242="Tilkørselsflettestrækning",I242="Motorvejsforgrening",I242="Motorvejssammenløb",I242="Motorvejsvekselstrækning",I242="Sideanlæg"),Beregningsark!AM242*Beregningsark!J242*Beregningsark!K242*Beregningsark!M242*Beregningsark!O242*Beregningsark!P242*Beregningsark!Q242*Beregningsark!R242*Beregningsark!S242*Beregningsark!U242*Beregningsark!Y242*Beregningsark!AA242*Beregningsark!AC242*Beregningsark!AE242*Beregningsark!AG242*Beregningsark!AJ242,Beregningsark!AM242*Beregningsark!J242*Beregningsark!K242*Beregningsark!M242*Beregningsark!O242*Beregningsark!P242*Beregningsark!Q242*Beregningsark!R242*Beregningsark!S242*Beregningsark!U242*Beregningsark!Y242*Beregningsark!AA242*Beregningsark!AC242*Beregningsark!AE242*Beregningsark!AG242*Beregningsark!AJ242*1.1176))</f>
        <v/>
      </c>
      <c r="M242" s="15" t="str">
        <f t="shared" si="9"/>
        <v/>
      </c>
      <c r="N242" s="15" t="str">
        <f>IF(Beregningsark!AQ242="","",IF(OR(I242="Motorvejsstrækning",I242="Frakørselsflettestrækning",I242="Tilkørselsflettestrækning",I242="Motorvejsforgrening",I242="Motorvejssammenløb",I242="Motorvejsvekselstrækning",I242="Sideanlæg"),Beregningsark!AN242*Beregningsark!J242*Beregningsark!K242*Beregningsark!L242*Beregningsark!N242*Beregningsark!P242*Beregningsark!R242*Beregningsark!S242*Beregningsark!V242*Beregningsark!Y242*Beregningsark!Z242*Beregningsark!AB242*Beregningsark!AD242*Beregningsark!AH242*Beregningsark!AJ242,Beregningsark!AN242*Beregningsark!J242*Beregningsark!K242*Beregningsark!L242*Beregningsark!N242*Beregningsark!P242*Beregningsark!R242*Beregningsark!S242*Beregningsark!V242*Beregningsark!Y242*Beregningsark!Z242*Beregningsark!AB242*Beregningsark!AD242*Beregningsark!AH242*Beregningsark!AJ242*0.7672))</f>
        <v/>
      </c>
      <c r="O242" s="15" t="str">
        <f>IF(Beregningsark!AQ242="","",IF(OR(I242="Motorvejsstrækning",I242="Frakørselsflettestrækning",I242="Tilkørselsflettestrækning",I242="Motorvejsforgrening",I242="Motorvejssammenløb",I242="Motorvejsvekselstrækning",I242="Sideanlæg"),Beregningsark!AO242*Beregningsark!J242*Beregningsark!K242*Beregningsark!L242*Beregningsark!N242*Beregningsark!P242*Beregningsark!R242*Beregningsark!S242*Beregningsark!W242*Beregningsark!Y242*Beregningsark!Z242*Beregningsark!AB242*Beregningsark!AD242*Beregningsark!AH242*Beregningsark!AJ242,Beregningsark!AO242*Beregningsark!J242*Beregningsark!K242*Beregningsark!L242*Beregningsark!N242*Beregningsark!P242*Beregningsark!R242*Beregningsark!S242*Beregningsark!W242*Beregningsark!Y242*Beregningsark!Z242*Beregningsark!AB242*Beregningsark!AD242*Beregningsark!AH242*Beregningsark!AJ242*0.7672))</f>
        <v/>
      </c>
      <c r="P242" s="15" t="str">
        <f>IF(Beregningsark!AQ242="","",IF(OR(I242="Motorvejsstrækning",I242="Frakørselsflettestrækning",I242="Tilkørselsflettestrækning",I242="Motorvejsforgrening",I242="Motorvejssammenløb",I242="Motorvejsvekselstrækning",I242="Sideanlæg"),Beregningsark!AP242*Beregningsark!J242*Beregningsark!K242*Beregningsark!L242*Beregningsark!N242*Beregningsark!P242*Beregningsark!R242*Beregningsark!S242*Beregningsark!X242*Beregningsark!Y242*Beregningsark!Z242*Beregningsark!AB242*Beregningsark!AD242*Beregningsark!AI242*Beregningsark!AJ242,Beregningsark!AP242*Beregningsark!J242*Beregningsark!K242*Beregningsark!L242*Beregningsark!N242*Beregningsark!P242*Beregningsark!R242*Beregningsark!S242*Beregningsark!X242*Beregningsark!Y242*Beregningsark!Z242*Beregningsark!AB242*Beregningsark!AD242*Beregningsark!AI242*Beregningsark!AJ242*0.7672))</f>
        <v/>
      </c>
      <c r="Q242" s="15" t="str">
        <f t="shared" si="10"/>
        <v/>
      </c>
      <c r="R242" s="17" t="str">
        <f t="shared" si="11"/>
        <v/>
      </c>
    </row>
    <row r="243" spans="1:18" x14ac:dyDescent="0.25">
      <c r="A243" s="4" t="str">
        <f>IF(Inddata!A258="","",Inddata!A258)</f>
        <v/>
      </c>
      <c r="B243" s="4" t="str">
        <f>IF(Inddata!B258="","",Inddata!B258)</f>
        <v/>
      </c>
      <c r="C243" s="4" t="str">
        <f>IF(Inddata!C258="","",Inddata!C258)</f>
        <v/>
      </c>
      <c r="D243" s="4" t="str">
        <f>IF(Inddata!D258="","",Inddata!D258)</f>
        <v/>
      </c>
      <c r="E243" s="4" t="str">
        <f>IF(Inddata!E258="","",Inddata!E258)</f>
        <v/>
      </c>
      <c r="F243" s="4" t="str">
        <f>IF(Inddata!F258="","",Inddata!F258)</f>
        <v/>
      </c>
      <c r="G243" s="4">
        <f>IF(Inddata!G258="","",Inddata!G258)</f>
        <v>0</v>
      </c>
      <c r="H243" s="4" t="str">
        <f>IF(Inddata!H258&gt;0.5,Inddata!H258,"")</f>
        <v/>
      </c>
      <c r="I243" s="4" t="str">
        <f>IF(Inddata!I258="","",Inddata!I258)</f>
        <v/>
      </c>
      <c r="J243" s="15" t="str">
        <f>IF(Beregningsark!AQ243="","",IF(OR(I243="Motorvejsstrækning",I243="Frakørselsflettestrækning",I243="Tilkørselsflettestrækning",I243="Motorvejsforgrening",I243="Motorvejssammenløb",I243="Motorvejsvekselstrækning",I243="Sideanlæg"),Beregningsark!AK243*Beregningsark!J243*Beregningsark!K243*Beregningsark!L243*Beregningsark!N243*Beregningsark!P243*Beregningsark!R243*Beregningsark!S243*Beregningsark!T243*Beregningsark!Y243*Beregningsark!Z243*Beregningsark!AB243*Beregningsark!AD243*Beregningsark!AF243*Beregningsark!AJ243,Beregningsark!AK243*Beregningsark!J243*Beregningsark!K243*Beregningsark!L243*Beregningsark!N243*Beregningsark!P243*Beregningsark!R243*Beregningsark!S243*Beregningsark!T243*Beregningsark!Y243*Beregningsark!Z243*Beregningsark!AB243*Beregningsark!AD243*Beregningsark!AF243*Beregningsark!AJ243*0.7672))</f>
        <v/>
      </c>
      <c r="K243" s="15" t="str">
        <f>IF(Beregningsark!AQ243="","",IF(OR(I243="Motorvejsstrækning",I243="Frakørselsflettestrækning",I243="Tilkørselsflettestrækning",I243="Motorvejsforgrening",I243="Motorvejssammenløb",I243="Motorvejsvekselstrækning",I243="Sideanlæg"),Beregningsark!AL243*Beregningsark!J243*Beregningsark!K243*Beregningsark!M243*Beregningsark!O243*Beregningsark!P243*Beregningsark!Q243*Beregningsark!R243*Beregningsark!S243*Beregningsark!T243*Beregningsark!Y243*Beregningsark!AA243*Beregningsark!AC243*Beregningsark!AE243*Beregningsark!AG243*Beregningsark!AJ243,Beregningsark!AL243*Beregningsark!J243*Beregningsark!K243*Beregningsark!M243*Beregningsark!O243*Beregningsark!P243*Beregningsark!Q243*Beregningsark!R243*Beregningsark!S243*Beregningsark!T243*Beregningsark!Y243*Beregningsark!AA243*Beregningsark!AC243*Beregningsark!AE243*Beregningsark!AG243*Beregningsark!AJ243*0.8833))</f>
        <v/>
      </c>
      <c r="L243" s="15" t="str">
        <f>IF(Beregningsark!AQ243="","",IF(OR(I243="Motorvejsstrækning",I243="Frakørselsflettestrækning",I243="Tilkørselsflettestrækning",I243="Motorvejsforgrening",I243="Motorvejssammenløb",I243="Motorvejsvekselstrækning",I243="Sideanlæg"),Beregningsark!AM243*Beregningsark!J243*Beregningsark!K243*Beregningsark!M243*Beregningsark!O243*Beregningsark!P243*Beregningsark!Q243*Beregningsark!R243*Beregningsark!S243*Beregningsark!U243*Beregningsark!Y243*Beregningsark!AA243*Beregningsark!AC243*Beregningsark!AE243*Beregningsark!AG243*Beregningsark!AJ243,Beregningsark!AM243*Beregningsark!J243*Beregningsark!K243*Beregningsark!M243*Beregningsark!O243*Beregningsark!P243*Beregningsark!Q243*Beregningsark!R243*Beregningsark!S243*Beregningsark!U243*Beregningsark!Y243*Beregningsark!AA243*Beregningsark!AC243*Beregningsark!AE243*Beregningsark!AG243*Beregningsark!AJ243*1.1176))</f>
        <v/>
      </c>
      <c r="M243" s="15" t="str">
        <f t="shared" si="9"/>
        <v/>
      </c>
      <c r="N243" s="15" t="str">
        <f>IF(Beregningsark!AQ243="","",IF(OR(I243="Motorvejsstrækning",I243="Frakørselsflettestrækning",I243="Tilkørselsflettestrækning",I243="Motorvejsforgrening",I243="Motorvejssammenløb",I243="Motorvejsvekselstrækning",I243="Sideanlæg"),Beregningsark!AN243*Beregningsark!J243*Beregningsark!K243*Beregningsark!L243*Beregningsark!N243*Beregningsark!P243*Beregningsark!R243*Beregningsark!S243*Beregningsark!V243*Beregningsark!Y243*Beregningsark!Z243*Beregningsark!AB243*Beregningsark!AD243*Beregningsark!AH243*Beregningsark!AJ243,Beregningsark!AN243*Beregningsark!J243*Beregningsark!K243*Beregningsark!L243*Beregningsark!N243*Beregningsark!P243*Beregningsark!R243*Beregningsark!S243*Beregningsark!V243*Beregningsark!Y243*Beregningsark!Z243*Beregningsark!AB243*Beregningsark!AD243*Beregningsark!AH243*Beregningsark!AJ243*0.7672))</f>
        <v/>
      </c>
      <c r="O243" s="15" t="str">
        <f>IF(Beregningsark!AQ243="","",IF(OR(I243="Motorvejsstrækning",I243="Frakørselsflettestrækning",I243="Tilkørselsflettestrækning",I243="Motorvejsforgrening",I243="Motorvejssammenløb",I243="Motorvejsvekselstrækning",I243="Sideanlæg"),Beregningsark!AO243*Beregningsark!J243*Beregningsark!K243*Beregningsark!L243*Beregningsark!N243*Beregningsark!P243*Beregningsark!R243*Beregningsark!S243*Beregningsark!W243*Beregningsark!Y243*Beregningsark!Z243*Beregningsark!AB243*Beregningsark!AD243*Beregningsark!AH243*Beregningsark!AJ243,Beregningsark!AO243*Beregningsark!J243*Beregningsark!K243*Beregningsark!L243*Beregningsark!N243*Beregningsark!P243*Beregningsark!R243*Beregningsark!S243*Beregningsark!W243*Beregningsark!Y243*Beregningsark!Z243*Beregningsark!AB243*Beregningsark!AD243*Beregningsark!AH243*Beregningsark!AJ243*0.7672))</f>
        <v/>
      </c>
      <c r="P243" s="15" t="str">
        <f>IF(Beregningsark!AQ243="","",IF(OR(I243="Motorvejsstrækning",I243="Frakørselsflettestrækning",I243="Tilkørselsflettestrækning",I243="Motorvejsforgrening",I243="Motorvejssammenløb",I243="Motorvejsvekselstrækning",I243="Sideanlæg"),Beregningsark!AP243*Beregningsark!J243*Beregningsark!K243*Beregningsark!L243*Beregningsark!N243*Beregningsark!P243*Beregningsark!R243*Beregningsark!S243*Beregningsark!X243*Beregningsark!Y243*Beregningsark!Z243*Beregningsark!AB243*Beregningsark!AD243*Beregningsark!AI243*Beregningsark!AJ243,Beregningsark!AP243*Beregningsark!J243*Beregningsark!K243*Beregningsark!L243*Beregningsark!N243*Beregningsark!P243*Beregningsark!R243*Beregningsark!S243*Beregningsark!X243*Beregningsark!Y243*Beregningsark!Z243*Beregningsark!AB243*Beregningsark!AD243*Beregningsark!AI243*Beregningsark!AJ243*0.7672))</f>
        <v/>
      </c>
      <c r="Q243" s="15" t="str">
        <f t="shared" si="10"/>
        <v/>
      </c>
      <c r="R243" s="17" t="str">
        <f t="shared" si="11"/>
        <v/>
      </c>
    </row>
    <row r="244" spans="1:18" x14ac:dyDescent="0.25">
      <c r="A244" s="4" t="str">
        <f>IF(Inddata!A259="","",Inddata!A259)</f>
        <v/>
      </c>
      <c r="B244" s="4" t="str">
        <f>IF(Inddata!B259="","",Inddata!B259)</f>
        <v/>
      </c>
      <c r="C244" s="4" t="str">
        <f>IF(Inddata!C259="","",Inddata!C259)</f>
        <v/>
      </c>
      <c r="D244" s="4" t="str">
        <f>IF(Inddata!D259="","",Inddata!D259)</f>
        <v/>
      </c>
      <c r="E244" s="4" t="str">
        <f>IF(Inddata!E259="","",Inddata!E259)</f>
        <v/>
      </c>
      <c r="F244" s="4" t="str">
        <f>IF(Inddata!F259="","",Inddata!F259)</f>
        <v/>
      </c>
      <c r="G244" s="4">
        <f>IF(Inddata!G259="","",Inddata!G259)</f>
        <v>0</v>
      </c>
      <c r="H244" s="4" t="str">
        <f>IF(Inddata!H259&gt;0.5,Inddata!H259,"")</f>
        <v/>
      </c>
      <c r="I244" s="4" t="str">
        <f>IF(Inddata!I259="","",Inddata!I259)</f>
        <v/>
      </c>
      <c r="J244" s="15" t="str">
        <f>IF(Beregningsark!AQ244="","",IF(OR(I244="Motorvejsstrækning",I244="Frakørselsflettestrækning",I244="Tilkørselsflettestrækning",I244="Motorvejsforgrening",I244="Motorvejssammenløb",I244="Motorvejsvekselstrækning",I244="Sideanlæg"),Beregningsark!AK244*Beregningsark!J244*Beregningsark!K244*Beregningsark!L244*Beregningsark!N244*Beregningsark!P244*Beregningsark!R244*Beregningsark!S244*Beregningsark!T244*Beregningsark!Y244*Beregningsark!Z244*Beregningsark!AB244*Beregningsark!AD244*Beregningsark!AF244*Beregningsark!AJ244,Beregningsark!AK244*Beregningsark!J244*Beregningsark!K244*Beregningsark!L244*Beregningsark!N244*Beregningsark!P244*Beregningsark!R244*Beregningsark!S244*Beregningsark!T244*Beregningsark!Y244*Beregningsark!Z244*Beregningsark!AB244*Beregningsark!AD244*Beregningsark!AF244*Beregningsark!AJ244*0.7672))</f>
        <v/>
      </c>
      <c r="K244" s="15" t="str">
        <f>IF(Beregningsark!AQ244="","",IF(OR(I244="Motorvejsstrækning",I244="Frakørselsflettestrækning",I244="Tilkørselsflettestrækning",I244="Motorvejsforgrening",I244="Motorvejssammenløb",I244="Motorvejsvekselstrækning",I244="Sideanlæg"),Beregningsark!AL244*Beregningsark!J244*Beregningsark!K244*Beregningsark!M244*Beregningsark!O244*Beregningsark!P244*Beregningsark!Q244*Beregningsark!R244*Beregningsark!S244*Beregningsark!T244*Beregningsark!Y244*Beregningsark!AA244*Beregningsark!AC244*Beregningsark!AE244*Beregningsark!AG244*Beregningsark!AJ244,Beregningsark!AL244*Beregningsark!J244*Beregningsark!K244*Beregningsark!M244*Beregningsark!O244*Beregningsark!P244*Beregningsark!Q244*Beregningsark!R244*Beregningsark!S244*Beregningsark!T244*Beregningsark!Y244*Beregningsark!AA244*Beregningsark!AC244*Beregningsark!AE244*Beregningsark!AG244*Beregningsark!AJ244*0.8833))</f>
        <v/>
      </c>
      <c r="L244" s="15" t="str">
        <f>IF(Beregningsark!AQ244="","",IF(OR(I244="Motorvejsstrækning",I244="Frakørselsflettestrækning",I244="Tilkørselsflettestrækning",I244="Motorvejsforgrening",I244="Motorvejssammenløb",I244="Motorvejsvekselstrækning",I244="Sideanlæg"),Beregningsark!AM244*Beregningsark!J244*Beregningsark!K244*Beregningsark!M244*Beregningsark!O244*Beregningsark!P244*Beregningsark!Q244*Beregningsark!R244*Beregningsark!S244*Beregningsark!U244*Beregningsark!Y244*Beregningsark!AA244*Beregningsark!AC244*Beregningsark!AE244*Beregningsark!AG244*Beregningsark!AJ244,Beregningsark!AM244*Beregningsark!J244*Beregningsark!K244*Beregningsark!M244*Beregningsark!O244*Beregningsark!P244*Beregningsark!Q244*Beregningsark!R244*Beregningsark!S244*Beregningsark!U244*Beregningsark!Y244*Beregningsark!AA244*Beregningsark!AC244*Beregningsark!AE244*Beregningsark!AG244*Beregningsark!AJ244*1.1176))</f>
        <v/>
      </c>
      <c r="M244" s="15" t="str">
        <f t="shared" si="9"/>
        <v/>
      </c>
      <c r="N244" s="15" t="str">
        <f>IF(Beregningsark!AQ244="","",IF(OR(I244="Motorvejsstrækning",I244="Frakørselsflettestrækning",I244="Tilkørselsflettestrækning",I244="Motorvejsforgrening",I244="Motorvejssammenløb",I244="Motorvejsvekselstrækning",I244="Sideanlæg"),Beregningsark!AN244*Beregningsark!J244*Beregningsark!K244*Beregningsark!L244*Beregningsark!N244*Beregningsark!P244*Beregningsark!R244*Beregningsark!S244*Beregningsark!V244*Beregningsark!Y244*Beregningsark!Z244*Beregningsark!AB244*Beregningsark!AD244*Beregningsark!AH244*Beregningsark!AJ244,Beregningsark!AN244*Beregningsark!J244*Beregningsark!K244*Beregningsark!L244*Beregningsark!N244*Beregningsark!P244*Beregningsark!R244*Beregningsark!S244*Beregningsark!V244*Beregningsark!Y244*Beregningsark!Z244*Beregningsark!AB244*Beregningsark!AD244*Beregningsark!AH244*Beregningsark!AJ244*0.7672))</f>
        <v/>
      </c>
      <c r="O244" s="15" t="str">
        <f>IF(Beregningsark!AQ244="","",IF(OR(I244="Motorvejsstrækning",I244="Frakørselsflettestrækning",I244="Tilkørselsflettestrækning",I244="Motorvejsforgrening",I244="Motorvejssammenløb",I244="Motorvejsvekselstrækning",I244="Sideanlæg"),Beregningsark!AO244*Beregningsark!J244*Beregningsark!K244*Beregningsark!L244*Beregningsark!N244*Beregningsark!P244*Beregningsark!R244*Beregningsark!S244*Beregningsark!W244*Beregningsark!Y244*Beregningsark!Z244*Beregningsark!AB244*Beregningsark!AD244*Beregningsark!AH244*Beregningsark!AJ244,Beregningsark!AO244*Beregningsark!J244*Beregningsark!K244*Beregningsark!L244*Beregningsark!N244*Beregningsark!P244*Beregningsark!R244*Beregningsark!S244*Beregningsark!W244*Beregningsark!Y244*Beregningsark!Z244*Beregningsark!AB244*Beregningsark!AD244*Beregningsark!AH244*Beregningsark!AJ244*0.7672))</f>
        <v/>
      </c>
      <c r="P244" s="15" t="str">
        <f>IF(Beregningsark!AQ244="","",IF(OR(I244="Motorvejsstrækning",I244="Frakørselsflettestrækning",I244="Tilkørselsflettestrækning",I244="Motorvejsforgrening",I244="Motorvejssammenløb",I244="Motorvejsvekselstrækning",I244="Sideanlæg"),Beregningsark!AP244*Beregningsark!J244*Beregningsark!K244*Beregningsark!L244*Beregningsark!N244*Beregningsark!P244*Beregningsark!R244*Beregningsark!S244*Beregningsark!X244*Beregningsark!Y244*Beregningsark!Z244*Beregningsark!AB244*Beregningsark!AD244*Beregningsark!AI244*Beregningsark!AJ244,Beregningsark!AP244*Beregningsark!J244*Beregningsark!K244*Beregningsark!L244*Beregningsark!N244*Beregningsark!P244*Beregningsark!R244*Beregningsark!S244*Beregningsark!X244*Beregningsark!Y244*Beregningsark!Z244*Beregningsark!AB244*Beregningsark!AD244*Beregningsark!AI244*Beregningsark!AJ244*0.7672))</f>
        <v/>
      </c>
      <c r="Q244" s="15" t="str">
        <f t="shared" si="10"/>
        <v/>
      </c>
      <c r="R244" s="17" t="str">
        <f t="shared" si="11"/>
        <v/>
      </c>
    </row>
    <row r="245" spans="1:18" x14ac:dyDescent="0.25">
      <c r="A245" s="4" t="str">
        <f>IF(Inddata!A260="","",Inddata!A260)</f>
        <v/>
      </c>
      <c r="B245" s="4" t="str">
        <f>IF(Inddata!B260="","",Inddata!B260)</f>
        <v/>
      </c>
      <c r="C245" s="4" t="str">
        <f>IF(Inddata!C260="","",Inddata!C260)</f>
        <v/>
      </c>
      <c r="D245" s="4" t="str">
        <f>IF(Inddata!D260="","",Inddata!D260)</f>
        <v/>
      </c>
      <c r="E245" s="4" t="str">
        <f>IF(Inddata!E260="","",Inddata!E260)</f>
        <v/>
      </c>
      <c r="F245" s="4" t="str">
        <f>IF(Inddata!F260="","",Inddata!F260)</f>
        <v/>
      </c>
      <c r="G245" s="4">
        <f>IF(Inddata!G260="","",Inddata!G260)</f>
        <v>0</v>
      </c>
      <c r="H245" s="4" t="str">
        <f>IF(Inddata!H260&gt;0.5,Inddata!H260,"")</f>
        <v/>
      </c>
      <c r="I245" s="4" t="str">
        <f>IF(Inddata!I260="","",Inddata!I260)</f>
        <v/>
      </c>
      <c r="J245" s="15" t="str">
        <f>IF(Beregningsark!AQ245="","",IF(OR(I245="Motorvejsstrækning",I245="Frakørselsflettestrækning",I245="Tilkørselsflettestrækning",I245="Motorvejsforgrening",I245="Motorvejssammenløb",I245="Motorvejsvekselstrækning",I245="Sideanlæg"),Beregningsark!AK245*Beregningsark!J245*Beregningsark!K245*Beregningsark!L245*Beregningsark!N245*Beregningsark!P245*Beregningsark!R245*Beregningsark!S245*Beregningsark!T245*Beregningsark!Y245*Beregningsark!Z245*Beregningsark!AB245*Beregningsark!AD245*Beregningsark!AF245*Beregningsark!AJ245,Beregningsark!AK245*Beregningsark!J245*Beregningsark!K245*Beregningsark!L245*Beregningsark!N245*Beregningsark!P245*Beregningsark!R245*Beregningsark!S245*Beregningsark!T245*Beregningsark!Y245*Beregningsark!Z245*Beregningsark!AB245*Beregningsark!AD245*Beregningsark!AF245*Beregningsark!AJ245*0.7672))</f>
        <v/>
      </c>
      <c r="K245" s="15" t="str">
        <f>IF(Beregningsark!AQ245="","",IF(OR(I245="Motorvejsstrækning",I245="Frakørselsflettestrækning",I245="Tilkørselsflettestrækning",I245="Motorvejsforgrening",I245="Motorvejssammenløb",I245="Motorvejsvekselstrækning",I245="Sideanlæg"),Beregningsark!AL245*Beregningsark!J245*Beregningsark!K245*Beregningsark!M245*Beregningsark!O245*Beregningsark!P245*Beregningsark!Q245*Beregningsark!R245*Beregningsark!S245*Beregningsark!T245*Beregningsark!Y245*Beregningsark!AA245*Beregningsark!AC245*Beregningsark!AE245*Beregningsark!AG245*Beregningsark!AJ245,Beregningsark!AL245*Beregningsark!J245*Beregningsark!K245*Beregningsark!M245*Beregningsark!O245*Beregningsark!P245*Beregningsark!Q245*Beregningsark!R245*Beregningsark!S245*Beregningsark!T245*Beregningsark!Y245*Beregningsark!AA245*Beregningsark!AC245*Beregningsark!AE245*Beregningsark!AG245*Beregningsark!AJ245*0.8833))</f>
        <v/>
      </c>
      <c r="L245" s="15" t="str">
        <f>IF(Beregningsark!AQ245="","",IF(OR(I245="Motorvejsstrækning",I245="Frakørselsflettestrækning",I245="Tilkørselsflettestrækning",I245="Motorvejsforgrening",I245="Motorvejssammenløb",I245="Motorvejsvekselstrækning",I245="Sideanlæg"),Beregningsark!AM245*Beregningsark!J245*Beregningsark!K245*Beregningsark!M245*Beregningsark!O245*Beregningsark!P245*Beregningsark!Q245*Beregningsark!R245*Beregningsark!S245*Beregningsark!U245*Beregningsark!Y245*Beregningsark!AA245*Beregningsark!AC245*Beregningsark!AE245*Beregningsark!AG245*Beregningsark!AJ245,Beregningsark!AM245*Beregningsark!J245*Beregningsark!K245*Beregningsark!M245*Beregningsark!O245*Beregningsark!P245*Beregningsark!Q245*Beregningsark!R245*Beregningsark!S245*Beregningsark!U245*Beregningsark!Y245*Beregningsark!AA245*Beregningsark!AC245*Beregningsark!AE245*Beregningsark!AG245*Beregningsark!AJ245*1.1176))</f>
        <v/>
      </c>
      <c r="M245" s="15" t="str">
        <f t="shared" si="9"/>
        <v/>
      </c>
      <c r="N245" s="15" t="str">
        <f>IF(Beregningsark!AQ245="","",IF(OR(I245="Motorvejsstrækning",I245="Frakørselsflettestrækning",I245="Tilkørselsflettestrækning",I245="Motorvejsforgrening",I245="Motorvejssammenløb",I245="Motorvejsvekselstrækning",I245="Sideanlæg"),Beregningsark!AN245*Beregningsark!J245*Beregningsark!K245*Beregningsark!L245*Beregningsark!N245*Beregningsark!P245*Beregningsark!R245*Beregningsark!S245*Beregningsark!V245*Beregningsark!Y245*Beregningsark!Z245*Beregningsark!AB245*Beregningsark!AD245*Beregningsark!AH245*Beregningsark!AJ245,Beregningsark!AN245*Beregningsark!J245*Beregningsark!K245*Beregningsark!L245*Beregningsark!N245*Beregningsark!P245*Beregningsark!R245*Beregningsark!S245*Beregningsark!V245*Beregningsark!Y245*Beregningsark!Z245*Beregningsark!AB245*Beregningsark!AD245*Beregningsark!AH245*Beregningsark!AJ245*0.7672))</f>
        <v/>
      </c>
      <c r="O245" s="15" t="str">
        <f>IF(Beregningsark!AQ245="","",IF(OR(I245="Motorvejsstrækning",I245="Frakørselsflettestrækning",I245="Tilkørselsflettestrækning",I245="Motorvejsforgrening",I245="Motorvejssammenløb",I245="Motorvejsvekselstrækning",I245="Sideanlæg"),Beregningsark!AO245*Beregningsark!J245*Beregningsark!K245*Beregningsark!L245*Beregningsark!N245*Beregningsark!P245*Beregningsark!R245*Beregningsark!S245*Beregningsark!W245*Beregningsark!Y245*Beregningsark!Z245*Beregningsark!AB245*Beregningsark!AD245*Beregningsark!AH245*Beregningsark!AJ245,Beregningsark!AO245*Beregningsark!J245*Beregningsark!K245*Beregningsark!L245*Beregningsark!N245*Beregningsark!P245*Beregningsark!R245*Beregningsark!S245*Beregningsark!W245*Beregningsark!Y245*Beregningsark!Z245*Beregningsark!AB245*Beregningsark!AD245*Beregningsark!AH245*Beregningsark!AJ245*0.7672))</f>
        <v/>
      </c>
      <c r="P245" s="15" t="str">
        <f>IF(Beregningsark!AQ245="","",IF(OR(I245="Motorvejsstrækning",I245="Frakørselsflettestrækning",I245="Tilkørselsflettestrækning",I245="Motorvejsforgrening",I245="Motorvejssammenløb",I245="Motorvejsvekselstrækning",I245="Sideanlæg"),Beregningsark!AP245*Beregningsark!J245*Beregningsark!K245*Beregningsark!L245*Beregningsark!N245*Beregningsark!P245*Beregningsark!R245*Beregningsark!S245*Beregningsark!X245*Beregningsark!Y245*Beregningsark!Z245*Beregningsark!AB245*Beregningsark!AD245*Beregningsark!AI245*Beregningsark!AJ245,Beregningsark!AP245*Beregningsark!J245*Beregningsark!K245*Beregningsark!L245*Beregningsark!N245*Beregningsark!P245*Beregningsark!R245*Beregningsark!S245*Beregningsark!X245*Beregningsark!Y245*Beregningsark!Z245*Beregningsark!AB245*Beregningsark!AD245*Beregningsark!AI245*Beregningsark!AJ245*0.7672))</f>
        <v/>
      </c>
      <c r="Q245" s="15" t="str">
        <f t="shared" si="10"/>
        <v/>
      </c>
      <c r="R245" s="17" t="str">
        <f t="shared" si="11"/>
        <v/>
      </c>
    </row>
    <row r="246" spans="1:18" x14ac:dyDescent="0.25">
      <c r="A246" s="4" t="str">
        <f>IF(Inddata!A261="","",Inddata!A261)</f>
        <v/>
      </c>
      <c r="B246" s="4" t="str">
        <f>IF(Inddata!B261="","",Inddata!B261)</f>
        <v/>
      </c>
      <c r="C246" s="4" t="str">
        <f>IF(Inddata!C261="","",Inddata!C261)</f>
        <v/>
      </c>
      <c r="D246" s="4" t="str">
        <f>IF(Inddata!D261="","",Inddata!D261)</f>
        <v/>
      </c>
      <c r="E246" s="4" t="str">
        <f>IF(Inddata!E261="","",Inddata!E261)</f>
        <v/>
      </c>
      <c r="F246" s="4" t="str">
        <f>IF(Inddata!F261="","",Inddata!F261)</f>
        <v/>
      </c>
      <c r="G246" s="4">
        <f>IF(Inddata!G261="","",Inddata!G261)</f>
        <v>0</v>
      </c>
      <c r="H246" s="4" t="str">
        <f>IF(Inddata!H261&gt;0.5,Inddata!H261,"")</f>
        <v/>
      </c>
      <c r="I246" s="4" t="str">
        <f>IF(Inddata!I261="","",Inddata!I261)</f>
        <v/>
      </c>
      <c r="J246" s="15" t="str">
        <f>IF(Beregningsark!AQ246="","",IF(OR(I246="Motorvejsstrækning",I246="Frakørselsflettestrækning",I246="Tilkørselsflettestrækning",I246="Motorvejsforgrening",I246="Motorvejssammenløb",I246="Motorvejsvekselstrækning",I246="Sideanlæg"),Beregningsark!AK246*Beregningsark!J246*Beregningsark!K246*Beregningsark!L246*Beregningsark!N246*Beregningsark!P246*Beregningsark!R246*Beregningsark!S246*Beregningsark!T246*Beregningsark!Y246*Beregningsark!Z246*Beregningsark!AB246*Beregningsark!AD246*Beregningsark!AF246*Beregningsark!AJ246,Beregningsark!AK246*Beregningsark!J246*Beregningsark!K246*Beregningsark!L246*Beregningsark!N246*Beregningsark!P246*Beregningsark!R246*Beregningsark!S246*Beregningsark!T246*Beregningsark!Y246*Beregningsark!Z246*Beregningsark!AB246*Beregningsark!AD246*Beregningsark!AF246*Beregningsark!AJ246*0.7672))</f>
        <v/>
      </c>
      <c r="K246" s="15" t="str">
        <f>IF(Beregningsark!AQ246="","",IF(OR(I246="Motorvejsstrækning",I246="Frakørselsflettestrækning",I246="Tilkørselsflettestrækning",I246="Motorvejsforgrening",I246="Motorvejssammenløb",I246="Motorvejsvekselstrækning",I246="Sideanlæg"),Beregningsark!AL246*Beregningsark!J246*Beregningsark!K246*Beregningsark!M246*Beregningsark!O246*Beregningsark!P246*Beregningsark!Q246*Beregningsark!R246*Beregningsark!S246*Beregningsark!T246*Beregningsark!Y246*Beregningsark!AA246*Beregningsark!AC246*Beregningsark!AE246*Beregningsark!AG246*Beregningsark!AJ246,Beregningsark!AL246*Beregningsark!J246*Beregningsark!K246*Beregningsark!M246*Beregningsark!O246*Beregningsark!P246*Beregningsark!Q246*Beregningsark!R246*Beregningsark!S246*Beregningsark!T246*Beregningsark!Y246*Beregningsark!AA246*Beregningsark!AC246*Beregningsark!AE246*Beregningsark!AG246*Beregningsark!AJ246*0.8833))</f>
        <v/>
      </c>
      <c r="L246" s="15" t="str">
        <f>IF(Beregningsark!AQ246="","",IF(OR(I246="Motorvejsstrækning",I246="Frakørselsflettestrækning",I246="Tilkørselsflettestrækning",I246="Motorvejsforgrening",I246="Motorvejssammenløb",I246="Motorvejsvekselstrækning",I246="Sideanlæg"),Beregningsark!AM246*Beregningsark!J246*Beregningsark!K246*Beregningsark!M246*Beregningsark!O246*Beregningsark!P246*Beregningsark!Q246*Beregningsark!R246*Beregningsark!S246*Beregningsark!U246*Beregningsark!Y246*Beregningsark!AA246*Beregningsark!AC246*Beregningsark!AE246*Beregningsark!AG246*Beregningsark!AJ246,Beregningsark!AM246*Beregningsark!J246*Beregningsark!K246*Beregningsark!M246*Beregningsark!O246*Beregningsark!P246*Beregningsark!Q246*Beregningsark!R246*Beregningsark!S246*Beregningsark!U246*Beregningsark!Y246*Beregningsark!AA246*Beregningsark!AC246*Beregningsark!AE246*Beregningsark!AG246*Beregningsark!AJ246*1.1176))</f>
        <v/>
      </c>
      <c r="M246" s="15" t="str">
        <f t="shared" si="9"/>
        <v/>
      </c>
      <c r="N246" s="15" t="str">
        <f>IF(Beregningsark!AQ246="","",IF(OR(I246="Motorvejsstrækning",I246="Frakørselsflettestrækning",I246="Tilkørselsflettestrækning",I246="Motorvejsforgrening",I246="Motorvejssammenløb",I246="Motorvejsvekselstrækning",I246="Sideanlæg"),Beregningsark!AN246*Beregningsark!J246*Beregningsark!K246*Beregningsark!L246*Beregningsark!N246*Beregningsark!P246*Beregningsark!R246*Beregningsark!S246*Beregningsark!V246*Beregningsark!Y246*Beregningsark!Z246*Beregningsark!AB246*Beregningsark!AD246*Beregningsark!AH246*Beregningsark!AJ246,Beregningsark!AN246*Beregningsark!J246*Beregningsark!K246*Beregningsark!L246*Beregningsark!N246*Beregningsark!P246*Beregningsark!R246*Beregningsark!S246*Beregningsark!V246*Beregningsark!Y246*Beregningsark!Z246*Beregningsark!AB246*Beregningsark!AD246*Beregningsark!AH246*Beregningsark!AJ246*0.7672))</f>
        <v/>
      </c>
      <c r="O246" s="15" t="str">
        <f>IF(Beregningsark!AQ246="","",IF(OR(I246="Motorvejsstrækning",I246="Frakørselsflettestrækning",I246="Tilkørselsflettestrækning",I246="Motorvejsforgrening",I246="Motorvejssammenløb",I246="Motorvejsvekselstrækning",I246="Sideanlæg"),Beregningsark!AO246*Beregningsark!J246*Beregningsark!K246*Beregningsark!L246*Beregningsark!N246*Beregningsark!P246*Beregningsark!R246*Beregningsark!S246*Beregningsark!W246*Beregningsark!Y246*Beregningsark!Z246*Beregningsark!AB246*Beregningsark!AD246*Beregningsark!AH246*Beregningsark!AJ246,Beregningsark!AO246*Beregningsark!J246*Beregningsark!K246*Beregningsark!L246*Beregningsark!N246*Beregningsark!P246*Beregningsark!R246*Beregningsark!S246*Beregningsark!W246*Beregningsark!Y246*Beregningsark!Z246*Beregningsark!AB246*Beregningsark!AD246*Beregningsark!AH246*Beregningsark!AJ246*0.7672))</f>
        <v/>
      </c>
      <c r="P246" s="15" t="str">
        <f>IF(Beregningsark!AQ246="","",IF(OR(I246="Motorvejsstrækning",I246="Frakørselsflettestrækning",I246="Tilkørselsflettestrækning",I246="Motorvejsforgrening",I246="Motorvejssammenløb",I246="Motorvejsvekselstrækning",I246="Sideanlæg"),Beregningsark!AP246*Beregningsark!J246*Beregningsark!K246*Beregningsark!L246*Beregningsark!N246*Beregningsark!P246*Beregningsark!R246*Beregningsark!S246*Beregningsark!X246*Beregningsark!Y246*Beregningsark!Z246*Beregningsark!AB246*Beregningsark!AD246*Beregningsark!AI246*Beregningsark!AJ246,Beregningsark!AP246*Beregningsark!J246*Beregningsark!K246*Beregningsark!L246*Beregningsark!N246*Beregningsark!P246*Beregningsark!R246*Beregningsark!S246*Beregningsark!X246*Beregningsark!Y246*Beregningsark!Z246*Beregningsark!AB246*Beregningsark!AD246*Beregningsark!AI246*Beregningsark!AJ246*0.7672))</f>
        <v/>
      </c>
      <c r="Q246" s="15" t="str">
        <f t="shared" si="10"/>
        <v/>
      </c>
      <c r="R246" s="17" t="str">
        <f t="shared" si="11"/>
        <v/>
      </c>
    </row>
    <row r="247" spans="1:18" x14ac:dyDescent="0.25">
      <c r="A247" s="4" t="str">
        <f>IF(Inddata!A262="","",Inddata!A262)</f>
        <v/>
      </c>
      <c r="B247" s="4" t="str">
        <f>IF(Inddata!B262="","",Inddata!B262)</f>
        <v/>
      </c>
      <c r="C247" s="4" t="str">
        <f>IF(Inddata!C262="","",Inddata!C262)</f>
        <v/>
      </c>
      <c r="D247" s="4" t="str">
        <f>IF(Inddata!D262="","",Inddata!D262)</f>
        <v/>
      </c>
      <c r="E247" s="4" t="str">
        <f>IF(Inddata!E262="","",Inddata!E262)</f>
        <v/>
      </c>
      <c r="F247" s="4" t="str">
        <f>IF(Inddata!F262="","",Inddata!F262)</f>
        <v/>
      </c>
      <c r="G247" s="4">
        <f>IF(Inddata!G262="","",Inddata!G262)</f>
        <v>0</v>
      </c>
      <c r="H247" s="4" t="str">
        <f>IF(Inddata!H262&gt;0.5,Inddata!H262,"")</f>
        <v/>
      </c>
      <c r="I247" s="4" t="str">
        <f>IF(Inddata!I262="","",Inddata!I262)</f>
        <v/>
      </c>
      <c r="J247" s="15" t="str">
        <f>IF(Beregningsark!AQ247="","",IF(OR(I247="Motorvejsstrækning",I247="Frakørselsflettestrækning",I247="Tilkørselsflettestrækning",I247="Motorvejsforgrening",I247="Motorvejssammenløb",I247="Motorvejsvekselstrækning",I247="Sideanlæg"),Beregningsark!AK247*Beregningsark!J247*Beregningsark!K247*Beregningsark!L247*Beregningsark!N247*Beregningsark!P247*Beregningsark!R247*Beregningsark!S247*Beregningsark!T247*Beregningsark!Y247*Beregningsark!Z247*Beregningsark!AB247*Beregningsark!AD247*Beregningsark!AF247*Beregningsark!AJ247,Beregningsark!AK247*Beregningsark!J247*Beregningsark!K247*Beregningsark!L247*Beregningsark!N247*Beregningsark!P247*Beregningsark!R247*Beregningsark!S247*Beregningsark!T247*Beregningsark!Y247*Beregningsark!Z247*Beregningsark!AB247*Beregningsark!AD247*Beregningsark!AF247*Beregningsark!AJ247*0.7672))</f>
        <v/>
      </c>
      <c r="K247" s="15" t="str">
        <f>IF(Beregningsark!AQ247="","",IF(OR(I247="Motorvejsstrækning",I247="Frakørselsflettestrækning",I247="Tilkørselsflettestrækning",I247="Motorvejsforgrening",I247="Motorvejssammenløb",I247="Motorvejsvekselstrækning",I247="Sideanlæg"),Beregningsark!AL247*Beregningsark!J247*Beregningsark!K247*Beregningsark!M247*Beregningsark!O247*Beregningsark!P247*Beregningsark!Q247*Beregningsark!R247*Beregningsark!S247*Beregningsark!T247*Beregningsark!Y247*Beregningsark!AA247*Beregningsark!AC247*Beregningsark!AE247*Beregningsark!AG247*Beregningsark!AJ247,Beregningsark!AL247*Beregningsark!J247*Beregningsark!K247*Beregningsark!M247*Beregningsark!O247*Beregningsark!P247*Beregningsark!Q247*Beregningsark!R247*Beregningsark!S247*Beregningsark!T247*Beregningsark!Y247*Beregningsark!AA247*Beregningsark!AC247*Beregningsark!AE247*Beregningsark!AG247*Beregningsark!AJ247*0.8833))</f>
        <v/>
      </c>
      <c r="L247" s="15" t="str">
        <f>IF(Beregningsark!AQ247="","",IF(OR(I247="Motorvejsstrækning",I247="Frakørselsflettestrækning",I247="Tilkørselsflettestrækning",I247="Motorvejsforgrening",I247="Motorvejssammenløb",I247="Motorvejsvekselstrækning",I247="Sideanlæg"),Beregningsark!AM247*Beregningsark!J247*Beregningsark!K247*Beregningsark!M247*Beregningsark!O247*Beregningsark!P247*Beregningsark!Q247*Beregningsark!R247*Beregningsark!S247*Beregningsark!U247*Beregningsark!Y247*Beregningsark!AA247*Beregningsark!AC247*Beregningsark!AE247*Beregningsark!AG247*Beregningsark!AJ247,Beregningsark!AM247*Beregningsark!J247*Beregningsark!K247*Beregningsark!M247*Beregningsark!O247*Beregningsark!P247*Beregningsark!Q247*Beregningsark!R247*Beregningsark!S247*Beregningsark!U247*Beregningsark!Y247*Beregningsark!AA247*Beregningsark!AC247*Beregningsark!AE247*Beregningsark!AG247*Beregningsark!AJ247*1.1176))</f>
        <v/>
      </c>
      <c r="M247" s="15" t="str">
        <f t="shared" si="9"/>
        <v/>
      </c>
      <c r="N247" s="15" t="str">
        <f>IF(Beregningsark!AQ247="","",IF(OR(I247="Motorvejsstrækning",I247="Frakørselsflettestrækning",I247="Tilkørselsflettestrækning",I247="Motorvejsforgrening",I247="Motorvejssammenløb",I247="Motorvejsvekselstrækning",I247="Sideanlæg"),Beregningsark!AN247*Beregningsark!J247*Beregningsark!K247*Beregningsark!L247*Beregningsark!N247*Beregningsark!P247*Beregningsark!R247*Beregningsark!S247*Beregningsark!V247*Beregningsark!Y247*Beregningsark!Z247*Beregningsark!AB247*Beregningsark!AD247*Beregningsark!AH247*Beregningsark!AJ247,Beregningsark!AN247*Beregningsark!J247*Beregningsark!K247*Beregningsark!L247*Beregningsark!N247*Beregningsark!P247*Beregningsark!R247*Beregningsark!S247*Beregningsark!V247*Beregningsark!Y247*Beregningsark!Z247*Beregningsark!AB247*Beregningsark!AD247*Beregningsark!AH247*Beregningsark!AJ247*0.7672))</f>
        <v/>
      </c>
      <c r="O247" s="15" t="str">
        <f>IF(Beregningsark!AQ247="","",IF(OR(I247="Motorvejsstrækning",I247="Frakørselsflettestrækning",I247="Tilkørselsflettestrækning",I247="Motorvejsforgrening",I247="Motorvejssammenløb",I247="Motorvejsvekselstrækning",I247="Sideanlæg"),Beregningsark!AO247*Beregningsark!J247*Beregningsark!K247*Beregningsark!L247*Beregningsark!N247*Beregningsark!P247*Beregningsark!R247*Beregningsark!S247*Beregningsark!W247*Beregningsark!Y247*Beregningsark!Z247*Beregningsark!AB247*Beregningsark!AD247*Beregningsark!AH247*Beregningsark!AJ247,Beregningsark!AO247*Beregningsark!J247*Beregningsark!K247*Beregningsark!L247*Beregningsark!N247*Beregningsark!P247*Beregningsark!R247*Beregningsark!S247*Beregningsark!W247*Beregningsark!Y247*Beregningsark!Z247*Beregningsark!AB247*Beregningsark!AD247*Beregningsark!AH247*Beregningsark!AJ247*0.7672))</f>
        <v/>
      </c>
      <c r="P247" s="15" t="str">
        <f>IF(Beregningsark!AQ247="","",IF(OR(I247="Motorvejsstrækning",I247="Frakørselsflettestrækning",I247="Tilkørselsflettestrækning",I247="Motorvejsforgrening",I247="Motorvejssammenløb",I247="Motorvejsvekselstrækning",I247="Sideanlæg"),Beregningsark!AP247*Beregningsark!J247*Beregningsark!K247*Beregningsark!L247*Beregningsark!N247*Beregningsark!P247*Beregningsark!R247*Beregningsark!S247*Beregningsark!X247*Beregningsark!Y247*Beregningsark!Z247*Beregningsark!AB247*Beregningsark!AD247*Beregningsark!AI247*Beregningsark!AJ247,Beregningsark!AP247*Beregningsark!J247*Beregningsark!K247*Beregningsark!L247*Beregningsark!N247*Beregningsark!P247*Beregningsark!R247*Beregningsark!S247*Beregningsark!X247*Beregningsark!Y247*Beregningsark!Z247*Beregningsark!AB247*Beregningsark!AD247*Beregningsark!AI247*Beregningsark!AJ247*0.7672))</f>
        <v/>
      </c>
      <c r="Q247" s="15" t="str">
        <f t="shared" si="10"/>
        <v/>
      </c>
      <c r="R247" s="17" t="str">
        <f t="shared" si="11"/>
        <v/>
      </c>
    </row>
    <row r="248" spans="1:18" x14ac:dyDescent="0.25">
      <c r="A248" s="4" t="str">
        <f>IF(Inddata!A263="","",Inddata!A263)</f>
        <v/>
      </c>
      <c r="B248" s="4" t="str">
        <f>IF(Inddata!B263="","",Inddata!B263)</f>
        <v/>
      </c>
      <c r="C248" s="4" t="str">
        <f>IF(Inddata!C263="","",Inddata!C263)</f>
        <v/>
      </c>
      <c r="D248" s="4" t="str">
        <f>IF(Inddata!D263="","",Inddata!D263)</f>
        <v/>
      </c>
      <c r="E248" s="4" t="str">
        <f>IF(Inddata!E263="","",Inddata!E263)</f>
        <v/>
      </c>
      <c r="F248" s="4" t="str">
        <f>IF(Inddata!F263="","",Inddata!F263)</f>
        <v/>
      </c>
      <c r="G248" s="4">
        <f>IF(Inddata!G263="","",Inddata!G263)</f>
        <v>0</v>
      </c>
      <c r="H248" s="4" t="str">
        <f>IF(Inddata!H263&gt;0.5,Inddata!H263,"")</f>
        <v/>
      </c>
      <c r="I248" s="4" t="str">
        <f>IF(Inddata!I263="","",Inddata!I263)</f>
        <v/>
      </c>
      <c r="J248" s="15" t="str">
        <f>IF(Beregningsark!AQ248="","",IF(OR(I248="Motorvejsstrækning",I248="Frakørselsflettestrækning",I248="Tilkørselsflettestrækning",I248="Motorvejsforgrening",I248="Motorvejssammenløb",I248="Motorvejsvekselstrækning",I248="Sideanlæg"),Beregningsark!AK248*Beregningsark!J248*Beregningsark!K248*Beregningsark!L248*Beregningsark!N248*Beregningsark!P248*Beregningsark!R248*Beregningsark!S248*Beregningsark!T248*Beregningsark!Y248*Beregningsark!Z248*Beregningsark!AB248*Beregningsark!AD248*Beregningsark!AF248*Beregningsark!AJ248,Beregningsark!AK248*Beregningsark!J248*Beregningsark!K248*Beregningsark!L248*Beregningsark!N248*Beregningsark!P248*Beregningsark!R248*Beregningsark!S248*Beregningsark!T248*Beregningsark!Y248*Beregningsark!Z248*Beregningsark!AB248*Beregningsark!AD248*Beregningsark!AF248*Beregningsark!AJ248*0.7672))</f>
        <v/>
      </c>
      <c r="K248" s="15" t="str">
        <f>IF(Beregningsark!AQ248="","",IF(OR(I248="Motorvejsstrækning",I248="Frakørselsflettestrækning",I248="Tilkørselsflettestrækning",I248="Motorvejsforgrening",I248="Motorvejssammenløb",I248="Motorvejsvekselstrækning",I248="Sideanlæg"),Beregningsark!AL248*Beregningsark!J248*Beregningsark!K248*Beregningsark!M248*Beregningsark!O248*Beregningsark!P248*Beregningsark!Q248*Beregningsark!R248*Beregningsark!S248*Beregningsark!T248*Beregningsark!Y248*Beregningsark!AA248*Beregningsark!AC248*Beregningsark!AE248*Beregningsark!AG248*Beregningsark!AJ248,Beregningsark!AL248*Beregningsark!J248*Beregningsark!K248*Beregningsark!M248*Beregningsark!O248*Beregningsark!P248*Beregningsark!Q248*Beregningsark!R248*Beregningsark!S248*Beregningsark!T248*Beregningsark!Y248*Beregningsark!AA248*Beregningsark!AC248*Beregningsark!AE248*Beregningsark!AG248*Beregningsark!AJ248*0.8833))</f>
        <v/>
      </c>
      <c r="L248" s="15" t="str">
        <f>IF(Beregningsark!AQ248="","",IF(OR(I248="Motorvejsstrækning",I248="Frakørselsflettestrækning",I248="Tilkørselsflettestrækning",I248="Motorvejsforgrening",I248="Motorvejssammenløb",I248="Motorvejsvekselstrækning",I248="Sideanlæg"),Beregningsark!AM248*Beregningsark!J248*Beregningsark!K248*Beregningsark!M248*Beregningsark!O248*Beregningsark!P248*Beregningsark!Q248*Beregningsark!R248*Beregningsark!S248*Beregningsark!U248*Beregningsark!Y248*Beregningsark!AA248*Beregningsark!AC248*Beregningsark!AE248*Beregningsark!AG248*Beregningsark!AJ248,Beregningsark!AM248*Beregningsark!J248*Beregningsark!K248*Beregningsark!M248*Beregningsark!O248*Beregningsark!P248*Beregningsark!Q248*Beregningsark!R248*Beregningsark!S248*Beregningsark!U248*Beregningsark!Y248*Beregningsark!AA248*Beregningsark!AC248*Beregningsark!AE248*Beregningsark!AG248*Beregningsark!AJ248*1.1176))</f>
        <v/>
      </c>
      <c r="M248" s="15" t="str">
        <f t="shared" si="9"/>
        <v/>
      </c>
      <c r="N248" s="15" t="str">
        <f>IF(Beregningsark!AQ248="","",IF(OR(I248="Motorvejsstrækning",I248="Frakørselsflettestrækning",I248="Tilkørselsflettestrækning",I248="Motorvejsforgrening",I248="Motorvejssammenløb",I248="Motorvejsvekselstrækning",I248="Sideanlæg"),Beregningsark!AN248*Beregningsark!J248*Beregningsark!K248*Beregningsark!L248*Beregningsark!N248*Beregningsark!P248*Beregningsark!R248*Beregningsark!S248*Beregningsark!V248*Beregningsark!Y248*Beregningsark!Z248*Beregningsark!AB248*Beregningsark!AD248*Beregningsark!AH248*Beregningsark!AJ248,Beregningsark!AN248*Beregningsark!J248*Beregningsark!K248*Beregningsark!L248*Beregningsark!N248*Beregningsark!P248*Beregningsark!R248*Beregningsark!S248*Beregningsark!V248*Beregningsark!Y248*Beregningsark!Z248*Beregningsark!AB248*Beregningsark!AD248*Beregningsark!AH248*Beregningsark!AJ248*0.7672))</f>
        <v/>
      </c>
      <c r="O248" s="15" t="str">
        <f>IF(Beregningsark!AQ248="","",IF(OR(I248="Motorvejsstrækning",I248="Frakørselsflettestrækning",I248="Tilkørselsflettestrækning",I248="Motorvejsforgrening",I248="Motorvejssammenløb",I248="Motorvejsvekselstrækning",I248="Sideanlæg"),Beregningsark!AO248*Beregningsark!J248*Beregningsark!K248*Beregningsark!L248*Beregningsark!N248*Beregningsark!P248*Beregningsark!R248*Beregningsark!S248*Beregningsark!W248*Beregningsark!Y248*Beregningsark!Z248*Beregningsark!AB248*Beregningsark!AD248*Beregningsark!AH248*Beregningsark!AJ248,Beregningsark!AO248*Beregningsark!J248*Beregningsark!K248*Beregningsark!L248*Beregningsark!N248*Beregningsark!P248*Beregningsark!R248*Beregningsark!S248*Beregningsark!W248*Beregningsark!Y248*Beregningsark!Z248*Beregningsark!AB248*Beregningsark!AD248*Beregningsark!AH248*Beregningsark!AJ248*0.7672))</f>
        <v/>
      </c>
      <c r="P248" s="15" t="str">
        <f>IF(Beregningsark!AQ248="","",IF(OR(I248="Motorvejsstrækning",I248="Frakørselsflettestrækning",I248="Tilkørselsflettestrækning",I248="Motorvejsforgrening",I248="Motorvejssammenløb",I248="Motorvejsvekselstrækning",I248="Sideanlæg"),Beregningsark!AP248*Beregningsark!J248*Beregningsark!K248*Beregningsark!L248*Beregningsark!N248*Beregningsark!P248*Beregningsark!R248*Beregningsark!S248*Beregningsark!X248*Beregningsark!Y248*Beregningsark!Z248*Beregningsark!AB248*Beregningsark!AD248*Beregningsark!AI248*Beregningsark!AJ248,Beregningsark!AP248*Beregningsark!J248*Beregningsark!K248*Beregningsark!L248*Beregningsark!N248*Beregningsark!P248*Beregningsark!R248*Beregningsark!S248*Beregningsark!X248*Beregningsark!Y248*Beregningsark!Z248*Beregningsark!AB248*Beregningsark!AD248*Beregningsark!AI248*Beregningsark!AJ248*0.7672))</f>
        <v/>
      </c>
      <c r="Q248" s="15" t="str">
        <f t="shared" si="10"/>
        <v/>
      </c>
      <c r="R248" s="17" t="str">
        <f t="shared" si="11"/>
        <v/>
      </c>
    </row>
    <row r="249" spans="1:18" x14ac:dyDescent="0.25">
      <c r="A249" s="4" t="str">
        <f>IF(Inddata!A264="","",Inddata!A264)</f>
        <v/>
      </c>
      <c r="B249" s="4" t="str">
        <f>IF(Inddata!B264="","",Inddata!B264)</f>
        <v/>
      </c>
      <c r="C249" s="4" t="str">
        <f>IF(Inddata!C264="","",Inddata!C264)</f>
        <v/>
      </c>
      <c r="D249" s="4" t="str">
        <f>IF(Inddata!D264="","",Inddata!D264)</f>
        <v/>
      </c>
      <c r="E249" s="4" t="str">
        <f>IF(Inddata!E264="","",Inddata!E264)</f>
        <v/>
      </c>
      <c r="F249" s="4" t="str">
        <f>IF(Inddata!F264="","",Inddata!F264)</f>
        <v/>
      </c>
      <c r="G249" s="4">
        <f>IF(Inddata!G264="","",Inddata!G264)</f>
        <v>0</v>
      </c>
      <c r="H249" s="4" t="str">
        <f>IF(Inddata!H264&gt;0.5,Inddata!H264,"")</f>
        <v/>
      </c>
      <c r="I249" s="4" t="str">
        <f>IF(Inddata!I264="","",Inddata!I264)</f>
        <v/>
      </c>
      <c r="J249" s="15" t="str">
        <f>IF(Beregningsark!AQ249="","",IF(OR(I249="Motorvejsstrækning",I249="Frakørselsflettestrækning",I249="Tilkørselsflettestrækning",I249="Motorvejsforgrening",I249="Motorvejssammenløb",I249="Motorvejsvekselstrækning",I249="Sideanlæg"),Beregningsark!AK249*Beregningsark!J249*Beregningsark!K249*Beregningsark!L249*Beregningsark!N249*Beregningsark!P249*Beregningsark!R249*Beregningsark!S249*Beregningsark!T249*Beregningsark!Y249*Beregningsark!Z249*Beregningsark!AB249*Beregningsark!AD249*Beregningsark!AF249*Beregningsark!AJ249,Beregningsark!AK249*Beregningsark!J249*Beregningsark!K249*Beregningsark!L249*Beregningsark!N249*Beregningsark!P249*Beregningsark!R249*Beregningsark!S249*Beregningsark!T249*Beregningsark!Y249*Beregningsark!Z249*Beregningsark!AB249*Beregningsark!AD249*Beregningsark!AF249*Beregningsark!AJ249*0.7672))</f>
        <v/>
      </c>
      <c r="K249" s="15" t="str">
        <f>IF(Beregningsark!AQ249="","",IF(OR(I249="Motorvejsstrækning",I249="Frakørselsflettestrækning",I249="Tilkørselsflettestrækning",I249="Motorvejsforgrening",I249="Motorvejssammenløb",I249="Motorvejsvekselstrækning",I249="Sideanlæg"),Beregningsark!AL249*Beregningsark!J249*Beregningsark!K249*Beregningsark!M249*Beregningsark!O249*Beregningsark!P249*Beregningsark!Q249*Beregningsark!R249*Beregningsark!S249*Beregningsark!T249*Beregningsark!Y249*Beregningsark!AA249*Beregningsark!AC249*Beregningsark!AE249*Beregningsark!AG249*Beregningsark!AJ249,Beregningsark!AL249*Beregningsark!J249*Beregningsark!K249*Beregningsark!M249*Beregningsark!O249*Beregningsark!P249*Beregningsark!Q249*Beregningsark!R249*Beregningsark!S249*Beregningsark!T249*Beregningsark!Y249*Beregningsark!AA249*Beregningsark!AC249*Beregningsark!AE249*Beregningsark!AG249*Beregningsark!AJ249*0.8833))</f>
        <v/>
      </c>
      <c r="L249" s="15" t="str">
        <f>IF(Beregningsark!AQ249="","",IF(OR(I249="Motorvejsstrækning",I249="Frakørselsflettestrækning",I249="Tilkørselsflettestrækning",I249="Motorvejsforgrening",I249="Motorvejssammenløb",I249="Motorvejsvekselstrækning",I249="Sideanlæg"),Beregningsark!AM249*Beregningsark!J249*Beregningsark!K249*Beregningsark!M249*Beregningsark!O249*Beregningsark!P249*Beregningsark!Q249*Beregningsark!R249*Beregningsark!S249*Beregningsark!U249*Beregningsark!Y249*Beregningsark!AA249*Beregningsark!AC249*Beregningsark!AE249*Beregningsark!AG249*Beregningsark!AJ249,Beregningsark!AM249*Beregningsark!J249*Beregningsark!K249*Beregningsark!M249*Beregningsark!O249*Beregningsark!P249*Beregningsark!Q249*Beregningsark!R249*Beregningsark!S249*Beregningsark!U249*Beregningsark!Y249*Beregningsark!AA249*Beregningsark!AC249*Beregningsark!AE249*Beregningsark!AG249*Beregningsark!AJ249*1.1176))</f>
        <v/>
      </c>
      <c r="M249" s="15" t="str">
        <f t="shared" si="9"/>
        <v/>
      </c>
      <c r="N249" s="15" t="str">
        <f>IF(Beregningsark!AQ249="","",IF(OR(I249="Motorvejsstrækning",I249="Frakørselsflettestrækning",I249="Tilkørselsflettestrækning",I249="Motorvejsforgrening",I249="Motorvejssammenløb",I249="Motorvejsvekselstrækning",I249="Sideanlæg"),Beregningsark!AN249*Beregningsark!J249*Beregningsark!K249*Beregningsark!L249*Beregningsark!N249*Beregningsark!P249*Beregningsark!R249*Beregningsark!S249*Beregningsark!V249*Beregningsark!Y249*Beregningsark!Z249*Beregningsark!AB249*Beregningsark!AD249*Beregningsark!AH249*Beregningsark!AJ249,Beregningsark!AN249*Beregningsark!J249*Beregningsark!K249*Beregningsark!L249*Beregningsark!N249*Beregningsark!P249*Beregningsark!R249*Beregningsark!S249*Beregningsark!V249*Beregningsark!Y249*Beregningsark!Z249*Beregningsark!AB249*Beregningsark!AD249*Beregningsark!AH249*Beregningsark!AJ249*0.7672))</f>
        <v/>
      </c>
      <c r="O249" s="15" t="str">
        <f>IF(Beregningsark!AQ249="","",IF(OR(I249="Motorvejsstrækning",I249="Frakørselsflettestrækning",I249="Tilkørselsflettestrækning",I249="Motorvejsforgrening",I249="Motorvejssammenløb",I249="Motorvejsvekselstrækning",I249="Sideanlæg"),Beregningsark!AO249*Beregningsark!J249*Beregningsark!K249*Beregningsark!L249*Beregningsark!N249*Beregningsark!P249*Beregningsark!R249*Beregningsark!S249*Beregningsark!W249*Beregningsark!Y249*Beregningsark!Z249*Beregningsark!AB249*Beregningsark!AD249*Beregningsark!AH249*Beregningsark!AJ249,Beregningsark!AO249*Beregningsark!J249*Beregningsark!K249*Beregningsark!L249*Beregningsark!N249*Beregningsark!P249*Beregningsark!R249*Beregningsark!S249*Beregningsark!W249*Beregningsark!Y249*Beregningsark!Z249*Beregningsark!AB249*Beregningsark!AD249*Beregningsark!AH249*Beregningsark!AJ249*0.7672))</f>
        <v/>
      </c>
      <c r="P249" s="15" t="str">
        <f>IF(Beregningsark!AQ249="","",IF(OR(I249="Motorvejsstrækning",I249="Frakørselsflettestrækning",I249="Tilkørselsflettestrækning",I249="Motorvejsforgrening",I249="Motorvejssammenløb",I249="Motorvejsvekselstrækning",I249="Sideanlæg"),Beregningsark!AP249*Beregningsark!J249*Beregningsark!K249*Beregningsark!L249*Beregningsark!N249*Beregningsark!P249*Beregningsark!R249*Beregningsark!S249*Beregningsark!X249*Beregningsark!Y249*Beregningsark!Z249*Beregningsark!AB249*Beregningsark!AD249*Beregningsark!AI249*Beregningsark!AJ249,Beregningsark!AP249*Beregningsark!J249*Beregningsark!K249*Beregningsark!L249*Beregningsark!N249*Beregningsark!P249*Beregningsark!R249*Beregningsark!S249*Beregningsark!X249*Beregningsark!Y249*Beregningsark!Z249*Beregningsark!AB249*Beregningsark!AD249*Beregningsark!AI249*Beregningsark!AJ249*0.7672))</f>
        <v/>
      </c>
      <c r="Q249" s="15" t="str">
        <f t="shared" si="10"/>
        <v/>
      </c>
      <c r="R249" s="17" t="str">
        <f t="shared" si="11"/>
        <v/>
      </c>
    </row>
    <row r="250" spans="1:18" x14ac:dyDescent="0.25">
      <c r="A250" s="4" t="str">
        <f>IF(Inddata!A265="","",Inddata!A265)</f>
        <v/>
      </c>
      <c r="B250" s="4" t="str">
        <f>IF(Inddata!B265="","",Inddata!B265)</f>
        <v/>
      </c>
      <c r="C250" s="4" t="str">
        <f>IF(Inddata!C265="","",Inddata!C265)</f>
        <v/>
      </c>
      <c r="D250" s="4" t="str">
        <f>IF(Inddata!D265="","",Inddata!D265)</f>
        <v/>
      </c>
      <c r="E250" s="4" t="str">
        <f>IF(Inddata!E265="","",Inddata!E265)</f>
        <v/>
      </c>
      <c r="F250" s="4" t="str">
        <f>IF(Inddata!F265="","",Inddata!F265)</f>
        <v/>
      </c>
      <c r="G250" s="4">
        <f>IF(Inddata!G265="","",Inddata!G265)</f>
        <v>0</v>
      </c>
      <c r="H250" s="4" t="str">
        <f>IF(Inddata!H265&gt;0.5,Inddata!H265,"")</f>
        <v/>
      </c>
      <c r="I250" s="4" t="str">
        <f>IF(Inddata!I265="","",Inddata!I265)</f>
        <v/>
      </c>
      <c r="J250" s="15" t="str">
        <f>IF(Beregningsark!AQ250="","",IF(OR(I250="Motorvejsstrækning",I250="Frakørselsflettestrækning",I250="Tilkørselsflettestrækning",I250="Motorvejsforgrening",I250="Motorvejssammenløb",I250="Motorvejsvekselstrækning",I250="Sideanlæg"),Beregningsark!AK250*Beregningsark!J250*Beregningsark!K250*Beregningsark!L250*Beregningsark!N250*Beregningsark!P250*Beregningsark!R250*Beregningsark!S250*Beregningsark!T250*Beregningsark!Y250*Beregningsark!Z250*Beregningsark!AB250*Beregningsark!AD250*Beregningsark!AF250*Beregningsark!AJ250,Beregningsark!AK250*Beregningsark!J250*Beregningsark!K250*Beregningsark!L250*Beregningsark!N250*Beregningsark!P250*Beregningsark!R250*Beregningsark!S250*Beregningsark!T250*Beregningsark!Y250*Beregningsark!Z250*Beregningsark!AB250*Beregningsark!AD250*Beregningsark!AF250*Beregningsark!AJ250*0.7672))</f>
        <v/>
      </c>
      <c r="K250" s="15" t="str">
        <f>IF(Beregningsark!AQ250="","",IF(OR(I250="Motorvejsstrækning",I250="Frakørselsflettestrækning",I250="Tilkørselsflettestrækning",I250="Motorvejsforgrening",I250="Motorvejssammenløb",I250="Motorvejsvekselstrækning",I250="Sideanlæg"),Beregningsark!AL250*Beregningsark!J250*Beregningsark!K250*Beregningsark!M250*Beregningsark!O250*Beregningsark!P250*Beregningsark!Q250*Beregningsark!R250*Beregningsark!S250*Beregningsark!T250*Beregningsark!Y250*Beregningsark!AA250*Beregningsark!AC250*Beregningsark!AE250*Beregningsark!AG250*Beregningsark!AJ250,Beregningsark!AL250*Beregningsark!J250*Beregningsark!K250*Beregningsark!M250*Beregningsark!O250*Beregningsark!P250*Beregningsark!Q250*Beregningsark!R250*Beregningsark!S250*Beregningsark!T250*Beregningsark!Y250*Beregningsark!AA250*Beregningsark!AC250*Beregningsark!AE250*Beregningsark!AG250*Beregningsark!AJ250*0.8833))</f>
        <v/>
      </c>
      <c r="L250" s="15" t="str">
        <f>IF(Beregningsark!AQ250="","",IF(OR(I250="Motorvejsstrækning",I250="Frakørselsflettestrækning",I250="Tilkørselsflettestrækning",I250="Motorvejsforgrening",I250="Motorvejssammenløb",I250="Motorvejsvekselstrækning",I250="Sideanlæg"),Beregningsark!AM250*Beregningsark!J250*Beregningsark!K250*Beregningsark!M250*Beregningsark!O250*Beregningsark!P250*Beregningsark!Q250*Beregningsark!R250*Beregningsark!S250*Beregningsark!U250*Beregningsark!Y250*Beregningsark!AA250*Beregningsark!AC250*Beregningsark!AE250*Beregningsark!AG250*Beregningsark!AJ250,Beregningsark!AM250*Beregningsark!J250*Beregningsark!K250*Beregningsark!M250*Beregningsark!O250*Beregningsark!P250*Beregningsark!Q250*Beregningsark!R250*Beregningsark!S250*Beregningsark!U250*Beregningsark!Y250*Beregningsark!AA250*Beregningsark!AC250*Beregningsark!AE250*Beregningsark!AG250*Beregningsark!AJ250*1.1176))</f>
        <v/>
      </c>
      <c r="M250" s="15" t="str">
        <f t="shared" si="9"/>
        <v/>
      </c>
      <c r="N250" s="15" t="str">
        <f>IF(Beregningsark!AQ250="","",IF(OR(I250="Motorvejsstrækning",I250="Frakørselsflettestrækning",I250="Tilkørselsflettestrækning",I250="Motorvejsforgrening",I250="Motorvejssammenløb",I250="Motorvejsvekselstrækning",I250="Sideanlæg"),Beregningsark!AN250*Beregningsark!J250*Beregningsark!K250*Beregningsark!L250*Beregningsark!N250*Beregningsark!P250*Beregningsark!R250*Beregningsark!S250*Beregningsark!V250*Beregningsark!Y250*Beregningsark!Z250*Beregningsark!AB250*Beregningsark!AD250*Beregningsark!AH250*Beregningsark!AJ250,Beregningsark!AN250*Beregningsark!J250*Beregningsark!K250*Beregningsark!L250*Beregningsark!N250*Beregningsark!P250*Beregningsark!R250*Beregningsark!S250*Beregningsark!V250*Beregningsark!Y250*Beregningsark!Z250*Beregningsark!AB250*Beregningsark!AD250*Beregningsark!AH250*Beregningsark!AJ250*0.7672))</f>
        <v/>
      </c>
      <c r="O250" s="15" t="str">
        <f>IF(Beregningsark!AQ250="","",IF(OR(I250="Motorvejsstrækning",I250="Frakørselsflettestrækning",I250="Tilkørselsflettestrækning",I250="Motorvejsforgrening",I250="Motorvejssammenløb",I250="Motorvejsvekselstrækning",I250="Sideanlæg"),Beregningsark!AO250*Beregningsark!J250*Beregningsark!K250*Beregningsark!L250*Beregningsark!N250*Beregningsark!P250*Beregningsark!R250*Beregningsark!S250*Beregningsark!W250*Beregningsark!Y250*Beregningsark!Z250*Beregningsark!AB250*Beregningsark!AD250*Beregningsark!AH250*Beregningsark!AJ250,Beregningsark!AO250*Beregningsark!J250*Beregningsark!K250*Beregningsark!L250*Beregningsark!N250*Beregningsark!P250*Beregningsark!R250*Beregningsark!S250*Beregningsark!W250*Beregningsark!Y250*Beregningsark!Z250*Beregningsark!AB250*Beregningsark!AD250*Beregningsark!AH250*Beregningsark!AJ250*0.7672))</f>
        <v/>
      </c>
      <c r="P250" s="15" t="str">
        <f>IF(Beregningsark!AQ250="","",IF(OR(I250="Motorvejsstrækning",I250="Frakørselsflettestrækning",I250="Tilkørselsflettestrækning",I250="Motorvejsforgrening",I250="Motorvejssammenløb",I250="Motorvejsvekselstrækning",I250="Sideanlæg"),Beregningsark!AP250*Beregningsark!J250*Beregningsark!K250*Beregningsark!L250*Beregningsark!N250*Beregningsark!P250*Beregningsark!R250*Beregningsark!S250*Beregningsark!X250*Beregningsark!Y250*Beregningsark!Z250*Beregningsark!AB250*Beregningsark!AD250*Beregningsark!AI250*Beregningsark!AJ250,Beregningsark!AP250*Beregningsark!J250*Beregningsark!K250*Beregningsark!L250*Beregningsark!N250*Beregningsark!P250*Beregningsark!R250*Beregningsark!S250*Beregningsark!X250*Beregningsark!Y250*Beregningsark!Z250*Beregningsark!AB250*Beregningsark!AD250*Beregningsark!AI250*Beregningsark!AJ250*0.7672))</f>
        <v/>
      </c>
      <c r="Q250" s="15" t="str">
        <f t="shared" si="10"/>
        <v/>
      </c>
      <c r="R250" s="17" t="str">
        <f t="shared" si="11"/>
        <v/>
      </c>
    </row>
    <row r="251" spans="1:18" x14ac:dyDescent="0.25">
      <c r="A251" s="4" t="str">
        <f>IF(Inddata!A266="","",Inddata!A266)</f>
        <v/>
      </c>
      <c r="B251" s="4" t="str">
        <f>IF(Inddata!B266="","",Inddata!B266)</f>
        <v/>
      </c>
      <c r="C251" s="4" t="str">
        <f>IF(Inddata!C266="","",Inddata!C266)</f>
        <v/>
      </c>
      <c r="D251" s="4" t="str">
        <f>IF(Inddata!D266="","",Inddata!D266)</f>
        <v/>
      </c>
      <c r="E251" s="4" t="str">
        <f>IF(Inddata!E266="","",Inddata!E266)</f>
        <v/>
      </c>
      <c r="F251" s="4" t="str">
        <f>IF(Inddata!F266="","",Inddata!F266)</f>
        <v/>
      </c>
      <c r="G251" s="4">
        <f>IF(Inddata!G266="","",Inddata!G266)</f>
        <v>0</v>
      </c>
      <c r="H251" s="4" t="str">
        <f>IF(Inddata!H266&gt;0.5,Inddata!H266,"")</f>
        <v/>
      </c>
      <c r="I251" s="4" t="str">
        <f>IF(Inddata!I266="","",Inddata!I266)</f>
        <v/>
      </c>
      <c r="J251" s="15" t="str">
        <f>IF(Beregningsark!AQ251="","",IF(OR(I251="Motorvejsstrækning",I251="Frakørselsflettestrækning",I251="Tilkørselsflettestrækning",I251="Motorvejsforgrening",I251="Motorvejssammenløb",I251="Motorvejsvekselstrækning",I251="Sideanlæg"),Beregningsark!AK251*Beregningsark!J251*Beregningsark!K251*Beregningsark!L251*Beregningsark!N251*Beregningsark!P251*Beregningsark!R251*Beregningsark!S251*Beregningsark!T251*Beregningsark!Y251*Beregningsark!Z251*Beregningsark!AB251*Beregningsark!AD251*Beregningsark!AF251*Beregningsark!AJ251,Beregningsark!AK251*Beregningsark!J251*Beregningsark!K251*Beregningsark!L251*Beregningsark!N251*Beregningsark!P251*Beregningsark!R251*Beregningsark!S251*Beregningsark!T251*Beregningsark!Y251*Beregningsark!Z251*Beregningsark!AB251*Beregningsark!AD251*Beregningsark!AF251*Beregningsark!AJ251*0.7672))</f>
        <v/>
      </c>
      <c r="K251" s="15" t="str">
        <f>IF(Beregningsark!AQ251="","",IF(OR(I251="Motorvejsstrækning",I251="Frakørselsflettestrækning",I251="Tilkørselsflettestrækning",I251="Motorvejsforgrening",I251="Motorvejssammenløb",I251="Motorvejsvekselstrækning",I251="Sideanlæg"),Beregningsark!AL251*Beregningsark!J251*Beregningsark!K251*Beregningsark!M251*Beregningsark!O251*Beregningsark!P251*Beregningsark!Q251*Beregningsark!R251*Beregningsark!S251*Beregningsark!T251*Beregningsark!Y251*Beregningsark!AA251*Beregningsark!AC251*Beregningsark!AE251*Beregningsark!AG251*Beregningsark!AJ251,Beregningsark!AL251*Beregningsark!J251*Beregningsark!K251*Beregningsark!M251*Beregningsark!O251*Beregningsark!P251*Beregningsark!Q251*Beregningsark!R251*Beregningsark!S251*Beregningsark!T251*Beregningsark!Y251*Beregningsark!AA251*Beregningsark!AC251*Beregningsark!AE251*Beregningsark!AG251*Beregningsark!AJ251*0.8833))</f>
        <v/>
      </c>
      <c r="L251" s="15" t="str">
        <f>IF(Beregningsark!AQ251="","",IF(OR(I251="Motorvejsstrækning",I251="Frakørselsflettestrækning",I251="Tilkørselsflettestrækning",I251="Motorvejsforgrening",I251="Motorvejssammenløb",I251="Motorvejsvekselstrækning",I251="Sideanlæg"),Beregningsark!AM251*Beregningsark!J251*Beregningsark!K251*Beregningsark!M251*Beregningsark!O251*Beregningsark!P251*Beregningsark!Q251*Beregningsark!R251*Beregningsark!S251*Beregningsark!U251*Beregningsark!Y251*Beregningsark!AA251*Beregningsark!AC251*Beregningsark!AE251*Beregningsark!AG251*Beregningsark!AJ251,Beregningsark!AM251*Beregningsark!J251*Beregningsark!K251*Beregningsark!M251*Beregningsark!O251*Beregningsark!P251*Beregningsark!Q251*Beregningsark!R251*Beregningsark!S251*Beregningsark!U251*Beregningsark!Y251*Beregningsark!AA251*Beregningsark!AC251*Beregningsark!AE251*Beregningsark!AG251*Beregningsark!AJ251*1.1176))</f>
        <v/>
      </c>
      <c r="M251" s="15" t="str">
        <f t="shared" si="9"/>
        <v/>
      </c>
      <c r="N251" s="15" t="str">
        <f>IF(Beregningsark!AQ251="","",IF(OR(I251="Motorvejsstrækning",I251="Frakørselsflettestrækning",I251="Tilkørselsflettestrækning",I251="Motorvejsforgrening",I251="Motorvejssammenløb",I251="Motorvejsvekselstrækning",I251="Sideanlæg"),Beregningsark!AN251*Beregningsark!J251*Beregningsark!K251*Beregningsark!L251*Beregningsark!N251*Beregningsark!P251*Beregningsark!R251*Beregningsark!S251*Beregningsark!V251*Beregningsark!Y251*Beregningsark!Z251*Beregningsark!AB251*Beregningsark!AD251*Beregningsark!AH251*Beregningsark!AJ251,Beregningsark!AN251*Beregningsark!J251*Beregningsark!K251*Beregningsark!L251*Beregningsark!N251*Beregningsark!P251*Beregningsark!R251*Beregningsark!S251*Beregningsark!V251*Beregningsark!Y251*Beregningsark!Z251*Beregningsark!AB251*Beregningsark!AD251*Beregningsark!AH251*Beregningsark!AJ251*0.7672))</f>
        <v/>
      </c>
      <c r="O251" s="15" t="str">
        <f>IF(Beregningsark!AQ251="","",IF(OR(I251="Motorvejsstrækning",I251="Frakørselsflettestrækning",I251="Tilkørselsflettestrækning",I251="Motorvejsforgrening",I251="Motorvejssammenløb",I251="Motorvejsvekselstrækning",I251="Sideanlæg"),Beregningsark!AO251*Beregningsark!J251*Beregningsark!K251*Beregningsark!L251*Beregningsark!N251*Beregningsark!P251*Beregningsark!R251*Beregningsark!S251*Beregningsark!W251*Beregningsark!Y251*Beregningsark!Z251*Beregningsark!AB251*Beregningsark!AD251*Beregningsark!AH251*Beregningsark!AJ251,Beregningsark!AO251*Beregningsark!J251*Beregningsark!K251*Beregningsark!L251*Beregningsark!N251*Beregningsark!P251*Beregningsark!R251*Beregningsark!S251*Beregningsark!W251*Beregningsark!Y251*Beregningsark!Z251*Beregningsark!AB251*Beregningsark!AD251*Beregningsark!AH251*Beregningsark!AJ251*0.7672))</f>
        <v/>
      </c>
      <c r="P251" s="15" t="str">
        <f>IF(Beregningsark!AQ251="","",IF(OR(I251="Motorvejsstrækning",I251="Frakørselsflettestrækning",I251="Tilkørselsflettestrækning",I251="Motorvejsforgrening",I251="Motorvejssammenløb",I251="Motorvejsvekselstrækning",I251="Sideanlæg"),Beregningsark!AP251*Beregningsark!J251*Beregningsark!K251*Beregningsark!L251*Beregningsark!N251*Beregningsark!P251*Beregningsark!R251*Beregningsark!S251*Beregningsark!X251*Beregningsark!Y251*Beregningsark!Z251*Beregningsark!AB251*Beregningsark!AD251*Beregningsark!AI251*Beregningsark!AJ251,Beregningsark!AP251*Beregningsark!J251*Beregningsark!K251*Beregningsark!L251*Beregningsark!N251*Beregningsark!P251*Beregningsark!R251*Beregningsark!S251*Beregningsark!X251*Beregningsark!Y251*Beregningsark!Z251*Beregningsark!AB251*Beregningsark!AD251*Beregningsark!AI251*Beregningsark!AJ251*0.7672))</f>
        <v/>
      </c>
      <c r="Q251" s="15" t="str">
        <f t="shared" si="10"/>
        <v/>
      </c>
      <c r="R251" s="17" t="str">
        <f t="shared" si="11"/>
        <v/>
      </c>
    </row>
    <row r="252" spans="1:18" x14ac:dyDescent="0.25">
      <c r="A252" s="4" t="str">
        <f>IF(Inddata!A267="","",Inddata!A267)</f>
        <v/>
      </c>
      <c r="B252" s="4" t="str">
        <f>IF(Inddata!B267="","",Inddata!B267)</f>
        <v/>
      </c>
      <c r="C252" s="4" t="str">
        <f>IF(Inddata!C267="","",Inddata!C267)</f>
        <v/>
      </c>
      <c r="D252" s="4" t="str">
        <f>IF(Inddata!D267="","",Inddata!D267)</f>
        <v/>
      </c>
      <c r="E252" s="4" t="str">
        <f>IF(Inddata!E267="","",Inddata!E267)</f>
        <v/>
      </c>
      <c r="F252" s="4" t="str">
        <f>IF(Inddata!F267="","",Inddata!F267)</f>
        <v/>
      </c>
      <c r="G252" s="4">
        <f>IF(Inddata!G267="","",Inddata!G267)</f>
        <v>0</v>
      </c>
      <c r="H252" s="4" t="str">
        <f>IF(Inddata!H267&gt;0.5,Inddata!H267,"")</f>
        <v/>
      </c>
      <c r="I252" s="4" t="str">
        <f>IF(Inddata!I267="","",Inddata!I267)</f>
        <v/>
      </c>
      <c r="J252" s="15" t="str">
        <f>IF(Beregningsark!AQ252="","",IF(OR(I252="Motorvejsstrækning",I252="Frakørselsflettestrækning",I252="Tilkørselsflettestrækning",I252="Motorvejsforgrening",I252="Motorvejssammenløb",I252="Motorvejsvekselstrækning",I252="Sideanlæg"),Beregningsark!AK252*Beregningsark!J252*Beregningsark!K252*Beregningsark!L252*Beregningsark!N252*Beregningsark!P252*Beregningsark!R252*Beregningsark!S252*Beregningsark!T252*Beregningsark!Y252*Beregningsark!Z252*Beregningsark!AB252*Beregningsark!AD252*Beregningsark!AF252*Beregningsark!AJ252,Beregningsark!AK252*Beregningsark!J252*Beregningsark!K252*Beregningsark!L252*Beregningsark!N252*Beregningsark!P252*Beregningsark!R252*Beregningsark!S252*Beregningsark!T252*Beregningsark!Y252*Beregningsark!Z252*Beregningsark!AB252*Beregningsark!AD252*Beregningsark!AF252*Beregningsark!AJ252*0.7672))</f>
        <v/>
      </c>
      <c r="K252" s="15" t="str">
        <f>IF(Beregningsark!AQ252="","",IF(OR(I252="Motorvejsstrækning",I252="Frakørselsflettestrækning",I252="Tilkørselsflettestrækning",I252="Motorvejsforgrening",I252="Motorvejssammenløb",I252="Motorvejsvekselstrækning",I252="Sideanlæg"),Beregningsark!AL252*Beregningsark!J252*Beregningsark!K252*Beregningsark!M252*Beregningsark!O252*Beregningsark!P252*Beregningsark!Q252*Beregningsark!R252*Beregningsark!S252*Beregningsark!T252*Beregningsark!Y252*Beregningsark!AA252*Beregningsark!AC252*Beregningsark!AE252*Beregningsark!AG252*Beregningsark!AJ252,Beregningsark!AL252*Beregningsark!J252*Beregningsark!K252*Beregningsark!M252*Beregningsark!O252*Beregningsark!P252*Beregningsark!Q252*Beregningsark!R252*Beregningsark!S252*Beregningsark!T252*Beregningsark!Y252*Beregningsark!AA252*Beregningsark!AC252*Beregningsark!AE252*Beregningsark!AG252*Beregningsark!AJ252*0.8833))</f>
        <v/>
      </c>
      <c r="L252" s="15" t="str">
        <f>IF(Beregningsark!AQ252="","",IF(OR(I252="Motorvejsstrækning",I252="Frakørselsflettestrækning",I252="Tilkørselsflettestrækning",I252="Motorvejsforgrening",I252="Motorvejssammenløb",I252="Motorvejsvekselstrækning",I252="Sideanlæg"),Beregningsark!AM252*Beregningsark!J252*Beregningsark!K252*Beregningsark!M252*Beregningsark!O252*Beregningsark!P252*Beregningsark!Q252*Beregningsark!R252*Beregningsark!S252*Beregningsark!U252*Beregningsark!Y252*Beregningsark!AA252*Beregningsark!AC252*Beregningsark!AE252*Beregningsark!AG252*Beregningsark!AJ252,Beregningsark!AM252*Beregningsark!J252*Beregningsark!K252*Beregningsark!M252*Beregningsark!O252*Beregningsark!P252*Beregningsark!Q252*Beregningsark!R252*Beregningsark!S252*Beregningsark!U252*Beregningsark!Y252*Beregningsark!AA252*Beregningsark!AC252*Beregningsark!AE252*Beregningsark!AG252*Beregningsark!AJ252*1.1176))</f>
        <v/>
      </c>
      <c r="M252" s="15" t="str">
        <f t="shared" si="9"/>
        <v/>
      </c>
      <c r="N252" s="15" t="str">
        <f>IF(Beregningsark!AQ252="","",IF(OR(I252="Motorvejsstrækning",I252="Frakørselsflettestrækning",I252="Tilkørselsflettestrækning",I252="Motorvejsforgrening",I252="Motorvejssammenløb",I252="Motorvejsvekselstrækning",I252="Sideanlæg"),Beregningsark!AN252*Beregningsark!J252*Beregningsark!K252*Beregningsark!L252*Beregningsark!N252*Beregningsark!P252*Beregningsark!R252*Beregningsark!S252*Beregningsark!V252*Beregningsark!Y252*Beregningsark!Z252*Beregningsark!AB252*Beregningsark!AD252*Beregningsark!AH252*Beregningsark!AJ252,Beregningsark!AN252*Beregningsark!J252*Beregningsark!K252*Beregningsark!L252*Beregningsark!N252*Beregningsark!P252*Beregningsark!R252*Beregningsark!S252*Beregningsark!V252*Beregningsark!Y252*Beregningsark!Z252*Beregningsark!AB252*Beregningsark!AD252*Beregningsark!AH252*Beregningsark!AJ252*0.7672))</f>
        <v/>
      </c>
      <c r="O252" s="15" t="str">
        <f>IF(Beregningsark!AQ252="","",IF(OR(I252="Motorvejsstrækning",I252="Frakørselsflettestrækning",I252="Tilkørselsflettestrækning",I252="Motorvejsforgrening",I252="Motorvejssammenløb",I252="Motorvejsvekselstrækning",I252="Sideanlæg"),Beregningsark!AO252*Beregningsark!J252*Beregningsark!K252*Beregningsark!L252*Beregningsark!N252*Beregningsark!P252*Beregningsark!R252*Beregningsark!S252*Beregningsark!W252*Beregningsark!Y252*Beregningsark!Z252*Beregningsark!AB252*Beregningsark!AD252*Beregningsark!AH252*Beregningsark!AJ252,Beregningsark!AO252*Beregningsark!J252*Beregningsark!K252*Beregningsark!L252*Beregningsark!N252*Beregningsark!P252*Beregningsark!R252*Beregningsark!S252*Beregningsark!W252*Beregningsark!Y252*Beregningsark!Z252*Beregningsark!AB252*Beregningsark!AD252*Beregningsark!AH252*Beregningsark!AJ252*0.7672))</f>
        <v/>
      </c>
      <c r="P252" s="15" t="str">
        <f>IF(Beregningsark!AQ252="","",IF(OR(I252="Motorvejsstrækning",I252="Frakørselsflettestrækning",I252="Tilkørselsflettestrækning",I252="Motorvejsforgrening",I252="Motorvejssammenløb",I252="Motorvejsvekselstrækning",I252="Sideanlæg"),Beregningsark!AP252*Beregningsark!J252*Beregningsark!K252*Beregningsark!L252*Beregningsark!N252*Beregningsark!P252*Beregningsark!R252*Beregningsark!S252*Beregningsark!X252*Beregningsark!Y252*Beregningsark!Z252*Beregningsark!AB252*Beregningsark!AD252*Beregningsark!AI252*Beregningsark!AJ252,Beregningsark!AP252*Beregningsark!J252*Beregningsark!K252*Beregningsark!L252*Beregningsark!N252*Beregningsark!P252*Beregningsark!R252*Beregningsark!S252*Beregningsark!X252*Beregningsark!Y252*Beregningsark!Z252*Beregningsark!AB252*Beregningsark!AD252*Beregningsark!AI252*Beregningsark!AJ252*0.7672))</f>
        <v/>
      </c>
      <c r="Q252" s="15" t="str">
        <f t="shared" si="10"/>
        <v/>
      </c>
      <c r="R252" s="17" t="str">
        <f t="shared" si="11"/>
        <v/>
      </c>
    </row>
    <row r="253" spans="1:18" x14ac:dyDescent="0.25">
      <c r="A253" s="4" t="str">
        <f>IF(Inddata!A268="","",Inddata!A268)</f>
        <v/>
      </c>
      <c r="B253" s="4" t="str">
        <f>IF(Inddata!B268="","",Inddata!B268)</f>
        <v/>
      </c>
      <c r="C253" s="4" t="str">
        <f>IF(Inddata!C268="","",Inddata!C268)</f>
        <v/>
      </c>
      <c r="D253" s="4" t="str">
        <f>IF(Inddata!D268="","",Inddata!D268)</f>
        <v/>
      </c>
      <c r="E253" s="4" t="str">
        <f>IF(Inddata!E268="","",Inddata!E268)</f>
        <v/>
      </c>
      <c r="F253" s="4" t="str">
        <f>IF(Inddata!F268="","",Inddata!F268)</f>
        <v/>
      </c>
      <c r="G253" s="4">
        <f>IF(Inddata!G268="","",Inddata!G268)</f>
        <v>0</v>
      </c>
      <c r="H253" s="4" t="str">
        <f>IF(Inddata!H268&gt;0.5,Inddata!H268,"")</f>
        <v/>
      </c>
      <c r="I253" s="4" t="str">
        <f>IF(Inddata!I268="","",Inddata!I268)</f>
        <v/>
      </c>
      <c r="J253" s="15" t="str">
        <f>IF(Beregningsark!AQ253="","",IF(OR(I253="Motorvejsstrækning",I253="Frakørselsflettestrækning",I253="Tilkørselsflettestrækning",I253="Motorvejsforgrening",I253="Motorvejssammenløb",I253="Motorvejsvekselstrækning",I253="Sideanlæg"),Beregningsark!AK253*Beregningsark!J253*Beregningsark!K253*Beregningsark!L253*Beregningsark!N253*Beregningsark!P253*Beregningsark!R253*Beregningsark!S253*Beregningsark!T253*Beregningsark!Y253*Beregningsark!Z253*Beregningsark!AB253*Beregningsark!AD253*Beregningsark!AF253*Beregningsark!AJ253,Beregningsark!AK253*Beregningsark!J253*Beregningsark!K253*Beregningsark!L253*Beregningsark!N253*Beregningsark!P253*Beregningsark!R253*Beregningsark!S253*Beregningsark!T253*Beregningsark!Y253*Beregningsark!Z253*Beregningsark!AB253*Beregningsark!AD253*Beregningsark!AF253*Beregningsark!AJ253*0.7672))</f>
        <v/>
      </c>
      <c r="K253" s="15" t="str">
        <f>IF(Beregningsark!AQ253="","",IF(OR(I253="Motorvejsstrækning",I253="Frakørselsflettestrækning",I253="Tilkørselsflettestrækning",I253="Motorvejsforgrening",I253="Motorvejssammenløb",I253="Motorvejsvekselstrækning",I253="Sideanlæg"),Beregningsark!AL253*Beregningsark!J253*Beregningsark!K253*Beregningsark!M253*Beregningsark!O253*Beregningsark!P253*Beregningsark!Q253*Beregningsark!R253*Beregningsark!S253*Beregningsark!T253*Beregningsark!Y253*Beregningsark!AA253*Beregningsark!AC253*Beregningsark!AE253*Beregningsark!AG253*Beregningsark!AJ253,Beregningsark!AL253*Beregningsark!J253*Beregningsark!K253*Beregningsark!M253*Beregningsark!O253*Beregningsark!P253*Beregningsark!Q253*Beregningsark!R253*Beregningsark!S253*Beregningsark!T253*Beregningsark!Y253*Beregningsark!AA253*Beregningsark!AC253*Beregningsark!AE253*Beregningsark!AG253*Beregningsark!AJ253*0.8833))</f>
        <v/>
      </c>
      <c r="L253" s="15" t="str">
        <f>IF(Beregningsark!AQ253="","",IF(OR(I253="Motorvejsstrækning",I253="Frakørselsflettestrækning",I253="Tilkørselsflettestrækning",I253="Motorvejsforgrening",I253="Motorvejssammenløb",I253="Motorvejsvekselstrækning",I253="Sideanlæg"),Beregningsark!AM253*Beregningsark!J253*Beregningsark!K253*Beregningsark!M253*Beregningsark!O253*Beregningsark!P253*Beregningsark!Q253*Beregningsark!R253*Beregningsark!S253*Beregningsark!U253*Beregningsark!Y253*Beregningsark!AA253*Beregningsark!AC253*Beregningsark!AE253*Beregningsark!AG253*Beregningsark!AJ253,Beregningsark!AM253*Beregningsark!J253*Beregningsark!K253*Beregningsark!M253*Beregningsark!O253*Beregningsark!P253*Beregningsark!Q253*Beregningsark!R253*Beregningsark!S253*Beregningsark!U253*Beregningsark!Y253*Beregningsark!AA253*Beregningsark!AC253*Beregningsark!AE253*Beregningsark!AG253*Beregningsark!AJ253*1.1176))</f>
        <v/>
      </c>
      <c r="M253" s="15" t="str">
        <f t="shared" si="9"/>
        <v/>
      </c>
      <c r="N253" s="15" t="str">
        <f>IF(Beregningsark!AQ253="","",IF(OR(I253="Motorvejsstrækning",I253="Frakørselsflettestrækning",I253="Tilkørselsflettestrækning",I253="Motorvejsforgrening",I253="Motorvejssammenløb",I253="Motorvejsvekselstrækning",I253="Sideanlæg"),Beregningsark!AN253*Beregningsark!J253*Beregningsark!K253*Beregningsark!L253*Beregningsark!N253*Beregningsark!P253*Beregningsark!R253*Beregningsark!S253*Beregningsark!V253*Beregningsark!Y253*Beregningsark!Z253*Beregningsark!AB253*Beregningsark!AD253*Beregningsark!AH253*Beregningsark!AJ253,Beregningsark!AN253*Beregningsark!J253*Beregningsark!K253*Beregningsark!L253*Beregningsark!N253*Beregningsark!P253*Beregningsark!R253*Beregningsark!S253*Beregningsark!V253*Beregningsark!Y253*Beregningsark!Z253*Beregningsark!AB253*Beregningsark!AD253*Beregningsark!AH253*Beregningsark!AJ253*0.7672))</f>
        <v/>
      </c>
      <c r="O253" s="15" t="str">
        <f>IF(Beregningsark!AQ253="","",IF(OR(I253="Motorvejsstrækning",I253="Frakørselsflettestrækning",I253="Tilkørselsflettestrækning",I253="Motorvejsforgrening",I253="Motorvejssammenløb",I253="Motorvejsvekselstrækning",I253="Sideanlæg"),Beregningsark!AO253*Beregningsark!J253*Beregningsark!K253*Beregningsark!L253*Beregningsark!N253*Beregningsark!P253*Beregningsark!R253*Beregningsark!S253*Beregningsark!W253*Beregningsark!Y253*Beregningsark!Z253*Beregningsark!AB253*Beregningsark!AD253*Beregningsark!AH253*Beregningsark!AJ253,Beregningsark!AO253*Beregningsark!J253*Beregningsark!K253*Beregningsark!L253*Beregningsark!N253*Beregningsark!P253*Beregningsark!R253*Beregningsark!S253*Beregningsark!W253*Beregningsark!Y253*Beregningsark!Z253*Beregningsark!AB253*Beregningsark!AD253*Beregningsark!AH253*Beregningsark!AJ253*0.7672))</f>
        <v/>
      </c>
      <c r="P253" s="15" t="str">
        <f>IF(Beregningsark!AQ253="","",IF(OR(I253="Motorvejsstrækning",I253="Frakørselsflettestrækning",I253="Tilkørselsflettestrækning",I253="Motorvejsforgrening",I253="Motorvejssammenløb",I253="Motorvejsvekselstrækning",I253="Sideanlæg"),Beregningsark!AP253*Beregningsark!J253*Beregningsark!K253*Beregningsark!L253*Beregningsark!N253*Beregningsark!P253*Beregningsark!R253*Beregningsark!S253*Beregningsark!X253*Beregningsark!Y253*Beregningsark!Z253*Beregningsark!AB253*Beregningsark!AD253*Beregningsark!AI253*Beregningsark!AJ253,Beregningsark!AP253*Beregningsark!J253*Beregningsark!K253*Beregningsark!L253*Beregningsark!N253*Beregningsark!P253*Beregningsark!R253*Beregningsark!S253*Beregningsark!X253*Beregningsark!Y253*Beregningsark!Z253*Beregningsark!AB253*Beregningsark!AD253*Beregningsark!AI253*Beregningsark!AJ253*0.7672))</f>
        <v/>
      </c>
      <c r="Q253" s="15" t="str">
        <f t="shared" si="10"/>
        <v/>
      </c>
      <c r="R253" s="17" t="str">
        <f t="shared" si="11"/>
        <v/>
      </c>
    </row>
    <row r="254" spans="1:18" x14ac:dyDescent="0.25">
      <c r="A254" s="4" t="str">
        <f>IF(Inddata!A269="","",Inddata!A269)</f>
        <v/>
      </c>
      <c r="B254" s="4" t="str">
        <f>IF(Inddata!B269="","",Inddata!B269)</f>
        <v/>
      </c>
      <c r="C254" s="4" t="str">
        <f>IF(Inddata!C269="","",Inddata!C269)</f>
        <v/>
      </c>
      <c r="D254" s="4" t="str">
        <f>IF(Inddata!D269="","",Inddata!D269)</f>
        <v/>
      </c>
      <c r="E254" s="4" t="str">
        <f>IF(Inddata!E269="","",Inddata!E269)</f>
        <v/>
      </c>
      <c r="F254" s="4" t="str">
        <f>IF(Inddata!F269="","",Inddata!F269)</f>
        <v/>
      </c>
      <c r="G254" s="4">
        <f>IF(Inddata!G269="","",Inddata!G269)</f>
        <v>0</v>
      </c>
      <c r="H254" s="4" t="str">
        <f>IF(Inddata!H269&gt;0.5,Inddata!H269,"")</f>
        <v/>
      </c>
      <c r="I254" s="4" t="str">
        <f>IF(Inddata!I269="","",Inddata!I269)</f>
        <v/>
      </c>
      <c r="J254" s="15" t="str">
        <f>IF(Beregningsark!AQ254="","",IF(OR(I254="Motorvejsstrækning",I254="Frakørselsflettestrækning",I254="Tilkørselsflettestrækning",I254="Motorvejsforgrening",I254="Motorvejssammenløb",I254="Motorvejsvekselstrækning",I254="Sideanlæg"),Beregningsark!AK254*Beregningsark!J254*Beregningsark!K254*Beregningsark!L254*Beregningsark!N254*Beregningsark!P254*Beregningsark!R254*Beregningsark!S254*Beregningsark!T254*Beregningsark!Y254*Beregningsark!Z254*Beregningsark!AB254*Beregningsark!AD254*Beregningsark!AF254*Beregningsark!AJ254,Beregningsark!AK254*Beregningsark!J254*Beregningsark!K254*Beregningsark!L254*Beregningsark!N254*Beregningsark!P254*Beregningsark!R254*Beregningsark!S254*Beregningsark!T254*Beregningsark!Y254*Beregningsark!Z254*Beregningsark!AB254*Beregningsark!AD254*Beregningsark!AF254*Beregningsark!AJ254*0.7672))</f>
        <v/>
      </c>
      <c r="K254" s="15" t="str">
        <f>IF(Beregningsark!AQ254="","",IF(OR(I254="Motorvejsstrækning",I254="Frakørselsflettestrækning",I254="Tilkørselsflettestrækning",I254="Motorvejsforgrening",I254="Motorvejssammenløb",I254="Motorvejsvekselstrækning",I254="Sideanlæg"),Beregningsark!AL254*Beregningsark!J254*Beregningsark!K254*Beregningsark!M254*Beregningsark!O254*Beregningsark!P254*Beregningsark!Q254*Beregningsark!R254*Beregningsark!S254*Beregningsark!T254*Beregningsark!Y254*Beregningsark!AA254*Beregningsark!AC254*Beregningsark!AE254*Beregningsark!AG254*Beregningsark!AJ254,Beregningsark!AL254*Beregningsark!J254*Beregningsark!K254*Beregningsark!M254*Beregningsark!O254*Beregningsark!P254*Beregningsark!Q254*Beregningsark!R254*Beregningsark!S254*Beregningsark!T254*Beregningsark!Y254*Beregningsark!AA254*Beregningsark!AC254*Beregningsark!AE254*Beregningsark!AG254*Beregningsark!AJ254*0.8833))</f>
        <v/>
      </c>
      <c r="L254" s="15" t="str">
        <f>IF(Beregningsark!AQ254="","",IF(OR(I254="Motorvejsstrækning",I254="Frakørselsflettestrækning",I254="Tilkørselsflettestrækning",I254="Motorvejsforgrening",I254="Motorvejssammenløb",I254="Motorvejsvekselstrækning",I254="Sideanlæg"),Beregningsark!AM254*Beregningsark!J254*Beregningsark!K254*Beregningsark!M254*Beregningsark!O254*Beregningsark!P254*Beregningsark!Q254*Beregningsark!R254*Beregningsark!S254*Beregningsark!U254*Beregningsark!Y254*Beregningsark!AA254*Beregningsark!AC254*Beregningsark!AE254*Beregningsark!AG254*Beregningsark!AJ254,Beregningsark!AM254*Beregningsark!J254*Beregningsark!K254*Beregningsark!M254*Beregningsark!O254*Beregningsark!P254*Beregningsark!Q254*Beregningsark!R254*Beregningsark!S254*Beregningsark!U254*Beregningsark!Y254*Beregningsark!AA254*Beregningsark!AC254*Beregningsark!AE254*Beregningsark!AG254*Beregningsark!AJ254*1.1176))</f>
        <v/>
      </c>
      <c r="M254" s="15" t="str">
        <f t="shared" si="9"/>
        <v/>
      </c>
      <c r="N254" s="15" t="str">
        <f>IF(Beregningsark!AQ254="","",IF(OR(I254="Motorvejsstrækning",I254="Frakørselsflettestrækning",I254="Tilkørselsflettestrækning",I254="Motorvejsforgrening",I254="Motorvejssammenløb",I254="Motorvejsvekselstrækning",I254="Sideanlæg"),Beregningsark!AN254*Beregningsark!J254*Beregningsark!K254*Beregningsark!L254*Beregningsark!N254*Beregningsark!P254*Beregningsark!R254*Beregningsark!S254*Beregningsark!V254*Beregningsark!Y254*Beregningsark!Z254*Beregningsark!AB254*Beregningsark!AD254*Beregningsark!AH254*Beregningsark!AJ254,Beregningsark!AN254*Beregningsark!J254*Beregningsark!K254*Beregningsark!L254*Beregningsark!N254*Beregningsark!P254*Beregningsark!R254*Beregningsark!S254*Beregningsark!V254*Beregningsark!Y254*Beregningsark!Z254*Beregningsark!AB254*Beregningsark!AD254*Beregningsark!AH254*Beregningsark!AJ254*0.7672))</f>
        <v/>
      </c>
      <c r="O254" s="15" t="str">
        <f>IF(Beregningsark!AQ254="","",IF(OR(I254="Motorvejsstrækning",I254="Frakørselsflettestrækning",I254="Tilkørselsflettestrækning",I254="Motorvejsforgrening",I254="Motorvejssammenløb",I254="Motorvejsvekselstrækning",I254="Sideanlæg"),Beregningsark!AO254*Beregningsark!J254*Beregningsark!K254*Beregningsark!L254*Beregningsark!N254*Beregningsark!P254*Beregningsark!R254*Beregningsark!S254*Beregningsark!W254*Beregningsark!Y254*Beregningsark!Z254*Beregningsark!AB254*Beregningsark!AD254*Beregningsark!AH254*Beregningsark!AJ254,Beregningsark!AO254*Beregningsark!J254*Beregningsark!K254*Beregningsark!L254*Beregningsark!N254*Beregningsark!P254*Beregningsark!R254*Beregningsark!S254*Beregningsark!W254*Beregningsark!Y254*Beregningsark!Z254*Beregningsark!AB254*Beregningsark!AD254*Beregningsark!AH254*Beregningsark!AJ254*0.7672))</f>
        <v/>
      </c>
      <c r="P254" s="15" t="str">
        <f>IF(Beregningsark!AQ254="","",IF(OR(I254="Motorvejsstrækning",I254="Frakørselsflettestrækning",I254="Tilkørselsflettestrækning",I254="Motorvejsforgrening",I254="Motorvejssammenløb",I254="Motorvejsvekselstrækning",I254="Sideanlæg"),Beregningsark!AP254*Beregningsark!J254*Beregningsark!K254*Beregningsark!L254*Beregningsark!N254*Beregningsark!P254*Beregningsark!R254*Beregningsark!S254*Beregningsark!X254*Beregningsark!Y254*Beregningsark!Z254*Beregningsark!AB254*Beregningsark!AD254*Beregningsark!AI254*Beregningsark!AJ254,Beregningsark!AP254*Beregningsark!J254*Beregningsark!K254*Beregningsark!L254*Beregningsark!N254*Beregningsark!P254*Beregningsark!R254*Beregningsark!S254*Beregningsark!X254*Beregningsark!Y254*Beregningsark!Z254*Beregningsark!AB254*Beregningsark!AD254*Beregningsark!AI254*Beregningsark!AJ254*0.7672))</f>
        <v/>
      </c>
      <c r="Q254" s="15" t="str">
        <f t="shared" si="10"/>
        <v/>
      </c>
      <c r="R254" s="17" t="str">
        <f t="shared" si="11"/>
        <v/>
      </c>
    </row>
    <row r="255" spans="1:18" x14ac:dyDescent="0.25">
      <c r="A255" s="4" t="str">
        <f>IF(Inddata!A270="","",Inddata!A270)</f>
        <v/>
      </c>
      <c r="B255" s="4" t="str">
        <f>IF(Inddata!B270="","",Inddata!B270)</f>
        <v/>
      </c>
      <c r="C255" s="4" t="str">
        <f>IF(Inddata!C270="","",Inddata!C270)</f>
        <v/>
      </c>
      <c r="D255" s="4" t="str">
        <f>IF(Inddata!D270="","",Inddata!D270)</f>
        <v/>
      </c>
      <c r="E255" s="4" t="str">
        <f>IF(Inddata!E270="","",Inddata!E270)</f>
        <v/>
      </c>
      <c r="F255" s="4" t="str">
        <f>IF(Inddata!F270="","",Inddata!F270)</f>
        <v/>
      </c>
      <c r="G255" s="4">
        <f>IF(Inddata!G270="","",Inddata!G270)</f>
        <v>0</v>
      </c>
      <c r="H255" s="4" t="str">
        <f>IF(Inddata!H270&gt;0.5,Inddata!H270,"")</f>
        <v/>
      </c>
      <c r="I255" s="4" t="str">
        <f>IF(Inddata!I270="","",Inddata!I270)</f>
        <v/>
      </c>
      <c r="J255" s="15" t="str">
        <f>IF(Beregningsark!AQ255="","",IF(OR(I255="Motorvejsstrækning",I255="Frakørselsflettestrækning",I255="Tilkørselsflettestrækning",I255="Motorvejsforgrening",I255="Motorvejssammenløb",I255="Motorvejsvekselstrækning",I255="Sideanlæg"),Beregningsark!AK255*Beregningsark!J255*Beregningsark!K255*Beregningsark!L255*Beregningsark!N255*Beregningsark!P255*Beregningsark!R255*Beregningsark!S255*Beregningsark!T255*Beregningsark!Y255*Beregningsark!Z255*Beregningsark!AB255*Beregningsark!AD255*Beregningsark!AF255*Beregningsark!AJ255,Beregningsark!AK255*Beregningsark!J255*Beregningsark!K255*Beregningsark!L255*Beregningsark!N255*Beregningsark!P255*Beregningsark!R255*Beregningsark!S255*Beregningsark!T255*Beregningsark!Y255*Beregningsark!Z255*Beregningsark!AB255*Beregningsark!AD255*Beregningsark!AF255*Beregningsark!AJ255*0.7672))</f>
        <v/>
      </c>
      <c r="K255" s="15" t="str">
        <f>IF(Beregningsark!AQ255="","",IF(OR(I255="Motorvejsstrækning",I255="Frakørselsflettestrækning",I255="Tilkørselsflettestrækning",I255="Motorvejsforgrening",I255="Motorvejssammenløb",I255="Motorvejsvekselstrækning",I255="Sideanlæg"),Beregningsark!AL255*Beregningsark!J255*Beregningsark!K255*Beregningsark!M255*Beregningsark!O255*Beregningsark!P255*Beregningsark!Q255*Beregningsark!R255*Beregningsark!S255*Beregningsark!T255*Beregningsark!Y255*Beregningsark!AA255*Beregningsark!AC255*Beregningsark!AE255*Beregningsark!AG255*Beregningsark!AJ255,Beregningsark!AL255*Beregningsark!J255*Beregningsark!K255*Beregningsark!M255*Beregningsark!O255*Beregningsark!P255*Beregningsark!Q255*Beregningsark!R255*Beregningsark!S255*Beregningsark!T255*Beregningsark!Y255*Beregningsark!AA255*Beregningsark!AC255*Beregningsark!AE255*Beregningsark!AG255*Beregningsark!AJ255*0.8833))</f>
        <v/>
      </c>
      <c r="L255" s="15" t="str">
        <f>IF(Beregningsark!AQ255="","",IF(OR(I255="Motorvejsstrækning",I255="Frakørselsflettestrækning",I255="Tilkørselsflettestrækning",I255="Motorvejsforgrening",I255="Motorvejssammenløb",I255="Motorvejsvekselstrækning",I255="Sideanlæg"),Beregningsark!AM255*Beregningsark!J255*Beregningsark!K255*Beregningsark!M255*Beregningsark!O255*Beregningsark!P255*Beregningsark!Q255*Beregningsark!R255*Beregningsark!S255*Beregningsark!U255*Beregningsark!Y255*Beregningsark!AA255*Beregningsark!AC255*Beregningsark!AE255*Beregningsark!AG255*Beregningsark!AJ255,Beregningsark!AM255*Beregningsark!J255*Beregningsark!K255*Beregningsark!M255*Beregningsark!O255*Beregningsark!P255*Beregningsark!Q255*Beregningsark!R255*Beregningsark!S255*Beregningsark!U255*Beregningsark!Y255*Beregningsark!AA255*Beregningsark!AC255*Beregningsark!AE255*Beregningsark!AG255*Beregningsark!AJ255*1.1176))</f>
        <v/>
      </c>
      <c r="M255" s="15" t="str">
        <f t="shared" si="9"/>
        <v/>
      </c>
      <c r="N255" s="15" t="str">
        <f>IF(Beregningsark!AQ255="","",IF(OR(I255="Motorvejsstrækning",I255="Frakørselsflettestrækning",I255="Tilkørselsflettestrækning",I255="Motorvejsforgrening",I255="Motorvejssammenløb",I255="Motorvejsvekselstrækning",I255="Sideanlæg"),Beregningsark!AN255*Beregningsark!J255*Beregningsark!K255*Beregningsark!L255*Beregningsark!N255*Beregningsark!P255*Beregningsark!R255*Beregningsark!S255*Beregningsark!V255*Beregningsark!Y255*Beregningsark!Z255*Beregningsark!AB255*Beregningsark!AD255*Beregningsark!AH255*Beregningsark!AJ255,Beregningsark!AN255*Beregningsark!J255*Beregningsark!K255*Beregningsark!L255*Beregningsark!N255*Beregningsark!P255*Beregningsark!R255*Beregningsark!S255*Beregningsark!V255*Beregningsark!Y255*Beregningsark!Z255*Beregningsark!AB255*Beregningsark!AD255*Beregningsark!AH255*Beregningsark!AJ255*0.7672))</f>
        <v/>
      </c>
      <c r="O255" s="15" t="str">
        <f>IF(Beregningsark!AQ255="","",IF(OR(I255="Motorvejsstrækning",I255="Frakørselsflettestrækning",I255="Tilkørselsflettestrækning",I255="Motorvejsforgrening",I255="Motorvejssammenløb",I255="Motorvejsvekselstrækning",I255="Sideanlæg"),Beregningsark!AO255*Beregningsark!J255*Beregningsark!K255*Beregningsark!L255*Beregningsark!N255*Beregningsark!P255*Beregningsark!R255*Beregningsark!S255*Beregningsark!W255*Beregningsark!Y255*Beregningsark!Z255*Beregningsark!AB255*Beregningsark!AD255*Beregningsark!AH255*Beregningsark!AJ255,Beregningsark!AO255*Beregningsark!J255*Beregningsark!K255*Beregningsark!L255*Beregningsark!N255*Beregningsark!P255*Beregningsark!R255*Beregningsark!S255*Beregningsark!W255*Beregningsark!Y255*Beregningsark!Z255*Beregningsark!AB255*Beregningsark!AD255*Beregningsark!AH255*Beregningsark!AJ255*0.7672))</f>
        <v/>
      </c>
      <c r="P255" s="15" t="str">
        <f>IF(Beregningsark!AQ255="","",IF(OR(I255="Motorvejsstrækning",I255="Frakørselsflettestrækning",I255="Tilkørselsflettestrækning",I255="Motorvejsforgrening",I255="Motorvejssammenløb",I255="Motorvejsvekselstrækning",I255="Sideanlæg"),Beregningsark!AP255*Beregningsark!J255*Beregningsark!K255*Beregningsark!L255*Beregningsark!N255*Beregningsark!P255*Beregningsark!R255*Beregningsark!S255*Beregningsark!X255*Beregningsark!Y255*Beregningsark!Z255*Beregningsark!AB255*Beregningsark!AD255*Beregningsark!AI255*Beregningsark!AJ255,Beregningsark!AP255*Beregningsark!J255*Beregningsark!K255*Beregningsark!L255*Beregningsark!N255*Beregningsark!P255*Beregningsark!R255*Beregningsark!S255*Beregningsark!X255*Beregningsark!Y255*Beregningsark!Z255*Beregningsark!AB255*Beregningsark!AD255*Beregningsark!AI255*Beregningsark!AJ255*0.7672))</f>
        <v/>
      </c>
      <c r="Q255" s="15" t="str">
        <f t="shared" si="10"/>
        <v/>
      </c>
      <c r="R255" s="17" t="str">
        <f t="shared" si="11"/>
        <v/>
      </c>
    </row>
    <row r="256" spans="1:18" x14ac:dyDescent="0.25">
      <c r="A256" s="4" t="str">
        <f>IF(Inddata!A271="","",Inddata!A271)</f>
        <v/>
      </c>
      <c r="B256" s="4" t="str">
        <f>IF(Inddata!B271="","",Inddata!B271)</f>
        <v/>
      </c>
      <c r="C256" s="4" t="str">
        <f>IF(Inddata!C271="","",Inddata!C271)</f>
        <v/>
      </c>
      <c r="D256" s="4" t="str">
        <f>IF(Inddata!D271="","",Inddata!D271)</f>
        <v/>
      </c>
      <c r="E256" s="4" t="str">
        <f>IF(Inddata!E271="","",Inddata!E271)</f>
        <v/>
      </c>
      <c r="F256" s="4" t="str">
        <f>IF(Inddata!F271="","",Inddata!F271)</f>
        <v/>
      </c>
      <c r="G256" s="4">
        <f>IF(Inddata!G271="","",Inddata!G271)</f>
        <v>0</v>
      </c>
      <c r="H256" s="4" t="str">
        <f>IF(Inddata!H271&gt;0.5,Inddata!H271,"")</f>
        <v/>
      </c>
      <c r="I256" s="4" t="str">
        <f>IF(Inddata!I271="","",Inddata!I271)</f>
        <v/>
      </c>
      <c r="J256" s="15" t="str">
        <f>IF(Beregningsark!AQ256="","",IF(OR(I256="Motorvejsstrækning",I256="Frakørselsflettestrækning",I256="Tilkørselsflettestrækning",I256="Motorvejsforgrening",I256="Motorvejssammenløb",I256="Motorvejsvekselstrækning",I256="Sideanlæg"),Beregningsark!AK256*Beregningsark!J256*Beregningsark!K256*Beregningsark!L256*Beregningsark!N256*Beregningsark!P256*Beregningsark!R256*Beregningsark!S256*Beregningsark!T256*Beregningsark!Y256*Beregningsark!Z256*Beregningsark!AB256*Beregningsark!AD256*Beregningsark!AF256*Beregningsark!AJ256,Beregningsark!AK256*Beregningsark!J256*Beregningsark!K256*Beregningsark!L256*Beregningsark!N256*Beregningsark!P256*Beregningsark!R256*Beregningsark!S256*Beregningsark!T256*Beregningsark!Y256*Beregningsark!Z256*Beregningsark!AB256*Beregningsark!AD256*Beregningsark!AF256*Beregningsark!AJ256*0.7672))</f>
        <v/>
      </c>
      <c r="K256" s="15" t="str">
        <f>IF(Beregningsark!AQ256="","",IF(OR(I256="Motorvejsstrækning",I256="Frakørselsflettestrækning",I256="Tilkørselsflettestrækning",I256="Motorvejsforgrening",I256="Motorvejssammenløb",I256="Motorvejsvekselstrækning",I256="Sideanlæg"),Beregningsark!AL256*Beregningsark!J256*Beregningsark!K256*Beregningsark!M256*Beregningsark!O256*Beregningsark!P256*Beregningsark!Q256*Beregningsark!R256*Beregningsark!S256*Beregningsark!T256*Beregningsark!Y256*Beregningsark!AA256*Beregningsark!AC256*Beregningsark!AE256*Beregningsark!AG256*Beregningsark!AJ256,Beregningsark!AL256*Beregningsark!J256*Beregningsark!K256*Beregningsark!M256*Beregningsark!O256*Beregningsark!P256*Beregningsark!Q256*Beregningsark!R256*Beregningsark!S256*Beregningsark!T256*Beregningsark!Y256*Beregningsark!AA256*Beregningsark!AC256*Beregningsark!AE256*Beregningsark!AG256*Beregningsark!AJ256*0.8833))</f>
        <v/>
      </c>
      <c r="L256" s="15" t="str">
        <f>IF(Beregningsark!AQ256="","",IF(OR(I256="Motorvejsstrækning",I256="Frakørselsflettestrækning",I256="Tilkørselsflettestrækning",I256="Motorvejsforgrening",I256="Motorvejssammenløb",I256="Motorvejsvekselstrækning",I256="Sideanlæg"),Beregningsark!AM256*Beregningsark!J256*Beregningsark!K256*Beregningsark!M256*Beregningsark!O256*Beregningsark!P256*Beregningsark!Q256*Beregningsark!R256*Beregningsark!S256*Beregningsark!U256*Beregningsark!Y256*Beregningsark!AA256*Beregningsark!AC256*Beregningsark!AE256*Beregningsark!AG256*Beregningsark!AJ256,Beregningsark!AM256*Beregningsark!J256*Beregningsark!K256*Beregningsark!M256*Beregningsark!O256*Beregningsark!P256*Beregningsark!Q256*Beregningsark!R256*Beregningsark!S256*Beregningsark!U256*Beregningsark!Y256*Beregningsark!AA256*Beregningsark!AC256*Beregningsark!AE256*Beregningsark!AG256*Beregningsark!AJ256*1.1176))</f>
        <v/>
      </c>
      <c r="M256" s="15" t="str">
        <f t="shared" si="9"/>
        <v/>
      </c>
      <c r="N256" s="15" t="str">
        <f>IF(Beregningsark!AQ256="","",IF(OR(I256="Motorvejsstrækning",I256="Frakørselsflettestrækning",I256="Tilkørselsflettestrækning",I256="Motorvejsforgrening",I256="Motorvejssammenløb",I256="Motorvejsvekselstrækning",I256="Sideanlæg"),Beregningsark!AN256*Beregningsark!J256*Beregningsark!K256*Beregningsark!L256*Beregningsark!N256*Beregningsark!P256*Beregningsark!R256*Beregningsark!S256*Beregningsark!V256*Beregningsark!Y256*Beregningsark!Z256*Beregningsark!AB256*Beregningsark!AD256*Beregningsark!AH256*Beregningsark!AJ256,Beregningsark!AN256*Beregningsark!J256*Beregningsark!K256*Beregningsark!L256*Beregningsark!N256*Beregningsark!P256*Beregningsark!R256*Beregningsark!S256*Beregningsark!V256*Beregningsark!Y256*Beregningsark!Z256*Beregningsark!AB256*Beregningsark!AD256*Beregningsark!AH256*Beregningsark!AJ256*0.7672))</f>
        <v/>
      </c>
      <c r="O256" s="15" t="str">
        <f>IF(Beregningsark!AQ256="","",IF(OR(I256="Motorvejsstrækning",I256="Frakørselsflettestrækning",I256="Tilkørselsflettestrækning",I256="Motorvejsforgrening",I256="Motorvejssammenløb",I256="Motorvejsvekselstrækning",I256="Sideanlæg"),Beregningsark!AO256*Beregningsark!J256*Beregningsark!K256*Beregningsark!L256*Beregningsark!N256*Beregningsark!P256*Beregningsark!R256*Beregningsark!S256*Beregningsark!W256*Beregningsark!Y256*Beregningsark!Z256*Beregningsark!AB256*Beregningsark!AD256*Beregningsark!AH256*Beregningsark!AJ256,Beregningsark!AO256*Beregningsark!J256*Beregningsark!K256*Beregningsark!L256*Beregningsark!N256*Beregningsark!P256*Beregningsark!R256*Beregningsark!S256*Beregningsark!W256*Beregningsark!Y256*Beregningsark!Z256*Beregningsark!AB256*Beregningsark!AD256*Beregningsark!AH256*Beregningsark!AJ256*0.7672))</f>
        <v/>
      </c>
      <c r="P256" s="15" t="str">
        <f>IF(Beregningsark!AQ256="","",IF(OR(I256="Motorvejsstrækning",I256="Frakørselsflettestrækning",I256="Tilkørselsflettestrækning",I256="Motorvejsforgrening",I256="Motorvejssammenløb",I256="Motorvejsvekselstrækning",I256="Sideanlæg"),Beregningsark!AP256*Beregningsark!J256*Beregningsark!K256*Beregningsark!L256*Beregningsark!N256*Beregningsark!P256*Beregningsark!R256*Beregningsark!S256*Beregningsark!X256*Beregningsark!Y256*Beregningsark!Z256*Beregningsark!AB256*Beregningsark!AD256*Beregningsark!AI256*Beregningsark!AJ256,Beregningsark!AP256*Beregningsark!J256*Beregningsark!K256*Beregningsark!L256*Beregningsark!N256*Beregningsark!P256*Beregningsark!R256*Beregningsark!S256*Beregningsark!X256*Beregningsark!Y256*Beregningsark!Z256*Beregningsark!AB256*Beregningsark!AD256*Beregningsark!AI256*Beregningsark!AJ256*0.7672))</f>
        <v/>
      </c>
      <c r="Q256" s="15" t="str">
        <f t="shared" si="10"/>
        <v/>
      </c>
      <c r="R256" s="17" t="str">
        <f t="shared" si="11"/>
        <v/>
      </c>
    </row>
    <row r="257" spans="1:18" x14ac:dyDescent="0.25">
      <c r="A257" s="4" t="str">
        <f>IF(Inddata!A272="","",Inddata!A272)</f>
        <v/>
      </c>
      <c r="B257" s="4" t="str">
        <f>IF(Inddata!B272="","",Inddata!B272)</f>
        <v/>
      </c>
      <c r="C257" s="4" t="str">
        <f>IF(Inddata!C272="","",Inddata!C272)</f>
        <v/>
      </c>
      <c r="D257" s="4" t="str">
        <f>IF(Inddata!D272="","",Inddata!D272)</f>
        <v/>
      </c>
      <c r="E257" s="4" t="str">
        <f>IF(Inddata!E272="","",Inddata!E272)</f>
        <v/>
      </c>
      <c r="F257" s="4" t="str">
        <f>IF(Inddata!F272="","",Inddata!F272)</f>
        <v/>
      </c>
      <c r="G257" s="4">
        <f>IF(Inddata!G272="","",Inddata!G272)</f>
        <v>0</v>
      </c>
      <c r="H257" s="4" t="str">
        <f>IF(Inddata!H272&gt;0.5,Inddata!H272,"")</f>
        <v/>
      </c>
      <c r="I257" s="4" t="str">
        <f>IF(Inddata!I272="","",Inddata!I272)</f>
        <v/>
      </c>
      <c r="J257" s="15" t="str">
        <f>IF(Beregningsark!AQ257="","",IF(OR(I257="Motorvejsstrækning",I257="Frakørselsflettestrækning",I257="Tilkørselsflettestrækning",I257="Motorvejsforgrening",I257="Motorvejssammenløb",I257="Motorvejsvekselstrækning",I257="Sideanlæg"),Beregningsark!AK257*Beregningsark!J257*Beregningsark!K257*Beregningsark!L257*Beregningsark!N257*Beregningsark!P257*Beregningsark!R257*Beregningsark!S257*Beregningsark!T257*Beregningsark!Y257*Beregningsark!Z257*Beregningsark!AB257*Beregningsark!AD257*Beregningsark!AF257*Beregningsark!AJ257,Beregningsark!AK257*Beregningsark!J257*Beregningsark!K257*Beregningsark!L257*Beregningsark!N257*Beregningsark!P257*Beregningsark!R257*Beregningsark!S257*Beregningsark!T257*Beregningsark!Y257*Beregningsark!Z257*Beregningsark!AB257*Beregningsark!AD257*Beregningsark!AF257*Beregningsark!AJ257*0.7672))</f>
        <v/>
      </c>
      <c r="K257" s="15" t="str">
        <f>IF(Beregningsark!AQ257="","",IF(OR(I257="Motorvejsstrækning",I257="Frakørselsflettestrækning",I257="Tilkørselsflettestrækning",I257="Motorvejsforgrening",I257="Motorvejssammenløb",I257="Motorvejsvekselstrækning",I257="Sideanlæg"),Beregningsark!AL257*Beregningsark!J257*Beregningsark!K257*Beregningsark!M257*Beregningsark!O257*Beregningsark!P257*Beregningsark!Q257*Beregningsark!R257*Beregningsark!S257*Beregningsark!T257*Beregningsark!Y257*Beregningsark!AA257*Beregningsark!AC257*Beregningsark!AE257*Beregningsark!AG257*Beregningsark!AJ257,Beregningsark!AL257*Beregningsark!J257*Beregningsark!K257*Beregningsark!M257*Beregningsark!O257*Beregningsark!P257*Beregningsark!Q257*Beregningsark!R257*Beregningsark!S257*Beregningsark!T257*Beregningsark!Y257*Beregningsark!AA257*Beregningsark!AC257*Beregningsark!AE257*Beregningsark!AG257*Beregningsark!AJ257*0.8833))</f>
        <v/>
      </c>
      <c r="L257" s="15" t="str">
        <f>IF(Beregningsark!AQ257="","",IF(OR(I257="Motorvejsstrækning",I257="Frakørselsflettestrækning",I257="Tilkørselsflettestrækning",I257="Motorvejsforgrening",I257="Motorvejssammenløb",I257="Motorvejsvekselstrækning",I257="Sideanlæg"),Beregningsark!AM257*Beregningsark!J257*Beregningsark!K257*Beregningsark!M257*Beregningsark!O257*Beregningsark!P257*Beregningsark!Q257*Beregningsark!R257*Beregningsark!S257*Beregningsark!U257*Beregningsark!Y257*Beregningsark!AA257*Beregningsark!AC257*Beregningsark!AE257*Beregningsark!AG257*Beregningsark!AJ257,Beregningsark!AM257*Beregningsark!J257*Beregningsark!K257*Beregningsark!M257*Beregningsark!O257*Beregningsark!P257*Beregningsark!Q257*Beregningsark!R257*Beregningsark!S257*Beregningsark!U257*Beregningsark!Y257*Beregningsark!AA257*Beregningsark!AC257*Beregningsark!AE257*Beregningsark!AG257*Beregningsark!AJ257*1.1176))</f>
        <v/>
      </c>
      <c r="M257" s="15" t="str">
        <f t="shared" si="9"/>
        <v/>
      </c>
      <c r="N257" s="15" t="str">
        <f>IF(Beregningsark!AQ257="","",IF(OR(I257="Motorvejsstrækning",I257="Frakørselsflettestrækning",I257="Tilkørselsflettestrækning",I257="Motorvejsforgrening",I257="Motorvejssammenløb",I257="Motorvejsvekselstrækning",I257="Sideanlæg"),Beregningsark!AN257*Beregningsark!J257*Beregningsark!K257*Beregningsark!L257*Beregningsark!N257*Beregningsark!P257*Beregningsark!R257*Beregningsark!S257*Beregningsark!V257*Beregningsark!Y257*Beregningsark!Z257*Beregningsark!AB257*Beregningsark!AD257*Beregningsark!AH257*Beregningsark!AJ257,Beregningsark!AN257*Beregningsark!J257*Beregningsark!K257*Beregningsark!L257*Beregningsark!N257*Beregningsark!P257*Beregningsark!R257*Beregningsark!S257*Beregningsark!V257*Beregningsark!Y257*Beregningsark!Z257*Beregningsark!AB257*Beregningsark!AD257*Beregningsark!AH257*Beregningsark!AJ257*0.7672))</f>
        <v/>
      </c>
      <c r="O257" s="15" t="str">
        <f>IF(Beregningsark!AQ257="","",IF(OR(I257="Motorvejsstrækning",I257="Frakørselsflettestrækning",I257="Tilkørselsflettestrækning",I257="Motorvejsforgrening",I257="Motorvejssammenløb",I257="Motorvejsvekselstrækning",I257="Sideanlæg"),Beregningsark!AO257*Beregningsark!J257*Beregningsark!K257*Beregningsark!L257*Beregningsark!N257*Beregningsark!P257*Beregningsark!R257*Beregningsark!S257*Beregningsark!W257*Beregningsark!Y257*Beregningsark!Z257*Beregningsark!AB257*Beregningsark!AD257*Beregningsark!AH257*Beregningsark!AJ257,Beregningsark!AO257*Beregningsark!J257*Beregningsark!K257*Beregningsark!L257*Beregningsark!N257*Beregningsark!P257*Beregningsark!R257*Beregningsark!S257*Beregningsark!W257*Beregningsark!Y257*Beregningsark!Z257*Beregningsark!AB257*Beregningsark!AD257*Beregningsark!AH257*Beregningsark!AJ257*0.7672))</f>
        <v/>
      </c>
      <c r="P257" s="15" t="str">
        <f>IF(Beregningsark!AQ257="","",IF(OR(I257="Motorvejsstrækning",I257="Frakørselsflettestrækning",I257="Tilkørselsflettestrækning",I257="Motorvejsforgrening",I257="Motorvejssammenløb",I257="Motorvejsvekselstrækning",I257="Sideanlæg"),Beregningsark!AP257*Beregningsark!J257*Beregningsark!K257*Beregningsark!L257*Beregningsark!N257*Beregningsark!P257*Beregningsark!R257*Beregningsark!S257*Beregningsark!X257*Beregningsark!Y257*Beregningsark!Z257*Beregningsark!AB257*Beregningsark!AD257*Beregningsark!AI257*Beregningsark!AJ257,Beregningsark!AP257*Beregningsark!J257*Beregningsark!K257*Beregningsark!L257*Beregningsark!N257*Beregningsark!P257*Beregningsark!R257*Beregningsark!S257*Beregningsark!X257*Beregningsark!Y257*Beregningsark!Z257*Beregningsark!AB257*Beregningsark!AD257*Beregningsark!AI257*Beregningsark!AJ257*0.7672))</f>
        <v/>
      </c>
      <c r="Q257" s="15" t="str">
        <f t="shared" si="10"/>
        <v/>
      </c>
      <c r="R257" s="17" t="str">
        <f t="shared" si="11"/>
        <v/>
      </c>
    </row>
    <row r="258" spans="1:18" x14ac:dyDescent="0.25">
      <c r="A258" s="4" t="str">
        <f>IF(Inddata!A273="","",Inddata!A273)</f>
        <v/>
      </c>
      <c r="B258" s="4" t="str">
        <f>IF(Inddata!B273="","",Inddata!B273)</f>
        <v/>
      </c>
      <c r="C258" s="4" t="str">
        <f>IF(Inddata!C273="","",Inddata!C273)</f>
        <v/>
      </c>
      <c r="D258" s="4" t="str">
        <f>IF(Inddata!D273="","",Inddata!D273)</f>
        <v/>
      </c>
      <c r="E258" s="4" t="str">
        <f>IF(Inddata!E273="","",Inddata!E273)</f>
        <v/>
      </c>
      <c r="F258" s="4" t="str">
        <f>IF(Inddata!F273="","",Inddata!F273)</f>
        <v/>
      </c>
      <c r="G258" s="4">
        <f>IF(Inddata!G273="","",Inddata!G273)</f>
        <v>0</v>
      </c>
      <c r="H258" s="4" t="str">
        <f>IF(Inddata!H273&gt;0.5,Inddata!H273,"")</f>
        <v/>
      </c>
      <c r="I258" s="4" t="str">
        <f>IF(Inddata!I273="","",Inddata!I273)</f>
        <v/>
      </c>
      <c r="J258" s="15" t="str">
        <f>IF(Beregningsark!AQ258="","",IF(OR(I258="Motorvejsstrækning",I258="Frakørselsflettestrækning",I258="Tilkørselsflettestrækning",I258="Motorvejsforgrening",I258="Motorvejssammenløb",I258="Motorvejsvekselstrækning",I258="Sideanlæg"),Beregningsark!AK258*Beregningsark!J258*Beregningsark!K258*Beregningsark!L258*Beregningsark!N258*Beregningsark!P258*Beregningsark!R258*Beregningsark!S258*Beregningsark!T258*Beregningsark!Y258*Beregningsark!Z258*Beregningsark!AB258*Beregningsark!AD258*Beregningsark!AF258*Beregningsark!AJ258,Beregningsark!AK258*Beregningsark!J258*Beregningsark!K258*Beregningsark!L258*Beregningsark!N258*Beregningsark!P258*Beregningsark!R258*Beregningsark!S258*Beregningsark!T258*Beregningsark!Y258*Beregningsark!Z258*Beregningsark!AB258*Beregningsark!AD258*Beregningsark!AF258*Beregningsark!AJ258*0.7672))</f>
        <v/>
      </c>
      <c r="K258" s="15" t="str">
        <f>IF(Beregningsark!AQ258="","",IF(OR(I258="Motorvejsstrækning",I258="Frakørselsflettestrækning",I258="Tilkørselsflettestrækning",I258="Motorvejsforgrening",I258="Motorvejssammenløb",I258="Motorvejsvekselstrækning",I258="Sideanlæg"),Beregningsark!AL258*Beregningsark!J258*Beregningsark!K258*Beregningsark!M258*Beregningsark!O258*Beregningsark!P258*Beregningsark!Q258*Beregningsark!R258*Beregningsark!S258*Beregningsark!T258*Beregningsark!Y258*Beregningsark!AA258*Beregningsark!AC258*Beregningsark!AE258*Beregningsark!AG258*Beregningsark!AJ258,Beregningsark!AL258*Beregningsark!J258*Beregningsark!K258*Beregningsark!M258*Beregningsark!O258*Beregningsark!P258*Beregningsark!Q258*Beregningsark!R258*Beregningsark!S258*Beregningsark!T258*Beregningsark!Y258*Beregningsark!AA258*Beregningsark!AC258*Beregningsark!AE258*Beregningsark!AG258*Beregningsark!AJ258*0.8833))</f>
        <v/>
      </c>
      <c r="L258" s="15" t="str">
        <f>IF(Beregningsark!AQ258="","",IF(OR(I258="Motorvejsstrækning",I258="Frakørselsflettestrækning",I258="Tilkørselsflettestrækning",I258="Motorvejsforgrening",I258="Motorvejssammenløb",I258="Motorvejsvekselstrækning",I258="Sideanlæg"),Beregningsark!AM258*Beregningsark!J258*Beregningsark!K258*Beregningsark!M258*Beregningsark!O258*Beregningsark!P258*Beregningsark!Q258*Beregningsark!R258*Beregningsark!S258*Beregningsark!U258*Beregningsark!Y258*Beregningsark!AA258*Beregningsark!AC258*Beregningsark!AE258*Beregningsark!AG258*Beregningsark!AJ258,Beregningsark!AM258*Beregningsark!J258*Beregningsark!K258*Beregningsark!M258*Beregningsark!O258*Beregningsark!P258*Beregningsark!Q258*Beregningsark!R258*Beregningsark!S258*Beregningsark!U258*Beregningsark!Y258*Beregningsark!AA258*Beregningsark!AC258*Beregningsark!AE258*Beregningsark!AG258*Beregningsark!AJ258*1.1176))</f>
        <v/>
      </c>
      <c r="M258" s="15" t="str">
        <f t="shared" si="9"/>
        <v/>
      </c>
      <c r="N258" s="15" t="str">
        <f>IF(Beregningsark!AQ258="","",IF(OR(I258="Motorvejsstrækning",I258="Frakørselsflettestrækning",I258="Tilkørselsflettestrækning",I258="Motorvejsforgrening",I258="Motorvejssammenløb",I258="Motorvejsvekselstrækning",I258="Sideanlæg"),Beregningsark!AN258*Beregningsark!J258*Beregningsark!K258*Beregningsark!L258*Beregningsark!N258*Beregningsark!P258*Beregningsark!R258*Beregningsark!S258*Beregningsark!V258*Beregningsark!Y258*Beregningsark!Z258*Beregningsark!AB258*Beregningsark!AD258*Beregningsark!AH258*Beregningsark!AJ258,Beregningsark!AN258*Beregningsark!J258*Beregningsark!K258*Beregningsark!L258*Beregningsark!N258*Beregningsark!P258*Beregningsark!R258*Beregningsark!S258*Beregningsark!V258*Beregningsark!Y258*Beregningsark!Z258*Beregningsark!AB258*Beregningsark!AD258*Beregningsark!AH258*Beregningsark!AJ258*0.7672))</f>
        <v/>
      </c>
      <c r="O258" s="15" t="str">
        <f>IF(Beregningsark!AQ258="","",IF(OR(I258="Motorvejsstrækning",I258="Frakørselsflettestrækning",I258="Tilkørselsflettestrækning",I258="Motorvejsforgrening",I258="Motorvejssammenløb",I258="Motorvejsvekselstrækning",I258="Sideanlæg"),Beregningsark!AO258*Beregningsark!J258*Beregningsark!K258*Beregningsark!L258*Beregningsark!N258*Beregningsark!P258*Beregningsark!R258*Beregningsark!S258*Beregningsark!W258*Beregningsark!Y258*Beregningsark!Z258*Beregningsark!AB258*Beregningsark!AD258*Beregningsark!AH258*Beregningsark!AJ258,Beregningsark!AO258*Beregningsark!J258*Beregningsark!K258*Beregningsark!L258*Beregningsark!N258*Beregningsark!P258*Beregningsark!R258*Beregningsark!S258*Beregningsark!W258*Beregningsark!Y258*Beregningsark!Z258*Beregningsark!AB258*Beregningsark!AD258*Beregningsark!AH258*Beregningsark!AJ258*0.7672))</f>
        <v/>
      </c>
      <c r="P258" s="15" t="str">
        <f>IF(Beregningsark!AQ258="","",IF(OR(I258="Motorvejsstrækning",I258="Frakørselsflettestrækning",I258="Tilkørselsflettestrækning",I258="Motorvejsforgrening",I258="Motorvejssammenløb",I258="Motorvejsvekselstrækning",I258="Sideanlæg"),Beregningsark!AP258*Beregningsark!J258*Beregningsark!K258*Beregningsark!L258*Beregningsark!N258*Beregningsark!P258*Beregningsark!R258*Beregningsark!S258*Beregningsark!X258*Beregningsark!Y258*Beregningsark!Z258*Beregningsark!AB258*Beregningsark!AD258*Beregningsark!AI258*Beregningsark!AJ258,Beregningsark!AP258*Beregningsark!J258*Beregningsark!K258*Beregningsark!L258*Beregningsark!N258*Beregningsark!P258*Beregningsark!R258*Beregningsark!S258*Beregningsark!X258*Beregningsark!Y258*Beregningsark!Z258*Beregningsark!AB258*Beregningsark!AD258*Beregningsark!AI258*Beregningsark!AJ258*0.7672))</f>
        <v/>
      </c>
      <c r="Q258" s="15" t="str">
        <f t="shared" si="10"/>
        <v/>
      </c>
      <c r="R258" s="17" t="str">
        <f t="shared" si="11"/>
        <v/>
      </c>
    </row>
    <row r="259" spans="1:18" x14ac:dyDescent="0.25">
      <c r="A259" s="4" t="str">
        <f>IF(Inddata!A274="","",Inddata!A274)</f>
        <v/>
      </c>
      <c r="B259" s="4" t="str">
        <f>IF(Inddata!B274="","",Inddata!B274)</f>
        <v/>
      </c>
      <c r="C259" s="4" t="str">
        <f>IF(Inddata!C274="","",Inddata!C274)</f>
        <v/>
      </c>
      <c r="D259" s="4" t="str">
        <f>IF(Inddata!D274="","",Inddata!D274)</f>
        <v/>
      </c>
      <c r="E259" s="4" t="str">
        <f>IF(Inddata!E274="","",Inddata!E274)</f>
        <v/>
      </c>
      <c r="F259" s="4" t="str">
        <f>IF(Inddata!F274="","",Inddata!F274)</f>
        <v/>
      </c>
      <c r="G259" s="4">
        <f>IF(Inddata!G274="","",Inddata!G274)</f>
        <v>0</v>
      </c>
      <c r="H259" s="4" t="str">
        <f>IF(Inddata!H274&gt;0.5,Inddata!H274,"")</f>
        <v/>
      </c>
      <c r="I259" s="4" t="str">
        <f>IF(Inddata!I274="","",Inddata!I274)</f>
        <v/>
      </c>
      <c r="J259" s="15" t="str">
        <f>IF(Beregningsark!AQ259="","",IF(OR(I259="Motorvejsstrækning",I259="Frakørselsflettestrækning",I259="Tilkørselsflettestrækning",I259="Motorvejsforgrening",I259="Motorvejssammenløb",I259="Motorvejsvekselstrækning",I259="Sideanlæg"),Beregningsark!AK259*Beregningsark!J259*Beregningsark!K259*Beregningsark!L259*Beregningsark!N259*Beregningsark!P259*Beregningsark!R259*Beregningsark!S259*Beregningsark!T259*Beregningsark!Y259*Beregningsark!Z259*Beregningsark!AB259*Beregningsark!AD259*Beregningsark!AF259*Beregningsark!AJ259,Beregningsark!AK259*Beregningsark!J259*Beregningsark!K259*Beregningsark!L259*Beregningsark!N259*Beregningsark!P259*Beregningsark!R259*Beregningsark!S259*Beregningsark!T259*Beregningsark!Y259*Beregningsark!Z259*Beregningsark!AB259*Beregningsark!AD259*Beregningsark!AF259*Beregningsark!AJ259*0.7672))</f>
        <v/>
      </c>
      <c r="K259" s="15" t="str">
        <f>IF(Beregningsark!AQ259="","",IF(OR(I259="Motorvejsstrækning",I259="Frakørselsflettestrækning",I259="Tilkørselsflettestrækning",I259="Motorvejsforgrening",I259="Motorvejssammenløb",I259="Motorvejsvekselstrækning",I259="Sideanlæg"),Beregningsark!AL259*Beregningsark!J259*Beregningsark!K259*Beregningsark!M259*Beregningsark!O259*Beregningsark!P259*Beregningsark!Q259*Beregningsark!R259*Beregningsark!S259*Beregningsark!T259*Beregningsark!Y259*Beregningsark!AA259*Beregningsark!AC259*Beregningsark!AE259*Beregningsark!AG259*Beregningsark!AJ259,Beregningsark!AL259*Beregningsark!J259*Beregningsark!K259*Beregningsark!M259*Beregningsark!O259*Beregningsark!P259*Beregningsark!Q259*Beregningsark!R259*Beregningsark!S259*Beregningsark!T259*Beregningsark!Y259*Beregningsark!AA259*Beregningsark!AC259*Beregningsark!AE259*Beregningsark!AG259*Beregningsark!AJ259*0.8833))</f>
        <v/>
      </c>
      <c r="L259" s="15" t="str">
        <f>IF(Beregningsark!AQ259="","",IF(OR(I259="Motorvejsstrækning",I259="Frakørselsflettestrækning",I259="Tilkørselsflettestrækning",I259="Motorvejsforgrening",I259="Motorvejssammenløb",I259="Motorvejsvekselstrækning",I259="Sideanlæg"),Beregningsark!AM259*Beregningsark!J259*Beregningsark!K259*Beregningsark!M259*Beregningsark!O259*Beregningsark!P259*Beregningsark!Q259*Beregningsark!R259*Beregningsark!S259*Beregningsark!U259*Beregningsark!Y259*Beregningsark!AA259*Beregningsark!AC259*Beregningsark!AE259*Beregningsark!AG259*Beregningsark!AJ259,Beregningsark!AM259*Beregningsark!J259*Beregningsark!K259*Beregningsark!M259*Beregningsark!O259*Beregningsark!P259*Beregningsark!Q259*Beregningsark!R259*Beregningsark!S259*Beregningsark!U259*Beregningsark!Y259*Beregningsark!AA259*Beregningsark!AC259*Beregningsark!AE259*Beregningsark!AG259*Beregningsark!AJ259*1.1176))</f>
        <v/>
      </c>
      <c r="M259" s="15" t="str">
        <f t="shared" si="9"/>
        <v/>
      </c>
      <c r="N259" s="15" t="str">
        <f>IF(Beregningsark!AQ259="","",IF(OR(I259="Motorvejsstrækning",I259="Frakørselsflettestrækning",I259="Tilkørselsflettestrækning",I259="Motorvejsforgrening",I259="Motorvejssammenløb",I259="Motorvejsvekselstrækning",I259="Sideanlæg"),Beregningsark!AN259*Beregningsark!J259*Beregningsark!K259*Beregningsark!L259*Beregningsark!N259*Beregningsark!P259*Beregningsark!R259*Beregningsark!S259*Beregningsark!V259*Beregningsark!Y259*Beregningsark!Z259*Beregningsark!AB259*Beregningsark!AD259*Beregningsark!AH259*Beregningsark!AJ259,Beregningsark!AN259*Beregningsark!J259*Beregningsark!K259*Beregningsark!L259*Beregningsark!N259*Beregningsark!P259*Beregningsark!R259*Beregningsark!S259*Beregningsark!V259*Beregningsark!Y259*Beregningsark!Z259*Beregningsark!AB259*Beregningsark!AD259*Beregningsark!AH259*Beregningsark!AJ259*0.7672))</f>
        <v/>
      </c>
      <c r="O259" s="15" t="str">
        <f>IF(Beregningsark!AQ259="","",IF(OR(I259="Motorvejsstrækning",I259="Frakørselsflettestrækning",I259="Tilkørselsflettestrækning",I259="Motorvejsforgrening",I259="Motorvejssammenløb",I259="Motorvejsvekselstrækning",I259="Sideanlæg"),Beregningsark!AO259*Beregningsark!J259*Beregningsark!K259*Beregningsark!L259*Beregningsark!N259*Beregningsark!P259*Beregningsark!R259*Beregningsark!S259*Beregningsark!W259*Beregningsark!Y259*Beregningsark!Z259*Beregningsark!AB259*Beregningsark!AD259*Beregningsark!AH259*Beregningsark!AJ259,Beregningsark!AO259*Beregningsark!J259*Beregningsark!K259*Beregningsark!L259*Beregningsark!N259*Beregningsark!P259*Beregningsark!R259*Beregningsark!S259*Beregningsark!W259*Beregningsark!Y259*Beregningsark!Z259*Beregningsark!AB259*Beregningsark!AD259*Beregningsark!AH259*Beregningsark!AJ259*0.7672))</f>
        <v/>
      </c>
      <c r="P259" s="15" t="str">
        <f>IF(Beregningsark!AQ259="","",IF(OR(I259="Motorvejsstrækning",I259="Frakørselsflettestrækning",I259="Tilkørselsflettestrækning",I259="Motorvejsforgrening",I259="Motorvejssammenløb",I259="Motorvejsvekselstrækning",I259="Sideanlæg"),Beregningsark!AP259*Beregningsark!J259*Beregningsark!K259*Beregningsark!L259*Beregningsark!N259*Beregningsark!P259*Beregningsark!R259*Beregningsark!S259*Beregningsark!X259*Beregningsark!Y259*Beregningsark!Z259*Beregningsark!AB259*Beregningsark!AD259*Beregningsark!AI259*Beregningsark!AJ259,Beregningsark!AP259*Beregningsark!J259*Beregningsark!K259*Beregningsark!L259*Beregningsark!N259*Beregningsark!P259*Beregningsark!R259*Beregningsark!S259*Beregningsark!X259*Beregningsark!Y259*Beregningsark!Z259*Beregningsark!AB259*Beregningsark!AD259*Beregningsark!AI259*Beregningsark!AJ259*0.7672))</f>
        <v/>
      </c>
      <c r="Q259" s="15" t="str">
        <f t="shared" si="10"/>
        <v/>
      </c>
      <c r="R259" s="17" t="str">
        <f t="shared" si="11"/>
        <v/>
      </c>
    </row>
    <row r="260" spans="1:18" x14ac:dyDescent="0.25">
      <c r="A260" s="4" t="str">
        <f>IF(Inddata!A275="","",Inddata!A275)</f>
        <v/>
      </c>
      <c r="B260" s="4" t="str">
        <f>IF(Inddata!B275="","",Inddata!B275)</f>
        <v/>
      </c>
      <c r="C260" s="4" t="str">
        <f>IF(Inddata!C275="","",Inddata!C275)</f>
        <v/>
      </c>
      <c r="D260" s="4" t="str">
        <f>IF(Inddata!D275="","",Inddata!D275)</f>
        <v/>
      </c>
      <c r="E260" s="4" t="str">
        <f>IF(Inddata!E275="","",Inddata!E275)</f>
        <v/>
      </c>
      <c r="F260" s="4" t="str">
        <f>IF(Inddata!F275="","",Inddata!F275)</f>
        <v/>
      </c>
      <c r="G260" s="4">
        <f>IF(Inddata!G275="","",Inddata!G275)</f>
        <v>0</v>
      </c>
      <c r="H260" s="4" t="str">
        <f>IF(Inddata!H275&gt;0.5,Inddata!H275,"")</f>
        <v/>
      </c>
      <c r="I260" s="4" t="str">
        <f>IF(Inddata!I275="","",Inddata!I275)</f>
        <v/>
      </c>
      <c r="J260" s="15" t="str">
        <f>IF(Beregningsark!AQ260="","",IF(OR(I260="Motorvejsstrækning",I260="Frakørselsflettestrækning",I260="Tilkørselsflettestrækning",I260="Motorvejsforgrening",I260="Motorvejssammenløb",I260="Motorvejsvekselstrækning",I260="Sideanlæg"),Beregningsark!AK260*Beregningsark!J260*Beregningsark!K260*Beregningsark!L260*Beregningsark!N260*Beregningsark!P260*Beregningsark!R260*Beregningsark!S260*Beregningsark!T260*Beregningsark!Y260*Beregningsark!Z260*Beregningsark!AB260*Beregningsark!AD260*Beregningsark!AF260*Beregningsark!AJ260,Beregningsark!AK260*Beregningsark!J260*Beregningsark!K260*Beregningsark!L260*Beregningsark!N260*Beregningsark!P260*Beregningsark!R260*Beregningsark!S260*Beregningsark!T260*Beregningsark!Y260*Beregningsark!Z260*Beregningsark!AB260*Beregningsark!AD260*Beregningsark!AF260*Beregningsark!AJ260*0.7672))</f>
        <v/>
      </c>
      <c r="K260" s="15" t="str">
        <f>IF(Beregningsark!AQ260="","",IF(OR(I260="Motorvejsstrækning",I260="Frakørselsflettestrækning",I260="Tilkørselsflettestrækning",I260="Motorvejsforgrening",I260="Motorvejssammenløb",I260="Motorvejsvekselstrækning",I260="Sideanlæg"),Beregningsark!AL260*Beregningsark!J260*Beregningsark!K260*Beregningsark!M260*Beregningsark!O260*Beregningsark!P260*Beregningsark!Q260*Beregningsark!R260*Beregningsark!S260*Beregningsark!T260*Beregningsark!Y260*Beregningsark!AA260*Beregningsark!AC260*Beregningsark!AE260*Beregningsark!AG260*Beregningsark!AJ260,Beregningsark!AL260*Beregningsark!J260*Beregningsark!K260*Beregningsark!M260*Beregningsark!O260*Beregningsark!P260*Beregningsark!Q260*Beregningsark!R260*Beregningsark!S260*Beregningsark!T260*Beregningsark!Y260*Beregningsark!AA260*Beregningsark!AC260*Beregningsark!AE260*Beregningsark!AG260*Beregningsark!AJ260*0.8833))</f>
        <v/>
      </c>
      <c r="L260" s="15" t="str">
        <f>IF(Beregningsark!AQ260="","",IF(OR(I260="Motorvejsstrækning",I260="Frakørselsflettestrækning",I260="Tilkørselsflettestrækning",I260="Motorvejsforgrening",I260="Motorvejssammenløb",I260="Motorvejsvekselstrækning",I260="Sideanlæg"),Beregningsark!AM260*Beregningsark!J260*Beregningsark!K260*Beregningsark!M260*Beregningsark!O260*Beregningsark!P260*Beregningsark!Q260*Beregningsark!R260*Beregningsark!S260*Beregningsark!U260*Beregningsark!Y260*Beregningsark!AA260*Beregningsark!AC260*Beregningsark!AE260*Beregningsark!AG260*Beregningsark!AJ260,Beregningsark!AM260*Beregningsark!J260*Beregningsark!K260*Beregningsark!M260*Beregningsark!O260*Beregningsark!P260*Beregningsark!Q260*Beregningsark!R260*Beregningsark!S260*Beregningsark!U260*Beregningsark!Y260*Beregningsark!AA260*Beregningsark!AC260*Beregningsark!AE260*Beregningsark!AG260*Beregningsark!AJ260*1.1176))</f>
        <v/>
      </c>
      <c r="M260" s="15" t="str">
        <f t="shared" si="9"/>
        <v/>
      </c>
      <c r="N260" s="15" t="str">
        <f>IF(Beregningsark!AQ260="","",IF(OR(I260="Motorvejsstrækning",I260="Frakørselsflettestrækning",I260="Tilkørselsflettestrækning",I260="Motorvejsforgrening",I260="Motorvejssammenløb",I260="Motorvejsvekselstrækning",I260="Sideanlæg"),Beregningsark!AN260*Beregningsark!J260*Beregningsark!K260*Beregningsark!L260*Beregningsark!N260*Beregningsark!P260*Beregningsark!R260*Beregningsark!S260*Beregningsark!V260*Beregningsark!Y260*Beregningsark!Z260*Beregningsark!AB260*Beregningsark!AD260*Beregningsark!AH260*Beregningsark!AJ260,Beregningsark!AN260*Beregningsark!J260*Beregningsark!K260*Beregningsark!L260*Beregningsark!N260*Beregningsark!P260*Beregningsark!R260*Beregningsark!S260*Beregningsark!V260*Beregningsark!Y260*Beregningsark!Z260*Beregningsark!AB260*Beregningsark!AD260*Beregningsark!AH260*Beregningsark!AJ260*0.7672))</f>
        <v/>
      </c>
      <c r="O260" s="15" t="str">
        <f>IF(Beregningsark!AQ260="","",IF(OR(I260="Motorvejsstrækning",I260="Frakørselsflettestrækning",I260="Tilkørselsflettestrækning",I260="Motorvejsforgrening",I260="Motorvejssammenløb",I260="Motorvejsvekselstrækning",I260="Sideanlæg"),Beregningsark!AO260*Beregningsark!J260*Beregningsark!K260*Beregningsark!L260*Beregningsark!N260*Beregningsark!P260*Beregningsark!R260*Beregningsark!S260*Beregningsark!W260*Beregningsark!Y260*Beregningsark!Z260*Beregningsark!AB260*Beregningsark!AD260*Beregningsark!AH260*Beregningsark!AJ260,Beregningsark!AO260*Beregningsark!J260*Beregningsark!K260*Beregningsark!L260*Beregningsark!N260*Beregningsark!P260*Beregningsark!R260*Beregningsark!S260*Beregningsark!W260*Beregningsark!Y260*Beregningsark!Z260*Beregningsark!AB260*Beregningsark!AD260*Beregningsark!AH260*Beregningsark!AJ260*0.7672))</f>
        <v/>
      </c>
      <c r="P260" s="15" t="str">
        <f>IF(Beregningsark!AQ260="","",IF(OR(I260="Motorvejsstrækning",I260="Frakørselsflettestrækning",I260="Tilkørselsflettestrækning",I260="Motorvejsforgrening",I260="Motorvejssammenløb",I260="Motorvejsvekselstrækning",I260="Sideanlæg"),Beregningsark!AP260*Beregningsark!J260*Beregningsark!K260*Beregningsark!L260*Beregningsark!N260*Beregningsark!P260*Beregningsark!R260*Beregningsark!S260*Beregningsark!X260*Beregningsark!Y260*Beregningsark!Z260*Beregningsark!AB260*Beregningsark!AD260*Beregningsark!AI260*Beregningsark!AJ260,Beregningsark!AP260*Beregningsark!J260*Beregningsark!K260*Beregningsark!L260*Beregningsark!N260*Beregningsark!P260*Beregningsark!R260*Beregningsark!S260*Beregningsark!X260*Beregningsark!Y260*Beregningsark!Z260*Beregningsark!AB260*Beregningsark!AD260*Beregningsark!AI260*Beregningsark!AJ260*0.7672))</f>
        <v/>
      </c>
      <c r="Q260" s="15" t="str">
        <f t="shared" si="10"/>
        <v/>
      </c>
      <c r="R260" s="17" t="str">
        <f t="shared" si="11"/>
        <v/>
      </c>
    </row>
    <row r="261" spans="1:18" x14ac:dyDescent="0.25">
      <c r="A261" s="4" t="str">
        <f>IF(Inddata!A276="","",Inddata!A276)</f>
        <v/>
      </c>
      <c r="B261" s="4" t="str">
        <f>IF(Inddata!B276="","",Inddata!B276)</f>
        <v/>
      </c>
      <c r="C261" s="4" t="str">
        <f>IF(Inddata!C276="","",Inddata!C276)</f>
        <v/>
      </c>
      <c r="D261" s="4" t="str">
        <f>IF(Inddata!D276="","",Inddata!D276)</f>
        <v/>
      </c>
      <c r="E261" s="4" t="str">
        <f>IF(Inddata!E276="","",Inddata!E276)</f>
        <v/>
      </c>
      <c r="F261" s="4" t="str">
        <f>IF(Inddata!F276="","",Inddata!F276)</f>
        <v/>
      </c>
      <c r="G261" s="4">
        <f>IF(Inddata!G276="","",Inddata!G276)</f>
        <v>0</v>
      </c>
      <c r="H261" s="4" t="str">
        <f>IF(Inddata!H276&gt;0.5,Inddata!H276,"")</f>
        <v/>
      </c>
      <c r="I261" s="4" t="str">
        <f>IF(Inddata!I276="","",Inddata!I276)</f>
        <v/>
      </c>
      <c r="J261" s="15" t="str">
        <f>IF(Beregningsark!AQ261="","",IF(OR(I261="Motorvejsstrækning",I261="Frakørselsflettestrækning",I261="Tilkørselsflettestrækning",I261="Motorvejsforgrening",I261="Motorvejssammenløb",I261="Motorvejsvekselstrækning",I261="Sideanlæg"),Beregningsark!AK261*Beregningsark!J261*Beregningsark!K261*Beregningsark!L261*Beregningsark!N261*Beregningsark!P261*Beregningsark!R261*Beregningsark!S261*Beregningsark!T261*Beregningsark!Y261*Beregningsark!Z261*Beregningsark!AB261*Beregningsark!AD261*Beregningsark!AF261*Beregningsark!AJ261,Beregningsark!AK261*Beregningsark!J261*Beregningsark!K261*Beregningsark!L261*Beregningsark!N261*Beregningsark!P261*Beregningsark!R261*Beregningsark!S261*Beregningsark!T261*Beregningsark!Y261*Beregningsark!Z261*Beregningsark!AB261*Beregningsark!AD261*Beregningsark!AF261*Beregningsark!AJ261*0.7672))</f>
        <v/>
      </c>
      <c r="K261" s="15" t="str">
        <f>IF(Beregningsark!AQ261="","",IF(OR(I261="Motorvejsstrækning",I261="Frakørselsflettestrækning",I261="Tilkørselsflettestrækning",I261="Motorvejsforgrening",I261="Motorvejssammenløb",I261="Motorvejsvekselstrækning",I261="Sideanlæg"),Beregningsark!AL261*Beregningsark!J261*Beregningsark!K261*Beregningsark!M261*Beregningsark!O261*Beregningsark!P261*Beregningsark!Q261*Beregningsark!R261*Beregningsark!S261*Beregningsark!T261*Beregningsark!Y261*Beregningsark!AA261*Beregningsark!AC261*Beregningsark!AE261*Beregningsark!AG261*Beregningsark!AJ261,Beregningsark!AL261*Beregningsark!J261*Beregningsark!K261*Beregningsark!M261*Beregningsark!O261*Beregningsark!P261*Beregningsark!Q261*Beregningsark!R261*Beregningsark!S261*Beregningsark!T261*Beregningsark!Y261*Beregningsark!AA261*Beregningsark!AC261*Beregningsark!AE261*Beregningsark!AG261*Beregningsark!AJ261*0.8833))</f>
        <v/>
      </c>
      <c r="L261" s="15" t="str">
        <f>IF(Beregningsark!AQ261="","",IF(OR(I261="Motorvejsstrækning",I261="Frakørselsflettestrækning",I261="Tilkørselsflettestrækning",I261="Motorvejsforgrening",I261="Motorvejssammenløb",I261="Motorvejsvekselstrækning",I261="Sideanlæg"),Beregningsark!AM261*Beregningsark!J261*Beregningsark!K261*Beregningsark!M261*Beregningsark!O261*Beregningsark!P261*Beregningsark!Q261*Beregningsark!R261*Beregningsark!S261*Beregningsark!U261*Beregningsark!Y261*Beregningsark!AA261*Beregningsark!AC261*Beregningsark!AE261*Beregningsark!AG261*Beregningsark!AJ261,Beregningsark!AM261*Beregningsark!J261*Beregningsark!K261*Beregningsark!M261*Beregningsark!O261*Beregningsark!P261*Beregningsark!Q261*Beregningsark!R261*Beregningsark!S261*Beregningsark!U261*Beregningsark!Y261*Beregningsark!AA261*Beregningsark!AC261*Beregningsark!AE261*Beregningsark!AG261*Beregningsark!AJ261*1.1176))</f>
        <v/>
      </c>
      <c r="M261" s="15" t="str">
        <f t="shared" si="9"/>
        <v/>
      </c>
      <c r="N261" s="15" t="str">
        <f>IF(Beregningsark!AQ261="","",IF(OR(I261="Motorvejsstrækning",I261="Frakørselsflettestrækning",I261="Tilkørselsflettestrækning",I261="Motorvejsforgrening",I261="Motorvejssammenløb",I261="Motorvejsvekselstrækning",I261="Sideanlæg"),Beregningsark!AN261*Beregningsark!J261*Beregningsark!K261*Beregningsark!L261*Beregningsark!N261*Beregningsark!P261*Beregningsark!R261*Beregningsark!S261*Beregningsark!V261*Beregningsark!Y261*Beregningsark!Z261*Beregningsark!AB261*Beregningsark!AD261*Beregningsark!AH261*Beregningsark!AJ261,Beregningsark!AN261*Beregningsark!J261*Beregningsark!K261*Beregningsark!L261*Beregningsark!N261*Beregningsark!P261*Beregningsark!R261*Beregningsark!S261*Beregningsark!V261*Beregningsark!Y261*Beregningsark!Z261*Beregningsark!AB261*Beregningsark!AD261*Beregningsark!AH261*Beregningsark!AJ261*0.7672))</f>
        <v/>
      </c>
      <c r="O261" s="15" t="str">
        <f>IF(Beregningsark!AQ261="","",IF(OR(I261="Motorvejsstrækning",I261="Frakørselsflettestrækning",I261="Tilkørselsflettestrækning",I261="Motorvejsforgrening",I261="Motorvejssammenløb",I261="Motorvejsvekselstrækning",I261="Sideanlæg"),Beregningsark!AO261*Beregningsark!J261*Beregningsark!K261*Beregningsark!L261*Beregningsark!N261*Beregningsark!P261*Beregningsark!R261*Beregningsark!S261*Beregningsark!W261*Beregningsark!Y261*Beregningsark!Z261*Beregningsark!AB261*Beregningsark!AD261*Beregningsark!AH261*Beregningsark!AJ261,Beregningsark!AO261*Beregningsark!J261*Beregningsark!K261*Beregningsark!L261*Beregningsark!N261*Beregningsark!P261*Beregningsark!R261*Beregningsark!S261*Beregningsark!W261*Beregningsark!Y261*Beregningsark!Z261*Beregningsark!AB261*Beregningsark!AD261*Beregningsark!AH261*Beregningsark!AJ261*0.7672))</f>
        <v/>
      </c>
      <c r="P261" s="15" t="str">
        <f>IF(Beregningsark!AQ261="","",IF(OR(I261="Motorvejsstrækning",I261="Frakørselsflettestrækning",I261="Tilkørselsflettestrækning",I261="Motorvejsforgrening",I261="Motorvejssammenløb",I261="Motorvejsvekselstrækning",I261="Sideanlæg"),Beregningsark!AP261*Beregningsark!J261*Beregningsark!K261*Beregningsark!L261*Beregningsark!N261*Beregningsark!P261*Beregningsark!R261*Beregningsark!S261*Beregningsark!X261*Beregningsark!Y261*Beregningsark!Z261*Beregningsark!AB261*Beregningsark!AD261*Beregningsark!AI261*Beregningsark!AJ261,Beregningsark!AP261*Beregningsark!J261*Beregningsark!K261*Beregningsark!L261*Beregningsark!N261*Beregningsark!P261*Beregningsark!R261*Beregningsark!S261*Beregningsark!X261*Beregningsark!Y261*Beregningsark!Z261*Beregningsark!AB261*Beregningsark!AD261*Beregningsark!AI261*Beregningsark!AJ261*0.7672))</f>
        <v/>
      </c>
      <c r="Q261" s="15" t="str">
        <f t="shared" si="10"/>
        <v/>
      </c>
      <c r="R261" s="17" t="str">
        <f t="shared" si="11"/>
        <v/>
      </c>
    </row>
    <row r="262" spans="1:18" x14ac:dyDescent="0.25">
      <c r="A262" s="4" t="str">
        <f>IF(Inddata!A277="","",Inddata!A277)</f>
        <v/>
      </c>
      <c r="B262" s="4" t="str">
        <f>IF(Inddata!B277="","",Inddata!B277)</f>
        <v/>
      </c>
      <c r="C262" s="4" t="str">
        <f>IF(Inddata!C277="","",Inddata!C277)</f>
        <v/>
      </c>
      <c r="D262" s="4" t="str">
        <f>IF(Inddata!D277="","",Inddata!D277)</f>
        <v/>
      </c>
      <c r="E262" s="4" t="str">
        <f>IF(Inddata!E277="","",Inddata!E277)</f>
        <v/>
      </c>
      <c r="F262" s="4" t="str">
        <f>IF(Inddata!F277="","",Inddata!F277)</f>
        <v/>
      </c>
      <c r="G262" s="4">
        <f>IF(Inddata!G277="","",Inddata!G277)</f>
        <v>0</v>
      </c>
      <c r="H262" s="4" t="str">
        <f>IF(Inddata!H277&gt;0.5,Inddata!H277,"")</f>
        <v/>
      </c>
      <c r="I262" s="4" t="str">
        <f>IF(Inddata!I277="","",Inddata!I277)</f>
        <v/>
      </c>
      <c r="J262" s="15" t="str">
        <f>IF(Beregningsark!AQ262="","",IF(OR(I262="Motorvejsstrækning",I262="Frakørselsflettestrækning",I262="Tilkørselsflettestrækning",I262="Motorvejsforgrening",I262="Motorvejssammenløb",I262="Motorvejsvekselstrækning",I262="Sideanlæg"),Beregningsark!AK262*Beregningsark!J262*Beregningsark!K262*Beregningsark!L262*Beregningsark!N262*Beregningsark!P262*Beregningsark!R262*Beregningsark!S262*Beregningsark!T262*Beregningsark!Y262*Beregningsark!Z262*Beregningsark!AB262*Beregningsark!AD262*Beregningsark!AF262*Beregningsark!AJ262,Beregningsark!AK262*Beregningsark!J262*Beregningsark!K262*Beregningsark!L262*Beregningsark!N262*Beregningsark!P262*Beregningsark!R262*Beregningsark!S262*Beregningsark!T262*Beregningsark!Y262*Beregningsark!Z262*Beregningsark!AB262*Beregningsark!AD262*Beregningsark!AF262*Beregningsark!AJ262*0.7672))</f>
        <v/>
      </c>
      <c r="K262" s="15" t="str">
        <f>IF(Beregningsark!AQ262="","",IF(OR(I262="Motorvejsstrækning",I262="Frakørselsflettestrækning",I262="Tilkørselsflettestrækning",I262="Motorvejsforgrening",I262="Motorvejssammenløb",I262="Motorvejsvekselstrækning",I262="Sideanlæg"),Beregningsark!AL262*Beregningsark!J262*Beregningsark!K262*Beregningsark!M262*Beregningsark!O262*Beregningsark!P262*Beregningsark!Q262*Beregningsark!R262*Beregningsark!S262*Beregningsark!T262*Beregningsark!Y262*Beregningsark!AA262*Beregningsark!AC262*Beregningsark!AE262*Beregningsark!AG262*Beregningsark!AJ262,Beregningsark!AL262*Beregningsark!J262*Beregningsark!K262*Beregningsark!M262*Beregningsark!O262*Beregningsark!P262*Beregningsark!Q262*Beregningsark!R262*Beregningsark!S262*Beregningsark!T262*Beregningsark!Y262*Beregningsark!AA262*Beregningsark!AC262*Beregningsark!AE262*Beregningsark!AG262*Beregningsark!AJ262*0.8833))</f>
        <v/>
      </c>
      <c r="L262" s="15" t="str">
        <f>IF(Beregningsark!AQ262="","",IF(OR(I262="Motorvejsstrækning",I262="Frakørselsflettestrækning",I262="Tilkørselsflettestrækning",I262="Motorvejsforgrening",I262="Motorvejssammenløb",I262="Motorvejsvekselstrækning",I262="Sideanlæg"),Beregningsark!AM262*Beregningsark!J262*Beregningsark!K262*Beregningsark!M262*Beregningsark!O262*Beregningsark!P262*Beregningsark!Q262*Beregningsark!R262*Beregningsark!S262*Beregningsark!U262*Beregningsark!Y262*Beregningsark!AA262*Beregningsark!AC262*Beregningsark!AE262*Beregningsark!AG262*Beregningsark!AJ262,Beregningsark!AM262*Beregningsark!J262*Beregningsark!K262*Beregningsark!M262*Beregningsark!O262*Beregningsark!P262*Beregningsark!Q262*Beregningsark!R262*Beregningsark!S262*Beregningsark!U262*Beregningsark!Y262*Beregningsark!AA262*Beregningsark!AC262*Beregningsark!AE262*Beregningsark!AG262*Beregningsark!AJ262*1.1176))</f>
        <v/>
      </c>
      <c r="M262" s="15" t="str">
        <f t="shared" si="9"/>
        <v/>
      </c>
      <c r="N262" s="15" t="str">
        <f>IF(Beregningsark!AQ262="","",IF(OR(I262="Motorvejsstrækning",I262="Frakørselsflettestrækning",I262="Tilkørselsflettestrækning",I262="Motorvejsforgrening",I262="Motorvejssammenløb",I262="Motorvejsvekselstrækning",I262="Sideanlæg"),Beregningsark!AN262*Beregningsark!J262*Beregningsark!K262*Beregningsark!L262*Beregningsark!N262*Beregningsark!P262*Beregningsark!R262*Beregningsark!S262*Beregningsark!V262*Beregningsark!Y262*Beregningsark!Z262*Beregningsark!AB262*Beregningsark!AD262*Beregningsark!AH262*Beregningsark!AJ262,Beregningsark!AN262*Beregningsark!J262*Beregningsark!K262*Beregningsark!L262*Beregningsark!N262*Beregningsark!P262*Beregningsark!R262*Beregningsark!S262*Beregningsark!V262*Beregningsark!Y262*Beregningsark!Z262*Beregningsark!AB262*Beregningsark!AD262*Beregningsark!AH262*Beregningsark!AJ262*0.7672))</f>
        <v/>
      </c>
      <c r="O262" s="15" t="str">
        <f>IF(Beregningsark!AQ262="","",IF(OR(I262="Motorvejsstrækning",I262="Frakørselsflettestrækning",I262="Tilkørselsflettestrækning",I262="Motorvejsforgrening",I262="Motorvejssammenløb",I262="Motorvejsvekselstrækning",I262="Sideanlæg"),Beregningsark!AO262*Beregningsark!J262*Beregningsark!K262*Beregningsark!L262*Beregningsark!N262*Beregningsark!P262*Beregningsark!R262*Beregningsark!S262*Beregningsark!W262*Beregningsark!Y262*Beregningsark!Z262*Beregningsark!AB262*Beregningsark!AD262*Beregningsark!AH262*Beregningsark!AJ262,Beregningsark!AO262*Beregningsark!J262*Beregningsark!K262*Beregningsark!L262*Beregningsark!N262*Beregningsark!P262*Beregningsark!R262*Beregningsark!S262*Beregningsark!W262*Beregningsark!Y262*Beregningsark!Z262*Beregningsark!AB262*Beregningsark!AD262*Beregningsark!AH262*Beregningsark!AJ262*0.7672))</f>
        <v/>
      </c>
      <c r="P262" s="15" t="str">
        <f>IF(Beregningsark!AQ262="","",IF(OR(I262="Motorvejsstrækning",I262="Frakørselsflettestrækning",I262="Tilkørselsflettestrækning",I262="Motorvejsforgrening",I262="Motorvejssammenløb",I262="Motorvejsvekselstrækning",I262="Sideanlæg"),Beregningsark!AP262*Beregningsark!J262*Beregningsark!K262*Beregningsark!L262*Beregningsark!N262*Beregningsark!P262*Beregningsark!R262*Beregningsark!S262*Beregningsark!X262*Beregningsark!Y262*Beregningsark!Z262*Beregningsark!AB262*Beregningsark!AD262*Beregningsark!AI262*Beregningsark!AJ262,Beregningsark!AP262*Beregningsark!J262*Beregningsark!K262*Beregningsark!L262*Beregningsark!N262*Beregningsark!P262*Beregningsark!R262*Beregningsark!S262*Beregningsark!X262*Beregningsark!Y262*Beregningsark!Z262*Beregningsark!AB262*Beregningsark!AD262*Beregningsark!AI262*Beregningsark!AJ262*0.7672))</f>
        <v/>
      </c>
      <c r="Q262" s="15" t="str">
        <f t="shared" si="10"/>
        <v/>
      </c>
      <c r="R262" s="17" t="str">
        <f t="shared" si="11"/>
        <v/>
      </c>
    </row>
    <row r="263" spans="1:18" x14ac:dyDescent="0.25">
      <c r="A263" s="4" t="str">
        <f>IF(Inddata!A278="","",Inddata!A278)</f>
        <v/>
      </c>
      <c r="B263" s="4" t="str">
        <f>IF(Inddata!B278="","",Inddata!B278)</f>
        <v/>
      </c>
      <c r="C263" s="4" t="str">
        <f>IF(Inddata!C278="","",Inddata!C278)</f>
        <v/>
      </c>
      <c r="D263" s="4" t="str">
        <f>IF(Inddata!D278="","",Inddata!D278)</f>
        <v/>
      </c>
      <c r="E263" s="4" t="str">
        <f>IF(Inddata!E278="","",Inddata!E278)</f>
        <v/>
      </c>
      <c r="F263" s="4" t="str">
        <f>IF(Inddata!F278="","",Inddata!F278)</f>
        <v/>
      </c>
      <c r="G263" s="4">
        <f>IF(Inddata!G278="","",Inddata!G278)</f>
        <v>0</v>
      </c>
      <c r="H263" s="4" t="str">
        <f>IF(Inddata!H278&gt;0.5,Inddata!H278,"")</f>
        <v/>
      </c>
      <c r="I263" s="4" t="str">
        <f>IF(Inddata!I278="","",Inddata!I278)</f>
        <v/>
      </c>
      <c r="J263" s="15" t="str">
        <f>IF(Beregningsark!AQ263="","",IF(OR(I263="Motorvejsstrækning",I263="Frakørselsflettestrækning",I263="Tilkørselsflettestrækning",I263="Motorvejsforgrening",I263="Motorvejssammenløb",I263="Motorvejsvekselstrækning",I263="Sideanlæg"),Beregningsark!AK263*Beregningsark!J263*Beregningsark!K263*Beregningsark!L263*Beregningsark!N263*Beregningsark!P263*Beregningsark!R263*Beregningsark!S263*Beregningsark!T263*Beregningsark!Y263*Beregningsark!Z263*Beregningsark!AB263*Beregningsark!AD263*Beregningsark!AF263*Beregningsark!AJ263,Beregningsark!AK263*Beregningsark!J263*Beregningsark!K263*Beregningsark!L263*Beregningsark!N263*Beregningsark!P263*Beregningsark!R263*Beregningsark!S263*Beregningsark!T263*Beregningsark!Y263*Beregningsark!Z263*Beregningsark!AB263*Beregningsark!AD263*Beregningsark!AF263*Beregningsark!AJ263*0.7672))</f>
        <v/>
      </c>
      <c r="K263" s="15" t="str">
        <f>IF(Beregningsark!AQ263="","",IF(OR(I263="Motorvejsstrækning",I263="Frakørselsflettestrækning",I263="Tilkørselsflettestrækning",I263="Motorvejsforgrening",I263="Motorvejssammenløb",I263="Motorvejsvekselstrækning",I263="Sideanlæg"),Beregningsark!AL263*Beregningsark!J263*Beregningsark!K263*Beregningsark!M263*Beregningsark!O263*Beregningsark!P263*Beregningsark!Q263*Beregningsark!R263*Beregningsark!S263*Beregningsark!T263*Beregningsark!Y263*Beregningsark!AA263*Beregningsark!AC263*Beregningsark!AE263*Beregningsark!AG263*Beregningsark!AJ263,Beregningsark!AL263*Beregningsark!J263*Beregningsark!K263*Beregningsark!M263*Beregningsark!O263*Beregningsark!P263*Beregningsark!Q263*Beregningsark!R263*Beregningsark!S263*Beregningsark!T263*Beregningsark!Y263*Beregningsark!AA263*Beregningsark!AC263*Beregningsark!AE263*Beregningsark!AG263*Beregningsark!AJ263*0.8833))</f>
        <v/>
      </c>
      <c r="L263" s="15" t="str">
        <f>IF(Beregningsark!AQ263="","",IF(OR(I263="Motorvejsstrækning",I263="Frakørselsflettestrækning",I263="Tilkørselsflettestrækning",I263="Motorvejsforgrening",I263="Motorvejssammenløb",I263="Motorvejsvekselstrækning",I263="Sideanlæg"),Beregningsark!AM263*Beregningsark!J263*Beregningsark!K263*Beregningsark!M263*Beregningsark!O263*Beregningsark!P263*Beregningsark!Q263*Beregningsark!R263*Beregningsark!S263*Beregningsark!U263*Beregningsark!Y263*Beregningsark!AA263*Beregningsark!AC263*Beregningsark!AE263*Beregningsark!AG263*Beregningsark!AJ263,Beregningsark!AM263*Beregningsark!J263*Beregningsark!K263*Beregningsark!M263*Beregningsark!O263*Beregningsark!P263*Beregningsark!Q263*Beregningsark!R263*Beregningsark!S263*Beregningsark!U263*Beregningsark!Y263*Beregningsark!AA263*Beregningsark!AC263*Beregningsark!AE263*Beregningsark!AG263*Beregningsark!AJ263*1.1176))</f>
        <v/>
      </c>
      <c r="M263" s="15" t="str">
        <f t="shared" ref="M263:M326" si="12">IF(SUM(J263:L263)&gt;0,SUM(J263:L263),"")</f>
        <v/>
      </c>
      <c r="N263" s="15" t="str">
        <f>IF(Beregningsark!AQ263="","",IF(OR(I263="Motorvejsstrækning",I263="Frakørselsflettestrækning",I263="Tilkørselsflettestrækning",I263="Motorvejsforgrening",I263="Motorvejssammenløb",I263="Motorvejsvekselstrækning",I263="Sideanlæg"),Beregningsark!AN263*Beregningsark!J263*Beregningsark!K263*Beregningsark!L263*Beregningsark!N263*Beregningsark!P263*Beregningsark!R263*Beregningsark!S263*Beregningsark!V263*Beregningsark!Y263*Beregningsark!Z263*Beregningsark!AB263*Beregningsark!AD263*Beregningsark!AH263*Beregningsark!AJ263,Beregningsark!AN263*Beregningsark!J263*Beregningsark!K263*Beregningsark!L263*Beregningsark!N263*Beregningsark!P263*Beregningsark!R263*Beregningsark!S263*Beregningsark!V263*Beregningsark!Y263*Beregningsark!Z263*Beregningsark!AB263*Beregningsark!AD263*Beregningsark!AH263*Beregningsark!AJ263*0.7672))</f>
        <v/>
      </c>
      <c r="O263" s="15" t="str">
        <f>IF(Beregningsark!AQ263="","",IF(OR(I263="Motorvejsstrækning",I263="Frakørselsflettestrækning",I263="Tilkørselsflettestrækning",I263="Motorvejsforgrening",I263="Motorvejssammenløb",I263="Motorvejsvekselstrækning",I263="Sideanlæg"),Beregningsark!AO263*Beregningsark!J263*Beregningsark!K263*Beregningsark!L263*Beregningsark!N263*Beregningsark!P263*Beregningsark!R263*Beregningsark!S263*Beregningsark!W263*Beregningsark!Y263*Beregningsark!Z263*Beregningsark!AB263*Beregningsark!AD263*Beregningsark!AH263*Beregningsark!AJ263,Beregningsark!AO263*Beregningsark!J263*Beregningsark!K263*Beregningsark!L263*Beregningsark!N263*Beregningsark!P263*Beregningsark!R263*Beregningsark!S263*Beregningsark!W263*Beregningsark!Y263*Beregningsark!Z263*Beregningsark!AB263*Beregningsark!AD263*Beregningsark!AH263*Beregningsark!AJ263*0.7672))</f>
        <v/>
      </c>
      <c r="P263" s="15" t="str">
        <f>IF(Beregningsark!AQ263="","",IF(OR(I263="Motorvejsstrækning",I263="Frakørselsflettestrækning",I263="Tilkørselsflettestrækning",I263="Motorvejsforgrening",I263="Motorvejssammenløb",I263="Motorvejsvekselstrækning",I263="Sideanlæg"),Beregningsark!AP263*Beregningsark!J263*Beregningsark!K263*Beregningsark!L263*Beregningsark!N263*Beregningsark!P263*Beregningsark!R263*Beregningsark!S263*Beregningsark!X263*Beregningsark!Y263*Beregningsark!Z263*Beregningsark!AB263*Beregningsark!AD263*Beregningsark!AI263*Beregningsark!AJ263,Beregningsark!AP263*Beregningsark!J263*Beregningsark!K263*Beregningsark!L263*Beregningsark!N263*Beregningsark!P263*Beregningsark!R263*Beregningsark!S263*Beregningsark!X263*Beregningsark!Y263*Beregningsark!Z263*Beregningsark!AB263*Beregningsark!AD263*Beregningsark!AI263*Beregningsark!AJ263*0.7672))</f>
        <v/>
      </c>
      <c r="Q263" s="15" t="str">
        <f t="shared" ref="Q263:Q326" si="13">IF(SUM(N263:P263)&gt;0,SUM(N263:P263),"")</f>
        <v/>
      </c>
      <c r="R263" s="17" t="str">
        <f t="shared" ref="R263:R326" si="14">IF(M263="","",18609867*N263+3188341*O263+480261*P263+697929*(J263+K263))</f>
        <v/>
      </c>
    </row>
    <row r="264" spans="1:18" x14ac:dyDescent="0.25">
      <c r="A264" s="4" t="str">
        <f>IF(Inddata!A279="","",Inddata!A279)</f>
        <v/>
      </c>
      <c r="B264" s="4" t="str">
        <f>IF(Inddata!B279="","",Inddata!B279)</f>
        <v/>
      </c>
      <c r="C264" s="4" t="str">
        <f>IF(Inddata!C279="","",Inddata!C279)</f>
        <v/>
      </c>
      <c r="D264" s="4" t="str">
        <f>IF(Inddata!D279="","",Inddata!D279)</f>
        <v/>
      </c>
      <c r="E264" s="4" t="str">
        <f>IF(Inddata!E279="","",Inddata!E279)</f>
        <v/>
      </c>
      <c r="F264" s="4" t="str">
        <f>IF(Inddata!F279="","",Inddata!F279)</f>
        <v/>
      </c>
      <c r="G264" s="4">
        <f>IF(Inddata!G279="","",Inddata!G279)</f>
        <v>0</v>
      </c>
      <c r="H264" s="4" t="str">
        <f>IF(Inddata!H279&gt;0.5,Inddata!H279,"")</f>
        <v/>
      </c>
      <c r="I264" s="4" t="str">
        <f>IF(Inddata!I279="","",Inddata!I279)</f>
        <v/>
      </c>
      <c r="J264" s="15" t="str">
        <f>IF(Beregningsark!AQ264="","",IF(OR(I264="Motorvejsstrækning",I264="Frakørselsflettestrækning",I264="Tilkørselsflettestrækning",I264="Motorvejsforgrening",I264="Motorvejssammenløb",I264="Motorvejsvekselstrækning",I264="Sideanlæg"),Beregningsark!AK264*Beregningsark!J264*Beregningsark!K264*Beregningsark!L264*Beregningsark!N264*Beregningsark!P264*Beregningsark!R264*Beregningsark!S264*Beregningsark!T264*Beregningsark!Y264*Beregningsark!Z264*Beregningsark!AB264*Beregningsark!AD264*Beregningsark!AF264*Beregningsark!AJ264,Beregningsark!AK264*Beregningsark!J264*Beregningsark!K264*Beregningsark!L264*Beregningsark!N264*Beregningsark!P264*Beregningsark!R264*Beregningsark!S264*Beregningsark!T264*Beregningsark!Y264*Beregningsark!Z264*Beregningsark!AB264*Beregningsark!AD264*Beregningsark!AF264*Beregningsark!AJ264*0.7672))</f>
        <v/>
      </c>
      <c r="K264" s="15" t="str">
        <f>IF(Beregningsark!AQ264="","",IF(OR(I264="Motorvejsstrækning",I264="Frakørselsflettestrækning",I264="Tilkørselsflettestrækning",I264="Motorvejsforgrening",I264="Motorvejssammenløb",I264="Motorvejsvekselstrækning",I264="Sideanlæg"),Beregningsark!AL264*Beregningsark!J264*Beregningsark!K264*Beregningsark!M264*Beregningsark!O264*Beregningsark!P264*Beregningsark!Q264*Beregningsark!R264*Beregningsark!S264*Beregningsark!T264*Beregningsark!Y264*Beregningsark!AA264*Beregningsark!AC264*Beregningsark!AE264*Beregningsark!AG264*Beregningsark!AJ264,Beregningsark!AL264*Beregningsark!J264*Beregningsark!K264*Beregningsark!M264*Beregningsark!O264*Beregningsark!P264*Beregningsark!Q264*Beregningsark!R264*Beregningsark!S264*Beregningsark!T264*Beregningsark!Y264*Beregningsark!AA264*Beregningsark!AC264*Beregningsark!AE264*Beregningsark!AG264*Beregningsark!AJ264*0.8833))</f>
        <v/>
      </c>
      <c r="L264" s="15" t="str">
        <f>IF(Beregningsark!AQ264="","",IF(OR(I264="Motorvejsstrækning",I264="Frakørselsflettestrækning",I264="Tilkørselsflettestrækning",I264="Motorvejsforgrening",I264="Motorvejssammenløb",I264="Motorvejsvekselstrækning",I264="Sideanlæg"),Beregningsark!AM264*Beregningsark!J264*Beregningsark!K264*Beregningsark!M264*Beregningsark!O264*Beregningsark!P264*Beregningsark!Q264*Beregningsark!R264*Beregningsark!S264*Beregningsark!U264*Beregningsark!Y264*Beregningsark!AA264*Beregningsark!AC264*Beregningsark!AE264*Beregningsark!AG264*Beregningsark!AJ264,Beregningsark!AM264*Beregningsark!J264*Beregningsark!K264*Beregningsark!M264*Beregningsark!O264*Beregningsark!P264*Beregningsark!Q264*Beregningsark!R264*Beregningsark!S264*Beregningsark!U264*Beregningsark!Y264*Beregningsark!AA264*Beregningsark!AC264*Beregningsark!AE264*Beregningsark!AG264*Beregningsark!AJ264*1.1176))</f>
        <v/>
      </c>
      <c r="M264" s="15" t="str">
        <f t="shared" si="12"/>
        <v/>
      </c>
      <c r="N264" s="15" t="str">
        <f>IF(Beregningsark!AQ264="","",IF(OR(I264="Motorvejsstrækning",I264="Frakørselsflettestrækning",I264="Tilkørselsflettestrækning",I264="Motorvejsforgrening",I264="Motorvejssammenløb",I264="Motorvejsvekselstrækning",I264="Sideanlæg"),Beregningsark!AN264*Beregningsark!J264*Beregningsark!K264*Beregningsark!L264*Beregningsark!N264*Beregningsark!P264*Beregningsark!R264*Beregningsark!S264*Beregningsark!V264*Beregningsark!Y264*Beregningsark!Z264*Beregningsark!AB264*Beregningsark!AD264*Beregningsark!AH264*Beregningsark!AJ264,Beregningsark!AN264*Beregningsark!J264*Beregningsark!K264*Beregningsark!L264*Beregningsark!N264*Beregningsark!P264*Beregningsark!R264*Beregningsark!S264*Beregningsark!V264*Beregningsark!Y264*Beregningsark!Z264*Beregningsark!AB264*Beregningsark!AD264*Beregningsark!AH264*Beregningsark!AJ264*0.7672))</f>
        <v/>
      </c>
      <c r="O264" s="15" t="str">
        <f>IF(Beregningsark!AQ264="","",IF(OR(I264="Motorvejsstrækning",I264="Frakørselsflettestrækning",I264="Tilkørselsflettestrækning",I264="Motorvejsforgrening",I264="Motorvejssammenløb",I264="Motorvejsvekselstrækning",I264="Sideanlæg"),Beregningsark!AO264*Beregningsark!J264*Beregningsark!K264*Beregningsark!L264*Beregningsark!N264*Beregningsark!P264*Beregningsark!R264*Beregningsark!S264*Beregningsark!W264*Beregningsark!Y264*Beregningsark!Z264*Beregningsark!AB264*Beregningsark!AD264*Beregningsark!AH264*Beregningsark!AJ264,Beregningsark!AO264*Beregningsark!J264*Beregningsark!K264*Beregningsark!L264*Beregningsark!N264*Beregningsark!P264*Beregningsark!R264*Beregningsark!S264*Beregningsark!W264*Beregningsark!Y264*Beregningsark!Z264*Beregningsark!AB264*Beregningsark!AD264*Beregningsark!AH264*Beregningsark!AJ264*0.7672))</f>
        <v/>
      </c>
      <c r="P264" s="15" t="str">
        <f>IF(Beregningsark!AQ264="","",IF(OR(I264="Motorvejsstrækning",I264="Frakørselsflettestrækning",I264="Tilkørselsflettestrækning",I264="Motorvejsforgrening",I264="Motorvejssammenløb",I264="Motorvejsvekselstrækning",I264="Sideanlæg"),Beregningsark!AP264*Beregningsark!J264*Beregningsark!K264*Beregningsark!L264*Beregningsark!N264*Beregningsark!P264*Beregningsark!R264*Beregningsark!S264*Beregningsark!X264*Beregningsark!Y264*Beregningsark!Z264*Beregningsark!AB264*Beregningsark!AD264*Beregningsark!AI264*Beregningsark!AJ264,Beregningsark!AP264*Beregningsark!J264*Beregningsark!K264*Beregningsark!L264*Beregningsark!N264*Beregningsark!P264*Beregningsark!R264*Beregningsark!S264*Beregningsark!X264*Beregningsark!Y264*Beregningsark!Z264*Beregningsark!AB264*Beregningsark!AD264*Beregningsark!AI264*Beregningsark!AJ264*0.7672))</f>
        <v/>
      </c>
      <c r="Q264" s="15" t="str">
        <f t="shared" si="13"/>
        <v/>
      </c>
      <c r="R264" s="17" t="str">
        <f t="shared" si="14"/>
        <v/>
      </c>
    </row>
    <row r="265" spans="1:18" x14ac:dyDescent="0.25">
      <c r="A265" s="4" t="str">
        <f>IF(Inddata!A280="","",Inddata!A280)</f>
        <v/>
      </c>
      <c r="B265" s="4" t="str">
        <f>IF(Inddata!B280="","",Inddata!B280)</f>
        <v/>
      </c>
      <c r="C265" s="4" t="str">
        <f>IF(Inddata!C280="","",Inddata!C280)</f>
        <v/>
      </c>
      <c r="D265" s="4" t="str">
        <f>IF(Inddata!D280="","",Inddata!D280)</f>
        <v/>
      </c>
      <c r="E265" s="4" t="str">
        <f>IF(Inddata!E280="","",Inddata!E280)</f>
        <v/>
      </c>
      <c r="F265" s="4" t="str">
        <f>IF(Inddata!F280="","",Inddata!F280)</f>
        <v/>
      </c>
      <c r="G265" s="4">
        <f>IF(Inddata!G280="","",Inddata!G280)</f>
        <v>0</v>
      </c>
      <c r="H265" s="4" t="str">
        <f>IF(Inddata!H280&gt;0.5,Inddata!H280,"")</f>
        <v/>
      </c>
      <c r="I265" s="4" t="str">
        <f>IF(Inddata!I280="","",Inddata!I280)</f>
        <v/>
      </c>
      <c r="J265" s="15" t="str">
        <f>IF(Beregningsark!AQ265="","",IF(OR(I265="Motorvejsstrækning",I265="Frakørselsflettestrækning",I265="Tilkørselsflettestrækning",I265="Motorvejsforgrening",I265="Motorvejssammenløb",I265="Motorvejsvekselstrækning",I265="Sideanlæg"),Beregningsark!AK265*Beregningsark!J265*Beregningsark!K265*Beregningsark!L265*Beregningsark!N265*Beregningsark!P265*Beregningsark!R265*Beregningsark!S265*Beregningsark!T265*Beregningsark!Y265*Beregningsark!Z265*Beregningsark!AB265*Beregningsark!AD265*Beregningsark!AF265*Beregningsark!AJ265,Beregningsark!AK265*Beregningsark!J265*Beregningsark!K265*Beregningsark!L265*Beregningsark!N265*Beregningsark!P265*Beregningsark!R265*Beregningsark!S265*Beregningsark!T265*Beregningsark!Y265*Beregningsark!Z265*Beregningsark!AB265*Beregningsark!AD265*Beregningsark!AF265*Beregningsark!AJ265*0.7672))</f>
        <v/>
      </c>
      <c r="K265" s="15" t="str">
        <f>IF(Beregningsark!AQ265="","",IF(OR(I265="Motorvejsstrækning",I265="Frakørselsflettestrækning",I265="Tilkørselsflettestrækning",I265="Motorvejsforgrening",I265="Motorvejssammenløb",I265="Motorvejsvekselstrækning",I265="Sideanlæg"),Beregningsark!AL265*Beregningsark!J265*Beregningsark!K265*Beregningsark!M265*Beregningsark!O265*Beregningsark!P265*Beregningsark!Q265*Beregningsark!R265*Beregningsark!S265*Beregningsark!T265*Beregningsark!Y265*Beregningsark!AA265*Beregningsark!AC265*Beregningsark!AE265*Beregningsark!AG265*Beregningsark!AJ265,Beregningsark!AL265*Beregningsark!J265*Beregningsark!K265*Beregningsark!M265*Beregningsark!O265*Beregningsark!P265*Beregningsark!Q265*Beregningsark!R265*Beregningsark!S265*Beregningsark!T265*Beregningsark!Y265*Beregningsark!AA265*Beregningsark!AC265*Beregningsark!AE265*Beregningsark!AG265*Beregningsark!AJ265*0.8833))</f>
        <v/>
      </c>
      <c r="L265" s="15" t="str">
        <f>IF(Beregningsark!AQ265="","",IF(OR(I265="Motorvejsstrækning",I265="Frakørselsflettestrækning",I265="Tilkørselsflettestrækning",I265="Motorvejsforgrening",I265="Motorvejssammenløb",I265="Motorvejsvekselstrækning",I265="Sideanlæg"),Beregningsark!AM265*Beregningsark!J265*Beregningsark!K265*Beregningsark!M265*Beregningsark!O265*Beregningsark!P265*Beregningsark!Q265*Beregningsark!R265*Beregningsark!S265*Beregningsark!U265*Beregningsark!Y265*Beregningsark!AA265*Beregningsark!AC265*Beregningsark!AE265*Beregningsark!AG265*Beregningsark!AJ265,Beregningsark!AM265*Beregningsark!J265*Beregningsark!K265*Beregningsark!M265*Beregningsark!O265*Beregningsark!P265*Beregningsark!Q265*Beregningsark!R265*Beregningsark!S265*Beregningsark!U265*Beregningsark!Y265*Beregningsark!AA265*Beregningsark!AC265*Beregningsark!AE265*Beregningsark!AG265*Beregningsark!AJ265*1.1176))</f>
        <v/>
      </c>
      <c r="M265" s="15" t="str">
        <f t="shared" si="12"/>
        <v/>
      </c>
      <c r="N265" s="15" t="str">
        <f>IF(Beregningsark!AQ265="","",IF(OR(I265="Motorvejsstrækning",I265="Frakørselsflettestrækning",I265="Tilkørselsflettestrækning",I265="Motorvejsforgrening",I265="Motorvejssammenløb",I265="Motorvejsvekselstrækning",I265="Sideanlæg"),Beregningsark!AN265*Beregningsark!J265*Beregningsark!K265*Beregningsark!L265*Beregningsark!N265*Beregningsark!P265*Beregningsark!R265*Beregningsark!S265*Beregningsark!V265*Beregningsark!Y265*Beregningsark!Z265*Beregningsark!AB265*Beregningsark!AD265*Beregningsark!AH265*Beregningsark!AJ265,Beregningsark!AN265*Beregningsark!J265*Beregningsark!K265*Beregningsark!L265*Beregningsark!N265*Beregningsark!P265*Beregningsark!R265*Beregningsark!S265*Beregningsark!V265*Beregningsark!Y265*Beregningsark!Z265*Beregningsark!AB265*Beregningsark!AD265*Beregningsark!AH265*Beregningsark!AJ265*0.7672))</f>
        <v/>
      </c>
      <c r="O265" s="15" t="str">
        <f>IF(Beregningsark!AQ265="","",IF(OR(I265="Motorvejsstrækning",I265="Frakørselsflettestrækning",I265="Tilkørselsflettestrækning",I265="Motorvejsforgrening",I265="Motorvejssammenløb",I265="Motorvejsvekselstrækning",I265="Sideanlæg"),Beregningsark!AO265*Beregningsark!J265*Beregningsark!K265*Beregningsark!L265*Beregningsark!N265*Beregningsark!P265*Beregningsark!R265*Beregningsark!S265*Beregningsark!W265*Beregningsark!Y265*Beregningsark!Z265*Beregningsark!AB265*Beregningsark!AD265*Beregningsark!AH265*Beregningsark!AJ265,Beregningsark!AO265*Beregningsark!J265*Beregningsark!K265*Beregningsark!L265*Beregningsark!N265*Beregningsark!P265*Beregningsark!R265*Beregningsark!S265*Beregningsark!W265*Beregningsark!Y265*Beregningsark!Z265*Beregningsark!AB265*Beregningsark!AD265*Beregningsark!AH265*Beregningsark!AJ265*0.7672))</f>
        <v/>
      </c>
      <c r="P265" s="15" t="str">
        <f>IF(Beregningsark!AQ265="","",IF(OR(I265="Motorvejsstrækning",I265="Frakørselsflettestrækning",I265="Tilkørselsflettestrækning",I265="Motorvejsforgrening",I265="Motorvejssammenløb",I265="Motorvejsvekselstrækning",I265="Sideanlæg"),Beregningsark!AP265*Beregningsark!J265*Beregningsark!K265*Beregningsark!L265*Beregningsark!N265*Beregningsark!P265*Beregningsark!R265*Beregningsark!S265*Beregningsark!X265*Beregningsark!Y265*Beregningsark!Z265*Beregningsark!AB265*Beregningsark!AD265*Beregningsark!AI265*Beregningsark!AJ265,Beregningsark!AP265*Beregningsark!J265*Beregningsark!K265*Beregningsark!L265*Beregningsark!N265*Beregningsark!P265*Beregningsark!R265*Beregningsark!S265*Beregningsark!X265*Beregningsark!Y265*Beregningsark!Z265*Beregningsark!AB265*Beregningsark!AD265*Beregningsark!AI265*Beregningsark!AJ265*0.7672))</f>
        <v/>
      </c>
      <c r="Q265" s="15" t="str">
        <f t="shared" si="13"/>
        <v/>
      </c>
      <c r="R265" s="17" t="str">
        <f t="shared" si="14"/>
        <v/>
      </c>
    </row>
    <row r="266" spans="1:18" x14ac:dyDescent="0.25">
      <c r="A266" s="4" t="str">
        <f>IF(Inddata!A281="","",Inddata!A281)</f>
        <v/>
      </c>
      <c r="B266" s="4" t="str">
        <f>IF(Inddata!B281="","",Inddata!B281)</f>
        <v/>
      </c>
      <c r="C266" s="4" t="str">
        <f>IF(Inddata!C281="","",Inddata!C281)</f>
        <v/>
      </c>
      <c r="D266" s="4" t="str">
        <f>IF(Inddata!D281="","",Inddata!D281)</f>
        <v/>
      </c>
      <c r="E266" s="4" t="str">
        <f>IF(Inddata!E281="","",Inddata!E281)</f>
        <v/>
      </c>
      <c r="F266" s="4" t="str">
        <f>IF(Inddata!F281="","",Inddata!F281)</f>
        <v/>
      </c>
      <c r="G266" s="4">
        <f>IF(Inddata!G281="","",Inddata!G281)</f>
        <v>0</v>
      </c>
      <c r="H266" s="4" t="str">
        <f>IF(Inddata!H281&gt;0.5,Inddata!H281,"")</f>
        <v/>
      </c>
      <c r="I266" s="4" t="str">
        <f>IF(Inddata!I281="","",Inddata!I281)</f>
        <v/>
      </c>
      <c r="J266" s="15" t="str">
        <f>IF(Beregningsark!AQ266="","",IF(OR(I266="Motorvejsstrækning",I266="Frakørselsflettestrækning",I266="Tilkørselsflettestrækning",I266="Motorvejsforgrening",I266="Motorvejssammenløb",I266="Motorvejsvekselstrækning",I266="Sideanlæg"),Beregningsark!AK266*Beregningsark!J266*Beregningsark!K266*Beregningsark!L266*Beregningsark!N266*Beregningsark!P266*Beregningsark!R266*Beregningsark!S266*Beregningsark!T266*Beregningsark!Y266*Beregningsark!Z266*Beregningsark!AB266*Beregningsark!AD266*Beregningsark!AF266*Beregningsark!AJ266,Beregningsark!AK266*Beregningsark!J266*Beregningsark!K266*Beregningsark!L266*Beregningsark!N266*Beregningsark!P266*Beregningsark!R266*Beregningsark!S266*Beregningsark!T266*Beregningsark!Y266*Beregningsark!Z266*Beregningsark!AB266*Beregningsark!AD266*Beregningsark!AF266*Beregningsark!AJ266*0.7672))</f>
        <v/>
      </c>
      <c r="K266" s="15" t="str">
        <f>IF(Beregningsark!AQ266="","",IF(OR(I266="Motorvejsstrækning",I266="Frakørselsflettestrækning",I266="Tilkørselsflettestrækning",I266="Motorvejsforgrening",I266="Motorvejssammenløb",I266="Motorvejsvekselstrækning",I266="Sideanlæg"),Beregningsark!AL266*Beregningsark!J266*Beregningsark!K266*Beregningsark!M266*Beregningsark!O266*Beregningsark!P266*Beregningsark!Q266*Beregningsark!R266*Beregningsark!S266*Beregningsark!T266*Beregningsark!Y266*Beregningsark!AA266*Beregningsark!AC266*Beregningsark!AE266*Beregningsark!AG266*Beregningsark!AJ266,Beregningsark!AL266*Beregningsark!J266*Beregningsark!K266*Beregningsark!M266*Beregningsark!O266*Beregningsark!P266*Beregningsark!Q266*Beregningsark!R266*Beregningsark!S266*Beregningsark!T266*Beregningsark!Y266*Beregningsark!AA266*Beregningsark!AC266*Beregningsark!AE266*Beregningsark!AG266*Beregningsark!AJ266*0.8833))</f>
        <v/>
      </c>
      <c r="L266" s="15" t="str">
        <f>IF(Beregningsark!AQ266="","",IF(OR(I266="Motorvejsstrækning",I266="Frakørselsflettestrækning",I266="Tilkørselsflettestrækning",I266="Motorvejsforgrening",I266="Motorvejssammenløb",I266="Motorvejsvekselstrækning",I266="Sideanlæg"),Beregningsark!AM266*Beregningsark!J266*Beregningsark!K266*Beregningsark!M266*Beregningsark!O266*Beregningsark!P266*Beregningsark!Q266*Beregningsark!R266*Beregningsark!S266*Beregningsark!U266*Beregningsark!Y266*Beregningsark!AA266*Beregningsark!AC266*Beregningsark!AE266*Beregningsark!AG266*Beregningsark!AJ266,Beregningsark!AM266*Beregningsark!J266*Beregningsark!K266*Beregningsark!M266*Beregningsark!O266*Beregningsark!P266*Beregningsark!Q266*Beregningsark!R266*Beregningsark!S266*Beregningsark!U266*Beregningsark!Y266*Beregningsark!AA266*Beregningsark!AC266*Beregningsark!AE266*Beregningsark!AG266*Beregningsark!AJ266*1.1176))</f>
        <v/>
      </c>
      <c r="M266" s="15" t="str">
        <f t="shared" si="12"/>
        <v/>
      </c>
      <c r="N266" s="15" t="str">
        <f>IF(Beregningsark!AQ266="","",IF(OR(I266="Motorvejsstrækning",I266="Frakørselsflettestrækning",I266="Tilkørselsflettestrækning",I266="Motorvejsforgrening",I266="Motorvejssammenløb",I266="Motorvejsvekselstrækning",I266="Sideanlæg"),Beregningsark!AN266*Beregningsark!J266*Beregningsark!K266*Beregningsark!L266*Beregningsark!N266*Beregningsark!P266*Beregningsark!R266*Beregningsark!S266*Beregningsark!V266*Beregningsark!Y266*Beregningsark!Z266*Beregningsark!AB266*Beregningsark!AD266*Beregningsark!AH266*Beregningsark!AJ266,Beregningsark!AN266*Beregningsark!J266*Beregningsark!K266*Beregningsark!L266*Beregningsark!N266*Beregningsark!P266*Beregningsark!R266*Beregningsark!S266*Beregningsark!V266*Beregningsark!Y266*Beregningsark!Z266*Beregningsark!AB266*Beregningsark!AD266*Beregningsark!AH266*Beregningsark!AJ266*0.7672))</f>
        <v/>
      </c>
      <c r="O266" s="15" t="str">
        <f>IF(Beregningsark!AQ266="","",IF(OR(I266="Motorvejsstrækning",I266="Frakørselsflettestrækning",I266="Tilkørselsflettestrækning",I266="Motorvejsforgrening",I266="Motorvejssammenløb",I266="Motorvejsvekselstrækning",I266="Sideanlæg"),Beregningsark!AO266*Beregningsark!J266*Beregningsark!K266*Beregningsark!L266*Beregningsark!N266*Beregningsark!P266*Beregningsark!R266*Beregningsark!S266*Beregningsark!W266*Beregningsark!Y266*Beregningsark!Z266*Beregningsark!AB266*Beregningsark!AD266*Beregningsark!AH266*Beregningsark!AJ266,Beregningsark!AO266*Beregningsark!J266*Beregningsark!K266*Beregningsark!L266*Beregningsark!N266*Beregningsark!P266*Beregningsark!R266*Beregningsark!S266*Beregningsark!W266*Beregningsark!Y266*Beregningsark!Z266*Beregningsark!AB266*Beregningsark!AD266*Beregningsark!AH266*Beregningsark!AJ266*0.7672))</f>
        <v/>
      </c>
      <c r="P266" s="15" t="str">
        <f>IF(Beregningsark!AQ266="","",IF(OR(I266="Motorvejsstrækning",I266="Frakørselsflettestrækning",I266="Tilkørselsflettestrækning",I266="Motorvejsforgrening",I266="Motorvejssammenløb",I266="Motorvejsvekselstrækning",I266="Sideanlæg"),Beregningsark!AP266*Beregningsark!J266*Beregningsark!K266*Beregningsark!L266*Beregningsark!N266*Beregningsark!P266*Beregningsark!R266*Beregningsark!S266*Beregningsark!X266*Beregningsark!Y266*Beregningsark!Z266*Beregningsark!AB266*Beregningsark!AD266*Beregningsark!AI266*Beregningsark!AJ266,Beregningsark!AP266*Beregningsark!J266*Beregningsark!K266*Beregningsark!L266*Beregningsark!N266*Beregningsark!P266*Beregningsark!R266*Beregningsark!S266*Beregningsark!X266*Beregningsark!Y266*Beregningsark!Z266*Beregningsark!AB266*Beregningsark!AD266*Beregningsark!AI266*Beregningsark!AJ266*0.7672))</f>
        <v/>
      </c>
      <c r="Q266" s="15" t="str">
        <f t="shared" si="13"/>
        <v/>
      </c>
      <c r="R266" s="17" t="str">
        <f t="shared" si="14"/>
        <v/>
      </c>
    </row>
    <row r="267" spans="1:18" x14ac:dyDescent="0.25">
      <c r="A267" s="4" t="str">
        <f>IF(Inddata!A282="","",Inddata!A282)</f>
        <v/>
      </c>
      <c r="B267" s="4" t="str">
        <f>IF(Inddata!B282="","",Inddata!B282)</f>
        <v/>
      </c>
      <c r="C267" s="4" t="str">
        <f>IF(Inddata!C282="","",Inddata!C282)</f>
        <v/>
      </c>
      <c r="D267" s="4" t="str">
        <f>IF(Inddata!D282="","",Inddata!D282)</f>
        <v/>
      </c>
      <c r="E267" s="4" t="str">
        <f>IF(Inddata!E282="","",Inddata!E282)</f>
        <v/>
      </c>
      <c r="F267" s="4" t="str">
        <f>IF(Inddata!F282="","",Inddata!F282)</f>
        <v/>
      </c>
      <c r="G267" s="4">
        <f>IF(Inddata!G282="","",Inddata!G282)</f>
        <v>0</v>
      </c>
      <c r="H267" s="4" t="str">
        <f>IF(Inddata!H282&gt;0.5,Inddata!H282,"")</f>
        <v/>
      </c>
      <c r="I267" s="4" t="str">
        <f>IF(Inddata!I282="","",Inddata!I282)</f>
        <v/>
      </c>
      <c r="J267" s="15" t="str">
        <f>IF(Beregningsark!AQ267="","",IF(OR(I267="Motorvejsstrækning",I267="Frakørselsflettestrækning",I267="Tilkørselsflettestrækning",I267="Motorvejsforgrening",I267="Motorvejssammenløb",I267="Motorvejsvekselstrækning",I267="Sideanlæg"),Beregningsark!AK267*Beregningsark!J267*Beregningsark!K267*Beregningsark!L267*Beregningsark!N267*Beregningsark!P267*Beregningsark!R267*Beregningsark!S267*Beregningsark!T267*Beregningsark!Y267*Beregningsark!Z267*Beregningsark!AB267*Beregningsark!AD267*Beregningsark!AF267*Beregningsark!AJ267,Beregningsark!AK267*Beregningsark!J267*Beregningsark!K267*Beregningsark!L267*Beregningsark!N267*Beregningsark!P267*Beregningsark!R267*Beregningsark!S267*Beregningsark!T267*Beregningsark!Y267*Beregningsark!Z267*Beregningsark!AB267*Beregningsark!AD267*Beregningsark!AF267*Beregningsark!AJ267*0.7672))</f>
        <v/>
      </c>
      <c r="K267" s="15" t="str">
        <f>IF(Beregningsark!AQ267="","",IF(OR(I267="Motorvejsstrækning",I267="Frakørselsflettestrækning",I267="Tilkørselsflettestrækning",I267="Motorvejsforgrening",I267="Motorvejssammenløb",I267="Motorvejsvekselstrækning",I267="Sideanlæg"),Beregningsark!AL267*Beregningsark!J267*Beregningsark!K267*Beregningsark!M267*Beregningsark!O267*Beregningsark!P267*Beregningsark!Q267*Beregningsark!R267*Beregningsark!S267*Beregningsark!T267*Beregningsark!Y267*Beregningsark!AA267*Beregningsark!AC267*Beregningsark!AE267*Beregningsark!AG267*Beregningsark!AJ267,Beregningsark!AL267*Beregningsark!J267*Beregningsark!K267*Beregningsark!M267*Beregningsark!O267*Beregningsark!P267*Beregningsark!Q267*Beregningsark!R267*Beregningsark!S267*Beregningsark!T267*Beregningsark!Y267*Beregningsark!AA267*Beregningsark!AC267*Beregningsark!AE267*Beregningsark!AG267*Beregningsark!AJ267*0.8833))</f>
        <v/>
      </c>
      <c r="L267" s="15" t="str">
        <f>IF(Beregningsark!AQ267="","",IF(OR(I267="Motorvejsstrækning",I267="Frakørselsflettestrækning",I267="Tilkørselsflettestrækning",I267="Motorvejsforgrening",I267="Motorvejssammenløb",I267="Motorvejsvekselstrækning",I267="Sideanlæg"),Beregningsark!AM267*Beregningsark!J267*Beregningsark!K267*Beregningsark!M267*Beregningsark!O267*Beregningsark!P267*Beregningsark!Q267*Beregningsark!R267*Beregningsark!S267*Beregningsark!U267*Beregningsark!Y267*Beregningsark!AA267*Beregningsark!AC267*Beregningsark!AE267*Beregningsark!AG267*Beregningsark!AJ267,Beregningsark!AM267*Beregningsark!J267*Beregningsark!K267*Beregningsark!M267*Beregningsark!O267*Beregningsark!P267*Beregningsark!Q267*Beregningsark!R267*Beregningsark!S267*Beregningsark!U267*Beregningsark!Y267*Beregningsark!AA267*Beregningsark!AC267*Beregningsark!AE267*Beregningsark!AG267*Beregningsark!AJ267*1.1176))</f>
        <v/>
      </c>
      <c r="M267" s="15" t="str">
        <f t="shared" si="12"/>
        <v/>
      </c>
      <c r="N267" s="15" t="str">
        <f>IF(Beregningsark!AQ267="","",IF(OR(I267="Motorvejsstrækning",I267="Frakørselsflettestrækning",I267="Tilkørselsflettestrækning",I267="Motorvejsforgrening",I267="Motorvejssammenløb",I267="Motorvejsvekselstrækning",I267="Sideanlæg"),Beregningsark!AN267*Beregningsark!J267*Beregningsark!K267*Beregningsark!L267*Beregningsark!N267*Beregningsark!P267*Beregningsark!R267*Beregningsark!S267*Beregningsark!V267*Beregningsark!Y267*Beregningsark!Z267*Beregningsark!AB267*Beregningsark!AD267*Beregningsark!AH267*Beregningsark!AJ267,Beregningsark!AN267*Beregningsark!J267*Beregningsark!K267*Beregningsark!L267*Beregningsark!N267*Beregningsark!P267*Beregningsark!R267*Beregningsark!S267*Beregningsark!V267*Beregningsark!Y267*Beregningsark!Z267*Beregningsark!AB267*Beregningsark!AD267*Beregningsark!AH267*Beregningsark!AJ267*0.7672))</f>
        <v/>
      </c>
      <c r="O267" s="15" t="str">
        <f>IF(Beregningsark!AQ267="","",IF(OR(I267="Motorvejsstrækning",I267="Frakørselsflettestrækning",I267="Tilkørselsflettestrækning",I267="Motorvejsforgrening",I267="Motorvejssammenløb",I267="Motorvejsvekselstrækning",I267="Sideanlæg"),Beregningsark!AO267*Beregningsark!J267*Beregningsark!K267*Beregningsark!L267*Beregningsark!N267*Beregningsark!P267*Beregningsark!R267*Beregningsark!S267*Beregningsark!W267*Beregningsark!Y267*Beregningsark!Z267*Beregningsark!AB267*Beregningsark!AD267*Beregningsark!AH267*Beregningsark!AJ267,Beregningsark!AO267*Beregningsark!J267*Beregningsark!K267*Beregningsark!L267*Beregningsark!N267*Beregningsark!P267*Beregningsark!R267*Beregningsark!S267*Beregningsark!W267*Beregningsark!Y267*Beregningsark!Z267*Beregningsark!AB267*Beregningsark!AD267*Beregningsark!AH267*Beregningsark!AJ267*0.7672))</f>
        <v/>
      </c>
      <c r="P267" s="15" t="str">
        <f>IF(Beregningsark!AQ267="","",IF(OR(I267="Motorvejsstrækning",I267="Frakørselsflettestrækning",I267="Tilkørselsflettestrækning",I267="Motorvejsforgrening",I267="Motorvejssammenløb",I267="Motorvejsvekselstrækning",I267="Sideanlæg"),Beregningsark!AP267*Beregningsark!J267*Beregningsark!K267*Beregningsark!L267*Beregningsark!N267*Beregningsark!P267*Beregningsark!R267*Beregningsark!S267*Beregningsark!X267*Beregningsark!Y267*Beregningsark!Z267*Beregningsark!AB267*Beregningsark!AD267*Beregningsark!AI267*Beregningsark!AJ267,Beregningsark!AP267*Beregningsark!J267*Beregningsark!K267*Beregningsark!L267*Beregningsark!N267*Beregningsark!P267*Beregningsark!R267*Beregningsark!S267*Beregningsark!X267*Beregningsark!Y267*Beregningsark!Z267*Beregningsark!AB267*Beregningsark!AD267*Beregningsark!AI267*Beregningsark!AJ267*0.7672))</f>
        <v/>
      </c>
      <c r="Q267" s="15" t="str">
        <f t="shared" si="13"/>
        <v/>
      </c>
      <c r="R267" s="17" t="str">
        <f t="shared" si="14"/>
        <v/>
      </c>
    </row>
    <row r="268" spans="1:18" x14ac:dyDescent="0.25">
      <c r="A268" s="4" t="str">
        <f>IF(Inddata!A283="","",Inddata!A283)</f>
        <v/>
      </c>
      <c r="B268" s="4" t="str">
        <f>IF(Inddata!B283="","",Inddata!B283)</f>
        <v/>
      </c>
      <c r="C268" s="4" t="str">
        <f>IF(Inddata!C283="","",Inddata!C283)</f>
        <v/>
      </c>
      <c r="D268" s="4" t="str">
        <f>IF(Inddata!D283="","",Inddata!D283)</f>
        <v/>
      </c>
      <c r="E268" s="4" t="str">
        <f>IF(Inddata!E283="","",Inddata!E283)</f>
        <v/>
      </c>
      <c r="F268" s="4" t="str">
        <f>IF(Inddata!F283="","",Inddata!F283)</f>
        <v/>
      </c>
      <c r="G268" s="4">
        <f>IF(Inddata!G283="","",Inddata!G283)</f>
        <v>0</v>
      </c>
      <c r="H268" s="4" t="str">
        <f>IF(Inddata!H283&gt;0.5,Inddata!H283,"")</f>
        <v/>
      </c>
      <c r="I268" s="4" t="str">
        <f>IF(Inddata!I283="","",Inddata!I283)</f>
        <v/>
      </c>
      <c r="J268" s="15" t="str">
        <f>IF(Beregningsark!AQ268="","",IF(OR(I268="Motorvejsstrækning",I268="Frakørselsflettestrækning",I268="Tilkørselsflettestrækning",I268="Motorvejsforgrening",I268="Motorvejssammenløb",I268="Motorvejsvekselstrækning",I268="Sideanlæg"),Beregningsark!AK268*Beregningsark!J268*Beregningsark!K268*Beregningsark!L268*Beregningsark!N268*Beregningsark!P268*Beregningsark!R268*Beregningsark!S268*Beregningsark!T268*Beregningsark!Y268*Beregningsark!Z268*Beregningsark!AB268*Beregningsark!AD268*Beregningsark!AF268*Beregningsark!AJ268,Beregningsark!AK268*Beregningsark!J268*Beregningsark!K268*Beregningsark!L268*Beregningsark!N268*Beregningsark!P268*Beregningsark!R268*Beregningsark!S268*Beregningsark!T268*Beregningsark!Y268*Beregningsark!Z268*Beregningsark!AB268*Beregningsark!AD268*Beregningsark!AF268*Beregningsark!AJ268*0.7672))</f>
        <v/>
      </c>
      <c r="K268" s="15" t="str">
        <f>IF(Beregningsark!AQ268="","",IF(OR(I268="Motorvejsstrækning",I268="Frakørselsflettestrækning",I268="Tilkørselsflettestrækning",I268="Motorvejsforgrening",I268="Motorvejssammenløb",I268="Motorvejsvekselstrækning",I268="Sideanlæg"),Beregningsark!AL268*Beregningsark!J268*Beregningsark!K268*Beregningsark!M268*Beregningsark!O268*Beregningsark!P268*Beregningsark!Q268*Beregningsark!R268*Beregningsark!S268*Beregningsark!T268*Beregningsark!Y268*Beregningsark!AA268*Beregningsark!AC268*Beregningsark!AE268*Beregningsark!AG268*Beregningsark!AJ268,Beregningsark!AL268*Beregningsark!J268*Beregningsark!K268*Beregningsark!M268*Beregningsark!O268*Beregningsark!P268*Beregningsark!Q268*Beregningsark!R268*Beregningsark!S268*Beregningsark!T268*Beregningsark!Y268*Beregningsark!AA268*Beregningsark!AC268*Beregningsark!AE268*Beregningsark!AG268*Beregningsark!AJ268*0.8833))</f>
        <v/>
      </c>
      <c r="L268" s="15" t="str">
        <f>IF(Beregningsark!AQ268="","",IF(OR(I268="Motorvejsstrækning",I268="Frakørselsflettestrækning",I268="Tilkørselsflettestrækning",I268="Motorvejsforgrening",I268="Motorvejssammenløb",I268="Motorvejsvekselstrækning",I268="Sideanlæg"),Beregningsark!AM268*Beregningsark!J268*Beregningsark!K268*Beregningsark!M268*Beregningsark!O268*Beregningsark!P268*Beregningsark!Q268*Beregningsark!R268*Beregningsark!S268*Beregningsark!U268*Beregningsark!Y268*Beregningsark!AA268*Beregningsark!AC268*Beregningsark!AE268*Beregningsark!AG268*Beregningsark!AJ268,Beregningsark!AM268*Beregningsark!J268*Beregningsark!K268*Beregningsark!M268*Beregningsark!O268*Beregningsark!P268*Beregningsark!Q268*Beregningsark!R268*Beregningsark!S268*Beregningsark!U268*Beregningsark!Y268*Beregningsark!AA268*Beregningsark!AC268*Beregningsark!AE268*Beregningsark!AG268*Beregningsark!AJ268*1.1176))</f>
        <v/>
      </c>
      <c r="M268" s="15" t="str">
        <f t="shared" si="12"/>
        <v/>
      </c>
      <c r="N268" s="15" t="str">
        <f>IF(Beregningsark!AQ268="","",IF(OR(I268="Motorvejsstrækning",I268="Frakørselsflettestrækning",I268="Tilkørselsflettestrækning",I268="Motorvejsforgrening",I268="Motorvejssammenløb",I268="Motorvejsvekselstrækning",I268="Sideanlæg"),Beregningsark!AN268*Beregningsark!J268*Beregningsark!K268*Beregningsark!L268*Beregningsark!N268*Beregningsark!P268*Beregningsark!R268*Beregningsark!S268*Beregningsark!V268*Beregningsark!Y268*Beregningsark!Z268*Beregningsark!AB268*Beregningsark!AD268*Beregningsark!AH268*Beregningsark!AJ268,Beregningsark!AN268*Beregningsark!J268*Beregningsark!K268*Beregningsark!L268*Beregningsark!N268*Beregningsark!P268*Beregningsark!R268*Beregningsark!S268*Beregningsark!V268*Beregningsark!Y268*Beregningsark!Z268*Beregningsark!AB268*Beregningsark!AD268*Beregningsark!AH268*Beregningsark!AJ268*0.7672))</f>
        <v/>
      </c>
      <c r="O268" s="15" t="str">
        <f>IF(Beregningsark!AQ268="","",IF(OR(I268="Motorvejsstrækning",I268="Frakørselsflettestrækning",I268="Tilkørselsflettestrækning",I268="Motorvejsforgrening",I268="Motorvejssammenløb",I268="Motorvejsvekselstrækning",I268="Sideanlæg"),Beregningsark!AO268*Beregningsark!J268*Beregningsark!K268*Beregningsark!L268*Beregningsark!N268*Beregningsark!P268*Beregningsark!R268*Beregningsark!S268*Beregningsark!W268*Beregningsark!Y268*Beregningsark!Z268*Beregningsark!AB268*Beregningsark!AD268*Beregningsark!AH268*Beregningsark!AJ268,Beregningsark!AO268*Beregningsark!J268*Beregningsark!K268*Beregningsark!L268*Beregningsark!N268*Beregningsark!P268*Beregningsark!R268*Beregningsark!S268*Beregningsark!W268*Beregningsark!Y268*Beregningsark!Z268*Beregningsark!AB268*Beregningsark!AD268*Beregningsark!AH268*Beregningsark!AJ268*0.7672))</f>
        <v/>
      </c>
      <c r="P268" s="15" t="str">
        <f>IF(Beregningsark!AQ268="","",IF(OR(I268="Motorvejsstrækning",I268="Frakørselsflettestrækning",I268="Tilkørselsflettestrækning",I268="Motorvejsforgrening",I268="Motorvejssammenløb",I268="Motorvejsvekselstrækning",I268="Sideanlæg"),Beregningsark!AP268*Beregningsark!J268*Beregningsark!K268*Beregningsark!L268*Beregningsark!N268*Beregningsark!P268*Beregningsark!R268*Beregningsark!S268*Beregningsark!X268*Beregningsark!Y268*Beregningsark!Z268*Beregningsark!AB268*Beregningsark!AD268*Beregningsark!AI268*Beregningsark!AJ268,Beregningsark!AP268*Beregningsark!J268*Beregningsark!K268*Beregningsark!L268*Beregningsark!N268*Beregningsark!P268*Beregningsark!R268*Beregningsark!S268*Beregningsark!X268*Beregningsark!Y268*Beregningsark!Z268*Beregningsark!AB268*Beregningsark!AD268*Beregningsark!AI268*Beregningsark!AJ268*0.7672))</f>
        <v/>
      </c>
      <c r="Q268" s="15" t="str">
        <f t="shared" si="13"/>
        <v/>
      </c>
      <c r="R268" s="17" t="str">
        <f t="shared" si="14"/>
        <v/>
      </c>
    </row>
    <row r="269" spans="1:18" x14ac:dyDescent="0.25">
      <c r="A269" s="4" t="str">
        <f>IF(Inddata!A284="","",Inddata!A284)</f>
        <v/>
      </c>
      <c r="B269" s="4" t="str">
        <f>IF(Inddata!B284="","",Inddata!B284)</f>
        <v/>
      </c>
      <c r="C269" s="4" t="str">
        <f>IF(Inddata!C284="","",Inddata!C284)</f>
        <v/>
      </c>
      <c r="D269" s="4" t="str">
        <f>IF(Inddata!D284="","",Inddata!D284)</f>
        <v/>
      </c>
      <c r="E269" s="4" t="str">
        <f>IF(Inddata!E284="","",Inddata!E284)</f>
        <v/>
      </c>
      <c r="F269" s="4" t="str">
        <f>IF(Inddata!F284="","",Inddata!F284)</f>
        <v/>
      </c>
      <c r="G269" s="4">
        <f>IF(Inddata!G284="","",Inddata!G284)</f>
        <v>0</v>
      </c>
      <c r="H269" s="4" t="str">
        <f>IF(Inddata!H284&gt;0.5,Inddata!H284,"")</f>
        <v/>
      </c>
      <c r="I269" s="4" t="str">
        <f>IF(Inddata!I284="","",Inddata!I284)</f>
        <v/>
      </c>
      <c r="J269" s="15" t="str">
        <f>IF(Beregningsark!AQ269="","",IF(OR(I269="Motorvejsstrækning",I269="Frakørselsflettestrækning",I269="Tilkørselsflettestrækning",I269="Motorvejsforgrening",I269="Motorvejssammenløb",I269="Motorvejsvekselstrækning",I269="Sideanlæg"),Beregningsark!AK269*Beregningsark!J269*Beregningsark!K269*Beregningsark!L269*Beregningsark!N269*Beregningsark!P269*Beregningsark!R269*Beregningsark!S269*Beregningsark!T269*Beregningsark!Y269*Beregningsark!Z269*Beregningsark!AB269*Beregningsark!AD269*Beregningsark!AF269*Beregningsark!AJ269,Beregningsark!AK269*Beregningsark!J269*Beregningsark!K269*Beregningsark!L269*Beregningsark!N269*Beregningsark!P269*Beregningsark!R269*Beregningsark!S269*Beregningsark!T269*Beregningsark!Y269*Beregningsark!Z269*Beregningsark!AB269*Beregningsark!AD269*Beregningsark!AF269*Beregningsark!AJ269*0.7672))</f>
        <v/>
      </c>
      <c r="K269" s="15" t="str">
        <f>IF(Beregningsark!AQ269="","",IF(OR(I269="Motorvejsstrækning",I269="Frakørselsflettestrækning",I269="Tilkørselsflettestrækning",I269="Motorvejsforgrening",I269="Motorvejssammenløb",I269="Motorvejsvekselstrækning",I269="Sideanlæg"),Beregningsark!AL269*Beregningsark!J269*Beregningsark!K269*Beregningsark!M269*Beregningsark!O269*Beregningsark!P269*Beregningsark!Q269*Beregningsark!R269*Beregningsark!S269*Beregningsark!T269*Beregningsark!Y269*Beregningsark!AA269*Beregningsark!AC269*Beregningsark!AE269*Beregningsark!AG269*Beregningsark!AJ269,Beregningsark!AL269*Beregningsark!J269*Beregningsark!K269*Beregningsark!M269*Beregningsark!O269*Beregningsark!P269*Beregningsark!Q269*Beregningsark!R269*Beregningsark!S269*Beregningsark!T269*Beregningsark!Y269*Beregningsark!AA269*Beregningsark!AC269*Beregningsark!AE269*Beregningsark!AG269*Beregningsark!AJ269*0.8833))</f>
        <v/>
      </c>
      <c r="L269" s="15" t="str">
        <f>IF(Beregningsark!AQ269="","",IF(OR(I269="Motorvejsstrækning",I269="Frakørselsflettestrækning",I269="Tilkørselsflettestrækning",I269="Motorvejsforgrening",I269="Motorvejssammenløb",I269="Motorvejsvekselstrækning",I269="Sideanlæg"),Beregningsark!AM269*Beregningsark!J269*Beregningsark!K269*Beregningsark!M269*Beregningsark!O269*Beregningsark!P269*Beregningsark!Q269*Beregningsark!R269*Beregningsark!S269*Beregningsark!U269*Beregningsark!Y269*Beregningsark!AA269*Beregningsark!AC269*Beregningsark!AE269*Beregningsark!AG269*Beregningsark!AJ269,Beregningsark!AM269*Beregningsark!J269*Beregningsark!K269*Beregningsark!M269*Beregningsark!O269*Beregningsark!P269*Beregningsark!Q269*Beregningsark!R269*Beregningsark!S269*Beregningsark!U269*Beregningsark!Y269*Beregningsark!AA269*Beregningsark!AC269*Beregningsark!AE269*Beregningsark!AG269*Beregningsark!AJ269*1.1176))</f>
        <v/>
      </c>
      <c r="M269" s="15" t="str">
        <f t="shared" si="12"/>
        <v/>
      </c>
      <c r="N269" s="15" t="str">
        <f>IF(Beregningsark!AQ269="","",IF(OR(I269="Motorvejsstrækning",I269="Frakørselsflettestrækning",I269="Tilkørselsflettestrækning",I269="Motorvejsforgrening",I269="Motorvejssammenløb",I269="Motorvejsvekselstrækning",I269="Sideanlæg"),Beregningsark!AN269*Beregningsark!J269*Beregningsark!K269*Beregningsark!L269*Beregningsark!N269*Beregningsark!P269*Beregningsark!R269*Beregningsark!S269*Beregningsark!V269*Beregningsark!Y269*Beregningsark!Z269*Beregningsark!AB269*Beregningsark!AD269*Beregningsark!AH269*Beregningsark!AJ269,Beregningsark!AN269*Beregningsark!J269*Beregningsark!K269*Beregningsark!L269*Beregningsark!N269*Beregningsark!P269*Beregningsark!R269*Beregningsark!S269*Beregningsark!V269*Beregningsark!Y269*Beregningsark!Z269*Beregningsark!AB269*Beregningsark!AD269*Beregningsark!AH269*Beregningsark!AJ269*0.7672))</f>
        <v/>
      </c>
      <c r="O269" s="15" t="str">
        <f>IF(Beregningsark!AQ269="","",IF(OR(I269="Motorvejsstrækning",I269="Frakørselsflettestrækning",I269="Tilkørselsflettestrækning",I269="Motorvejsforgrening",I269="Motorvejssammenløb",I269="Motorvejsvekselstrækning",I269="Sideanlæg"),Beregningsark!AO269*Beregningsark!J269*Beregningsark!K269*Beregningsark!L269*Beregningsark!N269*Beregningsark!P269*Beregningsark!R269*Beregningsark!S269*Beregningsark!W269*Beregningsark!Y269*Beregningsark!Z269*Beregningsark!AB269*Beregningsark!AD269*Beregningsark!AH269*Beregningsark!AJ269,Beregningsark!AO269*Beregningsark!J269*Beregningsark!K269*Beregningsark!L269*Beregningsark!N269*Beregningsark!P269*Beregningsark!R269*Beregningsark!S269*Beregningsark!W269*Beregningsark!Y269*Beregningsark!Z269*Beregningsark!AB269*Beregningsark!AD269*Beregningsark!AH269*Beregningsark!AJ269*0.7672))</f>
        <v/>
      </c>
      <c r="P269" s="15" t="str">
        <f>IF(Beregningsark!AQ269="","",IF(OR(I269="Motorvejsstrækning",I269="Frakørselsflettestrækning",I269="Tilkørselsflettestrækning",I269="Motorvejsforgrening",I269="Motorvejssammenløb",I269="Motorvejsvekselstrækning",I269="Sideanlæg"),Beregningsark!AP269*Beregningsark!J269*Beregningsark!K269*Beregningsark!L269*Beregningsark!N269*Beregningsark!P269*Beregningsark!R269*Beregningsark!S269*Beregningsark!X269*Beregningsark!Y269*Beregningsark!Z269*Beregningsark!AB269*Beregningsark!AD269*Beregningsark!AI269*Beregningsark!AJ269,Beregningsark!AP269*Beregningsark!J269*Beregningsark!K269*Beregningsark!L269*Beregningsark!N269*Beregningsark!P269*Beregningsark!R269*Beregningsark!S269*Beregningsark!X269*Beregningsark!Y269*Beregningsark!Z269*Beregningsark!AB269*Beregningsark!AD269*Beregningsark!AI269*Beregningsark!AJ269*0.7672))</f>
        <v/>
      </c>
      <c r="Q269" s="15" t="str">
        <f t="shared" si="13"/>
        <v/>
      </c>
      <c r="R269" s="17" t="str">
        <f t="shared" si="14"/>
        <v/>
      </c>
    </row>
    <row r="270" spans="1:18" x14ac:dyDescent="0.25">
      <c r="A270" s="4" t="str">
        <f>IF(Inddata!A285="","",Inddata!A285)</f>
        <v/>
      </c>
      <c r="B270" s="4" t="str">
        <f>IF(Inddata!B285="","",Inddata!B285)</f>
        <v/>
      </c>
      <c r="C270" s="4" t="str">
        <f>IF(Inddata!C285="","",Inddata!C285)</f>
        <v/>
      </c>
      <c r="D270" s="4" t="str">
        <f>IF(Inddata!D285="","",Inddata!D285)</f>
        <v/>
      </c>
      <c r="E270" s="4" t="str">
        <f>IF(Inddata!E285="","",Inddata!E285)</f>
        <v/>
      </c>
      <c r="F270" s="4" t="str">
        <f>IF(Inddata!F285="","",Inddata!F285)</f>
        <v/>
      </c>
      <c r="G270" s="4">
        <f>IF(Inddata!G285="","",Inddata!G285)</f>
        <v>0</v>
      </c>
      <c r="H270" s="4" t="str">
        <f>IF(Inddata!H285&gt;0.5,Inddata!H285,"")</f>
        <v/>
      </c>
      <c r="I270" s="4" t="str">
        <f>IF(Inddata!I285="","",Inddata!I285)</f>
        <v/>
      </c>
      <c r="J270" s="15" t="str">
        <f>IF(Beregningsark!AQ270="","",IF(OR(I270="Motorvejsstrækning",I270="Frakørselsflettestrækning",I270="Tilkørselsflettestrækning",I270="Motorvejsforgrening",I270="Motorvejssammenløb",I270="Motorvejsvekselstrækning",I270="Sideanlæg"),Beregningsark!AK270*Beregningsark!J270*Beregningsark!K270*Beregningsark!L270*Beregningsark!N270*Beregningsark!P270*Beregningsark!R270*Beregningsark!S270*Beregningsark!T270*Beregningsark!Y270*Beregningsark!Z270*Beregningsark!AB270*Beregningsark!AD270*Beregningsark!AF270*Beregningsark!AJ270,Beregningsark!AK270*Beregningsark!J270*Beregningsark!K270*Beregningsark!L270*Beregningsark!N270*Beregningsark!P270*Beregningsark!R270*Beregningsark!S270*Beregningsark!T270*Beregningsark!Y270*Beregningsark!Z270*Beregningsark!AB270*Beregningsark!AD270*Beregningsark!AF270*Beregningsark!AJ270*0.7672))</f>
        <v/>
      </c>
      <c r="K270" s="15" t="str">
        <f>IF(Beregningsark!AQ270="","",IF(OR(I270="Motorvejsstrækning",I270="Frakørselsflettestrækning",I270="Tilkørselsflettestrækning",I270="Motorvejsforgrening",I270="Motorvejssammenløb",I270="Motorvejsvekselstrækning",I270="Sideanlæg"),Beregningsark!AL270*Beregningsark!J270*Beregningsark!K270*Beregningsark!M270*Beregningsark!O270*Beregningsark!P270*Beregningsark!Q270*Beregningsark!R270*Beregningsark!S270*Beregningsark!T270*Beregningsark!Y270*Beregningsark!AA270*Beregningsark!AC270*Beregningsark!AE270*Beregningsark!AG270*Beregningsark!AJ270,Beregningsark!AL270*Beregningsark!J270*Beregningsark!K270*Beregningsark!M270*Beregningsark!O270*Beregningsark!P270*Beregningsark!Q270*Beregningsark!R270*Beregningsark!S270*Beregningsark!T270*Beregningsark!Y270*Beregningsark!AA270*Beregningsark!AC270*Beregningsark!AE270*Beregningsark!AG270*Beregningsark!AJ270*0.8833))</f>
        <v/>
      </c>
      <c r="L270" s="15" t="str">
        <f>IF(Beregningsark!AQ270="","",IF(OR(I270="Motorvejsstrækning",I270="Frakørselsflettestrækning",I270="Tilkørselsflettestrækning",I270="Motorvejsforgrening",I270="Motorvejssammenløb",I270="Motorvejsvekselstrækning",I270="Sideanlæg"),Beregningsark!AM270*Beregningsark!J270*Beregningsark!K270*Beregningsark!M270*Beregningsark!O270*Beregningsark!P270*Beregningsark!Q270*Beregningsark!R270*Beregningsark!S270*Beregningsark!U270*Beregningsark!Y270*Beregningsark!AA270*Beregningsark!AC270*Beregningsark!AE270*Beregningsark!AG270*Beregningsark!AJ270,Beregningsark!AM270*Beregningsark!J270*Beregningsark!K270*Beregningsark!M270*Beregningsark!O270*Beregningsark!P270*Beregningsark!Q270*Beregningsark!R270*Beregningsark!S270*Beregningsark!U270*Beregningsark!Y270*Beregningsark!AA270*Beregningsark!AC270*Beregningsark!AE270*Beregningsark!AG270*Beregningsark!AJ270*1.1176))</f>
        <v/>
      </c>
      <c r="M270" s="15" t="str">
        <f t="shared" si="12"/>
        <v/>
      </c>
      <c r="N270" s="15" t="str">
        <f>IF(Beregningsark!AQ270="","",IF(OR(I270="Motorvejsstrækning",I270="Frakørselsflettestrækning",I270="Tilkørselsflettestrækning",I270="Motorvejsforgrening",I270="Motorvejssammenløb",I270="Motorvejsvekselstrækning",I270="Sideanlæg"),Beregningsark!AN270*Beregningsark!J270*Beregningsark!K270*Beregningsark!L270*Beregningsark!N270*Beregningsark!P270*Beregningsark!R270*Beregningsark!S270*Beregningsark!V270*Beregningsark!Y270*Beregningsark!Z270*Beregningsark!AB270*Beregningsark!AD270*Beregningsark!AH270*Beregningsark!AJ270,Beregningsark!AN270*Beregningsark!J270*Beregningsark!K270*Beregningsark!L270*Beregningsark!N270*Beregningsark!P270*Beregningsark!R270*Beregningsark!S270*Beregningsark!V270*Beregningsark!Y270*Beregningsark!Z270*Beregningsark!AB270*Beregningsark!AD270*Beregningsark!AH270*Beregningsark!AJ270*0.7672))</f>
        <v/>
      </c>
      <c r="O270" s="15" t="str">
        <f>IF(Beregningsark!AQ270="","",IF(OR(I270="Motorvejsstrækning",I270="Frakørselsflettestrækning",I270="Tilkørselsflettestrækning",I270="Motorvejsforgrening",I270="Motorvejssammenløb",I270="Motorvejsvekselstrækning",I270="Sideanlæg"),Beregningsark!AO270*Beregningsark!J270*Beregningsark!K270*Beregningsark!L270*Beregningsark!N270*Beregningsark!P270*Beregningsark!R270*Beregningsark!S270*Beregningsark!W270*Beregningsark!Y270*Beregningsark!Z270*Beregningsark!AB270*Beregningsark!AD270*Beregningsark!AH270*Beregningsark!AJ270,Beregningsark!AO270*Beregningsark!J270*Beregningsark!K270*Beregningsark!L270*Beregningsark!N270*Beregningsark!P270*Beregningsark!R270*Beregningsark!S270*Beregningsark!W270*Beregningsark!Y270*Beregningsark!Z270*Beregningsark!AB270*Beregningsark!AD270*Beregningsark!AH270*Beregningsark!AJ270*0.7672))</f>
        <v/>
      </c>
      <c r="P270" s="15" t="str">
        <f>IF(Beregningsark!AQ270="","",IF(OR(I270="Motorvejsstrækning",I270="Frakørselsflettestrækning",I270="Tilkørselsflettestrækning",I270="Motorvejsforgrening",I270="Motorvejssammenløb",I270="Motorvejsvekselstrækning",I270="Sideanlæg"),Beregningsark!AP270*Beregningsark!J270*Beregningsark!K270*Beregningsark!L270*Beregningsark!N270*Beregningsark!P270*Beregningsark!R270*Beregningsark!S270*Beregningsark!X270*Beregningsark!Y270*Beregningsark!Z270*Beregningsark!AB270*Beregningsark!AD270*Beregningsark!AI270*Beregningsark!AJ270,Beregningsark!AP270*Beregningsark!J270*Beregningsark!K270*Beregningsark!L270*Beregningsark!N270*Beregningsark!P270*Beregningsark!R270*Beregningsark!S270*Beregningsark!X270*Beregningsark!Y270*Beregningsark!Z270*Beregningsark!AB270*Beregningsark!AD270*Beregningsark!AI270*Beregningsark!AJ270*0.7672))</f>
        <v/>
      </c>
      <c r="Q270" s="15" t="str">
        <f t="shared" si="13"/>
        <v/>
      </c>
      <c r="R270" s="17" t="str">
        <f t="shared" si="14"/>
        <v/>
      </c>
    </row>
    <row r="271" spans="1:18" x14ac:dyDescent="0.25">
      <c r="A271" s="4" t="str">
        <f>IF(Inddata!A286="","",Inddata!A286)</f>
        <v/>
      </c>
      <c r="B271" s="4" t="str">
        <f>IF(Inddata!B286="","",Inddata!B286)</f>
        <v/>
      </c>
      <c r="C271" s="4" t="str">
        <f>IF(Inddata!C286="","",Inddata!C286)</f>
        <v/>
      </c>
      <c r="D271" s="4" t="str">
        <f>IF(Inddata!D286="","",Inddata!D286)</f>
        <v/>
      </c>
      <c r="E271" s="4" t="str">
        <f>IF(Inddata!E286="","",Inddata!E286)</f>
        <v/>
      </c>
      <c r="F271" s="4" t="str">
        <f>IF(Inddata!F286="","",Inddata!F286)</f>
        <v/>
      </c>
      <c r="G271" s="4">
        <f>IF(Inddata!G286="","",Inddata!G286)</f>
        <v>0</v>
      </c>
      <c r="H271" s="4" t="str">
        <f>IF(Inddata!H286&gt;0.5,Inddata!H286,"")</f>
        <v/>
      </c>
      <c r="I271" s="4" t="str">
        <f>IF(Inddata!I286="","",Inddata!I286)</f>
        <v/>
      </c>
      <c r="J271" s="15" t="str">
        <f>IF(Beregningsark!AQ271="","",IF(OR(I271="Motorvejsstrækning",I271="Frakørselsflettestrækning",I271="Tilkørselsflettestrækning",I271="Motorvejsforgrening",I271="Motorvejssammenløb",I271="Motorvejsvekselstrækning",I271="Sideanlæg"),Beregningsark!AK271*Beregningsark!J271*Beregningsark!K271*Beregningsark!L271*Beregningsark!N271*Beregningsark!P271*Beregningsark!R271*Beregningsark!S271*Beregningsark!T271*Beregningsark!Y271*Beregningsark!Z271*Beregningsark!AB271*Beregningsark!AD271*Beregningsark!AF271*Beregningsark!AJ271,Beregningsark!AK271*Beregningsark!J271*Beregningsark!K271*Beregningsark!L271*Beregningsark!N271*Beregningsark!P271*Beregningsark!R271*Beregningsark!S271*Beregningsark!T271*Beregningsark!Y271*Beregningsark!Z271*Beregningsark!AB271*Beregningsark!AD271*Beregningsark!AF271*Beregningsark!AJ271*0.7672))</f>
        <v/>
      </c>
      <c r="K271" s="15" t="str">
        <f>IF(Beregningsark!AQ271="","",IF(OR(I271="Motorvejsstrækning",I271="Frakørselsflettestrækning",I271="Tilkørselsflettestrækning",I271="Motorvejsforgrening",I271="Motorvejssammenløb",I271="Motorvejsvekselstrækning",I271="Sideanlæg"),Beregningsark!AL271*Beregningsark!J271*Beregningsark!K271*Beregningsark!M271*Beregningsark!O271*Beregningsark!P271*Beregningsark!Q271*Beregningsark!R271*Beregningsark!S271*Beregningsark!T271*Beregningsark!Y271*Beregningsark!AA271*Beregningsark!AC271*Beregningsark!AE271*Beregningsark!AG271*Beregningsark!AJ271,Beregningsark!AL271*Beregningsark!J271*Beregningsark!K271*Beregningsark!M271*Beregningsark!O271*Beregningsark!P271*Beregningsark!Q271*Beregningsark!R271*Beregningsark!S271*Beregningsark!T271*Beregningsark!Y271*Beregningsark!AA271*Beregningsark!AC271*Beregningsark!AE271*Beregningsark!AG271*Beregningsark!AJ271*0.8833))</f>
        <v/>
      </c>
      <c r="L271" s="15" t="str">
        <f>IF(Beregningsark!AQ271="","",IF(OR(I271="Motorvejsstrækning",I271="Frakørselsflettestrækning",I271="Tilkørselsflettestrækning",I271="Motorvejsforgrening",I271="Motorvejssammenløb",I271="Motorvejsvekselstrækning",I271="Sideanlæg"),Beregningsark!AM271*Beregningsark!J271*Beregningsark!K271*Beregningsark!M271*Beregningsark!O271*Beregningsark!P271*Beregningsark!Q271*Beregningsark!R271*Beregningsark!S271*Beregningsark!U271*Beregningsark!Y271*Beregningsark!AA271*Beregningsark!AC271*Beregningsark!AE271*Beregningsark!AG271*Beregningsark!AJ271,Beregningsark!AM271*Beregningsark!J271*Beregningsark!K271*Beregningsark!M271*Beregningsark!O271*Beregningsark!P271*Beregningsark!Q271*Beregningsark!R271*Beregningsark!S271*Beregningsark!U271*Beregningsark!Y271*Beregningsark!AA271*Beregningsark!AC271*Beregningsark!AE271*Beregningsark!AG271*Beregningsark!AJ271*1.1176))</f>
        <v/>
      </c>
      <c r="M271" s="15" t="str">
        <f t="shared" si="12"/>
        <v/>
      </c>
      <c r="N271" s="15" t="str">
        <f>IF(Beregningsark!AQ271="","",IF(OR(I271="Motorvejsstrækning",I271="Frakørselsflettestrækning",I271="Tilkørselsflettestrækning",I271="Motorvejsforgrening",I271="Motorvejssammenløb",I271="Motorvejsvekselstrækning",I271="Sideanlæg"),Beregningsark!AN271*Beregningsark!J271*Beregningsark!K271*Beregningsark!L271*Beregningsark!N271*Beregningsark!P271*Beregningsark!R271*Beregningsark!S271*Beregningsark!V271*Beregningsark!Y271*Beregningsark!Z271*Beregningsark!AB271*Beregningsark!AD271*Beregningsark!AH271*Beregningsark!AJ271,Beregningsark!AN271*Beregningsark!J271*Beregningsark!K271*Beregningsark!L271*Beregningsark!N271*Beregningsark!P271*Beregningsark!R271*Beregningsark!S271*Beregningsark!V271*Beregningsark!Y271*Beregningsark!Z271*Beregningsark!AB271*Beregningsark!AD271*Beregningsark!AH271*Beregningsark!AJ271*0.7672))</f>
        <v/>
      </c>
      <c r="O271" s="15" t="str">
        <f>IF(Beregningsark!AQ271="","",IF(OR(I271="Motorvejsstrækning",I271="Frakørselsflettestrækning",I271="Tilkørselsflettestrækning",I271="Motorvejsforgrening",I271="Motorvejssammenløb",I271="Motorvejsvekselstrækning",I271="Sideanlæg"),Beregningsark!AO271*Beregningsark!J271*Beregningsark!K271*Beregningsark!L271*Beregningsark!N271*Beregningsark!P271*Beregningsark!R271*Beregningsark!S271*Beregningsark!W271*Beregningsark!Y271*Beregningsark!Z271*Beregningsark!AB271*Beregningsark!AD271*Beregningsark!AH271*Beregningsark!AJ271,Beregningsark!AO271*Beregningsark!J271*Beregningsark!K271*Beregningsark!L271*Beregningsark!N271*Beregningsark!P271*Beregningsark!R271*Beregningsark!S271*Beregningsark!W271*Beregningsark!Y271*Beregningsark!Z271*Beregningsark!AB271*Beregningsark!AD271*Beregningsark!AH271*Beregningsark!AJ271*0.7672))</f>
        <v/>
      </c>
      <c r="P271" s="15" t="str">
        <f>IF(Beregningsark!AQ271="","",IF(OR(I271="Motorvejsstrækning",I271="Frakørselsflettestrækning",I271="Tilkørselsflettestrækning",I271="Motorvejsforgrening",I271="Motorvejssammenløb",I271="Motorvejsvekselstrækning",I271="Sideanlæg"),Beregningsark!AP271*Beregningsark!J271*Beregningsark!K271*Beregningsark!L271*Beregningsark!N271*Beregningsark!P271*Beregningsark!R271*Beregningsark!S271*Beregningsark!X271*Beregningsark!Y271*Beregningsark!Z271*Beregningsark!AB271*Beregningsark!AD271*Beregningsark!AI271*Beregningsark!AJ271,Beregningsark!AP271*Beregningsark!J271*Beregningsark!K271*Beregningsark!L271*Beregningsark!N271*Beregningsark!P271*Beregningsark!R271*Beregningsark!S271*Beregningsark!X271*Beregningsark!Y271*Beregningsark!Z271*Beregningsark!AB271*Beregningsark!AD271*Beregningsark!AI271*Beregningsark!AJ271*0.7672))</f>
        <v/>
      </c>
      <c r="Q271" s="15" t="str">
        <f t="shared" si="13"/>
        <v/>
      </c>
      <c r="R271" s="17" t="str">
        <f t="shared" si="14"/>
        <v/>
      </c>
    </row>
    <row r="272" spans="1:18" x14ac:dyDescent="0.25">
      <c r="A272" s="4" t="str">
        <f>IF(Inddata!A287="","",Inddata!A287)</f>
        <v/>
      </c>
      <c r="B272" s="4" t="str">
        <f>IF(Inddata!B287="","",Inddata!B287)</f>
        <v/>
      </c>
      <c r="C272" s="4" t="str">
        <f>IF(Inddata!C287="","",Inddata!C287)</f>
        <v/>
      </c>
      <c r="D272" s="4" t="str">
        <f>IF(Inddata!D287="","",Inddata!D287)</f>
        <v/>
      </c>
      <c r="E272" s="4" t="str">
        <f>IF(Inddata!E287="","",Inddata!E287)</f>
        <v/>
      </c>
      <c r="F272" s="4" t="str">
        <f>IF(Inddata!F287="","",Inddata!F287)</f>
        <v/>
      </c>
      <c r="G272" s="4">
        <f>IF(Inddata!G287="","",Inddata!G287)</f>
        <v>0</v>
      </c>
      <c r="H272" s="4" t="str">
        <f>IF(Inddata!H287&gt;0.5,Inddata!H287,"")</f>
        <v/>
      </c>
      <c r="I272" s="4" t="str">
        <f>IF(Inddata!I287="","",Inddata!I287)</f>
        <v/>
      </c>
      <c r="J272" s="15" t="str">
        <f>IF(Beregningsark!AQ272="","",IF(OR(I272="Motorvejsstrækning",I272="Frakørselsflettestrækning",I272="Tilkørselsflettestrækning",I272="Motorvejsforgrening",I272="Motorvejssammenløb",I272="Motorvejsvekselstrækning",I272="Sideanlæg"),Beregningsark!AK272*Beregningsark!J272*Beregningsark!K272*Beregningsark!L272*Beregningsark!N272*Beregningsark!P272*Beregningsark!R272*Beregningsark!S272*Beregningsark!T272*Beregningsark!Y272*Beregningsark!Z272*Beregningsark!AB272*Beregningsark!AD272*Beregningsark!AF272*Beregningsark!AJ272,Beregningsark!AK272*Beregningsark!J272*Beregningsark!K272*Beregningsark!L272*Beregningsark!N272*Beregningsark!P272*Beregningsark!R272*Beregningsark!S272*Beregningsark!T272*Beregningsark!Y272*Beregningsark!Z272*Beregningsark!AB272*Beregningsark!AD272*Beregningsark!AF272*Beregningsark!AJ272*0.7672))</f>
        <v/>
      </c>
      <c r="K272" s="15" t="str">
        <f>IF(Beregningsark!AQ272="","",IF(OR(I272="Motorvejsstrækning",I272="Frakørselsflettestrækning",I272="Tilkørselsflettestrækning",I272="Motorvejsforgrening",I272="Motorvejssammenløb",I272="Motorvejsvekselstrækning",I272="Sideanlæg"),Beregningsark!AL272*Beregningsark!J272*Beregningsark!K272*Beregningsark!M272*Beregningsark!O272*Beregningsark!P272*Beregningsark!Q272*Beregningsark!R272*Beregningsark!S272*Beregningsark!T272*Beregningsark!Y272*Beregningsark!AA272*Beregningsark!AC272*Beregningsark!AE272*Beregningsark!AG272*Beregningsark!AJ272,Beregningsark!AL272*Beregningsark!J272*Beregningsark!K272*Beregningsark!M272*Beregningsark!O272*Beregningsark!P272*Beregningsark!Q272*Beregningsark!R272*Beregningsark!S272*Beregningsark!T272*Beregningsark!Y272*Beregningsark!AA272*Beregningsark!AC272*Beregningsark!AE272*Beregningsark!AG272*Beregningsark!AJ272*0.8833))</f>
        <v/>
      </c>
      <c r="L272" s="15" t="str">
        <f>IF(Beregningsark!AQ272="","",IF(OR(I272="Motorvejsstrækning",I272="Frakørselsflettestrækning",I272="Tilkørselsflettestrækning",I272="Motorvejsforgrening",I272="Motorvejssammenløb",I272="Motorvejsvekselstrækning",I272="Sideanlæg"),Beregningsark!AM272*Beregningsark!J272*Beregningsark!K272*Beregningsark!M272*Beregningsark!O272*Beregningsark!P272*Beregningsark!Q272*Beregningsark!R272*Beregningsark!S272*Beregningsark!U272*Beregningsark!Y272*Beregningsark!AA272*Beregningsark!AC272*Beregningsark!AE272*Beregningsark!AG272*Beregningsark!AJ272,Beregningsark!AM272*Beregningsark!J272*Beregningsark!K272*Beregningsark!M272*Beregningsark!O272*Beregningsark!P272*Beregningsark!Q272*Beregningsark!R272*Beregningsark!S272*Beregningsark!U272*Beregningsark!Y272*Beregningsark!AA272*Beregningsark!AC272*Beregningsark!AE272*Beregningsark!AG272*Beregningsark!AJ272*1.1176))</f>
        <v/>
      </c>
      <c r="M272" s="15" t="str">
        <f t="shared" si="12"/>
        <v/>
      </c>
      <c r="N272" s="15" t="str">
        <f>IF(Beregningsark!AQ272="","",IF(OR(I272="Motorvejsstrækning",I272="Frakørselsflettestrækning",I272="Tilkørselsflettestrækning",I272="Motorvejsforgrening",I272="Motorvejssammenløb",I272="Motorvejsvekselstrækning",I272="Sideanlæg"),Beregningsark!AN272*Beregningsark!J272*Beregningsark!K272*Beregningsark!L272*Beregningsark!N272*Beregningsark!P272*Beregningsark!R272*Beregningsark!S272*Beregningsark!V272*Beregningsark!Y272*Beregningsark!Z272*Beregningsark!AB272*Beregningsark!AD272*Beregningsark!AH272*Beregningsark!AJ272,Beregningsark!AN272*Beregningsark!J272*Beregningsark!K272*Beregningsark!L272*Beregningsark!N272*Beregningsark!P272*Beregningsark!R272*Beregningsark!S272*Beregningsark!V272*Beregningsark!Y272*Beregningsark!Z272*Beregningsark!AB272*Beregningsark!AD272*Beregningsark!AH272*Beregningsark!AJ272*0.7672))</f>
        <v/>
      </c>
      <c r="O272" s="15" t="str">
        <f>IF(Beregningsark!AQ272="","",IF(OR(I272="Motorvejsstrækning",I272="Frakørselsflettestrækning",I272="Tilkørselsflettestrækning",I272="Motorvejsforgrening",I272="Motorvejssammenløb",I272="Motorvejsvekselstrækning",I272="Sideanlæg"),Beregningsark!AO272*Beregningsark!J272*Beregningsark!K272*Beregningsark!L272*Beregningsark!N272*Beregningsark!P272*Beregningsark!R272*Beregningsark!S272*Beregningsark!W272*Beregningsark!Y272*Beregningsark!Z272*Beregningsark!AB272*Beregningsark!AD272*Beregningsark!AH272*Beregningsark!AJ272,Beregningsark!AO272*Beregningsark!J272*Beregningsark!K272*Beregningsark!L272*Beregningsark!N272*Beregningsark!P272*Beregningsark!R272*Beregningsark!S272*Beregningsark!W272*Beregningsark!Y272*Beregningsark!Z272*Beregningsark!AB272*Beregningsark!AD272*Beregningsark!AH272*Beregningsark!AJ272*0.7672))</f>
        <v/>
      </c>
      <c r="P272" s="15" t="str">
        <f>IF(Beregningsark!AQ272="","",IF(OR(I272="Motorvejsstrækning",I272="Frakørselsflettestrækning",I272="Tilkørselsflettestrækning",I272="Motorvejsforgrening",I272="Motorvejssammenløb",I272="Motorvejsvekselstrækning",I272="Sideanlæg"),Beregningsark!AP272*Beregningsark!J272*Beregningsark!K272*Beregningsark!L272*Beregningsark!N272*Beregningsark!P272*Beregningsark!R272*Beregningsark!S272*Beregningsark!X272*Beregningsark!Y272*Beregningsark!Z272*Beregningsark!AB272*Beregningsark!AD272*Beregningsark!AI272*Beregningsark!AJ272,Beregningsark!AP272*Beregningsark!J272*Beregningsark!K272*Beregningsark!L272*Beregningsark!N272*Beregningsark!P272*Beregningsark!R272*Beregningsark!S272*Beregningsark!X272*Beregningsark!Y272*Beregningsark!Z272*Beregningsark!AB272*Beregningsark!AD272*Beregningsark!AI272*Beregningsark!AJ272*0.7672))</f>
        <v/>
      </c>
      <c r="Q272" s="15" t="str">
        <f t="shared" si="13"/>
        <v/>
      </c>
      <c r="R272" s="17" t="str">
        <f t="shared" si="14"/>
        <v/>
      </c>
    </row>
    <row r="273" spans="1:18" x14ac:dyDescent="0.25">
      <c r="A273" s="4" t="str">
        <f>IF(Inddata!A288="","",Inddata!A288)</f>
        <v/>
      </c>
      <c r="B273" s="4" t="str">
        <f>IF(Inddata!B288="","",Inddata!B288)</f>
        <v/>
      </c>
      <c r="C273" s="4" t="str">
        <f>IF(Inddata!C288="","",Inddata!C288)</f>
        <v/>
      </c>
      <c r="D273" s="4" t="str">
        <f>IF(Inddata!D288="","",Inddata!D288)</f>
        <v/>
      </c>
      <c r="E273" s="4" t="str">
        <f>IF(Inddata!E288="","",Inddata!E288)</f>
        <v/>
      </c>
      <c r="F273" s="4" t="str">
        <f>IF(Inddata!F288="","",Inddata!F288)</f>
        <v/>
      </c>
      <c r="G273" s="4">
        <f>IF(Inddata!G288="","",Inddata!G288)</f>
        <v>0</v>
      </c>
      <c r="H273" s="4" t="str">
        <f>IF(Inddata!H288&gt;0.5,Inddata!H288,"")</f>
        <v/>
      </c>
      <c r="I273" s="4" t="str">
        <f>IF(Inddata!I288="","",Inddata!I288)</f>
        <v/>
      </c>
      <c r="J273" s="15" t="str">
        <f>IF(Beregningsark!AQ273="","",IF(OR(I273="Motorvejsstrækning",I273="Frakørselsflettestrækning",I273="Tilkørselsflettestrækning",I273="Motorvejsforgrening",I273="Motorvejssammenløb",I273="Motorvejsvekselstrækning",I273="Sideanlæg"),Beregningsark!AK273*Beregningsark!J273*Beregningsark!K273*Beregningsark!L273*Beregningsark!N273*Beregningsark!P273*Beregningsark!R273*Beregningsark!S273*Beregningsark!T273*Beregningsark!Y273*Beregningsark!Z273*Beregningsark!AB273*Beregningsark!AD273*Beregningsark!AF273*Beregningsark!AJ273,Beregningsark!AK273*Beregningsark!J273*Beregningsark!K273*Beregningsark!L273*Beregningsark!N273*Beregningsark!P273*Beregningsark!R273*Beregningsark!S273*Beregningsark!T273*Beregningsark!Y273*Beregningsark!Z273*Beregningsark!AB273*Beregningsark!AD273*Beregningsark!AF273*Beregningsark!AJ273*0.7672))</f>
        <v/>
      </c>
      <c r="K273" s="15" t="str">
        <f>IF(Beregningsark!AQ273="","",IF(OR(I273="Motorvejsstrækning",I273="Frakørselsflettestrækning",I273="Tilkørselsflettestrækning",I273="Motorvejsforgrening",I273="Motorvejssammenløb",I273="Motorvejsvekselstrækning",I273="Sideanlæg"),Beregningsark!AL273*Beregningsark!J273*Beregningsark!K273*Beregningsark!M273*Beregningsark!O273*Beregningsark!P273*Beregningsark!Q273*Beregningsark!R273*Beregningsark!S273*Beregningsark!T273*Beregningsark!Y273*Beregningsark!AA273*Beregningsark!AC273*Beregningsark!AE273*Beregningsark!AG273*Beregningsark!AJ273,Beregningsark!AL273*Beregningsark!J273*Beregningsark!K273*Beregningsark!M273*Beregningsark!O273*Beregningsark!P273*Beregningsark!Q273*Beregningsark!R273*Beregningsark!S273*Beregningsark!T273*Beregningsark!Y273*Beregningsark!AA273*Beregningsark!AC273*Beregningsark!AE273*Beregningsark!AG273*Beregningsark!AJ273*0.8833))</f>
        <v/>
      </c>
      <c r="L273" s="15" t="str">
        <f>IF(Beregningsark!AQ273="","",IF(OR(I273="Motorvejsstrækning",I273="Frakørselsflettestrækning",I273="Tilkørselsflettestrækning",I273="Motorvejsforgrening",I273="Motorvejssammenløb",I273="Motorvejsvekselstrækning",I273="Sideanlæg"),Beregningsark!AM273*Beregningsark!J273*Beregningsark!K273*Beregningsark!M273*Beregningsark!O273*Beregningsark!P273*Beregningsark!Q273*Beregningsark!R273*Beregningsark!S273*Beregningsark!U273*Beregningsark!Y273*Beregningsark!AA273*Beregningsark!AC273*Beregningsark!AE273*Beregningsark!AG273*Beregningsark!AJ273,Beregningsark!AM273*Beregningsark!J273*Beregningsark!K273*Beregningsark!M273*Beregningsark!O273*Beregningsark!P273*Beregningsark!Q273*Beregningsark!R273*Beregningsark!S273*Beregningsark!U273*Beregningsark!Y273*Beregningsark!AA273*Beregningsark!AC273*Beregningsark!AE273*Beregningsark!AG273*Beregningsark!AJ273*1.1176))</f>
        <v/>
      </c>
      <c r="M273" s="15" t="str">
        <f t="shared" si="12"/>
        <v/>
      </c>
      <c r="N273" s="15" t="str">
        <f>IF(Beregningsark!AQ273="","",IF(OR(I273="Motorvejsstrækning",I273="Frakørselsflettestrækning",I273="Tilkørselsflettestrækning",I273="Motorvejsforgrening",I273="Motorvejssammenløb",I273="Motorvejsvekselstrækning",I273="Sideanlæg"),Beregningsark!AN273*Beregningsark!J273*Beregningsark!K273*Beregningsark!L273*Beregningsark!N273*Beregningsark!P273*Beregningsark!R273*Beregningsark!S273*Beregningsark!V273*Beregningsark!Y273*Beregningsark!Z273*Beregningsark!AB273*Beregningsark!AD273*Beregningsark!AH273*Beregningsark!AJ273,Beregningsark!AN273*Beregningsark!J273*Beregningsark!K273*Beregningsark!L273*Beregningsark!N273*Beregningsark!P273*Beregningsark!R273*Beregningsark!S273*Beregningsark!V273*Beregningsark!Y273*Beregningsark!Z273*Beregningsark!AB273*Beregningsark!AD273*Beregningsark!AH273*Beregningsark!AJ273*0.7672))</f>
        <v/>
      </c>
      <c r="O273" s="15" t="str">
        <f>IF(Beregningsark!AQ273="","",IF(OR(I273="Motorvejsstrækning",I273="Frakørselsflettestrækning",I273="Tilkørselsflettestrækning",I273="Motorvejsforgrening",I273="Motorvejssammenløb",I273="Motorvejsvekselstrækning",I273="Sideanlæg"),Beregningsark!AO273*Beregningsark!J273*Beregningsark!K273*Beregningsark!L273*Beregningsark!N273*Beregningsark!P273*Beregningsark!R273*Beregningsark!S273*Beregningsark!W273*Beregningsark!Y273*Beregningsark!Z273*Beregningsark!AB273*Beregningsark!AD273*Beregningsark!AH273*Beregningsark!AJ273,Beregningsark!AO273*Beregningsark!J273*Beregningsark!K273*Beregningsark!L273*Beregningsark!N273*Beregningsark!P273*Beregningsark!R273*Beregningsark!S273*Beregningsark!W273*Beregningsark!Y273*Beregningsark!Z273*Beregningsark!AB273*Beregningsark!AD273*Beregningsark!AH273*Beregningsark!AJ273*0.7672))</f>
        <v/>
      </c>
      <c r="P273" s="15" t="str">
        <f>IF(Beregningsark!AQ273="","",IF(OR(I273="Motorvejsstrækning",I273="Frakørselsflettestrækning",I273="Tilkørselsflettestrækning",I273="Motorvejsforgrening",I273="Motorvejssammenløb",I273="Motorvejsvekselstrækning",I273="Sideanlæg"),Beregningsark!AP273*Beregningsark!J273*Beregningsark!K273*Beregningsark!L273*Beregningsark!N273*Beregningsark!P273*Beregningsark!R273*Beregningsark!S273*Beregningsark!X273*Beregningsark!Y273*Beregningsark!Z273*Beregningsark!AB273*Beregningsark!AD273*Beregningsark!AI273*Beregningsark!AJ273,Beregningsark!AP273*Beregningsark!J273*Beregningsark!K273*Beregningsark!L273*Beregningsark!N273*Beregningsark!P273*Beregningsark!R273*Beregningsark!S273*Beregningsark!X273*Beregningsark!Y273*Beregningsark!Z273*Beregningsark!AB273*Beregningsark!AD273*Beregningsark!AI273*Beregningsark!AJ273*0.7672))</f>
        <v/>
      </c>
      <c r="Q273" s="15" t="str">
        <f t="shared" si="13"/>
        <v/>
      </c>
      <c r="R273" s="17" t="str">
        <f t="shared" si="14"/>
        <v/>
      </c>
    </row>
    <row r="274" spans="1:18" x14ac:dyDescent="0.25">
      <c r="A274" s="4" t="str">
        <f>IF(Inddata!A289="","",Inddata!A289)</f>
        <v/>
      </c>
      <c r="B274" s="4" t="str">
        <f>IF(Inddata!B289="","",Inddata!B289)</f>
        <v/>
      </c>
      <c r="C274" s="4" t="str">
        <f>IF(Inddata!C289="","",Inddata!C289)</f>
        <v/>
      </c>
      <c r="D274" s="4" t="str">
        <f>IF(Inddata!D289="","",Inddata!D289)</f>
        <v/>
      </c>
      <c r="E274" s="4" t="str">
        <f>IF(Inddata!E289="","",Inddata!E289)</f>
        <v/>
      </c>
      <c r="F274" s="4" t="str">
        <f>IF(Inddata!F289="","",Inddata!F289)</f>
        <v/>
      </c>
      <c r="G274" s="4">
        <f>IF(Inddata!G289="","",Inddata!G289)</f>
        <v>0</v>
      </c>
      <c r="H274" s="4" t="str">
        <f>IF(Inddata!H289&gt;0.5,Inddata!H289,"")</f>
        <v/>
      </c>
      <c r="I274" s="4" t="str">
        <f>IF(Inddata!I289="","",Inddata!I289)</f>
        <v/>
      </c>
      <c r="J274" s="15" t="str">
        <f>IF(Beregningsark!AQ274="","",IF(OR(I274="Motorvejsstrækning",I274="Frakørselsflettestrækning",I274="Tilkørselsflettestrækning",I274="Motorvejsforgrening",I274="Motorvejssammenløb",I274="Motorvejsvekselstrækning",I274="Sideanlæg"),Beregningsark!AK274*Beregningsark!J274*Beregningsark!K274*Beregningsark!L274*Beregningsark!N274*Beregningsark!P274*Beregningsark!R274*Beregningsark!S274*Beregningsark!T274*Beregningsark!Y274*Beregningsark!Z274*Beregningsark!AB274*Beregningsark!AD274*Beregningsark!AF274*Beregningsark!AJ274,Beregningsark!AK274*Beregningsark!J274*Beregningsark!K274*Beregningsark!L274*Beregningsark!N274*Beregningsark!P274*Beregningsark!R274*Beregningsark!S274*Beregningsark!T274*Beregningsark!Y274*Beregningsark!Z274*Beregningsark!AB274*Beregningsark!AD274*Beregningsark!AF274*Beregningsark!AJ274*0.7672))</f>
        <v/>
      </c>
      <c r="K274" s="15" t="str">
        <f>IF(Beregningsark!AQ274="","",IF(OR(I274="Motorvejsstrækning",I274="Frakørselsflettestrækning",I274="Tilkørselsflettestrækning",I274="Motorvejsforgrening",I274="Motorvejssammenløb",I274="Motorvejsvekselstrækning",I274="Sideanlæg"),Beregningsark!AL274*Beregningsark!J274*Beregningsark!K274*Beregningsark!M274*Beregningsark!O274*Beregningsark!P274*Beregningsark!Q274*Beregningsark!R274*Beregningsark!S274*Beregningsark!T274*Beregningsark!Y274*Beregningsark!AA274*Beregningsark!AC274*Beregningsark!AE274*Beregningsark!AG274*Beregningsark!AJ274,Beregningsark!AL274*Beregningsark!J274*Beregningsark!K274*Beregningsark!M274*Beregningsark!O274*Beregningsark!P274*Beregningsark!Q274*Beregningsark!R274*Beregningsark!S274*Beregningsark!T274*Beregningsark!Y274*Beregningsark!AA274*Beregningsark!AC274*Beregningsark!AE274*Beregningsark!AG274*Beregningsark!AJ274*0.8833))</f>
        <v/>
      </c>
      <c r="L274" s="15" t="str">
        <f>IF(Beregningsark!AQ274="","",IF(OR(I274="Motorvejsstrækning",I274="Frakørselsflettestrækning",I274="Tilkørselsflettestrækning",I274="Motorvejsforgrening",I274="Motorvejssammenløb",I274="Motorvejsvekselstrækning",I274="Sideanlæg"),Beregningsark!AM274*Beregningsark!J274*Beregningsark!K274*Beregningsark!M274*Beregningsark!O274*Beregningsark!P274*Beregningsark!Q274*Beregningsark!R274*Beregningsark!S274*Beregningsark!U274*Beregningsark!Y274*Beregningsark!AA274*Beregningsark!AC274*Beregningsark!AE274*Beregningsark!AG274*Beregningsark!AJ274,Beregningsark!AM274*Beregningsark!J274*Beregningsark!K274*Beregningsark!M274*Beregningsark!O274*Beregningsark!P274*Beregningsark!Q274*Beregningsark!R274*Beregningsark!S274*Beregningsark!U274*Beregningsark!Y274*Beregningsark!AA274*Beregningsark!AC274*Beregningsark!AE274*Beregningsark!AG274*Beregningsark!AJ274*1.1176))</f>
        <v/>
      </c>
      <c r="M274" s="15" t="str">
        <f t="shared" si="12"/>
        <v/>
      </c>
      <c r="N274" s="15" t="str">
        <f>IF(Beregningsark!AQ274="","",IF(OR(I274="Motorvejsstrækning",I274="Frakørselsflettestrækning",I274="Tilkørselsflettestrækning",I274="Motorvejsforgrening",I274="Motorvejssammenløb",I274="Motorvejsvekselstrækning",I274="Sideanlæg"),Beregningsark!AN274*Beregningsark!J274*Beregningsark!K274*Beregningsark!L274*Beregningsark!N274*Beregningsark!P274*Beregningsark!R274*Beregningsark!S274*Beregningsark!V274*Beregningsark!Y274*Beregningsark!Z274*Beregningsark!AB274*Beregningsark!AD274*Beregningsark!AH274*Beregningsark!AJ274,Beregningsark!AN274*Beregningsark!J274*Beregningsark!K274*Beregningsark!L274*Beregningsark!N274*Beregningsark!P274*Beregningsark!R274*Beregningsark!S274*Beregningsark!V274*Beregningsark!Y274*Beregningsark!Z274*Beregningsark!AB274*Beregningsark!AD274*Beregningsark!AH274*Beregningsark!AJ274*0.7672))</f>
        <v/>
      </c>
      <c r="O274" s="15" t="str">
        <f>IF(Beregningsark!AQ274="","",IF(OR(I274="Motorvejsstrækning",I274="Frakørselsflettestrækning",I274="Tilkørselsflettestrækning",I274="Motorvejsforgrening",I274="Motorvejssammenløb",I274="Motorvejsvekselstrækning",I274="Sideanlæg"),Beregningsark!AO274*Beregningsark!J274*Beregningsark!K274*Beregningsark!L274*Beregningsark!N274*Beregningsark!P274*Beregningsark!R274*Beregningsark!S274*Beregningsark!W274*Beregningsark!Y274*Beregningsark!Z274*Beregningsark!AB274*Beregningsark!AD274*Beregningsark!AH274*Beregningsark!AJ274,Beregningsark!AO274*Beregningsark!J274*Beregningsark!K274*Beregningsark!L274*Beregningsark!N274*Beregningsark!P274*Beregningsark!R274*Beregningsark!S274*Beregningsark!W274*Beregningsark!Y274*Beregningsark!Z274*Beregningsark!AB274*Beregningsark!AD274*Beregningsark!AH274*Beregningsark!AJ274*0.7672))</f>
        <v/>
      </c>
      <c r="P274" s="15" t="str">
        <f>IF(Beregningsark!AQ274="","",IF(OR(I274="Motorvejsstrækning",I274="Frakørselsflettestrækning",I274="Tilkørselsflettestrækning",I274="Motorvejsforgrening",I274="Motorvejssammenløb",I274="Motorvejsvekselstrækning",I274="Sideanlæg"),Beregningsark!AP274*Beregningsark!J274*Beregningsark!K274*Beregningsark!L274*Beregningsark!N274*Beregningsark!P274*Beregningsark!R274*Beregningsark!S274*Beregningsark!X274*Beregningsark!Y274*Beregningsark!Z274*Beregningsark!AB274*Beregningsark!AD274*Beregningsark!AI274*Beregningsark!AJ274,Beregningsark!AP274*Beregningsark!J274*Beregningsark!K274*Beregningsark!L274*Beregningsark!N274*Beregningsark!P274*Beregningsark!R274*Beregningsark!S274*Beregningsark!X274*Beregningsark!Y274*Beregningsark!Z274*Beregningsark!AB274*Beregningsark!AD274*Beregningsark!AI274*Beregningsark!AJ274*0.7672))</f>
        <v/>
      </c>
      <c r="Q274" s="15" t="str">
        <f t="shared" si="13"/>
        <v/>
      </c>
      <c r="R274" s="17" t="str">
        <f t="shared" si="14"/>
        <v/>
      </c>
    </row>
    <row r="275" spans="1:18" x14ac:dyDescent="0.25">
      <c r="A275" s="4" t="str">
        <f>IF(Inddata!A290="","",Inddata!A290)</f>
        <v/>
      </c>
      <c r="B275" s="4" t="str">
        <f>IF(Inddata!B290="","",Inddata!B290)</f>
        <v/>
      </c>
      <c r="C275" s="4" t="str">
        <f>IF(Inddata!C290="","",Inddata!C290)</f>
        <v/>
      </c>
      <c r="D275" s="4" t="str">
        <f>IF(Inddata!D290="","",Inddata!D290)</f>
        <v/>
      </c>
      <c r="E275" s="4" t="str">
        <f>IF(Inddata!E290="","",Inddata!E290)</f>
        <v/>
      </c>
      <c r="F275" s="4" t="str">
        <f>IF(Inddata!F290="","",Inddata!F290)</f>
        <v/>
      </c>
      <c r="G275" s="4">
        <f>IF(Inddata!G290="","",Inddata!G290)</f>
        <v>0</v>
      </c>
      <c r="H275" s="4" t="str">
        <f>IF(Inddata!H290&gt;0.5,Inddata!H290,"")</f>
        <v/>
      </c>
      <c r="I275" s="4" t="str">
        <f>IF(Inddata!I290="","",Inddata!I290)</f>
        <v/>
      </c>
      <c r="J275" s="15" t="str">
        <f>IF(Beregningsark!AQ275="","",IF(OR(I275="Motorvejsstrækning",I275="Frakørselsflettestrækning",I275="Tilkørselsflettestrækning",I275="Motorvejsforgrening",I275="Motorvejssammenløb",I275="Motorvejsvekselstrækning",I275="Sideanlæg"),Beregningsark!AK275*Beregningsark!J275*Beregningsark!K275*Beregningsark!L275*Beregningsark!N275*Beregningsark!P275*Beregningsark!R275*Beregningsark!S275*Beregningsark!T275*Beregningsark!Y275*Beregningsark!Z275*Beregningsark!AB275*Beregningsark!AD275*Beregningsark!AF275*Beregningsark!AJ275,Beregningsark!AK275*Beregningsark!J275*Beregningsark!K275*Beregningsark!L275*Beregningsark!N275*Beregningsark!P275*Beregningsark!R275*Beregningsark!S275*Beregningsark!T275*Beregningsark!Y275*Beregningsark!Z275*Beregningsark!AB275*Beregningsark!AD275*Beregningsark!AF275*Beregningsark!AJ275*0.7672))</f>
        <v/>
      </c>
      <c r="K275" s="15" t="str">
        <f>IF(Beregningsark!AQ275="","",IF(OR(I275="Motorvejsstrækning",I275="Frakørselsflettestrækning",I275="Tilkørselsflettestrækning",I275="Motorvejsforgrening",I275="Motorvejssammenløb",I275="Motorvejsvekselstrækning",I275="Sideanlæg"),Beregningsark!AL275*Beregningsark!J275*Beregningsark!K275*Beregningsark!M275*Beregningsark!O275*Beregningsark!P275*Beregningsark!Q275*Beregningsark!R275*Beregningsark!S275*Beregningsark!T275*Beregningsark!Y275*Beregningsark!AA275*Beregningsark!AC275*Beregningsark!AE275*Beregningsark!AG275*Beregningsark!AJ275,Beregningsark!AL275*Beregningsark!J275*Beregningsark!K275*Beregningsark!M275*Beregningsark!O275*Beregningsark!P275*Beregningsark!Q275*Beregningsark!R275*Beregningsark!S275*Beregningsark!T275*Beregningsark!Y275*Beregningsark!AA275*Beregningsark!AC275*Beregningsark!AE275*Beregningsark!AG275*Beregningsark!AJ275*0.8833))</f>
        <v/>
      </c>
      <c r="L275" s="15" t="str">
        <f>IF(Beregningsark!AQ275="","",IF(OR(I275="Motorvejsstrækning",I275="Frakørselsflettestrækning",I275="Tilkørselsflettestrækning",I275="Motorvejsforgrening",I275="Motorvejssammenløb",I275="Motorvejsvekselstrækning",I275="Sideanlæg"),Beregningsark!AM275*Beregningsark!J275*Beregningsark!K275*Beregningsark!M275*Beregningsark!O275*Beregningsark!P275*Beregningsark!Q275*Beregningsark!R275*Beregningsark!S275*Beregningsark!U275*Beregningsark!Y275*Beregningsark!AA275*Beregningsark!AC275*Beregningsark!AE275*Beregningsark!AG275*Beregningsark!AJ275,Beregningsark!AM275*Beregningsark!J275*Beregningsark!K275*Beregningsark!M275*Beregningsark!O275*Beregningsark!P275*Beregningsark!Q275*Beregningsark!R275*Beregningsark!S275*Beregningsark!U275*Beregningsark!Y275*Beregningsark!AA275*Beregningsark!AC275*Beregningsark!AE275*Beregningsark!AG275*Beregningsark!AJ275*1.1176))</f>
        <v/>
      </c>
      <c r="M275" s="15" t="str">
        <f t="shared" si="12"/>
        <v/>
      </c>
      <c r="N275" s="15" t="str">
        <f>IF(Beregningsark!AQ275="","",IF(OR(I275="Motorvejsstrækning",I275="Frakørselsflettestrækning",I275="Tilkørselsflettestrækning",I275="Motorvejsforgrening",I275="Motorvejssammenløb",I275="Motorvejsvekselstrækning",I275="Sideanlæg"),Beregningsark!AN275*Beregningsark!J275*Beregningsark!K275*Beregningsark!L275*Beregningsark!N275*Beregningsark!P275*Beregningsark!R275*Beregningsark!S275*Beregningsark!V275*Beregningsark!Y275*Beregningsark!Z275*Beregningsark!AB275*Beregningsark!AD275*Beregningsark!AH275*Beregningsark!AJ275,Beregningsark!AN275*Beregningsark!J275*Beregningsark!K275*Beregningsark!L275*Beregningsark!N275*Beregningsark!P275*Beregningsark!R275*Beregningsark!S275*Beregningsark!V275*Beregningsark!Y275*Beregningsark!Z275*Beregningsark!AB275*Beregningsark!AD275*Beregningsark!AH275*Beregningsark!AJ275*0.7672))</f>
        <v/>
      </c>
      <c r="O275" s="15" t="str">
        <f>IF(Beregningsark!AQ275="","",IF(OR(I275="Motorvejsstrækning",I275="Frakørselsflettestrækning",I275="Tilkørselsflettestrækning",I275="Motorvejsforgrening",I275="Motorvejssammenløb",I275="Motorvejsvekselstrækning",I275="Sideanlæg"),Beregningsark!AO275*Beregningsark!J275*Beregningsark!K275*Beregningsark!L275*Beregningsark!N275*Beregningsark!P275*Beregningsark!R275*Beregningsark!S275*Beregningsark!W275*Beregningsark!Y275*Beregningsark!Z275*Beregningsark!AB275*Beregningsark!AD275*Beregningsark!AH275*Beregningsark!AJ275,Beregningsark!AO275*Beregningsark!J275*Beregningsark!K275*Beregningsark!L275*Beregningsark!N275*Beregningsark!P275*Beregningsark!R275*Beregningsark!S275*Beregningsark!W275*Beregningsark!Y275*Beregningsark!Z275*Beregningsark!AB275*Beregningsark!AD275*Beregningsark!AH275*Beregningsark!AJ275*0.7672))</f>
        <v/>
      </c>
      <c r="P275" s="15" t="str">
        <f>IF(Beregningsark!AQ275="","",IF(OR(I275="Motorvejsstrækning",I275="Frakørselsflettestrækning",I275="Tilkørselsflettestrækning",I275="Motorvejsforgrening",I275="Motorvejssammenløb",I275="Motorvejsvekselstrækning",I275="Sideanlæg"),Beregningsark!AP275*Beregningsark!J275*Beregningsark!K275*Beregningsark!L275*Beregningsark!N275*Beregningsark!P275*Beregningsark!R275*Beregningsark!S275*Beregningsark!X275*Beregningsark!Y275*Beregningsark!Z275*Beregningsark!AB275*Beregningsark!AD275*Beregningsark!AI275*Beregningsark!AJ275,Beregningsark!AP275*Beregningsark!J275*Beregningsark!K275*Beregningsark!L275*Beregningsark!N275*Beregningsark!P275*Beregningsark!R275*Beregningsark!S275*Beregningsark!X275*Beregningsark!Y275*Beregningsark!Z275*Beregningsark!AB275*Beregningsark!AD275*Beregningsark!AI275*Beregningsark!AJ275*0.7672))</f>
        <v/>
      </c>
      <c r="Q275" s="15" t="str">
        <f t="shared" si="13"/>
        <v/>
      </c>
      <c r="R275" s="17" t="str">
        <f t="shared" si="14"/>
        <v/>
      </c>
    </row>
    <row r="276" spans="1:18" x14ac:dyDescent="0.25">
      <c r="A276" s="4" t="str">
        <f>IF(Inddata!A291="","",Inddata!A291)</f>
        <v/>
      </c>
      <c r="B276" s="4" t="str">
        <f>IF(Inddata!B291="","",Inddata!B291)</f>
        <v/>
      </c>
      <c r="C276" s="4" t="str">
        <f>IF(Inddata!C291="","",Inddata!C291)</f>
        <v/>
      </c>
      <c r="D276" s="4" t="str">
        <f>IF(Inddata!D291="","",Inddata!D291)</f>
        <v/>
      </c>
      <c r="E276" s="4" t="str">
        <f>IF(Inddata!E291="","",Inddata!E291)</f>
        <v/>
      </c>
      <c r="F276" s="4" t="str">
        <f>IF(Inddata!F291="","",Inddata!F291)</f>
        <v/>
      </c>
      <c r="G276" s="4">
        <f>IF(Inddata!G291="","",Inddata!G291)</f>
        <v>0</v>
      </c>
      <c r="H276" s="4" t="str">
        <f>IF(Inddata!H291&gt;0.5,Inddata!H291,"")</f>
        <v/>
      </c>
      <c r="I276" s="4" t="str">
        <f>IF(Inddata!I291="","",Inddata!I291)</f>
        <v/>
      </c>
      <c r="J276" s="15" t="str">
        <f>IF(Beregningsark!AQ276="","",IF(OR(I276="Motorvejsstrækning",I276="Frakørselsflettestrækning",I276="Tilkørselsflettestrækning",I276="Motorvejsforgrening",I276="Motorvejssammenløb",I276="Motorvejsvekselstrækning",I276="Sideanlæg"),Beregningsark!AK276*Beregningsark!J276*Beregningsark!K276*Beregningsark!L276*Beregningsark!N276*Beregningsark!P276*Beregningsark!R276*Beregningsark!S276*Beregningsark!T276*Beregningsark!Y276*Beregningsark!Z276*Beregningsark!AB276*Beregningsark!AD276*Beregningsark!AF276*Beregningsark!AJ276,Beregningsark!AK276*Beregningsark!J276*Beregningsark!K276*Beregningsark!L276*Beregningsark!N276*Beregningsark!P276*Beregningsark!R276*Beregningsark!S276*Beregningsark!T276*Beregningsark!Y276*Beregningsark!Z276*Beregningsark!AB276*Beregningsark!AD276*Beregningsark!AF276*Beregningsark!AJ276*0.7672))</f>
        <v/>
      </c>
      <c r="K276" s="15" t="str">
        <f>IF(Beregningsark!AQ276="","",IF(OR(I276="Motorvejsstrækning",I276="Frakørselsflettestrækning",I276="Tilkørselsflettestrækning",I276="Motorvejsforgrening",I276="Motorvejssammenløb",I276="Motorvejsvekselstrækning",I276="Sideanlæg"),Beregningsark!AL276*Beregningsark!J276*Beregningsark!K276*Beregningsark!M276*Beregningsark!O276*Beregningsark!P276*Beregningsark!Q276*Beregningsark!R276*Beregningsark!S276*Beregningsark!T276*Beregningsark!Y276*Beregningsark!AA276*Beregningsark!AC276*Beregningsark!AE276*Beregningsark!AG276*Beregningsark!AJ276,Beregningsark!AL276*Beregningsark!J276*Beregningsark!K276*Beregningsark!M276*Beregningsark!O276*Beregningsark!P276*Beregningsark!Q276*Beregningsark!R276*Beregningsark!S276*Beregningsark!T276*Beregningsark!Y276*Beregningsark!AA276*Beregningsark!AC276*Beregningsark!AE276*Beregningsark!AG276*Beregningsark!AJ276*0.8833))</f>
        <v/>
      </c>
      <c r="L276" s="15" t="str">
        <f>IF(Beregningsark!AQ276="","",IF(OR(I276="Motorvejsstrækning",I276="Frakørselsflettestrækning",I276="Tilkørselsflettestrækning",I276="Motorvejsforgrening",I276="Motorvejssammenløb",I276="Motorvejsvekselstrækning",I276="Sideanlæg"),Beregningsark!AM276*Beregningsark!J276*Beregningsark!K276*Beregningsark!M276*Beregningsark!O276*Beregningsark!P276*Beregningsark!Q276*Beregningsark!R276*Beregningsark!S276*Beregningsark!U276*Beregningsark!Y276*Beregningsark!AA276*Beregningsark!AC276*Beregningsark!AE276*Beregningsark!AG276*Beregningsark!AJ276,Beregningsark!AM276*Beregningsark!J276*Beregningsark!K276*Beregningsark!M276*Beregningsark!O276*Beregningsark!P276*Beregningsark!Q276*Beregningsark!R276*Beregningsark!S276*Beregningsark!U276*Beregningsark!Y276*Beregningsark!AA276*Beregningsark!AC276*Beregningsark!AE276*Beregningsark!AG276*Beregningsark!AJ276*1.1176))</f>
        <v/>
      </c>
      <c r="M276" s="15" t="str">
        <f t="shared" si="12"/>
        <v/>
      </c>
      <c r="N276" s="15" t="str">
        <f>IF(Beregningsark!AQ276="","",IF(OR(I276="Motorvejsstrækning",I276="Frakørselsflettestrækning",I276="Tilkørselsflettestrækning",I276="Motorvejsforgrening",I276="Motorvejssammenløb",I276="Motorvejsvekselstrækning",I276="Sideanlæg"),Beregningsark!AN276*Beregningsark!J276*Beregningsark!K276*Beregningsark!L276*Beregningsark!N276*Beregningsark!P276*Beregningsark!R276*Beregningsark!S276*Beregningsark!V276*Beregningsark!Y276*Beregningsark!Z276*Beregningsark!AB276*Beregningsark!AD276*Beregningsark!AH276*Beregningsark!AJ276,Beregningsark!AN276*Beregningsark!J276*Beregningsark!K276*Beregningsark!L276*Beregningsark!N276*Beregningsark!P276*Beregningsark!R276*Beregningsark!S276*Beregningsark!V276*Beregningsark!Y276*Beregningsark!Z276*Beregningsark!AB276*Beregningsark!AD276*Beregningsark!AH276*Beregningsark!AJ276*0.7672))</f>
        <v/>
      </c>
      <c r="O276" s="15" t="str">
        <f>IF(Beregningsark!AQ276="","",IF(OR(I276="Motorvejsstrækning",I276="Frakørselsflettestrækning",I276="Tilkørselsflettestrækning",I276="Motorvejsforgrening",I276="Motorvejssammenløb",I276="Motorvejsvekselstrækning",I276="Sideanlæg"),Beregningsark!AO276*Beregningsark!J276*Beregningsark!K276*Beregningsark!L276*Beregningsark!N276*Beregningsark!P276*Beregningsark!R276*Beregningsark!S276*Beregningsark!W276*Beregningsark!Y276*Beregningsark!Z276*Beregningsark!AB276*Beregningsark!AD276*Beregningsark!AH276*Beregningsark!AJ276,Beregningsark!AO276*Beregningsark!J276*Beregningsark!K276*Beregningsark!L276*Beregningsark!N276*Beregningsark!P276*Beregningsark!R276*Beregningsark!S276*Beregningsark!W276*Beregningsark!Y276*Beregningsark!Z276*Beregningsark!AB276*Beregningsark!AD276*Beregningsark!AH276*Beregningsark!AJ276*0.7672))</f>
        <v/>
      </c>
      <c r="P276" s="15" t="str">
        <f>IF(Beregningsark!AQ276="","",IF(OR(I276="Motorvejsstrækning",I276="Frakørselsflettestrækning",I276="Tilkørselsflettestrækning",I276="Motorvejsforgrening",I276="Motorvejssammenløb",I276="Motorvejsvekselstrækning",I276="Sideanlæg"),Beregningsark!AP276*Beregningsark!J276*Beregningsark!K276*Beregningsark!L276*Beregningsark!N276*Beregningsark!P276*Beregningsark!R276*Beregningsark!S276*Beregningsark!X276*Beregningsark!Y276*Beregningsark!Z276*Beregningsark!AB276*Beregningsark!AD276*Beregningsark!AI276*Beregningsark!AJ276,Beregningsark!AP276*Beregningsark!J276*Beregningsark!K276*Beregningsark!L276*Beregningsark!N276*Beregningsark!P276*Beregningsark!R276*Beregningsark!S276*Beregningsark!X276*Beregningsark!Y276*Beregningsark!Z276*Beregningsark!AB276*Beregningsark!AD276*Beregningsark!AI276*Beregningsark!AJ276*0.7672))</f>
        <v/>
      </c>
      <c r="Q276" s="15" t="str">
        <f t="shared" si="13"/>
        <v/>
      </c>
      <c r="R276" s="17" t="str">
        <f t="shared" si="14"/>
        <v/>
      </c>
    </row>
    <row r="277" spans="1:18" x14ac:dyDescent="0.25">
      <c r="A277" s="4" t="str">
        <f>IF(Inddata!A292="","",Inddata!A292)</f>
        <v/>
      </c>
      <c r="B277" s="4" t="str">
        <f>IF(Inddata!B292="","",Inddata!B292)</f>
        <v/>
      </c>
      <c r="C277" s="4" t="str">
        <f>IF(Inddata!C292="","",Inddata!C292)</f>
        <v/>
      </c>
      <c r="D277" s="4" t="str">
        <f>IF(Inddata!D292="","",Inddata!D292)</f>
        <v/>
      </c>
      <c r="E277" s="4" t="str">
        <f>IF(Inddata!E292="","",Inddata!E292)</f>
        <v/>
      </c>
      <c r="F277" s="4" t="str">
        <f>IF(Inddata!F292="","",Inddata!F292)</f>
        <v/>
      </c>
      <c r="G277" s="4">
        <f>IF(Inddata!G292="","",Inddata!G292)</f>
        <v>0</v>
      </c>
      <c r="H277" s="4" t="str">
        <f>IF(Inddata!H292&gt;0.5,Inddata!H292,"")</f>
        <v/>
      </c>
      <c r="I277" s="4" t="str">
        <f>IF(Inddata!I292="","",Inddata!I292)</f>
        <v/>
      </c>
      <c r="J277" s="15" t="str">
        <f>IF(Beregningsark!AQ277="","",IF(OR(I277="Motorvejsstrækning",I277="Frakørselsflettestrækning",I277="Tilkørselsflettestrækning",I277="Motorvejsforgrening",I277="Motorvejssammenløb",I277="Motorvejsvekselstrækning",I277="Sideanlæg"),Beregningsark!AK277*Beregningsark!J277*Beregningsark!K277*Beregningsark!L277*Beregningsark!N277*Beregningsark!P277*Beregningsark!R277*Beregningsark!S277*Beregningsark!T277*Beregningsark!Y277*Beregningsark!Z277*Beregningsark!AB277*Beregningsark!AD277*Beregningsark!AF277*Beregningsark!AJ277,Beregningsark!AK277*Beregningsark!J277*Beregningsark!K277*Beregningsark!L277*Beregningsark!N277*Beregningsark!P277*Beregningsark!R277*Beregningsark!S277*Beregningsark!T277*Beregningsark!Y277*Beregningsark!Z277*Beregningsark!AB277*Beregningsark!AD277*Beregningsark!AF277*Beregningsark!AJ277*0.7672))</f>
        <v/>
      </c>
      <c r="K277" s="15" t="str">
        <f>IF(Beregningsark!AQ277="","",IF(OR(I277="Motorvejsstrækning",I277="Frakørselsflettestrækning",I277="Tilkørselsflettestrækning",I277="Motorvejsforgrening",I277="Motorvejssammenløb",I277="Motorvejsvekselstrækning",I277="Sideanlæg"),Beregningsark!AL277*Beregningsark!J277*Beregningsark!K277*Beregningsark!M277*Beregningsark!O277*Beregningsark!P277*Beregningsark!Q277*Beregningsark!R277*Beregningsark!S277*Beregningsark!T277*Beregningsark!Y277*Beregningsark!AA277*Beregningsark!AC277*Beregningsark!AE277*Beregningsark!AG277*Beregningsark!AJ277,Beregningsark!AL277*Beregningsark!J277*Beregningsark!K277*Beregningsark!M277*Beregningsark!O277*Beregningsark!P277*Beregningsark!Q277*Beregningsark!R277*Beregningsark!S277*Beregningsark!T277*Beregningsark!Y277*Beregningsark!AA277*Beregningsark!AC277*Beregningsark!AE277*Beregningsark!AG277*Beregningsark!AJ277*0.8833))</f>
        <v/>
      </c>
      <c r="L277" s="15" t="str">
        <f>IF(Beregningsark!AQ277="","",IF(OR(I277="Motorvejsstrækning",I277="Frakørselsflettestrækning",I277="Tilkørselsflettestrækning",I277="Motorvejsforgrening",I277="Motorvejssammenløb",I277="Motorvejsvekselstrækning",I277="Sideanlæg"),Beregningsark!AM277*Beregningsark!J277*Beregningsark!K277*Beregningsark!M277*Beregningsark!O277*Beregningsark!P277*Beregningsark!Q277*Beregningsark!R277*Beregningsark!S277*Beregningsark!U277*Beregningsark!Y277*Beregningsark!AA277*Beregningsark!AC277*Beregningsark!AE277*Beregningsark!AG277*Beregningsark!AJ277,Beregningsark!AM277*Beregningsark!J277*Beregningsark!K277*Beregningsark!M277*Beregningsark!O277*Beregningsark!P277*Beregningsark!Q277*Beregningsark!R277*Beregningsark!S277*Beregningsark!U277*Beregningsark!Y277*Beregningsark!AA277*Beregningsark!AC277*Beregningsark!AE277*Beregningsark!AG277*Beregningsark!AJ277*1.1176))</f>
        <v/>
      </c>
      <c r="M277" s="15" t="str">
        <f t="shared" si="12"/>
        <v/>
      </c>
      <c r="N277" s="15" t="str">
        <f>IF(Beregningsark!AQ277="","",IF(OR(I277="Motorvejsstrækning",I277="Frakørselsflettestrækning",I277="Tilkørselsflettestrækning",I277="Motorvejsforgrening",I277="Motorvejssammenløb",I277="Motorvejsvekselstrækning",I277="Sideanlæg"),Beregningsark!AN277*Beregningsark!J277*Beregningsark!K277*Beregningsark!L277*Beregningsark!N277*Beregningsark!P277*Beregningsark!R277*Beregningsark!S277*Beregningsark!V277*Beregningsark!Y277*Beregningsark!Z277*Beregningsark!AB277*Beregningsark!AD277*Beregningsark!AH277*Beregningsark!AJ277,Beregningsark!AN277*Beregningsark!J277*Beregningsark!K277*Beregningsark!L277*Beregningsark!N277*Beregningsark!P277*Beregningsark!R277*Beregningsark!S277*Beregningsark!V277*Beregningsark!Y277*Beregningsark!Z277*Beregningsark!AB277*Beregningsark!AD277*Beregningsark!AH277*Beregningsark!AJ277*0.7672))</f>
        <v/>
      </c>
      <c r="O277" s="15" t="str">
        <f>IF(Beregningsark!AQ277="","",IF(OR(I277="Motorvejsstrækning",I277="Frakørselsflettestrækning",I277="Tilkørselsflettestrækning",I277="Motorvejsforgrening",I277="Motorvejssammenløb",I277="Motorvejsvekselstrækning",I277="Sideanlæg"),Beregningsark!AO277*Beregningsark!J277*Beregningsark!K277*Beregningsark!L277*Beregningsark!N277*Beregningsark!P277*Beregningsark!R277*Beregningsark!S277*Beregningsark!W277*Beregningsark!Y277*Beregningsark!Z277*Beregningsark!AB277*Beregningsark!AD277*Beregningsark!AH277*Beregningsark!AJ277,Beregningsark!AO277*Beregningsark!J277*Beregningsark!K277*Beregningsark!L277*Beregningsark!N277*Beregningsark!P277*Beregningsark!R277*Beregningsark!S277*Beregningsark!W277*Beregningsark!Y277*Beregningsark!Z277*Beregningsark!AB277*Beregningsark!AD277*Beregningsark!AH277*Beregningsark!AJ277*0.7672))</f>
        <v/>
      </c>
      <c r="P277" s="15" t="str">
        <f>IF(Beregningsark!AQ277="","",IF(OR(I277="Motorvejsstrækning",I277="Frakørselsflettestrækning",I277="Tilkørselsflettestrækning",I277="Motorvejsforgrening",I277="Motorvejssammenløb",I277="Motorvejsvekselstrækning",I277="Sideanlæg"),Beregningsark!AP277*Beregningsark!J277*Beregningsark!K277*Beregningsark!L277*Beregningsark!N277*Beregningsark!P277*Beregningsark!R277*Beregningsark!S277*Beregningsark!X277*Beregningsark!Y277*Beregningsark!Z277*Beregningsark!AB277*Beregningsark!AD277*Beregningsark!AI277*Beregningsark!AJ277,Beregningsark!AP277*Beregningsark!J277*Beregningsark!K277*Beregningsark!L277*Beregningsark!N277*Beregningsark!P277*Beregningsark!R277*Beregningsark!S277*Beregningsark!X277*Beregningsark!Y277*Beregningsark!Z277*Beregningsark!AB277*Beregningsark!AD277*Beregningsark!AI277*Beregningsark!AJ277*0.7672))</f>
        <v/>
      </c>
      <c r="Q277" s="15" t="str">
        <f t="shared" si="13"/>
        <v/>
      </c>
      <c r="R277" s="17" t="str">
        <f t="shared" si="14"/>
        <v/>
      </c>
    </row>
    <row r="278" spans="1:18" x14ac:dyDescent="0.25">
      <c r="A278" s="4" t="str">
        <f>IF(Inddata!A293="","",Inddata!A293)</f>
        <v/>
      </c>
      <c r="B278" s="4" t="str">
        <f>IF(Inddata!B293="","",Inddata!B293)</f>
        <v/>
      </c>
      <c r="C278" s="4" t="str">
        <f>IF(Inddata!C293="","",Inddata!C293)</f>
        <v/>
      </c>
      <c r="D278" s="4" t="str">
        <f>IF(Inddata!D293="","",Inddata!D293)</f>
        <v/>
      </c>
      <c r="E278" s="4" t="str">
        <f>IF(Inddata!E293="","",Inddata!E293)</f>
        <v/>
      </c>
      <c r="F278" s="4" t="str">
        <f>IF(Inddata!F293="","",Inddata!F293)</f>
        <v/>
      </c>
      <c r="G278" s="4">
        <f>IF(Inddata!G293="","",Inddata!G293)</f>
        <v>0</v>
      </c>
      <c r="H278" s="4" t="str">
        <f>IF(Inddata!H293&gt;0.5,Inddata!H293,"")</f>
        <v/>
      </c>
      <c r="I278" s="4" t="str">
        <f>IF(Inddata!I293="","",Inddata!I293)</f>
        <v/>
      </c>
      <c r="J278" s="15" t="str">
        <f>IF(Beregningsark!AQ278="","",IF(OR(I278="Motorvejsstrækning",I278="Frakørselsflettestrækning",I278="Tilkørselsflettestrækning",I278="Motorvejsforgrening",I278="Motorvejssammenløb",I278="Motorvejsvekselstrækning",I278="Sideanlæg"),Beregningsark!AK278*Beregningsark!J278*Beregningsark!K278*Beregningsark!L278*Beregningsark!N278*Beregningsark!P278*Beregningsark!R278*Beregningsark!S278*Beregningsark!T278*Beregningsark!Y278*Beregningsark!Z278*Beregningsark!AB278*Beregningsark!AD278*Beregningsark!AF278*Beregningsark!AJ278,Beregningsark!AK278*Beregningsark!J278*Beregningsark!K278*Beregningsark!L278*Beregningsark!N278*Beregningsark!P278*Beregningsark!R278*Beregningsark!S278*Beregningsark!T278*Beregningsark!Y278*Beregningsark!Z278*Beregningsark!AB278*Beregningsark!AD278*Beregningsark!AF278*Beregningsark!AJ278*0.7672))</f>
        <v/>
      </c>
      <c r="K278" s="15" t="str">
        <f>IF(Beregningsark!AQ278="","",IF(OR(I278="Motorvejsstrækning",I278="Frakørselsflettestrækning",I278="Tilkørselsflettestrækning",I278="Motorvejsforgrening",I278="Motorvejssammenløb",I278="Motorvejsvekselstrækning",I278="Sideanlæg"),Beregningsark!AL278*Beregningsark!J278*Beregningsark!K278*Beregningsark!M278*Beregningsark!O278*Beregningsark!P278*Beregningsark!Q278*Beregningsark!R278*Beregningsark!S278*Beregningsark!T278*Beregningsark!Y278*Beregningsark!AA278*Beregningsark!AC278*Beregningsark!AE278*Beregningsark!AG278*Beregningsark!AJ278,Beregningsark!AL278*Beregningsark!J278*Beregningsark!K278*Beregningsark!M278*Beregningsark!O278*Beregningsark!P278*Beregningsark!Q278*Beregningsark!R278*Beregningsark!S278*Beregningsark!T278*Beregningsark!Y278*Beregningsark!AA278*Beregningsark!AC278*Beregningsark!AE278*Beregningsark!AG278*Beregningsark!AJ278*0.8833))</f>
        <v/>
      </c>
      <c r="L278" s="15" t="str">
        <f>IF(Beregningsark!AQ278="","",IF(OR(I278="Motorvejsstrækning",I278="Frakørselsflettestrækning",I278="Tilkørselsflettestrækning",I278="Motorvejsforgrening",I278="Motorvejssammenløb",I278="Motorvejsvekselstrækning",I278="Sideanlæg"),Beregningsark!AM278*Beregningsark!J278*Beregningsark!K278*Beregningsark!M278*Beregningsark!O278*Beregningsark!P278*Beregningsark!Q278*Beregningsark!R278*Beregningsark!S278*Beregningsark!U278*Beregningsark!Y278*Beregningsark!AA278*Beregningsark!AC278*Beregningsark!AE278*Beregningsark!AG278*Beregningsark!AJ278,Beregningsark!AM278*Beregningsark!J278*Beregningsark!K278*Beregningsark!M278*Beregningsark!O278*Beregningsark!P278*Beregningsark!Q278*Beregningsark!R278*Beregningsark!S278*Beregningsark!U278*Beregningsark!Y278*Beregningsark!AA278*Beregningsark!AC278*Beregningsark!AE278*Beregningsark!AG278*Beregningsark!AJ278*1.1176))</f>
        <v/>
      </c>
      <c r="M278" s="15" t="str">
        <f t="shared" si="12"/>
        <v/>
      </c>
      <c r="N278" s="15" t="str">
        <f>IF(Beregningsark!AQ278="","",IF(OR(I278="Motorvejsstrækning",I278="Frakørselsflettestrækning",I278="Tilkørselsflettestrækning",I278="Motorvejsforgrening",I278="Motorvejssammenløb",I278="Motorvejsvekselstrækning",I278="Sideanlæg"),Beregningsark!AN278*Beregningsark!J278*Beregningsark!K278*Beregningsark!L278*Beregningsark!N278*Beregningsark!P278*Beregningsark!R278*Beregningsark!S278*Beregningsark!V278*Beregningsark!Y278*Beregningsark!Z278*Beregningsark!AB278*Beregningsark!AD278*Beregningsark!AH278*Beregningsark!AJ278,Beregningsark!AN278*Beregningsark!J278*Beregningsark!K278*Beregningsark!L278*Beregningsark!N278*Beregningsark!P278*Beregningsark!R278*Beregningsark!S278*Beregningsark!V278*Beregningsark!Y278*Beregningsark!Z278*Beregningsark!AB278*Beregningsark!AD278*Beregningsark!AH278*Beregningsark!AJ278*0.7672))</f>
        <v/>
      </c>
      <c r="O278" s="15" t="str">
        <f>IF(Beregningsark!AQ278="","",IF(OR(I278="Motorvejsstrækning",I278="Frakørselsflettestrækning",I278="Tilkørselsflettestrækning",I278="Motorvejsforgrening",I278="Motorvejssammenløb",I278="Motorvejsvekselstrækning",I278="Sideanlæg"),Beregningsark!AO278*Beregningsark!J278*Beregningsark!K278*Beregningsark!L278*Beregningsark!N278*Beregningsark!P278*Beregningsark!R278*Beregningsark!S278*Beregningsark!W278*Beregningsark!Y278*Beregningsark!Z278*Beregningsark!AB278*Beregningsark!AD278*Beregningsark!AH278*Beregningsark!AJ278,Beregningsark!AO278*Beregningsark!J278*Beregningsark!K278*Beregningsark!L278*Beregningsark!N278*Beregningsark!P278*Beregningsark!R278*Beregningsark!S278*Beregningsark!W278*Beregningsark!Y278*Beregningsark!Z278*Beregningsark!AB278*Beregningsark!AD278*Beregningsark!AH278*Beregningsark!AJ278*0.7672))</f>
        <v/>
      </c>
      <c r="P278" s="15" t="str">
        <f>IF(Beregningsark!AQ278="","",IF(OR(I278="Motorvejsstrækning",I278="Frakørselsflettestrækning",I278="Tilkørselsflettestrækning",I278="Motorvejsforgrening",I278="Motorvejssammenløb",I278="Motorvejsvekselstrækning",I278="Sideanlæg"),Beregningsark!AP278*Beregningsark!J278*Beregningsark!K278*Beregningsark!L278*Beregningsark!N278*Beregningsark!P278*Beregningsark!R278*Beregningsark!S278*Beregningsark!X278*Beregningsark!Y278*Beregningsark!Z278*Beregningsark!AB278*Beregningsark!AD278*Beregningsark!AI278*Beregningsark!AJ278,Beregningsark!AP278*Beregningsark!J278*Beregningsark!K278*Beregningsark!L278*Beregningsark!N278*Beregningsark!P278*Beregningsark!R278*Beregningsark!S278*Beregningsark!X278*Beregningsark!Y278*Beregningsark!Z278*Beregningsark!AB278*Beregningsark!AD278*Beregningsark!AI278*Beregningsark!AJ278*0.7672))</f>
        <v/>
      </c>
      <c r="Q278" s="15" t="str">
        <f t="shared" si="13"/>
        <v/>
      </c>
      <c r="R278" s="17" t="str">
        <f t="shared" si="14"/>
        <v/>
      </c>
    </row>
    <row r="279" spans="1:18" x14ac:dyDescent="0.25">
      <c r="A279" s="4" t="str">
        <f>IF(Inddata!A294="","",Inddata!A294)</f>
        <v/>
      </c>
      <c r="B279" s="4" t="str">
        <f>IF(Inddata!B294="","",Inddata!B294)</f>
        <v/>
      </c>
      <c r="C279" s="4" t="str">
        <f>IF(Inddata!C294="","",Inddata!C294)</f>
        <v/>
      </c>
      <c r="D279" s="4" t="str">
        <f>IF(Inddata!D294="","",Inddata!D294)</f>
        <v/>
      </c>
      <c r="E279" s="4" t="str">
        <f>IF(Inddata!E294="","",Inddata!E294)</f>
        <v/>
      </c>
      <c r="F279" s="4" t="str">
        <f>IF(Inddata!F294="","",Inddata!F294)</f>
        <v/>
      </c>
      <c r="G279" s="4">
        <f>IF(Inddata!G294="","",Inddata!G294)</f>
        <v>0</v>
      </c>
      <c r="H279" s="4" t="str">
        <f>IF(Inddata!H294&gt;0.5,Inddata!H294,"")</f>
        <v/>
      </c>
      <c r="I279" s="4" t="str">
        <f>IF(Inddata!I294="","",Inddata!I294)</f>
        <v/>
      </c>
      <c r="J279" s="15" t="str">
        <f>IF(Beregningsark!AQ279="","",IF(OR(I279="Motorvejsstrækning",I279="Frakørselsflettestrækning",I279="Tilkørselsflettestrækning",I279="Motorvejsforgrening",I279="Motorvejssammenløb",I279="Motorvejsvekselstrækning",I279="Sideanlæg"),Beregningsark!AK279*Beregningsark!J279*Beregningsark!K279*Beregningsark!L279*Beregningsark!N279*Beregningsark!P279*Beregningsark!R279*Beregningsark!S279*Beregningsark!T279*Beregningsark!Y279*Beregningsark!Z279*Beregningsark!AB279*Beregningsark!AD279*Beregningsark!AF279*Beregningsark!AJ279,Beregningsark!AK279*Beregningsark!J279*Beregningsark!K279*Beregningsark!L279*Beregningsark!N279*Beregningsark!P279*Beregningsark!R279*Beregningsark!S279*Beregningsark!T279*Beregningsark!Y279*Beregningsark!Z279*Beregningsark!AB279*Beregningsark!AD279*Beregningsark!AF279*Beregningsark!AJ279*0.7672))</f>
        <v/>
      </c>
      <c r="K279" s="15" t="str">
        <f>IF(Beregningsark!AQ279="","",IF(OR(I279="Motorvejsstrækning",I279="Frakørselsflettestrækning",I279="Tilkørselsflettestrækning",I279="Motorvejsforgrening",I279="Motorvejssammenløb",I279="Motorvejsvekselstrækning",I279="Sideanlæg"),Beregningsark!AL279*Beregningsark!J279*Beregningsark!K279*Beregningsark!M279*Beregningsark!O279*Beregningsark!P279*Beregningsark!Q279*Beregningsark!R279*Beregningsark!S279*Beregningsark!T279*Beregningsark!Y279*Beregningsark!AA279*Beregningsark!AC279*Beregningsark!AE279*Beregningsark!AG279*Beregningsark!AJ279,Beregningsark!AL279*Beregningsark!J279*Beregningsark!K279*Beregningsark!M279*Beregningsark!O279*Beregningsark!P279*Beregningsark!Q279*Beregningsark!R279*Beregningsark!S279*Beregningsark!T279*Beregningsark!Y279*Beregningsark!AA279*Beregningsark!AC279*Beregningsark!AE279*Beregningsark!AG279*Beregningsark!AJ279*0.8833))</f>
        <v/>
      </c>
      <c r="L279" s="15" t="str">
        <f>IF(Beregningsark!AQ279="","",IF(OR(I279="Motorvejsstrækning",I279="Frakørselsflettestrækning",I279="Tilkørselsflettestrækning",I279="Motorvejsforgrening",I279="Motorvejssammenløb",I279="Motorvejsvekselstrækning",I279="Sideanlæg"),Beregningsark!AM279*Beregningsark!J279*Beregningsark!K279*Beregningsark!M279*Beregningsark!O279*Beregningsark!P279*Beregningsark!Q279*Beregningsark!R279*Beregningsark!S279*Beregningsark!U279*Beregningsark!Y279*Beregningsark!AA279*Beregningsark!AC279*Beregningsark!AE279*Beregningsark!AG279*Beregningsark!AJ279,Beregningsark!AM279*Beregningsark!J279*Beregningsark!K279*Beregningsark!M279*Beregningsark!O279*Beregningsark!P279*Beregningsark!Q279*Beregningsark!R279*Beregningsark!S279*Beregningsark!U279*Beregningsark!Y279*Beregningsark!AA279*Beregningsark!AC279*Beregningsark!AE279*Beregningsark!AG279*Beregningsark!AJ279*1.1176))</f>
        <v/>
      </c>
      <c r="M279" s="15" t="str">
        <f t="shared" si="12"/>
        <v/>
      </c>
      <c r="N279" s="15" t="str">
        <f>IF(Beregningsark!AQ279="","",IF(OR(I279="Motorvejsstrækning",I279="Frakørselsflettestrækning",I279="Tilkørselsflettestrækning",I279="Motorvejsforgrening",I279="Motorvejssammenløb",I279="Motorvejsvekselstrækning",I279="Sideanlæg"),Beregningsark!AN279*Beregningsark!J279*Beregningsark!K279*Beregningsark!L279*Beregningsark!N279*Beregningsark!P279*Beregningsark!R279*Beregningsark!S279*Beregningsark!V279*Beregningsark!Y279*Beregningsark!Z279*Beregningsark!AB279*Beregningsark!AD279*Beregningsark!AH279*Beregningsark!AJ279,Beregningsark!AN279*Beregningsark!J279*Beregningsark!K279*Beregningsark!L279*Beregningsark!N279*Beregningsark!P279*Beregningsark!R279*Beregningsark!S279*Beregningsark!V279*Beregningsark!Y279*Beregningsark!Z279*Beregningsark!AB279*Beregningsark!AD279*Beregningsark!AH279*Beregningsark!AJ279*0.7672))</f>
        <v/>
      </c>
      <c r="O279" s="15" t="str">
        <f>IF(Beregningsark!AQ279="","",IF(OR(I279="Motorvejsstrækning",I279="Frakørselsflettestrækning",I279="Tilkørselsflettestrækning",I279="Motorvejsforgrening",I279="Motorvejssammenløb",I279="Motorvejsvekselstrækning",I279="Sideanlæg"),Beregningsark!AO279*Beregningsark!J279*Beregningsark!K279*Beregningsark!L279*Beregningsark!N279*Beregningsark!P279*Beregningsark!R279*Beregningsark!S279*Beregningsark!W279*Beregningsark!Y279*Beregningsark!Z279*Beregningsark!AB279*Beregningsark!AD279*Beregningsark!AH279*Beregningsark!AJ279,Beregningsark!AO279*Beregningsark!J279*Beregningsark!K279*Beregningsark!L279*Beregningsark!N279*Beregningsark!P279*Beregningsark!R279*Beregningsark!S279*Beregningsark!W279*Beregningsark!Y279*Beregningsark!Z279*Beregningsark!AB279*Beregningsark!AD279*Beregningsark!AH279*Beregningsark!AJ279*0.7672))</f>
        <v/>
      </c>
      <c r="P279" s="15" t="str">
        <f>IF(Beregningsark!AQ279="","",IF(OR(I279="Motorvejsstrækning",I279="Frakørselsflettestrækning",I279="Tilkørselsflettestrækning",I279="Motorvejsforgrening",I279="Motorvejssammenløb",I279="Motorvejsvekselstrækning",I279="Sideanlæg"),Beregningsark!AP279*Beregningsark!J279*Beregningsark!K279*Beregningsark!L279*Beregningsark!N279*Beregningsark!P279*Beregningsark!R279*Beregningsark!S279*Beregningsark!X279*Beregningsark!Y279*Beregningsark!Z279*Beregningsark!AB279*Beregningsark!AD279*Beregningsark!AI279*Beregningsark!AJ279,Beregningsark!AP279*Beregningsark!J279*Beregningsark!K279*Beregningsark!L279*Beregningsark!N279*Beregningsark!P279*Beregningsark!R279*Beregningsark!S279*Beregningsark!X279*Beregningsark!Y279*Beregningsark!Z279*Beregningsark!AB279*Beregningsark!AD279*Beregningsark!AI279*Beregningsark!AJ279*0.7672))</f>
        <v/>
      </c>
      <c r="Q279" s="15" t="str">
        <f t="shared" si="13"/>
        <v/>
      </c>
      <c r="R279" s="17" t="str">
        <f t="shared" si="14"/>
        <v/>
      </c>
    </row>
    <row r="280" spans="1:18" x14ac:dyDescent="0.25">
      <c r="A280" s="4" t="str">
        <f>IF(Inddata!A295="","",Inddata!A295)</f>
        <v/>
      </c>
      <c r="B280" s="4" t="str">
        <f>IF(Inddata!B295="","",Inddata!B295)</f>
        <v/>
      </c>
      <c r="C280" s="4" t="str">
        <f>IF(Inddata!C295="","",Inddata!C295)</f>
        <v/>
      </c>
      <c r="D280" s="4" t="str">
        <f>IF(Inddata!D295="","",Inddata!D295)</f>
        <v/>
      </c>
      <c r="E280" s="4" t="str">
        <f>IF(Inddata!E295="","",Inddata!E295)</f>
        <v/>
      </c>
      <c r="F280" s="4" t="str">
        <f>IF(Inddata!F295="","",Inddata!F295)</f>
        <v/>
      </c>
      <c r="G280" s="4">
        <f>IF(Inddata!G295="","",Inddata!G295)</f>
        <v>0</v>
      </c>
      <c r="H280" s="4" t="str">
        <f>IF(Inddata!H295&gt;0.5,Inddata!H295,"")</f>
        <v/>
      </c>
      <c r="I280" s="4" t="str">
        <f>IF(Inddata!I295="","",Inddata!I295)</f>
        <v/>
      </c>
      <c r="J280" s="15" t="str">
        <f>IF(Beregningsark!AQ280="","",IF(OR(I280="Motorvejsstrækning",I280="Frakørselsflettestrækning",I280="Tilkørselsflettestrækning",I280="Motorvejsforgrening",I280="Motorvejssammenløb",I280="Motorvejsvekselstrækning",I280="Sideanlæg"),Beregningsark!AK280*Beregningsark!J280*Beregningsark!K280*Beregningsark!L280*Beregningsark!N280*Beregningsark!P280*Beregningsark!R280*Beregningsark!S280*Beregningsark!T280*Beregningsark!Y280*Beregningsark!Z280*Beregningsark!AB280*Beregningsark!AD280*Beregningsark!AF280*Beregningsark!AJ280,Beregningsark!AK280*Beregningsark!J280*Beregningsark!K280*Beregningsark!L280*Beregningsark!N280*Beregningsark!P280*Beregningsark!R280*Beregningsark!S280*Beregningsark!T280*Beregningsark!Y280*Beregningsark!Z280*Beregningsark!AB280*Beregningsark!AD280*Beregningsark!AF280*Beregningsark!AJ280*0.7672))</f>
        <v/>
      </c>
      <c r="K280" s="15" t="str">
        <f>IF(Beregningsark!AQ280="","",IF(OR(I280="Motorvejsstrækning",I280="Frakørselsflettestrækning",I280="Tilkørselsflettestrækning",I280="Motorvejsforgrening",I280="Motorvejssammenløb",I280="Motorvejsvekselstrækning",I280="Sideanlæg"),Beregningsark!AL280*Beregningsark!J280*Beregningsark!K280*Beregningsark!M280*Beregningsark!O280*Beregningsark!P280*Beregningsark!Q280*Beregningsark!R280*Beregningsark!S280*Beregningsark!T280*Beregningsark!Y280*Beregningsark!AA280*Beregningsark!AC280*Beregningsark!AE280*Beregningsark!AG280*Beregningsark!AJ280,Beregningsark!AL280*Beregningsark!J280*Beregningsark!K280*Beregningsark!M280*Beregningsark!O280*Beregningsark!P280*Beregningsark!Q280*Beregningsark!R280*Beregningsark!S280*Beregningsark!T280*Beregningsark!Y280*Beregningsark!AA280*Beregningsark!AC280*Beregningsark!AE280*Beregningsark!AG280*Beregningsark!AJ280*0.8833))</f>
        <v/>
      </c>
      <c r="L280" s="15" t="str">
        <f>IF(Beregningsark!AQ280="","",IF(OR(I280="Motorvejsstrækning",I280="Frakørselsflettestrækning",I280="Tilkørselsflettestrækning",I280="Motorvejsforgrening",I280="Motorvejssammenløb",I280="Motorvejsvekselstrækning",I280="Sideanlæg"),Beregningsark!AM280*Beregningsark!J280*Beregningsark!K280*Beregningsark!M280*Beregningsark!O280*Beregningsark!P280*Beregningsark!Q280*Beregningsark!R280*Beregningsark!S280*Beregningsark!U280*Beregningsark!Y280*Beregningsark!AA280*Beregningsark!AC280*Beregningsark!AE280*Beregningsark!AG280*Beregningsark!AJ280,Beregningsark!AM280*Beregningsark!J280*Beregningsark!K280*Beregningsark!M280*Beregningsark!O280*Beregningsark!P280*Beregningsark!Q280*Beregningsark!R280*Beregningsark!S280*Beregningsark!U280*Beregningsark!Y280*Beregningsark!AA280*Beregningsark!AC280*Beregningsark!AE280*Beregningsark!AG280*Beregningsark!AJ280*1.1176))</f>
        <v/>
      </c>
      <c r="M280" s="15" t="str">
        <f t="shared" si="12"/>
        <v/>
      </c>
      <c r="N280" s="15" t="str">
        <f>IF(Beregningsark!AQ280="","",IF(OR(I280="Motorvejsstrækning",I280="Frakørselsflettestrækning",I280="Tilkørselsflettestrækning",I280="Motorvejsforgrening",I280="Motorvejssammenløb",I280="Motorvejsvekselstrækning",I280="Sideanlæg"),Beregningsark!AN280*Beregningsark!J280*Beregningsark!K280*Beregningsark!L280*Beregningsark!N280*Beregningsark!P280*Beregningsark!R280*Beregningsark!S280*Beregningsark!V280*Beregningsark!Y280*Beregningsark!Z280*Beregningsark!AB280*Beregningsark!AD280*Beregningsark!AH280*Beregningsark!AJ280,Beregningsark!AN280*Beregningsark!J280*Beregningsark!K280*Beregningsark!L280*Beregningsark!N280*Beregningsark!P280*Beregningsark!R280*Beregningsark!S280*Beregningsark!V280*Beregningsark!Y280*Beregningsark!Z280*Beregningsark!AB280*Beregningsark!AD280*Beregningsark!AH280*Beregningsark!AJ280*0.7672))</f>
        <v/>
      </c>
      <c r="O280" s="15" t="str">
        <f>IF(Beregningsark!AQ280="","",IF(OR(I280="Motorvejsstrækning",I280="Frakørselsflettestrækning",I280="Tilkørselsflettestrækning",I280="Motorvejsforgrening",I280="Motorvejssammenløb",I280="Motorvejsvekselstrækning",I280="Sideanlæg"),Beregningsark!AO280*Beregningsark!J280*Beregningsark!K280*Beregningsark!L280*Beregningsark!N280*Beregningsark!P280*Beregningsark!R280*Beregningsark!S280*Beregningsark!W280*Beregningsark!Y280*Beregningsark!Z280*Beregningsark!AB280*Beregningsark!AD280*Beregningsark!AH280*Beregningsark!AJ280,Beregningsark!AO280*Beregningsark!J280*Beregningsark!K280*Beregningsark!L280*Beregningsark!N280*Beregningsark!P280*Beregningsark!R280*Beregningsark!S280*Beregningsark!W280*Beregningsark!Y280*Beregningsark!Z280*Beregningsark!AB280*Beregningsark!AD280*Beregningsark!AH280*Beregningsark!AJ280*0.7672))</f>
        <v/>
      </c>
      <c r="P280" s="15" t="str">
        <f>IF(Beregningsark!AQ280="","",IF(OR(I280="Motorvejsstrækning",I280="Frakørselsflettestrækning",I280="Tilkørselsflettestrækning",I280="Motorvejsforgrening",I280="Motorvejssammenløb",I280="Motorvejsvekselstrækning",I280="Sideanlæg"),Beregningsark!AP280*Beregningsark!J280*Beregningsark!K280*Beregningsark!L280*Beregningsark!N280*Beregningsark!P280*Beregningsark!R280*Beregningsark!S280*Beregningsark!X280*Beregningsark!Y280*Beregningsark!Z280*Beregningsark!AB280*Beregningsark!AD280*Beregningsark!AI280*Beregningsark!AJ280,Beregningsark!AP280*Beregningsark!J280*Beregningsark!K280*Beregningsark!L280*Beregningsark!N280*Beregningsark!P280*Beregningsark!R280*Beregningsark!S280*Beregningsark!X280*Beregningsark!Y280*Beregningsark!Z280*Beregningsark!AB280*Beregningsark!AD280*Beregningsark!AI280*Beregningsark!AJ280*0.7672))</f>
        <v/>
      </c>
      <c r="Q280" s="15" t="str">
        <f t="shared" si="13"/>
        <v/>
      </c>
      <c r="R280" s="17" t="str">
        <f t="shared" si="14"/>
        <v/>
      </c>
    </row>
    <row r="281" spans="1:18" x14ac:dyDescent="0.25">
      <c r="A281" s="4" t="str">
        <f>IF(Inddata!A296="","",Inddata!A296)</f>
        <v/>
      </c>
      <c r="B281" s="4" t="str">
        <f>IF(Inddata!B296="","",Inddata!B296)</f>
        <v/>
      </c>
      <c r="C281" s="4" t="str">
        <f>IF(Inddata!C296="","",Inddata!C296)</f>
        <v/>
      </c>
      <c r="D281" s="4" t="str">
        <f>IF(Inddata!D296="","",Inddata!D296)</f>
        <v/>
      </c>
      <c r="E281" s="4" t="str">
        <f>IF(Inddata!E296="","",Inddata!E296)</f>
        <v/>
      </c>
      <c r="F281" s="4" t="str">
        <f>IF(Inddata!F296="","",Inddata!F296)</f>
        <v/>
      </c>
      <c r="G281" s="4">
        <f>IF(Inddata!G296="","",Inddata!G296)</f>
        <v>0</v>
      </c>
      <c r="H281" s="4" t="str">
        <f>IF(Inddata!H296&gt;0.5,Inddata!H296,"")</f>
        <v/>
      </c>
      <c r="I281" s="4" t="str">
        <f>IF(Inddata!I296="","",Inddata!I296)</f>
        <v/>
      </c>
      <c r="J281" s="15" t="str">
        <f>IF(Beregningsark!AQ281="","",IF(OR(I281="Motorvejsstrækning",I281="Frakørselsflettestrækning",I281="Tilkørselsflettestrækning",I281="Motorvejsforgrening",I281="Motorvejssammenløb",I281="Motorvejsvekselstrækning",I281="Sideanlæg"),Beregningsark!AK281*Beregningsark!J281*Beregningsark!K281*Beregningsark!L281*Beregningsark!N281*Beregningsark!P281*Beregningsark!R281*Beregningsark!S281*Beregningsark!T281*Beregningsark!Y281*Beregningsark!Z281*Beregningsark!AB281*Beregningsark!AD281*Beregningsark!AF281*Beregningsark!AJ281,Beregningsark!AK281*Beregningsark!J281*Beregningsark!K281*Beregningsark!L281*Beregningsark!N281*Beregningsark!P281*Beregningsark!R281*Beregningsark!S281*Beregningsark!T281*Beregningsark!Y281*Beregningsark!Z281*Beregningsark!AB281*Beregningsark!AD281*Beregningsark!AF281*Beregningsark!AJ281*0.7672))</f>
        <v/>
      </c>
      <c r="K281" s="15" t="str">
        <f>IF(Beregningsark!AQ281="","",IF(OR(I281="Motorvejsstrækning",I281="Frakørselsflettestrækning",I281="Tilkørselsflettestrækning",I281="Motorvejsforgrening",I281="Motorvejssammenløb",I281="Motorvejsvekselstrækning",I281="Sideanlæg"),Beregningsark!AL281*Beregningsark!J281*Beregningsark!K281*Beregningsark!M281*Beregningsark!O281*Beregningsark!P281*Beregningsark!Q281*Beregningsark!R281*Beregningsark!S281*Beregningsark!T281*Beregningsark!Y281*Beregningsark!AA281*Beregningsark!AC281*Beregningsark!AE281*Beregningsark!AG281*Beregningsark!AJ281,Beregningsark!AL281*Beregningsark!J281*Beregningsark!K281*Beregningsark!M281*Beregningsark!O281*Beregningsark!P281*Beregningsark!Q281*Beregningsark!R281*Beregningsark!S281*Beregningsark!T281*Beregningsark!Y281*Beregningsark!AA281*Beregningsark!AC281*Beregningsark!AE281*Beregningsark!AG281*Beregningsark!AJ281*0.8833))</f>
        <v/>
      </c>
      <c r="L281" s="15" t="str">
        <f>IF(Beregningsark!AQ281="","",IF(OR(I281="Motorvejsstrækning",I281="Frakørselsflettestrækning",I281="Tilkørselsflettestrækning",I281="Motorvejsforgrening",I281="Motorvejssammenløb",I281="Motorvejsvekselstrækning",I281="Sideanlæg"),Beregningsark!AM281*Beregningsark!J281*Beregningsark!K281*Beregningsark!M281*Beregningsark!O281*Beregningsark!P281*Beregningsark!Q281*Beregningsark!R281*Beregningsark!S281*Beregningsark!U281*Beregningsark!Y281*Beregningsark!AA281*Beregningsark!AC281*Beregningsark!AE281*Beregningsark!AG281*Beregningsark!AJ281,Beregningsark!AM281*Beregningsark!J281*Beregningsark!K281*Beregningsark!M281*Beregningsark!O281*Beregningsark!P281*Beregningsark!Q281*Beregningsark!R281*Beregningsark!S281*Beregningsark!U281*Beregningsark!Y281*Beregningsark!AA281*Beregningsark!AC281*Beregningsark!AE281*Beregningsark!AG281*Beregningsark!AJ281*1.1176))</f>
        <v/>
      </c>
      <c r="M281" s="15" t="str">
        <f t="shared" si="12"/>
        <v/>
      </c>
      <c r="N281" s="15" t="str">
        <f>IF(Beregningsark!AQ281="","",IF(OR(I281="Motorvejsstrækning",I281="Frakørselsflettestrækning",I281="Tilkørselsflettestrækning",I281="Motorvejsforgrening",I281="Motorvejssammenløb",I281="Motorvejsvekselstrækning",I281="Sideanlæg"),Beregningsark!AN281*Beregningsark!J281*Beregningsark!K281*Beregningsark!L281*Beregningsark!N281*Beregningsark!P281*Beregningsark!R281*Beregningsark!S281*Beregningsark!V281*Beregningsark!Y281*Beregningsark!Z281*Beregningsark!AB281*Beregningsark!AD281*Beregningsark!AH281*Beregningsark!AJ281,Beregningsark!AN281*Beregningsark!J281*Beregningsark!K281*Beregningsark!L281*Beregningsark!N281*Beregningsark!P281*Beregningsark!R281*Beregningsark!S281*Beregningsark!V281*Beregningsark!Y281*Beregningsark!Z281*Beregningsark!AB281*Beregningsark!AD281*Beregningsark!AH281*Beregningsark!AJ281*0.7672))</f>
        <v/>
      </c>
      <c r="O281" s="15" t="str">
        <f>IF(Beregningsark!AQ281="","",IF(OR(I281="Motorvejsstrækning",I281="Frakørselsflettestrækning",I281="Tilkørselsflettestrækning",I281="Motorvejsforgrening",I281="Motorvejssammenløb",I281="Motorvejsvekselstrækning",I281="Sideanlæg"),Beregningsark!AO281*Beregningsark!J281*Beregningsark!K281*Beregningsark!L281*Beregningsark!N281*Beregningsark!P281*Beregningsark!R281*Beregningsark!S281*Beregningsark!W281*Beregningsark!Y281*Beregningsark!Z281*Beregningsark!AB281*Beregningsark!AD281*Beregningsark!AH281*Beregningsark!AJ281,Beregningsark!AO281*Beregningsark!J281*Beregningsark!K281*Beregningsark!L281*Beregningsark!N281*Beregningsark!P281*Beregningsark!R281*Beregningsark!S281*Beregningsark!W281*Beregningsark!Y281*Beregningsark!Z281*Beregningsark!AB281*Beregningsark!AD281*Beregningsark!AH281*Beregningsark!AJ281*0.7672))</f>
        <v/>
      </c>
      <c r="P281" s="15" t="str">
        <f>IF(Beregningsark!AQ281="","",IF(OR(I281="Motorvejsstrækning",I281="Frakørselsflettestrækning",I281="Tilkørselsflettestrækning",I281="Motorvejsforgrening",I281="Motorvejssammenløb",I281="Motorvejsvekselstrækning",I281="Sideanlæg"),Beregningsark!AP281*Beregningsark!J281*Beregningsark!K281*Beregningsark!L281*Beregningsark!N281*Beregningsark!P281*Beregningsark!R281*Beregningsark!S281*Beregningsark!X281*Beregningsark!Y281*Beregningsark!Z281*Beregningsark!AB281*Beregningsark!AD281*Beregningsark!AI281*Beregningsark!AJ281,Beregningsark!AP281*Beregningsark!J281*Beregningsark!K281*Beregningsark!L281*Beregningsark!N281*Beregningsark!P281*Beregningsark!R281*Beregningsark!S281*Beregningsark!X281*Beregningsark!Y281*Beregningsark!Z281*Beregningsark!AB281*Beregningsark!AD281*Beregningsark!AI281*Beregningsark!AJ281*0.7672))</f>
        <v/>
      </c>
      <c r="Q281" s="15" t="str">
        <f t="shared" si="13"/>
        <v/>
      </c>
      <c r="R281" s="17" t="str">
        <f t="shared" si="14"/>
        <v/>
      </c>
    </row>
    <row r="282" spans="1:18" x14ac:dyDescent="0.25">
      <c r="A282" s="4" t="str">
        <f>IF(Inddata!A297="","",Inddata!A297)</f>
        <v/>
      </c>
      <c r="B282" s="4" t="str">
        <f>IF(Inddata!B297="","",Inddata!B297)</f>
        <v/>
      </c>
      <c r="C282" s="4" t="str">
        <f>IF(Inddata!C297="","",Inddata!C297)</f>
        <v/>
      </c>
      <c r="D282" s="4" t="str">
        <f>IF(Inddata!D297="","",Inddata!D297)</f>
        <v/>
      </c>
      <c r="E282" s="4" t="str">
        <f>IF(Inddata!E297="","",Inddata!E297)</f>
        <v/>
      </c>
      <c r="F282" s="4" t="str">
        <f>IF(Inddata!F297="","",Inddata!F297)</f>
        <v/>
      </c>
      <c r="G282" s="4">
        <f>IF(Inddata!G297="","",Inddata!G297)</f>
        <v>0</v>
      </c>
      <c r="H282" s="4" t="str">
        <f>IF(Inddata!H297&gt;0.5,Inddata!H297,"")</f>
        <v/>
      </c>
      <c r="I282" s="4" t="str">
        <f>IF(Inddata!I297="","",Inddata!I297)</f>
        <v/>
      </c>
      <c r="J282" s="15" t="str">
        <f>IF(Beregningsark!AQ282="","",IF(OR(I282="Motorvejsstrækning",I282="Frakørselsflettestrækning",I282="Tilkørselsflettestrækning",I282="Motorvejsforgrening",I282="Motorvejssammenløb",I282="Motorvejsvekselstrækning",I282="Sideanlæg"),Beregningsark!AK282*Beregningsark!J282*Beregningsark!K282*Beregningsark!L282*Beregningsark!N282*Beregningsark!P282*Beregningsark!R282*Beregningsark!S282*Beregningsark!T282*Beregningsark!Y282*Beregningsark!Z282*Beregningsark!AB282*Beregningsark!AD282*Beregningsark!AF282*Beregningsark!AJ282,Beregningsark!AK282*Beregningsark!J282*Beregningsark!K282*Beregningsark!L282*Beregningsark!N282*Beregningsark!P282*Beregningsark!R282*Beregningsark!S282*Beregningsark!T282*Beregningsark!Y282*Beregningsark!Z282*Beregningsark!AB282*Beregningsark!AD282*Beregningsark!AF282*Beregningsark!AJ282*0.7672))</f>
        <v/>
      </c>
      <c r="K282" s="15" t="str">
        <f>IF(Beregningsark!AQ282="","",IF(OR(I282="Motorvejsstrækning",I282="Frakørselsflettestrækning",I282="Tilkørselsflettestrækning",I282="Motorvejsforgrening",I282="Motorvejssammenløb",I282="Motorvejsvekselstrækning",I282="Sideanlæg"),Beregningsark!AL282*Beregningsark!J282*Beregningsark!K282*Beregningsark!M282*Beregningsark!O282*Beregningsark!P282*Beregningsark!Q282*Beregningsark!R282*Beregningsark!S282*Beregningsark!T282*Beregningsark!Y282*Beregningsark!AA282*Beregningsark!AC282*Beregningsark!AE282*Beregningsark!AG282*Beregningsark!AJ282,Beregningsark!AL282*Beregningsark!J282*Beregningsark!K282*Beregningsark!M282*Beregningsark!O282*Beregningsark!P282*Beregningsark!Q282*Beregningsark!R282*Beregningsark!S282*Beregningsark!T282*Beregningsark!Y282*Beregningsark!AA282*Beregningsark!AC282*Beregningsark!AE282*Beregningsark!AG282*Beregningsark!AJ282*0.8833))</f>
        <v/>
      </c>
      <c r="L282" s="15" t="str">
        <f>IF(Beregningsark!AQ282="","",IF(OR(I282="Motorvejsstrækning",I282="Frakørselsflettestrækning",I282="Tilkørselsflettestrækning",I282="Motorvejsforgrening",I282="Motorvejssammenløb",I282="Motorvejsvekselstrækning",I282="Sideanlæg"),Beregningsark!AM282*Beregningsark!J282*Beregningsark!K282*Beregningsark!M282*Beregningsark!O282*Beregningsark!P282*Beregningsark!Q282*Beregningsark!R282*Beregningsark!S282*Beregningsark!U282*Beregningsark!Y282*Beregningsark!AA282*Beregningsark!AC282*Beregningsark!AE282*Beregningsark!AG282*Beregningsark!AJ282,Beregningsark!AM282*Beregningsark!J282*Beregningsark!K282*Beregningsark!M282*Beregningsark!O282*Beregningsark!P282*Beregningsark!Q282*Beregningsark!R282*Beregningsark!S282*Beregningsark!U282*Beregningsark!Y282*Beregningsark!AA282*Beregningsark!AC282*Beregningsark!AE282*Beregningsark!AG282*Beregningsark!AJ282*1.1176))</f>
        <v/>
      </c>
      <c r="M282" s="15" t="str">
        <f t="shared" si="12"/>
        <v/>
      </c>
      <c r="N282" s="15" t="str">
        <f>IF(Beregningsark!AQ282="","",IF(OR(I282="Motorvejsstrækning",I282="Frakørselsflettestrækning",I282="Tilkørselsflettestrækning",I282="Motorvejsforgrening",I282="Motorvejssammenløb",I282="Motorvejsvekselstrækning",I282="Sideanlæg"),Beregningsark!AN282*Beregningsark!J282*Beregningsark!K282*Beregningsark!L282*Beregningsark!N282*Beregningsark!P282*Beregningsark!R282*Beregningsark!S282*Beregningsark!V282*Beregningsark!Y282*Beregningsark!Z282*Beregningsark!AB282*Beregningsark!AD282*Beregningsark!AH282*Beregningsark!AJ282,Beregningsark!AN282*Beregningsark!J282*Beregningsark!K282*Beregningsark!L282*Beregningsark!N282*Beregningsark!P282*Beregningsark!R282*Beregningsark!S282*Beregningsark!V282*Beregningsark!Y282*Beregningsark!Z282*Beregningsark!AB282*Beregningsark!AD282*Beregningsark!AH282*Beregningsark!AJ282*0.7672))</f>
        <v/>
      </c>
      <c r="O282" s="15" t="str">
        <f>IF(Beregningsark!AQ282="","",IF(OR(I282="Motorvejsstrækning",I282="Frakørselsflettestrækning",I282="Tilkørselsflettestrækning",I282="Motorvejsforgrening",I282="Motorvejssammenløb",I282="Motorvejsvekselstrækning",I282="Sideanlæg"),Beregningsark!AO282*Beregningsark!J282*Beregningsark!K282*Beregningsark!L282*Beregningsark!N282*Beregningsark!P282*Beregningsark!R282*Beregningsark!S282*Beregningsark!W282*Beregningsark!Y282*Beregningsark!Z282*Beregningsark!AB282*Beregningsark!AD282*Beregningsark!AH282*Beregningsark!AJ282,Beregningsark!AO282*Beregningsark!J282*Beregningsark!K282*Beregningsark!L282*Beregningsark!N282*Beregningsark!P282*Beregningsark!R282*Beregningsark!S282*Beregningsark!W282*Beregningsark!Y282*Beregningsark!Z282*Beregningsark!AB282*Beregningsark!AD282*Beregningsark!AH282*Beregningsark!AJ282*0.7672))</f>
        <v/>
      </c>
      <c r="P282" s="15" t="str">
        <f>IF(Beregningsark!AQ282="","",IF(OR(I282="Motorvejsstrækning",I282="Frakørselsflettestrækning",I282="Tilkørselsflettestrækning",I282="Motorvejsforgrening",I282="Motorvejssammenløb",I282="Motorvejsvekselstrækning",I282="Sideanlæg"),Beregningsark!AP282*Beregningsark!J282*Beregningsark!K282*Beregningsark!L282*Beregningsark!N282*Beregningsark!P282*Beregningsark!R282*Beregningsark!S282*Beregningsark!X282*Beregningsark!Y282*Beregningsark!Z282*Beregningsark!AB282*Beregningsark!AD282*Beregningsark!AI282*Beregningsark!AJ282,Beregningsark!AP282*Beregningsark!J282*Beregningsark!K282*Beregningsark!L282*Beregningsark!N282*Beregningsark!P282*Beregningsark!R282*Beregningsark!S282*Beregningsark!X282*Beregningsark!Y282*Beregningsark!Z282*Beregningsark!AB282*Beregningsark!AD282*Beregningsark!AI282*Beregningsark!AJ282*0.7672))</f>
        <v/>
      </c>
      <c r="Q282" s="15" t="str">
        <f t="shared" si="13"/>
        <v/>
      </c>
      <c r="R282" s="17" t="str">
        <f t="shared" si="14"/>
        <v/>
      </c>
    </row>
    <row r="283" spans="1:18" x14ac:dyDescent="0.25">
      <c r="A283" s="4" t="str">
        <f>IF(Inddata!A298="","",Inddata!A298)</f>
        <v/>
      </c>
      <c r="B283" s="4" t="str">
        <f>IF(Inddata!B298="","",Inddata!B298)</f>
        <v/>
      </c>
      <c r="C283" s="4" t="str">
        <f>IF(Inddata!C298="","",Inddata!C298)</f>
        <v/>
      </c>
      <c r="D283" s="4" t="str">
        <f>IF(Inddata!D298="","",Inddata!D298)</f>
        <v/>
      </c>
      <c r="E283" s="4" t="str">
        <f>IF(Inddata!E298="","",Inddata!E298)</f>
        <v/>
      </c>
      <c r="F283" s="4" t="str">
        <f>IF(Inddata!F298="","",Inddata!F298)</f>
        <v/>
      </c>
      <c r="G283" s="4">
        <f>IF(Inddata!G298="","",Inddata!G298)</f>
        <v>0</v>
      </c>
      <c r="H283" s="4" t="str">
        <f>IF(Inddata!H298&gt;0.5,Inddata!H298,"")</f>
        <v/>
      </c>
      <c r="I283" s="4" t="str">
        <f>IF(Inddata!I298="","",Inddata!I298)</f>
        <v/>
      </c>
      <c r="J283" s="15" t="str">
        <f>IF(Beregningsark!AQ283="","",IF(OR(I283="Motorvejsstrækning",I283="Frakørselsflettestrækning",I283="Tilkørselsflettestrækning",I283="Motorvejsforgrening",I283="Motorvejssammenløb",I283="Motorvejsvekselstrækning",I283="Sideanlæg"),Beregningsark!AK283*Beregningsark!J283*Beregningsark!K283*Beregningsark!L283*Beregningsark!N283*Beregningsark!P283*Beregningsark!R283*Beregningsark!S283*Beregningsark!T283*Beregningsark!Y283*Beregningsark!Z283*Beregningsark!AB283*Beregningsark!AD283*Beregningsark!AF283*Beregningsark!AJ283,Beregningsark!AK283*Beregningsark!J283*Beregningsark!K283*Beregningsark!L283*Beregningsark!N283*Beregningsark!P283*Beregningsark!R283*Beregningsark!S283*Beregningsark!T283*Beregningsark!Y283*Beregningsark!Z283*Beregningsark!AB283*Beregningsark!AD283*Beregningsark!AF283*Beregningsark!AJ283*0.7672))</f>
        <v/>
      </c>
      <c r="K283" s="15" t="str">
        <f>IF(Beregningsark!AQ283="","",IF(OR(I283="Motorvejsstrækning",I283="Frakørselsflettestrækning",I283="Tilkørselsflettestrækning",I283="Motorvejsforgrening",I283="Motorvejssammenløb",I283="Motorvejsvekselstrækning",I283="Sideanlæg"),Beregningsark!AL283*Beregningsark!J283*Beregningsark!K283*Beregningsark!M283*Beregningsark!O283*Beregningsark!P283*Beregningsark!Q283*Beregningsark!R283*Beregningsark!S283*Beregningsark!T283*Beregningsark!Y283*Beregningsark!AA283*Beregningsark!AC283*Beregningsark!AE283*Beregningsark!AG283*Beregningsark!AJ283,Beregningsark!AL283*Beregningsark!J283*Beregningsark!K283*Beregningsark!M283*Beregningsark!O283*Beregningsark!P283*Beregningsark!Q283*Beregningsark!R283*Beregningsark!S283*Beregningsark!T283*Beregningsark!Y283*Beregningsark!AA283*Beregningsark!AC283*Beregningsark!AE283*Beregningsark!AG283*Beregningsark!AJ283*0.8833))</f>
        <v/>
      </c>
      <c r="L283" s="15" t="str">
        <f>IF(Beregningsark!AQ283="","",IF(OR(I283="Motorvejsstrækning",I283="Frakørselsflettestrækning",I283="Tilkørselsflettestrækning",I283="Motorvejsforgrening",I283="Motorvejssammenløb",I283="Motorvejsvekselstrækning",I283="Sideanlæg"),Beregningsark!AM283*Beregningsark!J283*Beregningsark!K283*Beregningsark!M283*Beregningsark!O283*Beregningsark!P283*Beregningsark!Q283*Beregningsark!R283*Beregningsark!S283*Beregningsark!U283*Beregningsark!Y283*Beregningsark!AA283*Beregningsark!AC283*Beregningsark!AE283*Beregningsark!AG283*Beregningsark!AJ283,Beregningsark!AM283*Beregningsark!J283*Beregningsark!K283*Beregningsark!M283*Beregningsark!O283*Beregningsark!P283*Beregningsark!Q283*Beregningsark!R283*Beregningsark!S283*Beregningsark!U283*Beregningsark!Y283*Beregningsark!AA283*Beregningsark!AC283*Beregningsark!AE283*Beregningsark!AG283*Beregningsark!AJ283*1.1176))</f>
        <v/>
      </c>
      <c r="M283" s="15" t="str">
        <f t="shared" si="12"/>
        <v/>
      </c>
      <c r="N283" s="15" t="str">
        <f>IF(Beregningsark!AQ283="","",IF(OR(I283="Motorvejsstrækning",I283="Frakørselsflettestrækning",I283="Tilkørselsflettestrækning",I283="Motorvejsforgrening",I283="Motorvejssammenløb",I283="Motorvejsvekselstrækning",I283="Sideanlæg"),Beregningsark!AN283*Beregningsark!J283*Beregningsark!K283*Beregningsark!L283*Beregningsark!N283*Beregningsark!P283*Beregningsark!R283*Beregningsark!S283*Beregningsark!V283*Beregningsark!Y283*Beregningsark!Z283*Beregningsark!AB283*Beregningsark!AD283*Beregningsark!AH283*Beregningsark!AJ283,Beregningsark!AN283*Beregningsark!J283*Beregningsark!K283*Beregningsark!L283*Beregningsark!N283*Beregningsark!P283*Beregningsark!R283*Beregningsark!S283*Beregningsark!V283*Beregningsark!Y283*Beregningsark!Z283*Beregningsark!AB283*Beregningsark!AD283*Beregningsark!AH283*Beregningsark!AJ283*0.7672))</f>
        <v/>
      </c>
      <c r="O283" s="15" t="str">
        <f>IF(Beregningsark!AQ283="","",IF(OR(I283="Motorvejsstrækning",I283="Frakørselsflettestrækning",I283="Tilkørselsflettestrækning",I283="Motorvejsforgrening",I283="Motorvejssammenløb",I283="Motorvejsvekselstrækning",I283="Sideanlæg"),Beregningsark!AO283*Beregningsark!J283*Beregningsark!K283*Beregningsark!L283*Beregningsark!N283*Beregningsark!P283*Beregningsark!R283*Beregningsark!S283*Beregningsark!W283*Beregningsark!Y283*Beregningsark!Z283*Beregningsark!AB283*Beregningsark!AD283*Beregningsark!AH283*Beregningsark!AJ283,Beregningsark!AO283*Beregningsark!J283*Beregningsark!K283*Beregningsark!L283*Beregningsark!N283*Beregningsark!P283*Beregningsark!R283*Beregningsark!S283*Beregningsark!W283*Beregningsark!Y283*Beregningsark!Z283*Beregningsark!AB283*Beregningsark!AD283*Beregningsark!AH283*Beregningsark!AJ283*0.7672))</f>
        <v/>
      </c>
      <c r="P283" s="15" t="str">
        <f>IF(Beregningsark!AQ283="","",IF(OR(I283="Motorvejsstrækning",I283="Frakørselsflettestrækning",I283="Tilkørselsflettestrækning",I283="Motorvejsforgrening",I283="Motorvejssammenløb",I283="Motorvejsvekselstrækning",I283="Sideanlæg"),Beregningsark!AP283*Beregningsark!J283*Beregningsark!K283*Beregningsark!L283*Beregningsark!N283*Beregningsark!P283*Beregningsark!R283*Beregningsark!S283*Beregningsark!X283*Beregningsark!Y283*Beregningsark!Z283*Beregningsark!AB283*Beregningsark!AD283*Beregningsark!AI283*Beregningsark!AJ283,Beregningsark!AP283*Beregningsark!J283*Beregningsark!K283*Beregningsark!L283*Beregningsark!N283*Beregningsark!P283*Beregningsark!R283*Beregningsark!S283*Beregningsark!X283*Beregningsark!Y283*Beregningsark!Z283*Beregningsark!AB283*Beregningsark!AD283*Beregningsark!AI283*Beregningsark!AJ283*0.7672))</f>
        <v/>
      </c>
      <c r="Q283" s="15" t="str">
        <f t="shared" si="13"/>
        <v/>
      </c>
      <c r="R283" s="17" t="str">
        <f t="shared" si="14"/>
        <v/>
      </c>
    </row>
    <row r="284" spans="1:18" x14ac:dyDescent="0.25">
      <c r="A284" s="4" t="str">
        <f>IF(Inddata!A299="","",Inddata!A299)</f>
        <v/>
      </c>
      <c r="B284" s="4" t="str">
        <f>IF(Inddata!B299="","",Inddata!B299)</f>
        <v/>
      </c>
      <c r="C284" s="4" t="str">
        <f>IF(Inddata!C299="","",Inddata!C299)</f>
        <v/>
      </c>
      <c r="D284" s="4" t="str">
        <f>IF(Inddata!D299="","",Inddata!D299)</f>
        <v/>
      </c>
      <c r="E284" s="4" t="str">
        <f>IF(Inddata!E299="","",Inddata!E299)</f>
        <v/>
      </c>
      <c r="F284" s="4" t="str">
        <f>IF(Inddata!F299="","",Inddata!F299)</f>
        <v/>
      </c>
      <c r="G284" s="4">
        <f>IF(Inddata!G299="","",Inddata!G299)</f>
        <v>0</v>
      </c>
      <c r="H284" s="4" t="str">
        <f>IF(Inddata!H299&gt;0.5,Inddata!H299,"")</f>
        <v/>
      </c>
      <c r="I284" s="4" t="str">
        <f>IF(Inddata!I299="","",Inddata!I299)</f>
        <v/>
      </c>
      <c r="J284" s="15" t="str">
        <f>IF(Beregningsark!AQ284="","",IF(OR(I284="Motorvejsstrækning",I284="Frakørselsflettestrækning",I284="Tilkørselsflettestrækning",I284="Motorvejsforgrening",I284="Motorvejssammenløb",I284="Motorvejsvekselstrækning",I284="Sideanlæg"),Beregningsark!AK284*Beregningsark!J284*Beregningsark!K284*Beregningsark!L284*Beregningsark!N284*Beregningsark!P284*Beregningsark!R284*Beregningsark!S284*Beregningsark!T284*Beregningsark!Y284*Beregningsark!Z284*Beregningsark!AB284*Beregningsark!AD284*Beregningsark!AF284*Beregningsark!AJ284,Beregningsark!AK284*Beregningsark!J284*Beregningsark!K284*Beregningsark!L284*Beregningsark!N284*Beregningsark!P284*Beregningsark!R284*Beregningsark!S284*Beregningsark!T284*Beregningsark!Y284*Beregningsark!Z284*Beregningsark!AB284*Beregningsark!AD284*Beregningsark!AF284*Beregningsark!AJ284*0.7672))</f>
        <v/>
      </c>
      <c r="K284" s="15" t="str">
        <f>IF(Beregningsark!AQ284="","",IF(OR(I284="Motorvejsstrækning",I284="Frakørselsflettestrækning",I284="Tilkørselsflettestrækning",I284="Motorvejsforgrening",I284="Motorvejssammenløb",I284="Motorvejsvekselstrækning",I284="Sideanlæg"),Beregningsark!AL284*Beregningsark!J284*Beregningsark!K284*Beregningsark!M284*Beregningsark!O284*Beregningsark!P284*Beregningsark!Q284*Beregningsark!R284*Beregningsark!S284*Beregningsark!T284*Beregningsark!Y284*Beregningsark!AA284*Beregningsark!AC284*Beregningsark!AE284*Beregningsark!AG284*Beregningsark!AJ284,Beregningsark!AL284*Beregningsark!J284*Beregningsark!K284*Beregningsark!M284*Beregningsark!O284*Beregningsark!P284*Beregningsark!Q284*Beregningsark!R284*Beregningsark!S284*Beregningsark!T284*Beregningsark!Y284*Beregningsark!AA284*Beregningsark!AC284*Beregningsark!AE284*Beregningsark!AG284*Beregningsark!AJ284*0.8833))</f>
        <v/>
      </c>
      <c r="L284" s="15" t="str">
        <f>IF(Beregningsark!AQ284="","",IF(OR(I284="Motorvejsstrækning",I284="Frakørselsflettestrækning",I284="Tilkørselsflettestrækning",I284="Motorvejsforgrening",I284="Motorvejssammenløb",I284="Motorvejsvekselstrækning",I284="Sideanlæg"),Beregningsark!AM284*Beregningsark!J284*Beregningsark!K284*Beregningsark!M284*Beregningsark!O284*Beregningsark!P284*Beregningsark!Q284*Beregningsark!R284*Beregningsark!S284*Beregningsark!U284*Beregningsark!Y284*Beregningsark!AA284*Beregningsark!AC284*Beregningsark!AE284*Beregningsark!AG284*Beregningsark!AJ284,Beregningsark!AM284*Beregningsark!J284*Beregningsark!K284*Beregningsark!M284*Beregningsark!O284*Beregningsark!P284*Beregningsark!Q284*Beregningsark!R284*Beregningsark!S284*Beregningsark!U284*Beregningsark!Y284*Beregningsark!AA284*Beregningsark!AC284*Beregningsark!AE284*Beregningsark!AG284*Beregningsark!AJ284*1.1176))</f>
        <v/>
      </c>
      <c r="M284" s="15" t="str">
        <f t="shared" si="12"/>
        <v/>
      </c>
      <c r="N284" s="15" t="str">
        <f>IF(Beregningsark!AQ284="","",IF(OR(I284="Motorvejsstrækning",I284="Frakørselsflettestrækning",I284="Tilkørselsflettestrækning",I284="Motorvejsforgrening",I284="Motorvejssammenløb",I284="Motorvejsvekselstrækning",I284="Sideanlæg"),Beregningsark!AN284*Beregningsark!J284*Beregningsark!K284*Beregningsark!L284*Beregningsark!N284*Beregningsark!P284*Beregningsark!R284*Beregningsark!S284*Beregningsark!V284*Beregningsark!Y284*Beregningsark!Z284*Beregningsark!AB284*Beregningsark!AD284*Beregningsark!AH284*Beregningsark!AJ284,Beregningsark!AN284*Beregningsark!J284*Beregningsark!K284*Beregningsark!L284*Beregningsark!N284*Beregningsark!P284*Beregningsark!R284*Beregningsark!S284*Beregningsark!V284*Beregningsark!Y284*Beregningsark!Z284*Beregningsark!AB284*Beregningsark!AD284*Beregningsark!AH284*Beregningsark!AJ284*0.7672))</f>
        <v/>
      </c>
      <c r="O284" s="15" t="str">
        <f>IF(Beregningsark!AQ284="","",IF(OR(I284="Motorvejsstrækning",I284="Frakørselsflettestrækning",I284="Tilkørselsflettestrækning",I284="Motorvejsforgrening",I284="Motorvejssammenløb",I284="Motorvejsvekselstrækning",I284="Sideanlæg"),Beregningsark!AO284*Beregningsark!J284*Beregningsark!K284*Beregningsark!L284*Beregningsark!N284*Beregningsark!P284*Beregningsark!R284*Beregningsark!S284*Beregningsark!W284*Beregningsark!Y284*Beregningsark!Z284*Beregningsark!AB284*Beregningsark!AD284*Beregningsark!AH284*Beregningsark!AJ284,Beregningsark!AO284*Beregningsark!J284*Beregningsark!K284*Beregningsark!L284*Beregningsark!N284*Beregningsark!P284*Beregningsark!R284*Beregningsark!S284*Beregningsark!W284*Beregningsark!Y284*Beregningsark!Z284*Beregningsark!AB284*Beregningsark!AD284*Beregningsark!AH284*Beregningsark!AJ284*0.7672))</f>
        <v/>
      </c>
      <c r="P284" s="15" t="str">
        <f>IF(Beregningsark!AQ284="","",IF(OR(I284="Motorvejsstrækning",I284="Frakørselsflettestrækning",I284="Tilkørselsflettestrækning",I284="Motorvejsforgrening",I284="Motorvejssammenløb",I284="Motorvejsvekselstrækning",I284="Sideanlæg"),Beregningsark!AP284*Beregningsark!J284*Beregningsark!K284*Beregningsark!L284*Beregningsark!N284*Beregningsark!P284*Beregningsark!R284*Beregningsark!S284*Beregningsark!X284*Beregningsark!Y284*Beregningsark!Z284*Beregningsark!AB284*Beregningsark!AD284*Beregningsark!AI284*Beregningsark!AJ284,Beregningsark!AP284*Beregningsark!J284*Beregningsark!K284*Beregningsark!L284*Beregningsark!N284*Beregningsark!P284*Beregningsark!R284*Beregningsark!S284*Beregningsark!X284*Beregningsark!Y284*Beregningsark!Z284*Beregningsark!AB284*Beregningsark!AD284*Beregningsark!AI284*Beregningsark!AJ284*0.7672))</f>
        <v/>
      </c>
      <c r="Q284" s="15" t="str">
        <f t="shared" si="13"/>
        <v/>
      </c>
      <c r="R284" s="17" t="str">
        <f t="shared" si="14"/>
        <v/>
      </c>
    </row>
    <row r="285" spans="1:18" x14ac:dyDescent="0.25">
      <c r="A285" s="4" t="str">
        <f>IF(Inddata!A300="","",Inddata!A300)</f>
        <v/>
      </c>
      <c r="B285" s="4" t="str">
        <f>IF(Inddata!B300="","",Inddata!B300)</f>
        <v/>
      </c>
      <c r="C285" s="4" t="str">
        <f>IF(Inddata!C300="","",Inddata!C300)</f>
        <v/>
      </c>
      <c r="D285" s="4" t="str">
        <f>IF(Inddata!D300="","",Inddata!D300)</f>
        <v/>
      </c>
      <c r="E285" s="4" t="str">
        <f>IF(Inddata!E300="","",Inddata!E300)</f>
        <v/>
      </c>
      <c r="F285" s="4" t="str">
        <f>IF(Inddata!F300="","",Inddata!F300)</f>
        <v/>
      </c>
      <c r="G285" s="4">
        <f>IF(Inddata!G300="","",Inddata!G300)</f>
        <v>0</v>
      </c>
      <c r="H285" s="4" t="str">
        <f>IF(Inddata!H300&gt;0.5,Inddata!H300,"")</f>
        <v/>
      </c>
      <c r="I285" s="4" t="str">
        <f>IF(Inddata!I300="","",Inddata!I300)</f>
        <v/>
      </c>
      <c r="J285" s="15" t="str">
        <f>IF(Beregningsark!AQ285="","",IF(OR(I285="Motorvejsstrækning",I285="Frakørselsflettestrækning",I285="Tilkørselsflettestrækning",I285="Motorvejsforgrening",I285="Motorvejssammenløb",I285="Motorvejsvekselstrækning",I285="Sideanlæg"),Beregningsark!AK285*Beregningsark!J285*Beregningsark!K285*Beregningsark!L285*Beregningsark!N285*Beregningsark!P285*Beregningsark!R285*Beregningsark!S285*Beregningsark!T285*Beregningsark!Y285*Beregningsark!Z285*Beregningsark!AB285*Beregningsark!AD285*Beregningsark!AF285*Beregningsark!AJ285,Beregningsark!AK285*Beregningsark!J285*Beregningsark!K285*Beregningsark!L285*Beregningsark!N285*Beregningsark!P285*Beregningsark!R285*Beregningsark!S285*Beregningsark!T285*Beregningsark!Y285*Beregningsark!Z285*Beregningsark!AB285*Beregningsark!AD285*Beregningsark!AF285*Beregningsark!AJ285*0.7672))</f>
        <v/>
      </c>
      <c r="K285" s="15" t="str">
        <f>IF(Beregningsark!AQ285="","",IF(OR(I285="Motorvejsstrækning",I285="Frakørselsflettestrækning",I285="Tilkørselsflettestrækning",I285="Motorvejsforgrening",I285="Motorvejssammenløb",I285="Motorvejsvekselstrækning",I285="Sideanlæg"),Beregningsark!AL285*Beregningsark!J285*Beregningsark!K285*Beregningsark!M285*Beregningsark!O285*Beregningsark!P285*Beregningsark!Q285*Beregningsark!R285*Beregningsark!S285*Beregningsark!T285*Beregningsark!Y285*Beregningsark!AA285*Beregningsark!AC285*Beregningsark!AE285*Beregningsark!AG285*Beregningsark!AJ285,Beregningsark!AL285*Beregningsark!J285*Beregningsark!K285*Beregningsark!M285*Beregningsark!O285*Beregningsark!P285*Beregningsark!Q285*Beregningsark!R285*Beregningsark!S285*Beregningsark!T285*Beregningsark!Y285*Beregningsark!AA285*Beregningsark!AC285*Beregningsark!AE285*Beregningsark!AG285*Beregningsark!AJ285*0.8833))</f>
        <v/>
      </c>
      <c r="L285" s="15" t="str">
        <f>IF(Beregningsark!AQ285="","",IF(OR(I285="Motorvejsstrækning",I285="Frakørselsflettestrækning",I285="Tilkørselsflettestrækning",I285="Motorvejsforgrening",I285="Motorvejssammenløb",I285="Motorvejsvekselstrækning",I285="Sideanlæg"),Beregningsark!AM285*Beregningsark!J285*Beregningsark!K285*Beregningsark!M285*Beregningsark!O285*Beregningsark!P285*Beregningsark!Q285*Beregningsark!R285*Beregningsark!S285*Beregningsark!U285*Beregningsark!Y285*Beregningsark!AA285*Beregningsark!AC285*Beregningsark!AE285*Beregningsark!AG285*Beregningsark!AJ285,Beregningsark!AM285*Beregningsark!J285*Beregningsark!K285*Beregningsark!M285*Beregningsark!O285*Beregningsark!P285*Beregningsark!Q285*Beregningsark!R285*Beregningsark!S285*Beregningsark!U285*Beregningsark!Y285*Beregningsark!AA285*Beregningsark!AC285*Beregningsark!AE285*Beregningsark!AG285*Beregningsark!AJ285*1.1176))</f>
        <v/>
      </c>
      <c r="M285" s="15" t="str">
        <f t="shared" si="12"/>
        <v/>
      </c>
      <c r="N285" s="15" t="str">
        <f>IF(Beregningsark!AQ285="","",IF(OR(I285="Motorvejsstrækning",I285="Frakørselsflettestrækning",I285="Tilkørselsflettestrækning",I285="Motorvejsforgrening",I285="Motorvejssammenløb",I285="Motorvejsvekselstrækning",I285="Sideanlæg"),Beregningsark!AN285*Beregningsark!J285*Beregningsark!K285*Beregningsark!L285*Beregningsark!N285*Beregningsark!P285*Beregningsark!R285*Beregningsark!S285*Beregningsark!V285*Beregningsark!Y285*Beregningsark!Z285*Beregningsark!AB285*Beregningsark!AD285*Beregningsark!AH285*Beregningsark!AJ285,Beregningsark!AN285*Beregningsark!J285*Beregningsark!K285*Beregningsark!L285*Beregningsark!N285*Beregningsark!P285*Beregningsark!R285*Beregningsark!S285*Beregningsark!V285*Beregningsark!Y285*Beregningsark!Z285*Beregningsark!AB285*Beregningsark!AD285*Beregningsark!AH285*Beregningsark!AJ285*0.7672))</f>
        <v/>
      </c>
      <c r="O285" s="15" t="str">
        <f>IF(Beregningsark!AQ285="","",IF(OR(I285="Motorvejsstrækning",I285="Frakørselsflettestrækning",I285="Tilkørselsflettestrækning",I285="Motorvejsforgrening",I285="Motorvejssammenløb",I285="Motorvejsvekselstrækning",I285="Sideanlæg"),Beregningsark!AO285*Beregningsark!J285*Beregningsark!K285*Beregningsark!L285*Beregningsark!N285*Beregningsark!P285*Beregningsark!R285*Beregningsark!S285*Beregningsark!W285*Beregningsark!Y285*Beregningsark!Z285*Beregningsark!AB285*Beregningsark!AD285*Beregningsark!AH285*Beregningsark!AJ285,Beregningsark!AO285*Beregningsark!J285*Beregningsark!K285*Beregningsark!L285*Beregningsark!N285*Beregningsark!P285*Beregningsark!R285*Beregningsark!S285*Beregningsark!W285*Beregningsark!Y285*Beregningsark!Z285*Beregningsark!AB285*Beregningsark!AD285*Beregningsark!AH285*Beregningsark!AJ285*0.7672))</f>
        <v/>
      </c>
      <c r="P285" s="15" t="str">
        <f>IF(Beregningsark!AQ285="","",IF(OR(I285="Motorvejsstrækning",I285="Frakørselsflettestrækning",I285="Tilkørselsflettestrækning",I285="Motorvejsforgrening",I285="Motorvejssammenløb",I285="Motorvejsvekselstrækning",I285="Sideanlæg"),Beregningsark!AP285*Beregningsark!J285*Beregningsark!K285*Beregningsark!L285*Beregningsark!N285*Beregningsark!P285*Beregningsark!R285*Beregningsark!S285*Beregningsark!X285*Beregningsark!Y285*Beregningsark!Z285*Beregningsark!AB285*Beregningsark!AD285*Beregningsark!AI285*Beregningsark!AJ285,Beregningsark!AP285*Beregningsark!J285*Beregningsark!K285*Beregningsark!L285*Beregningsark!N285*Beregningsark!P285*Beregningsark!R285*Beregningsark!S285*Beregningsark!X285*Beregningsark!Y285*Beregningsark!Z285*Beregningsark!AB285*Beregningsark!AD285*Beregningsark!AI285*Beregningsark!AJ285*0.7672))</f>
        <v/>
      </c>
      <c r="Q285" s="15" t="str">
        <f t="shared" si="13"/>
        <v/>
      </c>
      <c r="R285" s="17" t="str">
        <f t="shared" si="14"/>
        <v/>
      </c>
    </row>
    <row r="286" spans="1:18" x14ac:dyDescent="0.25">
      <c r="A286" s="4" t="str">
        <f>IF(Inddata!A301="","",Inddata!A301)</f>
        <v/>
      </c>
      <c r="B286" s="4" t="str">
        <f>IF(Inddata!B301="","",Inddata!B301)</f>
        <v/>
      </c>
      <c r="C286" s="4" t="str">
        <f>IF(Inddata!C301="","",Inddata!C301)</f>
        <v/>
      </c>
      <c r="D286" s="4" t="str">
        <f>IF(Inddata!D301="","",Inddata!D301)</f>
        <v/>
      </c>
      <c r="E286" s="4" t="str">
        <f>IF(Inddata!E301="","",Inddata!E301)</f>
        <v/>
      </c>
      <c r="F286" s="4" t="str">
        <f>IF(Inddata!F301="","",Inddata!F301)</f>
        <v/>
      </c>
      <c r="G286" s="4">
        <f>IF(Inddata!G301="","",Inddata!G301)</f>
        <v>0</v>
      </c>
      <c r="H286" s="4" t="str">
        <f>IF(Inddata!H301&gt;0.5,Inddata!H301,"")</f>
        <v/>
      </c>
      <c r="I286" s="4" t="str">
        <f>IF(Inddata!I301="","",Inddata!I301)</f>
        <v/>
      </c>
      <c r="J286" s="15" t="str">
        <f>IF(Beregningsark!AQ286="","",IF(OR(I286="Motorvejsstrækning",I286="Frakørselsflettestrækning",I286="Tilkørselsflettestrækning",I286="Motorvejsforgrening",I286="Motorvejssammenløb",I286="Motorvejsvekselstrækning",I286="Sideanlæg"),Beregningsark!AK286*Beregningsark!J286*Beregningsark!K286*Beregningsark!L286*Beregningsark!N286*Beregningsark!P286*Beregningsark!R286*Beregningsark!S286*Beregningsark!T286*Beregningsark!Y286*Beregningsark!Z286*Beregningsark!AB286*Beregningsark!AD286*Beregningsark!AF286*Beregningsark!AJ286,Beregningsark!AK286*Beregningsark!J286*Beregningsark!K286*Beregningsark!L286*Beregningsark!N286*Beregningsark!P286*Beregningsark!R286*Beregningsark!S286*Beregningsark!T286*Beregningsark!Y286*Beregningsark!Z286*Beregningsark!AB286*Beregningsark!AD286*Beregningsark!AF286*Beregningsark!AJ286*0.7672))</f>
        <v/>
      </c>
      <c r="K286" s="15" t="str">
        <f>IF(Beregningsark!AQ286="","",IF(OR(I286="Motorvejsstrækning",I286="Frakørselsflettestrækning",I286="Tilkørselsflettestrækning",I286="Motorvejsforgrening",I286="Motorvejssammenløb",I286="Motorvejsvekselstrækning",I286="Sideanlæg"),Beregningsark!AL286*Beregningsark!J286*Beregningsark!K286*Beregningsark!M286*Beregningsark!O286*Beregningsark!P286*Beregningsark!Q286*Beregningsark!R286*Beregningsark!S286*Beregningsark!T286*Beregningsark!Y286*Beregningsark!AA286*Beregningsark!AC286*Beregningsark!AE286*Beregningsark!AG286*Beregningsark!AJ286,Beregningsark!AL286*Beregningsark!J286*Beregningsark!K286*Beregningsark!M286*Beregningsark!O286*Beregningsark!P286*Beregningsark!Q286*Beregningsark!R286*Beregningsark!S286*Beregningsark!T286*Beregningsark!Y286*Beregningsark!AA286*Beregningsark!AC286*Beregningsark!AE286*Beregningsark!AG286*Beregningsark!AJ286*0.8833))</f>
        <v/>
      </c>
      <c r="L286" s="15" t="str">
        <f>IF(Beregningsark!AQ286="","",IF(OR(I286="Motorvejsstrækning",I286="Frakørselsflettestrækning",I286="Tilkørselsflettestrækning",I286="Motorvejsforgrening",I286="Motorvejssammenløb",I286="Motorvejsvekselstrækning",I286="Sideanlæg"),Beregningsark!AM286*Beregningsark!J286*Beregningsark!K286*Beregningsark!M286*Beregningsark!O286*Beregningsark!P286*Beregningsark!Q286*Beregningsark!R286*Beregningsark!S286*Beregningsark!U286*Beregningsark!Y286*Beregningsark!AA286*Beregningsark!AC286*Beregningsark!AE286*Beregningsark!AG286*Beregningsark!AJ286,Beregningsark!AM286*Beregningsark!J286*Beregningsark!K286*Beregningsark!M286*Beregningsark!O286*Beregningsark!P286*Beregningsark!Q286*Beregningsark!R286*Beregningsark!S286*Beregningsark!U286*Beregningsark!Y286*Beregningsark!AA286*Beregningsark!AC286*Beregningsark!AE286*Beregningsark!AG286*Beregningsark!AJ286*1.1176))</f>
        <v/>
      </c>
      <c r="M286" s="15" t="str">
        <f t="shared" si="12"/>
        <v/>
      </c>
      <c r="N286" s="15" t="str">
        <f>IF(Beregningsark!AQ286="","",IF(OR(I286="Motorvejsstrækning",I286="Frakørselsflettestrækning",I286="Tilkørselsflettestrækning",I286="Motorvejsforgrening",I286="Motorvejssammenløb",I286="Motorvejsvekselstrækning",I286="Sideanlæg"),Beregningsark!AN286*Beregningsark!J286*Beregningsark!K286*Beregningsark!L286*Beregningsark!N286*Beregningsark!P286*Beregningsark!R286*Beregningsark!S286*Beregningsark!V286*Beregningsark!Y286*Beregningsark!Z286*Beregningsark!AB286*Beregningsark!AD286*Beregningsark!AH286*Beregningsark!AJ286,Beregningsark!AN286*Beregningsark!J286*Beregningsark!K286*Beregningsark!L286*Beregningsark!N286*Beregningsark!P286*Beregningsark!R286*Beregningsark!S286*Beregningsark!V286*Beregningsark!Y286*Beregningsark!Z286*Beregningsark!AB286*Beregningsark!AD286*Beregningsark!AH286*Beregningsark!AJ286*0.7672))</f>
        <v/>
      </c>
      <c r="O286" s="15" t="str">
        <f>IF(Beregningsark!AQ286="","",IF(OR(I286="Motorvejsstrækning",I286="Frakørselsflettestrækning",I286="Tilkørselsflettestrækning",I286="Motorvejsforgrening",I286="Motorvejssammenløb",I286="Motorvejsvekselstrækning",I286="Sideanlæg"),Beregningsark!AO286*Beregningsark!J286*Beregningsark!K286*Beregningsark!L286*Beregningsark!N286*Beregningsark!P286*Beregningsark!R286*Beregningsark!S286*Beregningsark!W286*Beregningsark!Y286*Beregningsark!Z286*Beregningsark!AB286*Beregningsark!AD286*Beregningsark!AH286*Beregningsark!AJ286,Beregningsark!AO286*Beregningsark!J286*Beregningsark!K286*Beregningsark!L286*Beregningsark!N286*Beregningsark!P286*Beregningsark!R286*Beregningsark!S286*Beregningsark!W286*Beregningsark!Y286*Beregningsark!Z286*Beregningsark!AB286*Beregningsark!AD286*Beregningsark!AH286*Beregningsark!AJ286*0.7672))</f>
        <v/>
      </c>
      <c r="P286" s="15" t="str">
        <f>IF(Beregningsark!AQ286="","",IF(OR(I286="Motorvejsstrækning",I286="Frakørselsflettestrækning",I286="Tilkørselsflettestrækning",I286="Motorvejsforgrening",I286="Motorvejssammenløb",I286="Motorvejsvekselstrækning",I286="Sideanlæg"),Beregningsark!AP286*Beregningsark!J286*Beregningsark!K286*Beregningsark!L286*Beregningsark!N286*Beregningsark!P286*Beregningsark!R286*Beregningsark!S286*Beregningsark!X286*Beregningsark!Y286*Beregningsark!Z286*Beregningsark!AB286*Beregningsark!AD286*Beregningsark!AI286*Beregningsark!AJ286,Beregningsark!AP286*Beregningsark!J286*Beregningsark!K286*Beregningsark!L286*Beregningsark!N286*Beregningsark!P286*Beregningsark!R286*Beregningsark!S286*Beregningsark!X286*Beregningsark!Y286*Beregningsark!Z286*Beregningsark!AB286*Beregningsark!AD286*Beregningsark!AI286*Beregningsark!AJ286*0.7672))</f>
        <v/>
      </c>
      <c r="Q286" s="15" t="str">
        <f t="shared" si="13"/>
        <v/>
      </c>
      <c r="R286" s="17" t="str">
        <f t="shared" si="14"/>
        <v/>
      </c>
    </row>
    <row r="287" spans="1:18" x14ac:dyDescent="0.25">
      <c r="A287" s="4" t="str">
        <f>IF(Inddata!A302="","",Inddata!A302)</f>
        <v/>
      </c>
      <c r="B287" s="4" t="str">
        <f>IF(Inddata!B302="","",Inddata!B302)</f>
        <v/>
      </c>
      <c r="C287" s="4" t="str">
        <f>IF(Inddata!C302="","",Inddata!C302)</f>
        <v/>
      </c>
      <c r="D287" s="4" t="str">
        <f>IF(Inddata!D302="","",Inddata!D302)</f>
        <v/>
      </c>
      <c r="E287" s="4" t="str">
        <f>IF(Inddata!E302="","",Inddata!E302)</f>
        <v/>
      </c>
      <c r="F287" s="4" t="str">
        <f>IF(Inddata!F302="","",Inddata!F302)</f>
        <v/>
      </c>
      <c r="G287" s="4">
        <f>IF(Inddata!G302="","",Inddata!G302)</f>
        <v>0</v>
      </c>
      <c r="H287" s="4" t="str">
        <f>IF(Inddata!H302&gt;0.5,Inddata!H302,"")</f>
        <v/>
      </c>
      <c r="I287" s="4" t="str">
        <f>IF(Inddata!I302="","",Inddata!I302)</f>
        <v/>
      </c>
      <c r="J287" s="15" t="str">
        <f>IF(Beregningsark!AQ287="","",IF(OR(I287="Motorvejsstrækning",I287="Frakørselsflettestrækning",I287="Tilkørselsflettestrækning",I287="Motorvejsforgrening",I287="Motorvejssammenløb",I287="Motorvejsvekselstrækning",I287="Sideanlæg"),Beregningsark!AK287*Beregningsark!J287*Beregningsark!K287*Beregningsark!L287*Beregningsark!N287*Beregningsark!P287*Beregningsark!R287*Beregningsark!S287*Beregningsark!T287*Beregningsark!Y287*Beregningsark!Z287*Beregningsark!AB287*Beregningsark!AD287*Beregningsark!AF287*Beregningsark!AJ287,Beregningsark!AK287*Beregningsark!J287*Beregningsark!K287*Beregningsark!L287*Beregningsark!N287*Beregningsark!P287*Beregningsark!R287*Beregningsark!S287*Beregningsark!T287*Beregningsark!Y287*Beregningsark!Z287*Beregningsark!AB287*Beregningsark!AD287*Beregningsark!AF287*Beregningsark!AJ287*0.7672))</f>
        <v/>
      </c>
      <c r="K287" s="15" t="str">
        <f>IF(Beregningsark!AQ287="","",IF(OR(I287="Motorvejsstrækning",I287="Frakørselsflettestrækning",I287="Tilkørselsflettestrækning",I287="Motorvejsforgrening",I287="Motorvejssammenløb",I287="Motorvejsvekselstrækning",I287="Sideanlæg"),Beregningsark!AL287*Beregningsark!J287*Beregningsark!K287*Beregningsark!M287*Beregningsark!O287*Beregningsark!P287*Beregningsark!Q287*Beregningsark!R287*Beregningsark!S287*Beregningsark!T287*Beregningsark!Y287*Beregningsark!AA287*Beregningsark!AC287*Beregningsark!AE287*Beregningsark!AG287*Beregningsark!AJ287,Beregningsark!AL287*Beregningsark!J287*Beregningsark!K287*Beregningsark!M287*Beregningsark!O287*Beregningsark!P287*Beregningsark!Q287*Beregningsark!R287*Beregningsark!S287*Beregningsark!T287*Beregningsark!Y287*Beregningsark!AA287*Beregningsark!AC287*Beregningsark!AE287*Beregningsark!AG287*Beregningsark!AJ287*0.8833))</f>
        <v/>
      </c>
      <c r="L287" s="15" t="str">
        <f>IF(Beregningsark!AQ287="","",IF(OR(I287="Motorvejsstrækning",I287="Frakørselsflettestrækning",I287="Tilkørselsflettestrækning",I287="Motorvejsforgrening",I287="Motorvejssammenløb",I287="Motorvejsvekselstrækning",I287="Sideanlæg"),Beregningsark!AM287*Beregningsark!J287*Beregningsark!K287*Beregningsark!M287*Beregningsark!O287*Beregningsark!P287*Beregningsark!Q287*Beregningsark!R287*Beregningsark!S287*Beregningsark!U287*Beregningsark!Y287*Beregningsark!AA287*Beregningsark!AC287*Beregningsark!AE287*Beregningsark!AG287*Beregningsark!AJ287,Beregningsark!AM287*Beregningsark!J287*Beregningsark!K287*Beregningsark!M287*Beregningsark!O287*Beregningsark!P287*Beregningsark!Q287*Beregningsark!R287*Beregningsark!S287*Beregningsark!U287*Beregningsark!Y287*Beregningsark!AA287*Beregningsark!AC287*Beregningsark!AE287*Beregningsark!AG287*Beregningsark!AJ287*1.1176))</f>
        <v/>
      </c>
      <c r="M287" s="15" t="str">
        <f t="shared" si="12"/>
        <v/>
      </c>
      <c r="N287" s="15" t="str">
        <f>IF(Beregningsark!AQ287="","",IF(OR(I287="Motorvejsstrækning",I287="Frakørselsflettestrækning",I287="Tilkørselsflettestrækning",I287="Motorvejsforgrening",I287="Motorvejssammenløb",I287="Motorvejsvekselstrækning",I287="Sideanlæg"),Beregningsark!AN287*Beregningsark!J287*Beregningsark!K287*Beregningsark!L287*Beregningsark!N287*Beregningsark!P287*Beregningsark!R287*Beregningsark!S287*Beregningsark!V287*Beregningsark!Y287*Beregningsark!Z287*Beregningsark!AB287*Beregningsark!AD287*Beregningsark!AH287*Beregningsark!AJ287,Beregningsark!AN287*Beregningsark!J287*Beregningsark!K287*Beregningsark!L287*Beregningsark!N287*Beregningsark!P287*Beregningsark!R287*Beregningsark!S287*Beregningsark!V287*Beregningsark!Y287*Beregningsark!Z287*Beregningsark!AB287*Beregningsark!AD287*Beregningsark!AH287*Beregningsark!AJ287*0.7672))</f>
        <v/>
      </c>
      <c r="O287" s="15" t="str">
        <f>IF(Beregningsark!AQ287="","",IF(OR(I287="Motorvejsstrækning",I287="Frakørselsflettestrækning",I287="Tilkørselsflettestrækning",I287="Motorvejsforgrening",I287="Motorvejssammenløb",I287="Motorvejsvekselstrækning",I287="Sideanlæg"),Beregningsark!AO287*Beregningsark!J287*Beregningsark!K287*Beregningsark!L287*Beregningsark!N287*Beregningsark!P287*Beregningsark!R287*Beregningsark!S287*Beregningsark!W287*Beregningsark!Y287*Beregningsark!Z287*Beregningsark!AB287*Beregningsark!AD287*Beregningsark!AH287*Beregningsark!AJ287,Beregningsark!AO287*Beregningsark!J287*Beregningsark!K287*Beregningsark!L287*Beregningsark!N287*Beregningsark!P287*Beregningsark!R287*Beregningsark!S287*Beregningsark!W287*Beregningsark!Y287*Beregningsark!Z287*Beregningsark!AB287*Beregningsark!AD287*Beregningsark!AH287*Beregningsark!AJ287*0.7672))</f>
        <v/>
      </c>
      <c r="P287" s="15" t="str">
        <f>IF(Beregningsark!AQ287="","",IF(OR(I287="Motorvejsstrækning",I287="Frakørselsflettestrækning",I287="Tilkørselsflettestrækning",I287="Motorvejsforgrening",I287="Motorvejssammenløb",I287="Motorvejsvekselstrækning",I287="Sideanlæg"),Beregningsark!AP287*Beregningsark!J287*Beregningsark!K287*Beregningsark!L287*Beregningsark!N287*Beregningsark!P287*Beregningsark!R287*Beregningsark!S287*Beregningsark!X287*Beregningsark!Y287*Beregningsark!Z287*Beregningsark!AB287*Beregningsark!AD287*Beregningsark!AI287*Beregningsark!AJ287,Beregningsark!AP287*Beregningsark!J287*Beregningsark!K287*Beregningsark!L287*Beregningsark!N287*Beregningsark!P287*Beregningsark!R287*Beregningsark!S287*Beregningsark!X287*Beregningsark!Y287*Beregningsark!Z287*Beregningsark!AB287*Beregningsark!AD287*Beregningsark!AI287*Beregningsark!AJ287*0.7672))</f>
        <v/>
      </c>
      <c r="Q287" s="15" t="str">
        <f t="shared" si="13"/>
        <v/>
      </c>
      <c r="R287" s="17" t="str">
        <f t="shared" si="14"/>
        <v/>
      </c>
    </row>
    <row r="288" spans="1:18" x14ac:dyDescent="0.25">
      <c r="A288" s="4" t="str">
        <f>IF(Inddata!A303="","",Inddata!A303)</f>
        <v/>
      </c>
      <c r="B288" s="4" t="str">
        <f>IF(Inddata!B303="","",Inddata!B303)</f>
        <v/>
      </c>
      <c r="C288" s="4" t="str">
        <f>IF(Inddata!C303="","",Inddata!C303)</f>
        <v/>
      </c>
      <c r="D288" s="4" t="str">
        <f>IF(Inddata!D303="","",Inddata!D303)</f>
        <v/>
      </c>
      <c r="E288" s="4" t="str">
        <f>IF(Inddata!E303="","",Inddata!E303)</f>
        <v/>
      </c>
      <c r="F288" s="4" t="str">
        <f>IF(Inddata!F303="","",Inddata!F303)</f>
        <v/>
      </c>
      <c r="G288" s="4">
        <f>IF(Inddata!G303="","",Inddata!G303)</f>
        <v>0</v>
      </c>
      <c r="H288" s="4" t="str">
        <f>IF(Inddata!H303&gt;0.5,Inddata!H303,"")</f>
        <v/>
      </c>
      <c r="I288" s="4" t="str">
        <f>IF(Inddata!I303="","",Inddata!I303)</f>
        <v/>
      </c>
      <c r="J288" s="15" t="str">
        <f>IF(Beregningsark!AQ288="","",IF(OR(I288="Motorvejsstrækning",I288="Frakørselsflettestrækning",I288="Tilkørselsflettestrækning",I288="Motorvejsforgrening",I288="Motorvejssammenløb",I288="Motorvejsvekselstrækning",I288="Sideanlæg"),Beregningsark!AK288*Beregningsark!J288*Beregningsark!K288*Beregningsark!L288*Beregningsark!N288*Beregningsark!P288*Beregningsark!R288*Beregningsark!S288*Beregningsark!T288*Beregningsark!Y288*Beregningsark!Z288*Beregningsark!AB288*Beregningsark!AD288*Beregningsark!AF288*Beregningsark!AJ288,Beregningsark!AK288*Beregningsark!J288*Beregningsark!K288*Beregningsark!L288*Beregningsark!N288*Beregningsark!P288*Beregningsark!R288*Beregningsark!S288*Beregningsark!T288*Beregningsark!Y288*Beregningsark!Z288*Beregningsark!AB288*Beregningsark!AD288*Beregningsark!AF288*Beregningsark!AJ288*0.7672))</f>
        <v/>
      </c>
      <c r="K288" s="15" t="str">
        <f>IF(Beregningsark!AQ288="","",IF(OR(I288="Motorvejsstrækning",I288="Frakørselsflettestrækning",I288="Tilkørselsflettestrækning",I288="Motorvejsforgrening",I288="Motorvejssammenløb",I288="Motorvejsvekselstrækning",I288="Sideanlæg"),Beregningsark!AL288*Beregningsark!J288*Beregningsark!K288*Beregningsark!M288*Beregningsark!O288*Beregningsark!P288*Beregningsark!Q288*Beregningsark!R288*Beregningsark!S288*Beregningsark!T288*Beregningsark!Y288*Beregningsark!AA288*Beregningsark!AC288*Beregningsark!AE288*Beregningsark!AG288*Beregningsark!AJ288,Beregningsark!AL288*Beregningsark!J288*Beregningsark!K288*Beregningsark!M288*Beregningsark!O288*Beregningsark!P288*Beregningsark!Q288*Beregningsark!R288*Beregningsark!S288*Beregningsark!T288*Beregningsark!Y288*Beregningsark!AA288*Beregningsark!AC288*Beregningsark!AE288*Beregningsark!AG288*Beregningsark!AJ288*0.8833))</f>
        <v/>
      </c>
      <c r="L288" s="15" t="str">
        <f>IF(Beregningsark!AQ288="","",IF(OR(I288="Motorvejsstrækning",I288="Frakørselsflettestrækning",I288="Tilkørselsflettestrækning",I288="Motorvejsforgrening",I288="Motorvejssammenløb",I288="Motorvejsvekselstrækning",I288="Sideanlæg"),Beregningsark!AM288*Beregningsark!J288*Beregningsark!K288*Beregningsark!M288*Beregningsark!O288*Beregningsark!P288*Beregningsark!Q288*Beregningsark!R288*Beregningsark!S288*Beregningsark!U288*Beregningsark!Y288*Beregningsark!AA288*Beregningsark!AC288*Beregningsark!AE288*Beregningsark!AG288*Beregningsark!AJ288,Beregningsark!AM288*Beregningsark!J288*Beregningsark!K288*Beregningsark!M288*Beregningsark!O288*Beregningsark!P288*Beregningsark!Q288*Beregningsark!R288*Beregningsark!S288*Beregningsark!U288*Beregningsark!Y288*Beregningsark!AA288*Beregningsark!AC288*Beregningsark!AE288*Beregningsark!AG288*Beregningsark!AJ288*1.1176))</f>
        <v/>
      </c>
      <c r="M288" s="15" t="str">
        <f t="shared" si="12"/>
        <v/>
      </c>
      <c r="N288" s="15" t="str">
        <f>IF(Beregningsark!AQ288="","",IF(OR(I288="Motorvejsstrækning",I288="Frakørselsflettestrækning",I288="Tilkørselsflettestrækning",I288="Motorvejsforgrening",I288="Motorvejssammenløb",I288="Motorvejsvekselstrækning",I288="Sideanlæg"),Beregningsark!AN288*Beregningsark!J288*Beregningsark!K288*Beregningsark!L288*Beregningsark!N288*Beregningsark!P288*Beregningsark!R288*Beregningsark!S288*Beregningsark!V288*Beregningsark!Y288*Beregningsark!Z288*Beregningsark!AB288*Beregningsark!AD288*Beregningsark!AH288*Beregningsark!AJ288,Beregningsark!AN288*Beregningsark!J288*Beregningsark!K288*Beregningsark!L288*Beregningsark!N288*Beregningsark!P288*Beregningsark!R288*Beregningsark!S288*Beregningsark!V288*Beregningsark!Y288*Beregningsark!Z288*Beregningsark!AB288*Beregningsark!AD288*Beregningsark!AH288*Beregningsark!AJ288*0.7672))</f>
        <v/>
      </c>
      <c r="O288" s="15" t="str">
        <f>IF(Beregningsark!AQ288="","",IF(OR(I288="Motorvejsstrækning",I288="Frakørselsflettestrækning",I288="Tilkørselsflettestrækning",I288="Motorvejsforgrening",I288="Motorvejssammenløb",I288="Motorvejsvekselstrækning",I288="Sideanlæg"),Beregningsark!AO288*Beregningsark!J288*Beregningsark!K288*Beregningsark!L288*Beregningsark!N288*Beregningsark!P288*Beregningsark!R288*Beregningsark!S288*Beregningsark!W288*Beregningsark!Y288*Beregningsark!Z288*Beregningsark!AB288*Beregningsark!AD288*Beregningsark!AH288*Beregningsark!AJ288,Beregningsark!AO288*Beregningsark!J288*Beregningsark!K288*Beregningsark!L288*Beregningsark!N288*Beregningsark!P288*Beregningsark!R288*Beregningsark!S288*Beregningsark!W288*Beregningsark!Y288*Beregningsark!Z288*Beregningsark!AB288*Beregningsark!AD288*Beregningsark!AH288*Beregningsark!AJ288*0.7672))</f>
        <v/>
      </c>
      <c r="P288" s="15" t="str">
        <f>IF(Beregningsark!AQ288="","",IF(OR(I288="Motorvejsstrækning",I288="Frakørselsflettestrækning",I288="Tilkørselsflettestrækning",I288="Motorvejsforgrening",I288="Motorvejssammenløb",I288="Motorvejsvekselstrækning",I288="Sideanlæg"),Beregningsark!AP288*Beregningsark!J288*Beregningsark!K288*Beregningsark!L288*Beregningsark!N288*Beregningsark!P288*Beregningsark!R288*Beregningsark!S288*Beregningsark!X288*Beregningsark!Y288*Beregningsark!Z288*Beregningsark!AB288*Beregningsark!AD288*Beregningsark!AI288*Beregningsark!AJ288,Beregningsark!AP288*Beregningsark!J288*Beregningsark!K288*Beregningsark!L288*Beregningsark!N288*Beregningsark!P288*Beregningsark!R288*Beregningsark!S288*Beregningsark!X288*Beregningsark!Y288*Beregningsark!Z288*Beregningsark!AB288*Beregningsark!AD288*Beregningsark!AI288*Beregningsark!AJ288*0.7672))</f>
        <v/>
      </c>
      <c r="Q288" s="15" t="str">
        <f t="shared" si="13"/>
        <v/>
      </c>
      <c r="R288" s="17" t="str">
        <f t="shared" si="14"/>
        <v/>
      </c>
    </row>
    <row r="289" spans="1:18" x14ac:dyDescent="0.25">
      <c r="A289" s="4" t="str">
        <f>IF(Inddata!A304="","",Inddata!A304)</f>
        <v/>
      </c>
      <c r="B289" s="4" t="str">
        <f>IF(Inddata!B304="","",Inddata!B304)</f>
        <v/>
      </c>
      <c r="C289" s="4" t="str">
        <f>IF(Inddata!C304="","",Inddata!C304)</f>
        <v/>
      </c>
      <c r="D289" s="4" t="str">
        <f>IF(Inddata!D304="","",Inddata!D304)</f>
        <v/>
      </c>
      <c r="E289" s="4" t="str">
        <f>IF(Inddata!E304="","",Inddata!E304)</f>
        <v/>
      </c>
      <c r="F289" s="4" t="str">
        <f>IF(Inddata!F304="","",Inddata!F304)</f>
        <v/>
      </c>
      <c r="G289" s="4">
        <f>IF(Inddata!G304="","",Inddata!G304)</f>
        <v>0</v>
      </c>
      <c r="H289" s="4" t="str">
        <f>IF(Inddata!H304&gt;0.5,Inddata!H304,"")</f>
        <v/>
      </c>
      <c r="I289" s="4" t="str">
        <f>IF(Inddata!I304="","",Inddata!I304)</f>
        <v/>
      </c>
      <c r="J289" s="15" t="str">
        <f>IF(Beregningsark!AQ289="","",IF(OR(I289="Motorvejsstrækning",I289="Frakørselsflettestrækning",I289="Tilkørselsflettestrækning",I289="Motorvejsforgrening",I289="Motorvejssammenløb",I289="Motorvejsvekselstrækning",I289="Sideanlæg"),Beregningsark!AK289*Beregningsark!J289*Beregningsark!K289*Beregningsark!L289*Beregningsark!N289*Beregningsark!P289*Beregningsark!R289*Beregningsark!S289*Beregningsark!T289*Beregningsark!Y289*Beregningsark!Z289*Beregningsark!AB289*Beregningsark!AD289*Beregningsark!AF289*Beregningsark!AJ289,Beregningsark!AK289*Beregningsark!J289*Beregningsark!K289*Beregningsark!L289*Beregningsark!N289*Beregningsark!P289*Beregningsark!R289*Beregningsark!S289*Beregningsark!T289*Beregningsark!Y289*Beregningsark!Z289*Beregningsark!AB289*Beregningsark!AD289*Beregningsark!AF289*Beregningsark!AJ289*0.7672))</f>
        <v/>
      </c>
      <c r="K289" s="15" t="str">
        <f>IF(Beregningsark!AQ289="","",IF(OR(I289="Motorvejsstrækning",I289="Frakørselsflettestrækning",I289="Tilkørselsflettestrækning",I289="Motorvejsforgrening",I289="Motorvejssammenløb",I289="Motorvejsvekselstrækning",I289="Sideanlæg"),Beregningsark!AL289*Beregningsark!J289*Beregningsark!K289*Beregningsark!M289*Beregningsark!O289*Beregningsark!P289*Beregningsark!Q289*Beregningsark!R289*Beregningsark!S289*Beregningsark!T289*Beregningsark!Y289*Beregningsark!AA289*Beregningsark!AC289*Beregningsark!AE289*Beregningsark!AG289*Beregningsark!AJ289,Beregningsark!AL289*Beregningsark!J289*Beregningsark!K289*Beregningsark!M289*Beregningsark!O289*Beregningsark!P289*Beregningsark!Q289*Beregningsark!R289*Beregningsark!S289*Beregningsark!T289*Beregningsark!Y289*Beregningsark!AA289*Beregningsark!AC289*Beregningsark!AE289*Beregningsark!AG289*Beregningsark!AJ289*0.8833))</f>
        <v/>
      </c>
      <c r="L289" s="15" t="str">
        <f>IF(Beregningsark!AQ289="","",IF(OR(I289="Motorvejsstrækning",I289="Frakørselsflettestrækning",I289="Tilkørselsflettestrækning",I289="Motorvejsforgrening",I289="Motorvejssammenløb",I289="Motorvejsvekselstrækning",I289="Sideanlæg"),Beregningsark!AM289*Beregningsark!J289*Beregningsark!K289*Beregningsark!M289*Beregningsark!O289*Beregningsark!P289*Beregningsark!Q289*Beregningsark!R289*Beregningsark!S289*Beregningsark!U289*Beregningsark!Y289*Beregningsark!AA289*Beregningsark!AC289*Beregningsark!AE289*Beregningsark!AG289*Beregningsark!AJ289,Beregningsark!AM289*Beregningsark!J289*Beregningsark!K289*Beregningsark!M289*Beregningsark!O289*Beregningsark!P289*Beregningsark!Q289*Beregningsark!R289*Beregningsark!S289*Beregningsark!U289*Beregningsark!Y289*Beregningsark!AA289*Beregningsark!AC289*Beregningsark!AE289*Beregningsark!AG289*Beregningsark!AJ289*1.1176))</f>
        <v/>
      </c>
      <c r="M289" s="15" t="str">
        <f t="shared" si="12"/>
        <v/>
      </c>
      <c r="N289" s="15" t="str">
        <f>IF(Beregningsark!AQ289="","",IF(OR(I289="Motorvejsstrækning",I289="Frakørselsflettestrækning",I289="Tilkørselsflettestrækning",I289="Motorvejsforgrening",I289="Motorvejssammenløb",I289="Motorvejsvekselstrækning",I289="Sideanlæg"),Beregningsark!AN289*Beregningsark!J289*Beregningsark!K289*Beregningsark!L289*Beregningsark!N289*Beregningsark!P289*Beregningsark!R289*Beregningsark!S289*Beregningsark!V289*Beregningsark!Y289*Beregningsark!Z289*Beregningsark!AB289*Beregningsark!AD289*Beregningsark!AH289*Beregningsark!AJ289,Beregningsark!AN289*Beregningsark!J289*Beregningsark!K289*Beregningsark!L289*Beregningsark!N289*Beregningsark!P289*Beregningsark!R289*Beregningsark!S289*Beregningsark!V289*Beregningsark!Y289*Beregningsark!Z289*Beregningsark!AB289*Beregningsark!AD289*Beregningsark!AH289*Beregningsark!AJ289*0.7672))</f>
        <v/>
      </c>
      <c r="O289" s="15" t="str">
        <f>IF(Beregningsark!AQ289="","",IF(OR(I289="Motorvejsstrækning",I289="Frakørselsflettestrækning",I289="Tilkørselsflettestrækning",I289="Motorvejsforgrening",I289="Motorvejssammenløb",I289="Motorvejsvekselstrækning",I289="Sideanlæg"),Beregningsark!AO289*Beregningsark!J289*Beregningsark!K289*Beregningsark!L289*Beregningsark!N289*Beregningsark!P289*Beregningsark!R289*Beregningsark!S289*Beregningsark!W289*Beregningsark!Y289*Beregningsark!Z289*Beregningsark!AB289*Beregningsark!AD289*Beregningsark!AH289*Beregningsark!AJ289,Beregningsark!AO289*Beregningsark!J289*Beregningsark!K289*Beregningsark!L289*Beregningsark!N289*Beregningsark!P289*Beregningsark!R289*Beregningsark!S289*Beregningsark!W289*Beregningsark!Y289*Beregningsark!Z289*Beregningsark!AB289*Beregningsark!AD289*Beregningsark!AH289*Beregningsark!AJ289*0.7672))</f>
        <v/>
      </c>
      <c r="P289" s="15" t="str">
        <f>IF(Beregningsark!AQ289="","",IF(OR(I289="Motorvejsstrækning",I289="Frakørselsflettestrækning",I289="Tilkørselsflettestrækning",I289="Motorvejsforgrening",I289="Motorvejssammenløb",I289="Motorvejsvekselstrækning",I289="Sideanlæg"),Beregningsark!AP289*Beregningsark!J289*Beregningsark!K289*Beregningsark!L289*Beregningsark!N289*Beregningsark!P289*Beregningsark!R289*Beregningsark!S289*Beregningsark!X289*Beregningsark!Y289*Beregningsark!Z289*Beregningsark!AB289*Beregningsark!AD289*Beregningsark!AI289*Beregningsark!AJ289,Beregningsark!AP289*Beregningsark!J289*Beregningsark!K289*Beregningsark!L289*Beregningsark!N289*Beregningsark!P289*Beregningsark!R289*Beregningsark!S289*Beregningsark!X289*Beregningsark!Y289*Beregningsark!Z289*Beregningsark!AB289*Beregningsark!AD289*Beregningsark!AI289*Beregningsark!AJ289*0.7672))</f>
        <v/>
      </c>
      <c r="Q289" s="15" t="str">
        <f t="shared" si="13"/>
        <v/>
      </c>
      <c r="R289" s="17" t="str">
        <f t="shared" si="14"/>
        <v/>
      </c>
    </row>
    <row r="290" spans="1:18" x14ac:dyDescent="0.25">
      <c r="A290" s="4" t="str">
        <f>IF(Inddata!A305="","",Inddata!A305)</f>
        <v/>
      </c>
      <c r="B290" s="4" t="str">
        <f>IF(Inddata!B305="","",Inddata!B305)</f>
        <v/>
      </c>
      <c r="C290" s="4" t="str">
        <f>IF(Inddata!C305="","",Inddata!C305)</f>
        <v/>
      </c>
      <c r="D290" s="4" t="str">
        <f>IF(Inddata!D305="","",Inddata!D305)</f>
        <v/>
      </c>
      <c r="E290" s="4" t="str">
        <f>IF(Inddata!E305="","",Inddata!E305)</f>
        <v/>
      </c>
      <c r="F290" s="4" t="str">
        <f>IF(Inddata!F305="","",Inddata!F305)</f>
        <v/>
      </c>
      <c r="G290" s="4">
        <f>IF(Inddata!G305="","",Inddata!G305)</f>
        <v>0</v>
      </c>
      <c r="H290" s="4" t="str">
        <f>IF(Inddata!H305&gt;0.5,Inddata!H305,"")</f>
        <v/>
      </c>
      <c r="I290" s="4" t="str">
        <f>IF(Inddata!I305="","",Inddata!I305)</f>
        <v/>
      </c>
      <c r="J290" s="15" t="str">
        <f>IF(Beregningsark!AQ290="","",IF(OR(I290="Motorvejsstrækning",I290="Frakørselsflettestrækning",I290="Tilkørselsflettestrækning",I290="Motorvejsforgrening",I290="Motorvejssammenløb",I290="Motorvejsvekselstrækning",I290="Sideanlæg"),Beregningsark!AK290*Beregningsark!J290*Beregningsark!K290*Beregningsark!L290*Beregningsark!N290*Beregningsark!P290*Beregningsark!R290*Beregningsark!S290*Beregningsark!T290*Beregningsark!Y290*Beregningsark!Z290*Beregningsark!AB290*Beregningsark!AD290*Beregningsark!AF290*Beregningsark!AJ290,Beregningsark!AK290*Beregningsark!J290*Beregningsark!K290*Beregningsark!L290*Beregningsark!N290*Beregningsark!P290*Beregningsark!R290*Beregningsark!S290*Beregningsark!T290*Beregningsark!Y290*Beregningsark!Z290*Beregningsark!AB290*Beregningsark!AD290*Beregningsark!AF290*Beregningsark!AJ290*0.7672))</f>
        <v/>
      </c>
      <c r="K290" s="15" t="str">
        <f>IF(Beregningsark!AQ290="","",IF(OR(I290="Motorvejsstrækning",I290="Frakørselsflettestrækning",I290="Tilkørselsflettestrækning",I290="Motorvejsforgrening",I290="Motorvejssammenløb",I290="Motorvejsvekselstrækning",I290="Sideanlæg"),Beregningsark!AL290*Beregningsark!J290*Beregningsark!K290*Beregningsark!M290*Beregningsark!O290*Beregningsark!P290*Beregningsark!Q290*Beregningsark!R290*Beregningsark!S290*Beregningsark!T290*Beregningsark!Y290*Beregningsark!AA290*Beregningsark!AC290*Beregningsark!AE290*Beregningsark!AG290*Beregningsark!AJ290,Beregningsark!AL290*Beregningsark!J290*Beregningsark!K290*Beregningsark!M290*Beregningsark!O290*Beregningsark!P290*Beregningsark!Q290*Beregningsark!R290*Beregningsark!S290*Beregningsark!T290*Beregningsark!Y290*Beregningsark!AA290*Beregningsark!AC290*Beregningsark!AE290*Beregningsark!AG290*Beregningsark!AJ290*0.8833))</f>
        <v/>
      </c>
      <c r="L290" s="15" t="str">
        <f>IF(Beregningsark!AQ290="","",IF(OR(I290="Motorvejsstrækning",I290="Frakørselsflettestrækning",I290="Tilkørselsflettestrækning",I290="Motorvejsforgrening",I290="Motorvejssammenløb",I290="Motorvejsvekselstrækning",I290="Sideanlæg"),Beregningsark!AM290*Beregningsark!J290*Beregningsark!K290*Beregningsark!M290*Beregningsark!O290*Beregningsark!P290*Beregningsark!Q290*Beregningsark!R290*Beregningsark!S290*Beregningsark!U290*Beregningsark!Y290*Beregningsark!AA290*Beregningsark!AC290*Beregningsark!AE290*Beregningsark!AG290*Beregningsark!AJ290,Beregningsark!AM290*Beregningsark!J290*Beregningsark!K290*Beregningsark!M290*Beregningsark!O290*Beregningsark!P290*Beregningsark!Q290*Beregningsark!R290*Beregningsark!S290*Beregningsark!U290*Beregningsark!Y290*Beregningsark!AA290*Beregningsark!AC290*Beregningsark!AE290*Beregningsark!AG290*Beregningsark!AJ290*1.1176))</f>
        <v/>
      </c>
      <c r="M290" s="15" t="str">
        <f t="shared" si="12"/>
        <v/>
      </c>
      <c r="N290" s="15" t="str">
        <f>IF(Beregningsark!AQ290="","",IF(OR(I290="Motorvejsstrækning",I290="Frakørselsflettestrækning",I290="Tilkørselsflettestrækning",I290="Motorvejsforgrening",I290="Motorvejssammenløb",I290="Motorvejsvekselstrækning",I290="Sideanlæg"),Beregningsark!AN290*Beregningsark!J290*Beregningsark!K290*Beregningsark!L290*Beregningsark!N290*Beregningsark!P290*Beregningsark!R290*Beregningsark!S290*Beregningsark!V290*Beregningsark!Y290*Beregningsark!Z290*Beregningsark!AB290*Beregningsark!AD290*Beregningsark!AH290*Beregningsark!AJ290,Beregningsark!AN290*Beregningsark!J290*Beregningsark!K290*Beregningsark!L290*Beregningsark!N290*Beregningsark!P290*Beregningsark!R290*Beregningsark!S290*Beregningsark!V290*Beregningsark!Y290*Beregningsark!Z290*Beregningsark!AB290*Beregningsark!AD290*Beregningsark!AH290*Beregningsark!AJ290*0.7672))</f>
        <v/>
      </c>
      <c r="O290" s="15" t="str">
        <f>IF(Beregningsark!AQ290="","",IF(OR(I290="Motorvejsstrækning",I290="Frakørselsflettestrækning",I290="Tilkørselsflettestrækning",I290="Motorvejsforgrening",I290="Motorvejssammenløb",I290="Motorvejsvekselstrækning",I290="Sideanlæg"),Beregningsark!AO290*Beregningsark!J290*Beregningsark!K290*Beregningsark!L290*Beregningsark!N290*Beregningsark!P290*Beregningsark!R290*Beregningsark!S290*Beregningsark!W290*Beregningsark!Y290*Beregningsark!Z290*Beregningsark!AB290*Beregningsark!AD290*Beregningsark!AH290*Beregningsark!AJ290,Beregningsark!AO290*Beregningsark!J290*Beregningsark!K290*Beregningsark!L290*Beregningsark!N290*Beregningsark!P290*Beregningsark!R290*Beregningsark!S290*Beregningsark!W290*Beregningsark!Y290*Beregningsark!Z290*Beregningsark!AB290*Beregningsark!AD290*Beregningsark!AH290*Beregningsark!AJ290*0.7672))</f>
        <v/>
      </c>
      <c r="P290" s="15" t="str">
        <f>IF(Beregningsark!AQ290="","",IF(OR(I290="Motorvejsstrækning",I290="Frakørselsflettestrækning",I290="Tilkørselsflettestrækning",I290="Motorvejsforgrening",I290="Motorvejssammenløb",I290="Motorvejsvekselstrækning",I290="Sideanlæg"),Beregningsark!AP290*Beregningsark!J290*Beregningsark!K290*Beregningsark!L290*Beregningsark!N290*Beregningsark!P290*Beregningsark!R290*Beregningsark!S290*Beregningsark!X290*Beregningsark!Y290*Beregningsark!Z290*Beregningsark!AB290*Beregningsark!AD290*Beregningsark!AI290*Beregningsark!AJ290,Beregningsark!AP290*Beregningsark!J290*Beregningsark!K290*Beregningsark!L290*Beregningsark!N290*Beregningsark!P290*Beregningsark!R290*Beregningsark!S290*Beregningsark!X290*Beregningsark!Y290*Beregningsark!Z290*Beregningsark!AB290*Beregningsark!AD290*Beregningsark!AI290*Beregningsark!AJ290*0.7672))</f>
        <v/>
      </c>
      <c r="Q290" s="15" t="str">
        <f t="shared" si="13"/>
        <v/>
      </c>
      <c r="R290" s="17" t="str">
        <f t="shared" si="14"/>
        <v/>
      </c>
    </row>
    <row r="291" spans="1:18" x14ac:dyDescent="0.25">
      <c r="A291" s="4" t="str">
        <f>IF(Inddata!A306="","",Inddata!A306)</f>
        <v/>
      </c>
      <c r="B291" s="4" t="str">
        <f>IF(Inddata!B306="","",Inddata!B306)</f>
        <v/>
      </c>
      <c r="C291" s="4" t="str">
        <f>IF(Inddata!C306="","",Inddata!C306)</f>
        <v/>
      </c>
      <c r="D291" s="4" t="str">
        <f>IF(Inddata!D306="","",Inddata!D306)</f>
        <v/>
      </c>
      <c r="E291" s="4" t="str">
        <f>IF(Inddata!E306="","",Inddata!E306)</f>
        <v/>
      </c>
      <c r="F291" s="4" t="str">
        <f>IF(Inddata!F306="","",Inddata!F306)</f>
        <v/>
      </c>
      <c r="G291" s="4">
        <f>IF(Inddata!G306="","",Inddata!G306)</f>
        <v>0</v>
      </c>
      <c r="H291" s="4" t="str">
        <f>IF(Inddata!H306&gt;0.5,Inddata!H306,"")</f>
        <v/>
      </c>
      <c r="I291" s="4" t="str">
        <f>IF(Inddata!I306="","",Inddata!I306)</f>
        <v/>
      </c>
      <c r="J291" s="15" t="str">
        <f>IF(Beregningsark!AQ291="","",IF(OR(I291="Motorvejsstrækning",I291="Frakørselsflettestrækning",I291="Tilkørselsflettestrækning",I291="Motorvejsforgrening",I291="Motorvejssammenløb",I291="Motorvejsvekselstrækning",I291="Sideanlæg"),Beregningsark!AK291*Beregningsark!J291*Beregningsark!K291*Beregningsark!L291*Beregningsark!N291*Beregningsark!P291*Beregningsark!R291*Beregningsark!S291*Beregningsark!T291*Beregningsark!Y291*Beregningsark!Z291*Beregningsark!AB291*Beregningsark!AD291*Beregningsark!AF291*Beregningsark!AJ291,Beregningsark!AK291*Beregningsark!J291*Beregningsark!K291*Beregningsark!L291*Beregningsark!N291*Beregningsark!P291*Beregningsark!R291*Beregningsark!S291*Beregningsark!T291*Beregningsark!Y291*Beregningsark!Z291*Beregningsark!AB291*Beregningsark!AD291*Beregningsark!AF291*Beregningsark!AJ291*0.7672))</f>
        <v/>
      </c>
      <c r="K291" s="15" t="str">
        <f>IF(Beregningsark!AQ291="","",IF(OR(I291="Motorvejsstrækning",I291="Frakørselsflettestrækning",I291="Tilkørselsflettestrækning",I291="Motorvejsforgrening",I291="Motorvejssammenløb",I291="Motorvejsvekselstrækning",I291="Sideanlæg"),Beregningsark!AL291*Beregningsark!J291*Beregningsark!K291*Beregningsark!M291*Beregningsark!O291*Beregningsark!P291*Beregningsark!Q291*Beregningsark!R291*Beregningsark!S291*Beregningsark!T291*Beregningsark!Y291*Beregningsark!AA291*Beregningsark!AC291*Beregningsark!AE291*Beregningsark!AG291*Beregningsark!AJ291,Beregningsark!AL291*Beregningsark!J291*Beregningsark!K291*Beregningsark!M291*Beregningsark!O291*Beregningsark!P291*Beregningsark!Q291*Beregningsark!R291*Beregningsark!S291*Beregningsark!T291*Beregningsark!Y291*Beregningsark!AA291*Beregningsark!AC291*Beregningsark!AE291*Beregningsark!AG291*Beregningsark!AJ291*0.8833))</f>
        <v/>
      </c>
      <c r="L291" s="15" t="str">
        <f>IF(Beregningsark!AQ291="","",IF(OR(I291="Motorvejsstrækning",I291="Frakørselsflettestrækning",I291="Tilkørselsflettestrækning",I291="Motorvejsforgrening",I291="Motorvejssammenløb",I291="Motorvejsvekselstrækning",I291="Sideanlæg"),Beregningsark!AM291*Beregningsark!J291*Beregningsark!K291*Beregningsark!M291*Beregningsark!O291*Beregningsark!P291*Beregningsark!Q291*Beregningsark!R291*Beregningsark!S291*Beregningsark!U291*Beregningsark!Y291*Beregningsark!AA291*Beregningsark!AC291*Beregningsark!AE291*Beregningsark!AG291*Beregningsark!AJ291,Beregningsark!AM291*Beregningsark!J291*Beregningsark!K291*Beregningsark!M291*Beregningsark!O291*Beregningsark!P291*Beregningsark!Q291*Beregningsark!R291*Beregningsark!S291*Beregningsark!U291*Beregningsark!Y291*Beregningsark!AA291*Beregningsark!AC291*Beregningsark!AE291*Beregningsark!AG291*Beregningsark!AJ291*1.1176))</f>
        <v/>
      </c>
      <c r="M291" s="15" t="str">
        <f t="shared" si="12"/>
        <v/>
      </c>
      <c r="N291" s="15" t="str">
        <f>IF(Beregningsark!AQ291="","",IF(OR(I291="Motorvejsstrækning",I291="Frakørselsflettestrækning",I291="Tilkørselsflettestrækning",I291="Motorvejsforgrening",I291="Motorvejssammenløb",I291="Motorvejsvekselstrækning",I291="Sideanlæg"),Beregningsark!AN291*Beregningsark!J291*Beregningsark!K291*Beregningsark!L291*Beregningsark!N291*Beregningsark!P291*Beregningsark!R291*Beregningsark!S291*Beregningsark!V291*Beregningsark!Y291*Beregningsark!Z291*Beregningsark!AB291*Beregningsark!AD291*Beregningsark!AH291*Beregningsark!AJ291,Beregningsark!AN291*Beregningsark!J291*Beregningsark!K291*Beregningsark!L291*Beregningsark!N291*Beregningsark!P291*Beregningsark!R291*Beregningsark!S291*Beregningsark!V291*Beregningsark!Y291*Beregningsark!Z291*Beregningsark!AB291*Beregningsark!AD291*Beregningsark!AH291*Beregningsark!AJ291*0.7672))</f>
        <v/>
      </c>
      <c r="O291" s="15" t="str">
        <f>IF(Beregningsark!AQ291="","",IF(OR(I291="Motorvejsstrækning",I291="Frakørselsflettestrækning",I291="Tilkørselsflettestrækning",I291="Motorvejsforgrening",I291="Motorvejssammenløb",I291="Motorvejsvekselstrækning",I291="Sideanlæg"),Beregningsark!AO291*Beregningsark!J291*Beregningsark!K291*Beregningsark!L291*Beregningsark!N291*Beregningsark!P291*Beregningsark!R291*Beregningsark!S291*Beregningsark!W291*Beregningsark!Y291*Beregningsark!Z291*Beregningsark!AB291*Beregningsark!AD291*Beregningsark!AH291*Beregningsark!AJ291,Beregningsark!AO291*Beregningsark!J291*Beregningsark!K291*Beregningsark!L291*Beregningsark!N291*Beregningsark!P291*Beregningsark!R291*Beregningsark!S291*Beregningsark!W291*Beregningsark!Y291*Beregningsark!Z291*Beregningsark!AB291*Beregningsark!AD291*Beregningsark!AH291*Beregningsark!AJ291*0.7672))</f>
        <v/>
      </c>
      <c r="P291" s="15" t="str">
        <f>IF(Beregningsark!AQ291="","",IF(OR(I291="Motorvejsstrækning",I291="Frakørselsflettestrækning",I291="Tilkørselsflettestrækning",I291="Motorvejsforgrening",I291="Motorvejssammenløb",I291="Motorvejsvekselstrækning",I291="Sideanlæg"),Beregningsark!AP291*Beregningsark!J291*Beregningsark!K291*Beregningsark!L291*Beregningsark!N291*Beregningsark!P291*Beregningsark!R291*Beregningsark!S291*Beregningsark!X291*Beregningsark!Y291*Beregningsark!Z291*Beregningsark!AB291*Beregningsark!AD291*Beregningsark!AI291*Beregningsark!AJ291,Beregningsark!AP291*Beregningsark!J291*Beregningsark!K291*Beregningsark!L291*Beregningsark!N291*Beregningsark!P291*Beregningsark!R291*Beregningsark!S291*Beregningsark!X291*Beregningsark!Y291*Beregningsark!Z291*Beregningsark!AB291*Beregningsark!AD291*Beregningsark!AI291*Beregningsark!AJ291*0.7672))</f>
        <v/>
      </c>
      <c r="Q291" s="15" t="str">
        <f t="shared" si="13"/>
        <v/>
      </c>
      <c r="R291" s="17" t="str">
        <f t="shared" si="14"/>
        <v/>
      </c>
    </row>
    <row r="292" spans="1:18" x14ac:dyDescent="0.25">
      <c r="A292" s="4" t="str">
        <f>IF(Inddata!A307="","",Inddata!A307)</f>
        <v/>
      </c>
      <c r="B292" s="4" t="str">
        <f>IF(Inddata!B307="","",Inddata!B307)</f>
        <v/>
      </c>
      <c r="C292" s="4" t="str">
        <f>IF(Inddata!C307="","",Inddata!C307)</f>
        <v/>
      </c>
      <c r="D292" s="4" t="str">
        <f>IF(Inddata!D307="","",Inddata!D307)</f>
        <v/>
      </c>
      <c r="E292" s="4" t="str">
        <f>IF(Inddata!E307="","",Inddata!E307)</f>
        <v/>
      </c>
      <c r="F292" s="4" t="str">
        <f>IF(Inddata!F307="","",Inddata!F307)</f>
        <v/>
      </c>
      <c r="G292" s="4">
        <f>IF(Inddata!G307="","",Inddata!G307)</f>
        <v>0</v>
      </c>
      <c r="H292" s="4" t="str">
        <f>IF(Inddata!H307&gt;0.5,Inddata!H307,"")</f>
        <v/>
      </c>
      <c r="I292" s="4" t="str">
        <f>IF(Inddata!I307="","",Inddata!I307)</f>
        <v/>
      </c>
      <c r="J292" s="15" t="str">
        <f>IF(Beregningsark!AQ292="","",IF(OR(I292="Motorvejsstrækning",I292="Frakørselsflettestrækning",I292="Tilkørselsflettestrækning",I292="Motorvejsforgrening",I292="Motorvejssammenløb",I292="Motorvejsvekselstrækning",I292="Sideanlæg"),Beregningsark!AK292*Beregningsark!J292*Beregningsark!K292*Beregningsark!L292*Beregningsark!N292*Beregningsark!P292*Beregningsark!R292*Beregningsark!S292*Beregningsark!T292*Beregningsark!Y292*Beregningsark!Z292*Beregningsark!AB292*Beregningsark!AD292*Beregningsark!AF292*Beregningsark!AJ292,Beregningsark!AK292*Beregningsark!J292*Beregningsark!K292*Beregningsark!L292*Beregningsark!N292*Beregningsark!P292*Beregningsark!R292*Beregningsark!S292*Beregningsark!T292*Beregningsark!Y292*Beregningsark!Z292*Beregningsark!AB292*Beregningsark!AD292*Beregningsark!AF292*Beregningsark!AJ292*0.7672))</f>
        <v/>
      </c>
      <c r="K292" s="15" t="str">
        <f>IF(Beregningsark!AQ292="","",IF(OR(I292="Motorvejsstrækning",I292="Frakørselsflettestrækning",I292="Tilkørselsflettestrækning",I292="Motorvejsforgrening",I292="Motorvejssammenløb",I292="Motorvejsvekselstrækning",I292="Sideanlæg"),Beregningsark!AL292*Beregningsark!J292*Beregningsark!K292*Beregningsark!M292*Beregningsark!O292*Beregningsark!P292*Beregningsark!Q292*Beregningsark!R292*Beregningsark!S292*Beregningsark!T292*Beregningsark!Y292*Beregningsark!AA292*Beregningsark!AC292*Beregningsark!AE292*Beregningsark!AG292*Beregningsark!AJ292,Beregningsark!AL292*Beregningsark!J292*Beregningsark!K292*Beregningsark!M292*Beregningsark!O292*Beregningsark!P292*Beregningsark!Q292*Beregningsark!R292*Beregningsark!S292*Beregningsark!T292*Beregningsark!Y292*Beregningsark!AA292*Beregningsark!AC292*Beregningsark!AE292*Beregningsark!AG292*Beregningsark!AJ292*0.8833))</f>
        <v/>
      </c>
      <c r="L292" s="15" t="str">
        <f>IF(Beregningsark!AQ292="","",IF(OR(I292="Motorvejsstrækning",I292="Frakørselsflettestrækning",I292="Tilkørselsflettestrækning",I292="Motorvejsforgrening",I292="Motorvejssammenløb",I292="Motorvejsvekselstrækning",I292="Sideanlæg"),Beregningsark!AM292*Beregningsark!J292*Beregningsark!K292*Beregningsark!M292*Beregningsark!O292*Beregningsark!P292*Beregningsark!Q292*Beregningsark!R292*Beregningsark!S292*Beregningsark!U292*Beregningsark!Y292*Beregningsark!AA292*Beregningsark!AC292*Beregningsark!AE292*Beregningsark!AG292*Beregningsark!AJ292,Beregningsark!AM292*Beregningsark!J292*Beregningsark!K292*Beregningsark!M292*Beregningsark!O292*Beregningsark!P292*Beregningsark!Q292*Beregningsark!R292*Beregningsark!S292*Beregningsark!U292*Beregningsark!Y292*Beregningsark!AA292*Beregningsark!AC292*Beregningsark!AE292*Beregningsark!AG292*Beregningsark!AJ292*1.1176))</f>
        <v/>
      </c>
      <c r="M292" s="15" t="str">
        <f t="shared" si="12"/>
        <v/>
      </c>
      <c r="N292" s="15" t="str">
        <f>IF(Beregningsark!AQ292="","",IF(OR(I292="Motorvejsstrækning",I292="Frakørselsflettestrækning",I292="Tilkørselsflettestrækning",I292="Motorvejsforgrening",I292="Motorvejssammenløb",I292="Motorvejsvekselstrækning",I292="Sideanlæg"),Beregningsark!AN292*Beregningsark!J292*Beregningsark!K292*Beregningsark!L292*Beregningsark!N292*Beregningsark!P292*Beregningsark!R292*Beregningsark!S292*Beregningsark!V292*Beregningsark!Y292*Beregningsark!Z292*Beregningsark!AB292*Beregningsark!AD292*Beregningsark!AH292*Beregningsark!AJ292,Beregningsark!AN292*Beregningsark!J292*Beregningsark!K292*Beregningsark!L292*Beregningsark!N292*Beregningsark!P292*Beregningsark!R292*Beregningsark!S292*Beregningsark!V292*Beregningsark!Y292*Beregningsark!Z292*Beregningsark!AB292*Beregningsark!AD292*Beregningsark!AH292*Beregningsark!AJ292*0.7672))</f>
        <v/>
      </c>
      <c r="O292" s="15" t="str">
        <f>IF(Beregningsark!AQ292="","",IF(OR(I292="Motorvejsstrækning",I292="Frakørselsflettestrækning",I292="Tilkørselsflettestrækning",I292="Motorvejsforgrening",I292="Motorvejssammenløb",I292="Motorvejsvekselstrækning",I292="Sideanlæg"),Beregningsark!AO292*Beregningsark!J292*Beregningsark!K292*Beregningsark!L292*Beregningsark!N292*Beregningsark!P292*Beregningsark!R292*Beregningsark!S292*Beregningsark!W292*Beregningsark!Y292*Beregningsark!Z292*Beregningsark!AB292*Beregningsark!AD292*Beregningsark!AH292*Beregningsark!AJ292,Beregningsark!AO292*Beregningsark!J292*Beregningsark!K292*Beregningsark!L292*Beregningsark!N292*Beregningsark!P292*Beregningsark!R292*Beregningsark!S292*Beregningsark!W292*Beregningsark!Y292*Beregningsark!Z292*Beregningsark!AB292*Beregningsark!AD292*Beregningsark!AH292*Beregningsark!AJ292*0.7672))</f>
        <v/>
      </c>
      <c r="P292" s="15" t="str">
        <f>IF(Beregningsark!AQ292="","",IF(OR(I292="Motorvejsstrækning",I292="Frakørselsflettestrækning",I292="Tilkørselsflettestrækning",I292="Motorvejsforgrening",I292="Motorvejssammenløb",I292="Motorvejsvekselstrækning",I292="Sideanlæg"),Beregningsark!AP292*Beregningsark!J292*Beregningsark!K292*Beregningsark!L292*Beregningsark!N292*Beregningsark!P292*Beregningsark!R292*Beregningsark!S292*Beregningsark!X292*Beregningsark!Y292*Beregningsark!Z292*Beregningsark!AB292*Beregningsark!AD292*Beregningsark!AI292*Beregningsark!AJ292,Beregningsark!AP292*Beregningsark!J292*Beregningsark!K292*Beregningsark!L292*Beregningsark!N292*Beregningsark!P292*Beregningsark!R292*Beregningsark!S292*Beregningsark!X292*Beregningsark!Y292*Beregningsark!Z292*Beregningsark!AB292*Beregningsark!AD292*Beregningsark!AI292*Beregningsark!AJ292*0.7672))</f>
        <v/>
      </c>
      <c r="Q292" s="15" t="str">
        <f t="shared" si="13"/>
        <v/>
      </c>
      <c r="R292" s="17" t="str">
        <f t="shared" si="14"/>
        <v/>
      </c>
    </row>
    <row r="293" spans="1:18" x14ac:dyDescent="0.25">
      <c r="A293" s="4" t="str">
        <f>IF(Inddata!A308="","",Inddata!A308)</f>
        <v/>
      </c>
      <c r="B293" s="4" t="str">
        <f>IF(Inddata!B308="","",Inddata!B308)</f>
        <v/>
      </c>
      <c r="C293" s="4" t="str">
        <f>IF(Inddata!C308="","",Inddata!C308)</f>
        <v/>
      </c>
      <c r="D293" s="4" t="str">
        <f>IF(Inddata!D308="","",Inddata!D308)</f>
        <v/>
      </c>
      <c r="E293" s="4" t="str">
        <f>IF(Inddata!E308="","",Inddata!E308)</f>
        <v/>
      </c>
      <c r="F293" s="4" t="str">
        <f>IF(Inddata!F308="","",Inddata!F308)</f>
        <v/>
      </c>
      <c r="G293" s="4">
        <f>IF(Inddata!G308="","",Inddata!G308)</f>
        <v>0</v>
      </c>
      <c r="H293" s="4" t="str">
        <f>IF(Inddata!H308&gt;0.5,Inddata!H308,"")</f>
        <v/>
      </c>
      <c r="I293" s="4" t="str">
        <f>IF(Inddata!I308="","",Inddata!I308)</f>
        <v/>
      </c>
      <c r="J293" s="15" t="str">
        <f>IF(Beregningsark!AQ293="","",IF(OR(I293="Motorvejsstrækning",I293="Frakørselsflettestrækning",I293="Tilkørselsflettestrækning",I293="Motorvejsforgrening",I293="Motorvejssammenløb",I293="Motorvejsvekselstrækning",I293="Sideanlæg"),Beregningsark!AK293*Beregningsark!J293*Beregningsark!K293*Beregningsark!L293*Beregningsark!N293*Beregningsark!P293*Beregningsark!R293*Beregningsark!S293*Beregningsark!T293*Beregningsark!Y293*Beregningsark!Z293*Beregningsark!AB293*Beregningsark!AD293*Beregningsark!AF293*Beregningsark!AJ293,Beregningsark!AK293*Beregningsark!J293*Beregningsark!K293*Beregningsark!L293*Beregningsark!N293*Beregningsark!P293*Beregningsark!R293*Beregningsark!S293*Beregningsark!T293*Beregningsark!Y293*Beregningsark!Z293*Beregningsark!AB293*Beregningsark!AD293*Beregningsark!AF293*Beregningsark!AJ293*0.7672))</f>
        <v/>
      </c>
      <c r="K293" s="15" t="str">
        <f>IF(Beregningsark!AQ293="","",IF(OR(I293="Motorvejsstrækning",I293="Frakørselsflettestrækning",I293="Tilkørselsflettestrækning",I293="Motorvejsforgrening",I293="Motorvejssammenløb",I293="Motorvejsvekselstrækning",I293="Sideanlæg"),Beregningsark!AL293*Beregningsark!J293*Beregningsark!K293*Beregningsark!M293*Beregningsark!O293*Beregningsark!P293*Beregningsark!Q293*Beregningsark!R293*Beregningsark!S293*Beregningsark!T293*Beregningsark!Y293*Beregningsark!AA293*Beregningsark!AC293*Beregningsark!AE293*Beregningsark!AG293*Beregningsark!AJ293,Beregningsark!AL293*Beregningsark!J293*Beregningsark!K293*Beregningsark!M293*Beregningsark!O293*Beregningsark!P293*Beregningsark!Q293*Beregningsark!R293*Beregningsark!S293*Beregningsark!T293*Beregningsark!Y293*Beregningsark!AA293*Beregningsark!AC293*Beregningsark!AE293*Beregningsark!AG293*Beregningsark!AJ293*0.8833))</f>
        <v/>
      </c>
      <c r="L293" s="15" t="str">
        <f>IF(Beregningsark!AQ293="","",IF(OR(I293="Motorvejsstrækning",I293="Frakørselsflettestrækning",I293="Tilkørselsflettestrækning",I293="Motorvejsforgrening",I293="Motorvejssammenløb",I293="Motorvejsvekselstrækning",I293="Sideanlæg"),Beregningsark!AM293*Beregningsark!J293*Beregningsark!K293*Beregningsark!M293*Beregningsark!O293*Beregningsark!P293*Beregningsark!Q293*Beregningsark!R293*Beregningsark!S293*Beregningsark!U293*Beregningsark!Y293*Beregningsark!AA293*Beregningsark!AC293*Beregningsark!AE293*Beregningsark!AG293*Beregningsark!AJ293,Beregningsark!AM293*Beregningsark!J293*Beregningsark!K293*Beregningsark!M293*Beregningsark!O293*Beregningsark!P293*Beregningsark!Q293*Beregningsark!R293*Beregningsark!S293*Beregningsark!U293*Beregningsark!Y293*Beregningsark!AA293*Beregningsark!AC293*Beregningsark!AE293*Beregningsark!AG293*Beregningsark!AJ293*1.1176))</f>
        <v/>
      </c>
      <c r="M293" s="15" t="str">
        <f t="shared" si="12"/>
        <v/>
      </c>
      <c r="N293" s="15" t="str">
        <f>IF(Beregningsark!AQ293="","",IF(OR(I293="Motorvejsstrækning",I293="Frakørselsflettestrækning",I293="Tilkørselsflettestrækning",I293="Motorvejsforgrening",I293="Motorvejssammenløb",I293="Motorvejsvekselstrækning",I293="Sideanlæg"),Beregningsark!AN293*Beregningsark!J293*Beregningsark!K293*Beregningsark!L293*Beregningsark!N293*Beregningsark!P293*Beregningsark!R293*Beregningsark!S293*Beregningsark!V293*Beregningsark!Y293*Beregningsark!Z293*Beregningsark!AB293*Beregningsark!AD293*Beregningsark!AH293*Beregningsark!AJ293,Beregningsark!AN293*Beregningsark!J293*Beregningsark!K293*Beregningsark!L293*Beregningsark!N293*Beregningsark!P293*Beregningsark!R293*Beregningsark!S293*Beregningsark!V293*Beregningsark!Y293*Beregningsark!Z293*Beregningsark!AB293*Beregningsark!AD293*Beregningsark!AH293*Beregningsark!AJ293*0.7672))</f>
        <v/>
      </c>
      <c r="O293" s="15" t="str">
        <f>IF(Beregningsark!AQ293="","",IF(OR(I293="Motorvejsstrækning",I293="Frakørselsflettestrækning",I293="Tilkørselsflettestrækning",I293="Motorvejsforgrening",I293="Motorvejssammenløb",I293="Motorvejsvekselstrækning",I293="Sideanlæg"),Beregningsark!AO293*Beregningsark!J293*Beregningsark!K293*Beregningsark!L293*Beregningsark!N293*Beregningsark!P293*Beregningsark!R293*Beregningsark!S293*Beregningsark!W293*Beregningsark!Y293*Beregningsark!Z293*Beregningsark!AB293*Beregningsark!AD293*Beregningsark!AH293*Beregningsark!AJ293,Beregningsark!AO293*Beregningsark!J293*Beregningsark!K293*Beregningsark!L293*Beregningsark!N293*Beregningsark!P293*Beregningsark!R293*Beregningsark!S293*Beregningsark!W293*Beregningsark!Y293*Beregningsark!Z293*Beregningsark!AB293*Beregningsark!AD293*Beregningsark!AH293*Beregningsark!AJ293*0.7672))</f>
        <v/>
      </c>
      <c r="P293" s="15" t="str">
        <f>IF(Beregningsark!AQ293="","",IF(OR(I293="Motorvejsstrækning",I293="Frakørselsflettestrækning",I293="Tilkørselsflettestrækning",I293="Motorvejsforgrening",I293="Motorvejssammenløb",I293="Motorvejsvekselstrækning",I293="Sideanlæg"),Beregningsark!AP293*Beregningsark!J293*Beregningsark!K293*Beregningsark!L293*Beregningsark!N293*Beregningsark!P293*Beregningsark!R293*Beregningsark!S293*Beregningsark!X293*Beregningsark!Y293*Beregningsark!Z293*Beregningsark!AB293*Beregningsark!AD293*Beregningsark!AI293*Beregningsark!AJ293,Beregningsark!AP293*Beregningsark!J293*Beregningsark!K293*Beregningsark!L293*Beregningsark!N293*Beregningsark!P293*Beregningsark!R293*Beregningsark!S293*Beregningsark!X293*Beregningsark!Y293*Beregningsark!Z293*Beregningsark!AB293*Beregningsark!AD293*Beregningsark!AI293*Beregningsark!AJ293*0.7672))</f>
        <v/>
      </c>
      <c r="Q293" s="15" t="str">
        <f t="shared" si="13"/>
        <v/>
      </c>
      <c r="R293" s="17" t="str">
        <f t="shared" si="14"/>
        <v/>
      </c>
    </row>
    <row r="294" spans="1:18" x14ac:dyDescent="0.25">
      <c r="A294" s="4" t="str">
        <f>IF(Inddata!A309="","",Inddata!A309)</f>
        <v/>
      </c>
      <c r="B294" s="4" t="str">
        <f>IF(Inddata!B309="","",Inddata!B309)</f>
        <v/>
      </c>
      <c r="C294" s="4" t="str">
        <f>IF(Inddata!C309="","",Inddata!C309)</f>
        <v/>
      </c>
      <c r="D294" s="4" t="str">
        <f>IF(Inddata!D309="","",Inddata!D309)</f>
        <v/>
      </c>
      <c r="E294" s="4" t="str">
        <f>IF(Inddata!E309="","",Inddata!E309)</f>
        <v/>
      </c>
      <c r="F294" s="4" t="str">
        <f>IF(Inddata!F309="","",Inddata!F309)</f>
        <v/>
      </c>
      <c r="G294" s="4">
        <f>IF(Inddata!G309="","",Inddata!G309)</f>
        <v>0</v>
      </c>
      <c r="H294" s="4" t="str">
        <f>IF(Inddata!H309&gt;0.5,Inddata!H309,"")</f>
        <v/>
      </c>
      <c r="I294" s="4" t="str">
        <f>IF(Inddata!I309="","",Inddata!I309)</f>
        <v/>
      </c>
      <c r="J294" s="15" t="str">
        <f>IF(Beregningsark!AQ294="","",IF(OR(I294="Motorvejsstrækning",I294="Frakørselsflettestrækning",I294="Tilkørselsflettestrækning",I294="Motorvejsforgrening",I294="Motorvejssammenløb",I294="Motorvejsvekselstrækning",I294="Sideanlæg"),Beregningsark!AK294*Beregningsark!J294*Beregningsark!K294*Beregningsark!L294*Beregningsark!N294*Beregningsark!P294*Beregningsark!R294*Beregningsark!S294*Beregningsark!T294*Beregningsark!Y294*Beregningsark!Z294*Beregningsark!AB294*Beregningsark!AD294*Beregningsark!AF294*Beregningsark!AJ294,Beregningsark!AK294*Beregningsark!J294*Beregningsark!K294*Beregningsark!L294*Beregningsark!N294*Beregningsark!P294*Beregningsark!R294*Beregningsark!S294*Beregningsark!T294*Beregningsark!Y294*Beregningsark!Z294*Beregningsark!AB294*Beregningsark!AD294*Beregningsark!AF294*Beregningsark!AJ294*0.7672))</f>
        <v/>
      </c>
      <c r="K294" s="15" t="str">
        <f>IF(Beregningsark!AQ294="","",IF(OR(I294="Motorvejsstrækning",I294="Frakørselsflettestrækning",I294="Tilkørselsflettestrækning",I294="Motorvejsforgrening",I294="Motorvejssammenløb",I294="Motorvejsvekselstrækning",I294="Sideanlæg"),Beregningsark!AL294*Beregningsark!J294*Beregningsark!K294*Beregningsark!M294*Beregningsark!O294*Beregningsark!P294*Beregningsark!Q294*Beregningsark!R294*Beregningsark!S294*Beregningsark!T294*Beregningsark!Y294*Beregningsark!AA294*Beregningsark!AC294*Beregningsark!AE294*Beregningsark!AG294*Beregningsark!AJ294,Beregningsark!AL294*Beregningsark!J294*Beregningsark!K294*Beregningsark!M294*Beregningsark!O294*Beregningsark!P294*Beregningsark!Q294*Beregningsark!R294*Beregningsark!S294*Beregningsark!T294*Beregningsark!Y294*Beregningsark!AA294*Beregningsark!AC294*Beregningsark!AE294*Beregningsark!AG294*Beregningsark!AJ294*0.8833))</f>
        <v/>
      </c>
      <c r="L294" s="15" t="str">
        <f>IF(Beregningsark!AQ294="","",IF(OR(I294="Motorvejsstrækning",I294="Frakørselsflettestrækning",I294="Tilkørselsflettestrækning",I294="Motorvejsforgrening",I294="Motorvejssammenløb",I294="Motorvejsvekselstrækning",I294="Sideanlæg"),Beregningsark!AM294*Beregningsark!J294*Beregningsark!K294*Beregningsark!M294*Beregningsark!O294*Beregningsark!P294*Beregningsark!Q294*Beregningsark!R294*Beregningsark!S294*Beregningsark!U294*Beregningsark!Y294*Beregningsark!AA294*Beregningsark!AC294*Beregningsark!AE294*Beregningsark!AG294*Beregningsark!AJ294,Beregningsark!AM294*Beregningsark!J294*Beregningsark!K294*Beregningsark!M294*Beregningsark!O294*Beregningsark!P294*Beregningsark!Q294*Beregningsark!R294*Beregningsark!S294*Beregningsark!U294*Beregningsark!Y294*Beregningsark!AA294*Beregningsark!AC294*Beregningsark!AE294*Beregningsark!AG294*Beregningsark!AJ294*1.1176))</f>
        <v/>
      </c>
      <c r="M294" s="15" t="str">
        <f t="shared" si="12"/>
        <v/>
      </c>
      <c r="N294" s="15" t="str">
        <f>IF(Beregningsark!AQ294="","",IF(OR(I294="Motorvejsstrækning",I294="Frakørselsflettestrækning",I294="Tilkørselsflettestrækning",I294="Motorvejsforgrening",I294="Motorvejssammenløb",I294="Motorvejsvekselstrækning",I294="Sideanlæg"),Beregningsark!AN294*Beregningsark!J294*Beregningsark!K294*Beregningsark!L294*Beregningsark!N294*Beregningsark!P294*Beregningsark!R294*Beregningsark!S294*Beregningsark!V294*Beregningsark!Y294*Beregningsark!Z294*Beregningsark!AB294*Beregningsark!AD294*Beregningsark!AH294*Beregningsark!AJ294,Beregningsark!AN294*Beregningsark!J294*Beregningsark!K294*Beregningsark!L294*Beregningsark!N294*Beregningsark!P294*Beregningsark!R294*Beregningsark!S294*Beregningsark!V294*Beregningsark!Y294*Beregningsark!Z294*Beregningsark!AB294*Beregningsark!AD294*Beregningsark!AH294*Beregningsark!AJ294*0.7672))</f>
        <v/>
      </c>
      <c r="O294" s="15" t="str">
        <f>IF(Beregningsark!AQ294="","",IF(OR(I294="Motorvejsstrækning",I294="Frakørselsflettestrækning",I294="Tilkørselsflettestrækning",I294="Motorvejsforgrening",I294="Motorvejssammenløb",I294="Motorvejsvekselstrækning",I294="Sideanlæg"),Beregningsark!AO294*Beregningsark!J294*Beregningsark!K294*Beregningsark!L294*Beregningsark!N294*Beregningsark!P294*Beregningsark!R294*Beregningsark!S294*Beregningsark!W294*Beregningsark!Y294*Beregningsark!Z294*Beregningsark!AB294*Beregningsark!AD294*Beregningsark!AH294*Beregningsark!AJ294,Beregningsark!AO294*Beregningsark!J294*Beregningsark!K294*Beregningsark!L294*Beregningsark!N294*Beregningsark!P294*Beregningsark!R294*Beregningsark!S294*Beregningsark!W294*Beregningsark!Y294*Beregningsark!Z294*Beregningsark!AB294*Beregningsark!AD294*Beregningsark!AH294*Beregningsark!AJ294*0.7672))</f>
        <v/>
      </c>
      <c r="P294" s="15" t="str">
        <f>IF(Beregningsark!AQ294="","",IF(OR(I294="Motorvejsstrækning",I294="Frakørselsflettestrækning",I294="Tilkørselsflettestrækning",I294="Motorvejsforgrening",I294="Motorvejssammenløb",I294="Motorvejsvekselstrækning",I294="Sideanlæg"),Beregningsark!AP294*Beregningsark!J294*Beregningsark!K294*Beregningsark!L294*Beregningsark!N294*Beregningsark!P294*Beregningsark!R294*Beregningsark!S294*Beregningsark!X294*Beregningsark!Y294*Beregningsark!Z294*Beregningsark!AB294*Beregningsark!AD294*Beregningsark!AI294*Beregningsark!AJ294,Beregningsark!AP294*Beregningsark!J294*Beregningsark!K294*Beregningsark!L294*Beregningsark!N294*Beregningsark!P294*Beregningsark!R294*Beregningsark!S294*Beregningsark!X294*Beregningsark!Y294*Beregningsark!Z294*Beregningsark!AB294*Beregningsark!AD294*Beregningsark!AI294*Beregningsark!AJ294*0.7672))</f>
        <v/>
      </c>
      <c r="Q294" s="15" t="str">
        <f t="shared" si="13"/>
        <v/>
      </c>
      <c r="R294" s="17" t="str">
        <f t="shared" si="14"/>
        <v/>
      </c>
    </row>
    <row r="295" spans="1:18" x14ac:dyDescent="0.25">
      <c r="A295" s="4" t="str">
        <f>IF(Inddata!A310="","",Inddata!A310)</f>
        <v/>
      </c>
      <c r="B295" s="4" t="str">
        <f>IF(Inddata!B310="","",Inddata!B310)</f>
        <v/>
      </c>
      <c r="C295" s="4" t="str">
        <f>IF(Inddata!C310="","",Inddata!C310)</f>
        <v/>
      </c>
      <c r="D295" s="4" t="str">
        <f>IF(Inddata!D310="","",Inddata!D310)</f>
        <v/>
      </c>
      <c r="E295" s="4" t="str">
        <f>IF(Inddata!E310="","",Inddata!E310)</f>
        <v/>
      </c>
      <c r="F295" s="4" t="str">
        <f>IF(Inddata!F310="","",Inddata!F310)</f>
        <v/>
      </c>
      <c r="G295" s="4">
        <f>IF(Inddata!G310="","",Inddata!G310)</f>
        <v>0</v>
      </c>
      <c r="H295" s="4" t="str">
        <f>IF(Inddata!H310&gt;0.5,Inddata!H310,"")</f>
        <v/>
      </c>
      <c r="I295" s="4" t="str">
        <f>IF(Inddata!I310="","",Inddata!I310)</f>
        <v/>
      </c>
      <c r="J295" s="15" t="str">
        <f>IF(Beregningsark!AQ295="","",IF(OR(I295="Motorvejsstrækning",I295="Frakørselsflettestrækning",I295="Tilkørselsflettestrækning",I295="Motorvejsforgrening",I295="Motorvejssammenløb",I295="Motorvejsvekselstrækning",I295="Sideanlæg"),Beregningsark!AK295*Beregningsark!J295*Beregningsark!K295*Beregningsark!L295*Beregningsark!N295*Beregningsark!P295*Beregningsark!R295*Beregningsark!S295*Beregningsark!T295*Beregningsark!Y295*Beregningsark!Z295*Beregningsark!AB295*Beregningsark!AD295*Beregningsark!AF295*Beregningsark!AJ295,Beregningsark!AK295*Beregningsark!J295*Beregningsark!K295*Beregningsark!L295*Beregningsark!N295*Beregningsark!P295*Beregningsark!R295*Beregningsark!S295*Beregningsark!T295*Beregningsark!Y295*Beregningsark!Z295*Beregningsark!AB295*Beregningsark!AD295*Beregningsark!AF295*Beregningsark!AJ295*0.7672))</f>
        <v/>
      </c>
      <c r="K295" s="15" t="str">
        <f>IF(Beregningsark!AQ295="","",IF(OR(I295="Motorvejsstrækning",I295="Frakørselsflettestrækning",I295="Tilkørselsflettestrækning",I295="Motorvejsforgrening",I295="Motorvejssammenløb",I295="Motorvejsvekselstrækning",I295="Sideanlæg"),Beregningsark!AL295*Beregningsark!J295*Beregningsark!K295*Beregningsark!M295*Beregningsark!O295*Beregningsark!P295*Beregningsark!Q295*Beregningsark!R295*Beregningsark!S295*Beregningsark!T295*Beregningsark!Y295*Beregningsark!AA295*Beregningsark!AC295*Beregningsark!AE295*Beregningsark!AG295*Beregningsark!AJ295,Beregningsark!AL295*Beregningsark!J295*Beregningsark!K295*Beregningsark!M295*Beregningsark!O295*Beregningsark!P295*Beregningsark!Q295*Beregningsark!R295*Beregningsark!S295*Beregningsark!T295*Beregningsark!Y295*Beregningsark!AA295*Beregningsark!AC295*Beregningsark!AE295*Beregningsark!AG295*Beregningsark!AJ295*0.8833))</f>
        <v/>
      </c>
      <c r="L295" s="15" t="str">
        <f>IF(Beregningsark!AQ295="","",IF(OR(I295="Motorvejsstrækning",I295="Frakørselsflettestrækning",I295="Tilkørselsflettestrækning",I295="Motorvejsforgrening",I295="Motorvejssammenløb",I295="Motorvejsvekselstrækning",I295="Sideanlæg"),Beregningsark!AM295*Beregningsark!J295*Beregningsark!K295*Beregningsark!M295*Beregningsark!O295*Beregningsark!P295*Beregningsark!Q295*Beregningsark!R295*Beregningsark!S295*Beregningsark!U295*Beregningsark!Y295*Beregningsark!AA295*Beregningsark!AC295*Beregningsark!AE295*Beregningsark!AG295*Beregningsark!AJ295,Beregningsark!AM295*Beregningsark!J295*Beregningsark!K295*Beregningsark!M295*Beregningsark!O295*Beregningsark!P295*Beregningsark!Q295*Beregningsark!R295*Beregningsark!S295*Beregningsark!U295*Beregningsark!Y295*Beregningsark!AA295*Beregningsark!AC295*Beregningsark!AE295*Beregningsark!AG295*Beregningsark!AJ295*1.1176))</f>
        <v/>
      </c>
      <c r="M295" s="15" t="str">
        <f t="shared" si="12"/>
        <v/>
      </c>
      <c r="N295" s="15" t="str">
        <f>IF(Beregningsark!AQ295="","",IF(OR(I295="Motorvejsstrækning",I295="Frakørselsflettestrækning",I295="Tilkørselsflettestrækning",I295="Motorvejsforgrening",I295="Motorvejssammenløb",I295="Motorvejsvekselstrækning",I295="Sideanlæg"),Beregningsark!AN295*Beregningsark!J295*Beregningsark!K295*Beregningsark!L295*Beregningsark!N295*Beregningsark!P295*Beregningsark!R295*Beregningsark!S295*Beregningsark!V295*Beregningsark!Y295*Beregningsark!Z295*Beregningsark!AB295*Beregningsark!AD295*Beregningsark!AH295*Beregningsark!AJ295,Beregningsark!AN295*Beregningsark!J295*Beregningsark!K295*Beregningsark!L295*Beregningsark!N295*Beregningsark!P295*Beregningsark!R295*Beregningsark!S295*Beregningsark!V295*Beregningsark!Y295*Beregningsark!Z295*Beregningsark!AB295*Beregningsark!AD295*Beregningsark!AH295*Beregningsark!AJ295*0.7672))</f>
        <v/>
      </c>
      <c r="O295" s="15" t="str">
        <f>IF(Beregningsark!AQ295="","",IF(OR(I295="Motorvejsstrækning",I295="Frakørselsflettestrækning",I295="Tilkørselsflettestrækning",I295="Motorvejsforgrening",I295="Motorvejssammenløb",I295="Motorvejsvekselstrækning",I295="Sideanlæg"),Beregningsark!AO295*Beregningsark!J295*Beregningsark!K295*Beregningsark!L295*Beregningsark!N295*Beregningsark!P295*Beregningsark!R295*Beregningsark!S295*Beregningsark!W295*Beregningsark!Y295*Beregningsark!Z295*Beregningsark!AB295*Beregningsark!AD295*Beregningsark!AH295*Beregningsark!AJ295,Beregningsark!AO295*Beregningsark!J295*Beregningsark!K295*Beregningsark!L295*Beregningsark!N295*Beregningsark!P295*Beregningsark!R295*Beregningsark!S295*Beregningsark!W295*Beregningsark!Y295*Beregningsark!Z295*Beregningsark!AB295*Beregningsark!AD295*Beregningsark!AH295*Beregningsark!AJ295*0.7672))</f>
        <v/>
      </c>
      <c r="P295" s="15" t="str">
        <f>IF(Beregningsark!AQ295="","",IF(OR(I295="Motorvejsstrækning",I295="Frakørselsflettestrækning",I295="Tilkørselsflettestrækning",I295="Motorvejsforgrening",I295="Motorvejssammenløb",I295="Motorvejsvekselstrækning",I295="Sideanlæg"),Beregningsark!AP295*Beregningsark!J295*Beregningsark!K295*Beregningsark!L295*Beregningsark!N295*Beregningsark!P295*Beregningsark!R295*Beregningsark!S295*Beregningsark!X295*Beregningsark!Y295*Beregningsark!Z295*Beregningsark!AB295*Beregningsark!AD295*Beregningsark!AI295*Beregningsark!AJ295,Beregningsark!AP295*Beregningsark!J295*Beregningsark!K295*Beregningsark!L295*Beregningsark!N295*Beregningsark!P295*Beregningsark!R295*Beregningsark!S295*Beregningsark!X295*Beregningsark!Y295*Beregningsark!Z295*Beregningsark!AB295*Beregningsark!AD295*Beregningsark!AI295*Beregningsark!AJ295*0.7672))</f>
        <v/>
      </c>
      <c r="Q295" s="15" t="str">
        <f t="shared" si="13"/>
        <v/>
      </c>
      <c r="R295" s="17" t="str">
        <f t="shared" si="14"/>
        <v/>
      </c>
    </row>
    <row r="296" spans="1:18" x14ac:dyDescent="0.25">
      <c r="A296" s="4" t="str">
        <f>IF(Inddata!A311="","",Inddata!A311)</f>
        <v/>
      </c>
      <c r="B296" s="4" t="str">
        <f>IF(Inddata!B311="","",Inddata!B311)</f>
        <v/>
      </c>
      <c r="C296" s="4" t="str">
        <f>IF(Inddata!C311="","",Inddata!C311)</f>
        <v/>
      </c>
      <c r="D296" s="4" t="str">
        <f>IF(Inddata!D311="","",Inddata!D311)</f>
        <v/>
      </c>
      <c r="E296" s="4" t="str">
        <f>IF(Inddata!E311="","",Inddata!E311)</f>
        <v/>
      </c>
      <c r="F296" s="4" t="str">
        <f>IF(Inddata!F311="","",Inddata!F311)</f>
        <v/>
      </c>
      <c r="G296" s="4">
        <f>IF(Inddata!G311="","",Inddata!G311)</f>
        <v>0</v>
      </c>
      <c r="H296" s="4" t="str">
        <f>IF(Inddata!H311&gt;0.5,Inddata!H311,"")</f>
        <v/>
      </c>
      <c r="I296" s="4" t="str">
        <f>IF(Inddata!I311="","",Inddata!I311)</f>
        <v/>
      </c>
      <c r="J296" s="15" t="str">
        <f>IF(Beregningsark!AQ296="","",IF(OR(I296="Motorvejsstrækning",I296="Frakørselsflettestrækning",I296="Tilkørselsflettestrækning",I296="Motorvejsforgrening",I296="Motorvejssammenløb",I296="Motorvejsvekselstrækning",I296="Sideanlæg"),Beregningsark!AK296*Beregningsark!J296*Beregningsark!K296*Beregningsark!L296*Beregningsark!N296*Beregningsark!P296*Beregningsark!R296*Beregningsark!S296*Beregningsark!T296*Beregningsark!Y296*Beregningsark!Z296*Beregningsark!AB296*Beregningsark!AD296*Beregningsark!AF296*Beregningsark!AJ296,Beregningsark!AK296*Beregningsark!J296*Beregningsark!K296*Beregningsark!L296*Beregningsark!N296*Beregningsark!P296*Beregningsark!R296*Beregningsark!S296*Beregningsark!T296*Beregningsark!Y296*Beregningsark!Z296*Beregningsark!AB296*Beregningsark!AD296*Beregningsark!AF296*Beregningsark!AJ296*0.7672))</f>
        <v/>
      </c>
      <c r="K296" s="15" t="str">
        <f>IF(Beregningsark!AQ296="","",IF(OR(I296="Motorvejsstrækning",I296="Frakørselsflettestrækning",I296="Tilkørselsflettestrækning",I296="Motorvejsforgrening",I296="Motorvejssammenløb",I296="Motorvejsvekselstrækning",I296="Sideanlæg"),Beregningsark!AL296*Beregningsark!J296*Beregningsark!K296*Beregningsark!M296*Beregningsark!O296*Beregningsark!P296*Beregningsark!Q296*Beregningsark!R296*Beregningsark!S296*Beregningsark!T296*Beregningsark!Y296*Beregningsark!AA296*Beregningsark!AC296*Beregningsark!AE296*Beregningsark!AG296*Beregningsark!AJ296,Beregningsark!AL296*Beregningsark!J296*Beregningsark!K296*Beregningsark!M296*Beregningsark!O296*Beregningsark!P296*Beregningsark!Q296*Beregningsark!R296*Beregningsark!S296*Beregningsark!T296*Beregningsark!Y296*Beregningsark!AA296*Beregningsark!AC296*Beregningsark!AE296*Beregningsark!AG296*Beregningsark!AJ296*0.8833))</f>
        <v/>
      </c>
      <c r="L296" s="15" t="str">
        <f>IF(Beregningsark!AQ296="","",IF(OR(I296="Motorvejsstrækning",I296="Frakørselsflettestrækning",I296="Tilkørselsflettestrækning",I296="Motorvejsforgrening",I296="Motorvejssammenløb",I296="Motorvejsvekselstrækning",I296="Sideanlæg"),Beregningsark!AM296*Beregningsark!J296*Beregningsark!K296*Beregningsark!M296*Beregningsark!O296*Beregningsark!P296*Beregningsark!Q296*Beregningsark!R296*Beregningsark!S296*Beregningsark!U296*Beregningsark!Y296*Beregningsark!AA296*Beregningsark!AC296*Beregningsark!AE296*Beregningsark!AG296*Beregningsark!AJ296,Beregningsark!AM296*Beregningsark!J296*Beregningsark!K296*Beregningsark!M296*Beregningsark!O296*Beregningsark!P296*Beregningsark!Q296*Beregningsark!R296*Beregningsark!S296*Beregningsark!U296*Beregningsark!Y296*Beregningsark!AA296*Beregningsark!AC296*Beregningsark!AE296*Beregningsark!AG296*Beregningsark!AJ296*1.1176))</f>
        <v/>
      </c>
      <c r="M296" s="15" t="str">
        <f t="shared" si="12"/>
        <v/>
      </c>
      <c r="N296" s="15" t="str">
        <f>IF(Beregningsark!AQ296="","",IF(OR(I296="Motorvejsstrækning",I296="Frakørselsflettestrækning",I296="Tilkørselsflettestrækning",I296="Motorvejsforgrening",I296="Motorvejssammenløb",I296="Motorvejsvekselstrækning",I296="Sideanlæg"),Beregningsark!AN296*Beregningsark!J296*Beregningsark!K296*Beregningsark!L296*Beregningsark!N296*Beregningsark!P296*Beregningsark!R296*Beregningsark!S296*Beregningsark!V296*Beregningsark!Y296*Beregningsark!Z296*Beregningsark!AB296*Beregningsark!AD296*Beregningsark!AH296*Beregningsark!AJ296,Beregningsark!AN296*Beregningsark!J296*Beregningsark!K296*Beregningsark!L296*Beregningsark!N296*Beregningsark!P296*Beregningsark!R296*Beregningsark!S296*Beregningsark!V296*Beregningsark!Y296*Beregningsark!Z296*Beregningsark!AB296*Beregningsark!AD296*Beregningsark!AH296*Beregningsark!AJ296*0.7672))</f>
        <v/>
      </c>
      <c r="O296" s="15" t="str">
        <f>IF(Beregningsark!AQ296="","",IF(OR(I296="Motorvejsstrækning",I296="Frakørselsflettestrækning",I296="Tilkørselsflettestrækning",I296="Motorvejsforgrening",I296="Motorvejssammenløb",I296="Motorvejsvekselstrækning",I296="Sideanlæg"),Beregningsark!AO296*Beregningsark!J296*Beregningsark!K296*Beregningsark!L296*Beregningsark!N296*Beregningsark!P296*Beregningsark!R296*Beregningsark!S296*Beregningsark!W296*Beregningsark!Y296*Beregningsark!Z296*Beregningsark!AB296*Beregningsark!AD296*Beregningsark!AH296*Beregningsark!AJ296,Beregningsark!AO296*Beregningsark!J296*Beregningsark!K296*Beregningsark!L296*Beregningsark!N296*Beregningsark!P296*Beregningsark!R296*Beregningsark!S296*Beregningsark!W296*Beregningsark!Y296*Beregningsark!Z296*Beregningsark!AB296*Beregningsark!AD296*Beregningsark!AH296*Beregningsark!AJ296*0.7672))</f>
        <v/>
      </c>
      <c r="P296" s="15" t="str">
        <f>IF(Beregningsark!AQ296="","",IF(OR(I296="Motorvejsstrækning",I296="Frakørselsflettestrækning",I296="Tilkørselsflettestrækning",I296="Motorvejsforgrening",I296="Motorvejssammenløb",I296="Motorvejsvekselstrækning",I296="Sideanlæg"),Beregningsark!AP296*Beregningsark!J296*Beregningsark!K296*Beregningsark!L296*Beregningsark!N296*Beregningsark!P296*Beregningsark!R296*Beregningsark!S296*Beregningsark!X296*Beregningsark!Y296*Beregningsark!Z296*Beregningsark!AB296*Beregningsark!AD296*Beregningsark!AI296*Beregningsark!AJ296,Beregningsark!AP296*Beregningsark!J296*Beregningsark!K296*Beregningsark!L296*Beregningsark!N296*Beregningsark!P296*Beregningsark!R296*Beregningsark!S296*Beregningsark!X296*Beregningsark!Y296*Beregningsark!Z296*Beregningsark!AB296*Beregningsark!AD296*Beregningsark!AI296*Beregningsark!AJ296*0.7672))</f>
        <v/>
      </c>
      <c r="Q296" s="15" t="str">
        <f t="shared" si="13"/>
        <v/>
      </c>
      <c r="R296" s="17" t="str">
        <f t="shared" si="14"/>
        <v/>
      </c>
    </row>
    <row r="297" spans="1:18" x14ac:dyDescent="0.25">
      <c r="A297" s="4" t="str">
        <f>IF(Inddata!A312="","",Inddata!A312)</f>
        <v/>
      </c>
      <c r="B297" s="4" t="str">
        <f>IF(Inddata!B312="","",Inddata!B312)</f>
        <v/>
      </c>
      <c r="C297" s="4" t="str">
        <f>IF(Inddata!C312="","",Inddata!C312)</f>
        <v/>
      </c>
      <c r="D297" s="4" t="str">
        <f>IF(Inddata!D312="","",Inddata!D312)</f>
        <v/>
      </c>
      <c r="E297" s="4" t="str">
        <f>IF(Inddata!E312="","",Inddata!E312)</f>
        <v/>
      </c>
      <c r="F297" s="4" t="str">
        <f>IF(Inddata!F312="","",Inddata!F312)</f>
        <v/>
      </c>
      <c r="G297" s="4">
        <f>IF(Inddata!G312="","",Inddata!G312)</f>
        <v>0</v>
      </c>
      <c r="H297" s="4" t="str">
        <f>IF(Inddata!H312&gt;0.5,Inddata!H312,"")</f>
        <v/>
      </c>
      <c r="I297" s="4" t="str">
        <f>IF(Inddata!I312="","",Inddata!I312)</f>
        <v/>
      </c>
      <c r="J297" s="15" t="str">
        <f>IF(Beregningsark!AQ297="","",IF(OR(I297="Motorvejsstrækning",I297="Frakørselsflettestrækning",I297="Tilkørselsflettestrækning",I297="Motorvejsforgrening",I297="Motorvejssammenløb",I297="Motorvejsvekselstrækning",I297="Sideanlæg"),Beregningsark!AK297*Beregningsark!J297*Beregningsark!K297*Beregningsark!L297*Beregningsark!N297*Beregningsark!P297*Beregningsark!R297*Beregningsark!S297*Beregningsark!T297*Beregningsark!Y297*Beregningsark!Z297*Beregningsark!AB297*Beregningsark!AD297*Beregningsark!AF297*Beregningsark!AJ297,Beregningsark!AK297*Beregningsark!J297*Beregningsark!K297*Beregningsark!L297*Beregningsark!N297*Beregningsark!P297*Beregningsark!R297*Beregningsark!S297*Beregningsark!T297*Beregningsark!Y297*Beregningsark!Z297*Beregningsark!AB297*Beregningsark!AD297*Beregningsark!AF297*Beregningsark!AJ297*0.7672))</f>
        <v/>
      </c>
      <c r="K297" s="15" t="str">
        <f>IF(Beregningsark!AQ297="","",IF(OR(I297="Motorvejsstrækning",I297="Frakørselsflettestrækning",I297="Tilkørselsflettestrækning",I297="Motorvejsforgrening",I297="Motorvejssammenløb",I297="Motorvejsvekselstrækning",I297="Sideanlæg"),Beregningsark!AL297*Beregningsark!J297*Beregningsark!K297*Beregningsark!M297*Beregningsark!O297*Beregningsark!P297*Beregningsark!Q297*Beregningsark!R297*Beregningsark!S297*Beregningsark!T297*Beregningsark!Y297*Beregningsark!AA297*Beregningsark!AC297*Beregningsark!AE297*Beregningsark!AG297*Beregningsark!AJ297,Beregningsark!AL297*Beregningsark!J297*Beregningsark!K297*Beregningsark!M297*Beregningsark!O297*Beregningsark!P297*Beregningsark!Q297*Beregningsark!R297*Beregningsark!S297*Beregningsark!T297*Beregningsark!Y297*Beregningsark!AA297*Beregningsark!AC297*Beregningsark!AE297*Beregningsark!AG297*Beregningsark!AJ297*0.8833))</f>
        <v/>
      </c>
      <c r="L297" s="15" t="str">
        <f>IF(Beregningsark!AQ297="","",IF(OR(I297="Motorvejsstrækning",I297="Frakørselsflettestrækning",I297="Tilkørselsflettestrækning",I297="Motorvejsforgrening",I297="Motorvejssammenløb",I297="Motorvejsvekselstrækning",I297="Sideanlæg"),Beregningsark!AM297*Beregningsark!J297*Beregningsark!K297*Beregningsark!M297*Beregningsark!O297*Beregningsark!P297*Beregningsark!Q297*Beregningsark!R297*Beregningsark!S297*Beregningsark!U297*Beregningsark!Y297*Beregningsark!AA297*Beregningsark!AC297*Beregningsark!AE297*Beregningsark!AG297*Beregningsark!AJ297,Beregningsark!AM297*Beregningsark!J297*Beregningsark!K297*Beregningsark!M297*Beregningsark!O297*Beregningsark!P297*Beregningsark!Q297*Beregningsark!R297*Beregningsark!S297*Beregningsark!U297*Beregningsark!Y297*Beregningsark!AA297*Beregningsark!AC297*Beregningsark!AE297*Beregningsark!AG297*Beregningsark!AJ297*1.1176))</f>
        <v/>
      </c>
      <c r="M297" s="15" t="str">
        <f t="shared" si="12"/>
        <v/>
      </c>
      <c r="N297" s="15" t="str">
        <f>IF(Beregningsark!AQ297="","",IF(OR(I297="Motorvejsstrækning",I297="Frakørselsflettestrækning",I297="Tilkørselsflettestrækning",I297="Motorvejsforgrening",I297="Motorvejssammenløb",I297="Motorvejsvekselstrækning",I297="Sideanlæg"),Beregningsark!AN297*Beregningsark!J297*Beregningsark!K297*Beregningsark!L297*Beregningsark!N297*Beregningsark!P297*Beregningsark!R297*Beregningsark!S297*Beregningsark!V297*Beregningsark!Y297*Beregningsark!Z297*Beregningsark!AB297*Beregningsark!AD297*Beregningsark!AH297*Beregningsark!AJ297,Beregningsark!AN297*Beregningsark!J297*Beregningsark!K297*Beregningsark!L297*Beregningsark!N297*Beregningsark!P297*Beregningsark!R297*Beregningsark!S297*Beregningsark!V297*Beregningsark!Y297*Beregningsark!Z297*Beregningsark!AB297*Beregningsark!AD297*Beregningsark!AH297*Beregningsark!AJ297*0.7672))</f>
        <v/>
      </c>
      <c r="O297" s="15" t="str">
        <f>IF(Beregningsark!AQ297="","",IF(OR(I297="Motorvejsstrækning",I297="Frakørselsflettestrækning",I297="Tilkørselsflettestrækning",I297="Motorvejsforgrening",I297="Motorvejssammenløb",I297="Motorvejsvekselstrækning",I297="Sideanlæg"),Beregningsark!AO297*Beregningsark!J297*Beregningsark!K297*Beregningsark!L297*Beregningsark!N297*Beregningsark!P297*Beregningsark!R297*Beregningsark!S297*Beregningsark!W297*Beregningsark!Y297*Beregningsark!Z297*Beregningsark!AB297*Beregningsark!AD297*Beregningsark!AH297*Beregningsark!AJ297,Beregningsark!AO297*Beregningsark!J297*Beregningsark!K297*Beregningsark!L297*Beregningsark!N297*Beregningsark!P297*Beregningsark!R297*Beregningsark!S297*Beregningsark!W297*Beregningsark!Y297*Beregningsark!Z297*Beregningsark!AB297*Beregningsark!AD297*Beregningsark!AH297*Beregningsark!AJ297*0.7672))</f>
        <v/>
      </c>
      <c r="P297" s="15" t="str">
        <f>IF(Beregningsark!AQ297="","",IF(OR(I297="Motorvejsstrækning",I297="Frakørselsflettestrækning",I297="Tilkørselsflettestrækning",I297="Motorvejsforgrening",I297="Motorvejssammenløb",I297="Motorvejsvekselstrækning",I297="Sideanlæg"),Beregningsark!AP297*Beregningsark!J297*Beregningsark!K297*Beregningsark!L297*Beregningsark!N297*Beregningsark!P297*Beregningsark!R297*Beregningsark!S297*Beregningsark!X297*Beregningsark!Y297*Beregningsark!Z297*Beregningsark!AB297*Beregningsark!AD297*Beregningsark!AI297*Beregningsark!AJ297,Beregningsark!AP297*Beregningsark!J297*Beregningsark!K297*Beregningsark!L297*Beregningsark!N297*Beregningsark!P297*Beregningsark!R297*Beregningsark!S297*Beregningsark!X297*Beregningsark!Y297*Beregningsark!Z297*Beregningsark!AB297*Beregningsark!AD297*Beregningsark!AI297*Beregningsark!AJ297*0.7672))</f>
        <v/>
      </c>
      <c r="Q297" s="15" t="str">
        <f t="shared" si="13"/>
        <v/>
      </c>
      <c r="R297" s="17" t="str">
        <f t="shared" si="14"/>
        <v/>
      </c>
    </row>
    <row r="298" spans="1:18" x14ac:dyDescent="0.25">
      <c r="A298" s="4" t="str">
        <f>IF(Inddata!A313="","",Inddata!A313)</f>
        <v/>
      </c>
      <c r="B298" s="4" t="str">
        <f>IF(Inddata!B313="","",Inddata!B313)</f>
        <v/>
      </c>
      <c r="C298" s="4" t="str">
        <f>IF(Inddata!C313="","",Inddata!C313)</f>
        <v/>
      </c>
      <c r="D298" s="4" t="str">
        <f>IF(Inddata!D313="","",Inddata!D313)</f>
        <v/>
      </c>
      <c r="E298" s="4" t="str">
        <f>IF(Inddata!E313="","",Inddata!E313)</f>
        <v/>
      </c>
      <c r="F298" s="4" t="str">
        <f>IF(Inddata!F313="","",Inddata!F313)</f>
        <v/>
      </c>
      <c r="G298" s="4">
        <f>IF(Inddata!G313="","",Inddata!G313)</f>
        <v>0</v>
      </c>
      <c r="H298" s="4" t="str">
        <f>IF(Inddata!H313&gt;0.5,Inddata!H313,"")</f>
        <v/>
      </c>
      <c r="I298" s="4" t="str">
        <f>IF(Inddata!I313="","",Inddata!I313)</f>
        <v/>
      </c>
      <c r="J298" s="15" t="str">
        <f>IF(Beregningsark!AQ298="","",IF(OR(I298="Motorvejsstrækning",I298="Frakørselsflettestrækning",I298="Tilkørselsflettestrækning",I298="Motorvejsforgrening",I298="Motorvejssammenløb",I298="Motorvejsvekselstrækning",I298="Sideanlæg"),Beregningsark!AK298*Beregningsark!J298*Beregningsark!K298*Beregningsark!L298*Beregningsark!N298*Beregningsark!P298*Beregningsark!R298*Beregningsark!S298*Beregningsark!T298*Beregningsark!Y298*Beregningsark!Z298*Beregningsark!AB298*Beregningsark!AD298*Beregningsark!AF298*Beregningsark!AJ298,Beregningsark!AK298*Beregningsark!J298*Beregningsark!K298*Beregningsark!L298*Beregningsark!N298*Beregningsark!P298*Beregningsark!R298*Beregningsark!S298*Beregningsark!T298*Beregningsark!Y298*Beregningsark!Z298*Beregningsark!AB298*Beregningsark!AD298*Beregningsark!AF298*Beregningsark!AJ298*0.7672))</f>
        <v/>
      </c>
      <c r="K298" s="15" t="str">
        <f>IF(Beregningsark!AQ298="","",IF(OR(I298="Motorvejsstrækning",I298="Frakørselsflettestrækning",I298="Tilkørselsflettestrækning",I298="Motorvejsforgrening",I298="Motorvejssammenløb",I298="Motorvejsvekselstrækning",I298="Sideanlæg"),Beregningsark!AL298*Beregningsark!J298*Beregningsark!K298*Beregningsark!M298*Beregningsark!O298*Beregningsark!P298*Beregningsark!Q298*Beregningsark!R298*Beregningsark!S298*Beregningsark!T298*Beregningsark!Y298*Beregningsark!AA298*Beregningsark!AC298*Beregningsark!AE298*Beregningsark!AG298*Beregningsark!AJ298,Beregningsark!AL298*Beregningsark!J298*Beregningsark!K298*Beregningsark!M298*Beregningsark!O298*Beregningsark!P298*Beregningsark!Q298*Beregningsark!R298*Beregningsark!S298*Beregningsark!T298*Beregningsark!Y298*Beregningsark!AA298*Beregningsark!AC298*Beregningsark!AE298*Beregningsark!AG298*Beregningsark!AJ298*0.8833))</f>
        <v/>
      </c>
      <c r="L298" s="15" t="str">
        <f>IF(Beregningsark!AQ298="","",IF(OR(I298="Motorvejsstrækning",I298="Frakørselsflettestrækning",I298="Tilkørselsflettestrækning",I298="Motorvejsforgrening",I298="Motorvejssammenløb",I298="Motorvejsvekselstrækning",I298="Sideanlæg"),Beregningsark!AM298*Beregningsark!J298*Beregningsark!K298*Beregningsark!M298*Beregningsark!O298*Beregningsark!P298*Beregningsark!Q298*Beregningsark!R298*Beregningsark!S298*Beregningsark!U298*Beregningsark!Y298*Beregningsark!AA298*Beregningsark!AC298*Beregningsark!AE298*Beregningsark!AG298*Beregningsark!AJ298,Beregningsark!AM298*Beregningsark!J298*Beregningsark!K298*Beregningsark!M298*Beregningsark!O298*Beregningsark!P298*Beregningsark!Q298*Beregningsark!R298*Beregningsark!S298*Beregningsark!U298*Beregningsark!Y298*Beregningsark!AA298*Beregningsark!AC298*Beregningsark!AE298*Beregningsark!AG298*Beregningsark!AJ298*1.1176))</f>
        <v/>
      </c>
      <c r="M298" s="15" t="str">
        <f t="shared" si="12"/>
        <v/>
      </c>
      <c r="N298" s="15" t="str">
        <f>IF(Beregningsark!AQ298="","",IF(OR(I298="Motorvejsstrækning",I298="Frakørselsflettestrækning",I298="Tilkørselsflettestrækning",I298="Motorvejsforgrening",I298="Motorvejssammenløb",I298="Motorvejsvekselstrækning",I298="Sideanlæg"),Beregningsark!AN298*Beregningsark!J298*Beregningsark!K298*Beregningsark!L298*Beregningsark!N298*Beregningsark!P298*Beregningsark!R298*Beregningsark!S298*Beregningsark!V298*Beregningsark!Y298*Beregningsark!Z298*Beregningsark!AB298*Beregningsark!AD298*Beregningsark!AH298*Beregningsark!AJ298,Beregningsark!AN298*Beregningsark!J298*Beregningsark!K298*Beregningsark!L298*Beregningsark!N298*Beregningsark!P298*Beregningsark!R298*Beregningsark!S298*Beregningsark!V298*Beregningsark!Y298*Beregningsark!Z298*Beregningsark!AB298*Beregningsark!AD298*Beregningsark!AH298*Beregningsark!AJ298*0.7672))</f>
        <v/>
      </c>
      <c r="O298" s="15" t="str">
        <f>IF(Beregningsark!AQ298="","",IF(OR(I298="Motorvejsstrækning",I298="Frakørselsflettestrækning",I298="Tilkørselsflettestrækning",I298="Motorvejsforgrening",I298="Motorvejssammenløb",I298="Motorvejsvekselstrækning",I298="Sideanlæg"),Beregningsark!AO298*Beregningsark!J298*Beregningsark!K298*Beregningsark!L298*Beregningsark!N298*Beregningsark!P298*Beregningsark!R298*Beregningsark!S298*Beregningsark!W298*Beregningsark!Y298*Beregningsark!Z298*Beregningsark!AB298*Beregningsark!AD298*Beregningsark!AH298*Beregningsark!AJ298,Beregningsark!AO298*Beregningsark!J298*Beregningsark!K298*Beregningsark!L298*Beregningsark!N298*Beregningsark!P298*Beregningsark!R298*Beregningsark!S298*Beregningsark!W298*Beregningsark!Y298*Beregningsark!Z298*Beregningsark!AB298*Beregningsark!AD298*Beregningsark!AH298*Beregningsark!AJ298*0.7672))</f>
        <v/>
      </c>
      <c r="P298" s="15" t="str">
        <f>IF(Beregningsark!AQ298="","",IF(OR(I298="Motorvejsstrækning",I298="Frakørselsflettestrækning",I298="Tilkørselsflettestrækning",I298="Motorvejsforgrening",I298="Motorvejssammenløb",I298="Motorvejsvekselstrækning",I298="Sideanlæg"),Beregningsark!AP298*Beregningsark!J298*Beregningsark!K298*Beregningsark!L298*Beregningsark!N298*Beregningsark!P298*Beregningsark!R298*Beregningsark!S298*Beregningsark!X298*Beregningsark!Y298*Beregningsark!Z298*Beregningsark!AB298*Beregningsark!AD298*Beregningsark!AI298*Beregningsark!AJ298,Beregningsark!AP298*Beregningsark!J298*Beregningsark!K298*Beregningsark!L298*Beregningsark!N298*Beregningsark!P298*Beregningsark!R298*Beregningsark!S298*Beregningsark!X298*Beregningsark!Y298*Beregningsark!Z298*Beregningsark!AB298*Beregningsark!AD298*Beregningsark!AI298*Beregningsark!AJ298*0.7672))</f>
        <v/>
      </c>
      <c r="Q298" s="15" t="str">
        <f t="shared" si="13"/>
        <v/>
      </c>
      <c r="R298" s="17" t="str">
        <f t="shared" si="14"/>
        <v/>
      </c>
    </row>
    <row r="299" spans="1:18" x14ac:dyDescent="0.25">
      <c r="A299" s="4" t="str">
        <f>IF(Inddata!A314="","",Inddata!A314)</f>
        <v/>
      </c>
      <c r="B299" s="4" t="str">
        <f>IF(Inddata!B314="","",Inddata!B314)</f>
        <v/>
      </c>
      <c r="C299" s="4" t="str">
        <f>IF(Inddata!C314="","",Inddata!C314)</f>
        <v/>
      </c>
      <c r="D299" s="4" t="str">
        <f>IF(Inddata!D314="","",Inddata!D314)</f>
        <v/>
      </c>
      <c r="E299" s="4" t="str">
        <f>IF(Inddata!E314="","",Inddata!E314)</f>
        <v/>
      </c>
      <c r="F299" s="4" t="str">
        <f>IF(Inddata!F314="","",Inddata!F314)</f>
        <v/>
      </c>
      <c r="G299" s="4">
        <f>IF(Inddata!G314="","",Inddata!G314)</f>
        <v>0</v>
      </c>
      <c r="H299" s="4" t="str">
        <f>IF(Inddata!H314&gt;0.5,Inddata!H314,"")</f>
        <v/>
      </c>
      <c r="I299" s="4" t="str">
        <f>IF(Inddata!I314="","",Inddata!I314)</f>
        <v/>
      </c>
      <c r="J299" s="15" t="str">
        <f>IF(Beregningsark!AQ299="","",IF(OR(I299="Motorvejsstrækning",I299="Frakørselsflettestrækning",I299="Tilkørselsflettestrækning",I299="Motorvejsforgrening",I299="Motorvejssammenløb",I299="Motorvejsvekselstrækning",I299="Sideanlæg"),Beregningsark!AK299*Beregningsark!J299*Beregningsark!K299*Beregningsark!L299*Beregningsark!N299*Beregningsark!P299*Beregningsark!R299*Beregningsark!S299*Beregningsark!T299*Beregningsark!Y299*Beregningsark!Z299*Beregningsark!AB299*Beregningsark!AD299*Beregningsark!AF299*Beregningsark!AJ299,Beregningsark!AK299*Beregningsark!J299*Beregningsark!K299*Beregningsark!L299*Beregningsark!N299*Beregningsark!P299*Beregningsark!R299*Beregningsark!S299*Beregningsark!T299*Beregningsark!Y299*Beregningsark!Z299*Beregningsark!AB299*Beregningsark!AD299*Beregningsark!AF299*Beregningsark!AJ299*0.7672))</f>
        <v/>
      </c>
      <c r="K299" s="15" t="str">
        <f>IF(Beregningsark!AQ299="","",IF(OR(I299="Motorvejsstrækning",I299="Frakørselsflettestrækning",I299="Tilkørselsflettestrækning",I299="Motorvejsforgrening",I299="Motorvejssammenløb",I299="Motorvejsvekselstrækning",I299="Sideanlæg"),Beregningsark!AL299*Beregningsark!J299*Beregningsark!K299*Beregningsark!M299*Beregningsark!O299*Beregningsark!P299*Beregningsark!Q299*Beregningsark!R299*Beregningsark!S299*Beregningsark!T299*Beregningsark!Y299*Beregningsark!AA299*Beregningsark!AC299*Beregningsark!AE299*Beregningsark!AG299*Beregningsark!AJ299,Beregningsark!AL299*Beregningsark!J299*Beregningsark!K299*Beregningsark!M299*Beregningsark!O299*Beregningsark!P299*Beregningsark!Q299*Beregningsark!R299*Beregningsark!S299*Beregningsark!T299*Beregningsark!Y299*Beregningsark!AA299*Beregningsark!AC299*Beregningsark!AE299*Beregningsark!AG299*Beregningsark!AJ299*0.8833))</f>
        <v/>
      </c>
      <c r="L299" s="15" t="str">
        <f>IF(Beregningsark!AQ299="","",IF(OR(I299="Motorvejsstrækning",I299="Frakørselsflettestrækning",I299="Tilkørselsflettestrækning",I299="Motorvejsforgrening",I299="Motorvejssammenløb",I299="Motorvejsvekselstrækning",I299="Sideanlæg"),Beregningsark!AM299*Beregningsark!J299*Beregningsark!K299*Beregningsark!M299*Beregningsark!O299*Beregningsark!P299*Beregningsark!Q299*Beregningsark!R299*Beregningsark!S299*Beregningsark!U299*Beregningsark!Y299*Beregningsark!AA299*Beregningsark!AC299*Beregningsark!AE299*Beregningsark!AG299*Beregningsark!AJ299,Beregningsark!AM299*Beregningsark!J299*Beregningsark!K299*Beregningsark!M299*Beregningsark!O299*Beregningsark!P299*Beregningsark!Q299*Beregningsark!R299*Beregningsark!S299*Beregningsark!U299*Beregningsark!Y299*Beregningsark!AA299*Beregningsark!AC299*Beregningsark!AE299*Beregningsark!AG299*Beregningsark!AJ299*1.1176))</f>
        <v/>
      </c>
      <c r="M299" s="15" t="str">
        <f t="shared" si="12"/>
        <v/>
      </c>
      <c r="N299" s="15" t="str">
        <f>IF(Beregningsark!AQ299="","",IF(OR(I299="Motorvejsstrækning",I299="Frakørselsflettestrækning",I299="Tilkørselsflettestrækning",I299="Motorvejsforgrening",I299="Motorvejssammenløb",I299="Motorvejsvekselstrækning",I299="Sideanlæg"),Beregningsark!AN299*Beregningsark!J299*Beregningsark!K299*Beregningsark!L299*Beregningsark!N299*Beregningsark!P299*Beregningsark!R299*Beregningsark!S299*Beregningsark!V299*Beregningsark!Y299*Beregningsark!Z299*Beregningsark!AB299*Beregningsark!AD299*Beregningsark!AH299*Beregningsark!AJ299,Beregningsark!AN299*Beregningsark!J299*Beregningsark!K299*Beregningsark!L299*Beregningsark!N299*Beregningsark!P299*Beregningsark!R299*Beregningsark!S299*Beregningsark!V299*Beregningsark!Y299*Beregningsark!Z299*Beregningsark!AB299*Beregningsark!AD299*Beregningsark!AH299*Beregningsark!AJ299*0.7672))</f>
        <v/>
      </c>
      <c r="O299" s="15" t="str">
        <f>IF(Beregningsark!AQ299="","",IF(OR(I299="Motorvejsstrækning",I299="Frakørselsflettestrækning",I299="Tilkørselsflettestrækning",I299="Motorvejsforgrening",I299="Motorvejssammenløb",I299="Motorvejsvekselstrækning",I299="Sideanlæg"),Beregningsark!AO299*Beregningsark!J299*Beregningsark!K299*Beregningsark!L299*Beregningsark!N299*Beregningsark!P299*Beregningsark!R299*Beregningsark!S299*Beregningsark!W299*Beregningsark!Y299*Beregningsark!Z299*Beregningsark!AB299*Beregningsark!AD299*Beregningsark!AH299*Beregningsark!AJ299,Beregningsark!AO299*Beregningsark!J299*Beregningsark!K299*Beregningsark!L299*Beregningsark!N299*Beregningsark!P299*Beregningsark!R299*Beregningsark!S299*Beregningsark!W299*Beregningsark!Y299*Beregningsark!Z299*Beregningsark!AB299*Beregningsark!AD299*Beregningsark!AH299*Beregningsark!AJ299*0.7672))</f>
        <v/>
      </c>
      <c r="P299" s="15" t="str">
        <f>IF(Beregningsark!AQ299="","",IF(OR(I299="Motorvejsstrækning",I299="Frakørselsflettestrækning",I299="Tilkørselsflettestrækning",I299="Motorvejsforgrening",I299="Motorvejssammenløb",I299="Motorvejsvekselstrækning",I299="Sideanlæg"),Beregningsark!AP299*Beregningsark!J299*Beregningsark!K299*Beregningsark!L299*Beregningsark!N299*Beregningsark!P299*Beregningsark!R299*Beregningsark!S299*Beregningsark!X299*Beregningsark!Y299*Beregningsark!Z299*Beregningsark!AB299*Beregningsark!AD299*Beregningsark!AI299*Beregningsark!AJ299,Beregningsark!AP299*Beregningsark!J299*Beregningsark!K299*Beregningsark!L299*Beregningsark!N299*Beregningsark!P299*Beregningsark!R299*Beregningsark!S299*Beregningsark!X299*Beregningsark!Y299*Beregningsark!Z299*Beregningsark!AB299*Beregningsark!AD299*Beregningsark!AI299*Beregningsark!AJ299*0.7672))</f>
        <v/>
      </c>
      <c r="Q299" s="15" t="str">
        <f t="shared" si="13"/>
        <v/>
      </c>
      <c r="R299" s="17" t="str">
        <f t="shared" si="14"/>
        <v/>
      </c>
    </row>
    <row r="300" spans="1:18" x14ac:dyDescent="0.25">
      <c r="A300" s="4" t="str">
        <f>IF(Inddata!A315="","",Inddata!A315)</f>
        <v/>
      </c>
      <c r="B300" s="4" t="str">
        <f>IF(Inddata!B315="","",Inddata!B315)</f>
        <v/>
      </c>
      <c r="C300" s="4" t="str">
        <f>IF(Inddata!C315="","",Inddata!C315)</f>
        <v/>
      </c>
      <c r="D300" s="4" t="str">
        <f>IF(Inddata!D315="","",Inddata!D315)</f>
        <v/>
      </c>
      <c r="E300" s="4" t="str">
        <f>IF(Inddata!E315="","",Inddata!E315)</f>
        <v/>
      </c>
      <c r="F300" s="4" t="str">
        <f>IF(Inddata!F315="","",Inddata!F315)</f>
        <v/>
      </c>
      <c r="G300" s="4">
        <f>IF(Inddata!G315="","",Inddata!G315)</f>
        <v>0</v>
      </c>
      <c r="H300" s="4" t="str">
        <f>IF(Inddata!H315&gt;0.5,Inddata!H315,"")</f>
        <v/>
      </c>
      <c r="I300" s="4" t="str">
        <f>IF(Inddata!I315="","",Inddata!I315)</f>
        <v/>
      </c>
      <c r="J300" s="15" t="str">
        <f>IF(Beregningsark!AQ300="","",IF(OR(I300="Motorvejsstrækning",I300="Frakørselsflettestrækning",I300="Tilkørselsflettestrækning",I300="Motorvejsforgrening",I300="Motorvejssammenløb",I300="Motorvejsvekselstrækning",I300="Sideanlæg"),Beregningsark!AK300*Beregningsark!J300*Beregningsark!K300*Beregningsark!L300*Beregningsark!N300*Beregningsark!P300*Beregningsark!R300*Beregningsark!S300*Beregningsark!T300*Beregningsark!Y300*Beregningsark!Z300*Beregningsark!AB300*Beregningsark!AD300*Beregningsark!AF300*Beregningsark!AJ300,Beregningsark!AK300*Beregningsark!J300*Beregningsark!K300*Beregningsark!L300*Beregningsark!N300*Beregningsark!P300*Beregningsark!R300*Beregningsark!S300*Beregningsark!T300*Beregningsark!Y300*Beregningsark!Z300*Beregningsark!AB300*Beregningsark!AD300*Beregningsark!AF300*Beregningsark!AJ300*0.7672))</f>
        <v/>
      </c>
      <c r="K300" s="15" t="str">
        <f>IF(Beregningsark!AQ300="","",IF(OR(I300="Motorvejsstrækning",I300="Frakørselsflettestrækning",I300="Tilkørselsflettestrækning",I300="Motorvejsforgrening",I300="Motorvejssammenløb",I300="Motorvejsvekselstrækning",I300="Sideanlæg"),Beregningsark!AL300*Beregningsark!J300*Beregningsark!K300*Beregningsark!M300*Beregningsark!O300*Beregningsark!P300*Beregningsark!Q300*Beregningsark!R300*Beregningsark!S300*Beregningsark!T300*Beregningsark!Y300*Beregningsark!AA300*Beregningsark!AC300*Beregningsark!AE300*Beregningsark!AG300*Beregningsark!AJ300,Beregningsark!AL300*Beregningsark!J300*Beregningsark!K300*Beregningsark!M300*Beregningsark!O300*Beregningsark!P300*Beregningsark!Q300*Beregningsark!R300*Beregningsark!S300*Beregningsark!T300*Beregningsark!Y300*Beregningsark!AA300*Beregningsark!AC300*Beregningsark!AE300*Beregningsark!AG300*Beregningsark!AJ300*0.8833))</f>
        <v/>
      </c>
      <c r="L300" s="15" t="str">
        <f>IF(Beregningsark!AQ300="","",IF(OR(I300="Motorvejsstrækning",I300="Frakørselsflettestrækning",I300="Tilkørselsflettestrækning",I300="Motorvejsforgrening",I300="Motorvejssammenløb",I300="Motorvejsvekselstrækning",I300="Sideanlæg"),Beregningsark!AM300*Beregningsark!J300*Beregningsark!K300*Beregningsark!M300*Beregningsark!O300*Beregningsark!P300*Beregningsark!Q300*Beregningsark!R300*Beregningsark!S300*Beregningsark!U300*Beregningsark!Y300*Beregningsark!AA300*Beregningsark!AC300*Beregningsark!AE300*Beregningsark!AG300*Beregningsark!AJ300,Beregningsark!AM300*Beregningsark!J300*Beregningsark!K300*Beregningsark!M300*Beregningsark!O300*Beregningsark!P300*Beregningsark!Q300*Beregningsark!R300*Beregningsark!S300*Beregningsark!U300*Beregningsark!Y300*Beregningsark!AA300*Beregningsark!AC300*Beregningsark!AE300*Beregningsark!AG300*Beregningsark!AJ300*1.1176))</f>
        <v/>
      </c>
      <c r="M300" s="15" t="str">
        <f t="shared" si="12"/>
        <v/>
      </c>
      <c r="N300" s="15" t="str">
        <f>IF(Beregningsark!AQ300="","",IF(OR(I300="Motorvejsstrækning",I300="Frakørselsflettestrækning",I300="Tilkørselsflettestrækning",I300="Motorvejsforgrening",I300="Motorvejssammenløb",I300="Motorvejsvekselstrækning",I300="Sideanlæg"),Beregningsark!AN300*Beregningsark!J300*Beregningsark!K300*Beregningsark!L300*Beregningsark!N300*Beregningsark!P300*Beregningsark!R300*Beregningsark!S300*Beregningsark!V300*Beregningsark!Y300*Beregningsark!Z300*Beregningsark!AB300*Beregningsark!AD300*Beregningsark!AH300*Beregningsark!AJ300,Beregningsark!AN300*Beregningsark!J300*Beregningsark!K300*Beregningsark!L300*Beregningsark!N300*Beregningsark!P300*Beregningsark!R300*Beregningsark!S300*Beregningsark!V300*Beregningsark!Y300*Beregningsark!Z300*Beregningsark!AB300*Beregningsark!AD300*Beregningsark!AH300*Beregningsark!AJ300*0.7672))</f>
        <v/>
      </c>
      <c r="O300" s="15" t="str">
        <f>IF(Beregningsark!AQ300="","",IF(OR(I300="Motorvejsstrækning",I300="Frakørselsflettestrækning",I300="Tilkørselsflettestrækning",I300="Motorvejsforgrening",I300="Motorvejssammenløb",I300="Motorvejsvekselstrækning",I300="Sideanlæg"),Beregningsark!AO300*Beregningsark!J300*Beregningsark!K300*Beregningsark!L300*Beregningsark!N300*Beregningsark!P300*Beregningsark!R300*Beregningsark!S300*Beregningsark!W300*Beregningsark!Y300*Beregningsark!Z300*Beregningsark!AB300*Beregningsark!AD300*Beregningsark!AH300*Beregningsark!AJ300,Beregningsark!AO300*Beregningsark!J300*Beregningsark!K300*Beregningsark!L300*Beregningsark!N300*Beregningsark!P300*Beregningsark!R300*Beregningsark!S300*Beregningsark!W300*Beregningsark!Y300*Beregningsark!Z300*Beregningsark!AB300*Beregningsark!AD300*Beregningsark!AH300*Beregningsark!AJ300*0.7672))</f>
        <v/>
      </c>
      <c r="P300" s="15" t="str">
        <f>IF(Beregningsark!AQ300="","",IF(OR(I300="Motorvejsstrækning",I300="Frakørselsflettestrækning",I300="Tilkørselsflettestrækning",I300="Motorvejsforgrening",I300="Motorvejssammenløb",I300="Motorvejsvekselstrækning",I300="Sideanlæg"),Beregningsark!AP300*Beregningsark!J300*Beregningsark!K300*Beregningsark!L300*Beregningsark!N300*Beregningsark!P300*Beregningsark!R300*Beregningsark!S300*Beregningsark!X300*Beregningsark!Y300*Beregningsark!Z300*Beregningsark!AB300*Beregningsark!AD300*Beregningsark!AI300*Beregningsark!AJ300,Beregningsark!AP300*Beregningsark!J300*Beregningsark!K300*Beregningsark!L300*Beregningsark!N300*Beregningsark!P300*Beregningsark!R300*Beregningsark!S300*Beregningsark!X300*Beregningsark!Y300*Beregningsark!Z300*Beregningsark!AB300*Beregningsark!AD300*Beregningsark!AI300*Beregningsark!AJ300*0.7672))</f>
        <v/>
      </c>
      <c r="Q300" s="15" t="str">
        <f t="shared" si="13"/>
        <v/>
      </c>
      <c r="R300" s="17" t="str">
        <f t="shared" si="14"/>
        <v/>
      </c>
    </row>
    <row r="301" spans="1:18" x14ac:dyDescent="0.25">
      <c r="A301" s="4" t="str">
        <f>IF(Inddata!A316="","",Inddata!A316)</f>
        <v/>
      </c>
      <c r="B301" s="4" t="str">
        <f>IF(Inddata!B316="","",Inddata!B316)</f>
        <v/>
      </c>
      <c r="C301" s="4" t="str">
        <f>IF(Inddata!C316="","",Inddata!C316)</f>
        <v/>
      </c>
      <c r="D301" s="4" t="str">
        <f>IF(Inddata!D316="","",Inddata!D316)</f>
        <v/>
      </c>
      <c r="E301" s="4" t="str">
        <f>IF(Inddata!E316="","",Inddata!E316)</f>
        <v/>
      </c>
      <c r="F301" s="4" t="str">
        <f>IF(Inddata!F316="","",Inddata!F316)</f>
        <v/>
      </c>
      <c r="G301" s="4">
        <f>IF(Inddata!G316="","",Inddata!G316)</f>
        <v>0</v>
      </c>
      <c r="H301" s="4" t="str">
        <f>IF(Inddata!H316&gt;0.5,Inddata!H316,"")</f>
        <v/>
      </c>
      <c r="I301" s="4" t="str">
        <f>IF(Inddata!I316="","",Inddata!I316)</f>
        <v/>
      </c>
      <c r="J301" s="15" t="str">
        <f>IF(Beregningsark!AQ301="","",IF(OR(I301="Motorvejsstrækning",I301="Frakørselsflettestrækning",I301="Tilkørselsflettestrækning",I301="Motorvejsforgrening",I301="Motorvejssammenløb",I301="Motorvejsvekselstrækning",I301="Sideanlæg"),Beregningsark!AK301*Beregningsark!J301*Beregningsark!K301*Beregningsark!L301*Beregningsark!N301*Beregningsark!P301*Beregningsark!R301*Beregningsark!S301*Beregningsark!T301*Beregningsark!Y301*Beregningsark!Z301*Beregningsark!AB301*Beregningsark!AD301*Beregningsark!AF301*Beregningsark!AJ301,Beregningsark!AK301*Beregningsark!J301*Beregningsark!K301*Beregningsark!L301*Beregningsark!N301*Beregningsark!P301*Beregningsark!R301*Beregningsark!S301*Beregningsark!T301*Beregningsark!Y301*Beregningsark!Z301*Beregningsark!AB301*Beregningsark!AD301*Beregningsark!AF301*Beregningsark!AJ301*0.7672))</f>
        <v/>
      </c>
      <c r="K301" s="15" t="str">
        <f>IF(Beregningsark!AQ301="","",IF(OR(I301="Motorvejsstrækning",I301="Frakørselsflettestrækning",I301="Tilkørselsflettestrækning",I301="Motorvejsforgrening",I301="Motorvejssammenløb",I301="Motorvejsvekselstrækning",I301="Sideanlæg"),Beregningsark!AL301*Beregningsark!J301*Beregningsark!K301*Beregningsark!M301*Beregningsark!O301*Beregningsark!P301*Beregningsark!Q301*Beregningsark!R301*Beregningsark!S301*Beregningsark!T301*Beregningsark!Y301*Beregningsark!AA301*Beregningsark!AC301*Beregningsark!AE301*Beregningsark!AG301*Beregningsark!AJ301,Beregningsark!AL301*Beregningsark!J301*Beregningsark!K301*Beregningsark!M301*Beregningsark!O301*Beregningsark!P301*Beregningsark!Q301*Beregningsark!R301*Beregningsark!S301*Beregningsark!T301*Beregningsark!Y301*Beregningsark!AA301*Beregningsark!AC301*Beregningsark!AE301*Beregningsark!AG301*Beregningsark!AJ301*0.8833))</f>
        <v/>
      </c>
      <c r="L301" s="15" t="str">
        <f>IF(Beregningsark!AQ301="","",IF(OR(I301="Motorvejsstrækning",I301="Frakørselsflettestrækning",I301="Tilkørselsflettestrækning",I301="Motorvejsforgrening",I301="Motorvejssammenløb",I301="Motorvejsvekselstrækning",I301="Sideanlæg"),Beregningsark!AM301*Beregningsark!J301*Beregningsark!K301*Beregningsark!M301*Beregningsark!O301*Beregningsark!P301*Beregningsark!Q301*Beregningsark!R301*Beregningsark!S301*Beregningsark!U301*Beregningsark!Y301*Beregningsark!AA301*Beregningsark!AC301*Beregningsark!AE301*Beregningsark!AG301*Beregningsark!AJ301,Beregningsark!AM301*Beregningsark!J301*Beregningsark!K301*Beregningsark!M301*Beregningsark!O301*Beregningsark!P301*Beregningsark!Q301*Beregningsark!R301*Beregningsark!S301*Beregningsark!U301*Beregningsark!Y301*Beregningsark!AA301*Beregningsark!AC301*Beregningsark!AE301*Beregningsark!AG301*Beregningsark!AJ301*1.1176))</f>
        <v/>
      </c>
      <c r="M301" s="15" t="str">
        <f t="shared" si="12"/>
        <v/>
      </c>
      <c r="N301" s="15" t="str">
        <f>IF(Beregningsark!AQ301="","",IF(OR(I301="Motorvejsstrækning",I301="Frakørselsflettestrækning",I301="Tilkørselsflettestrækning",I301="Motorvejsforgrening",I301="Motorvejssammenløb",I301="Motorvejsvekselstrækning",I301="Sideanlæg"),Beregningsark!AN301*Beregningsark!J301*Beregningsark!K301*Beregningsark!L301*Beregningsark!N301*Beregningsark!P301*Beregningsark!R301*Beregningsark!S301*Beregningsark!V301*Beregningsark!Y301*Beregningsark!Z301*Beregningsark!AB301*Beregningsark!AD301*Beregningsark!AH301*Beregningsark!AJ301,Beregningsark!AN301*Beregningsark!J301*Beregningsark!K301*Beregningsark!L301*Beregningsark!N301*Beregningsark!P301*Beregningsark!R301*Beregningsark!S301*Beregningsark!V301*Beregningsark!Y301*Beregningsark!Z301*Beregningsark!AB301*Beregningsark!AD301*Beregningsark!AH301*Beregningsark!AJ301*0.7672))</f>
        <v/>
      </c>
      <c r="O301" s="15" t="str">
        <f>IF(Beregningsark!AQ301="","",IF(OR(I301="Motorvejsstrækning",I301="Frakørselsflettestrækning",I301="Tilkørselsflettestrækning",I301="Motorvejsforgrening",I301="Motorvejssammenløb",I301="Motorvejsvekselstrækning",I301="Sideanlæg"),Beregningsark!AO301*Beregningsark!J301*Beregningsark!K301*Beregningsark!L301*Beregningsark!N301*Beregningsark!P301*Beregningsark!R301*Beregningsark!S301*Beregningsark!W301*Beregningsark!Y301*Beregningsark!Z301*Beregningsark!AB301*Beregningsark!AD301*Beregningsark!AH301*Beregningsark!AJ301,Beregningsark!AO301*Beregningsark!J301*Beregningsark!K301*Beregningsark!L301*Beregningsark!N301*Beregningsark!P301*Beregningsark!R301*Beregningsark!S301*Beregningsark!W301*Beregningsark!Y301*Beregningsark!Z301*Beregningsark!AB301*Beregningsark!AD301*Beregningsark!AH301*Beregningsark!AJ301*0.7672))</f>
        <v/>
      </c>
      <c r="P301" s="15" t="str">
        <f>IF(Beregningsark!AQ301="","",IF(OR(I301="Motorvejsstrækning",I301="Frakørselsflettestrækning",I301="Tilkørselsflettestrækning",I301="Motorvejsforgrening",I301="Motorvejssammenløb",I301="Motorvejsvekselstrækning",I301="Sideanlæg"),Beregningsark!AP301*Beregningsark!J301*Beregningsark!K301*Beregningsark!L301*Beregningsark!N301*Beregningsark!P301*Beregningsark!R301*Beregningsark!S301*Beregningsark!X301*Beregningsark!Y301*Beregningsark!Z301*Beregningsark!AB301*Beregningsark!AD301*Beregningsark!AI301*Beregningsark!AJ301,Beregningsark!AP301*Beregningsark!J301*Beregningsark!K301*Beregningsark!L301*Beregningsark!N301*Beregningsark!P301*Beregningsark!R301*Beregningsark!S301*Beregningsark!X301*Beregningsark!Y301*Beregningsark!Z301*Beregningsark!AB301*Beregningsark!AD301*Beregningsark!AI301*Beregningsark!AJ301*0.7672))</f>
        <v/>
      </c>
      <c r="Q301" s="15" t="str">
        <f t="shared" si="13"/>
        <v/>
      </c>
      <c r="R301" s="17" t="str">
        <f t="shared" si="14"/>
        <v/>
      </c>
    </row>
    <row r="302" spans="1:18" x14ac:dyDescent="0.25">
      <c r="A302" s="4" t="str">
        <f>IF(Inddata!A317="","",Inddata!A317)</f>
        <v/>
      </c>
      <c r="B302" s="4" t="str">
        <f>IF(Inddata!B317="","",Inddata!B317)</f>
        <v/>
      </c>
      <c r="C302" s="4" t="str">
        <f>IF(Inddata!C317="","",Inddata!C317)</f>
        <v/>
      </c>
      <c r="D302" s="4" t="str">
        <f>IF(Inddata!D317="","",Inddata!D317)</f>
        <v/>
      </c>
      <c r="E302" s="4" t="str">
        <f>IF(Inddata!E317="","",Inddata!E317)</f>
        <v/>
      </c>
      <c r="F302" s="4" t="str">
        <f>IF(Inddata!F317="","",Inddata!F317)</f>
        <v/>
      </c>
      <c r="G302" s="4">
        <f>IF(Inddata!G317="","",Inddata!G317)</f>
        <v>0</v>
      </c>
      <c r="H302" s="4" t="str">
        <f>IF(Inddata!H317&gt;0.5,Inddata!H317,"")</f>
        <v/>
      </c>
      <c r="I302" s="4" t="str">
        <f>IF(Inddata!I317="","",Inddata!I317)</f>
        <v/>
      </c>
      <c r="J302" s="15" t="str">
        <f>IF(Beregningsark!AQ302="","",IF(OR(I302="Motorvejsstrækning",I302="Frakørselsflettestrækning",I302="Tilkørselsflettestrækning",I302="Motorvejsforgrening",I302="Motorvejssammenløb",I302="Motorvejsvekselstrækning",I302="Sideanlæg"),Beregningsark!AK302*Beregningsark!J302*Beregningsark!K302*Beregningsark!L302*Beregningsark!N302*Beregningsark!P302*Beregningsark!R302*Beregningsark!S302*Beregningsark!T302*Beregningsark!Y302*Beregningsark!Z302*Beregningsark!AB302*Beregningsark!AD302*Beregningsark!AF302*Beregningsark!AJ302,Beregningsark!AK302*Beregningsark!J302*Beregningsark!K302*Beregningsark!L302*Beregningsark!N302*Beregningsark!P302*Beregningsark!R302*Beregningsark!S302*Beregningsark!T302*Beregningsark!Y302*Beregningsark!Z302*Beregningsark!AB302*Beregningsark!AD302*Beregningsark!AF302*Beregningsark!AJ302*0.7672))</f>
        <v/>
      </c>
      <c r="K302" s="15" t="str">
        <f>IF(Beregningsark!AQ302="","",IF(OR(I302="Motorvejsstrækning",I302="Frakørselsflettestrækning",I302="Tilkørselsflettestrækning",I302="Motorvejsforgrening",I302="Motorvejssammenløb",I302="Motorvejsvekselstrækning",I302="Sideanlæg"),Beregningsark!AL302*Beregningsark!J302*Beregningsark!K302*Beregningsark!M302*Beregningsark!O302*Beregningsark!P302*Beregningsark!Q302*Beregningsark!R302*Beregningsark!S302*Beregningsark!T302*Beregningsark!Y302*Beregningsark!AA302*Beregningsark!AC302*Beregningsark!AE302*Beregningsark!AG302*Beregningsark!AJ302,Beregningsark!AL302*Beregningsark!J302*Beregningsark!K302*Beregningsark!M302*Beregningsark!O302*Beregningsark!P302*Beregningsark!Q302*Beregningsark!R302*Beregningsark!S302*Beregningsark!T302*Beregningsark!Y302*Beregningsark!AA302*Beregningsark!AC302*Beregningsark!AE302*Beregningsark!AG302*Beregningsark!AJ302*0.8833))</f>
        <v/>
      </c>
      <c r="L302" s="15" t="str">
        <f>IF(Beregningsark!AQ302="","",IF(OR(I302="Motorvejsstrækning",I302="Frakørselsflettestrækning",I302="Tilkørselsflettestrækning",I302="Motorvejsforgrening",I302="Motorvejssammenløb",I302="Motorvejsvekselstrækning",I302="Sideanlæg"),Beregningsark!AM302*Beregningsark!J302*Beregningsark!K302*Beregningsark!M302*Beregningsark!O302*Beregningsark!P302*Beregningsark!Q302*Beregningsark!R302*Beregningsark!S302*Beregningsark!U302*Beregningsark!Y302*Beregningsark!AA302*Beregningsark!AC302*Beregningsark!AE302*Beregningsark!AG302*Beregningsark!AJ302,Beregningsark!AM302*Beregningsark!J302*Beregningsark!K302*Beregningsark!M302*Beregningsark!O302*Beregningsark!P302*Beregningsark!Q302*Beregningsark!R302*Beregningsark!S302*Beregningsark!U302*Beregningsark!Y302*Beregningsark!AA302*Beregningsark!AC302*Beregningsark!AE302*Beregningsark!AG302*Beregningsark!AJ302*1.1176))</f>
        <v/>
      </c>
      <c r="M302" s="15" t="str">
        <f t="shared" si="12"/>
        <v/>
      </c>
      <c r="N302" s="15" t="str">
        <f>IF(Beregningsark!AQ302="","",IF(OR(I302="Motorvejsstrækning",I302="Frakørselsflettestrækning",I302="Tilkørselsflettestrækning",I302="Motorvejsforgrening",I302="Motorvejssammenløb",I302="Motorvejsvekselstrækning",I302="Sideanlæg"),Beregningsark!AN302*Beregningsark!J302*Beregningsark!K302*Beregningsark!L302*Beregningsark!N302*Beregningsark!P302*Beregningsark!R302*Beregningsark!S302*Beregningsark!V302*Beregningsark!Y302*Beregningsark!Z302*Beregningsark!AB302*Beregningsark!AD302*Beregningsark!AH302*Beregningsark!AJ302,Beregningsark!AN302*Beregningsark!J302*Beregningsark!K302*Beregningsark!L302*Beregningsark!N302*Beregningsark!P302*Beregningsark!R302*Beregningsark!S302*Beregningsark!V302*Beregningsark!Y302*Beregningsark!Z302*Beregningsark!AB302*Beregningsark!AD302*Beregningsark!AH302*Beregningsark!AJ302*0.7672))</f>
        <v/>
      </c>
      <c r="O302" s="15" t="str">
        <f>IF(Beregningsark!AQ302="","",IF(OR(I302="Motorvejsstrækning",I302="Frakørselsflettestrækning",I302="Tilkørselsflettestrækning",I302="Motorvejsforgrening",I302="Motorvejssammenløb",I302="Motorvejsvekselstrækning",I302="Sideanlæg"),Beregningsark!AO302*Beregningsark!J302*Beregningsark!K302*Beregningsark!L302*Beregningsark!N302*Beregningsark!P302*Beregningsark!R302*Beregningsark!S302*Beregningsark!W302*Beregningsark!Y302*Beregningsark!Z302*Beregningsark!AB302*Beregningsark!AD302*Beregningsark!AH302*Beregningsark!AJ302,Beregningsark!AO302*Beregningsark!J302*Beregningsark!K302*Beregningsark!L302*Beregningsark!N302*Beregningsark!P302*Beregningsark!R302*Beregningsark!S302*Beregningsark!W302*Beregningsark!Y302*Beregningsark!Z302*Beregningsark!AB302*Beregningsark!AD302*Beregningsark!AH302*Beregningsark!AJ302*0.7672))</f>
        <v/>
      </c>
      <c r="P302" s="15" t="str">
        <f>IF(Beregningsark!AQ302="","",IF(OR(I302="Motorvejsstrækning",I302="Frakørselsflettestrækning",I302="Tilkørselsflettestrækning",I302="Motorvejsforgrening",I302="Motorvejssammenløb",I302="Motorvejsvekselstrækning",I302="Sideanlæg"),Beregningsark!AP302*Beregningsark!J302*Beregningsark!K302*Beregningsark!L302*Beregningsark!N302*Beregningsark!P302*Beregningsark!R302*Beregningsark!S302*Beregningsark!X302*Beregningsark!Y302*Beregningsark!Z302*Beregningsark!AB302*Beregningsark!AD302*Beregningsark!AI302*Beregningsark!AJ302,Beregningsark!AP302*Beregningsark!J302*Beregningsark!K302*Beregningsark!L302*Beregningsark!N302*Beregningsark!P302*Beregningsark!R302*Beregningsark!S302*Beregningsark!X302*Beregningsark!Y302*Beregningsark!Z302*Beregningsark!AB302*Beregningsark!AD302*Beregningsark!AI302*Beregningsark!AJ302*0.7672))</f>
        <v/>
      </c>
      <c r="Q302" s="15" t="str">
        <f t="shared" si="13"/>
        <v/>
      </c>
      <c r="R302" s="17" t="str">
        <f t="shared" si="14"/>
        <v/>
      </c>
    </row>
    <row r="303" spans="1:18" x14ac:dyDescent="0.25">
      <c r="A303" s="4" t="str">
        <f>IF(Inddata!A318="","",Inddata!A318)</f>
        <v/>
      </c>
      <c r="B303" s="4" t="str">
        <f>IF(Inddata!B318="","",Inddata!B318)</f>
        <v/>
      </c>
      <c r="C303" s="4" t="str">
        <f>IF(Inddata!C318="","",Inddata!C318)</f>
        <v/>
      </c>
      <c r="D303" s="4" t="str">
        <f>IF(Inddata!D318="","",Inddata!D318)</f>
        <v/>
      </c>
      <c r="E303" s="4" t="str">
        <f>IF(Inddata!E318="","",Inddata!E318)</f>
        <v/>
      </c>
      <c r="F303" s="4" t="str">
        <f>IF(Inddata!F318="","",Inddata!F318)</f>
        <v/>
      </c>
      <c r="G303" s="4">
        <f>IF(Inddata!G318="","",Inddata!G318)</f>
        <v>0</v>
      </c>
      <c r="H303" s="4" t="str">
        <f>IF(Inddata!H318&gt;0.5,Inddata!H318,"")</f>
        <v/>
      </c>
      <c r="I303" s="4" t="str">
        <f>IF(Inddata!I318="","",Inddata!I318)</f>
        <v/>
      </c>
      <c r="J303" s="15" t="str">
        <f>IF(Beregningsark!AQ303="","",IF(OR(I303="Motorvejsstrækning",I303="Frakørselsflettestrækning",I303="Tilkørselsflettestrækning",I303="Motorvejsforgrening",I303="Motorvejssammenløb",I303="Motorvejsvekselstrækning",I303="Sideanlæg"),Beregningsark!AK303*Beregningsark!J303*Beregningsark!K303*Beregningsark!L303*Beregningsark!N303*Beregningsark!P303*Beregningsark!R303*Beregningsark!S303*Beregningsark!T303*Beregningsark!Y303*Beregningsark!Z303*Beregningsark!AB303*Beregningsark!AD303*Beregningsark!AF303*Beregningsark!AJ303,Beregningsark!AK303*Beregningsark!J303*Beregningsark!K303*Beregningsark!L303*Beregningsark!N303*Beregningsark!P303*Beregningsark!R303*Beregningsark!S303*Beregningsark!T303*Beregningsark!Y303*Beregningsark!Z303*Beregningsark!AB303*Beregningsark!AD303*Beregningsark!AF303*Beregningsark!AJ303*0.7672))</f>
        <v/>
      </c>
      <c r="K303" s="15" t="str">
        <f>IF(Beregningsark!AQ303="","",IF(OR(I303="Motorvejsstrækning",I303="Frakørselsflettestrækning",I303="Tilkørselsflettestrækning",I303="Motorvejsforgrening",I303="Motorvejssammenløb",I303="Motorvejsvekselstrækning",I303="Sideanlæg"),Beregningsark!AL303*Beregningsark!J303*Beregningsark!K303*Beregningsark!M303*Beregningsark!O303*Beregningsark!P303*Beregningsark!Q303*Beregningsark!R303*Beregningsark!S303*Beregningsark!T303*Beregningsark!Y303*Beregningsark!AA303*Beregningsark!AC303*Beregningsark!AE303*Beregningsark!AG303*Beregningsark!AJ303,Beregningsark!AL303*Beregningsark!J303*Beregningsark!K303*Beregningsark!M303*Beregningsark!O303*Beregningsark!P303*Beregningsark!Q303*Beregningsark!R303*Beregningsark!S303*Beregningsark!T303*Beregningsark!Y303*Beregningsark!AA303*Beregningsark!AC303*Beregningsark!AE303*Beregningsark!AG303*Beregningsark!AJ303*0.8833))</f>
        <v/>
      </c>
      <c r="L303" s="15" t="str">
        <f>IF(Beregningsark!AQ303="","",IF(OR(I303="Motorvejsstrækning",I303="Frakørselsflettestrækning",I303="Tilkørselsflettestrækning",I303="Motorvejsforgrening",I303="Motorvejssammenløb",I303="Motorvejsvekselstrækning",I303="Sideanlæg"),Beregningsark!AM303*Beregningsark!J303*Beregningsark!K303*Beregningsark!M303*Beregningsark!O303*Beregningsark!P303*Beregningsark!Q303*Beregningsark!R303*Beregningsark!S303*Beregningsark!U303*Beregningsark!Y303*Beregningsark!AA303*Beregningsark!AC303*Beregningsark!AE303*Beregningsark!AG303*Beregningsark!AJ303,Beregningsark!AM303*Beregningsark!J303*Beregningsark!K303*Beregningsark!M303*Beregningsark!O303*Beregningsark!P303*Beregningsark!Q303*Beregningsark!R303*Beregningsark!S303*Beregningsark!U303*Beregningsark!Y303*Beregningsark!AA303*Beregningsark!AC303*Beregningsark!AE303*Beregningsark!AG303*Beregningsark!AJ303*1.1176))</f>
        <v/>
      </c>
      <c r="M303" s="15" t="str">
        <f t="shared" si="12"/>
        <v/>
      </c>
      <c r="N303" s="15" t="str">
        <f>IF(Beregningsark!AQ303="","",IF(OR(I303="Motorvejsstrækning",I303="Frakørselsflettestrækning",I303="Tilkørselsflettestrækning",I303="Motorvejsforgrening",I303="Motorvejssammenløb",I303="Motorvejsvekselstrækning",I303="Sideanlæg"),Beregningsark!AN303*Beregningsark!J303*Beregningsark!K303*Beregningsark!L303*Beregningsark!N303*Beregningsark!P303*Beregningsark!R303*Beregningsark!S303*Beregningsark!V303*Beregningsark!Y303*Beregningsark!Z303*Beregningsark!AB303*Beregningsark!AD303*Beregningsark!AH303*Beregningsark!AJ303,Beregningsark!AN303*Beregningsark!J303*Beregningsark!K303*Beregningsark!L303*Beregningsark!N303*Beregningsark!P303*Beregningsark!R303*Beregningsark!S303*Beregningsark!V303*Beregningsark!Y303*Beregningsark!Z303*Beregningsark!AB303*Beregningsark!AD303*Beregningsark!AH303*Beregningsark!AJ303*0.7672))</f>
        <v/>
      </c>
      <c r="O303" s="15" t="str">
        <f>IF(Beregningsark!AQ303="","",IF(OR(I303="Motorvejsstrækning",I303="Frakørselsflettestrækning",I303="Tilkørselsflettestrækning",I303="Motorvejsforgrening",I303="Motorvejssammenløb",I303="Motorvejsvekselstrækning",I303="Sideanlæg"),Beregningsark!AO303*Beregningsark!J303*Beregningsark!K303*Beregningsark!L303*Beregningsark!N303*Beregningsark!P303*Beregningsark!R303*Beregningsark!S303*Beregningsark!W303*Beregningsark!Y303*Beregningsark!Z303*Beregningsark!AB303*Beregningsark!AD303*Beregningsark!AH303*Beregningsark!AJ303,Beregningsark!AO303*Beregningsark!J303*Beregningsark!K303*Beregningsark!L303*Beregningsark!N303*Beregningsark!P303*Beregningsark!R303*Beregningsark!S303*Beregningsark!W303*Beregningsark!Y303*Beregningsark!Z303*Beregningsark!AB303*Beregningsark!AD303*Beregningsark!AH303*Beregningsark!AJ303*0.7672))</f>
        <v/>
      </c>
      <c r="P303" s="15" t="str">
        <f>IF(Beregningsark!AQ303="","",IF(OR(I303="Motorvejsstrækning",I303="Frakørselsflettestrækning",I303="Tilkørselsflettestrækning",I303="Motorvejsforgrening",I303="Motorvejssammenløb",I303="Motorvejsvekselstrækning",I303="Sideanlæg"),Beregningsark!AP303*Beregningsark!J303*Beregningsark!K303*Beregningsark!L303*Beregningsark!N303*Beregningsark!P303*Beregningsark!R303*Beregningsark!S303*Beregningsark!X303*Beregningsark!Y303*Beregningsark!Z303*Beregningsark!AB303*Beregningsark!AD303*Beregningsark!AI303*Beregningsark!AJ303,Beregningsark!AP303*Beregningsark!J303*Beregningsark!K303*Beregningsark!L303*Beregningsark!N303*Beregningsark!P303*Beregningsark!R303*Beregningsark!S303*Beregningsark!X303*Beregningsark!Y303*Beregningsark!Z303*Beregningsark!AB303*Beregningsark!AD303*Beregningsark!AI303*Beregningsark!AJ303*0.7672))</f>
        <v/>
      </c>
      <c r="Q303" s="15" t="str">
        <f t="shared" si="13"/>
        <v/>
      </c>
      <c r="R303" s="17" t="str">
        <f t="shared" si="14"/>
        <v/>
      </c>
    </row>
    <row r="304" spans="1:18" x14ac:dyDescent="0.25">
      <c r="A304" s="4" t="str">
        <f>IF(Inddata!A319="","",Inddata!A319)</f>
        <v/>
      </c>
      <c r="B304" s="4" t="str">
        <f>IF(Inddata!B319="","",Inddata!B319)</f>
        <v/>
      </c>
      <c r="C304" s="4" t="str">
        <f>IF(Inddata!C319="","",Inddata!C319)</f>
        <v/>
      </c>
      <c r="D304" s="4" t="str">
        <f>IF(Inddata!D319="","",Inddata!D319)</f>
        <v/>
      </c>
      <c r="E304" s="4" t="str">
        <f>IF(Inddata!E319="","",Inddata!E319)</f>
        <v/>
      </c>
      <c r="F304" s="4" t="str">
        <f>IF(Inddata!F319="","",Inddata!F319)</f>
        <v/>
      </c>
      <c r="G304" s="4">
        <f>IF(Inddata!G319="","",Inddata!G319)</f>
        <v>0</v>
      </c>
      <c r="H304" s="4" t="str">
        <f>IF(Inddata!H319&gt;0.5,Inddata!H319,"")</f>
        <v/>
      </c>
      <c r="I304" s="4" t="str">
        <f>IF(Inddata!I319="","",Inddata!I319)</f>
        <v/>
      </c>
      <c r="J304" s="15" t="str">
        <f>IF(Beregningsark!AQ304="","",IF(OR(I304="Motorvejsstrækning",I304="Frakørselsflettestrækning",I304="Tilkørselsflettestrækning",I304="Motorvejsforgrening",I304="Motorvejssammenløb",I304="Motorvejsvekselstrækning",I304="Sideanlæg"),Beregningsark!AK304*Beregningsark!J304*Beregningsark!K304*Beregningsark!L304*Beregningsark!N304*Beregningsark!P304*Beregningsark!R304*Beregningsark!S304*Beregningsark!T304*Beregningsark!Y304*Beregningsark!Z304*Beregningsark!AB304*Beregningsark!AD304*Beregningsark!AF304*Beregningsark!AJ304,Beregningsark!AK304*Beregningsark!J304*Beregningsark!K304*Beregningsark!L304*Beregningsark!N304*Beregningsark!P304*Beregningsark!R304*Beregningsark!S304*Beregningsark!T304*Beregningsark!Y304*Beregningsark!Z304*Beregningsark!AB304*Beregningsark!AD304*Beregningsark!AF304*Beregningsark!AJ304*0.7672))</f>
        <v/>
      </c>
      <c r="K304" s="15" t="str">
        <f>IF(Beregningsark!AQ304="","",IF(OR(I304="Motorvejsstrækning",I304="Frakørselsflettestrækning",I304="Tilkørselsflettestrækning",I304="Motorvejsforgrening",I304="Motorvejssammenløb",I304="Motorvejsvekselstrækning",I304="Sideanlæg"),Beregningsark!AL304*Beregningsark!J304*Beregningsark!K304*Beregningsark!M304*Beregningsark!O304*Beregningsark!P304*Beregningsark!Q304*Beregningsark!R304*Beregningsark!S304*Beregningsark!T304*Beregningsark!Y304*Beregningsark!AA304*Beregningsark!AC304*Beregningsark!AE304*Beregningsark!AG304*Beregningsark!AJ304,Beregningsark!AL304*Beregningsark!J304*Beregningsark!K304*Beregningsark!M304*Beregningsark!O304*Beregningsark!P304*Beregningsark!Q304*Beregningsark!R304*Beregningsark!S304*Beregningsark!T304*Beregningsark!Y304*Beregningsark!AA304*Beregningsark!AC304*Beregningsark!AE304*Beregningsark!AG304*Beregningsark!AJ304*0.8833))</f>
        <v/>
      </c>
      <c r="L304" s="15" t="str">
        <f>IF(Beregningsark!AQ304="","",IF(OR(I304="Motorvejsstrækning",I304="Frakørselsflettestrækning",I304="Tilkørselsflettestrækning",I304="Motorvejsforgrening",I304="Motorvejssammenløb",I304="Motorvejsvekselstrækning",I304="Sideanlæg"),Beregningsark!AM304*Beregningsark!J304*Beregningsark!K304*Beregningsark!M304*Beregningsark!O304*Beregningsark!P304*Beregningsark!Q304*Beregningsark!R304*Beregningsark!S304*Beregningsark!U304*Beregningsark!Y304*Beregningsark!AA304*Beregningsark!AC304*Beregningsark!AE304*Beregningsark!AG304*Beregningsark!AJ304,Beregningsark!AM304*Beregningsark!J304*Beregningsark!K304*Beregningsark!M304*Beregningsark!O304*Beregningsark!P304*Beregningsark!Q304*Beregningsark!R304*Beregningsark!S304*Beregningsark!U304*Beregningsark!Y304*Beregningsark!AA304*Beregningsark!AC304*Beregningsark!AE304*Beregningsark!AG304*Beregningsark!AJ304*1.1176))</f>
        <v/>
      </c>
      <c r="M304" s="15" t="str">
        <f t="shared" si="12"/>
        <v/>
      </c>
      <c r="N304" s="15" t="str">
        <f>IF(Beregningsark!AQ304="","",IF(OR(I304="Motorvejsstrækning",I304="Frakørselsflettestrækning",I304="Tilkørselsflettestrækning",I304="Motorvejsforgrening",I304="Motorvejssammenløb",I304="Motorvejsvekselstrækning",I304="Sideanlæg"),Beregningsark!AN304*Beregningsark!J304*Beregningsark!K304*Beregningsark!L304*Beregningsark!N304*Beregningsark!P304*Beregningsark!R304*Beregningsark!S304*Beregningsark!V304*Beregningsark!Y304*Beregningsark!Z304*Beregningsark!AB304*Beregningsark!AD304*Beregningsark!AH304*Beregningsark!AJ304,Beregningsark!AN304*Beregningsark!J304*Beregningsark!K304*Beregningsark!L304*Beregningsark!N304*Beregningsark!P304*Beregningsark!R304*Beregningsark!S304*Beregningsark!V304*Beregningsark!Y304*Beregningsark!Z304*Beregningsark!AB304*Beregningsark!AD304*Beregningsark!AH304*Beregningsark!AJ304*0.7672))</f>
        <v/>
      </c>
      <c r="O304" s="15" t="str">
        <f>IF(Beregningsark!AQ304="","",IF(OR(I304="Motorvejsstrækning",I304="Frakørselsflettestrækning",I304="Tilkørselsflettestrækning",I304="Motorvejsforgrening",I304="Motorvejssammenløb",I304="Motorvejsvekselstrækning",I304="Sideanlæg"),Beregningsark!AO304*Beregningsark!J304*Beregningsark!K304*Beregningsark!L304*Beregningsark!N304*Beregningsark!P304*Beregningsark!R304*Beregningsark!S304*Beregningsark!W304*Beregningsark!Y304*Beregningsark!Z304*Beregningsark!AB304*Beregningsark!AD304*Beregningsark!AH304*Beregningsark!AJ304,Beregningsark!AO304*Beregningsark!J304*Beregningsark!K304*Beregningsark!L304*Beregningsark!N304*Beregningsark!P304*Beregningsark!R304*Beregningsark!S304*Beregningsark!W304*Beregningsark!Y304*Beregningsark!Z304*Beregningsark!AB304*Beregningsark!AD304*Beregningsark!AH304*Beregningsark!AJ304*0.7672))</f>
        <v/>
      </c>
      <c r="P304" s="15" t="str">
        <f>IF(Beregningsark!AQ304="","",IF(OR(I304="Motorvejsstrækning",I304="Frakørselsflettestrækning",I304="Tilkørselsflettestrækning",I304="Motorvejsforgrening",I304="Motorvejssammenløb",I304="Motorvejsvekselstrækning",I304="Sideanlæg"),Beregningsark!AP304*Beregningsark!J304*Beregningsark!K304*Beregningsark!L304*Beregningsark!N304*Beregningsark!P304*Beregningsark!R304*Beregningsark!S304*Beregningsark!X304*Beregningsark!Y304*Beregningsark!Z304*Beregningsark!AB304*Beregningsark!AD304*Beregningsark!AI304*Beregningsark!AJ304,Beregningsark!AP304*Beregningsark!J304*Beregningsark!K304*Beregningsark!L304*Beregningsark!N304*Beregningsark!P304*Beregningsark!R304*Beregningsark!S304*Beregningsark!X304*Beregningsark!Y304*Beregningsark!Z304*Beregningsark!AB304*Beregningsark!AD304*Beregningsark!AI304*Beregningsark!AJ304*0.7672))</f>
        <v/>
      </c>
      <c r="Q304" s="15" t="str">
        <f t="shared" si="13"/>
        <v/>
      </c>
      <c r="R304" s="17" t="str">
        <f t="shared" si="14"/>
        <v/>
      </c>
    </row>
    <row r="305" spans="1:18" x14ac:dyDescent="0.25">
      <c r="A305" s="4" t="str">
        <f>IF(Inddata!A320="","",Inddata!A320)</f>
        <v/>
      </c>
      <c r="B305" s="4" t="str">
        <f>IF(Inddata!B320="","",Inddata!B320)</f>
        <v/>
      </c>
      <c r="C305" s="4" t="str">
        <f>IF(Inddata!C320="","",Inddata!C320)</f>
        <v/>
      </c>
      <c r="D305" s="4" t="str">
        <f>IF(Inddata!D320="","",Inddata!D320)</f>
        <v/>
      </c>
      <c r="E305" s="4" t="str">
        <f>IF(Inddata!E320="","",Inddata!E320)</f>
        <v/>
      </c>
      <c r="F305" s="4" t="str">
        <f>IF(Inddata!F320="","",Inddata!F320)</f>
        <v/>
      </c>
      <c r="G305" s="4">
        <f>IF(Inddata!G320="","",Inddata!G320)</f>
        <v>0</v>
      </c>
      <c r="H305" s="4" t="str">
        <f>IF(Inddata!H320&gt;0.5,Inddata!H320,"")</f>
        <v/>
      </c>
      <c r="I305" s="4" t="str">
        <f>IF(Inddata!I320="","",Inddata!I320)</f>
        <v/>
      </c>
      <c r="J305" s="15" t="str">
        <f>IF(Beregningsark!AQ305="","",IF(OR(I305="Motorvejsstrækning",I305="Frakørselsflettestrækning",I305="Tilkørselsflettestrækning",I305="Motorvejsforgrening",I305="Motorvejssammenløb",I305="Motorvejsvekselstrækning",I305="Sideanlæg"),Beregningsark!AK305*Beregningsark!J305*Beregningsark!K305*Beregningsark!L305*Beregningsark!N305*Beregningsark!P305*Beregningsark!R305*Beregningsark!S305*Beregningsark!T305*Beregningsark!Y305*Beregningsark!Z305*Beregningsark!AB305*Beregningsark!AD305*Beregningsark!AF305*Beregningsark!AJ305,Beregningsark!AK305*Beregningsark!J305*Beregningsark!K305*Beregningsark!L305*Beregningsark!N305*Beregningsark!P305*Beregningsark!R305*Beregningsark!S305*Beregningsark!T305*Beregningsark!Y305*Beregningsark!Z305*Beregningsark!AB305*Beregningsark!AD305*Beregningsark!AF305*Beregningsark!AJ305*0.7672))</f>
        <v/>
      </c>
      <c r="K305" s="15" t="str">
        <f>IF(Beregningsark!AQ305="","",IF(OR(I305="Motorvejsstrækning",I305="Frakørselsflettestrækning",I305="Tilkørselsflettestrækning",I305="Motorvejsforgrening",I305="Motorvejssammenløb",I305="Motorvejsvekselstrækning",I305="Sideanlæg"),Beregningsark!AL305*Beregningsark!J305*Beregningsark!K305*Beregningsark!M305*Beregningsark!O305*Beregningsark!P305*Beregningsark!Q305*Beregningsark!R305*Beregningsark!S305*Beregningsark!T305*Beregningsark!Y305*Beregningsark!AA305*Beregningsark!AC305*Beregningsark!AE305*Beregningsark!AG305*Beregningsark!AJ305,Beregningsark!AL305*Beregningsark!J305*Beregningsark!K305*Beregningsark!M305*Beregningsark!O305*Beregningsark!P305*Beregningsark!Q305*Beregningsark!R305*Beregningsark!S305*Beregningsark!T305*Beregningsark!Y305*Beregningsark!AA305*Beregningsark!AC305*Beregningsark!AE305*Beregningsark!AG305*Beregningsark!AJ305*0.8833))</f>
        <v/>
      </c>
      <c r="L305" s="15" t="str">
        <f>IF(Beregningsark!AQ305="","",IF(OR(I305="Motorvejsstrækning",I305="Frakørselsflettestrækning",I305="Tilkørselsflettestrækning",I305="Motorvejsforgrening",I305="Motorvejssammenløb",I305="Motorvejsvekselstrækning",I305="Sideanlæg"),Beregningsark!AM305*Beregningsark!J305*Beregningsark!K305*Beregningsark!M305*Beregningsark!O305*Beregningsark!P305*Beregningsark!Q305*Beregningsark!R305*Beregningsark!S305*Beregningsark!U305*Beregningsark!Y305*Beregningsark!AA305*Beregningsark!AC305*Beregningsark!AE305*Beregningsark!AG305*Beregningsark!AJ305,Beregningsark!AM305*Beregningsark!J305*Beregningsark!K305*Beregningsark!M305*Beregningsark!O305*Beregningsark!P305*Beregningsark!Q305*Beregningsark!R305*Beregningsark!S305*Beregningsark!U305*Beregningsark!Y305*Beregningsark!AA305*Beregningsark!AC305*Beregningsark!AE305*Beregningsark!AG305*Beregningsark!AJ305*1.1176))</f>
        <v/>
      </c>
      <c r="M305" s="15" t="str">
        <f t="shared" si="12"/>
        <v/>
      </c>
      <c r="N305" s="15" t="str">
        <f>IF(Beregningsark!AQ305="","",IF(OR(I305="Motorvejsstrækning",I305="Frakørselsflettestrækning",I305="Tilkørselsflettestrækning",I305="Motorvejsforgrening",I305="Motorvejssammenløb",I305="Motorvejsvekselstrækning",I305="Sideanlæg"),Beregningsark!AN305*Beregningsark!J305*Beregningsark!K305*Beregningsark!L305*Beregningsark!N305*Beregningsark!P305*Beregningsark!R305*Beregningsark!S305*Beregningsark!V305*Beregningsark!Y305*Beregningsark!Z305*Beregningsark!AB305*Beregningsark!AD305*Beregningsark!AH305*Beregningsark!AJ305,Beregningsark!AN305*Beregningsark!J305*Beregningsark!K305*Beregningsark!L305*Beregningsark!N305*Beregningsark!P305*Beregningsark!R305*Beregningsark!S305*Beregningsark!V305*Beregningsark!Y305*Beregningsark!Z305*Beregningsark!AB305*Beregningsark!AD305*Beregningsark!AH305*Beregningsark!AJ305*0.7672))</f>
        <v/>
      </c>
      <c r="O305" s="15" t="str">
        <f>IF(Beregningsark!AQ305="","",IF(OR(I305="Motorvejsstrækning",I305="Frakørselsflettestrækning",I305="Tilkørselsflettestrækning",I305="Motorvejsforgrening",I305="Motorvejssammenløb",I305="Motorvejsvekselstrækning",I305="Sideanlæg"),Beregningsark!AO305*Beregningsark!J305*Beregningsark!K305*Beregningsark!L305*Beregningsark!N305*Beregningsark!P305*Beregningsark!R305*Beregningsark!S305*Beregningsark!W305*Beregningsark!Y305*Beregningsark!Z305*Beregningsark!AB305*Beregningsark!AD305*Beregningsark!AH305*Beregningsark!AJ305,Beregningsark!AO305*Beregningsark!J305*Beregningsark!K305*Beregningsark!L305*Beregningsark!N305*Beregningsark!P305*Beregningsark!R305*Beregningsark!S305*Beregningsark!W305*Beregningsark!Y305*Beregningsark!Z305*Beregningsark!AB305*Beregningsark!AD305*Beregningsark!AH305*Beregningsark!AJ305*0.7672))</f>
        <v/>
      </c>
      <c r="P305" s="15" t="str">
        <f>IF(Beregningsark!AQ305="","",IF(OR(I305="Motorvejsstrækning",I305="Frakørselsflettestrækning",I305="Tilkørselsflettestrækning",I305="Motorvejsforgrening",I305="Motorvejssammenløb",I305="Motorvejsvekselstrækning",I305="Sideanlæg"),Beregningsark!AP305*Beregningsark!J305*Beregningsark!K305*Beregningsark!L305*Beregningsark!N305*Beregningsark!P305*Beregningsark!R305*Beregningsark!S305*Beregningsark!X305*Beregningsark!Y305*Beregningsark!Z305*Beregningsark!AB305*Beregningsark!AD305*Beregningsark!AI305*Beregningsark!AJ305,Beregningsark!AP305*Beregningsark!J305*Beregningsark!K305*Beregningsark!L305*Beregningsark!N305*Beregningsark!P305*Beregningsark!R305*Beregningsark!S305*Beregningsark!X305*Beregningsark!Y305*Beregningsark!Z305*Beregningsark!AB305*Beregningsark!AD305*Beregningsark!AI305*Beregningsark!AJ305*0.7672))</f>
        <v/>
      </c>
      <c r="Q305" s="15" t="str">
        <f t="shared" si="13"/>
        <v/>
      </c>
      <c r="R305" s="17" t="str">
        <f t="shared" si="14"/>
        <v/>
      </c>
    </row>
    <row r="306" spans="1:18" x14ac:dyDescent="0.25">
      <c r="A306" s="4" t="str">
        <f>IF(Inddata!A321="","",Inddata!A321)</f>
        <v/>
      </c>
      <c r="B306" s="4" t="str">
        <f>IF(Inddata!B321="","",Inddata!B321)</f>
        <v/>
      </c>
      <c r="C306" s="4" t="str">
        <f>IF(Inddata!C321="","",Inddata!C321)</f>
        <v/>
      </c>
      <c r="D306" s="4" t="str">
        <f>IF(Inddata!D321="","",Inddata!D321)</f>
        <v/>
      </c>
      <c r="E306" s="4" t="str">
        <f>IF(Inddata!E321="","",Inddata!E321)</f>
        <v/>
      </c>
      <c r="F306" s="4" t="str">
        <f>IF(Inddata!F321="","",Inddata!F321)</f>
        <v/>
      </c>
      <c r="G306" s="4">
        <f>IF(Inddata!G321="","",Inddata!G321)</f>
        <v>0</v>
      </c>
      <c r="H306" s="4" t="str">
        <f>IF(Inddata!H321&gt;0.5,Inddata!H321,"")</f>
        <v/>
      </c>
      <c r="I306" s="4" t="str">
        <f>IF(Inddata!I321="","",Inddata!I321)</f>
        <v/>
      </c>
      <c r="J306" s="15" t="str">
        <f>IF(Beregningsark!AQ306="","",IF(OR(I306="Motorvejsstrækning",I306="Frakørselsflettestrækning",I306="Tilkørselsflettestrækning",I306="Motorvejsforgrening",I306="Motorvejssammenløb",I306="Motorvejsvekselstrækning",I306="Sideanlæg"),Beregningsark!AK306*Beregningsark!J306*Beregningsark!K306*Beregningsark!L306*Beregningsark!N306*Beregningsark!P306*Beregningsark!R306*Beregningsark!S306*Beregningsark!T306*Beregningsark!Y306*Beregningsark!Z306*Beregningsark!AB306*Beregningsark!AD306*Beregningsark!AF306*Beregningsark!AJ306,Beregningsark!AK306*Beregningsark!J306*Beregningsark!K306*Beregningsark!L306*Beregningsark!N306*Beregningsark!P306*Beregningsark!R306*Beregningsark!S306*Beregningsark!T306*Beregningsark!Y306*Beregningsark!Z306*Beregningsark!AB306*Beregningsark!AD306*Beregningsark!AF306*Beregningsark!AJ306*0.7672))</f>
        <v/>
      </c>
      <c r="K306" s="15" t="str">
        <f>IF(Beregningsark!AQ306="","",IF(OR(I306="Motorvejsstrækning",I306="Frakørselsflettestrækning",I306="Tilkørselsflettestrækning",I306="Motorvejsforgrening",I306="Motorvejssammenløb",I306="Motorvejsvekselstrækning",I306="Sideanlæg"),Beregningsark!AL306*Beregningsark!J306*Beregningsark!K306*Beregningsark!M306*Beregningsark!O306*Beregningsark!P306*Beregningsark!Q306*Beregningsark!R306*Beregningsark!S306*Beregningsark!T306*Beregningsark!Y306*Beregningsark!AA306*Beregningsark!AC306*Beregningsark!AE306*Beregningsark!AG306*Beregningsark!AJ306,Beregningsark!AL306*Beregningsark!J306*Beregningsark!K306*Beregningsark!M306*Beregningsark!O306*Beregningsark!P306*Beregningsark!Q306*Beregningsark!R306*Beregningsark!S306*Beregningsark!T306*Beregningsark!Y306*Beregningsark!AA306*Beregningsark!AC306*Beregningsark!AE306*Beregningsark!AG306*Beregningsark!AJ306*0.8833))</f>
        <v/>
      </c>
      <c r="L306" s="15" t="str">
        <f>IF(Beregningsark!AQ306="","",IF(OR(I306="Motorvejsstrækning",I306="Frakørselsflettestrækning",I306="Tilkørselsflettestrækning",I306="Motorvejsforgrening",I306="Motorvejssammenløb",I306="Motorvejsvekselstrækning",I306="Sideanlæg"),Beregningsark!AM306*Beregningsark!J306*Beregningsark!K306*Beregningsark!M306*Beregningsark!O306*Beregningsark!P306*Beregningsark!Q306*Beregningsark!R306*Beregningsark!S306*Beregningsark!U306*Beregningsark!Y306*Beregningsark!AA306*Beregningsark!AC306*Beregningsark!AE306*Beregningsark!AG306*Beregningsark!AJ306,Beregningsark!AM306*Beregningsark!J306*Beregningsark!K306*Beregningsark!M306*Beregningsark!O306*Beregningsark!P306*Beregningsark!Q306*Beregningsark!R306*Beregningsark!S306*Beregningsark!U306*Beregningsark!Y306*Beregningsark!AA306*Beregningsark!AC306*Beregningsark!AE306*Beregningsark!AG306*Beregningsark!AJ306*1.1176))</f>
        <v/>
      </c>
      <c r="M306" s="15" t="str">
        <f t="shared" si="12"/>
        <v/>
      </c>
      <c r="N306" s="15" t="str">
        <f>IF(Beregningsark!AQ306="","",IF(OR(I306="Motorvejsstrækning",I306="Frakørselsflettestrækning",I306="Tilkørselsflettestrækning",I306="Motorvejsforgrening",I306="Motorvejssammenløb",I306="Motorvejsvekselstrækning",I306="Sideanlæg"),Beregningsark!AN306*Beregningsark!J306*Beregningsark!K306*Beregningsark!L306*Beregningsark!N306*Beregningsark!P306*Beregningsark!R306*Beregningsark!S306*Beregningsark!V306*Beregningsark!Y306*Beregningsark!Z306*Beregningsark!AB306*Beregningsark!AD306*Beregningsark!AH306*Beregningsark!AJ306,Beregningsark!AN306*Beregningsark!J306*Beregningsark!K306*Beregningsark!L306*Beregningsark!N306*Beregningsark!P306*Beregningsark!R306*Beregningsark!S306*Beregningsark!V306*Beregningsark!Y306*Beregningsark!Z306*Beregningsark!AB306*Beregningsark!AD306*Beregningsark!AH306*Beregningsark!AJ306*0.7672))</f>
        <v/>
      </c>
      <c r="O306" s="15" t="str">
        <f>IF(Beregningsark!AQ306="","",IF(OR(I306="Motorvejsstrækning",I306="Frakørselsflettestrækning",I306="Tilkørselsflettestrækning",I306="Motorvejsforgrening",I306="Motorvejssammenløb",I306="Motorvejsvekselstrækning",I306="Sideanlæg"),Beregningsark!AO306*Beregningsark!J306*Beregningsark!K306*Beregningsark!L306*Beregningsark!N306*Beregningsark!P306*Beregningsark!R306*Beregningsark!S306*Beregningsark!W306*Beregningsark!Y306*Beregningsark!Z306*Beregningsark!AB306*Beregningsark!AD306*Beregningsark!AH306*Beregningsark!AJ306,Beregningsark!AO306*Beregningsark!J306*Beregningsark!K306*Beregningsark!L306*Beregningsark!N306*Beregningsark!P306*Beregningsark!R306*Beregningsark!S306*Beregningsark!W306*Beregningsark!Y306*Beregningsark!Z306*Beregningsark!AB306*Beregningsark!AD306*Beregningsark!AH306*Beregningsark!AJ306*0.7672))</f>
        <v/>
      </c>
      <c r="P306" s="15" t="str">
        <f>IF(Beregningsark!AQ306="","",IF(OR(I306="Motorvejsstrækning",I306="Frakørselsflettestrækning",I306="Tilkørselsflettestrækning",I306="Motorvejsforgrening",I306="Motorvejssammenløb",I306="Motorvejsvekselstrækning",I306="Sideanlæg"),Beregningsark!AP306*Beregningsark!J306*Beregningsark!K306*Beregningsark!L306*Beregningsark!N306*Beregningsark!P306*Beregningsark!R306*Beregningsark!S306*Beregningsark!X306*Beregningsark!Y306*Beregningsark!Z306*Beregningsark!AB306*Beregningsark!AD306*Beregningsark!AI306*Beregningsark!AJ306,Beregningsark!AP306*Beregningsark!J306*Beregningsark!K306*Beregningsark!L306*Beregningsark!N306*Beregningsark!P306*Beregningsark!R306*Beregningsark!S306*Beregningsark!X306*Beregningsark!Y306*Beregningsark!Z306*Beregningsark!AB306*Beregningsark!AD306*Beregningsark!AI306*Beregningsark!AJ306*0.7672))</f>
        <v/>
      </c>
      <c r="Q306" s="15" t="str">
        <f t="shared" si="13"/>
        <v/>
      </c>
      <c r="R306" s="17" t="str">
        <f t="shared" si="14"/>
        <v/>
      </c>
    </row>
    <row r="307" spans="1:18" x14ac:dyDescent="0.25">
      <c r="A307" s="4" t="str">
        <f>IF(Inddata!A322="","",Inddata!A322)</f>
        <v/>
      </c>
      <c r="B307" s="4" t="str">
        <f>IF(Inddata!B322="","",Inddata!B322)</f>
        <v/>
      </c>
      <c r="C307" s="4" t="str">
        <f>IF(Inddata!C322="","",Inddata!C322)</f>
        <v/>
      </c>
      <c r="D307" s="4" t="str">
        <f>IF(Inddata!D322="","",Inddata!D322)</f>
        <v/>
      </c>
      <c r="E307" s="4" t="str">
        <f>IF(Inddata!E322="","",Inddata!E322)</f>
        <v/>
      </c>
      <c r="F307" s="4" t="str">
        <f>IF(Inddata!F322="","",Inddata!F322)</f>
        <v/>
      </c>
      <c r="G307" s="4">
        <f>IF(Inddata!G322="","",Inddata!G322)</f>
        <v>0</v>
      </c>
      <c r="H307" s="4" t="str">
        <f>IF(Inddata!H322&gt;0.5,Inddata!H322,"")</f>
        <v/>
      </c>
      <c r="I307" s="4" t="str">
        <f>IF(Inddata!I322="","",Inddata!I322)</f>
        <v/>
      </c>
      <c r="J307" s="15" t="str">
        <f>IF(Beregningsark!AQ307="","",IF(OR(I307="Motorvejsstrækning",I307="Frakørselsflettestrækning",I307="Tilkørselsflettestrækning",I307="Motorvejsforgrening",I307="Motorvejssammenløb",I307="Motorvejsvekselstrækning",I307="Sideanlæg"),Beregningsark!AK307*Beregningsark!J307*Beregningsark!K307*Beregningsark!L307*Beregningsark!N307*Beregningsark!P307*Beregningsark!R307*Beregningsark!S307*Beregningsark!T307*Beregningsark!Y307*Beregningsark!Z307*Beregningsark!AB307*Beregningsark!AD307*Beregningsark!AF307*Beregningsark!AJ307,Beregningsark!AK307*Beregningsark!J307*Beregningsark!K307*Beregningsark!L307*Beregningsark!N307*Beregningsark!P307*Beregningsark!R307*Beregningsark!S307*Beregningsark!T307*Beregningsark!Y307*Beregningsark!Z307*Beregningsark!AB307*Beregningsark!AD307*Beregningsark!AF307*Beregningsark!AJ307*0.7672))</f>
        <v/>
      </c>
      <c r="K307" s="15" t="str">
        <f>IF(Beregningsark!AQ307="","",IF(OR(I307="Motorvejsstrækning",I307="Frakørselsflettestrækning",I307="Tilkørselsflettestrækning",I307="Motorvejsforgrening",I307="Motorvejssammenløb",I307="Motorvejsvekselstrækning",I307="Sideanlæg"),Beregningsark!AL307*Beregningsark!J307*Beregningsark!K307*Beregningsark!M307*Beregningsark!O307*Beregningsark!P307*Beregningsark!Q307*Beregningsark!R307*Beregningsark!S307*Beregningsark!T307*Beregningsark!Y307*Beregningsark!AA307*Beregningsark!AC307*Beregningsark!AE307*Beregningsark!AG307*Beregningsark!AJ307,Beregningsark!AL307*Beregningsark!J307*Beregningsark!K307*Beregningsark!M307*Beregningsark!O307*Beregningsark!P307*Beregningsark!Q307*Beregningsark!R307*Beregningsark!S307*Beregningsark!T307*Beregningsark!Y307*Beregningsark!AA307*Beregningsark!AC307*Beregningsark!AE307*Beregningsark!AG307*Beregningsark!AJ307*0.8833))</f>
        <v/>
      </c>
      <c r="L307" s="15" t="str">
        <f>IF(Beregningsark!AQ307="","",IF(OR(I307="Motorvejsstrækning",I307="Frakørselsflettestrækning",I307="Tilkørselsflettestrækning",I307="Motorvejsforgrening",I307="Motorvejssammenløb",I307="Motorvejsvekselstrækning",I307="Sideanlæg"),Beregningsark!AM307*Beregningsark!J307*Beregningsark!K307*Beregningsark!M307*Beregningsark!O307*Beregningsark!P307*Beregningsark!Q307*Beregningsark!R307*Beregningsark!S307*Beregningsark!U307*Beregningsark!Y307*Beregningsark!AA307*Beregningsark!AC307*Beregningsark!AE307*Beregningsark!AG307*Beregningsark!AJ307,Beregningsark!AM307*Beregningsark!J307*Beregningsark!K307*Beregningsark!M307*Beregningsark!O307*Beregningsark!P307*Beregningsark!Q307*Beregningsark!R307*Beregningsark!S307*Beregningsark!U307*Beregningsark!Y307*Beregningsark!AA307*Beregningsark!AC307*Beregningsark!AE307*Beregningsark!AG307*Beregningsark!AJ307*1.1176))</f>
        <v/>
      </c>
      <c r="M307" s="15" t="str">
        <f t="shared" si="12"/>
        <v/>
      </c>
      <c r="N307" s="15" t="str">
        <f>IF(Beregningsark!AQ307="","",IF(OR(I307="Motorvejsstrækning",I307="Frakørselsflettestrækning",I307="Tilkørselsflettestrækning",I307="Motorvejsforgrening",I307="Motorvejssammenløb",I307="Motorvejsvekselstrækning",I307="Sideanlæg"),Beregningsark!AN307*Beregningsark!J307*Beregningsark!K307*Beregningsark!L307*Beregningsark!N307*Beregningsark!P307*Beregningsark!R307*Beregningsark!S307*Beregningsark!V307*Beregningsark!Y307*Beregningsark!Z307*Beregningsark!AB307*Beregningsark!AD307*Beregningsark!AH307*Beregningsark!AJ307,Beregningsark!AN307*Beregningsark!J307*Beregningsark!K307*Beregningsark!L307*Beregningsark!N307*Beregningsark!P307*Beregningsark!R307*Beregningsark!S307*Beregningsark!V307*Beregningsark!Y307*Beregningsark!Z307*Beregningsark!AB307*Beregningsark!AD307*Beregningsark!AH307*Beregningsark!AJ307*0.7672))</f>
        <v/>
      </c>
      <c r="O307" s="15" t="str">
        <f>IF(Beregningsark!AQ307="","",IF(OR(I307="Motorvejsstrækning",I307="Frakørselsflettestrækning",I307="Tilkørselsflettestrækning",I307="Motorvejsforgrening",I307="Motorvejssammenløb",I307="Motorvejsvekselstrækning",I307="Sideanlæg"),Beregningsark!AO307*Beregningsark!J307*Beregningsark!K307*Beregningsark!L307*Beregningsark!N307*Beregningsark!P307*Beregningsark!R307*Beregningsark!S307*Beregningsark!W307*Beregningsark!Y307*Beregningsark!Z307*Beregningsark!AB307*Beregningsark!AD307*Beregningsark!AH307*Beregningsark!AJ307,Beregningsark!AO307*Beregningsark!J307*Beregningsark!K307*Beregningsark!L307*Beregningsark!N307*Beregningsark!P307*Beregningsark!R307*Beregningsark!S307*Beregningsark!W307*Beregningsark!Y307*Beregningsark!Z307*Beregningsark!AB307*Beregningsark!AD307*Beregningsark!AH307*Beregningsark!AJ307*0.7672))</f>
        <v/>
      </c>
      <c r="P307" s="15" t="str">
        <f>IF(Beregningsark!AQ307="","",IF(OR(I307="Motorvejsstrækning",I307="Frakørselsflettestrækning",I307="Tilkørselsflettestrækning",I307="Motorvejsforgrening",I307="Motorvejssammenløb",I307="Motorvejsvekselstrækning",I307="Sideanlæg"),Beregningsark!AP307*Beregningsark!J307*Beregningsark!K307*Beregningsark!L307*Beregningsark!N307*Beregningsark!P307*Beregningsark!R307*Beregningsark!S307*Beregningsark!X307*Beregningsark!Y307*Beregningsark!Z307*Beregningsark!AB307*Beregningsark!AD307*Beregningsark!AI307*Beregningsark!AJ307,Beregningsark!AP307*Beregningsark!J307*Beregningsark!K307*Beregningsark!L307*Beregningsark!N307*Beregningsark!P307*Beregningsark!R307*Beregningsark!S307*Beregningsark!X307*Beregningsark!Y307*Beregningsark!Z307*Beregningsark!AB307*Beregningsark!AD307*Beregningsark!AI307*Beregningsark!AJ307*0.7672))</f>
        <v/>
      </c>
      <c r="Q307" s="15" t="str">
        <f t="shared" si="13"/>
        <v/>
      </c>
      <c r="R307" s="17" t="str">
        <f t="shared" si="14"/>
        <v/>
      </c>
    </row>
    <row r="308" spans="1:18" x14ac:dyDescent="0.25">
      <c r="A308" s="4" t="str">
        <f>IF(Inddata!A323="","",Inddata!A323)</f>
        <v/>
      </c>
      <c r="B308" s="4" t="str">
        <f>IF(Inddata!B323="","",Inddata!B323)</f>
        <v/>
      </c>
      <c r="C308" s="4" t="str">
        <f>IF(Inddata!C323="","",Inddata!C323)</f>
        <v/>
      </c>
      <c r="D308" s="4" t="str">
        <f>IF(Inddata!D323="","",Inddata!D323)</f>
        <v/>
      </c>
      <c r="E308" s="4" t="str">
        <f>IF(Inddata!E323="","",Inddata!E323)</f>
        <v/>
      </c>
      <c r="F308" s="4" t="str">
        <f>IF(Inddata!F323="","",Inddata!F323)</f>
        <v/>
      </c>
      <c r="G308" s="4">
        <f>IF(Inddata!G323="","",Inddata!G323)</f>
        <v>0</v>
      </c>
      <c r="H308" s="4" t="str">
        <f>IF(Inddata!H323&gt;0.5,Inddata!H323,"")</f>
        <v/>
      </c>
      <c r="I308" s="4" t="str">
        <f>IF(Inddata!I323="","",Inddata!I323)</f>
        <v/>
      </c>
      <c r="J308" s="15" t="str">
        <f>IF(Beregningsark!AQ308="","",IF(OR(I308="Motorvejsstrækning",I308="Frakørselsflettestrækning",I308="Tilkørselsflettestrækning",I308="Motorvejsforgrening",I308="Motorvejssammenløb",I308="Motorvejsvekselstrækning",I308="Sideanlæg"),Beregningsark!AK308*Beregningsark!J308*Beregningsark!K308*Beregningsark!L308*Beregningsark!N308*Beregningsark!P308*Beregningsark!R308*Beregningsark!S308*Beregningsark!T308*Beregningsark!Y308*Beregningsark!Z308*Beregningsark!AB308*Beregningsark!AD308*Beregningsark!AF308*Beregningsark!AJ308,Beregningsark!AK308*Beregningsark!J308*Beregningsark!K308*Beregningsark!L308*Beregningsark!N308*Beregningsark!P308*Beregningsark!R308*Beregningsark!S308*Beregningsark!T308*Beregningsark!Y308*Beregningsark!Z308*Beregningsark!AB308*Beregningsark!AD308*Beregningsark!AF308*Beregningsark!AJ308*0.7672))</f>
        <v/>
      </c>
      <c r="K308" s="15" t="str">
        <f>IF(Beregningsark!AQ308="","",IF(OR(I308="Motorvejsstrækning",I308="Frakørselsflettestrækning",I308="Tilkørselsflettestrækning",I308="Motorvejsforgrening",I308="Motorvejssammenløb",I308="Motorvejsvekselstrækning",I308="Sideanlæg"),Beregningsark!AL308*Beregningsark!J308*Beregningsark!K308*Beregningsark!M308*Beregningsark!O308*Beregningsark!P308*Beregningsark!Q308*Beregningsark!R308*Beregningsark!S308*Beregningsark!T308*Beregningsark!Y308*Beregningsark!AA308*Beregningsark!AC308*Beregningsark!AE308*Beregningsark!AG308*Beregningsark!AJ308,Beregningsark!AL308*Beregningsark!J308*Beregningsark!K308*Beregningsark!M308*Beregningsark!O308*Beregningsark!P308*Beregningsark!Q308*Beregningsark!R308*Beregningsark!S308*Beregningsark!T308*Beregningsark!Y308*Beregningsark!AA308*Beregningsark!AC308*Beregningsark!AE308*Beregningsark!AG308*Beregningsark!AJ308*0.8833))</f>
        <v/>
      </c>
      <c r="L308" s="15" t="str">
        <f>IF(Beregningsark!AQ308="","",IF(OR(I308="Motorvejsstrækning",I308="Frakørselsflettestrækning",I308="Tilkørselsflettestrækning",I308="Motorvejsforgrening",I308="Motorvejssammenløb",I308="Motorvejsvekselstrækning",I308="Sideanlæg"),Beregningsark!AM308*Beregningsark!J308*Beregningsark!K308*Beregningsark!M308*Beregningsark!O308*Beregningsark!P308*Beregningsark!Q308*Beregningsark!R308*Beregningsark!S308*Beregningsark!U308*Beregningsark!Y308*Beregningsark!AA308*Beregningsark!AC308*Beregningsark!AE308*Beregningsark!AG308*Beregningsark!AJ308,Beregningsark!AM308*Beregningsark!J308*Beregningsark!K308*Beregningsark!M308*Beregningsark!O308*Beregningsark!P308*Beregningsark!Q308*Beregningsark!R308*Beregningsark!S308*Beregningsark!U308*Beregningsark!Y308*Beregningsark!AA308*Beregningsark!AC308*Beregningsark!AE308*Beregningsark!AG308*Beregningsark!AJ308*1.1176))</f>
        <v/>
      </c>
      <c r="M308" s="15" t="str">
        <f t="shared" si="12"/>
        <v/>
      </c>
      <c r="N308" s="15" t="str">
        <f>IF(Beregningsark!AQ308="","",IF(OR(I308="Motorvejsstrækning",I308="Frakørselsflettestrækning",I308="Tilkørselsflettestrækning",I308="Motorvejsforgrening",I308="Motorvejssammenløb",I308="Motorvejsvekselstrækning",I308="Sideanlæg"),Beregningsark!AN308*Beregningsark!J308*Beregningsark!K308*Beregningsark!L308*Beregningsark!N308*Beregningsark!P308*Beregningsark!R308*Beregningsark!S308*Beregningsark!V308*Beregningsark!Y308*Beregningsark!Z308*Beregningsark!AB308*Beregningsark!AD308*Beregningsark!AH308*Beregningsark!AJ308,Beregningsark!AN308*Beregningsark!J308*Beregningsark!K308*Beregningsark!L308*Beregningsark!N308*Beregningsark!P308*Beregningsark!R308*Beregningsark!S308*Beregningsark!V308*Beregningsark!Y308*Beregningsark!Z308*Beregningsark!AB308*Beregningsark!AD308*Beregningsark!AH308*Beregningsark!AJ308*0.7672))</f>
        <v/>
      </c>
      <c r="O308" s="15" t="str">
        <f>IF(Beregningsark!AQ308="","",IF(OR(I308="Motorvejsstrækning",I308="Frakørselsflettestrækning",I308="Tilkørselsflettestrækning",I308="Motorvejsforgrening",I308="Motorvejssammenløb",I308="Motorvejsvekselstrækning",I308="Sideanlæg"),Beregningsark!AO308*Beregningsark!J308*Beregningsark!K308*Beregningsark!L308*Beregningsark!N308*Beregningsark!P308*Beregningsark!R308*Beregningsark!S308*Beregningsark!W308*Beregningsark!Y308*Beregningsark!Z308*Beregningsark!AB308*Beregningsark!AD308*Beregningsark!AH308*Beregningsark!AJ308,Beregningsark!AO308*Beregningsark!J308*Beregningsark!K308*Beregningsark!L308*Beregningsark!N308*Beregningsark!P308*Beregningsark!R308*Beregningsark!S308*Beregningsark!W308*Beregningsark!Y308*Beregningsark!Z308*Beregningsark!AB308*Beregningsark!AD308*Beregningsark!AH308*Beregningsark!AJ308*0.7672))</f>
        <v/>
      </c>
      <c r="P308" s="15" t="str">
        <f>IF(Beregningsark!AQ308="","",IF(OR(I308="Motorvejsstrækning",I308="Frakørselsflettestrækning",I308="Tilkørselsflettestrækning",I308="Motorvejsforgrening",I308="Motorvejssammenløb",I308="Motorvejsvekselstrækning",I308="Sideanlæg"),Beregningsark!AP308*Beregningsark!J308*Beregningsark!K308*Beregningsark!L308*Beregningsark!N308*Beregningsark!P308*Beregningsark!R308*Beregningsark!S308*Beregningsark!X308*Beregningsark!Y308*Beregningsark!Z308*Beregningsark!AB308*Beregningsark!AD308*Beregningsark!AI308*Beregningsark!AJ308,Beregningsark!AP308*Beregningsark!J308*Beregningsark!K308*Beregningsark!L308*Beregningsark!N308*Beregningsark!P308*Beregningsark!R308*Beregningsark!S308*Beregningsark!X308*Beregningsark!Y308*Beregningsark!Z308*Beregningsark!AB308*Beregningsark!AD308*Beregningsark!AI308*Beregningsark!AJ308*0.7672))</f>
        <v/>
      </c>
      <c r="Q308" s="15" t="str">
        <f t="shared" si="13"/>
        <v/>
      </c>
      <c r="R308" s="17" t="str">
        <f t="shared" si="14"/>
        <v/>
      </c>
    </row>
    <row r="309" spans="1:18" x14ac:dyDescent="0.25">
      <c r="A309" s="4" t="str">
        <f>IF(Inddata!A324="","",Inddata!A324)</f>
        <v/>
      </c>
      <c r="B309" s="4" t="str">
        <f>IF(Inddata!B324="","",Inddata!B324)</f>
        <v/>
      </c>
      <c r="C309" s="4" t="str">
        <f>IF(Inddata!C324="","",Inddata!C324)</f>
        <v/>
      </c>
      <c r="D309" s="4" t="str">
        <f>IF(Inddata!D324="","",Inddata!D324)</f>
        <v/>
      </c>
      <c r="E309" s="4" t="str">
        <f>IF(Inddata!E324="","",Inddata!E324)</f>
        <v/>
      </c>
      <c r="F309" s="4" t="str">
        <f>IF(Inddata!F324="","",Inddata!F324)</f>
        <v/>
      </c>
      <c r="G309" s="4">
        <f>IF(Inddata!G324="","",Inddata!G324)</f>
        <v>0</v>
      </c>
      <c r="H309" s="4" t="str">
        <f>IF(Inddata!H324&gt;0.5,Inddata!H324,"")</f>
        <v/>
      </c>
      <c r="I309" s="4" t="str">
        <f>IF(Inddata!I324="","",Inddata!I324)</f>
        <v/>
      </c>
      <c r="J309" s="15" t="str">
        <f>IF(Beregningsark!AQ309="","",IF(OR(I309="Motorvejsstrækning",I309="Frakørselsflettestrækning",I309="Tilkørselsflettestrækning",I309="Motorvejsforgrening",I309="Motorvejssammenløb",I309="Motorvejsvekselstrækning",I309="Sideanlæg"),Beregningsark!AK309*Beregningsark!J309*Beregningsark!K309*Beregningsark!L309*Beregningsark!N309*Beregningsark!P309*Beregningsark!R309*Beregningsark!S309*Beregningsark!T309*Beregningsark!Y309*Beregningsark!Z309*Beregningsark!AB309*Beregningsark!AD309*Beregningsark!AF309*Beregningsark!AJ309,Beregningsark!AK309*Beregningsark!J309*Beregningsark!K309*Beregningsark!L309*Beregningsark!N309*Beregningsark!P309*Beregningsark!R309*Beregningsark!S309*Beregningsark!T309*Beregningsark!Y309*Beregningsark!Z309*Beregningsark!AB309*Beregningsark!AD309*Beregningsark!AF309*Beregningsark!AJ309*0.7672))</f>
        <v/>
      </c>
      <c r="K309" s="15" t="str">
        <f>IF(Beregningsark!AQ309="","",IF(OR(I309="Motorvejsstrækning",I309="Frakørselsflettestrækning",I309="Tilkørselsflettestrækning",I309="Motorvejsforgrening",I309="Motorvejssammenløb",I309="Motorvejsvekselstrækning",I309="Sideanlæg"),Beregningsark!AL309*Beregningsark!J309*Beregningsark!K309*Beregningsark!M309*Beregningsark!O309*Beregningsark!P309*Beregningsark!Q309*Beregningsark!R309*Beregningsark!S309*Beregningsark!T309*Beregningsark!Y309*Beregningsark!AA309*Beregningsark!AC309*Beregningsark!AE309*Beregningsark!AG309*Beregningsark!AJ309,Beregningsark!AL309*Beregningsark!J309*Beregningsark!K309*Beregningsark!M309*Beregningsark!O309*Beregningsark!P309*Beregningsark!Q309*Beregningsark!R309*Beregningsark!S309*Beregningsark!T309*Beregningsark!Y309*Beregningsark!AA309*Beregningsark!AC309*Beregningsark!AE309*Beregningsark!AG309*Beregningsark!AJ309*0.8833))</f>
        <v/>
      </c>
      <c r="L309" s="15" t="str">
        <f>IF(Beregningsark!AQ309="","",IF(OR(I309="Motorvejsstrækning",I309="Frakørselsflettestrækning",I309="Tilkørselsflettestrækning",I309="Motorvejsforgrening",I309="Motorvejssammenløb",I309="Motorvejsvekselstrækning",I309="Sideanlæg"),Beregningsark!AM309*Beregningsark!J309*Beregningsark!K309*Beregningsark!M309*Beregningsark!O309*Beregningsark!P309*Beregningsark!Q309*Beregningsark!R309*Beregningsark!S309*Beregningsark!U309*Beregningsark!Y309*Beregningsark!AA309*Beregningsark!AC309*Beregningsark!AE309*Beregningsark!AG309*Beregningsark!AJ309,Beregningsark!AM309*Beregningsark!J309*Beregningsark!K309*Beregningsark!M309*Beregningsark!O309*Beregningsark!P309*Beregningsark!Q309*Beregningsark!R309*Beregningsark!S309*Beregningsark!U309*Beregningsark!Y309*Beregningsark!AA309*Beregningsark!AC309*Beregningsark!AE309*Beregningsark!AG309*Beregningsark!AJ309*1.1176))</f>
        <v/>
      </c>
      <c r="M309" s="15" t="str">
        <f t="shared" si="12"/>
        <v/>
      </c>
      <c r="N309" s="15" t="str">
        <f>IF(Beregningsark!AQ309="","",IF(OR(I309="Motorvejsstrækning",I309="Frakørselsflettestrækning",I309="Tilkørselsflettestrækning",I309="Motorvejsforgrening",I309="Motorvejssammenløb",I309="Motorvejsvekselstrækning",I309="Sideanlæg"),Beregningsark!AN309*Beregningsark!J309*Beregningsark!K309*Beregningsark!L309*Beregningsark!N309*Beregningsark!P309*Beregningsark!R309*Beregningsark!S309*Beregningsark!V309*Beregningsark!Y309*Beregningsark!Z309*Beregningsark!AB309*Beregningsark!AD309*Beregningsark!AH309*Beregningsark!AJ309,Beregningsark!AN309*Beregningsark!J309*Beregningsark!K309*Beregningsark!L309*Beregningsark!N309*Beregningsark!P309*Beregningsark!R309*Beregningsark!S309*Beregningsark!V309*Beregningsark!Y309*Beregningsark!Z309*Beregningsark!AB309*Beregningsark!AD309*Beregningsark!AH309*Beregningsark!AJ309*0.7672))</f>
        <v/>
      </c>
      <c r="O309" s="15" t="str">
        <f>IF(Beregningsark!AQ309="","",IF(OR(I309="Motorvejsstrækning",I309="Frakørselsflettestrækning",I309="Tilkørselsflettestrækning",I309="Motorvejsforgrening",I309="Motorvejssammenløb",I309="Motorvejsvekselstrækning",I309="Sideanlæg"),Beregningsark!AO309*Beregningsark!J309*Beregningsark!K309*Beregningsark!L309*Beregningsark!N309*Beregningsark!P309*Beregningsark!R309*Beregningsark!S309*Beregningsark!W309*Beregningsark!Y309*Beregningsark!Z309*Beregningsark!AB309*Beregningsark!AD309*Beregningsark!AH309*Beregningsark!AJ309,Beregningsark!AO309*Beregningsark!J309*Beregningsark!K309*Beregningsark!L309*Beregningsark!N309*Beregningsark!P309*Beregningsark!R309*Beregningsark!S309*Beregningsark!W309*Beregningsark!Y309*Beregningsark!Z309*Beregningsark!AB309*Beregningsark!AD309*Beregningsark!AH309*Beregningsark!AJ309*0.7672))</f>
        <v/>
      </c>
      <c r="P309" s="15" t="str">
        <f>IF(Beregningsark!AQ309="","",IF(OR(I309="Motorvejsstrækning",I309="Frakørselsflettestrækning",I309="Tilkørselsflettestrækning",I309="Motorvejsforgrening",I309="Motorvejssammenløb",I309="Motorvejsvekselstrækning",I309="Sideanlæg"),Beregningsark!AP309*Beregningsark!J309*Beregningsark!K309*Beregningsark!L309*Beregningsark!N309*Beregningsark!P309*Beregningsark!R309*Beregningsark!S309*Beregningsark!X309*Beregningsark!Y309*Beregningsark!Z309*Beregningsark!AB309*Beregningsark!AD309*Beregningsark!AI309*Beregningsark!AJ309,Beregningsark!AP309*Beregningsark!J309*Beregningsark!K309*Beregningsark!L309*Beregningsark!N309*Beregningsark!P309*Beregningsark!R309*Beregningsark!S309*Beregningsark!X309*Beregningsark!Y309*Beregningsark!Z309*Beregningsark!AB309*Beregningsark!AD309*Beregningsark!AI309*Beregningsark!AJ309*0.7672))</f>
        <v/>
      </c>
      <c r="Q309" s="15" t="str">
        <f t="shared" si="13"/>
        <v/>
      </c>
      <c r="R309" s="17" t="str">
        <f t="shared" si="14"/>
        <v/>
      </c>
    </row>
    <row r="310" spans="1:18" x14ac:dyDescent="0.25">
      <c r="A310" s="4" t="str">
        <f>IF(Inddata!A325="","",Inddata!A325)</f>
        <v/>
      </c>
      <c r="B310" s="4" t="str">
        <f>IF(Inddata!B325="","",Inddata!B325)</f>
        <v/>
      </c>
      <c r="C310" s="4" t="str">
        <f>IF(Inddata!C325="","",Inddata!C325)</f>
        <v/>
      </c>
      <c r="D310" s="4" t="str">
        <f>IF(Inddata!D325="","",Inddata!D325)</f>
        <v/>
      </c>
      <c r="E310" s="4" t="str">
        <f>IF(Inddata!E325="","",Inddata!E325)</f>
        <v/>
      </c>
      <c r="F310" s="4" t="str">
        <f>IF(Inddata!F325="","",Inddata!F325)</f>
        <v/>
      </c>
      <c r="G310" s="4">
        <f>IF(Inddata!G325="","",Inddata!G325)</f>
        <v>0</v>
      </c>
      <c r="H310" s="4" t="str">
        <f>IF(Inddata!H325&gt;0.5,Inddata!H325,"")</f>
        <v/>
      </c>
      <c r="I310" s="4" t="str">
        <f>IF(Inddata!I325="","",Inddata!I325)</f>
        <v/>
      </c>
      <c r="J310" s="15" t="str">
        <f>IF(Beregningsark!AQ310="","",IF(OR(I310="Motorvejsstrækning",I310="Frakørselsflettestrækning",I310="Tilkørselsflettestrækning",I310="Motorvejsforgrening",I310="Motorvejssammenløb",I310="Motorvejsvekselstrækning",I310="Sideanlæg"),Beregningsark!AK310*Beregningsark!J310*Beregningsark!K310*Beregningsark!L310*Beregningsark!N310*Beregningsark!P310*Beregningsark!R310*Beregningsark!S310*Beregningsark!T310*Beregningsark!Y310*Beregningsark!Z310*Beregningsark!AB310*Beregningsark!AD310*Beregningsark!AF310*Beregningsark!AJ310,Beregningsark!AK310*Beregningsark!J310*Beregningsark!K310*Beregningsark!L310*Beregningsark!N310*Beregningsark!P310*Beregningsark!R310*Beregningsark!S310*Beregningsark!T310*Beregningsark!Y310*Beregningsark!Z310*Beregningsark!AB310*Beregningsark!AD310*Beregningsark!AF310*Beregningsark!AJ310*0.7672))</f>
        <v/>
      </c>
      <c r="K310" s="15" t="str">
        <f>IF(Beregningsark!AQ310="","",IF(OR(I310="Motorvejsstrækning",I310="Frakørselsflettestrækning",I310="Tilkørselsflettestrækning",I310="Motorvejsforgrening",I310="Motorvejssammenløb",I310="Motorvejsvekselstrækning",I310="Sideanlæg"),Beregningsark!AL310*Beregningsark!J310*Beregningsark!K310*Beregningsark!M310*Beregningsark!O310*Beregningsark!P310*Beregningsark!Q310*Beregningsark!R310*Beregningsark!S310*Beregningsark!T310*Beregningsark!Y310*Beregningsark!AA310*Beregningsark!AC310*Beregningsark!AE310*Beregningsark!AG310*Beregningsark!AJ310,Beregningsark!AL310*Beregningsark!J310*Beregningsark!K310*Beregningsark!M310*Beregningsark!O310*Beregningsark!P310*Beregningsark!Q310*Beregningsark!R310*Beregningsark!S310*Beregningsark!T310*Beregningsark!Y310*Beregningsark!AA310*Beregningsark!AC310*Beregningsark!AE310*Beregningsark!AG310*Beregningsark!AJ310*0.8833))</f>
        <v/>
      </c>
      <c r="L310" s="15" t="str">
        <f>IF(Beregningsark!AQ310="","",IF(OR(I310="Motorvejsstrækning",I310="Frakørselsflettestrækning",I310="Tilkørselsflettestrækning",I310="Motorvejsforgrening",I310="Motorvejssammenløb",I310="Motorvejsvekselstrækning",I310="Sideanlæg"),Beregningsark!AM310*Beregningsark!J310*Beregningsark!K310*Beregningsark!M310*Beregningsark!O310*Beregningsark!P310*Beregningsark!Q310*Beregningsark!R310*Beregningsark!S310*Beregningsark!U310*Beregningsark!Y310*Beregningsark!AA310*Beregningsark!AC310*Beregningsark!AE310*Beregningsark!AG310*Beregningsark!AJ310,Beregningsark!AM310*Beregningsark!J310*Beregningsark!K310*Beregningsark!M310*Beregningsark!O310*Beregningsark!P310*Beregningsark!Q310*Beregningsark!R310*Beregningsark!S310*Beregningsark!U310*Beregningsark!Y310*Beregningsark!AA310*Beregningsark!AC310*Beregningsark!AE310*Beregningsark!AG310*Beregningsark!AJ310*1.1176))</f>
        <v/>
      </c>
      <c r="M310" s="15" t="str">
        <f t="shared" si="12"/>
        <v/>
      </c>
      <c r="N310" s="15" t="str">
        <f>IF(Beregningsark!AQ310="","",IF(OR(I310="Motorvejsstrækning",I310="Frakørselsflettestrækning",I310="Tilkørselsflettestrækning",I310="Motorvejsforgrening",I310="Motorvejssammenløb",I310="Motorvejsvekselstrækning",I310="Sideanlæg"),Beregningsark!AN310*Beregningsark!J310*Beregningsark!K310*Beregningsark!L310*Beregningsark!N310*Beregningsark!P310*Beregningsark!R310*Beregningsark!S310*Beregningsark!V310*Beregningsark!Y310*Beregningsark!Z310*Beregningsark!AB310*Beregningsark!AD310*Beregningsark!AH310*Beregningsark!AJ310,Beregningsark!AN310*Beregningsark!J310*Beregningsark!K310*Beregningsark!L310*Beregningsark!N310*Beregningsark!P310*Beregningsark!R310*Beregningsark!S310*Beregningsark!V310*Beregningsark!Y310*Beregningsark!Z310*Beregningsark!AB310*Beregningsark!AD310*Beregningsark!AH310*Beregningsark!AJ310*0.7672))</f>
        <v/>
      </c>
      <c r="O310" s="15" t="str">
        <f>IF(Beregningsark!AQ310="","",IF(OR(I310="Motorvejsstrækning",I310="Frakørselsflettestrækning",I310="Tilkørselsflettestrækning",I310="Motorvejsforgrening",I310="Motorvejssammenløb",I310="Motorvejsvekselstrækning",I310="Sideanlæg"),Beregningsark!AO310*Beregningsark!J310*Beregningsark!K310*Beregningsark!L310*Beregningsark!N310*Beregningsark!P310*Beregningsark!R310*Beregningsark!S310*Beregningsark!W310*Beregningsark!Y310*Beregningsark!Z310*Beregningsark!AB310*Beregningsark!AD310*Beregningsark!AH310*Beregningsark!AJ310,Beregningsark!AO310*Beregningsark!J310*Beregningsark!K310*Beregningsark!L310*Beregningsark!N310*Beregningsark!P310*Beregningsark!R310*Beregningsark!S310*Beregningsark!W310*Beregningsark!Y310*Beregningsark!Z310*Beregningsark!AB310*Beregningsark!AD310*Beregningsark!AH310*Beregningsark!AJ310*0.7672))</f>
        <v/>
      </c>
      <c r="P310" s="15" t="str">
        <f>IF(Beregningsark!AQ310="","",IF(OR(I310="Motorvejsstrækning",I310="Frakørselsflettestrækning",I310="Tilkørselsflettestrækning",I310="Motorvejsforgrening",I310="Motorvejssammenløb",I310="Motorvejsvekselstrækning",I310="Sideanlæg"),Beregningsark!AP310*Beregningsark!J310*Beregningsark!K310*Beregningsark!L310*Beregningsark!N310*Beregningsark!P310*Beregningsark!R310*Beregningsark!S310*Beregningsark!X310*Beregningsark!Y310*Beregningsark!Z310*Beregningsark!AB310*Beregningsark!AD310*Beregningsark!AI310*Beregningsark!AJ310,Beregningsark!AP310*Beregningsark!J310*Beregningsark!K310*Beregningsark!L310*Beregningsark!N310*Beregningsark!P310*Beregningsark!R310*Beregningsark!S310*Beregningsark!X310*Beregningsark!Y310*Beregningsark!Z310*Beregningsark!AB310*Beregningsark!AD310*Beregningsark!AI310*Beregningsark!AJ310*0.7672))</f>
        <v/>
      </c>
      <c r="Q310" s="15" t="str">
        <f t="shared" si="13"/>
        <v/>
      </c>
      <c r="R310" s="17" t="str">
        <f t="shared" si="14"/>
        <v/>
      </c>
    </row>
    <row r="311" spans="1:18" x14ac:dyDescent="0.25">
      <c r="A311" s="4" t="str">
        <f>IF(Inddata!A326="","",Inddata!A326)</f>
        <v/>
      </c>
      <c r="B311" s="4" t="str">
        <f>IF(Inddata!B326="","",Inddata!B326)</f>
        <v/>
      </c>
      <c r="C311" s="4" t="str">
        <f>IF(Inddata!C326="","",Inddata!C326)</f>
        <v/>
      </c>
      <c r="D311" s="4" t="str">
        <f>IF(Inddata!D326="","",Inddata!D326)</f>
        <v/>
      </c>
      <c r="E311" s="4" t="str">
        <f>IF(Inddata!E326="","",Inddata!E326)</f>
        <v/>
      </c>
      <c r="F311" s="4" t="str">
        <f>IF(Inddata!F326="","",Inddata!F326)</f>
        <v/>
      </c>
      <c r="G311" s="4">
        <f>IF(Inddata!G326="","",Inddata!G326)</f>
        <v>0</v>
      </c>
      <c r="H311" s="4" t="str">
        <f>IF(Inddata!H326&gt;0.5,Inddata!H326,"")</f>
        <v/>
      </c>
      <c r="I311" s="4" t="str">
        <f>IF(Inddata!I326="","",Inddata!I326)</f>
        <v/>
      </c>
      <c r="J311" s="15" t="str">
        <f>IF(Beregningsark!AQ311="","",IF(OR(I311="Motorvejsstrækning",I311="Frakørselsflettestrækning",I311="Tilkørselsflettestrækning",I311="Motorvejsforgrening",I311="Motorvejssammenløb",I311="Motorvejsvekselstrækning",I311="Sideanlæg"),Beregningsark!AK311*Beregningsark!J311*Beregningsark!K311*Beregningsark!L311*Beregningsark!N311*Beregningsark!P311*Beregningsark!R311*Beregningsark!S311*Beregningsark!T311*Beregningsark!Y311*Beregningsark!Z311*Beregningsark!AB311*Beregningsark!AD311*Beregningsark!AF311*Beregningsark!AJ311,Beregningsark!AK311*Beregningsark!J311*Beregningsark!K311*Beregningsark!L311*Beregningsark!N311*Beregningsark!P311*Beregningsark!R311*Beregningsark!S311*Beregningsark!T311*Beregningsark!Y311*Beregningsark!Z311*Beregningsark!AB311*Beregningsark!AD311*Beregningsark!AF311*Beregningsark!AJ311*0.7672))</f>
        <v/>
      </c>
      <c r="K311" s="15" t="str">
        <f>IF(Beregningsark!AQ311="","",IF(OR(I311="Motorvejsstrækning",I311="Frakørselsflettestrækning",I311="Tilkørselsflettestrækning",I311="Motorvejsforgrening",I311="Motorvejssammenløb",I311="Motorvejsvekselstrækning",I311="Sideanlæg"),Beregningsark!AL311*Beregningsark!J311*Beregningsark!K311*Beregningsark!M311*Beregningsark!O311*Beregningsark!P311*Beregningsark!Q311*Beregningsark!R311*Beregningsark!S311*Beregningsark!T311*Beregningsark!Y311*Beregningsark!AA311*Beregningsark!AC311*Beregningsark!AE311*Beregningsark!AG311*Beregningsark!AJ311,Beregningsark!AL311*Beregningsark!J311*Beregningsark!K311*Beregningsark!M311*Beregningsark!O311*Beregningsark!P311*Beregningsark!Q311*Beregningsark!R311*Beregningsark!S311*Beregningsark!T311*Beregningsark!Y311*Beregningsark!AA311*Beregningsark!AC311*Beregningsark!AE311*Beregningsark!AG311*Beregningsark!AJ311*0.8833))</f>
        <v/>
      </c>
      <c r="L311" s="15" t="str">
        <f>IF(Beregningsark!AQ311="","",IF(OR(I311="Motorvejsstrækning",I311="Frakørselsflettestrækning",I311="Tilkørselsflettestrækning",I311="Motorvejsforgrening",I311="Motorvejssammenløb",I311="Motorvejsvekselstrækning",I311="Sideanlæg"),Beregningsark!AM311*Beregningsark!J311*Beregningsark!K311*Beregningsark!M311*Beregningsark!O311*Beregningsark!P311*Beregningsark!Q311*Beregningsark!R311*Beregningsark!S311*Beregningsark!U311*Beregningsark!Y311*Beregningsark!AA311*Beregningsark!AC311*Beregningsark!AE311*Beregningsark!AG311*Beregningsark!AJ311,Beregningsark!AM311*Beregningsark!J311*Beregningsark!K311*Beregningsark!M311*Beregningsark!O311*Beregningsark!P311*Beregningsark!Q311*Beregningsark!R311*Beregningsark!S311*Beregningsark!U311*Beregningsark!Y311*Beregningsark!AA311*Beregningsark!AC311*Beregningsark!AE311*Beregningsark!AG311*Beregningsark!AJ311*1.1176))</f>
        <v/>
      </c>
      <c r="M311" s="15" t="str">
        <f t="shared" si="12"/>
        <v/>
      </c>
      <c r="N311" s="15" t="str">
        <f>IF(Beregningsark!AQ311="","",IF(OR(I311="Motorvejsstrækning",I311="Frakørselsflettestrækning",I311="Tilkørselsflettestrækning",I311="Motorvejsforgrening",I311="Motorvejssammenløb",I311="Motorvejsvekselstrækning",I311="Sideanlæg"),Beregningsark!AN311*Beregningsark!J311*Beregningsark!K311*Beregningsark!L311*Beregningsark!N311*Beregningsark!P311*Beregningsark!R311*Beregningsark!S311*Beregningsark!V311*Beregningsark!Y311*Beregningsark!Z311*Beregningsark!AB311*Beregningsark!AD311*Beregningsark!AH311*Beregningsark!AJ311,Beregningsark!AN311*Beregningsark!J311*Beregningsark!K311*Beregningsark!L311*Beregningsark!N311*Beregningsark!P311*Beregningsark!R311*Beregningsark!S311*Beregningsark!V311*Beregningsark!Y311*Beregningsark!Z311*Beregningsark!AB311*Beregningsark!AD311*Beregningsark!AH311*Beregningsark!AJ311*0.7672))</f>
        <v/>
      </c>
      <c r="O311" s="15" t="str">
        <f>IF(Beregningsark!AQ311="","",IF(OR(I311="Motorvejsstrækning",I311="Frakørselsflettestrækning",I311="Tilkørselsflettestrækning",I311="Motorvejsforgrening",I311="Motorvejssammenløb",I311="Motorvejsvekselstrækning",I311="Sideanlæg"),Beregningsark!AO311*Beregningsark!J311*Beregningsark!K311*Beregningsark!L311*Beregningsark!N311*Beregningsark!P311*Beregningsark!R311*Beregningsark!S311*Beregningsark!W311*Beregningsark!Y311*Beregningsark!Z311*Beregningsark!AB311*Beregningsark!AD311*Beregningsark!AH311*Beregningsark!AJ311,Beregningsark!AO311*Beregningsark!J311*Beregningsark!K311*Beregningsark!L311*Beregningsark!N311*Beregningsark!P311*Beregningsark!R311*Beregningsark!S311*Beregningsark!W311*Beregningsark!Y311*Beregningsark!Z311*Beregningsark!AB311*Beregningsark!AD311*Beregningsark!AH311*Beregningsark!AJ311*0.7672))</f>
        <v/>
      </c>
      <c r="P311" s="15" t="str">
        <f>IF(Beregningsark!AQ311="","",IF(OR(I311="Motorvejsstrækning",I311="Frakørselsflettestrækning",I311="Tilkørselsflettestrækning",I311="Motorvejsforgrening",I311="Motorvejssammenløb",I311="Motorvejsvekselstrækning",I311="Sideanlæg"),Beregningsark!AP311*Beregningsark!J311*Beregningsark!K311*Beregningsark!L311*Beregningsark!N311*Beregningsark!P311*Beregningsark!R311*Beregningsark!S311*Beregningsark!X311*Beregningsark!Y311*Beregningsark!Z311*Beregningsark!AB311*Beregningsark!AD311*Beregningsark!AI311*Beregningsark!AJ311,Beregningsark!AP311*Beregningsark!J311*Beregningsark!K311*Beregningsark!L311*Beregningsark!N311*Beregningsark!P311*Beregningsark!R311*Beregningsark!S311*Beregningsark!X311*Beregningsark!Y311*Beregningsark!Z311*Beregningsark!AB311*Beregningsark!AD311*Beregningsark!AI311*Beregningsark!AJ311*0.7672))</f>
        <v/>
      </c>
      <c r="Q311" s="15" t="str">
        <f t="shared" si="13"/>
        <v/>
      </c>
      <c r="R311" s="17" t="str">
        <f t="shared" si="14"/>
        <v/>
      </c>
    </row>
    <row r="312" spans="1:18" x14ac:dyDescent="0.25">
      <c r="A312" s="4" t="str">
        <f>IF(Inddata!A327="","",Inddata!A327)</f>
        <v/>
      </c>
      <c r="B312" s="4" t="str">
        <f>IF(Inddata!B327="","",Inddata!B327)</f>
        <v/>
      </c>
      <c r="C312" s="4" t="str">
        <f>IF(Inddata!C327="","",Inddata!C327)</f>
        <v/>
      </c>
      <c r="D312" s="4" t="str">
        <f>IF(Inddata!D327="","",Inddata!D327)</f>
        <v/>
      </c>
      <c r="E312" s="4" t="str">
        <f>IF(Inddata!E327="","",Inddata!E327)</f>
        <v/>
      </c>
      <c r="F312" s="4" t="str">
        <f>IF(Inddata!F327="","",Inddata!F327)</f>
        <v/>
      </c>
      <c r="G312" s="4">
        <f>IF(Inddata!G327="","",Inddata!G327)</f>
        <v>0</v>
      </c>
      <c r="H312" s="4" t="str">
        <f>IF(Inddata!H327&gt;0.5,Inddata!H327,"")</f>
        <v/>
      </c>
      <c r="I312" s="4" t="str">
        <f>IF(Inddata!I327="","",Inddata!I327)</f>
        <v/>
      </c>
      <c r="J312" s="15" t="str">
        <f>IF(Beregningsark!AQ312="","",IF(OR(I312="Motorvejsstrækning",I312="Frakørselsflettestrækning",I312="Tilkørselsflettestrækning",I312="Motorvejsforgrening",I312="Motorvejssammenløb",I312="Motorvejsvekselstrækning",I312="Sideanlæg"),Beregningsark!AK312*Beregningsark!J312*Beregningsark!K312*Beregningsark!L312*Beregningsark!N312*Beregningsark!P312*Beregningsark!R312*Beregningsark!S312*Beregningsark!T312*Beregningsark!Y312*Beregningsark!Z312*Beregningsark!AB312*Beregningsark!AD312*Beregningsark!AF312*Beregningsark!AJ312,Beregningsark!AK312*Beregningsark!J312*Beregningsark!K312*Beregningsark!L312*Beregningsark!N312*Beregningsark!P312*Beregningsark!R312*Beregningsark!S312*Beregningsark!T312*Beregningsark!Y312*Beregningsark!Z312*Beregningsark!AB312*Beregningsark!AD312*Beregningsark!AF312*Beregningsark!AJ312*0.7672))</f>
        <v/>
      </c>
      <c r="K312" s="15" t="str">
        <f>IF(Beregningsark!AQ312="","",IF(OR(I312="Motorvejsstrækning",I312="Frakørselsflettestrækning",I312="Tilkørselsflettestrækning",I312="Motorvejsforgrening",I312="Motorvejssammenløb",I312="Motorvejsvekselstrækning",I312="Sideanlæg"),Beregningsark!AL312*Beregningsark!J312*Beregningsark!K312*Beregningsark!M312*Beregningsark!O312*Beregningsark!P312*Beregningsark!Q312*Beregningsark!R312*Beregningsark!S312*Beregningsark!T312*Beregningsark!Y312*Beregningsark!AA312*Beregningsark!AC312*Beregningsark!AE312*Beregningsark!AG312*Beregningsark!AJ312,Beregningsark!AL312*Beregningsark!J312*Beregningsark!K312*Beregningsark!M312*Beregningsark!O312*Beregningsark!P312*Beregningsark!Q312*Beregningsark!R312*Beregningsark!S312*Beregningsark!T312*Beregningsark!Y312*Beregningsark!AA312*Beregningsark!AC312*Beregningsark!AE312*Beregningsark!AG312*Beregningsark!AJ312*0.8833))</f>
        <v/>
      </c>
      <c r="L312" s="15" t="str">
        <f>IF(Beregningsark!AQ312="","",IF(OR(I312="Motorvejsstrækning",I312="Frakørselsflettestrækning",I312="Tilkørselsflettestrækning",I312="Motorvejsforgrening",I312="Motorvejssammenløb",I312="Motorvejsvekselstrækning",I312="Sideanlæg"),Beregningsark!AM312*Beregningsark!J312*Beregningsark!K312*Beregningsark!M312*Beregningsark!O312*Beregningsark!P312*Beregningsark!Q312*Beregningsark!R312*Beregningsark!S312*Beregningsark!U312*Beregningsark!Y312*Beregningsark!AA312*Beregningsark!AC312*Beregningsark!AE312*Beregningsark!AG312*Beregningsark!AJ312,Beregningsark!AM312*Beregningsark!J312*Beregningsark!K312*Beregningsark!M312*Beregningsark!O312*Beregningsark!P312*Beregningsark!Q312*Beregningsark!R312*Beregningsark!S312*Beregningsark!U312*Beregningsark!Y312*Beregningsark!AA312*Beregningsark!AC312*Beregningsark!AE312*Beregningsark!AG312*Beregningsark!AJ312*1.1176))</f>
        <v/>
      </c>
      <c r="M312" s="15" t="str">
        <f t="shared" si="12"/>
        <v/>
      </c>
      <c r="N312" s="15" t="str">
        <f>IF(Beregningsark!AQ312="","",IF(OR(I312="Motorvejsstrækning",I312="Frakørselsflettestrækning",I312="Tilkørselsflettestrækning",I312="Motorvejsforgrening",I312="Motorvejssammenløb",I312="Motorvejsvekselstrækning",I312="Sideanlæg"),Beregningsark!AN312*Beregningsark!J312*Beregningsark!K312*Beregningsark!L312*Beregningsark!N312*Beregningsark!P312*Beregningsark!R312*Beregningsark!S312*Beregningsark!V312*Beregningsark!Y312*Beregningsark!Z312*Beregningsark!AB312*Beregningsark!AD312*Beregningsark!AH312*Beregningsark!AJ312,Beregningsark!AN312*Beregningsark!J312*Beregningsark!K312*Beregningsark!L312*Beregningsark!N312*Beregningsark!P312*Beregningsark!R312*Beregningsark!S312*Beregningsark!V312*Beregningsark!Y312*Beregningsark!Z312*Beregningsark!AB312*Beregningsark!AD312*Beregningsark!AH312*Beregningsark!AJ312*0.7672))</f>
        <v/>
      </c>
      <c r="O312" s="15" t="str">
        <f>IF(Beregningsark!AQ312="","",IF(OR(I312="Motorvejsstrækning",I312="Frakørselsflettestrækning",I312="Tilkørselsflettestrækning",I312="Motorvejsforgrening",I312="Motorvejssammenløb",I312="Motorvejsvekselstrækning",I312="Sideanlæg"),Beregningsark!AO312*Beregningsark!J312*Beregningsark!K312*Beregningsark!L312*Beregningsark!N312*Beregningsark!P312*Beregningsark!R312*Beregningsark!S312*Beregningsark!W312*Beregningsark!Y312*Beregningsark!Z312*Beregningsark!AB312*Beregningsark!AD312*Beregningsark!AH312*Beregningsark!AJ312,Beregningsark!AO312*Beregningsark!J312*Beregningsark!K312*Beregningsark!L312*Beregningsark!N312*Beregningsark!P312*Beregningsark!R312*Beregningsark!S312*Beregningsark!W312*Beregningsark!Y312*Beregningsark!Z312*Beregningsark!AB312*Beregningsark!AD312*Beregningsark!AH312*Beregningsark!AJ312*0.7672))</f>
        <v/>
      </c>
      <c r="P312" s="15" t="str">
        <f>IF(Beregningsark!AQ312="","",IF(OR(I312="Motorvejsstrækning",I312="Frakørselsflettestrækning",I312="Tilkørselsflettestrækning",I312="Motorvejsforgrening",I312="Motorvejssammenløb",I312="Motorvejsvekselstrækning",I312="Sideanlæg"),Beregningsark!AP312*Beregningsark!J312*Beregningsark!K312*Beregningsark!L312*Beregningsark!N312*Beregningsark!P312*Beregningsark!R312*Beregningsark!S312*Beregningsark!X312*Beregningsark!Y312*Beregningsark!Z312*Beregningsark!AB312*Beregningsark!AD312*Beregningsark!AI312*Beregningsark!AJ312,Beregningsark!AP312*Beregningsark!J312*Beregningsark!K312*Beregningsark!L312*Beregningsark!N312*Beregningsark!P312*Beregningsark!R312*Beregningsark!S312*Beregningsark!X312*Beregningsark!Y312*Beregningsark!Z312*Beregningsark!AB312*Beregningsark!AD312*Beregningsark!AI312*Beregningsark!AJ312*0.7672))</f>
        <v/>
      </c>
      <c r="Q312" s="15" t="str">
        <f t="shared" si="13"/>
        <v/>
      </c>
      <c r="R312" s="17" t="str">
        <f t="shared" si="14"/>
        <v/>
      </c>
    </row>
    <row r="313" spans="1:18" x14ac:dyDescent="0.25">
      <c r="A313" s="4" t="str">
        <f>IF(Inddata!A328="","",Inddata!A328)</f>
        <v/>
      </c>
      <c r="B313" s="4" t="str">
        <f>IF(Inddata!B328="","",Inddata!B328)</f>
        <v/>
      </c>
      <c r="C313" s="4" t="str">
        <f>IF(Inddata!C328="","",Inddata!C328)</f>
        <v/>
      </c>
      <c r="D313" s="4" t="str">
        <f>IF(Inddata!D328="","",Inddata!D328)</f>
        <v/>
      </c>
      <c r="E313" s="4" t="str">
        <f>IF(Inddata!E328="","",Inddata!E328)</f>
        <v/>
      </c>
      <c r="F313" s="4" t="str">
        <f>IF(Inddata!F328="","",Inddata!F328)</f>
        <v/>
      </c>
      <c r="G313" s="4">
        <f>IF(Inddata!G328="","",Inddata!G328)</f>
        <v>0</v>
      </c>
      <c r="H313" s="4" t="str">
        <f>IF(Inddata!H328&gt;0.5,Inddata!H328,"")</f>
        <v/>
      </c>
      <c r="I313" s="4" t="str">
        <f>IF(Inddata!I328="","",Inddata!I328)</f>
        <v/>
      </c>
      <c r="J313" s="15" t="str">
        <f>IF(Beregningsark!AQ313="","",IF(OR(I313="Motorvejsstrækning",I313="Frakørselsflettestrækning",I313="Tilkørselsflettestrækning",I313="Motorvejsforgrening",I313="Motorvejssammenløb",I313="Motorvejsvekselstrækning",I313="Sideanlæg"),Beregningsark!AK313*Beregningsark!J313*Beregningsark!K313*Beregningsark!L313*Beregningsark!N313*Beregningsark!P313*Beregningsark!R313*Beregningsark!S313*Beregningsark!T313*Beregningsark!Y313*Beregningsark!Z313*Beregningsark!AB313*Beregningsark!AD313*Beregningsark!AF313*Beregningsark!AJ313,Beregningsark!AK313*Beregningsark!J313*Beregningsark!K313*Beregningsark!L313*Beregningsark!N313*Beregningsark!P313*Beregningsark!R313*Beregningsark!S313*Beregningsark!T313*Beregningsark!Y313*Beregningsark!Z313*Beregningsark!AB313*Beregningsark!AD313*Beregningsark!AF313*Beregningsark!AJ313*0.7672))</f>
        <v/>
      </c>
      <c r="K313" s="15" t="str">
        <f>IF(Beregningsark!AQ313="","",IF(OR(I313="Motorvejsstrækning",I313="Frakørselsflettestrækning",I313="Tilkørselsflettestrækning",I313="Motorvejsforgrening",I313="Motorvejssammenløb",I313="Motorvejsvekselstrækning",I313="Sideanlæg"),Beregningsark!AL313*Beregningsark!J313*Beregningsark!K313*Beregningsark!M313*Beregningsark!O313*Beregningsark!P313*Beregningsark!Q313*Beregningsark!R313*Beregningsark!S313*Beregningsark!T313*Beregningsark!Y313*Beregningsark!AA313*Beregningsark!AC313*Beregningsark!AE313*Beregningsark!AG313*Beregningsark!AJ313,Beregningsark!AL313*Beregningsark!J313*Beregningsark!K313*Beregningsark!M313*Beregningsark!O313*Beregningsark!P313*Beregningsark!Q313*Beregningsark!R313*Beregningsark!S313*Beregningsark!T313*Beregningsark!Y313*Beregningsark!AA313*Beregningsark!AC313*Beregningsark!AE313*Beregningsark!AG313*Beregningsark!AJ313*0.8833))</f>
        <v/>
      </c>
      <c r="L313" s="15" t="str">
        <f>IF(Beregningsark!AQ313="","",IF(OR(I313="Motorvejsstrækning",I313="Frakørselsflettestrækning",I313="Tilkørselsflettestrækning",I313="Motorvejsforgrening",I313="Motorvejssammenløb",I313="Motorvejsvekselstrækning",I313="Sideanlæg"),Beregningsark!AM313*Beregningsark!J313*Beregningsark!K313*Beregningsark!M313*Beregningsark!O313*Beregningsark!P313*Beregningsark!Q313*Beregningsark!R313*Beregningsark!S313*Beregningsark!U313*Beregningsark!Y313*Beregningsark!AA313*Beregningsark!AC313*Beregningsark!AE313*Beregningsark!AG313*Beregningsark!AJ313,Beregningsark!AM313*Beregningsark!J313*Beregningsark!K313*Beregningsark!M313*Beregningsark!O313*Beregningsark!P313*Beregningsark!Q313*Beregningsark!R313*Beregningsark!S313*Beregningsark!U313*Beregningsark!Y313*Beregningsark!AA313*Beregningsark!AC313*Beregningsark!AE313*Beregningsark!AG313*Beregningsark!AJ313*1.1176))</f>
        <v/>
      </c>
      <c r="M313" s="15" t="str">
        <f t="shared" si="12"/>
        <v/>
      </c>
      <c r="N313" s="15" t="str">
        <f>IF(Beregningsark!AQ313="","",IF(OR(I313="Motorvejsstrækning",I313="Frakørselsflettestrækning",I313="Tilkørselsflettestrækning",I313="Motorvejsforgrening",I313="Motorvejssammenløb",I313="Motorvejsvekselstrækning",I313="Sideanlæg"),Beregningsark!AN313*Beregningsark!J313*Beregningsark!K313*Beregningsark!L313*Beregningsark!N313*Beregningsark!P313*Beregningsark!R313*Beregningsark!S313*Beregningsark!V313*Beregningsark!Y313*Beregningsark!Z313*Beregningsark!AB313*Beregningsark!AD313*Beregningsark!AH313*Beregningsark!AJ313,Beregningsark!AN313*Beregningsark!J313*Beregningsark!K313*Beregningsark!L313*Beregningsark!N313*Beregningsark!P313*Beregningsark!R313*Beregningsark!S313*Beregningsark!V313*Beregningsark!Y313*Beregningsark!Z313*Beregningsark!AB313*Beregningsark!AD313*Beregningsark!AH313*Beregningsark!AJ313*0.7672))</f>
        <v/>
      </c>
      <c r="O313" s="15" t="str">
        <f>IF(Beregningsark!AQ313="","",IF(OR(I313="Motorvejsstrækning",I313="Frakørselsflettestrækning",I313="Tilkørselsflettestrækning",I313="Motorvejsforgrening",I313="Motorvejssammenløb",I313="Motorvejsvekselstrækning",I313="Sideanlæg"),Beregningsark!AO313*Beregningsark!J313*Beregningsark!K313*Beregningsark!L313*Beregningsark!N313*Beregningsark!P313*Beregningsark!R313*Beregningsark!S313*Beregningsark!W313*Beregningsark!Y313*Beregningsark!Z313*Beregningsark!AB313*Beregningsark!AD313*Beregningsark!AH313*Beregningsark!AJ313,Beregningsark!AO313*Beregningsark!J313*Beregningsark!K313*Beregningsark!L313*Beregningsark!N313*Beregningsark!P313*Beregningsark!R313*Beregningsark!S313*Beregningsark!W313*Beregningsark!Y313*Beregningsark!Z313*Beregningsark!AB313*Beregningsark!AD313*Beregningsark!AH313*Beregningsark!AJ313*0.7672))</f>
        <v/>
      </c>
      <c r="P313" s="15" t="str">
        <f>IF(Beregningsark!AQ313="","",IF(OR(I313="Motorvejsstrækning",I313="Frakørselsflettestrækning",I313="Tilkørselsflettestrækning",I313="Motorvejsforgrening",I313="Motorvejssammenløb",I313="Motorvejsvekselstrækning",I313="Sideanlæg"),Beregningsark!AP313*Beregningsark!J313*Beregningsark!K313*Beregningsark!L313*Beregningsark!N313*Beregningsark!P313*Beregningsark!R313*Beregningsark!S313*Beregningsark!X313*Beregningsark!Y313*Beregningsark!Z313*Beregningsark!AB313*Beregningsark!AD313*Beregningsark!AI313*Beregningsark!AJ313,Beregningsark!AP313*Beregningsark!J313*Beregningsark!K313*Beregningsark!L313*Beregningsark!N313*Beregningsark!P313*Beregningsark!R313*Beregningsark!S313*Beregningsark!X313*Beregningsark!Y313*Beregningsark!Z313*Beregningsark!AB313*Beregningsark!AD313*Beregningsark!AI313*Beregningsark!AJ313*0.7672))</f>
        <v/>
      </c>
      <c r="Q313" s="15" t="str">
        <f t="shared" si="13"/>
        <v/>
      </c>
      <c r="R313" s="17" t="str">
        <f t="shared" si="14"/>
        <v/>
      </c>
    </row>
    <row r="314" spans="1:18" x14ac:dyDescent="0.25">
      <c r="A314" s="4" t="str">
        <f>IF(Inddata!A329="","",Inddata!A329)</f>
        <v/>
      </c>
      <c r="B314" s="4" t="str">
        <f>IF(Inddata!B329="","",Inddata!B329)</f>
        <v/>
      </c>
      <c r="C314" s="4" t="str">
        <f>IF(Inddata!C329="","",Inddata!C329)</f>
        <v/>
      </c>
      <c r="D314" s="4" t="str">
        <f>IF(Inddata!D329="","",Inddata!D329)</f>
        <v/>
      </c>
      <c r="E314" s="4" t="str">
        <f>IF(Inddata!E329="","",Inddata!E329)</f>
        <v/>
      </c>
      <c r="F314" s="4" t="str">
        <f>IF(Inddata!F329="","",Inddata!F329)</f>
        <v/>
      </c>
      <c r="G314" s="4">
        <f>IF(Inddata!G329="","",Inddata!G329)</f>
        <v>0</v>
      </c>
      <c r="H314" s="4" t="str">
        <f>IF(Inddata!H329&gt;0.5,Inddata!H329,"")</f>
        <v/>
      </c>
      <c r="I314" s="4" t="str">
        <f>IF(Inddata!I329="","",Inddata!I329)</f>
        <v/>
      </c>
      <c r="J314" s="15" t="str">
        <f>IF(Beregningsark!AQ314="","",IF(OR(I314="Motorvejsstrækning",I314="Frakørselsflettestrækning",I314="Tilkørselsflettestrækning",I314="Motorvejsforgrening",I314="Motorvejssammenløb",I314="Motorvejsvekselstrækning",I314="Sideanlæg"),Beregningsark!AK314*Beregningsark!J314*Beregningsark!K314*Beregningsark!L314*Beregningsark!N314*Beregningsark!P314*Beregningsark!R314*Beregningsark!S314*Beregningsark!T314*Beregningsark!Y314*Beregningsark!Z314*Beregningsark!AB314*Beregningsark!AD314*Beregningsark!AF314*Beregningsark!AJ314,Beregningsark!AK314*Beregningsark!J314*Beregningsark!K314*Beregningsark!L314*Beregningsark!N314*Beregningsark!P314*Beregningsark!R314*Beregningsark!S314*Beregningsark!T314*Beregningsark!Y314*Beregningsark!Z314*Beregningsark!AB314*Beregningsark!AD314*Beregningsark!AF314*Beregningsark!AJ314*0.7672))</f>
        <v/>
      </c>
      <c r="K314" s="15" t="str">
        <f>IF(Beregningsark!AQ314="","",IF(OR(I314="Motorvejsstrækning",I314="Frakørselsflettestrækning",I314="Tilkørselsflettestrækning",I314="Motorvejsforgrening",I314="Motorvejssammenløb",I314="Motorvejsvekselstrækning",I314="Sideanlæg"),Beregningsark!AL314*Beregningsark!J314*Beregningsark!K314*Beregningsark!M314*Beregningsark!O314*Beregningsark!P314*Beregningsark!Q314*Beregningsark!R314*Beregningsark!S314*Beregningsark!T314*Beregningsark!Y314*Beregningsark!AA314*Beregningsark!AC314*Beregningsark!AE314*Beregningsark!AG314*Beregningsark!AJ314,Beregningsark!AL314*Beregningsark!J314*Beregningsark!K314*Beregningsark!M314*Beregningsark!O314*Beregningsark!P314*Beregningsark!Q314*Beregningsark!R314*Beregningsark!S314*Beregningsark!T314*Beregningsark!Y314*Beregningsark!AA314*Beregningsark!AC314*Beregningsark!AE314*Beregningsark!AG314*Beregningsark!AJ314*0.8833))</f>
        <v/>
      </c>
      <c r="L314" s="15" t="str">
        <f>IF(Beregningsark!AQ314="","",IF(OR(I314="Motorvejsstrækning",I314="Frakørselsflettestrækning",I314="Tilkørselsflettestrækning",I314="Motorvejsforgrening",I314="Motorvejssammenløb",I314="Motorvejsvekselstrækning",I314="Sideanlæg"),Beregningsark!AM314*Beregningsark!J314*Beregningsark!K314*Beregningsark!M314*Beregningsark!O314*Beregningsark!P314*Beregningsark!Q314*Beregningsark!R314*Beregningsark!S314*Beregningsark!U314*Beregningsark!Y314*Beregningsark!AA314*Beregningsark!AC314*Beregningsark!AE314*Beregningsark!AG314*Beregningsark!AJ314,Beregningsark!AM314*Beregningsark!J314*Beregningsark!K314*Beregningsark!M314*Beregningsark!O314*Beregningsark!P314*Beregningsark!Q314*Beregningsark!R314*Beregningsark!S314*Beregningsark!U314*Beregningsark!Y314*Beregningsark!AA314*Beregningsark!AC314*Beregningsark!AE314*Beregningsark!AG314*Beregningsark!AJ314*1.1176))</f>
        <v/>
      </c>
      <c r="M314" s="15" t="str">
        <f t="shared" si="12"/>
        <v/>
      </c>
      <c r="N314" s="15" t="str">
        <f>IF(Beregningsark!AQ314="","",IF(OR(I314="Motorvejsstrækning",I314="Frakørselsflettestrækning",I314="Tilkørselsflettestrækning",I314="Motorvejsforgrening",I314="Motorvejssammenløb",I314="Motorvejsvekselstrækning",I314="Sideanlæg"),Beregningsark!AN314*Beregningsark!J314*Beregningsark!K314*Beregningsark!L314*Beregningsark!N314*Beregningsark!P314*Beregningsark!R314*Beregningsark!S314*Beregningsark!V314*Beregningsark!Y314*Beregningsark!Z314*Beregningsark!AB314*Beregningsark!AD314*Beregningsark!AH314*Beregningsark!AJ314,Beregningsark!AN314*Beregningsark!J314*Beregningsark!K314*Beregningsark!L314*Beregningsark!N314*Beregningsark!P314*Beregningsark!R314*Beregningsark!S314*Beregningsark!V314*Beregningsark!Y314*Beregningsark!Z314*Beregningsark!AB314*Beregningsark!AD314*Beregningsark!AH314*Beregningsark!AJ314*0.7672))</f>
        <v/>
      </c>
      <c r="O314" s="15" t="str">
        <f>IF(Beregningsark!AQ314="","",IF(OR(I314="Motorvejsstrækning",I314="Frakørselsflettestrækning",I314="Tilkørselsflettestrækning",I314="Motorvejsforgrening",I314="Motorvejssammenløb",I314="Motorvejsvekselstrækning",I314="Sideanlæg"),Beregningsark!AO314*Beregningsark!J314*Beregningsark!K314*Beregningsark!L314*Beregningsark!N314*Beregningsark!P314*Beregningsark!R314*Beregningsark!S314*Beregningsark!W314*Beregningsark!Y314*Beregningsark!Z314*Beregningsark!AB314*Beregningsark!AD314*Beregningsark!AH314*Beregningsark!AJ314,Beregningsark!AO314*Beregningsark!J314*Beregningsark!K314*Beregningsark!L314*Beregningsark!N314*Beregningsark!P314*Beregningsark!R314*Beregningsark!S314*Beregningsark!W314*Beregningsark!Y314*Beregningsark!Z314*Beregningsark!AB314*Beregningsark!AD314*Beregningsark!AH314*Beregningsark!AJ314*0.7672))</f>
        <v/>
      </c>
      <c r="P314" s="15" t="str">
        <f>IF(Beregningsark!AQ314="","",IF(OR(I314="Motorvejsstrækning",I314="Frakørselsflettestrækning",I314="Tilkørselsflettestrækning",I314="Motorvejsforgrening",I314="Motorvejssammenløb",I314="Motorvejsvekselstrækning",I314="Sideanlæg"),Beregningsark!AP314*Beregningsark!J314*Beregningsark!K314*Beregningsark!L314*Beregningsark!N314*Beregningsark!P314*Beregningsark!R314*Beregningsark!S314*Beregningsark!X314*Beregningsark!Y314*Beregningsark!Z314*Beregningsark!AB314*Beregningsark!AD314*Beregningsark!AI314*Beregningsark!AJ314,Beregningsark!AP314*Beregningsark!J314*Beregningsark!K314*Beregningsark!L314*Beregningsark!N314*Beregningsark!P314*Beregningsark!R314*Beregningsark!S314*Beregningsark!X314*Beregningsark!Y314*Beregningsark!Z314*Beregningsark!AB314*Beregningsark!AD314*Beregningsark!AI314*Beregningsark!AJ314*0.7672))</f>
        <v/>
      </c>
      <c r="Q314" s="15" t="str">
        <f t="shared" si="13"/>
        <v/>
      </c>
      <c r="R314" s="17" t="str">
        <f t="shared" si="14"/>
        <v/>
      </c>
    </row>
    <row r="315" spans="1:18" x14ac:dyDescent="0.25">
      <c r="A315" s="4" t="str">
        <f>IF(Inddata!A330="","",Inddata!A330)</f>
        <v/>
      </c>
      <c r="B315" s="4" t="str">
        <f>IF(Inddata!B330="","",Inddata!B330)</f>
        <v/>
      </c>
      <c r="C315" s="4" t="str">
        <f>IF(Inddata!C330="","",Inddata!C330)</f>
        <v/>
      </c>
      <c r="D315" s="4" t="str">
        <f>IF(Inddata!D330="","",Inddata!D330)</f>
        <v/>
      </c>
      <c r="E315" s="4" t="str">
        <f>IF(Inddata!E330="","",Inddata!E330)</f>
        <v/>
      </c>
      <c r="F315" s="4" t="str">
        <f>IF(Inddata!F330="","",Inddata!F330)</f>
        <v/>
      </c>
      <c r="G315" s="4">
        <f>IF(Inddata!G330="","",Inddata!G330)</f>
        <v>0</v>
      </c>
      <c r="H315" s="4" t="str">
        <f>IF(Inddata!H330&gt;0.5,Inddata!H330,"")</f>
        <v/>
      </c>
      <c r="I315" s="4" t="str">
        <f>IF(Inddata!I330="","",Inddata!I330)</f>
        <v/>
      </c>
      <c r="J315" s="15" t="str">
        <f>IF(Beregningsark!AQ315="","",IF(OR(I315="Motorvejsstrækning",I315="Frakørselsflettestrækning",I315="Tilkørselsflettestrækning",I315="Motorvejsforgrening",I315="Motorvejssammenløb",I315="Motorvejsvekselstrækning",I315="Sideanlæg"),Beregningsark!AK315*Beregningsark!J315*Beregningsark!K315*Beregningsark!L315*Beregningsark!N315*Beregningsark!P315*Beregningsark!R315*Beregningsark!S315*Beregningsark!T315*Beregningsark!Y315*Beregningsark!Z315*Beregningsark!AB315*Beregningsark!AD315*Beregningsark!AF315*Beregningsark!AJ315,Beregningsark!AK315*Beregningsark!J315*Beregningsark!K315*Beregningsark!L315*Beregningsark!N315*Beregningsark!P315*Beregningsark!R315*Beregningsark!S315*Beregningsark!T315*Beregningsark!Y315*Beregningsark!Z315*Beregningsark!AB315*Beregningsark!AD315*Beregningsark!AF315*Beregningsark!AJ315*0.7672))</f>
        <v/>
      </c>
      <c r="K315" s="15" t="str">
        <f>IF(Beregningsark!AQ315="","",IF(OR(I315="Motorvejsstrækning",I315="Frakørselsflettestrækning",I315="Tilkørselsflettestrækning",I315="Motorvejsforgrening",I315="Motorvejssammenløb",I315="Motorvejsvekselstrækning",I315="Sideanlæg"),Beregningsark!AL315*Beregningsark!J315*Beregningsark!K315*Beregningsark!M315*Beregningsark!O315*Beregningsark!P315*Beregningsark!Q315*Beregningsark!R315*Beregningsark!S315*Beregningsark!T315*Beregningsark!Y315*Beregningsark!AA315*Beregningsark!AC315*Beregningsark!AE315*Beregningsark!AG315*Beregningsark!AJ315,Beregningsark!AL315*Beregningsark!J315*Beregningsark!K315*Beregningsark!M315*Beregningsark!O315*Beregningsark!P315*Beregningsark!Q315*Beregningsark!R315*Beregningsark!S315*Beregningsark!T315*Beregningsark!Y315*Beregningsark!AA315*Beregningsark!AC315*Beregningsark!AE315*Beregningsark!AG315*Beregningsark!AJ315*0.8833))</f>
        <v/>
      </c>
      <c r="L315" s="15" t="str">
        <f>IF(Beregningsark!AQ315="","",IF(OR(I315="Motorvejsstrækning",I315="Frakørselsflettestrækning",I315="Tilkørselsflettestrækning",I315="Motorvejsforgrening",I315="Motorvejssammenløb",I315="Motorvejsvekselstrækning",I315="Sideanlæg"),Beregningsark!AM315*Beregningsark!J315*Beregningsark!K315*Beregningsark!M315*Beregningsark!O315*Beregningsark!P315*Beregningsark!Q315*Beregningsark!R315*Beregningsark!S315*Beregningsark!U315*Beregningsark!Y315*Beregningsark!AA315*Beregningsark!AC315*Beregningsark!AE315*Beregningsark!AG315*Beregningsark!AJ315,Beregningsark!AM315*Beregningsark!J315*Beregningsark!K315*Beregningsark!M315*Beregningsark!O315*Beregningsark!P315*Beregningsark!Q315*Beregningsark!R315*Beregningsark!S315*Beregningsark!U315*Beregningsark!Y315*Beregningsark!AA315*Beregningsark!AC315*Beregningsark!AE315*Beregningsark!AG315*Beregningsark!AJ315*1.1176))</f>
        <v/>
      </c>
      <c r="M315" s="15" t="str">
        <f t="shared" si="12"/>
        <v/>
      </c>
      <c r="N315" s="15" t="str">
        <f>IF(Beregningsark!AQ315="","",IF(OR(I315="Motorvejsstrækning",I315="Frakørselsflettestrækning",I315="Tilkørselsflettestrækning",I315="Motorvejsforgrening",I315="Motorvejssammenløb",I315="Motorvejsvekselstrækning",I315="Sideanlæg"),Beregningsark!AN315*Beregningsark!J315*Beregningsark!K315*Beregningsark!L315*Beregningsark!N315*Beregningsark!P315*Beregningsark!R315*Beregningsark!S315*Beregningsark!V315*Beregningsark!Y315*Beregningsark!Z315*Beregningsark!AB315*Beregningsark!AD315*Beregningsark!AH315*Beregningsark!AJ315,Beregningsark!AN315*Beregningsark!J315*Beregningsark!K315*Beregningsark!L315*Beregningsark!N315*Beregningsark!P315*Beregningsark!R315*Beregningsark!S315*Beregningsark!V315*Beregningsark!Y315*Beregningsark!Z315*Beregningsark!AB315*Beregningsark!AD315*Beregningsark!AH315*Beregningsark!AJ315*0.7672))</f>
        <v/>
      </c>
      <c r="O315" s="15" t="str">
        <f>IF(Beregningsark!AQ315="","",IF(OR(I315="Motorvejsstrækning",I315="Frakørselsflettestrækning",I315="Tilkørselsflettestrækning",I315="Motorvejsforgrening",I315="Motorvejssammenløb",I315="Motorvejsvekselstrækning",I315="Sideanlæg"),Beregningsark!AO315*Beregningsark!J315*Beregningsark!K315*Beregningsark!L315*Beregningsark!N315*Beregningsark!P315*Beregningsark!R315*Beregningsark!S315*Beregningsark!W315*Beregningsark!Y315*Beregningsark!Z315*Beregningsark!AB315*Beregningsark!AD315*Beregningsark!AH315*Beregningsark!AJ315,Beregningsark!AO315*Beregningsark!J315*Beregningsark!K315*Beregningsark!L315*Beregningsark!N315*Beregningsark!P315*Beregningsark!R315*Beregningsark!S315*Beregningsark!W315*Beregningsark!Y315*Beregningsark!Z315*Beregningsark!AB315*Beregningsark!AD315*Beregningsark!AH315*Beregningsark!AJ315*0.7672))</f>
        <v/>
      </c>
      <c r="P315" s="15" t="str">
        <f>IF(Beregningsark!AQ315="","",IF(OR(I315="Motorvejsstrækning",I315="Frakørselsflettestrækning",I315="Tilkørselsflettestrækning",I315="Motorvejsforgrening",I315="Motorvejssammenløb",I315="Motorvejsvekselstrækning",I315="Sideanlæg"),Beregningsark!AP315*Beregningsark!J315*Beregningsark!K315*Beregningsark!L315*Beregningsark!N315*Beregningsark!P315*Beregningsark!R315*Beregningsark!S315*Beregningsark!X315*Beregningsark!Y315*Beregningsark!Z315*Beregningsark!AB315*Beregningsark!AD315*Beregningsark!AI315*Beregningsark!AJ315,Beregningsark!AP315*Beregningsark!J315*Beregningsark!K315*Beregningsark!L315*Beregningsark!N315*Beregningsark!P315*Beregningsark!R315*Beregningsark!S315*Beregningsark!X315*Beregningsark!Y315*Beregningsark!Z315*Beregningsark!AB315*Beregningsark!AD315*Beregningsark!AI315*Beregningsark!AJ315*0.7672))</f>
        <v/>
      </c>
      <c r="Q315" s="15" t="str">
        <f t="shared" si="13"/>
        <v/>
      </c>
      <c r="R315" s="17" t="str">
        <f t="shared" si="14"/>
        <v/>
      </c>
    </row>
    <row r="316" spans="1:18" x14ac:dyDescent="0.25">
      <c r="A316" s="4" t="str">
        <f>IF(Inddata!A331="","",Inddata!A331)</f>
        <v/>
      </c>
      <c r="B316" s="4" t="str">
        <f>IF(Inddata!B331="","",Inddata!B331)</f>
        <v/>
      </c>
      <c r="C316" s="4" t="str">
        <f>IF(Inddata!C331="","",Inddata!C331)</f>
        <v/>
      </c>
      <c r="D316" s="4" t="str">
        <f>IF(Inddata!D331="","",Inddata!D331)</f>
        <v/>
      </c>
      <c r="E316" s="4" t="str">
        <f>IF(Inddata!E331="","",Inddata!E331)</f>
        <v/>
      </c>
      <c r="F316" s="4" t="str">
        <f>IF(Inddata!F331="","",Inddata!F331)</f>
        <v/>
      </c>
      <c r="G316" s="4">
        <f>IF(Inddata!G331="","",Inddata!G331)</f>
        <v>0</v>
      </c>
      <c r="H316" s="4" t="str">
        <f>IF(Inddata!H331&gt;0.5,Inddata!H331,"")</f>
        <v/>
      </c>
      <c r="I316" s="4" t="str">
        <f>IF(Inddata!I331="","",Inddata!I331)</f>
        <v/>
      </c>
      <c r="J316" s="15" t="str">
        <f>IF(Beregningsark!AQ316="","",IF(OR(I316="Motorvejsstrækning",I316="Frakørselsflettestrækning",I316="Tilkørselsflettestrækning",I316="Motorvejsforgrening",I316="Motorvejssammenløb",I316="Motorvejsvekselstrækning",I316="Sideanlæg"),Beregningsark!AK316*Beregningsark!J316*Beregningsark!K316*Beregningsark!L316*Beregningsark!N316*Beregningsark!P316*Beregningsark!R316*Beregningsark!S316*Beregningsark!T316*Beregningsark!Y316*Beregningsark!Z316*Beregningsark!AB316*Beregningsark!AD316*Beregningsark!AF316*Beregningsark!AJ316,Beregningsark!AK316*Beregningsark!J316*Beregningsark!K316*Beregningsark!L316*Beregningsark!N316*Beregningsark!P316*Beregningsark!R316*Beregningsark!S316*Beregningsark!T316*Beregningsark!Y316*Beregningsark!Z316*Beregningsark!AB316*Beregningsark!AD316*Beregningsark!AF316*Beregningsark!AJ316*0.7672))</f>
        <v/>
      </c>
      <c r="K316" s="15" t="str">
        <f>IF(Beregningsark!AQ316="","",IF(OR(I316="Motorvejsstrækning",I316="Frakørselsflettestrækning",I316="Tilkørselsflettestrækning",I316="Motorvejsforgrening",I316="Motorvejssammenløb",I316="Motorvejsvekselstrækning",I316="Sideanlæg"),Beregningsark!AL316*Beregningsark!J316*Beregningsark!K316*Beregningsark!M316*Beregningsark!O316*Beregningsark!P316*Beregningsark!Q316*Beregningsark!R316*Beregningsark!S316*Beregningsark!T316*Beregningsark!Y316*Beregningsark!AA316*Beregningsark!AC316*Beregningsark!AE316*Beregningsark!AG316*Beregningsark!AJ316,Beregningsark!AL316*Beregningsark!J316*Beregningsark!K316*Beregningsark!M316*Beregningsark!O316*Beregningsark!P316*Beregningsark!Q316*Beregningsark!R316*Beregningsark!S316*Beregningsark!T316*Beregningsark!Y316*Beregningsark!AA316*Beregningsark!AC316*Beregningsark!AE316*Beregningsark!AG316*Beregningsark!AJ316*0.8833))</f>
        <v/>
      </c>
      <c r="L316" s="15" t="str">
        <f>IF(Beregningsark!AQ316="","",IF(OR(I316="Motorvejsstrækning",I316="Frakørselsflettestrækning",I316="Tilkørselsflettestrækning",I316="Motorvejsforgrening",I316="Motorvejssammenløb",I316="Motorvejsvekselstrækning",I316="Sideanlæg"),Beregningsark!AM316*Beregningsark!J316*Beregningsark!K316*Beregningsark!M316*Beregningsark!O316*Beregningsark!P316*Beregningsark!Q316*Beregningsark!R316*Beregningsark!S316*Beregningsark!U316*Beregningsark!Y316*Beregningsark!AA316*Beregningsark!AC316*Beregningsark!AE316*Beregningsark!AG316*Beregningsark!AJ316,Beregningsark!AM316*Beregningsark!J316*Beregningsark!K316*Beregningsark!M316*Beregningsark!O316*Beregningsark!P316*Beregningsark!Q316*Beregningsark!R316*Beregningsark!S316*Beregningsark!U316*Beregningsark!Y316*Beregningsark!AA316*Beregningsark!AC316*Beregningsark!AE316*Beregningsark!AG316*Beregningsark!AJ316*1.1176))</f>
        <v/>
      </c>
      <c r="M316" s="15" t="str">
        <f t="shared" si="12"/>
        <v/>
      </c>
      <c r="N316" s="15" t="str">
        <f>IF(Beregningsark!AQ316="","",IF(OR(I316="Motorvejsstrækning",I316="Frakørselsflettestrækning",I316="Tilkørselsflettestrækning",I316="Motorvejsforgrening",I316="Motorvejssammenløb",I316="Motorvejsvekselstrækning",I316="Sideanlæg"),Beregningsark!AN316*Beregningsark!J316*Beregningsark!K316*Beregningsark!L316*Beregningsark!N316*Beregningsark!P316*Beregningsark!R316*Beregningsark!S316*Beregningsark!V316*Beregningsark!Y316*Beregningsark!Z316*Beregningsark!AB316*Beregningsark!AD316*Beregningsark!AH316*Beregningsark!AJ316,Beregningsark!AN316*Beregningsark!J316*Beregningsark!K316*Beregningsark!L316*Beregningsark!N316*Beregningsark!P316*Beregningsark!R316*Beregningsark!S316*Beregningsark!V316*Beregningsark!Y316*Beregningsark!Z316*Beregningsark!AB316*Beregningsark!AD316*Beregningsark!AH316*Beregningsark!AJ316*0.7672))</f>
        <v/>
      </c>
      <c r="O316" s="15" t="str">
        <f>IF(Beregningsark!AQ316="","",IF(OR(I316="Motorvejsstrækning",I316="Frakørselsflettestrækning",I316="Tilkørselsflettestrækning",I316="Motorvejsforgrening",I316="Motorvejssammenløb",I316="Motorvejsvekselstrækning",I316="Sideanlæg"),Beregningsark!AO316*Beregningsark!J316*Beregningsark!K316*Beregningsark!L316*Beregningsark!N316*Beregningsark!P316*Beregningsark!R316*Beregningsark!S316*Beregningsark!W316*Beregningsark!Y316*Beregningsark!Z316*Beregningsark!AB316*Beregningsark!AD316*Beregningsark!AH316*Beregningsark!AJ316,Beregningsark!AO316*Beregningsark!J316*Beregningsark!K316*Beregningsark!L316*Beregningsark!N316*Beregningsark!P316*Beregningsark!R316*Beregningsark!S316*Beregningsark!W316*Beregningsark!Y316*Beregningsark!Z316*Beregningsark!AB316*Beregningsark!AD316*Beregningsark!AH316*Beregningsark!AJ316*0.7672))</f>
        <v/>
      </c>
      <c r="P316" s="15" t="str">
        <f>IF(Beregningsark!AQ316="","",IF(OR(I316="Motorvejsstrækning",I316="Frakørselsflettestrækning",I316="Tilkørselsflettestrækning",I316="Motorvejsforgrening",I316="Motorvejssammenløb",I316="Motorvejsvekselstrækning",I316="Sideanlæg"),Beregningsark!AP316*Beregningsark!J316*Beregningsark!K316*Beregningsark!L316*Beregningsark!N316*Beregningsark!P316*Beregningsark!R316*Beregningsark!S316*Beregningsark!X316*Beregningsark!Y316*Beregningsark!Z316*Beregningsark!AB316*Beregningsark!AD316*Beregningsark!AI316*Beregningsark!AJ316,Beregningsark!AP316*Beregningsark!J316*Beregningsark!K316*Beregningsark!L316*Beregningsark!N316*Beregningsark!P316*Beregningsark!R316*Beregningsark!S316*Beregningsark!X316*Beregningsark!Y316*Beregningsark!Z316*Beregningsark!AB316*Beregningsark!AD316*Beregningsark!AI316*Beregningsark!AJ316*0.7672))</f>
        <v/>
      </c>
      <c r="Q316" s="15" t="str">
        <f t="shared" si="13"/>
        <v/>
      </c>
      <c r="R316" s="17" t="str">
        <f t="shared" si="14"/>
        <v/>
      </c>
    </row>
    <row r="317" spans="1:18" x14ac:dyDescent="0.25">
      <c r="A317" s="4" t="str">
        <f>IF(Inddata!A332="","",Inddata!A332)</f>
        <v/>
      </c>
      <c r="B317" s="4" t="str">
        <f>IF(Inddata!B332="","",Inddata!B332)</f>
        <v/>
      </c>
      <c r="C317" s="4" t="str">
        <f>IF(Inddata!C332="","",Inddata!C332)</f>
        <v/>
      </c>
      <c r="D317" s="4" t="str">
        <f>IF(Inddata!D332="","",Inddata!D332)</f>
        <v/>
      </c>
      <c r="E317" s="4" t="str">
        <f>IF(Inddata!E332="","",Inddata!E332)</f>
        <v/>
      </c>
      <c r="F317" s="4" t="str">
        <f>IF(Inddata!F332="","",Inddata!F332)</f>
        <v/>
      </c>
      <c r="G317" s="4">
        <f>IF(Inddata!G332="","",Inddata!G332)</f>
        <v>0</v>
      </c>
      <c r="H317" s="4" t="str">
        <f>IF(Inddata!H332&gt;0.5,Inddata!H332,"")</f>
        <v/>
      </c>
      <c r="I317" s="4" t="str">
        <f>IF(Inddata!I332="","",Inddata!I332)</f>
        <v/>
      </c>
      <c r="J317" s="15" t="str">
        <f>IF(Beregningsark!AQ317="","",IF(OR(I317="Motorvejsstrækning",I317="Frakørselsflettestrækning",I317="Tilkørselsflettestrækning",I317="Motorvejsforgrening",I317="Motorvejssammenløb",I317="Motorvejsvekselstrækning",I317="Sideanlæg"),Beregningsark!AK317*Beregningsark!J317*Beregningsark!K317*Beregningsark!L317*Beregningsark!N317*Beregningsark!P317*Beregningsark!R317*Beregningsark!S317*Beregningsark!T317*Beregningsark!Y317*Beregningsark!Z317*Beregningsark!AB317*Beregningsark!AD317*Beregningsark!AF317*Beregningsark!AJ317,Beregningsark!AK317*Beregningsark!J317*Beregningsark!K317*Beregningsark!L317*Beregningsark!N317*Beregningsark!P317*Beregningsark!R317*Beregningsark!S317*Beregningsark!T317*Beregningsark!Y317*Beregningsark!Z317*Beregningsark!AB317*Beregningsark!AD317*Beregningsark!AF317*Beregningsark!AJ317*0.7672))</f>
        <v/>
      </c>
      <c r="K317" s="15" t="str">
        <f>IF(Beregningsark!AQ317="","",IF(OR(I317="Motorvejsstrækning",I317="Frakørselsflettestrækning",I317="Tilkørselsflettestrækning",I317="Motorvejsforgrening",I317="Motorvejssammenløb",I317="Motorvejsvekselstrækning",I317="Sideanlæg"),Beregningsark!AL317*Beregningsark!J317*Beregningsark!K317*Beregningsark!M317*Beregningsark!O317*Beregningsark!P317*Beregningsark!Q317*Beregningsark!R317*Beregningsark!S317*Beregningsark!T317*Beregningsark!Y317*Beregningsark!AA317*Beregningsark!AC317*Beregningsark!AE317*Beregningsark!AG317*Beregningsark!AJ317,Beregningsark!AL317*Beregningsark!J317*Beregningsark!K317*Beregningsark!M317*Beregningsark!O317*Beregningsark!P317*Beregningsark!Q317*Beregningsark!R317*Beregningsark!S317*Beregningsark!T317*Beregningsark!Y317*Beregningsark!AA317*Beregningsark!AC317*Beregningsark!AE317*Beregningsark!AG317*Beregningsark!AJ317*0.8833))</f>
        <v/>
      </c>
      <c r="L317" s="15" t="str">
        <f>IF(Beregningsark!AQ317="","",IF(OR(I317="Motorvejsstrækning",I317="Frakørselsflettestrækning",I317="Tilkørselsflettestrækning",I317="Motorvejsforgrening",I317="Motorvejssammenløb",I317="Motorvejsvekselstrækning",I317="Sideanlæg"),Beregningsark!AM317*Beregningsark!J317*Beregningsark!K317*Beregningsark!M317*Beregningsark!O317*Beregningsark!P317*Beregningsark!Q317*Beregningsark!R317*Beregningsark!S317*Beregningsark!U317*Beregningsark!Y317*Beregningsark!AA317*Beregningsark!AC317*Beregningsark!AE317*Beregningsark!AG317*Beregningsark!AJ317,Beregningsark!AM317*Beregningsark!J317*Beregningsark!K317*Beregningsark!M317*Beregningsark!O317*Beregningsark!P317*Beregningsark!Q317*Beregningsark!R317*Beregningsark!S317*Beregningsark!U317*Beregningsark!Y317*Beregningsark!AA317*Beregningsark!AC317*Beregningsark!AE317*Beregningsark!AG317*Beregningsark!AJ317*1.1176))</f>
        <v/>
      </c>
      <c r="M317" s="15" t="str">
        <f t="shared" si="12"/>
        <v/>
      </c>
      <c r="N317" s="15" t="str">
        <f>IF(Beregningsark!AQ317="","",IF(OR(I317="Motorvejsstrækning",I317="Frakørselsflettestrækning",I317="Tilkørselsflettestrækning",I317="Motorvejsforgrening",I317="Motorvejssammenløb",I317="Motorvejsvekselstrækning",I317="Sideanlæg"),Beregningsark!AN317*Beregningsark!J317*Beregningsark!K317*Beregningsark!L317*Beregningsark!N317*Beregningsark!P317*Beregningsark!R317*Beregningsark!S317*Beregningsark!V317*Beregningsark!Y317*Beregningsark!Z317*Beregningsark!AB317*Beregningsark!AD317*Beregningsark!AH317*Beregningsark!AJ317,Beregningsark!AN317*Beregningsark!J317*Beregningsark!K317*Beregningsark!L317*Beregningsark!N317*Beregningsark!P317*Beregningsark!R317*Beregningsark!S317*Beregningsark!V317*Beregningsark!Y317*Beregningsark!Z317*Beregningsark!AB317*Beregningsark!AD317*Beregningsark!AH317*Beregningsark!AJ317*0.7672))</f>
        <v/>
      </c>
      <c r="O317" s="15" t="str">
        <f>IF(Beregningsark!AQ317="","",IF(OR(I317="Motorvejsstrækning",I317="Frakørselsflettestrækning",I317="Tilkørselsflettestrækning",I317="Motorvejsforgrening",I317="Motorvejssammenløb",I317="Motorvejsvekselstrækning",I317="Sideanlæg"),Beregningsark!AO317*Beregningsark!J317*Beregningsark!K317*Beregningsark!L317*Beregningsark!N317*Beregningsark!P317*Beregningsark!R317*Beregningsark!S317*Beregningsark!W317*Beregningsark!Y317*Beregningsark!Z317*Beregningsark!AB317*Beregningsark!AD317*Beregningsark!AH317*Beregningsark!AJ317,Beregningsark!AO317*Beregningsark!J317*Beregningsark!K317*Beregningsark!L317*Beregningsark!N317*Beregningsark!P317*Beregningsark!R317*Beregningsark!S317*Beregningsark!W317*Beregningsark!Y317*Beregningsark!Z317*Beregningsark!AB317*Beregningsark!AD317*Beregningsark!AH317*Beregningsark!AJ317*0.7672))</f>
        <v/>
      </c>
      <c r="P317" s="15" t="str">
        <f>IF(Beregningsark!AQ317="","",IF(OR(I317="Motorvejsstrækning",I317="Frakørselsflettestrækning",I317="Tilkørselsflettestrækning",I317="Motorvejsforgrening",I317="Motorvejssammenløb",I317="Motorvejsvekselstrækning",I317="Sideanlæg"),Beregningsark!AP317*Beregningsark!J317*Beregningsark!K317*Beregningsark!L317*Beregningsark!N317*Beregningsark!P317*Beregningsark!R317*Beregningsark!S317*Beregningsark!X317*Beregningsark!Y317*Beregningsark!Z317*Beregningsark!AB317*Beregningsark!AD317*Beregningsark!AI317*Beregningsark!AJ317,Beregningsark!AP317*Beregningsark!J317*Beregningsark!K317*Beregningsark!L317*Beregningsark!N317*Beregningsark!P317*Beregningsark!R317*Beregningsark!S317*Beregningsark!X317*Beregningsark!Y317*Beregningsark!Z317*Beregningsark!AB317*Beregningsark!AD317*Beregningsark!AI317*Beregningsark!AJ317*0.7672))</f>
        <v/>
      </c>
      <c r="Q317" s="15" t="str">
        <f t="shared" si="13"/>
        <v/>
      </c>
      <c r="R317" s="17" t="str">
        <f t="shared" si="14"/>
        <v/>
      </c>
    </row>
    <row r="318" spans="1:18" x14ac:dyDescent="0.25">
      <c r="A318" s="4" t="str">
        <f>IF(Inddata!A333="","",Inddata!A333)</f>
        <v/>
      </c>
      <c r="B318" s="4" t="str">
        <f>IF(Inddata!B333="","",Inddata!B333)</f>
        <v/>
      </c>
      <c r="C318" s="4" t="str">
        <f>IF(Inddata!C333="","",Inddata!C333)</f>
        <v/>
      </c>
      <c r="D318" s="4" t="str">
        <f>IF(Inddata!D333="","",Inddata!D333)</f>
        <v/>
      </c>
      <c r="E318" s="4" t="str">
        <f>IF(Inddata!E333="","",Inddata!E333)</f>
        <v/>
      </c>
      <c r="F318" s="4" t="str">
        <f>IF(Inddata!F333="","",Inddata!F333)</f>
        <v/>
      </c>
      <c r="G318" s="4">
        <f>IF(Inddata!G333="","",Inddata!G333)</f>
        <v>0</v>
      </c>
      <c r="H318" s="4" t="str">
        <f>IF(Inddata!H333&gt;0.5,Inddata!H333,"")</f>
        <v/>
      </c>
      <c r="I318" s="4" t="str">
        <f>IF(Inddata!I333="","",Inddata!I333)</f>
        <v/>
      </c>
      <c r="J318" s="15" t="str">
        <f>IF(Beregningsark!AQ318="","",IF(OR(I318="Motorvejsstrækning",I318="Frakørselsflettestrækning",I318="Tilkørselsflettestrækning",I318="Motorvejsforgrening",I318="Motorvejssammenløb",I318="Motorvejsvekselstrækning",I318="Sideanlæg"),Beregningsark!AK318*Beregningsark!J318*Beregningsark!K318*Beregningsark!L318*Beregningsark!N318*Beregningsark!P318*Beregningsark!R318*Beregningsark!S318*Beregningsark!T318*Beregningsark!Y318*Beregningsark!Z318*Beregningsark!AB318*Beregningsark!AD318*Beregningsark!AF318*Beregningsark!AJ318,Beregningsark!AK318*Beregningsark!J318*Beregningsark!K318*Beregningsark!L318*Beregningsark!N318*Beregningsark!P318*Beregningsark!R318*Beregningsark!S318*Beregningsark!T318*Beregningsark!Y318*Beregningsark!Z318*Beregningsark!AB318*Beregningsark!AD318*Beregningsark!AF318*Beregningsark!AJ318*0.7672))</f>
        <v/>
      </c>
      <c r="K318" s="15" t="str">
        <f>IF(Beregningsark!AQ318="","",IF(OR(I318="Motorvejsstrækning",I318="Frakørselsflettestrækning",I318="Tilkørselsflettestrækning",I318="Motorvejsforgrening",I318="Motorvejssammenløb",I318="Motorvejsvekselstrækning",I318="Sideanlæg"),Beregningsark!AL318*Beregningsark!J318*Beregningsark!K318*Beregningsark!M318*Beregningsark!O318*Beregningsark!P318*Beregningsark!Q318*Beregningsark!R318*Beregningsark!S318*Beregningsark!T318*Beregningsark!Y318*Beregningsark!AA318*Beregningsark!AC318*Beregningsark!AE318*Beregningsark!AG318*Beregningsark!AJ318,Beregningsark!AL318*Beregningsark!J318*Beregningsark!K318*Beregningsark!M318*Beregningsark!O318*Beregningsark!P318*Beregningsark!Q318*Beregningsark!R318*Beregningsark!S318*Beregningsark!T318*Beregningsark!Y318*Beregningsark!AA318*Beregningsark!AC318*Beregningsark!AE318*Beregningsark!AG318*Beregningsark!AJ318*0.8833))</f>
        <v/>
      </c>
      <c r="L318" s="15" t="str">
        <f>IF(Beregningsark!AQ318="","",IF(OR(I318="Motorvejsstrækning",I318="Frakørselsflettestrækning",I318="Tilkørselsflettestrækning",I318="Motorvejsforgrening",I318="Motorvejssammenløb",I318="Motorvejsvekselstrækning",I318="Sideanlæg"),Beregningsark!AM318*Beregningsark!J318*Beregningsark!K318*Beregningsark!M318*Beregningsark!O318*Beregningsark!P318*Beregningsark!Q318*Beregningsark!R318*Beregningsark!S318*Beregningsark!U318*Beregningsark!Y318*Beregningsark!AA318*Beregningsark!AC318*Beregningsark!AE318*Beregningsark!AG318*Beregningsark!AJ318,Beregningsark!AM318*Beregningsark!J318*Beregningsark!K318*Beregningsark!M318*Beregningsark!O318*Beregningsark!P318*Beregningsark!Q318*Beregningsark!R318*Beregningsark!S318*Beregningsark!U318*Beregningsark!Y318*Beregningsark!AA318*Beregningsark!AC318*Beregningsark!AE318*Beregningsark!AG318*Beregningsark!AJ318*1.1176))</f>
        <v/>
      </c>
      <c r="M318" s="15" t="str">
        <f t="shared" si="12"/>
        <v/>
      </c>
      <c r="N318" s="15" t="str">
        <f>IF(Beregningsark!AQ318="","",IF(OR(I318="Motorvejsstrækning",I318="Frakørselsflettestrækning",I318="Tilkørselsflettestrækning",I318="Motorvejsforgrening",I318="Motorvejssammenløb",I318="Motorvejsvekselstrækning",I318="Sideanlæg"),Beregningsark!AN318*Beregningsark!J318*Beregningsark!K318*Beregningsark!L318*Beregningsark!N318*Beregningsark!P318*Beregningsark!R318*Beregningsark!S318*Beregningsark!V318*Beregningsark!Y318*Beregningsark!Z318*Beregningsark!AB318*Beregningsark!AD318*Beregningsark!AH318*Beregningsark!AJ318,Beregningsark!AN318*Beregningsark!J318*Beregningsark!K318*Beregningsark!L318*Beregningsark!N318*Beregningsark!P318*Beregningsark!R318*Beregningsark!S318*Beregningsark!V318*Beregningsark!Y318*Beregningsark!Z318*Beregningsark!AB318*Beregningsark!AD318*Beregningsark!AH318*Beregningsark!AJ318*0.7672))</f>
        <v/>
      </c>
      <c r="O318" s="15" t="str">
        <f>IF(Beregningsark!AQ318="","",IF(OR(I318="Motorvejsstrækning",I318="Frakørselsflettestrækning",I318="Tilkørselsflettestrækning",I318="Motorvejsforgrening",I318="Motorvejssammenløb",I318="Motorvejsvekselstrækning",I318="Sideanlæg"),Beregningsark!AO318*Beregningsark!J318*Beregningsark!K318*Beregningsark!L318*Beregningsark!N318*Beregningsark!P318*Beregningsark!R318*Beregningsark!S318*Beregningsark!W318*Beregningsark!Y318*Beregningsark!Z318*Beregningsark!AB318*Beregningsark!AD318*Beregningsark!AH318*Beregningsark!AJ318,Beregningsark!AO318*Beregningsark!J318*Beregningsark!K318*Beregningsark!L318*Beregningsark!N318*Beregningsark!P318*Beregningsark!R318*Beregningsark!S318*Beregningsark!W318*Beregningsark!Y318*Beregningsark!Z318*Beregningsark!AB318*Beregningsark!AD318*Beregningsark!AH318*Beregningsark!AJ318*0.7672))</f>
        <v/>
      </c>
      <c r="P318" s="15" t="str">
        <f>IF(Beregningsark!AQ318="","",IF(OR(I318="Motorvejsstrækning",I318="Frakørselsflettestrækning",I318="Tilkørselsflettestrækning",I318="Motorvejsforgrening",I318="Motorvejssammenløb",I318="Motorvejsvekselstrækning",I318="Sideanlæg"),Beregningsark!AP318*Beregningsark!J318*Beregningsark!K318*Beregningsark!L318*Beregningsark!N318*Beregningsark!P318*Beregningsark!R318*Beregningsark!S318*Beregningsark!X318*Beregningsark!Y318*Beregningsark!Z318*Beregningsark!AB318*Beregningsark!AD318*Beregningsark!AI318*Beregningsark!AJ318,Beregningsark!AP318*Beregningsark!J318*Beregningsark!K318*Beregningsark!L318*Beregningsark!N318*Beregningsark!P318*Beregningsark!R318*Beregningsark!S318*Beregningsark!X318*Beregningsark!Y318*Beregningsark!Z318*Beregningsark!AB318*Beregningsark!AD318*Beregningsark!AI318*Beregningsark!AJ318*0.7672))</f>
        <v/>
      </c>
      <c r="Q318" s="15" t="str">
        <f t="shared" si="13"/>
        <v/>
      </c>
      <c r="R318" s="17" t="str">
        <f t="shared" si="14"/>
        <v/>
      </c>
    </row>
    <row r="319" spans="1:18" x14ac:dyDescent="0.25">
      <c r="A319" s="4" t="str">
        <f>IF(Inddata!A334="","",Inddata!A334)</f>
        <v/>
      </c>
      <c r="B319" s="4" t="str">
        <f>IF(Inddata!B334="","",Inddata!B334)</f>
        <v/>
      </c>
      <c r="C319" s="4" t="str">
        <f>IF(Inddata!C334="","",Inddata!C334)</f>
        <v/>
      </c>
      <c r="D319" s="4" t="str">
        <f>IF(Inddata!D334="","",Inddata!D334)</f>
        <v/>
      </c>
      <c r="E319" s="4" t="str">
        <f>IF(Inddata!E334="","",Inddata!E334)</f>
        <v/>
      </c>
      <c r="F319" s="4" t="str">
        <f>IF(Inddata!F334="","",Inddata!F334)</f>
        <v/>
      </c>
      <c r="G319" s="4">
        <f>IF(Inddata!G334="","",Inddata!G334)</f>
        <v>0</v>
      </c>
      <c r="H319" s="4" t="str">
        <f>IF(Inddata!H334&gt;0.5,Inddata!H334,"")</f>
        <v/>
      </c>
      <c r="I319" s="4" t="str">
        <f>IF(Inddata!I334="","",Inddata!I334)</f>
        <v/>
      </c>
      <c r="J319" s="15" t="str">
        <f>IF(Beregningsark!AQ319="","",IF(OR(I319="Motorvejsstrækning",I319="Frakørselsflettestrækning",I319="Tilkørselsflettestrækning",I319="Motorvejsforgrening",I319="Motorvejssammenløb",I319="Motorvejsvekselstrækning",I319="Sideanlæg"),Beregningsark!AK319*Beregningsark!J319*Beregningsark!K319*Beregningsark!L319*Beregningsark!N319*Beregningsark!P319*Beregningsark!R319*Beregningsark!S319*Beregningsark!T319*Beregningsark!Y319*Beregningsark!Z319*Beregningsark!AB319*Beregningsark!AD319*Beregningsark!AF319*Beregningsark!AJ319,Beregningsark!AK319*Beregningsark!J319*Beregningsark!K319*Beregningsark!L319*Beregningsark!N319*Beregningsark!P319*Beregningsark!R319*Beregningsark!S319*Beregningsark!T319*Beregningsark!Y319*Beregningsark!Z319*Beregningsark!AB319*Beregningsark!AD319*Beregningsark!AF319*Beregningsark!AJ319*0.7672))</f>
        <v/>
      </c>
      <c r="K319" s="15" t="str">
        <f>IF(Beregningsark!AQ319="","",IF(OR(I319="Motorvejsstrækning",I319="Frakørselsflettestrækning",I319="Tilkørselsflettestrækning",I319="Motorvejsforgrening",I319="Motorvejssammenløb",I319="Motorvejsvekselstrækning",I319="Sideanlæg"),Beregningsark!AL319*Beregningsark!J319*Beregningsark!K319*Beregningsark!M319*Beregningsark!O319*Beregningsark!P319*Beregningsark!Q319*Beregningsark!R319*Beregningsark!S319*Beregningsark!T319*Beregningsark!Y319*Beregningsark!AA319*Beregningsark!AC319*Beregningsark!AE319*Beregningsark!AG319*Beregningsark!AJ319,Beregningsark!AL319*Beregningsark!J319*Beregningsark!K319*Beregningsark!M319*Beregningsark!O319*Beregningsark!P319*Beregningsark!Q319*Beregningsark!R319*Beregningsark!S319*Beregningsark!T319*Beregningsark!Y319*Beregningsark!AA319*Beregningsark!AC319*Beregningsark!AE319*Beregningsark!AG319*Beregningsark!AJ319*0.8833))</f>
        <v/>
      </c>
      <c r="L319" s="15" t="str">
        <f>IF(Beregningsark!AQ319="","",IF(OR(I319="Motorvejsstrækning",I319="Frakørselsflettestrækning",I319="Tilkørselsflettestrækning",I319="Motorvejsforgrening",I319="Motorvejssammenløb",I319="Motorvejsvekselstrækning",I319="Sideanlæg"),Beregningsark!AM319*Beregningsark!J319*Beregningsark!K319*Beregningsark!M319*Beregningsark!O319*Beregningsark!P319*Beregningsark!Q319*Beregningsark!R319*Beregningsark!S319*Beregningsark!U319*Beregningsark!Y319*Beregningsark!AA319*Beregningsark!AC319*Beregningsark!AE319*Beregningsark!AG319*Beregningsark!AJ319,Beregningsark!AM319*Beregningsark!J319*Beregningsark!K319*Beregningsark!M319*Beregningsark!O319*Beregningsark!P319*Beregningsark!Q319*Beregningsark!R319*Beregningsark!S319*Beregningsark!U319*Beregningsark!Y319*Beregningsark!AA319*Beregningsark!AC319*Beregningsark!AE319*Beregningsark!AG319*Beregningsark!AJ319*1.1176))</f>
        <v/>
      </c>
      <c r="M319" s="15" t="str">
        <f t="shared" si="12"/>
        <v/>
      </c>
      <c r="N319" s="15" t="str">
        <f>IF(Beregningsark!AQ319="","",IF(OR(I319="Motorvejsstrækning",I319="Frakørselsflettestrækning",I319="Tilkørselsflettestrækning",I319="Motorvejsforgrening",I319="Motorvejssammenløb",I319="Motorvejsvekselstrækning",I319="Sideanlæg"),Beregningsark!AN319*Beregningsark!J319*Beregningsark!K319*Beregningsark!L319*Beregningsark!N319*Beregningsark!P319*Beregningsark!R319*Beregningsark!S319*Beregningsark!V319*Beregningsark!Y319*Beregningsark!Z319*Beregningsark!AB319*Beregningsark!AD319*Beregningsark!AH319*Beregningsark!AJ319,Beregningsark!AN319*Beregningsark!J319*Beregningsark!K319*Beregningsark!L319*Beregningsark!N319*Beregningsark!P319*Beregningsark!R319*Beregningsark!S319*Beregningsark!V319*Beregningsark!Y319*Beregningsark!Z319*Beregningsark!AB319*Beregningsark!AD319*Beregningsark!AH319*Beregningsark!AJ319*0.7672))</f>
        <v/>
      </c>
      <c r="O319" s="15" t="str">
        <f>IF(Beregningsark!AQ319="","",IF(OR(I319="Motorvejsstrækning",I319="Frakørselsflettestrækning",I319="Tilkørselsflettestrækning",I319="Motorvejsforgrening",I319="Motorvejssammenløb",I319="Motorvejsvekselstrækning",I319="Sideanlæg"),Beregningsark!AO319*Beregningsark!J319*Beregningsark!K319*Beregningsark!L319*Beregningsark!N319*Beregningsark!P319*Beregningsark!R319*Beregningsark!S319*Beregningsark!W319*Beregningsark!Y319*Beregningsark!Z319*Beregningsark!AB319*Beregningsark!AD319*Beregningsark!AH319*Beregningsark!AJ319,Beregningsark!AO319*Beregningsark!J319*Beregningsark!K319*Beregningsark!L319*Beregningsark!N319*Beregningsark!P319*Beregningsark!R319*Beregningsark!S319*Beregningsark!W319*Beregningsark!Y319*Beregningsark!Z319*Beregningsark!AB319*Beregningsark!AD319*Beregningsark!AH319*Beregningsark!AJ319*0.7672))</f>
        <v/>
      </c>
      <c r="P319" s="15" t="str">
        <f>IF(Beregningsark!AQ319="","",IF(OR(I319="Motorvejsstrækning",I319="Frakørselsflettestrækning",I319="Tilkørselsflettestrækning",I319="Motorvejsforgrening",I319="Motorvejssammenløb",I319="Motorvejsvekselstrækning",I319="Sideanlæg"),Beregningsark!AP319*Beregningsark!J319*Beregningsark!K319*Beregningsark!L319*Beregningsark!N319*Beregningsark!P319*Beregningsark!R319*Beregningsark!S319*Beregningsark!X319*Beregningsark!Y319*Beregningsark!Z319*Beregningsark!AB319*Beregningsark!AD319*Beregningsark!AI319*Beregningsark!AJ319,Beregningsark!AP319*Beregningsark!J319*Beregningsark!K319*Beregningsark!L319*Beregningsark!N319*Beregningsark!P319*Beregningsark!R319*Beregningsark!S319*Beregningsark!X319*Beregningsark!Y319*Beregningsark!Z319*Beregningsark!AB319*Beregningsark!AD319*Beregningsark!AI319*Beregningsark!AJ319*0.7672))</f>
        <v/>
      </c>
      <c r="Q319" s="15" t="str">
        <f t="shared" si="13"/>
        <v/>
      </c>
      <c r="R319" s="17" t="str">
        <f t="shared" si="14"/>
        <v/>
      </c>
    </row>
    <row r="320" spans="1:18" x14ac:dyDescent="0.25">
      <c r="A320" s="4" t="str">
        <f>IF(Inddata!A335="","",Inddata!A335)</f>
        <v/>
      </c>
      <c r="B320" s="4" t="str">
        <f>IF(Inddata!B335="","",Inddata!B335)</f>
        <v/>
      </c>
      <c r="C320" s="4" t="str">
        <f>IF(Inddata!C335="","",Inddata!C335)</f>
        <v/>
      </c>
      <c r="D320" s="4" t="str">
        <f>IF(Inddata!D335="","",Inddata!D335)</f>
        <v/>
      </c>
      <c r="E320" s="4" t="str">
        <f>IF(Inddata!E335="","",Inddata!E335)</f>
        <v/>
      </c>
      <c r="F320" s="4" t="str">
        <f>IF(Inddata!F335="","",Inddata!F335)</f>
        <v/>
      </c>
      <c r="G320" s="4">
        <f>IF(Inddata!G335="","",Inddata!G335)</f>
        <v>0</v>
      </c>
      <c r="H320" s="4" t="str">
        <f>IF(Inddata!H335&gt;0.5,Inddata!H335,"")</f>
        <v/>
      </c>
      <c r="I320" s="4" t="str">
        <f>IF(Inddata!I335="","",Inddata!I335)</f>
        <v/>
      </c>
      <c r="J320" s="15" t="str">
        <f>IF(Beregningsark!AQ320="","",IF(OR(I320="Motorvejsstrækning",I320="Frakørselsflettestrækning",I320="Tilkørselsflettestrækning",I320="Motorvejsforgrening",I320="Motorvejssammenløb",I320="Motorvejsvekselstrækning",I320="Sideanlæg"),Beregningsark!AK320*Beregningsark!J320*Beregningsark!K320*Beregningsark!L320*Beregningsark!N320*Beregningsark!P320*Beregningsark!R320*Beregningsark!S320*Beregningsark!T320*Beregningsark!Y320*Beregningsark!Z320*Beregningsark!AB320*Beregningsark!AD320*Beregningsark!AF320*Beregningsark!AJ320,Beregningsark!AK320*Beregningsark!J320*Beregningsark!K320*Beregningsark!L320*Beregningsark!N320*Beregningsark!P320*Beregningsark!R320*Beregningsark!S320*Beregningsark!T320*Beregningsark!Y320*Beregningsark!Z320*Beregningsark!AB320*Beregningsark!AD320*Beregningsark!AF320*Beregningsark!AJ320*0.7672))</f>
        <v/>
      </c>
      <c r="K320" s="15" t="str">
        <f>IF(Beregningsark!AQ320="","",IF(OR(I320="Motorvejsstrækning",I320="Frakørselsflettestrækning",I320="Tilkørselsflettestrækning",I320="Motorvejsforgrening",I320="Motorvejssammenløb",I320="Motorvejsvekselstrækning",I320="Sideanlæg"),Beregningsark!AL320*Beregningsark!J320*Beregningsark!K320*Beregningsark!M320*Beregningsark!O320*Beregningsark!P320*Beregningsark!Q320*Beregningsark!R320*Beregningsark!S320*Beregningsark!T320*Beregningsark!Y320*Beregningsark!AA320*Beregningsark!AC320*Beregningsark!AE320*Beregningsark!AG320*Beregningsark!AJ320,Beregningsark!AL320*Beregningsark!J320*Beregningsark!K320*Beregningsark!M320*Beregningsark!O320*Beregningsark!P320*Beregningsark!Q320*Beregningsark!R320*Beregningsark!S320*Beregningsark!T320*Beregningsark!Y320*Beregningsark!AA320*Beregningsark!AC320*Beregningsark!AE320*Beregningsark!AG320*Beregningsark!AJ320*0.8833))</f>
        <v/>
      </c>
      <c r="L320" s="15" t="str">
        <f>IF(Beregningsark!AQ320="","",IF(OR(I320="Motorvejsstrækning",I320="Frakørselsflettestrækning",I320="Tilkørselsflettestrækning",I320="Motorvejsforgrening",I320="Motorvejssammenløb",I320="Motorvejsvekselstrækning",I320="Sideanlæg"),Beregningsark!AM320*Beregningsark!J320*Beregningsark!K320*Beregningsark!M320*Beregningsark!O320*Beregningsark!P320*Beregningsark!Q320*Beregningsark!R320*Beregningsark!S320*Beregningsark!U320*Beregningsark!Y320*Beregningsark!AA320*Beregningsark!AC320*Beregningsark!AE320*Beregningsark!AG320*Beregningsark!AJ320,Beregningsark!AM320*Beregningsark!J320*Beregningsark!K320*Beregningsark!M320*Beregningsark!O320*Beregningsark!P320*Beregningsark!Q320*Beregningsark!R320*Beregningsark!S320*Beregningsark!U320*Beregningsark!Y320*Beregningsark!AA320*Beregningsark!AC320*Beregningsark!AE320*Beregningsark!AG320*Beregningsark!AJ320*1.1176))</f>
        <v/>
      </c>
      <c r="M320" s="15" t="str">
        <f t="shared" si="12"/>
        <v/>
      </c>
      <c r="N320" s="15" t="str">
        <f>IF(Beregningsark!AQ320="","",IF(OR(I320="Motorvejsstrækning",I320="Frakørselsflettestrækning",I320="Tilkørselsflettestrækning",I320="Motorvejsforgrening",I320="Motorvejssammenløb",I320="Motorvejsvekselstrækning",I320="Sideanlæg"),Beregningsark!AN320*Beregningsark!J320*Beregningsark!K320*Beregningsark!L320*Beregningsark!N320*Beregningsark!P320*Beregningsark!R320*Beregningsark!S320*Beregningsark!V320*Beregningsark!Y320*Beregningsark!Z320*Beregningsark!AB320*Beregningsark!AD320*Beregningsark!AH320*Beregningsark!AJ320,Beregningsark!AN320*Beregningsark!J320*Beregningsark!K320*Beregningsark!L320*Beregningsark!N320*Beregningsark!P320*Beregningsark!R320*Beregningsark!S320*Beregningsark!V320*Beregningsark!Y320*Beregningsark!Z320*Beregningsark!AB320*Beregningsark!AD320*Beregningsark!AH320*Beregningsark!AJ320*0.7672))</f>
        <v/>
      </c>
      <c r="O320" s="15" t="str">
        <f>IF(Beregningsark!AQ320="","",IF(OR(I320="Motorvejsstrækning",I320="Frakørselsflettestrækning",I320="Tilkørselsflettestrækning",I320="Motorvejsforgrening",I320="Motorvejssammenløb",I320="Motorvejsvekselstrækning",I320="Sideanlæg"),Beregningsark!AO320*Beregningsark!J320*Beregningsark!K320*Beregningsark!L320*Beregningsark!N320*Beregningsark!P320*Beregningsark!R320*Beregningsark!S320*Beregningsark!W320*Beregningsark!Y320*Beregningsark!Z320*Beregningsark!AB320*Beregningsark!AD320*Beregningsark!AH320*Beregningsark!AJ320,Beregningsark!AO320*Beregningsark!J320*Beregningsark!K320*Beregningsark!L320*Beregningsark!N320*Beregningsark!P320*Beregningsark!R320*Beregningsark!S320*Beregningsark!W320*Beregningsark!Y320*Beregningsark!Z320*Beregningsark!AB320*Beregningsark!AD320*Beregningsark!AH320*Beregningsark!AJ320*0.7672))</f>
        <v/>
      </c>
      <c r="P320" s="15" t="str">
        <f>IF(Beregningsark!AQ320="","",IF(OR(I320="Motorvejsstrækning",I320="Frakørselsflettestrækning",I320="Tilkørselsflettestrækning",I320="Motorvejsforgrening",I320="Motorvejssammenløb",I320="Motorvejsvekselstrækning",I320="Sideanlæg"),Beregningsark!AP320*Beregningsark!J320*Beregningsark!K320*Beregningsark!L320*Beregningsark!N320*Beregningsark!P320*Beregningsark!R320*Beregningsark!S320*Beregningsark!X320*Beregningsark!Y320*Beregningsark!Z320*Beregningsark!AB320*Beregningsark!AD320*Beregningsark!AI320*Beregningsark!AJ320,Beregningsark!AP320*Beregningsark!J320*Beregningsark!K320*Beregningsark!L320*Beregningsark!N320*Beregningsark!P320*Beregningsark!R320*Beregningsark!S320*Beregningsark!X320*Beregningsark!Y320*Beregningsark!Z320*Beregningsark!AB320*Beregningsark!AD320*Beregningsark!AI320*Beregningsark!AJ320*0.7672))</f>
        <v/>
      </c>
      <c r="Q320" s="15" t="str">
        <f t="shared" si="13"/>
        <v/>
      </c>
      <c r="R320" s="17" t="str">
        <f t="shared" si="14"/>
        <v/>
      </c>
    </row>
    <row r="321" spans="1:18" x14ac:dyDescent="0.25">
      <c r="A321" s="4" t="str">
        <f>IF(Inddata!A336="","",Inddata!A336)</f>
        <v/>
      </c>
      <c r="B321" s="4" t="str">
        <f>IF(Inddata!B336="","",Inddata!B336)</f>
        <v/>
      </c>
      <c r="C321" s="4" t="str">
        <f>IF(Inddata!C336="","",Inddata!C336)</f>
        <v/>
      </c>
      <c r="D321" s="4" t="str">
        <f>IF(Inddata!D336="","",Inddata!D336)</f>
        <v/>
      </c>
      <c r="E321" s="4" t="str">
        <f>IF(Inddata!E336="","",Inddata!E336)</f>
        <v/>
      </c>
      <c r="F321" s="4" t="str">
        <f>IF(Inddata!F336="","",Inddata!F336)</f>
        <v/>
      </c>
      <c r="G321" s="4">
        <f>IF(Inddata!G336="","",Inddata!G336)</f>
        <v>0</v>
      </c>
      <c r="H321" s="4" t="str">
        <f>IF(Inddata!H336&gt;0.5,Inddata!H336,"")</f>
        <v/>
      </c>
      <c r="I321" s="4" t="str">
        <f>IF(Inddata!I336="","",Inddata!I336)</f>
        <v/>
      </c>
      <c r="J321" s="15" t="str">
        <f>IF(Beregningsark!AQ321="","",IF(OR(I321="Motorvejsstrækning",I321="Frakørselsflettestrækning",I321="Tilkørselsflettestrækning",I321="Motorvejsforgrening",I321="Motorvejssammenløb",I321="Motorvejsvekselstrækning",I321="Sideanlæg"),Beregningsark!AK321*Beregningsark!J321*Beregningsark!K321*Beregningsark!L321*Beregningsark!N321*Beregningsark!P321*Beregningsark!R321*Beregningsark!S321*Beregningsark!T321*Beregningsark!Y321*Beregningsark!Z321*Beregningsark!AB321*Beregningsark!AD321*Beregningsark!AF321*Beregningsark!AJ321,Beregningsark!AK321*Beregningsark!J321*Beregningsark!K321*Beregningsark!L321*Beregningsark!N321*Beregningsark!P321*Beregningsark!R321*Beregningsark!S321*Beregningsark!T321*Beregningsark!Y321*Beregningsark!Z321*Beregningsark!AB321*Beregningsark!AD321*Beregningsark!AF321*Beregningsark!AJ321*0.7672))</f>
        <v/>
      </c>
      <c r="K321" s="15" t="str">
        <f>IF(Beregningsark!AQ321="","",IF(OR(I321="Motorvejsstrækning",I321="Frakørselsflettestrækning",I321="Tilkørselsflettestrækning",I321="Motorvejsforgrening",I321="Motorvejssammenløb",I321="Motorvejsvekselstrækning",I321="Sideanlæg"),Beregningsark!AL321*Beregningsark!J321*Beregningsark!K321*Beregningsark!M321*Beregningsark!O321*Beregningsark!P321*Beregningsark!Q321*Beregningsark!R321*Beregningsark!S321*Beregningsark!T321*Beregningsark!Y321*Beregningsark!AA321*Beregningsark!AC321*Beregningsark!AE321*Beregningsark!AG321*Beregningsark!AJ321,Beregningsark!AL321*Beregningsark!J321*Beregningsark!K321*Beregningsark!M321*Beregningsark!O321*Beregningsark!P321*Beregningsark!Q321*Beregningsark!R321*Beregningsark!S321*Beregningsark!T321*Beregningsark!Y321*Beregningsark!AA321*Beregningsark!AC321*Beregningsark!AE321*Beregningsark!AG321*Beregningsark!AJ321*0.8833))</f>
        <v/>
      </c>
      <c r="L321" s="15" t="str">
        <f>IF(Beregningsark!AQ321="","",IF(OR(I321="Motorvejsstrækning",I321="Frakørselsflettestrækning",I321="Tilkørselsflettestrækning",I321="Motorvejsforgrening",I321="Motorvejssammenløb",I321="Motorvejsvekselstrækning",I321="Sideanlæg"),Beregningsark!AM321*Beregningsark!J321*Beregningsark!K321*Beregningsark!M321*Beregningsark!O321*Beregningsark!P321*Beregningsark!Q321*Beregningsark!R321*Beregningsark!S321*Beregningsark!U321*Beregningsark!Y321*Beregningsark!AA321*Beregningsark!AC321*Beregningsark!AE321*Beregningsark!AG321*Beregningsark!AJ321,Beregningsark!AM321*Beregningsark!J321*Beregningsark!K321*Beregningsark!M321*Beregningsark!O321*Beregningsark!P321*Beregningsark!Q321*Beregningsark!R321*Beregningsark!S321*Beregningsark!U321*Beregningsark!Y321*Beregningsark!AA321*Beregningsark!AC321*Beregningsark!AE321*Beregningsark!AG321*Beregningsark!AJ321*1.1176))</f>
        <v/>
      </c>
      <c r="M321" s="15" t="str">
        <f t="shared" si="12"/>
        <v/>
      </c>
      <c r="N321" s="15" t="str">
        <f>IF(Beregningsark!AQ321="","",IF(OR(I321="Motorvejsstrækning",I321="Frakørselsflettestrækning",I321="Tilkørselsflettestrækning",I321="Motorvejsforgrening",I321="Motorvejssammenløb",I321="Motorvejsvekselstrækning",I321="Sideanlæg"),Beregningsark!AN321*Beregningsark!J321*Beregningsark!K321*Beregningsark!L321*Beregningsark!N321*Beregningsark!P321*Beregningsark!R321*Beregningsark!S321*Beregningsark!V321*Beregningsark!Y321*Beregningsark!Z321*Beregningsark!AB321*Beregningsark!AD321*Beregningsark!AH321*Beregningsark!AJ321,Beregningsark!AN321*Beregningsark!J321*Beregningsark!K321*Beregningsark!L321*Beregningsark!N321*Beregningsark!P321*Beregningsark!R321*Beregningsark!S321*Beregningsark!V321*Beregningsark!Y321*Beregningsark!Z321*Beregningsark!AB321*Beregningsark!AD321*Beregningsark!AH321*Beregningsark!AJ321*0.7672))</f>
        <v/>
      </c>
      <c r="O321" s="15" t="str">
        <f>IF(Beregningsark!AQ321="","",IF(OR(I321="Motorvejsstrækning",I321="Frakørselsflettestrækning",I321="Tilkørselsflettestrækning",I321="Motorvejsforgrening",I321="Motorvejssammenløb",I321="Motorvejsvekselstrækning",I321="Sideanlæg"),Beregningsark!AO321*Beregningsark!J321*Beregningsark!K321*Beregningsark!L321*Beregningsark!N321*Beregningsark!P321*Beregningsark!R321*Beregningsark!S321*Beregningsark!W321*Beregningsark!Y321*Beregningsark!Z321*Beregningsark!AB321*Beregningsark!AD321*Beregningsark!AH321*Beregningsark!AJ321,Beregningsark!AO321*Beregningsark!J321*Beregningsark!K321*Beregningsark!L321*Beregningsark!N321*Beregningsark!P321*Beregningsark!R321*Beregningsark!S321*Beregningsark!W321*Beregningsark!Y321*Beregningsark!Z321*Beregningsark!AB321*Beregningsark!AD321*Beregningsark!AH321*Beregningsark!AJ321*0.7672))</f>
        <v/>
      </c>
      <c r="P321" s="15" t="str">
        <f>IF(Beregningsark!AQ321="","",IF(OR(I321="Motorvejsstrækning",I321="Frakørselsflettestrækning",I321="Tilkørselsflettestrækning",I321="Motorvejsforgrening",I321="Motorvejssammenløb",I321="Motorvejsvekselstrækning",I321="Sideanlæg"),Beregningsark!AP321*Beregningsark!J321*Beregningsark!K321*Beregningsark!L321*Beregningsark!N321*Beregningsark!P321*Beregningsark!R321*Beregningsark!S321*Beregningsark!X321*Beregningsark!Y321*Beregningsark!Z321*Beregningsark!AB321*Beregningsark!AD321*Beregningsark!AI321*Beregningsark!AJ321,Beregningsark!AP321*Beregningsark!J321*Beregningsark!K321*Beregningsark!L321*Beregningsark!N321*Beregningsark!P321*Beregningsark!R321*Beregningsark!S321*Beregningsark!X321*Beregningsark!Y321*Beregningsark!Z321*Beregningsark!AB321*Beregningsark!AD321*Beregningsark!AI321*Beregningsark!AJ321*0.7672))</f>
        <v/>
      </c>
      <c r="Q321" s="15" t="str">
        <f t="shared" si="13"/>
        <v/>
      </c>
      <c r="R321" s="17" t="str">
        <f t="shared" si="14"/>
        <v/>
      </c>
    </row>
    <row r="322" spans="1:18" x14ac:dyDescent="0.25">
      <c r="A322" s="4" t="str">
        <f>IF(Inddata!A337="","",Inddata!A337)</f>
        <v/>
      </c>
      <c r="B322" s="4" t="str">
        <f>IF(Inddata!B337="","",Inddata!B337)</f>
        <v/>
      </c>
      <c r="C322" s="4" t="str">
        <f>IF(Inddata!C337="","",Inddata!C337)</f>
        <v/>
      </c>
      <c r="D322" s="4" t="str">
        <f>IF(Inddata!D337="","",Inddata!D337)</f>
        <v/>
      </c>
      <c r="E322" s="4" t="str">
        <f>IF(Inddata!E337="","",Inddata!E337)</f>
        <v/>
      </c>
      <c r="F322" s="4" t="str">
        <f>IF(Inddata!F337="","",Inddata!F337)</f>
        <v/>
      </c>
      <c r="G322" s="4">
        <f>IF(Inddata!G337="","",Inddata!G337)</f>
        <v>0</v>
      </c>
      <c r="H322" s="4" t="str">
        <f>IF(Inddata!H337&gt;0.5,Inddata!H337,"")</f>
        <v/>
      </c>
      <c r="I322" s="4" t="str">
        <f>IF(Inddata!I337="","",Inddata!I337)</f>
        <v/>
      </c>
      <c r="J322" s="15" t="str">
        <f>IF(Beregningsark!AQ322="","",IF(OR(I322="Motorvejsstrækning",I322="Frakørselsflettestrækning",I322="Tilkørselsflettestrækning",I322="Motorvejsforgrening",I322="Motorvejssammenløb",I322="Motorvejsvekselstrækning",I322="Sideanlæg"),Beregningsark!AK322*Beregningsark!J322*Beregningsark!K322*Beregningsark!L322*Beregningsark!N322*Beregningsark!P322*Beregningsark!R322*Beregningsark!S322*Beregningsark!T322*Beregningsark!Y322*Beregningsark!Z322*Beregningsark!AB322*Beregningsark!AD322*Beregningsark!AF322*Beregningsark!AJ322,Beregningsark!AK322*Beregningsark!J322*Beregningsark!K322*Beregningsark!L322*Beregningsark!N322*Beregningsark!P322*Beregningsark!R322*Beregningsark!S322*Beregningsark!T322*Beregningsark!Y322*Beregningsark!Z322*Beregningsark!AB322*Beregningsark!AD322*Beregningsark!AF322*Beregningsark!AJ322*0.7672))</f>
        <v/>
      </c>
      <c r="K322" s="15" t="str">
        <f>IF(Beregningsark!AQ322="","",IF(OR(I322="Motorvejsstrækning",I322="Frakørselsflettestrækning",I322="Tilkørselsflettestrækning",I322="Motorvejsforgrening",I322="Motorvejssammenløb",I322="Motorvejsvekselstrækning",I322="Sideanlæg"),Beregningsark!AL322*Beregningsark!J322*Beregningsark!K322*Beregningsark!M322*Beregningsark!O322*Beregningsark!P322*Beregningsark!Q322*Beregningsark!R322*Beregningsark!S322*Beregningsark!T322*Beregningsark!Y322*Beregningsark!AA322*Beregningsark!AC322*Beregningsark!AE322*Beregningsark!AG322*Beregningsark!AJ322,Beregningsark!AL322*Beregningsark!J322*Beregningsark!K322*Beregningsark!M322*Beregningsark!O322*Beregningsark!P322*Beregningsark!Q322*Beregningsark!R322*Beregningsark!S322*Beregningsark!T322*Beregningsark!Y322*Beregningsark!AA322*Beregningsark!AC322*Beregningsark!AE322*Beregningsark!AG322*Beregningsark!AJ322*0.8833))</f>
        <v/>
      </c>
      <c r="L322" s="15" t="str">
        <f>IF(Beregningsark!AQ322="","",IF(OR(I322="Motorvejsstrækning",I322="Frakørselsflettestrækning",I322="Tilkørselsflettestrækning",I322="Motorvejsforgrening",I322="Motorvejssammenløb",I322="Motorvejsvekselstrækning",I322="Sideanlæg"),Beregningsark!AM322*Beregningsark!J322*Beregningsark!K322*Beregningsark!M322*Beregningsark!O322*Beregningsark!P322*Beregningsark!Q322*Beregningsark!R322*Beregningsark!S322*Beregningsark!U322*Beregningsark!Y322*Beregningsark!AA322*Beregningsark!AC322*Beregningsark!AE322*Beregningsark!AG322*Beregningsark!AJ322,Beregningsark!AM322*Beregningsark!J322*Beregningsark!K322*Beregningsark!M322*Beregningsark!O322*Beregningsark!P322*Beregningsark!Q322*Beregningsark!R322*Beregningsark!S322*Beregningsark!U322*Beregningsark!Y322*Beregningsark!AA322*Beregningsark!AC322*Beregningsark!AE322*Beregningsark!AG322*Beregningsark!AJ322*1.1176))</f>
        <v/>
      </c>
      <c r="M322" s="15" t="str">
        <f t="shared" si="12"/>
        <v/>
      </c>
      <c r="N322" s="15" t="str">
        <f>IF(Beregningsark!AQ322="","",IF(OR(I322="Motorvejsstrækning",I322="Frakørselsflettestrækning",I322="Tilkørselsflettestrækning",I322="Motorvejsforgrening",I322="Motorvejssammenløb",I322="Motorvejsvekselstrækning",I322="Sideanlæg"),Beregningsark!AN322*Beregningsark!J322*Beregningsark!K322*Beregningsark!L322*Beregningsark!N322*Beregningsark!P322*Beregningsark!R322*Beregningsark!S322*Beregningsark!V322*Beregningsark!Y322*Beregningsark!Z322*Beregningsark!AB322*Beregningsark!AD322*Beregningsark!AH322*Beregningsark!AJ322,Beregningsark!AN322*Beregningsark!J322*Beregningsark!K322*Beregningsark!L322*Beregningsark!N322*Beregningsark!P322*Beregningsark!R322*Beregningsark!S322*Beregningsark!V322*Beregningsark!Y322*Beregningsark!Z322*Beregningsark!AB322*Beregningsark!AD322*Beregningsark!AH322*Beregningsark!AJ322*0.7672))</f>
        <v/>
      </c>
      <c r="O322" s="15" t="str">
        <f>IF(Beregningsark!AQ322="","",IF(OR(I322="Motorvejsstrækning",I322="Frakørselsflettestrækning",I322="Tilkørselsflettestrækning",I322="Motorvejsforgrening",I322="Motorvejssammenløb",I322="Motorvejsvekselstrækning",I322="Sideanlæg"),Beregningsark!AO322*Beregningsark!J322*Beregningsark!K322*Beregningsark!L322*Beregningsark!N322*Beregningsark!P322*Beregningsark!R322*Beregningsark!S322*Beregningsark!W322*Beregningsark!Y322*Beregningsark!Z322*Beregningsark!AB322*Beregningsark!AD322*Beregningsark!AH322*Beregningsark!AJ322,Beregningsark!AO322*Beregningsark!J322*Beregningsark!K322*Beregningsark!L322*Beregningsark!N322*Beregningsark!P322*Beregningsark!R322*Beregningsark!S322*Beregningsark!W322*Beregningsark!Y322*Beregningsark!Z322*Beregningsark!AB322*Beregningsark!AD322*Beregningsark!AH322*Beregningsark!AJ322*0.7672))</f>
        <v/>
      </c>
      <c r="P322" s="15" t="str">
        <f>IF(Beregningsark!AQ322="","",IF(OR(I322="Motorvejsstrækning",I322="Frakørselsflettestrækning",I322="Tilkørselsflettestrækning",I322="Motorvejsforgrening",I322="Motorvejssammenløb",I322="Motorvejsvekselstrækning",I322="Sideanlæg"),Beregningsark!AP322*Beregningsark!J322*Beregningsark!K322*Beregningsark!L322*Beregningsark!N322*Beregningsark!P322*Beregningsark!R322*Beregningsark!S322*Beregningsark!X322*Beregningsark!Y322*Beregningsark!Z322*Beregningsark!AB322*Beregningsark!AD322*Beregningsark!AI322*Beregningsark!AJ322,Beregningsark!AP322*Beregningsark!J322*Beregningsark!K322*Beregningsark!L322*Beregningsark!N322*Beregningsark!P322*Beregningsark!R322*Beregningsark!S322*Beregningsark!X322*Beregningsark!Y322*Beregningsark!Z322*Beregningsark!AB322*Beregningsark!AD322*Beregningsark!AI322*Beregningsark!AJ322*0.7672))</f>
        <v/>
      </c>
      <c r="Q322" s="15" t="str">
        <f t="shared" si="13"/>
        <v/>
      </c>
      <c r="R322" s="17" t="str">
        <f t="shared" si="14"/>
        <v/>
      </c>
    </row>
    <row r="323" spans="1:18" x14ac:dyDescent="0.25">
      <c r="A323" s="4" t="str">
        <f>IF(Inddata!A338="","",Inddata!A338)</f>
        <v/>
      </c>
      <c r="B323" s="4" t="str">
        <f>IF(Inddata!B338="","",Inddata!B338)</f>
        <v/>
      </c>
      <c r="C323" s="4" t="str">
        <f>IF(Inddata!C338="","",Inddata!C338)</f>
        <v/>
      </c>
      <c r="D323" s="4" t="str">
        <f>IF(Inddata!D338="","",Inddata!D338)</f>
        <v/>
      </c>
      <c r="E323" s="4" t="str">
        <f>IF(Inddata!E338="","",Inddata!E338)</f>
        <v/>
      </c>
      <c r="F323" s="4" t="str">
        <f>IF(Inddata!F338="","",Inddata!F338)</f>
        <v/>
      </c>
      <c r="G323" s="4">
        <f>IF(Inddata!G338="","",Inddata!G338)</f>
        <v>0</v>
      </c>
      <c r="H323" s="4" t="str">
        <f>IF(Inddata!H338&gt;0.5,Inddata!H338,"")</f>
        <v/>
      </c>
      <c r="I323" s="4" t="str">
        <f>IF(Inddata!I338="","",Inddata!I338)</f>
        <v/>
      </c>
      <c r="J323" s="15" t="str">
        <f>IF(Beregningsark!AQ323="","",IF(OR(I323="Motorvejsstrækning",I323="Frakørselsflettestrækning",I323="Tilkørselsflettestrækning",I323="Motorvejsforgrening",I323="Motorvejssammenløb",I323="Motorvejsvekselstrækning",I323="Sideanlæg"),Beregningsark!AK323*Beregningsark!J323*Beregningsark!K323*Beregningsark!L323*Beregningsark!N323*Beregningsark!P323*Beregningsark!R323*Beregningsark!S323*Beregningsark!T323*Beregningsark!Y323*Beregningsark!Z323*Beregningsark!AB323*Beregningsark!AD323*Beregningsark!AF323*Beregningsark!AJ323,Beregningsark!AK323*Beregningsark!J323*Beregningsark!K323*Beregningsark!L323*Beregningsark!N323*Beregningsark!P323*Beregningsark!R323*Beregningsark!S323*Beregningsark!T323*Beregningsark!Y323*Beregningsark!Z323*Beregningsark!AB323*Beregningsark!AD323*Beregningsark!AF323*Beregningsark!AJ323*0.7672))</f>
        <v/>
      </c>
      <c r="K323" s="15" t="str">
        <f>IF(Beregningsark!AQ323="","",IF(OR(I323="Motorvejsstrækning",I323="Frakørselsflettestrækning",I323="Tilkørselsflettestrækning",I323="Motorvejsforgrening",I323="Motorvejssammenløb",I323="Motorvejsvekselstrækning",I323="Sideanlæg"),Beregningsark!AL323*Beregningsark!J323*Beregningsark!K323*Beregningsark!M323*Beregningsark!O323*Beregningsark!P323*Beregningsark!Q323*Beregningsark!R323*Beregningsark!S323*Beregningsark!T323*Beregningsark!Y323*Beregningsark!AA323*Beregningsark!AC323*Beregningsark!AE323*Beregningsark!AG323*Beregningsark!AJ323,Beregningsark!AL323*Beregningsark!J323*Beregningsark!K323*Beregningsark!M323*Beregningsark!O323*Beregningsark!P323*Beregningsark!Q323*Beregningsark!R323*Beregningsark!S323*Beregningsark!T323*Beregningsark!Y323*Beregningsark!AA323*Beregningsark!AC323*Beregningsark!AE323*Beregningsark!AG323*Beregningsark!AJ323*0.8833))</f>
        <v/>
      </c>
      <c r="L323" s="15" t="str">
        <f>IF(Beregningsark!AQ323="","",IF(OR(I323="Motorvejsstrækning",I323="Frakørselsflettestrækning",I323="Tilkørselsflettestrækning",I323="Motorvejsforgrening",I323="Motorvejssammenløb",I323="Motorvejsvekselstrækning",I323="Sideanlæg"),Beregningsark!AM323*Beregningsark!J323*Beregningsark!K323*Beregningsark!M323*Beregningsark!O323*Beregningsark!P323*Beregningsark!Q323*Beregningsark!R323*Beregningsark!S323*Beregningsark!U323*Beregningsark!Y323*Beregningsark!AA323*Beregningsark!AC323*Beregningsark!AE323*Beregningsark!AG323*Beregningsark!AJ323,Beregningsark!AM323*Beregningsark!J323*Beregningsark!K323*Beregningsark!M323*Beregningsark!O323*Beregningsark!P323*Beregningsark!Q323*Beregningsark!R323*Beregningsark!S323*Beregningsark!U323*Beregningsark!Y323*Beregningsark!AA323*Beregningsark!AC323*Beregningsark!AE323*Beregningsark!AG323*Beregningsark!AJ323*1.1176))</f>
        <v/>
      </c>
      <c r="M323" s="15" t="str">
        <f t="shared" si="12"/>
        <v/>
      </c>
      <c r="N323" s="15" t="str">
        <f>IF(Beregningsark!AQ323="","",IF(OR(I323="Motorvejsstrækning",I323="Frakørselsflettestrækning",I323="Tilkørselsflettestrækning",I323="Motorvejsforgrening",I323="Motorvejssammenløb",I323="Motorvejsvekselstrækning",I323="Sideanlæg"),Beregningsark!AN323*Beregningsark!J323*Beregningsark!K323*Beregningsark!L323*Beregningsark!N323*Beregningsark!P323*Beregningsark!R323*Beregningsark!S323*Beregningsark!V323*Beregningsark!Y323*Beregningsark!Z323*Beregningsark!AB323*Beregningsark!AD323*Beregningsark!AH323*Beregningsark!AJ323,Beregningsark!AN323*Beregningsark!J323*Beregningsark!K323*Beregningsark!L323*Beregningsark!N323*Beregningsark!P323*Beregningsark!R323*Beregningsark!S323*Beregningsark!V323*Beregningsark!Y323*Beregningsark!Z323*Beregningsark!AB323*Beregningsark!AD323*Beregningsark!AH323*Beregningsark!AJ323*0.7672))</f>
        <v/>
      </c>
      <c r="O323" s="15" t="str">
        <f>IF(Beregningsark!AQ323="","",IF(OR(I323="Motorvejsstrækning",I323="Frakørselsflettestrækning",I323="Tilkørselsflettestrækning",I323="Motorvejsforgrening",I323="Motorvejssammenløb",I323="Motorvejsvekselstrækning",I323="Sideanlæg"),Beregningsark!AO323*Beregningsark!J323*Beregningsark!K323*Beregningsark!L323*Beregningsark!N323*Beregningsark!P323*Beregningsark!R323*Beregningsark!S323*Beregningsark!W323*Beregningsark!Y323*Beregningsark!Z323*Beregningsark!AB323*Beregningsark!AD323*Beregningsark!AH323*Beregningsark!AJ323,Beregningsark!AO323*Beregningsark!J323*Beregningsark!K323*Beregningsark!L323*Beregningsark!N323*Beregningsark!P323*Beregningsark!R323*Beregningsark!S323*Beregningsark!W323*Beregningsark!Y323*Beregningsark!Z323*Beregningsark!AB323*Beregningsark!AD323*Beregningsark!AH323*Beregningsark!AJ323*0.7672))</f>
        <v/>
      </c>
      <c r="P323" s="15" t="str">
        <f>IF(Beregningsark!AQ323="","",IF(OR(I323="Motorvejsstrækning",I323="Frakørselsflettestrækning",I323="Tilkørselsflettestrækning",I323="Motorvejsforgrening",I323="Motorvejssammenløb",I323="Motorvejsvekselstrækning",I323="Sideanlæg"),Beregningsark!AP323*Beregningsark!J323*Beregningsark!K323*Beregningsark!L323*Beregningsark!N323*Beregningsark!P323*Beregningsark!R323*Beregningsark!S323*Beregningsark!X323*Beregningsark!Y323*Beregningsark!Z323*Beregningsark!AB323*Beregningsark!AD323*Beregningsark!AI323*Beregningsark!AJ323,Beregningsark!AP323*Beregningsark!J323*Beregningsark!K323*Beregningsark!L323*Beregningsark!N323*Beregningsark!P323*Beregningsark!R323*Beregningsark!S323*Beregningsark!X323*Beregningsark!Y323*Beregningsark!Z323*Beregningsark!AB323*Beregningsark!AD323*Beregningsark!AI323*Beregningsark!AJ323*0.7672))</f>
        <v/>
      </c>
      <c r="Q323" s="15" t="str">
        <f t="shared" si="13"/>
        <v/>
      </c>
      <c r="R323" s="17" t="str">
        <f t="shared" si="14"/>
        <v/>
      </c>
    </row>
    <row r="324" spans="1:18" x14ac:dyDescent="0.25">
      <c r="A324" s="4" t="str">
        <f>IF(Inddata!A339="","",Inddata!A339)</f>
        <v/>
      </c>
      <c r="B324" s="4" t="str">
        <f>IF(Inddata!B339="","",Inddata!B339)</f>
        <v/>
      </c>
      <c r="C324" s="4" t="str">
        <f>IF(Inddata!C339="","",Inddata!C339)</f>
        <v/>
      </c>
      <c r="D324" s="4" t="str">
        <f>IF(Inddata!D339="","",Inddata!D339)</f>
        <v/>
      </c>
      <c r="E324" s="4" t="str">
        <f>IF(Inddata!E339="","",Inddata!E339)</f>
        <v/>
      </c>
      <c r="F324" s="4" t="str">
        <f>IF(Inddata!F339="","",Inddata!F339)</f>
        <v/>
      </c>
      <c r="G324" s="4">
        <f>IF(Inddata!G339="","",Inddata!G339)</f>
        <v>0</v>
      </c>
      <c r="H324" s="4" t="str">
        <f>IF(Inddata!H339&gt;0.5,Inddata!H339,"")</f>
        <v/>
      </c>
      <c r="I324" s="4" t="str">
        <f>IF(Inddata!I339="","",Inddata!I339)</f>
        <v/>
      </c>
      <c r="J324" s="15" t="str">
        <f>IF(Beregningsark!AQ324="","",IF(OR(I324="Motorvejsstrækning",I324="Frakørselsflettestrækning",I324="Tilkørselsflettestrækning",I324="Motorvejsforgrening",I324="Motorvejssammenløb",I324="Motorvejsvekselstrækning",I324="Sideanlæg"),Beregningsark!AK324*Beregningsark!J324*Beregningsark!K324*Beregningsark!L324*Beregningsark!N324*Beregningsark!P324*Beregningsark!R324*Beregningsark!S324*Beregningsark!T324*Beregningsark!Y324*Beregningsark!Z324*Beregningsark!AB324*Beregningsark!AD324*Beregningsark!AF324*Beregningsark!AJ324,Beregningsark!AK324*Beregningsark!J324*Beregningsark!K324*Beregningsark!L324*Beregningsark!N324*Beregningsark!P324*Beregningsark!R324*Beregningsark!S324*Beregningsark!T324*Beregningsark!Y324*Beregningsark!Z324*Beregningsark!AB324*Beregningsark!AD324*Beregningsark!AF324*Beregningsark!AJ324*0.7672))</f>
        <v/>
      </c>
      <c r="K324" s="15" t="str">
        <f>IF(Beregningsark!AQ324="","",IF(OR(I324="Motorvejsstrækning",I324="Frakørselsflettestrækning",I324="Tilkørselsflettestrækning",I324="Motorvejsforgrening",I324="Motorvejssammenløb",I324="Motorvejsvekselstrækning",I324="Sideanlæg"),Beregningsark!AL324*Beregningsark!J324*Beregningsark!K324*Beregningsark!M324*Beregningsark!O324*Beregningsark!P324*Beregningsark!Q324*Beregningsark!R324*Beregningsark!S324*Beregningsark!T324*Beregningsark!Y324*Beregningsark!AA324*Beregningsark!AC324*Beregningsark!AE324*Beregningsark!AG324*Beregningsark!AJ324,Beregningsark!AL324*Beregningsark!J324*Beregningsark!K324*Beregningsark!M324*Beregningsark!O324*Beregningsark!P324*Beregningsark!Q324*Beregningsark!R324*Beregningsark!S324*Beregningsark!T324*Beregningsark!Y324*Beregningsark!AA324*Beregningsark!AC324*Beregningsark!AE324*Beregningsark!AG324*Beregningsark!AJ324*0.8833))</f>
        <v/>
      </c>
      <c r="L324" s="15" t="str">
        <f>IF(Beregningsark!AQ324="","",IF(OR(I324="Motorvejsstrækning",I324="Frakørselsflettestrækning",I324="Tilkørselsflettestrækning",I324="Motorvejsforgrening",I324="Motorvejssammenløb",I324="Motorvejsvekselstrækning",I324="Sideanlæg"),Beregningsark!AM324*Beregningsark!J324*Beregningsark!K324*Beregningsark!M324*Beregningsark!O324*Beregningsark!P324*Beregningsark!Q324*Beregningsark!R324*Beregningsark!S324*Beregningsark!U324*Beregningsark!Y324*Beregningsark!AA324*Beregningsark!AC324*Beregningsark!AE324*Beregningsark!AG324*Beregningsark!AJ324,Beregningsark!AM324*Beregningsark!J324*Beregningsark!K324*Beregningsark!M324*Beregningsark!O324*Beregningsark!P324*Beregningsark!Q324*Beregningsark!R324*Beregningsark!S324*Beregningsark!U324*Beregningsark!Y324*Beregningsark!AA324*Beregningsark!AC324*Beregningsark!AE324*Beregningsark!AG324*Beregningsark!AJ324*1.1176))</f>
        <v/>
      </c>
      <c r="M324" s="15" t="str">
        <f t="shared" si="12"/>
        <v/>
      </c>
      <c r="N324" s="15" t="str">
        <f>IF(Beregningsark!AQ324="","",IF(OR(I324="Motorvejsstrækning",I324="Frakørselsflettestrækning",I324="Tilkørselsflettestrækning",I324="Motorvejsforgrening",I324="Motorvejssammenløb",I324="Motorvejsvekselstrækning",I324="Sideanlæg"),Beregningsark!AN324*Beregningsark!J324*Beregningsark!K324*Beregningsark!L324*Beregningsark!N324*Beregningsark!P324*Beregningsark!R324*Beregningsark!S324*Beregningsark!V324*Beregningsark!Y324*Beregningsark!Z324*Beregningsark!AB324*Beregningsark!AD324*Beregningsark!AH324*Beregningsark!AJ324,Beregningsark!AN324*Beregningsark!J324*Beregningsark!K324*Beregningsark!L324*Beregningsark!N324*Beregningsark!P324*Beregningsark!R324*Beregningsark!S324*Beregningsark!V324*Beregningsark!Y324*Beregningsark!Z324*Beregningsark!AB324*Beregningsark!AD324*Beregningsark!AH324*Beregningsark!AJ324*0.7672))</f>
        <v/>
      </c>
      <c r="O324" s="15" t="str">
        <f>IF(Beregningsark!AQ324="","",IF(OR(I324="Motorvejsstrækning",I324="Frakørselsflettestrækning",I324="Tilkørselsflettestrækning",I324="Motorvejsforgrening",I324="Motorvejssammenløb",I324="Motorvejsvekselstrækning",I324="Sideanlæg"),Beregningsark!AO324*Beregningsark!J324*Beregningsark!K324*Beregningsark!L324*Beregningsark!N324*Beregningsark!P324*Beregningsark!R324*Beregningsark!S324*Beregningsark!W324*Beregningsark!Y324*Beregningsark!Z324*Beregningsark!AB324*Beregningsark!AD324*Beregningsark!AH324*Beregningsark!AJ324,Beregningsark!AO324*Beregningsark!J324*Beregningsark!K324*Beregningsark!L324*Beregningsark!N324*Beregningsark!P324*Beregningsark!R324*Beregningsark!S324*Beregningsark!W324*Beregningsark!Y324*Beregningsark!Z324*Beregningsark!AB324*Beregningsark!AD324*Beregningsark!AH324*Beregningsark!AJ324*0.7672))</f>
        <v/>
      </c>
      <c r="P324" s="15" t="str">
        <f>IF(Beregningsark!AQ324="","",IF(OR(I324="Motorvejsstrækning",I324="Frakørselsflettestrækning",I324="Tilkørselsflettestrækning",I324="Motorvejsforgrening",I324="Motorvejssammenløb",I324="Motorvejsvekselstrækning",I324="Sideanlæg"),Beregningsark!AP324*Beregningsark!J324*Beregningsark!K324*Beregningsark!L324*Beregningsark!N324*Beregningsark!P324*Beregningsark!R324*Beregningsark!S324*Beregningsark!X324*Beregningsark!Y324*Beregningsark!Z324*Beregningsark!AB324*Beregningsark!AD324*Beregningsark!AI324*Beregningsark!AJ324,Beregningsark!AP324*Beregningsark!J324*Beregningsark!K324*Beregningsark!L324*Beregningsark!N324*Beregningsark!P324*Beregningsark!R324*Beregningsark!S324*Beregningsark!X324*Beregningsark!Y324*Beregningsark!Z324*Beregningsark!AB324*Beregningsark!AD324*Beregningsark!AI324*Beregningsark!AJ324*0.7672))</f>
        <v/>
      </c>
      <c r="Q324" s="15" t="str">
        <f t="shared" si="13"/>
        <v/>
      </c>
      <c r="R324" s="17" t="str">
        <f t="shared" si="14"/>
        <v/>
      </c>
    </row>
    <row r="325" spans="1:18" x14ac:dyDescent="0.25">
      <c r="A325" s="4" t="str">
        <f>IF(Inddata!A340="","",Inddata!A340)</f>
        <v/>
      </c>
      <c r="B325" s="4" t="str">
        <f>IF(Inddata!B340="","",Inddata!B340)</f>
        <v/>
      </c>
      <c r="C325" s="4" t="str">
        <f>IF(Inddata!C340="","",Inddata!C340)</f>
        <v/>
      </c>
      <c r="D325" s="4" t="str">
        <f>IF(Inddata!D340="","",Inddata!D340)</f>
        <v/>
      </c>
      <c r="E325" s="4" t="str">
        <f>IF(Inddata!E340="","",Inddata!E340)</f>
        <v/>
      </c>
      <c r="F325" s="4" t="str">
        <f>IF(Inddata!F340="","",Inddata!F340)</f>
        <v/>
      </c>
      <c r="G325" s="4">
        <f>IF(Inddata!G340="","",Inddata!G340)</f>
        <v>0</v>
      </c>
      <c r="H325" s="4" t="str">
        <f>IF(Inddata!H340&gt;0.5,Inddata!H340,"")</f>
        <v/>
      </c>
      <c r="I325" s="4" t="str">
        <f>IF(Inddata!I340="","",Inddata!I340)</f>
        <v/>
      </c>
      <c r="J325" s="15" t="str">
        <f>IF(Beregningsark!AQ325="","",IF(OR(I325="Motorvejsstrækning",I325="Frakørselsflettestrækning",I325="Tilkørselsflettestrækning",I325="Motorvejsforgrening",I325="Motorvejssammenløb",I325="Motorvejsvekselstrækning",I325="Sideanlæg"),Beregningsark!AK325*Beregningsark!J325*Beregningsark!K325*Beregningsark!L325*Beregningsark!N325*Beregningsark!P325*Beregningsark!R325*Beregningsark!S325*Beregningsark!T325*Beregningsark!Y325*Beregningsark!Z325*Beregningsark!AB325*Beregningsark!AD325*Beregningsark!AF325*Beregningsark!AJ325,Beregningsark!AK325*Beregningsark!J325*Beregningsark!K325*Beregningsark!L325*Beregningsark!N325*Beregningsark!P325*Beregningsark!R325*Beregningsark!S325*Beregningsark!T325*Beregningsark!Y325*Beregningsark!Z325*Beregningsark!AB325*Beregningsark!AD325*Beregningsark!AF325*Beregningsark!AJ325*0.7672))</f>
        <v/>
      </c>
      <c r="K325" s="15" t="str">
        <f>IF(Beregningsark!AQ325="","",IF(OR(I325="Motorvejsstrækning",I325="Frakørselsflettestrækning",I325="Tilkørselsflettestrækning",I325="Motorvejsforgrening",I325="Motorvejssammenløb",I325="Motorvejsvekselstrækning",I325="Sideanlæg"),Beregningsark!AL325*Beregningsark!J325*Beregningsark!K325*Beregningsark!M325*Beregningsark!O325*Beregningsark!P325*Beregningsark!Q325*Beregningsark!R325*Beregningsark!S325*Beregningsark!T325*Beregningsark!Y325*Beregningsark!AA325*Beregningsark!AC325*Beregningsark!AE325*Beregningsark!AG325*Beregningsark!AJ325,Beregningsark!AL325*Beregningsark!J325*Beregningsark!K325*Beregningsark!M325*Beregningsark!O325*Beregningsark!P325*Beregningsark!Q325*Beregningsark!R325*Beregningsark!S325*Beregningsark!T325*Beregningsark!Y325*Beregningsark!AA325*Beregningsark!AC325*Beregningsark!AE325*Beregningsark!AG325*Beregningsark!AJ325*0.8833))</f>
        <v/>
      </c>
      <c r="L325" s="15" t="str">
        <f>IF(Beregningsark!AQ325="","",IF(OR(I325="Motorvejsstrækning",I325="Frakørselsflettestrækning",I325="Tilkørselsflettestrækning",I325="Motorvejsforgrening",I325="Motorvejssammenløb",I325="Motorvejsvekselstrækning",I325="Sideanlæg"),Beregningsark!AM325*Beregningsark!J325*Beregningsark!K325*Beregningsark!M325*Beregningsark!O325*Beregningsark!P325*Beregningsark!Q325*Beregningsark!R325*Beregningsark!S325*Beregningsark!U325*Beregningsark!Y325*Beregningsark!AA325*Beregningsark!AC325*Beregningsark!AE325*Beregningsark!AG325*Beregningsark!AJ325,Beregningsark!AM325*Beregningsark!J325*Beregningsark!K325*Beregningsark!M325*Beregningsark!O325*Beregningsark!P325*Beregningsark!Q325*Beregningsark!R325*Beregningsark!S325*Beregningsark!U325*Beregningsark!Y325*Beregningsark!AA325*Beregningsark!AC325*Beregningsark!AE325*Beregningsark!AG325*Beregningsark!AJ325*1.1176))</f>
        <v/>
      </c>
      <c r="M325" s="15" t="str">
        <f t="shared" si="12"/>
        <v/>
      </c>
      <c r="N325" s="15" t="str">
        <f>IF(Beregningsark!AQ325="","",IF(OR(I325="Motorvejsstrækning",I325="Frakørselsflettestrækning",I325="Tilkørselsflettestrækning",I325="Motorvejsforgrening",I325="Motorvejssammenløb",I325="Motorvejsvekselstrækning",I325="Sideanlæg"),Beregningsark!AN325*Beregningsark!J325*Beregningsark!K325*Beregningsark!L325*Beregningsark!N325*Beregningsark!P325*Beregningsark!R325*Beregningsark!S325*Beregningsark!V325*Beregningsark!Y325*Beregningsark!Z325*Beregningsark!AB325*Beregningsark!AD325*Beregningsark!AH325*Beregningsark!AJ325,Beregningsark!AN325*Beregningsark!J325*Beregningsark!K325*Beregningsark!L325*Beregningsark!N325*Beregningsark!P325*Beregningsark!R325*Beregningsark!S325*Beregningsark!V325*Beregningsark!Y325*Beregningsark!Z325*Beregningsark!AB325*Beregningsark!AD325*Beregningsark!AH325*Beregningsark!AJ325*0.7672))</f>
        <v/>
      </c>
      <c r="O325" s="15" t="str">
        <f>IF(Beregningsark!AQ325="","",IF(OR(I325="Motorvejsstrækning",I325="Frakørselsflettestrækning",I325="Tilkørselsflettestrækning",I325="Motorvejsforgrening",I325="Motorvejssammenløb",I325="Motorvejsvekselstrækning",I325="Sideanlæg"),Beregningsark!AO325*Beregningsark!J325*Beregningsark!K325*Beregningsark!L325*Beregningsark!N325*Beregningsark!P325*Beregningsark!R325*Beregningsark!S325*Beregningsark!W325*Beregningsark!Y325*Beregningsark!Z325*Beregningsark!AB325*Beregningsark!AD325*Beregningsark!AH325*Beregningsark!AJ325,Beregningsark!AO325*Beregningsark!J325*Beregningsark!K325*Beregningsark!L325*Beregningsark!N325*Beregningsark!P325*Beregningsark!R325*Beregningsark!S325*Beregningsark!W325*Beregningsark!Y325*Beregningsark!Z325*Beregningsark!AB325*Beregningsark!AD325*Beregningsark!AH325*Beregningsark!AJ325*0.7672))</f>
        <v/>
      </c>
      <c r="P325" s="15" t="str">
        <f>IF(Beregningsark!AQ325="","",IF(OR(I325="Motorvejsstrækning",I325="Frakørselsflettestrækning",I325="Tilkørselsflettestrækning",I325="Motorvejsforgrening",I325="Motorvejssammenløb",I325="Motorvejsvekselstrækning",I325="Sideanlæg"),Beregningsark!AP325*Beregningsark!J325*Beregningsark!K325*Beregningsark!L325*Beregningsark!N325*Beregningsark!P325*Beregningsark!R325*Beregningsark!S325*Beregningsark!X325*Beregningsark!Y325*Beregningsark!Z325*Beregningsark!AB325*Beregningsark!AD325*Beregningsark!AI325*Beregningsark!AJ325,Beregningsark!AP325*Beregningsark!J325*Beregningsark!K325*Beregningsark!L325*Beregningsark!N325*Beregningsark!P325*Beregningsark!R325*Beregningsark!S325*Beregningsark!X325*Beregningsark!Y325*Beregningsark!Z325*Beregningsark!AB325*Beregningsark!AD325*Beregningsark!AI325*Beregningsark!AJ325*0.7672))</f>
        <v/>
      </c>
      <c r="Q325" s="15" t="str">
        <f t="shared" si="13"/>
        <v/>
      </c>
      <c r="R325" s="17" t="str">
        <f t="shared" si="14"/>
        <v/>
      </c>
    </row>
    <row r="326" spans="1:18" x14ac:dyDescent="0.25">
      <c r="A326" s="4" t="str">
        <f>IF(Inddata!A341="","",Inddata!A341)</f>
        <v/>
      </c>
      <c r="B326" s="4" t="str">
        <f>IF(Inddata!B341="","",Inddata!B341)</f>
        <v/>
      </c>
      <c r="C326" s="4" t="str">
        <f>IF(Inddata!C341="","",Inddata!C341)</f>
        <v/>
      </c>
      <c r="D326" s="4" t="str">
        <f>IF(Inddata!D341="","",Inddata!D341)</f>
        <v/>
      </c>
      <c r="E326" s="4" t="str">
        <f>IF(Inddata!E341="","",Inddata!E341)</f>
        <v/>
      </c>
      <c r="F326" s="4" t="str">
        <f>IF(Inddata!F341="","",Inddata!F341)</f>
        <v/>
      </c>
      <c r="G326" s="4">
        <f>IF(Inddata!G341="","",Inddata!G341)</f>
        <v>0</v>
      </c>
      <c r="H326" s="4" t="str">
        <f>IF(Inddata!H341&gt;0.5,Inddata!H341,"")</f>
        <v/>
      </c>
      <c r="I326" s="4" t="str">
        <f>IF(Inddata!I341="","",Inddata!I341)</f>
        <v/>
      </c>
      <c r="J326" s="15" t="str">
        <f>IF(Beregningsark!AQ326="","",IF(OR(I326="Motorvejsstrækning",I326="Frakørselsflettestrækning",I326="Tilkørselsflettestrækning",I326="Motorvejsforgrening",I326="Motorvejssammenløb",I326="Motorvejsvekselstrækning",I326="Sideanlæg"),Beregningsark!AK326*Beregningsark!J326*Beregningsark!K326*Beregningsark!L326*Beregningsark!N326*Beregningsark!P326*Beregningsark!R326*Beregningsark!S326*Beregningsark!T326*Beregningsark!Y326*Beregningsark!Z326*Beregningsark!AB326*Beregningsark!AD326*Beregningsark!AF326*Beregningsark!AJ326,Beregningsark!AK326*Beregningsark!J326*Beregningsark!K326*Beregningsark!L326*Beregningsark!N326*Beregningsark!P326*Beregningsark!R326*Beregningsark!S326*Beregningsark!T326*Beregningsark!Y326*Beregningsark!Z326*Beregningsark!AB326*Beregningsark!AD326*Beregningsark!AF326*Beregningsark!AJ326*0.7672))</f>
        <v/>
      </c>
      <c r="K326" s="15" t="str">
        <f>IF(Beregningsark!AQ326="","",IF(OR(I326="Motorvejsstrækning",I326="Frakørselsflettestrækning",I326="Tilkørselsflettestrækning",I326="Motorvejsforgrening",I326="Motorvejssammenløb",I326="Motorvejsvekselstrækning",I326="Sideanlæg"),Beregningsark!AL326*Beregningsark!J326*Beregningsark!K326*Beregningsark!M326*Beregningsark!O326*Beregningsark!P326*Beregningsark!Q326*Beregningsark!R326*Beregningsark!S326*Beregningsark!T326*Beregningsark!Y326*Beregningsark!AA326*Beregningsark!AC326*Beregningsark!AE326*Beregningsark!AG326*Beregningsark!AJ326,Beregningsark!AL326*Beregningsark!J326*Beregningsark!K326*Beregningsark!M326*Beregningsark!O326*Beregningsark!P326*Beregningsark!Q326*Beregningsark!R326*Beregningsark!S326*Beregningsark!T326*Beregningsark!Y326*Beregningsark!AA326*Beregningsark!AC326*Beregningsark!AE326*Beregningsark!AG326*Beregningsark!AJ326*0.8833))</f>
        <v/>
      </c>
      <c r="L326" s="15" t="str">
        <f>IF(Beregningsark!AQ326="","",IF(OR(I326="Motorvejsstrækning",I326="Frakørselsflettestrækning",I326="Tilkørselsflettestrækning",I326="Motorvejsforgrening",I326="Motorvejssammenløb",I326="Motorvejsvekselstrækning",I326="Sideanlæg"),Beregningsark!AM326*Beregningsark!J326*Beregningsark!K326*Beregningsark!M326*Beregningsark!O326*Beregningsark!P326*Beregningsark!Q326*Beregningsark!R326*Beregningsark!S326*Beregningsark!U326*Beregningsark!Y326*Beregningsark!AA326*Beregningsark!AC326*Beregningsark!AE326*Beregningsark!AG326*Beregningsark!AJ326,Beregningsark!AM326*Beregningsark!J326*Beregningsark!K326*Beregningsark!M326*Beregningsark!O326*Beregningsark!P326*Beregningsark!Q326*Beregningsark!R326*Beregningsark!S326*Beregningsark!U326*Beregningsark!Y326*Beregningsark!AA326*Beregningsark!AC326*Beregningsark!AE326*Beregningsark!AG326*Beregningsark!AJ326*1.1176))</f>
        <v/>
      </c>
      <c r="M326" s="15" t="str">
        <f t="shared" si="12"/>
        <v/>
      </c>
      <c r="N326" s="15" t="str">
        <f>IF(Beregningsark!AQ326="","",IF(OR(I326="Motorvejsstrækning",I326="Frakørselsflettestrækning",I326="Tilkørselsflettestrækning",I326="Motorvejsforgrening",I326="Motorvejssammenløb",I326="Motorvejsvekselstrækning",I326="Sideanlæg"),Beregningsark!AN326*Beregningsark!J326*Beregningsark!K326*Beregningsark!L326*Beregningsark!N326*Beregningsark!P326*Beregningsark!R326*Beregningsark!S326*Beregningsark!V326*Beregningsark!Y326*Beregningsark!Z326*Beregningsark!AB326*Beregningsark!AD326*Beregningsark!AH326*Beregningsark!AJ326,Beregningsark!AN326*Beregningsark!J326*Beregningsark!K326*Beregningsark!L326*Beregningsark!N326*Beregningsark!P326*Beregningsark!R326*Beregningsark!S326*Beregningsark!V326*Beregningsark!Y326*Beregningsark!Z326*Beregningsark!AB326*Beregningsark!AD326*Beregningsark!AH326*Beregningsark!AJ326*0.7672))</f>
        <v/>
      </c>
      <c r="O326" s="15" t="str">
        <f>IF(Beregningsark!AQ326="","",IF(OR(I326="Motorvejsstrækning",I326="Frakørselsflettestrækning",I326="Tilkørselsflettestrækning",I326="Motorvejsforgrening",I326="Motorvejssammenløb",I326="Motorvejsvekselstrækning",I326="Sideanlæg"),Beregningsark!AO326*Beregningsark!J326*Beregningsark!K326*Beregningsark!L326*Beregningsark!N326*Beregningsark!P326*Beregningsark!R326*Beregningsark!S326*Beregningsark!W326*Beregningsark!Y326*Beregningsark!Z326*Beregningsark!AB326*Beregningsark!AD326*Beregningsark!AH326*Beregningsark!AJ326,Beregningsark!AO326*Beregningsark!J326*Beregningsark!K326*Beregningsark!L326*Beregningsark!N326*Beregningsark!P326*Beregningsark!R326*Beregningsark!S326*Beregningsark!W326*Beregningsark!Y326*Beregningsark!Z326*Beregningsark!AB326*Beregningsark!AD326*Beregningsark!AH326*Beregningsark!AJ326*0.7672))</f>
        <v/>
      </c>
      <c r="P326" s="15" t="str">
        <f>IF(Beregningsark!AQ326="","",IF(OR(I326="Motorvejsstrækning",I326="Frakørselsflettestrækning",I326="Tilkørselsflettestrækning",I326="Motorvejsforgrening",I326="Motorvejssammenløb",I326="Motorvejsvekselstrækning",I326="Sideanlæg"),Beregningsark!AP326*Beregningsark!J326*Beregningsark!K326*Beregningsark!L326*Beregningsark!N326*Beregningsark!P326*Beregningsark!R326*Beregningsark!S326*Beregningsark!X326*Beregningsark!Y326*Beregningsark!Z326*Beregningsark!AB326*Beregningsark!AD326*Beregningsark!AI326*Beregningsark!AJ326,Beregningsark!AP326*Beregningsark!J326*Beregningsark!K326*Beregningsark!L326*Beregningsark!N326*Beregningsark!P326*Beregningsark!R326*Beregningsark!S326*Beregningsark!X326*Beregningsark!Y326*Beregningsark!Z326*Beregningsark!AB326*Beregningsark!AD326*Beregningsark!AI326*Beregningsark!AJ326*0.7672))</f>
        <v/>
      </c>
      <c r="Q326" s="15" t="str">
        <f t="shared" si="13"/>
        <v/>
      </c>
      <c r="R326" s="17" t="str">
        <f t="shared" si="14"/>
        <v/>
      </c>
    </row>
    <row r="327" spans="1:18" x14ac:dyDescent="0.25">
      <c r="A327" s="4" t="str">
        <f>IF(Inddata!A342="","",Inddata!A342)</f>
        <v/>
      </c>
      <c r="B327" s="4" t="str">
        <f>IF(Inddata!B342="","",Inddata!B342)</f>
        <v/>
      </c>
      <c r="C327" s="4" t="str">
        <f>IF(Inddata!C342="","",Inddata!C342)</f>
        <v/>
      </c>
      <c r="D327" s="4" t="str">
        <f>IF(Inddata!D342="","",Inddata!D342)</f>
        <v/>
      </c>
      <c r="E327" s="4" t="str">
        <f>IF(Inddata!E342="","",Inddata!E342)</f>
        <v/>
      </c>
      <c r="F327" s="4" t="str">
        <f>IF(Inddata!F342="","",Inddata!F342)</f>
        <v/>
      </c>
      <c r="G327" s="4">
        <f>IF(Inddata!G342="","",Inddata!G342)</f>
        <v>0</v>
      </c>
      <c r="H327" s="4" t="str">
        <f>IF(Inddata!H342&gt;0.5,Inddata!H342,"")</f>
        <v/>
      </c>
      <c r="I327" s="4" t="str">
        <f>IF(Inddata!I342="","",Inddata!I342)</f>
        <v/>
      </c>
      <c r="J327" s="15" t="str">
        <f>IF(Beregningsark!AQ327="","",IF(OR(I327="Motorvejsstrækning",I327="Frakørselsflettestrækning",I327="Tilkørselsflettestrækning",I327="Motorvejsforgrening",I327="Motorvejssammenløb",I327="Motorvejsvekselstrækning",I327="Sideanlæg"),Beregningsark!AK327*Beregningsark!J327*Beregningsark!K327*Beregningsark!L327*Beregningsark!N327*Beregningsark!P327*Beregningsark!R327*Beregningsark!S327*Beregningsark!T327*Beregningsark!Y327*Beregningsark!Z327*Beregningsark!AB327*Beregningsark!AD327*Beregningsark!AF327*Beregningsark!AJ327,Beregningsark!AK327*Beregningsark!J327*Beregningsark!K327*Beregningsark!L327*Beregningsark!N327*Beregningsark!P327*Beregningsark!R327*Beregningsark!S327*Beregningsark!T327*Beregningsark!Y327*Beregningsark!Z327*Beregningsark!AB327*Beregningsark!AD327*Beregningsark!AF327*Beregningsark!AJ327*0.7672))</f>
        <v/>
      </c>
      <c r="K327" s="15" t="str">
        <f>IF(Beregningsark!AQ327="","",IF(OR(I327="Motorvejsstrækning",I327="Frakørselsflettestrækning",I327="Tilkørselsflettestrækning",I327="Motorvejsforgrening",I327="Motorvejssammenløb",I327="Motorvejsvekselstrækning",I327="Sideanlæg"),Beregningsark!AL327*Beregningsark!J327*Beregningsark!K327*Beregningsark!M327*Beregningsark!O327*Beregningsark!P327*Beregningsark!Q327*Beregningsark!R327*Beregningsark!S327*Beregningsark!T327*Beregningsark!Y327*Beregningsark!AA327*Beregningsark!AC327*Beregningsark!AE327*Beregningsark!AG327*Beregningsark!AJ327,Beregningsark!AL327*Beregningsark!J327*Beregningsark!K327*Beregningsark!M327*Beregningsark!O327*Beregningsark!P327*Beregningsark!Q327*Beregningsark!R327*Beregningsark!S327*Beregningsark!T327*Beregningsark!Y327*Beregningsark!AA327*Beregningsark!AC327*Beregningsark!AE327*Beregningsark!AG327*Beregningsark!AJ327*0.8833))</f>
        <v/>
      </c>
      <c r="L327" s="15" t="str">
        <f>IF(Beregningsark!AQ327="","",IF(OR(I327="Motorvejsstrækning",I327="Frakørselsflettestrækning",I327="Tilkørselsflettestrækning",I327="Motorvejsforgrening",I327="Motorvejssammenløb",I327="Motorvejsvekselstrækning",I327="Sideanlæg"),Beregningsark!AM327*Beregningsark!J327*Beregningsark!K327*Beregningsark!M327*Beregningsark!O327*Beregningsark!P327*Beregningsark!Q327*Beregningsark!R327*Beregningsark!S327*Beregningsark!U327*Beregningsark!Y327*Beregningsark!AA327*Beregningsark!AC327*Beregningsark!AE327*Beregningsark!AG327*Beregningsark!AJ327,Beregningsark!AM327*Beregningsark!J327*Beregningsark!K327*Beregningsark!M327*Beregningsark!O327*Beregningsark!P327*Beregningsark!Q327*Beregningsark!R327*Beregningsark!S327*Beregningsark!U327*Beregningsark!Y327*Beregningsark!AA327*Beregningsark!AC327*Beregningsark!AE327*Beregningsark!AG327*Beregningsark!AJ327*1.1176))</f>
        <v/>
      </c>
      <c r="M327" s="15" t="str">
        <f t="shared" ref="M327:M390" si="15">IF(SUM(J327:L327)&gt;0,SUM(J327:L327),"")</f>
        <v/>
      </c>
      <c r="N327" s="15" t="str">
        <f>IF(Beregningsark!AQ327="","",IF(OR(I327="Motorvejsstrækning",I327="Frakørselsflettestrækning",I327="Tilkørselsflettestrækning",I327="Motorvejsforgrening",I327="Motorvejssammenløb",I327="Motorvejsvekselstrækning",I327="Sideanlæg"),Beregningsark!AN327*Beregningsark!J327*Beregningsark!K327*Beregningsark!L327*Beregningsark!N327*Beregningsark!P327*Beregningsark!R327*Beregningsark!S327*Beregningsark!V327*Beregningsark!Y327*Beregningsark!Z327*Beregningsark!AB327*Beregningsark!AD327*Beregningsark!AH327*Beregningsark!AJ327,Beregningsark!AN327*Beregningsark!J327*Beregningsark!K327*Beregningsark!L327*Beregningsark!N327*Beregningsark!P327*Beregningsark!R327*Beregningsark!S327*Beregningsark!V327*Beregningsark!Y327*Beregningsark!Z327*Beregningsark!AB327*Beregningsark!AD327*Beregningsark!AH327*Beregningsark!AJ327*0.7672))</f>
        <v/>
      </c>
      <c r="O327" s="15" t="str">
        <f>IF(Beregningsark!AQ327="","",IF(OR(I327="Motorvejsstrækning",I327="Frakørselsflettestrækning",I327="Tilkørselsflettestrækning",I327="Motorvejsforgrening",I327="Motorvejssammenløb",I327="Motorvejsvekselstrækning",I327="Sideanlæg"),Beregningsark!AO327*Beregningsark!J327*Beregningsark!K327*Beregningsark!L327*Beregningsark!N327*Beregningsark!P327*Beregningsark!R327*Beregningsark!S327*Beregningsark!W327*Beregningsark!Y327*Beregningsark!Z327*Beregningsark!AB327*Beregningsark!AD327*Beregningsark!AH327*Beregningsark!AJ327,Beregningsark!AO327*Beregningsark!J327*Beregningsark!K327*Beregningsark!L327*Beregningsark!N327*Beregningsark!P327*Beregningsark!R327*Beregningsark!S327*Beregningsark!W327*Beregningsark!Y327*Beregningsark!Z327*Beregningsark!AB327*Beregningsark!AD327*Beregningsark!AH327*Beregningsark!AJ327*0.7672))</f>
        <v/>
      </c>
      <c r="P327" s="15" t="str">
        <f>IF(Beregningsark!AQ327="","",IF(OR(I327="Motorvejsstrækning",I327="Frakørselsflettestrækning",I327="Tilkørselsflettestrækning",I327="Motorvejsforgrening",I327="Motorvejssammenløb",I327="Motorvejsvekselstrækning",I327="Sideanlæg"),Beregningsark!AP327*Beregningsark!J327*Beregningsark!K327*Beregningsark!L327*Beregningsark!N327*Beregningsark!P327*Beregningsark!R327*Beregningsark!S327*Beregningsark!X327*Beregningsark!Y327*Beregningsark!Z327*Beregningsark!AB327*Beregningsark!AD327*Beregningsark!AI327*Beregningsark!AJ327,Beregningsark!AP327*Beregningsark!J327*Beregningsark!K327*Beregningsark!L327*Beregningsark!N327*Beregningsark!P327*Beregningsark!R327*Beregningsark!S327*Beregningsark!X327*Beregningsark!Y327*Beregningsark!Z327*Beregningsark!AB327*Beregningsark!AD327*Beregningsark!AI327*Beregningsark!AJ327*0.7672))</f>
        <v/>
      </c>
      <c r="Q327" s="15" t="str">
        <f t="shared" ref="Q327:Q390" si="16">IF(SUM(N327:P327)&gt;0,SUM(N327:P327),"")</f>
        <v/>
      </c>
      <c r="R327" s="17" t="str">
        <f t="shared" ref="R327:R390" si="17">IF(M327="","",18609867*N327+3188341*O327+480261*P327+697929*(J327+K327))</f>
        <v/>
      </c>
    </row>
    <row r="328" spans="1:18" x14ac:dyDescent="0.25">
      <c r="A328" s="4" t="str">
        <f>IF(Inddata!A343="","",Inddata!A343)</f>
        <v/>
      </c>
      <c r="B328" s="4" t="str">
        <f>IF(Inddata!B343="","",Inddata!B343)</f>
        <v/>
      </c>
      <c r="C328" s="4" t="str">
        <f>IF(Inddata!C343="","",Inddata!C343)</f>
        <v/>
      </c>
      <c r="D328" s="4" t="str">
        <f>IF(Inddata!D343="","",Inddata!D343)</f>
        <v/>
      </c>
      <c r="E328" s="4" t="str">
        <f>IF(Inddata!E343="","",Inddata!E343)</f>
        <v/>
      </c>
      <c r="F328" s="4" t="str">
        <f>IF(Inddata!F343="","",Inddata!F343)</f>
        <v/>
      </c>
      <c r="G328" s="4">
        <f>IF(Inddata!G343="","",Inddata!G343)</f>
        <v>0</v>
      </c>
      <c r="H328" s="4" t="str">
        <f>IF(Inddata!H343&gt;0.5,Inddata!H343,"")</f>
        <v/>
      </c>
      <c r="I328" s="4" t="str">
        <f>IF(Inddata!I343="","",Inddata!I343)</f>
        <v/>
      </c>
      <c r="J328" s="15" t="str">
        <f>IF(Beregningsark!AQ328="","",IF(OR(I328="Motorvejsstrækning",I328="Frakørselsflettestrækning",I328="Tilkørselsflettestrækning",I328="Motorvejsforgrening",I328="Motorvejssammenløb",I328="Motorvejsvekselstrækning",I328="Sideanlæg"),Beregningsark!AK328*Beregningsark!J328*Beregningsark!K328*Beregningsark!L328*Beregningsark!N328*Beregningsark!P328*Beregningsark!R328*Beregningsark!S328*Beregningsark!T328*Beregningsark!Y328*Beregningsark!Z328*Beregningsark!AB328*Beregningsark!AD328*Beregningsark!AF328*Beregningsark!AJ328,Beregningsark!AK328*Beregningsark!J328*Beregningsark!K328*Beregningsark!L328*Beregningsark!N328*Beregningsark!P328*Beregningsark!R328*Beregningsark!S328*Beregningsark!T328*Beregningsark!Y328*Beregningsark!Z328*Beregningsark!AB328*Beregningsark!AD328*Beregningsark!AF328*Beregningsark!AJ328*0.7672))</f>
        <v/>
      </c>
      <c r="K328" s="15" t="str">
        <f>IF(Beregningsark!AQ328="","",IF(OR(I328="Motorvejsstrækning",I328="Frakørselsflettestrækning",I328="Tilkørselsflettestrækning",I328="Motorvejsforgrening",I328="Motorvejssammenløb",I328="Motorvejsvekselstrækning",I328="Sideanlæg"),Beregningsark!AL328*Beregningsark!J328*Beregningsark!K328*Beregningsark!M328*Beregningsark!O328*Beregningsark!P328*Beregningsark!Q328*Beregningsark!R328*Beregningsark!S328*Beregningsark!T328*Beregningsark!Y328*Beregningsark!AA328*Beregningsark!AC328*Beregningsark!AE328*Beregningsark!AG328*Beregningsark!AJ328,Beregningsark!AL328*Beregningsark!J328*Beregningsark!K328*Beregningsark!M328*Beregningsark!O328*Beregningsark!P328*Beregningsark!Q328*Beregningsark!R328*Beregningsark!S328*Beregningsark!T328*Beregningsark!Y328*Beregningsark!AA328*Beregningsark!AC328*Beregningsark!AE328*Beregningsark!AG328*Beregningsark!AJ328*0.8833))</f>
        <v/>
      </c>
      <c r="L328" s="15" t="str">
        <f>IF(Beregningsark!AQ328="","",IF(OR(I328="Motorvejsstrækning",I328="Frakørselsflettestrækning",I328="Tilkørselsflettestrækning",I328="Motorvejsforgrening",I328="Motorvejssammenløb",I328="Motorvejsvekselstrækning",I328="Sideanlæg"),Beregningsark!AM328*Beregningsark!J328*Beregningsark!K328*Beregningsark!M328*Beregningsark!O328*Beregningsark!P328*Beregningsark!Q328*Beregningsark!R328*Beregningsark!S328*Beregningsark!U328*Beregningsark!Y328*Beregningsark!AA328*Beregningsark!AC328*Beregningsark!AE328*Beregningsark!AG328*Beregningsark!AJ328,Beregningsark!AM328*Beregningsark!J328*Beregningsark!K328*Beregningsark!M328*Beregningsark!O328*Beregningsark!P328*Beregningsark!Q328*Beregningsark!R328*Beregningsark!S328*Beregningsark!U328*Beregningsark!Y328*Beregningsark!AA328*Beregningsark!AC328*Beregningsark!AE328*Beregningsark!AG328*Beregningsark!AJ328*1.1176))</f>
        <v/>
      </c>
      <c r="M328" s="15" t="str">
        <f t="shared" si="15"/>
        <v/>
      </c>
      <c r="N328" s="15" t="str">
        <f>IF(Beregningsark!AQ328="","",IF(OR(I328="Motorvejsstrækning",I328="Frakørselsflettestrækning",I328="Tilkørselsflettestrækning",I328="Motorvejsforgrening",I328="Motorvejssammenløb",I328="Motorvejsvekselstrækning",I328="Sideanlæg"),Beregningsark!AN328*Beregningsark!J328*Beregningsark!K328*Beregningsark!L328*Beregningsark!N328*Beregningsark!P328*Beregningsark!R328*Beregningsark!S328*Beregningsark!V328*Beregningsark!Y328*Beregningsark!Z328*Beregningsark!AB328*Beregningsark!AD328*Beregningsark!AH328*Beregningsark!AJ328,Beregningsark!AN328*Beregningsark!J328*Beregningsark!K328*Beregningsark!L328*Beregningsark!N328*Beregningsark!P328*Beregningsark!R328*Beregningsark!S328*Beregningsark!V328*Beregningsark!Y328*Beregningsark!Z328*Beregningsark!AB328*Beregningsark!AD328*Beregningsark!AH328*Beregningsark!AJ328*0.7672))</f>
        <v/>
      </c>
      <c r="O328" s="15" t="str">
        <f>IF(Beregningsark!AQ328="","",IF(OR(I328="Motorvejsstrækning",I328="Frakørselsflettestrækning",I328="Tilkørselsflettestrækning",I328="Motorvejsforgrening",I328="Motorvejssammenløb",I328="Motorvejsvekselstrækning",I328="Sideanlæg"),Beregningsark!AO328*Beregningsark!J328*Beregningsark!K328*Beregningsark!L328*Beregningsark!N328*Beregningsark!P328*Beregningsark!R328*Beregningsark!S328*Beregningsark!W328*Beregningsark!Y328*Beregningsark!Z328*Beregningsark!AB328*Beregningsark!AD328*Beregningsark!AH328*Beregningsark!AJ328,Beregningsark!AO328*Beregningsark!J328*Beregningsark!K328*Beregningsark!L328*Beregningsark!N328*Beregningsark!P328*Beregningsark!R328*Beregningsark!S328*Beregningsark!W328*Beregningsark!Y328*Beregningsark!Z328*Beregningsark!AB328*Beregningsark!AD328*Beregningsark!AH328*Beregningsark!AJ328*0.7672))</f>
        <v/>
      </c>
      <c r="P328" s="15" t="str">
        <f>IF(Beregningsark!AQ328="","",IF(OR(I328="Motorvejsstrækning",I328="Frakørselsflettestrækning",I328="Tilkørselsflettestrækning",I328="Motorvejsforgrening",I328="Motorvejssammenløb",I328="Motorvejsvekselstrækning",I328="Sideanlæg"),Beregningsark!AP328*Beregningsark!J328*Beregningsark!K328*Beregningsark!L328*Beregningsark!N328*Beregningsark!P328*Beregningsark!R328*Beregningsark!S328*Beregningsark!X328*Beregningsark!Y328*Beregningsark!Z328*Beregningsark!AB328*Beregningsark!AD328*Beregningsark!AI328*Beregningsark!AJ328,Beregningsark!AP328*Beregningsark!J328*Beregningsark!K328*Beregningsark!L328*Beregningsark!N328*Beregningsark!P328*Beregningsark!R328*Beregningsark!S328*Beregningsark!X328*Beregningsark!Y328*Beregningsark!Z328*Beregningsark!AB328*Beregningsark!AD328*Beregningsark!AI328*Beregningsark!AJ328*0.7672))</f>
        <v/>
      </c>
      <c r="Q328" s="15" t="str">
        <f t="shared" si="16"/>
        <v/>
      </c>
      <c r="R328" s="17" t="str">
        <f t="shared" si="17"/>
        <v/>
      </c>
    </row>
    <row r="329" spans="1:18" x14ac:dyDescent="0.25">
      <c r="A329" s="4" t="str">
        <f>IF(Inddata!A344="","",Inddata!A344)</f>
        <v/>
      </c>
      <c r="B329" s="4" t="str">
        <f>IF(Inddata!B344="","",Inddata!B344)</f>
        <v/>
      </c>
      <c r="C329" s="4" t="str">
        <f>IF(Inddata!C344="","",Inddata!C344)</f>
        <v/>
      </c>
      <c r="D329" s="4" t="str">
        <f>IF(Inddata!D344="","",Inddata!D344)</f>
        <v/>
      </c>
      <c r="E329" s="4" t="str">
        <f>IF(Inddata!E344="","",Inddata!E344)</f>
        <v/>
      </c>
      <c r="F329" s="4" t="str">
        <f>IF(Inddata!F344="","",Inddata!F344)</f>
        <v/>
      </c>
      <c r="G329" s="4">
        <f>IF(Inddata!G344="","",Inddata!G344)</f>
        <v>0</v>
      </c>
      <c r="H329" s="4" t="str">
        <f>IF(Inddata!H344&gt;0.5,Inddata!H344,"")</f>
        <v/>
      </c>
      <c r="I329" s="4" t="str">
        <f>IF(Inddata!I344="","",Inddata!I344)</f>
        <v/>
      </c>
      <c r="J329" s="15" t="str">
        <f>IF(Beregningsark!AQ329="","",IF(OR(I329="Motorvejsstrækning",I329="Frakørselsflettestrækning",I329="Tilkørselsflettestrækning",I329="Motorvejsforgrening",I329="Motorvejssammenløb",I329="Motorvejsvekselstrækning",I329="Sideanlæg"),Beregningsark!AK329*Beregningsark!J329*Beregningsark!K329*Beregningsark!L329*Beregningsark!N329*Beregningsark!P329*Beregningsark!R329*Beregningsark!S329*Beregningsark!T329*Beregningsark!Y329*Beregningsark!Z329*Beregningsark!AB329*Beregningsark!AD329*Beregningsark!AF329*Beregningsark!AJ329,Beregningsark!AK329*Beregningsark!J329*Beregningsark!K329*Beregningsark!L329*Beregningsark!N329*Beregningsark!P329*Beregningsark!R329*Beregningsark!S329*Beregningsark!T329*Beregningsark!Y329*Beregningsark!Z329*Beregningsark!AB329*Beregningsark!AD329*Beregningsark!AF329*Beregningsark!AJ329*0.7672))</f>
        <v/>
      </c>
      <c r="K329" s="15" t="str">
        <f>IF(Beregningsark!AQ329="","",IF(OR(I329="Motorvejsstrækning",I329="Frakørselsflettestrækning",I329="Tilkørselsflettestrækning",I329="Motorvejsforgrening",I329="Motorvejssammenløb",I329="Motorvejsvekselstrækning",I329="Sideanlæg"),Beregningsark!AL329*Beregningsark!J329*Beregningsark!K329*Beregningsark!M329*Beregningsark!O329*Beregningsark!P329*Beregningsark!Q329*Beregningsark!R329*Beregningsark!S329*Beregningsark!T329*Beregningsark!Y329*Beregningsark!AA329*Beregningsark!AC329*Beregningsark!AE329*Beregningsark!AG329*Beregningsark!AJ329,Beregningsark!AL329*Beregningsark!J329*Beregningsark!K329*Beregningsark!M329*Beregningsark!O329*Beregningsark!P329*Beregningsark!Q329*Beregningsark!R329*Beregningsark!S329*Beregningsark!T329*Beregningsark!Y329*Beregningsark!AA329*Beregningsark!AC329*Beregningsark!AE329*Beregningsark!AG329*Beregningsark!AJ329*0.8833))</f>
        <v/>
      </c>
      <c r="L329" s="15" t="str">
        <f>IF(Beregningsark!AQ329="","",IF(OR(I329="Motorvejsstrækning",I329="Frakørselsflettestrækning",I329="Tilkørselsflettestrækning",I329="Motorvejsforgrening",I329="Motorvejssammenløb",I329="Motorvejsvekselstrækning",I329="Sideanlæg"),Beregningsark!AM329*Beregningsark!J329*Beregningsark!K329*Beregningsark!M329*Beregningsark!O329*Beregningsark!P329*Beregningsark!Q329*Beregningsark!R329*Beregningsark!S329*Beregningsark!U329*Beregningsark!Y329*Beregningsark!AA329*Beregningsark!AC329*Beregningsark!AE329*Beregningsark!AG329*Beregningsark!AJ329,Beregningsark!AM329*Beregningsark!J329*Beregningsark!K329*Beregningsark!M329*Beregningsark!O329*Beregningsark!P329*Beregningsark!Q329*Beregningsark!R329*Beregningsark!S329*Beregningsark!U329*Beregningsark!Y329*Beregningsark!AA329*Beregningsark!AC329*Beregningsark!AE329*Beregningsark!AG329*Beregningsark!AJ329*1.1176))</f>
        <v/>
      </c>
      <c r="M329" s="15" t="str">
        <f t="shared" si="15"/>
        <v/>
      </c>
      <c r="N329" s="15" t="str">
        <f>IF(Beregningsark!AQ329="","",IF(OR(I329="Motorvejsstrækning",I329="Frakørselsflettestrækning",I329="Tilkørselsflettestrækning",I329="Motorvejsforgrening",I329="Motorvejssammenløb",I329="Motorvejsvekselstrækning",I329="Sideanlæg"),Beregningsark!AN329*Beregningsark!J329*Beregningsark!K329*Beregningsark!L329*Beregningsark!N329*Beregningsark!P329*Beregningsark!R329*Beregningsark!S329*Beregningsark!V329*Beregningsark!Y329*Beregningsark!Z329*Beregningsark!AB329*Beregningsark!AD329*Beregningsark!AH329*Beregningsark!AJ329,Beregningsark!AN329*Beregningsark!J329*Beregningsark!K329*Beregningsark!L329*Beregningsark!N329*Beregningsark!P329*Beregningsark!R329*Beregningsark!S329*Beregningsark!V329*Beregningsark!Y329*Beregningsark!Z329*Beregningsark!AB329*Beregningsark!AD329*Beregningsark!AH329*Beregningsark!AJ329*0.7672))</f>
        <v/>
      </c>
      <c r="O329" s="15" t="str">
        <f>IF(Beregningsark!AQ329="","",IF(OR(I329="Motorvejsstrækning",I329="Frakørselsflettestrækning",I329="Tilkørselsflettestrækning",I329="Motorvejsforgrening",I329="Motorvejssammenløb",I329="Motorvejsvekselstrækning",I329="Sideanlæg"),Beregningsark!AO329*Beregningsark!J329*Beregningsark!K329*Beregningsark!L329*Beregningsark!N329*Beregningsark!P329*Beregningsark!R329*Beregningsark!S329*Beregningsark!W329*Beregningsark!Y329*Beregningsark!Z329*Beregningsark!AB329*Beregningsark!AD329*Beregningsark!AH329*Beregningsark!AJ329,Beregningsark!AO329*Beregningsark!J329*Beregningsark!K329*Beregningsark!L329*Beregningsark!N329*Beregningsark!P329*Beregningsark!R329*Beregningsark!S329*Beregningsark!W329*Beregningsark!Y329*Beregningsark!Z329*Beregningsark!AB329*Beregningsark!AD329*Beregningsark!AH329*Beregningsark!AJ329*0.7672))</f>
        <v/>
      </c>
      <c r="P329" s="15" t="str">
        <f>IF(Beregningsark!AQ329="","",IF(OR(I329="Motorvejsstrækning",I329="Frakørselsflettestrækning",I329="Tilkørselsflettestrækning",I329="Motorvejsforgrening",I329="Motorvejssammenløb",I329="Motorvejsvekselstrækning",I329="Sideanlæg"),Beregningsark!AP329*Beregningsark!J329*Beregningsark!K329*Beregningsark!L329*Beregningsark!N329*Beregningsark!P329*Beregningsark!R329*Beregningsark!S329*Beregningsark!X329*Beregningsark!Y329*Beregningsark!Z329*Beregningsark!AB329*Beregningsark!AD329*Beregningsark!AI329*Beregningsark!AJ329,Beregningsark!AP329*Beregningsark!J329*Beregningsark!K329*Beregningsark!L329*Beregningsark!N329*Beregningsark!P329*Beregningsark!R329*Beregningsark!S329*Beregningsark!X329*Beregningsark!Y329*Beregningsark!Z329*Beregningsark!AB329*Beregningsark!AD329*Beregningsark!AI329*Beregningsark!AJ329*0.7672))</f>
        <v/>
      </c>
      <c r="Q329" s="15" t="str">
        <f t="shared" si="16"/>
        <v/>
      </c>
      <c r="R329" s="17" t="str">
        <f t="shared" si="17"/>
        <v/>
      </c>
    </row>
    <row r="330" spans="1:18" x14ac:dyDescent="0.25">
      <c r="A330" s="4" t="str">
        <f>IF(Inddata!A345="","",Inddata!A345)</f>
        <v/>
      </c>
      <c r="B330" s="4" t="str">
        <f>IF(Inddata!B345="","",Inddata!B345)</f>
        <v/>
      </c>
      <c r="C330" s="4" t="str">
        <f>IF(Inddata!C345="","",Inddata!C345)</f>
        <v/>
      </c>
      <c r="D330" s="4" t="str">
        <f>IF(Inddata!D345="","",Inddata!D345)</f>
        <v/>
      </c>
      <c r="E330" s="4" t="str">
        <f>IF(Inddata!E345="","",Inddata!E345)</f>
        <v/>
      </c>
      <c r="F330" s="4" t="str">
        <f>IF(Inddata!F345="","",Inddata!F345)</f>
        <v/>
      </c>
      <c r="G330" s="4">
        <f>IF(Inddata!G345="","",Inddata!G345)</f>
        <v>0</v>
      </c>
      <c r="H330" s="4" t="str">
        <f>IF(Inddata!H345&gt;0.5,Inddata!H345,"")</f>
        <v/>
      </c>
      <c r="I330" s="4" t="str">
        <f>IF(Inddata!I345="","",Inddata!I345)</f>
        <v/>
      </c>
      <c r="J330" s="15" t="str">
        <f>IF(Beregningsark!AQ330="","",IF(OR(I330="Motorvejsstrækning",I330="Frakørselsflettestrækning",I330="Tilkørselsflettestrækning",I330="Motorvejsforgrening",I330="Motorvejssammenløb",I330="Motorvejsvekselstrækning",I330="Sideanlæg"),Beregningsark!AK330*Beregningsark!J330*Beregningsark!K330*Beregningsark!L330*Beregningsark!N330*Beregningsark!P330*Beregningsark!R330*Beregningsark!S330*Beregningsark!T330*Beregningsark!Y330*Beregningsark!Z330*Beregningsark!AB330*Beregningsark!AD330*Beregningsark!AF330*Beregningsark!AJ330,Beregningsark!AK330*Beregningsark!J330*Beregningsark!K330*Beregningsark!L330*Beregningsark!N330*Beregningsark!P330*Beregningsark!R330*Beregningsark!S330*Beregningsark!T330*Beregningsark!Y330*Beregningsark!Z330*Beregningsark!AB330*Beregningsark!AD330*Beregningsark!AF330*Beregningsark!AJ330*0.7672))</f>
        <v/>
      </c>
      <c r="K330" s="15" t="str">
        <f>IF(Beregningsark!AQ330="","",IF(OR(I330="Motorvejsstrækning",I330="Frakørselsflettestrækning",I330="Tilkørselsflettestrækning",I330="Motorvejsforgrening",I330="Motorvejssammenløb",I330="Motorvejsvekselstrækning",I330="Sideanlæg"),Beregningsark!AL330*Beregningsark!J330*Beregningsark!K330*Beregningsark!M330*Beregningsark!O330*Beregningsark!P330*Beregningsark!Q330*Beregningsark!R330*Beregningsark!S330*Beregningsark!T330*Beregningsark!Y330*Beregningsark!AA330*Beregningsark!AC330*Beregningsark!AE330*Beregningsark!AG330*Beregningsark!AJ330,Beregningsark!AL330*Beregningsark!J330*Beregningsark!K330*Beregningsark!M330*Beregningsark!O330*Beregningsark!P330*Beregningsark!Q330*Beregningsark!R330*Beregningsark!S330*Beregningsark!T330*Beregningsark!Y330*Beregningsark!AA330*Beregningsark!AC330*Beregningsark!AE330*Beregningsark!AG330*Beregningsark!AJ330*0.8833))</f>
        <v/>
      </c>
      <c r="L330" s="15" t="str">
        <f>IF(Beregningsark!AQ330="","",IF(OR(I330="Motorvejsstrækning",I330="Frakørselsflettestrækning",I330="Tilkørselsflettestrækning",I330="Motorvejsforgrening",I330="Motorvejssammenløb",I330="Motorvejsvekselstrækning",I330="Sideanlæg"),Beregningsark!AM330*Beregningsark!J330*Beregningsark!K330*Beregningsark!M330*Beregningsark!O330*Beregningsark!P330*Beregningsark!Q330*Beregningsark!R330*Beregningsark!S330*Beregningsark!U330*Beregningsark!Y330*Beregningsark!AA330*Beregningsark!AC330*Beregningsark!AE330*Beregningsark!AG330*Beregningsark!AJ330,Beregningsark!AM330*Beregningsark!J330*Beregningsark!K330*Beregningsark!M330*Beregningsark!O330*Beregningsark!P330*Beregningsark!Q330*Beregningsark!R330*Beregningsark!S330*Beregningsark!U330*Beregningsark!Y330*Beregningsark!AA330*Beregningsark!AC330*Beregningsark!AE330*Beregningsark!AG330*Beregningsark!AJ330*1.1176))</f>
        <v/>
      </c>
      <c r="M330" s="15" t="str">
        <f t="shared" si="15"/>
        <v/>
      </c>
      <c r="N330" s="15" t="str">
        <f>IF(Beregningsark!AQ330="","",IF(OR(I330="Motorvejsstrækning",I330="Frakørselsflettestrækning",I330="Tilkørselsflettestrækning",I330="Motorvejsforgrening",I330="Motorvejssammenløb",I330="Motorvejsvekselstrækning",I330="Sideanlæg"),Beregningsark!AN330*Beregningsark!J330*Beregningsark!K330*Beregningsark!L330*Beregningsark!N330*Beregningsark!P330*Beregningsark!R330*Beregningsark!S330*Beregningsark!V330*Beregningsark!Y330*Beregningsark!Z330*Beregningsark!AB330*Beregningsark!AD330*Beregningsark!AH330*Beregningsark!AJ330,Beregningsark!AN330*Beregningsark!J330*Beregningsark!K330*Beregningsark!L330*Beregningsark!N330*Beregningsark!P330*Beregningsark!R330*Beregningsark!S330*Beregningsark!V330*Beregningsark!Y330*Beregningsark!Z330*Beregningsark!AB330*Beregningsark!AD330*Beregningsark!AH330*Beregningsark!AJ330*0.7672))</f>
        <v/>
      </c>
      <c r="O330" s="15" t="str">
        <f>IF(Beregningsark!AQ330="","",IF(OR(I330="Motorvejsstrækning",I330="Frakørselsflettestrækning",I330="Tilkørselsflettestrækning",I330="Motorvejsforgrening",I330="Motorvejssammenløb",I330="Motorvejsvekselstrækning",I330="Sideanlæg"),Beregningsark!AO330*Beregningsark!J330*Beregningsark!K330*Beregningsark!L330*Beregningsark!N330*Beregningsark!P330*Beregningsark!R330*Beregningsark!S330*Beregningsark!W330*Beregningsark!Y330*Beregningsark!Z330*Beregningsark!AB330*Beregningsark!AD330*Beregningsark!AH330*Beregningsark!AJ330,Beregningsark!AO330*Beregningsark!J330*Beregningsark!K330*Beregningsark!L330*Beregningsark!N330*Beregningsark!P330*Beregningsark!R330*Beregningsark!S330*Beregningsark!W330*Beregningsark!Y330*Beregningsark!Z330*Beregningsark!AB330*Beregningsark!AD330*Beregningsark!AH330*Beregningsark!AJ330*0.7672))</f>
        <v/>
      </c>
      <c r="P330" s="15" t="str">
        <f>IF(Beregningsark!AQ330="","",IF(OR(I330="Motorvejsstrækning",I330="Frakørselsflettestrækning",I330="Tilkørselsflettestrækning",I330="Motorvejsforgrening",I330="Motorvejssammenløb",I330="Motorvejsvekselstrækning",I330="Sideanlæg"),Beregningsark!AP330*Beregningsark!J330*Beregningsark!K330*Beregningsark!L330*Beregningsark!N330*Beregningsark!P330*Beregningsark!R330*Beregningsark!S330*Beregningsark!X330*Beregningsark!Y330*Beregningsark!Z330*Beregningsark!AB330*Beregningsark!AD330*Beregningsark!AI330*Beregningsark!AJ330,Beregningsark!AP330*Beregningsark!J330*Beregningsark!K330*Beregningsark!L330*Beregningsark!N330*Beregningsark!P330*Beregningsark!R330*Beregningsark!S330*Beregningsark!X330*Beregningsark!Y330*Beregningsark!Z330*Beregningsark!AB330*Beregningsark!AD330*Beregningsark!AI330*Beregningsark!AJ330*0.7672))</f>
        <v/>
      </c>
      <c r="Q330" s="15" t="str">
        <f t="shared" si="16"/>
        <v/>
      </c>
      <c r="R330" s="17" t="str">
        <f t="shared" si="17"/>
        <v/>
      </c>
    </row>
    <row r="331" spans="1:18" x14ac:dyDescent="0.25">
      <c r="A331" s="4" t="str">
        <f>IF(Inddata!A346="","",Inddata!A346)</f>
        <v/>
      </c>
      <c r="B331" s="4" t="str">
        <f>IF(Inddata!B346="","",Inddata!B346)</f>
        <v/>
      </c>
      <c r="C331" s="4" t="str">
        <f>IF(Inddata!C346="","",Inddata!C346)</f>
        <v/>
      </c>
      <c r="D331" s="4" t="str">
        <f>IF(Inddata!D346="","",Inddata!D346)</f>
        <v/>
      </c>
      <c r="E331" s="4" t="str">
        <f>IF(Inddata!E346="","",Inddata!E346)</f>
        <v/>
      </c>
      <c r="F331" s="4" t="str">
        <f>IF(Inddata!F346="","",Inddata!F346)</f>
        <v/>
      </c>
      <c r="G331" s="4">
        <f>IF(Inddata!G346="","",Inddata!G346)</f>
        <v>0</v>
      </c>
      <c r="H331" s="4" t="str">
        <f>IF(Inddata!H346&gt;0.5,Inddata!H346,"")</f>
        <v/>
      </c>
      <c r="I331" s="4" t="str">
        <f>IF(Inddata!I346="","",Inddata!I346)</f>
        <v/>
      </c>
      <c r="J331" s="15" t="str">
        <f>IF(Beregningsark!AQ331="","",IF(OR(I331="Motorvejsstrækning",I331="Frakørselsflettestrækning",I331="Tilkørselsflettestrækning",I331="Motorvejsforgrening",I331="Motorvejssammenløb",I331="Motorvejsvekselstrækning",I331="Sideanlæg"),Beregningsark!AK331*Beregningsark!J331*Beregningsark!K331*Beregningsark!L331*Beregningsark!N331*Beregningsark!P331*Beregningsark!R331*Beregningsark!S331*Beregningsark!T331*Beregningsark!Y331*Beregningsark!Z331*Beregningsark!AB331*Beregningsark!AD331*Beregningsark!AF331*Beregningsark!AJ331,Beregningsark!AK331*Beregningsark!J331*Beregningsark!K331*Beregningsark!L331*Beregningsark!N331*Beregningsark!P331*Beregningsark!R331*Beregningsark!S331*Beregningsark!T331*Beregningsark!Y331*Beregningsark!Z331*Beregningsark!AB331*Beregningsark!AD331*Beregningsark!AF331*Beregningsark!AJ331*0.7672))</f>
        <v/>
      </c>
      <c r="K331" s="15" t="str">
        <f>IF(Beregningsark!AQ331="","",IF(OR(I331="Motorvejsstrækning",I331="Frakørselsflettestrækning",I331="Tilkørselsflettestrækning",I331="Motorvejsforgrening",I331="Motorvejssammenløb",I331="Motorvejsvekselstrækning",I331="Sideanlæg"),Beregningsark!AL331*Beregningsark!J331*Beregningsark!K331*Beregningsark!M331*Beregningsark!O331*Beregningsark!P331*Beregningsark!Q331*Beregningsark!R331*Beregningsark!S331*Beregningsark!T331*Beregningsark!Y331*Beregningsark!AA331*Beregningsark!AC331*Beregningsark!AE331*Beregningsark!AG331*Beregningsark!AJ331,Beregningsark!AL331*Beregningsark!J331*Beregningsark!K331*Beregningsark!M331*Beregningsark!O331*Beregningsark!P331*Beregningsark!Q331*Beregningsark!R331*Beregningsark!S331*Beregningsark!T331*Beregningsark!Y331*Beregningsark!AA331*Beregningsark!AC331*Beregningsark!AE331*Beregningsark!AG331*Beregningsark!AJ331*0.8833))</f>
        <v/>
      </c>
      <c r="L331" s="15" t="str">
        <f>IF(Beregningsark!AQ331="","",IF(OR(I331="Motorvejsstrækning",I331="Frakørselsflettestrækning",I331="Tilkørselsflettestrækning",I331="Motorvejsforgrening",I331="Motorvejssammenløb",I331="Motorvejsvekselstrækning",I331="Sideanlæg"),Beregningsark!AM331*Beregningsark!J331*Beregningsark!K331*Beregningsark!M331*Beregningsark!O331*Beregningsark!P331*Beregningsark!Q331*Beregningsark!R331*Beregningsark!S331*Beregningsark!U331*Beregningsark!Y331*Beregningsark!AA331*Beregningsark!AC331*Beregningsark!AE331*Beregningsark!AG331*Beregningsark!AJ331,Beregningsark!AM331*Beregningsark!J331*Beregningsark!K331*Beregningsark!M331*Beregningsark!O331*Beregningsark!P331*Beregningsark!Q331*Beregningsark!R331*Beregningsark!S331*Beregningsark!U331*Beregningsark!Y331*Beregningsark!AA331*Beregningsark!AC331*Beregningsark!AE331*Beregningsark!AG331*Beregningsark!AJ331*1.1176))</f>
        <v/>
      </c>
      <c r="M331" s="15" t="str">
        <f t="shared" si="15"/>
        <v/>
      </c>
      <c r="N331" s="15" t="str">
        <f>IF(Beregningsark!AQ331="","",IF(OR(I331="Motorvejsstrækning",I331="Frakørselsflettestrækning",I331="Tilkørselsflettestrækning",I331="Motorvejsforgrening",I331="Motorvejssammenløb",I331="Motorvejsvekselstrækning",I331="Sideanlæg"),Beregningsark!AN331*Beregningsark!J331*Beregningsark!K331*Beregningsark!L331*Beregningsark!N331*Beregningsark!P331*Beregningsark!R331*Beregningsark!S331*Beregningsark!V331*Beregningsark!Y331*Beregningsark!Z331*Beregningsark!AB331*Beregningsark!AD331*Beregningsark!AH331*Beregningsark!AJ331,Beregningsark!AN331*Beregningsark!J331*Beregningsark!K331*Beregningsark!L331*Beregningsark!N331*Beregningsark!P331*Beregningsark!R331*Beregningsark!S331*Beregningsark!V331*Beregningsark!Y331*Beregningsark!Z331*Beregningsark!AB331*Beregningsark!AD331*Beregningsark!AH331*Beregningsark!AJ331*0.7672))</f>
        <v/>
      </c>
      <c r="O331" s="15" t="str">
        <f>IF(Beregningsark!AQ331="","",IF(OR(I331="Motorvejsstrækning",I331="Frakørselsflettestrækning",I331="Tilkørselsflettestrækning",I331="Motorvejsforgrening",I331="Motorvejssammenløb",I331="Motorvejsvekselstrækning",I331="Sideanlæg"),Beregningsark!AO331*Beregningsark!J331*Beregningsark!K331*Beregningsark!L331*Beregningsark!N331*Beregningsark!P331*Beregningsark!R331*Beregningsark!S331*Beregningsark!W331*Beregningsark!Y331*Beregningsark!Z331*Beregningsark!AB331*Beregningsark!AD331*Beregningsark!AH331*Beregningsark!AJ331,Beregningsark!AO331*Beregningsark!J331*Beregningsark!K331*Beregningsark!L331*Beregningsark!N331*Beregningsark!P331*Beregningsark!R331*Beregningsark!S331*Beregningsark!W331*Beregningsark!Y331*Beregningsark!Z331*Beregningsark!AB331*Beregningsark!AD331*Beregningsark!AH331*Beregningsark!AJ331*0.7672))</f>
        <v/>
      </c>
      <c r="P331" s="15" t="str">
        <f>IF(Beregningsark!AQ331="","",IF(OR(I331="Motorvejsstrækning",I331="Frakørselsflettestrækning",I331="Tilkørselsflettestrækning",I331="Motorvejsforgrening",I331="Motorvejssammenløb",I331="Motorvejsvekselstrækning",I331="Sideanlæg"),Beregningsark!AP331*Beregningsark!J331*Beregningsark!K331*Beregningsark!L331*Beregningsark!N331*Beregningsark!P331*Beregningsark!R331*Beregningsark!S331*Beregningsark!X331*Beregningsark!Y331*Beregningsark!Z331*Beregningsark!AB331*Beregningsark!AD331*Beregningsark!AI331*Beregningsark!AJ331,Beregningsark!AP331*Beregningsark!J331*Beregningsark!K331*Beregningsark!L331*Beregningsark!N331*Beregningsark!P331*Beregningsark!R331*Beregningsark!S331*Beregningsark!X331*Beregningsark!Y331*Beregningsark!Z331*Beregningsark!AB331*Beregningsark!AD331*Beregningsark!AI331*Beregningsark!AJ331*0.7672))</f>
        <v/>
      </c>
      <c r="Q331" s="15" t="str">
        <f t="shared" si="16"/>
        <v/>
      </c>
      <c r="R331" s="17" t="str">
        <f t="shared" si="17"/>
        <v/>
      </c>
    </row>
    <row r="332" spans="1:18" x14ac:dyDescent="0.25">
      <c r="A332" s="4" t="str">
        <f>IF(Inddata!A347="","",Inddata!A347)</f>
        <v/>
      </c>
      <c r="B332" s="4" t="str">
        <f>IF(Inddata!B347="","",Inddata!B347)</f>
        <v/>
      </c>
      <c r="C332" s="4" t="str">
        <f>IF(Inddata!C347="","",Inddata!C347)</f>
        <v/>
      </c>
      <c r="D332" s="4" t="str">
        <f>IF(Inddata!D347="","",Inddata!D347)</f>
        <v/>
      </c>
      <c r="E332" s="4" t="str">
        <f>IF(Inddata!E347="","",Inddata!E347)</f>
        <v/>
      </c>
      <c r="F332" s="4" t="str">
        <f>IF(Inddata!F347="","",Inddata!F347)</f>
        <v/>
      </c>
      <c r="G332" s="4">
        <f>IF(Inddata!G347="","",Inddata!G347)</f>
        <v>0</v>
      </c>
      <c r="H332" s="4" t="str">
        <f>IF(Inddata!H347&gt;0.5,Inddata!H347,"")</f>
        <v/>
      </c>
      <c r="I332" s="4" t="str">
        <f>IF(Inddata!I347="","",Inddata!I347)</f>
        <v/>
      </c>
      <c r="J332" s="15" t="str">
        <f>IF(Beregningsark!AQ332="","",IF(OR(I332="Motorvejsstrækning",I332="Frakørselsflettestrækning",I332="Tilkørselsflettestrækning",I332="Motorvejsforgrening",I332="Motorvejssammenløb",I332="Motorvejsvekselstrækning",I332="Sideanlæg"),Beregningsark!AK332*Beregningsark!J332*Beregningsark!K332*Beregningsark!L332*Beregningsark!N332*Beregningsark!P332*Beregningsark!R332*Beregningsark!S332*Beregningsark!T332*Beregningsark!Y332*Beregningsark!Z332*Beregningsark!AB332*Beregningsark!AD332*Beregningsark!AF332*Beregningsark!AJ332,Beregningsark!AK332*Beregningsark!J332*Beregningsark!K332*Beregningsark!L332*Beregningsark!N332*Beregningsark!P332*Beregningsark!R332*Beregningsark!S332*Beregningsark!T332*Beregningsark!Y332*Beregningsark!Z332*Beregningsark!AB332*Beregningsark!AD332*Beregningsark!AF332*Beregningsark!AJ332*0.7672))</f>
        <v/>
      </c>
      <c r="K332" s="15" t="str">
        <f>IF(Beregningsark!AQ332="","",IF(OR(I332="Motorvejsstrækning",I332="Frakørselsflettestrækning",I332="Tilkørselsflettestrækning",I332="Motorvejsforgrening",I332="Motorvejssammenløb",I332="Motorvejsvekselstrækning",I332="Sideanlæg"),Beregningsark!AL332*Beregningsark!J332*Beregningsark!K332*Beregningsark!M332*Beregningsark!O332*Beregningsark!P332*Beregningsark!Q332*Beregningsark!R332*Beregningsark!S332*Beregningsark!T332*Beregningsark!Y332*Beregningsark!AA332*Beregningsark!AC332*Beregningsark!AE332*Beregningsark!AG332*Beregningsark!AJ332,Beregningsark!AL332*Beregningsark!J332*Beregningsark!K332*Beregningsark!M332*Beregningsark!O332*Beregningsark!P332*Beregningsark!Q332*Beregningsark!R332*Beregningsark!S332*Beregningsark!T332*Beregningsark!Y332*Beregningsark!AA332*Beregningsark!AC332*Beregningsark!AE332*Beregningsark!AG332*Beregningsark!AJ332*0.8833))</f>
        <v/>
      </c>
      <c r="L332" s="15" t="str">
        <f>IF(Beregningsark!AQ332="","",IF(OR(I332="Motorvejsstrækning",I332="Frakørselsflettestrækning",I332="Tilkørselsflettestrækning",I332="Motorvejsforgrening",I332="Motorvejssammenløb",I332="Motorvejsvekselstrækning",I332="Sideanlæg"),Beregningsark!AM332*Beregningsark!J332*Beregningsark!K332*Beregningsark!M332*Beregningsark!O332*Beregningsark!P332*Beregningsark!Q332*Beregningsark!R332*Beregningsark!S332*Beregningsark!U332*Beregningsark!Y332*Beregningsark!AA332*Beregningsark!AC332*Beregningsark!AE332*Beregningsark!AG332*Beregningsark!AJ332,Beregningsark!AM332*Beregningsark!J332*Beregningsark!K332*Beregningsark!M332*Beregningsark!O332*Beregningsark!P332*Beregningsark!Q332*Beregningsark!R332*Beregningsark!S332*Beregningsark!U332*Beregningsark!Y332*Beregningsark!AA332*Beregningsark!AC332*Beregningsark!AE332*Beregningsark!AG332*Beregningsark!AJ332*1.1176))</f>
        <v/>
      </c>
      <c r="M332" s="15" t="str">
        <f t="shared" si="15"/>
        <v/>
      </c>
      <c r="N332" s="15" t="str">
        <f>IF(Beregningsark!AQ332="","",IF(OR(I332="Motorvejsstrækning",I332="Frakørselsflettestrækning",I332="Tilkørselsflettestrækning",I332="Motorvejsforgrening",I332="Motorvejssammenløb",I332="Motorvejsvekselstrækning",I332="Sideanlæg"),Beregningsark!AN332*Beregningsark!J332*Beregningsark!K332*Beregningsark!L332*Beregningsark!N332*Beregningsark!P332*Beregningsark!R332*Beregningsark!S332*Beregningsark!V332*Beregningsark!Y332*Beregningsark!Z332*Beregningsark!AB332*Beregningsark!AD332*Beregningsark!AH332*Beregningsark!AJ332,Beregningsark!AN332*Beregningsark!J332*Beregningsark!K332*Beregningsark!L332*Beregningsark!N332*Beregningsark!P332*Beregningsark!R332*Beregningsark!S332*Beregningsark!V332*Beregningsark!Y332*Beregningsark!Z332*Beregningsark!AB332*Beregningsark!AD332*Beregningsark!AH332*Beregningsark!AJ332*0.7672))</f>
        <v/>
      </c>
      <c r="O332" s="15" t="str">
        <f>IF(Beregningsark!AQ332="","",IF(OR(I332="Motorvejsstrækning",I332="Frakørselsflettestrækning",I332="Tilkørselsflettestrækning",I332="Motorvejsforgrening",I332="Motorvejssammenløb",I332="Motorvejsvekselstrækning",I332="Sideanlæg"),Beregningsark!AO332*Beregningsark!J332*Beregningsark!K332*Beregningsark!L332*Beregningsark!N332*Beregningsark!P332*Beregningsark!R332*Beregningsark!S332*Beregningsark!W332*Beregningsark!Y332*Beregningsark!Z332*Beregningsark!AB332*Beregningsark!AD332*Beregningsark!AH332*Beregningsark!AJ332,Beregningsark!AO332*Beregningsark!J332*Beregningsark!K332*Beregningsark!L332*Beregningsark!N332*Beregningsark!P332*Beregningsark!R332*Beregningsark!S332*Beregningsark!W332*Beregningsark!Y332*Beregningsark!Z332*Beregningsark!AB332*Beregningsark!AD332*Beregningsark!AH332*Beregningsark!AJ332*0.7672))</f>
        <v/>
      </c>
      <c r="P332" s="15" t="str">
        <f>IF(Beregningsark!AQ332="","",IF(OR(I332="Motorvejsstrækning",I332="Frakørselsflettestrækning",I332="Tilkørselsflettestrækning",I332="Motorvejsforgrening",I332="Motorvejssammenløb",I332="Motorvejsvekselstrækning",I332="Sideanlæg"),Beregningsark!AP332*Beregningsark!J332*Beregningsark!K332*Beregningsark!L332*Beregningsark!N332*Beregningsark!P332*Beregningsark!R332*Beregningsark!S332*Beregningsark!X332*Beregningsark!Y332*Beregningsark!Z332*Beregningsark!AB332*Beregningsark!AD332*Beregningsark!AI332*Beregningsark!AJ332,Beregningsark!AP332*Beregningsark!J332*Beregningsark!K332*Beregningsark!L332*Beregningsark!N332*Beregningsark!P332*Beregningsark!R332*Beregningsark!S332*Beregningsark!X332*Beregningsark!Y332*Beregningsark!Z332*Beregningsark!AB332*Beregningsark!AD332*Beregningsark!AI332*Beregningsark!AJ332*0.7672))</f>
        <v/>
      </c>
      <c r="Q332" s="15" t="str">
        <f t="shared" si="16"/>
        <v/>
      </c>
      <c r="R332" s="17" t="str">
        <f t="shared" si="17"/>
        <v/>
      </c>
    </row>
    <row r="333" spans="1:18" x14ac:dyDescent="0.25">
      <c r="A333" s="4" t="str">
        <f>IF(Inddata!A348="","",Inddata!A348)</f>
        <v/>
      </c>
      <c r="B333" s="4" t="str">
        <f>IF(Inddata!B348="","",Inddata!B348)</f>
        <v/>
      </c>
      <c r="C333" s="4" t="str">
        <f>IF(Inddata!C348="","",Inddata!C348)</f>
        <v/>
      </c>
      <c r="D333" s="4" t="str">
        <f>IF(Inddata!D348="","",Inddata!D348)</f>
        <v/>
      </c>
      <c r="E333" s="4" t="str">
        <f>IF(Inddata!E348="","",Inddata!E348)</f>
        <v/>
      </c>
      <c r="F333" s="4" t="str">
        <f>IF(Inddata!F348="","",Inddata!F348)</f>
        <v/>
      </c>
      <c r="G333" s="4">
        <f>IF(Inddata!G348="","",Inddata!G348)</f>
        <v>0</v>
      </c>
      <c r="H333" s="4" t="str">
        <f>IF(Inddata!H348&gt;0.5,Inddata!H348,"")</f>
        <v/>
      </c>
      <c r="I333" s="4" t="str">
        <f>IF(Inddata!I348="","",Inddata!I348)</f>
        <v/>
      </c>
      <c r="J333" s="15" t="str">
        <f>IF(Beregningsark!AQ333="","",IF(OR(I333="Motorvejsstrækning",I333="Frakørselsflettestrækning",I333="Tilkørselsflettestrækning",I333="Motorvejsforgrening",I333="Motorvejssammenløb",I333="Motorvejsvekselstrækning",I333="Sideanlæg"),Beregningsark!AK333*Beregningsark!J333*Beregningsark!K333*Beregningsark!L333*Beregningsark!N333*Beregningsark!P333*Beregningsark!R333*Beregningsark!S333*Beregningsark!T333*Beregningsark!Y333*Beregningsark!Z333*Beregningsark!AB333*Beregningsark!AD333*Beregningsark!AF333*Beregningsark!AJ333,Beregningsark!AK333*Beregningsark!J333*Beregningsark!K333*Beregningsark!L333*Beregningsark!N333*Beregningsark!P333*Beregningsark!R333*Beregningsark!S333*Beregningsark!T333*Beregningsark!Y333*Beregningsark!Z333*Beregningsark!AB333*Beregningsark!AD333*Beregningsark!AF333*Beregningsark!AJ333*0.7672))</f>
        <v/>
      </c>
      <c r="K333" s="15" t="str">
        <f>IF(Beregningsark!AQ333="","",IF(OR(I333="Motorvejsstrækning",I333="Frakørselsflettestrækning",I333="Tilkørselsflettestrækning",I333="Motorvejsforgrening",I333="Motorvejssammenløb",I333="Motorvejsvekselstrækning",I333="Sideanlæg"),Beregningsark!AL333*Beregningsark!J333*Beregningsark!K333*Beregningsark!M333*Beregningsark!O333*Beregningsark!P333*Beregningsark!Q333*Beregningsark!R333*Beregningsark!S333*Beregningsark!T333*Beregningsark!Y333*Beregningsark!AA333*Beregningsark!AC333*Beregningsark!AE333*Beregningsark!AG333*Beregningsark!AJ333,Beregningsark!AL333*Beregningsark!J333*Beregningsark!K333*Beregningsark!M333*Beregningsark!O333*Beregningsark!P333*Beregningsark!Q333*Beregningsark!R333*Beregningsark!S333*Beregningsark!T333*Beregningsark!Y333*Beregningsark!AA333*Beregningsark!AC333*Beregningsark!AE333*Beregningsark!AG333*Beregningsark!AJ333*0.8833))</f>
        <v/>
      </c>
      <c r="L333" s="15" t="str">
        <f>IF(Beregningsark!AQ333="","",IF(OR(I333="Motorvejsstrækning",I333="Frakørselsflettestrækning",I333="Tilkørselsflettestrækning",I333="Motorvejsforgrening",I333="Motorvejssammenløb",I333="Motorvejsvekselstrækning",I333="Sideanlæg"),Beregningsark!AM333*Beregningsark!J333*Beregningsark!K333*Beregningsark!M333*Beregningsark!O333*Beregningsark!P333*Beregningsark!Q333*Beregningsark!R333*Beregningsark!S333*Beregningsark!U333*Beregningsark!Y333*Beregningsark!AA333*Beregningsark!AC333*Beregningsark!AE333*Beregningsark!AG333*Beregningsark!AJ333,Beregningsark!AM333*Beregningsark!J333*Beregningsark!K333*Beregningsark!M333*Beregningsark!O333*Beregningsark!P333*Beregningsark!Q333*Beregningsark!R333*Beregningsark!S333*Beregningsark!U333*Beregningsark!Y333*Beregningsark!AA333*Beregningsark!AC333*Beregningsark!AE333*Beregningsark!AG333*Beregningsark!AJ333*1.1176))</f>
        <v/>
      </c>
      <c r="M333" s="15" t="str">
        <f t="shared" si="15"/>
        <v/>
      </c>
      <c r="N333" s="15" t="str">
        <f>IF(Beregningsark!AQ333="","",IF(OR(I333="Motorvejsstrækning",I333="Frakørselsflettestrækning",I333="Tilkørselsflettestrækning",I333="Motorvejsforgrening",I333="Motorvejssammenløb",I333="Motorvejsvekselstrækning",I333="Sideanlæg"),Beregningsark!AN333*Beregningsark!J333*Beregningsark!K333*Beregningsark!L333*Beregningsark!N333*Beregningsark!P333*Beregningsark!R333*Beregningsark!S333*Beregningsark!V333*Beregningsark!Y333*Beregningsark!Z333*Beregningsark!AB333*Beregningsark!AD333*Beregningsark!AH333*Beregningsark!AJ333,Beregningsark!AN333*Beregningsark!J333*Beregningsark!K333*Beregningsark!L333*Beregningsark!N333*Beregningsark!P333*Beregningsark!R333*Beregningsark!S333*Beregningsark!V333*Beregningsark!Y333*Beregningsark!Z333*Beregningsark!AB333*Beregningsark!AD333*Beregningsark!AH333*Beregningsark!AJ333*0.7672))</f>
        <v/>
      </c>
      <c r="O333" s="15" t="str">
        <f>IF(Beregningsark!AQ333="","",IF(OR(I333="Motorvejsstrækning",I333="Frakørselsflettestrækning",I333="Tilkørselsflettestrækning",I333="Motorvejsforgrening",I333="Motorvejssammenløb",I333="Motorvejsvekselstrækning",I333="Sideanlæg"),Beregningsark!AO333*Beregningsark!J333*Beregningsark!K333*Beregningsark!L333*Beregningsark!N333*Beregningsark!P333*Beregningsark!R333*Beregningsark!S333*Beregningsark!W333*Beregningsark!Y333*Beregningsark!Z333*Beregningsark!AB333*Beregningsark!AD333*Beregningsark!AH333*Beregningsark!AJ333,Beregningsark!AO333*Beregningsark!J333*Beregningsark!K333*Beregningsark!L333*Beregningsark!N333*Beregningsark!P333*Beregningsark!R333*Beregningsark!S333*Beregningsark!W333*Beregningsark!Y333*Beregningsark!Z333*Beregningsark!AB333*Beregningsark!AD333*Beregningsark!AH333*Beregningsark!AJ333*0.7672))</f>
        <v/>
      </c>
      <c r="P333" s="15" t="str">
        <f>IF(Beregningsark!AQ333="","",IF(OR(I333="Motorvejsstrækning",I333="Frakørselsflettestrækning",I333="Tilkørselsflettestrækning",I333="Motorvejsforgrening",I333="Motorvejssammenløb",I333="Motorvejsvekselstrækning",I333="Sideanlæg"),Beregningsark!AP333*Beregningsark!J333*Beregningsark!K333*Beregningsark!L333*Beregningsark!N333*Beregningsark!P333*Beregningsark!R333*Beregningsark!S333*Beregningsark!X333*Beregningsark!Y333*Beregningsark!Z333*Beregningsark!AB333*Beregningsark!AD333*Beregningsark!AI333*Beregningsark!AJ333,Beregningsark!AP333*Beregningsark!J333*Beregningsark!K333*Beregningsark!L333*Beregningsark!N333*Beregningsark!P333*Beregningsark!R333*Beregningsark!S333*Beregningsark!X333*Beregningsark!Y333*Beregningsark!Z333*Beregningsark!AB333*Beregningsark!AD333*Beregningsark!AI333*Beregningsark!AJ333*0.7672))</f>
        <v/>
      </c>
      <c r="Q333" s="15" t="str">
        <f t="shared" si="16"/>
        <v/>
      </c>
      <c r="R333" s="17" t="str">
        <f t="shared" si="17"/>
        <v/>
      </c>
    </row>
    <row r="334" spans="1:18" x14ac:dyDescent="0.25">
      <c r="A334" s="4" t="str">
        <f>IF(Inddata!A349="","",Inddata!A349)</f>
        <v/>
      </c>
      <c r="B334" s="4" t="str">
        <f>IF(Inddata!B349="","",Inddata!B349)</f>
        <v/>
      </c>
      <c r="C334" s="4" t="str">
        <f>IF(Inddata!C349="","",Inddata!C349)</f>
        <v/>
      </c>
      <c r="D334" s="4" t="str">
        <f>IF(Inddata!D349="","",Inddata!D349)</f>
        <v/>
      </c>
      <c r="E334" s="4" t="str">
        <f>IF(Inddata!E349="","",Inddata!E349)</f>
        <v/>
      </c>
      <c r="F334" s="4" t="str">
        <f>IF(Inddata!F349="","",Inddata!F349)</f>
        <v/>
      </c>
      <c r="G334" s="4">
        <f>IF(Inddata!G349="","",Inddata!G349)</f>
        <v>0</v>
      </c>
      <c r="H334" s="4" t="str">
        <f>IF(Inddata!H349&gt;0.5,Inddata!H349,"")</f>
        <v/>
      </c>
      <c r="I334" s="4" t="str">
        <f>IF(Inddata!I349="","",Inddata!I349)</f>
        <v/>
      </c>
      <c r="J334" s="15" t="str">
        <f>IF(Beregningsark!AQ334="","",IF(OR(I334="Motorvejsstrækning",I334="Frakørselsflettestrækning",I334="Tilkørselsflettestrækning",I334="Motorvejsforgrening",I334="Motorvejssammenløb",I334="Motorvejsvekselstrækning",I334="Sideanlæg"),Beregningsark!AK334*Beregningsark!J334*Beregningsark!K334*Beregningsark!L334*Beregningsark!N334*Beregningsark!P334*Beregningsark!R334*Beregningsark!S334*Beregningsark!T334*Beregningsark!Y334*Beregningsark!Z334*Beregningsark!AB334*Beregningsark!AD334*Beregningsark!AF334*Beregningsark!AJ334,Beregningsark!AK334*Beregningsark!J334*Beregningsark!K334*Beregningsark!L334*Beregningsark!N334*Beregningsark!P334*Beregningsark!R334*Beregningsark!S334*Beregningsark!T334*Beregningsark!Y334*Beregningsark!Z334*Beregningsark!AB334*Beregningsark!AD334*Beregningsark!AF334*Beregningsark!AJ334*0.7672))</f>
        <v/>
      </c>
      <c r="K334" s="15" t="str">
        <f>IF(Beregningsark!AQ334="","",IF(OR(I334="Motorvejsstrækning",I334="Frakørselsflettestrækning",I334="Tilkørselsflettestrækning",I334="Motorvejsforgrening",I334="Motorvejssammenløb",I334="Motorvejsvekselstrækning",I334="Sideanlæg"),Beregningsark!AL334*Beregningsark!J334*Beregningsark!K334*Beregningsark!M334*Beregningsark!O334*Beregningsark!P334*Beregningsark!Q334*Beregningsark!R334*Beregningsark!S334*Beregningsark!T334*Beregningsark!Y334*Beregningsark!AA334*Beregningsark!AC334*Beregningsark!AE334*Beregningsark!AG334*Beregningsark!AJ334,Beregningsark!AL334*Beregningsark!J334*Beregningsark!K334*Beregningsark!M334*Beregningsark!O334*Beregningsark!P334*Beregningsark!Q334*Beregningsark!R334*Beregningsark!S334*Beregningsark!T334*Beregningsark!Y334*Beregningsark!AA334*Beregningsark!AC334*Beregningsark!AE334*Beregningsark!AG334*Beregningsark!AJ334*0.8833))</f>
        <v/>
      </c>
      <c r="L334" s="15" t="str">
        <f>IF(Beregningsark!AQ334="","",IF(OR(I334="Motorvejsstrækning",I334="Frakørselsflettestrækning",I334="Tilkørselsflettestrækning",I334="Motorvejsforgrening",I334="Motorvejssammenløb",I334="Motorvejsvekselstrækning",I334="Sideanlæg"),Beregningsark!AM334*Beregningsark!J334*Beregningsark!K334*Beregningsark!M334*Beregningsark!O334*Beregningsark!P334*Beregningsark!Q334*Beregningsark!R334*Beregningsark!S334*Beregningsark!U334*Beregningsark!Y334*Beregningsark!AA334*Beregningsark!AC334*Beregningsark!AE334*Beregningsark!AG334*Beregningsark!AJ334,Beregningsark!AM334*Beregningsark!J334*Beregningsark!K334*Beregningsark!M334*Beregningsark!O334*Beregningsark!P334*Beregningsark!Q334*Beregningsark!R334*Beregningsark!S334*Beregningsark!U334*Beregningsark!Y334*Beregningsark!AA334*Beregningsark!AC334*Beregningsark!AE334*Beregningsark!AG334*Beregningsark!AJ334*1.1176))</f>
        <v/>
      </c>
      <c r="M334" s="15" t="str">
        <f t="shared" si="15"/>
        <v/>
      </c>
      <c r="N334" s="15" t="str">
        <f>IF(Beregningsark!AQ334="","",IF(OR(I334="Motorvejsstrækning",I334="Frakørselsflettestrækning",I334="Tilkørselsflettestrækning",I334="Motorvejsforgrening",I334="Motorvejssammenløb",I334="Motorvejsvekselstrækning",I334="Sideanlæg"),Beregningsark!AN334*Beregningsark!J334*Beregningsark!K334*Beregningsark!L334*Beregningsark!N334*Beregningsark!P334*Beregningsark!R334*Beregningsark!S334*Beregningsark!V334*Beregningsark!Y334*Beregningsark!Z334*Beregningsark!AB334*Beregningsark!AD334*Beregningsark!AH334*Beregningsark!AJ334,Beregningsark!AN334*Beregningsark!J334*Beregningsark!K334*Beregningsark!L334*Beregningsark!N334*Beregningsark!P334*Beregningsark!R334*Beregningsark!S334*Beregningsark!V334*Beregningsark!Y334*Beregningsark!Z334*Beregningsark!AB334*Beregningsark!AD334*Beregningsark!AH334*Beregningsark!AJ334*0.7672))</f>
        <v/>
      </c>
      <c r="O334" s="15" t="str">
        <f>IF(Beregningsark!AQ334="","",IF(OR(I334="Motorvejsstrækning",I334="Frakørselsflettestrækning",I334="Tilkørselsflettestrækning",I334="Motorvejsforgrening",I334="Motorvejssammenløb",I334="Motorvejsvekselstrækning",I334="Sideanlæg"),Beregningsark!AO334*Beregningsark!J334*Beregningsark!K334*Beregningsark!L334*Beregningsark!N334*Beregningsark!P334*Beregningsark!R334*Beregningsark!S334*Beregningsark!W334*Beregningsark!Y334*Beregningsark!Z334*Beregningsark!AB334*Beregningsark!AD334*Beregningsark!AH334*Beregningsark!AJ334,Beregningsark!AO334*Beregningsark!J334*Beregningsark!K334*Beregningsark!L334*Beregningsark!N334*Beregningsark!P334*Beregningsark!R334*Beregningsark!S334*Beregningsark!W334*Beregningsark!Y334*Beregningsark!Z334*Beregningsark!AB334*Beregningsark!AD334*Beregningsark!AH334*Beregningsark!AJ334*0.7672))</f>
        <v/>
      </c>
      <c r="P334" s="15" t="str">
        <f>IF(Beregningsark!AQ334="","",IF(OR(I334="Motorvejsstrækning",I334="Frakørselsflettestrækning",I334="Tilkørselsflettestrækning",I334="Motorvejsforgrening",I334="Motorvejssammenløb",I334="Motorvejsvekselstrækning",I334="Sideanlæg"),Beregningsark!AP334*Beregningsark!J334*Beregningsark!K334*Beregningsark!L334*Beregningsark!N334*Beregningsark!P334*Beregningsark!R334*Beregningsark!S334*Beregningsark!X334*Beregningsark!Y334*Beregningsark!Z334*Beregningsark!AB334*Beregningsark!AD334*Beregningsark!AI334*Beregningsark!AJ334,Beregningsark!AP334*Beregningsark!J334*Beregningsark!K334*Beregningsark!L334*Beregningsark!N334*Beregningsark!P334*Beregningsark!R334*Beregningsark!S334*Beregningsark!X334*Beregningsark!Y334*Beregningsark!Z334*Beregningsark!AB334*Beregningsark!AD334*Beregningsark!AI334*Beregningsark!AJ334*0.7672))</f>
        <v/>
      </c>
      <c r="Q334" s="15" t="str">
        <f t="shared" si="16"/>
        <v/>
      </c>
      <c r="R334" s="17" t="str">
        <f t="shared" si="17"/>
        <v/>
      </c>
    </row>
    <row r="335" spans="1:18" x14ac:dyDescent="0.25">
      <c r="A335" s="4" t="str">
        <f>IF(Inddata!A350="","",Inddata!A350)</f>
        <v/>
      </c>
      <c r="B335" s="4" t="str">
        <f>IF(Inddata!B350="","",Inddata!B350)</f>
        <v/>
      </c>
      <c r="C335" s="4" t="str">
        <f>IF(Inddata!C350="","",Inddata!C350)</f>
        <v/>
      </c>
      <c r="D335" s="4" t="str">
        <f>IF(Inddata!D350="","",Inddata!D350)</f>
        <v/>
      </c>
      <c r="E335" s="4" t="str">
        <f>IF(Inddata!E350="","",Inddata!E350)</f>
        <v/>
      </c>
      <c r="F335" s="4" t="str">
        <f>IF(Inddata!F350="","",Inddata!F350)</f>
        <v/>
      </c>
      <c r="G335" s="4">
        <f>IF(Inddata!G350="","",Inddata!G350)</f>
        <v>0</v>
      </c>
      <c r="H335" s="4" t="str">
        <f>IF(Inddata!H350&gt;0.5,Inddata!H350,"")</f>
        <v/>
      </c>
      <c r="I335" s="4" t="str">
        <f>IF(Inddata!I350="","",Inddata!I350)</f>
        <v/>
      </c>
      <c r="J335" s="15" t="str">
        <f>IF(Beregningsark!AQ335="","",IF(OR(I335="Motorvejsstrækning",I335="Frakørselsflettestrækning",I335="Tilkørselsflettestrækning",I335="Motorvejsforgrening",I335="Motorvejssammenløb",I335="Motorvejsvekselstrækning",I335="Sideanlæg"),Beregningsark!AK335*Beregningsark!J335*Beregningsark!K335*Beregningsark!L335*Beregningsark!N335*Beregningsark!P335*Beregningsark!R335*Beregningsark!S335*Beregningsark!T335*Beregningsark!Y335*Beregningsark!Z335*Beregningsark!AB335*Beregningsark!AD335*Beregningsark!AF335*Beregningsark!AJ335,Beregningsark!AK335*Beregningsark!J335*Beregningsark!K335*Beregningsark!L335*Beregningsark!N335*Beregningsark!P335*Beregningsark!R335*Beregningsark!S335*Beregningsark!T335*Beregningsark!Y335*Beregningsark!Z335*Beregningsark!AB335*Beregningsark!AD335*Beregningsark!AF335*Beregningsark!AJ335*0.7672))</f>
        <v/>
      </c>
      <c r="K335" s="15" t="str">
        <f>IF(Beregningsark!AQ335="","",IF(OR(I335="Motorvejsstrækning",I335="Frakørselsflettestrækning",I335="Tilkørselsflettestrækning",I335="Motorvejsforgrening",I335="Motorvejssammenløb",I335="Motorvejsvekselstrækning",I335="Sideanlæg"),Beregningsark!AL335*Beregningsark!J335*Beregningsark!K335*Beregningsark!M335*Beregningsark!O335*Beregningsark!P335*Beregningsark!Q335*Beregningsark!R335*Beregningsark!S335*Beregningsark!T335*Beregningsark!Y335*Beregningsark!AA335*Beregningsark!AC335*Beregningsark!AE335*Beregningsark!AG335*Beregningsark!AJ335,Beregningsark!AL335*Beregningsark!J335*Beregningsark!K335*Beregningsark!M335*Beregningsark!O335*Beregningsark!P335*Beregningsark!Q335*Beregningsark!R335*Beregningsark!S335*Beregningsark!T335*Beregningsark!Y335*Beregningsark!AA335*Beregningsark!AC335*Beregningsark!AE335*Beregningsark!AG335*Beregningsark!AJ335*0.8833))</f>
        <v/>
      </c>
      <c r="L335" s="15" t="str">
        <f>IF(Beregningsark!AQ335="","",IF(OR(I335="Motorvejsstrækning",I335="Frakørselsflettestrækning",I335="Tilkørselsflettestrækning",I335="Motorvejsforgrening",I335="Motorvejssammenløb",I335="Motorvejsvekselstrækning",I335="Sideanlæg"),Beregningsark!AM335*Beregningsark!J335*Beregningsark!K335*Beregningsark!M335*Beregningsark!O335*Beregningsark!P335*Beregningsark!Q335*Beregningsark!R335*Beregningsark!S335*Beregningsark!U335*Beregningsark!Y335*Beregningsark!AA335*Beregningsark!AC335*Beregningsark!AE335*Beregningsark!AG335*Beregningsark!AJ335,Beregningsark!AM335*Beregningsark!J335*Beregningsark!K335*Beregningsark!M335*Beregningsark!O335*Beregningsark!P335*Beregningsark!Q335*Beregningsark!R335*Beregningsark!S335*Beregningsark!U335*Beregningsark!Y335*Beregningsark!AA335*Beregningsark!AC335*Beregningsark!AE335*Beregningsark!AG335*Beregningsark!AJ335*1.1176))</f>
        <v/>
      </c>
      <c r="M335" s="15" t="str">
        <f t="shared" si="15"/>
        <v/>
      </c>
      <c r="N335" s="15" t="str">
        <f>IF(Beregningsark!AQ335="","",IF(OR(I335="Motorvejsstrækning",I335="Frakørselsflettestrækning",I335="Tilkørselsflettestrækning",I335="Motorvejsforgrening",I335="Motorvejssammenløb",I335="Motorvejsvekselstrækning",I335="Sideanlæg"),Beregningsark!AN335*Beregningsark!J335*Beregningsark!K335*Beregningsark!L335*Beregningsark!N335*Beregningsark!P335*Beregningsark!R335*Beregningsark!S335*Beregningsark!V335*Beregningsark!Y335*Beregningsark!Z335*Beregningsark!AB335*Beregningsark!AD335*Beregningsark!AH335*Beregningsark!AJ335,Beregningsark!AN335*Beregningsark!J335*Beregningsark!K335*Beregningsark!L335*Beregningsark!N335*Beregningsark!P335*Beregningsark!R335*Beregningsark!S335*Beregningsark!V335*Beregningsark!Y335*Beregningsark!Z335*Beregningsark!AB335*Beregningsark!AD335*Beregningsark!AH335*Beregningsark!AJ335*0.7672))</f>
        <v/>
      </c>
      <c r="O335" s="15" t="str">
        <f>IF(Beregningsark!AQ335="","",IF(OR(I335="Motorvejsstrækning",I335="Frakørselsflettestrækning",I335="Tilkørselsflettestrækning",I335="Motorvejsforgrening",I335="Motorvejssammenløb",I335="Motorvejsvekselstrækning",I335="Sideanlæg"),Beregningsark!AO335*Beregningsark!J335*Beregningsark!K335*Beregningsark!L335*Beregningsark!N335*Beregningsark!P335*Beregningsark!R335*Beregningsark!S335*Beregningsark!W335*Beregningsark!Y335*Beregningsark!Z335*Beregningsark!AB335*Beregningsark!AD335*Beregningsark!AH335*Beregningsark!AJ335,Beregningsark!AO335*Beregningsark!J335*Beregningsark!K335*Beregningsark!L335*Beregningsark!N335*Beregningsark!P335*Beregningsark!R335*Beregningsark!S335*Beregningsark!W335*Beregningsark!Y335*Beregningsark!Z335*Beregningsark!AB335*Beregningsark!AD335*Beregningsark!AH335*Beregningsark!AJ335*0.7672))</f>
        <v/>
      </c>
      <c r="P335" s="15" t="str">
        <f>IF(Beregningsark!AQ335="","",IF(OR(I335="Motorvejsstrækning",I335="Frakørselsflettestrækning",I335="Tilkørselsflettestrækning",I335="Motorvejsforgrening",I335="Motorvejssammenløb",I335="Motorvejsvekselstrækning",I335="Sideanlæg"),Beregningsark!AP335*Beregningsark!J335*Beregningsark!K335*Beregningsark!L335*Beregningsark!N335*Beregningsark!P335*Beregningsark!R335*Beregningsark!S335*Beregningsark!X335*Beregningsark!Y335*Beregningsark!Z335*Beregningsark!AB335*Beregningsark!AD335*Beregningsark!AI335*Beregningsark!AJ335,Beregningsark!AP335*Beregningsark!J335*Beregningsark!K335*Beregningsark!L335*Beregningsark!N335*Beregningsark!P335*Beregningsark!R335*Beregningsark!S335*Beregningsark!X335*Beregningsark!Y335*Beregningsark!Z335*Beregningsark!AB335*Beregningsark!AD335*Beregningsark!AI335*Beregningsark!AJ335*0.7672))</f>
        <v/>
      </c>
      <c r="Q335" s="15" t="str">
        <f t="shared" si="16"/>
        <v/>
      </c>
      <c r="R335" s="17" t="str">
        <f t="shared" si="17"/>
        <v/>
      </c>
    </row>
    <row r="336" spans="1:18" x14ac:dyDescent="0.25">
      <c r="A336" s="4" t="str">
        <f>IF(Inddata!A351="","",Inddata!A351)</f>
        <v/>
      </c>
      <c r="B336" s="4" t="str">
        <f>IF(Inddata!B351="","",Inddata!B351)</f>
        <v/>
      </c>
      <c r="C336" s="4" t="str">
        <f>IF(Inddata!C351="","",Inddata!C351)</f>
        <v/>
      </c>
      <c r="D336" s="4" t="str">
        <f>IF(Inddata!D351="","",Inddata!D351)</f>
        <v/>
      </c>
      <c r="E336" s="4" t="str">
        <f>IF(Inddata!E351="","",Inddata!E351)</f>
        <v/>
      </c>
      <c r="F336" s="4" t="str">
        <f>IF(Inddata!F351="","",Inddata!F351)</f>
        <v/>
      </c>
      <c r="G336" s="4">
        <f>IF(Inddata!G351="","",Inddata!G351)</f>
        <v>0</v>
      </c>
      <c r="H336" s="4" t="str">
        <f>IF(Inddata!H351&gt;0.5,Inddata!H351,"")</f>
        <v/>
      </c>
      <c r="I336" s="4" t="str">
        <f>IF(Inddata!I351="","",Inddata!I351)</f>
        <v/>
      </c>
      <c r="J336" s="15" t="str">
        <f>IF(Beregningsark!AQ336="","",IF(OR(I336="Motorvejsstrækning",I336="Frakørselsflettestrækning",I336="Tilkørselsflettestrækning",I336="Motorvejsforgrening",I336="Motorvejssammenløb",I336="Motorvejsvekselstrækning",I336="Sideanlæg"),Beregningsark!AK336*Beregningsark!J336*Beregningsark!K336*Beregningsark!L336*Beregningsark!N336*Beregningsark!P336*Beregningsark!R336*Beregningsark!S336*Beregningsark!T336*Beregningsark!Y336*Beregningsark!Z336*Beregningsark!AB336*Beregningsark!AD336*Beregningsark!AF336*Beregningsark!AJ336,Beregningsark!AK336*Beregningsark!J336*Beregningsark!K336*Beregningsark!L336*Beregningsark!N336*Beregningsark!P336*Beregningsark!R336*Beregningsark!S336*Beregningsark!T336*Beregningsark!Y336*Beregningsark!Z336*Beregningsark!AB336*Beregningsark!AD336*Beregningsark!AF336*Beregningsark!AJ336*0.7672))</f>
        <v/>
      </c>
      <c r="K336" s="15" t="str">
        <f>IF(Beregningsark!AQ336="","",IF(OR(I336="Motorvejsstrækning",I336="Frakørselsflettestrækning",I336="Tilkørselsflettestrækning",I336="Motorvejsforgrening",I336="Motorvejssammenløb",I336="Motorvejsvekselstrækning",I336="Sideanlæg"),Beregningsark!AL336*Beregningsark!J336*Beregningsark!K336*Beregningsark!M336*Beregningsark!O336*Beregningsark!P336*Beregningsark!Q336*Beregningsark!R336*Beregningsark!S336*Beregningsark!T336*Beregningsark!Y336*Beregningsark!AA336*Beregningsark!AC336*Beregningsark!AE336*Beregningsark!AG336*Beregningsark!AJ336,Beregningsark!AL336*Beregningsark!J336*Beregningsark!K336*Beregningsark!M336*Beregningsark!O336*Beregningsark!P336*Beregningsark!Q336*Beregningsark!R336*Beregningsark!S336*Beregningsark!T336*Beregningsark!Y336*Beregningsark!AA336*Beregningsark!AC336*Beregningsark!AE336*Beregningsark!AG336*Beregningsark!AJ336*0.8833))</f>
        <v/>
      </c>
      <c r="L336" s="15" t="str">
        <f>IF(Beregningsark!AQ336="","",IF(OR(I336="Motorvejsstrækning",I336="Frakørselsflettestrækning",I336="Tilkørselsflettestrækning",I336="Motorvejsforgrening",I336="Motorvejssammenløb",I336="Motorvejsvekselstrækning",I336="Sideanlæg"),Beregningsark!AM336*Beregningsark!J336*Beregningsark!K336*Beregningsark!M336*Beregningsark!O336*Beregningsark!P336*Beregningsark!Q336*Beregningsark!R336*Beregningsark!S336*Beregningsark!U336*Beregningsark!Y336*Beregningsark!AA336*Beregningsark!AC336*Beregningsark!AE336*Beregningsark!AG336*Beregningsark!AJ336,Beregningsark!AM336*Beregningsark!J336*Beregningsark!K336*Beregningsark!M336*Beregningsark!O336*Beregningsark!P336*Beregningsark!Q336*Beregningsark!R336*Beregningsark!S336*Beregningsark!U336*Beregningsark!Y336*Beregningsark!AA336*Beregningsark!AC336*Beregningsark!AE336*Beregningsark!AG336*Beregningsark!AJ336*1.1176))</f>
        <v/>
      </c>
      <c r="M336" s="15" t="str">
        <f t="shared" si="15"/>
        <v/>
      </c>
      <c r="N336" s="15" t="str">
        <f>IF(Beregningsark!AQ336="","",IF(OR(I336="Motorvejsstrækning",I336="Frakørselsflettestrækning",I336="Tilkørselsflettestrækning",I336="Motorvejsforgrening",I336="Motorvejssammenløb",I336="Motorvejsvekselstrækning",I336="Sideanlæg"),Beregningsark!AN336*Beregningsark!J336*Beregningsark!K336*Beregningsark!L336*Beregningsark!N336*Beregningsark!P336*Beregningsark!R336*Beregningsark!S336*Beregningsark!V336*Beregningsark!Y336*Beregningsark!Z336*Beregningsark!AB336*Beregningsark!AD336*Beregningsark!AH336*Beregningsark!AJ336,Beregningsark!AN336*Beregningsark!J336*Beregningsark!K336*Beregningsark!L336*Beregningsark!N336*Beregningsark!P336*Beregningsark!R336*Beregningsark!S336*Beregningsark!V336*Beregningsark!Y336*Beregningsark!Z336*Beregningsark!AB336*Beregningsark!AD336*Beregningsark!AH336*Beregningsark!AJ336*0.7672))</f>
        <v/>
      </c>
      <c r="O336" s="15" t="str">
        <f>IF(Beregningsark!AQ336="","",IF(OR(I336="Motorvejsstrækning",I336="Frakørselsflettestrækning",I336="Tilkørselsflettestrækning",I336="Motorvejsforgrening",I336="Motorvejssammenløb",I336="Motorvejsvekselstrækning",I336="Sideanlæg"),Beregningsark!AO336*Beregningsark!J336*Beregningsark!K336*Beregningsark!L336*Beregningsark!N336*Beregningsark!P336*Beregningsark!R336*Beregningsark!S336*Beregningsark!W336*Beregningsark!Y336*Beregningsark!Z336*Beregningsark!AB336*Beregningsark!AD336*Beregningsark!AH336*Beregningsark!AJ336,Beregningsark!AO336*Beregningsark!J336*Beregningsark!K336*Beregningsark!L336*Beregningsark!N336*Beregningsark!P336*Beregningsark!R336*Beregningsark!S336*Beregningsark!W336*Beregningsark!Y336*Beregningsark!Z336*Beregningsark!AB336*Beregningsark!AD336*Beregningsark!AH336*Beregningsark!AJ336*0.7672))</f>
        <v/>
      </c>
      <c r="P336" s="15" t="str">
        <f>IF(Beregningsark!AQ336="","",IF(OR(I336="Motorvejsstrækning",I336="Frakørselsflettestrækning",I336="Tilkørselsflettestrækning",I336="Motorvejsforgrening",I336="Motorvejssammenløb",I336="Motorvejsvekselstrækning",I336="Sideanlæg"),Beregningsark!AP336*Beregningsark!J336*Beregningsark!K336*Beregningsark!L336*Beregningsark!N336*Beregningsark!P336*Beregningsark!R336*Beregningsark!S336*Beregningsark!X336*Beregningsark!Y336*Beregningsark!Z336*Beregningsark!AB336*Beregningsark!AD336*Beregningsark!AI336*Beregningsark!AJ336,Beregningsark!AP336*Beregningsark!J336*Beregningsark!K336*Beregningsark!L336*Beregningsark!N336*Beregningsark!P336*Beregningsark!R336*Beregningsark!S336*Beregningsark!X336*Beregningsark!Y336*Beregningsark!Z336*Beregningsark!AB336*Beregningsark!AD336*Beregningsark!AI336*Beregningsark!AJ336*0.7672))</f>
        <v/>
      </c>
      <c r="Q336" s="15" t="str">
        <f t="shared" si="16"/>
        <v/>
      </c>
      <c r="R336" s="17" t="str">
        <f t="shared" si="17"/>
        <v/>
      </c>
    </row>
    <row r="337" spans="1:18" x14ac:dyDescent="0.25">
      <c r="A337" s="4" t="str">
        <f>IF(Inddata!A352="","",Inddata!A352)</f>
        <v/>
      </c>
      <c r="B337" s="4" t="str">
        <f>IF(Inddata!B352="","",Inddata!B352)</f>
        <v/>
      </c>
      <c r="C337" s="4" t="str">
        <f>IF(Inddata!C352="","",Inddata!C352)</f>
        <v/>
      </c>
      <c r="D337" s="4" t="str">
        <f>IF(Inddata!D352="","",Inddata!D352)</f>
        <v/>
      </c>
      <c r="E337" s="4" t="str">
        <f>IF(Inddata!E352="","",Inddata!E352)</f>
        <v/>
      </c>
      <c r="F337" s="4" t="str">
        <f>IF(Inddata!F352="","",Inddata!F352)</f>
        <v/>
      </c>
      <c r="G337" s="4">
        <f>IF(Inddata!G352="","",Inddata!G352)</f>
        <v>0</v>
      </c>
      <c r="H337" s="4" t="str">
        <f>IF(Inddata!H352&gt;0.5,Inddata!H352,"")</f>
        <v/>
      </c>
      <c r="I337" s="4" t="str">
        <f>IF(Inddata!I352="","",Inddata!I352)</f>
        <v/>
      </c>
      <c r="J337" s="15" t="str">
        <f>IF(Beregningsark!AQ337="","",IF(OR(I337="Motorvejsstrækning",I337="Frakørselsflettestrækning",I337="Tilkørselsflettestrækning",I337="Motorvejsforgrening",I337="Motorvejssammenløb",I337="Motorvejsvekselstrækning",I337="Sideanlæg"),Beregningsark!AK337*Beregningsark!J337*Beregningsark!K337*Beregningsark!L337*Beregningsark!N337*Beregningsark!P337*Beregningsark!R337*Beregningsark!S337*Beregningsark!T337*Beregningsark!Y337*Beregningsark!Z337*Beregningsark!AB337*Beregningsark!AD337*Beregningsark!AF337*Beregningsark!AJ337,Beregningsark!AK337*Beregningsark!J337*Beregningsark!K337*Beregningsark!L337*Beregningsark!N337*Beregningsark!P337*Beregningsark!R337*Beregningsark!S337*Beregningsark!T337*Beregningsark!Y337*Beregningsark!Z337*Beregningsark!AB337*Beregningsark!AD337*Beregningsark!AF337*Beregningsark!AJ337*0.7672))</f>
        <v/>
      </c>
      <c r="K337" s="15" t="str">
        <f>IF(Beregningsark!AQ337="","",IF(OR(I337="Motorvejsstrækning",I337="Frakørselsflettestrækning",I337="Tilkørselsflettestrækning",I337="Motorvejsforgrening",I337="Motorvejssammenløb",I337="Motorvejsvekselstrækning",I337="Sideanlæg"),Beregningsark!AL337*Beregningsark!J337*Beregningsark!K337*Beregningsark!M337*Beregningsark!O337*Beregningsark!P337*Beregningsark!Q337*Beregningsark!R337*Beregningsark!S337*Beregningsark!T337*Beregningsark!Y337*Beregningsark!AA337*Beregningsark!AC337*Beregningsark!AE337*Beregningsark!AG337*Beregningsark!AJ337,Beregningsark!AL337*Beregningsark!J337*Beregningsark!K337*Beregningsark!M337*Beregningsark!O337*Beregningsark!P337*Beregningsark!Q337*Beregningsark!R337*Beregningsark!S337*Beregningsark!T337*Beregningsark!Y337*Beregningsark!AA337*Beregningsark!AC337*Beregningsark!AE337*Beregningsark!AG337*Beregningsark!AJ337*0.8833))</f>
        <v/>
      </c>
      <c r="L337" s="15" t="str">
        <f>IF(Beregningsark!AQ337="","",IF(OR(I337="Motorvejsstrækning",I337="Frakørselsflettestrækning",I337="Tilkørselsflettestrækning",I337="Motorvejsforgrening",I337="Motorvejssammenløb",I337="Motorvejsvekselstrækning",I337="Sideanlæg"),Beregningsark!AM337*Beregningsark!J337*Beregningsark!K337*Beregningsark!M337*Beregningsark!O337*Beregningsark!P337*Beregningsark!Q337*Beregningsark!R337*Beregningsark!S337*Beregningsark!U337*Beregningsark!Y337*Beregningsark!AA337*Beregningsark!AC337*Beregningsark!AE337*Beregningsark!AG337*Beregningsark!AJ337,Beregningsark!AM337*Beregningsark!J337*Beregningsark!K337*Beregningsark!M337*Beregningsark!O337*Beregningsark!P337*Beregningsark!Q337*Beregningsark!R337*Beregningsark!S337*Beregningsark!U337*Beregningsark!Y337*Beregningsark!AA337*Beregningsark!AC337*Beregningsark!AE337*Beregningsark!AG337*Beregningsark!AJ337*1.1176))</f>
        <v/>
      </c>
      <c r="M337" s="15" t="str">
        <f t="shared" si="15"/>
        <v/>
      </c>
      <c r="N337" s="15" t="str">
        <f>IF(Beregningsark!AQ337="","",IF(OR(I337="Motorvejsstrækning",I337="Frakørselsflettestrækning",I337="Tilkørselsflettestrækning",I337="Motorvejsforgrening",I337="Motorvejssammenløb",I337="Motorvejsvekselstrækning",I337="Sideanlæg"),Beregningsark!AN337*Beregningsark!J337*Beregningsark!K337*Beregningsark!L337*Beregningsark!N337*Beregningsark!P337*Beregningsark!R337*Beregningsark!S337*Beregningsark!V337*Beregningsark!Y337*Beregningsark!Z337*Beregningsark!AB337*Beregningsark!AD337*Beregningsark!AH337*Beregningsark!AJ337,Beregningsark!AN337*Beregningsark!J337*Beregningsark!K337*Beregningsark!L337*Beregningsark!N337*Beregningsark!P337*Beregningsark!R337*Beregningsark!S337*Beregningsark!V337*Beregningsark!Y337*Beregningsark!Z337*Beregningsark!AB337*Beregningsark!AD337*Beregningsark!AH337*Beregningsark!AJ337*0.7672))</f>
        <v/>
      </c>
      <c r="O337" s="15" t="str">
        <f>IF(Beregningsark!AQ337="","",IF(OR(I337="Motorvejsstrækning",I337="Frakørselsflettestrækning",I337="Tilkørselsflettestrækning",I337="Motorvejsforgrening",I337="Motorvejssammenløb",I337="Motorvejsvekselstrækning",I337="Sideanlæg"),Beregningsark!AO337*Beregningsark!J337*Beregningsark!K337*Beregningsark!L337*Beregningsark!N337*Beregningsark!P337*Beregningsark!R337*Beregningsark!S337*Beregningsark!W337*Beregningsark!Y337*Beregningsark!Z337*Beregningsark!AB337*Beregningsark!AD337*Beregningsark!AH337*Beregningsark!AJ337,Beregningsark!AO337*Beregningsark!J337*Beregningsark!K337*Beregningsark!L337*Beregningsark!N337*Beregningsark!P337*Beregningsark!R337*Beregningsark!S337*Beregningsark!W337*Beregningsark!Y337*Beregningsark!Z337*Beregningsark!AB337*Beregningsark!AD337*Beregningsark!AH337*Beregningsark!AJ337*0.7672))</f>
        <v/>
      </c>
      <c r="P337" s="15" t="str">
        <f>IF(Beregningsark!AQ337="","",IF(OR(I337="Motorvejsstrækning",I337="Frakørselsflettestrækning",I337="Tilkørselsflettestrækning",I337="Motorvejsforgrening",I337="Motorvejssammenløb",I337="Motorvejsvekselstrækning",I337="Sideanlæg"),Beregningsark!AP337*Beregningsark!J337*Beregningsark!K337*Beregningsark!L337*Beregningsark!N337*Beregningsark!P337*Beregningsark!R337*Beregningsark!S337*Beregningsark!X337*Beregningsark!Y337*Beregningsark!Z337*Beregningsark!AB337*Beregningsark!AD337*Beregningsark!AI337*Beregningsark!AJ337,Beregningsark!AP337*Beregningsark!J337*Beregningsark!K337*Beregningsark!L337*Beregningsark!N337*Beregningsark!P337*Beregningsark!R337*Beregningsark!S337*Beregningsark!X337*Beregningsark!Y337*Beregningsark!Z337*Beregningsark!AB337*Beregningsark!AD337*Beregningsark!AI337*Beregningsark!AJ337*0.7672))</f>
        <v/>
      </c>
      <c r="Q337" s="15" t="str">
        <f t="shared" si="16"/>
        <v/>
      </c>
      <c r="R337" s="17" t="str">
        <f t="shared" si="17"/>
        <v/>
      </c>
    </row>
    <row r="338" spans="1:18" x14ac:dyDescent="0.25">
      <c r="A338" s="4" t="str">
        <f>IF(Inddata!A353="","",Inddata!A353)</f>
        <v/>
      </c>
      <c r="B338" s="4" t="str">
        <f>IF(Inddata!B353="","",Inddata!B353)</f>
        <v/>
      </c>
      <c r="C338" s="4" t="str">
        <f>IF(Inddata!C353="","",Inddata!C353)</f>
        <v/>
      </c>
      <c r="D338" s="4" t="str">
        <f>IF(Inddata!D353="","",Inddata!D353)</f>
        <v/>
      </c>
      <c r="E338" s="4" t="str">
        <f>IF(Inddata!E353="","",Inddata!E353)</f>
        <v/>
      </c>
      <c r="F338" s="4" t="str">
        <f>IF(Inddata!F353="","",Inddata!F353)</f>
        <v/>
      </c>
      <c r="G338" s="4">
        <f>IF(Inddata!G353="","",Inddata!G353)</f>
        <v>0</v>
      </c>
      <c r="H338" s="4" t="str">
        <f>IF(Inddata!H353&gt;0.5,Inddata!H353,"")</f>
        <v/>
      </c>
      <c r="I338" s="4" t="str">
        <f>IF(Inddata!I353="","",Inddata!I353)</f>
        <v/>
      </c>
      <c r="J338" s="15" t="str">
        <f>IF(Beregningsark!AQ338="","",IF(OR(I338="Motorvejsstrækning",I338="Frakørselsflettestrækning",I338="Tilkørselsflettestrækning",I338="Motorvejsforgrening",I338="Motorvejssammenløb",I338="Motorvejsvekselstrækning",I338="Sideanlæg"),Beregningsark!AK338*Beregningsark!J338*Beregningsark!K338*Beregningsark!L338*Beregningsark!N338*Beregningsark!P338*Beregningsark!R338*Beregningsark!S338*Beregningsark!T338*Beregningsark!Y338*Beregningsark!Z338*Beregningsark!AB338*Beregningsark!AD338*Beregningsark!AF338*Beregningsark!AJ338,Beregningsark!AK338*Beregningsark!J338*Beregningsark!K338*Beregningsark!L338*Beregningsark!N338*Beregningsark!P338*Beregningsark!R338*Beregningsark!S338*Beregningsark!T338*Beregningsark!Y338*Beregningsark!Z338*Beregningsark!AB338*Beregningsark!AD338*Beregningsark!AF338*Beregningsark!AJ338*0.7672))</f>
        <v/>
      </c>
      <c r="K338" s="15" t="str">
        <f>IF(Beregningsark!AQ338="","",IF(OR(I338="Motorvejsstrækning",I338="Frakørselsflettestrækning",I338="Tilkørselsflettestrækning",I338="Motorvejsforgrening",I338="Motorvejssammenløb",I338="Motorvejsvekselstrækning",I338="Sideanlæg"),Beregningsark!AL338*Beregningsark!J338*Beregningsark!K338*Beregningsark!M338*Beregningsark!O338*Beregningsark!P338*Beregningsark!Q338*Beregningsark!R338*Beregningsark!S338*Beregningsark!T338*Beregningsark!Y338*Beregningsark!AA338*Beregningsark!AC338*Beregningsark!AE338*Beregningsark!AG338*Beregningsark!AJ338,Beregningsark!AL338*Beregningsark!J338*Beregningsark!K338*Beregningsark!M338*Beregningsark!O338*Beregningsark!P338*Beregningsark!Q338*Beregningsark!R338*Beregningsark!S338*Beregningsark!T338*Beregningsark!Y338*Beregningsark!AA338*Beregningsark!AC338*Beregningsark!AE338*Beregningsark!AG338*Beregningsark!AJ338*0.8833))</f>
        <v/>
      </c>
      <c r="L338" s="15" t="str">
        <f>IF(Beregningsark!AQ338="","",IF(OR(I338="Motorvejsstrækning",I338="Frakørselsflettestrækning",I338="Tilkørselsflettestrækning",I338="Motorvejsforgrening",I338="Motorvejssammenløb",I338="Motorvejsvekselstrækning",I338="Sideanlæg"),Beregningsark!AM338*Beregningsark!J338*Beregningsark!K338*Beregningsark!M338*Beregningsark!O338*Beregningsark!P338*Beregningsark!Q338*Beregningsark!R338*Beregningsark!S338*Beregningsark!U338*Beregningsark!Y338*Beregningsark!AA338*Beregningsark!AC338*Beregningsark!AE338*Beregningsark!AG338*Beregningsark!AJ338,Beregningsark!AM338*Beregningsark!J338*Beregningsark!K338*Beregningsark!M338*Beregningsark!O338*Beregningsark!P338*Beregningsark!Q338*Beregningsark!R338*Beregningsark!S338*Beregningsark!U338*Beregningsark!Y338*Beregningsark!AA338*Beregningsark!AC338*Beregningsark!AE338*Beregningsark!AG338*Beregningsark!AJ338*1.1176))</f>
        <v/>
      </c>
      <c r="M338" s="15" t="str">
        <f t="shared" si="15"/>
        <v/>
      </c>
      <c r="N338" s="15" t="str">
        <f>IF(Beregningsark!AQ338="","",IF(OR(I338="Motorvejsstrækning",I338="Frakørselsflettestrækning",I338="Tilkørselsflettestrækning",I338="Motorvejsforgrening",I338="Motorvejssammenløb",I338="Motorvejsvekselstrækning",I338="Sideanlæg"),Beregningsark!AN338*Beregningsark!J338*Beregningsark!K338*Beregningsark!L338*Beregningsark!N338*Beregningsark!P338*Beregningsark!R338*Beregningsark!S338*Beregningsark!V338*Beregningsark!Y338*Beregningsark!Z338*Beregningsark!AB338*Beregningsark!AD338*Beregningsark!AH338*Beregningsark!AJ338,Beregningsark!AN338*Beregningsark!J338*Beregningsark!K338*Beregningsark!L338*Beregningsark!N338*Beregningsark!P338*Beregningsark!R338*Beregningsark!S338*Beregningsark!V338*Beregningsark!Y338*Beregningsark!Z338*Beregningsark!AB338*Beregningsark!AD338*Beregningsark!AH338*Beregningsark!AJ338*0.7672))</f>
        <v/>
      </c>
      <c r="O338" s="15" t="str">
        <f>IF(Beregningsark!AQ338="","",IF(OR(I338="Motorvejsstrækning",I338="Frakørselsflettestrækning",I338="Tilkørselsflettestrækning",I338="Motorvejsforgrening",I338="Motorvejssammenløb",I338="Motorvejsvekselstrækning",I338="Sideanlæg"),Beregningsark!AO338*Beregningsark!J338*Beregningsark!K338*Beregningsark!L338*Beregningsark!N338*Beregningsark!P338*Beregningsark!R338*Beregningsark!S338*Beregningsark!W338*Beregningsark!Y338*Beregningsark!Z338*Beregningsark!AB338*Beregningsark!AD338*Beregningsark!AH338*Beregningsark!AJ338,Beregningsark!AO338*Beregningsark!J338*Beregningsark!K338*Beregningsark!L338*Beregningsark!N338*Beregningsark!P338*Beregningsark!R338*Beregningsark!S338*Beregningsark!W338*Beregningsark!Y338*Beregningsark!Z338*Beregningsark!AB338*Beregningsark!AD338*Beregningsark!AH338*Beregningsark!AJ338*0.7672))</f>
        <v/>
      </c>
      <c r="P338" s="15" t="str">
        <f>IF(Beregningsark!AQ338="","",IF(OR(I338="Motorvejsstrækning",I338="Frakørselsflettestrækning",I338="Tilkørselsflettestrækning",I338="Motorvejsforgrening",I338="Motorvejssammenløb",I338="Motorvejsvekselstrækning",I338="Sideanlæg"),Beregningsark!AP338*Beregningsark!J338*Beregningsark!K338*Beregningsark!L338*Beregningsark!N338*Beregningsark!P338*Beregningsark!R338*Beregningsark!S338*Beregningsark!X338*Beregningsark!Y338*Beregningsark!Z338*Beregningsark!AB338*Beregningsark!AD338*Beregningsark!AI338*Beregningsark!AJ338,Beregningsark!AP338*Beregningsark!J338*Beregningsark!K338*Beregningsark!L338*Beregningsark!N338*Beregningsark!P338*Beregningsark!R338*Beregningsark!S338*Beregningsark!X338*Beregningsark!Y338*Beregningsark!Z338*Beregningsark!AB338*Beregningsark!AD338*Beregningsark!AI338*Beregningsark!AJ338*0.7672))</f>
        <v/>
      </c>
      <c r="Q338" s="15" t="str">
        <f t="shared" si="16"/>
        <v/>
      </c>
      <c r="R338" s="17" t="str">
        <f t="shared" si="17"/>
        <v/>
      </c>
    </row>
    <row r="339" spans="1:18" x14ac:dyDescent="0.25">
      <c r="A339" s="4" t="str">
        <f>IF(Inddata!A354="","",Inddata!A354)</f>
        <v/>
      </c>
      <c r="B339" s="4" t="str">
        <f>IF(Inddata!B354="","",Inddata!B354)</f>
        <v/>
      </c>
      <c r="C339" s="4" t="str">
        <f>IF(Inddata!C354="","",Inddata!C354)</f>
        <v/>
      </c>
      <c r="D339" s="4" t="str">
        <f>IF(Inddata!D354="","",Inddata!D354)</f>
        <v/>
      </c>
      <c r="E339" s="4" t="str">
        <f>IF(Inddata!E354="","",Inddata!E354)</f>
        <v/>
      </c>
      <c r="F339" s="4" t="str">
        <f>IF(Inddata!F354="","",Inddata!F354)</f>
        <v/>
      </c>
      <c r="G339" s="4">
        <f>IF(Inddata!G354="","",Inddata!G354)</f>
        <v>0</v>
      </c>
      <c r="H339" s="4" t="str">
        <f>IF(Inddata!H354&gt;0.5,Inddata!H354,"")</f>
        <v/>
      </c>
      <c r="I339" s="4" t="str">
        <f>IF(Inddata!I354="","",Inddata!I354)</f>
        <v/>
      </c>
      <c r="J339" s="15" t="str">
        <f>IF(Beregningsark!AQ339="","",IF(OR(I339="Motorvejsstrækning",I339="Frakørselsflettestrækning",I339="Tilkørselsflettestrækning",I339="Motorvejsforgrening",I339="Motorvejssammenløb",I339="Motorvejsvekselstrækning",I339="Sideanlæg"),Beregningsark!AK339*Beregningsark!J339*Beregningsark!K339*Beregningsark!L339*Beregningsark!N339*Beregningsark!P339*Beregningsark!R339*Beregningsark!S339*Beregningsark!T339*Beregningsark!Y339*Beregningsark!Z339*Beregningsark!AB339*Beregningsark!AD339*Beregningsark!AF339*Beregningsark!AJ339,Beregningsark!AK339*Beregningsark!J339*Beregningsark!K339*Beregningsark!L339*Beregningsark!N339*Beregningsark!P339*Beregningsark!R339*Beregningsark!S339*Beregningsark!T339*Beregningsark!Y339*Beregningsark!Z339*Beregningsark!AB339*Beregningsark!AD339*Beregningsark!AF339*Beregningsark!AJ339*0.7672))</f>
        <v/>
      </c>
      <c r="K339" s="15" t="str">
        <f>IF(Beregningsark!AQ339="","",IF(OR(I339="Motorvejsstrækning",I339="Frakørselsflettestrækning",I339="Tilkørselsflettestrækning",I339="Motorvejsforgrening",I339="Motorvejssammenløb",I339="Motorvejsvekselstrækning",I339="Sideanlæg"),Beregningsark!AL339*Beregningsark!J339*Beregningsark!K339*Beregningsark!M339*Beregningsark!O339*Beregningsark!P339*Beregningsark!Q339*Beregningsark!R339*Beregningsark!S339*Beregningsark!T339*Beregningsark!Y339*Beregningsark!AA339*Beregningsark!AC339*Beregningsark!AE339*Beregningsark!AG339*Beregningsark!AJ339,Beregningsark!AL339*Beregningsark!J339*Beregningsark!K339*Beregningsark!M339*Beregningsark!O339*Beregningsark!P339*Beregningsark!Q339*Beregningsark!R339*Beregningsark!S339*Beregningsark!T339*Beregningsark!Y339*Beregningsark!AA339*Beregningsark!AC339*Beregningsark!AE339*Beregningsark!AG339*Beregningsark!AJ339*0.8833))</f>
        <v/>
      </c>
      <c r="L339" s="15" t="str">
        <f>IF(Beregningsark!AQ339="","",IF(OR(I339="Motorvejsstrækning",I339="Frakørselsflettestrækning",I339="Tilkørselsflettestrækning",I339="Motorvejsforgrening",I339="Motorvejssammenløb",I339="Motorvejsvekselstrækning",I339="Sideanlæg"),Beregningsark!AM339*Beregningsark!J339*Beregningsark!K339*Beregningsark!M339*Beregningsark!O339*Beregningsark!P339*Beregningsark!Q339*Beregningsark!R339*Beregningsark!S339*Beregningsark!U339*Beregningsark!Y339*Beregningsark!AA339*Beregningsark!AC339*Beregningsark!AE339*Beregningsark!AG339*Beregningsark!AJ339,Beregningsark!AM339*Beregningsark!J339*Beregningsark!K339*Beregningsark!M339*Beregningsark!O339*Beregningsark!P339*Beregningsark!Q339*Beregningsark!R339*Beregningsark!S339*Beregningsark!U339*Beregningsark!Y339*Beregningsark!AA339*Beregningsark!AC339*Beregningsark!AE339*Beregningsark!AG339*Beregningsark!AJ339*1.1176))</f>
        <v/>
      </c>
      <c r="M339" s="15" t="str">
        <f t="shared" si="15"/>
        <v/>
      </c>
      <c r="N339" s="15" t="str">
        <f>IF(Beregningsark!AQ339="","",IF(OR(I339="Motorvejsstrækning",I339="Frakørselsflettestrækning",I339="Tilkørselsflettestrækning",I339="Motorvejsforgrening",I339="Motorvejssammenløb",I339="Motorvejsvekselstrækning",I339="Sideanlæg"),Beregningsark!AN339*Beregningsark!J339*Beregningsark!K339*Beregningsark!L339*Beregningsark!N339*Beregningsark!P339*Beregningsark!R339*Beregningsark!S339*Beregningsark!V339*Beregningsark!Y339*Beregningsark!Z339*Beregningsark!AB339*Beregningsark!AD339*Beregningsark!AH339*Beregningsark!AJ339,Beregningsark!AN339*Beregningsark!J339*Beregningsark!K339*Beregningsark!L339*Beregningsark!N339*Beregningsark!P339*Beregningsark!R339*Beregningsark!S339*Beregningsark!V339*Beregningsark!Y339*Beregningsark!Z339*Beregningsark!AB339*Beregningsark!AD339*Beregningsark!AH339*Beregningsark!AJ339*0.7672))</f>
        <v/>
      </c>
      <c r="O339" s="15" t="str">
        <f>IF(Beregningsark!AQ339="","",IF(OR(I339="Motorvejsstrækning",I339="Frakørselsflettestrækning",I339="Tilkørselsflettestrækning",I339="Motorvejsforgrening",I339="Motorvejssammenløb",I339="Motorvejsvekselstrækning",I339="Sideanlæg"),Beregningsark!AO339*Beregningsark!J339*Beregningsark!K339*Beregningsark!L339*Beregningsark!N339*Beregningsark!P339*Beregningsark!R339*Beregningsark!S339*Beregningsark!W339*Beregningsark!Y339*Beregningsark!Z339*Beregningsark!AB339*Beregningsark!AD339*Beregningsark!AH339*Beregningsark!AJ339,Beregningsark!AO339*Beregningsark!J339*Beregningsark!K339*Beregningsark!L339*Beregningsark!N339*Beregningsark!P339*Beregningsark!R339*Beregningsark!S339*Beregningsark!W339*Beregningsark!Y339*Beregningsark!Z339*Beregningsark!AB339*Beregningsark!AD339*Beregningsark!AH339*Beregningsark!AJ339*0.7672))</f>
        <v/>
      </c>
      <c r="P339" s="15" t="str">
        <f>IF(Beregningsark!AQ339="","",IF(OR(I339="Motorvejsstrækning",I339="Frakørselsflettestrækning",I339="Tilkørselsflettestrækning",I339="Motorvejsforgrening",I339="Motorvejssammenløb",I339="Motorvejsvekselstrækning",I339="Sideanlæg"),Beregningsark!AP339*Beregningsark!J339*Beregningsark!K339*Beregningsark!L339*Beregningsark!N339*Beregningsark!P339*Beregningsark!R339*Beregningsark!S339*Beregningsark!X339*Beregningsark!Y339*Beregningsark!Z339*Beregningsark!AB339*Beregningsark!AD339*Beregningsark!AI339*Beregningsark!AJ339,Beregningsark!AP339*Beregningsark!J339*Beregningsark!K339*Beregningsark!L339*Beregningsark!N339*Beregningsark!P339*Beregningsark!R339*Beregningsark!S339*Beregningsark!X339*Beregningsark!Y339*Beregningsark!Z339*Beregningsark!AB339*Beregningsark!AD339*Beregningsark!AI339*Beregningsark!AJ339*0.7672))</f>
        <v/>
      </c>
      <c r="Q339" s="15" t="str">
        <f t="shared" si="16"/>
        <v/>
      </c>
      <c r="R339" s="17" t="str">
        <f t="shared" si="17"/>
        <v/>
      </c>
    </row>
    <row r="340" spans="1:18" x14ac:dyDescent="0.25">
      <c r="A340" s="4" t="str">
        <f>IF(Inddata!A355="","",Inddata!A355)</f>
        <v/>
      </c>
      <c r="B340" s="4" t="str">
        <f>IF(Inddata!B355="","",Inddata!B355)</f>
        <v/>
      </c>
      <c r="C340" s="4" t="str">
        <f>IF(Inddata!C355="","",Inddata!C355)</f>
        <v/>
      </c>
      <c r="D340" s="4" t="str">
        <f>IF(Inddata!D355="","",Inddata!D355)</f>
        <v/>
      </c>
      <c r="E340" s="4" t="str">
        <f>IF(Inddata!E355="","",Inddata!E355)</f>
        <v/>
      </c>
      <c r="F340" s="4" t="str">
        <f>IF(Inddata!F355="","",Inddata!F355)</f>
        <v/>
      </c>
      <c r="G340" s="4">
        <f>IF(Inddata!G355="","",Inddata!G355)</f>
        <v>0</v>
      </c>
      <c r="H340" s="4" t="str">
        <f>IF(Inddata!H355&gt;0.5,Inddata!H355,"")</f>
        <v/>
      </c>
      <c r="I340" s="4" t="str">
        <f>IF(Inddata!I355="","",Inddata!I355)</f>
        <v/>
      </c>
      <c r="J340" s="15" t="str">
        <f>IF(Beregningsark!AQ340="","",IF(OR(I340="Motorvejsstrækning",I340="Frakørselsflettestrækning",I340="Tilkørselsflettestrækning",I340="Motorvejsforgrening",I340="Motorvejssammenløb",I340="Motorvejsvekselstrækning",I340="Sideanlæg"),Beregningsark!AK340*Beregningsark!J340*Beregningsark!K340*Beregningsark!L340*Beregningsark!N340*Beregningsark!P340*Beregningsark!R340*Beregningsark!S340*Beregningsark!T340*Beregningsark!Y340*Beregningsark!Z340*Beregningsark!AB340*Beregningsark!AD340*Beregningsark!AF340*Beregningsark!AJ340,Beregningsark!AK340*Beregningsark!J340*Beregningsark!K340*Beregningsark!L340*Beregningsark!N340*Beregningsark!P340*Beregningsark!R340*Beregningsark!S340*Beregningsark!T340*Beregningsark!Y340*Beregningsark!Z340*Beregningsark!AB340*Beregningsark!AD340*Beregningsark!AF340*Beregningsark!AJ340*0.7672))</f>
        <v/>
      </c>
      <c r="K340" s="15" t="str">
        <f>IF(Beregningsark!AQ340="","",IF(OR(I340="Motorvejsstrækning",I340="Frakørselsflettestrækning",I340="Tilkørselsflettestrækning",I340="Motorvejsforgrening",I340="Motorvejssammenløb",I340="Motorvejsvekselstrækning",I340="Sideanlæg"),Beregningsark!AL340*Beregningsark!J340*Beregningsark!K340*Beregningsark!M340*Beregningsark!O340*Beregningsark!P340*Beregningsark!Q340*Beregningsark!R340*Beregningsark!S340*Beregningsark!T340*Beregningsark!Y340*Beregningsark!AA340*Beregningsark!AC340*Beregningsark!AE340*Beregningsark!AG340*Beregningsark!AJ340,Beregningsark!AL340*Beregningsark!J340*Beregningsark!K340*Beregningsark!M340*Beregningsark!O340*Beregningsark!P340*Beregningsark!Q340*Beregningsark!R340*Beregningsark!S340*Beregningsark!T340*Beregningsark!Y340*Beregningsark!AA340*Beregningsark!AC340*Beregningsark!AE340*Beregningsark!AG340*Beregningsark!AJ340*0.8833))</f>
        <v/>
      </c>
      <c r="L340" s="15" t="str">
        <f>IF(Beregningsark!AQ340="","",IF(OR(I340="Motorvejsstrækning",I340="Frakørselsflettestrækning",I340="Tilkørselsflettestrækning",I340="Motorvejsforgrening",I340="Motorvejssammenløb",I340="Motorvejsvekselstrækning",I340="Sideanlæg"),Beregningsark!AM340*Beregningsark!J340*Beregningsark!K340*Beregningsark!M340*Beregningsark!O340*Beregningsark!P340*Beregningsark!Q340*Beregningsark!R340*Beregningsark!S340*Beregningsark!U340*Beregningsark!Y340*Beregningsark!AA340*Beregningsark!AC340*Beregningsark!AE340*Beregningsark!AG340*Beregningsark!AJ340,Beregningsark!AM340*Beregningsark!J340*Beregningsark!K340*Beregningsark!M340*Beregningsark!O340*Beregningsark!P340*Beregningsark!Q340*Beregningsark!R340*Beregningsark!S340*Beregningsark!U340*Beregningsark!Y340*Beregningsark!AA340*Beregningsark!AC340*Beregningsark!AE340*Beregningsark!AG340*Beregningsark!AJ340*1.1176))</f>
        <v/>
      </c>
      <c r="M340" s="15" t="str">
        <f t="shared" si="15"/>
        <v/>
      </c>
      <c r="N340" s="15" t="str">
        <f>IF(Beregningsark!AQ340="","",IF(OR(I340="Motorvejsstrækning",I340="Frakørselsflettestrækning",I340="Tilkørselsflettestrækning",I340="Motorvejsforgrening",I340="Motorvejssammenløb",I340="Motorvejsvekselstrækning",I340="Sideanlæg"),Beregningsark!AN340*Beregningsark!J340*Beregningsark!K340*Beregningsark!L340*Beregningsark!N340*Beregningsark!P340*Beregningsark!R340*Beregningsark!S340*Beregningsark!V340*Beregningsark!Y340*Beregningsark!Z340*Beregningsark!AB340*Beregningsark!AD340*Beregningsark!AH340*Beregningsark!AJ340,Beregningsark!AN340*Beregningsark!J340*Beregningsark!K340*Beregningsark!L340*Beregningsark!N340*Beregningsark!P340*Beregningsark!R340*Beregningsark!S340*Beregningsark!V340*Beregningsark!Y340*Beregningsark!Z340*Beregningsark!AB340*Beregningsark!AD340*Beregningsark!AH340*Beregningsark!AJ340*0.7672))</f>
        <v/>
      </c>
      <c r="O340" s="15" t="str">
        <f>IF(Beregningsark!AQ340="","",IF(OR(I340="Motorvejsstrækning",I340="Frakørselsflettestrækning",I340="Tilkørselsflettestrækning",I340="Motorvejsforgrening",I340="Motorvejssammenløb",I340="Motorvejsvekselstrækning",I340="Sideanlæg"),Beregningsark!AO340*Beregningsark!J340*Beregningsark!K340*Beregningsark!L340*Beregningsark!N340*Beregningsark!P340*Beregningsark!R340*Beregningsark!S340*Beregningsark!W340*Beregningsark!Y340*Beregningsark!Z340*Beregningsark!AB340*Beregningsark!AD340*Beregningsark!AH340*Beregningsark!AJ340,Beregningsark!AO340*Beregningsark!J340*Beregningsark!K340*Beregningsark!L340*Beregningsark!N340*Beregningsark!P340*Beregningsark!R340*Beregningsark!S340*Beregningsark!W340*Beregningsark!Y340*Beregningsark!Z340*Beregningsark!AB340*Beregningsark!AD340*Beregningsark!AH340*Beregningsark!AJ340*0.7672))</f>
        <v/>
      </c>
      <c r="P340" s="15" t="str">
        <f>IF(Beregningsark!AQ340="","",IF(OR(I340="Motorvejsstrækning",I340="Frakørselsflettestrækning",I340="Tilkørselsflettestrækning",I340="Motorvejsforgrening",I340="Motorvejssammenløb",I340="Motorvejsvekselstrækning",I340="Sideanlæg"),Beregningsark!AP340*Beregningsark!J340*Beregningsark!K340*Beregningsark!L340*Beregningsark!N340*Beregningsark!P340*Beregningsark!R340*Beregningsark!S340*Beregningsark!X340*Beregningsark!Y340*Beregningsark!Z340*Beregningsark!AB340*Beregningsark!AD340*Beregningsark!AI340*Beregningsark!AJ340,Beregningsark!AP340*Beregningsark!J340*Beregningsark!K340*Beregningsark!L340*Beregningsark!N340*Beregningsark!P340*Beregningsark!R340*Beregningsark!S340*Beregningsark!X340*Beregningsark!Y340*Beregningsark!Z340*Beregningsark!AB340*Beregningsark!AD340*Beregningsark!AI340*Beregningsark!AJ340*0.7672))</f>
        <v/>
      </c>
      <c r="Q340" s="15" t="str">
        <f t="shared" si="16"/>
        <v/>
      </c>
      <c r="R340" s="17" t="str">
        <f t="shared" si="17"/>
        <v/>
      </c>
    </row>
    <row r="341" spans="1:18" x14ac:dyDescent="0.25">
      <c r="A341" s="4" t="str">
        <f>IF(Inddata!A356="","",Inddata!A356)</f>
        <v/>
      </c>
      <c r="B341" s="4" t="str">
        <f>IF(Inddata!B356="","",Inddata!B356)</f>
        <v/>
      </c>
      <c r="C341" s="4" t="str">
        <f>IF(Inddata!C356="","",Inddata!C356)</f>
        <v/>
      </c>
      <c r="D341" s="4" t="str">
        <f>IF(Inddata!D356="","",Inddata!D356)</f>
        <v/>
      </c>
      <c r="E341" s="4" t="str">
        <f>IF(Inddata!E356="","",Inddata!E356)</f>
        <v/>
      </c>
      <c r="F341" s="4" t="str">
        <f>IF(Inddata!F356="","",Inddata!F356)</f>
        <v/>
      </c>
      <c r="G341" s="4">
        <f>IF(Inddata!G356="","",Inddata!G356)</f>
        <v>0</v>
      </c>
      <c r="H341" s="4" t="str">
        <f>IF(Inddata!H356&gt;0.5,Inddata!H356,"")</f>
        <v/>
      </c>
      <c r="I341" s="4" t="str">
        <f>IF(Inddata!I356="","",Inddata!I356)</f>
        <v/>
      </c>
      <c r="J341" s="15" t="str">
        <f>IF(Beregningsark!AQ341="","",IF(OR(I341="Motorvejsstrækning",I341="Frakørselsflettestrækning",I341="Tilkørselsflettestrækning",I341="Motorvejsforgrening",I341="Motorvejssammenløb",I341="Motorvejsvekselstrækning",I341="Sideanlæg"),Beregningsark!AK341*Beregningsark!J341*Beregningsark!K341*Beregningsark!L341*Beregningsark!N341*Beregningsark!P341*Beregningsark!R341*Beregningsark!S341*Beregningsark!T341*Beregningsark!Y341*Beregningsark!Z341*Beregningsark!AB341*Beregningsark!AD341*Beregningsark!AF341*Beregningsark!AJ341,Beregningsark!AK341*Beregningsark!J341*Beregningsark!K341*Beregningsark!L341*Beregningsark!N341*Beregningsark!P341*Beregningsark!R341*Beregningsark!S341*Beregningsark!T341*Beregningsark!Y341*Beregningsark!Z341*Beregningsark!AB341*Beregningsark!AD341*Beregningsark!AF341*Beregningsark!AJ341*0.7672))</f>
        <v/>
      </c>
      <c r="K341" s="15" t="str">
        <f>IF(Beregningsark!AQ341="","",IF(OR(I341="Motorvejsstrækning",I341="Frakørselsflettestrækning",I341="Tilkørselsflettestrækning",I341="Motorvejsforgrening",I341="Motorvejssammenløb",I341="Motorvejsvekselstrækning",I341="Sideanlæg"),Beregningsark!AL341*Beregningsark!J341*Beregningsark!K341*Beregningsark!M341*Beregningsark!O341*Beregningsark!P341*Beregningsark!Q341*Beregningsark!R341*Beregningsark!S341*Beregningsark!T341*Beregningsark!Y341*Beregningsark!AA341*Beregningsark!AC341*Beregningsark!AE341*Beregningsark!AG341*Beregningsark!AJ341,Beregningsark!AL341*Beregningsark!J341*Beregningsark!K341*Beregningsark!M341*Beregningsark!O341*Beregningsark!P341*Beregningsark!Q341*Beregningsark!R341*Beregningsark!S341*Beregningsark!T341*Beregningsark!Y341*Beregningsark!AA341*Beregningsark!AC341*Beregningsark!AE341*Beregningsark!AG341*Beregningsark!AJ341*0.8833))</f>
        <v/>
      </c>
      <c r="L341" s="15" t="str">
        <f>IF(Beregningsark!AQ341="","",IF(OR(I341="Motorvejsstrækning",I341="Frakørselsflettestrækning",I341="Tilkørselsflettestrækning",I341="Motorvejsforgrening",I341="Motorvejssammenløb",I341="Motorvejsvekselstrækning",I341="Sideanlæg"),Beregningsark!AM341*Beregningsark!J341*Beregningsark!K341*Beregningsark!M341*Beregningsark!O341*Beregningsark!P341*Beregningsark!Q341*Beregningsark!R341*Beregningsark!S341*Beregningsark!U341*Beregningsark!Y341*Beregningsark!AA341*Beregningsark!AC341*Beregningsark!AE341*Beregningsark!AG341*Beregningsark!AJ341,Beregningsark!AM341*Beregningsark!J341*Beregningsark!K341*Beregningsark!M341*Beregningsark!O341*Beregningsark!P341*Beregningsark!Q341*Beregningsark!R341*Beregningsark!S341*Beregningsark!U341*Beregningsark!Y341*Beregningsark!AA341*Beregningsark!AC341*Beregningsark!AE341*Beregningsark!AG341*Beregningsark!AJ341*1.1176))</f>
        <v/>
      </c>
      <c r="M341" s="15" t="str">
        <f t="shared" si="15"/>
        <v/>
      </c>
      <c r="N341" s="15" t="str">
        <f>IF(Beregningsark!AQ341="","",IF(OR(I341="Motorvejsstrækning",I341="Frakørselsflettestrækning",I341="Tilkørselsflettestrækning",I341="Motorvejsforgrening",I341="Motorvejssammenløb",I341="Motorvejsvekselstrækning",I341="Sideanlæg"),Beregningsark!AN341*Beregningsark!J341*Beregningsark!K341*Beregningsark!L341*Beregningsark!N341*Beregningsark!P341*Beregningsark!R341*Beregningsark!S341*Beregningsark!V341*Beregningsark!Y341*Beregningsark!Z341*Beregningsark!AB341*Beregningsark!AD341*Beregningsark!AH341*Beregningsark!AJ341,Beregningsark!AN341*Beregningsark!J341*Beregningsark!K341*Beregningsark!L341*Beregningsark!N341*Beregningsark!P341*Beregningsark!R341*Beregningsark!S341*Beregningsark!V341*Beregningsark!Y341*Beregningsark!Z341*Beregningsark!AB341*Beregningsark!AD341*Beregningsark!AH341*Beregningsark!AJ341*0.7672))</f>
        <v/>
      </c>
      <c r="O341" s="15" t="str">
        <f>IF(Beregningsark!AQ341="","",IF(OR(I341="Motorvejsstrækning",I341="Frakørselsflettestrækning",I341="Tilkørselsflettestrækning",I341="Motorvejsforgrening",I341="Motorvejssammenløb",I341="Motorvejsvekselstrækning",I341="Sideanlæg"),Beregningsark!AO341*Beregningsark!J341*Beregningsark!K341*Beregningsark!L341*Beregningsark!N341*Beregningsark!P341*Beregningsark!R341*Beregningsark!S341*Beregningsark!W341*Beregningsark!Y341*Beregningsark!Z341*Beregningsark!AB341*Beregningsark!AD341*Beregningsark!AH341*Beregningsark!AJ341,Beregningsark!AO341*Beregningsark!J341*Beregningsark!K341*Beregningsark!L341*Beregningsark!N341*Beregningsark!P341*Beregningsark!R341*Beregningsark!S341*Beregningsark!W341*Beregningsark!Y341*Beregningsark!Z341*Beregningsark!AB341*Beregningsark!AD341*Beregningsark!AH341*Beregningsark!AJ341*0.7672))</f>
        <v/>
      </c>
      <c r="P341" s="15" t="str">
        <f>IF(Beregningsark!AQ341="","",IF(OR(I341="Motorvejsstrækning",I341="Frakørselsflettestrækning",I341="Tilkørselsflettestrækning",I341="Motorvejsforgrening",I341="Motorvejssammenløb",I341="Motorvejsvekselstrækning",I341="Sideanlæg"),Beregningsark!AP341*Beregningsark!J341*Beregningsark!K341*Beregningsark!L341*Beregningsark!N341*Beregningsark!P341*Beregningsark!R341*Beregningsark!S341*Beregningsark!X341*Beregningsark!Y341*Beregningsark!Z341*Beregningsark!AB341*Beregningsark!AD341*Beregningsark!AI341*Beregningsark!AJ341,Beregningsark!AP341*Beregningsark!J341*Beregningsark!K341*Beregningsark!L341*Beregningsark!N341*Beregningsark!P341*Beregningsark!R341*Beregningsark!S341*Beregningsark!X341*Beregningsark!Y341*Beregningsark!Z341*Beregningsark!AB341*Beregningsark!AD341*Beregningsark!AI341*Beregningsark!AJ341*0.7672))</f>
        <v/>
      </c>
      <c r="Q341" s="15" t="str">
        <f t="shared" si="16"/>
        <v/>
      </c>
      <c r="R341" s="17" t="str">
        <f t="shared" si="17"/>
        <v/>
      </c>
    </row>
    <row r="342" spans="1:18" x14ac:dyDescent="0.25">
      <c r="A342" s="4" t="str">
        <f>IF(Inddata!A357="","",Inddata!A357)</f>
        <v/>
      </c>
      <c r="B342" s="4" t="str">
        <f>IF(Inddata!B357="","",Inddata!B357)</f>
        <v/>
      </c>
      <c r="C342" s="4" t="str">
        <f>IF(Inddata!C357="","",Inddata!C357)</f>
        <v/>
      </c>
      <c r="D342" s="4" t="str">
        <f>IF(Inddata!D357="","",Inddata!D357)</f>
        <v/>
      </c>
      <c r="E342" s="4" t="str">
        <f>IF(Inddata!E357="","",Inddata!E357)</f>
        <v/>
      </c>
      <c r="F342" s="4" t="str">
        <f>IF(Inddata!F357="","",Inddata!F357)</f>
        <v/>
      </c>
      <c r="G342" s="4">
        <f>IF(Inddata!G357="","",Inddata!G357)</f>
        <v>0</v>
      </c>
      <c r="H342" s="4" t="str">
        <f>IF(Inddata!H357&gt;0.5,Inddata!H357,"")</f>
        <v/>
      </c>
      <c r="I342" s="4" t="str">
        <f>IF(Inddata!I357="","",Inddata!I357)</f>
        <v/>
      </c>
      <c r="J342" s="15" t="str">
        <f>IF(Beregningsark!AQ342="","",IF(OR(I342="Motorvejsstrækning",I342="Frakørselsflettestrækning",I342="Tilkørselsflettestrækning",I342="Motorvejsforgrening",I342="Motorvejssammenløb",I342="Motorvejsvekselstrækning",I342="Sideanlæg"),Beregningsark!AK342*Beregningsark!J342*Beregningsark!K342*Beregningsark!L342*Beregningsark!N342*Beregningsark!P342*Beregningsark!R342*Beregningsark!S342*Beregningsark!T342*Beregningsark!Y342*Beregningsark!Z342*Beregningsark!AB342*Beregningsark!AD342*Beregningsark!AF342*Beregningsark!AJ342,Beregningsark!AK342*Beregningsark!J342*Beregningsark!K342*Beregningsark!L342*Beregningsark!N342*Beregningsark!P342*Beregningsark!R342*Beregningsark!S342*Beregningsark!T342*Beregningsark!Y342*Beregningsark!Z342*Beregningsark!AB342*Beregningsark!AD342*Beregningsark!AF342*Beregningsark!AJ342*0.7672))</f>
        <v/>
      </c>
      <c r="K342" s="15" t="str">
        <f>IF(Beregningsark!AQ342="","",IF(OR(I342="Motorvejsstrækning",I342="Frakørselsflettestrækning",I342="Tilkørselsflettestrækning",I342="Motorvejsforgrening",I342="Motorvejssammenløb",I342="Motorvejsvekselstrækning",I342="Sideanlæg"),Beregningsark!AL342*Beregningsark!J342*Beregningsark!K342*Beregningsark!M342*Beregningsark!O342*Beregningsark!P342*Beregningsark!Q342*Beregningsark!R342*Beregningsark!S342*Beregningsark!T342*Beregningsark!Y342*Beregningsark!AA342*Beregningsark!AC342*Beregningsark!AE342*Beregningsark!AG342*Beregningsark!AJ342,Beregningsark!AL342*Beregningsark!J342*Beregningsark!K342*Beregningsark!M342*Beregningsark!O342*Beregningsark!P342*Beregningsark!Q342*Beregningsark!R342*Beregningsark!S342*Beregningsark!T342*Beregningsark!Y342*Beregningsark!AA342*Beregningsark!AC342*Beregningsark!AE342*Beregningsark!AG342*Beregningsark!AJ342*0.8833))</f>
        <v/>
      </c>
      <c r="L342" s="15" t="str">
        <f>IF(Beregningsark!AQ342="","",IF(OR(I342="Motorvejsstrækning",I342="Frakørselsflettestrækning",I342="Tilkørselsflettestrækning",I342="Motorvejsforgrening",I342="Motorvejssammenløb",I342="Motorvejsvekselstrækning",I342="Sideanlæg"),Beregningsark!AM342*Beregningsark!J342*Beregningsark!K342*Beregningsark!M342*Beregningsark!O342*Beregningsark!P342*Beregningsark!Q342*Beregningsark!R342*Beregningsark!S342*Beregningsark!U342*Beregningsark!Y342*Beregningsark!AA342*Beregningsark!AC342*Beregningsark!AE342*Beregningsark!AG342*Beregningsark!AJ342,Beregningsark!AM342*Beregningsark!J342*Beregningsark!K342*Beregningsark!M342*Beregningsark!O342*Beregningsark!P342*Beregningsark!Q342*Beregningsark!R342*Beregningsark!S342*Beregningsark!U342*Beregningsark!Y342*Beregningsark!AA342*Beregningsark!AC342*Beregningsark!AE342*Beregningsark!AG342*Beregningsark!AJ342*1.1176))</f>
        <v/>
      </c>
      <c r="M342" s="15" t="str">
        <f t="shared" si="15"/>
        <v/>
      </c>
      <c r="N342" s="15" t="str">
        <f>IF(Beregningsark!AQ342="","",IF(OR(I342="Motorvejsstrækning",I342="Frakørselsflettestrækning",I342="Tilkørselsflettestrækning",I342="Motorvejsforgrening",I342="Motorvejssammenløb",I342="Motorvejsvekselstrækning",I342="Sideanlæg"),Beregningsark!AN342*Beregningsark!J342*Beregningsark!K342*Beregningsark!L342*Beregningsark!N342*Beregningsark!P342*Beregningsark!R342*Beregningsark!S342*Beregningsark!V342*Beregningsark!Y342*Beregningsark!Z342*Beregningsark!AB342*Beregningsark!AD342*Beregningsark!AH342*Beregningsark!AJ342,Beregningsark!AN342*Beregningsark!J342*Beregningsark!K342*Beregningsark!L342*Beregningsark!N342*Beregningsark!P342*Beregningsark!R342*Beregningsark!S342*Beregningsark!V342*Beregningsark!Y342*Beregningsark!Z342*Beregningsark!AB342*Beregningsark!AD342*Beregningsark!AH342*Beregningsark!AJ342*0.7672))</f>
        <v/>
      </c>
      <c r="O342" s="15" t="str">
        <f>IF(Beregningsark!AQ342="","",IF(OR(I342="Motorvejsstrækning",I342="Frakørselsflettestrækning",I342="Tilkørselsflettestrækning",I342="Motorvejsforgrening",I342="Motorvejssammenløb",I342="Motorvejsvekselstrækning",I342="Sideanlæg"),Beregningsark!AO342*Beregningsark!J342*Beregningsark!K342*Beregningsark!L342*Beregningsark!N342*Beregningsark!P342*Beregningsark!R342*Beregningsark!S342*Beregningsark!W342*Beregningsark!Y342*Beregningsark!Z342*Beregningsark!AB342*Beregningsark!AD342*Beregningsark!AH342*Beregningsark!AJ342,Beregningsark!AO342*Beregningsark!J342*Beregningsark!K342*Beregningsark!L342*Beregningsark!N342*Beregningsark!P342*Beregningsark!R342*Beregningsark!S342*Beregningsark!W342*Beregningsark!Y342*Beregningsark!Z342*Beregningsark!AB342*Beregningsark!AD342*Beregningsark!AH342*Beregningsark!AJ342*0.7672))</f>
        <v/>
      </c>
      <c r="P342" s="15" t="str">
        <f>IF(Beregningsark!AQ342="","",IF(OR(I342="Motorvejsstrækning",I342="Frakørselsflettestrækning",I342="Tilkørselsflettestrækning",I342="Motorvejsforgrening",I342="Motorvejssammenløb",I342="Motorvejsvekselstrækning",I342="Sideanlæg"),Beregningsark!AP342*Beregningsark!J342*Beregningsark!K342*Beregningsark!L342*Beregningsark!N342*Beregningsark!P342*Beregningsark!R342*Beregningsark!S342*Beregningsark!X342*Beregningsark!Y342*Beregningsark!Z342*Beregningsark!AB342*Beregningsark!AD342*Beregningsark!AI342*Beregningsark!AJ342,Beregningsark!AP342*Beregningsark!J342*Beregningsark!K342*Beregningsark!L342*Beregningsark!N342*Beregningsark!P342*Beregningsark!R342*Beregningsark!S342*Beregningsark!X342*Beregningsark!Y342*Beregningsark!Z342*Beregningsark!AB342*Beregningsark!AD342*Beregningsark!AI342*Beregningsark!AJ342*0.7672))</f>
        <v/>
      </c>
      <c r="Q342" s="15" t="str">
        <f t="shared" si="16"/>
        <v/>
      </c>
      <c r="R342" s="17" t="str">
        <f t="shared" si="17"/>
        <v/>
      </c>
    </row>
    <row r="343" spans="1:18" x14ac:dyDescent="0.25">
      <c r="A343" s="4" t="str">
        <f>IF(Inddata!A358="","",Inddata!A358)</f>
        <v/>
      </c>
      <c r="B343" s="4" t="str">
        <f>IF(Inddata!B358="","",Inddata!B358)</f>
        <v/>
      </c>
      <c r="C343" s="4" t="str">
        <f>IF(Inddata!C358="","",Inddata!C358)</f>
        <v/>
      </c>
      <c r="D343" s="4" t="str">
        <f>IF(Inddata!D358="","",Inddata!D358)</f>
        <v/>
      </c>
      <c r="E343" s="4" t="str">
        <f>IF(Inddata!E358="","",Inddata!E358)</f>
        <v/>
      </c>
      <c r="F343" s="4" t="str">
        <f>IF(Inddata!F358="","",Inddata!F358)</f>
        <v/>
      </c>
      <c r="G343" s="4">
        <f>IF(Inddata!G358="","",Inddata!G358)</f>
        <v>0</v>
      </c>
      <c r="H343" s="4" t="str">
        <f>IF(Inddata!H358&gt;0.5,Inddata!H358,"")</f>
        <v/>
      </c>
      <c r="I343" s="4" t="str">
        <f>IF(Inddata!I358="","",Inddata!I358)</f>
        <v/>
      </c>
      <c r="J343" s="15" t="str">
        <f>IF(Beregningsark!AQ343="","",IF(OR(I343="Motorvejsstrækning",I343="Frakørselsflettestrækning",I343="Tilkørselsflettestrækning",I343="Motorvejsforgrening",I343="Motorvejssammenløb",I343="Motorvejsvekselstrækning",I343="Sideanlæg"),Beregningsark!AK343*Beregningsark!J343*Beregningsark!K343*Beregningsark!L343*Beregningsark!N343*Beregningsark!P343*Beregningsark!R343*Beregningsark!S343*Beregningsark!T343*Beregningsark!Y343*Beregningsark!Z343*Beregningsark!AB343*Beregningsark!AD343*Beregningsark!AF343*Beregningsark!AJ343,Beregningsark!AK343*Beregningsark!J343*Beregningsark!K343*Beregningsark!L343*Beregningsark!N343*Beregningsark!P343*Beregningsark!R343*Beregningsark!S343*Beregningsark!T343*Beregningsark!Y343*Beregningsark!Z343*Beregningsark!AB343*Beregningsark!AD343*Beregningsark!AF343*Beregningsark!AJ343*0.7672))</f>
        <v/>
      </c>
      <c r="K343" s="15" t="str">
        <f>IF(Beregningsark!AQ343="","",IF(OR(I343="Motorvejsstrækning",I343="Frakørselsflettestrækning",I343="Tilkørselsflettestrækning",I343="Motorvejsforgrening",I343="Motorvejssammenløb",I343="Motorvejsvekselstrækning",I343="Sideanlæg"),Beregningsark!AL343*Beregningsark!J343*Beregningsark!K343*Beregningsark!M343*Beregningsark!O343*Beregningsark!P343*Beregningsark!Q343*Beregningsark!R343*Beregningsark!S343*Beregningsark!T343*Beregningsark!Y343*Beregningsark!AA343*Beregningsark!AC343*Beregningsark!AE343*Beregningsark!AG343*Beregningsark!AJ343,Beregningsark!AL343*Beregningsark!J343*Beregningsark!K343*Beregningsark!M343*Beregningsark!O343*Beregningsark!P343*Beregningsark!Q343*Beregningsark!R343*Beregningsark!S343*Beregningsark!T343*Beregningsark!Y343*Beregningsark!AA343*Beregningsark!AC343*Beregningsark!AE343*Beregningsark!AG343*Beregningsark!AJ343*0.8833))</f>
        <v/>
      </c>
      <c r="L343" s="15" t="str">
        <f>IF(Beregningsark!AQ343="","",IF(OR(I343="Motorvejsstrækning",I343="Frakørselsflettestrækning",I343="Tilkørselsflettestrækning",I343="Motorvejsforgrening",I343="Motorvejssammenløb",I343="Motorvejsvekselstrækning",I343="Sideanlæg"),Beregningsark!AM343*Beregningsark!J343*Beregningsark!K343*Beregningsark!M343*Beregningsark!O343*Beregningsark!P343*Beregningsark!Q343*Beregningsark!R343*Beregningsark!S343*Beregningsark!U343*Beregningsark!Y343*Beregningsark!AA343*Beregningsark!AC343*Beregningsark!AE343*Beregningsark!AG343*Beregningsark!AJ343,Beregningsark!AM343*Beregningsark!J343*Beregningsark!K343*Beregningsark!M343*Beregningsark!O343*Beregningsark!P343*Beregningsark!Q343*Beregningsark!R343*Beregningsark!S343*Beregningsark!U343*Beregningsark!Y343*Beregningsark!AA343*Beregningsark!AC343*Beregningsark!AE343*Beregningsark!AG343*Beregningsark!AJ343*1.1176))</f>
        <v/>
      </c>
      <c r="M343" s="15" t="str">
        <f t="shared" si="15"/>
        <v/>
      </c>
      <c r="N343" s="15" t="str">
        <f>IF(Beregningsark!AQ343="","",IF(OR(I343="Motorvejsstrækning",I343="Frakørselsflettestrækning",I343="Tilkørselsflettestrækning",I343="Motorvejsforgrening",I343="Motorvejssammenløb",I343="Motorvejsvekselstrækning",I343="Sideanlæg"),Beregningsark!AN343*Beregningsark!J343*Beregningsark!K343*Beregningsark!L343*Beregningsark!N343*Beregningsark!P343*Beregningsark!R343*Beregningsark!S343*Beregningsark!V343*Beregningsark!Y343*Beregningsark!Z343*Beregningsark!AB343*Beregningsark!AD343*Beregningsark!AH343*Beregningsark!AJ343,Beregningsark!AN343*Beregningsark!J343*Beregningsark!K343*Beregningsark!L343*Beregningsark!N343*Beregningsark!P343*Beregningsark!R343*Beregningsark!S343*Beregningsark!V343*Beregningsark!Y343*Beregningsark!Z343*Beregningsark!AB343*Beregningsark!AD343*Beregningsark!AH343*Beregningsark!AJ343*0.7672))</f>
        <v/>
      </c>
      <c r="O343" s="15" t="str">
        <f>IF(Beregningsark!AQ343="","",IF(OR(I343="Motorvejsstrækning",I343="Frakørselsflettestrækning",I343="Tilkørselsflettestrækning",I343="Motorvejsforgrening",I343="Motorvejssammenløb",I343="Motorvejsvekselstrækning",I343="Sideanlæg"),Beregningsark!AO343*Beregningsark!J343*Beregningsark!K343*Beregningsark!L343*Beregningsark!N343*Beregningsark!P343*Beregningsark!R343*Beregningsark!S343*Beregningsark!W343*Beregningsark!Y343*Beregningsark!Z343*Beregningsark!AB343*Beregningsark!AD343*Beregningsark!AH343*Beregningsark!AJ343,Beregningsark!AO343*Beregningsark!J343*Beregningsark!K343*Beregningsark!L343*Beregningsark!N343*Beregningsark!P343*Beregningsark!R343*Beregningsark!S343*Beregningsark!W343*Beregningsark!Y343*Beregningsark!Z343*Beregningsark!AB343*Beregningsark!AD343*Beregningsark!AH343*Beregningsark!AJ343*0.7672))</f>
        <v/>
      </c>
      <c r="P343" s="15" t="str">
        <f>IF(Beregningsark!AQ343="","",IF(OR(I343="Motorvejsstrækning",I343="Frakørselsflettestrækning",I343="Tilkørselsflettestrækning",I343="Motorvejsforgrening",I343="Motorvejssammenløb",I343="Motorvejsvekselstrækning",I343="Sideanlæg"),Beregningsark!AP343*Beregningsark!J343*Beregningsark!K343*Beregningsark!L343*Beregningsark!N343*Beregningsark!P343*Beregningsark!R343*Beregningsark!S343*Beregningsark!X343*Beregningsark!Y343*Beregningsark!Z343*Beregningsark!AB343*Beregningsark!AD343*Beregningsark!AI343*Beregningsark!AJ343,Beregningsark!AP343*Beregningsark!J343*Beregningsark!K343*Beregningsark!L343*Beregningsark!N343*Beregningsark!P343*Beregningsark!R343*Beregningsark!S343*Beregningsark!X343*Beregningsark!Y343*Beregningsark!Z343*Beregningsark!AB343*Beregningsark!AD343*Beregningsark!AI343*Beregningsark!AJ343*0.7672))</f>
        <v/>
      </c>
      <c r="Q343" s="15" t="str">
        <f t="shared" si="16"/>
        <v/>
      </c>
      <c r="R343" s="17" t="str">
        <f t="shared" si="17"/>
        <v/>
      </c>
    </row>
    <row r="344" spans="1:18" x14ac:dyDescent="0.25">
      <c r="A344" s="4" t="str">
        <f>IF(Inddata!A359="","",Inddata!A359)</f>
        <v/>
      </c>
      <c r="B344" s="4" t="str">
        <f>IF(Inddata!B359="","",Inddata!B359)</f>
        <v/>
      </c>
      <c r="C344" s="4" t="str">
        <f>IF(Inddata!C359="","",Inddata!C359)</f>
        <v/>
      </c>
      <c r="D344" s="4" t="str">
        <f>IF(Inddata!D359="","",Inddata!D359)</f>
        <v/>
      </c>
      <c r="E344" s="4" t="str">
        <f>IF(Inddata!E359="","",Inddata!E359)</f>
        <v/>
      </c>
      <c r="F344" s="4" t="str">
        <f>IF(Inddata!F359="","",Inddata!F359)</f>
        <v/>
      </c>
      <c r="G344" s="4">
        <f>IF(Inddata!G359="","",Inddata!G359)</f>
        <v>0</v>
      </c>
      <c r="H344" s="4" t="str">
        <f>IF(Inddata!H359&gt;0.5,Inddata!H359,"")</f>
        <v/>
      </c>
      <c r="I344" s="4" t="str">
        <f>IF(Inddata!I359="","",Inddata!I359)</f>
        <v/>
      </c>
      <c r="J344" s="15" t="str">
        <f>IF(Beregningsark!AQ344="","",IF(OR(I344="Motorvejsstrækning",I344="Frakørselsflettestrækning",I344="Tilkørselsflettestrækning",I344="Motorvejsforgrening",I344="Motorvejssammenløb",I344="Motorvejsvekselstrækning",I344="Sideanlæg"),Beregningsark!AK344*Beregningsark!J344*Beregningsark!K344*Beregningsark!L344*Beregningsark!N344*Beregningsark!P344*Beregningsark!R344*Beregningsark!S344*Beregningsark!T344*Beregningsark!Y344*Beregningsark!Z344*Beregningsark!AB344*Beregningsark!AD344*Beregningsark!AF344*Beregningsark!AJ344,Beregningsark!AK344*Beregningsark!J344*Beregningsark!K344*Beregningsark!L344*Beregningsark!N344*Beregningsark!P344*Beregningsark!R344*Beregningsark!S344*Beregningsark!T344*Beregningsark!Y344*Beregningsark!Z344*Beregningsark!AB344*Beregningsark!AD344*Beregningsark!AF344*Beregningsark!AJ344*0.7672))</f>
        <v/>
      </c>
      <c r="K344" s="15" t="str">
        <f>IF(Beregningsark!AQ344="","",IF(OR(I344="Motorvejsstrækning",I344="Frakørselsflettestrækning",I344="Tilkørselsflettestrækning",I344="Motorvejsforgrening",I344="Motorvejssammenløb",I344="Motorvejsvekselstrækning",I344="Sideanlæg"),Beregningsark!AL344*Beregningsark!J344*Beregningsark!K344*Beregningsark!M344*Beregningsark!O344*Beregningsark!P344*Beregningsark!Q344*Beregningsark!R344*Beregningsark!S344*Beregningsark!T344*Beregningsark!Y344*Beregningsark!AA344*Beregningsark!AC344*Beregningsark!AE344*Beregningsark!AG344*Beregningsark!AJ344,Beregningsark!AL344*Beregningsark!J344*Beregningsark!K344*Beregningsark!M344*Beregningsark!O344*Beregningsark!P344*Beregningsark!Q344*Beregningsark!R344*Beregningsark!S344*Beregningsark!T344*Beregningsark!Y344*Beregningsark!AA344*Beregningsark!AC344*Beregningsark!AE344*Beregningsark!AG344*Beregningsark!AJ344*0.8833))</f>
        <v/>
      </c>
      <c r="L344" s="15" t="str">
        <f>IF(Beregningsark!AQ344="","",IF(OR(I344="Motorvejsstrækning",I344="Frakørselsflettestrækning",I344="Tilkørselsflettestrækning",I344="Motorvejsforgrening",I344="Motorvejssammenløb",I344="Motorvejsvekselstrækning",I344="Sideanlæg"),Beregningsark!AM344*Beregningsark!J344*Beregningsark!K344*Beregningsark!M344*Beregningsark!O344*Beregningsark!P344*Beregningsark!Q344*Beregningsark!R344*Beregningsark!S344*Beregningsark!U344*Beregningsark!Y344*Beregningsark!AA344*Beregningsark!AC344*Beregningsark!AE344*Beregningsark!AG344*Beregningsark!AJ344,Beregningsark!AM344*Beregningsark!J344*Beregningsark!K344*Beregningsark!M344*Beregningsark!O344*Beregningsark!P344*Beregningsark!Q344*Beregningsark!R344*Beregningsark!S344*Beregningsark!U344*Beregningsark!Y344*Beregningsark!AA344*Beregningsark!AC344*Beregningsark!AE344*Beregningsark!AG344*Beregningsark!AJ344*1.1176))</f>
        <v/>
      </c>
      <c r="M344" s="15" t="str">
        <f t="shared" si="15"/>
        <v/>
      </c>
      <c r="N344" s="15" t="str">
        <f>IF(Beregningsark!AQ344="","",IF(OR(I344="Motorvejsstrækning",I344="Frakørselsflettestrækning",I344="Tilkørselsflettestrækning",I344="Motorvejsforgrening",I344="Motorvejssammenløb",I344="Motorvejsvekselstrækning",I344="Sideanlæg"),Beregningsark!AN344*Beregningsark!J344*Beregningsark!K344*Beregningsark!L344*Beregningsark!N344*Beregningsark!P344*Beregningsark!R344*Beregningsark!S344*Beregningsark!V344*Beregningsark!Y344*Beregningsark!Z344*Beregningsark!AB344*Beregningsark!AD344*Beregningsark!AH344*Beregningsark!AJ344,Beregningsark!AN344*Beregningsark!J344*Beregningsark!K344*Beregningsark!L344*Beregningsark!N344*Beregningsark!P344*Beregningsark!R344*Beregningsark!S344*Beregningsark!V344*Beregningsark!Y344*Beregningsark!Z344*Beregningsark!AB344*Beregningsark!AD344*Beregningsark!AH344*Beregningsark!AJ344*0.7672))</f>
        <v/>
      </c>
      <c r="O344" s="15" t="str">
        <f>IF(Beregningsark!AQ344="","",IF(OR(I344="Motorvejsstrækning",I344="Frakørselsflettestrækning",I344="Tilkørselsflettestrækning",I344="Motorvejsforgrening",I344="Motorvejssammenløb",I344="Motorvejsvekselstrækning",I344="Sideanlæg"),Beregningsark!AO344*Beregningsark!J344*Beregningsark!K344*Beregningsark!L344*Beregningsark!N344*Beregningsark!P344*Beregningsark!R344*Beregningsark!S344*Beregningsark!W344*Beregningsark!Y344*Beregningsark!Z344*Beregningsark!AB344*Beregningsark!AD344*Beregningsark!AH344*Beregningsark!AJ344,Beregningsark!AO344*Beregningsark!J344*Beregningsark!K344*Beregningsark!L344*Beregningsark!N344*Beregningsark!P344*Beregningsark!R344*Beregningsark!S344*Beregningsark!W344*Beregningsark!Y344*Beregningsark!Z344*Beregningsark!AB344*Beregningsark!AD344*Beregningsark!AH344*Beregningsark!AJ344*0.7672))</f>
        <v/>
      </c>
      <c r="P344" s="15" t="str">
        <f>IF(Beregningsark!AQ344="","",IF(OR(I344="Motorvejsstrækning",I344="Frakørselsflettestrækning",I344="Tilkørselsflettestrækning",I344="Motorvejsforgrening",I344="Motorvejssammenløb",I344="Motorvejsvekselstrækning",I344="Sideanlæg"),Beregningsark!AP344*Beregningsark!J344*Beregningsark!K344*Beregningsark!L344*Beregningsark!N344*Beregningsark!P344*Beregningsark!R344*Beregningsark!S344*Beregningsark!X344*Beregningsark!Y344*Beregningsark!Z344*Beregningsark!AB344*Beregningsark!AD344*Beregningsark!AI344*Beregningsark!AJ344,Beregningsark!AP344*Beregningsark!J344*Beregningsark!K344*Beregningsark!L344*Beregningsark!N344*Beregningsark!P344*Beregningsark!R344*Beregningsark!S344*Beregningsark!X344*Beregningsark!Y344*Beregningsark!Z344*Beregningsark!AB344*Beregningsark!AD344*Beregningsark!AI344*Beregningsark!AJ344*0.7672))</f>
        <v/>
      </c>
      <c r="Q344" s="15" t="str">
        <f t="shared" si="16"/>
        <v/>
      </c>
      <c r="R344" s="17" t="str">
        <f t="shared" si="17"/>
        <v/>
      </c>
    </row>
    <row r="345" spans="1:18" x14ac:dyDescent="0.25">
      <c r="A345" s="4" t="str">
        <f>IF(Inddata!A360="","",Inddata!A360)</f>
        <v/>
      </c>
      <c r="B345" s="4" t="str">
        <f>IF(Inddata!B360="","",Inddata!B360)</f>
        <v/>
      </c>
      <c r="C345" s="4" t="str">
        <f>IF(Inddata!C360="","",Inddata!C360)</f>
        <v/>
      </c>
      <c r="D345" s="4" t="str">
        <f>IF(Inddata!D360="","",Inddata!D360)</f>
        <v/>
      </c>
      <c r="E345" s="4" t="str">
        <f>IF(Inddata!E360="","",Inddata!E360)</f>
        <v/>
      </c>
      <c r="F345" s="4" t="str">
        <f>IF(Inddata!F360="","",Inddata!F360)</f>
        <v/>
      </c>
      <c r="G345" s="4">
        <f>IF(Inddata!G360="","",Inddata!G360)</f>
        <v>0</v>
      </c>
      <c r="H345" s="4" t="str">
        <f>IF(Inddata!H360&gt;0.5,Inddata!H360,"")</f>
        <v/>
      </c>
      <c r="I345" s="4" t="str">
        <f>IF(Inddata!I360="","",Inddata!I360)</f>
        <v/>
      </c>
      <c r="J345" s="15" t="str">
        <f>IF(Beregningsark!AQ345="","",IF(OR(I345="Motorvejsstrækning",I345="Frakørselsflettestrækning",I345="Tilkørselsflettestrækning",I345="Motorvejsforgrening",I345="Motorvejssammenløb",I345="Motorvejsvekselstrækning",I345="Sideanlæg"),Beregningsark!AK345*Beregningsark!J345*Beregningsark!K345*Beregningsark!L345*Beregningsark!N345*Beregningsark!P345*Beregningsark!R345*Beregningsark!S345*Beregningsark!T345*Beregningsark!Y345*Beregningsark!Z345*Beregningsark!AB345*Beregningsark!AD345*Beregningsark!AF345*Beregningsark!AJ345,Beregningsark!AK345*Beregningsark!J345*Beregningsark!K345*Beregningsark!L345*Beregningsark!N345*Beregningsark!P345*Beregningsark!R345*Beregningsark!S345*Beregningsark!T345*Beregningsark!Y345*Beregningsark!Z345*Beregningsark!AB345*Beregningsark!AD345*Beregningsark!AF345*Beregningsark!AJ345*0.7672))</f>
        <v/>
      </c>
      <c r="K345" s="15" t="str">
        <f>IF(Beregningsark!AQ345="","",IF(OR(I345="Motorvejsstrækning",I345="Frakørselsflettestrækning",I345="Tilkørselsflettestrækning",I345="Motorvejsforgrening",I345="Motorvejssammenløb",I345="Motorvejsvekselstrækning",I345="Sideanlæg"),Beregningsark!AL345*Beregningsark!J345*Beregningsark!K345*Beregningsark!M345*Beregningsark!O345*Beregningsark!P345*Beregningsark!Q345*Beregningsark!R345*Beregningsark!S345*Beregningsark!T345*Beregningsark!Y345*Beregningsark!AA345*Beregningsark!AC345*Beregningsark!AE345*Beregningsark!AG345*Beregningsark!AJ345,Beregningsark!AL345*Beregningsark!J345*Beregningsark!K345*Beregningsark!M345*Beregningsark!O345*Beregningsark!P345*Beregningsark!Q345*Beregningsark!R345*Beregningsark!S345*Beregningsark!T345*Beregningsark!Y345*Beregningsark!AA345*Beregningsark!AC345*Beregningsark!AE345*Beregningsark!AG345*Beregningsark!AJ345*0.8833))</f>
        <v/>
      </c>
      <c r="L345" s="15" t="str">
        <f>IF(Beregningsark!AQ345="","",IF(OR(I345="Motorvejsstrækning",I345="Frakørselsflettestrækning",I345="Tilkørselsflettestrækning",I345="Motorvejsforgrening",I345="Motorvejssammenløb",I345="Motorvejsvekselstrækning",I345="Sideanlæg"),Beregningsark!AM345*Beregningsark!J345*Beregningsark!K345*Beregningsark!M345*Beregningsark!O345*Beregningsark!P345*Beregningsark!Q345*Beregningsark!R345*Beregningsark!S345*Beregningsark!U345*Beregningsark!Y345*Beregningsark!AA345*Beregningsark!AC345*Beregningsark!AE345*Beregningsark!AG345*Beregningsark!AJ345,Beregningsark!AM345*Beregningsark!J345*Beregningsark!K345*Beregningsark!M345*Beregningsark!O345*Beregningsark!P345*Beregningsark!Q345*Beregningsark!R345*Beregningsark!S345*Beregningsark!U345*Beregningsark!Y345*Beregningsark!AA345*Beregningsark!AC345*Beregningsark!AE345*Beregningsark!AG345*Beregningsark!AJ345*1.1176))</f>
        <v/>
      </c>
      <c r="M345" s="15" t="str">
        <f t="shared" si="15"/>
        <v/>
      </c>
      <c r="N345" s="15" t="str">
        <f>IF(Beregningsark!AQ345="","",IF(OR(I345="Motorvejsstrækning",I345="Frakørselsflettestrækning",I345="Tilkørselsflettestrækning",I345="Motorvejsforgrening",I345="Motorvejssammenløb",I345="Motorvejsvekselstrækning",I345="Sideanlæg"),Beregningsark!AN345*Beregningsark!J345*Beregningsark!K345*Beregningsark!L345*Beregningsark!N345*Beregningsark!P345*Beregningsark!R345*Beregningsark!S345*Beregningsark!V345*Beregningsark!Y345*Beregningsark!Z345*Beregningsark!AB345*Beregningsark!AD345*Beregningsark!AH345*Beregningsark!AJ345,Beregningsark!AN345*Beregningsark!J345*Beregningsark!K345*Beregningsark!L345*Beregningsark!N345*Beregningsark!P345*Beregningsark!R345*Beregningsark!S345*Beregningsark!V345*Beregningsark!Y345*Beregningsark!Z345*Beregningsark!AB345*Beregningsark!AD345*Beregningsark!AH345*Beregningsark!AJ345*0.7672))</f>
        <v/>
      </c>
      <c r="O345" s="15" t="str">
        <f>IF(Beregningsark!AQ345="","",IF(OR(I345="Motorvejsstrækning",I345="Frakørselsflettestrækning",I345="Tilkørselsflettestrækning",I345="Motorvejsforgrening",I345="Motorvejssammenløb",I345="Motorvejsvekselstrækning",I345="Sideanlæg"),Beregningsark!AO345*Beregningsark!J345*Beregningsark!K345*Beregningsark!L345*Beregningsark!N345*Beregningsark!P345*Beregningsark!R345*Beregningsark!S345*Beregningsark!W345*Beregningsark!Y345*Beregningsark!Z345*Beregningsark!AB345*Beregningsark!AD345*Beregningsark!AH345*Beregningsark!AJ345,Beregningsark!AO345*Beregningsark!J345*Beregningsark!K345*Beregningsark!L345*Beregningsark!N345*Beregningsark!P345*Beregningsark!R345*Beregningsark!S345*Beregningsark!W345*Beregningsark!Y345*Beregningsark!Z345*Beregningsark!AB345*Beregningsark!AD345*Beregningsark!AH345*Beregningsark!AJ345*0.7672))</f>
        <v/>
      </c>
      <c r="P345" s="15" t="str">
        <f>IF(Beregningsark!AQ345="","",IF(OR(I345="Motorvejsstrækning",I345="Frakørselsflettestrækning",I345="Tilkørselsflettestrækning",I345="Motorvejsforgrening",I345="Motorvejssammenløb",I345="Motorvejsvekselstrækning",I345="Sideanlæg"),Beregningsark!AP345*Beregningsark!J345*Beregningsark!K345*Beregningsark!L345*Beregningsark!N345*Beregningsark!P345*Beregningsark!R345*Beregningsark!S345*Beregningsark!X345*Beregningsark!Y345*Beregningsark!Z345*Beregningsark!AB345*Beregningsark!AD345*Beregningsark!AI345*Beregningsark!AJ345,Beregningsark!AP345*Beregningsark!J345*Beregningsark!K345*Beregningsark!L345*Beregningsark!N345*Beregningsark!P345*Beregningsark!R345*Beregningsark!S345*Beregningsark!X345*Beregningsark!Y345*Beregningsark!Z345*Beregningsark!AB345*Beregningsark!AD345*Beregningsark!AI345*Beregningsark!AJ345*0.7672))</f>
        <v/>
      </c>
      <c r="Q345" s="15" t="str">
        <f t="shared" si="16"/>
        <v/>
      </c>
      <c r="R345" s="17" t="str">
        <f t="shared" si="17"/>
        <v/>
      </c>
    </row>
    <row r="346" spans="1:18" x14ac:dyDescent="0.25">
      <c r="A346" s="4" t="str">
        <f>IF(Inddata!A361="","",Inddata!A361)</f>
        <v/>
      </c>
      <c r="B346" s="4" t="str">
        <f>IF(Inddata!B361="","",Inddata!B361)</f>
        <v/>
      </c>
      <c r="C346" s="4" t="str">
        <f>IF(Inddata!C361="","",Inddata!C361)</f>
        <v/>
      </c>
      <c r="D346" s="4" t="str">
        <f>IF(Inddata!D361="","",Inddata!D361)</f>
        <v/>
      </c>
      <c r="E346" s="4" t="str">
        <f>IF(Inddata!E361="","",Inddata!E361)</f>
        <v/>
      </c>
      <c r="F346" s="4" t="str">
        <f>IF(Inddata!F361="","",Inddata!F361)</f>
        <v/>
      </c>
      <c r="G346" s="4">
        <f>IF(Inddata!G361="","",Inddata!G361)</f>
        <v>0</v>
      </c>
      <c r="H346" s="4" t="str">
        <f>IF(Inddata!H361&gt;0.5,Inddata!H361,"")</f>
        <v/>
      </c>
      <c r="I346" s="4" t="str">
        <f>IF(Inddata!I361="","",Inddata!I361)</f>
        <v/>
      </c>
      <c r="J346" s="15" t="str">
        <f>IF(Beregningsark!AQ346="","",IF(OR(I346="Motorvejsstrækning",I346="Frakørselsflettestrækning",I346="Tilkørselsflettestrækning",I346="Motorvejsforgrening",I346="Motorvejssammenløb",I346="Motorvejsvekselstrækning",I346="Sideanlæg"),Beregningsark!AK346*Beregningsark!J346*Beregningsark!K346*Beregningsark!L346*Beregningsark!N346*Beregningsark!P346*Beregningsark!R346*Beregningsark!S346*Beregningsark!T346*Beregningsark!Y346*Beregningsark!Z346*Beregningsark!AB346*Beregningsark!AD346*Beregningsark!AF346*Beregningsark!AJ346,Beregningsark!AK346*Beregningsark!J346*Beregningsark!K346*Beregningsark!L346*Beregningsark!N346*Beregningsark!P346*Beregningsark!R346*Beregningsark!S346*Beregningsark!T346*Beregningsark!Y346*Beregningsark!Z346*Beregningsark!AB346*Beregningsark!AD346*Beregningsark!AF346*Beregningsark!AJ346*0.7672))</f>
        <v/>
      </c>
      <c r="K346" s="15" t="str">
        <f>IF(Beregningsark!AQ346="","",IF(OR(I346="Motorvejsstrækning",I346="Frakørselsflettestrækning",I346="Tilkørselsflettestrækning",I346="Motorvejsforgrening",I346="Motorvejssammenløb",I346="Motorvejsvekselstrækning",I346="Sideanlæg"),Beregningsark!AL346*Beregningsark!J346*Beregningsark!K346*Beregningsark!M346*Beregningsark!O346*Beregningsark!P346*Beregningsark!Q346*Beregningsark!R346*Beregningsark!S346*Beregningsark!T346*Beregningsark!Y346*Beregningsark!AA346*Beregningsark!AC346*Beregningsark!AE346*Beregningsark!AG346*Beregningsark!AJ346,Beregningsark!AL346*Beregningsark!J346*Beregningsark!K346*Beregningsark!M346*Beregningsark!O346*Beregningsark!P346*Beregningsark!Q346*Beregningsark!R346*Beregningsark!S346*Beregningsark!T346*Beregningsark!Y346*Beregningsark!AA346*Beregningsark!AC346*Beregningsark!AE346*Beregningsark!AG346*Beregningsark!AJ346*0.8833))</f>
        <v/>
      </c>
      <c r="L346" s="15" t="str">
        <f>IF(Beregningsark!AQ346="","",IF(OR(I346="Motorvejsstrækning",I346="Frakørselsflettestrækning",I346="Tilkørselsflettestrækning",I346="Motorvejsforgrening",I346="Motorvejssammenløb",I346="Motorvejsvekselstrækning",I346="Sideanlæg"),Beregningsark!AM346*Beregningsark!J346*Beregningsark!K346*Beregningsark!M346*Beregningsark!O346*Beregningsark!P346*Beregningsark!Q346*Beregningsark!R346*Beregningsark!S346*Beregningsark!U346*Beregningsark!Y346*Beregningsark!AA346*Beregningsark!AC346*Beregningsark!AE346*Beregningsark!AG346*Beregningsark!AJ346,Beregningsark!AM346*Beregningsark!J346*Beregningsark!K346*Beregningsark!M346*Beregningsark!O346*Beregningsark!P346*Beregningsark!Q346*Beregningsark!R346*Beregningsark!S346*Beregningsark!U346*Beregningsark!Y346*Beregningsark!AA346*Beregningsark!AC346*Beregningsark!AE346*Beregningsark!AG346*Beregningsark!AJ346*1.1176))</f>
        <v/>
      </c>
      <c r="M346" s="15" t="str">
        <f t="shared" si="15"/>
        <v/>
      </c>
      <c r="N346" s="15" t="str">
        <f>IF(Beregningsark!AQ346="","",IF(OR(I346="Motorvejsstrækning",I346="Frakørselsflettestrækning",I346="Tilkørselsflettestrækning",I346="Motorvejsforgrening",I346="Motorvejssammenløb",I346="Motorvejsvekselstrækning",I346="Sideanlæg"),Beregningsark!AN346*Beregningsark!J346*Beregningsark!K346*Beregningsark!L346*Beregningsark!N346*Beregningsark!P346*Beregningsark!R346*Beregningsark!S346*Beregningsark!V346*Beregningsark!Y346*Beregningsark!Z346*Beregningsark!AB346*Beregningsark!AD346*Beregningsark!AH346*Beregningsark!AJ346,Beregningsark!AN346*Beregningsark!J346*Beregningsark!K346*Beregningsark!L346*Beregningsark!N346*Beregningsark!P346*Beregningsark!R346*Beregningsark!S346*Beregningsark!V346*Beregningsark!Y346*Beregningsark!Z346*Beregningsark!AB346*Beregningsark!AD346*Beregningsark!AH346*Beregningsark!AJ346*0.7672))</f>
        <v/>
      </c>
      <c r="O346" s="15" t="str">
        <f>IF(Beregningsark!AQ346="","",IF(OR(I346="Motorvejsstrækning",I346="Frakørselsflettestrækning",I346="Tilkørselsflettestrækning",I346="Motorvejsforgrening",I346="Motorvejssammenløb",I346="Motorvejsvekselstrækning",I346="Sideanlæg"),Beregningsark!AO346*Beregningsark!J346*Beregningsark!K346*Beregningsark!L346*Beregningsark!N346*Beregningsark!P346*Beregningsark!R346*Beregningsark!S346*Beregningsark!W346*Beregningsark!Y346*Beregningsark!Z346*Beregningsark!AB346*Beregningsark!AD346*Beregningsark!AH346*Beregningsark!AJ346,Beregningsark!AO346*Beregningsark!J346*Beregningsark!K346*Beregningsark!L346*Beregningsark!N346*Beregningsark!P346*Beregningsark!R346*Beregningsark!S346*Beregningsark!W346*Beregningsark!Y346*Beregningsark!Z346*Beregningsark!AB346*Beregningsark!AD346*Beregningsark!AH346*Beregningsark!AJ346*0.7672))</f>
        <v/>
      </c>
      <c r="P346" s="15" t="str">
        <f>IF(Beregningsark!AQ346="","",IF(OR(I346="Motorvejsstrækning",I346="Frakørselsflettestrækning",I346="Tilkørselsflettestrækning",I346="Motorvejsforgrening",I346="Motorvejssammenløb",I346="Motorvejsvekselstrækning",I346="Sideanlæg"),Beregningsark!AP346*Beregningsark!J346*Beregningsark!K346*Beregningsark!L346*Beregningsark!N346*Beregningsark!P346*Beregningsark!R346*Beregningsark!S346*Beregningsark!X346*Beregningsark!Y346*Beregningsark!Z346*Beregningsark!AB346*Beregningsark!AD346*Beregningsark!AI346*Beregningsark!AJ346,Beregningsark!AP346*Beregningsark!J346*Beregningsark!K346*Beregningsark!L346*Beregningsark!N346*Beregningsark!P346*Beregningsark!R346*Beregningsark!S346*Beregningsark!X346*Beregningsark!Y346*Beregningsark!Z346*Beregningsark!AB346*Beregningsark!AD346*Beregningsark!AI346*Beregningsark!AJ346*0.7672))</f>
        <v/>
      </c>
      <c r="Q346" s="15" t="str">
        <f t="shared" si="16"/>
        <v/>
      </c>
      <c r="R346" s="17" t="str">
        <f t="shared" si="17"/>
        <v/>
      </c>
    </row>
    <row r="347" spans="1:18" x14ac:dyDescent="0.25">
      <c r="A347" s="4" t="str">
        <f>IF(Inddata!A362="","",Inddata!A362)</f>
        <v/>
      </c>
      <c r="B347" s="4" t="str">
        <f>IF(Inddata!B362="","",Inddata!B362)</f>
        <v/>
      </c>
      <c r="C347" s="4" t="str">
        <f>IF(Inddata!C362="","",Inddata!C362)</f>
        <v/>
      </c>
      <c r="D347" s="4" t="str">
        <f>IF(Inddata!D362="","",Inddata!D362)</f>
        <v/>
      </c>
      <c r="E347" s="4" t="str">
        <f>IF(Inddata!E362="","",Inddata!E362)</f>
        <v/>
      </c>
      <c r="F347" s="4" t="str">
        <f>IF(Inddata!F362="","",Inddata!F362)</f>
        <v/>
      </c>
      <c r="G347" s="4">
        <f>IF(Inddata!G362="","",Inddata!G362)</f>
        <v>0</v>
      </c>
      <c r="H347" s="4" t="str">
        <f>IF(Inddata!H362&gt;0.5,Inddata!H362,"")</f>
        <v/>
      </c>
      <c r="I347" s="4" t="str">
        <f>IF(Inddata!I362="","",Inddata!I362)</f>
        <v/>
      </c>
      <c r="J347" s="15" t="str">
        <f>IF(Beregningsark!AQ347="","",IF(OR(I347="Motorvejsstrækning",I347="Frakørselsflettestrækning",I347="Tilkørselsflettestrækning",I347="Motorvejsforgrening",I347="Motorvejssammenløb",I347="Motorvejsvekselstrækning",I347="Sideanlæg"),Beregningsark!AK347*Beregningsark!J347*Beregningsark!K347*Beregningsark!L347*Beregningsark!N347*Beregningsark!P347*Beregningsark!R347*Beregningsark!S347*Beregningsark!T347*Beregningsark!Y347*Beregningsark!Z347*Beregningsark!AB347*Beregningsark!AD347*Beregningsark!AF347*Beregningsark!AJ347,Beregningsark!AK347*Beregningsark!J347*Beregningsark!K347*Beregningsark!L347*Beregningsark!N347*Beregningsark!P347*Beregningsark!R347*Beregningsark!S347*Beregningsark!T347*Beregningsark!Y347*Beregningsark!Z347*Beregningsark!AB347*Beregningsark!AD347*Beregningsark!AF347*Beregningsark!AJ347*0.7672))</f>
        <v/>
      </c>
      <c r="K347" s="15" t="str">
        <f>IF(Beregningsark!AQ347="","",IF(OR(I347="Motorvejsstrækning",I347="Frakørselsflettestrækning",I347="Tilkørselsflettestrækning",I347="Motorvejsforgrening",I347="Motorvejssammenløb",I347="Motorvejsvekselstrækning",I347="Sideanlæg"),Beregningsark!AL347*Beregningsark!J347*Beregningsark!K347*Beregningsark!M347*Beregningsark!O347*Beregningsark!P347*Beregningsark!Q347*Beregningsark!R347*Beregningsark!S347*Beregningsark!T347*Beregningsark!Y347*Beregningsark!AA347*Beregningsark!AC347*Beregningsark!AE347*Beregningsark!AG347*Beregningsark!AJ347,Beregningsark!AL347*Beregningsark!J347*Beregningsark!K347*Beregningsark!M347*Beregningsark!O347*Beregningsark!P347*Beregningsark!Q347*Beregningsark!R347*Beregningsark!S347*Beregningsark!T347*Beregningsark!Y347*Beregningsark!AA347*Beregningsark!AC347*Beregningsark!AE347*Beregningsark!AG347*Beregningsark!AJ347*0.8833))</f>
        <v/>
      </c>
      <c r="L347" s="15" t="str">
        <f>IF(Beregningsark!AQ347="","",IF(OR(I347="Motorvejsstrækning",I347="Frakørselsflettestrækning",I347="Tilkørselsflettestrækning",I347="Motorvejsforgrening",I347="Motorvejssammenløb",I347="Motorvejsvekselstrækning",I347="Sideanlæg"),Beregningsark!AM347*Beregningsark!J347*Beregningsark!K347*Beregningsark!M347*Beregningsark!O347*Beregningsark!P347*Beregningsark!Q347*Beregningsark!R347*Beregningsark!S347*Beregningsark!U347*Beregningsark!Y347*Beregningsark!AA347*Beregningsark!AC347*Beregningsark!AE347*Beregningsark!AG347*Beregningsark!AJ347,Beregningsark!AM347*Beregningsark!J347*Beregningsark!K347*Beregningsark!M347*Beregningsark!O347*Beregningsark!P347*Beregningsark!Q347*Beregningsark!R347*Beregningsark!S347*Beregningsark!U347*Beregningsark!Y347*Beregningsark!AA347*Beregningsark!AC347*Beregningsark!AE347*Beregningsark!AG347*Beregningsark!AJ347*1.1176))</f>
        <v/>
      </c>
      <c r="M347" s="15" t="str">
        <f t="shared" si="15"/>
        <v/>
      </c>
      <c r="N347" s="15" t="str">
        <f>IF(Beregningsark!AQ347="","",IF(OR(I347="Motorvejsstrækning",I347="Frakørselsflettestrækning",I347="Tilkørselsflettestrækning",I347="Motorvejsforgrening",I347="Motorvejssammenløb",I347="Motorvejsvekselstrækning",I347="Sideanlæg"),Beregningsark!AN347*Beregningsark!J347*Beregningsark!K347*Beregningsark!L347*Beregningsark!N347*Beregningsark!P347*Beregningsark!R347*Beregningsark!S347*Beregningsark!V347*Beregningsark!Y347*Beregningsark!Z347*Beregningsark!AB347*Beregningsark!AD347*Beregningsark!AH347*Beregningsark!AJ347,Beregningsark!AN347*Beregningsark!J347*Beregningsark!K347*Beregningsark!L347*Beregningsark!N347*Beregningsark!P347*Beregningsark!R347*Beregningsark!S347*Beregningsark!V347*Beregningsark!Y347*Beregningsark!Z347*Beregningsark!AB347*Beregningsark!AD347*Beregningsark!AH347*Beregningsark!AJ347*0.7672))</f>
        <v/>
      </c>
      <c r="O347" s="15" t="str">
        <f>IF(Beregningsark!AQ347="","",IF(OR(I347="Motorvejsstrækning",I347="Frakørselsflettestrækning",I347="Tilkørselsflettestrækning",I347="Motorvejsforgrening",I347="Motorvejssammenløb",I347="Motorvejsvekselstrækning",I347="Sideanlæg"),Beregningsark!AO347*Beregningsark!J347*Beregningsark!K347*Beregningsark!L347*Beregningsark!N347*Beregningsark!P347*Beregningsark!R347*Beregningsark!S347*Beregningsark!W347*Beregningsark!Y347*Beregningsark!Z347*Beregningsark!AB347*Beregningsark!AD347*Beregningsark!AH347*Beregningsark!AJ347,Beregningsark!AO347*Beregningsark!J347*Beregningsark!K347*Beregningsark!L347*Beregningsark!N347*Beregningsark!P347*Beregningsark!R347*Beregningsark!S347*Beregningsark!W347*Beregningsark!Y347*Beregningsark!Z347*Beregningsark!AB347*Beregningsark!AD347*Beregningsark!AH347*Beregningsark!AJ347*0.7672))</f>
        <v/>
      </c>
      <c r="P347" s="15" t="str">
        <f>IF(Beregningsark!AQ347="","",IF(OR(I347="Motorvejsstrækning",I347="Frakørselsflettestrækning",I347="Tilkørselsflettestrækning",I347="Motorvejsforgrening",I347="Motorvejssammenløb",I347="Motorvejsvekselstrækning",I347="Sideanlæg"),Beregningsark!AP347*Beregningsark!J347*Beregningsark!K347*Beregningsark!L347*Beregningsark!N347*Beregningsark!P347*Beregningsark!R347*Beregningsark!S347*Beregningsark!X347*Beregningsark!Y347*Beregningsark!Z347*Beregningsark!AB347*Beregningsark!AD347*Beregningsark!AI347*Beregningsark!AJ347,Beregningsark!AP347*Beregningsark!J347*Beregningsark!K347*Beregningsark!L347*Beregningsark!N347*Beregningsark!P347*Beregningsark!R347*Beregningsark!S347*Beregningsark!X347*Beregningsark!Y347*Beregningsark!Z347*Beregningsark!AB347*Beregningsark!AD347*Beregningsark!AI347*Beregningsark!AJ347*0.7672))</f>
        <v/>
      </c>
      <c r="Q347" s="15" t="str">
        <f t="shared" si="16"/>
        <v/>
      </c>
      <c r="R347" s="17" t="str">
        <f t="shared" si="17"/>
        <v/>
      </c>
    </row>
    <row r="348" spans="1:18" x14ac:dyDescent="0.25">
      <c r="A348" s="4" t="str">
        <f>IF(Inddata!A363="","",Inddata!A363)</f>
        <v/>
      </c>
      <c r="B348" s="4" t="str">
        <f>IF(Inddata!B363="","",Inddata!B363)</f>
        <v/>
      </c>
      <c r="C348" s="4" t="str">
        <f>IF(Inddata!C363="","",Inddata!C363)</f>
        <v/>
      </c>
      <c r="D348" s="4" t="str">
        <f>IF(Inddata!D363="","",Inddata!D363)</f>
        <v/>
      </c>
      <c r="E348" s="4" t="str">
        <f>IF(Inddata!E363="","",Inddata!E363)</f>
        <v/>
      </c>
      <c r="F348" s="4" t="str">
        <f>IF(Inddata!F363="","",Inddata!F363)</f>
        <v/>
      </c>
      <c r="G348" s="4">
        <f>IF(Inddata!G363="","",Inddata!G363)</f>
        <v>0</v>
      </c>
      <c r="H348" s="4" t="str">
        <f>IF(Inddata!H363&gt;0.5,Inddata!H363,"")</f>
        <v/>
      </c>
      <c r="I348" s="4" t="str">
        <f>IF(Inddata!I363="","",Inddata!I363)</f>
        <v/>
      </c>
      <c r="J348" s="15" t="str">
        <f>IF(Beregningsark!AQ348="","",IF(OR(I348="Motorvejsstrækning",I348="Frakørselsflettestrækning",I348="Tilkørselsflettestrækning",I348="Motorvejsforgrening",I348="Motorvejssammenløb",I348="Motorvejsvekselstrækning",I348="Sideanlæg"),Beregningsark!AK348*Beregningsark!J348*Beregningsark!K348*Beregningsark!L348*Beregningsark!N348*Beregningsark!P348*Beregningsark!R348*Beregningsark!S348*Beregningsark!T348*Beregningsark!Y348*Beregningsark!Z348*Beregningsark!AB348*Beregningsark!AD348*Beregningsark!AF348*Beregningsark!AJ348,Beregningsark!AK348*Beregningsark!J348*Beregningsark!K348*Beregningsark!L348*Beregningsark!N348*Beregningsark!P348*Beregningsark!R348*Beregningsark!S348*Beregningsark!T348*Beregningsark!Y348*Beregningsark!Z348*Beregningsark!AB348*Beregningsark!AD348*Beregningsark!AF348*Beregningsark!AJ348*0.7672))</f>
        <v/>
      </c>
      <c r="K348" s="15" t="str">
        <f>IF(Beregningsark!AQ348="","",IF(OR(I348="Motorvejsstrækning",I348="Frakørselsflettestrækning",I348="Tilkørselsflettestrækning",I348="Motorvejsforgrening",I348="Motorvejssammenløb",I348="Motorvejsvekselstrækning",I348="Sideanlæg"),Beregningsark!AL348*Beregningsark!J348*Beregningsark!K348*Beregningsark!M348*Beregningsark!O348*Beregningsark!P348*Beregningsark!Q348*Beregningsark!R348*Beregningsark!S348*Beregningsark!T348*Beregningsark!Y348*Beregningsark!AA348*Beregningsark!AC348*Beregningsark!AE348*Beregningsark!AG348*Beregningsark!AJ348,Beregningsark!AL348*Beregningsark!J348*Beregningsark!K348*Beregningsark!M348*Beregningsark!O348*Beregningsark!P348*Beregningsark!Q348*Beregningsark!R348*Beregningsark!S348*Beregningsark!T348*Beregningsark!Y348*Beregningsark!AA348*Beregningsark!AC348*Beregningsark!AE348*Beregningsark!AG348*Beregningsark!AJ348*0.8833))</f>
        <v/>
      </c>
      <c r="L348" s="15" t="str">
        <f>IF(Beregningsark!AQ348="","",IF(OR(I348="Motorvejsstrækning",I348="Frakørselsflettestrækning",I348="Tilkørselsflettestrækning",I348="Motorvejsforgrening",I348="Motorvejssammenløb",I348="Motorvejsvekselstrækning",I348="Sideanlæg"),Beregningsark!AM348*Beregningsark!J348*Beregningsark!K348*Beregningsark!M348*Beregningsark!O348*Beregningsark!P348*Beregningsark!Q348*Beregningsark!R348*Beregningsark!S348*Beregningsark!U348*Beregningsark!Y348*Beregningsark!AA348*Beregningsark!AC348*Beregningsark!AE348*Beregningsark!AG348*Beregningsark!AJ348,Beregningsark!AM348*Beregningsark!J348*Beregningsark!K348*Beregningsark!M348*Beregningsark!O348*Beregningsark!P348*Beregningsark!Q348*Beregningsark!R348*Beregningsark!S348*Beregningsark!U348*Beregningsark!Y348*Beregningsark!AA348*Beregningsark!AC348*Beregningsark!AE348*Beregningsark!AG348*Beregningsark!AJ348*1.1176))</f>
        <v/>
      </c>
      <c r="M348" s="15" t="str">
        <f t="shared" si="15"/>
        <v/>
      </c>
      <c r="N348" s="15" t="str">
        <f>IF(Beregningsark!AQ348="","",IF(OR(I348="Motorvejsstrækning",I348="Frakørselsflettestrækning",I348="Tilkørselsflettestrækning",I348="Motorvejsforgrening",I348="Motorvejssammenløb",I348="Motorvejsvekselstrækning",I348="Sideanlæg"),Beregningsark!AN348*Beregningsark!J348*Beregningsark!K348*Beregningsark!L348*Beregningsark!N348*Beregningsark!P348*Beregningsark!R348*Beregningsark!S348*Beregningsark!V348*Beregningsark!Y348*Beregningsark!Z348*Beregningsark!AB348*Beregningsark!AD348*Beregningsark!AH348*Beregningsark!AJ348,Beregningsark!AN348*Beregningsark!J348*Beregningsark!K348*Beregningsark!L348*Beregningsark!N348*Beregningsark!P348*Beregningsark!R348*Beregningsark!S348*Beregningsark!V348*Beregningsark!Y348*Beregningsark!Z348*Beregningsark!AB348*Beregningsark!AD348*Beregningsark!AH348*Beregningsark!AJ348*0.7672))</f>
        <v/>
      </c>
      <c r="O348" s="15" t="str">
        <f>IF(Beregningsark!AQ348="","",IF(OR(I348="Motorvejsstrækning",I348="Frakørselsflettestrækning",I348="Tilkørselsflettestrækning",I348="Motorvejsforgrening",I348="Motorvejssammenløb",I348="Motorvejsvekselstrækning",I348="Sideanlæg"),Beregningsark!AO348*Beregningsark!J348*Beregningsark!K348*Beregningsark!L348*Beregningsark!N348*Beregningsark!P348*Beregningsark!R348*Beregningsark!S348*Beregningsark!W348*Beregningsark!Y348*Beregningsark!Z348*Beregningsark!AB348*Beregningsark!AD348*Beregningsark!AH348*Beregningsark!AJ348,Beregningsark!AO348*Beregningsark!J348*Beregningsark!K348*Beregningsark!L348*Beregningsark!N348*Beregningsark!P348*Beregningsark!R348*Beregningsark!S348*Beregningsark!W348*Beregningsark!Y348*Beregningsark!Z348*Beregningsark!AB348*Beregningsark!AD348*Beregningsark!AH348*Beregningsark!AJ348*0.7672))</f>
        <v/>
      </c>
      <c r="P348" s="15" t="str">
        <f>IF(Beregningsark!AQ348="","",IF(OR(I348="Motorvejsstrækning",I348="Frakørselsflettestrækning",I348="Tilkørselsflettestrækning",I348="Motorvejsforgrening",I348="Motorvejssammenløb",I348="Motorvejsvekselstrækning",I348="Sideanlæg"),Beregningsark!AP348*Beregningsark!J348*Beregningsark!K348*Beregningsark!L348*Beregningsark!N348*Beregningsark!P348*Beregningsark!R348*Beregningsark!S348*Beregningsark!X348*Beregningsark!Y348*Beregningsark!Z348*Beregningsark!AB348*Beregningsark!AD348*Beregningsark!AI348*Beregningsark!AJ348,Beregningsark!AP348*Beregningsark!J348*Beregningsark!K348*Beregningsark!L348*Beregningsark!N348*Beregningsark!P348*Beregningsark!R348*Beregningsark!S348*Beregningsark!X348*Beregningsark!Y348*Beregningsark!Z348*Beregningsark!AB348*Beregningsark!AD348*Beregningsark!AI348*Beregningsark!AJ348*0.7672))</f>
        <v/>
      </c>
      <c r="Q348" s="15" t="str">
        <f t="shared" si="16"/>
        <v/>
      </c>
      <c r="R348" s="17" t="str">
        <f t="shared" si="17"/>
        <v/>
      </c>
    </row>
    <row r="349" spans="1:18" x14ac:dyDescent="0.25">
      <c r="A349" s="4" t="str">
        <f>IF(Inddata!A364="","",Inddata!A364)</f>
        <v/>
      </c>
      <c r="B349" s="4" t="str">
        <f>IF(Inddata!B364="","",Inddata!B364)</f>
        <v/>
      </c>
      <c r="C349" s="4" t="str">
        <f>IF(Inddata!C364="","",Inddata!C364)</f>
        <v/>
      </c>
      <c r="D349" s="4" t="str">
        <f>IF(Inddata!D364="","",Inddata!D364)</f>
        <v/>
      </c>
      <c r="E349" s="4" t="str">
        <f>IF(Inddata!E364="","",Inddata!E364)</f>
        <v/>
      </c>
      <c r="F349" s="4" t="str">
        <f>IF(Inddata!F364="","",Inddata!F364)</f>
        <v/>
      </c>
      <c r="G349" s="4">
        <f>IF(Inddata!G364="","",Inddata!G364)</f>
        <v>0</v>
      </c>
      <c r="H349" s="4" t="str">
        <f>IF(Inddata!H364&gt;0.5,Inddata!H364,"")</f>
        <v/>
      </c>
      <c r="I349" s="4" t="str">
        <f>IF(Inddata!I364="","",Inddata!I364)</f>
        <v/>
      </c>
      <c r="J349" s="15" t="str">
        <f>IF(Beregningsark!AQ349="","",IF(OR(I349="Motorvejsstrækning",I349="Frakørselsflettestrækning",I349="Tilkørselsflettestrækning",I349="Motorvejsforgrening",I349="Motorvejssammenløb",I349="Motorvejsvekselstrækning",I349="Sideanlæg"),Beregningsark!AK349*Beregningsark!J349*Beregningsark!K349*Beregningsark!L349*Beregningsark!N349*Beregningsark!P349*Beregningsark!R349*Beregningsark!S349*Beregningsark!T349*Beregningsark!Y349*Beregningsark!Z349*Beregningsark!AB349*Beregningsark!AD349*Beregningsark!AF349*Beregningsark!AJ349,Beregningsark!AK349*Beregningsark!J349*Beregningsark!K349*Beregningsark!L349*Beregningsark!N349*Beregningsark!P349*Beregningsark!R349*Beregningsark!S349*Beregningsark!T349*Beregningsark!Y349*Beregningsark!Z349*Beregningsark!AB349*Beregningsark!AD349*Beregningsark!AF349*Beregningsark!AJ349*0.7672))</f>
        <v/>
      </c>
      <c r="K349" s="15" t="str">
        <f>IF(Beregningsark!AQ349="","",IF(OR(I349="Motorvejsstrækning",I349="Frakørselsflettestrækning",I349="Tilkørselsflettestrækning",I349="Motorvejsforgrening",I349="Motorvejssammenløb",I349="Motorvejsvekselstrækning",I349="Sideanlæg"),Beregningsark!AL349*Beregningsark!J349*Beregningsark!K349*Beregningsark!M349*Beregningsark!O349*Beregningsark!P349*Beregningsark!Q349*Beregningsark!R349*Beregningsark!S349*Beregningsark!T349*Beregningsark!Y349*Beregningsark!AA349*Beregningsark!AC349*Beregningsark!AE349*Beregningsark!AG349*Beregningsark!AJ349,Beregningsark!AL349*Beregningsark!J349*Beregningsark!K349*Beregningsark!M349*Beregningsark!O349*Beregningsark!P349*Beregningsark!Q349*Beregningsark!R349*Beregningsark!S349*Beregningsark!T349*Beregningsark!Y349*Beregningsark!AA349*Beregningsark!AC349*Beregningsark!AE349*Beregningsark!AG349*Beregningsark!AJ349*0.8833))</f>
        <v/>
      </c>
      <c r="L349" s="15" t="str">
        <f>IF(Beregningsark!AQ349="","",IF(OR(I349="Motorvejsstrækning",I349="Frakørselsflettestrækning",I349="Tilkørselsflettestrækning",I349="Motorvejsforgrening",I349="Motorvejssammenløb",I349="Motorvejsvekselstrækning",I349="Sideanlæg"),Beregningsark!AM349*Beregningsark!J349*Beregningsark!K349*Beregningsark!M349*Beregningsark!O349*Beregningsark!P349*Beregningsark!Q349*Beregningsark!R349*Beregningsark!S349*Beregningsark!U349*Beregningsark!Y349*Beregningsark!AA349*Beregningsark!AC349*Beregningsark!AE349*Beregningsark!AG349*Beregningsark!AJ349,Beregningsark!AM349*Beregningsark!J349*Beregningsark!K349*Beregningsark!M349*Beregningsark!O349*Beregningsark!P349*Beregningsark!Q349*Beregningsark!R349*Beregningsark!S349*Beregningsark!U349*Beregningsark!Y349*Beregningsark!AA349*Beregningsark!AC349*Beregningsark!AE349*Beregningsark!AG349*Beregningsark!AJ349*1.1176))</f>
        <v/>
      </c>
      <c r="M349" s="15" t="str">
        <f t="shared" si="15"/>
        <v/>
      </c>
      <c r="N349" s="15" t="str">
        <f>IF(Beregningsark!AQ349="","",IF(OR(I349="Motorvejsstrækning",I349="Frakørselsflettestrækning",I349="Tilkørselsflettestrækning",I349="Motorvejsforgrening",I349="Motorvejssammenløb",I349="Motorvejsvekselstrækning",I349="Sideanlæg"),Beregningsark!AN349*Beregningsark!J349*Beregningsark!K349*Beregningsark!L349*Beregningsark!N349*Beregningsark!P349*Beregningsark!R349*Beregningsark!S349*Beregningsark!V349*Beregningsark!Y349*Beregningsark!Z349*Beregningsark!AB349*Beregningsark!AD349*Beregningsark!AH349*Beregningsark!AJ349,Beregningsark!AN349*Beregningsark!J349*Beregningsark!K349*Beregningsark!L349*Beregningsark!N349*Beregningsark!P349*Beregningsark!R349*Beregningsark!S349*Beregningsark!V349*Beregningsark!Y349*Beregningsark!Z349*Beregningsark!AB349*Beregningsark!AD349*Beregningsark!AH349*Beregningsark!AJ349*0.7672))</f>
        <v/>
      </c>
      <c r="O349" s="15" t="str">
        <f>IF(Beregningsark!AQ349="","",IF(OR(I349="Motorvejsstrækning",I349="Frakørselsflettestrækning",I349="Tilkørselsflettestrækning",I349="Motorvejsforgrening",I349="Motorvejssammenløb",I349="Motorvejsvekselstrækning",I349="Sideanlæg"),Beregningsark!AO349*Beregningsark!J349*Beregningsark!K349*Beregningsark!L349*Beregningsark!N349*Beregningsark!P349*Beregningsark!R349*Beregningsark!S349*Beregningsark!W349*Beregningsark!Y349*Beregningsark!Z349*Beregningsark!AB349*Beregningsark!AD349*Beregningsark!AH349*Beregningsark!AJ349,Beregningsark!AO349*Beregningsark!J349*Beregningsark!K349*Beregningsark!L349*Beregningsark!N349*Beregningsark!P349*Beregningsark!R349*Beregningsark!S349*Beregningsark!W349*Beregningsark!Y349*Beregningsark!Z349*Beregningsark!AB349*Beregningsark!AD349*Beregningsark!AH349*Beregningsark!AJ349*0.7672))</f>
        <v/>
      </c>
      <c r="P349" s="15" t="str">
        <f>IF(Beregningsark!AQ349="","",IF(OR(I349="Motorvejsstrækning",I349="Frakørselsflettestrækning",I349="Tilkørselsflettestrækning",I349="Motorvejsforgrening",I349="Motorvejssammenløb",I349="Motorvejsvekselstrækning",I349="Sideanlæg"),Beregningsark!AP349*Beregningsark!J349*Beregningsark!K349*Beregningsark!L349*Beregningsark!N349*Beregningsark!P349*Beregningsark!R349*Beregningsark!S349*Beregningsark!X349*Beregningsark!Y349*Beregningsark!Z349*Beregningsark!AB349*Beregningsark!AD349*Beregningsark!AI349*Beregningsark!AJ349,Beregningsark!AP349*Beregningsark!J349*Beregningsark!K349*Beregningsark!L349*Beregningsark!N349*Beregningsark!P349*Beregningsark!R349*Beregningsark!S349*Beregningsark!X349*Beregningsark!Y349*Beregningsark!Z349*Beregningsark!AB349*Beregningsark!AD349*Beregningsark!AI349*Beregningsark!AJ349*0.7672))</f>
        <v/>
      </c>
      <c r="Q349" s="15" t="str">
        <f t="shared" si="16"/>
        <v/>
      </c>
      <c r="R349" s="17" t="str">
        <f t="shared" si="17"/>
        <v/>
      </c>
    </row>
    <row r="350" spans="1:18" x14ac:dyDescent="0.25">
      <c r="A350" s="4" t="str">
        <f>IF(Inddata!A365="","",Inddata!A365)</f>
        <v/>
      </c>
      <c r="B350" s="4" t="str">
        <f>IF(Inddata!B365="","",Inddata!B365)</f>
        <v/>
      </c>
      <c r="C350" s="4" t="str">
        <f>IF(Inddata!C365="","",Inddata!C365)</f>
        <v/>
      </c>
      <c r="D350" s="4" t="str">
        <f>IF(Inddata!D365="","",Inddata!D365)</f>
        <v/>
      </c>
      <c r="E350" s="4" t="str">
        <f>IF(Inddata!E365="","",Inddata!E365)</f>
        <v/>
      </c>
      <c r="F350" s="4" t="str">
        <f>IF(Inddata!F365="","",Inddata!F365)</f>
        <v/>
      </c>
      <c r="G350" s="4">
        <f>IF(Inddata!G365="","",Inddata!G365)</f>
        <v>0</v>
      </c>
      <c r="H350" s="4" t="str">
        <f>IF(Inddata!H365&gt;0.5,Inddata!H365,"")</f>
        <v/>
      </c>
      <c r="I350" s="4" t="str">
        <f>IF(Inddata!I365="","",Inddata!I365)</f>
        <v/>
      </c>
      <c r="J350" s="15" t="str">
        <f>IF(Beregningsark!AQ350="","",IF(OR(I350="Motorvejsstrækning",I350="Frakørselsflettestrækning",I350="Tilkørselsflettestrækning",I350="Motorvejsforgrening",I350="Motorvejssammenløb",I350="Motorvejsvekselstrækning",I350="Sideanlæg"),Beregningsark!AK350*Beregningsark!J350*Beregningsark!K350*Beregningsark!L350*Beregningsark!N350*Beregningsark!P350*Beregningsark!R350*Beregningsark!S350*Beregningsark!T350*Beregningsark!Y350*Beregningsark!Z350*Beregningsark!AB350*Beregningsark!AD350*Beregningsark!AF350*Beregningsark!AJ350,Beregningsark!AK350*Beregningsark!J350*Beregningsark!K350*Beregningsark!L350*Beregningsark!N350*Beregningsark!P350*Beregningsark!R350*Beregningsark!S350*Beregningsark!T350*Beregningsark!Y350*Beregningsark!Z350*Beregningsark!AB350*Beregningsark!AD350*Beregningsark!AF350*Beregningsark!AJ350*0.7672))</f>
        <v/>
      </c>
      <c r="K350" s="15" t="str">
        <f>IF(Beregningsark!AQ350="","",IF(OR(I350="Motorvejsstrækning",I350="Frakørselsflettestrækning",I350="Tilkørselsflettestrækning",I350="Motorvejsforgrening",I350="Motorvejssammenløb",I350="Motorvejsvekselstrækning",I350="Sideanlæg"),Beregningsark!AL350*Beregningsark!J350*Beregningsark!K350*Beregningsark!M350*Beregningsark!O350*Beregningsark!P350*Beregningsark!Q350*Beregningsark!R350*Beregningsark!S350*Beregningsark!T350*Beregningsark!Y350*Beregningsark!AA350*Beregningsark!AC350*Beregningsark!AE350*Beregningsark!AG350*Beregningsark!AJ350,Beregningsark!AL350*Beregningsark!J350*Beregningsark!K350*Beregningsark!M350*Beregningsark!O350*Beregningsark!P350*Beregningsark!Q350*Beregningsark!R350*Beregningsark!S350*Beregningsark!T350*Beregningsark!Y350*Beregningsark!AA350*Beregningsark!AC350*Beregningsark!AE350*Beregningsark!AG350*Beregningsark!AJ350*0.8833))</f>
        <v/>
      </c>
      <c r="L350" s="15" t="str">
        <f>IF(Beregningsark!AQ350="","",IF(OR(I350="Motorvejsstrækning",I350="Frakørselsflettestrækning",I350="Tilkørselsflettestrækning",I350="Motorvejsforgrening",I350="Motorvejssammenløb",I350="Motorvejsvekselstrækning",I350="Sideanlæg"),Beregningsark!AM350*Beregningsark!J350*Beregningsark!K350*Beregningsark!M350*Beregningsark!O350*Beregningsark!P350*Beregningsark!Q350*Beregningsark!R350*Beregningsark!S350*Beregningsark!U350*Beregningsark!Y350*Beregningsark!AA350*Beregningsark!AC350*Beregningsark!AE350*Beregningsark!AG350*Beregningsark!AJ350,Beregningsark!AM350*Beregningsark!J350*Beregningsark!K350*Beregningsark!M350*Beregningsark!O350*Beregningsark!P350*Beregningsark!Q350*Beregningsark!R350*Beregningsark!S350*Beregningsark!U350*Beregningsark!Y350*Beregningsark!AA350*Beregningsark!AC350*Beregningsark!AE350*Beregningsark!AG350*Beregningsark!AJ350*1.1176))</f>
        <v/>
      </c>
      <c r="M350" s="15" t="str">
        <f t="shared" si="15"/>
        <v/>
      </c>
      <c r="N350" s="15" t="str">
        <f>IF(Beregningsark!AQ350="","",IF(OR(I350="Motorvejsstrækning",I350="Frakørselsflettestrækning",I350="Tilkørselsflettestrækning",I350="Motorvejsforgrening",I350="Motorvejssammenløb",I350="Motorvejsvekselstrækning",I350="Sideanlæg"),Beregningsark!AN350*Beregningsark!J350*Beregningsark!K350*Beregningsark!L350*Beregningsark!N350*Beregningsark!P350*Beregningsark!R350*Beregningsark!S350*Beregningsark!V350*Beregningsark!Y350*Beregningsark!Z350*Beregningsark!AB350*Beregningsark!AD350*Beregningsark!AH350*Beregningsark!AJ350,Beregningsark!AN350*Beregningsark!J350*Beregningsark!K350*Beregningsark!L350*Beregningsark!N350*Beregningsark!P350*Beregningsark!R350*Beregningsark!S350*Beregningsark!V350*Beregningsark!Y350*Beregningsark!Z350*Beregningsark!AB350*Beregningsark!AD350*Beregningsark!AH350*Beregningsark!AJ350*0.7672))</f>
        <v/>
      </c>
      <c r="O350" s="15" t="str">
        <f>IF(Beregningsark!AQ350="","",IF(OR(I350="Motorvejsstrækning",I350="Frakørselsflettestrækning",I350="Tilkørselsflettestrækning",I350="Motorvejsforgrening",I350="Motorvejssammenløb",I350="Motorvejsvekselstrækning",I350="Sideanlæg"),Beregningsark!AO350*Beregningsark!J350*Beregningsark!K350*Beregningsark!L350*Beregningsark!N350*Beregningsark!P350*Beregningsark!R350*Beregningsark!S350*Beregningsark!W350*Beregningsark!Y350*Beregningsark!Z350*Beregningsark!AB350*Beregningsark!AD350*Beregningsark!AH350*Beregningsark!AJ350,Beregningsark!AO350*Beregningsark!J350*Beregningsark!K350*Beregningsark!L350*Beregningsark!N350*Beregningsark!P350*Beregningsark!R350*Beregningsark!S350*Beregningsark!W350*Beregningsark!Y350*Beregningsark!Z350*Beregningsark!AB350*Beregningsark!AD350*Beregningsark!AH350*Beregningsark!AJ350*0.7672))</f>
        <v/>
      </c>
      <c r="P350" s="15" t="str">
        <f>IF(Beregningsark!AQ350="","",IF(OR(I350="Motorvejsstrækning",I350="Frakørselsflettestrækning",I350="Tilkørselsflettestrækning",I350="Motorvejsforgrening",I350="Motorvejssammenløb",I350="Motorvejsvekselstrækning",I350="Sideanlæg"),Beregningsark!AP350*Beregningsark!J350*Beregningsark!K350*Beregningsark!L350*Beregningsark!N350*Beregningsark!P350*Beregningsark!R350*Beregningsark!S350*Beregningsark!X350*Beregningsark!Y350*Beregningsark!Z350*Beregningsark!AB350*Beregningsark!AD350*Beregningsark!AI350*Beregningsark!AJ350,Beregningsark!AP350*Beregningsark!J350*Beregningsark!K350*Beregningsark!L350*Beregningsark!N350*Beregningsark!P350*Beregningsark!R350*Beregningsark!S350*Beregningsark!X350*Beregningsark!Y350*Beregningsark!Z350*Beregningsark!AB350*Beregningsark!AD350*Beregningsark!AI350*Beregningsark!AJ350*0.7672))</f>
        <v/>
      </c>
      <c r="Q350" s="15" t="str">
        <f t="shared" si="16"/>
        <v/>
      </c>
      <c r="R350" s="17" t="str">
        <f t="shared" si="17"/>
        <v/>
      </c>
    </row>
    <row r="351" spans="1:18" x14ac:dyDescent="0.25">
      <c r="A351" s="4" t="str">
        <f>IF(Inddata!A366="","",Inddata!A366)</f>
        <v/>
      </c>
      <c r="B351" s="4" t="str">
        <f>IF(Inddata!B366="","",Inddata!B366)</f>
        <v/>
      </c>
      <c r="C351" s="4" t="str">
        <f>IF(Inddata!C366="","",Inddata!C366)</f>
        <v/>
      </c>
      <c r="D351" s="4" t="str">
        <f>IF(Inddata!D366="","",Inddata!D366)</f>
        <v/>
      </c>
      <c r="E351" s="4" t="str">
        <f>IF(Inddata!E366="","",Inddata!E366)</f>
        <v/>
      </c>
      <c r="F351" s="4" t="str">
        <f>IF(Inddata!F366="","",Inddata!F366)</f>
        <v/>
      </c>
      <c r="G351" s="4">
        <f>IF(Inddata!G366="","",Inddata!G366)</f>
        <v>0</v>
      </c>
      <c r="H351" s="4" t="str">
        <f>IF(Inddata!H366&gt;0.5,Inddata!H366,"")</f>
        <v/>
      </c>
      <c r="I351" s="4" t="str">
        <f>IF(Inddata!I366="","",Inddata!I366)</f>
        <v/>
      </c>
      <c r="J351" s="15" t="str">
        <f>IF(Beregningsark!AQ351="","",IF(OR(I351="Motorvejsstrækning",I351="Frakørselsflettestrækning",I351="Tilkørselsflettestrækning",I351="Motorvejsforgrening",I351="Motorvejssammenløb",I351="Motorvejsvekselstrækning",I351="Sideanlæg"),Beregningsark!AK351*Beregningsark!J351*Beregningsark!K351*Beregningsark!L351*Beregningsark!N351*Beregningsark!P351*Beregningsark!R351*Beregningsark!S351*Beregningsark!T351*Beregningsark!Y351*Beregningsark!Z351*Beregningsark!AB351*Beregningsark!AD351*Beregningsark!AF351*Beregningsark!AJ351,Beregningsark!AK351*Beregningsark!J351*Beregningsark!K351*Beregningsark!L351*Beregningsark!N351*Beregningsark!P351*Beregningsark!R351*Beregningsark!S351*Beregningsark!T351*Beregningsark!Y351*Beregningsark!Z351*Beregningsark!AB351*Beregningsark!AD351*Beregningsark!AF351*Beregningsark!AJ351*0.7672))</f>
        <v/>
      </c>
      <c r="K351" s="15" t="str">
        <f>IF(Beregningsark!AQ351="","",IF(OR(I351="Motorvejsstrækning",I351="Frakørselsflettestrækning",I351="Tilkørselsflettestrækning",I351="Motorvejsforgrening",I351="Motorvejssammenløb",I351="Motorvejsvekselstrækning",I351="Sideanlæg"),Beregningsark!AL351*Beregningsark!J351*Beregningsark!K351*Beregningsark!M351*Beregningsark!O351*Beregningsark!P351*Beregningsark!Q351*Beregningsark!R351*Beregningsark!S351*Beregningsark!T351*Beregningsark!Y351*Beregningsark!AA351*Beregningsark!AC351*Beregningsark!AE351*Beregningsark!AG351*Beregningsark!AJ351,Beregningsark!AL351*Beregningsark!J351*Beregningsark!K351*Beregningsark!M351*Beregningsark!O351*Beregningsark!P351*Beregningsark!Q351*Beregningsark!R351*Beregningsark!S351*Beregningsark!T351*Beregningsark!Y351*Beregningsark!AA351*Beregningsark!AC351*Beregningsark!AE351*Beregningsark!AG351*Beregningsark!AJ351*0.8833))</f>
        <v/>
      </c>
      <c r="L351" s="15" t="str">
        <f>IF(Beregningsark!AQ351="","",IF(OR(I351="Motorvejsstrækning",I351="Frakørselsflettestrækning",I351="Tilkørselsflettestrækning",I351="Motorvejsforgrening",I351="Motorvejssammenløb",I351="Motorvejsvekselstrækning",I351="Sideanlæg"),Beregningsark!AM351*Beregningsark!J351*Beregningsark!K351*Beregningsark!M351*Beregningsark!O351*Beregningsark!P351*Beregningsark!Q351*Beregningsark!R351*Beregningsark!S351*Beregningsark!U351*Beregningsark!Y351*Beregningsark!AA351*Beregningsark!AC351*Beregningsark!AE351*Beregningsark!AG351*Beregningsark!AJ351,Beregningsark!AM351*Beregningsark!J351*Beregningsark!K351*Beregningsark!M351*Beregningsark!O351*Beregningsark!P351*Beregningsark!Q351*Beregningsark!R351*Beregningsark!S351*Beregningsark!U351*Beregningsark!Y351*Beregningsark!AA351*Beregningsark!AC351*Beregningsark!AE351*Beregningsark!AG351*Beregningsark!AJ351*1.1176))</f>
        <v/>
      </c>
      <c r="M351" s="15" t="str">
        <f t="shared" si="15"/>
        <v/>
      </c>
      <c r="N351" s="15" t="str">
        <f>IF(Beregningsark!AQ351="","",IF(OR(I351="Motorvejsstrækning",I351="Frakørselsflettestrækning",I351="Tilkørselsflettestrækning",I351="Motorvejsforgrening",I351="Motorvejssammenløb",I351="Motorvejsvekselstrækning",I351="Sideanlæg"),Beregningsark!AN351*Beregningsark!J351*Beregningsark!K351*Beregningsark!L351*Beregningsark!N351*Beregningsark!P351*Beregningsark!R351*Beregningsark!S351*Beregningsark!V351*Beregningsark!Y351*Beregningsark!Z351*Beregningsark!AB351*Beregningsark!AD351*Beregningsark!AH351*Beregningsark!AJ351,Beregningsark!AN351*Beregningsark!J351*Beregningsark!K351*Beregningsark!L351*Beregningsark!N351*Beregningsark!P351*Beregningsark!R351*Beregningsark!S351*Beregningsark!V351*Beregningsark!Y351*Beregningsark!Z351*Beregningsark!AB351*Beregningsark!AD351*Beregningsark!AH351*Beregningsark!AJ351*0.7672))</f>
        <v/>
      </c>
      <c r="O351" s="15" t="str">
        <f>IF(Beregningsark!AQ351="","",IF(OR(I351="Motorvejsstrækning",I351="Frakørselsflettestrækning",I351="Tilkørselsflettestrækning",I351="Motorvejsforgrening",I351="Motorvejssammenløb",I351="Motorvejsvekselstrækning",I351="Sideanlæg"),Beregningsark!AO351*Beregningsark!J351*Beregningsark!K351*Beregningsark!L351*Beregningsark!N351*Beregningsark!P351*Beregningsark!R351*Beregningsark!S351*Beregningsark!W351*Beregningsark!Y351*Beregningsark!Z351*Beregningsark!AB351*Beregningsark!AD351*Beregningsark!AH351*Beregningsark!AJ351,Beregningsark!AO351*Beregningsark!J351*Beregningsark!K351*Beregningsark!L351*Beregningsark!N351*Beregningsark!P351*Beregningsark!R351*Beregningsark!S351*Beregningsark!W351*Beregningsark!Y351*Beregningsark!Z351*Beregningsark!AB351*Beregningsark!AD351*Beregningsark!AH351*Beregningsark!AJ351*0.7672))</f>
        <v/>
      </c>
      <c r="P351" s="15" t="str">
        <f>IF(Beregningsark!AQ351="","",IF(OR(I351="Motorvejsstrækning",I351="Frakørselsflettestrækning",I351="Tilkørselsflettestrækning",I351="Motorvejsforgrening",I351="Motorvejssammenløb",I351="Motorvejsvekselstrækning",I351="Sideanlæg"),Beregningsark!AP351*Beregningsark!J351*Beregningsark!K351*Beregningsark!L351*Beregningsark!N351*Beregningsark!P351*Beregningsark!R351*Beregningsark!S351*Beregningsark!X351*Beregningsark!Y351*Beregningsark!Z351*Beregningsark!AB351*Beregningsark!AD351*Beregningsark!AI351*Beregningsark!AJ351,Beregningsark!AP351*Beregningsark!J351*Beregningsark!K351*Beregningsark!L351*Beregningsark!N351*Beregningsark!P351*Beregningsark!R351*Beregningsark!S351*Beregningsark!X351*Beregningsark!Y351*Beregningsark!Z351*Beregningsark!AB351*Beregningsark!AD351*Beregningsark!AI351*Beregningsark!AJ351*0.7672))</f>
        <v/>
      </c>
      <c r="Q351" s="15" t="str">
        <f t="shared" si="16"/>
        <v/>
      </c>
      <c r="R351" s="17" t="str">
        <f t="shared" si="17"/>
        <v/>
      </c>
    </row>
    <row r="352" spans="1:18" x14ac:dyDescent="0.25">
      <c r="A352" s="4" t="str">
        <f>IF(Inddata!A367="","",Inddata!A367)</f>
        <v/>
      </c>
      <c r="B352" s="4" t="str">
        <f>IF(Inddata!B367="","",Inddata!B367)</f>
        <v/>
      </c>
      <c r="C352" s="4" t="str">
        <f>IF(Inddata!C367="","",Inddata!C367)</f>
        <v/>
      </c>
      <c r="D352" s="4" t="str">
        <f>IF(Inddata!D367="","",Inddata!D367)</f>
        <v/>
      </c>
      <c r="E352" s="4" t="str">
        <f>IF(Inddata!E367="","",Inddata!E367)</f>
        <v/>
      </c>
      <c r="F352" s="4" t="str">
        <f>IF(Inddata!F367="","",Inddata!F367)</f>
        <v/>
      </c>
      <c r="G352" s="4">
        <f>IF(Inddata!G367="","",Inddata!G367)</f>
        <v>0</v>
      </c>
      <c r="H352" s="4" t="str">
        <f>IF(Inddata!H367&gt;0.5,Inddata!H367,"")</f>
        <v/>
      </c>
      <c r="I352" s="4" t="str">
        <f>IF(Inddata!I367="","",Inddata!I367)</f>
        <v/>
      </c>
      <c r="J352" s="15" t="str">
        <f>IF(Beregningsark!AQ352="","",IF(OR(I352="Motorvejsstrækning",I352="Frakørselsflettestrækning",I352="Tilkørselsflettestrækning",I352="Motorvejsforgrening",I352="Motorvejssammenløb",I352="Motorvejsvekselstrækning",I352="Sideanlæg"),Beregningsark!AK352*Beregningsark!J352*Beregningsark!K352*Beregningsark!L352*Beregningsark!N352*Beregningsark!P352*Beregningsark!R352*Beregningsark!S352*Beregningsark!T352*Beregningsark!Y352*Beregningsark!Z352*Beregningsark!AB352*Beregningsark!AD352*Beregningsark!AF352*Beregningsark!AJ352,Beregningsark!AK352*Beregningsark!J352*Beregningsark!K352*Beregningsark!L352*Beregningsark!N352*Beregningsark!P352*Beregningsark!R352*Beregningsark!S352*Beregningsark!T352*Beregningsark!Y352*Beregningsark!Z352*Beregningsark!AB352*Beregningsark!AD352*Beregningsark!AF352*Beregningsark!AJ352*0.7672))</f>
        <v/>
      </c>
      <c r="K352" s="15" t="str">
        <f>IF(Beregningsark!AQ352="","",IF(OR(I352="Motorvejsstrækning",I352="Frakørselsflettestrækning",I352="Tilkørselsflettestrækning",I352="Motorvejsforgrening",I352="Motorvejssammenløb",I352="Motorvejsvekselstrækning",I352="Sideanlæg"),Beregningsark!AL352*Beregningsark!J352*Beregningsark!K352*Beregningsark!M352*Beregningsark!O352*Beregningsark!P352*Beregningsark!Q352*Beregningsark!R352*Beregningsark!S352*Beregningsark!T352*Beregningsark!Y352*Beregningsark!AA352*Beregningsark!AC352*Beregningsark!AE352*Beregningsark!AG352*Beregningsark!AJ352,Beregningsark!AL352*Beregningsark!J352*Beregningsark!K352*Beregningsark!M352*Beregningsark!O352*Beregningsark!P352*Beregningsark!Q352*Beregningsark!R352*Beregningsark!S352*Beregningsark!T352*Beregningsark!Y352*Beregningsark!AA352*Beregningsark!AC352*Beregningsark!AE352*Beregningsark!AG352*Beregningsark!AJ352*0.8833))</f>
        <v/>
      </c>
      <c r="L352" s="15" t="str">
        <f>IF(Beregningsark!AQ352="","",IF(OR(I352="Motorvejsstrækning",I352="Frakørselsflettestrækning",I352="Tilkørselsflettestrækning",I352="Motorvejsforgrening",I352="Motorvejssammenløb",I352="Motorvejsvekselstrækning",I352="Sideanlæg"),Beregningsark!AM352*Beregningsark!J352*Beregningsark!K352*Beregningsark!M352*Beregningsark!O352*Beregningsark!P352*Beregningsark!Q352*Beregningsark!R352*Beregningsark!S352*Beregningsark!U352*Beregningsark!Y352*Beregningsark!AA352*Beregningsark!AC352*Beregningsark!AE352*Beregningsark!AG352*Beregningsark!AJ352,Beregningsark!AM352*Beregningsark!J352*Beregningsark!K352*Beregningsark!M352*Beregningsark!O352*Beregningsark!P352*Beregningsark!Q352*Beregningsark!R352*Beregningsark!S352*Beregningsark!U352*Beregningsark!Y352*Beregningsark!AA352*Beregningsark!AC352*Beregningsark!AE352*Beregningsark!AG352*Beregningsark!AJ352*1.1176))</f>
        <v/>
      </c>
      <c r="M352" s="15" t="str">
        <f t="shared" si="15"/>
        <v/>
      </c>
      <c r="N352" s="15" t="str">
        <f>IF(Beregningsark!AQ352="","",IF(OR(I352="Motorvejsstrækning",I352="Frakørselsflettestrækning",I352="Tilkørselsflettestrækning",I352="Motorvejsforgrening",I352="Motorvejssammenløb",I352="Motorvejsvekselstrækning",I352="Sideanlæg"),Beregningsark!AN352*Beregningsark!J352*Beregningsark!K352*Beregningsark!L352*Beregningsark!N352*Beregningsark!P352*Beregningsark!R352*Beregningsark!S352*Beregningsark!V352*Beregningsark!Y352*Beregningsark!Z352*Beregningsark!AB352*Beregningsark!AD352*Beregningsark!AH352*Beregningsark!AJ352,Beregningsark!AN352*Beregningsark!J352*Beregningsark!K352*Beregningsark!L352*Beregningsark!N352*Beregningsark!P352*Beregningsark!R352*Beregningsark!S352*Beregningsark!V352*Beregningsark!Y352*Beregningsark!Z352*Beregningsark!AB352*Beregningsark!AD352*Beregningsark!AH352*Beregningsark!AJ352*0.7672))</f>
        <v/>
      </c>
      <c r="O352" s="15" t="str">
        <f>IF(Beregningsark!AQ352="","",IF(OR(I352="Motorvejsstrækning",I352="Frakørselsflettestrækning",I352="Tilkørselsflettestrækning",I352="Motorvejsforgrening",I352="Motorvejssammenløb",I352="Motorvejsvekselstrækning",I352="Sideanlæg"),Beregningsark!AO352*Beregningsark!J352*Beregningsark!K352*Beregningsark!L352*Beregningsark!N352*Beregningsark!P352*Beregningsark!R352*Beregningsark!S352*Beregningsark!W352*Beregningsark!Y352*Beregningsark!Z352*Beregningsark!AB352*Beregningsark!AD352*Beregningsark!AH352*Beregningsark!AJ352,Beregningsark!AO352*Beregningsark!J352*Beregningsark!K352*Beregningsark!L352*Beregningsark!N352*Beregningsark!P352*Beregningsark!R352*Beregningsark!S352*Beregningsark!W352*Beregningsark!Y352*Beregningsark!Z352*Beregningsark!AB352*Beregningsark!AD352*Beregningsark!AH352*Beregningsark!AJ352*0.7672))</f>
        <v/>
      </c>
      <c r="P352" s="15" t="str">
        <f>IF(Beregningsark!AQ352="","",IF(OR(I352="Motorvejsstrækning",I352="Frakørselsflettestrækning",I352="Tilkørselsflettestrækning",I352="Motorvejsforgrening",I352="Motorvejssammenløb",I352="Motorvejsvekselstrækning",I352="Sideanlæg"),Beregningsark!AP352*Beregningsark!J352*Beregningsark!K352*Beregningsark!L352*Beregningsark!N352*Beregningsark!P352*Beregningsark!R352*Beregningsark!S352*Beregningsark!X352*Beregningsark!Y352*Beregningsark!Z352*Beregningsark!AB352*Beregningsark!AD352*Beregningsark!AI352*Beregningsark!AJ352,Beregningsark!AP352*Beregningsark!J352*Beregningsark!K352*Beregningsark!L352*Beregningsark!N352*Beregningsark!P352*Beregningsark!R352*Beregningsark!S352*Beregningsark!X352*Beregningsark!Y352*Beregningsark!Z352*Beregningsark!AB352*Beregningsark!AD352*Beregningsark!AI352*Beregningsark!AJ352*0.7672))</f>
        <v/>
      </c>
      <c r="Q352" s="15" t="str">
        <f t="shared" si="16"/>
        <v/>
      </c>
      <c r="R352" s="17" t="str">
        <f t="shared" si="17"/>
        <v/>
      </c>
    </row>
    <row r="353" spans="1:18" x14ac:dyDescent="0.25">
      <c r="A353" s="4" t="str">
        <f>IF(Inddata!A368="","",Inddata!A368)</f>
        <v/>
      </c>
      <c r="B353" s="4" t="str">
        <f>IF(Inddata!B368="","",Inddata!B368)</f>
        <v/>
      </c>
      <c r="C353" s="4" t="str">
        <f>IF(Inddata!C368="","",Inddata!C368)</f>
        <v/>
      </c>
      <c r="D353" s="4" t="str">
        <f>IF(Inddata!D368="","",Inddata!D368)</f>
        <v/>
      </c>
      <c r="E353" s="4" t="str">
        <f>IF(Inddata!E368="","",Inddata!E368)</f>
        <v/>
      </c>
      <c r="F353" s="4" t="str">
        <f>IF(Inddata!F368="","",Inddata!F368)</f>
        <v/>
      </c>
      <c r="G353" s="4">
        <f>IF(Inddata!G368="","",Inddata!G368)</f>
        <v>0</v>
      </c>
      <c r="H353" s="4" t="str">
        <f>IF(Inddata!H368&gt;0.5,Inddata!H368,"")</f>
        <v/>
      </c>
      <c r="I353" s="4" t="str">
        <f>IF(Inddata!I368="","",Inddata!I368)</f>
        <v/>
      </c>
      <c r="J353" s="15" t="str">
        <f>IF(Beregningsark!AQ353="","",IF(OR(I353="Motorvejsstrækning",I353="Frakørselsflettestrækning",I353="Tilkørselsflettestrækning",I353="Motorvejsforgrening",I353="Motorvejssammenløb",I353="Motorvejsvekselstrækning",I353="Sideanlæg"),Beregningsark!AK353*Beregningsark!J353*Beregningsark!K353*Beregningsark!L353*Beregningsark!N353*Beregningsark!P353*Beregningsark!R353*Beregningsark!S353*Beregningsark!T353*Beregningsark!Y353*Beregningsark!Z353*Beregningsark!AB353*Beregningsark!AD353*Beregningsark!AF353*Beregningsark!AJ353,Beregningsark!AK353*Beregningsark!J353*Beregningsark!K353*Beregningsark!L353*Beregningsark!N353*Beregningsark!P353*Beregningsark!R353*Beregningsark!S353*Beregningsark!T353*Beregningsark!Y353*Beregningsark!Z353*Beregningsark!AB353*Beregningsark!AD353*Beregningsark!AF353*Beregningsark!AJ353*0.7672))</f>
        <v/>
      </c>
      <c r="K353" s="15" t="str">
        <f>IF(Beregningsark!AQ353="","",IF(OR(I353="Motorvejsstrækning",I353="Frakørselsflettestrækning",I353="Tilkørselsflettestrækning",I353="Motorvejsforgrening",I353="Motorvejssammenløb",I353="Motorvejsvekselstrækning",I353="Sideanlæg"),Beregningsark!AL353*Beregningsark!J353*Beregningsark!K353*Beregningsark!M353*Beregningsark!O353*Beregningsark!P353*Beregningsark!Q353*Beregningsark!R353*Beregningsark!S353*Beregningsark!T353*Beregningsark!Y353*Beregningsark!AA353*Beregningsark!AC353*Beregningsark!AE353*Beregningsark!AG353*Beregningsark!AJ353,Beregningsark!AL353*Beregningsark!J353*Beregningsark!K353*Beregningsark!M353*Beregningsark!O353*Beregningsark!P353*Beregningsark!Q353*Beregningsark!R353*Beregningsark!S353*Beregningsark!T353*Beregningsark!Y353*Beregningsark!AA353*Beregningsark!AC353*Beregningsark!AE353*Beregningsark!AG353*Beregningsark!AJ353*0.8833))</f>
        <v/>
      </c>
      <c r="L353" s="15" t="str">
        <f>IF(Beregningsark!AQ353="","",IF(OR(I353="Motorvejsstrækning",I353="Frakørselsflettestrækning",I353="Tilkørselsflettestrækning",I353="Motorvejsforgrening",I353="Motorvejssammenløb",I353="Motorvejsvekselstrækning",I353="Sideanlæg"),Beregningsark!AM353*Beregningsark!J353*Beregningsark!K353*Beregningsark!M353*Beregningsark!O353*Beregningsark!P353*Beregningsark!Q353*Beregningsark!R353*Beregningsark!S353*Beregningsark!U353*Beregningsark!Y353*Beregningsark!AA353*Beregningsark!AC353*Beregningsark!AE353*Beregningsark!AG353*Beregningsark!AJ353,Beregningsark!AM353*Beregningsark!J353*Beregningsark!K353*Beregningsark!M353*Beregningsark!O353*Beregningsark!P353*Beregningsark!Q353*Beregningsark!R353*Beregningsark!S353*Beregningsark!U353*Beregningsark!Y353*Beregningsark!AA353*Beregningsark!AC353*Beregningsark!AE353*Beregningsark!AG353*Beregningsark!AJ353*1.1176))</f>
        <v/>
      </c>
      <c r="M353" s="15" t="str">
        <f t="shared" si="15"/>
        <v/>
      </c>
      <c r="N353" s="15" t="str">
        <f>IF(Beregningsark!AQ353="","",IF(OR(I353="Motorvejsstrækning",I353="Frakørselsflettestrækning",I353="Tilkørselsflettestrækning",I353="Motorvejsforgrening",I353="Motorvejssammenløb",I353="Motorvejsvekselstrækning",I353="Sideanlæg"),Beregningsark!AN353*Beregningsark!J353*Beregningsark!K353*Beregningsark!L353*Beregningsark!N353*Beregningsark!P353*Beregningsark!R353*Beregningsark!S353*Beregningsark!V353*Beregningsark!Y353*Beregningsark!Z353*Beregningsark!AB353*Beregningsark!AD353*Beregningsark!AH353*Beregningsark!AJ353,Beregningsark!AN353*Beregningsark!J353*Beregningsark!K353*Beregningsark!L353*Beregningsark!N353*Beregningsark!P353*Beregningsark!R353*Beregningsark!S353*Beregningsark!V353*Beregningsark!Y353*Beregningsark!Z353*Beregningsark!AB353*Beregningsark!AD353*Beregningsark!AH353*Beregningsark!AJ353*0.7672))</f>
        <v/>
      </c>
      <c r="O353" s="15" t="str">
        <f>IF(Beregningsark!AQ353="","",IF(OR(I353="Motorvejsstrækning",I353="Frakørselsflettestrækning",I353="Tilkørselsflettestrækning",I353="Motorvejsforgrening",I353="Motorvejssammenløb",I353="Motorvejsvekselstrækning",I353="Sideanlæg"),Beregningsark!AO353*Beregningsark!J353*Beregningsark!K353*Beregningsark!L353*Beregningsark!N353*Beregningsark!P353*Beregningsark!R353*Beregningsark!S353*Beregningsark!W353*Beregningsark!Y353*Beregningsark!Z353*Beregningsark!AB353*Beregningsark!AD353*Beregningsark!AH353*Beregningsark!AJ353,Beregningsark!AO353*Beregningsark!J353*Beregningsark!K353*Beregningsark!L353*Beregningsark!N353*Beregningsark!P353*Beregningsark!R353*Beregningsark!S353*Beregningsark!W353*Beregningsark!Y353*Beregningsark!Z353*Beregningsark!AB353*Beregningsark!AD353*Beregningsark!AH353*Beregningsark!AJ353*0.7672))</f>
        <v/>
      </c>
      <c r="P353" s="15" t="str">
        <f>IF(Beregningsark!AQ353="","",IF(OR(I353="Motorvejsstrækning",I353="Frakørselsflettestrækning",I353="Tilkørselsflettestrækning",I353="Motorvejsforgrening",I353="Motorvejssammenløb",I353="Motorvejsvekselstrækning",I353="Sideanlæg"),Beregningsark!AP353*Beregningsark!J353*Beregningsark!K353*Beregningsark!L353*Beregningsark!N353*Beregningsark!P353*Beregningsark!R353*Beregningsark!S353*Beregningsark!X353*Beregningsark!Y353*Beregningsark!Z353*Beregningsark!AB353*Beregningsark!AD353*Beregningsark!AI353*Beregningsark!AJ353,Beregningsark!AP353*Beregningsark!J353*Beregningsark!K353*Beregningsark!L353*Beregningsark!N353*Beregningsark!P353*Beregningsark!R353*Beregningsark!S353*Beregningsark!X353*Beregningsark!Y353*Beregningsark!Z353*Beregningsark!AB353*Beregningsark!AD353*Beregningsark!AI353*Beregningsark!AJ353*0.7672))</f>
        <v/>
      </c>
      <c r="Q353" s="15" t="str">
        <f t="shared" si="16"/>
        <v/>
      </c>
      <c r="R353" s="17" t="str">
        <f t="shared" si="17"/>
        <v/>
      </c>
    </row>
    <row r="354" spans="1:18" x14ac:dyDescent="0.25">
      <c r="A354" s="4" t="str">
        <f>IF(Inddata!A369="","",Inddata!A369)</f>
        <v/>
      </c>
      <c r="B354" s="4" t="str">
        <f>IF(Inddata!B369="","",Inddata!B369)</f>
        <v/>
      </c>
      <c r="C354" s="4" t="str">
        <f>IF(Inddata!C369="","",Inddata!C369)</f>
        <v/>
      </c>
      <c r="D354" s="4" t="str">
        <f>IF(Inddata!D369="","",Inddata!D369)</f>
        <v/>
      </c>
      <c r="E354" s="4" t="str">
        <f>IF(Inddata!E369="","",Inddata!E369)</f>
        <v/>
      </c>
      <c r="F354" s="4" t="str">
        <f>IF(Inddata!F369="","",Inddata!F369)</f>
        <v/>
      </c>
      <c r="G354" s="4">
        <f>IF(Inddata!G369="","",Inddata!G369)</f>
        <v>0</v>
      </c>
      <c r="H354" s="4" t="str">
        <f>IF(Inddata!H369&gt;0.5,Inddata!H369,"")</f>
        <v/>
      </c>
      <c r="I354" s="4" t="str">
        <f>IF(Inddata!I369="","",Inddata!I369)</f>
        <v/>
      </c>
      <c r="J354" s="15" t="str">
        <f>IF(Beregningsark!AQ354="","",IF(OR(I354="Motorvejsstrækning",I354="Frakørselsflettestrækning",I354="Tilkørselsflettestrækning",I354="Motorvejsforgrening",I354="Motorvejssammenløb",I354="Motorvejsvekselstrækning",I354="Sideanlæg"),Beregningsark!AK354*Beregningsark!J354*Beregningsark!K354*Beregningsark!L354*Beregningsark!N354*Beregningsark!P354*Beregningsark!R354*Beregningsark!S354*Beregningsark!T354*Beregningsark!Y354*Beregningsark!Z354*Beregningsark!AB354*Beregningsark!AD354*Beregningsark!AF354*Beregningsark!AJ354,Beregningsark!AK354*Beregningsark!J354*Beregningsark!K354*Beregningsark!L354*Beregningsark!N354*Beregningsark!P354*Beregningsark!R354*Beregningsark!S354*Beregningsark!T354*Beregningsark!Y354*Beregningsark!Z354*Beregningsark!AB354*Beregningsark!AD354*Beregningsark!AF354*Beregningsark!AJ354*0.7672))</f>
        <v/>
      </c>
      <c r="K354" s="15" t="str">
        <f>IF(Beregningsark!AQ354="","",IF(OR(I354="Motorvejsstrækning",I354="Frakørselsflettestrækning",I354="Tilkørselsflettestrækning",I354="Motorvejsforgrening",I354="Motorvejssammenløb",I354="Motorvejsvekselstrækning",I354="Sideanlæg"),Beregningsark!AL354*Beregningsark!J354*Beregningsark!K354*Beregningsark!M354*Beregningsark!O354*Beregningsark!P354*Beregningsark!Q354*Beregningsark!R354*Beregningsark!S354*Beregningsark!T354*Beregningsark!Y354*Beregningsark!AA354*Beregningsark!AC354*Beregningsark!AE354*Beregningsark!AG354*Beregningsark!AJ354,Beregningsark!AL354*Beregningsark!J354*Beregningsark!K354*Beregningsark!M354*Beregningsark!O354*Beregningsark!P354*Beregningsark!Q354*Beregningsark!R354*Beregningsark!S354*Beregningsark!T354*Beregningsark!Y354*Beregningsark!AA354*Beregningsark!AC354*Beregningsark!AE354*Beregningsark!AG354*Beregningsark!AJ354*0.8833))</f>
        <v/>
      </c>
      <c r="L354" s="15" t="str">
        <f>IF(Beregningsark!AQ354="","",IF(OR(I354="Motorvejsstrækning",I354="Frakørselsflettestrækning",I354="Tilkørselsflettestrækning",I354="Motorvejsforgrening",I354="Motorvejssammenløb",I354="Motorvejsvekselstrækning",I354="Sideanlæg"),Beregningsark!AM354*Beregningsark!J354*Beregningsark!K354*Beregningsark!M354*Beregningsark!O354*Beregningsark!P354*Beregningsark!Q354*Beregningsark!R354*Beregningsark!S354*Beregningsark!U354*Beregningsark!Y354*Beregningsark!AA354*Beregningsark!AC354*Beregningsark!AE354*Beregningsark!AG354*Beregningsark!AJ354,Beregningsark!AM354*Beregningsark!J354*Beregningsark!K354*Beregningsark!M354*Beregningsark!O354*Beregningsark!P354*Beregningsark!Q354*Beregningsark!R354*Beregningsark!S354*Beregningsark!U354*Beregningsark!Y354*Beregningsark!AA354*Beregningsark!AC354*Beregningsark!AE354*Beregningsark!AG354*Beregningsark!AJ354*1.1176))</f>
        <v/>
      </c>
      <c r="M354" s="15" t="str">
        <f t="shared" si="15"/>
        <v/>
      </c>
      <c r="N354" s="15" t="str">
        <f>IF(Beregningsark!AQ354="","",IF(OR(I354="Motorvejsstrækning",I354="Frakørselsflettestrækning",I354="Tilkørselsflettestrækning",I354="Motorvejsforgrening",I354="Motorvejssammenløb",I354="Motorvejsvekselstrækning",I354="Sideanlæg"),Beregningsark!AN354*Beregningsark!J354*Beregningsark!K354*Beregningsark!L354*Beregningsark!N354*Beregningsark!P354*Beregningsark!R354*Beregningsark!S354*Beregningsark!V354*Beregningsark!Y354*Beregningsark!Z354*Beregningsark!AB354*Beregningsark!AD354*Beregningsark!AH354*Beregningsark!AJ354,Beregningsark!AN354*Beregningsark!J354*Beregningsark!K354*Beregningsark!L354*Beregningsark!N354*Beregningsark!P354*Beregningsark!R354*Beregningsark!S354*Beregningsark!V354*Beregningsark!Y354*Beregningsark!Z354*Beregningsark!AB354*Beregningsark!AD354*Beregningsark!AH354*Beregningsark!AJ354*0.7672))</f>
        <v/>
      </c>
      <c r="O354" s="15" t="str">
        <f>IF(Beregningsark!AQ354="","",IF(OR(I354="Motorvejsstrækning",I354="Frakørselsflettestrækning",I354="Tilkørselsflettestrækning",I354="Motorvejsforgrening",I354="Motorvejssammenløb",I354="Motorvejsvekselstrækning",I354="Sideanlæg"),Beregningsark!AO354*Beregningsark!J354*Beregningsark!K354*Beregningsark!L354*Beregningsark!N354*Beregningsark!P354*Beregningsark!R354*Beregningsark!S354*Beregningsark!W354*Beregningsark!Y354*Beregningsark!Z354*Beregningsark!AB354*Beregningsark!AD354*Beregningsark!AH354*Beregningsark!AJ354,Beregningsark!AO354*Beregningsark!J354*Beregningsark!K354*Beregningsark!L354*Beregningsark!N354*Beregningsark!P354*Beregningsark!R354*Beregningsark!S354*Beregningsark!W354*Beregningsark!Y354*Beregningsark!Z354*Beregningsark!AB354*Beregningsark!AD354*Beregningsark!AH354*Beregningsark!AJ354*0.7672))</f>
        <v/>
      </c>
      <c r="P354" s="15" t="str">
        <f>IF(Beregningsark!AQ354="","",IF(OR(I354="Motorvejsstrækning",I354="Frakørselsflettestrækning",I354="Tilkørselsflettestrækning",I354="Motorvejsforgrening",I354="Motorvejssammenløb",I354="Motorvejsvekselstrækning",I354="Sideanlæg"),Beregningsark!AP354*Beregningsark!J354*Beregningsark!K354*Beregningsark!L354*Beregningsark!N354*Beregningsark!P354*Beregningsark!R354*Beregningsark!S354*Beregningsark!X354*Beregningsark!Y354*Beregningsark!Z354*Beregningsark!AB354*Beregningsark!AD354*Beregningsark!AI354*Beregningsark!AJ354,Beregningsark!AP354*Beregningsark!J354*Beregningsark!K354*Beregningsark!L354*Beregningsark!N354*Beregningsark!P354*Beregningsark!R354*Beregningsark!S354*Beregningsark!X354*Beregningsark!Y354*Beregningsark!Z354*Beregningsark!AB354*Beregningsark!AD354*Beregningsark!AI354*Beregningsark!AJ354*0.7672))</f>
        <v/>
      </c>
      <c r="Q354" s="15" t="str">
        <f t="shared" si="16"/>
        <v/>
      </c>
      <c r="R354" s="17" t="str">
        <f t="shared" si="17"/>
        <v/>
      </c>
    </row>
    <row r="355" spans="1:18" x14ac:dyDescent="0.25">
      <c r="A355" s="4" t="str">
        <f>IF(Inddata!A370="","",Inddata!A370)</f>
        <v/>
      </c>
      <c r="B355" s="4" t="str">
        <f>IF(Inddata!B370="","",Inddata!B370)</f>
        <v/>
      </c>
      <c r="C355" s="4" t="str">
        <f>IF(Inddata!C370="","",Inddata!C370)</f>
        <v/>
      </c>
      <c r="D355" s="4" t="str">
        <f>IF(Inddata!D370="","",Inddata!D370)</f>
        <v/>
      </c>
      <c r="E355" s="4" t="str">
        <f>IF(Inddata!E370="","",Inddata!E370)</f>
        <v/>
      </c>
      <c r="F355" s="4" t="str">
        <f>IF(Inddata!F370="","",Inddata!F370)</f>
        <v/>
      </c>
      <c r="G355" s="4">
        <f>IF(Inddata!G370="","",Inddata!G370)</f>
        <v>0</v>
      </c>
      <c r="H355" s="4" t="str">
        <f>IF(Inddata!H370&gt;0.5,Inddata!H370,"")</f>
        <v/>
      </c>
      <c r="I355" s="4" t="str">
        <f>IF(Inddata!I370="","",Inddata!I370)</f>
        <v/>
      </c>
      <c r="J355" s="15" t="str">
        <f>IF(Beregningsark!AQ355="","",IF(OR(I355="Motorvejsstrækning",I355="Frakørselsflettestrækning",I355="Tilkørselsflettestrækning",I355="Motorvejsforgrening",I355="Motorvejssammenløb",I355="Motorvejsvekselstrækning",I355="Sideanlæg"),Beregningsark!AK355*Beregningsark!J355*Beregningsark!K355*Beregningsark!L355*Beregningsark!N355*Beregningsark!P355*Beregningsark!R355*Beregningsark!S355*Beregningsark!T355*Beregningsark!Y355*Beregningsark!Z355*Beregningsark!AB355*Beregningsark!AD355*Beregningsark!AF355*Beregningsark!AJ355,Beregningsark!AK355*Beregningsark!J355*Beregningsark!K355*Beregningsark!L355*Beregningsark!N355*Beregningsark!P355*Beregningsark!R355*Beregningsark!S355*Beregningsark!T355*Beregningsark!Y355*Beregningsark!Z355*Beregningsark!AB355*Beregningsark!AD355*Beregningsark!AF355*Beregningsark!AJ355*0.7672))</f>
        <v/>
      </c>
      <c r="K355" s="15" t="str">
        <f>IF(Beregningsark!AQ355="","",IF(OR(I355="Motorvejsstrækning",I355="Frakørselsflettestrækning",I355="Tilkørselsflettestrækning",I355="Motorvejsforgrening",I355="Motorvejssammenløb",I355="Motorvejsvekselstrækning",I355="Sideanlæg"),Beregningsark!AL355*Beregningsark!J355*Beregningsark!K355*Beregningsark!M355*Beregningsark!O355*Beregningsark!P355*Beregningsark!Q355*Beregningsark!R355*Beregningsark!S355*Beregningsark!T355*Beregningsark!Y355*Beregningsark!AA355*Beregningsark!AC355*Beregningsark!AE355*Beregningsark!AG355*Beregningsark!AJ355,Beregningsark!AL355*Beregningsark!J355*Beregningsark!K355*Beregningsark!M355*Beregningsark!O355*Beregningsark!P355*Beregningsark!Q355*Beregningsark!R355*Beregningsark!S355*Beregningsark!T355*Beregningsark!Y355*Beregningsark!AA355*Beregningsark!AC355*Beregningsark!AE355*Beregningsark!AG355*Beregningsark!AJ355*0.8833))</f>
        <v/>
      </c>
      <c r="L355" s="15" t="str">
        <f>IF(Beregningsark!AQ355="","",IF(OR(I355="Motorvejsstrækning",I355="Frakørselsflettestrækning",I355="Tilkørselsflettestrækning",I355="Motorvejsforgrening",I355="Motorvejssammenløb",I355="Motorvejsvekselstrækning",I355="Sideanlæg"),Beregningsark!AM355*Beregningsark!J355*Beregningsark!K355*Beregningsark!M355*Beregningsark!O355*Beregningsark!P355*Beregningsark!Q355*Beregningsark!R355*Beregningsark!S355*Beregningsark!U355*Beregningsark!Y355*Beregningsark!AA355*Beregningsark!AC355*Beregningsark!AE355*Beregningsark!AG355*Beregningsark!AJ355,Beregningsark!AM355*Beregningsark!J355*Beregningsark!K355*Beregningsark!M355*Beregningsark!O355*Beregningsark!P355*Beregningsark!Q355*Beregningsark!R355*Beregningsark!S355*Beregningsark!U355*Beregningsark!Y355*Beregningsark!AA355*Beregningsark!AC355*Beregningsark!AE355*Beregningsark!AG355*Beregningsark!AJ355*1.1176))</f>
        <v/>
      </c>
      <c r="M355" s="15" t="str">
        <f t="shared" si="15"/>
        <v/>
      </c>
      <c r="N355" s="15" t="str">
        <f>IF(Beregningsark!AQ355="","",IF(OR(I355="Motorvejsstrækning",I355="Frakørselsflettestrækning",I355="Tilkørselsflettestrækning",I355="Motorvejsforgrening",I355="Motorvejssammenløb",I355="Motorvejsvekselstrækning",I355="Sideanlæg"),Beregningsark!AN355*Beregningsark!J355*Beregningsark!K355*Beregningsark!L355*Beregningsark!N355*Beregningsark!P355*Beregningsark!R355*Beregningsark!S355*Beregningsark!V355*Beregningsark!Y355*Beregningsark!Z355*Beregningsark!AB355*Beregningsark!AD355*Beregningsark!AH355*Beregningsark!AJ355,Beregningsark!AN355*Beregningsark!J355*Beregningsark!K355*Beregningsark!L355*Beregningsark!N355*Beregningsark!P355*Beregningsark!R355*Beregningsark!S355*Beregningsark!V355*Beregningsark!Y355*Beregningsark!Z355*Beregningsark!AB355*Beregningsark!AD355*Beregningsark!AH355*Beregningsark!AJ355*0.7672))</f>
        <v/>
      </c>
      <c r="O355" s="15" t="str">
        <f>IF(Beregningsark!AQ355="","",IF(OR(I355="Motorvejsstrækning",I355="Frakørselsflettestrækning",I355="Tilkørselsflettestrækning",I355="Motorvejsforgrening",I355="Motorvejssammenløb",I355="Motorvejsvekselstrækning",I355="Sideanlæg"),Beregningsark!AO355*Beregningsark!J355*Beregningsark!K355*Beregningsark!L355*Beregningsark!N355*Beregningsark!P355*Beregningsark!R355*Beregningsark!S355*Beregningsark!W355*Beregningsark!Y355*Beregningsark!Z355*Beregningsark!AB355*Beregningsark!AD355*Beregningsark!AH355*Beregningsark!AJ355,Beregningsark!AO355*Beregningsark!J355*Beregningsark!K355*Beregningsark!L355*Beregningsark!N355*Beregningsark!P355*Beregningsark!R355*Beregningsark!S355*Beregningsark!W355*Beregningsark!Y355*Beregningsark!Z355*Beregningsark!AB355*Beregningsark!AD355*Beregningsark!AH355*Beregningsark!AJ355*0.7672))</f>
        <v/>
      </c>
      <c r="P355" s="15" t="str">
        <f>IF(Beregningsark!AQ355="","",IF(OR(I355="Motorvejsstrækning",I355="Frakørselsflettestrækning",I355="Tilkørselsflettestrækning",I355="Motorvejsforgrening",I355="Motorvejssammenløb",I355="Motorvejsvekselstrækning",I355="Sideanlæg"),Beregningsark!AP355*Beregningsark!J355*Beregningsark!K355*Beregningsark!L355*Beregningsark!N355*Beregningsark!P355*Beregningsark!R355*Beregningsark!S355*Beregningsark!X355*Beregningsark!Y355*Beregningsark!Z355*Beregningsark!AB355*Beregningsark!AD355*Beregningsark!AI355*Beregningsark!AJ355,Beregningsark!AP355*Beregningsark!J355*Beregningsark!K355*Beregningsark!L355*Beregningsark!N355*Beregningsark!P355*Beregningsark!R355*Beregningsark!S355*Beregningsark!X355*Beregningsark!Y355*Beregningsark!Z355*Beregningsark!AB355*Beregningsark!AD355*Beregningsark!AI355*Beregningsark!AJ355*0.7672))</f>
        <v/>
      </c>
      <c r="Q355" s="15" t="str">
        <f t="shared" si="16"/>
        <v/>
      </c>
      <c r="R355" s="17" t="str">
        <f t="shared" si="17"/>
        <v/>
      </c>
    </row>
    <row r="356" spans="1:18" x14ac:dyDescent="0.25">
      <c r="A356" s="4" t="str">
        <f>IF(Inddata!A371="","",Inddata!A371)</f>
        <v/>
      </c>
      <c r="B356" s="4" t="str">
        <f>IF(Inddata!B371="","",Inddata!B371)</f>
        <v/>
      </c>
      <c r="C356" s="4" t="str">
        <f>IF(Inddata!C371="","",Inddata!C371)</f>
        <v/>
      </c>
      <c r="D356" s="4" t="str">
        <f>IF(Inddata!D371="","",Inddata!D371)</f>
        <v/>
      </c>
      <c r="E356" s="4" t="str">
        <f>IF(Inddata!E371="","",Inddata!E371)</f>
        <v/>
      </c>
      <c r="F356" s="4" t="str">
        <f>IF(Inddata!F371="","",Inddata!F371)</f>
        <v/>
      </c>
      <c r="G356" s="4">
        <f>IF(Inddata!G371="","",Inddata!G371)</f>
        <v>0</v>
      </c>
      <c r="H356" s="4" t="str">
        <f>IF(Inddata!H371&gt;0.5,Inddata!H371,"")</f>
        <v/>
      </c>
      <c r="I356" s="4" t="str">
        <f>IF(Inddata!I371="","",Inddata!I371)</f>
        <v/>
      </c>
      <c r="J356" s="15" t="str">
        <f>IF(Beregningsark!AQ356="","",IF(OR(I356="Motorvejsstrækning",I356="Frakørselsflettestrækning",I356="Tilkørselsflettestrækning",I356="Motorvejsforgrening",I356="Motorvejssammenløb",I356="Motorvejsvekselstrækning",I356="Sideanlæg"),Beregningsark!AK356*Beregningsark!J356*Beregningsark!K356*Beregningsark!L356*Beregningsark!N356*Beregningsark!P356*Beregningsark!R356*Beregningsark!S356*Beregningsark!T356*Beregningsark!Y356*Beregningsark!Z356*Beregningsark!AB356*Beregningsark!AD356*Beregningsark!AF356*Beregningsark!AJ356,Beregningsark!AK356*Beregningsark!J356*Beregningsark!K356*Beregningsark!L356*Beregningsark!N356*Beregningsark!P356*Beregningsark!R356*Beregningsark!S356*Beregningsark!T356*Beregningsark!Y356*Beregningsark!Z356*Beregningsark!AB356*Beregningsark!AD356*Beregningsark!AF356*Beregningsark!AJ356*0.7672))</f>
        <v/>
      </c>
      <c r="K356" s="15" t="str">
        <f>IF(Beregningsark!AQ356="","",IF(OR(I356="Motorvejsstrækning",I356="Frakørselsflettestrækning",I356="Tilkørselsflettestrækning",I356="Motorvejsforgrening",I356="Motorvejssammenløb",I356="Motorvejsvekselstrækning",I356="Sideanlæg"),Beregningsark!AL356*Beregningsark!J356*Beregningsark!K356*Beregningsark!M356*Beregningsark!O356*Beregningsark!P356*Beregningsark!Q356*Beregningsark!R356*Beregningsark!S356*Beregningsark!T356*Beregningsark!Y356*Beregningsark!AA356*Beregningsark!AC356*Beregningsark!AE356*Beregningsark!AG356*Beregningsark!AJ356,Beregningsark!AL356*Beregningsark!J356*Beregningsark!K356*Beregningsark!M356*Beregningsark!O356*Beregningsark!P356*Beregningsark!Q356*Beregningsark!R356*Beregningsark!S356*Beregningsark!T356*Beregningsark!Y356*Beregningsark!AA356*Beregningsark!AC356*Beregningsark!AE356*Beregningsark!AG356*Beregningsark!AJ356*0.8833))</f>
        <v/>
      </c>
      <c r="L356" s="15" t="str">
        <f>IF(Beregningsark!AQ356="","",IF(OR(I356="Motorvejsstrækning",I356="Frakørselsflettestrækning",I356="Tilkørselsflettestrækning",I356="Motorvejsforgrening",I356="Motorvejssammenløb",I356="Motorvejsvekselstrækning",I356="Sideanlæg"),Beregningsark!AM356*Beregningsark!J356*Beregningsark!K356*Beregningsark!M356*Beregningsark!O356*Beregningsark!P356*Beregningsark!Q356*Beregningsark!R356*Beregningsark!S356*Beregningsark!U356*Beregningsark!Y356*Beregningsark!AA356*Beregningsark!AC356*Beregningsark!AE356*Beregningsark!AG356*Beregningsark!AJ356,Beregningsark!AM356*Beregningsark!J356*Beregningsark!K356*Beregningsark!M356*Beregningsark!O356*Beregningsark!P356*Beregningsark!Q356*Beregningsark!R356*Beregningsark!S356*Beregningsark!U356*Beregningsark!Y356*Beregningsark!AA356*Beregningsark!AC356*Beregningsark!AE356*Beregningsark!AG356*Beregningsark!AJ356*1.1176))</f>
        <v/>
      </c>
      <c r="M356" s="15" t="str">
        <f t="shared" si="15"/>
        <v/>
      </c>
      <c r="N356" s="15" t="str">
        <f>IF(Beregningsark!AQ356="","",IF(OR(I356="Motorvejsstrækning",I356="Frakørselsflettestrækning",I356="Tilkørselsflettestrækning",I356="Motorvejsforgrening",I356="Motorvejssammenløb",I356="Motorvejsvekselstrækning",I356="Sideanlæg"),Beregningsark!AN356*Beregningsark!J356*Beregningsark!K356*Beregningsark!L356*Beregningsark!N356*Beregningsark!P356*Beregningsark!R356*Beregningsark!S356*Beregningsark!V356*Beregningsark!Y356*Beregningsark!Z356*Beregningsark!AB356*Beregningsark!AD356*Beregningsark!AH356*Beregningsark!AJ356,Beregningsark!AN356*Beregningsark!J356*Beregningsark!K356*Beregningsark!L356*Beregningsark!N356*Beregningsark!P356*Beregningsark!R356*Beregningsark!S356*Beregningsark!V356*Beregningsark!Y356*Beregningsark!Z356*Beregningsark!AB356*Beregningsark!AD356*Beregningsark!AH356*Beregningsark!AJ356*0.7672))</f>
        <v/>
      </c>
      <c r="O356" s="15" t="str">
        <f>IF(Beregningsark!AQ356="","",IF(OR(I356="Motorvejsstrækning",I356="Frakørselsflettestrækning",I356="Tilkørselsflettestrækning",I356="Motorvejsforgrening",I356="Motorvejssammenløb",I356="Motorvejsvekselstrækning",I356="Sideanlæg"),Beregningsark!AO356*Beregningsark!J356*Beregningsark!K356*Beregningsark!L356*Beregningsark!N356*Beregningsark!P356*Beregningsark!R356*Beregningsark!S356*Beregningsark!W356*Beregningsark!Y356*Beregningsark!Z356*Beregningsark!AB356*Beregningsark!AD356*Beregningsark!AH356*Beregningsark!AJ356,Beregningsark!AO356*Beregningsark!J356*Beregningsark!K356*Beregningsark!L356*Beregningsark!N356*Beregningsark!P356*Beregningsark!R356*Beregningsark!S356*Beregningsark!W356*Beregningsark!Y356*Beregningsark!Z356*Beregningsark!AB356*Beregningsark!AD356*Beregningsark!AH356*Beregningsark!AJ356*0.7672))</f>
        <v/>
      </c>
      <c r="P356" s="15" t="str">
        <f>IF(Beregningsark!AQ356="","",IF(OR(I356="Motorvejsstrækning",I356="Frakørselsflettestrækning",I356="Tilkørselsflettestrækning",I356="Motorvejsforgrening",I356="Motorvejssammenløb",I356="Motorvejsvekselstrækning",I356="Sideanlæg"),Beregningsark!AP356*Beregningsark!J356*Beregningsark!K356*Beregningsark!L356*Beregningsark!N356*Beregningsark!P356*Beregningsark!R356*Beregningsark!S356*Beregningsark!X356*Beregningsark!Y356*Beregningsark!Z356*Beregningsark!AB356*Beregningsark!AD356*Beregningsark!AI356*Beregningsark!AJ356,Beregningsark!AP356*Beregningsark!J356*Beregningsark!K356*Beregningsark!L356*Beregningsark!N356*Beregningsark!P356*Beregningsark!R356*Beregningsark!S356*Beregningsark!X356*Beregningsark!Y356*Beregningsark!Z356*Beregningsark!AB356*Beregningsark!AD356*Beregningsark!AI356*Beregningsark!AJ356*0.7672))</f>
        <v/>
      </c>
      <c r="Q356" s="15" t="str">
        <f t="shared" si="16"/>
        <v/>
      </c>
      <c r="R356" s="17" t="str">
        <f t="shared" si="17"/>
        <v/>
      </c>
    </row>
    <row r="357" spans="1:18" x14ac:dyDescent="0.25">
      <c r="A357" s="4" t="str">
        <f>IF(Inddata!A372="","",Inddata!A372)</f>
        <v/>
      </c>
      <c r="B357" s="4" t="str">
        <f>IF(Inddata!B372="","",Inddata!B372)</f>
        <v/>
      </c>
      <c r="C357" s="4" t="str">
        <f>IF(Inddata!C372="","",Inddata!C372)</f>
        <v/>
      </c>
      <c r="D357" s="4" t="str">
        <f>IF(Inddata!D372="","",Inddata!D372)</f>
        <v/>
      </c>
      <c r="E357" s="4" t="str">
        <f>IF(Inddata!E372="","",Inddata!E372)</f>
        <v/>
      </c>
      <c r="F357" s="4" t="str">
        <f>IF(Inddata!F372="","",Inddata!F372)</f>
        <v/>
      </c>
      <c r="G357" s="4">
        <f>IF(Inddata!G372="","",Inddata!G372)</f>
        <v>0</v>
      </c>
      <c r="H357" s="4" t="str">
        <f>IF(Inddata!H372&gt;0.5,Inddata!H372,"")</f>
        <v/>
      </c>
      <c r="I357" s="4" t="str">
        <f>IF(Inddata!I372="","",Inddata!I372)</f>
        <v/>
      </c>
      <c r="J357" s="15" t="str">
        <f>IF(Beregningsark!AQ357="","",IF(OR(I357="Motorvejsstrækning",I357="Frakørselsflettestrækning",I357="Tilkørselsflettestrækning",I357="Motorvejsforgrening",I357="Motorvejssammenløb",I357="Motorvejsvekselstrækning",I357="Sideanlæg"),Beregningsark!AK357*Beregningsark!J357*Beregningsark!K357*Beregningsark!L357*Beregningsark!N357*Beregningsark!P357*Beregningsark!R357*Beregningsark!S357*Beregningsark!T357*Beregningsark!Y357*Beregningsark!Z357*Beregningsark!AB357*Beregningsark!AD357*Beregningsark!AF357*Beregningsark!AJ357,Beregningsark!AK357*Beregningsark!J357*Beregningsark!K357*Beregningsark!L357*Beregningsark!N357*Beregningsark!P357*Beregningsark!R357*Beregningsark!S357*Beregningsark!T357*Beregningsark!Y357*Beregningsark!Z357*Beregningsark!AB357*Beregningsark!AD357*Beregningsark!AF357*Beregningsark!AJ357*0.7672))</f>
        <v/>
      </c>
      <c r="K357" s="15" t="str">
        <f>IF(Beregningsark!AQ357="","",IF(OR(I357="Motorvejsstrækning",I357="Frakørselsflettestrækning",I357="Tilkørselsflettestrækning",I357="Motorvejsforgrening",I357="Motorvejssammenløb",I357="Motorvejsvekselstrækning",I357="Sideanlæg"),Beregningsark!AL357*Beregningsark!J357*Beregningsark!K357*Beregningsark!M357*Beregningsark!O357*Beregningsark!P357*Beregningsark!Q357*Beregningsark!R357*Beregningsark!S357*Beregningsark!T357*Beregningsark!Y357*Beregningsark!AA357*Beregningsark!AC357*Beregningsark!AE357*Beregningsark!AG357*Beregningsark!AJ357,Beregningsark!AL357*Beregningsark!J357*Beregningsark!K357*Beregningsark!M357*Beregningsark!O357*Beregningsark!P357*Beregningsark!Q357*Beregningsark!R357*Beregningsark!S357*Beregningsark!T357*Beregningsark!Y357*Beregningsark!AA357*Beregningsark!AC357*Beregningsark!AE357*Beregningsark!AG357*Beregningsark!AJ357*0.8833))</f>
        <v/>
      </c>
      <c r="L357" s="15" t="str">
        <f>IF(Beregningsark!AQ357="","",IF(OR(I357="Motorvejsstrækning",I357="Frakørselsflettestrækning",I357="Tilkørselsflettestrækning",I357="Motorvejsforgrening",I357="Motorvejssammenløb",I357="Motorvejsvekselstrækning",I357="Sideanlæg"),Beregningsark!AM357*Beregningsark!J357*Beregningsark!K357*Beregningsark!M357*Beregningsark!O357*Beregningsark!P357*Beregningsark!Q357*Beregningsark!R357*Beregningsark!S357*Beregningsark!U357*Beregningsark!Y357*Beregningsark!AA357*Beregningsark!AC357*Beregningsark!AE357*Beregningsark!AG357*Beregningsark!AJ357,Beregningsark!AM357*Beregningsark!J357*Beregningsark!K357*Beregningsark!M357*Beregningsark!O357*Beregningsark!P357*Beregningsark!Q357*Beregningsark!R357*Beregningsark!S357*Beregningsark!U357*Beregningsark!Y357*Beregningsark!AA357*Beregningsark!AC357*Beregningsark!AE357*Beregningsark!AG357*Beregningsark!AJ357*1.1176))</f>
        <v/>
      </c>
      <c r="M357" s="15" t="str">
        <f t="shared" si="15"/>
        <v/>
      </c>
      <c r="N357" s="15" t="str">
        <f>IF(Beregningsark!AQ357="","",IF(OR(I357="Motorvejsstrækning",I357="Frakørselsflettestrækning",I357="Tilkørselsflettestrækning",I357="Motorvejsforgrening",I357="Motorvejssammenløb",I357="Motorvejsvekselstrækning",I357="Sideanlæg"),Beregningsark!AN357*Beregningsark!J357*Beregningsark!K357*Beregningsark!L357*Beregningsark!N357*Beregningsark!P357*Beregningsark!R357*Beregningsark!S357*Beregningsark!V357*Beregningsark!Y357*Beregningsark!Z357*Beregningsark!AB357*Beregningsark!AD357*Beregningsark!AH357*Beregningsark!AJ357,Beregningsark!AN357*Beregningsark!J357*Beregningsark!K357*Beregningsark!L357*Beregningsark!N357*Beregningsark!P357*Beregningsark!R357*Beregningsark!S357*Beregningsark!V357*Beregningsark!Y357*Beregningsark!Z357*Beregningsark!AB357*Beregningsark!AD357*Beregningsark!AH357*Beregningsark!AJ357*0.7672))</f>
        <v/>
      </c>
      <c r="O357" s="15" t="str">
        <f>IF(Beregningsark!AQ357="","",IF(OR(I357="Motorvejsstrækning",I357="Frakørselsflettestrækning",I357="Tilkørselsflettestrækning",I357="Motorvejsforgrening",I357="Motorvejssammenløb",I357="Motorvejsvekselstrækning",I357="Sideanlæg"),Beregningsark!AO357*Beregningsark!J357*Beregningsark!K357*Beregningsark!L357*Beregningsark!N357*Beregningsark!P357*Beregningsark!R357*Beregningsark!S357*Beregningsark!W357*Beregningsark!Y357*Beregningsark!Z357*Beregningsark!AB357*Beregningsark!AD357*Beregningsark!AH357*Beregningsark!AJ357,Beregningsark!AO357*Beregningsark!J357*Beregningsark!K357*Beregningsark!L357*Beregningsark!N357*Beregningsark!P357*Beregningsark!R357*Beregningsark!S357*Beregningsark!W357*Beregningsark!Y357*Beregningsark!Z357*Beregningsark!AB357*Beregningsark!AD357*Beregningsark!AH357*Beregningsark!AJ357*0.7672))</f>
        <v/>
      </c>
      <c r="P357" s="15" t="str">
        <f>IF(Beregningsark!AQ357="","",IF(OR(I357="Motorvejsstrækning",I357="Frakørselsflettestrækning",I357="Tilkørselsflettestrækning",I357="Motorvejsforgrening",I357="Motorvejssammenløb",I357="Motorvejsvekselstrækning",I357="Sideanlæg"),Beregningsark!AP357*Beregningsark!J357*Beregningsark!K357*Beregningsark!L357*Beregningsark!N357*Beregningsark!P357*Beregningsark!R357*Beregningsark!S357*Beregningsark!X357*Beregningsark!Y357*Beregningsark!Z357*Beregningsark!AB357*Beregningsark!AD357*Beregningsark!AI357*Beregningsark!AJ357,Beregningsark!AP357*Beregningsark!J357*Beregningsark!K357*Beregningsark!L357*Beregningsark!N357*Beregningsark!P357*Beregningsark!R357*Beregningsark!S357*Beregningsark!X357*Beregningsark!Y357*Beregningsark!Z357*Beregningsark!AB357*Beregningsark!AD357*Beregningsark!AI357*Beregningsark!AJ357*0.7672))</f>
        <v/>
      </c>
      <c r="Q357" s="15" t="str">
        <f t="shared" si="16"/>
        <v/>
      </c>
      <c r="R357" s="17" t="str">
        <f t="shared" si="17"/>
        <v/>
      </c>
    </row>
    <row r="358" spans="1:18" x14ac:dyDescent="0.25">
      <c r="A358" s="4" t="str">
        <f>IF(Inddata!A373="","",Inddata!A373)</f>
        <v/>
      </c>
      <c r="B358" s="4" t="str">
        <f>IF(Inddata!B373="","",Inddata!B373)</f>
        <v/>
      </c>
      <c r="C358" s="4" t="str">
        <f>IF(Inddata!C373="","",Inddata!C373)</f>
        <v/>
      </c>
      <c r="D358" s="4" t="str">
        <f>IF(Inddata!D373="","",Inddata!D373)</f>
        <v/>
      </c>
      <c r="E358" s="4" t="str">
        <f>IF(Inddata!E373="","",Inddata!E373)</f>
        <v/>
      </c>
      <c r="F358" s="4" t="str">
        <f>IF(Inddata!F373="","",Inddata!F373)</f>
        <v/>
      </c>
      <c r="G358" s="4">
        <f>IF(Inddata!G373="","",Inddata!G373)</f>
        <v>0</v>
      </c>
      <c r="H358" s="4" t="str">
        <f>IF(Inddata!H373&gt;0.5,Inddata!H373,"")</f>
        <v/>
      </c>
      <c r="I358" s="4" t="str">
        <f>IF(Inddata!I373="","",Inddata!I373)</f>
        <v/>
      </c>
      <c r="J358" s="15" t="str">
        <f>IF(Beregningsark!AQ358="","",IF(OR(I358="Motorvejsstrækning",I358="Frakørselsflettestrækning",I358="Tilkørselsflettestrækning",I358="Motorvejsforgrening",I358="Motorvejssammenløb",I358="Motorvejsvekselstrækning",I358="Sideanlæg"),Beregningsark!AK358*Beregningsark!J358*Beregningsark!K358*Beregningsark!L358*Beregningsark!N358*Beregningsark!P358*Beregningsark!R358*Beregningsark!S358*Beregningsark!T358*Beregningsark!Y358*Beregningsark!Z358*Beregningsark!AB358*Beregningsark!AD358*Beregningsark!AF358*Beregningsark!AJ358,Beregningsark!AK358*Beregningsark!J358*Beregningsark!K358*Beregningsark!L358*Beregningsark!N358*Beregningsark!P358*Beregningsark!R358*Beregningsark!S358*Beregningsark!T358*Beregningsark!Y358*Beregningsark!Z358*Beregningsark!AB358*Beregningsark!AD358*Beregningsark!AF358*Beregningsark!AJ358*0.7672))</f>
        <v/>
      </c>
      <c r="K358" s="15" t="str">
        <f>IF(Beregningsark!AQ358="","",IF(OR(I358="Motorvejsstrækning",I358="Frakørselsflettestrækning",I358="Tilkørselsflettestrækning",I358="Motorvejsforgrening",I358="Motorvejssammenløb",I358="Motorvejsvekselstrækning",I358="Sideanlæg"),Beregningsark!AL358*Beregningsark!J358*Beregningsark!K358*Beregningsark!M358*Beregningsark!O358*Beregningsark!P358*Beregningsark!Q358*Beregningsark!R358*Beregningsark!S358*Beregningsark!T358*Beregningsark!Y358*Beregningsark!AA358*Beregningsark!AC358*Beregningsark!AE358*Beregningsark!AG358*Beregningsark!AJ358,Beregningsark!AL358*Beregningsark!J358*Beregningsark!K358*Beregningsark!M358*Beregningsark!O358*Beregningsark!P358*Beregningsark!Q358*Beregningsark!R358*Beregningsark!S358*Beregningsark!T358*Beregningsark!Y358*Beregningsark!AA358*Beregningsark!AC358*Beregningsark!AE358*Beregningsark!AG358*Beregningsark!AJ358*0.8833))</f>
        <v/>
      </c>
      <c r="L358" s="15" t="str">
        <f>IF(Beregningsark!AQ358="","",IF(OR(I358="Motorvejsstrækning",I358="Frakørselsflettestrækning",I358="Tilkørselsflettestrækning",I358="Motorvejsforgrening",I358="Motorvejssammenløb",I358="Motorvejsvekselstrækning",I358="Sideanlæg"),Beregningsark!AM358*Beregningsark!J358*Beregningsark!K358*Beregningsark!M358*Beregningsark!O358*Beregningsark!P358*Beregningsark!Q358*Beregningsark!R358*Beregningsark!S358*Beregningsark!U358*Beregningsark!Y358*Beregningsark!AA358*Beregningsark!AC358*Beregningsark!AE358*Beregningsark!AG358*Beregningsark!AJ358,Beregningsark!AM358*Beregningsark!J358*Beregningsark!K358*Beregningsark!M358*Beregningsark!O358*Beregningsark!P358*Beregningsark!Q358*Beregningsark!R358*Beregningsark!S358*Beregningsark!U358*Beregningsark!Y358*Beregningsark!AA358*Beregningsark!AC358*Beregningsark!AE358*Beregningsark!AG358*Beregningsark!AJ358*1.1176))</f>
        <v/>
      </c>
      <c r="M358" s="15" t="str">
        <f t="shared" si="15"/>
        <v/>
      </c>
      <c r="N358" s="15" t="str">
        <f>IF(Beregningsark!AQ358="","",IF(OR(I358="Motorvejsstrækning",I358="Frakørselsflettestrækning",I358="Tilkørselsflettestrækning",I358="Motorvejsforgrening",I358="Motorvejssammenløb",I358="Motorvejsvekselstrækning",I358="Sideanlæg"),Beregningsark!AN358*Beregningsark!J358*Beregningsark!K358*Beregningsark!L358*Beregningsark!N358*Beregningsark!P358*Beregningsark!R358*Beregningsark!S358*Beregningsark!V358*Beregningsark!Y358*Beregningsark!Z358*Beregningsark!AB358*Beregningsark!AD358*Beregningsark!AH358*Beregningsark!AJ358,Beregningsark!AN358*Beregningsark!J358*Beregningsark!K358*Beregningsark!L358*Beregningsark!N358*Beregningsark!P358*Beregningsark!R358*Beregningsark!S358*Beregningsark!V358*Beregningsark!Y358*Beregningsark!Z358*Beregningsark!AB358*Beregningsark!AD358*Beregningsark!AH358*Beregningsark!AJ358*0.7672))</f>
        <v/>
      </c>
      <c r="O358" s="15" t="str">
        <f>IF(Beregningsark!AQ358="","",IF(OR(I358="Motorvejsstrækning",I358="Frakørselsflettestrækning",I358="Tilkørselsflettestrækning",I358="Motorvejsforgrening",I358="Motorvejssammenløb",I358="Motorvejsvekselstrækning",I358="Sideanlæg"),Beregningsark!AO358*Beregningsark!J358*Beregningsark!K358*Beregningsark!L358*Beregningsark!N358*Beregningsark!P358*Beregningsark!R358*Beregningsark!S358*Beregningsark!W358*Beregningsark!Y358*Beregningsark!Z358*Beregningsark!AB358*Beregningsark!AD358*Beregningsark!AH358*Beregningsark!AJ358,Beregningsark!AO358*Beregningsark!J358*Beregningsark!K358*Beregningsark!L358*Beregningsark!N358*Beregningsark!P358*Beregningsark!R358*Beregningsark!S358*Beregningsark!W358*Beregningsark!Y358*Beregningsark!Z358*Beregningsark!AB358*Beregningsark!AD358*Beregningsark!AH358*Beregningsark!AJ358*0.7672))</f>
        <v/>
      </c>
      <c r="P358" s="15" t="str">
        <f>IF(Beregningsark!AQ358="","",IF(OR(I358="Motorvejsstrækning",I358="Frakørselsflettestrækning",I358="Tilkørselsflettestrækning",I358="Motorvejsforgrening",I358="Motorvejssammenløb",I358="Motorvejsvekselstrækning",I358="Sideanlæg"),Beregningsark!AP358*Beregningsark!J358*Beregningsark!K358*Beregningsark!L358*Beregningsark!N358*Beregningsark!P358*Beregningsark!R358*Beregningsark!S358*Beregningsark!X358*Beregningsark!Y358*Beregningsark!Z358*Beregningsark!AB358*Beregningsark!AD358*Beregningsark!AI358*Beregningsark!AJ358,Beregningsark!AP358*Beregningsark!J358*Beregningsark!K358*Beregningsark!L358*Beregningsark!N358*Beregningsark!P358*Beregningsark!R358*Beregningsark!S358*Beregningsark!X358*Beregningsark!Y358*Beregningsark!Z358*Beregningsark!AB358*Beregningsark!AD358*Beregningsark!AI358*Beregningsark!AJ358*0.7672))</f>
        <v/>
      </c>
      <c r="Q358" s="15" t="str">
        <f t="shared" si="16"/>
        <v/>
      </c>
      <c r="R358" s="17" t="str">
        <f t="shared" si="17"/>
        <v/>
      </c>
    </row>
    <row r="359" spans="1:18" x14ac:dyDescent="0.25">
      <c r="A359" s="4" t="str">
        <f>IF(Inddata!A374="","",Inddata!A374)</f>
        <v/>
      </c>
      <c r="B359" s="4" t="str">
        <f>IF(Inddata!B374="","",Inddata!B374)</f>
        <v/>
      </c>
      <c r="C359" s="4" t="str">
        <f>IF(Inddata!C374="","",Inddata!C374)</f>
        <v/>
      </c>
      <c r="D359" s="4" t="str">
        <f>IF(Inddata!D374="","",Inddata!D374)</f>
        <v/>
      </c>
      <c r="E359" s="4" t="str">
        <f>IF(Inddata!E374="","",Inddata!E374)</f>
        <v/>
      </c>
      <c r="F359" s="4" t="str">
        <f>IF(Inddata!F374="","",Inddata!F374)</f>
        <v/>
      </c>
      <c r="G359" s="4">
        <f>IF(Inddata!G374="","",Inddata!G374)</f>
        <v>0</v>
      </c>
      <c r="H359" s="4" t="str">
        <f>IF(Inddata!H374&gt;0.5,Inddata!H374,"")</f>
        <v/>
      </c>
      <c r="I359" s="4" t="str">
        <f>IF(Inddata!I374="","",Inddata!I374)</f>
        <v/>
      </c>
      <c r="J359" s="15" t="str">
        <f>IF(Beregningsark!AQ359="","",IF(OR(I359="Motorvejsstrækning",I359="Frakørselsflettestrækning",I359="Tilkørselsflettestrækning",I359="Motorvejsforgrening",I359="Motorvejssammenløb",I359="Motorvejsvekselstrækning",I359="Sideanlæg"),Beregningsark!AK359*Beregningsark!J359*Beregningsark!K359*Beregningsark!L359*Beregningsark!N359*Beregningsark!P359*Beregningsark!R359*Beregningsark!S359*Beregningsark!T359*Beregningsark!Y359*Beregningsark!Z359*Beregningsark!AB359*Beregningsark!AD359*Beregningsark!AF359*Beregningsark!AJ359,Beregningsark!AK359*Beregningsark!J359*Beregningsark!K359*Beregningsark!L359*Beregningsark!N359*Beregningsark!P359*Beregningsark!R359*Beregningsark!S359*Beregningsark!T359*Beregningsark!Y359*Beregningsark!Z359*Beregningsark!AB359*Beregningsark!AD359*Beregningsark!AF359*Beregningsark!AJ359*0.7672))</f>
        <v/>
      </c>
      <c r="K359" s="15" t="str">
        <f>IF(Beregningsark!AQ359="","",IF(OR(I359="Motorvejsstrækning",I359="Frakørselsflettestrækning",I359="Tilkørselsflettestrækning",I359="Motorvejsforgrening",I359="Motorvejssammenløb",I359="Motorvejsvekselstrækning",I359="Sideanlæg"),Beregningsark!AL359*Beregningsark!J359*Beregningsark!K359*Beregningsark!M359*Beregningsark!O359*Beregningsark!P359*Beregningsark!Q359*Beregningsark!R359*Beregningsark!S359*Beregningsark!T359*Beregningsark!Y359*Beregningsark!AA359*Beregningsark!AC359*Beregningsark!AE359*Beregningsark!AG359*Beregningsark!AJ359,Beregningsark!AL359*Beregningsark!J359*Beregningsark!K359*Beregningsark!M359*Beregningsark!O359*Beregningsark!P359*Beregningsark!Q359*Beregningsark!R359*Beregningsark!S359*Beregningsark!T359*Beregningsark!Y359*Beregningsark!AA359*Beregningsark!AC359*Beregningsark!AE359*Beregningsark!AG359*Beregningsark!AJ359*0.8833))</f>
        <v/>
      </c>
      <c r="L359" s="15" t="str">
        <f>IF(Beregningsark!AQ359="","",IF(OR(I359="Motorvejsstrækning",I359="Frakørselsflettestrækning",I359="Tilkørselsflettestrækning",I359="Motorvejsforgrening",I359="Motorvejssammenløb",I359="Motorvejsvekselstrækning",I359="Sideanlæg"),Beregningsark!AM359*Beregningsark!J359*Beregningsark!K359*Beregningsark!M359*Beregningsark!O359*Beregningsark!P359*Beregningsark!Q359*Beregningsark!R359*Beregningsark!S359*Beregningsark!U359*Beregningsark!Y359*Beregningsark!AA359*Beregningsark!AC359*Beregningsark!AE359*Beregningsark!AG359*Beregningsark!AJ359,Beregningsark!AM359*Beregningsark!J359*Beregningsark!K359*Beregningsark!M359*Beregningsark!O359*Beregningsark!P359*Beregningsark!Q359*Beregningsark!R359*Beregningsark!S359*Beregningsark!U359*Beregningsark!Y359*Beregningsark!AA359*Beregningsark!AC359*Beregningsark!AE359*Beregningsark!AG359*Beregningsark!AJ359*1.1176))</f>
        <v/>
      </c>
      <c r="M359" s="15" t="str">
        <f t="shared" si="15"/>
        <v/>
      </c>
      <c r="N359" s="15" t="str">
        <f>IF(Beregningsark!AQ359="","",IF(OR(I359="Motorvejsstrækning",I359="Frakørselsflettestrækning",I359="Tilkørselsflettestrækning",I359="Motorvejsforgrening",I359="Motorvejssammenløb",I359="Motorvejsvekselstrækning",I359="Sideanlæg"),Beregningsark!AN359*Beregningsark!J359*Beregningsark!K359*Beregningsark!L359*Beregningsark!N359*Beregningsark!P359*Beregningsark!R359*Beregningsark!S359*Beregningsark!V359*Beregningsark!Y359*Beregningsark!Z359*Beregningsark!AB359*Beregningsark!AD359*Beregningsark!AH359*Beregningsark!AJ359,Beregningsark!AN359*Beregningsark!J359*Beregningsark!K359*Beregningsark!L359*Beregningsark!N359*Beregningsark!P359*Beregningsark!R359*Beregningsark!S359*Beregningsark!V359*Beregningsark!Y359*Beregningsark!Z359*Beregningsark!AB359*Beregningsark!AD359*Beregningsark!AH359*Beregningsark!AJ359*0.7672))</f>
        <v/>
      </c>
      <c r="O359" s="15" t="str">
        <f>IF(Beregningsark!AQ359="","",IF(OR(I359="Motorvejsstrækning",I359="Frakørselsflettestrækning",I359="Tilkørselsflettestrækning",I359="Motorvejsforgrening",I359="Motorvejssammenløb",I359="Motorvejsvekselstrækning",I359="Sideanlæg"),Beregningsark!AO359*Beregningsark!J359*Beregningsark!K359*Beregningsark!L359*Beregningsark!N359*Beregningsark!P359*Beregningsark!R359*Beregningsark!S359*Beregningsark!W359*Beregningsark!Y359*Beregningsark!Z359*Beregningsark!AB359*Beregningsark!AD359*Beregningsark!AH359*Beregningsark!AJ359,Beregningsark!AO359*Beregningsark!J359*Beregningsark!K359*Beregningsark!L359*Beregningsark!N359*Beregningsark!P359*Beregningsark!R359*Beregningsark!S359*Beregningsark!W359*Beregningsark!Y359*Beregningsark!Z359*Beregningsark!AB359*Beregningsark!AD359*Beregningsark!AH359*Beregningsark!AJ359*0.7672))</f>
        <v/>
      </c>
      <c r="P359" s="15" t="str">
        <f>IF(Beregningsark!AQ359="","",IF(OR(I359="Motorvejsstrækning",I359="Frakørselsflettestrækning",I359="Tilkørselsflettestrækning",I359="Motorvejsforgrening",I359="Motorvejssammenløb",I359="Motorvejsvekselstrækning",I359="Sideanlæg"),Beregningsark!AP359*Beregningsark!J359*Beregningsark!K359*Beregningsark!L359*Beregningsark!N359*Beregningsark!P359*Beregningsark!R359*Beregningsark!S359*Beregningsark!X359*Beregningsark!Y359*Beregningsark!Z359*Beregningsark!AB359*Beregningsark!AD359*Beregningsark!AI359*Beregningsark!AJ359,Beregningsark!AP359*Beregningsark!J359*Beregningsark!K359*Beregningsark!L359*Beregningsark!N359*Beregningsark!P359*Beregningsark!R359*Beregningsark!S359*Beregningsark!X359*Beregningsark!Y359*Beregningsark!Z359*Beregningsark!AB359*Beregningsark!AD359*Beregningsark!AI359*Beregningsark!AJ359*0.7672))</f>
        <v/>
      </c>
      <c r="Q359" s="15" t="str">
        <f t="shared" si="16"/>
        <v/>
      </c>
      <c r="R359" s="17" t="str">
        <f t="shared" si="17"/>
        <v/>
      </c>
    </row>
    <row r="360" spans="1:18" x14ac:dyDescent="0.25">
      <c r="A360" s="4" t="str">
        <f>IF(Inddata!A375="","",Inddata!A375)</f>
        <v/>
      </c>
      <c r="B360" s="4" t="str">
        <f>IF(Inddata!B375="","",Inddata!B375)</f>
        <v/>
      </c>
      <c r="C360" s="4" t="str">
        <f>IF(Inddata!C375="","",Inddata!C375)</f>
        <v/>
      </c>
      <c r="D360" s="4" t="str">
        <f>IF(Inddata!D375="","",Inddata!D375)</f>
        <v/>
      </c>
      <c r="E360" s="4" t="str">
        <f>IF(Inddata!E375="","",Inddata!E375)</f>
        <v/>
      </c>
      <c r="F360" s="4" t="str">
        <f>IF(Inddata!F375="","",Inddata!F375)</f>
        <v/>
      </c>
      <c r="G360" s="4">
        <f>IF(Inddata!G375="","",Inddata!G375)</f>
        <v>0</v>
      </c>
      <c r="H360" s="4" t="str">
        <f>IF(Inddata!H375&gt;0.5,Inddata!H375,"")</f>
        <v/>
      </c>
      <c r="I360" s="4" t="str">
        <f>IF(Inddata!I375="","",Inddata!I375)</f>
        <v/>
      </c>
      <c r="J360" s="15" t="str">
        <f>IF(Beregningsark!AQ360="","",IF(OR(I360="Motorvejsstrækning",I360="Frakørselsflettestrækning",I360="Tilkørselsflettestrækning",I360="Motorvejsforgrening",I360="Motorvejssammenløb",I360="Motorvejsvekselstrækning",I360="Sideanlæg"),Beregningsark!AK360*Beregningsark!J360*Beregningsark!K360*Beregningsark!L360*Beregningsark!N360*Beregningsark!P360*Beregningsark!R360*Beregningsark!S360*Beregningsark!T360*Beregningsark!Y360*Beregningsark!Z360*Beregningsark!AB360*Beregningsark!AD360*Beregningsark!AF360*Beregningsark!AJ360,Beregningsark!AK360*Beregningsark!J360*Beregningsark!K360*Beregningsark!L360*Beregningsark!N360*Beregningsark!P360*Beregningsark!R360*Beregningsark!S360*Beregningsark!T360*Beregningsark!Y360*Beregningsark!Z360*Beregningsark!AB360*Beregningsark!AD360*Beregningsark!AF360*Beregningsark!AJ360*0.7672))</f>
        <v/>
      </c>
      <c r="K360" s="15" t="str">
        <f>IF(Beregningsark!AQ360="","",IF(OR(I360="Motorvejsstrækning",I360="Frakørselsflettestrækning",I360="Tilkørselsflettestrækning",I360="Motorvejsforgrening",I360="Motorvejssammenløb",I360="Motorvejsvekselstrækning",I360="Sideanlæg"),Beregningsark!AL360*Beregningsark!J360*Beregningsark!K360*Beregningsark!M360*Beregningsark!O360*Beregningsark!P360*Beregningsark!Q360*Beregningsark!R360*Beregningsark!S360*Beregningsark!T360*Beregningsark!Y360*Beregningsark!AA360*Beregningsark!AC360*Beregningsark!AE360*Beregningsark!AG360*Beregningsark!AJ360,Beregningsark!AL360*Beregningsark!J360*Beregningsark!K360*Beregningsark!M360*Beregningsark!O360*Beregningsark!P360*Beregningsark!Q360*Beregningsark!R360*Beregningsark!S360*Beregningsark!T360*Beregningsark!Y360*Beregningsark!AA360*Beregningsark!AC360*Beregningsark!AE360*Beregningsark!AG360*Beregningsark!AJ360*0.8833))</f>
        <v/>
      </c>
      <c r="L360" s="15" t="str">
        <f>IF(Beregningsark!AQ360="","",IF(OR(I360="Motorvejsstrækning",I360="Frakørselsflettestrækning",I360="Tilkørselsflettestrækning",I360="Motorvejsforgrening",I360="Motorvejssammenløb",I360="Motorvejsvekselstrækning",I360="Sideanlæg"),Beregningsark!AM360*Beregningsark!J360*Beregningsark!K360*Beregningsark!M360*Beregningsark!O360*Beregningsark!P360*Beregningsark!Q360*Beregningsark!R360*Beregningsark!S360*Beregningsark!U360*Beregningsark!Y360*Beregningsark!AA360*Beregningsark!AC360*Beregningsark!AE360*Beregningsark!AG360*Beregningsark!AJ360,Beregningsark!AM360*Beregningsark!J360*Beregningsark!K360*Beregningsark!M360*Beregningsark!O360*Beregningsark!P360*Beregningsark!Q360*Beregningsark!R360*Beregningsark!S360*Beregningsark!U360*Beregningsark!Y360*Beregningsark!AA360*Beregningsark!AC360*Beregningsark!AE360*Beregningsark!AG360*Beregningsark!AJ360*1.1176))</f>
        <v/>
      </c>
      <c r="M360" s="15" t="str">
        <f t="shared" si="15"/>
        <v/>
      </c>
      <c r="N360" s="15" t="str">
        <f>IF(Beregningsark!AQ360="","",IF(OR(I360="Motorvejsstrækning",I360="Frakørselsflettestrækning",I360="Tilkørselsflettestrækning",I360="Motorvejsforgrening",I360="Motorvejssammenløb",I360="Motorvejsvekselstrækning",I360="Sideanlæg"),Beregningsark!AN360*Beregningsark!J360*Beregningsark!K360*Beregningsark!L360*Beregningsark!N360*Beregningsark!P360*Beregningsark!R360*Beregningsark!S360*Beregningsark!V360*Beregningsark!Y360*Beregningsark!Z360*Beregningsark!AB360*Beregningsark!AD360*Beregningsark!AH360*Beregningsark!AJ360,Beregningsark!AN360*Beregningsark!J360*Beregningsark!K360*Beregningsark!L360*Beregningsark!N360*Beregningsark!P360*Beregningsark!R360*Beregningsark!S360*Beregningsark!V360*Beregningsark!Y360*Beregningsark!Z360*Beregningsark!AB360*Beregningsark!AD360*Beregningsark!AH360*Beregningsark!AJ360*0.7672))</f>
        <v/>
      </c>
      <c r="O360" s="15" t="str">
        <f>IF(Beregningsark!AQ360="","",IF(OR(I360="Motorvejsstrækning",I360="Frakørselsflettestrækning",I360="Tilkørselsflettestrækning",I360="Motorvejsforgrening",I360="Motorvejssammenløb",I360="Motorvejsvekselstrækning",I360="Sideanlæg"),Beregningsark!AO360*Beregningsark!J360*Beregningsark!K360*Beregningsark!L360*Beregningsark!N360*Beregningsark!P360*Beregningsark!R360*Beregningsark!S360*Beregningsark!W360*Beregningsark!Y360*Beregningsark!Z360*Beregningsark!AB360*Beregningsark!AD360*Beregningsark!AH360*Beregningsark!AJ360,Beregningsark!AO360*Beregningsark!J360*Beregningsark!K360*Beregningsark!L360*Beregningsark!N360*Beregningsark!P360*Beregningsark!R360*Beregningsark!S360*Beregningsark!W360*Beregningsark!Y360*Beregningsark!Z360*Beregningsark!AB360*Beregningsark!AD360*Beregningsark!AH360*Beregningsark!AJ360*0.7672))</f>
        <v/>
      </c>
      <c r="P360" s="15" t="str">
        <f>IF(Beregningsark!AQ360="","",IF(OR(I360="Motorvejsstrækning",I360="Frakørselsflettestrækning",I360="Tilkørselsflettestrækning",I360="Motorvejsforgrening",I360="Motorvejssammenløb",I360="Motorvejsvekselstrækning",I360="Sideanlæg"),Beregningsark!AP360*Beregningsark!J360*Beregningsark!K360*Beregningsark!L360*Beregningsark!N360*Beregningsark!P360*Beregningsark!R360*Beregningsark!S360*Beregningsark!X360*Beregningsark!Y360*Beregningsark!Z360*Beregningsark!AB360*Beregningsark!AD360*Beregningsark!AI360*Beregningsark!AJ360,Beregningsark!AP360*Beregningsark!J360*Beregningsark!K360*Beregningsark!L360*Beregningsark!N360*Beregningsark!P360*Beregningsark!R360*Beregningsark!S360*Beregningsark!X360*Beregningsark!Y360*Beregningsark!Z360*Beregningsark!AB360*Beregningsark!AD360*Beregningsark!AI360*Beregningsark!AJ360*0.7672))</f>
        <v/>
      </c>
      <c r="Q360" s="15" t="str">
        <f t="shared" si="16"/>
        <v/>
      </c>
      <c r="R360" s="17" t="str">
        <f t="shared" si="17"/>
        <v/>
      </c>
    </row>
    <row r="361" spans="1:18" x14ac:dyDescent="0.25">
      <c r="A361" s="4" t="str">
        <f>IF(Inddata!A376="","",Inddata!A376)</f>
        <v/>
      </c>
      <c r="B361" s="4" t="str">
        <f>IF(Inddata!B376="","",Inddata!B376)</f>
        <v/>
      </c>
      <c r="C361" s="4" t="str">
        <f>IF(Inddata!C376="","",Inddata!C376)</f>
        <v/>
      </c>
      <c r="D361" s="4" t="str">
        <f>IF(Inddata!D376="","",Inddata!D376)</f>
        <v/>
      </c>
      <c r="E361" s="4" t="str">
        <f>IF(Inddata!E376="","",Inddata!E376)</f>
        <v/>
      </c>
      <c r="F361" s="4" t="str">
        <f>IF(Inddata!F376="","",Inddata!F376)</f>
        <v/>
      </c>
      <c r="G361" s="4">
        <f>IF(Inddata!G376="","",Inddata!G376)</f>
        <v>0</v>
      </c>
      <c r="H361" s="4" t="str">
        <f>IF(Inddata!H376&gt;0.5,Inddata!H376,"")</f>
        <v/>
      </c>
      <c r="I361" s="4" t="str">
        <f>IF(Inddata!I376="","",Inddata!I376)</f>
        <v/>
      </c>
      <c r="J361" s="15" t="str">
        <f>IF(Beregningsark!AQ361="","",IF(OR(I361="Motorvejsstrækning",I361="Frakørselsflettestrækning",I361="Tilkørselsflettestrækning",I361="Motorvejsforgrening",I361="Motorvejssammenløb",I361="Motorvejsvekselstrækning",I361="Sideanlæg"),Beregningsark!AK361*Beregningsark!J361*Beregningsark!K361*Beregningsark!L361*Beregningsark!N361*Beregningsark!P361*Beregningsark!R361*Beregningsark!S361*Beregningsark!T361*Beregningsark!Y361*Beregningsark!Z361*Beregningsark!AB361*Beregningsark!AD361*Beregningsark!AF361*Beregningsark!AJ361,Beregningsark!AK361*Beregningsark!J361*Beregningsark!K361*Beregningsark!L361*Beregningsark!N361*Beregningsark!P361*Beregningsark!R361*Beregningsark!S361*Beregningsark!T361*Beregningsark!Y361*Beregningsark!Z361*Beregningsark!AB361*Beregningsark!AD361*Beregningsark!AF361*Beregningsark!AJ361*0.7672))</f>
        <v/>
      </c>
      <c r="K361" s="15" t="str">
        <f>IF(Beregningsark!AQ361="","",IF(OR(I361="Motorvejsstrækning",I361="Frakørselsflettestrækning",I361="Tilkørselsflettestrækning",I361="Motorvejsforgrening",I361="Motorvejssammenløb",I361="Motorvejsvekselstrækning",I361="Sideanlæg"),Beregningsark!AL361*Beregningsark!J361*Beregningsark!K361*Beregningsark!M361*Beregningsark!O361*Beregningsark!P361*Beregningsark!Q361*Beregningsark!R361*Beregningsark!S361*Beregningsark!T361*Beregningsark!Y361*Beregningsark!AA361*Beregningsark!AC361*Beregningsark!AE361*Beregningsark!AG361*Beregningsark!AJ361,Beregningsark!AL361*Beregningsark!J361*Beregningsark!K361*Beregningsark!M361*Beregningsark!O361*Beregningsark!P361*Beregningsark!Q361*Beregningsark!R361*Beregningsark!S361*Beregningsark!T361*Beregningsark!Y361*Beregningsark!AA361*Beregningsark!AC361*Beregningsark!AE361*Beregningsark!AG361*Beregningsark!AJ361*0.8833))</f>
        <v/>
      </c>
      <c r="L361" s="15" t="str">
        <f>IF(Beregningsark!AQ361="","",IF(OR(I361="Motorvejsstrækning",I361="Frakørselsflettestrækning",I361="Tilkørselsflettestrækning",I361="Motorvejsforgrening",I361="Motorvejssammenløb",I361="Motorvejsvekselstrækning",I361="Sideanlæg"),Beregningsark!AM361*Beregningsark!J361*Beregningsark!K361*Beregningsark!M361*Beregningsark!O361*Beregningsark!P361*Beregningsark!Q361*Beregningsark!R361*Beregningsark!S361*Beregningsark!U361*Beregningsark!Y361*Beregningsark!AA361*Beregningsark!AC361*Beregningsark!AE361*Beregningsark!AG361*Beregningsark!AJ361,Beregningsark!AM361*Beregningsark!J361*Beregningsark!K361*Beregningsark!M361*Beregningsark!O361*Beregningsark!P361*Beregningsark!Q361*Beregningsark!R361*Beregningsark!S361*Beregningsark!U361*Beregningsark!Y361*Beregningsark!AA361*Beregningsark!AC361*Beregningsark!AE361*Beregningsark!AG361*Beregningsark!AJ361*1.1176))</f>
        <v/>
      </c>
      <c r="M361" s="15" t="str">
        <f t="shared" si="15"/>
        <v/>
      </c>
      <c r="N361" s="15" t="str">
        <f>IF(Beregningsark!AQ361="","",IF(OR(I361="Motorvejsstrækning",I361="Frakørselsflettestrækning",I361="Tilkørselsflettestrækning",I361="Motorvejsforgrening",I361="Motorvejssammenløb",I361="Motorvejsvekselstrækning",I361="Sideanlæg"),Beregningsark!AN361*Beregningsark!J361*Beregningsark!K361*Beregningsark!L361*Beregningsark!N361*Beregningsark!P361*Beregningsark!R361*Beregningsark!S361*Beregningsark!V361*Beregningsark!Y361*Beregningsark!Z361*Beregningsark!AB361*Beregningsark!AD361*Beregningsark!AH361*Beregningsark!AJ361,Beregningsark!AN361*Beregningsark!J361*Beregningsark!K361*Beregningsark!L361*Beregningsark!N361*Beregningsark!P361*Beregningsark!R361*Beregningsark!S361*Beregningsark!V361*Beregningsark!Y361*Beregningsark!Z361*Beregningsark!AB361*Beregningsark!AD361*Beregningsark!AH361*Beregningsark!AJ361*0.7672))</f>
        <v/>
      </c>
      <c r="O361" s="15" t="str">
        <f>IF(Beregningsark!AQ361="","",IF(OR(I361="Motorvejsstrækning",I361="Frakørselsflettestrækning",I361="Tilkørselsflettestrækning",I361="Motorvejsforgrening",I361="Motorvejssammenløb",I361="Motorvejsvekselstrækning",I361="Sideanlæg"),Beregningsark!AO361*Beregningsark!J361*Beregningsark!K361*Beregningsark!L361*Beregningsark!N361*Beregningsark!P361*Beregningsark!R361*Beregningsark!S361*Beregningsark!W361*Beregningsark!Y361*Beregningsark!Z361*Beregningsark!AB361*Beregningsark!AD361*Beregningsark!AH361*Beregningsark!AJ361,Beregningsark!AO361*Beregningsark!J361*Beregningsark!K361*Beregningsark!L361*Beregningsark!N361*Beregningsark!P361*Beregningsark!R361*Beregningsark!S361*Beregningsark!W361*Beregningsark!Y361*Beregningsark!Z361*Beregningsark!AB361*Beregningsark!AD361*Beregningsark!AH361*Beregningsark!AJ361*0.7672))</f>
        <v/>
      </c>
      <c r="P361" s="15" t="str">
        <f>IF(Beregningsark!AQ361="","",IF(OR(I361="Motorvejsstrækning",I361="Frakørselsflettestrækning",I361="Tilkørselsflettestrækning",I361="Motorvejsforgrening",I361="Motorvejssammenløb",I361="Motorvejsvekselstrækning",I361="Sideanlæg"),Beregningsark!AP361*Beregningsark!J361*Beregningsark!K361*Beregningsark!L361*Beregningsark!N361*Beregningsark!P361*Beregningsark!R361*Beregningsark!S361*Beregningsark!X361*Beregningsark!Y361*Beregningsark!Z361*Beregningsark!AB361*Beregningsark!AD361*Beregningsark!AI361*Beregningsark!AJ361,Beregningsark!AP361*Beregningsark!J361*Beregningsark!K361*Beregningsark!L361*Beregningsark!N361*Beregningsark!P361*Beregningsark!R361*Beregningsark!S361*Beregningsark!X361*Beregningsark!Y361*Beregningsark!Z361*Beregningsark!AB361*Beregningsark!AD361*Beregningsark!AI361*Beregningsark!AJ361*0.7672))</f>
        <v/>
      </c>
      <c r="Q361" s="15" t="str">
        <f t="shared" si="16"/>
        <v/>
      </c>
      <c r="R361" s="17" t="str">
        <f t="shared" si="17"/>
        <v/>
      </c>
    </row>
    <row r="362" spans="1:18" x14ac:dyDescent="0.25">
      <c r="A362" s="4" t="str">
        <f>IF(Inddata!A377="","",Inddata!A377)</f>
        <v/>
      </c>
      <c r="B362" s="4" t="str">
        <f>IF(Inddata!B377="","",Inddata!B377)</f>
        <v/>
      </c>
      <c r="C362" s="4" t="str">
        <f>IF(Inddata!C377="","",Inddata!C377)</f>
        <v/>
      </c>
      <c r="D362" s="4" t="str">
        <f>IF(Inddata!D377="","",Inddata!D377)</f>
        <v/>
      </c>
      <c r="E362" s="4" t="str">
        <f>IF(Inddata!E377="","",Inddata!E377)</f>
        <v/>
      </c>
      <c r="F362" s="4" t="str">
        <f>IF(Inddata!F377="","",Inddata!F377)</f>
        <v/>
      </c>
      <c r="G362" s="4">
        <f>IF(Inddata!G377="","",Inddata!G377)</f>
        <v>0</v>
      </c>
      <c r="H362" s="4" t="str">
        <f>IF(Inddata!H377&gt;0.5,Inddata!H377,"")</f>
        <v/>
      </c>
      <c r="I362" s="4" t="str">
        <f>IF(Inddata!I377="","",Inddata!I377)</f>
        <v/>
      </c>
      <c r="J362" s="15" t="str">
        <f>IF(Beregningsark!AQ362="","",IF(OR(I362="Motorvejsstrækning",I362="Frakørselsflettestrækning",I362="Tilkørselsflettestrækning",I362="Motorvejsforgrening",I362="Motorvejssammenløb",I362="Motorvejsvekselstrækning",I362="Sideanlæg"),Beregningsark!AK362*Beregningsark!J362*Beregningsark!K362*Beregningsark!L362*Beregningsark!N362*Beregningsark!P362*Beregningsark!R362*Beregningsark!S362*Beregningsark!T362*Beregningsark!Y362*Beregningsark!Z362*Beregningsark!AB362*Beregningsark!AD362*Beregningsark!AF362*Beregningsark!AJ362,Beregningsark!AK362*Beregningsark!J362*Beregningsark!K362*Beregningsark!L362*Beregningsark!N362*Beregningsark!P362*Beregningsark!R362*Beregningsark!S362*Beregningsark!T362*Beregningsark!Y362*Beregningsark!Z362*Beregningsark!AB362*Beregningsark!AD362*Beregningsark!AF362*Beregningsark!AJ362*0.7672))</f>
        <v/>
      </c>
      <c r="K362" s="15" t="str">
        <f>IF(Beregningsark!AQ362="","",IF(OR(I362="Motorvejsstrækning",I362="Frakørselsflettestrækning",I362="Tilkørselsflettestrækning",I362="Motorvejsforgrening",I362="Motorvejssammenløb",I362="Motorvejsvekselstrækning",I362="Sideanlæg"),Beregningsark!AL362*Beregningsark!J362*Beregningsark!K362*Beregningsark!M362*Beregningsark!O362*Beregningsark!P362*Beregningsark!Q362*Beregningsark!R362*Beregningsark!S362*Beregningsark!T362*Beregningsark!Y362*Beregningsark!AA362*Beregningsark!AC362*Beregningsark!AE362*Beregningsark!AG362*Beregningsark!AJ362,Beregningsark!AL362*Beregningsark!J362*Beregningsark!K362*Beregningsark!M362*Beregningsark!O362*Beregningsark!P362*Beregningsark!Q362*Beregningsark!R362*Beregningsark!S362*Beregningsark!T362*Beregningsark!Y362*Beregningsark!AA362*Beregningsark!AC362*Beregningsark!AE362*Beregningsark!AG362*Beregningsark!AJ362*0.8833))</f>
        <v/>
      </c>
      <c r="L362" s="15" t="str">
        <f>IF(Beregningsark!AQ362="","",IF(OR(I362="Motorvejsstrækning",I362="Frakørselsflettestrækning",I362="Tilkørselsflettestrækning",I362="Motorvejsforgrening",I362="Motorvejssammenløb",I362="Motorvejsvekselstrækning",I362="Sideanlæg"),Beregningsark!AM362*Beregningsark!J362*Beregningsark!K362*Beregningsark!M362*Beregningsark!O362*Beregningsark!P362*Beregningsark!Q362*Beregningsark!R362*Beregningsark!S362*Beregningsark!U362*Beregningsark!Y362*Beregningsark!AA362*Beregningsark!AC362*Beregningsark!AE362*Beregningsark!AG362*Beregningsark!AJ362,Beregningsark!AM362*Beregningsark!J362*Beregningsark!K362*Beregningsark!M362*Beregningsark!O362*Beregningsark!P362*Beregningsark!Q362*Beregningsark!R362*Beregningsark!S362*Beregningsark!U362*Beregningsark!Y362*Beregningsark!AA362*Beregningsark!AC362*Beregningsark!AE362*Beregningsark!AG362*Beregningsark!AJ362*1.1176))</f>
        <v/>
      </c>
      <c r="M362" s="15" t="str">
        <f t="shared" si="15"/>
        <v/>
      </c>
      <c r="N362" s="15" t="str">
        <f>IF(Beregningsark!AQ362="","",IF(OR(I362="Motorvejsstrækning",I362="Frakørselsflettestrækning",I362="Tilkørselsflettestrækning",I362="Motorvejsforgrening",I362="Motorvejssammenløb",I362="Motorvejsvekselstrækning",I362="Sideanlæg"),Beregningsark!AN362*Beregningsark!J362*Beregningsark!K362*Beregningsark!L362*Beregningsark!N362*Beregningsark!P362*Beregningsark!R362*Beregningsark!S362*Beregningsark!V362*Beregningsark!Y362*Beregningsark!Z362*Beregningsark!AB362*Beregningsark!AD362*Beregningsark!AH362*Beregningsark!AJ362,Beregningsark!AN362*Beregningsark!J362*Beregningsark!K362*Beregningsark!L362*Beregningsark!N362*Beregningsark!P362*Beregningsark!R362*Beregningsark!S362*Beregningsark!V362*Beregningsark!Y362*Beregningsark!Z362*Beregningsark!AB362*Beregningsark!AD362*Beregningsark!AH362*Beregningsark!AJ362*0.7672))</f>
        <v/>
      </c>
      <c r="O362" s="15" t="str">
        <f>IF(Beregningsark!AQ362="","",IF(OR(I362="Motorvejsstrækning",I362="Frakørselsflettestrækning",I362="Tilkørselsflettestrækning",I362="Motorvejsforgrening",I362="Motorvejssammenløb",I362="Motorvejsvekselstrækning",I362="Sideanlæg"),Beregningsark!AO362*Beregningsark!J362*Beregningsark!K362*Beregningsark!L362*Beregningsark!N362*Beregningsark!P362*Beregningsark!R362*Beregningsark!S362*Beregningsark!W362*Beregningsark!Y362*Beregningsark!Z362*Beregningsark!AB362*Beregningsark!AD362*Beregningsark!AH362*Beregningsark!AJ362,Beregningsark!AO362*Beregningsark!J362*Beregningsark!K362*Beregningsark!L362*Beregningsark!N362*Beregningsark!P362*Beregningsark!R362*Beregningsark!S362*Beregningsark!W362*Beregningsark!Y362*Beregningsark!Z362*Beregningsark!AB362*Beregningsark!AD362*Beregningsark!AH362*Beregningsark!AJ362*0.7672))</f>
        <v/>
      </c>
      <c r="P362" s="15" t="str">
        <f>IF(Beregningsark!AQ362="","",IF(OR(I362="Motorvejsstrækning",I362="Frakørselsflettestrækning",I362="Tilkørselsflettestrækning",I362="Motorvejsforgrening",I362="Motorvejssammenløb",I362="Motorvejsvekselstrækning",I362="Sideanlæg"),Beregningsark!AP362*Beregningsark!J362*Beregningsark!K362*Beregningsark!L362*Beregningsark!N362*Beregningsark!P362*Beregningsark!R362*Beregningsark!S362*Beregningsark!X362*Beregningsark!Y362*Beregningsark!Z362*Beregningsark!AB362*Beregningsark!AD362*Beregningsark!AI362*Beregningsark!AJ362,Beregningsark!AP362*Beregningsark!J362*Beregningsark!K362*Beregningsark!L362*Beregningsark!N362*Beregningsark!P362*Beregningsark!R362*Beregningsark!S362*Beregningsark!X362*Beregningsark!Y362*Beregningsark!Z362*Beregningsark!AB362*Beregningsark!AD362*Beregningsark!AI362*Beregningsark!AJ362*0.7672))</f>
        <v/>
      </c>
      <c r="Q362" s="15" t="str">
        <f t="shared" si="16"/>
        <v/>
      </c>
      <c r="R362" s="17" t="str">
        <f t="shared" si="17"/>
        <v/>
      </c>
    </row>
    <row r="363" spans="1:18" x14ac:dyDescent="0.25">
      <c r="A363" s="4" t="str">
        <f>IF(Inddata!A378="","",Inddata!A378)</f>
        <v/>
      </c>
      <c r="B363" s="4" t="str">
        <f>IF(Inddata!B378="","",Inddata!B378)</f>
        <v/>
      </c>
      <c r="C363" s="4" t="str">
        <f>IF(Inddata!C378="","",Inddata!C378)</f>
        <v/>
      </c>
      <c r="D363" s="4" t="str">
        <f>IF(Inddata!D378="","",Inddata!D378)</f>
        <v/>
      </c>
      <c r="E363" s="4" t="str">
        <f>IF(Inddata!E378="","",Inddata!E378)</f>
        <v/>
      </c>
      <c r="F363" s="4" t="str">
        <f>IF(Inddata!F378="","",Inddata!F378)</f>
        <v/>
      </c>
      <c r="G363" s="4">
        <f>IF(Inddata!G378="","",Inddata!G378)</f>
        <v>0</v>
      </c>
      <c r="H363" s="4" t="str">
        <f>IF(Inddata!H378&gt;0.5,Inddata!H378,"")</f>
        <v/>
      </c>
      <c r="I363" s="4" t="str">
        <f>IF(Inddata!I378="","",Inddata!I378)</f>
        <v/>
      </c>
      <c r="J363" s="15" t="str">
        <f>IF(Beregningsark!AQ363="","",IF(OR(I363="Motorvejsstrækning",I363="Frakørselsflettestrækning",I363="Tilkørselsflettestrækning",I363="Motorvejsforgrening",I363="Motorvejssammenløb",I363="Motorvejsvekselstrækning",I363="Sideanlæg"),Beregningsark!AK363*Beregningsark!J363*Beregningsark!K363*Beregningsark!L363*Beregningsark!N363*Beregningsark!P363*Beregningsark!R363*Beregningsark!S363*Beregningsark!T363*Beregningsark!Y363*Beregningsark!Z363*Beregningsark!AB363*Beregningsark!AD363*Beregningsark!AF363*Beregningsark!AJ363,Beregningsark!AK363*Beregningsark!J363*Beregningsark!K363*Beregningsark!L363*Beregningsark!N363*Beregningsark!P363*Beregningsark!R363*Beregningsark!S363*Beregningsark!T363*Beregningsark!Y363*Beregningsark!Z363*Beregningsark!AB363*Beregningsark!AD363*Beregningsark!AF363*Beregningsark!AJ363*0.7672))</f>
        <v/>
      </c>
      <c r="K363" s="15" t="str">
        <f>IF(Beregningsark!AQ363="","",IF(OR(I363="Motorvejsstrækning",I363="Frakørselsflettestrækning",I363="Tilkørselsflettestrækning",I363="Motorvejsforgrening",I363="Motorvejssammenløb",I363="Motorvejsvekselstrækning",I363="Sideanlæg"),Beregningsark!AL363*Beregningsark!J363*Beregningsark!K363*Beregningsark!M363*Beregningsark!O363*Beregningsark!P363*Beregningsark!Q363*Beregningsark!R363*Beregningsark!S363*Beregningsark!T363*Beregningsark!Y363*Beregningsark!AA363*Beregningsark!AC363*Beregningsark!AE363*Beregningsark!AG363*Beregningsark!AJ363,Beregningsark!AL363*Beregningsark!J363*Beregningsark!K363*Beregningsark!M363*Beregningsark!O363*Beregningsark!P363*Beregningsark!Q363*Beregningsark!R363*Beregningsark!S363*Beregningsark!T363*Beregningsark!Y363*Beregningsark!AA363*Beregningsark!AC363*Beregningsark!AE363*Beregningsark!AG363*Beregningsark!AJ363*0.8833))</f>
        <v/>
      </c>
      <c r="L363" s="15" t="str">
        <f>IF(Beregningsark!AQ363="","",IF(OR(I363="Motorvejsstrækning",I363="Frakørselsflettestrækning",I363="Tilkørselsflettestrækning",I363="Motorvejsforgrening",I363="Motorvejssammenløb",I363="Motorvejsvekselstrækning",I363="Sideanlæg"),Beregningsark!AM363*Beregningsark!J363*Beregningsark!K363*Beregningsark!M363*Beregningsark!O363*Beregningsark!P363*Beregningsark!Q363*Beregningsark!R363*Beregningsark!S363*Beregningsark!U363*Beregningsark!Y363*Beregningsark!AA363*Beregningsark!AC363*Beregningsark!AE363*Beregningsark!AG363*Beregningsark!AJ363,Beregningsark!AM363*Beregningsark!J363*Beregningsark!K363*Beregningsark!M363*Beregningsark!O363*Beregningsark!P363*Beregningsark!Q363*Beregningsark!R363*Beregningsark!S363*Beregningsark!U363*Beregningsark!Y363*Beregningsark!AA363*Beregningsark!AC363*Beregningsark!AE363*Beregningsark!AG363*Beregningsark!AJ363*1.1176))</f>
        <v/>
      </c>
      <c r="M363" s="15" t="str">
        <f t="shared" si="15"/>
        <v/>
      </c>
      <c r="N363" s="15" t="str">
        <f>IF(Beregningsark!AQ363="","",IF(OR(I363="Motorvejsstrækning",I363="Frakørselsflettestrækning",I363="Tilkørselsflettestrækning",I363="Motorvejsforgrening",I363="Motorvejssammenløb",I363="Motorvejsvekselstrækning",I363="Sideanlæg"),Beregningsark!AN363*Beregningsark!J363*Beregningsark!K363*Beregningsark!L363*Beregningsark!N363*Beregningsark!P363*Beregningsark!R363*Beregningsark!S363*Beregningsark!V363*Beregningsark!Y363*Beregningsark!Z363*Beregningsark!AB363*Beregningsark!AD363*Beregningsark!AH363*Beregningsark!AJ363,Beregningsark!AN363*Beregningsark!J363*Beregningsark!K363*Beregningsark!L363*Beregningsark!N363*Beregningsark!P363*Beregningsark!R363*Beregningsark!S363*Beregningsark!V363*Beregningsark!Y363*Beregningsark!Z363*Beregningsark!AB363*Beregningsark!AD363*Beregningsark!AH363*Beregningsark!AJ363*0.7672))</f>
        <v/>
      </c>
      <c r="O363" s="15" t="str">
        <f>IF(Beregningsark!AQ363="","",IF(OR(I363="Motorvejsstrækning",I363="Frakørselsflettestrækning",I363="Tilkørselsflettestrækning",I363="Motorvejsforgrening",I363="Motorvejssammenløb",I363="Motorvejsvekselstrækning",I363="Sideanlæg"),Beregningsark!AO363*Beregningsark!J363*Beregningsark!K363*Beregningsark!L363*Beregningsark!N363*Beregningsark!P363*Beregningsark!R363*Beregningsark!S363*Beregningsark!W363*Beregningsark!Y363*Beregningsark!Z363*Beregningsark!AB363*Beregningsark!AD363*Beregningsark!AH363*Beregningsark!AJ363,Beregningsark!AO363*Beregningsark!J363*Beregningsark!K363*Beregningsark!L363*Beregningsark!N363*Beregningsark!P363*Beregningsark!R363*Beregningsark!S363*Beregningsark!W363*Beregningsark!Y363*Beregningsark!Z363*Beregningsark!AB363*Beregningsark!AD363*Beregningsark!AH363*Beregningsark!AJ363*0.7672))</f>
        <v/>
      </c>
      <c r="P363" s="15" t="str">
        <f>IF(Beregningsark!AQ363="","",IF(OR(I363="Motorvejsstrækning",I363="Frakørselsflettestrækning",I363="Tilkørselsflettestrækning",I363="Motorvejsforgrening",I363="Motorvejssammenløb",I363="Motorvejsvekselstrækning",I363="Sideanlæg"),Beregningsark!AP363*Beregningsark!J363*Beregningsark!K363*Beregningsark!L363*Beregningsark!N363*Beregningsark!P363*Beregningsark!R363*Beregningsark!S363*Beregningsark!X363*Beregningsark!Y363*Beregningsark!Z363*Beregningsark!AB363*Beregningsark!AD363*Beregningsark!AI363*Beregningsark!AJ363,Beregningsark!AP363*Beregningsark!J363*Beregningsark!K363*Beregningsark!L363*Beregningsark!N363*Beregningsark!P363*Beregningsark!R363*Beregningsark!S363*Beregningsark!X363*Beregningsark!Y363*Beregningsark!Z363*Beregningsark!AB363*Beregningsark!AD363*Beregningsark!AI363*Beregningsark!AJ363*0.7672))</f>
        <v/>
      </c>
      <c r="Q363" s="15" t="str">
        <f t="shared" si="16"/>
        <v/>
      </c>
      <c r="R363" s="17" t="str">
        <f t="shared" si="17"/>
        <v/>
      </c>
    </row>
    <row r="364" spans="1:18" x14ac:dyDescent="0.25">
      <c r="A364" s="4" t="str">
        <f>IF(Inddata!A379="","",Inddata!A379)</f>
        <v/>
      </c>
      <c r="B364" s="4" t="str">
        <f>IF(Inddata!B379="","",Inddata!B379)</f>
        <v/>
      </c>
      <c r="C364" s="4" t="str">
        <f>IF(Inddata!C379="","",Inddata!C379)</f>
        <v/>
      </c>
      <c r="D364" s="4" t="str">
        <f>IF(Inddata!D379="","",Inddata!D379)</f>
        <v/>
      </c>
      <c r="E364" s="4" t="str">
        <f>IF(Inddata!E379="","",Inddata!E379)</f>
        <v/>
      </c>
      <c r="F364" s="4" t="str">
        <f>IF(Inddata!F379="","",Inddata!F379)</f>
        <v/>
      </c>
      <c r="G364" s="4">
        <f>IF(Inddata!G379="","",Inddata!G379)</f>
        <v>0</v>
      </c>
      <c r="H364" s="4" t="str">
        <f>IF(Inddata!H379&gt;0.5,Inddata!H379,"")</f>
        <v/>
      </c>
      <c r="I364" s="4" t="str">
        <f>IF(Inddata!I379="","",Inddata!I379)</f>
        <v/>
      </c>
      <c r="J364" s="15" t="str">
        <f>IF(Beregningsark!AQ364="","",IF(OR(I364="Motorvejsstrækning",I364="Frakørselsflettestrækning",I364="Tilkørselsflettestrækning",I364="Motorvejsforgrening",I364="Motorvejssammenløb",I364="Motorvejsvekselstrækning",I364="Sideanlæg"),Beregningsark!AK364*Beregningsark!J364*Beregningsark!K364*Beregningsark!L364*Beregningsark!N364*Beregningsark!P364*Beregningsark!R364*Beregningsark!S364*Beregningsark!T364*Beregningsark!Y364*Beregningsark!Z364*Beregningsark!AB364*Beregningsark!AD364*Beregningsark!AF364*Beregningsark!AJ364,Beregningsark!AK364*Beregningsark!J364*Beregningsark!K364*Beregningsark!L364*Beregningsark!N364*Beregningsark!P364*Beregningsark!R364*Beregningsark!S364*Beregningsark!T364*Beregningsark!Y364*Beregningsark!Z364*Beregningsark!AB364*Beregningsark!AD364*Beregningsark!AF364*Beregningsark!AJ364*0.7672))</f>
        <v/>
      </c>
      <c r="K364" s="15" t="str">
        <f>IF(Beregningsark!AQ364="","",IF(OR(I364="Motorvejsstrækning",I364="Frakørselsflettestrækning",I364="Tilkørselsflettestrækning",I364="Motorvejsforgrening",I364="Motorvejssammenløb",I364="Motorvejsvekselstrækning",I364="Sideanlæg"),Beregningsark!AL364*Beregningsark!J364*Beregningsark!K364*Beregningsark!M364*Beregningsark!O364*Beregningsark!P364*Beregningsark!Q364*Beregningsark!R364*Beregningsark!S364*Beregningsark!T364*Beregningsark!Y364*Beregningsark!AA364*Beregningsark!AC364*Beregningsark!AE364*Beregningsark!AG364*Beregningsark!AJ364,Beregningsark!AL364*Beregningsark!J364*Beregningsark!K364*Beregningsark!M364*Beregningsark!O364*Beregningsark!P364*Beregningsark!Q364*Beregningsark!R364*Beregningsark!S364*Beregningsark!T364*Beregningsark!Y364*Beregningsark!AA364*Beregningsark!AC364*Beregningsark!AE364*Beregningsark!AG364*Beregningsark!AJ364*0.8833))</f>
        <v/>
      </c>
      <c r="L364" s="15" t="str">
        <f>IF(Beregningsark!AQ364="","",IF(OR(I364="Motorvejsstrækning",I364="Frakørselsflettestrækning",I364="Tilkørselsflettestrækning",I364="Motorvejsforgrening",I364="Motorvejssammenløb",I364="Motorvejsvekselstrækning",I364="Sideanlæg"),Beregningsark!AM364*Beregningsark!J364*Beregningsark!K364*Beregningsark!M364*Beregningsark!O364*Beregningsark!P364*Beregningsark!Q364*Beregningsark!R364*Beregningsark!S364*Beregningsark!U364*Beregningsark!Y364*Beregningsark!AA364*Beregningsark!AC364*Beregningsark!AE364*Beregningsark!AG364*Beregningsark!AJ364,Beregningsark!AM364*Beregningsark!J364*Beregningsark!K364*Beregningsark!M364*Beregningsark!O364*Beregningsark!P364*Beregningsark!Q364*Beregningsark!R364*Beregningsark!S364*Beregningsark!U364*Beregningsark!Y364*Beregningsark!AA364*Beregningsark!AC364*Beregningsark!AE364*Beregningsark!AG364*Beregningsark!AJ364*1.1176))</f>
        <v/>
      </c>
      <c r="M364" s="15" t="str">
        <f t="shared" si="15"/>
        <v/>
      </c>
      <c r="N364" s="15" t="str">
        <f>IF(Beregningsark!AQ364="","",IF(OR(I364="Motorvejsstrækning",I364="Frakørselsflettestrækning",I364="Tilkørselsflettestrækning",I364="Motorvejsforgrening",I364="Motorvejssammenløb",I364="Motorvejsvekselstrækning",I364="Sideanlæg"),Beregningsark!AN364*Beregningsark!J364*Beregningsark!K364*Beregningsark!L364*Beregningsark!N364*Beregningsark!P364*Beregningsark!R364*Beregningsark!S364*Beregningsark!V364*Beregningsark!Y364*Beregningsark!Z364*Beregningsark!AB364*Beregningsark!AD364*Beregningsark!AH364*Beregningsark!AJ364,Beregningsark!AN364*Beregningsark!J364*Beregningsark!K364*Beregningsark!L364*Beregningsark!N364*Beregningsark!P364*Beregningsark!R364*Beregningsark!S364*Beregningsark!V364*Beregningsark!Y364*Beregningsark!Z364*Beregningsark!AB364*Beregningsark!AD364*Beregningsark!AH364*Beregningsark!AJ364*0.7672))</f>
        <v/>
      </c>
      <c r="O364" s="15" t="str">
        <f>IF(Beregningsark!AQ364="","",IF(OR(I364="Motorvejsstrækning",I364="Frakørselsflettestrækning",I364="Tilkørselsflettestrækning",I364="Motorvejsforgrening",I364="Motorvejssammenløb",I364="Motorvejsvekselstrækning",I364="Sideanlæg"),Beregningsark!AO364*Beregningsark!J364*Beregningsark!K364*Beregningsark!L364*Beregningsark!N364*Beregningsark!P364*Beregningsark!R364*Beregningsark!S364*Beregningsark!W364*Beregningsark!Y364*Beregningsark!Z364*Beregningsark!AB364*Beregningsark!AD364*Beregningsark!AH364*Beregningsark!AJ364,Beregningsark!AO364*Beregningsark!J364*Beregningsark!K364*Beregningsark!L364*Beregningsark!N364*Beregningsark!P364*Beregningsark!R364*Beregningsark!S364*Beregningsark!W364*Beregningsark!Y364*Beregningsark!Z364*Beregningsark!AB364*Beregningsark!AD364*Beregningsark!AH364*Beregningsark!AJ364*0.7672))</f>
        <v/>
      </c>
      <c r="P364" s="15" t="str">
        <f>IF(Beregningsark!AQ364="","",IF(OR(I364="Motorvejsstrækning",I364="Frakørselsflettestrækning",I364="Tilkørselsflettestrækning",I364="Motorvejsforgrening",I364="Motorvejssammenløb",I364="Motorvejsvekselstrækning",I364="Sideanlæg"),Beregningsark!AP364*Beregningsark!J364*Beregningsark!K364*Beregningsark!L364*Beregningsark!N364*Beregningsark!P364*Beregningsark!R364*Beregningsark!S364*Beregningsark!X364*Beregningsark!Y364*Beregningsark!Z364*Beregningsark!AB364*Beregningsark!AD364*Beregningsark!AI364*Beregningsark!AJ364,Beregningsark!AP364*Beregningsark!J364*Beregningsark!K364*Beregningsark!L364*Beregningsark!N364*Beregningsark!P364*Beregningsark!R364*Beregningsark!S364*Beregningsark!X364*Beregningsark!Y364*Beregningsark!Z364*Beregningsark!AB364*Beregningsark!AD364*Beregningsark!AI364*Beregningsark!AJ364*0.7672))</f>
        <v/>
      </c>
      <c r="Q364" s="15" t="str">
        <f t="shared" si="16"/>
        <v/>
      </c>
      <c r="R364" s="17" t="str">
        <f t="shared" si="17"/>
        <v/>
      </c>
    </row>
    <row r="365" spans="1:18" x14ac:dyDescent="0.25">
      <c r="A365" s="4" t="str">
        <f>IF(Inddata!A380="","",Inddata!A380)</f>
        <v/>
      </c>
      <c r="B365" s="4" t="str">
        <f>IF(Inddata!B380="","",Inddata!B380)</f>
        <v/>
      </c>
      <c r="C365" s="4" t="str">
        <f>IF(Inddata!C380="","",Inddata!C380)</f>
        <v/>
      </c>
      <c r="D365" s="4" t="str">
        <f>IF(Inddata!D380="","",Inddata!D380)</f>
        <v/>
      </c>
      <c r="E365" s="4" t="str">
        <f>IF(Inddata!E380="","",Inddata!E380)</f>
        <v/>
      </c>
      <c r="F365" s="4" t="str">
        <f>IF(Inddata!F380="","",Inddata!F380)</f>
        <v/>
      </c>
      <c r="G365" s="4">
        <f>IF(Inddata!G380="","",Inddata!G380)</f>
        <v>0</v>
      </c>
      <c r="H365" s="4" t="str">
        <f>IF(Inddata!H380&gt;0.5,Inddata!H380,"")</f>
        <v/>
      </c>
      <c r="I365" s="4" t="str">
        <f>IF(Inddata!I380="","",Inddata!I380)</f>
        <v/>
      </c>
      <c r="J365" s="15" t="str">
        <f>IF(Beregningsark!AQ365="","",IF(OR(I365="Motorvejsstrækning",I365="Frakørselsflettestrækning",I365="Tilkørselsflettestrækning",I365="Motorvejsforgrening",I365="Motorvejssammenløb",I365="Motorvejsvekselstrækning",I365="Sideanlæg"),Beregningsark!AK365*Beregningsark!J365*Beregningsark!K365*Beregningsark!L365*Beregningsark!N365*Beregningsark!P365*Beregningsark!R365*Beregningsark!S365*Beregningsark!T365*Beregningsark!Y365*Beregningsark!Z365*Beregningsark!AB365*Beregningsark!AD365*Beregningsark!AF365*Beregningsark!AJ365,Beregningsark!AK365*Beregningsark!J365*Beregningsark!K365*Beregningsark!L365*Beregningsark!N365*Beregningsark!P365*Beregningsark!R365*Beregningsark!S365*Beregningsark!T365*Beregningsark!Y365*Beregningsark!Z365*Beregningsark!AB365*Beregningsark!AD365*Beregningsark!AF365*Beregningsark!AJ365*0.7672))</f>
        <v/>
      </c>
      <c r="K365" s="15" t="str">
        <f>IF(Beregningsark!AQ365="","",IF(OR(I365="Motorvejsstrækning",I365="Frakørselsflettestrækning",I365="Tilkørselsflettestrækning",I365="Motorvejsforgrening",I365="Motorvejssammenløb",I365="Motorvejsvekselstrækning",I365="Sideanlæg"),Beregningsark!AL365*Beregningsark!J365*Beregningsark!K365*Beregningsark!M365*Beregningsark!O365*Beregningsark!P365*Beregningsark!Q365*Beregningsark!R365*Beregningsark!S365*Beregningsark!T365*Beregningsark!Y365*Beregningsark!AA365*Beregningsark!AC365*Beregningsark!AE365*Beregningsark!AG365*Beregningsark!AJ365,Beregningsark!AL365*Beregningsark!J365*Beregningsark!K365*Beregningsark!M365*Beregningsark!O365*Beregningsark!P365*Beregningsark!Q365*Beregningsark!R365*Beregningsark!S365*Beregningsark!T365*Beregningsark!Y365*Beregningsark!AA365*Beregningsark!AC365*Beregningsark!AE365*Beregningsark!AG365*Beregningsark!AJ365*0.8833))</f>
        <v/>
      </c>
      <c r="L365" s="15" t="str">
        <f>IF(Beregningsark!AQ365="","",IF(OR(I365="Motorvejsstrækning",I365="Frakørselsflettestrækning",I365="Tilkørselsflettestrækning",I365="Motorvejsforgrening",I365="Motorvejssammenløb",I365="Motorvejsvekselstrækning",I365="Sideanlæg"),Beregningsark!AM365*Beregningsark!J365*Beregningsark!K365*Beregningsark!M365*Beregningsark!O365*Beregningsark!P365*Beregningsark!Q365*Beregningsark!R365*Beregningsark!S365*Beregningsark!U365*Beregningsark!Y365*Beregningsark!AA365*Beregningsark!AC365*Beregningsark!AE365*Beregningsark!AG365*Beregningsark!AJ365,Beregningsark!AM365*Beregningsark!J365*Beregningsark!K365*Beregningsark!M365*Beregningsark!O365*Beregningsark!P365*Beregningsark!Q365*Beregningsark!R365*Beregningsark!S365*Beregningsark!U365*Beregningsark!Y365*Beregningsark!AA365*Beregningsark!AC365*Beregningsark!AE365*Beregningsark!AG365*Beregningsark!AJ365*1.1176))</f>
        <v/>
      </c>
      <c r="M365" s="15" t="str">
        <f t="shared" si="15"/>
        <v/>
      </c>
      <c r="N365" s="15" t="str">
        <f>IF(Beregningsark!AQ365="","",IF(OR(I365="Motorvejsstrækning",I365="Frakørselsflettestrækning",I365="Tilkørselsflettestrækning",I365="Motorvejsforgrening",I365="Motorvejssammenløb",I365="Motorvejsvekselstrækning",I365="Sideanlæg"),Beregningsark!AN365*Beregningsark!J365*Beregningsark!K365*Beregningsark!L365*Beregningsark!N365*Beregningsark!P365*Beregningsark!R365*Beregningsark!S365*Beregningsark!V365*Beregningsark!Y365*Beregningsark!Z365*Beregningsark!AB365*Beregningsark!AD365*Beregningsark!AH365*Beregningsark!AJ365,Beregningsark!AN365*Beregningsark!J365*Beregningsark!K365*Beregningsark!L365*Beregningsark!N365*Beregningsark!P365*Beregningsark!R365*Beregningsark!S365*Beregningsark!V365*Beregningsark!Y365*Beregningsark!Z365*Beregningsark!AB365*Beregningsark!AD365*Beregningsark!AH365*Beregningsark!AJ365*0.7672))</f>
        <v/>
      </c>
      <c r="O365" s="15" t="str">
        <f>IF(Beregningsark!AQ365="","",IF(OR(I365="Motorvejsstrækning",I365="Frakørselsflettestrækning",I365="Tilkørselsflettestrækning",I365="Motorvejsforgrening",I365="Motorvejssammenløb",I365="Motorvejsvekselstrækning",I365="Sideanlæg"),Beregningsark!AO365*Beregningsark!J365*Beregningsark!K365*Beregningsark!L365*Beregningsark!N365*Beregningsark!P365*Beregningsark!R365*Beregningsark!S365*Beregningsark!W365*Beregningsark!Y365*Beregningsark!Z365*Beregningsark!AB365*Beregningsark!AD365*Beregningsark!AH365*Beregningsark!AJ365,Beregningsark!AO365*Beregningsark!J365*Beregningsark!K365*Beregningsark!L365*Beregningsark!N365*Beregningsark!P365*Beregningsark!R365*Beregningsark!S365*Beregningsark!W365*Beregningsark!Y365*Beregningsark!Z365*Beregningsark!AB365*Beregningsark!AD365*Beregningsark!AH365*Beregningsark!AJ365*0.7672))</f>
        <v/>
      </c>
      <c r="P365" s="15" t="str">
        <f>IF(Beregningsark!AQ365="","",IF(OR(I365="Motorvejsstrækning",I365="Frakørselsflettestrækning",I365="Tilkørselsflettestrækning",I365="Motorvejsforgrening",I365="Motorvejssammenløb",I365="Motorvejsvekselstrækning",I365="Sideanlæg"),Beregningsark!AP365*Beregningsark!J365*Beregningsark!K365*Beregningsark!L365*Beregningsark!N365*Beregningsark!P365*Beregningsark!R365*Beregningsark!S365*Beregningsark!X365*Beregningsark!Y365*Beregningsark!Z365*Beregningsark!AB365*Beregningsark!AD365*Beregningsark!AI365*Beregningsark!AJ365,Beregningsark!AP365*Beregningsark!J365*Beregningsark!K365*Beregningsark!L365*Beregningsark!N365*Beregningsark!P365*Beregningsark!R365*Beregningsark!S365*Beregningsark!X365*Beregningsark!Y365*Beregningsark!Z365*Beregningsark!AB365*Beregningsark!AD365*Beregningsark!AI365*Beregningsark!AJ365*0.7672))</f>
        <v/>
      </c>
      <c r="Q365" s="15" t="str">
        <f t="shared" si="16"/>
        <v/>
      </c>
      <c r="R365" s="17" t="str">
        <f t="shared" si="17"/>
        <v/>
      </c>
    </row>
    <row r="366" spans="1:18" x14ac:dyDescent="0.25">
      <c r="A366" s="4" t="str">
        <f>IF(Inddata!A381="","",Inddata!A381)</f>
        <v/>
      </c>
      <c r="B366" s="4" t="str">
        <f>IF(Inddata!B381="","",Inddata!B381)</f>
        <v/>
      </c>
      <c r="C366" s="4" t="str">
        <f>IF(Inddata!C381="","",Inddata!C381)</f>
        <v/>
      </c>
      <c r="D366" s="4" t="str">
        <f>IF(Inddata!D381="","",Inddata!D381)</f>
        <v/>
      </c>
      <c r="E366" s="4" t="str">
        <f>IF(Inddata!E381="","",Inddata!E381)</f>
        <v/>
      </c>
      <c r="F366" s="4" t="str">
        <f>IF(Inddata!F381="","",Inddata!F381)</f>
        <v/>
      </c>
      <c r="G366" s="4">
        <f>IF(Inddata!G381="","",Inddata!G381)</f>
        <v>0</v>
      </c>
      <c r="H366" s="4" t="str">
        <f>IF(Inddata!H381&gt;0.5,Inddata!H381,"")</f>
        <v/>
      </c>
      <c r="I366" s="4" t="str">
        <f>IF(Inddata!I381="","",Inddata!I381)</f>
        <v/>
      </c>
      <c r="J366" s="15" t="str">
        <f>IF(Beregningsark!AQ366="","",IF(OR(I366="Motorvejsstrækning",I366="Frakørselsflettestrækning",I366="Tilkørselsflettestrækning",I366="Motorvejsforgrening",I366="Motorvejssammenløb",I366="Motorvejsvekselstrækning",I366="Sideanlæg"),Beregningsark!AK366*Beregningsark!J366*Beregningsark!K366*Beregningsark!L366*Beregningsark!N366*Beregningsark!P366*Beregningsark!R366*Beregningsark!S366*Beregningsark!T366*Beregningsark!Y366*Beregningsark!Z366*Beregningsark!AB366*Beregningsark!AD366*Beregningsark!AF366*Beregningsark!AJ366,Beregningsark!AK366*Beregningsark!J366*Beregningsark!K366*Beregningsark!L366*Beregningsark!N366*Beregningsark!P366*Beregningsark!R366*Beregningsark!S366*Beregningsark!T366*Beregningsark!Y366*Beregningsark!Z366*Beregningsark!AB366*Beregningsark!AD366*Beregningsark!AF366*Beregningsark!AJ366*0.7672))</f>
        <v/>
      </c>
      <c r="K366" s="15" t="str">
        <f>IF(Beregningsark!AQ366="","",IF(OR(I366="Motorvejsstrækning",I366="Frakørselsflettestrækning",I366="Tilkørselsflettestrækning",I366="Motorvejsforgrening",I366="Motorvejssammenløb",I366="Motorvejsvekselstrækning",I366="Sideanlæg"),Beregningsark!AL366*Beregningsark!J366*Beregningsark!K366*Beregningsark!M366*Beregningsark!O366*Beregningsark!P366*Beregningsark!Q366*Beregningsark!R366*Beregningsark!S366*Beregningsark!T366*Beregningsark!Y366*Beregningsark!AA366*Beregningsark!AC366*Beregningsark!AE366*Beregningsark!AG366*Beregningsark!AJ366,Beregningsark!AL366*Beregningsark!J366*Beregningsark!K366*Beregningsark!M366*Beregningsark!O366*Beregningsark!P366*Beregningsark!Q366*Beregningsark!R366*Beregningsark!S366*Beregningsark!T366*Beregningsark!Y366*Beregningsark!AA366*Beregningsark!AC366*Beregningsark!AE366*Beregningsark!AG366*Beregningsark!AJ366*0.8833))</f>
        <v/>
      </c>
      <c r="L366" s="15" t="str">
        <f>IF(Beregningsark!AQ366="","",IF(OR(I366="Motorvejsstrækning",I366="Frakørselsflettestrækning",I366="Tilkørselsflettestrækning",I366="Motorvejsforgrening",I366="Motorvejssammenløb",I366="Motorvejsvekselstrækning",I366="Sideanlæg"),Beregningsark!AM366*Beregningsark!J366*Beregningsark!K366*Beregningsark!M366*Beregningsark!O366*Beregningsark!P366*Beregningsark!Q366*Beregningsark!R366*Beregningsark!S366*Beregningsark!U366*Beregningsark!Y366*Beregningsark!AA366*Beregningsark!AC366*Beregningsark!AE366*Beregningsark!AG366*Beregningsark!AJ366,Beregningsark!AM366*Beregningsark!J366*Beregningsark!K366*Beregningsark!M366*Beregningsark!O366*Beregningsark!P366*Beregningsark!Q366*Beregningsark!R366*Beregningsark!S366*Beregningsark!U366*Beregningsark!Y366*Beregningsark!AA366*Beregningsark!AC366*Beregningsark!AE366*Beregningsark!AG366*Beregningsark!AJ366*1.1176))</f>
        <v/>
      </c>
      <c r="M366" s="15" t="str">
        <f t="shared" si="15"/>
        <v/>
      </c>
      <c r="N366" s="15" t="str">
        <f>IF(Beregningsark!AQ366="","",IF(OR(I366="Motorvejsstrækning",I366="Frakørselsflettestrækning",I366="Tilkørselsflettestrækning",I366="Motorvejsforgrening",I366="Motorvejssammenløb",I366="Motorvejsvekselstrækning",I366="Sideanlæg"),Beregningsark!AN366*Beregningsark!J366*Beregningsark!K366*Beregningsark!L366*Beregningsark!N366*Beregningsark!P366*Beregningsark!R366*Beregningsark!S366*Beregningsark!V366*Beregningsark!Y366*Beregningsark!Z366*Beregningsark!AB366*Beregningsark!AD366*Beregningsark!AH366*Beregningsark!AJ366,Beregningsark!AN366*Beregningsark!J366*Beregningsark!K366*Beregningsark!L366*Beregningsark!N366*Beregningsark!P366*Beregningsark!R366*Beregningsark!S366*Beregningsark!V366*Beregningsark!Y366*Beregningsark!Z366*Beregningsark!AB366*Beregningsark!AD366*Beregningsark!AH366*Beregningsark!AJ366*0.7672))</f>
        <v/>
      </c>
      <c r="O366" s="15" t="str">
        <f>IF(Beregningsark!AQ366="","",IF(OR(I366="Motorvejsstrækning",I366="Frakørselsflettestrækning",I366="Tilkørselsflettestrækning",I366="Motorvejsforgrening",I366="Motorvejssammenløb",I366="Motorvejsvekselstrækning",I366="Sideanlæg"),Beregningsark!AO366*Beregningsark!J366*Beregningsark!K366*Beregningsark!L366*Beregningsark!N366*Beregningsark!P366*Beregningsark!R366*Beregningsark!S366*Beregningsark!W366*Beregningsark!Y366*Beregningsark!Z366*Beregningsark!AB366*Beregningsark!AD366*Beregningsark!AH366*Beregningsark!AJ366,Beregningsark!AO366*Beregningsark!J366*Beregningsark!K366*Beregningsark!L366*Beregningsark!N366*Beregningsark!P366*Beregningsark!R366*Beregningsark!S366*Beregningsark!W366*Beregningsark!Y366*Beregningsark!Z366*Beregningsark!AB366*Beregningsark!AD366*Beregningsark!AH366*Beregningsark!AJ366*0.7672))</f>
        <v/>
      </c>
      <c r="P366" s="15" t="str">
        <f>IF(Beregningsark!AQ366="","",IF(OR(I366="Motorvejsstrækning",I366="Frakørselsflettestrækning",I366="Tilkørselsflettestrækning",I366="Motorvejsforgrening",I366="Motorvejssammenløb",I366="Motorvejsvekselstrækning",I366="Sideanlæg"),Beregningsark!AP366*Beregningsark!J366*Beregningsark!K366*Beregningsark!L366*Beregningsark!N366*Beregningsark!P366*Beregningsark!R366*Beregningsark!S366*Beregningsark!X366*Beregningsark!Y366*Beregningsark!Z366*Beregningsark!AB366*Beregningsark!AD366*Beregningsark!AI366*Beregningsark!AJ366,Beregningsark!AP366*Beregningsark!J366*Beregningsark!K366*Beregningsark!L366*Beregningsark!N366*Beregningsark!P366*Beregningsark!R366*Beregningsark!S366*Beregningsark!X366*Beregningsark!Y366*Beregningsark!Z366*Beregningsark!AB366*Beregningsark!AD366*Beregningsark!AI366*Beregningsark!AJ366*0.7672))</f>
        <v/>
      </c>
      <c r="Q366" s="15" t="str">
        <f t="shared" si="16"/>
        <v/>
      </c>
      <c r="R366" s="17" t="str">
        <f t="shared" si="17"/>
        <v/>
      </c>
    </row>
    <row r="367" spans="1:18" x14ac:dyDescent="0.25">
      <c r="A367" s="4" t="str">
        <f>IF(Inddata!A382="","",Inddata!A382)</f>
        <v/>
      </c>
      <c r="B367" s="4" t="str">
        <f>IF(Inddata!B382="","",Inddata!B382)</f>
        <v/>
      </c>
      <c r="C367" s="4" t="str">
        <f>IF(Inddata!C382="","",Inddata!C382)</f>
        <v/>
      </c>
      <c r="D367" s="4" t="str">
        <f>IF(Inddata!D382="","",Inddata!D382)</f>
        <v/>
      </c>
      <c r="E367" s="4" t="str">
        <f>IF(Inddata!E382="","",Inddata!E382)</f>
        <v/>
      </c>
      <c r="F367" s="4" t="str">
        <f>IF(Inddata!F382="","",Inddata!F382)</f>
        <v/>
      </c>
      <c r="G367" s="4">
        <f>IF(Inddata!G382="","",Inddata!G382)</f>
        <v>0</v>
      </c>
      <c r="H367" s="4" t="str">
        <f>IF(Inddata!H382&gt;0.5,Inddata!H382,"")</f>
        <v/>
      </c>
      <c r="I367" s="4" t="str">
        <f>IF(Inddata!I382="","",Inddata!I382)</f>
        <v/>
      </c>
      <c r="J367" s="15" t="str">
        <f>IF(Beregningsark!AQ367="","",IF(OR(I367="Motorvejsstrækning",I367="Frakørselsflettestrækning",I367="Tilkørselsflettestrækning",I367="Motorvejsforgrening",I367="Motorvejssammenløb",I367="Motorvejsvekselstrækning",I367="Sideanlæg"),Beregningsark!AK367*Beregningsark!J367*Beregningsark!K367*Beregningsark!L367*Beregningsark!N367*Beregningsark!P367*Beregningsark!R367*Beregningsark!S367*Beregningsark!T367*Beregningsark!Y367*Beregningsark!Z367*Beregningsark!AB367*Beregningsark!AD367*Beregningsark!AF367*Beregningsark!AJ367,Beregningsark!AK367*Beregningsark!J367*Beregningsark!K367*Beregningsark!L367*Beregningsark!N367*Beregningsark!P367*Beregningsark!R367*Beregningsark!S367*Beregningsark!T367*Beregningsark!Y367*Beregningsark!Z367*Beregningsark!AB367*Beregningsark!AD367*Beregningsark!AF367*Beregningsark!AJ367*0.7672))</f>
        <v/>
      </c>
      <c r="K367" s="15" t="str">
        <f>IF(Beregningsark!AQ367="","",IF(OR(I367="Motorvejsstrækning",I367="Frakørselsflettestrækning",I367="Tilkørselsflettestrækning",I367="Motorvejsforgrening",I367="Motorvejssammenløb",I367="Motorvejsvekselstrækning",I367="Sideanlæg"),Beregningsark!AL367*Beregningsark!J367*Beregningsark!K367*Beregningsark!M367*Beregningsark!O367*Beregningsark!P367*Beregningsark!Q367*Beregningsark!R367*Beregningsark!S367*Beregningsark!T367*Beregningsark!Y367*Beregningsark!AA367*Beregningsark!AC367*Beregningsark!AE367*Beregningsark!AG367*Beregningsark!AJ367,Beregningsark!AL367*Beregningsark!J367*Beregningsark!K367*Beregningsark!M367*Beregningsark!O367*Beregningsark!P367*Beregningsark!Q367*Beregningsark!R367*Beregningsark!S367*Beregningsark!T367*Beregningsark!Y367*Beregningsark!AA367*Beregningsark!AC367*Beregningsark!AE367*Beregningsark!AG367*Beregningsark!AJ367*0.8833))</f>
        <v/>
      </c>
      <c r="L367" s="15" t="str">
        <f>IF(Beregningsark!AQ367="","",IF(OR(I367="Motorvejsstrækning",I367="Frakørselsflettestrækning",I367="Tilkørselsflettestrækning",I367="Motorvejsforgrening",I367="Motorvejssammenløb",I367="Motorvejsvekselstrækning",I367="Sideanlæg"),Beregningsark!AM367*Beregningsark!J367*Beregningsark!K367*Beregningsark!M367*Beregningsark!O367*Beregningsark!P367*Beregningsark!Q367*Beregningsark!R367*Beregningsark!S367*Beregningsark!U367*Beregningsark!Y367*Beregningsark!AA367*Beregningsark!AC367*Beregningsark!AE367*Beregningsark!AG367*Beregningsark!AJ367,Beregningsark!AM367*Beregningsark!J367*Beregningsark!K367*Beregningsark!M367*Beregningsark!O367*Beregningsark!P367*Beregningsark!Q367*Beregningsark!R367*Beregningsark!S367*Beregningsark!U367*Beregningsark!Y367*Beregningsark!AA367*Beregningsark!AC367*Beregningsark!AE367*Beregningsark!AG367*Beregningsark!AJ367*1.1176))</f>
        <v/>
      </c>
      <c r="M367" s="15" t="str">
        <f t="shared" si="15"/>
        <v/>
      </c>
      <c r="N367" s="15" t="str">
        <f>IF(Beregningsark!AQ367="","",IF(OR(I367="Motorvejsstrækning",I367="Frakørselsflettestrækning",I367="Tilkørselsflettestrækning",I367="Motorvejsforgrening",I367="Motorvejssammenløb",I367="Motorvejsvekselstrækning",I367="Sideanlæg"),Beregningsark!AN367*Beregningsark!J367*Beregningsark!K367*Beregningsark!L367*Beregningsark!N367*Beregningsark!P367*Beregningsark!R367*Beregningsark!S367*Beregningsark!V367*Beregningsark!Y367*Beregningsark!Z367*Beregningsark!AB367*Beregningsark!AD367*Beregningsark!AH367*Beregningsark!AJ367,Beregningsark!AN367*Beregningsark!J367*Beregningsark!K367*Beregningsark!L367*Beregningsark!N367*Beregningsark!P367*Beregningsark!R367*Beregningsark!S367*Beregningsark!V367*Beregningsark!Y367*Beregningsark!Z367*Beregningsark!AB367*Beregningsark!AD367*Beregningsark!AH367*Beregningsark!AJ367*0.7672))</f>
        <v/>
      </c>
      <c r="O367" s="15" t="str">
        <f>IF(Beregningsark!AQ367="","",IF(OR(I367="Motorvejsstrækning",I367="Frakørselsflettestrækning",I367="Tilkørselsflettestrækning",I367="Motorvejsforgrening",I367="Motorvejssammenløb",I367="Motorvejsvekselstrækning",I367="Sideanlæg"),Beregningsark!AO367*Beregningsark!J367*Beregningsark!K367*Beregningsark!L367*Beregningsark!N367*Beregningsark!P367*Beregningsark!R367*Beregningsark!S367*Beregningsark!W367*Beregningsark!Y367*Beregningsark!Z367*Beregningsark!AB367*Beregningsark!AD367*Beregningsark!AH367*Beregningsark!AJ367,Beregningsark!AO367*Beregningsark!J367*Beregningsark!K367*Beregningsark!L367*Beregningsark!N367*Beregningsark!P367*Beregningsark!R367*Beregningsark!S367*Beregningsark!W367*Beregningsark!Y367*Beregningsark!Z367*Beregningsark!AB367*Beregningsark!AD367*Beregningsark!AH367*Beregningsark!AJ367*0.7672))</f>
        <v/>
      </c>
      <c r="P367" s="15" t="str">
        <f>IF(Beregningsark!AQ367="","",IF(OR(I367="Motorvejsstrækning",I367="Frakørselsflettestrækning",I367="Tilkørselsflettestrækning",I367="Motorvejsforgrening",I367="Motorvejssammenløb",I367="Motorvejsvekselstrækning",I367="Sideanlæg"),Beregningsark!AP367*Beregningsark!J367*Beregningsark!K367*Beregningsark!L367*Beregningsark!N367*Beregningsark!P367*Beregningsark!R367*Beregningsark!S367*Beregningsark!X367*Beregningsark!Y367*Beregningsark!Z367*Beregningsark!AB367*Beregningsark!AD367*Beregningsark!AI367*Beregningsark!AJ367,Beregningsark!AP367*Beregningsark!J367*Beregningsark!K367*Beregningsark!L367*Beregningsark!N367*Beregningsark!P367*Beregningsark!R367*Beregningsark!S367*Beregningsark!X367*Beregningsark!Y367*Beregningsark!Z367*Beregningsark!AB367*Beregningsark!AD367*Beregningsark!AI367*Beregningsark!AJ367*0.7672))</f>
        <v/>
      </c>
      <c r="Q367" s="15" t="str">
        <f t="shared" si="16"/>
        <v/>
      </c>
      <c r="R367" s="17" t="str">
        <f t="shared" si="17"/>
        <v/>
      </c>
    </row>
    <row r="368" spans="1:18" x14ac:dyDescent="0.25">
      <c r="A368" s="4" t="str">
        <f>IF(Inddata!A383="","",Inddata!A383)</f>
        <v/>
      </c>
      <c r="B368" s="4" t="str">
        <f>IF(Inddata!B383="","",Inddata!B383)</f>
        <v/>
      </c>
      <c r="C368" s="4" t="str">
        <f>IF(Inddata!C383="","",Inddata!C383)</f>
        <v/>
      </c>
      <c r="D368" s="4" t="str">
        <f>IF(Inddata!D383="","",Inddata!D383)</f>
        <v/>
      </c>
      <c r="E368" s="4" t="str">
        <f>IF(Inddata!E383="","",Inddata!E383)</f>
        <v/>
      </c>
      <c r="F368" s="4" t="str">
        <f>IF(Inddata!F383="","",Inddata!F383)</f>
        <v/>
      </c>
      <c r="G368" s="4">
        <f>IF(Inddata!G383="","",Inddata!G383)</f>
        <v>0</v>
      </c>
      <c r="H368" s="4" t="str">
        <f>IF(Inddata!H383&gt;0.5,Inddata!H383,"")</f>
        <v/>
      </c>
      <c r="I368" s="4" t="str">
        <f>IF(Inddata!I383="","",Inddata!I383)</f>
        <v/>
      </c>
      <c r="J368" s="15" t="str">
        <f>IF(Beregningsark!AQ368="","",IF(OR(I368="Motorvejsstrækning",I368="Frakørselsflettestrækning",I368="Tilkørselsflettestrækning",I368="Motorvejsforgrening",I368="Motorvejssammenløb",I368="Motorvejsvekselstrækning",I368="Sideanlæg"),Beregningsark!AK368*Beregningsark!J368*Beregningsark!K368*Beregningsark!L368*Beregningsark!N368*Beregningsark!P368*Beregningsark!R368*Beregningsark!S368*Beregningsark!T368*Beregningsark!Y368*Beregningsark!Z368*Beregningsark!AB368*Beregningsark!AD368*Beregningsark!AF368*Beregningsark!AJ368,Beregningsark!AK368*Beregningsark!J368*Beregningsark!K368*Beregningsark!L368*Beregningsark!N368*Beregningsark!P368*Beregningsark!R368*Beregningsark!S368*Beregningsark!T368*Beregningsark!Y368*Beregningsark!Z368*Beregningsark!AB368*Beregningsark!AD368*Beregningsark!AF368*Beregningsark!AJ368*0.7672))</f>
        <v/>
      </c>
      <c r="K368" s="15" t="str">
        <f>IF(Beregningsark!AQ368="","",IF(OR(I368="Motorvejsstrækning",I368="Frakørselsflettestrækning",I368="Tilkørselsflettestrækning",I368="Motorvejsforgrening",I368="Motorvejssammenløb",I368="Motorvejsvekselstrækning",I368="Sideanlæg"),Beregningsark!AL368*Beregningsark!J368*Beregningsark!K368*Beregningsark!M368*Beregningsark!O368*Beregningsark!P368*Beregningsark!Q368*Beregningsark!R368*Beregningsark!S368*Beregningsark!T368*Beregningsark!Y368*Beregningsark!AA368*Beregningsark!AC368*Beregningsark!AE368*Beregningsark!AG368*Beregningsark!AJ368,Beregningsark!AL368*Beregningsark!J368*Beregningsark!K368*Beregningsark!M368*Beregningsark!O368*Beregningsark!P368*Beregningsark!Q368*Beregningsark!R368*Beregningsark!S368*Beregningsark!T368*Beregningsark!Y368*Beregningsark!AA368*Beregningsark!AC368*Beregningsark!AE368*Beregningsark!AG368*Beregningsark!AJ368*0.8833))</f>
        <v/>
      </c>
      <c r="L368" s="15" t="str">
        <f>IF(Beregningsark!AQ368="","",IF(OR(I368="Motorvejsstrækning",I368="Frakørselsflettestrækning",I368="Tilkørselsflettestrækning",I368="Motorvejsforgrening",I368="Motorvejssammenløb",I368="Motorvejsvekselstrækning",I368="Sideanlæg"),Beregningsark!AM368*Beregningsark!J368*Beregningsark!K368*Beregningsark!M368*Beregningsark!O368*Beregningsark!P368*Beregningsark!Q368*Beregningsark!R368*Beregningsark!S368*Beregningsark!U368*Beregningsark!Y368*Beregningsark!AA368*Beregningsark!AC368*Beregningsark!AE368*Beregningsark!AG368*Beregningsark!AJ368,Beregningsark!AM368*Beregningsark!J368*Beregningsark!K368*Beregningsark!M368*Beregningsark!O368*Beregningsark!P368*Beregningsark!Q368*Beregningsark!R368*Beregningsark!S368*Beregningsark!U368*Beregningsark!Y368*Beregningsark!AA368*Beregningsark!AC368*Beregningsark!AE368*Beregningsark!AG368*Beregningsark!AJ368*1.1176))</f>
        <v/>
      </c>
      <c r="M368" s="15" t="str">
        <f t="shared" si="15"/>
        <v/>
      </c>
      <c r="N368" s="15" t="str">
        <f>IF(Beregningsark!AQ368="","",IF(OR(I368="Motorvejsstrækning",I368="Frakørselsflettestrækning",I368="Tilkørselsflettestrækning",I368="Motorvejsforgrening",I368="Motorvejssammenløb",I368="Motorvejsvekselstrækning",I368="Sideanlæg"),Beregningsark!AN368*Beregningsark!J368*Beregningsark!K368*Beregningsark!L368*Beregningsark!N368*Beregningsark!P368*Beregningsark!R368*Beregningsark!S368*Beregningsark!V368*Beregningsark!Y368*Beregningsark!Z368*Beregningsark!AB368*Beregningsark!AD368*Beregningsark!AH368*Beregningsark!AJ368,Beregningsark!AN368*Beregningsark!J368*Beregningsark!K368*Beregningsark!L368*Beregningsark!N368*Beregningsark!P368*Beregningsark!R368*Beregningsark!S368*Beregningsark!V368*Beregningsark!Y368*Beregningsark!Z368*Beregningsark!AB368*Beregningsark!AD368*Beregningsark!AH368*Beregningsark!AJ368*0.7672))</f>
        <v/>
      </c>
      <c r="O368" s="15" t="str">
        <f>IF(Beregningsark!AQ368="","",IF(OR(I368="Motorvejsstrækning",I368="Frakørselsflettestrækning",I368="Tilkørselsflettestrækning",I368="Motorvejsforgrening",I368="Motorvejssammenløb",I368="Motorvejsvekselstrækning",I368="Sideanlæg"),Beregningsark!AO368*Beregningsark!J368*Beregningsark!K368*Beregningsark!L368*Beregningsark!N368*Beregningsark!P368*Beregningsark!R368*Beregningsark!S368*Beregningsark!W368*Beregningsark!Y368*Beregningsark!Z368*Beregningsark!AB368*Beregningsark!AD368*Beregningsark!AH368*Beregningsark!AJ368,Beregningsark!AO368*Beregningsark!J368*Beregningsark!K368*Beregningsark!L368*Beregningsark!N368*Beregningsark!P368*Beregningsark!R368*Beregningsark!S368*Beregningsark!W368*Beregningsark!Y368*Beregningsark!Z368*Beregningsark!AB368*Beregningsark!AD368*Beregningsark!AH368*Beregningsark!AJ368*0.7672))</f>
        <v/>
      </c>
      <c r="P368" s="15" t="str">
        <f>IF(Beregningsark!AQ368="","",IF(OR(I368="Motorvejsstrækning",I368="Frakørselsflettestrækning",I368="Tilkørselsflettestrækning",I368="Motorvejsforgrening",I368="Motorvejssammenløb",I368="Motorvejsvekselstrækning",I368="Sideanlæg"),Beregningsark!AP368*Beregningsark!J368*Beregningsark!K368*Beregningsark!L368*Beregningsark!N368*Beregningsark!P368*Beregningsark!R368*Beregningsark!S368*Beregningsark!X368*Beregningsark!Y368*Beregningsark!Z368*Beregningsark!AB368*Beregningsark!AD368*Beregningsark!AI368*Beregningsark!AJ368,Beregningsark!AP368*Beregningsark!J368*Beregningsark!K368*Beregningsark!L368*Beregningsark!N368*Beregningsark!P368*Beregningsark!R368*Beregningsark!S368*Beregningsark!X368*Beregningsark!Y368*Beregningsark!Z368*Beregningsark!AB368*Beregningsark!AD368*Beregningsark!AI368*Beregningsark!AJ368*0.7672))</f>
        <v/>
      </c>
      <c r="Q368" s="15" t="str">
        <f t="shared" si="16"/>
        <v/>
      </c>
      <c r="R368" s="17" t="str">
        <f t="shared" si="17"/>
        <v/>
      </c>
    </row>
    <row r="369" spans="1:18" x14ac:dyDescent="0.25">
      <c r="A369" s="4" t="str">
        <f>IF(Inddata!A384="","",Inddata!A384)</f>
        <v/>
      </c>
      <c r="B369" s="4" t="str">
        <f>IF(Inddata!B384="","",Inddata!B384)</f>
        <v/>
      </c>
      <c r="C369" s="4" t="str">
        <f>IF(Inddata!C384="","",Inddata!C384)</f>
        <v/>
      </c>
      <c r="D369" s="4" t="str">
        <f>IF(Inddata!D384="","",Inddata!D384)</f>
        <v/>
      </c>
      <c r="E369" s="4" t="str">
        <f>IF(Inddata!E384="","",Inddata!E384)</f>
        <v/>
      </c>
      <c r="F369" s="4" t="str">
        <f>IF(Inddata!F384="","",Inddata!F384)</f>
        <v/>
      </c>
      <c r="G369" s="4">
        <f>IF(Inddata!G384="","",Inddata!G384)</f>
        <v>0</v>
      </c>
      <c r="H369" s="4" t="str">
        <f>IF(Inddata!H384&gt;0.5,Inddata!H384,"")</f>
        <v/>
      </c>
      <c r="I369" s="4" t="str">
        <f>IF(Inddata!I384="","",Inddata!I384)</f>
        <v/>
      </c>
      <c r="J369" s="15" t="str">
        <f>IF(Beregningsark!AQ369="","",IF(OR(I369="Motorvejsstrækning",I369="Frakørselsflettestrækning",I369="Tilkørselsflettestrækning",I369="Motorvejsforgrening",I369="Motorvejssammenløb",I369="Motorvejsvekselstrækning",I369="Sideanlæg"),Beregningsark!AK369*Beregningsark!J369*Beregningsark!K369*Beregningsark!L369*Beregningsark!N369*Beregningsark!P369*Beregningsark!R369*Beregningsark!S369*Beregningsark!T369*Beregningsark!Y369*Beregningsark!Z369*Beregningsark!AB369*Beregningsark!AD369*Beregningsark!AF369*Beregningsark!AJ369,Beregningsark!AK369*Beregningsark!J369*Beregningsark!K369*Beregningsark!L369*Beregningsark!N369*Beregningsark!P369*Beregningsark!R369*Beregningsark!S369*Beregningsark!T369*Beregningsark!Y369*Beregningsark!Z369*Beregningsark!AB369*Beregningsark!AD369*Beregningsark!AF369*Beregningsark!AJ369*0.7672))</f>
        <v/>
      </c>
      <c r="K369" s="15" t="str">
        <f>IF(Beregningsark!AQ369="","",IF(OR(I369="Motorvejsstrækning",I369="Frakørselsflettestrækning",I369="Tilkørselsflettestrækning",I369="Motorvejsforgrening",I369="Motorvejssammenløb",I369="Motorvejsvekselstrækning",I369="Sideanlæg"),Beregningsark!AL369*Beregningsark!J369*Beregningsark!K369*Beregningsark!M369*Beregningsark!O369*Beregningsark!P369*Beregningsark!Q369*Beregningsark!R369*Beregningsark!S369*Beregningsark!T369*Beregningsark!Y369*Beregningsark!AA369*Beregningsark!AC369*Beregningsark!AE369*Beregningsark!AG369*Beregningsark!AJ369,Beregningsark!AL369*Beregningsark!J369*Beregningsark!K369*Beregningsark!M369*Beregningsark!O369*Beregningsark!P369*Beregningsark!Q369*Beregningsark!R369*Beregningsark!S369*Beregningsark!T369*Beregningsark!Y369*Beregningsark!AA369*Beregningsark!AC369*Beregningsark!AE369*Beregningsark!AG369*Beregningsark!AJ369*0.8833))</f>
        <v/>
      </c>
      <c r="L369" s="15" t="str">
        <f>IF(Beregningsark!AQ369="","",IF(OR(I369="Motorvejsstrækning",I369="Frakørselsflettestrækning",I369="Tilkørselsflettestrækning",I369="Motorvejsforgrening",I369="Motorvejssammenløb",I369="Motorvejsvekselstrækning",I369="Sideanlæg"),Beregningsark!AM369*Beregningsark!J369*Beregningsark!K369*Beregningsark!M369*Beregningsark!O369*Beregningsark!P369*Beregningsark!Q369*Beregningsark!R369*Beregningsark!S369*Beregningsark!U369*Beregningsark!Y369*Beregningsark!AA369*Beregningsark!AC369*Beregningsark!AE369*Beregningsark!AG369*Beregningsark!AJ369,Beregningsark!AM369*Beregningsark!J369*Beregningsark!K369*Beregningsark!M369*Beregningsark!O369*Beregningsark!P369*Beregningsark!Q369*Beregningsark!R369*Beregningsark!S369*Beregningsark!U369*Beregningsark!Y369*Beregningsark!AA369*Beregningsark!AC369*Beregningsark!AE369*Beregningsark!AG369*Beregningsark!AJ369*1.1176))</f>
        <v/>
      </c>
      <c r="M369" s="15" t="str">
        <f t="shared" si="15"/>
        <v/>
      </c>
      <c r="N369" s="15" t="str">
        <f>IF(Beregningsark!AQ369="","",IF(OR(I369="Motorvejsstrækning",I369="Frakørselsflettestrækning",I369="Tilkørselsflettestrækning",I369="Motorvejsforgrening",I369="Motorvejssammenløb",I369="Motorvejsvekselstrækning",I369="Sideanlæg"),Beregningsark!AN369*Beregningsark!J369*Beregningsark!K369*Beregningsark!L369*Beregningsark!N369*Beregningsark!P369*Beregningsark!R369*Beregningsark!S369*Beregningsark!V369*Beregningsark!Y369*Beregningsark!Z369*Beregningsark!AB369*Beregningsark!AD369*Beregningsark!AH369*Beregningsark!AJ369,Beregningsark!AN369*Beregningsark!J369*Beregningsark!K369*Beregningsark!L369*Beregningsark!N369*Beregningsark!P369*Beregningsark!R369*Beregningsark!S369*Beregningsark!V369*Beregningsark!Y369*Beregningsark!Z369*Beregningsark!AB369*Beregningsark!AD369*Beregningsark!AH369*Beregningsark!AJ369*0.7672))</f>
        <v/>
      </c>
      <c r="O369" s="15" t="str">
        <f>IF(Beregningsark!AQ369="","",IF(OR(I369="Motorvejsstrækning",I369="Frakørselsflettestrækning",I369="Tilkørselsflettestrækning",I369="Motorvejsforgrening",I369="Motorvejssammenløb",I369="Motorvejsvekselstrækning",I369="Sideanlæg"),Beregningsark!AO369*Beregningsark!J369*Beregningsark!K369*Beregningsark!L369*Beregningsark!N369*Beregningsark!P369*Beregningsark!R369*Beregningsark!S369*Beregningsark!W369*Beregningsark!Y369*Beregningsark!Z369*Beregningsark!AB369*Beregningsark!AD369*Beregningsark!AH369*Beregningsark!AJ369,Beregningsark!AO369*Beregningsark!J369*Beregningsark!K369*Beregningsark!L369*Beregningsark!N369*Beregningsark!P369*Beregningsark!R369*Beregningsark!S369*Beregningsark!W369*Beregningsark!Y369*Beregningsark!Z369*Beregningsark!AB369*Beregningsark!AD369*Beregningsark!AH369*Beregningsark!AJ369*0.7672))</f>
        <v/>
      </c>
      <c r="P369" s="15" t="str">
        <f>IF(Beregningsark!AQ369="","",IF(OR(I369="Motorvejsstrækning",I369="Frakørselsflettestrækning",I369="Tilkørselsflettestrækning",I369="Motorvejsforgrening",I369="Motorvejssammenløb",I369="Motorvejsvekselstrækning",I369="Sideanlæg"),Beregningsark!AP369*Beregningsark!J369*Beregningsark!K369*Beregningsark!L369*Beregningsark!N369*Beregningsark!P369*Beregningsark!R369*Beregningsark!S369*Beregningsark!X369*Beregningsark!Y369*Beregningsark!Z369*Beregningsark!AB369*Beregningsark!AD369*Beregningsark!AI369*Beregningsark!AJ369,Beregningsark!AP369*Beregningsark!J369*Beregningsark!K369*Beregningsark!L369*Beregningsark!N369*Beregningsark!P369*Beregningsark!R369*Beregningsark!S369*Beregningsark!X369*Beregningsark!Y369*Beregningsark!Z369*Beregningsark!AB369*Beregningsark!AD369*Beregningsark!AI369*Beregningsark!AJ369*0.7672))</f>
        <v/>
      </c>
      <c r="Q369" s="15" t="str">
        <f t="shared" si="16"/>
        <v/>
      </c>
      <c r="R369" s="17" t="str">
        <f t="shared" si="17"/>
        <v/>
      </c>
    </row>
    <row r="370" spans="1:18" x14ac:dyDescent="0.25">
      <c r="A370" s="4" t="str">
        <f>IF(Inddata!A385="","",Inddata!A385)</f>
        <v/>
      </c>
      <c r="B370" s="4" t="str">
        <f>IF(Inddata!B385="","",Inddata!B385)</f>
        <v/>
      </c>
      <c r="C370" s="4" t="str">
        <f>IF(Inddata!C385="","",Inddata!C385)</f>
        <v/>
      </c>
      <c r="D370" s="4" t="str">
        <f>IF(Inddata!D385="","",Inddata!D385)</f>
        <v/>
      </c>
      <c r="E370" s="4" t="str">
        <f>IF(Inddata!E385="","",Inddata!E385)</f>
        <v/>
      </c>
      <c r="F370" s="4" t="str">
        <f>IF(Inddata!F385="","",Inddata!F385)</f>
        <v/>
      </c>
      <c r="G370" s="4">
        <f>IF(Inddata!G385="","",Inddata!G385)</f>
        <v>0</v>
      </c>
      <c r="H370" s="4" t="str">
        <f>IF(Inddata!H385&gt;0.5,Inddata!H385,"")</f>
        <v/>
      </c>
      <c r="I370" s="4" t="str">
        <f>IF(Inddata!I385="","",Inddata!I385)</f>
        <v/>
      </c>
      <c r="J370" s="15" t="str">
        <f>IF(Beregningsark!AQ370="","",IF(OR(I370="Motorvejsstrækning",I370="Frakørselsflettestrækning",I370="Tilkørselsflettestrækning",I370="Motorvejsforgrening",I370="Motorvejssammenløb",I370="Motorvejsvekselstrækning",I370="Sideanlæg"),Beregningsark!AK370*Beregningsark!J370*Beregningsark!K370*Beregningsark!L370*Beregningsark!N370*Beregningsark!P370*Beregningsark!R370*Beregningsark!S370*Beregningsark!T370*Beregningsark!Y370*Beregningsark!Z370*Beregningsark!AB370*Beregningsark!AD370*Beregningsark!AF370*Beregningsark!AJ370,Beregningsark!AK370*Beregningsark!J370*Beregningsark!K370*Beregningsark!L370*Beregningsark!N370*Beregningsark!P370*Beregningsark!R370*Beregningsark!S370*Beregningsark!T370*Beregningsark!Y370*Beregningsark!Z370*Beregningsark!AB370*Beregningsark!AD370*Beregningsark!AF370*Beregningsark!AJ370*0.7672))</f>
        <v/>
      </c>
      <c r="K370" s="15" t="str">
        <f>IF(Beregningsark!AQ370="","",IF(OR(I370="Motorvejsstrækning",I370="Frakørselsflettestrækning",I370="Tilkørselsflettestrækning",I370="Motorvejsforgrening",I370="Motorvejssammenløb",I370="Motorvejsvekselstrækning",I370="Sideanlæg"),Beregningsark!AL370*Beregningsark!J370*Beregningsark!K370*Beregningsark!M370*Beregningsark!O370*Beregningsark!P370*Beregningsark!Q370*Beregningsark!R370*Beregningsark!S370*Beregningsark!T370*Beregningsark!Y370*Beregningsark!AA370*Beregningsark!AC370*Beregningsark!AE370*Beregningsark!AG370*Beregningsark!AJ370,Beregningsark!AL370*Beregningsark!J370*Beregningsark!K370*Beregningsark!M370*Beregningsark!O370*Beregningsark!P370*Beregningsark!Q370*Beregningsark!R370*Beregningsark!S370*Beregningsark!T370*Beregningsark!Y370*Beregningsark!AA370*Beregningsark!AC370*Beregningsark!AE370*Beregningsark!AG370*Beregningsark!AJ370*0.8833))</f>
        <v/>
      </c>
      <c r="L370" s="15" t="str">
        <f>IF(Beregningsark!AQ370="","",IF(OR(I370="Motorvejsstrækning",I370="Frakørselsflettestrækning",I370="Tilkørselsflettestrækning",I370="Motorvejsforgrening",I370="Motorvejssammenløb",I370="Motorvejsvekselstrækning",I370="Sideanlæg"),Beregningsark!AM370*Beregningsark!J370*Beregningsark!K370*Beregningsark!M370*Beregningsark!O370*Beregningsark!P370*Beregningsark!Q370*Beregningsark!R370*Beregningsark!S370*Beregningsark!U370*Beregningsark!Y370*Beregningsark!AA370*Beregningsark!AC370*Beregningsark!AE370*Beregningsark!AG370*Beregningsark!AJ370,Beregningsark!AM370*Beregningsark!J370*Beregningsark!K370*Beregningsark!M370*Beregningsark!O370*Beregningsark!P370*Beregningsark!Q370*Beregningsark!R370*Beregningsark!S370*Beregningsark!U370*Beregningsark!Y370*Beregningsark!AA370*Beregningsark!AC370*Beregningsark!AE370*Beregningsark!AG370*Beregningsark!AJ370*1.1176))</f>
        <v/>
      </c>
      <c r="M370" s="15" t="str">
        <f t="shared" si="15"/>
        <v/>
      </c>
      <c r="N370" s="15" t="str">
        <f>IF(Beregningsark!AQ370="","",IF(OR(I370="Motorvejsstrækning",I370="Frakørselsflettestrækning",I370="Tilkørselsflettestrækning",I370="Motorvejsforgrening",I370="Motorvejssammenløb",I370="Motorvejsvekselstrækning",I370="Sideanlæg"),Beregningsark!AN370*Beregningsark!J370*Beregningsark!K370*Beregningsark!L370*Beregningsark!N370*Beregningsark!P370*Beregningsark!R370*Beregningsark!S370*Beregningsark!V370*Beregningsark!Y370*Beregningsark!Z370*Beregningsark!AB370*Beregningsark!AD370*Beregningsark!AH370*Beregningsark!AJ370,Beregningsark!AN370*Beregningsark!J370*Beregningsark!K370*Beregningsark!L370*Beregningsark!N370*Beregningsark!P370*Beregningsark!R370*Beregningsark!S370*Beregningsark!V370*Beregningsark!Y370*Beregningsark!Z370*Beregningsark!AB370*Beregningsark!AD370*Beregningsark!AH370*Beregningsark!AJ370*0.7672))</f>
        <v/>
      </c>
      <c r="O370" s="15" t="str">
        <f>IF(Beregningsark!AQ370="","",IF(OR(I370="Motorvejsstrækning",I370="Frakørselsflettestrækning",I370="Tilkørselsflettestrækning",I370="Motorvejsforgrening",I370="Motorvejssammenløb",I370="Motorvejsvekselstrækning",I370="Sideanlæg"),Beregningsark!AO370*Beregningsark!J370*Beregningsark!K370*Beregningsark!L370*Beregningsark!N370*Beregningsark!P370*Beregningsark!R370*Beregningsark!S370*Beregningsark!W370*Beregningsark!Y370*Beregningsark!Z370*Beregningsark!AB370*Beregningsark!AD370*Beregningsark!AH370*Beregningsark!AJ370,Beregningsark!AO370*Beregningsark!J370*Beregningsark!K370*Beregningsark!L370*Beregningsark!N370*Beregningsark!P370*Beregningsark!R370*Beregningsark!S370*Beregningsark!W370*Beregningsark!Y370*Beregningsark!Z370*Beregningsark!AB370*Beregningsark!AD370*Beregningsark!AH370*Beregningsark!AJ370*0.7672))</f>
        <v/>
      </c>
      <c r="P370" s="15" t="str">
        <f>IF(Beregningsark!AQ370="","",IF(OR(I370="Motorvejsstrækning",I370="Frakørselsflettestrækning",I370="Tilkørselsflettestrækning",I370="Motorvejsforgrening",I370="Motorvejssammenløb",I370="Motorvejsvekselstrækning",I370="Sideanlæg"),Beregningsark!AP370*Beregningsark!J370*Beregningsark!K370*Beregningsark!L370*Beregningsark!N370*Beregningsark!P370*Beregningsark!R370*Beregningsark!S370*Beregningsark!X370*Beregningsark!Y370*Beregningsark!Z370*Beregningsark!AB370*Beregningsark!AD370*Beregningsark!AI370*Beregningsark!AJ370,Beregningsark!AP370*Beregningsark!J370*Beregningsark!K370*Beregningsark!L370*Beregningsark!N370*Beregningsark!P370*Beregningsark!R370*Beregningsark!S370*Beregningsark!X370*Beregningsark!Y370*Beregningsark!Z370*Beregningsark!AB370*Beregningsark!AD370*Beregningsark!AI370*Beregningsark!AJ370*0.7672))</f>
        <v/>
      </c>
      <c r="Q370" s="15" t="str">
        <f t="shared" si="16"/>
        <v/>
      </c>
      <c r="R370" s="17" t="str">
        <f t="shared" si="17"/>
        <v/>
      </c>
    </row>
    <row r="371" spans="1:18" x14ac:dyDescent="0.25">
      <c r="A371" s="4" t="str">
        <f>IF(Inddata!A386="","",Inddata!A386)</f>
        <v/>
      </c>
      <c r="B371" s="4" t="str">
        <f>IF(Inddata!B386="","",Inddata!B386)</f>
        <v/>
      </c>
      <c r="C371" s="4" t="str">
        <f>IF(Inddata!C386="","",Inddata!C386)</f>
        <v/>
      </c>
      <c r="D371" s="4" t="str">
        <f>IF(Inddata!D386="","",Inddata!D386)</f>
        <v/>
      </c>
      <c r="E371" s="4" t="str">
        <f>IF(Inddata!E386="","",Inddata!E386)</f>
        <v/>
      </c>
      <c r="F371" s="4" t="str">
        <f>IF(Inddata!F386="","",Inddata!F386)</f>
        <v/>
      </c>
      <c r="G371" s="4">
        <f>IF(Inddata!G386="","",Inddata!G386)</f>
        <v>0</v>
      </c>
      <c r="H371" s="4" t="str">
        <f>IF(Inddata!H386&gt;0.5,Inddata!H386,"")</f>
        <v/>
      </c>
      <c r="I371" s="4" t="str">
        <f>IF(Inddata!I386="","",Inddata!I386)</f>
        <v/>
      </c>
      <c r="J371" s="15" t="str">
        <f>IF(Beregningsark!AQ371="","",IF(OR(I371="Motorvejsstrækning",I371="Frakørselsflettestrækning",I371="Tilkørselsflettestrækning",I371="Motorvejsforgrening",I371="Motorvejssammenløb",I371="Motorvejsvekselstrækning",I371="Sideanlæg"),Beregningsark!AK371*Beregningsark!J371*Beregningsark!K371*Beregningsark!L371*Beregningsark!N371*Beregningsark!P371*Beregningsark!R371*Beregningsark!S371*Beregningsark!T371*Beregningsark!Y371*Beregningsark!Z371*Beregningsark!AB371*Beregningsark!AD371*Beregningsark!AF371*Beregningsark!AJ371,Beregningsark!AK371*Beregningsark!J371*Beregningsark!K371*Beregningsark!L371*Beregningsark!N371*Beregningsark!P371*Beregningsark!R371*Beregningsark!S371*Beregningsark!T371*Beregningsark!Y371*Beregningsark!Z371*Beregningsark!AB371*Beregningsark!AD371*Beregningsark!AF371*Beregningsark!AJ371*0.7672))</f>
        <v/>
      </c>
      <c r="K371" s="15" t="str">
        <f>IF(Beregningsark!AQ371="","",IF(OR(I371="Motorvejsstrækning",I371="Frakørselsflettestrækning",I371="Tilkørselsflettestrækning",I371="Motorvejsforgrening",I371="Motorvejssammenløb",I371="Motorvejsvekselstrækning",I371="Sideanlæg"),Beregningsark!AL371*Beregningsark!J371*Beregningsark!K371*Beregningsark!M371*Beregningsark!O371*Beregningsark!P371*Beregningsark!Q371*Beregningsark!R371*Beregningsark!S371*Beregningsark!T371*Beregningsark!Y371*Beregningsark!AA371*Beregningsark!AC371*Beregningsark!AE371*Beregningsark!AG371*Beregningsark!AJ371,Beregningsark!AL371*Beregningsark!J371*Beregningsark!K371*Beregningsark!M371*Beregningsark!O371*Beregningsark!P371*Beregningsark!Q371*Beregningsark!R371*Beregningsark!S371*Beregningsark!T371*Beregningsark!Y371*Beregningsark!AA371*Beregningsark!AC371*Beregningsark!AE371*Beregningsark!AG371*Beregningsark!AJ371*0.8833))</f>
        <v/>
      </c>
      <c r="L371" s="15" t="str">
        <f>IF(Beregningsark!AQ371="","",IF(OR(I371="Motorvejsstrækning",I371="Frakørselsflettestrækning",I371="Tilkørselsflettestrækning",I371="Motorvejsforgrening",I371="Motorvejssammenløb",I371="Motorvejsvekselstrækning",I371="Sideanlæg"),Beregningsark!AM371*Beregningsark!J371*Beregningsark!K371*Beregningsark!M371*Beregningsark!O371*Beregningsark!P371*Beregningsark!Q371*Beregningsark!R371*Beregningsark!S371*Beregningsark!U371*Beregningsark!Y371*Beregningsark!AA371*Beregningsark!AC371*Beregningsark!AE371*Beregningsark!AG371*Beregningsark!AJ371,Beregningsark!AM371*Beregningsark!J371*Beregningsark!K371*Beregningsark!M371*Beregningsark!O371*Beregningsark!P371*Beregningsark!Q371*Beregningsark!R371*Beregningsark!S371*Beregningsark!U371*Beregningsark!Y371*Beregningsark!AA371*Beregningsark!AC371*Beregningsark!AE371*Beregningsark!AG371*Beregningsark!AJ371*1.1176))</f>
        <v/>
      </c>
      <c r="M371" s="15" t="str">
        <f t="shared" si="15"/>
        <v/>
      </c>
      <c r="N371" s="15" t="str">
        <f>IF(Beregningsark!AQ371="","",IF(OR(I371="Motorvejsstrækning",I371="Frakørselsflettestrækning",I371="Tilkørselsflettestrækning",I371="Motorvejsforgrening",I371="Motorvejssammenløb",I371="Motorvejsvekselstrækning",I371="Sideanlæg"),Beregningsark!AN371*Beregningsark!J371*Beregningsark!K371*Beregningsark!L371*Beregningsark!N371*Beregningsark!P371*Beregningsark!R371*Beregningsark!S371*Beregningsark!V371*Beregningsark!Y371*Beregningsark!Z371*Beregningsark!AB371*Beregningsark!AD371*Beregningsark!AH371*Beregningsark!AJ371,Beregningsark!AN371*Beregningsark!J371*Beregningsark!K371*Beregningsark!L371*Beregningsark!N371*Beregningsark!P371*Beregningsark!R371*Beregningsark!S371*Beregningsark!V371*Beregningsark!Y371*Beregningsark!Z371*Beregningsark!AB371*Beregningsark!AD371*Beregningsark!AH371*Beregningsark!AJ371*0.7672))</f>
        <v/>
      </c>
      <c r="O371" s="15" t="str">
        <f>IF(Beregningsark!AQ371="","",IF(OR(I371="Motorvejsstrækning",I371="Frakørselsflettestrækning",I371="Tilkørselsflettestrækning",I371="Motorvejsforgrening",I371="Motorvejssammenløb",I371="Motorvejsvekselstrækning",I371="Sideanlæg"),Beregningsark!AO371*Beregningsark!J371*Beregningsark!K371*Beregningsark!L371*Beregningsark!N371*Beregningsark!P371*Beregningsark!R371*Beregningsark!S371*Beregningsark!W371*Beregningsark!Y371*Beregningsark!Z371*Beregningsark!AB371*Beregningsark!AD371*Beregningsark!AH371*Beregningsark!AJ371,Beregningsark!AO371*Beregningsark!J371*Beregningsark!K371*Beregningsark!L371*Beregningsark!N371*Beregningsark!P371*Beregningsark!R371*Beregningsark!S371*Beregningsark!W371*Beregningsark!Y371*Beregningsark!Z371*Beregningsark!AB371*Beregningsark!AD371*Beregningsark!AH371*Beregningsark!AJ371*0.7672))</f>
        <v/>
      </c>
      <c r="P371" s="15" t="str">
        <f>IF(Beregningsark!AQ371="","",IF(OR(I371="Motorvejsstrækning",I371="Frakørselsflettestrækning",I371="Tilkørselsflettestrækning",I371="Motorvejsforgrening",I371="Motorvejssammenløb",I371="Motorvejsvekselstrækning",I371="Sideanlæg"),Beregningsark!AP371*Beregningsark!J371*Beregningsark!K371*Beregningsark!L371*Beregningsark!N371*Beregningsark!P371*Beregningsark!R371*Beregningsark!S371*Beregningsark!X371*Beregningsark!Y371*Beregningsark!Z371*Beregningsark!AB371*Beregningsark!AD371*Beregningsark!AI371*Beregningsark!AJ371,Beregningsark!AP371*Beregningsark!J371*Beregningsark!K371*Beregningsark!L371*Beregningsark!N371*Beregningsark!P371*Beregningsark!R371*Beregningsark!S371*Beregningsark!X371*Beregningsark!Y371*Beregningsark!Z371*Beregningsark!AB371*Beregningsark!AD371*Beregningsark!AI371*Beregningsark!AJ371*0.7672))</f>
        <v/>
      </c>
      <c r="Q371" s="15" t="str">
        <f t="shared" si="16"/>
        <v/>
      </c>
      <c r="R371" s="17" t="str">
        <f t="shared" si="17"/>
        <v/>
      </c>
    </row>
    <row r="372" spans="1:18" x14ac:dyDescent="0.25">
      <c r="A372" s="4" t="str">
        <f>IF(Inddata!A387="","",Inddata!A387)</f>
        <v/>
      </c>
      <c r="B372" s="4" t="str">
        <f>IF(Inddata!B387="","",Inddata!B387)</f>
        <v/>
      </c>
      <c r="C372" s="4" t="str">
        <f>IF(Inddata!C387="","",Inddata!C387)</f>
        <v/>
      </c>
      <c r="D372" s="4" t="str">
        <f>IF(Inddata!D387="","",Inddata!D387)</f>
        <v/>
      </c>
      <c r="E372" s="4" t="str">
        <f>IF(Inddata!E387="","",Inddata!E387)</f>
        <v/>
      </c>
      <c r="F372" s="4" t="str">
        <f>IF(Inddata!F387="","",Inddata!F387)</f>
        <v/>
      </c>
      <c r="G372" s="4">
        <f>IF(Inddata!G387="","",Inddata!G387)</f>
        <v>0</v>
      </c>
      <c r="H372" s="4" t="str">
        <f>IF(Inddata!H387&gt;0.5,Inddata!H387,"")</f>
        <v/>
      </c>
      <c r="I372" s="4" t="str">
        <f>IF(Inddata!I387="","",Inddata!I387)</f>
        <v/>
      </c>
      <c r="J372" s="15" t="str">
        <f>IF(Beregningsark!AQ372="","",IF(OR(I372="Motorvejsstrækning",I372="Frakørselsflettestrækning",I372="Tilkørselsflettestrækning",I372="Motorvejsforgrening",I372="Motorvejssammenløb",I372="Motorvejsvekselstrækning",I372="Sideanlæg"),Beregningsark!AK372*Beregningsark!J372*Beregningsark!K372*Beregningsark!L372*Beregningsark!N372*Beregningsark!P372*Beregningsark!R372*Beregningsark!S372*Beregningsark!T372*Beregningsark!Y372*Beregningsark!Z372*Beregningsark!AB372*Beregningsark!AD372*Beregningsark!AF372*Beregningsark!AJ372,Beregningsark!AK372*Beregningsark!J372*Beregningsark!K372*Beregningsark!L372*Beregningsark!N372*Beregningsark!P372*Beregningsark!R372*Beregningsark!S372*Beregningsark!T372*Beregningsark!Y372*Beregningsark!Z372*Beregningsark!AB372*Beregningsark!AD372*Beregningsark!AF372*Beregningsark!AJ372*0.7672))</f>
        <v/>
      </c>
      <c r="K372" s="15" t="str">
        <f>IF(Beregningsark!AQ372="","",IF(OR(I372="Motorvejsstrækning",I372="Frakørselsflettestrækning",I372="Tilkørselsflettestrækning",I372="Motorvejsforgrening",I372="Motorvejssammenløb",I372="Motorvejsvekselstrækning",I372="Sideanlæg"),Beregningsark!AL372*Beregningsark!J372*Beregningsark!K372*Beregningsark!M372*Beregningsark!O372*Beregningsark!P372*Beregningsark!Q372*Beregningsark!R372*Beregningsark!S372*Beregningsark!T372*Beregningsark!Y372*Beregningsark!AA372*Beregningsark!AC372*Beregningsark!AE372*Beregningsark!AG372*Beregningsark!AJ372,Beregningsark!AL372*Beregningsark!J372*Beregningsark!K372*Beregningsark!M372*Beregningsark!O372*Beregningsark!P372*Beregningsark!Q372*Beregningsark!R372*Beregningsark!S372*Beregningsark!T372*Beregningsark!Y372*Beregningsark!AA372*Beregningsark!AC372*Beregningsark!AE372*Beregningsark!AG372*Beregningsark!AJ372*0.8833))</f>
        <v/>
      </c>
      <c r="L372" s="15" t="str">
        <f>IF(Beregningsark!AQ372="","",IF(OR(I372="Motorvejsstrækning",I372="Frakørselsflettestrækning",I372="Tilkørselsflettestrækning",I372="Motorvejsforgrening",I372="Motorvejssammenløb",I372="Motorvejsvekselstrækning",I372="Sideanlæg"),Beregningsark!AM372*Beregningsark!J372*Beregningsark!K372*Beregningsark!M372*Beregningsark!O372*Beregningsark!P372*Beregningsark!Q372*Beregningsark!R372*Beregningsark!S372*Beregningsark!U372*Beregningsark!Y372*Beregningsark!AA372*Beregningsark!AC372*Beregningsark!AE372*Beregningsark!AG372*Beregningsark!AJ372,Beregningsark!AM372*Beregningsark!J372*Beregningsark!K372*Beregningsark!M372*Beregningsark!O372*Beregningsark!P372*Beregningsark!Q372*Beregningsark!R372*Beregningsark!S372*Beregningsark!U372*Beregningsark!Y372*Beregningsark!AA372*Beregningsark!AC372*Beregningsark!AE372*Beregningsark!AG372*Beregningsark!AJ372*1.1176))</f>
        <v/>
      </c>
      <c r="M372" s="15" t="str">
        <f t="shared" si="15"/>
        <v/>
      </c>
      <c r="N372" s="15" t="str">
        <f>IF(Beregningsark!AQ372="","",IF(OR(I372="Motorvejsstrækning",I372="Frakørselsflettestrækning",I372="Tilkørselsflettestrækning",I372="Motorvejsforgrening",I372="Motorvejssammenløb",I372="Motorvejsvekselstrækning",I372="Sideanlæg"),Beregningsark!AN372*Beregningsark!J372*Beregningsark!K372*Beregningsark!L372*Beregningsark!N372*Beregningsark!P372*Beregningsark!R372*Beregningsark!S372*Beregningsark!V372*Beregningsark!Y372*Beregningsark!Z372*Beregningsark!AB372*Beregningsark!AD372*Beregningsark!AH372*Beregningsark!AJ372,Beregningsark!AN372*Beregningsark!J372*Beregningsark!K372*Beregningsark!L372*Beregningsark!N372*Beregningsark!P372*Beregningsark!R372*Beregningsark!S372*Beregningsark!V372*Beregningsark!Y372*Beregningsark!Z372*Beregningsark!AB372*Beregningsark!AD372*Beregningsark!AH372*Beregningsark!AJ372*0.7672))</f>
        <v/>
      </c>
      <c r="O372" s="15" t="str">
        <f>IF(Beregningsark!AQ372="","",IF(OR(I372="Motorvejsstrækning",I372="Frakørselsflettestrækning",I372="Tilkørselsflettestrækning",I372="Motorvejsforgrening",I372="Motorvejssammenløb",I372="Motorvejsvekselstrækning",I372="Sideanlæg"),Beregningsark!AO372*Beregningsark!J372*Beregningsark!K372*Beregningsark!L372*Beregningsark!N372*Beregningsark!P372*Beregningsark!R372*Beregningsark!S372*Beregningsark!W372*Beregningsark!Y372*Beregningsark!Z372*Beregningsark!AB372*Beregningsark!AD372*Beregningsark!AH372*Beregningsark!AJ372,Beregningsark!AO372*Beregningsark!J372*Beregningsark!K372*Beregningsark!L372*Beregningsark!N372*Beregningsark!P372*Beregningsark!R372*Beregningsark!S372*Beregningsark!W372*Beregningsark!Y372*Beregningsark!Z372*Beregningsark!AB372*Beregningsark!AD372*Beregningsark!AH372*Beregningsark!AJ372*0.7672))</f>
        <v/>
      </c>
      <c r="P372" s="15" t="str">
        <f>IF(Beregningsark!AQ372="","",IF(OR(I372="Motorvejsstrækning",I372="Frakørselsflettestrækning",I372="Tilkørselsflettestrækning",I372="Motorvejsforgrening",I372="Motorvejssammenløb",I372="Motorvejsvekselstrækning",I372="Sideanlæg"),Beregningsark!AP372*Beregningsark!J372*Beregningsark!K372*Beregningsark!L372*Beregningsark!N372*Beregningsark!P372*Beregningsark!R372*Beregningsark!S372*Beregningsark!X372*Beregningsark!Y372*Beregningsark!Z372*Beregningsark!AB372*Beregningsark!AD372*Beregningsark!AI372*Beregningsark!AJ372,Beregningsark!AP372*Beregningsark!J372*Beregningsark!K372*Beregningsark!L372*Beregningsark!N372*Beregningsark!P372*Beregningsark!R372*Beregningsark!S372*Beregningsark!X372*Beregningsark!Y372*Beregningsark!Z372*Beregningsark!AB372*Beregningsark!AD372*Beregningsark!AI372*Beregningsark!AJ372*0.7672))</f>
        <v/>
      </c>
      <c r="Q372" s="15" t="str">
        <f t="shared" si="16"/>
        <v/>
      </c>
      <c r="R372" s="17" t="str">
        <f t="shared" si="17"/>
        <v/>
      </c>
    </row>
    <row r="373" spans="1:18" x14ac:dyDescent="0.25">
      <c r="A373" s="4" t="str">
        <f>IF(Inddata!A388="","",Inddata!A388)</f>
        <v/>
      </c>
      <c r="B373" s="4" t="str">
        <f>IF(Inddata!B388="","",Inddata!B388)</f>
        <v/>
      </c>
      <c r="C373" s="4" t="str">
        <f>IF(Inddata!C388="","",Inddata!C388)</f>
        <v/>
      </c>
      <c r="D373" s="4" t="str">
        <f>IF(Inddata!D388="","",Inddata!D388)</f>
        <v/>
      </c>
      <c r="E373" s="4" t="str">
        <f>IF(Inddata!E388="","",Inddata!E388)</f>
        <v/>
      </c>
      <c r="F373" s="4" t="str">
        <f>IF(Inddata!F388="","",Inddata!F388)</f>
        <v/>
      </c>
      <c r="G373" s="4">
        <f>IF(Inddata!G388="","",Inddata!G388)</f>
        <v>0</v>
      </c>
      <c r="H373" s="4" t="str">
        <f>IF(Inddata!H388&gt;0.5,Inddata!H388,"")</f>
        <v/>
      </c>
      <c r="I373" s="4" t="str">
        <f>IF(Inddata!I388="","",Inddata!I388)</f>
        <v/>
      </c>
      <c r="J373" s="15" t="str">
        <f>IF(Beregningsark!AQ373="","",IF(OR(I373="Motorvejsstrækning",I373="Frakørselsflettestrækning",I373="Tilkørselsflettestrækning",I373="Motorvejsforgrening",I373="Motorvejssammenløb",I373="Motorvejsvekselstrækning",I373="Sideanlæg"),Beregningsark!AK373*Beregningsark!J373*Beregningsark!K373*Beregningsark!L373*Beregningsark!N373*Beregningsark!P373*Beregningsark!R373*Beregningsark!S373*Beregningsark!T373*Beregningsark!Y373*Beregningsark!Z373*Beregningsark!AB373*Beregningsark!AD373*Beregningsark!AF373*Beregningsark!AJ373,Beregningsark!AK373*Beregningsark!J373*Beregningsark!K373*Beregningsark!L373*Beregningsark!N373*Beregningsark!P373*Beregningsark!R373*Beregningsark!S373*Beregningsark!T373*Beregningsark!Y373*Beregningsark!Z373*Beregningsark!AB373*Beregningsark!AD373*Beregningsark!AF373*Beregningsark!AJ373*0.7672))</f>
        <v/>
      </c>
      <c r="K373" s="15" t="str">
        <f>IF(Beregningsark!AQ373="","",IF(OR(I373="Motorvejsstrækning",I373="Frakørselsflettestrækning",I373="Tilkørselsflettestrækning",I373="Motorvejsforgrening",I373="Motorvejssammenløb",I373="Motorvejsvekselstrækning",I373="Sideanlæg"),Beregningsark!AL373*Beregningsark!J373*Beregningsark!K373*Beregningsark!M373*Beregningsark!O373*Beregningsark!P373*Beregningsark!Q373*Beregningsark!R373*Beregningsark!S373*Beregningsark!T373*Beregningsark!Y373*Beregningsark!AA373*Beregningsark!AC373*Beregningsark!AE373*Beregningsark!AG373*Beregningsark!AJ373,Beregningsark!AL373*Beregningsark!J373*Beregningsark!K373*Beregningsark!M373*Beregningsark!O373*Beregningsark!P373*Beregningsark!Q373*Beregningsark!R373*Beregningsark!S373*Beregningsark!T373*Beregningsark!Y373*Beregningsark!AA373*Beregningsark!AC373*Beregningsark!AE373*Beregningsark!AG373*Beregningsark!AJ373*0.8833))</f>
        <v/>
      </c>
      <c r="L373" s="15" t="str">
        <f>IF(Beregningsark!AQ373="","",IF(OR(I373="Motorvejsstrækning",I373="Frakørselsflettestrækning",I373="Tilkørselsflettestrækning",I373="Motorvejsforgrening",I373="Motorvejssammenløb",I373="Motorvejsvekselstrækning",I373="Sideanlæg"),Beregningsark!AM373*Beregningsark!J373*Beregningsark!K373*Beregningsark!M373*Beregningsark!O373*Beregningsark!P373*Beregningsark!Q373*Beregningsark!R373*Beregningsark!S373*Beregningsark!U373*Beregningsark!Y373*Beregningsark!AA373*Beregningsark!AC373*Beregningsark!AE373*Beregningsark!AG373*Beregningsark!AJ373,Beregningsark!AM373*Beregningsark!J373*Beregningsark!K373*Beregningsark!M373*Beregningsark!O373*Beregningsark!P373*Beregningsark!Q373*Beregningsark!R373*Beregningsark!S373*Beregningsark!U373*Beregningsark!Y373*Beregningsark!AA373*Beregningsark!AC373*Beregningsark!AE373*Beregningsark!AG373*Beregningsark!AJ373*1.1176))</f>
        <v/>
      </c>
      <c r="M373" s="15" t="str">
        <f t="shared" si="15"/>
        <v/>
      </c>
      <c r="N373" s="15" t="str">
        <f>IF(Beregningsark!AQ373="","",IF(OR(I373="Motorvejsstrækning",I373="Frakørselsflettestrækning",I373="Tilkørselsflettestrækning",I373="Motorvejsforgrening",I373="Motorvejssammenløb",I373="Motorvejsvekselstrækning",I373="Sideanlæg"),Beregningsark!AN373*Beregningsark!J373*Beregningsark!K373*Beregningsark!L373*Beregningsark!N373*Beregningsark!P373*Beregningsark!R373*Beregningsark!S373*Beregningsark!V373*Beregningsark!Y373*Beregningsark!Z373*Beregningsark!AB373*Beregningsark!AD373*Beregningsark!AH373*Beregningsark!AJ373,Beregningsark!AN373*Beregningsark!J373*Beregningsark!K373*Beregningsark!L373*Beregningsark!N373*Beregningsark!P373*Beregningsark!R373*Beregningsark!S373*Beregningsark!V373*Beregningsark!Y373*Beregningsark!Z373*Beregningsark!AB373*Beregningsark!AD373*Beregningsark!AH373*Beregningsark!AJ373*0.7672))</f>
        <v/>
      </c>
      <c r="O373" s="15" t="str">
        <f>IF(Beregningsark!AQ373="","",IF(OR(I373="Motorvejsstrækning",I373="Frakørselsflettestrækning",I373="Tilkørselsflettestrækning",I373="Motorvejsforgrening",I373="Motorvejssammenløb",I373="Motorvejsvekselstrækning",I373="Sideanlæg"),Beregningsark!AO373*Beregningsark!J373*Beregningsark!K373*Beregningsark!L373*Beregningsark!N373*Beregningsark!P373*Beregningsark!R373*Beregningsark!S373*Beregningsark!W373*Beregningsark!Y373*Beregningsark!Z373*Beregningsark!AB373*Beregningsark!AD373*Beregningsark!AH373*Beregningsark!AJ373,Beregningsark!AO373*Beregningsark!J373*Beregningsark!K373*Beregningsark!L373*Beregningsark!N373*Beregningsark!P373*Beregningsark!R373*Beregningsark!S373*Beregningsark!W373*Beregningsark!Y373*Beregningsark!Z373*Beregningsark!AB373*Beregningsark!AD373*Beregningsark!AH373*Beregningsark!AJ373*0.7672))</f>
        <v/>
      </c>
      <c r="P373" s="15" t="str">
        <f>IF(Beregningsark!AQ373="","",IF(OR(I373="Motorvejsstrækning",I373="Frakørselsflettestrækning",I373="Tilkørselsflettestrækning",I373="Motorvejsforgrening",I373="Motorvejssammenløb",I373="Motorvejsvekselstrækning",I373="Sideanlæg"),Beregningsark!AP373*Beregningsark!J373*Beregningsark!K373*Beregningsark!L373*Beregningsark!N373*Beregningsark!P373*Beregningsark!R373*Beregningsark!S373*Beregningsark!X373*Beregningsark!Y373*Beregningsark!Z373*Beregningsark!AB373*Beregningsark!AD373*Beregningsark!AI373*Beregningsark!AJ373,Beregningsark!AP373*Beregningsark!J373*Beregningsark!K373*Beregningsark!L373*Beregningsark!N373*Beregningsark!P373*Beregningsark!R373*Beregningsark!S373*Beregningsark!X373*Beregningsark!Y373*Beregningsark!Z373*Beregningsark!AB373*Beregningsark!AD373*Beregningsark!AI373*Beregningsark!AJ373*0.7672))</f>
        <v/>
      </c>
      <c r="Q373" s="15" t="str">
        <f t="shared" si="16"/>
        <v/>
      </c>
      <c r="R373" s="17" t="str">
        <f t="shared" si="17"/>
        <v/>
      </c>
    </row>
    <row r="374" spans="1:18" x14ac:dyDescent="0.25">
      <c r="A374" s="4" t="str">
        <f>IF(Inddata!A389="","",Inddata!A389)</f>
        <v/>
      </c>
      <c r="B374" s="4" t="str">
        <f>IF(Inddata!B389="","",Inddata!B389)</f>
        <v/>
      </c>
      <c r="C374" s="4" t="str">
        <f>IF(Inddata!C389="","",Inddata!C389)</f>
        <v/>
      </c>
      <c r="D374" s="4" t="str">
        <f>IF(Inddata!D389="","",Inddata!D389)</f>
        <v/>
      </c>
      <c r="E374" s="4" t="str">
        <f>IF(Inddata!E389="","",Inddata!E389)</f>
        <v/>
      </c>
      <c r="F374" s="4" t="str">
        <f>IF(Inddata!F389="","",Inddata!F389)</f>
        <v/>
      </c>
      <c r="G374" s="4">
        <f>IF(Inddata!G389="","",Inddata!G389)</f>
        <v>0</v>
      </c>
      <c r="H374" s="4" t="str">
        <f>IF(Inddata!H389&gt;0.5,Inddata!H389,"")</f>
        <v/>
      </c>
      <c r="I374" s="4" t="str">
        <f>IF(Inddata!I389="","",Inddata!I389)</f>
        <v/>
      </c>
      <c r="J374" s="15" t="str">
        <f>IF(Beregningsark!AQ374="","",IF(OR(I374="Motorvejsstrækning",I374="Frakørselsflettestrækning",I374="Tilkørselsflettestrækning",I374="Motorvejsforgrening",I374="Motorvejssammenløb",I374="Motorvejsvekselstrækning",I374="Sideanlæg"),Beregningsark!AK374*Beregningsark!J374*Beregningsark!K374*Beregningsark!L374*Beregningsark!N374*Beregningsark!P374*Beregningsark!R374*Beregningsark!S374*Beregningsark!T374*Beregningsark!Y374*Beregningsark!Z374*Beregningsark!AB374*Beregningsark!AD374*Beregningsark!AF374*Beregningsark!AJ374,Beregningsark!AK374*Beregningsark!J374*Beregningsark!K374*Beregningsark!L374*Beregningsark!N374*Beregningsark!P374*Beregningsark!R374*Beregningsark!S374*Beregningsark!T374*Beregningsark!Y374*Beregningsark!Z374*Beregningsark!AB374*Beregningsark!AD374*Beregningsark!AF374*Beregningsark!AJ374*0.7672))</f>
        <v/>
      </c>
      <c r="K374" s="15" t="str">
        <f>IF(Beregningsark!AQ374="","",IF(OR(I374="Motorvejsstrækning",I374="Frakørselsflettestrækning",I374="Tilkørselsflettestrækning",I374="Motorvejsforgrening",I374="Motorvejssammenløb",I374="Motorvejsvekselstrækning",I374="Sideanlæg"),Beregningsark!AL374*Beregningsark!J374*Beregningsark!K374*Beregningsark!M374*Beregningsark!O374*Beregningsark!P374*Beregningsark!Q374*Beregningsark!R374*Beregningsark!S374*Beregningsark!T374*Beregningsark!Y374*Beregningsark!AA374*Beregningsark!AC374*Beregningsark!AE374*Beregningsark!AG374*Beregningsark!AJ374,Beregningsark!AL374*Beregningsark!J374*Beregningsark!K374*Beregningsark!M374*Beregningsark!O374*Beregningsark!P374*Beregningsark!Q374*Beregningsark!R374*Beregningsark!S374*Beregningsark!T374*Beregningsark!Y374*Beregningsark!AA374*Beregningsark!AC374*Beregningsark!AE374*Beregningsark!AG374*Beregningsark!AJ374*0.8833))</f>
        <v/>
      </c>
      <c r="L374" s="15" t="str">
        <f>IF(Beregningsark!AQ374="","",IF(OR(I374="Motorvejsstrækning",I374="Frakørselsflettestrækning",I374="Tilkørselsflettestrækning",I374="Motorvejsforgrening",I374="Motorvejssammenløb",I374="Motorvejsvekselstrækning",I374="Sideanlæg"),Beregningsark!AM374*Beregningsark!J374*Beregningsark!K374*Beregningsark!M374*Beregningsark!O374*Beregningsark!P374*Beregningsark!Q374*Beregningsark!R374*Beregningsark!S374*Beregningsark!U374*Beregningsark!Y374*Beregningsark!AA374*Beregningsark!AC374*Beregningsark!AE374*Beregningsark!AG374*Beregningsark!AJ374,Beregningsark!AM374*Beregningsark!J374*Beregningsark!K374*Beregningsark!M374*Beregningsark!O374*Beregningsark!P374*Beregningsark!Q374*Beregningsark!R374*Beregningsark!S374*Beregningsark!U374*Beregningsark!Y374*Beregningsark!AA374*Beregningsark!AC374*Beregningsark!AE374*Beregningsark!AG374*Beregningsark!AJ374*1.1176))</f>
        <v/>
      </c>
      <c r="M374" s="15" t="str">
        <f t="shared" si="15"/>
        <v/>
      </c>
      <c r="N374" s="15" t="str">
        <f>IF(Beregningsark!AQ374="","",IF(OR(I374="Motorvejsstrækning",I374="Frakørselsflettestrækning",I374="Tilkørselsflettestrækning",I374="Motorvejsforgrening",I374="Motorvejssammenløb",I374="Motorvejsvekselstrækning",I374="Sideanlæg"),Beregningsark!AN374*Beregningsark!J374*Beregningsark!K374*Beregningsark!L374*Beregningsark!N374*Beregningsark!P374*Beregningsark!R374*Beregningsark!S374*Beregningsark!V374*Beregningsark!Y374*Beregningsark!Z374*Beregningsark!AB374*Beregningsark!AD374*Beregningsark!AH374*Beregningsark!AJ374,Beregningsark!AN374*Beregningsark!J374*Beregningsark!K374*Beregningsark!L374*Beregningsark!N374*Beregningsark!P374*Beregningsark!R374*Beregningsark!S374*Beregningsark!V374*Beregningsark!Y374*Beregningsark!Z374*Beregningsark!AB374*Beregningsark!AD374*Beregningsark!AH374*Beregningsark!AJ374*0.7672))</f>
        <v/>
      </c>
      <c r="O374" s="15" t="str">
        <f>IF(Beregningsark!AQ374="","",IF(OR(I374="Motorvejsstrækning",I374="Frakørselsflettestrækning",I374="Tilkørselsflettestrækning",I374="Motorvejsforgrening",I374="Motorvejssammenløb",I374="Motorvejsvekselstrækning",I374="Sideanlæg"),Beregningsark!AO374*Beregningsark!J374*Beregningsark!K374*Beregningsark!L374*Beregningsark!N374*Beregningsark!P374*Beregningsark!R374*Beregningsark!S374*Beregningsark!W374*Beregningsark!Y374*Beregningsark!Z374*Beregningsark!AB374*Beregningsark!AD374*Beregningsark!AH374*Beregningsark!AJ374,Beregningsark!AO374*Beregningsark!J374*Beregningsark!K374*Beregningsark!L374*Beregningsark!N374*Beregningsark!P374*Beregningsark!R374*Beregningsark!S374*Beregningsark!W374*Beregningsark!Y374*Beregningsark!Z374*Beregningsark!AB374*Beregningsark!AD374*Beregningsark!AH374*Beregningsark!AJ374*0.7672))</f>
        <v/>
      </c>
      <c r="P374" s="15" t="str">
        <f>IF(Beregningsark!AQ374="","",IF(OR(I374="Motorvejsstrækning",I374="Frakørselsflettestrækning",I374="Tilkørselsflettestrækning",I374="Motorvejsforgrening",I374="Motorvejssammenløb",I374="Motorvejsvekselstrækning",I374="Sideanlæg"),Beregningsark!AP374*Beregningsark!J374*Beregningsark!K374*Beregningsark!L374*Beregningsark!N374*Beregningsark!P374*Beregningsark!R374*Beregningsark!S374*Beregningsark!X374*Beregningsark!Y374*Beregningsark!Z374*Beregningsark!AB374*Beregningsark!AD374*Beregningsark!AI374*Beregningsark!AJ374,Beregningsark!AP374*Beregningsark!J374*Beregningsark!K374*Beregningsark!L374*Beregningsark!N374*Beregningsark!P374*Beregningsark!R374*Beregningsark!S374*Beregningsark!X374*Beregningsark!Y374*Beregningsark!Z374*Beregningsark!AB374*Beregningsark!AD374*Beregningsark!AI374*Beregningsark!AJ374*0.7672))</f>
        <v/>
      </c>
      <c r="Q374" s="15" t="str">
        <f t="shared" si="16"/>
        <v/>
      </c>
      <c r="R374" s="17" t="str">
        <f t="shared" si="17"/>
        <v/>
      </c>
    </row>
    <row r="375" spans="1:18" x14ac:dyDescent="0.25">
      <c r="A375" s="4" t="str">
        <f>IF(Inddata!A390="","",Inddata!A390)</f>
        <v/>
      </c>
      <c r="B375" s="4" t="str">
        <f>IF(Inddata!B390="","",Inddata!B390)</f>
        <v/>
      </c>
      <c r="C375" s="4" t="str">
        <f>IF(Inddata!C390="","",Inddata!C390)</f>
        <v/>
      </c>
      <c r="D375" s="4" t="str">
        <f>IF(Inddata!D390="","",Inddata!D390)</f>
        <v/>
      </c>
      <c r="E375" s="4" t="str">
        <f>IF(Inddata!E390="","",Inddata!E390)</f>
        <v/>
      </c>
      <c r="F375" s="4" t="str">
        <f>IF(Inddata!F390="","",Inddata!F390)</f>
        <v/>
      </c>
      <c r="G375" s="4">
        <f>IF(Inddata!G390="","",Inddata!G390)</f>
        <v>0</v>
      </c>
      <c r="H375" s="4" t="str">
        <f>IF(Inddata!H390&gt;0.5,Inddata!H390,"")</f>
        <v/>
      </c>
      <c r="I375" s="4" t="str">
        <f>IF(Inddata!I390="","",Inddata!I390)</f>
        <v/>
      </c>
      <c r="J375" s="15" t="str">
        <f>IF(Beregningsark!AQ375="","",IF(OR(I375="Motorvejsstrækning",I375="Frakørselsflettestrækning",I375="Tilkørselsflettestrækning",I375="Motorvejsforgrening",I375="Motorvejssammenløb",I375="Motorvejsvekselstrækning",I375="Sideanlæg"),Beregningsark!AK375*Beregningsark!J375*Beregningsark!K375*Beregningsark!L375*Beregningsark!N375*Beregningsark!P375*Beregningsark!R375*Beregningsark!S375*Beregningsark!T375*Beregningsark!Y375*Beregningsark!Z375*Beregningsark!AB375*Beregningsark!AD375*Beregningsark!AF375*Beregningsark!AJ375,Beregningsark!AK375*Beregningsark!J375*Beregningsark!K375*Beregningsark!L375*Beregningsark!N375*Beregningsark!P375*Beregningsark!R375*Beregningsark!S375*Beregningsark!T375*Beregningsark!Y375*Beregningsark!Z375*Beregningsark!AB375*Beregningsark!AD375*Beregningsark!AF375*Beregningsark!AJ375*0.7672))</f>
        <v/>
      </c>
      <c r="K375" s="15" t="str">
        <f>IF(Beregningsark!AQ375="","",IF(OR(I375="Motorvejsstrækning",I375="Frakørselsflettestrækning",I375="Tilkørselsflettestrækning",I375="Motorvejsforgrening",I375="Motorvejssammenløb",I375="Motorvejsvekselstrækning",I375="Sideanlæg"),Beregningsark!AL375*Beregningsark!J375*Beregningsark!K375*Beregningsark!M375*Beregningsark!O375*Beregningsark!P375*Beregningsark!Q375*Beregningsark!R375*Beregningsark!S375*Beregningsark!T375*Beregningsark!Y375*Beregningsark!AA375*Beregningsark!AC375*Beregningsark!AE375*Beregningsark!AG375*Beregningsark!AJ375,Beregningsark!AL375*Beregningsark!J375*Beregningsark!K375*Beregningsark!M375*Beregningsark!O375*Beregningsark!P375*Beregningsark!Q375*Beregningsark!R375*Beregningsark!S375*Beregningsark!T375*Beregningsark!Y375*Beregningsark!AA375*Beregningsark!AC375*Beregningsark!AE375*Beregningsark!AG375*Beregningsark!AJ375*0.8833))</f>
        <v/>
      </c>
      <c r="L375" s="15" t="str">
        <f>IF(Beregningsark!AQ375="","",IF(OR(I375="Motorvejsstrækning",I375="Frakørselsflettestrækning",I375="Tilkørselsflettestrækning",I375="Motorvejsforgrening",I375="Motorvejssammenløb",I375="Motorvejsvekselstrækning",I375="Sideanlæg"),Beregningsark!AM375*Beregningsark!J375*Beregningsark!K375*Beregningsark!M375*Beregningsark!O375*Beregningsark!P375*Beregningsark!Q375*Beregningsark!R375*Beregningsark!S375*Beregningsark!U375*Beregningsark!Y375*Beregningsark!AA375*Beregningsark!AC375*Beregningsark!AE375*Beregningsark!AG375*Beregningsark!AJ375,Beregningsark!AM375*Beregningsark!J375*Beregningsark!K375*Beregningsark!M375*Beregningsark!O375*Beregningsark!P375*Beregningsark!Q375*Beregningsark!R375*Beregningsark!S375*Beregningsark!U375*Beregningsark!Y375*Beregningsark!AA375*Beregningsark!AC375*Beregningsark!AE375*Beregningsark!AG375*Beregningsark!AJ375*1.1176))</f>
        <v/>
      </c>
      <c r="M375" s="15" t="str">
        <f t="shared" si="15"/>
        <v/>
      </c>
      <c r="N375" s="15" t="str">
        <f>IF(Beregningsark!AQ375="","",IF(OR(I375="Motorvejsstrækning",I375="Frakørselsflettestrækning",I375="Tilkørselsflettestrækning",I375="Motorvejsforgrening",I375="Motorvejssammenløb",I375="Motorvejsvekselstrækning",I375="Sideanlæg"),Beregningsark!AN375*Beregningsark!J375*Beregningsark!K375*Beregningsark!L375*Beregningsark!N375*Beregningsark!P375*Beregningsark!R375*Beregningsark!S375*Beregningsark!V375*Beregningsark!Y375*Beregningsark!Z375*Beregningsark!AB375*Beregningsark!AD375*Beregningsark!AH375*Beregningsark!AJ375,Beregningsark!AN375*Beregningsark!J375*Beregningsark!K375*Beregningsark!L375*Beregningsark!N375*Beregningsark!P375*Beregningsark!R375*Beregningsark!S375*Beregningsark!V375*Beregningsark!Y375*Beregningsark!Z375*Beregningsark!AB375*Beregningsark!AD375*Beregningsark!AH375*Beregningsark!AJ375*0.7672))</f>
        <v/>
      </c>
      <c r="O375" s="15" t="str">
        <f>IF(Beregningsark!AQ375="","",IF(OR(I375="Motorvejsstrækning",I375="Frakørselsflettestrækning",I375="Tilkørselsflettestrækning",I375="Motorvejsforgrening",I375="Motorvejssammenløb",I375="Motorvejsvekselstrækning",I375="Sideanlæg"),Beregningsark!AO375*Beregningsark!J375*Beregningsark!K375*Beregningsark!L375*Beregningsark!N375*Beregningsark!P375*Beregningsark!R375*Beregningsark!S375*Beregningsark!W375*Beregningsark!Y375*Beregningsark!Z375*Beregningsark!AB375*Beregningsark!AD375*Beregningsark!AH375*Beregningsark!AJ375,Beregningsark!AO375*Beregningsark!J375*Beregningsark!K375*Beregningsark!L375*Beregningsark!N375*Beregningsark!P375*Beregningsark!R375*Beregningsark!S375*Beregningsark!W375*Beregningsark!Y375*Beregningsark!Z375*Beregningsark!AB375*Beregningsark!AD375*Beregningsark!AH375*Beregningsark!AJ375*0.7672))</f>
        <v/>
      </c>
      <c r="P375" s="15" t="str">
        <f>IF(Beregningsark!AQ375="","",IF(OR(I375="Motorvejsstrækning",I375="Frakørselsflettestrækning",I375="Tilkørselsflettestrækning",I375="Motorvejsforgrening",I375="Motorvejssammenløb",I375="Motorvejsvekselstrækning",I375="Sideanlæg"),Beregningsark!AP375*Beregningsark!J375*Beregningsark!K375*Beregningsark!L375*Beregningsark!N375*Beregningsark!P375*Beregningsark!R375*Beregningsark!S375*Beregningsark!X375*Beregningsark!Y375*Beregningsark!Z375*Beregningsark!AB375*Beregningsark!AD375*Beregningsark!AI375*Beregningsark!AJ375,Beregningsark!AP375*Beregningsark!J375*Beregningsark!K375*Beregningsark!L375*Beregningsark!N375*Beregningsark!P375*Beregningsark!R375*Beregningsark!S375*Beregningsark!X375*Beregningsark!Y375*Beregningsark!Z375*Beregningsark!AB375*Beregningsark!AD375*Beregningsark!AI375*Beregningsark!AJ375*0.7672))</f>
        <v/>
      </c>
      <c r="Q375" s="15" t="str">
        <f t="shared" si="16"/>
        <v/>
      </c>
      <c r="R375" s="17" t="str">
        <f t="shared" si="17"/>
        <v/>
      </c>
    </row>
    <row r="376" spans="1:18" x14ac:dyDescent="0.25">
      <c r="A376" s="4" t="str">
        <f>IF(Inddata!A391="","",Inddata!A391)</f>
        <v/>
      </c>
      <c r="B376" s="4" t="str">
        <f>IF(Inddata!B391="","",Inddata!B391)</f>
        <v/>
      </c>
      <c r="C376" s="4" t="str">
        <f>IF(Inddata!C391="","",Inddata!C391)</f>
        <v/>
      </c>
      <c r="D376" s="4" t="str">
        <f>IF(Inddata!D391="","",Inddata!D391)</f>
        <v/>
      </c>
      <c r="E376" s="4" t="str">
        <f>IF(Inddata!E391="","",Inddata!E391)</f>
        <v/>
      </c>
      <c r="F376" s="4" t="str">
        <f>IF(Inddata!F391="","",Inddata!F391)</f>
        <v/>
      </c>
      <c r="G376" s="4">
        <f>IF(Inddata!G391="","",Inddata!G391)</f>
        <v>0</v>
      </c>
      <c r="H376" s="4" t="str">
        <f>IF(Inddata!H391&gt;0.5,Inddata!H391,"")</f>
        <v/>
      </c>
      <c r="I376" s="4" t="str">
        <f>IF(Inddata!I391="","",Inddata!I391)</f>
        <v/>
      </c>
      <c r="J376" s="15" t="str">
        <f>IF(Beregningsark!AQ376="","",IF(OR(I376="Motorvejsstrækning",I376="Frakørselsflettestrækning",I376="Tilkørselsflettestrækning",I376="Motorvejsforgrening",I376="Motorvejssammenløb",I376="Motorvejsvekselstrækning",I376="Sideanlæg"),Beregningsark!AK376*Beregningsark!J376*Beregningsark!K376*Beregningsark!L376*Beregningsark!N376*Beregningsark!P376*Beregningsark!R376*Beregningsark!S376*Beregningsark!T376*Beregningsark!Y376*Beregningsark!Z376*Beregningsark!AB376*Beregningsark!AD376*Beregningsark!AF376*Beregningsark!AJ376,Beregningsark!AK376*Beregningsark!J376*Beregningsark!K376*Beregningsark!L376*Beregningsark!N376*Beregningsark!P376*Beregningsark!R376*Beregningsark!S376*Beregningsark!T376*Beregningsark!Y376*Beregningsark!Z376*Beregningsark!AB376*Beregningsark!AD376*Beregningsark!AF376*Beregningsark!AJ376*0.7672))</f>
        <v/>
      </c>
      <c r="K376" s="15" t="str">
        <f>IF(Beregningsark!AQ376="","",IF(OR(I376="Motorvejsstrækning",I376="Frakørselsflettestrækning",I376="Tilkørselsflettestrækning",I376="Motorvejsforgrening",I376="Motorvejssammenløb",I376="Motorvejsvekselstrækning",I376="Sideanlæg"),Beregningsark!AL376*Beregningsark!J376*Beregningsark!K376*Beregningsark!M376*Beregningsark!O376*Beregningsark!P376*Beregningsark!Q376*Beregningsark!R376*Beregningsark!S376*Beregningsark!T376*Beregningsark!Y376*Beregningsark!AA376*Beregningsark!AC376*Beregningsark!AE376*Beregningsark!AG376*Beregningsark!AJ376,Beregningsark!AL376*Beregningsark!J376*Beregningsark!K376*Beregningsark!M376*Beregningsark!O376*Beregningsark!P376*Beregningsark!Q376*Beregningsark!R376*Beregningsark!S376*Beregningsark!T376*Beregningsark!Y376*Beregningsark!AA376*Beregningsark!AC376*Beregningsark!AE376*Beregningsark!AG376*Beregningsark!AJ376*0.8833))</f>
        <v/>
      </c>
      <c r="L376" s="15" t="str">
        <f>IF(Beregningsark!AQ376="","",IF(OR(I376="Motorvejsstrækning",I376="Frakørselsflettestrækning",I376="Tilkørselsflettestrækning",I376="Motorvejsforgrening",I376="Motorvejssammenløb",I376="Motorvejsvekselstrækning",I376="Sideanlæg"),Beregningsark!AM376*Beregningsark!J376*Beregningsark!K376*Beregningsark!M376*Beregningsark!O376*Beregningsark!P376*Beregningsark!Q376*Beregningsark!R376*Beregningsark!S376*Beregningsark!U376*Beregningsark!Y376*Beregningsark!AA376*Beregningsark!AC376*Beregningsark!AE376*Beregningsark!AG376*Beregningsark!AJ376,Beregningsark!AM376*Beregningsark!J376*Beregningsark!K376*Beregningsark!M376*Beregningsark!O376*Beregningsark!P376*Beregningsark!Q376*Beregningsark!R376*Beregningsark!S376*Beregningsark!U376*Beregningsark!Y376*Beregningsark!AA376*Beregningsark!AC376*Beregningsark!AE376*Beregningsark!AG376*Beregningsark!AJ376*1.1176))</f>
        <v/>
      </c>
      <c r="M376" s="15" t="str">
        <f t="shared" si="15"/>
        <v/>
      </c>
      <c r="N376" s="15" t="str">
        <f>IF(Beregningsark!AQ376="","",IF(OR(I376="Motorvejsstrækning",I376="Frakørselsflettestrækning",I376="Tilkørselsflettestrækning",I376="Motorvejsforgrening",I376="Motorvejssammenløb",I376="Motorvejsvekselstrækning",I376="Sideanlæg"),Beregningsark!AN376*Beregningsark!J376*Beregningsark!K376*Beregningsark!L376*Beregningsark!N376*Beregningsark!P376*Beregningsark!R376*Beregningsark!S376*Beregningsark!V376*Beregningsark!Y376*Beregningsark!Z376*Beregningsark!AB376*Beregningsark!AD376*Beregningsark!AH376*Beregningsark!AJ376,Beregningsark!AN376*Beregningsark!J376*Beregningsark!K376*Beregningsark!L376*Beregningsark!N376*Beregningsark!P376*Beregningsark!R376*Beregningsark!S376*Beregningsark!V376*Beregningsark!Y376*Beregningsark!Z376*Beregningsark!AB376*Beregningsark!AD376*Beregningsark!AH376*Beregningsark!AJ376*0.7672))</f>
        <v/>
      </c>
      <c r="O376" s="15" t="str">
        <f>IF(Beregningsark!AQ376="","",IF(OR(I376="Motorvejsstrækning",I376="Frakørselsflettestrækning",I376="Tilkørselsflettestrækning",I376="Motorvejsforgrening",I376="Motorvejssammenløb",I376="Motorvejsvekselstrækning",I376="Sideanlæg"),Beregningsark!AO376*Beregningsark!J376*Beregningsark!K376*Beregningsark!L376*Beregningsark!N376*Beregningsark!P376*Beregningsark!R376*Beregningsark!S376*Beregningsark!W376*Beregningsark!Y376*Beregningsark!Z376*Beregningsark!AB376*Beregningsark!AD376*Beregningsark!AH376*Beregningsark!AJ376,Beregningsark!AO376*Beregningsark!J376*Beregningsark!K376*Beregningsark!L376*Beregningsark!N376*Beregningsark!P376*Beregningsark!R376*Beregningsark!S376*Beregningsark!W376*Beregningsark!Y376*Beregningsark!Z376*Beregningsark!AB376*Beregningsark!AD376*Beregningsark!AH376*Beregningsark!AJ376*0.7672))</f>
        <v/>
      </c>
      <c r="P376" s="15" t="str">
        <f>IF(Beregningsark!AQ376="","",IF(OR(I376="Motorvejsstrækning",I376="Frakørselsflettestrækning",I376="Tilkørselsflettestrækning",I376="Motorvejsforgrening",I376="Motorvejssammenløb",I376="Motorvejsvekselstrækning",I376="Sideanlæg"),Beregningsark!AP376*Beregningsark!J376*Beregningsark!K376*Beregningsark!L376*Beregningsark!N376*Beregningsark!P376*Beregningsark!R376*Beregningsark!S376*Beregningsark!X376*Beregningsark!Y376*Beregningsark!Z376*Beregningsark!AB376*Beregningsark!AD376*Beregningsark!AI376*Beregningsark!AJ376,Beregningsark!AP376*Beregningsark!J376*Beregningsark!K376*Beregningsark!L376*Beregningsark!N376*Beregningsark!P376*Beregningsark!R376*Beregningsark!S376*Beregningsark!X376*Beregningsark!Y376*Beregningsark!Z376*Beregningsark!AB376*Beregningsark!AD376*Beregningsark!AI376*Beregningsark!AJ376*0.7672))</f>
        <v/>
      </c>
      <c r="Q376" s="15" t="str">
        <f t="shared" si="16"/>
        <v/>
      </c>
      <c r="R376" s="17" t="str">
        <f t="shared" si="17"/>
        <v/>
      </c>
    </row>
    <row r="377" spans="1:18" x14ac:dyDescent="0.25">
      <c r="A377" s="4" t="str">
        <f>IF(Inddata!A392="","",Inddata!A392)</f>
        <v/>
      </c>
      <c r="B377" s="4" t="str">
        <f>IF(Inddata!B392="","",Inddata!B392)</f>
        <v/>
      </c>
      <c r="C377" s="4" t="str">
        <f>IF(Inddata!C392="","",Inddata!C392)</f>
        <v/>
      </c>
      <c r="D377" s="4" t="str">
        <f>IF(Inddata!D392="","",Inddata!D392)</f>
        <v/>
      </c>
      <c r="E377" s="4" t="str">
        <f>IF(Inddata!E392="","",Inddata!E392)</f>
        <v/>
      </c>
      <c r="F377" s="4" t="str">
        <f>IF(Inddata!F392="","",Inddata!F392)</f>
        <v/>
      </c>
      <c r="G377" s="4">
        <f>IF(Inddata!G392="","",Inddata!G392)</f>
        <v>0</v>
      </c>
      <c r="H377" s="4" t="str">
        <f>IF(Inddata!H392&gt;0.5,Inddata!H392,"")</f>
        <v/>
      </c>
      <c r="I377" s="4" t="str">
        <f>IF(Inddata!I392="","",Inddata!I392)</f>
        <v/>
      </c>
      <c r="J377" s="15" t="str">
        <f>IF(Beregningsark!AQ377="","",IF(OR(I377="Motorvejsstrækning",I377="Frakørselsflettestrækning",I377="Tilkørselsflettestrækning",I377="Motorvejsforgrening",I377="Motorvejssammenløb",I377="Motorvejsvekselstrækning",I377="Sideanlæg"),Beregningsark!AK377*Beregningsark!J377*Beregningsark!K377*Beregningsark!L377*Beregningsark!N377*Beregningsark!P377*Beregningsark!R377*Beregningsark!S377*Beregningsark!T377*Beregningsark!Y377*Beregningsark!Z377*Beregningsark!AB377*Beregningsark!AD377*Beregningsark!AF377*Beregningsark!AJ377,Beregningsark!AK377*Beregningsark!J377*Beregningsark!K377*Beregningsark!L377*Beregningsark!N377*Beregningsark!P377*Beregningsark!R377*Beregningsark!S377*Beregningsark!T377*Beregningsark!Y377*Beregningsark!Z377*Beregningsark!AB377*Beregningsark!AD377*Beregningsark!AF377*Beregningsark!AJ377*0.7672))</f>
        <v/>
      </c>
      <c r="K377" s="15" t="str">
        <f>IF(Beregningsark!AQ377="","",IF(OR(I377="Motorvejsstrækning",I377="Frakørselsflettestrækning",I377="Tilkørselsflettestrækning",I377="Motorvejsforgrening",I377="Motorvejssammenløb",I377="Motorvejsvekselstrækning",I377="Sideanlæg"),Beregningsark!AL377*Beregningsark!J377*Beregningsark!K377*Beregningsark!M377*Beregningsark!O377*Beregningsark!P377*Beregningsark!Q377*Beregningsark!R377*Beregningsark!S377*Beregningsark!T377*Beregningsark!Y377*Beregningsark!AA377*Beregningsark!AC377*Beregningsark!AE377*Beregningsark!AG377*Beregningsark!AJ377,Beregningsark!AL377*Beregningsark!J377*Beregningsark!K377*Beregningsark!M377*Beregningsark!O377*Beregningsark!P377*Beregningsark!Q377*Beregningsark!R377*Beregningsark!S377*Beregningsark!T377*Beregningsark!Y377*Beregningsark!AA377*Beregningsark!AC377*Beregningsark!AE377*Beregningsark!AG377*Beregningsark!AJ377*0.8833))</f>
        <v/>
      </c>
      <c r="L377" s="15" t="str">
        <f>IF(Beregningsark!AQ377="","",IF(OR(I377="Motorvejsstrækning",I377="Frakørselsflettestrækning",I377="Tilkørselsflettestrækning",I377="Motorvejsforgrening",I377="Motorvejssammenløb",I377="Motorvejsvekselstrækning",I377="Sideanlæg"),Beregningsark!AM377*Beregningsark!J377*Beregningsark!K377*Beregningsark!M377*Beregningsark!O377*Beregningsark!P377*Beregningsark!Q377*Beregningsark!R377*Beregningsark!S377*Beregningsark!U377*Beregningsark!Y377*Beregningsark!AA377*Beregningsark!AC377*Beregningsark!AE377*Beregningsark!AG377*Beregningsark!AJ377,Beregningsark!AM377*Beregningsark!J377*Beregningsark!K377*Beregningsark!M377*Beregningsark!O377*Beregningsark!P377*Beregningsark!Q377*Beregningsark!R377*Beregningsark!S377*Beregningsark!U377*Beregningsark!Y377*Beregningsark!AA377*Beregningsark!AC377*Beregningsark!AE377*Beregningsark!AG377*Beregningsark!AJ377*1.1176))</f>
        <v/>
      </c>
      <c r="M377" s="15" t="str">
        <f t="shared" si="15"/>
        <v/>
      </c>
      <c r="N377" s="15" t="str">
        <f>IF(Beregningsark!AQ377="","",IF(OR(I377="Motorvejsstrækning",I377="Frakørselsflettestrækning",I377="Tilkørselsflettestrækning",I377="Motorvejsforgrening",I377="Motorvejssammenløb",I377="Motorvejsvekselstrækning",I377="Sideanlæg"),Beregningsark!AN377*Beregningsark!J377*Beregningsark!K377*Beregningsark!L377*Beregningsark!N377*Beregningsark!P377*Beregningsark!R377*Beregningsark!S377*Beregningsark!V377*Beregningsark!Y377*Beregningsark!Z377*Beregningsark!AB377*Beregningsark!AD377*Beregningsark!AH377*Beregningsark!AJ377,Beregningsark!AN377*Beregningsark!J377*Beregningsark!K377*Beregningsark!L377*Beregningsark!N377*Beregningsark!P377*Beregningsark!R377*Beregningsark!S377*Beregningsark!V377*Beregningsark!Y377*Beregningsark!Z377*Beregningsark!AB377*Beregningsark!AD377*Beregningsark!AH377*Beregningsark!AJ377*0.7672))</f>
        <v/>
      </c>
      <c r="O377" s="15" t="str">
        <f>IF(Beregningsark!AQ377="","",IF(OR(I377="Motorvejsstrækning",I377="Frakørselsflettestrækning",I377="Tilkørselsflettestrækning",I377="Motorvejsforgrening",I377="Motorvejssammenløb",I377="Motorvejsvekselstrækning",I377="Sideanlæg"),Beregningsark!AO377*Beregningsark!J377*Beregningsark!K377*Beregningsark!L377*Beregningsark!N377*Beregningsark!P377*Beregningsark!R377*Beregningsark!S377*Beregningsark!W377*Beregningsark!Y377*Beregningsark!Z377*Beregningsark!AB377*Beregningsark!AD377*Beregningsark!AH377*Beregningsark!AJ377,Beregningsark!AO377*Beregningsark!J377*Beregningsark!K377*Beregningsark!L377*Beregningsark!N377*Beregningsark!P377*Beregningsark!R377*Beregningsark!S377*Beregningsark!W377*Beregningsark!Y377*Beregningsark!Z377*Beregningsark!AB377*Beregningsark!AD377*Beregningsark!AH377*Beregningsark!AJ377*0.7672))</f>
        <v/>
      </c>
      <c r="P377" s="15" t="str">
        <f>IF(Beregningsark!AQ377="","",IF(OR(I377="Motorvejsstrækning",I377="Frakørselsflettestrækning",I377="Tilkørselsflettestrækning",I377="Motorvejsforgrening",I377="Motorvejssammenløb",I377="Motorvejsvekselstrækning",I377="Sideanlæg"),Beregningsark!AP377*Beregningsark!J377*Beregningsark!K377*Beregningsark!L377*Beregningsark!N377*Beregningsark!P377*Beregningsark!R377*Beregningsark!S377*Beregningsark!X377*Beregningsark!Y377*Beregningsark!Z377*Beregningsark!AB377*Beregningsark!AD377*Beregningsark!AI377*Beregningsark!AJ377,Beregningsark!AP377*Beregningsark!J377*Beregningsark!K377*Beregningsark!L377*Beregningsark!N377*Beregningsark!P377*Beregningsark!R377*Beregningsark!S377*Beregningsark!X377*Beregningsark!Y377*Beregningsark!Z377*Beregningsark!AB377*Beregningsark!AD377*Beregningsark!AI377*Beregningsark!AJ377*0.7672))</f>
        <v/>
      </c>
      <c r="Q377" s="15" t="str">
        <f t="shared" si="16"/>
        <v/>
      </c>
      <c r="R377" s="17" t="str">
        <f t="shared" si="17"/>
        <v/>
      </c>
    </row>
    <row r="378" spans="1:18" x14ac:dyDescent="0.25">
      <c r="A378" s="4" t="str">
        <f>IF(Inddata!A393="","",Inddata!A393)</f>
        <v/>
      </c>
      <c r="B378" s="4" t="str">
        <f>IF(Inddata!B393="","",Inddata!B393)</f>
        <v/>
      </c>
      <c r="C378" s="4" t="str">
        <f>IF(Inddata!C393="","",Inddata!C393)</f>
        <v/>
      </c>
      <c r="D378" s="4" t="str">
        <f>IF(Inddata!D393="","",Inddata!D393)</f>
        <v/>
      </c>
      <c r="E378" s="4" t="str">
        <f>IF(Inddata!E393="","",Inddata!E393)</f>
        <v/>
      </c>
      <c r="F378" s="4" t="str">
        <f>IF(Inddata!F393="","",Inddata!F393)</f>
        <v/>
      </c>
      <c r="G378" s="4">
        <f>IF(Inddata!G393="","",Inddata!G393)</f>
        <v>0</v>
      </c>
      <c r="H378" s="4" t="str">
        <f>IF(Inddata!H393&gt;0.5,Inddata!H393,"")</f>
        <v/>
      </c>
      <c r="I378" s="4" t="str">
        <f>IF(Inddata!I393="","",Inddata!I393)</f>
        <v/>
      </c>
      <c r="J378" s="15" t="str">
        <f>IF(Beregningsark!AQ378="","",IF(OR(I378="Motorvejsstrækning",I378="Frakørselsflettestrækning",I378="Tilkørselsflettestrækning",I378="Motorvejsforgrening",I378="Motorvejssammenløb",I378="Motorvejsvekselstrækning",I378="Sideanlæg"),Beregningsark!AK378*Beregningsark!J378*Beregningsark!K378*Beregningsark!L378*Beregningsark!N378*Beregningsark!P378*Beregningsark!R378*Beregningsark!S378*Beregningsark!T378*Beregningsark!Y378*Beregningsark!Z378*Beregningsark!AB378*Beregningsark!AD378*Beregningsark!AF378*Beregningsark!AJ378,Beregningsark!AK378*Beregningsark!J378*Beregningsark!K378*Beregningsark!L378*Beregningsark!N378*Beregningsark!P378*Beregningsark!R378*Beregningsark!S378*Beregningsark!T378*Beregningsark!Y378*Beregningsark!Z378*Beregningsark!AB378*Beregningsark!AD378*Beregningsark!AF378*Beregningsark!AJ378*0.7672))</f>
        <v/>
      </c>
      <c r="K378" s="15" t="str">
        <f>IF(Beregningsark!AQ378="","",IF(OR(I378="Motorvejsstrækning",I378="Frakørselsflettestrækning",I378="Tilkørselsflettestrækning",I378="Motorvejsforgrening",I378="Motorvejssammenløb",I378="Motorvejsvekselstrækning",I378="Sideanlæg"),Beregningsark!AL378*Beregningsark!J378*Beregningsark!K378*Beregningsark!M378*Beregningsark!O378*Beregningsark!P378*Beregningsark!Q378*Beregningsark!R378*Beregningsark!S378*Beregningsark!T378*Beregningsark!Y378*Beregningsark!AA378*Beregningsark!AC378*Beregningsark!AE378*Beregningsark!AG378*Beregningsark!AJ378,Beregningsark!AL378*Beregningsark!J378*Beregningsark!K378*Beregningsark!M378*Beregningsark!O378*Beregningsark!P378*Beregningsark!Q378*Beregningsark!R378*Beregningsark!S378*Beregningsark!T378*Beregningsark!Y378*Beregningsark!AA378*Beregningsark!AC378*Beregningsark!AE378*Beregningsark!AG378*Beregningsark!AJ378*0.8833))</f>
        <v/>
      </c>
      <c r="L378" s="15" t="str">
        <f>IF(Beregningsark!AQ378="","",IF(OR(I378="Motorvejsstrækning",I378="Frakørselsflettestrækning",I378="Tilkørselsflettestrækning",I378="Motorvejsforgrening",I378="Motorvejssammenløb",I378="Motorvejsvekselstrækning",I378="Sideanlæg"),Beregningsark!AM378*Beregningsark!J378*Beregningsark!K378*Beregningsark!M378*Beregningsark!O378*Beregningsark!P378*Beregningsark!Q378*Beregningsark!R378*Beregningsark!S378*Beregningsark!U378*Beregningsark!Y378*Beregningsark!AA378*Beregningsark!AC378*Beregningsark!AE378*Beregningsark!AG378*Beregningsark!AJ378,Beregningsark!AM378*Beregningsark!J378*Beregningsark!K378*Beregningsark!M378*Beregningsark!O378*Beregningsark!P378*Beregningsark!Q378*Beregningsark!R378*Beregningsark!S378*Beregningsark!U378*Beregningsark!Y378*Beregningsark!AA378*Beregningsark!AC378*Beregningsark!AE378*Beregningsark!AG378*Beregningsark!AJ378*1.1176))</f>
        <v/>
      </c>
      <c r="M378" s="15" t="str">
        <f t="shared" si="15"/>
        <v/>
      </c>
      <c r="N378" s="15" t="str">
        <f>IF(Beregningsark!AQ378="","",IF(OR(I378="Motorvejsstrækning",I378="Frakørselsflettestrækning",I378="Tilkørselsflettestrækning",I378="Motorvejsforgrening",I378="Motorvejssammenløb",I378="Motorvejsvekselstrækning",I378="Sideanlæg"),Beregningsark!AN378*Beregningsark!J378*Beregningsark!K378*Beregningsark!L378*Beregningsark!N378*Beregningsark!P378*Beregningsark!R378*Beregningsark!S378*Beregningsark!V378*Beregningsark!Y378*Beregningsark!Z378*Beregningsark!AB378*Beregningsark!AD378*Beregningsark!AH378*Beregningsark!AJ378,Beregningsark!AN378*Beregningsark!J378*Beregningsark!K378*Beregningsark!L378*Beregningsark!N378*Beregningsark!P378*Beregningsark!R378*Beregningsark!S378*Beregningsark!V378*Beregningsark!Y378*Beregningsark!Z378*Beregningsark!AB378*Beregningsark!AD378*Beregningsark!AH378*Beregningsark!AJ378*0.7672))</f>
        <v/>
      </c>
      <c r="O378" s="15" t="str">
        <f>IF(Beregningsark!AQ378="","",IF(OR(I378="Motorvejsstrækning",I378="Frakørselsflettestrækning",I378="Tilkørselsflettestrækning",I378="Motorvejsforgrening",I378="Motorvejssammenløb",I378="Motorvejsvekselstrækning",I378="Sideanlæg"),Beregningsark!AO378*Beregningsark!J378*Beregningsark!K378*Beregningsark!L378*Beregningsark!N378*Beregningsark!P378*Beregningsark!R378*Beregningsark!S378*Beregningsark!W378*Beregningsark!Y378*Beregningsark!Z378*Beregningsark!AB378*Beregningsark!AD378*Beregningsark!AH378*Beregningsark!AJ378,Beregningsark!AO378*Beregningsark!J378*Beregningsark!K378*Beregningsark!L378*Beregningsark!N378*Beregningsark!P378*Beregningsark!R378*Beregningsark!S378*Beregningsark!W378*Beregningsark!Y378*Beregningsark!Z378*Beregningsark!AB378*Beregningsark!AD378*Beregningsark!AH378*Beregningsark!AJ378*0.7672))</f>
        <v/>
      </c>
      <c r="P378" s="15" t="str">
        <f>IF(Beregningsark!AQ378="","",IF(OR(I378="Motorvejsstrækning",I378="Frakørselsflettestrækning",I378="Tilkørselsflettestrækning",I378="Motorvejsforgrening",I378="Motorvejssammenløb",I378="Motorvejsvekselstrækning",I378="Sideanlæg"),Beregningsark!AP378*Beregningsark!J378*Beregningsark!K378*Beregningsark!L378*Beregningsark!N378*Beregningsark!P378*Beregningsark!R378*Beregningsark!S378*Beregningsark!X378*Beregningsark!Y378*Beregningsark!Z378*Beregningsark!AB378*Beregningsark!AD378*Beregningsark!AI378*Beregningsark!AJ378,Beregningsark!AP378*Beregningsark!J378*Beregningsark!K378*Beregningsark!L378*Beregningsark!N378*Beregningsark!P378*Beregningsark!R378*Beregningsark!S378*Beregningsark!X378*Beregningsark!Y378*Beregningsark!Z378*Beregningsark!AB378*Beregningsark!AD378*Beregningsark!AI378*Beregningsark!AJ378*0.7672))</f>
        <v/>
      </c>
      <c r="Q378" s="15" t="str">
        <f t="shared" si="16"/>
        <v/>
      </c>
      <c r="R378" s="17" t="str">
        <f t="shared" si="17"/>
        <v/>
      </c>
    </row>
    <row r="379" spans="1:18" x14ac:dyDescent="0.25">
      <c r="A379" s="4" t="str">
        <f>IF(Inddata!A394="","",Inddata!A394)</f>
        <v/>
      </c>
      <c r="B379" s="4" t="str">
        <f>IF(Inddata!B394="","",Inddata!B394)</f>
        <v/>
      </c>
      <c r="C379" s="4" t="str">
        <f>IF(Inddata!C394="","",Inddata!C394)</f>
        <v/>
      </c>
      <c r="D379" s="4" t="str">
        <f>IF(Inddata!D394="","",Inddata!D394)</f>
        <v/>
      </c>
      <c r="E379" s="4" t="str">
        <f>IF(Inddata!E394="","",Inddata!E394)</f>
        <v/>
      </c>
      <c r="F379" s="4" t="str">
        <f>IF(Inddata!F394="","",Inddata!F394)</f>
        <v/>
      </c>
      <c r="G379" s="4">
        <f>IF(Inddata!G394="","",Inddata!G394)</f>
        <v>0</v>
      </c>
      <c r="H379" s="4" t="str">
        <f>IF(Inddata!H394&gt;0.5,Inddata!H394,"")</f>
        <v/>
      </c>
      <c r="I379" s="4" t="str">
        <f>IF(Inddata!I394="","",Inddata!I394)</f>
        <v/>
      </c>
      <c r="J379" s="15" t="str">
        <f>IF(Beregningsark!AQ379="","",IF(OR(I379="Motorvejsstrækning",I379="Frakørselsflettestrækning",I379="Tilkørselsflettestrækning",I379="Motorvejsforgrening",I379="Motorvejssammenløb",I379="Motorvejsvekselstrækning",I379="Sideanlæg"),Beregningsark!AK379*Beregningsark!J379*Beregningsark!K379*Beregningsark!L379*Beregningsark!N379*Beregningsark!P379*Beregningsark!R379*Beregningsark!S379*Beregningsark!T379*Beregningsark!Y379*Beregningsark!Z379*Beregningsark!AB379*Beregningsark!AD379*Beregningsark!AF379*Beregningsark!AJ379,Beregningsark!AK379*Beregningsark!J379*Beregningsark!K379*Beregningsark!L379*Beregningsark!N379*Beregningsark!P379*Beregningsark!R379*Beregningsark!S379*Beregningsark!T379*Beregningsark!Y379*Beregningsark!Z379*Beregningsark!AB379*Beregningsark!AD379*Beregningsark!AF379*Beregningsark!AJ379*0.7672))</f>
        <v/>
      </c>
      <c r="K379" s="15" t="str">
        <f>IF(Beregningsark!AQ379="","",IF(OR(I379="Motorvejsstrækning",I379="Frakørselsflettestrækning",I379="Tilkørselsflettestrækning",I379="Motorvejsforgrening",I379="Motorvejssammenløb",I379="Motorvejsvekselstrækning",I379="Sideanlæg"),Beregningsark!AL379*Beregningsark!J379*Beregningsark!K379*Beregningsark!M379*Beregningsark!O379*Beregningsark!P379*Beregningsark!Q379*Beregningsark!R379*Beregningsark!S379*Beregningsark!T379*Beregningsark!Y379*Beregningsark!AA379*Beregningsark!AC379*Beregningsark!AE379*Beregningsark!AG379*Beregningsark!AJ379,Beregningsark!AL379*Beregningsark!J379*Beregningsark!K379*Beregningsark!M379*Beregningsark!O379*Beregningsark!P379*Beregningsark!Q379*Beregningsark!R379*Beregningsark!S379*Beregningsark!T379*Beregningsark!Y379*Beregningsark!AA379*Beregningsark!AC379*Beregningsark!AE379*Beregningsark!AG379*Beregningsark!AJ379*0.8833))</f>
        <v/>
      </c>
      <c r="L379" s="15" t="str">
        <f>IF(Beregningsark!AQ379="","",IF(OR(I379="Motorvejsstrækning",I379="Frakørselsflettestrækning",I379="Tilkørselsflettestrækning",I379="Motorvejsforgrening",I379="Motorvejssammenløb",I379="Motorvejsvekselstrækning",I379="Sideanlæg"),Beregningsark!AM379*Beregningsark!J379*Beregningsark!K379*Beregningsark!M379*Beregningsark!O379*Beregningsark!P379*Beregningsark!Q379*Beregningsark!R379*Beregningsark!S379*Beregningsark!U379*Beregningsark!Y379*Beregningsark!AA379*Beregningsark!AC379*Beregningsark!AE379*Beregningsark!AG379*Beregningsark!AJ379,Beregningsark!AM379*Beregningsark!J379*Beregningsark!K379*Beregningsark!M379*Beregningsark!O379*Beregningsark!P379*Beregningsark!Q379*Beregningsark!R379*Beregningsark!S379*Beregningsark!U379*Beregningsark!Y379*Beregningsark!AA379*Beregningsark!AC379*Beregningsark!AE379*Beregningsark!AG379*Beregningsark!AJ379*1.1176))</f>
        <v/>
      </c>
      <c r="M379" s="15" t="str">
        <f t="shared" si="15"/>
        <v/>
      </c>
      <c r="N379" s="15" t="str">
        <f>IF(Beregningsark!AQ379="","",IF(OR(I379="Motorvejsstrækning",I379="Frakørselsflettestrækning",I379="Tilkørselsflettestrækning",I379="Motorvejsforgrening",I379="Motorvejssammenløb",I379="Motorvejsvekselstrækning",I379="Sideanlæg"),Beregningsark!AN379*Beregningsark!J379*Beregningsark!K379*Beregningsark!L379*Beregningsark!N379*Beregningsark!P379*Beregningsark!R379*Beregningsark!S379*Beregningsark!V379*Beregningsark!Y379*Beregningsark!Z379*Beregningsark!AB379*Beregningsark!AD379*Beregningsark!AH379*Beregningsark!AJ379,Beregningsark!AN379*Beregningsark!J379*Beregningsark!K379*Beregningsark!L379*Beregningsark!N379*Beregningsark!P379*Beregningsark!R379*Beregningsark!S379*Beregningsark!V379*Beregningsark!Y379*Beregningsark!Z379*Beregningsark!AB379*Beregningsark!AD379*Beregningsark!AH379*Beregningsark!AJ379*0.7672))</f>
        <v/>
      </c>
      <c r="O379" s="15" t="str">
        <f>IF(Beregningsark!AQ379="","",IF(OR(I379="Motorvejsstrækning",I379="Frakørselsflettestrækning",I379="Tilkørselsflettestrækning",I379="Motorvejsforgrening",I379="Motorvejssammenløb",I379="Motorvejsvekselstrækning",I379="Sideanlæg"),Beregningsark!AO379*Beregningsark!J379*Beregningsark!K379*Beregningsark!L379*Beregningsark!N379*Beregningsark!P379*Beregningsark!R379*Beregningsark!S379*Beregningsark!W379*Beregningsark!Y379*Beregningsark!Z379*Beregningsark!AB379*Beregningsark!AD379*Beregningsark!AH379*Beregningsark!AJ379,Beregningsark!AO379*Beregningsark!J379*Beregningsark!K379*Beregningsark!L379*Beregningsark!N379*Beregningsark!P379*Beregningsark!R379*Beregningsark!S379*Beregningsark!W379*Beregningsark!Y379*Beregningsark!Z379*Beregningsark!AB379*Beregningsark!AD379*Beregningsark!AH379*Beregningsark!AJ379*0.7672))</f>
        <v/>
      </c>
      <c r="P379" s="15" t="str">
        <f>IF(Beregningsark!AQ379="","",IF(OR(I379="Motorvejsstrækning",I379="Frakørselsflettestrækning",I379="Tilkørselsflettestrækning",I379="Motorvejsforgrening",I379="Motorvejssammenløb",I379="Motorvejsvekselstrækning",I379="Sideanlæg"),Beregningsark!AP379*Beregningsark!J379*Beregningsark!K379*Beregningsark!L379*Beregningsark!N379*Beregningsark!P379*Beregningsark!R379*Beregningsark!S379*Beregningsark!X379*Beregningsark!Y379*Beregningsark!Z379*Beregningsark!AB379*Beregningsark!AD379*Beregningsark!AI379*Beregningsark!AJ379,Beregningsark!AP379*Beregningsark!J379*Beregningsark!K379*Beregningsark!L379*Beregningsark!N379*Beregningsark!P379*Beregningsark!R379*Beregningsark!S379*Beregningsark!X379*Beregningsark!Y379*Beregningsark!Z379*Beregningsark!AB379*Beregningsark!AD379*Beregningsark!AI379*Beregningsark!AJ379*0.7672))</f>
        <v/>
      </c>
      <c r="Q379" s="15" t="str">
        <f t="shared" si="16"/>
        <v/>
      </c>
      <c r="R379" s="17" t="str">
        <f t="shared" si="17"/>
        <v/>
      </c>
    </row>
    <row r="380" spans="1:18" x14ac:dyDescent="0.25">
      <c r="A380" s="4" t="str">
        <f>IF(Inddata!A395="","",Inddata!A395)</f>
        <v/>
      </c>
      <c r="B380" s="4" t="str">
        <f>IF(Inddata!B395="","",Inddata!B395)</f>
        <v/>
      </c>
      <c r="C380" s="4" t="str">
        <f>IF(Inddata!C395="","",Inddata!C395)</f>
        <v/>
      </c>
      <c r="D380" s="4" t="str">
        <f>IF(Inddata!D395="","",Inddata!D395)</f>
        <v/>
      </c>
      <c r="E380" s="4" t="str">
        <f>IF(Inddata!E395="","",Inddata!E395)</f>
        <v/>
      </c>
      <c r="F380" s="4" t="str">
        <f>IF(Inddata!F395="","",Inddata!F395)</f>
        <v/>
      </c>
      <c r="G380" s="4">
        <f>IF(Inddata!G395="","",Inddata!G395)</f>
        <v>0</v>
      </c>
      <c r="H380" s="4" t="str">
        <f>IF(Inddata!H395&gt;0.5,Inddata!H395,"")</f>
        <v/>
      </c>
      <c r="I380" s="4" t="str">
        <f>IF(Inddata!I395="","",Inddata!I395)</f>
        <v/>
      </c>
      <c r="J380" s="15" t="str">
        <f>IF(Beregningsark!AQ380="","",IF(OR(I380="Motorvejsstrækning",I380="Frakørselsflettestrækning",I380="Tilkørselsflettestrækning",I380="Motorvejsforgrening",I380="Motorvejssammenløb",I380="Motorvejsvekselstrækning",I380="Sideanlæg"),Beregningsark!AK380*Beregningsark!J380*Beregningsark!K380*Beregningsark!L380*Beregningsark!N380*Beregningsark!P380*Beregningsark!R380*Beregningsark!S380*Beregningsark!T380*Beregningsark!Y380*Beregningsark!Z380*Beregningsark!AB380*Beregningsark!AD380*Beregningsark!AF380*Beregningsark!AJ380,Beregningsark!AK380*Beregningsark!J380*Beregningsark!K380*Beregningsark!L380*Beregningsark!N380*Beregningsark!P380*Beregningsark!R380*Beregningsark!S380*Beregningsark!T380*Beregningsark!Y380*Beregningsark!Z380*Beregningsark!AB380*Beregningsark!AD380*Beregningsark!AF380*Beregningsark!AJ380*0.7672))</f>
        <v/>
      </c>
      <c r="K380" s="15" t="str">
        <f>IF(Beregningsark!AQ380="","",IF(OR(I380="Motorvejsstrækning",I380="Frakørselsflettestrækning",I380="Tilkørselsflettestrækning",I380="Motorvejsforgrening",I380="Motorvejssammenløb",I380="Motorvejsvekselstrækning",I380="Sideanlæg"),Beregningsark!AL380*Beregningsark!J380*Beregningsark!K380*Beregningsark!M380*Beregningsark!O380*Beregningsark!P380*Beregningsark!Q380*Beregningsark!R380*Beregningsark!S380*Beregningsark!T380*Beregningsark!Y380*Beregningsark!AA380*Beregningsark!AC380*Beregningsark!AE380*Beregningsark!AG380*Beregningsark!AJ380,Beregningsark!AL380*Beregningsark!J380*Beregningsark!K380*Beregningsark!M380*Beregningsark!O380*Beregningsark!P380*Beregningsark!Q380*Beregningsark!R380*Beregningsark!S380*Beregningsark!T380*Beregningsark!Y380*Beregningsark!AA380*Beregningsark!AC380*Beregningsark!AE380*Beregningsark!AG380*Beregningsark!AJ380*0.8833))</f>
        <v/>
      </c>
      <c r="L380" s="15" t="str">
        <f>IF(Beregningsark!AQ380="","",IF(OR(I380="Motorvejsstrækning",I380="Frakørselsflettestrækning",I380="Tilkørselsflettestrækning",I380="Motorvejsforgrening",I380="Motorvejssammenløb",I380="Motorvejsvekselstrækning",I380="Sideanlæg"),Beregningsark!AM380*Beregningsark!J380*Beregningsark!K380*Beregningsark!M380*Beregningsark!O380*Beregningsark!P380*Beregningsark!Q380*Beregningsark!R380*Beregningsark!S380*Beregningsark!U380*Beregningsark!Y380*Beregningsark!AA380*Beregningsark!AC380*Beregningsark!AE380*Beregningsark!AG380*Beregningsark!AJ380,Beregningsark!AM380*Beregningsark!J380*Beregningsark!K380*Beregningsark!M380*Beregningsark!O380*Beregningsark!P380*Beregningsark!Q380*Beregningsark!R380*Beregningsark!S380*Beregningsark!U380*Beregningsark!Y380*Beregningsark!AA380*Beregningsark!AC380*Beregningsark!AE380*Beregningsark!AG380*Beregningsark!AJ380*1.1176))</f>
        <v/>
      </c>
      <c r="M380" s="15" t="str">
        <f t="shared" si="15"/>
        <v/>
      </c>
      <c r="N380" s="15" t="str">
        <f>IF(Beregningsark!AQ380="","",IF(OR(I380="Motorvejsstrækning",I380="Frakørselsflettestrækning",I380="Tilkørselsflettestrækning",I380="Motorvejsforgrening",I380="Motorvejssammenløb",I380="Motorvejsvekselstrækning",I380="Sideanlæg"),Beregningsark!AN380*Beregningsark!J380*Beregningsark!K380*Beregningsark!L380*Beregningsark!N380*Beregningsark!P380*Beregningsark!R380*Beregningsark!S380*Beregningsark!V380*Beregningsark!Y380*Beregningsark!Z380*Beregningsark!AB380*Beregningsark!AD380*Beregningsark!AH380*Beregningsark!AJ380,Beregningsark!AN380*Beregningsark!J380*Beregningsark!K380*Beregningsark!L380*Beregningsark!N380*Beregningsark!P380*Beregningsark!R380*Beregningsark!S380*Beregningsark!V380*Beregningsark!Y380*Beregningsark!Z380*Beregningsark!AB380*Beregningsark!AD380*Beregningsark!AH380*Beregningsark!AJ380*0.7672))</f>
        <v/>
      </c>
      <c r="O380" s="15" t="str">
        <f>IF(Beregningsark!AQ380="","",IF(OR(I380="Motorvejsstrækning",I380="Frakørselsflettestrækning",I380="Tilkørselsflettestrækning",I380="Motorvejsforgrening",I380="Motorvejssammenløb",I380="Motorvejsvekselstrækning",I380="Sideanlæg"),Beregningsark!AO380*Beregningsark!J380*Beregningsark!K380*Beregningsark!L380*Beregningsark!N380*Beregningsark!P380*Beregningsark!R380*Beregningsark!S380*Beregningsark!W380*Beregningsark!Y380*Beregningsark!Z380*Beregningsark!AB380*Beregningsark!AD380*Beregningsark!AH380*Beregningsark!AJ380,Beregningsark!AO380*Beregningsark!J380*Beregningsark!K380*Beregningsark!L380*Beregningsark!N380*Beregningsark!P380*Beregningsark!R380*Beregningsark!S380*Beregningsark!W380*Beregningsark!Y380*Beregningsark!Z380*Beregningsark!AB380*Beregningsark!AD380*Beregningsark!AH380*Beregningsark!AJ380*0.7672))</f>
        <v/>
      </c>
      <c r="P380" s="15" t="str">
        <f>IF(Beregningsark!AQ380="","",IF(OR(I380="Motorvejsstrækning",I380="Frakørselsflettestrækning",I380="Tilkørselsflettestrækning",I380="Motorvejsforgrening",I380="Motorvejssammenløb",I380="Motorvejsvekselstrækning",I380="Sideanlæg"),Beregningsark!AP380*Beregningsark!J380*Beregningsark!K380*Beregningsark!L380*Beregningsark!N380*Beregningsark!P380*Beregningsark!R380*Beregningsark!S380*Beregningsark!X380*Beregningsark!Y380*Beregningsark!Z380*Beregningsark!AB380*Beregningsark!AD380*Beregningsark!AI380*Beregningsark!AJ380,Beregningsark!AP380*Beregningsark!J380*Beregningsark!K380*Beregningsark!L380*Beregningsark!N380*Beregningsark!P380*Beregningsark!R380*Beregningsark!S380*Beregningsark!X380*Beregningsark!Y380*Beregningsark!Z380*Beregningsark!AB380*Beregningsark!AD380*Beregningsark!AI380*Beregningsark!AJ380*0.7672))</f>
        <v/>
      </c>
      <c r="Q380" s="15" t="str">
        <f t="shared" si="16"/>
        <v/>
      </c>
      <c r="R380" s="17" t="str">
        <f t="shared" si="17"/>
        <v/>
      </c>
    </row>
    <row r="381" spans="1:18" x14ac:dyDescent="0.25">
      <c r="A381" s="4" t="str">
        <f>IF(Inddata!A396="","",Inddata!A396)</f>
        <v/>
      </c>
      <c r="B381" s="4" t="str">
        <f>IF(Inddata!B396="","",Inddata!B396)</f>
        <v/>
      </c>
      <c r="C381" s="4" t="str">
        <f>IF(Inddata!C396="","",Inddata!C396)</f>
        <v/>
      </c>
      <c r="D381" s="4" t="str">
        <f>IF(Inddata!D396="","",Inddata!D396)</f>
        <v/>
      </c>
      <c r="E381" s="4" t="str">
        <f>IF(Inddata!E396="","",Inddata!E396)</f>
        <v/>
      </c>
      <c r="F381" s="4" t="str">
        <f>IF(Inddata!F396="","",Inddata!F396)</f>
        <v/>
      </c>
      <c r="G381" s="4">
        <f>IF(Inddata!G396="","",Inddata!G396)</f>
        <v>0</v>
      </c>
      <c r="H381" s="4" t="str">
        <f>IF(Inddata!H396&gt;0.5,Inddata!H396,"")</f>
        <v/>
      </c>
      <c r="I381" s="4" t="str">
        <f>IF(Inddata!I396="","",Inddata!I396)</f>
        <v/>
      </c>
      <c r="J381" s="15" t="str">
        <f>IF(Beregningsark!AQ381="","",IF(OR(I381="Motorvejsstrækning",I381="Frakørselsflettestrækning",I381="Tilkørselsflettestrækning",I381="Motorvejsforgrening",I381="Motorvejssammenløb",I381="Motorvejsvekselstrækning",I381="Sideanlæg"),Beregningsark!AK381*Beregningsark!J381*Beregningsark!K381*Beregningsark!L381*Beregningsark!N381*Beregningsark!P381*Beregningsark!R381*Beregningsark!S381*Beregningsark!T381*Beregningsark!Y381*Beregningsark!Z381*Beregningsark!AB381*Beregningsark!AD381*Beregningsark!AF381*Beregningsark!AJ381,Beregningsark!AK381*Beregningsark!J381*Beregningsark!K381*Beregningsark!L381*Beregningsark!N381*Beregningsark!P381*Beregningsark!R381*Beregningsark!S381*Beregningsark!T381*Beregningsark!Y381*Beregningsark!Z381*Beregningsark!AB381*Beregningsark!AD381*Beregningsark!AF381*Beregningsark!AJ381*0.7672))</f>
        <v/>
      </c>
      <c r="K381" s="15" t="str">
        <f>IF(Beregningsark!AQ381="","",IF(OR(I381="Motorvejsstrækning",I381="Frakørselsflettestrækning",I381="Tilkørselsflettestrækning",I381="Motorvejsforgrening",I381="Motorvejssammenløb",I381="Motorvejsvekselstrækning",I381="Sideanlæg"),Beregningsark!AL381*Beregningsark!J381*Beregningsark!K381*Beregningsark!M381*Beregningsark!O381*Beregningsark!P381*Beregningsark!Q381*Beregningsark!R381*Beregningsark!S381*Beregningsark!T381*Beregningsark!Y381*Beregningsark!AA381*Beregningsark!AC381*Beregningsark!AE381*Beregningsark!AG381*Beregningsark!AJ381,Beregningsark!AL381*Beregningsark!J381*Beregningsark!K381*Beregningsark!M381*Beregningsark!O381*Beregningsark!P381*Beregningsark!Q381*Beregningsark!R381*Beregningsark!S381*Beregningsark!T381*Beregningsark!Y381*Beregningsark!AA381*Beregningsark!AC381*Beregningsark!AE381*Beregningsark!AG381*Beregningsark!AJ381*0.8833))</f>
        <v/>
      </c>
      <c r="L381" s="15" t="str">
        <f>IF(Beregningsark!AQ381="","",IF(OR(I381="Motorvejsstrækning",I381="Frakørselsflettestrækning",I381="Tilkørselsflettestrækning",I381="Motorvejsforgrening",I381="Motorvejssammenløb",I381="Motorvejsvekselstrækning",I381="Sideanlæg"),Beregningsark!AM381*Beregningsark!J381*Beregningsark!K381*Beregningsark!M381*Beregningsark!O381*Beregningsark!P381*Beregningsark!Q381*Beregningsark!R381*Beregningsark!S381*Beregningsark!U381*Beregningsark!Y381*Beregningsark!AA381*Beregningsark!AC381*Beregningsark!AE381*Beregningsark!AG381*Beregningsark!AJ381,Beregningsark!AM381*Beregningsark!J381*Beregningsark!K381*Beregningsark!M381*Beregningsark!O381*Beregningsark!P381*Beregningsark!Q381*Beregningsark!R381*Beregningsark!S381*Beregningsark!U381*Beregningsark!Y381*Beregningsark!AA381*Beregningsark!AC381*Beregningsark!AE381*Beregningsark!AG381*Beregningsark!AJ381*1.1176))</f>
        <v/>
      </c>
      <c r="M381" s="15" t="str">
        <f t="shared" si="15"/>
        <v/>
      </c>
      <c r="N381" s="15" t="str">
        <f>IF(Beregningsark!AQ381="","",IF(OR(I381="Motorvejsstrækning",I381="Frakørselsflettestrækning",I381="Tilkørselsflettestrækning",I381="Motorvejsforgrening",I381="Motorvejssammenløb",I381="Motorvejsvekselstrækning",I381="Sideanlæg"),Beregningsark!AN381*Beregningsark!J381*Beregningsark!K381*Beregningsark!L381*Beregningsark!N381*Beregningsark!P381*Beregningsark!R381*Beregningsark!S381*Beregningsark!V381*Beregningsark!Y381*Beregningsark!Z381*Beregningsark!AB381*Beregningsark!AD381*Beregningsark!AH381*Beregningsark!AJ381,Beregningsark!AN381*Beregningsark!J381*Beregningsark!K381*Beregningsark!L381*Beregningsark!N381*Beregningsark!P381*Beregningsark!R381*Beregningsark!S381*Beregningsark!V381*Beregningsark!Y381*Beregningsark!Z381*Beregningsark!AB381*Beregningsark!AD381*Beregningsark!AH381*Beregningsark!AJ381*0.7672))</f>
        <v/>
      </c>
      <c r="O381" s="15" t="str">
        <f>IF(Beregningsark!AQ381="","",IF(OR(I381="Motorvejsstrækning",I381="Frakørselsflettestrækning",I381="Tilkørselsflettestrækning",I381="Motorvejsforgrening",I381="Motorvejssammenløb",I381="Motorvejsvekselstrækning",I381="Sideanlæg"),Beregningsark!AO381*Beregningsark!J381*Beregningsark!K381*Beregningsark!L381*Beregningsark!N381*Beregningsark!P381*Beregningsark!R381*Beregningsark!S381*Beregningsark!W381*Beregningsark!Y381*Beregningsark!Z381*Beregningsark!AB381*Beregningsark!AD381*Beregningsark!AH381*Beregningsark!AJ381,Beregningsark!AO381*Beregningsark!J381*Beregningsark!K381*Beregningsark!L381*Beregningsark!N381*Beregningsark!P381*Beregningsark!R381*Beregningsark!S381*Beregningsark!W381*Beregningsark!Y381*Beregningsark!Z381*Beregningsark!AB381*Beregningsark!AD381*Beregningsark!AH381*Beregningsark!AJ381*0.7672))</f>
        <v/>
      </c>
      <c r="P381" s="15" t="str">
        <f>IF(Beregningsark!AQ381="","",IF(OR(I381="Motorvejsstrækning",I381="Frakørselsflettestrækning",I381="Tilkørselsflettestrækning",I381="Motorvejsforgrening",I381="Motorvejssammenløb",I381="Motorvejsvekselstrækning",I381="Sideanlæg"),Beregningsark!AP381*Beregningsark!J381*Beregningsark!K381*Beregningsark!L381*Beregningsark!N381*Beregningsark!P381*Beregningsark!R381*Beregningsark!S381*Beregningsark!X381*Beregningsark!Y381*Beregningsark!Z381*Beregningsark!AB381*Beregningsark!AD381*Beregningsark!AI381*Beregningsark!AJ381,Beregningsark!AP381*Beregningsark!J381*Beregningsark!K381*Beregningsark!L381*Beregningsark!N381*Beregningsark!P381*Beregningsark!R381*Beregningsark!S381*Beregningsark!X381*Beregningsark!Y381*Beregningsark!Z381*Beregningsark!AB381*Beregningsark!AD381*Beregningsark!AI381*Beregningsark!AJ381*0.7672))</f>
        <v/>
      </c>
      <c r="Q381" s="15" t="str">
        <f t="shared" si="16"/>
        <v/>
      </c>
      <c r="R381" s="17" t="str">
        <f t="shared" si="17"/>
        <v/>
      </c>
    </row>
    <row r="382" spans="1:18" x14ac:dyDescent="0.25">
      <c r="A382" s="4" t="str">
        <f>IF(Inddata!A397="","",Inddata!A397)</f>
        <v/>
      </c>
      <c r="B382" s="4" t="str">
        <f>IF(Inddata!B397="","",Inddata!B397)</f>
        <v/>
      </c>
      <c r="C382" s="4" t="str">
        <f>IF(Inddata!C397="","",Inddata!C397)</f>
        <v/>
      </c>
      <c r="D382" s="4" t="str">
        <f>IF(Inddata!D397="","",Inddata!D397)</f>
        <v/>
      </c>
      <c r="E382" s="4" t="str">
        <f>IF(Inddata!E397="","",Inddata!E397)</f>
        <v/>
      </c>
      <c r="F382" s="4" t="str">
        <f>IF(Inddata!F397="","",Inddata!F397)</f>
        <v/>
      </c>
      <c r="G382" s="4">
        <f>IF(Inddata!G397="","",Inddata!G397)</f>
        <v>0</v>
      </c>
      <c r="H382" s="4" t="str">
        <f>IF(Inddata!H397&gt;0.5,Inddata!H397,"")</f>
        <v/>
      </c>
      <c r="I382" s="4" t="str">
        <f>IF(Inddata!I397="","",Inddata!I397)</f>
        <v/>
      </c>
      <c r="J382" s="15" t="str">
        <f>IF(Beregningsark!AQ382="","",IF(OR(I382="Motorvejsstrækning",I382="Frakørselsflettestrækning",I382="Tilkørselsflettestrækning",I382="Motorvejsforgrening",I382="Motorvejssammenløb",I382="Motorvejsvekselstrækning",I382="Sideanlæg"),Beregningsark!AK382*Beregningsark!J382*Beregningsark!K382*Beregningsark!L382*Beregningsark!N382*Beregningsark!P382*Beregningsark!R382*Beregningsark!S382*Beregningsark!T382*Beregningsark!Y382*Beregningsark!Z382*Beregningsark!AB382*Beregningsark!AD382*Beregningsark!AF382*Beregningsark!AJ382,Beregningsark!AK382*Beregningsark!J382*Beregningsark!K382*Beregningsark!L382*Beregningsark!N382*Beregningsark!P382*Beregningsark!R382*Beregningsark!S382*Beregningsark!T382*Beregningsark!Y382*Beregningsark!Z382*Beregningsark!AB382*Beregningsark!AD382*Beregningsark!AF382*Beregningsark!AJ382*0.7672))</f>
        <v/>
      </c>
      <c r="K382" s="15" t="str">
        <f>IF(Beregningsark!AQ382="","",IF(OR(I382="Motorvejsstrækning",I382="Frakørselsflettestrækning",I382="Tilkørselsflettestrækning",I382="Motorvejsforgrening",I382="Motorvejssammenløb",I382="Motorvejsvekselstrækning",I382="Sideanlæg"),Beregningsark!AL382*Beregningsark!J382*Beregningsark!K382*Beregningsark!M382*Beregningsark!O382*Beregningsark!P382*Beregningsark!Q382*Beregningsark!R382*Beregningsark!S382*Beregningsark!T382*Beregningsark!Y382*Beregningsark!AA382*Beregningsark!AC382*Beregningsark!AE382*Beregningsark!AG382*Beregningsark!AJ382,Beregningsark!AL382*Beregningsark!J382*Beregningsark!K382*Beregningsark!M382*Beregningsark!O382*Beregningsark!P382*Beregningsark!Q382*Beregningsark!R382*Beregningsark!S382*Beregningsark!T382*Beregningsark!Y382*Beregningsark!AA382*Beregningsark!AC382*Beregningsark!AE382*Beregningsark!AG382*Beregningsark!AJ382*0.8833))</f>
        <v/>
      </c>
      <c r="L382" s="15" t="str">
        <f>IF(Beregningsark!AQ382="","",IF(OR(I382="Motorvejsstrækning",I382="Frakørselsflettestrækning",I382="Tilkørselsflettestrækning",I382="Motorvejsforgrening",I382="Motorvejssammenløb",I382="Motorvejsvekselstrækning",I382="Sideanlæg"),Beregningsark!AM382*Beregningsark!J382*Beregningsark!K382*Beregningsark!M382*Beregningsark!O382*Beregningsark!P382*Beregningsark!Q382*Beregningsark!R382*Beregningsark!S382*Beregningsark!U382*Beregningsark!Y382*Beregningsark!AA382*Beregningsark!AC382*Beregningsark!AE382*Beregningsark!AG382*Beregningsark!AJ382,Beregningsark!AM382*Beregningsark!J382*Beregningsark!K382*Beregningsark!M382*Beregningsark!O382*Beregningsark!P382*Beregningsark!Q382*Beregningsark!R382*Beregningsark!S382*Beregningsark!U382*Beregningsark!Y382*Beregningsark!AA382*Beregningsark!AC382*Beregningsark!AE382*Beregningsark!AG382*Beregningsark!AJ382*1.1176))</f>
        <v/>
      </c>
      <c r="M382" s="15" t="str">
        <f t="shared" si="15"/>
        <v/>
      </c>
      <c r="N382" s="15" t="str">
        <f>IF(Beregningsark!AQ382="","",IF(OR(I382="Motorvejsstrækning",I382="Frakørselsflettestrækning",I382="Tilkørselsflettestrækning",I382="Motorvejsforgrening",I382="Motorvejssammenløb",I382="Motorvejsvekselstrækning",I382="Sideanlæg"),Beregningsark!AN382*Beregningsark!J382*Beregningsark!K382*Beregningsark!L382*Beregningsark!N382*Beregningsark!P382*Beregningsark!R382*Beregningsark!S382*Beregningsark!V382*Beregningsark!Y382*Beregningsark!Z382*Beregningsark!AB382*Beregningsark!AD382*Beregningsark!AH382*Beregningsark!AJ382,Beregningsark!AN382*Beregningsark!J382*Beregningsark!K382*Beregningsark!L382*Beregningsark!N382*Beregningsark!P382*Beregningsark!R382*Beregningsark!S382*Beregningsark!V382*Beregningsark!Y382*Beregningsark!Z382*Beregningsark!AB382*Beregningsark!AD382*Beregningsark!AH382*Beregningsark!AJ382*0.7672))</f>
        <v/>
      </c>
      <c r="O382" s="15" t="str">
        <f>IF(Beregningsark!AQ382="","",IF(OR(I382="Motorvejsstrækning",I382="Frakørselsflettestrækning",I382="Tilkørselsflettestrækning",I382="Motorvejsforgrening",I382="Motorvejssammenløb",I382="Motorvejsvekselstrækning",I382="Sideanlæg"),Beregningsark!AO382*Beregningsark!J382*Beregningsark!K382*Beregningsark!L382*Beregningsark!N382*Beregningsark!P382*Beregningsark!R382*Beregningsark!S382*Beregningsark!W382*Beregningsark!Y382*Beregningsark!Z382*Beregningsark!AB382*Beregningsark!AD382*Beregningsark!AH382*Beregningsark!AJ382,Beregningsark!AO382*Beregningsark!J382*Beregningsark!K382*Beregningsark!L382*Beregningsark!N382*Beregningsark!P382*Beregningsark!R382*Beregningsark!S382*Beregningsark!W382*Beregningsark!Y382*Beregningsark!Z382*Beregningsark!AB382*Beregningsark!AD382*Beregningsark!AH382*Beregningsark!AJ382*0.7672))</f>
        <v/>
      </c>
      <c r="P382" s="15" t="str">
        <f>IF(Beregningsark!AQ382="","",IF(OR(I382="Motorvejsstrækning",I382="Frakørselsflettestrækning",I382="Tilkørselsflettestrækning",I382="Motorvejsforgrening",I382="Motorvejssammenløb",I382="Motorvejsvekselstrækning",I382="Sideanlæg"),Beregningsark!AP382*Beregningsark!J382*Beregningsark!K382*Beregningsark!L382*Beregningsark!N382*Beregningsark!P382*Beregningsark!R382*Beregningsark!S382*Beregningsark!X382*Beregningsark!Y382*Beregningsark!Z382*Beregningsark!AB382*Beregningsark!AD382*Beregningsark!AI382*Beregningsark!AJ382,Beregningsark!AP382*Beregningsark!J382*Beregningsark!K382*Beregningsark!L382*Beregningsark!N382*Beregningsark!P382*Beregningsark!R382*Beregningsark!S382*Beregningsark!X382*Beregningsark!Y382*Beregningsark!Z382*Beregningsark!AB382*Beregningsark!AD382*Beregningsark!AI382*Beregningsark!AJ382*0.7672))</f>
        <v/>
      </c>
      <c r="Q382" s="15" t="str">
        <f t="shared" si="16"/>
        <v/>
      </c>
      <c r="R382" s="17" t="str">
        <f t="shared" si="17"/>
        <v/>
      </c>
    </row>
    <row r="383" spans="1:18" x14ac:dyDescent="0.25">
      <c r="A383" s="4" t="str">
        <f>IF(Inddata!A398="","",Inddata!A398)</f>
        <v/>
      </c>
      <c r="B383" s="4" t="str">
        <f>IF(Inddata!B398="","",Inddata!B398)</f>
        <v/>
      </c>
      <c r="C383" s="4" t="str">
        <f>IF(Inddata!C398="","",Inddata!C398)</f>
        <v/>
      </c>
      <c r="D383" s="4" t="str">
        <f>IF(Inddata!D398="","",Inddata!D398)</f>
        <v/>
      </c>
      <c r="E383" s="4" t="str">
        <f>IF(Inddata!E398="","",Inddata!E398)</f>
        <v/>
      </c>
      <c r="F383" s="4" t="str">
        <f>IF(Inddata!F398="","",Inddata!F398)</f>
        <v/>
      </c>
      <c r="G383" s="4">
        <f>IF(Inddata!G398="","",Inddata!G398)</f>
        <v>0</v>
      </c>
      <c r="H383" s="4" t="str">
        <f>IF(Inddata!H398&gt;0.5,Inddata!H398,"")</f>
        <v/>
      </c>
      <c r="I383" s="4" t="str">
        <f>IF(Inddata!I398="","",Inddata!I398)</f>
        <v/>
      </c>
      <c r="J383" s="15" t="str">
        <f>IF(Beregningsark!AQ383="","",IF(OR(I383="Motorvejsstrækning",I383="Frakørselsflettestrækning",I383="Tilkørselsflettestrækning",I383="Motorvejsforgrening",I383="Motorvejssammenløb",I383="Motorvejsvekselstrækning",I383="Sideanlæg"),Beregningsark!AK383*Beregningsark!J383*Beregningsark!K383*Beregningsark!L383*Beregningsark!N383*Beregningsark!P383*Beregningsark!R383*Beregningsark!S383*Beregningsark!T383*Beregningsark!Y383*Beregningsark!Z383*Beregningsark!AB383*Beregningsark!AD383*Beregningsark!AF383*Beregningsark!AJ383,Beregningsark!AK383*Beregningsark!J383*Beregningsark!K383*Beregningsark!L383*Beregningsark!N383*Beregningsark!P383*Beregningsark!R383*Beregningsark!S383*Beregningsark!T383*Beregningsark!Y383*Beregningsark!Z383*Beregningsark!AB383*Beregningsark!AD383*Beregningsark!AF383*Beregningsark!AJ383*0.7672))</f>
        <v/>
      </c>
      <c r="K383" s="15" t="str">
        <f>IF(Beregningsark!AQ383="","",IF(OR(I383="Motorvejsstrækning",I383="Frakørselsflettestrækning",I383="Tilkørselsflettestrækning",I383="Motorvejsforgrening",I383="Motorvejssammenløb",I383="Motorvejsvekselstrækning",I383="Sideanlæg"),Beregningsark!AL383*Beregningsark!J383*Beregningsark!K383*Beregningsark!M383*Beregningsark!O383*Beregningsark!P383*Beregningsark!Q383*Beregningsark!R383*Beregningsark!S383*Beregningsark!T383*Beregningsark!Y383*Beregningsark!AA383*Beregningsark!AC383*Beregningsark!AE383*Beregningsark!AG383*Beregningsark!AJ383,Beregningsark!AL383*Beregningsark!J383*Beregningsark!K383*Beregningsark!M383*Beregningsark!O383*Beregningsark!P383*Beregningsark!Q383*Beregningsark!R383*Beregningsark!S383*Beregningsark!T383*Beregningsark!Y383*Beregningsark!AA383*Beregningsark!AC383*Beregningsark!AE383*Beregningsark!AG383*Beregningsark!AJ383*0.8833))</f>
        <v/>
      </c>
      <c r="L383" s="15" t="str">
        <f>IF(Beregningsark!AQ383="","",IF(OR(I383="Motorvejsstrækning",I383="Frakørselsflettestrækning",I383="Tilkørselsflettestrækning",I383="Motorvejsforgrening",I383="Motorvejssammenløb",I383="Motorvejsvekselstrækning",I383="Sideanlæg"),Beregningsark!AM383*Beregningsark!J383*Beregningsark!K383*Beregningsark!M383*Beregningsark!O383*Beregningsark!P383*Beregningsark!Q383*Beregningsark!R383*Beregningsark!S383*Beregningsark!U383*Beregningsark!Y383*Beregningsark!AA383*Beregningsark!AC383*Beregningsark!AE383*Beregningsark!AG383*Beregningsark!AJ383,Beregningsark!AM383*Beregningsark!J383*Beregningsark!K383*Beregningsark!M383*Beregningsark!O383*Beregningsark!P383*Beregningsark!Q383*Beregningsark!R383*Beregningsark!S383*Beregningsark!U383*Beregningsark!Y383*Beregningsark!AA383*Beregningsark!AC383*Beregningsark!AE383*Beregningsark!AG383*Beregningsark!AJ383*1.1176))</f>
        <v/>
      </c>
      <c r="M383" s="15" t="str">
        <f t="shared" si="15"/>
        <v/>
      </c>
      <c r="N383" s="15" t="str">
        <f>IF(Beregningsark!AQ383="","",IF(OR(I383="Motorvejsstrækning",I383="Frakørselsflettestrækning",I383="Tilkørselsflettestrækning",I383="Motorvejsforgrening",I383="Motorvejssammenløb",I383="Motorvejsvekselstrækning",I383="Sideanlæg"),Beregningsark!AN383*Beregningsark!J383*Beregningsark!K383*Beregningsark!L383*Beregningsark!N383*Beregningsark!P383*Beregningsark!R383*Beregningsark!S383*Beregningsark!V383*Beregningsark!Y383*Beregningsark!Z383*Beregningsark!AB383*Beregningsark!AD383*Beregningsark!AH383*Beregningsark!AJ383,Beregningsark!AN383*Beregningsark!J383*Beregningsark!K383*Beregningsark!L383*Beregningsark!N383*Beregningsark!P383*Beregningsark!R383*Beregningsark!S383*Beregningsark!V383*Beregningsark!Y383*Beregningsark!Z383*Beregningsark!AB383*Beregningsark!AD383*Beregningsark!AH383*Beregningsark!AJ383*0.7672))</f>
        <v/>
      </c>
      <c r="O383" s="15" t="str">
        <f>IF(Beregningsark!AQ383="","",IF(OR(I383="Motorvejsstrækning",I383="Frakørselsflettestrækning",I383="Tilkørselsflettestrækning",I383="Motorvejsforgrening",I383="Motorvejssammenløb",I383="Motorvejsvekselstrækning",I383="Sideanlæg"),Beregningsark!AO383*Beregningsark!J383*Beregningsark!K383*Beregningsark!L383*Beregningsark!N383*Beregningsark!P383*Beregningsark!R383*Beregningsark!S383*Beregningsark!W383*Beregningsark!Y383*Beregningsark!Z383*Beregningsark!AB383*Beregningsark!AD383*Beregningsark!AH383*Beregningsark!AJ383,Beregningsark!AO383*Beregningsark!J383*Beregningsark!K383*Beregningsark!L383*Beregningsark!N383*Beregningsark!P383*Beregningsark!R383*Beregningsark!S383*Beregningsark!W383*Beregningsark!Y383*Beregningsark!Z383*Beregningsark!AB383*Beregningsark!AD383*Beregningsark!AH383*Beregningsark!AJ383*0.7672))</f>
        <v/>
      </c>
      <c r="P383" s="15" t="str">
        <f>IF(Beregningsark!AQ383="","",IF(OR(I383="Motorvejsstrækning",I383="Frakørselsflettestrækning",I383="Tilkørselsflettestrækning",I383="Motorvejsforgrening",I383="Motorvejssammenløb",I383="Motorvejsvekselstrækning",I383="Sideanlæg"),Beregningsark!AP383*Beregningsark!J383*Beregningsark!K383*Beregningsark!L383*Beregningsark!N383*Beregningsark!P383*Beregningsark!R383*Beregningsark!S383*Beregningsark!X383*Beregningsark!Y383*Beregningsark!Z383*Beregningsark!AB383*Beregningsark!AD383*Beregningsark!AI383*Beregningsark!AJ383,Beregningsark!AP383*Beregningsark!J383*Beregningsark!K383*Beregningsark!L383*Beregningsark!N383*Beregningsark!P383*Beregningsark!R383*Beregningsark!S383*Beregningsark!X383*Beregningsark!Y383*Beregningsark!Z383*Beregningsark!AB383*Beregningsark!AD383*Beregningsark!AI383*Beregningsark!AJ383*0.7672))</f>
        <v/>
      </c>
      <c r="Q383" s="15" t="str">
        <f t="shared" si="16"/>
        <v/>
      </c>
      <c r="R383" s="17" t="str">
        <f t="shared" si="17"/>
        <v/>
      </c>
    </row>
    <row r="384" spans="1:18" x14ac:dyDescent="0.25">
      <c r="A384" s="4" t="str">
        <f>IF(Inddata!A399="","",Inddata!A399)</f>
        <v/>
      </c>
      <c r="B384" s="4" t="str">
        <f>IF(Inddata!B399="","",Inddata!B399)</f>
        <v/>
      </c>
      <c r="C384" s="4" t="str">
        <f>IF(Inddata!C399="","",Inddata!C399)</f>
        <v/>
      </c>
      <c r="D384" s="4" t="str">
        <f>IF(Inddata!D399="","",Inddata!D399)</f>
        <v/>
      </c>
      <c r="E384" s="4" t="str">
        <f>IF(Inddata!E399="","",Inddata!E399)</f>
        <v/>
      </c>
      <c r="F384" s="4" t="str">
        <f>IF(Inddata!F399="","",Inddata!F399)</f>
        <v/>
      </c>
      <c r="G384" s="4">
        <f>IF(Inddata!G399="","",Inddata!G399)</f>
        <v>0</v>
      </c>
      <c r="H384" s="4" t="str">
        <f>IF(Inddata!H399&gt;0.5,Inddata!H399,"")</f>
        <v/>
      </c>
      <c r="I384" s="4" t="str">
        <f>IF(Inddata!I399="","",Inddata!I399)</f>
        <v/>
      </c>
      <c r="J384" s="15" t="str">
        <f>IF(Beregningsark!AQ384="","",IF(OR(I384="Motorvejsstrækning",I384="Frakørselsflettestrækning",I384="Tilkørselsflettestrækning",I384="Motorvejsforgrening",I384="Motorvejssammenløb",I384="Motorvejsvekselstrækning",I384="Sideanlæg"),Beregningsark!AK384*Beregningsark!J384*Beregningsark!K384*Beregningsark!L384*Beregningsark!N384*Beregningsark!P384*Beregningsark!R384*Beregningsark!S384*Beregningsark!T384*Beregningsark!Y384*Beregningsark!Z384*Beregningsark!AB384*Beregningsark!AD384*Beregningsark!AF384*Beregningsark!AJ384,Beregningsark!AK384*Beregningsark!J384*Beregningsark!K384*Beregningsark!L384*Beregningsark!N384*Beregningsark!P384*Beregningsark!R384*Beregningsark!S384*Beregningsark!T384*Beregningsark!Y384*Beregningsark!Z384*Beregningsark!AB384*Beregningsark!AD384*Beregningsark!AF384*Beregningsark!AJ384*0.7672))</f>
        <v/>
      </c>
      <c r="K384" s="15" t="str">
        <f>IF(Beregningsark!AQ384="","",IF(OR(I384="Motorvejsstrækning",I384="Frakørselsflettestrækning",I384="Tilkørselsflettestrækning",I384="Motorvejsforgrening",I384="Motorvejssammenløb",I384="Motorvejsvekselstrækning",I384="Sideanlæg"),Beregningsark!AL384*Beregningsark!J384*Beregningsark!K384*Beregningsark!M384*Beregningsark!O384*Beregningsark!P384*Beregningsark!Q384*Beregningsark!R384*Beregningsark!S384*Beregningsark!T384*Beregningsark!Y384*Beregningsark!AA384*Beregningsark!AC384*Beregningsark!AE384*Beregningsark!AG384*Beregningsark!AJ384,Beregningsark!AL384*Beregningsark!J384*Beregningsark!K384*Beregningsark!M384*Beregningsark!O384*Beregningsark!P384*Beregningsark!Q384*Beregningsark!R384*Beregningsark!S384*Beregningsark!T384*Beregningsark!Y384*Beregningsark!AA384*Beregningsark!AC384*Beregningsark!AE384*Beregningsark!AG384*Beregningsark!AJ384*0.8833))</f>
        <v/>
      </c>
      <c r="L384" s="15" t="str">
        <f>IF(Beregningsark!AQ384="","",IF(OR(I384="Motorvejsstrækning",I384="Frakørselsflettestrækning",I384="Tilkørselsflettestrækning",I384="Motorvejsforgrening",I384="Motorvejssammenløb",I384="Motorvejsvekselstrækning",I384="Sideanlæg"),Beregningsark!AM384*Beregningsark!J384*Beregningsark!K384*Beregningsark!M384*Beregningsark!O384*Beregningsark!P384*Beregningsark!Q384*Beregningsark!R384*Beregningsark!S384*Beregningsark!U384*Beregningsark!Y384*Beregningsark!AA384*Beregningsark!AC384*Beregningsark!AE384*Beregningsark!AG384*Beregningsark!AJ384,Beregningsark!AM384*Beregningsark!J384*Beregningsark!K384*Beregningsark!M384*Beregningsark!O384*Beregningsark!P384*Beregningsark!Q384*Beregningsark!R384*Beregningsark!S384*Beregningsark!U384*Beregningsark!Y384*Beregningsark!AA384*Beregningsark!AC384*Beregningsark!AE384*Beregningsark!AG384*Beregningsark!AJ384*1.1176))</f>
        <v/>
      </c>
      <c r="M384" s="15" t="str">
        <f t="shared" si="15"/>
        <v/>
      </c>
      <c r="N384" s="15" t="str">
        <f>IF(Beregningsark!AQ384="","",IF(OR(I384="Motorvejsstrækning",I384="Frakørselsflettestrækning",I384="Tilkørselsflettestrækning",I384="Motorvejsforgrening",I384="Motorvejssammenløb",I384="Motorvejsvekselstrækning",I384="Sideanlæg"),Beregningsark!AN384*Beregningsark!J384*Beregningsark!K384*Beregningsark!L384*Beregningsark!N384*Beregningsark!P384*Beregningsark!R384*Beregningsark!S384*Beregningsark!V384*Beregningsark!Y384*Beregningsark!Z384*Beregningsark!AB384*Beregningsark!AD384*Beregningsark!AH384*Beregningsark!AJ384,Beregningsark!AN384*Beregningsark!J384*Beregningsark!K384*Beregningsark!L384*Beregningsark!N384*Beregningsark!P384*Beregningsark!R384*Beregningsark!S384*Beregningsark!V384*Beregningsark!Y384*Beregningsark!Z384*Beregningsark!AB384*Beregningsark!AD384*Beregningsark!AH384*Beregningsark!AJ384*0.7672))</f>
        <v/>
      </c>
      <c r="O384" s="15" t="str">
        <f>IF(Beregningsark!AQ384="","",IF(OR(I384="Motorvejsstrækning",I384="Frakørselsflettestrækning",I384="Tilkørselsflettestrækning",I384="Motorvejsforgrening",I384="Motorvejssammenløb",I384="Motorvejsvekselstrækning",I384="Sideanlæg"),Beregningsark!AO384*Beregningsark!J384*Beregningsark!K384*Beregningsark!L384*Beregningsark!N384*Beregningsark!P384*Beregningsark!R384*Beregningsark!S384*Beregningsark!W384*Beregningsark!Y384*Beregningsark!Z384*Beregningsark!AB384*Beregningsark!AD384*Beregningsark!AH384*Beregningsark!AJ384,Beregningsark!AO384*Beregningsark!J384*Beregningsark!K384*Beregningsark!L384*Beregningsark!N384*Beregningsark!P384*Beregningsark!R384*Beregningsark!S384*Beregningsark!W384*Beregningsark!Y384*Beregningsark!Z384*Beregningsark!AB384*Beregningsark!AD384*Beregningsark!AH384*Beregningsark!AJ384*0.7672))</f>
        <v/>
      </c>
      <c r="P384" s="15" t="str">
        <f>IF(Beregningsark!AQ384="","",IF(OR(I384="Motorvejsstrækning",I384="Frakørselsflettestrækning",I384="Tilkørselsflettestrækning",I384="Motorvejsforgrening",I384="Motorvejssammenløb",I384="Motorvejsvekselstrækning",I384="Sideanlæg"),Beregningsark!AP384*Beregningsark!J384*Beregningsark!K384*Beregningsark!L384*Beregningsark!N384*Beregningsark!P384*Beregningsark!R384*Beregningsark!S384*Beregningsark!X384*Beregningsark!Y384*Beregningsark!Z384*Beregningsark!AB384*Beregningsark!AD384*Beregningsark!AI384*Beregningsark!AJ384,Beregningsark!AP384*Beregningsark!J384*Beregningsark!K384*Beregningsark!L384*Beregningsark!N384*Beregningsark!P384*Beregningsark!R384*Beregningsark!S384*Beregningsark!X384*Beregningsark!Y384*Beregningsark!Z384*Beregningsark!AB384*Beregningsark!AD384*Beregningsark!AI384*Beregningsark!AJ384*0.7672))</f>
        <v/>
      </c>
      <c r="Q384" s="15" t="str">
        <f t="shared" si="16"/>
        <v/>
      </c>
      <c r="R384" s="17" t="str">
        <f t="shared" si="17"/>
        <v/>
      </c>
    </row>
    <row r="385" spans="1:18" x14ac:dyDescent="0.25">
      <c r="A385" s="4" t="str">
        <f>IF(Inddata!A400="","",Inddata!A400)</f>
        <v/>
      </c>
      <c r="B385" s="4" t="str">
        <f>IF(Inddata!B400="","",Inddata!B400)</f>
        <v/>
      </c>
      <c r="C385" s="4" t="str">
        <f>IF(Inddata!C400="","",Inddata!C400)</f>
        <v/>
      </c>
      <c r="D385" s="4" t="str">
        <f>IF(Inddata!D400="","",Inddata!D400)</f>
        <v/>
      </c>
      <c r="E385" s="4" t="str">
        <f>IF(Inddata!E400="","",Inddata!E400)</f>
        <v/>
      </c>
      <c r="F385" s="4" t="str">
        <f>IF(Inddata!F400="","",Inddata!F400)</f>
        <v/>
      </c>
      <c r="G385" s="4">
        <f>IF(Inddata!G400="","",Inddata!G400)</f>
        <v>0</v>
      </c>
      <c r="H385" s="4" t="str">
        <f>IF(Inddata!H400&gt;0.5,Inddata!H400,"")</f>
        <v/>
      </c>
      <c r="I385" s="4" t="str">
        <f>IF(Inddata!I400="","",Inddata!I400)</f>
        <v/>
      </c>
      <c r="J385" s="15" t="str">
        <f>IF(Beregningsark!AQ385="","",IF(OR(I385="Motorvejsstrækning",I385="Frakørselsflettestrækning",I385="Tilkørselsflettestrækning",I385="Motorvejsforgrening",I385="Motorvejssammenløb",I385="Motorvejsvekselstrækning",I385="Sideanlæg"),Beregningsark!AK385*Beregningsark!J385*Beregningsark!K385*Beregningsark!L385*Beregningsark!N385*Beregningsark!P385*Beregningsark!R385*Beregningsark!S385*Beregningsark!T385*Beregningsark!Y385*Beregningsark!Z385*Beregningsark!AB385*Beregningsark!AD385*Beregningsark!AF385*Beregningsark!AJ385,Beregningsark!AK385*Beregningsark!J385*Beregningsark!K385*Beregningsark!L385*Beregningsark!N385*Beregningsark!P385*Beregningsark!R385*Beregningsark!S385*Beregningsark!T385*Beregningsark!Y385*Beregningsark!Z385*Beregningsark!AB385*Beregningsark!AD385*Beregningsark!AF385*Beregningsark!AJ385*0.7672))</f>
        <v/>
      </c>
      <c r="K385" s="15" t="str">
        <f>IF(Beregningsark!AQ385="","",IF(OR(I385="Motorvejsstrækning",I385="Frakørselsflettestrækning",I385="Tilkørselsflettestrækning",I385="Motorvejsforgrening",I385="Motorvejssammenløb",I385="Motorvejsvekselstrækning",I385="Sideanlæg"),Beregningsark!AL385*Beregningsark!J385*Beregningsark!K385*Beregningsark!M385*Beregningsark!O385*Beregningsark!P385*Beregningsark!Q385*Beregningsark!R385*Beregningsark!S385*Beregningsark!T385*Beregningsark!Y385*Beregningsark!AA385*Beregningsark!AC385*Beregningsark!AE385*Beregningsark!AG385*Beregningsark!AJ385,Beregningsark!AL385*Beregningsark!J385*Beregningsark!K385*Beregningsark!M385*Beregningsark!O385*Beregningsark!P385*Beregningsark!Q385*Beregningsark!R385*Beregningsark!S385*Beregningsark!T385*Beregningsark!Y385*Beregningsark!AA385*Beregningsark!AC385*Beregningsark!AE385*Beregningsark!AG385*Beregningsark!AJ385*0.8833))</f>
        <v/>
      </c>
      <c r="L385" s="15" t="str">
        <f>IF(Beregningsark!AQ385="","",IF(OR(I385="Motorvejsstrækning",I385="Frakørselsflettestrækning",I385="Tilkørselsflettestrækning",I385="Motorvejsforgrening",I385="Motorvejssammenløb",I385="Motorvejsvekselstrækning",I385="Sideanlæg"),Beregningsark!AM385*Beregningsark!J385*Beregningsark!K385*Beregningsark!M385*Beregningsark!O385*Beregningsark!P385*Beregningsark!Q385*Beregningsark!R385*Beregningsark!S385*Beregningsark!U385*Beregningsark!Y385*Beregningsark!AA385*Beregningsark!AC385*Beregningsark!AE385*Beregningsark!AG385*Beregningsark!AJ385,Beregningsark!AM385*Beregningsark!J385*Beregningsark!K385*Beregningsark!M385*Beregningsark!O385*Beregningsark!P385*Beregningsark!Q385*Beregningsark!R385*Beregningsark!S385*Beregningsark!U385*Beregningsark!Y385*Beregningsark!AA385*Beregningsark!AC385*Beregningsark!AE385*Beregningsark!AG385*Beregningsark!AJ385*1.1176))</f>
        <v/>
      </c>
      <c r="M385" s="15" t="str">
        <f t="shared" si="15"/>
        <v/>
      </c>
      <c r="N385" s="15" t="str">
        <f>IF(Beregningsark!AQ385="","",IF(OR(I385="Motorvejsstrækning",I385="Frakørselsflettestrækning",I385="Tilkørselsflettestrækning",I385="Motorvejsforgrening",I385="Motorvejssammenløb",I385="Motorvejsvekselstrækning",I385="Sideanlæg"),Beregningsark!AN385*Beregningsark!J385*Beregningsark!K385*Beregningsark!L385*Beregningsark!N385*Beregningsark!P385*Beregningsark!R385*Beregningsark!S385*Beregningsark!V385*Beregningsark!Y385*Beregningsark!Z385*Beregningsark!AB385*Beregningsark!AD385*Beregningsark!AH385*Beregningsark!AJ385,Beregningsark!AN385*Beregningsark!J385*Beregningsark!K385*Beregningsark!L385*Beregningsark!N385*Beregningsark!P385*Beregningsark!R385*Beregningsark!S385*Beregningsark!V385*Beregningsark!Y385*Beregningsark!Z385*Beregningsark!AB385*Beregningsark!AD385*Beregningsark!AH385*Beregningsark!AJ385*0.7672))</f>
        <v/>
      </c>
      <c r="O385" s="15" t="str">
        <f>IF(Beregningsark!AQ385="","",IF(OR(I385="Motorvejsstrækning",I385="Frakørselsflettestrækning",I385="Tilkørselsflettestrækning",I385="Motorvejsforgrening",I385="Motorvejssammenløb",I385="Motorvejsvekselstrækning",I385="Sideanlæg"),Beregningsark!AO385*Beregningsark!J385*Beregningsark!K385*Beregningsark!L385*Beregningsark!N385*Beregningsark!P385*Beregningsark!R385*Beregningsark!S385*Beregningsark!W385*Beregningsark!Y385*Beregningsark!Z385*Beregningsark!AB385*Beregningsark!AD385*Beregningsark!AH385*Beregningsark!AJ385,Beregningsark!AO385*Beregningsark!J385*Beregningsark!K385*Beregningsark!L385*Beregningsark!N385*Beregningsark!P385*Beregningsark!R385*Beregningsark!S385*Beregningsark!W385*Beregningsark!Y385*Beregningsark!Z385*Beregningsark!AB385*Beregningsark!AD385*Beregningsark!AH385*Beregningsark!AJ385*0.7672))</f>
        <v/>
      </c>
      <c r="P385" s="15" t="str">
        <f>IF(Beregningsark!AQ385="","",IF(OR(I385="Motorvejsstrækning",I385="Frakørselsflettestrækning",I385="Tilkørselsflettestrækning",I385="Motorvejsforgrening",I385="Motorvejssammenløb",I385="Motorvejsvekselstrækning",I385="Sideanlæg"),Beregningsark!AP385*Beregningsark!J385*Beregningsark!K385*Beregningsark!L385*Beregningsark!N385*Beregningsark!P385*Beregningsark!R385*Beregningsark!S385*Beregningsark!X385*Beregningsark!Y385*Beregningsark!Z385*Beregningsark!AB385*Beregningsark!AD385*Beregningsark!AI385*Beregningsark!AJ385,Beregningsark!AP385*Beregningsark!J385*Beregningsark!K385*Beregningsark!L385*Beregningsark!N385*Beregningsark!P385*Beregningsark!R385*Beregningsark!S385*Beregningsark!X385*Beregningsark!Y385*Beregningsark!Z385*Beregningsark!AB385*Beregningsark!AD385*Beregningsark!AI385*Beregningsark!AJ385*0.7672))</f>
        <v/>
      </c>
      <c r="Q385" s="15" t="str">
        <f t="shared" si="16"/>
        <v/>
      </c>
      <c r="R385" s="17" t="str">
        <f t="shared" si="17"/>
        <v/>
      </c>
    </row>
    <row r="386" spans="1:18" x14ac:dyDescent="0.25">
      <c r="A386" s="4" t="str">
        <f>IF(Inddata!A401="","",Inddata!A401)</f>
        <v/>
      </c>
      <c r="B386" s="4" t="str">
        <f>IF(Inddata!B401="","",Inddata!B401)</f>
        <v/>
      </c>
      <c r="C386" s="4" t="str">
        <f>IF(Inddata!C401="","",Inddata!C401)</f>
        <v/>
      </c>
      <c r="D386" s="4" t="str">
        <f>IF(Inddata!D401="","",Inddata!D401)</f>
        <v/>
      </c>
      <c r="E386" s="4" t="str">
        <f>IF(Inddata!E401="","",Inddata!E401)</f>
        <v/>
      </c>
      <c r="F386" s="4" t="str">
        <f>IF(Inddata!F401="","",Inddata!F401)</f>
        <v/>
      </c>
      <c r="G386" s="4">
        <f>IF(Inddata!G401="","",Inddata!G401)</f>
        <v>0</v>
      </c>
      <c r="H386" s="4" t="str">
        <f>IF(Inddata!H401&gt;0.5,Inddata!H401,"")</f>
        <v/>
      </c>
      <c r="I386" s="4" t="str">
        <f>IF(Inddata!I401="","",Inddata!I401)</f>
        <v/>
      </c>
      <c r="J386" s="15" t="str">
        <f>IF(Beregningsark!AQ386="","",IF(OR(I386="Motorvejsstrækning",I386="Frakørselsflettestrækning",I386="Tilkørselsflettestrækning",I386="Motorvejsforgrening",I386="Motorvejssammenløb",I386="Motorvejsvekselstrækning",I386="Sideanlæg"),Beregningsark!AK386*Beregningsark!J386*Beregningsark!K386*Beregningsark!L386*Beregningsark!N386*Beregningsark!P386*Beregningsark!R386*Beregningsark!S386*Beregningsark!T386*Beregningsark!Y386*Beregningsark!Z386*Beregningsark!AB386*Beregningsark!AD386*Beregningsark!AF386*Beregningsark!AJ386,Beregningsark!AK386*Beregningsark!J386*Beregningsark!K386*Beregningsark!L386*Beregningsark!N386*Beregningsark!P386*Beregningsark!R386*Beregningsark!S386*Beregningsark!T386*Beregningsark!Y386*Beregningsark!Z386*Beregningsark!AB386*Beregningsark!AD386*Beregningsark!AF386*Beregningsark!AJ386*0.7672))</f>
        <v/>
      </c>
      <c r="K386" s="15" t="str">
        <f>IF(Beregningsark!AQ386="","",IF(OR(I386="Motorvejsstrækning",I386="Frakørselsflettestrækning",I386="Tilkørselsflettestrækning",I386="Motorvejsforgrening",I386="Motorvejssammenløb",I386="Motorvejsvekselstrækning",I386="Sideanlæg"),Beregningsark!AL386*Beregningsark!J386*Beregningsark!K386*Beregningsark!M386*Beregningsark!O386*Beregningsark!P386*Beregningsark!Q386*Beregningsark!R386*Beregningsark!S386*Beregningsark!T386*Beregningsark!Y386*Beregningsark!AA386*Beregningsark!AC386*Beregningsark!AE386*Beregningsark!AG386*Beregningsark!AJ386,Beregningsark!AL386*Beregningsark!J386*Beregningsark!K386*Beregningsark!M386*Beregningsark!O386*Beregningsark!P386*Beregningsark!Q386*Beregningsark!R386*Beregningsark!S386*Beregningsark!T386*Beregningsark!Y386*Beregningsark!AA386*Beregningsark!AC386*Beregningsark!AE386*Beregningsark!AG386*Beregningsark!AJ386*0.8833))</f>
        <v/>
      </c>
      <c r="L386" s="15" t="str">
        <f>IF(Beregningsark!AQ386="","",IF(OR(I386="Motorvejsstrækning",I386="Frakørselsflettestrækning",I386="Tilkørselsflettestrækning",I386="Motorvejsforgrening",I386="Motorvejssammenløb",I386="Motorvejsvekselstrækning",I386="Sideanlæg"),Beregningsark!AM386*Beregningsark!J386*Beregningsark!K386*Beregningsark!M386*Beregningsark!O386*Beregningsark!P386*Beregningsark!Q386*Beregningsark!R386*Beregningsark!S386*Beregningsark!U386*Beregningsark!Y386*Beregningsark!AA386*Beregningsark!AC386*Beregningsark!AE386*Beregningsark!AG386*Beregningsark!AJ386,Beregningsark!AM386*Beregningsark!J386*Beregningsark!K386*Beregningsark!M386*Beregningsark!O386*Beregningsark!P386*Beregningsark!Q386*Beregningsark!R386*Beregningsark!S386*Beregningsark!U386*Beregningsark!Y386*Beregningsark!AA386*Beregningsark!AC386*Beregningsark!AE386*Beregningsark!AG386*Beregningsark!AJ386*1.1176))</f>
        <v/>
      </c>
      <c r="M386" s="15" t="str">
        <f t="shared" si="15"/>
        <v/>
      </c>
      <c r="N386" s="15" t="str">
        <f>IF(Beregningsark!AQ386="","",IF(OR(I386="Motorvejsstrækning",I386="Frakørselsflettestrækning",I386="Tilkørselsflettestrækning",I386="Motorvejsforgrening",I386="Motorvejssammenløb",I386="Motorvejsvekselstrækning",I386="Sideanlæg"),Beregningsark!AN386*Beregningsark!J386*Beregningsark!K386*Beregningsark!L386*Beregningsark!N386*Beregningsark!P386*Beregningsark!R386*Beregningsark!S386*Beregningsark!V386*Beregningsark!Y386*Beregningsark!Z386*Beregningsark!AB386*Beregningsark!AD386*Beregningsark!AH386*Beregningsark!AJ386,Beregningsark!AN386*Beregningsark!J386*Beregningsark!K386*Beregningsark!L386*Beregningsark!N386*Beregningsark!P386*Beregningsark!R386*Beregningsark!S386*Beregningsark!V386*Beregningsark!Y386*Beregningsark!Z386*Beregningsark!AB386*Beregningsark!AD386*Beregningsark!AH386*Beregningsark!AJ386*0.7672))</f>
        <v/>
      </c>
      <c r="O386" s="15" t="str">
        <f>IF(Beregningsark!AQ386="","",IF(OR(I386="Motorvejsstrækning",I386="Frakørselsflettestrækning",I386="Tilkørselsflettestrækning",I386="Motorvejsforgrening",I386="Motorvejssammenløb",I386="Motorvejsvekselstrækning",I386="Sideanlæg"),Beregningsark!AO386*Beregningsark!J386*Beregningsark!K386*Beregningsark!L386*Beregningsark!N386*Beregningsark!P386*Beregningsark!R386*Beregningsark!S386*Beregningsark!W386*Beregningsark!Y386*Beregningsark!Z386*Beregningsark!AB386*Beregningsark!AD386*Beregningsark!AH386*Beregningsark!AJ386,Beregningsark!AO386*Beregningsark!J386*Beregningsark!K386*Beregningsark!L386*Beregningsark!N386*Beregningsark!P386*Beregningsark!R386*Beregningsark!S386*Beregningsark!W386*Beregningsark!Y386*Beregningsark!Z386*Beregningsark!AB386*Beregningsark!AD386*Beregningsark!AH386*Beregningsark!AJ386*0.7672))</f>
        <v/>
      </c>
      <c r="P386" s="15" t="str">
        <f>IF(Beregningsark!AQ386="","",IF(OR(I386="Motorvejsstrækning",I386="Frakørselsflettestrækning",I386="Tilkørselsflettestrækning",I386="Motorvejsforgrening",I386="Motorvejssammenløb",I386="Motorvejsvekselstrækning",I386="Sideanlæg"),Beregningsark!AP386*Beregningsark!J386*Beregningsark!K386*Beregningsark!L386*Beregningsark!N386*Beregningsark!P386*Beregningsark!R386*Beregningsark!S386*Beregningsark!X386*Beregningsark!Y386*Beregningsark!Z386*Beregningsark!AB386*Beregningsark!AD386*Beregningsark!AI386*Beregningsark!AJ386,Beregningsark!AP386*Beregningsark!J386*Beregningsark!K386*Beregningsark!L386*Beregningsark!N386*Beregningsark!P386*Beregningsark!R386*Beregningsark!S386*Beregningsark!X386*Beregningsark!Y386*Beregningsark!Z386*Beregningsark!AB386*Beregningsark!AD386*Beregningsark!AI386*Beregningsark!AJ386*0.7672))</f>
        <v/>
      </c>
      <c r="Q386" s="15" t="str">
        <f t="shared" si="16"/>
        <v/>
      </c>
      <c r="R386" s="17" t="str">
        <f t="shared" si="17"/>
        <v/>
      </c>
    </row>
    <row r="387" spans="1:18" x14ac:dyDescent="0.25">
      <c r="A387" s="4" t="str">
        <f>IF(Inddata!A402="","",Inddata!A402)</f>
        <v/>
      </c>
      <c r="B387" s="4" t="str">
        <f>IF(Inddata!B402="","",Inddata!B402)</f>
        <v/>
      </c>
      <c r="C387" s="4" t="str">
        <f>IF(Inddata!C402="","",Inddata!C402)</f>
        <v/>
      </c>
      <c r="D387" s="4" t="str">
        <f>IF(Inddata!D402="","",Inddata!D402)</f>
        <v/>
      </c>
      <c r="E387" s="4" t="str">
        <f>IF(Inddata!E402="","",Inddata!E402)</f>
        <v/>
      </c>
      <c r="F387" s="4" t="str">
        <f>IF(Inddata!F402="","",Inddata!F402)</f>
        <v/>
      </c>
      <c r="G387" s="4">
        <f>IF(Inddata!G402="","",Inddata!G402)</f>
        <v>0</v>
      </c>
      <c r="H387" s="4" t="str">
        <f>IF(Inddata!H402&gt;0.5,Inddata!H402,"")</f>
        <v/>
      </c>
      <c r="I387" s="4" t="str">
        <f>IF(Inddata!I402="","",Inddata!I402)</f>
        <v/>
      </c>
      <c r="J387" s="15" t="str">
        <f>IF(Beregningsark!AQ387="","",IF(OR(I387="Motorvejsstrækning",I387="Frakørselsflettestrækning",I387="Tilkørselsflettestrækning",I387="Motorvejsforgrening",I387="Motorvejssammenløb",I387="Motorvejsvekselstrækning",I387="Sideanlæg"),Beregningsark!AK387*Beregningsark!J387*Beregningsark!K387*Beregningsark!L387*Beregningsark!N387*Beregningsark!P387*Beregningsark!R387*Beregningsark!S387*Beregningsark!T387*Beregningsark!Y387*Beregningsark!Z387*Beregningsark!AB387*Beregningsark!AD387*Beregningsark!AF387*Beregningsark!AJ387,Beregningsark!AK387*Beregningsark!J387*Beregningsark!K387*Beregningsark!L387*Beregningsark!N387*Beregningsark!P387*Beregningsark!R387*Beregningsark!S387*Beregningsark!T387*Beregningsark!Y387*Beregningsark!Z387*Beregningsark!AB387*Beregningsark!AD387*Beregningsark!AF387*Beregningsark!AJ387*0.7672))</f>
        <v/>
      </c>
      <c r="K387" s="15" t="str">
        <f>IF(Beregningsark!AQ387="","",IF(OR(I387="Motorvejsstrækning",I387="Frakørselsflettestrækning",I387="Tilkørselsflettestrækning",I387="Motorvejsforgrening",I387="Motorvejssammenløb",I387="Motorvejsvekselstrækning",I387="Sideanlæg"),Beregningsark!AL387*Beregningsark!J387*Beregningsark!K387*Beregningsark!M387*Beregningsark!O387*Beregningsark!P387*Beregningsark!Q387*Beregningsark!R387*Beregningsark!S387*Beregningsark!T387*Beregningsark!Y387*Beregningsark!AA387*Beregningsark!AC387*Beregningsark!AE387*Beregningsark!AG387*Beregningsark!AJ387,Beregningsark!AL387*Beregningsark!J387*Beregningsark!K387*Beregningsark!M387*Beregningsark!O387*Beregningsark!P387*Beregningsark!Q387*Beregningsark!R387*Beregningsark!S387*Beregningsark!T387*Beregningsark!Y387*Beregningsark!AA387*Beregningsark!AC387*Beregningsark!AE387*Beregningsark!AG387*Beregningsark!AJ387*0.8833))</f>
        <v/>
      </c>
      <c r="L387" s="15" t="str">
        <f>IF(Beregningsark!AQ387="","",IF(OR(I387="Motorvejsstrækning",I387="Frakørselsflettestrækning",I387="Tilkørselsflettestrækning",I387="Motorvejsforgrening",I387="Motorvejssammenløb",I387="Motorvejsvekselstrækning",I387="Sideanlæg"),Beregningsark!AM387*Beregningsark!J387*Beregningsark!K387*Beregningsark!M387*Beregningsark!O387*Beregningsark!P387*Beregningsark!Q387*Beregningsark!R387*Beregningsark!S387*Beregningsark!U387*Beregningsark!Y387*Beregningsark!AA387*Beregningsark!AC387*Beregningsark!AE387*Beregningsark!AG387*Beregningsark!AJ387,Beregningsark!AM387*Beregningsark!J387*Beregningsark!K387*Beregningsark!M387*Beregningsark!O387*Beregningsark!P387*Beregningsark!Q387*Beregningsark!R387*Beregningsark!S387*Beregningsark!U387*Beregningsark!Y387*Beregningsark!AA387*Beregningsark!AC387*Beregningsark!AE387*Beregningsark!AG387*Beregningsark!AJ387*1.1176))</f>
        <v/>
      </c>
      <c r="M387" s="15" t="str">
        <f t="shared" si="15"/>
        <v/>
      </c>
      <c r="N387" s="15" t="str">
        <f>IF(Beregningsark!AQ387="","",IF(OR(I387="Motorvejsstrækning",I387="Frakørselsflettestrækning",I387="Tilkørselsflettestrækning",I387="Motorvejsforgrening",I387="Motorvejssammenløb",I387="Motorvejsvekselstrækning",I387="Sideanlæg"),Beregningsark!AN387*Beregningsark!J387*Beregningsark!K387*Beregningsark!L387*Beregningsark!N387*Beregningsark!P387*Beregningsark!R387*Beregningsark!S387*Beregningsark!V387*Beregningsark!Y387*Beregningsark!Z387*Beregningsark!AB387*Beregningsark!AD387*Beregningsark!AH387*Beregningsark!AJ387,Beregningsark!AN387*Beregningsark!J387*Beregningsark!K387*Beregningsark!L387*Beregningsark!N387*Beregningsark!P387*Beregningsark!R387*Beregningsark!S387*Beregningsark!V387*Beregningsark!Y387*Beregningsark!Z387*Beregningsark!AB387*Beregningsark!AD387*Beregningsark!AH387*Beregningsark!AJ387*0.7672))</f>
        <v/>
      </c>
      <c r="O387" s="15" t="str">
        <f>IF(Beregningsark!AQ387="","",IF(OR(I387="Motorvejsstrækning",I387="Frakørselsflettestrækning",I387="Tilkørselsflettestrækning",I387="Motorvejsforgrening",I387="Motorvejssammenløb",I387="Motorvejsvekselstrækning",I387="Sideanlæg"),Beregningsark!AO387*Beregningsark!J387*Beregningsark!K387*Beregningsark!L387*Beregningsark!N387*Beregningsark!P387*Beregningsark!R387*Beregningsark!S387*Beregningsark!W387*Beregningsark!Y387*Beregningsark!Z387*Beregningsark!AB387*Beregningsark!AD387*Beregningsark!AH387*Beregningsark!AJ387,Beregningsark!AO387*Beregningsark!J387*Beregningsark!K387*Beregningsark!L387*Beregningsark!N387*Beregningsark!P387*Beregningsark!R387*Beregningsark!S387*Beregningsark!W387*Beregningsark!Y387*Beregningsark!Z387*Beregningsark!AB387*Beregningsark!AD387*Beregningsark!AH387*Beregningsark!AJ387*0.7672))</f>
        <v/>
      </c>
      <c r="P387" s="15" t="str">
        <f>IF(Beregningsark!AQ387="","",IF(OR(I387="Motorvejsstrækning",I387="Frakørselsflettestrækning",I387="Tilkørselsflettestrækning",I387="Motorvejsforgrening",I387="Motorvejssammenløb",I387="Motorvejsvekselstrækning",I387="Sideanlæg"),Beregningsark!AP387*Beregningsark!J387*Beregningsark!K387*Beregningsark!L387*Beregningsark!N387*Beregningsark!P387*Beregningsark!R387*Beregningsark!S387*Beregningsark!X387*Beregningsark!Y387*Beregningsark!Z387*Beregningsark!AB387*Beregningsark!AD387*Beregningsark!AI387*Beregningsark!AJ387,Beregningsark!AP387*Beregningsark!J387*Beregningsark!K387*Beregningsark!L387*Beregningsark!N387*Beregningsark!P387*Beregningsark!R387*Beregningsark!S387*Beregningsark!X387*Beregningsark!Y387*Beregningsark!Z387*Beregningsark!AB387*Beregningsark!AD387*Beregningsark!AI387*Beregningsark!AJ387*0.7672))</f>
        <v/>
      </c>
      <c r="Q387" s="15" t="str">
        <f t="shared" si="16"/>
        <v/>
      </c>
      <c r="R387" s="17" t="str">
        <f t="shared" si="17"/>
        <v/>
      </c>
    </row>
    <row r="388" spans="1:18" x14ac:dyDescent="0.25">
      <c r="A388" s="4" t="str">
        <f>IF(Inddata!A403="","",Inddata!A403)</f>
        <v/>
      </c>
      <c r="B388" s="4" t="str">
        <f>IF(Inddata!B403="","",Inddata!B403)</f>
        <v/>
      </c>
      <c r="C388" s="4" t="str">
        <f>IF(Inddata!C403="","",Inddata!C403)</f>
        <v/>
      </c>
      <c r="D388" s="4" t="str">
        <f>IF(Inddata!D403="","",Inddata!D403)</f>
        <v/>
      </c>
      <c r="E388" s="4" t="str">
        <f>IF(Inddata!E403="","",Inddata!E403)</f>
        <v/>
      </c>
      <c r="F388" s="4" t="str">
        <f>IF(Inddata!F403="","",Inddata!F403)</f>
        <v/>
      </c>
      <c r="G388" s="4">
        <f>IF(Inddata!G403="","",Inddata!G403)</f>
        <v>0</v>
      </c>
      <c r="H388" s="4" t="str">
        <f>IF(Inddata!H403&gt;0.5,Inddata!H403,"")</f>
        <v/>
      </c>
      <c r="I388" s="4" t="str">
        <f>IF(Inddata!I403="","",Inddata!I403)</f>
        <v/>
      </c>
      <c r="J388" s="15" t="str">
        <f>IF(Beregningsark!AQ388="","",IF(OR(I388="Motorvejsstrækning",I388="Frakørselsflettestrækning",I388="Tilkørselsflettestrækning",I388="Motorvejsforgrening",I388="Motorvejssammenløb",I388="Motorvejsvekselstrækning",I388="Sideanlæg"),Beregningsark!AK388*Beregningsark!J388*Beregningsark!K388*Beregningsark!L388*Beregningsark!N388*Beregningsark!P388*Beregningsark!R388*Beregningsark!S388*Beregningsark!T388*Beregningsark!Y388*Beregningsark!Z388*Beregningsark!AB388*Beregningsark!AD388*Beregningsark!AF388*Beregningsark!AJ388,Beregningsark!AK388*Beregningsark!J388*Beregningsark!K388*Beregningsark!L388*Beregningsark!N388*Beregningsark!P388*Beregningsark!R388*Beregningsark!S388*Beregningsark!T388*Beregningsark!Y388*Beregningsark!Z388*Beregningsark!AB388*Beregningsark!AD388*Beregningsark!AF388*Beregningsark!AJ388*0.7672))</f>
        <v/>
      </c>
      <c r="K388" s="15" t="str">
        <f>IF(Beregningsark!AQ388="","",IF(OR(I388="Motorvejsstrækning",I388="Frakørselsflettestrækning",I388="Tilkørselsflettestrækning",I388="Motorvejsforgrening",I388="Motorvejssammenløb",I388="Motorvejsvekselstrækning",I388="Sideanlæg"),Beregningsark!AL388*Beregningsark!J388*Beregningsark!K388*Beregningsark!M388*Beregningsark!O388*Beregningsark!P388*Beregningsark!Q388*Beregningsark!R388*Beregningsark!S388*Beregningsark!T388*Beregningsark!Y388*Beregningsark!AA388*Beregningsark!AC388*Beregningsark!AE388*Beregningsark!AG388*Beregningsark!AJ388,Beregningsark!AL388*Beregningsark!J388*Beregningsark!K388*Beregningsark!M388*Beregningsark!O388*Beregningsark!P388*Beregningsark!Q388*Beregningsark!R388*Beregningsark!S388*Beregningsark!T388*Beregningsark!Y388*Beregningsark!AA388*Beregningsark!AC388*Beregningsark!AE388*Beregningsark!AG388*Beregningsark!AJ388*0.8833))</f>
        <v/>
      </c>
      <c r="L388" s="15" t="str">
        <f>IF(Beregningsark!AQ388="","",IF(OR(I388="Motorvejsstrækning",I388="Frakørselsflettestrækning",I388="Tilkørselsflettestrækning",I388="Motorvejsforgrening",I388="Motorvejssammenløb",I388="Motorvejsvekselstrækning",I388="Sideanlæg"),Beregningsark!AM388*Beregningsark!J388*Beregningsark!K388*Beregningsark!M388*Beregningsark!O388*Beregningsark!P388*Beregningsark!Q388*Beregningsark!R388*Beregningsark!S388*Beregningsark!U388*Beregningsark!Y388*Beregningsark!AA388*Beregningsark!AC388*Beregningsark!AE388*Beregningsark!AG388*Beregningsark!AJ388,Beregningsark!AM388*Beregningsark!J388*Beregningsark!K388*Beregningsark!M388*Beregningsark!O388*Beregningsark!P388*Beregningsark!Q388*Beregningsark!R388*Beregningsark!S388*Beregningsark!U388*Beregningsark!Y388*Beregningsark!AA388*Beregningsark!AC388*Beregningsark!AE388*Beregningsark!AG388*Beregningsark!AJ388*1.1176))</f>
        <v/>
      </c>
      <c r="M388" s="15" t="str">
        <f t="shared" si="15"/>
        <v/>
      </c>
      <c r="N388" s="15" t="str">
        <f>IF(Beregningsark!AQ388="","",IF(OR(I388="Motorvejsstrækning",I388="Frakørselsflettestrækning",I388="Tilkørselsflettestrækning",I388="Motorvejsforgrening",I388="Motorvejssammenløb",I388="Motorvejsvekselstrækning",I388="Sideanlæg"),Beregningsark!AN388*Beregningsark!J388*Beregningsark!K388*Beregningsark!L388*Beregningsark!N388*Beregningsark!P388*Beregningsark!R388*Beregningsark!S388*Beregningsark!V388*Beregningsark!Y388*Beregningsark!Z388*Beregningsark!AB388*Beregningsark!AD388*Beregningsark!AH388*Beregningsark!AJ388,Beregningsark!AN388*Beregningsark!J388*Beregningsark!K388*Beregningsark!L388*Beregningsark!N388*Beregningsark!P388*Beregningsark!R388*Beregningsark!S388*Beregningsark!V388*Beregningsark!Y388*Beregningsark!Z388*Beregningsark!AB388*Beregningsark!AD388*Beregningsark!AH388*Beregningsark!AJ388*0.7672))</f>
        <v/>
      </c>
      <c r="O388" s="15" t="str">
        <f>IF(Beregningsark!AQ388="","",IF(OR(I388="Motorvejsstrækning",I388="Frakørselsflettestrækning",I388="Tilkørselsflettestrækning",I388="Motorvejsforgrening",I388="Motorvejssammenløb",I388="Motorvejsvekselstrækning",I388="Sideanlæg"),Beregningsark!AO388*Beregningsark!J388*Beregningsark!K388*Beregningsark!L388*Beregningsark!N388*Beregningsark!P388*Beregningsark!R388*Beregningsark!S388*Beregningsark!W388*Beregningsark!Y388*Beregningsark!Z388*Beregningsark!AB388*Beregningsark!AD388*Beregningsark!AH388*Beregningsark!AJ388,Beregningsark!AO388*Beregningsark!J388*Beregningsark!K388*Beregningsark!L388*Beregningsark!N388*Beregningsark!P388*Beregningsark!R388*Beregningsark!S388*Beregningsark!W388*Beregningsark!Y388*Beregningsark!Z388*Beregningsark!AB388*Beregningsark!AD388*Beregningsark!AH388*Beregningsark!AJ388*0.7672))</f>
        <v/>
      </c>
      <c r="P388" s="15" t="str">
        <f>IF(Beregningsark!AQ388="","",IF(OR(I388="Motorvejsstrækning",I388="Frakørselsflettestrækning",I388="Tilkørselsflettestrækning",I388="Motorvejsforgrening",I388="Motorvejssammenløb",I388="Motorvejsvekselstrækning",I388="Sideanlæg"),Beregningsark!AP388*Beregningsark!J388*Beregningsark!K388*Beregningsark!L388*Beregningsark!N388*Beregningsark!P388*Beregningsark!R388*Beregningsark!S388*Beregningsark!X388*Beregningsark!Y388*Beregningsark!Z388*Beregningsark!AB388*Beregningsark!AD388*Beregningsark!AI388*Beregningsark!AJ388,Beregningsark!AP388*Beregningsark!J388*Beregningsark!K388*Beregningsark!L388*Beregningsark!N388*Beregningsark!P388*Beregningsark!R388*Beregningsark!S388*Beregningsark!X388*Beregningsark!Y388*Beregningsark!Z388*Beregningsark!AB388*Beregningsark!AD388*Beregningsark!AI388*Beregningsark!AJ388*0.7672))</f>
        <v/>
      </c>
      <c r="Q388" s="15" t="str">
        <f t="shared" si="16"/>
        <v/>
      </c>
      <c r="R388" s="17" t="str">
        <f t="shared" si="17"/>
        <v/>
      </c>
    </row>
    <row r="389" spans="1:18" x14ac:dyDescent="0.25">
      <c r="A389" s="4" t="str">
        <f>IF(Inddata!A404="","",Inddata!A404)</f>
        <v/>
      </c>
      <c r="B389" s="4" t="str">
        <f>IF(Inddata!B404="","",Inddata!B404)</f>
        <v/>
      </c>
      <c r="C389" s="4" t="str">
        <f>IF(Inddata!C404="","",Inddata!C404)</f>
        <v/>
      </c>
      <c r="D389" s="4" t="str">
        <f>IF(Inddata!D404="","",Inddata!D404)</f>
        <v/>
      </c>
      <c r="E389" s="4" t="str">
        <f>IF(Inddata!E404="","",Inddata!E404)</f>
        <v/>
      </c>
      <c r="F389" s="4" t="str">
        <f>IF(Inddata!F404="","",Inddata!F404)</f>
        <v/>
      </c>
      <c r="G389" s="4">
        <f>IF(Inddata!G404="","",Inddata!G404)</f>
        <v>0</v>
      </c>
      <c r="H389" s="4" t="str">
        <f>IF(Inddata!H404&gt;0.5,Inddata!H404,"")</f>
        <v/>
      </c>
      <c r="I389" s="4" t="str">
        <f>IF(Inddata!I404="","",Inddata!I404)</f>
        <v/>
      </c>
      <c r="J389" s="15" t="str">
        <f>IF(Beregningsark!AQ389="","",IF(OR(I389="Motorvejsstrækning",I389="Frakørselsflettestrækning",I389="Tilkørselsflettestrækning",I389="Motorvejsforgrening",I389="Motorvejssammenløb",I389="Motorvejsvekselstrækning",I389="Sideanlæg"),Beregningsark!AK389*Beregningsark!J389*Beregningsark!K389*Beregningsark!L389*Beregningsark!N389*Beregningsark!P389*Beregningsark!R389*Beregningsark!S389*Beregningsark!T389*Beregningsark!Y389*Beregningsark!Z389*Beregningsark!AB389*Beregningsark!AD389*Beregningsark!AF389*Beregningsark!AJ389,Beregningsark!AK389*Beregningsark!J389*Beregningsark!K389*Beregningsark!L389*Beregningsark!N389*Beregningsark!P389*Beregningsark!R389*Beregningsark!S389*Beregningsark!T389*Beregningsark!Y389*Beregningsark!Z389*Beregningsark!AB389*Beregningsark!AD389*Beregningsark!AF389*Beregningsark!AJ389*0.7672))</f>
        <v/>
      </c>
      <c r="K389" s="15" t="str">
        <f>IF(Beregningsark!AQ389="","",IF(OR(I389="Motorvejsstrækning",I389="Frakørselsflettestrækning",I389="Tilkørselsflettestrækning",I389="Motorvejsforgrening",I389="Motorvejssammenløb",I389="Motorvejsvekselstrækning",I389="Sideanlæg"),Beregningsark!AL389*Beregningsark!J389*Beregningsark!K389*Beregningsark!M389*Beregningsark!O389*Beregningsark!P389*Beregningsark!Q389*Beregningsark!R389*Beregningsark!S389*Beregningsark!T389*Beregningsark!Y389*Beregningsark!AA389*Beregningsark!AC389*Beregningsark!AE389*Beregningsark!AG389*Beregningsark!AJ389,Beregningsark!AL389*Beregningsark!J389*Beregningsark!K389*Beregningsark!M389*Beregningsark!O389*Beregningsark!P389*Beregningsark!Q389*Beregningsark!R389*Beregningsark!S389*Beregningsark!T389*Beregningsark!Y389*Beregningsark!AA389*Beregningsark!AC389*Beregningsark!AE389*Beregningsark!AG389*Beregningsark!AJ389*0.8833))</f>
        <v/>
      </c>
      <c r="L389" s="15" t="str">
        <f>IF(Beregningsark!AQ389="","",IF(OR(I389="Motorvejsstrækning",I389="Frakørselsflettestrækning",I389="Tilkørselsflettestrækning",I389="Motorvejsforgrening",I389="Motorvejssammenløb",I389="Motorvejsvekselstrækning",I389="Sideanlæg"),Beregningsark!AM389*Beregningsark!J389*Beregningsark!K389*Beregningsark!M389*Beregningsark!O389*Beregningsark!P389*Beregningsark!Q389*Beregningsark!R389*Beregningsark!S389*Beregningsark!U389*Beregningsark!Y389*Beregningsark!AA389*Beregningsark!AC389*Beregningsark!AE389*Beregningsark!AG389*Beregningsark!AJ389,Beregningsark!AM389*Beregningsark!J389*Beregningsark!K389*Beregningsark!M389*Beregningsark!O389*Beregningsark!P389*Beregningsark!Q389*Beregningsark!R389*Beregningsark!S389*Beregningsark!U389*Beregningsark!Y389*Beregningsark!AA389*Beregningsark!AC389*Beregningsark!AE389*Beregningsark!AG389*Beregningsark!AJ389*1.1176))</f>
        <v/>
      </c>
      <c r="M389" s="15" t="str">
        <f t="shared" si="15"/>
        <v/>
      </c>
      <c r="N389" s="15" t="str">
        <f>IF(Beregningsark!AQ389="","",IF(OR(I389="Motorvejsstrækning",I389="Frakørselsflettestrækning",I389="Tilkørselsflettestrækning",I389="Motorvejsforgrening",I389="Motorvejssammenløb",I389="Motorvejsvekselstrækning",I389="Sideanlæg"),Beregningsark!AN389*Beregningsark!J389*Beregningsark!K389*Beregningsark!L389*Beregningsark!N389*Beregningsark!P389*Beregningsark!R389*Beregningsark!S389*Beregningsark!V389*Beregningsark!Y389*Beregningsark!Z389*Beregningsark!AB389*Beregningsark!AD389*Beregningsark!AH389*Beregningsark!AJ389,Beregningsark!AN389*Beregningsark!J389*Beregningsark!K389*Beregningsark!L389*Beregningsark!N389*Beregningsark!P389*Beregningsark!R389*Beregningsark!S389*Beregningsark!V389*Beregningsark!Y389*Beregningsark!Z389*Beregningsark!AB389*Beregningsark!AD389*Beregningsark!AH389*Beregningsark!AJ389*0.7672))</f>
        <v/>
      </c>
      <c r="O389" s="15" t="str">
        <f>IF(Beregningsark!AQ389="","",IF(OR(I389="Motorvejsstrækning",I389="Frakørselsflettestrækning",I389="Tilkørselsflettestrækning",I389="Motorvejsforgrening",I389="Motorvejssammenløb",I389="Motorvejsvekselstrækning",I389="Sideanlæg"),Beregningsark!AO389*Beregningsark!J389*Beregningsark!K389*Beregningsark!L389*Beregningsark!N389*Beregningsark!P389*Beregningsark!R389*Beregningsark!S389*Beregningsark!W389*Beregningsark!Y389*Beregningsark!Z389*Beregningsark!AB389*Beregningsark!AD389*Beregningsark!AH389*Beregningsark!AJ389,Beregningsark!AO389*Beregningsark!J389*Beregningsark!K389*Beregningsark!L389*Beregningsark!N389*Beregningsark!P389*Beregningsark!R389*Beregningsark!S389*Beregningsark!W389*Beregningsark!Y389*Beregningsark!Z389*Beregningsark!AB389*Beregningsark!AD389*Beregningsark!AH389*Beregningsark!AJ389*0.7672))</f>
        <v/>
      </c>
      <c r="P389" s="15" t="str">
        <f>IF(Beregningsark!AQ389="","",IF(OR(I389="Motorvejsstrækning",I389="Frakørselsflettestrækning",I389="Tilkørselsflettestrækning",I389="Motorvejsforgrening",I389="Motorvejssammenløb",I389="Motorvejsvekselstrækning",I389="Sideanlæg"),Beregningsark!AP389*Beregningsark!J389*Beregningsark!K389*Beregningsark!L389*Beregningsark!N389*Beregningsark!P389*Beregningsark!R389*Beregningsark!S389*Beregningsark!X389*Beregningsark!Y389*Beregningsark!Z389*Beregningsark!AB389*Beregningsark!AD389*Beregningsark!AI389*Beregningsark!AJ389,Beregningsark!AP389*Beregningsark!J389*Beregningsark!K389*Beregningsark!L389*Beregningsark!N389*Beregningsark!P389*Beregningsark!R389*Beregningsark!S389*Beregningsark!X389*Beregningsark!Y389*Beregningsark!Z389*Beregningsark!AB389*Beregningsark!AD389*Beregningsark!AI389*Beregningsark!AJ389*0.7672))</f>
        <v/>
      </c>
      <c r="Q389" s="15" t="str">
        <f t="shared" si="16"/>
        <v/>
      </c>
      <c r="R389" s="17" t="str">
        <f t="shared" si="17"/>
        <v/>
      </c>
    </row>
    <row r="390" spans="1:18" x14ac:dyDescent="0.25">
      <c r="A390" s="4" t="str">
        <f>IF(Inddata!A405="","",Inddata!A405)</f>
        <v/>
      </c>
      <c r="B390" s="4" t="str">
        <f>IF(Inddata!B405="","",Inddata!B405)</f>
        <v/>
      </c>
      <c r="C390" s="4" t="str">
        <f>IF(Inddata!C405="","",Inddata!C405)</f>
        <v/>
      </c>
      <c r="D390" s="4" t="str">
        <f>IF(Inddata!D405="","",Inddata!D405)</f>
        <v/>
      </c>
      <c r="E390" s="4" t="str">
        <f>IF(Inddata!E405="","",Inddata!E405)</f>
        <v/>
      </c>
      <c r="F390" s="4" t="str">
        <f>IF(Inddata!F405="","",Inddata!F405)</f>
        <v/>
      </c>
      <c r="G390" s="4">
        <f>IF(Inddata!G405="","",Inddata!G405)</f>
        <v>0</v>
      </c>
      <c r="H390" s="4" t="str">
        <f>IF(Inddata!H405&gt;0.5,Inddata!H405,"")</f>
        <v/>
      </c>
      <c r="I390" s="4" t="str">
        <f>IF(Inddata!I405="","",Inddata!I405)</f>
        <v/>
      </c>
      <c r="J390" s="15" t="str">
        <f>IF(Beregningsark!AQ390="","",IF(OR(I390="Motorvejsstrækning",I390="Frakørselsflettestrækning",I390="Tilkørselsflettestrækning",I390="Motorvejsforgrening",I390="Motorvejssammenløb",I390="Motorvejsvekselstrækning",I390="Sideanlæg"),Beregningsark!AK390*Beregningsark!J390*Beregningsark!K390*Beregningsark!L390*Beregningsark!N390*Beregningsark!P390*Beregningsark!R390*Beregningsark!S390*Beregningsark!T390*Beregningsark!Y390*Beregningsark!Z390*Beregningsark!AB390*Beregningsark!AD390*Beregningsark!AF390*Beregningsark!AJ390,Beregningsark!AK390*Beregningsark!J390*Beregningsark!K390*Beregningsark!L390*Beregningsark!N390*Beregningsark!P390*Beregningsark!R390*Beregningsark!S390*Beregningsark!T390*Beregningsark!Y390*Beregningsark!Z390*Beregningsark!AB390*Beregningsark!AD390*Beregningsark!AF390*Beregningsark!AJ390*0.7672))</f>
        <v/>
      </c>
      <c r="K390" s="15" t="str">
        <f>IF(Beregningsark!AQ390="","",IF(OR(I390="Motorvejsstrækning",I390="Frakørselsflettestrækning",I390="Tilkørselsflettestrækning",I390="Motorvejsforgrening",I390="Motorvejssammenløb",I390="Motorvejsvekselstrækning",I390="Sideanlæg"),Beregningsark!AL390*Beregningsark!J390*Beregningsark!K390*Beregningsark!M390*Beregningsark!O390*Beregningsark!P390*Beregningsark!Q390*Beregningsark!R390*Beregningsark!S390*Beregningsark!T390*Beregningsark!Y390*Beregningsark!AA390*Beregningsark!AC390*Beregningsark!AE390*Beregningsark!AG390*Beregningsark!AJ390,Beregningsark!AL390*Beregningsark!J390*Beregningsark!K390*Beregningsark!M390*Beregningsark!O390*Beregningsark!P390*Beregningsark!Q390*Beregningsark!R390*Beregningsark!S390*Beregningsark!T390*Beregningsark!Y390*Beregningsark!AA390*Beregningsark!AC390*Beregningsark!AE390*Beregningsark!AG390*Beregningsark!AJ390*0.8833))</f>
        <v/>
      </c>
      <c r="L390" s="15" t="str">
        <f>IF(Beregningsark!AQ390="","",IF(OR(I390="Motorvejsstrækning",I390="Frakørselsflettestrækning",I390="Tilkørselsflettestrækning",I390="Motorvejsforgrening",I390="Motorvejssammenløb",I390="Motorvejsvekselstrækning",I390="Sideanlæg"),Beregningsark!AM390*Beregningsark!J390*Beregningsark!K390*Beregningsark!M390*Beregningsark!O390*Beregningsark!P390*Beregningsark!Q390*Beregningsark!R390*Beregningsark!S390*Beregningsark!U390*Beregningsark!Y390*Beregningsark!AA390*Beregningsark!AC390*Beregningsark!AE390*Beregningsark!AG390*Beregningsark!AJ390,Beregningsark!AM390*Beregningsark!J390*Beregningsark!K390*Beregningsark!M390*Beregningsark!O390*Beregningsark!P390*Beregningsark!Q390*Beregningsark!R390*Beregningsark!S390*Beregningsark!U390*Beregningsark!Y390*Beregningsark!AA390*Beregningsark!AC390*Beregningsark!AE390*Beregningsark!AG390*Beregningsark!AJ390*1.1176))</f>
        <v/>
      </c>
      <c r="M390" s="15" t="str">
        <f t="shared" si="15"/>
        <v/>
      </c>
      <c r="N390" s="15" t="str">
        <f>IF(Beregningsark!AQ390="","",IF(OR(I390="Motorvejsstrækning",I390="Frakørselsflettestrækning",I390="Tilkørselsflettestrækning",I390="Motorvejsforgrening",I390="Motorvejssammenløb",I390="Motorvejsvekselstrækning",I390="Sideanlæg"),Beregningsark!AN390*Beregningsark!J390*Beregningsark!K390*Beregningsark!L390*Beregningsark!N390*Beregningsark!P390*Beregningsark!R390*Beregningsark!S390*Beregningsark!V390*Beregningsark!Y390*Beregningsark!Z390*Beregningsark!AB390*Beregningsark!AD390*Beregningsark!AH390*Beregningsark!AJ390,Beregningsark!AN390*Beregningsark!J390*Beregningsark!K390*Beregningsark!L390*Beregningsark!N390*Beregningsark!P390*Beregningsark!R390*Beregningsark!S390*Beregningsark!V390*Beregningsark!Y390*Beregningsark!Z390*Beregningsark!AB390*Beregningsark!AD390*Beregningsark!AH390*Beregningsark!AJ390*0.7672))</f>
        <v/>
      </c>
      <c r="O390" s="15" t="str">
        <f>IF(Beregningsark!AQ390="","",IF(OR(I390="Motorvejsstrækning",I390="Frakørselsflettestrækning",I390="Tilkørselsflettestrækning",I390="Motorvejsforgrening",I390="Motorvejssammenløb",I390="Motorvejsvekselstrækning",I390="Sideanlæg"),Beregningsark!AO390*Beregningsark!J390*Beregningsark!K390*Beregningsark!L390*Beregningsark!N390*Beregningsark!P390*Beregningsark!R390*Beregningsark!S390*Beregningsark!W390*Beregningsark!Y390*Beregningsark!Z390*Beregningsark!AB390*Beregningsark!AD390*Beregningsark!AH390*Beregningsark!AJ390,Beregningsark!AO390*Beregningsark!J390*Beregningsark!K390*Beregningsark!L390*Beregningsark!N390*Beregningsark!P390*Beregningsark!R390*Beregningsark!S390*Beregningsark!W390*Beregningsark!Y390*Beregningsark!Z390*Beregningsark!AB390*Beregningsark!AD390*Beregningsark!AH390*Beregningsark!AJ390*0.7672))</f>
        <v/>
      </c>
      <c r="P390" s="15" t="str">
        <f>IF(Beregningsark!AQ390="","",IF(OR(I390="Motorvejsstrækning",I390="Frakørselsflettestrækning",I390="Tilkørselsflettestrækning",I390="Motorvejsforgrening",I390="Motorvejssammenløb",I390="Motorvejsvekselstrækning",I390="Sideanlæg"),Beregningsark!AP390*Beregningsark!J390*Beregningsark!K390*Beregningsark!L390*Beregningsark!N390*Beregningsark!P390*Beregningsark!R390*Beregningsark!S390*Beregningsark!X390*Beregningsark!Y390*Beregningsark!Z390*Beregningsark!AB390*Beregningsark!AD390*Beregningsark!AI390*Beregningsark!AJ390,Beregningsark!AP390*Beregningsark!J390*Beregningsark!K390*Beregningsark!L390*Beregningsark!N390*Beregningsark!P390*Beregningsark!R390*Beregningsark!S390*Beregningsark!X390*Beregningsark!Y390*Beregningsark!Z390*Beregningsark!AB390*Beregningsark!AD390*Beregningsark!AI390*Beregningsark!AJ390*0.7672))</f>
        <v/>
      </c>
      <c r="Q390" s="15" t="str">
        <f t="shared" si="16"/>
        <v/>
      </c>
      <c r="R390" s="17" t="str">
        <f t="shared" si="17"/>
        <v/>
      </c>
    </row>
    <row r="391" spans="1:18" x14ac:dyDescent="0.25">
      <c r="A391" s="4" t="str">
        <f>IF(Inddata!A406="","",Inddata!A406)</f>
        <v/>
      </c>
      <c r="B391" s="4" t="str">
        <f>IF(Inddata!B406="","",Inddata!B406)</f>
        <v/>
      </c>
      <c r="C391" s="4" t="str">
        <f>IF(Inddata!C406="","",Inddata!C406)</f>
        <v/>
      </c>
      <c r="D391" s="4" t="str">
        <f>IF(Inddata!D406="","",Inddata!D406)</f>
        <v/>
      </c>
      <c r="E391" s="4" t="str">
        <f>IF(Inddata!E406="","",Inddata!E406)</f>
        <v/>
      </c>
      <c r="F391" s="4" t="str">
        <f>IF(Inddata!F406="","",Inddata!F406)</f>
        <v/>
      </c>
      <c r="G391" s="4">
        <f>IF(Inddata!G406="","",Inddata!G406)</f>
        <v>0</v>
      </c>
      <c r="H391" s="4" t="str">
        <f>IF(Inddata!H406&gt;0.5,Inddata!H406,"")</f>
        <v/>
      </c>
      <c r="I391" s="4" t="str">
        <f>IF(Inddata!I406="","",Inddata!I406)</f>
        <v/>
      </c>
      <c r="J391" s="15" t="str">
        <f>IF(Beregningsark!AQ391="","",IF(OR(I391="Motorvejsstrækning",I391="Frakørselsflettestrækning",I391="Tilkørselsflettestrækning",I391="Motorvejsforgrening",I391="Motorvejssammenløb",I391="Motorvejsvekselstrækning",I391="Sideanlæg"),Beregningsark!AK391*Beregningsark!J391*Beregningsark!K391*Beregningsark!L391*Beregningsark!N391*Beregningsark!P391*Beregningsark!R391*Beregningsark!S391*Beregningsark!T391*Beregningsark!Y391*Beregningsark!Z391*Beregningsark!AB391*Beregningsark!AD391*Beregningsark!AF391*Beregningsark!AJ391,Beregningsark!AK391*Beregningsark!J391*Beregningsark!K391*Beregningsark!L391*Beregningsark!N391*Beregningsark!P391*Beregningsark!R391*Beregningsark!S391*Beregningsark!T391*Beregningsark!Y391*Beregningsark!Z391*Beregningsark!AB391*Beregningsark!AD391*Beregningsark!AF391*Beregningsark!AJ391*0.7672))</f>
        <v/>
      </c>
      <c r="K391" s="15" t="str">
        <f>IF(Beregningsark!AQ391="","",IF(OR(I391="Motorvejsstrækning",I391="Frakørselsflettestrækning",I391="Tilkørselsflettestrækning",I391="Motorvejsforgrening",I391="Motorvejssammenløb",I391="Motorvejsvekselstrækning",I391="Sideanlæg"),Beregningsark!AL391*Beregningsark!J391*Beregningsark!K391*Beregningsark!M391*Beregningsark!O391*Beregningsark!P391*Beregningsark!Q391*Beregningsark!R391*Beregningsark!S391*Beregningsark!T391*Beregningsark!Y391*Beregningsark!AA391*Beregningsark!AC391*Beregningsark!AE391*Beregningsark!AG391*Beregningsark!AJ391,Beregningsark!AL391*Beregningsark!J391*Beregningsark!K391*Beregningsark!M391*Beregningsark!O391*Beregningsark!P391*Beregningsark!Q391*Beregningsark!R391*Beregningsark!S391*Beregningsark!T391*Beregningsark!Y391*Beregningsark!AA391*Beregningsark!AC391*Beregningsark!AE391*Beregningsark!AG391*Beregningsark!AJ391*0.8833))</f>
        <v/>
      </c>
      <c r="L391" s="15" t="str">
        <f>IF(Beregningsark!AQ391="","",IF(OR(I391="Motorvejsstrækning",I391="Frakørselsflettestrækning",I391="Tilkørselsflettestrækning",I391="Motorvejsforgrening",I391="Motorvejssammenløb",I391="Motorvejsvekselstrækning",I391="Sideanlæg"),Beregningsark!AM391*Beregningsark!J391*Beregningsark!K391*Beregningsark!M391*Beregningsark!O391*Beregningsark!P391*Beregningsark!Q391*Beregningsark!R391*Beregningsark!S391*Beregningsark!U391*Beregningsark!Y391*Beregningsark!AA391*Beregningsark!AC391*Beregningsark!AE391*Beregningsark!AG391*Beregningsark!AJ391,Beregningsark!AM391*Beregningsark!J391*Beregningsark!K391*Beregningsark!M391*Beregningsark!O391*Beregningsark!P391*Beregningsark!Q391*Beregningsark!R391*Beregningsark!S391*Beregningsark!U391*Beregningsark!Y391*Beregningsark!AA391*Beregningsark!AC391*Beregningsark!AE391*Beregningsark!AG391*Beregningsark!AJ391*1.1176))</f>
        <v/>
      </c>
      <c r="M391" s="15" t="str">
        <f t="shared" ref="M391:M454" si="18">IF(SUM(J391:L391)&gt;0,SUM(J391:L391),"")</f>
        <v/>
      </c>
      <c r="N391" s="15" t="str">
        <f>IF(Beregningsark!AQ391="","",IF(OR(I391="Motorvejsstrækning",I391="Frakørselsflettestrækning",I391="Tilkørselsflettestrækning",I391="Motorvejsforgrening",I391="Motorvejssammenløb",I391="Motorvejsvekselstrækning",I391="Sideanlæg"),Beregningsark!AN391*Beregningsark!J391*Beregningsark!K391*Beregningsark!L391*Beregningsark!N391*Beregningsark!P391*Beregningsark!R391*Beregningsark!S391*Beregningsark!V391*Beregningsark!Y391*Beregningsark!Z391*Beregningsark!AB391*Beregningsark!AD391*Beregningsark!AH391*Beregningsark!AJ391,Beregningsark!AN391*Beregningsark!J391*Beregningsark!K391*Beregningsark!L391*Beregningsark!N391*Beregningsark!P391*Beregningsark!R391*Beregningsark!S391*Beregningsark!V391*Beregningsark!Y391*Beregningsark!Z391*Beregningsark!AB391*Beregningsark!AD391*Beregningsark!AH391*Beregningsark!AJ391*0.7672))</f>
        <v/>
      </c>
      <c r="O391" s="15" t="str">
        <f>IF(Beregningsark!AQ391="","",IF(OR(I391="Motorvejsstrækning",I391="Frakørselsflettestrækning",I391="Tilkørselsflettestrækning",I391="Motorvejsforgrening",I391="Motorvejssammenløb",I391="Motorvejsvekselstrækning",I391="Sideanlæg"),Beregningsark!AO391*Beregningsark!J391*Beregningsark!K391*Beregningsark!L391*Beregningsark!N391*Beregningsark!P391*Beregningsark!R391*Beregningsark!S391*Beregningsark!W391*Beregningsark!Y391*Beregningsark!Z391*Beregningsark!AB391*Beregningsark!AD391*Beregningsark!AH391*Beregningsark!AJ391,Beregningsark!AO391*Beregningsark!J391*Beregningsark!K391*Beregningsark!L391*Beregningsark!N391*Beregningsark!P391*Beregningsark!R391*Beregningsark!S391*Beregningsark!W391*Beregningsark!Y391*Beregningsark!Z391*Beregningsark!AB391*Beregningsark!AD391*Beregningsark!AH391*Beregningsark!AJ391*0.7672))</f>
        <v/>
      </c>
      <c r="P391" s="15" t="str">
        <f>IF(Beregningsark!AQ391="","",IF(OR(I391="Motorvejsstrækning",I391="Frakørselsflettestrækning",I391="Tilkørselsflettestrækning",I391="Motorvejsforgrening",I391="Motorvejssammenløb",I391="Motorvejsvekselstrækning",I391="Sideanlæg"),Beregningsark!AP391*Beregningsark!J391*Beregningsark!K391*Beregningsark!L391*Beregningsark!N391*Beregningsark!P391*Beregningsark!R391*Beregningsark!S391*Beregningsark!X391*Beregningsark!Y391*Beregningsark!Z391*Beregningsark!AB391*Beregningsark!AD391*Beregningsark!AI391*Beregningsark!AJ391,Beregningsark!AP391*Beregningsark!J391*Beregningsark!K391*Beregningsark!L391*Beregningsark!N391*Beregningsark!P391*Beregningsark!R391*Beregningsark!S391*Beregningsark!X391*Beregningsark!Y391*Beregningsark!Z391*Beregningsark!AB391*Beregningsark!AD391*Beregningsark!AI391*Beregningsark!AJ391*0.7672))</f>
        <v/>
      </c>
      <c r="Q391" s="15" t="str">
        <f t="shared" ref="Q391:Q454" si="19">IF(SUM(N391:P391)&gt;0,SUM(N391:P391),"")</f>
        <v/>
      </c>
      <c r="R391" s="17" t="str">
        <f t="shared" ref="R391:R454" si="20">IF(M391="","",18609867*N391+3188341*O391+480261*P391+697929*(J391+K391))</f>
        <v/>
      </c>
    </row>
    <row r="392" spans="1:18" x14ac:dyDescent="0.25">
      <c r="A392" s="4" t="str">
        <f>IF(Inddata!A407="","",Inddata!A407)</f>
        <v/>
      </c>
      <c r="B392" s="4" t="str">
        <f>IF(Inddata!B407="","",Inddata!B407)</f>
        <v/>
      </c>
      <c r="C392" s="4" t="str">
        <f>IF(Inddata!C407="","",Inddata!C407)</f>
        <v/>
      </c>
      <c r="D392" s="4" t="str">
        <f>IF(Inddata!D407="","",Inddata!D407)</f>
        <v/>
      </c>
      <c r="E392" s="4" t="str">
        <f>IF(Inddata!E407="","",Inddata!E407)</f>
        <v/>
      </c>
      <c r="F392" s="4" t="str">
        <f>IF(Inddata!F407="","",Inddata!F407)</f>
        <v/>
      </c>
      <c r="G392" s="4">
        <f>IF(Inddata!G407="","",Inddata!G407)</f>
        <v>0</v>
      </c>
      <c r="H392" s="4" t="str">
        <f>IF(Inddata!H407&gt;0.5,Inddata!H407,"")</f>
        <v/>
      </c>
      <c r="I392" s="4" t="str">
        <f>IF(Inddata!I407="","",Inddata!I407)</f>
        <v/>
      </c>
      <c r="J392" s="15" t="str">
        <f>IF(Beregningsark!AQ392="","",IF(OR(I392="Motorvejsstrækning",I392="Frakørselsflettestrækning",I392="Tilkørselsflettestrækning",I392="Motorvejsforgrening",I392="Motorvejssammenløb",I392="Motorvejsvekselstrækning",I392="Sideanlæg"),Beregningsark!AK392*Beregningsark!J392*Beregningsark!K392*Beregningsark!L392*Beregningsark!N392*Beregningsark!P392*Beregningsark!R392*Beregningsark!S392*Beregningsark!T392*Beregningsark!Y392*Beregningsark!Z392*Beregningsark!AB392*Beregningsark!AD392*Beregningsark!AF392*Beregningsark!AJ392,Beregningsark!AK392*Beregningsark!J392*Beregningsark!K392*Beregningsark!L392*Beregningsark!N392*Beregningsark!P392*Beregningsark!R392*Beregningsark!S392*Beregningsark!T392*Beregningsark!Y392*Beregningsark!Z392*Beregningsark!AB392*Beregningsark!AD392*Beregningsark!AF392*Beregningsark!AJ392*0.7672))</f>
        <v/>
      </c>
      <c r="K392" s="15" t="str">
        <f>IF(Beregningsark!AQ392="","",IF(OR(I392="Motorvejsstrækning",I392="Frakørselsflettestrækning",I392="Tilkørselsflettestrækning",I392="Motorvejsforgrening",I392="Motorvejssammenløb",I392="Motorvejsvekselstrækning",I392="Sideanlæg"),Beregningsark!AL392*Beregningsark!J392*Beregningsark!K392*Beregningsark!M392*Beregningsark!O392*Beregningsark!P392*Beregningsark!Q392*Beregningsark!R392*Beregningsark!S392*Beregningsark!T392*Beregningsark!Y392*Beregningsark!AA392*Beregningsark!AC392*Beregningsark!AE392*Beregningsark!AG392*Beregningsark!AJ392,Beregningsark!AL392*Beregningsark!J392*Beregningsark!K392*Beregningsark!M392*Beregningsark!O392*Beregningsark!P392*Beregningsark!Q392*Beregningsark!R392*Beregningsark!S392*Beregningsark!T392*Beregningsark!Y392*Beregningsark!AA392*Beregningsark!AC392*Beregningsark!AE392*Beregningsark!AG392*Beregningsark!AJ392*0.8833))</f>
        <v/>
      </c>
      <c r="L392" s="15" t="str">
        <f>IF(Beregningsark!AQ392="","",IF(OR(I392="Motorvejsstrækning",I392="Frakørselsflettestrækning",I392="Tilkørselsflettestrækning",I392="Motorvejsforgrening",I392="Motorvejssammenløb",I392="Motorvejsvekselstrækning",I392="Sideanlæg"),Beregningsark!AM392*Beregningsark!J392*Beregningsark!K392*Beregningsark!M392*Beregningsark!O392*Beregningsark!P392*Beregningsark!Q392*Beregningsark!R392*Beregningsark!S392*Beregningsark!U392*Beregningsark!Y392*Beregningsark!AA392*Beregningsark!AC392*Beregningsark!AE392*Beregningsark!AG392*Beregningsark!AJ392,Beregningsark!AM392*Beregningsark!J392*Beregningsark!K392*Beregningsark!M392*Beregningsark!O392*Beregningsark!P392*Beregningsark!Q392*Beregningsark!R392*Beregningsark!S392*Beregningsark!U392*Beregningsark!Y392*Beregningsark!AA392*Beregningsark!AC392*Beregningsark!AE392*Beregningsark!AG392*Beregningsark!AJ392*1.1176))</f>
        <v/>
      </c>
      <c r="M392" s="15" t="str">
        <f t="shared" si="18"/>
        <v/>
      </c>
      <c r="N392" s="15" t="str">
        <f>IF(Beregningsark!AQ392="","",IF(OR(I392="Motorvejsstrækning",I392="Frakørselsflettestrækning",I392="Tilkørselsflettestrækning",I392="Motorvejsforgrening",I392="Motorvejssammenløb",I392="Motorvejsvekselstrækning",I392="Sideanlæg"),Beregningsark!AN392*Beregningsark!J392*Beregningsark!K392*Beregningsark!L392*Beregningsark!N392*Beregningsark!P392*Beregningsark!R392*Beregningsark!S392*Beregningsark!V392*Beregningsark!Y392*Beregningsark!Z392*Beregningsark!AB392*Beregningsark!AD392*Beregningsark!AH392*Beregningsark!AJ392,Beregningsark!AN392*Beregningsark!J392*Beregningsark!K392*Beregningsark!L392*Beregningsark!N392*Beregningsark!P392*Beregningsark!R392*Beregningsark!S392*Beregningsark!V392*Beregningsark!Y392*Beregningsark!Z392*Beregningsark!AB392*Beregningsark!AD392*Beregningsark!AH392*Beregningsark!AJ392*0.7672))</f>
        <v/>
      </c>
      <c r="O392" s="15" t="str">
        <f>IF(Beregningsark!AQ392="","",IF(OR(I392="Motorvejsstrækning",I392="Frakørselsflettestrækning",I392="Tilkørselsflettestrækning",I392="Motorvejsforgrening",I392="Motorvejssammenløb",I392="Motorvejsvekselstrækning",I392="Sideanlæg"),Beregningsark!AO392*Beregningsark!J392*Beregningsark!K392*Beregningsark!L392*Beregningsark!N392*Beregningsark!P392*Beregningsark!R392*Beregningsark!S392*Beregningsark!W392*Beregningsark!Y392*Beregningsark!Z392*Beregningsark!AB392*Beregningsark!AD392*Beregningsark!AH392*Beregningsark!AJ392,Beregningsark!AO392*Beregningsark!J392*Beregningsark!K392*Beregningsark!L392*Beregningsark!N392*Beregningsark!P392*Beregningsark!R392*Beregningsark!S392*Beregningsark!W392*Beregningsark!Y392*Beregningsark!Z392*Beregningsark!AB392*Beregningsark!AD392*Beregningsark!AH392*Beregningsark!AJ392*0.7672))</f>
        <v/>
      </c>
      <c r="P392" s="15" t="str">
        <f>IF(Beregningsark!AQ392="","",IF(OR(I392="Motorvejsstrækning",I392="Frakørselsflettestrækning",I392="Tilkørselsflettestrækning",I392="Motorvejsforgrening",I392="Motorvejssammenløb",I392="Motorvejsvekselstrækning",I392="Sideanlæg"),Beregningsark!AP392*Beregningsark!J392*Beregningsark!K392*Beregningsark!L392*Beregningsark!N392*Beregningsark!P392*Beregningsark!R392*Beregningsark!S392*Beregningsark!X392*Beregningsark!Y392*Beregningsark!Z392*Beregningsark!AB392*Beregningsark!AD392*Beregningsark!AI392*Beregningsark!AJ392,Beregningsark!AP392*Beregningsark!J392*Beregningsark!K392*Beregningsark!L392*Beregningsark!N392*Beregningsark!P392*Beregningsark!R392*Beregningsark!S392*Beregningsark!X392*Beregningsark!Y392*Beregningsark!Z392*Beregningsark!AB392*Beregningsark!AD392*Beregningsark!AI392*Beregningsark!AJ392*0.7672))</f>
        <v/>
      </c>
      <c r="Q392" s="15" t="str">
        <f t="shared" si="19"/>
        <v/>
      </c>
      <c r="R392" s="17" t="str">
        <f t="shared" si="20"/>
        <v/>
      </c>
    </row>
    <row r="393" spans="1:18" x14ac:dyDescent="0.25">
      <c r="A393" s="4" t="str">
        <f>IF(Inddata!A408="","",Inddata!A408)</f>
        <v/>
      </c>
      <c r="B393" s="4" t="str">
        <f>IF(Inddata!B408="","",Inddata!B408)</f>
        <v/>
      </c>
      <c r="C393" s="4" t="str">
        <f>IF(Inddata!C408="","",Inddata!C408)</f>
        <v/>
      </c>
      <c r="D393" s="4" t="str">
        <f>IF(Inddata!D408="","",Inddata!D408)</f>
        <v/>
      </c>
      <c r="E393" s="4" t="str">
        <f>IF(Inddata!E408="","",Inddata!E408)</f>
        <v/>
      </c>
      <c r="F393" s="4" t="str">
        <f>IF(Inddata!F408="","",Inddata!F408)</f>
        <v/>
      </c>
      <c r="G393" s="4">
        <f>IF(Inddata!G408="","",Inddata!G408)</f>
        <v>0</v>
      </c>
      <c r="H393" s="4" t="str">
        <f>IF(Inddata!H408&gt;0.5,Inddata!H408,"")</f>
        <v/>
      </c>
      <c r="I393" s="4" t="str">
        <f>IF(Inddata!I408="","",Inddata!I408)</f>
        <v/>
      </c>
      <c r="J393" s="15" t="str">
        <f>IF(Beregningsark!AQ393="","",IF(OR(I393="Motorvejsstrækning",I393="Frakørselsflettestrækning",I393="Tilkørselsflettestrækning",I393="Motorvejsforgrening",I393="Motorvejssammenløb",I393="Motorvejsvekselstrækning",I393="Sideanlæg"),Beregningsark!AK393*Beregningsark!J393*Beregningsark!K393*Beregningsark!L393*Beregningsark!N393*Beregningsark!P393*Beregningsark!R393*Beregningsark!S393*Beregningsark!T393*Beregningsark!Y393*Beregningsark!Z393*Beregningsark!AB393*Beregningsark!AD393*Beregningsark!AF393*Beregningsark!AJ393,Beregningsark!AK393*Beregningsark!J393*Beregningsark!K393*Beregningsark!L393*Beregningsark!N393*Beregningsark!P393*Beregningsark!R393*Beregningsark!S393*Beregningsark!T393*Beregningsark!Y393*Beregningsark!Z393*Beregningsark!AB393*Beregningsark!AD393*Beregningsark!AF393*Beregningsark!AJ393*0.7672))</f>
        <v/>
      </c>
      <c r="K393" s="15" t="str">
        <f>IF(Beregningsark!AQ393="","",IF(OR(I393="Motorvejsstrækning",I393="Frakørselsflettestrækning",I393="Tilkørselsflettestrækning",I393="Motorvejsforgrening",I393="Motorvejssammenløb",I393="Motorvejsvekselstrækning",I393="Sideanlæg"),Beregningsark!AL393*Beregningsark!J393*Beregningsark!K393*Beregningsark!M393*Beregningsark!O393*Beregningsark!P393*Beregningsark!Q393*Beregningsark!R393*Beregningsark!S393*Beregningsark!T393*Beregningsark!Y393*Beregningsark!AA393*Beregningsark!AC393*Beregningsark!AE393*Beregningsark!AG393*Beregningsark!AJ393,Beregningsark!AL393*Beregningsark!J393*Beregningsark!K393*Beregningsark!M393*Beregningsark!O393*Beregningsark!P393*Beregningsark!Q393*Beregningsark!R393*Beregningsark!S393*Beregningsark!T393*Beregningsark!Y393*Beregningsark!AA393*Beregningsark!AC393*Beregningsark!AE393*Beregningsark!AG393*Beregningsark!AJ393*0.8833))</f>
        <v/>
      </c>
      <c r="L393" s="15" t="str">
        <f>IF(Beregningsark!AQ393="","",IF(OR(I393="Motorvejsstrækning",I393="Frakørselsflettestrækning",I393="Tilkørselsflettestrækning",I393="Motorvejsforgrening",I393="Motorvejssammenløb",I393="Motorvejsvekselstrækning",I393="Sideanlæg"),Beregningsark!AM393*Beregningsark!J393*Beregningsark!K393*Beregningsark!M393*Beregningsark!O393*Beregningsark!P393*Beregningsark!Q393*Beregningsark!R393*Beregningsark!S393*Beregningsark!U393*Beregningsark!Y393*Beregningsark!AA393*Beregningsark!AC393*Beregningsark!AE393*Beregningsark!AG393*Beregningsark!AJ393,Beregningsark!AM393*Beregningsark!J393*Beregningsark!K393*Beregningsark!M393*Beregningsark!O393*Beregningsark!P393*Beregningsark!Q393*Beregningsark!R393*Beregningsark!S393*Beregningsark!U393*Beregningsark!Y393*Beregningsark!AA393*Beregningsark!AC393*Beregningsark!AE393*Beregningsark!AG393*Beregningsark!AJ393*1.1176))</f>
        <v/>
      </c>
      <c r="M393" s="15" t="str">
        <f t="shared" si="18"/>
        <v/>
      </c>
      <c r="N393" s="15" t="str">
        <f>IF(Beregningsark!AQ393="","",IF(OR(I393="Motorvejsstrækning",I393="Frakørselsflettestrækning",I393="Tilkørselsflettestrækning",I393="Motorvejsforgrening",I393="Motorvejssammenløb",I393="Motorvejsvekselstrækning",I393="Sideanlæg"),Beregningsark!AN393*Beregningsark!J393*Beregningsark!K393*Beregningsark!L393*Beregningsark!N393*Beregningsark!P393*Beregningsark!R393*Beregningsark!S393*Beregningsark!V393*Beregningsark!Y393*Beregningsark!Z393*Beregningsark!AB393*Beregningsark!AD393*Beregningsark!AH393*Beregningsark!AJ393,Beregningsark!AN393*Beregningsark!J393*Beregningsark!K393*Beregningsark!L393*Beregningsark!N393*Beregningsark!P393*Beregningsark!R393*Beregningsark!S393*Beregningsark!V393*Beregningsark!Y393*Beregningsark!Z393*Beregningsark!AB393*Beregningsark!AD393*Beregningsark!AH393*Beregningsark!AJ393*0.7672))</f>
        <v/>
      </c>
      <c r="O393" s="15" t="str">
        <f>IF(Beregningsark!AQ393="","",IF(OR(I393="Motorvejsstrækning",I393="Frakørselsflettestrækning",I393="Tilkørselsflettestrækning",I393="Motorvejsforgrening",I393="Motorvejssammenløb",I393="Motorvejsvekselstrækning",I393="Sideanlæg"),Beregningsark!AO393*Beregningsark!J393*Beregningsark!K393*Beregningsark!L393*Beregningsark!N393*Beregningsark!P393*Beregningsark!R393*Beregningsark!S393*Beregningsark!W393*Beregningsark!Y393*Beregningsark!Z393*Beregningsark!AB393*Beregningsark!AD393*Beregningsark!AH393*Beregningsark!AJ393,Beregningsark!AO393*Beregningsark!J393*Beregningsark!K393*Beregningsark!L393*Beregningsark!N393*Beregningsark!P393*Beregningsark!R393*Beregningsark!S393*Beregningsark!W393*Beregningsark!Y393*Beregningsark!Z393*Beregningsark!AB393*Beregningsark!AD393*Beregningsark!AH393*Beregningsark!AJ393*0.7672))</f>
        <v/>
      </c>
      <c r="P393" s="15" t="str">
        <f>IF(Beregningsark!AQ393="","",IF(OR(I393="Motorvejsstrækning",I393="Frakørselsflettestrækning",I393="Tilkørselsflettestrækning",I393="Motorvejsforgrening",I393="Motorvejssammenløb",I393="Motorvejsvekselstrækning",I393="Sideanlæg"),Beregningsark!AP393*Beregningsark!J393*Beregningsark!K393*Beregningsark!L393*Beregningsark!N393*Beregningsark!P393*Beregningsark!R393*Beregningsark!S393*Beregningsark!X393*Beregningsark!Y393*Beregningsark!Z393*Beregningsark!AB393*Beregningsark!AD393*Beregningsark!AI393*Beregningsark!AJ393,Beregningsark!AP393*Beregningsark!J393*Beregningsark!K393*Beregningsark!L393*Beregningsark!N393*Beregningsark!P393*Beregningsark!R393*Beregningsark!S393*Beregningsark!X393*Beregningsark!Y393*Beregningsark!Z393*Beregningsark!AB393*Beregningsark!AD393*Beregningsark!AI393*Beregningsark!AJ393*0.7672))</f>
        <v/>
      </c>
      <c r="Q393" s="15" t="str">
        <f t="shared" si="19"/>
        <v/>
      </c>
      <c r="R393" s="17" t="str">
        <f t="shared" si="20"/>
        <v/>
      </c>
    </row>
    <row r="394" spans="1:18" x14ac:dyDescent="0.25">
      <c r="A394" s="4" t="str">
        <f>IF(Inddata!A409="","",Inddata!A409)</f>
        <v/>
      </c>
      <c r="B394" s="4" t="str">
        <f>IF(Inddata!B409="","",Inddata!B409)</f>
        <v/>
      </c>
      <c r="C394" s="4" t="str">
        <f>IF(Inddata!C409="","",Inddata!C409)</f>
        <v/>
      </c>
      <c r="D394" s="4" t="str">
        <f>IF(Inddata!D409="","",Inddata!D409)</f>
        <v/>
      </c>
      <c r="E394" s="4" t="str">
        <f>IF(Inddata!E409="","",Inddata!E409)</f>
        <v/>
      </c>
      <c r="F394" s="4" t="str">
        <f>IF(Inddata!F409="","",Inddata!F409)</f>
        <v/>
      </c>
      <c r="G394" s="4">
        <f>IF(Inddata!G409="","",Inddata!G409)</f>
        <v>0</v>
      </c>
      <c r="H394" s="4" t="str">
        <f>IF(Inddata!H409&gt;0.5,Inddata!H409,"")</f>
        <v/>
      </c>
      <c r="I394" s="4" t="str">
        <f>IF(Inddata!I409="","",Inddata!I409)</f>
        <v/>
      </c>
      <c r="J394" s="15" t="str">
        <f>IF(Beregningsark!AQ394="","",IF(OR(I394="Motorvejsstrækning",I394="Frakørselsflettestrækning",I394="Tilkørselsflettestrækning",I394="Motorvejsforgrening",I394="Motorvejssammenløb",I394="Motorvejsvekselstrækning",I394="Sideanlæg"),Beregningsark!AK394*Beregningsark!J394*Beregningsark!K394*Beregningsark!L394*Beregningsark!N394*Beregningsark!P394*Beregningsark!R394*Beregningsark!S394*Beregningsark!T394*Beregningsark!Y394*Beregningsark!Z394*Beregningsark!AB394*Beregningsark!AD394*Beregningsark!AF394*Beregningsark!AJ394,Beregningsark!AK394*Beregningsark!J394*Beregningsark!K394*Beregningsark!L394*Beregningsark!N394*Beregningsark!P394*Beregningsark!R394*Beregningsark!S394*Beregningsark!T394*Beregningsark!Y394*Beregningsark!Z394*Beregningsark!AB394*Beregningsark!AD394*Beregningsark!AF394*Beregningsark!AJ394*0.7672))</f>
        <v/>
      </c>
      <c r="K394" s="15" t="str">
        <f>IF(Beregningsark!AQ394="","",IF(OR(I394="Motorvejsstrækning",I394="Frakørselsflettestrækning",I394="Tilkørselsflettestrækning",I394="Motorvejsforgrening",I394="Motorvejssammenløb",I394="Motorvejsvekselstrækning",I394="Sideanlæg"),Beregningsark!AL394*Beregningsark!J394*Beregningsark!K394*Beregningsark!M394*Beregningsark!O394*Beregningsark!P394*Beregningsark!Q394*Beregningsark!R394*Beregningsark!S394*Beregningsark!T394*Beregningsark!Y394*Beregningsark!AA394*Beregningsark!AC394*Beregningsark!AE394*Beregningsark!AG394*Beregningsark!AJ394,Beregningsark!AL394*Beregningsark!J394*Beregningsark!K394*Beregningsark!M394*Beregningsark!O394*Beregningsark!P394*Beregningsark!Q394*Beregningsark!R394*Beregningsark!S394*Beregningsark!T394*Beregningsark!Y394*Beregningsark!AA394*Beregningsark!AC394*Beregningsark!AE394*Beregningsark!AG394*Beregningsark!AJ394*0.8833))</f>
        <v/>
      </c>
      <c r="L394" s="15" t="str">
        <f>IF(Beregningsark!AQ394="","",IF(OR(I394="Motorvejsstrækning",I394="Frakørselsflettestrækning",I394="Tilkørselsflettestrækning",I394="Motorvejsforgrening",I394="Motorvejssammenløb",I394="Motorvejsvekselstrækning",I394="Sideanlæg"),Beregningsark!AM394*Beregningsark!J394*Beregningsark!K394*Beregningsark!M394*Beregningsark!O394*Beregningsark!P394*Beregningsark!Q394*Beregningsark!R394*Beregningsark!S394*Beregningsark!U394*Beregningsark!Y394*Beregningsark!AA394*Beregningsark!AC394*Beregningsark!AE394*Beregningsark!AG394*Beregningsark!AJ394,Beregningsark!AM394*Beregningsark!J394*Beregningsark!K394*Beregningsark!M394*Beregningsark!O394*Beregningsark!P394*Beregningsark!Q394*Beregningsark!R394*Beregningsark!S394*Beregningsark!U394*Beregningsark!Y394*Beregningsark!AA394*Beregningsark!AC394*Beregningsark!AE394*Beregningsark!AG394*Beregningsark!AJ394*1.1176))</f>
        <v/>
      </c>
      <c r="M394" s="15" t="str">
        <f t="shared" si="18"/>
        <v/>
      </c>
      <c r="N394" s="15" t="str">
        <f>IF(Beregningsark!AQ394="","",IF(OR(I394="Motorvejsstrækning",I394="Frakørselsflettestrækning",I394="Tilkørselsflettestrækning",I394="Motorvejsforgrening",I394="Motorvejssammenløb",I394="Motorvejsvekselstrækning",I394="Sideanlæg"),Beregningsark!AN394*Beregningsark!J394*Beregningsark!K394*Beregningsark!L394*Beregningsark!N394*Beregningsark!P394*Beregningsark!R394*Beregningsark!S394*Beregningsark!V394*Beregningsark!Y394*Beregningsark!Z394*Beregningsark!AB394*Beregningsark!AD394*Beregningsark!AH394*Beregningsark!AJ394,Beregningsark!AN394*Beregningsark!J394*Beregningsark!K394*Beregningsark!L394*Beregningsark!N394*Beregningsark!P394*Beregningsark!R394*Beregningsark!S394*Beregningsark!V394*Beregningsark!Y394*Beregningsark!Z394*Beregningsark!AB394*Beregningsark!AD394*Beregningsark!AH394*Beregningsark!AJ394*0.7672))</f>
        <v/>
      </c>
      <c r="O394" s="15" t="str">
        <f>IF(Beregningsark!AQ394="","",IF(OR(I394="Motorvejsstrækning",I394="Frakørselsflettestrækning",I394="Tilkørselsflettestrækning",I394="Motorvejsforgrening",I394="Motorvejssammenløb",I394="Motorvejsvekselstrækning",I394="Sideanlæg"),Beregningsark!AO394*Beregningsark!J394*Beregningsark!K394*Beregningsark!L394*Beregningsark!N394*Beregningsark!P394*Beregningsark!R394*Beregningsark!S394*Beregningsark!W394*Beregningsark!Y394*Beregningsark!Z394*Beregningsark!AB394*Beregningsark!AD394*Beregningsark!AH394*Beregningsark!AJ394,Beregningsark!AO394*Beregningsark!J394*Beregningsark!K394*Beregningsark!L394*Beregningsark!N394*Beregningsark!P394*Beregningsark!R394*Beregningsark!S394*Beregningsark!W394*Beregningsark!Y394*Beregningsark!Z394*Beregningsark!AB394*Beregningsark!AD394*Beregningsark!AH394*Beregningsark!AJ394*0.7672))</f>
        <v/>
      </c>
      <c r="P394" s="15" t="str">
        <f>IF(Beregningsark!AQ394="","",IF(OR(I394="Motorvejsstrækning",I394="Frakørselsflettestrækning",I394="Tilkørselsflettestrækning",I394="Motorvejsforgrening",I394="Motorvejssammenløb",I394="Motorvejsvekselstrækning",I394="Sideanlæg"),Beregningsark!AP394*Beregningsark!J394*Beregningsark!K394*Beregningsark!L394*Beregningsark!N394*Beregningsark!P394*Beregningsark!R394*Beregningsark!S394*Beregningsark!X394*Beregningsark!Y394*Beregningsark!Z394*Beregningsark!AB394*Beregningsark!AD394*Beregningsark!AI394*Beregningsark!AJ394,Beregningsark!AP394*Beregningsark!J394*Beregningsark!K394*Beregningsark!L394*Beregningsark!N394*Beregningsark!P394*Beregningsark!R394*Beregningsark!S394*Beregningsark!X394*Beregningsark!Y394*Beregningsark!Z394*Beregningsark!AB394*Beregningsark!AD394*Beregningsark!AI394*Beregningsark!AJ394*0.7672))</f>
        <v/>
      </c>
      <c r="Q394" s="15" t="str">
        <f t="shared" si="19"/>
        <v/>
      </c>
      <c r="R394" s="17" t="str">
        <f t="shared" si="20"/>
        <v/>
      </c>
    </row>
    <row r="395" spans="1:18" x14ac:dyDescent="0.25">
      <c r="A395" s="4" t="str">
        <f>IF(Inddata!A410="","",Inddata!A410)</f>
        <v/>
      </c>
      <c r="B395" s="4" t="str">
        <f>IF(Inddata!B410="","",Inddata!B410)</f>
        <v/>
      </c>
      <c r="C395" s="4" t="str">
        <f>IF(Inddata!C410="","",Inddata!C410)</f>
        <v/>
      </c>
      <c r="D395" s="4" t="str">
        <f>IF(Inddata!D410="","",Inddata!D410)</f>
        <v/>
      </c>
      <c r="E395" s="4" t="str">
        <f>IF(Inddata!E410="","",Inddata!E410)</f>
        <v/>
      </c>
      <c r="F395" s="4" t="str">
        <f>IF(Inddata!F410="","",Inddata!F410)</f>
        <v/>
      </c>
      <c r="G395" s="4">
        <f>IF(Inddata!G410="","",Inddata!G410)</f>
        <v>0</v>
      </c>
      <c r="H395" s="4" t="str">
        <f>IF(Inddata!H410&gt;0.5,Inddata!H410,"")</f>
        <v/>
      </c>
      <c r="I395" s="4" t="str">
        <f>IF(Inddata!I410="","",Inddata!I410)</f>
        <v/>
      </c>
      <c r="J395" s="15" t="str">
        <f>IF(Beregningsark!AQ395="","",IF(OR(I395="Motorvejsstrækning",I395="Frakørselsflettestrækning",I395="Tilkørselsflettestrækning",I395="Motorvejsforgrening",I395="Motorvejssammenløb",I395="Motorvejsvekselstrækning",I395="Sideanlæg"),Beregningsark!AK395*Beregningsark!J395*Beregningsark!K395*Beregningsark!L395*Beregningsark!N395*Beregningsark!P395*Beregningsark!R395*Beregningsark!S395*Beregningsark!T395*Beregningsark!Y395*Beregningsark!Z395*Beregningsark!AB395*Beregningsark!AD395*Beregningsark!AF395*Beregningsark!AJ395,Beregningsark!AK395*Beregningsark!J395*Beregningsark!K395*Beregningsark!L395*Beregningsark!N395*Beregningsark!P395*Beregningsark!R395*Beregningsark!S395*Beregningsark!T395*Beregningsark!Y395*Beregningsark!Z395*Beregningsark!AB395*Beregningsark!AD395*Beregningsark!AF395*Beregningsark!AJ395*0.7672))</f>
        <v/>
      </c>
      <c r="K395" s="15" t="str">
        <f>IF(Beregningsark!AQ395="","",IF(OR(I395="Motorvejsstrækning",I395="Frakørselsflettestrækning",I395="Tilkørselsflettestrækning",I395="Motorvejsforgrening",I395="Motorvejssammenløb",I395="Motorvejsvekselstrækning",I395="Sideanlæg"),Beregningsark!AL395*Beregningsark!J395*Beregningsark!K395*Beregningsark!M395*Beregningsark!O395*Beregningsark!P395*Beregningsark!Q395*Beregningsark!R395*Beregningsark!S395*Beregningsark!T395*Beregningsark!Y395*Beregningsark!AA395*Beregningsark!AC395*Beregningsark!AE395*Beregningsark!AG395*Beregningsark!AJ395,Beregningsark!AL395*Beregningsark!J395*Beregningsark!K395*Beregningsark!M395*Beregningsark!O395*Beregningsark!P395*Beregningsark!Q395*Beregningsark!R395*Beregningsark!S395*Beregningsark!T395*Beregningsark!Y395*Beregningsark!AA395*Beregningsark!AC395*Beregningsark!AE395*Beregningsark!AG395*Beregningsark!AJ395*0.8833))</f>
        <v/>
      </c>
      <c r="L395" s="15" t="str">
        <f>IF(Beregningsark!AQ395="","",IF(OR(I395="Motorvejsstrækning",I395="Frakørselsflettestrækning",I395="Tilkørselsflettestrækning",I395="Motorvejsforgrening",I395="Motorvejssammenløb",I395="Motorvejsvekselstrækning",I395="Sideanlæg"),Beregningsark!AM395*Beregningsark!J395*Beregningsark!K395*Beregningsark!M395*Beregningsark!O395*Beregningsark!P395*Beregningsark!Q395*Beregningsark!R395*Beregningsark!S395*Beregningsark!U395*Beregningsark!Y395*Beregningsark!AA395*Beregningsark!AC395*Beregningsark!AE395*Beregningsark!AG395*Beregningsark!AJ395,Beregningsark!AM395*Beregningsark!J395*Beregningsark!K395*Beregningsark!M395*Beregningsark!O395*Beregningsark!P395*Beregningsark!Q395*Beregningsark!R395*Beregningsark!S395*Beregningsark!U395*Beregningsark!Y395*Beregningsark!AA395*Beregningsark!AC395*Beregningsark!AE395*Beregningsark!AG395*Beregningsark!AJ395*1.1176))</f>
        <v/>
      </c>
      <c r="M395" s="15" t="str">
        <f t="shared" si="18"/>
        <v/>
      </c>
      <c r="N395" s="15" t="str">
        <f>IF(Beregningsark!AQ395="","",IF(OR(I395="Motorvejsstrækning",I395="Frakørselsflettestrækning",I395="Tilkørselsflettestrækning",I395="Motorvejsforgrening",I395="Motorvejssammenløb",I395="Motorvejsvekselstrækning",I395="Sideanlæg"),Beregningsark!AN395*Beregningsark!J395*Beregningsark!K395*Beregningsark!L395*Beregningsark!N395*Beregningsark!P395*Beregningsark!R395*Beregningsark!S395*Beregningsark!V395*Beregningsark!Y395*Beregningsark!Z395*Beregningsark!AB395*Beregningsark!AD395*Beregningsark!AH395*Beregningsark!AJ395,Beregningsark!AN395*Beregningsark!J395*Beregningsark!K395*Beregningsark!L395*Beregningsark!N395*Beregningsark!P395*Beregningsark!R395*Beregningsark!S395*Beregningsark!V395*Beregningsark!Y395*Beregningsark!Z395*Beregningsark!AB395*Beregningsark!AD395*Beregningsark!AH395*Beregningsark!AJ395*0.7672))</f>
        <v/>
      </c>
      <c r="O395" s="15" t="str">
        <f>IF(Beregningsark!AQ395="","",IF(OR(I395="Motorvejsstrækning",I395="Frakørselsflettestrækning",I395="Tilkørselsflettestrækning",I395="Motorvejsforgrening",I395="Motorvejssammenløb",I395="Motorvejsvekselstrækning",I395="Sideanlæg"),Beregningsark!AO395*Beregningsark!J395*Beregningsark!K395*Beregningsark!L395*Beregningsark!N395*Beregningsark!P395*Beregningsark!R395*Beregningsark!S395*Beregningsark!W395*Beregningsark!Y395*Beregningsark!Z395*Beregningsark!AB395*Beregningsark!AD395*Beregningsark!AH395*Beregningsark!AJ395,Beregningsark!AO395*Beregningsark!J395*Beregningsark!K395*Beregningsark!L395*Beregningsark!N395*Beregningsark!P395*Beregningsark!R395*Beregningsark!S395*Beregningsark!W395*Beregningsark!Y395*Beregningsark!Z395*Beregningsark!AB395*Beregningsark!AD395*Beregningsark!AH395*Beregningsark!AJ395*0.7672))</f>
        <v/>
      </c>
      <c r="P395" s="15" t="str">
        <f>IF(Beregningsark!AQ395="","",IF(OR(I395="Motorvejsstrækning",I395="Frakørselsflettestrækning",I395="Tilkørselsflettestrækning",I395="Motorvejsforgrening",I395="Motorvejssammenløb",I395="Motorvejsvekselstrækning",I395="Sideanlæg"),Beregningsark!AP395*Beregningsark!J395*Beregningsark!K395*Beregningsark!L395*Beregningsark!N395*Beregningsark!P395*Beregningsark!R395*Beregningsark!S395*Beregningsark!X395*Beregningsark!Y395*Beregningsark!Z395*Beregningsark!AB395*Beregningsark!AD395*Beregningsark!AI395*Beregningsark!AJ395,Beregningsark!AP395*Beregningsark!J395*Beregningsark!K395*Beregningsark!L395*Beregningsark!N395*Beregningsark!P395*Beregningsark!R395*Beregningsark!S395*Beregningsark!X395*Beregningsark!Y395*Beregningsark!Z395*Beregningsark!AB395*Beregningsark!AD395*Beregningsark!AI395*Beregningsark!AJ395*0.7672))</f>
        <v/>
      </c>
      <c r="Q395" s="15" t="str">
        <f t="shared" si="19"/>
        <v/>
      </c>
      <c r="R395" s="17" t="str">
        <f t="shared" si="20"/>
        <v/>
      </c>
    </row>
    <row r="396" spans="1:18" x14ac:dyDescent="0.25">
      <c r="A396" s="4" t="str">
        <f>IF(Inddata!A411="","",Inddata!A411)</f>
        <v/>
      </c>
      <c r="B396" s="4" t="str">
        <f>IF(Inddata!B411="","",Inddata!B411)</f>
        <v/>
      </c>
      <c r="C396" s="4" t="str">
        <f>IF(Inddata!C411="","",Inddata!C411)</f>
        <v/>
      </c>
      <c r="D396" s="4" t="str">
        <f>IF(Inddata!D411="","",Inddata!D411)</f>
        <v/>
      </c>
      <c r="E396" s="4" t="str">
        <f>IF(Inddata!E411="","",Inddata!E411)</f>
        <v/>
      </c>
      <c r="F396" s="4" t="str">
        <f>IF(Inddata!F411="","",Inddata!F411)</f>
        <v/>
      </c>
      <c r="G396" s="4">
        <f>IF(Inddata!G411="","",Inddata!G411)</f>
        <v>0</v>
      </c>
      <c r="H396" s="4" t="str">
        <f>IF(Inddata!H411&gt;0.5,Inddata!H411,"")</f>
        <v/>
      </c>
      <c r="I396" s="4" t="str">
        <f>IF(Inddata!I411="","",Inddata!I411)</f>
        <v/>
      </c>
      <c r="J396" s="15" t="str">
        <f>IF(Beregningsark!AQ396="","",IF(OR(I396="Motorvejsstrækning",I396="Frakørselsflettestrækning",I396="Tilkørselsflettestrækning",I396="Motorvejsforgrening",I396="Motorvejssammenløb",I396="Motorvejsvekselstrækning",I396="Sideanlæg"),Beregningsark!AK396*Beregningsark!J396*Beregningsark!K396*Beregningsark!L396*Beregningsark!N396*Beregningsark!P396*Beregningsark!R396*Beregningsark!S396*Beregningsark!T396*Beregningsark!Y396*Beregningsark!Z396*Beregningsark!AB396*Beregningsark!AD396*Beregningsark!AF396*Beregningsark!AJ396,Beregningsark!AK396*Beregningsark!J396*Beregningsark!K396*Beregningsark!L396*Beregningsark!N396*Beregningsark!P396*Beregningsark!R396*Beregningsark!S396*Beregningsark!T396*Beregningsark!Y396*Beregningsark!Z396*Beregningsark!AB396*Beregningsark!AD396*Beregningsark!AF396*Beregningsark!AJ396*0.7672))</f>
        <v/>
      </c>
      <c r="K396" s="15" t="str">
        <f>IF(Beregningsark!AQ396="","",IF(OR(I396="Motorvejsstrækning",I396="Frakørselsflettestrækning",I396="Tilkørselsflettestrækning",I396="Motorvejsforgrening",I396="Motorvejssammenløb",I396="Motorvejsvekselstrækning",I396="Sideanlæg"),Beregningsark!AL396*Beregningsark!J396*Beregningsark!K396*Beregningsark!M396*Beregningsark!O396*Beregningsark!P396*Beregningsark!Q396*Beregningsark!R396*Beregningsark!S396*Beregningsark!T396*Beregningsark!Y396*Beregningsark!AA396*Beregningsark!AC396*Beregningsark!AE396*Beregningsark!AG396*Beregningsark!AJ396,Beregningsark!AL396*Beregningsark!J396*Beregningsark!K396*Beregningsark!M396*Beregningsark!O396*Beregningsark!P396*Beregningsark!Q396*Beregningsark!R396*Beregningsark!S396*Beregningsark!T396*Beregningsark!Y396*Beregningsark!AA396*Beregningsark!AC396*Beregningsark!AE396*Beregningsark!AG396*Beregningsark!AJ396*0.8833))</f>
        <v/>
      </c>
      <c r="L396" s="15" t="str">
        <f>IF(Beregningsark!AQ396="","",IF(OR(I396="Motorvejsstrækning",I396="Frakørselsflettestrækning",I396="Tilkørselsflettestrækning",I396="Motorvejsforgrening",I396="Motorvejssammenløb",I396="Motorvejsvekselstrækning",I396="Sideanlæg"),Beregningsark!AM396*Beregningsark!J396*Beregningsark!K396*Beregningsark!M396*Beregningsark!O396*Beregningsark!P396*Beregningsark!Q396*Beregningsark!R396*Beregningsark!S396*Beregningsark!U396*Beregningsark!Y396*Beregningsark!AA396*Beregningsark!AC396*Beregningsark!AE396*Beregningsark!AG396*Beregningsark!AJ396,Beregningsark!AM396*Beregningsark!J396*Beregningsark!K396*Beregningsark!M396*Beregningsark!O396*Beregningsark!P396*Beregningsark!Q396*Beregningsark!R396*Beregningsark!S396*Beregningsark!U396*Beregningsark!Y396*Beregningsark!AA396*Beregningsark!AC396*Beregningsark!AE396*Beregningsark!AG396*Beregningsark!AJ396*1.1176))</f>
        <v/>
      </c>
      <c r="M396" s="15" t="str">
        <f t="shared" si="18"/>
        <v/>
      </c>
      <c r="N396" s="15" t="str">
        <f>IF(Beregningsark!AQ396="","",IF(OR(I396="Motorvejsstrækning",I396="Frakørselsflettestrækning",I396="Tilkørselsflettestrækning",I396="Motorvejsforgrening",I396="Motorvejssammenløb",I396="Motorvejsvekselstrækning",I396="Sideanlæg"),Beregningsark!AN396*Beregningsark!J396*Beregningsark!K396*Beregningsark!L396*Beregningsark!N396*Beregningsark!P396*Beregningsark!R396*Beregningsark!S396*Beregningsark!V396*Beregningsark!Y396*Beregningsark!Z396*Beregningsark!AB396*Beregningsark!AD396*Beregningsark!AH396*Beregningsark!AJ396,Beregningsark!AN396*Beregningsark!J396*Beregningsark!K396*Beregningsark!L396*Beregningsark!N396*Beregningsark!P396*Beregningsark!R396*Beregningsark!S396*Beregningsark!V396*Beregningsark!Y396*Beregningsark!Z396*Beregningsark!AB396*Beregningsark!AD396*Beregningsark!AH396*Beregningsark!AJ396*0.7672))</f>
        <v/>
      </c>
      <c r="O396" s="15" t="str">
        <f>IF(Beregningsark!AQ396="","",IF(OR(I396="Motorvejsstrækning",I396="Frakørselsflettestrækning",I396="Tilkørselsflettestrækning",I396="Motorvejsforgrening",I396="Motorvejssammenløb",I396="Motorvejsvekselstrækning",I396="Sideanlæg"),Beregningsark!AO396*Beregningsark!J396*Beregningsark!K396*Beregningsark!L396*Beregningsark!N396*Beregningsark!P396*Beregningsark!R396*Beregningsark!S396*Beregningsark!W396*Beregningsark!Y396*Beregningsark!Z396*Beregningsark!AB396*Beregningsark!AD396*Beregningsark!AH396*Beregningsark!AJ396,Beregningsark!AO396*Beregningsark!J396*Beregningsark!K396*Beregningsark!L396*Beregningsark!N396*Beregningsark!P396*Beregningsark!R396*Beregningsark!S396*Beregningsark!W396*Beregningsark!Y396*Beregningsark!Z396*Beregningsark!AB396*Beregningsark!AD396*Beregningsark!AH396*Beregningsark!AJ396*0.7672))</f>
        <v/>
      </c>
      <c r="P396" s="15" t="str">
        <f>IF(Beregningsark!AQ396="","",IF(OR(I396="Motorvejsstrækning",I396="Frakørselsflettestrækning",I396="Tilkørselsflettestrækning",I396="Motorvejsforgrening",I396="Motorvejssammenløb",I396="Motorvejsvekselstrækning",I396="Sideanlæg"),Beregningsark!AP396*Beregningsark!J396*Beregningsark!K396*Beregningsark!L396*Beregningsark!N396*Beregningsark!P396*Beregningsark!R396*Beregningsark!S396*Beregningsark!X396*Beregningsark!Y396*Beregningsark!Z396*Beregningsark!AB396*Beregningsark!AD396*Beregningsark!AI396*Beregningsark!AJ396,Beregningsark!AP396*Beregningsark!J396*Beregningsark!K396*Beregningsark!L396*Beregningsark!N396*Beregningsark!P396*Beregningsark!R396*Beregningsark!S396*Beregningsark!X396*Beregningsark!Y396*Beregningsark!Z396*Beregningsark!AB396*Beregningsark!AD396*Beregningsark!AI396*Beregningsark!AJ396*0.7672))</f>
        <v/>
      </c>
      <c r="Q396" s="15" t="str">
        <f t="shared" si="19"/>
        <v/>
      </c>
      <c r="R396" s="17" t="str">
        <f t="shared" si="20"/>
        <v/>
      </c>
    </row>
    <row r="397" spans="1:18" x14ac:dyDescent="0.25">
      <c r="A397" s="4" t="str">
        <f>IF(Inddata!A412="","",Inddata!A412)</f>
        <v/>
      </c>
      <c r="B397" s="4" t="str">
        <f>IF(Inddata!B412="","",Inddata!B412)</f>
        <v/>
      </c>
      <c r="C397" s="4" t="str">
        <f>IF(Inddata!C412="","",Inddata!C412)</f>
        <v/>
      </c>
      <c r="D397" s="4" t="str">
        <f>IF(Inddata!D412="","",Inddata!D412)</f>
        <v/>
      </c>
      <c r="E397" s="4" t="str">
        <f>IF(Inddata!E412="","",Inddata!E412)</f>
        <v/>
      </c>
      <c r="F397" s="4" t="str">
        <f>IF(Inddata!F412="","",Inddata!F412)</f>
        <v/>
      </c>
      <c r="G397" s="4">
        <f>IF(Inddata!G412="","",Inddata!G412)</f>
        <v>0</v>
      </c>
      <c r="H397" s="4" t="str">
        <f>IF(Inddata!H412&gt;0.5,Inddata!H412,"")</f>
        <v/>
      </c>
      <c r="I397" s="4" t="str">
        <f>IF(Inddata!I412="","",Inddata!I412)</f>
        <v/>
      </c>
      <c r="J397" s="15" t="str">
        <f>IF(Beregningsark!AQ397="","",IF(OR(I397="Motorvejsstrækning",I397="Frakørselsflettestrækning",I397="Tilkørselsflettestrækning",I397="Motorvejsforgrening",I397="Motorvejssammenløb",I397="Motorvejsvekselstrækning",I397="Sideanlæg"),Beregningsark!AK397*Beregningsark!J397*Beregningsark!K397*Beregningsark!L397*Beregningsark!N397*Beregningsark!P397*Beregningsark!R397*Beregningsark!S397*Beregningsark!T397*Beregningsark!Y397*Beregningsark!Z397*Beregningsark!AB397*Beregningsark!AD397*Beregningsark!AF397*Beregningsark!AJ397,Beregningsark!AK397*Beregningsark!J397*Beregningsark!K397*Beregningsark!L397*Beregningsark!N397*Beregningsark!P397*Beregningsark!R397*Beregningsark!S397*Beregningsark!T397*Beregningsark!Y397*Beregningsark!Z397*Beregningsark!AB397*Beregningsark!AD397*Beregningsark!AF397*Beregningsark!AJ397*0.7672))</f>
        <v/>
      </c>
      <c r="K397" s="15" t="str">
        <f>IF(Beregningsark!AQ397="","",IF(OR(I397="Motorvejsstrækning",I397="Frakørselsflettestrækning",I397="Tilkørselsflettestrækning",I397="Motorvejsforgrening",I397="Motorvejssammenløb",I397="Motorvejsvekselstrækning",I397="Sideanlæg"),Beregningsark!AL397*Beregningsark!J397*Beregningsark!K397*Beregningsark!M397*Beregningsark!O397*Beregningsark!P397*Beregningsark!Q397*Beregningsark!R397*Beregningsark!S397*Beregningsark!T397*Beregningsark!Y397*Beregningsark!AA397*Beregningsark!AC397*Beregningsark!AE397*Beregningsark!AG397*Beregningsark!AJ397,Beregningsark!AL397*Beregningsark!J397*Beregningsark!K397*Beregningsark!M397*Beregningsark!O397*Beregningsark!P397*Beregningsark!Q397*Beregningsark!R397*Beregningsark!S397*Beregningsark!T397*Beregningsark!Y397*Beregningsark!AA397*Beregningsark!AC397*Beregningsark!AE397*Beregningsark!AG397*Beregningsark!AJ397*0.8833))</f>
        <v/>
      </c>
      <c r="L397" s="15" t="str">
        <f>IF(Beregningsark!AQ397="","",IF(OR(I397="Motorvejsstrækning",I397="Frakørselsflettestrækning",I397="Tilkørselsflettestrækning",I397="Motorvejsforgrening",I397="Motorvejssammenløb",I397="Motorvejsvekselstrækning",I397="Sideanlæg"),Beregningsark!AM397*Beregningsark!J397*Beregningsark!K397*Beregningsark!M397*Beregningsark!O397*Beregningsark!P397*Beregningsark!Q397*Beregningsark!R397*Beregningsark!S397*Beregningsark!U397*Beregningsark!Y397*Beregningsark!AA397*Beregningsark!AC397*Beregningsark!AE397*Beregningsark!AG397*Beregningsark!AJ397,Beregningsark!AM397*Beregningsark!J397*Beregningsark!K397*Beregningsark!M397*Beregningsark!O397*Beregningsark!P397*Beregningsark!Q397*Beregningsark!R397*Beregningsark!S397*Beregningsark!U397*Beregningsark!Y397*Beregningsark!AA397*Beregningsark!AC397*Beregningsark!AE397*Beregningsark!AG397*Beregningsark!AJ397*1.1176))</f>
        <v/>
      </c>
      <c r="M397" s="15" t="str">
        <f t="shared" si="18"/>
        <v/>
      </c>
      <c r="N397" s="15" t="str">
        <f>IF(Beregningsark!AQ397="","",IF(OR(I397="Motorvejsstrækning",I397="Frakørselsflettestrækning",I397="Tilkørselsflettestrækning",I397="Motorvejsforgrening",I397="Motorvejssammenløb",I397="Motorvejsvekselstrækning",I397="Sideanlæg"),Beregningsark!AN397*Beregningsark!J397*Beregningsark!K397*Beregningsark!L397*Beregningsark!N397*Beregningsark!P397*Beregningsark!R397*Beregningsark!S397*Beregningsark!V397*Beregningsark!Y397*Beregningsark!Z397*Beregningsark!AB397*Beregningsark!AD397*Beregningsark!AH397*Beregningsark!AJ397,Beregningsark!AN397*Beregningsark!J397*Beregningsark!K397*Beregningsark!L397*Beregningsark!N397*Beregningsark!P397*Beregningsark!R397*Beregningsark!S397*Beregningsark!V397*Beregningsark!Y397*Beregningsark!Z397*Beregningsark!AB397*Beregningsark!AD397*Beregningsark!AH397*Beregningsark!AJ397*0.7672))</f>
        <v/>
      </c>
      <c r="O397" s="15" t="str">
        <f>IF(Beregningsark!AQ397="","",IF(OR(I397="Motorvejsstrækning",I397="Frakørselsflettestrækning",I397="Tilkørselsflettestrækning",I397="Motorvejsforgrening",I397="Motorvejssammenløb",I397="Motorvejsvekselstrækning",I397="Sideanlæg"),Beregningsark!AO397*Beregningsark!J397*Beregningsark!K397*Beregningsark!L397*Beregningsark!N397*Beregningsark!P397*Beregningsark!R397*Beregningsark!S397*Beregningsark!W397*Beregningsark!Y397*Beregningsark!Z397*Beregningsark!AB397*Beregningsark!AD397*Beregningsark!AH397*Beregningsark!AJ397,Beregningsark!AO397*Beregningsark!J397*Beregningsark!K397*Beregningsark!L397*Beregningsark!N397*Beregningsark!P397*Beregningsark!R397*Beregningsark!S397*Beregningsark!W397*Beregningsark!Y397*Beregningsark!Z397*Beregningsark!AB397*Beregningsark!AD397*Beregningsark!AH397*Beregningsark!AJ397*0.7672))</f>
        <v/>
      </c>
      <c r="P397" s="15" t="str">
        <f>IF(Beregningsark!AQ397="","",IF(OR(I397="Motorvejsstrækning",I397="Frakørselsflettestrækning",I397="Tilkørselsflettestrækning",I397="Motorvejsforgrening",I397="Motorvejssammenløb",I397="Motorvejsvekselstrækning",I397="Sideanlæg"),Beregningsark!AP397*Beregningsark!J397*Beregningsark!K397*Beregningsark!L397*Beregningsark!N397*Beregningsark!P397*Beregningsark!R397*Beregningsark!S397*Beregningsark!X397*Beregningsark!Y397*Beregningsark!Z397*Beregningsark!AB397*Beregningsark!AD397*Beregningsark!AI397*Beregningsark!AJ397,Beregningsark!AP397*Beregningsark!J397*Beregningsark!K397*Beregningsark!L397*Beregningsark!N397*Beregningsark!P397*Beregningsark!R397*Beregningsark!S397*Beregningsark!X397*Beregningsark!Y397*Beregningsark!Z397*Beregningsark!AB397*Beregningsark!AD397*Beregningsark!AI397*Beregningsark!AJ397*0.7672))</f>
        <v/>
      </c>
      <c r="Q397" s="15" t="str">
        <f t="shared" si="19"/>
        <v/>
      </c>
      <c r="R397" s="17" t="str">
        <f t="shared" si="20"/>
        <v/>
      </c>
    </row>
    <row r="398" spans="1:18" x14ac:dyDescent="0.25">
      <c r="A398" s="4" t="str">
        <f>IF(Inddata!A413="","",Inddata!A413)</f>
        <v/>
      </c>
      <c r="B398" s="4" t="str">
        <f>IF(Inddata!B413="","",Inddata!B413)</f>
        <v/>
      </c>
      <c r="C398" s="4" t="str">
        <f>IF(Inddata!C413="","",Inddata!C413)</f>
        <v/>
      </c>
      <c r="D398" s="4" t="str">
        <f>IF(Inddata!D413="","",Inddata!D413)</f>
        <v/>
      </c>
      <c r="E398" s="4" t="str">
        <f>IF(Inddata!E413="","",Inddata!E413)</f>
        <v/>
      </c>
      <c r="F398" s="4" t="str">
        <f>IF(Inddata!F413="","",Inddata!F413)</f>
        <v/>
      </c>
      <c r="G398" s="4">
        <f>IF(Inddata!G413="","",Inddata!G413)</f>
        <v>0</v>
      </c>
      <c r="H398" s="4" t="str">
        <f>IF(Inddata!H413&gt;0.5,Inddata!H413,"")</f>
        <v/>
      </c>
      <c r="I398" s="4" t="str">
        <f>IF(Inddata!I413="","",Inddata!I413)</f>
        <v/>
      </c>
      <c r="J398" s="15" t="str">
        <f>IF(Beregningsark!AQ398="","",IF(OR(I398="Motorvejsstrækning",I398="Frakørselsflettestrækning",I398="Tilkørselsflettestrækning",I398="Motorvejsforgrening",I398="Motorvejssammenløb",I398="Motorvejsvekselstrækning",I398="Sideanlæg"),Beregningsark!AK398*Beregningsark!J398*Beregningsark!K398*Beregningsark!L398*Beregningsark!N398*Beregningsark!P398*Beregningsark!R398*Beregningsark!S398*Beregningsark!T398*Beregningsark!Y398*Beregningsark!Z398*Beregningsark!AB398*Beregningsark!AD398*Beregningsark!AF398*Beregningsark!AJ398,Beregningsark!AK398*Beregningsark!J398*Beregningsark!K398*Beregningsark!L398*Beregningsark!N398*Beregningsark!P398*Beregningsark!R398*Beregningsark!S398*Beregningsark!T398*Beregningsark!Y398*Beregningsark!Z398*Beregningsark!AB398*Beregningsark!AD398*Beregningsark!AF398*Beregningsark!AJ398*0.7672))</f>
        <v/>
      </c>
      <c r="K398" s="15" t="str">
        <f>IF(Beregningsark!AQ398="","",IF(OR(I398="Motorvejsstrækning",I398="Frakørselsflettestrækning",I398="Tilkørselsflettestrækning",I398="Motorvejsforgrening",I398="Motorvejssammenløb",I398="Motorvejsvekselstrækning",I398="Sideanlæg"),Beregningsark!AL398*Beregningsark!J398*Beregningsark!K398*Beregningsark!M398*Beregningsark!O398*Beregningsark!P398*Beregningsark!Q398*Beregningsark!R398*Beregningsark!S398*Beregningsark!T398*Beregningsark!Y398*Beregningsark!AA398*Beregningsark!AC398*Beregningsark!AE398*Beregningsark!AG398*Beregningsark!AJ398,Beregningsark!AL398*Beregningsark!J398*Beregningsark!K398*Beregningsark!M398*Beregningsark!O398*Beregningsark!P398*Beregningsark!Q398*Beregningsark!R398*Beregningsark!S398*Beregningsark!T398*Beregningsark!Y398*Beregningsark!AA398*Beregningsark!AC398*Beregningsark!AE398*Beregningsark!AG398*Beregningsark!AJ398*0.8833))</f>
        <v/>
      </c>
      <c r="L398" s="15" t="str">
        <f>IF(Beregningsark!AQ398="","",IF(OR(I398="Motorvejsstrækning",I398="Frakørselsflettestrækning",I398="Tilkørselsflettestrækning",I398="Motorvejsforgrening",I398="Motorvejssammenløb",I398="Motorvejsvekselstrækning",I398="Sideanlæg"),Beregningsark!AM398*Beregningsark!J398*Beregningsark!K398*Beregningsark!M398*Beregningsark!O398*Beregningsark!P398*Beregningsark!Q398*Beregningsark!R398*Beregningsark!S398*Beregningsark!U398*Beregningsark!Y398*Beregningsark!AA398*Beregningsark!AC398*Beregningsark!AE398*Beregningsark!AG398*Beregningsark!AJ398,Beregningsark!AM398*Beregningsark!J398*Beregningsark!K398*Beregningsark!M398*Beregningsark!O398*Beregningsark!P398*Beregningsark!Q398*Beregningsark!R398*Beregningsark!S398*Beregningsark!U398*Beregningsark!Y398*Beregningsark!AA398*Beregningsark!AC398*Beregningsark!AE398*Beregningsark!AG398*Beregningsark!AJ398*1.1176))</f>
        <v/>
      </c>
      <c r="M398" s="15" t="str">
        <f t="shared" si="18"/>
        <v/>
      </c>
      <c r="N398" s="15" t="str">
        <f>IF(Beregningsark!AQ398="","",IF(OR(I398="Motorvejsstrækning",I398="Frakørselsflettestrækning",I398="Tilkørselsflettestrækning",I398="Motorvejsforgrening",I398="Motorvejssammenløb",I398="Motorvejsvekselstrækning",I398="Sideanlæg"),Beregningsark!AN398*Beregningsark!J398*Beregningsark!K398*Beregningsark!L398*Beregningsark!N398*Beregningsark!P398*Beregningsark!R398*Beregningsark!S398*Beregningsark!V398*Beregningsark!Y398*Beregningsark!Z398*Beregningsark!AB398*Beregningsark!AD398*Beregningsark!AH398*Beregningsark!AJ398,Beregningsark!AN398*Beregningsark!J398*Beregningsark!K398*Beregningsark!L398*Beregningsark!N398*Beregningsark!P398*Beregningsark!R398*Beregningsark!S398*Beregningsark!V398*Beregningsark!Y398*Beregningsark!Z398*Beregningsark!AB398*Beregningsark!AD398*Beregningsark!AH398*Beregningsark!AJ398*0.7672))</f>
        <v/>
      </c>
      <c r="O398" s="15" t="str">
        <f>IF(Beregningsark!AQ398="","",IF(OR(I398="Motorvejsstrækning",I398="Frakørselsflettestrækning",I398="Tilkørselsflettestrækning",I398="Motorvejsforgrening",I398="Motorvejssammenløb",I398="Motorvejsvekselstrækning",I398="Sideanlæg"),Beregningsark!AO398*Beregningsark!J398*Beregningsark!K398*Beregningsark!L398*Beregningsark!N398*Beregningsark!P398*Beregningsark!R398*Beregningsark!S398*Beregningsark!W398*Beregningsark!Y398*Beregningsark!Z398*Beregningsark!AB398*Beregningsark!AD398*Beregningsark!AH398*Beregningsark!AJ398,Beregningsark!AO398*Beregningsark!J398*Beregningsark!K398*Beregningsark!L398*Beregningsark!N398*Beregningsark!P398*Beregningsark!R398*Beregningsark!S398*Beregningsark!W398*Beregningsark!Y398*Beregningsark!Z398*Beregningsark!AB398*Beregningsark!AD398*Beregningsark!AH398*Beregningsark!AJ398*0.7672))</f>
        <v/>
      </c>
      <c r="P398" s="15" t="str">
        <f>IF(Beregningsark!AQ398="","",IF(OR(I398="Motorvejsstrækning",I398="Frakørselsflettestrækning",I398="Tilkørselsflettestrækning",I398="Motorvejsforgrening",I398="Motorvejssammenløb",I398="Motorvejsvekselstrækning",I398="Sideanlæg"),Beregningsark!AP398*Beregningsark!J398*Beregningsark!K398*Beregningsark!L398*Beregningsark!N398*Beregningsark!P398*Beregningsark!R398*Beregningsark!S398*Beregningsark!X398*Beregningsark!Y398*Beregningsark!Z398*Beregningsark!AB398*Beregningsark!AD398*Beregningsark!AI398*Beregningsark!AJ398,Beregningsark!AP398*Beregningsark!J398*Beregningsark!K398*Beregningsark!L398*Beregningsark!N398*Beregningsark!P398*Beregningsark!R398*Beregningsark!S398*Beregningsark!X398*Beregningsark!Y398*Beregningsark!Z398*Beregningsark!AB398*Beregningsark!AD398*Beregningsark!AI398*Beregningsark!AJ398*0.7672))</f>
        <v/>
      </c>
      <c r="Q398" s="15" t="str">
        <f t="shared" si="19"/>
        <v/>
      </c>
      <c r="R398" s="17" t="str">
        <f t="shared" si="20"/>
        <v/>
      </c>
    </row>
    <row r="399" spans="1:18" x14ac:dyDescent="0.25">
      <c r="A399" s="4" t="str">
        <f>IF(Inddata!A414="","",Inddata!A414)</f>
        <v/>
      </c>
      <c r="B399" s="4" t="str">
        <f>IF(Inddata!B414="","",Inddata!B414)</f>
        <v/>
      </c>
      <c r="C399" s="4" t="str">
        <f>IF(Inddata!C414="","",Inddata!C414)</f>
        <v/>
      </c>
      <c r="D399" s="4" t="str">
        <f>IF(Inddata!D414="","",Inddata!D414)</f>
        <v/>
      </c>
      <c r="E399" s="4" t="str">
        <f>IF(Inddata!E414="","",Inddata!E414)</f>
        <v/>
      </c>
      <c r="F399" s="4" t="str">
        <f>IF(Inddata!F414="","",Inddata!F414)</f>
        <v/>
      </c>
      <c r="G399" s="4">
        <f>IF(Inddata!G414="","",Inddata!G414)</f>
        <v>0</v>
      </c>
      <c r="H399" s="4" t="str">
        <f>IF(Inddata!H414&gt;0.5,Inddata!H414,"")</f>
        <v/>
      </c>
      <c r="I399" s="4" t="str">
        <f>IF(Inddata!I414="","",Inddata!I414)</f>
        <v/>
      </c>
      <c r="J399" s="15" t="str">
        <f>IF(Beregningsark!AQ399="","",IF(OR(I399="Motorvejsstrækning",I399="Frakørselsflettestrækning",I399="Tilkørselsflettestrækning",I399="Motorvejsforgrening",I399="Motorvejssammenløb",I399="Motorvejsvekselstrækning",I399="Sideanlæg"),Beregningsark!AK399*Beregningsark!J399*Beregningsark!K399*Beregningsark!L399*Beregningsark!N399*Beregningsark!P399*Beregningsark!R399*Beregningsark!S399*Beregningsark!T399*Beregningsark!Y399*Beregningsark!Z399*Beregningsark!AB399*Beregningsark!AD399*Beregningsark!AF399*Beregningsark!AJ399,Beregningsark!AK399*Beregningsark!J399*Beregningsark!K399*Beregningsark!L399*Beregningsark!N399*Beregningsark!P399*Beregningsark!R399*Beregningsark!S399*Beregningsark!T399*Beregningsark!Y399*Beregningsark!Z399*Beregningsark!AB399*Beregningsark!AD399*Beregningsark!AF399*Beregningsark!AJ399*0.7672))</f>
        <v/>
      </c>
      <c r="K399" s="15" t="str">
        <f>IF(Beregningsark!AQ399="","",IF(OR(I399="Motorvejsstrækning",I399="Frakørselsflettestrækning",I399="Tilkørselsflettestrækning",I399="Motorvejsforgrening",I399="Motorvejssammenløb",I399="Motorvejsvekselstrækning",I399="Sideanlæg"),Beregningsark!AL399*Beregningsark!J399*Beregningsark!K399*Beregningsark!M399*Beregningsark!O399*Beregningsark!P399*Beregningsark!Q399*Beregningsark!R399*Beregningsark!S399*Beregningsark!T399*Beregningsark!Y399*Beregningsark!AA399*Beregningsark!AC399*Beregningsark!AE399*Beregningsark!AG399*Beregningsark!AJ399,Beregningsark!AL399*Beregningsark!J399*Beregningsark!K399*Beregningsark!M399*Beregningsark!O399*Beregningsark!P399*Beregningsark!Q399*Beregningsark!R399*Beregningsark!S399*Beregningsark!T399*Beregningsark!Y399*Beregningsark!AA399*Beregningsark!AC399*Beregningsark!AE399*Beregningsark!AG399*Beregningsark!AJ399*0.8833))</f>
        <v/>
      </c>
      <c r="L399" s="15" t="str">
        <f>IF(Beregningsark!AQ399="","",IF(OR(I399="Motorvejsstrækning",I399="Frakørselsflettestrækning",I399="Tilkørselsflettestrækning",I399="Motorvejsforgrening",I399="Motorvejssammenløb",I399="Motorvejsvekselstrækning",I399="Sideanlæg"),Beregningsark!AM399*Beregningsark!J399*Beregningsark!K399*Beregningsark!M399*Beregningsark!O399*Beregningsark!P399*Beregningsark!Q399*Beregningsark!R399*Beregningsark!S399*Beregningsark!U399*Beregningsark!Y399*Beregningsark!AA399*Beregningsark!AC399*Beregningsark!AE399*Beregningsark!AG399*Beregningsark!AJ399,Beregningsark!AM399*Beregningsark!J399*Beregningsark!K399*Beregningsark!M399*Beregningsark!O399*Beregningsark!P399*Beregningsark!Q399*Beregningsark!R399*Beregningsark!S399*Beregningsark!U399*Beregningsark!Y399*Beregningsark!AA399*Beregningsark!AC399*Beregningsark!AE399*Beregningsark!AG399*Beregningsark!AJ399*1.1176))</f>
        <v/>
      </c>
      <c r="M399" s="15" t="str">
        <f t="shared" si="18"/>
        <v/>
      </c>
      <c r="N399" s="15" t="str">
        <f>IF(Beregningsark!AQ399="","",IF(OR(I399="Motorvejsstrækning",I399="Frakørselsflettestrækning",I399="Tilkørselsflettestrækning",I399="Motorvejsforgrening",I399="Motorvejssammenløb",I399="Motorvejsvekselstrækning",I399="Sideanlæg"),Beregningsark!AN399*Beregningsark!J399*Beregningsark!K399*Beregningsark!L399*Beregningsark!N399*Beregningsark!P399*Beregningsark!R399*Beregningsark!S399*Beregningsark!V399*Beregningsark!Y399*Beregningsark!Z399*Beregningsark!AB399*Beregningsark!AD399*Beregningsark!AH399*Beregningsark!AJ399,Beregningsark!AN399*Beregningsark!J399*Beregningsark!K399*Beregningsark!L399*Beregningsark!N399*Beregningsark!P399*Beregningsark!R399*Beregningsark!S399*Beregningsark!V399*Beregningsark!Y399*Beregningsark!Z399*Beregningsark!AB399*Beregningsark!AD399*Beregningsark!AH399*Beregningsark!AJ399*0.7672))</f>
        <v/>
      </c>
      <c r="O399" s="15" t="str">
        <f>IF(Beregningsark!AQ399="","",IF(OR(I399="Motorvejsstrækning",I399="Frakørselsflettestrækning",I399="Tilkørselsflettestrækning",I399="Motorvejsforgrening",I399="Motorvejssammenløb",I399="Motorvejsvekselstrækning",I399="Sideanlæg"),Beregningsark!AO399*Beregningsark!J399*Beregningsark!K399*Beregningsark!L399*Beregningsark!N399*Beregningsark!P399*Beregningsark!R399*Beregningsark!S399*Beregningsark!W399*Beregningsark!Y399*Beregningsark!Z399*Beregningsark!AB399*Beregningsark!AD399*Beregningsark!AH399*Beregningsark!AJ399,Beregningsark!AO399*Beregningsark!J399*Beregningsark!K399*Beregningsark!L399*Beregningsark!N399*Beregningsark!P399*Beregningsark!R399*Beregningsark!S399*Beregningsark!W399*Beregningsark!Y399*Beregningsark!Z399*Beregningsark!AB399*Beregningsark!AD399*Beregningsark!AH399*Beregningsark!AJ399*0.7672))</f>
        <v/>
      </c>
      <c r="P399" s="15" t="str">
        <f>IF(Beregningsark!AQ399="","",IF(OR(I399="Motorvejsstrækning",I399="Frakørselsflettestrækning",I399="Tilkørselsflettestrækning",I399="Motorvejsforgrening",I399="Motorvejssammenløb",I399="Motorvejsvekselstrækning",I399="Sideanlæg"),Beregningsark!AP399*Beregningsark!J399*Beregningsark!K399*Beregningsark!L399*Beregningsark!N399*Beregningsark!P399*Beregningsark!R399*Beregningsark!S399*Beregningsark!X399*Beregningsark!Y399*Beregningsark!Z399*Beregningsark!AB399*Beregningsark!AD399*Beregningsark!AI399*Beregningsark!AJ399,Beregningsark!AP399*Beregningsark!J399*Beregningsark!K399*Beregningsark!L399*Beregningsark!N399*Beregningsark!P399*Beregningsark!R399*Beregningsark!S399*Beregningsark!X399*Beregningsark!Y399*Beregningsark!Z399*Beregningsark!AB399*Beregningsark!AD399*Beregningsark!AI399*Beregningsark!AJ399*0.7672))</f>
        <v/>
      </c>
      <c r="Q399" s="15" t="str">
        <f t="shared" si="19"/>
        <v/>
      </c>
      <c r="R399" s="17" t="str">
        <f t="shared" si="20"/>
        <v/>
      </c>
    </row>
    <row r="400" spans="1:18" x14ac:dyDescent="0.25">
      <c r="A400" s="4" t="str">
        <f>IF(Inddata!A415="","",Inddata!A415)</f>
        <v/>
      </c>
      <c r="B400" s="4" t="str">
        <f>IF(Inddata!B415="","",Inddata!B415)</f>
        <v/>
      </c>
      <c r="C400" s="4" t="str">
        <f>IF(Inddata!C415="","",Inddata!C415)</f>
        <v/>
      </c>
      <c r="D400" s="4" t="str">
        <f>IF(Inddata!D415="","",Inddata!D415)</f>
        <v/>
      </c>
      <c r="E400" s="4" t="str">
        <f>IF(Inddata!E415="","",Inddata!E415)</f>
        <v/>
      </c>
      <c r="F400" s="4" t="str">
        <f>IF(Inddata!F415="","",Inddata!F415)</f>
        <v/>
      </c>
      <c r="G400" s="4">
        <f>IF(Inddata!G415="","",Inddata!G415)</f>
        <v>0</v>
      </c>
      <c r="H400" s="4" t="str">
        <f>IF(Inddata!H415&gt;0.5,Inddata!H415,"")</f>
        <v/>
      </c>
      <c r="I400" s="4" t="str">
        <f>IF(Inddata!I415="","",Inddata!I415)</f>
        <v/>
      </c>
      <c r="J400" s="15" t="str">
        <f>IF(Beregningsark!AQ400="","",IF(OR(I400="Motorvejsstrækning",I400="Frakørselsflettestrækning",I400="Tilkørselsflettestrækning",I400="Motorvejsforgrening",I400="Motorvejssammenløb",I400="Motorvejsvekselstrækning",I400="Sideanlæg"),Beregningsark!AK400*Beregningsark!J400*Beregningsark!K400*Beregningsark!L400*Beregningsark!N400*Beregningsark!P400*Beregningsark!R400*Beregningsark!S400*Beregningsark!T400*Beregningsark!Y400*Beregningsark!Z400*Beregningsark!AB400*Beregningsark!AD400*Beregningsark!AF400*Beregningsark!AJ400,Beregningsark!AK400*Beregningsark!J400*Beregningsark!K400*Beregningsark!L400*Beregningsark!N400*Beregningsark!P400*Beregningsark!R400*Beregningsark!S400*Beregningsark!T400*Beregningsark!Y400*Beregningsark!Z400*Beregningsark!AB400*Beregningsark!AD400*Beregningsark!AF400*Beregningsark!AJ400*0.7672))</f>
        <v/>
      </c>
      <c r="K400" s="15" t="str">
        <f>IF(Beregningsark!AQ400="","",IF(OR(I400="Motorvejsstrækning",I400="Frakørselsflettestrækning",I400="Tilkørselsflettestrækning",I400="Motorvejsforgrening",I400="Motorvejssammenløb",I400="Motorvejsvekselstrækning",I400="Sideanlæg"),Beregningsark!AL400*Beregningsark!J400*Beregningsark!K400*Beregningsark!M400*Beregningsark!O400*Beregningsark!P400*Beregningsark!Q400*Beregningsark!R400*Beregningsark!S400*Beregningsark!T400*Beregningsark!Y400*Beregningsark!AA400*Beregningsark!AC400*Beregningsark!AE400*Beregningsark!AG400*Beregningsark!AJ400,Beregningsark!AL400*Beregningsark!J400*Beregningsark!K400*Beregningsark!M400*Beregningsark!O400*Beregningsark!P400*Beregningsark!Q400*Beregningsark!R400*Beregningsark!S400*Beregningsark!T400*Beregningsark!Y400*Beregningsark!AA400*Beregningsark!AC400*Beregningsark!AE400*Beregningsark!AG400*Beregningsark!AJ400*0.8833))</f>
        <v/>
      </c>
      <c r="L400" s="15" t="str">
        <f>IF(Beregningsark!AQ400="","",IF(OR(I400="Motorvejsstrækning",I400="Frakørselsflettestrækning",I400="Tilkørselsflettestrækning",I400="Motorvejsforgrening",I400="Motorvejssammenløb",I400="Motorvejsvekselstrækning",I400="Sideanlæg"),Beregningsark!AM400*Beregningsark!J400*Beregningsark!K400*Beregningsark!M400*Beregningsark!O400*Beregningsark!P400*Beregningsark!Q400*Beregningsark!R400*Beregningsark!S400*Beregningsark!U400*Beregningsark!Y400*Beregningsark!AA400*Beregningsark!AC400*Beregningsark!AE400*Beregningsark!AG400*Beregningsark!AJ400,Beregningsark!AM400*Beregningsark!J400*Beregningsark!K400*Beregningsark!M400*Beregningsark!O400*Beregningsark!P400*Beregningsark!Q400*Beregningsark!R400*Beregningsark!S400*Beregningsark!U400*Beregningsark!Y400*Beregningsark!AA400*Beregningsark!AC400*Beregningsark!AE400*Beregningsark!AG400*Beregningsark!AJ400*1.1176))</f>
        <v/>
      </c>
      <c r="M400" s="15" t="str">
        <f t="shared" si="18"/>
        <v/>
      </c>
      <c r="N400" s="15" t="str">
        <f>IF(Beregningsark!AQ400="","",IF(OR(I400="Motorvejsstrækning",I400="Frakørselsflettestrækning",I400="Tilkørselsflettestrækning",I400="Motorvejsforgrening",I400="Motorvejssammenløb",I400="Motorvejsvekselstrækning",I400="Sideanlæg"),Beregningsark!AN400*Beregningsark!J400*Beregningsark!K400*Beregningsark!L400*Beregningsark!N400*Beregningsark!P400*Beregningsark!R400*Beregningsark!S400*Beregningsark!V400*Beregningsark!Y400*Beregningsark!Z400*Beregningsark!AB400*Beregningsark!AD400*Beregningsark!AH400*Beregningsark!AJ400,Beregningsark!AN400*Beregningsark!J400*Beregningsark!K400*Beregningsark!L400*Beregningsark!N400*Beregningsark!P400*Beregningsark!R400*Beregningsark!S400*Beregningsark!V400*Beregningsark!Y400*Beregningsark!Z400*Beregningsark!AB400*Beregningsark!AD400*Beregningsark!AH400*Beregningsark!AJ400*0.7672))</f>
        <v/>
      </c>
      <c r="O400" s="15" t="str">
        <f>IF(Beregningsark!AQ400="","",IF(OR(I400="Motorvejsstrækning",I400="Frakørselsflettestrækning",I400="Tilkørselsflettestrækning",I400="Motorvejsforgrening",I400="Motorvejssammenløb",I400="Motorvejsvekselstrækning",I400="Sideanlæg"),Beregningsark!AO400*Beregningsark!J400*Beregningsark!K400*Beregningsark!L400*Beregningsark!N400*Beregningsark!P400*Beregningsark!R400*Beregningsark!S400*Beregningsark!W400*Beregningsark!Y400*Beregningsark!Z400*Beregningsark!AB400*Beregningsark!AD400*Beregningsark!AH400*Beregningsark!AJ400,Beregningsark!AO400*Beregningsark!J400*Beregningsark!K400*Beregningsark!L400*Beregningsark!N400*Beregningsark!P400*Beregningsark!R400*Beregningsark!S400*Beregningsark!W400*Beregningsark!Y400*Beregningsark!Z400*Beregningsark!AB400*Beregningsark!AD400*Beregningsark!AH400*Beregningsark!AJ400*0.7672))</f>
        <v/>
      </c>
      <c r="P400" s="15" t="str">
        <f>IF(Beregningsark!AQ400="","",IF(OR(I400="Motorvejsstrækning",I400="Frakørselsflettestrækning",I400="Tilkørselsflettestrækning",I400="Motorvejsforgrening",I400="Motorvejssammenløb",I400="Motorvejsvekselstrækning",I400="Sideanlæg"),Beregningsark!AP400*Beregningsark!J400*Beregningsark!K400*Beregningsark!L400*Beregningsark!N400*Beregningsark!P400*Beregningsark!R400*Beregningsark!S400*Beregningsark!X400*Beregningsark!Y400*Beregningsark!Z400*Beregningsark!AB400*Beregningsark!AD400*Beregningsark!AI400*Beregningsark!AJ400,Beregningsark!AP400*Beregningsark!J400*Beregningsark!K400*Beregningsark!L400*Beregningsark!N400*Beregningsark!P400*Beregningsark!R400*Beregningsark!S400*Beregningsark!X400*Beregningsark!Y400*Beregningsark!Z400*Beregningsark!AB400*Beregningsark!AD400*Beregningsark!AI400*Beregningsark!AJ400*0.7672))</f>
        <v/>
      </c>
      <c r="Q400" s="15" t="str">
        <f t="shared" si="19"/>
        <v/>
      </c>
      <c r="R400" s="17" t="str">
        <f t="shared" si="20"/>
        <v/>
      </c>
    </row>
    <row r="401" spans="1:18" x14ac:dyDescent="0.25">
      <c r="A401" s="4" t="str">
        <f>IF(Inddata!A416="","",Inddata!A416)</f>
        <v/>
      </c>
      <c r="B401" s="4" t="str">
        <f>IF(Inddata!B416="","",Inddata!B416)</f>
        <v/>
      </c>
      <c r="C401" s="4" t="str">
        <f>IF(Inddata!C416="","",Inddata!C416)</f>
        <v/>
      </c>
      <c r="D401" s="4" t="str">
        <f>IF(Inddata!D416="","",Inddata!D416)</f>
        <v/>
      </c>
      <c r="E401" s="4" t="str">
        <f>IF(Inddata!E416="","",Inddata!E416)</f>
        <v/>
      </c>
      <c r="F401" s="4" t="str">
        <f>IF(Inddata!F416="","",Inddata!F416)</f>
        <v/>
      </c>
      <c r="G401" s="4">
        <f>IF(Inddata!G416="","",Inddata!G416)</f>
        <v>0</v>
      </c>
      <c r="H401" s="4" t="str">
        <f>IF(Inddata!H416&gt;0.5,Inddata!H416,"")</f>
        <v/>
      </c>
      <c r="I401" s="4" t="str">
        <f>IF(Inddata!I416="","",Inddata!I416)</f>
        <v/>
      </c>
      <c r="J401" s="15" t="str">
        <f>IF(Beregningsark!AQ401="","",IF(OR(I401="Motorvejsstrækning",I401="Frakørselsflettestrækning",I401="Tilkørselsflettestrækning",I401="Motorvejsforgrening",I401="Motorvejssammenløb",I401="Motorvejsvekselstrækning",I401="Sideanlæg"),Beregningsark!AK401*Beregningsark!J401*Beregningsark!K401*Beregningsark!L401*Beregningsark!N401*Beregningsark!P401*Beregningsark!R401*Beregningsark!S401*Beregningsark!T401*Beregningsark!Y401*Beregningsark!Z401*Beregningsark!AB401*Beregningsark!AD401*Beregningsark!AF401*Beregningsark!AJ401,Beregningsark!AK401*Beregningsark!J401*Beregningsark!K401*Beregningsark!L401*Beregningsark!N401*Beregningsark!P401*Beregningsark!R401*Beregningsark!S401*Beregningsark!T401*Beregningsark!Y401*Beregningsark!Z401*Beregningsark!AB401*Beregningsark!AD401*Beregningsark!AF401*Beregningsark!AJ401*0.7672))</f>
        <v/>
      </c>
      <c r="K401" s="15" t="str">
        <f>IF(Beregningsark!AQ401="","",IF(OR(I401="Motorvejsstrækning",I401="Frakørselsflettestrækning",I401="Tilkørselsflettestrækning",I401="Motorvejsforgrening",I401="Motorvejssammenløb",I401="Motorvejsvekselstrækning",I401="Sideanlæg"),Beregningsark!AL401*Beregningsark!J401*Beregningsark!K401*Beregningsark!M401*Beregningsark!O401*Beregningsark!P401*Beregningsark!Q401*Beregningsark!R401*Beregningsark!S401*Beregningsark!T401*Beregningsark!Y401*Beregningsark!AA401*Beregningsark!AC401*Beregningsark!AE401*Beregningsark!AG401*Beregningsark!AJ401,Beregningsark!AL401*Beregningsark!J401*Beregningsark!K401*Beregningsark!M401*Beregningsark!O401*Beregningsark!P401*Beregningsark!Q401*Beregningsark!R401*Beregningsark!S401*Beregningsark!T401*Beregningsark!Y401*Beregningsark!AA401*Beregningsark!AC401*Beregningsark!AE401*Beregningsark!AG401*Beregningsark!AJ401*0.8833))</f>
        <v/>
      </c>
      <c r="L401" s="15" t="str">
        <f>IF(Beregningsark!AQ401="","",IF(OR(I401="Motorvejsstrækning",I401="Frakørselsflettestrækning",I401="Tilkørselsflettestrækning",I401="Motorvejsforgrening",I401="Motorvejssammenløb",I401="Motorvejsvekselstrækning",I401="Sideanlæg"),Beregningsark!AM401*Beregningsark!J401*Beregningsark!K401*Beregningsark!M401*Beregningsark!O401*Beregningsark!P401*Beregningsark!Q401*Beregningsark!R401*Beregningsark!S401*Beregningsark!U401*Beregningsark!Y401*Beregningsark!AA401*Beregningsark!AC401*Beregningsark!AE401*Beregningsark!AG401*Beregningsark!AJ401,Beregningsark!AM401*Beregningsark!J401*Beregningsark!K401*Beregningsark!M401*Beregningsark!O401*Beregningsark!P401*Beregningsark!Q401*Beregningsark!R401*Beregningsark!S401*Beregningsark!U401*Beregningsark!Y401*Beregningsark!AA401*Beregningsark!AC401*Beregningsark!AE401*Beregningsark!AG401*Beregningsark!AJ401*1.1176))</f>
        <v/>
      </c>
      <c r="M401" s="15" t="str">
        <f t="shared" si="18"/>
        <v/>
      </c>
      <c r="N401" s="15" t="str">
        <f>IF(Beregningsark!AQ401="","",IF(OR(I401="Motorvejsstrækning",I401="Frakørselsflettestrækning",I401="Tilkørselsflettestrækning",I401="Motorvejsforgrening",I401="Motorvejssammenløb",I401="Motorvejsvekselstrækning",I401="Sideanlæg"),Beregningsark!AN401*Beregningsark!J401*Beregningsark!K401*Beregningsark!L401*Beregningsark!N401*Beregningsark!P401*Beregningsark!R401*Beregningsark!S401*Beregningsark!V401*Beregningsark!Y401*Beregningsark!Z401*Beregningsark!AB401*Beregningsark!AD401*Beregningsark!AH401*Beregningsark!AJ401,Beregningsark!AN401*Beregningsark!J401*Beregningsark!K401*Beregningsark!L401*Beregningsark!N401*Beregningsark!P401*Beregningsark!R401*Beregningsark!S401*Beregningsark!V401*Beregningsark!Y401*Beregningsark!Z401*Beregningsark!AB401*Beregningsark!AD401*Beregningsark!AH401*Beregningsark!AJ401*0.7672))</f>
        <v/>
      </c>
      <c r="O401" s="15" t="str">
        <f>IF(Beregningsark!AQ401="","",IF(OR(I401="Motorvejsstrækning",I401="Frakørselsflettestrækning",I401="Tilkørselsflettestrækning",I401="Motorvejsforgrening",I401="Motorvejssammenløb",I401="Motorvejsvekselstrækning",I401="Sideanlæg"),Beregningsark!AO401*Beregningsark!J401*Beregningsark!K401*Beregningsark!L401*Beregningsark!N401*Beregningsark!P401*Beregningsark!R401*Beregningsark!S401*Beregningsark!W401*Beregningsark!Y401*Beregningsark!Z401*Beregningsark!AB401*Beregningsark!AD401*Beregningsark!AH401*Beregningsark!AJ401,Beregningsark!AO401*Beregningsark!J401*Beregningsark!K401*Beregningsark!L401*Beregningsark!N401*Beregningsark!P401*Beregningsark!R401*Beregningsark!S401*Beregningsark!W401*Beregningsark!Y401*Beregningsark!Z401*Beregningsark!AB401*Beregningsark!AD401*Beregningsark!AH401*Beregningsark!AJ401*0.7672))</f>
        <v/>
      </c>
      <c r="P401" s="15" t="str">
        <f>IF(Beregningsark!AQ401="","",IF(OR(I401="Motorvejsstrækning",I401="Frakørselsflettestrækning",I401="Tilkørselsflettestrækning",I401="Motorvejsforgrening",I401="Motorvejssammenløb",I401="Motorvejsvekselstrækning",I401="Sideanlæg"),Beregningsark!AP401*Beregningsark!J401*Beregningsark!K401*Beregningsark!L401*Beregningsark!N401*Beregningsark!P401*Beregningsark!R401*Beregningsark!S401*Beregningsark!X401*Beregningsark!Y401*Beregningsark!Z401*Beregningsark!AB401*Beregningsark!AD401*Beregningsark!AI401*Beregningsark!AJ401,Beregningsark!AP401*Beregningsark!J401*Beregningsark!K401*Beregningsark!L401*Beregningsark!N401*Beregningsark!P401*Beregningsark!R401*Beregningsark!S401*Beregningsark!X401*Beregningsark!Y401*Beregningsark!Z401*Beregningsark!AB401*Beregningsark!AD401*Beregningsark!AI401*Beregningsark!AJ401*0.7672))</f>
        <v/>
      </c>
      <c r="Q401" s="15" t="str">
        <f t="shared" si="19"/>
        <v/>
      </c>
      <c r="R401" s="17" t="str">
        <f t="shared" si="20"/>
        <v/>
      </c>
    </row>
    <row r="402" spans="1:18" x14ac:dyDescent="0.25">
      <c r="A402" s="4" t="str">
        <f>IF(Inddata!A417="","",Inddata!A417)</f>
        <v/>
      </c>
      <c r="B402" s="4" t="str">
        <f>IF(Inddata!B417="","",Inddata!B417)</f>
        <v/>
      </c>
      <c r="C402" s="4" t="str">
        <f>IF(Inddata!C417="","",Inddata!C417)</f>
        <v/>
      </c>
      <c r="D402" s="4" t="str">
        <f>IF(Inddata!D417="","",Inddata!D417)</f>
        <v/>
      </c>
      <c r="E402" s="4" t="str">
        <f>IF(Inddata!E417="","",Inddata!E417)</f>
        <v/>
      </c>
      <c r="F402" s="4" t="str">
        <f>IF(Inddata!F417="","",Inddata!F417)</f>
        <v/>
      </c>
      <c r="G402" s="4">
        <f>IF(Inddata!G417="","",Inddata!G417)</f>
        <v>0</v>
      </c>
      <c r="H402" s="4" t="str">
        <f>IF(Inddata!H417&gt;0.5,Inddata!H417,"")</f>
        <v/>
      </c>
      <c r="I402" s="4" t="str">
        <f>IF(Inddata!I417="","",Inddata!I417)</f>
        <v/>
      </c>
      <c r="J402" s="15" t="str">
        <f>IF(Beregningsark!AQ402="","",IF(OR(I402="Motorvejsstrækning",I402="Frakørselsflettestrækning",I402="Tilkørselsflettestrækning",I402="Motorvejsforgrening",I402="Motorvejssammenløb",I402="Motorvejsvekselstrækning",I402="Sideanlæg"),Beregningsark!AK402*Beregningsark!J402*Beregningsark!K402*Beregningsark!L402*Beregningsark!N402*Beregningsark!P402*Beregningsark!R402*Beregningsark!S402*Beregningsark!T402*Beregningsark!Y402*Beregningsark!Z402*Beregningsark!AB402*Beregningsark!AD402*Beregningsark!AF402*Beregningsark!AJ402,Beregningsark!AK402*Beregningsark!J402*Beregningsark!K402*Beregningsark!L402*Beregningsark!N402*Beregningsark!P402*Beregningsark!R402*Beregningsark!S402*Beregningsark!T402*Beregningsark!Y402*Beregningsark!Z402*Beregningsark!AB402*Beregningsark!AD402*Beregningsark!AF402*Beregningsark!AJ402*0.7672))</f>
        <v/>
      </c>
      <c r="K402" s="15" t="str">
        <f>IF(Beregningsark!AQ402="","",IF(OR(I402="Motorvejsstrækning",I402="Frakørselsflettestrækning",I402="Tilkørselsflettestrækning",I402="Motorvejsforgrening",I402="Motorvejssammenløb",I402="Motorvejsvekselstrækning",I402="Sideanlæg"),Beregningsark!AL402*Beregningsark!J402*Beregningsark!K402*Beregningsark!M402*Beregningsark!O402*Beregningsark!P402*Beregningsark!Q402*Beregningsark!R402*Beregningsark!S402*Beregningsark!T402*Beregningsark!Y402*Beregningsark!AA402*Beregningsark!AC402*Beregningsark!AE402*Beregningsark!AG402*Beregningsark!AJ402,Beregningsark!AL402*Beregningsark!J402*Beregningsark!K402*Beregningsark!M402*Beregningsark!O402*Beregningsark!P402*Beregningsark!Q402*Beregningsark!R402*Beregningsark!S402*Beregningsark!T402*Beregningsark!Y402*Beregningsark!AA402*Beregningsark!AC402*Beregningsark!AE402*Beregningsark!AG402*Beregningsark!AJ402*0.8833))</f>
        <v/>
      </c>
      <c r="L402" s="15" t="str">
        <f>IF(Beregningsark!AQ402="","",IF(OR(I402="Motorvejsstrækning",I402="Frakørselsflettestrækning",I402="Tilkørselsflettestrækning",I402="Motorvejsforgrening",I402="Motorvejssammenløb",I402="Motorvejsvekselstrækning",I402="Sideanlæg"),Beregningsark!AM402*Beregningsark!J402*Beregningsark!K402*Beregningsark!M402*Beregningsark!O402*Beregningsark!P402*Beregningsark!Q402*Beregningsark!R402*Beregningsark!S402*Beregningsark!U402*Beregningsark!Y402*Beregningsark!AA402*Beregningsark!AC402*Beregningsark!AE402*Beregningsark!AG402*Beregningsark!AJ402,Beregningsark!AM402*Beregningsark!J402*Beregningsark!K402*Beregningsark!M402*Beregningsark!O402*Beregningsark!P402*Beregningsark!Q402*Beregningsark!R402*Beregningsark!S402*Beregningsark!U402*Beregningsark!Y402*Beregningsark!AA402*Beregningsark!AC402*Beregningsark!AE402*Beregningsark!AG402*Beregningsark!AJ402*1.1176))</f>
        <v/>
      </c>
      <c r="M402" s="15" t="str">
        <f t="shared" si="18"/>
        <v/>
      </c>
      <c r="N402" s="15" t="str">
        <f>IF(Beregningsark!AQ402="","",IF(OR(I402="Motorvejsstrækning",I402="Frakørselsflettestrækning",I402="Tilkørselsflettestrækning",I402="Motorvejsforgrening",I402="Motorvejssammenløb",I402="Motorvejsvekselstrækning",I402="Sideanlæg"),Beregningsark!AN402*Beregningsark!J402*Beregningsark!K402*Beregningsark!L402*Beregningsark!N402*Beregningsark!P402*Beregningsark!R402*Beregningsark!S402*Beregningsark!V402*Beregningsark!Y402*Beregningsark!Z402*Beregningsark!AB402*Beregningsark!AD402*Beregningsark!AH402*Beregningsark!AJ402,Beregningsark!AN402*Beregningsark!J402*Beregningsark!K402*Beregningsark!L402*Beregningsark!N402*Beregningsark!P402*Beregningsark!R402*Beregningsark!S402*Beregningsark!V402*Beregningsark!Y402*Beregningsark!Z402*Beregningsark!AB402*Beregningsark!AD402*Beregningsark!AH402*Beregningsark!AJ402*0.7672))</f>
        <v/>
      </c>
      <c r="O402" s="15" t="str">
        <f>IF(Beregningsark!AQ402="","",IF(OR(I402="Motorvejsstrækning",I402="Frakørselsflettestrækning",I402="Tilkørselsflettestrækning",I402="Motorvejsforgrening",I402="Motorvejssammenløb",I402="Motorvejsvekselstrækning",I402="Sideanlæg"),Beregningsark!AO402*Beregningsark!J402*Beregningsark!K402*Beregningsark!L402*Beregningsark!N402*Beregningsark!P402*Beregningsark!R402*Beregningsark!S402*Beregningsark!W402*Beregningsark!Y402*Beregningsark!Z402*Beregningsark!AB402*Beregningsark!AD402*Beregningsark!AH402*Beregningsark!AJ402,Beregningsark!AO402*Beregningsark!J402*Beregningsark!K402*Beregningsark!L402*Beregningsark!N402*Beregningsark!P402*Beregningsark!R402*Beregningsark!S402*Beregningsark!W402*Beregningsark!Y402*Beregningsark!Z402*Beregningsark!AB402*Beregningsark!AD402*Beregningsark!AH402*Beregningsark!AJ402*0.7672))</f>
        <v/>
      </c>
      <c r="P402" s="15" t="str">
        <f>IF(Beregningsark!AQ402="","",IF(OR(I402="Motorvejsstrækning",I402="Frakørselsflettestrækning",I402="Tilkørselsflettestrækning",I402="Motorvejsforgrening",I402="Motorvejssammenløb",I402="Motorvejsvekselstrækning",I402="Sideanlæg"),Beregningsark!AP402*Beregningsark!J402*Beregningsark!K402*Beregningsark!L402*Beregningsark!N402*Beregningsark!P402*Beregningsark!R402*Beregningsark!S402*Beregningsark!X402*Beregningsark!Y402*Beregningsark!Z402*Beregningsark!AB402*Beregningsark!AD402*Beregningsark!AI402*Beregningsark!AJ402,Beregningsark!AP402*Beregningsark!J402*Beregningsark!K402*Beregningsark!L402*Beregningsark!N402*Beregningsark!P402*Beregningsark!R402*Beregningsark!S402*Beregningsark!X402*Beregningsark!Y402*Beregningsark!Z402*Beregningsark!AB402*Beregningsark!AD402*Beregningsark!AI402*Beregningsark!AJ402*0.7672))</f>
        <v/>
      </c>
      <c r="Q402" s="15" t="str">
        <f t="shared" si="19"/>
        <v/>
      </c>
      <c r="R402" s="17" t="str">
        <f t="shared" si="20"/>
        <v/>
      </c>
    </row>
    <row r="403" spans="1:18" x14ac:dyDescent="0.25">
      <c r="A403" s="4" t="str">
        <f>IF(Inddata!A418="","",Inddata!A418)</f>
        <v/>
      </c>
      <c r="B403" s="4" t="str">
        <f>IF(Inddata!B418="","",Inddata!B418)</f>
        <v/>
      </c>
      <c r="C403" s="4" t="str">
        <f>IF(Inddata!C418="","",Inddata!C418)</f>
        <v/>
      </c>
      <c r="D403" s="4" t="str">
        <f>IF(Inddata!D418="","",Inddata!D418)</f>
        <v/>
      </c>
      <c r="E403" s="4" t="str">
        <f>IF(Inddata!E418="","",Inddata!E418)</f>
        <v/>
      </c>
      <c r="F403" s="4" t="str">
        <f>IF(Inddata!F418="","",Inddata!F418)</f>
        <v/>
      </c>
      <c r="G403" s="4">
        <f>IF(Inddata!G418="","",Inddata!G418)</f>
        <v>0</v>
      </c>
      <c r="H403" s="4" t="str">
        <f>IF(Inddata!H418&gt;0.5,Inddata!H418,"")</f>
        <v/>
      </c>
      <c r="I403" s="4" t="str">
        <f>IF(Inddata!I418="","",Inddata!I418)</f>
        <v/>
      </c>
      <c r="J403" s="15" t="str">
        <f>IF(Beregningsark!AQ403="","",IF(OR(I403="Motorvejsstrækning",I403="Frakørselsflettestrækning",I403="Tilkørselsflettestrækning",I403="Motorvejsforgrening",I403="Motorvejssammenløb",I403="Motorvejsvekselstrækning",I403="Sideanlæg"),Beregningsark!AK403*Beregningsark!J403*Beregningsark!K403*Beregningsark!L403*Beregningsark!N403*Beregningsark!P403*Beregningsark!R403*Beregningsark!S403*Beregningsark!T403*Beregningsark!Y403*Beregningsark!Z403*Beregningsark!AB403*Beregningsark!AD403*Beregningsark!AF403*Beregningsark!AJ403,Beregningsark!AK403*Beregningsark!J403*Beregningsark!K403*Beregningsark!L403*Beregningsark!N403*Beregningsark!P403*Beregningsark!R403*Beregningsark!S403*Beregningsark!T403*Beregningsark!Y403*Beregningsark!Z403*Beregningsark!AB403*Beregningsark!AD403*Beregningsark!AF403*Beregningsark!AJ403*0.7672))</f>
        <v/>
      </c>
      <c r="K403" s="15" t="str">
        <f>IF(Beregningsark!AQ403="","",IF(OR(I403="Motorvejsstrækning",I403="Frakørselsflettestrækning",I403="Tilkørselsflettestrækning",I403="Motorvejsforgrening",I403="Motorvejssammenløb",I403="Motorvejsvekselstrækning",I403="Sideanlæg"),Beregningsark!AL403*Beregningsark!J403*Beregningsark!K403*Beregningsark!M403*Beregningsark!O403*Beregningsark!P403*Beregningsark!Q403*Beregningsark!R403*Beregningsark!S403*Beregningsark!T403*Beregningsark!Y403*Beregningsark!AA403*Beregningsark!AC403*Beregningsark!AE403*Beregningsark!AG403*Beregningsark!AJ403,Beregningsark!AL403*Beregningsark!J403*Beregningsark!K403*Beregningsark!M403*Beregningsark!O403*Beregningsark!P403*Beregningsark!Q403*Beregningsark!R403*Beregningsark!S403*Beregningsark!T403*Beregningsark!Y403*Beregningsark!AA403*Beregningsark!AC403*Beregningsark!AE403*Beregningsark!AG403*Beregningsark!AJ403*0.8833))</f>
        <v/>
      </c>
      <c r="L403" s="15" t="str">
        <f>IF(Beregningsark!AQ403="","",IF(OR(I403="Motorvejsstrækning",I403="Frakørselsflettestrækning",I403="Tilkørselsflettestrækning",I403="Motorvejsforgrening",I403="Motorvejssammenløb",I403="Motorvejsvekselstrækning",I403="Sideanlæg"),Beregningsark!AM403*Beregningsark!J403*Beregningsark!K403*Beregningsark!M403*Beregningsark!O403*Beregningsark!P403*Beregningsark!Q403*Beregningsark!R403*Beregningsark!S403*Beregningsark!U403*Beregningsark!Y403*Beregningsark!AA403*Beregningsark!AC403*Beregningsark!AE403*Beregningsark!AG403*Beregningsark!AJ403,Beregningsark!AM403*Beregningsark!J403*Beregningsark!K403*Beregningsark!M403*Beregningsark!O403*Beregningsark!P403*Beregningsark!Q403*Beregningsark!R403*Beregningsark!S403*Beregningsark!U403*Beregningsark!Y403*Beregningsark!AA403*Beregningsark!AC403*Beregningsark!AE403*Beregningsark!AG403*Beregningsark!AJ403*1.1176))</f>
        <v/>
      </c>
      <c r="M403" s="15" t="str">
        <f t="shared" si="18"/>
        <v/>
      </c>
      <c r="N403" s="15" t="str">
        <f>IF(Beregningsark!AQ403="","",IF(OR(I403="Motorvejsstrækning",I403="Frakørselsflettestrækning",I403="Tilkørselsflettestrækning",I403="Motorvejsforgrening",I403="Motorvejssammenløb",I403="Motorvejsvekselstrækning",I403="Sideanlæg"),Beregningsark!AN403*Beregningsark!J403*Beregningsark!K403*Beregningsark!L403*Beregningsark!N403*Beregningsark!P403*Beregningsark!R403*Beregningsark!S403*Beregningsark!V403*Beregningsark!Y403*Beregningsark!Z403*Beregningsark!AB403*Beregningsark!AD403*Beregningsark!AH403*Beregningsark!AJ403,Beregningsark!AN403*Beregningsark!J403*Beregningsark!K403*Beregningsark!L403*Beregningsark!N403*Beregningsark!P403*Beregningsark!R403*Beregningsark!S403*Beregningsark!V403*Beregningsark!Y403*Beregningsark!Z403*Beregningsark!AB403*Beregningsark!AD403*Beregningsark!AH403*Beregningsark!AJ403*0.7672))</f>
        <v/>
      </c>
      <c r="O403" s="15" t="str">
        <f>IF(Beregningsark!AQ403="","",IF(OR(I403="Motorvejsstrækning",I403="Frakørselsflettestrækning",I403="Tilkørselsflettestrækning",I403="Motorvejsforgrening",I403="Motorvejssammenløb",I403="Motorvejsvekselstrækning",I403="Sideanlæg"),Beregningsark!AO403*Beregningsark!J403*Beregningsark!K403*Beregningsark!L403*Beregningsark!N403*Beregningsark!P403*Beregningsark!R403*Beregningsark!S403*Beregningsark!W403*Beregningsark!Y403*Beregningsark!Z403*Beregningsark!AB403*Beregningsark!AD403*Beregningsark!AH403*Beregningsark!AJ403,Beregningsark!AO403*Beregningsark!J403*Beregningsark!K403*Beregningsark!L403*Beregningsark!N403*Beregningsark!P403*Beregningsark!R403*Beregningsark!S403*Beregningsark!W403*Beregningsark!Y403*Beregningsark!Z403*Beregningsark!AB403*Beregningsark!AD403*Beregningsark!AH403*Beregningsark!AJ403*0.7672))</f>
        <v/>
      </c>
      <c r="P403" s="15" t="str">
        <f>IF(Beregningsark!AQ403="","",IF(OR(I403="Motorvejsstrækning",I403="Frakørselsflettestrækning",I403="Tilkørselsflettestrækning",I403="Motorvejsforgrening",I403="Motorvejssammenløb",I403="Motorvejsvekselstrækning",I403="Sideanlæg"),Beregningsark!AP403*Beregningsark!J403*Beregningsark!K403*Beregningsark!L403*Beregningsark!N403*Beregningsark!P403*Beregningsark!R403*Beregningsark!S403*Beregningsark!X403*Beregningsark!Y403*Beregningsark!Z403*Beregningsark!AB403*Beregningsark!AD403*Beregningsark!AI403*Beregningsark!AJ403,Beregningsark!AP403*Beregningsark!J403*Beregningsark!K403*Beregningsark!L403*Beregningsark!N403*Beregningsark!P403*Beregningsark!R403*Beregningsark!S403*Beregningsark!X403*Beregningsark!Y403*Beregningsark!Z403*Beregningsark!AB403*Beregningsark!AD403*Beregningsark!AI403*Beregningsark!AJ403*0.7672))</f>
        <v/>
      </c>
      <c r="Q403" s="15" t="str">
        <f t="shared" si="19"/>
        <v/>
      </c>
      <c r="R403" s="17" t="str">
        <f t="shared" si="20"/>
        <v/>
      </c>
    </row>
    <row r="404" spans="1:18" x14ac:dyDescent="0.25">
      <c r="A404" s="4" t="str">
        <f>IF(Inddata!A419="","",Inddata!A419)</f>
        <v/>
      </c>
      <c r="B404" s="4" t="str">
        <f>IF(Inddata!B419="","",Inddata!B419)</f>
        <v/>
      </c>
      <c r="C404" s="4" t="str">
        <f>IF(Inddata!C419="","",Inddata!C419)</f>
        <v/>
      </c>
      <c r="D404" s="4" t="str">
        <f>IF(Inddata!D419="","",Inddata!D419)</f>
        <v/>
      </c>
      <c r="E404" s="4" t="str">
        <f>IF(Inddata!E419="","",Inddata!E419)</f>
        <v/>
      </c>
      <c r="F404" s="4" t="str">
        <f>IF(Inddata!F419="","",Inddata!F419)</f>
        <v/>
      </c>
      <c r="G404" s="4">
        <f>IF(Inddata!G419="","",Inddata!G419)</f>
        <v>0</v>
      </c>
      <c r="H404" s="4" t="str">
        <f>IF(Inddata!H419&gt;0.5,Inddata!H419,"")</f>
        <v/>
      </c>
      <c r="I404" s="4" t="str">
        <f>IF(Inddata!I419="","",Inddata!I419)</f>
        <v/>
      </c>
      <c r="J404" s="15" t="str">
        <f>IF(Beregningsark!AQ404="","",IF(OR(I404="Motorvejsstrækning",I404="Frakørselsflettestrækning",I404="Tilkørselsflettestrækning",I404="Motorvejsforgrening",I404="Motorvejssammenløb",I404="Motorvejsvekselstrækning",I404="Sideanlæg"),Beregningsark!AK404*Beregningsark!J404*Beregningsark!K404*Beregningsark!L404*Beregningsark!N404*Beregningsark!P404*Beregningsark!R404*Beregningsark!S404*Beregningsark!T404*Beregningsark!Y404*Beregningsark!Z404*Beregningsark!AB404*Beregningsark!AD404*Beregningsark!AF404*Beregningsark!AJ404,Beregningsark!AK404*Beregningsark!J404*Beregningsark!K404*Beregningsark!L404*Beregningsark!N404*Beregningsark!P404*Beregningsark!R404*Beregningsark!S404*Beregningsark!T404*Beregningsark!Y404*Beregningsark!Z404*Beregningsark!AB404*Beregningsark!AD404*Beregningsark!AF404*Beregningsark!AJ404*0.7672))</f>
        <v/>
      </c>
      <c r="K404" s="15" t="str">
        <f>IF(Beregningsark!AQ404="","",IF(OR(I404="Motorvejsstrækning",I404="Frakørselsflettestrækning",I404="Tilkørselsflettestrækning",I404="Motorvejsforgrening",I404="Motorvejssammenløb",I404="Motorvejsvekselstrækning",I404="Sideanlæg"),Beregningsark!AL404*Beregningsark!J404*Beregningsark!K404*Beregningsark!M404*Beregningsark!O404*Beregningsark!P404*Beregningsark!Q404*Beregningsark!R404*Beregningsark!S404*Beregningsark!T404*Beregningsark!Y404*Beregningsark!AA404*Beregningsark!AC404*Beregningsark!AE404*Beregningsark!AG404*Beregningsark!AJ404,Beregningsark!AL404*Beregningsark!J404*Beregningsark!K404*Beregningsark!M404*Beregningsark!O404*Beregningsark!P404*Beregningsark!Q404*Beregningsark!R404*Beregningsark!S404*Beregningsark!T404*Beregningsark!Y404*Beregningsark!AA404*Beregningsark!AC404*Beregningsark!AE404*Beregningsark!AG404*Beregningsark!AJ404*0.8833))</f>
        <v/>
      </c>
      <c r="L404" s="15" t="str">
        <f>IF(Beregningsark!AQ404="","",IF(OR(I404="Motorvejsstrækning",I404="Frakørselsflettestrækning",I404="Tilkørselsflettestrækning",I404="Motorvejsforgrening",I404="Motorvejssammenløb",I404="Motorvejsvekselstrækning",I404="Sideanlæg"),Beregningsark!AM404*Beregningsark!J404*Beregningsark!K404*Beregningsark!M404*Beregningsark!O404*Beregningsark!P404*Beregningsark!Q404*Beregningsark!R404*Beregningsark!S404*Beregningsark!U404*Beregningsark!Y404*Beregningsark!AA404*Beregningsark!AC404*Beregningsark!AE404*Beregningsark!AG404*Beregningsark!AJ404,Beregningsark!AM404*Beregningsark!J404*Beregningsark!K404*Beregningsark!M404*Beregningsark!O404*Beregningsark!P404*Beregningsark!Q404*Beregningsark!R404*Beregningsark!S404*Beregningsark!U404*Beregningsark!Y404*Beregningsark!AA404*Beregningsark!AC404*Beregningsark!AE404*Beregningsark!AG404*Beregningsark!AJ404*1.1176))</f>
        <v/>
      </c>
      <c r="M404" s="15" t="str">
        <f t="shared" si="18"/>
        <v/>
      </c>
      <c r="N404" s="15" t="str">
        <f>IF(Beregningsark!AQ404="","",IF(OR(I404="Motorvejsstrækning",I404="Frakørselsflettestrækning",I404="Tilkørselsflettestrækning",I404="Motorvejsforgrening",I404="Motorvejssammenløb",I404="Motorvejsvekselstrækning",I404="Sideanlæg"),Beregningsark!AN404*Beregningsark!J404*Beregningsark!K404*Beregningsark!L404*Beregningsark!N404*Beregningsark!P404*Beregningsark!R404*Beregningsark!S404*Beregningsark!V404*Beregningsark!Y404*Beregningsark!Z404*Beregningsark!AB404*Beregningsark!AD404*Beregningsark!AH404*Beregningsark!AJ404,Beregningsark!AN404*Beregningsark!J404*Beregningsark!K404*Beregningsark!L404*Beregningsark!N404*Beregningsark!P404*Beregningsark!R404*Beregningsark!S404*Beregningsark!V404*Beregningsark!Y404*Beregningsark!Z404*Beregningsark!AB404*Beregningsark!AD404*Beregningsark!AH404*Beregningsark!AJ404*0.7672))</f>
        <v/>
      </c>
      <c r="O404" s="15" t="str">
        <f>IF(Beregningsark!AQ404="","",IF(OR(I404="Motorvejsstrækning",I404="Frakørselsflettestrækning",I404="Tilkørselsflettestrækning",I404="Motorvejsforgrening",I404="Motorvejssammenløb",I404="Motorvejsvekselstrækning",I404="Sideanlæg"),Beregningsark!AO404*Beregningsark!J404*Beregningsark!K404*Beregningsark!L404*Beregningsark!N404*Beregningsark!P404*Beregningsark!R404*Beregningsark!S404*Beregningsark!W404*Beregningsark!Y404*Beregningsark!Z404*Beregningsark!AB404*Beregningsark!AD404*Beregningsark!AH404*Beregningsark!AJ404,Beregningsark!AO404*Beregningsark!J404*Beregningsark!K404*Beregningsark!L404*Beregningsark!N404*Beregningsark!P404*Beregningsark!R404*Beregningsark!S404*Beregningsark!W404*Beregningsark!Y404*Beregningsark!Z404*Beregningsark!AB404*Beregningsark!AD404*Beregningsark!AH404*Beregningsark!AJ404*0.7672))</f>
        <v/>
      </c>
      <c r="P404" s="15" t="str">
        <f>IF(Beregningsark!AQ404="","",IF(OR(I404="Motorvejsstrækning",I404="Frakørselsflettestrækning",I404="Tilkørselsflettestrækning",I404="Motorvejsforgrening",I404="Motorvejssammenløb",I404="Motorvejsvekselstrækning",I404="Sideanlæg"),Beregningsark!AP404*Beregningsark!J404*Beregningsark!K404*Beregningsark!L404*Beregningsark!N404*Beregningsark!P404*Beregningsark!R404*Beregningsark!S404*Beregningsark!X404*Beregningsark!Y404*Beregningsark!Z404*Beregningsark!AB404*Beregningsark!AD404*Beregningsark!AI404*Beregningsark!AJ404,Beregningsark!AP404*Beregningsark!J404*Beregningsark!K404*Beregningsark!L404*Beregningsark!N404*Beregningsark!P404*Beregningsark!R404*Beregningsark!S404*Beregningsark!X404*Beregningsark!Y404*Beregningsark!Z404*Beregningsark!AB404*Beregningsark!AD404*Beregningsark!AI404*Beregningsark!AJ404*0.7672))</f>
        <v/>
      </c>
      <c r="Q404" s="15" t="str">
        <f t="shared" si="19"/>
        <v/>
      </c>
      <c r="R404" s="17" t="str">
        <f t="shared" si="20"/>
        <v/>
      </c>
    </row>
    <row r="405" spans="1:18" x14ac:dyDescent="0.25">
      <c r="A405" s="4" t="str">
        <f>IF(Inddata!A420="","",Inddata!A420)</f>
        <v/>
      </c>
      <c r="B405" s="4" t="str">
        <f>IF(Inddata!B420="","",Inddata!B420)</f>
        <v/>
      </c>
      <c r="C405" s="4" t="str">
        <f>IF(Inddata!C420="","",Inddata!C420)</f>
        <v/>
      </c>
      <c r="D405" s="4" t="str">
        <f>IF(Inddata!D420="","",Inddata!D420)</f>
        <v/>
      </c>
      <c r="E405" s="4" t="str">
        <f>IF(Inddata!E420="","",Inddata!E420)</f>
        <v/>
      </c>
      <c r="F405" s="4" t="str">
        <f>IF(Inddata!F420="","",Inddata!F420)</f>
        <v/>
      </c>
      <c r="G405" s="4">
        <f>IF(Inddata!G420="","",Inddata!G420)</f>
        <v>0</v>
      </c>
      <c r="H405" s="4" t="str">
        <f>IF(Inddata!H420&gt;0.5,Inddata!H420,"")</f>
        <v/>
      </c>
      <c r="I405" s="4" t="str">
        <f>IF(Inddata!I420="","",Inddata!I420)</f>
        <v/>
      </c>
      <c r="J405" s="15" t="str">
        <f>IF(Beregningsark!AQ405="","",IF(OR(I405="Motorvejsstrækning",I405="Frakørselsflettestrækning",I405="Tilkørselsflettestrækning",I405="Motorvejsforgrening",I405="Motorvejssammenløb",I405="Motorvejsvekselstrækning",I405="Sideanlæg"),Beregningsark!AK405*Beregningsark!J405*Beregningsark!K405*Beregningsark!L405*Beregningsark!N405*Beregningsark!P405*Beregningsark!R405*Beregningsark!S405*Beregningsark!T405*Beregningsark!Y405*Beregningsark!Z405*Beregningsark!AB405*Beregningsark!AD405*Beregningsark!AF405*Beregningsark!AJ405,Beregningsark!AK405*Beregningsark!J405*Beregningsark!K405*Beregningsark!L405*Beregningsark!N405*Beregningsark!P405*Beregningsark!R405*Beregningsark!S405*Beregningsark!T405*Beregningsark!Y405*Beregningsark!Z405*Beregningsark!AB405*Beregningsark!AD405*Beregningsark!AF405*Beregningsark!AJ405*0.7672))</f>
        <v/>
      </c>
      <c r="K405" s="15" t="str">
        <f>IF(Beregningsark!AQ405="","",IF(OR(I405="Motorvejsstrækning",I405="Frakørselsflettestrækning",I405="Tilkørselsflettestrækning",I405="Motorvejsforgrening",I405="Motorvejssammenløb",I405="Motorvejsvekselstrækning",I405="Sideanlæg"),Beregningsark!AL405*Beregningsark!J405*Beregningsark!K405*Beregningsark!M405*Beregningsark!O405*Beregningsark!P405*Beregningsark!Q405*Beregningsark!R405*Beregningsark!S405*Beregningsark!T405*Beregningsark!Y405*Beregningsark!AA405*Beregningsark!AC405*Beregningsark!AE405*Beregningsark!AG405*Beregningsark!AJ405,Beregningsark!AL405*Beregningsark!J405*Beregningsark!K405*Beregningsark!M405*Beregningsark!O405*Beregningsark!P405*Beregningsark!Q405*Beregningsark!R405*Beregningsark!S405*Beregningsark!T405*Beregningsark!Y405*Beregningsark!AA405*Beregningsark!AC405*Beregningsark!AE405*Beregningsark!AG405*Beregningsark!AJ405*0.8833))</f>
        <v/>
      </c>
      <c r="L405" s="15" t="str">
        <f>IF(Beregningsark!AQ405="","",IF(OR(I405="Motorvejsstrækning",I405="Frakørselsflettestrækning",I405="Tilkørselsflettestrækning",I405="Motorvejsforgrening",I405="Motorvejssammenløb",I405="Motorvejsvekselstrækning",I405="Sideanlæg"),Beregningsark!AM405*Beregningsark!J405*Beregningsark!K405*Beregningsark!M405*Beregningsark!O405*Beregningsark!P405*Beregningsark!Q405*Beregningsark!R405*Beregningsark!S405*Beregningsark!U405*Beregningsark!Y405*Beregningsark!AA405*Beregningsark!AC405*Beregningsark!AE405*Beregningsark!AG405*Beregningsark!AJ405,Beregningsark!AM405*Beregningsark!J405*Beregningsark!K405*Beregningsark!M405*Beregningsark!O405*Beregningsark!P405*Beregningsark!Q405*Beregningsark!R405*Beregningsark!S405*Beregningsark!U405*Beregningsark!Y405*Beregningsark!AA405*Beregningsark!AC405*Beregningsark!AE405*Beregningsark!AG405*Beregningsark!AJ405*1.1176))</f>
        <v/>
      </c>
      <c r="M405" s="15" t="str">
        <f t="shared" si="18"/>
        <v/>
      </c>
      <c r="N405" s="15" t="str">
        <f>IF(Beregningsark!AQ405="","",IF(OR(I405="Motorvejsstrækning",I405="Frakørselsflettestrækning",I405="Tilkørselsflettestrækning",I405="Motorvejsforgrening",I405="Motorvejssammenløb",I405="Motorvejsvekselstrækning",I405="Sideanlæg"),Beregningsark!AN405*Beregningsark!J405*Beregningsark!K405*Beregningsark!L405*Beregningsark!N405*Beregningsark!P405*Beregningsark!R405*Beregningsark!S405*Beregningsark!V405*Beregningsark!Y405*Beregningsark!Z405*Beregningsark!AB405*Beregningsark!AD405*Beregningsark!AH405*Beregningsark!AJ405,Beregningsark!AN405*Beregningsark!J405*Beregningsark!K405*Beregningsark!L405*Beregningsark!N405*Beregningsark!P405*Beregningsark!R405*Beregningsark!S405*Beregningsark!V405*Beregningsark!Y405*Beregningsark!Z405*Beregningsark!AB405*Beregningsark!AD405*Beregningsark!AH405*Beregningsark!AJ405*0.7672))</f>
        <v/>
      </c>
      <c r="O405" s="15" t="str">
        <f>IF(Beregningsark!AQ405="","",IF(OR(I405="Motorvejsstrækning",I405="Frakørselsflettestrækning",I405="Tilkørselsflettestrækning",I405="Motorvejsforgrening",I405="Motorvejssammenløb",I405="Motorvejsvekselstrækning",I405="Sideanlæg"),Beregningsark!AO405*Beregningsark!J405*Beregningsark!K405*Beregningsark!L405*Beregningsark!N405*Beregningsark!P405*Beregningsark!R405*Beregningsark!S405*Beregningsark!W405*Beregningsark!Y405*Beregningsark!Z405*Beregningsark!AB405*Beregningsark!AD405*Beregningsark!AH405*Beregningsark!AJ405,Beregningsark!AO405*Beregningsark!J405*Beregningsark!K405*Beregningsark!L405*Beregningsark!N405*Beregningsark!P405*Beregningsark!R405*Beregningsark!S405*Beregningsark!W405*Beregningsark!Y405*Beregningsark!Z405*Beregningsark!AB405*Beregningsark!AD405*Beregningsark!AH405*Beregningsark!AJ405*0.7672))</f>
        <v/>
      </c>
      <c r="P405" s="15" t="str">
        <f>IF(Beregningsark!AQ405="","",IF(OR(I405="Motorvejsstrækning",I405="Frakørselsflettestrækning",I405="Tilkørselsflettestrækning",I405="Motorvejsforgrening",I405="Motorvejssammenløb",I405="Motorvejsvekselstrækning",I405="Sideanlæg"),Beregningsark!AP405*Beregningsark!J405*Beregningsark!K405*Beregningsark!L405*Beregningsark!N405*Beregningsark!P405*Beregningsark!R405*Beregningsark!S405*Beregningsark!X405*Beregningsark!Y405*Beregningsark!Z405*Beregningsark!AB405*Beregningsark!AD405*Beregningsark!AI405*Beregningsark!AJ405,Beregningsark!AP405*Beregningsark!J405*Beregningsark!K405*Beregningsark!L405*Beregningsark!N405*Beregningsark!P405*Beregningsark!R405*Beregningsark!S405*Beregningsark!X405*Beregningsark!Y405*Beregningsark!Z405*Beregningsark!AB405*Beregningsark!AD405*Beregningsark!AI405*Beregningsark!AJ405*0.7672))</f>
        <v/>
      </c>
      <c r="Q405" s="15" t="str">
        <f t="shared" si="19"/>
        <v/>
      </c>
      <c r="R405" s="17" t="str">
        <f t="shared" si="20"/>
        <v/>
      </c>
    </row>
    <row r="406" spans="1:18" x14ac:dyDescent="0.25">
      <c r="A406" s="4" t="str">
        <f>IF(Inddata!A421="","",Inddata!A421)</f>
        <v/>
      </c>
      <c r="B406" s="4" t="str">
        <f>IF(Inddata!B421="","",Inddata!B421)</f>
        <v/>
      </c>
      <c r="C406" s="4" t="str">
        <f>IF(Inddata!C421="","",Inddata!C421)</f>
        <v/>
      </c>
      <c r="D406" s="4" t="str">
        <f>IF(Inddata!D421="","",Inddata!D421)</f>
        <v/>
      </c>
      <c r="E406" s="4" t="str">
        <f>IF(Inddata!E421="","",Inddata!E421)</f>
        <v/>
      </c>
      <c r="F406" s="4" t="str">
        <f>IF(Inddata!F421="","",Inddata!F421)</f>
        <v/>
      </c>
      <c r="G406" s="4">
        <f>IF(Inddata!G421="","",Inddata!G421)</f>
        <v>0</v>
      </c>
      <c r="H406" s="4" t="str">
        <f>IF(Inddata!H421&gt;0.5,Inddata!H421,"")</f>
        <v/>
      </c>
      <c r="I406" s="4" t="str">
        <f>IF(Inddata!I421="","",Inddata!I421)</f>
        <v/>
      </c>
      <c r="J406" s="15" t="str">
        <f>IF(Beregningsark!AQ406="","",IF(OR(I406="Motorvejsstrækning",I406="Frakørselsflettestrækning",I406="Tilkørselsflettestrækning",I406="Motorvejsforgrening",I406="Motorvejssammenløb",I406="Motorvejsvekselstrækning",I406="Sideanlæg"),Beregningsark!AK406*Beregningsark!J406*Beregningsark!K406*Beregningsark!L406*Beregningsark!N406*Beregningsark!P406*Beregningsark!R406*Beregningsark!S406*Beregningsark!T406*Beregningsark!Y406*Beregningsark!Z406*Beregningsark!AB406*Beregningsark!AD406*Beregningsark!AF406*Beregningsark!AJ406,Beregningsark!AK406*Beregningsark!J406*Beregningsark!K406*Beregningsark!L406*Beregningsark!N406*Beregningsark!P406*Beregningsark!R406*Beregningsark!S406*Beregningsark!T406*Beregningsark!Y406*Beregningsark!Z406*Beregningsark!AB406*Beregningsark!AD406*Beregningsark!AF406*Beregningsark!AJ406*0.7672))</f>
        <v/>
      </c>
      <c r="K406" s="15" t="str">
        <f>IF(Beregningsark!AQ406="","",IF(OR(I406="Motorvejsstrækning",I406="Frakørselsflettestrækning",I406="Tilkørselsflettestrækning",I406="Motorvejsforgrening",I406="Motorvejssammenløb",I406="Motorvejsvekselstrækning",I406="Sideanlæg"),Beregningsark!AL406*Beregningsark!J406*Beregningsark!K406*Beregningsark!M406*Beregningsark!O406*Beregningsark!P406*Beregningsark!Q406*Beregningsark!R406*Beregningsark!S406*Beregningsark!T406*Beregningsark!Y406*Beregningsark!AA406*Beregningsark!AC406*Beregningsark!AE406*Beregningsark!AG406*Beregningsark!AJ406,Beregningsark!AL406*Beregningsark!J406*Beregningsark!K406*Beregningsark!M406*Beregningsark!O406*Beregningsark!P406*Beregningsark!Q406*Beregningsark!R406*Beregningsark!S406*Beregningsark!T406*Beregningsark!Y406*Beregningsark!AA406*Beregningsark!AC406*Beregningsark!AE406*Beregningsark!AG406*Beregningsark!AJ406*0.8833))</f>
        <v/>
      </c>
      <c r="L406" s="15" t="str">
        <f>IF(Beregningsark!AQ406="","",IF(OR(I406="Motorvejsstrækning",I406="Frakørselsflettestrækning",I406="Tilkørselsflettestrækning",I406="Motorvejsforgrening",I406="Motorvejssammenløb",I406="Motorvejsvekselstrækning",I406="Sideanlæg"),Beregningsark!AM406*Beregningsark!J406*Beregningsark!K406*Beregningsark!M406*Beregningsark!O406*Beregningsark!P406*Beregningsark!Q406*Beregningsark!R406*Beregningsark!S406*Beregningsark!U406*Beregningsark!Y406*Beregningsark!AA406*Beregningsark!AC406*Beregningsark!AE406*Beregningsark!AG406*Beregningsark!AJ406,Beregningsark!AM406*Beregningsark!J406*Beregningsark!K406*Beregningsark!M406*Beregningsark!O406*Beregningsark!P406*Beregningsark!Q406*Beregningsark!R406*Beregningsark!S406*Beregningsark!U406*Beregningsark!Y406*Beregningsark!AA406*Beregningsark!AC406*Beregningsark!AE406*Beregningsark!AG406*Beregningsark!AJ406*1.1176))</f>
        <v/>
      </c>
      <c r="M406" s="15" t="str">
        <f t="shared" si="18"/>
        <v/>
      </c>
      <c r="N406" s="15" t="str">
        <f>IF(Beregningsark!AQ406="","",IF(OR(I406="Motorvejsstrækning",I406="Frakørselsflettestrækning",I406="Tilkørselsflettestrækning",I406="Motorvejsforgrening",I406="Motorvejssammenløb",I406="Motorvejsvekselstrækning",I406="Sideanlæg"),Beregningsark!AN406*Beregningsark!J406*Beregningsark!K406*Beregningsark!L406*Beregningsark!N406*Beregningsark!P406*Beregningsark!R406*Beregningsark!S406*Beregningsark!V406*Beregningsark!Y406*Beregningsark!Z406*Beregningsark!AB406*Beregningsark!AD406*Beregningsark!AH406*Beregningsark!AJ406,Beregningsark!AN406*Beregningsark!J406*Beregningsark!K406*Beregningsark!L406*Beregningsark!N406*Beregningsark!P406*Beregningsark!R406*Beregningsark!S406*Beregningsark!V406*Beregningsark!Y406*Beregningsark!Z406*Beregningsark!AB406*Beregningsark!AD406*Beregningsark!AH406*Beregningsark!AJ406*0.7672))</f>
        <v/>
      </c>
      <c r="O406" s="15" t="str">
        <f>IF(Beregningsark!AQ406="","",IF(OR(I406="Motorvejsstrækning",I406="Frakørselsflettestrækning",I406="Tilkørselsflettestrækning",I406="Motorvejsforgrening",I406="Motorvejssammenløb",I406="Motorvejsvekselstrækning",I406="Sideanlæg"),Beregningsark!AO406*Beregningsark!J406*Beregningsark!K406*Beregningsark!L406*Beregningsark!N406*Beregningsark!P406*Beregningsark!R406*Beregningsark!S406*Beregningsark!W406*Beregningsark!Y406*Beregningsark!Z406*Beregningsark!AB406*Beregningsark!AD406*Beregningsark!AH406*Beregningsark!AJ406,Beregningsark!AO406*Beregningsark!J406*Beregningsark!K406*Beregningsark!L406*Beregningsark!N406*Beregningsark!P406*Beregningsark!R406*Beregningsark!S406*Beregningsark!W406*Beregningsark!Y406*Beregningsark!Z406*Beregningsark!AB406*Beregningsark!AD406*Beregningsark!AH406*Beregningsark!AJ406*0.7672))</f>
        <v/>
      </c>
      <c r="P406" s="15" t="str">
        <f>IF(Beregningsark!AQ406="","",IF(OR(I406="Motorvejsstrækning",I406="Frakørselsflettestrækning",I406="Tilkørselsflettestrækning",I406="Motorvejsforgrening",I406="Motorvejssammenløb",I406="Motorvejsvekselstrækning",I406="Sideanlæg"),Beregningsark!AP406*Beregningsark!J406*Beregningsark!K406*Beregningsark!L406*Beregningsark!N406*Beregningsark!P406*Beregningsark!R406*Beregningsark!S406*Beregningsark!X406*Beregningsark!Y406*Beregningsark!Z406*Beregningsark!AB406*Beregningsark!AD406*Beregningsark!AI406*Beregningsark!AJ406,Beregningsark!AP406*Beregningsark!J406*Beregningsark!K406*Beregningsark!L406*Beregningsark!N406*Beregningsark!P406*Beregningsark!R406*Beregningsark!S406*Beregningsark!X406*Beregningsark!Y406*Beregningsark!Z406*Beregningsark!AB406*Beregningsark!AD406*Beregningsark!AI406*Beregningsark!AJ406*0.7672))</f>
        <v/>
      </c>
      <c r="Q406" s="15" t="str">
        <f t="shared" si="19"/>
        <v/>
      </c>
      <c r="R406" s="17" t="str">
        <f t="shared" si="20"/>
        <v/>
      </c>
    </row>
    <row r="407" spans="1:18" x14ac:dyDescent="0.25">
      <c r="A407" s="4" t="str">
        <f>IF(Inddata!A422="","",Inddata!A422)</f>
        <v/>
      </c>
      <c r="B407" s="4" t="str">
        <f>IF(Inddata!B422="","",Inddata!B422)</f>
        <v/>
      </c>
      <c r="C407" s="4" t="str">
        <f>IF(Inddata!C422="","",Inddata!C422)</f>
        <v/>
      </c>
      <c r="D407" s="4" t="str">
        <f>IF(Inddata!D422="","",Inddata!D422)</f>
        <v/>
      </c>
      <c r="E407" s="4" t="str">
        <f>IF(Inddata!E422="","",Inddata!E422)</f>
        <v/>
      </c>
      <c r="F407" s="4" t="str">
        <f>IF(Inddata!F422="","",Inddata!F422)</f>
        <v/>
      </c>
      <c r="G407" s="4">
        <f>IF(Inddata!G422="","",Inddata!G422)</f>
        <v>0</v>
      </c>
      <c r="H407" s="4" t="str">
        <f>IF(Inddata!H422&gt;0.5,Inddata!H422,"")</f>
        <v/>
      </c>
      <c r="I407" s="4" t="str">
        <f>IF(Inddata!I422="","",Inddata!I422)</f>
        <v/>
      </c>
      <c r="J407" s="15" t="str">
        <f>IF(Beregningsark!AQ407="","",IF(OR(I407="Motorvejsstrækning",I407="Frakørselsflettestrækning",I407="Tilkørselsflettestrækning",I407="Motorvejsforgrening",I407="Motorvejssammenløb",I407="Motorvejsvekselstrækning",I407="Sideanlæg"),Beregningsark!AK407*Beregningsark!J407*Beregningsark!K407*Beregningsark!L407*Beregningsark!N407*Beregningsark!P407*Beregningsark!R407*Beregningsark!S407*Beregningsark!T407*Beregningsark!Y407*Beregningsark!Z407*Beregningsark!AB407*Beregningsark!AD407*Beregningsark!AF407*Beregningsark!AJ407,Beregningsark!AK407*Beregningsark!J407*Beregningsark!K407*Beregningsark!L407*Beregningsark!N407*Beregningsark!P407*Beregningsark!R407*Beregningsark!S407*Beregningsark!T407*Beregningsark!Y407*Beregningsark!Z407*Beregningsark!AB407*Beregningsark!AD407*Beregningsark!AF407*Beregningsark!AJ407*0.7672))</f>
        <v/>
      </c>
      <c r="K407" s="15" t="str">
        <f>IF(Beregningsark!AQ407="","",IF(OR(I407="Motorvejsstrækning",I407="Frakørselsflettestrækning",I407="Tilkørselsflettestrækning",I407="Motorvejsforgrening",I407="Motorvejssammenløb",I407="Motorvejsvekselstrækning",I407="Sideanlæg"),Beregningsark!AL407*Beregningsark!J407*Beregningsark!K407*Beregningsark!M407*Beregningsark!O407*Beregningsark!P407*Beregningsark!Q407*Beregningsark!R407*Beregningsark!S407*Beregningsark!T407*Beregningsark!Y407*Beregningsark!AA407*Beregningsark!AC407*Beregningsark!AE407*Beregningsark!AG407*Beregningsark!AJ407,Beregningsark!AL407*Beregningsark!J407*Beregningsark!K407*Beregningsark!M407*Beregningsark!O407*Beregningsark!P407*Beregningsark!Q407*Beregningsark!R407*Beregningsark!S407*Beregningsark!T407*Beregningsark!Y407*Beregningsark!AA407*Beregningsark!AC407*Beregningsark!AE407*Beregningsark!AG407*Beregningsark!AJ407*0.8833))</f>
        <v/>
      </c>
      <c r="L407" s="15" t="str">
        <f>IF(Beregningsark!AQ407="","",IF(OR(I407="Motorvejsstrækning",I407="Frakørselsflettestrækning",I407="Tilkørselsflettestrækning",I407="Motorvejsforgrening",I407="Motorvejssammenløb",I407="Motorvejsvekselstrækning",I407="Sideanlæg"),Beregningsark!AM407*Beregningsark!J407*Beregningsark!K407*Beregningsark!M407*Beregningsark!O407*Beregningsark!P407*Beregningsark!Q407*Beregningsark!R407*Beregningsark!S407*Beregningsark!U407*Beregningsark!Y407*Beregningsark!AA407*Beregningsark!AC407*Beregningsark!AE407*Beregningsark!AG407*Beregningsark!AJ407,Beregningsark!AM407*Beregningsark!J407*Beregningsark!K407*Beregningsark!M407*Beregningsark!O407*Beregningsark!P407*Beregningsark!Q407*Beregningsark!R407*Beregningsark!S407*Beregningsark!U407*Beregningsark!Y407*Beregningsark!AA407*Beregningsark!AC407*Beregningsark!AE407*Beregningsark!AG407*Beregningsark!AJ407*1.1176))</f>
        <v/>
      </c>
      <c r="M407" s="15" t="str">
        <f t="shared" si="18"/>
        <v/>
      </c>
      <c r="N407" s="15" t="str">
        <f>IF(Beregningsark!AQ407="","",IF(OR(I407="Motorvejsstrækning",I407="Frakørselsflettestrækning",I407="Tilkørselsflettestrækning",I407="Motorvejsforgrening",I407="Motorvejssammenløb",I407="Motorvejsvekselstrækning",I407="Sideanlæg"),Beregningsark!AN407*Beregningsark!J407*Beregningsark!K407*Beregningsark!L407*Beregningsark!N407*Beregningsark!P407*Beregningsark!R407*Beregningsark!S407*Beregningsark!V407*Beregningsark!Y407*Beregningsark!Z407*Beregningsark!AB407*Beregningsark!AD407*Beregningsark!AH407*Beregningsark!AJ407,Beregningsark!AN407*Beregningsark!J407*Beregningsark!K407*Beregningsark!L407*Beregningsark!N407*Beregningsark!P407*Beregningsark!R407*Beregningsark!S407*Beregningsark!V407*Beregningsark!Y407*Beregningsark!Z407*Beregningsark!AB407*Beregningsark!AD407*Beregningsark!AH407*Beregningsark!AJ407*0.7672))</f>
        <v/>
      </c>
      <c r="O407" s="15" t="str">
        <f>IF(Beregningsark!AQ407="","",IF(OR(I407="Motorvejsstrækning",I407="Frakørselsflettestrækning",I407="Tilkørselsflettestrækning",I407="Motorvejsforgrening",I407="Motorvejssammenløb",I407="Motorvejsvekselstrækning",I407="Sideanlæg"),Beregningsark!AO407*Beregningsark!J407*Beregningsark!K407*Beregningsark!L407*Beregningsark!N407*Beregningsark!P407*Beregningsark!R407*Beregningsark!S407*Beregningsark!W407*Beregningsark!Y407*Beregningsark!Z407*Beregningsark!AB407*Beregningsark!AD407*Beregningsark!AH407*Beregningsark!AJ407,Beregningsark!AO407*Beregningsark!J407*Beregningsark!K407*Beregningsark!L407*Beregningsark!N407*Beregningsark!P407*Beregningsark!R407*Beregningsark!S407*Beregningsark!W407*Beregningsark!Y407*Beregningsark!Z407*Beregningsark!AB407*Beregningsark!AD407*Beregningsark!AH407*Beregningsark!AJ407*0.7672))</f>
        <v/>
      </c>
      <c r="P407" s="15" t="str">
        <f>IF(Beregningsark!AQ407="","",IF(OR(I407="Motorvejsstrækning",I407="Frakørselsflettestrækning",I407="Tilkørselsflettestrækning",I407="Motorvejsforgrening",I407="Motorvejssammenløb",I407="Motorvejsvekselstrækning",I407="Sideanlæg"),Beregningsark!AP407*Beregningsark!J407*Beregningsark!K407*Beregningsark!L407*Beregningsark!N407*Beregningsark!P407*Beregningsark!R407*Beregningsark!S407*Beregningsark!X407*Beregningsark!Y407*Beregningsark!Z407*Beregningsark!AB407*Beregningsark!AD407*Beregningsark!AI407*Beregningsark!AJ407,Beregningsark!AP407*Beregningsark!J407*Beregningsark!K407*Beregningsark!L407*Beregningsark!N407*Beregningsark!P407*Beregningsark!R407*Beregningsark!S407*Beregningsark!X407*Beregningsark!Y407*Beregningsark!Z407*Beregningsark!AB407*Beregningsark!AD407*Beregningsark!AI407*Beregningsark!AJ407*0.7672))</f>
        <v/>
      </c>
      <c r="Q407" s="15" t="str">
        <f t="shared" si="19"/>
        <v/>
      </c>
      <c r="R407" s="17" t="str">
        <f t="shared" si="20"/>
        <v/>
      </c>
    </row>
    <row r="408" spans="1:18" x14ac:dyDescent="0.25">
      <c r="A408" s="4" t="str">
        <f>IF(Inddata!A423="","",Inddata!A423)</f>
        <v/>
      </c>
      <c r="B408" s="4" t="str">
        <f>IF(Inddata!B423="","",Inddata!B423)</f>
        <v/>
      </c>
      <c r="C408" s="4" t="str">
        <f>IF(Inddata!C423="","",Inddata!C423)</f>
        <v/>
      </c>
      <c r="D408" s="4" t="str">
        <f>IF(Inddata!D423="","",Inddata!D423)</f>
        <v/>
      </c>
      <c r="E408" s="4" t="str">
        <f>IF(Inddata!E423="","",Inddata!E423)</f>
        <v/>
      </c>
      <c r="F408" s="4" t="str">
        <f>IF(Inddata!F423="","",Inddata!F423)</f>
        <v/>
      </c>
      <c r="G408" s="4">
        <f>IF(Inddata!G423="","",Inddata!G423)</f>
        <v>0</v>
      </c>
      <c r="H408" s="4" t="str">
        <f>IF(Inddata!H423&gt;0.5,Inddata!H423,"")</f>
        <v/>
      </c>
      <c r="I408" s="4" t="str">
        <f>IF(Inddata!I423="","",Inddata!I423)</f>
        <v/>
      </c>
      <c r="J408" s="15" t="str">
        <f>IF(Beregningsark!AQ408="","",IF(OR(I408="Motorvejsstrækning",I408="Frakørselsflettestrækning",I408="Tilkørselsflettestrækning",I408="Motorvejsforgrening",I408="Motorvejssammenløb",I408="Motorvejsvekselstrækning",I408="Sideanlæg"),Beregningsark!AK408*Beregningsark!J408*Beregningsark!K408*Beregningsark!L408*Beregningsark!N408*Beregningsark!P408*Beregningsark!R408*Beregningsark!S408*Beregningsark!T408*Beregningsark!Y408*Beregningsark!Z408*Beregningsark!AB408*Beregningsark!AD408*Beregningsark!AF408*Beregningsark!AJ408,Beregningsark!AK408*Beregningsark!J408*Beregningsark!K408*Beregningsark!L408*Beregningsark!N408*Beregningsark!P408*Beregningsark!R408*Beregningsark!S408*Beregningsark!T408*Beregningsark!Y408*Beregningsark!Z408*Beregningsark!AB408*Beregningsark!AD408*Beregningsark!AF408*Beregningsark!AJ408*0.7672))</f>
        <v/>
      </c>
      <c r="K408" s="15" t="str">
        <f>IF(Beregningsark!AQ408="","",IF(OR(I408="Motorvejsstrækning",I408="Frakørselsflettestrækning",I408="Tilkørselsflettestrækning",I408="Motorvejsforgrening",I408="Motorvejssammenløb",I408="Motorvejsvekselstrækning",I408="Sideanlæg"),Beregningsark!AL408*Beregningsark!J408*Beregningsark!K408*Beregningsark!M408*Beregningsark!O408*Beregningsark!P408*Beregningsark!Q408*Beregningsark!R408*Beregningsark!S408*Beregningsark!T408*Beregningsark!Y408*Beregningsark!AA408*Beregningsark!AC408*Beregningsark!AE408*Beregningsark!AG408*Beregningsark!AJ408,Beregningsark!AL408*Beregningsark!J408*Beregningsark!K408*Beregningsark!M408*Beregningsark!O408*Beregningsark!P408*Beregningsark!Q408*Beregningsark!R408*Beregningsark!S408*Beregningsark!T408*Beregningsark!Y408*Beregningsark!AA408*Beregningsark!AC408*Beregningsark!AE408*Beregningsark!AG408*Beregningsark!AJ408*0.8833))</f>
        <v/>
      </c>
      <c r="L408" s="15" t="str">
        <f>IF(Beregningsark!AQ408="","",IF(OR(I408="Motorvejsstrækning",I408="Frakørselsflettestrækning",I408="Tilkørselsflettestrækning",I408="Motorvejsforgrening",I408="Motorvejssammenløb",I408="Motorvejsvekselstrækning",I408="Sideanlæg"),Beregningsark!AM408*Beregningsark!J408*Beregningsark!K408*Beregningsark!M408*Beregningsark!O408*Beregningsark!P408*Beregningsark!Q408*Beregningsark!R408*Beregningsark!S408*Beregningsark!U408*Beregningsark!Y408*Beregningsark!AA408*Beregningsark!AC408*Beregningsark!AE408*Beregningsark!AG408*Beregningsark!AJ408,Beregningsark!AM408*Beregningsark!J408*Beregningsark!K408*Beregningsark!M408*Beregningsark!O408*Beregningsark!P408*Beregningsark!Q408*Beregningsark!R408*Beregningsark!S408*Beregningsark!U408*Beregningsark!Y408*Beregningsark!AA408*Beregningsark!AC408*Beregningsark!AE408*Beregningsark!AG408*Beregningsark!AJ408*1.1176))</f>
        <v/>
      </c>
      <c r="M408" s="15" t="str">
        <f t="shared" si="18"/>
        <v/>
      </c>
      <c r="N408" s="15" t="str">
        <f>IF(Beregningsark!AQ408="","",IF(OR(I408="Motorvejsstrækning",I408="Frakørselsflettestrækning",I408="Tilkørselsflettestrækning",I408="Motorvejsforgrening",I408="Motorvejssammenløb",I408="Motorvejsvekselstrækning",I408="Sideanlæg"),Beregningsark!AN408*Beregningsark!J408*Beregningsark!K408*Beregningsark!L408*Beregningsark!N408*Beregningsark!P408*Beregningsark!R408*Beregningsark!S408*Beregningsark!V408*Beregningsark!Y408*Beregningsark!Z408*Beregningsark!AB408*Beregningsark!AD408*Beregningsark!AH408*Beregningsark!AJ408,Beregningsark!AN408*Beregningsark!J408*Beregningsark!K408*Beregningsark!L408*Beregningsark!N408*Beregningsark!P408*Beregningsark!R408*Beregningsark!S408*Beregningsark!V408*Beregningsark!Y408*Beregningsark!Z408*Beregningsark!AB408*Beregningsark!AD408*Beregningsark!AH408*Beregningsark!AJ408*0.7672))</f>
        <v/>
      </c>
      <c r="O408" s="15" t="str">
        <f>IF(Beregningsark!AQ408="","",IF(OR(I408="Motorvejsstrækning",I408="Frakørselsflettestrækning",I408="Tilkørselsflettestrækning",I408="Motorvejsforgrening",I408="Motorvejssammenløb",I408="Motorvejsvekselstrækning",I408="Sideanlæg"),Beregningsark!AO408*Beregningsark!J408*Beregningsark!K408*Beregningsark!L408*Beregningsark!N408*Beregningsark!P408*Beregningsark!R408*Beregningsark!S408*Beregningsark!W408*Beregningsark!Y408*Beregningsark!Z408*Beregningsark!AB408*Beregningsark!AD408*Beregningsark!AH408*Beregningsark!AJ408,Beregningsark!AO408*Beregningsark!J408*Beregningsark!K408*Beregningsark!L408*Beregningsark!N408*Beregningsark!P408*Beregningsark!R408*Beregningsark!S408*Beregningsark!W408*Beregningsark!Y408*Beregningsark!Z408*Beregningsark!AB408*Beregningsark!AD408*Beregningsark!AH408*Beregningsark!AJ408*0.7672))</f>
        <v/>
      </c>
      <c r="P408" s="15" t="str">
        <f>IF(Beregningsark!AQ408="","",IF(OR(I408="Motorvejsstrækning",I408="Frakørselsflettestrækning",I408="Tilkørselsflettestrækning",I408="Motorvejsforgrening",I408="Motorvejssammenløb",I408="Motorvejsvekselstrækning",I408="Sideanlæg"),Beregningsark!AP408*Beregningsark!J408*Beregningsark!K408*Beregningsark!L408*Beregningsark!N408*Beregningsark!P408*Beregningsark!R408*Beregningsark!S408*Beregningsark!X408*Beregningsark!Y408*Beregningsark!Z408*Beregningsark!AB408*Beregningsark!AD408*Beregningsark!AI408*Beregningsark!AJ408,Beregningsark!AP408*Beregningsark!J408*Beregningsark!K408*Beregningsark!L408*Beregningsark!N408*Beregningsark!P408*Beregningsark!R408*Beregningsark!S408*Beregningsark!X408*Beregningsark!Y408*Beregningsark!Z408*Beregningsark!AB408*Beregningsark!AD408*Beregningsark!AI408*Beregningsark!AJ408*0.7672))</f>
        <v/>
      </c>
      <c r="Q408" s="15" t="str">
        <f t="shared" si="19"/>
        <v/>
      </c>
      <c r="R408" s="17" t="str">
        <f t="shared" si="20"/>
        <v/>
      </c>
    </row>
    <row r="409" spans="1:18" x14ac:dyDescent="0.25">
      <c r="A409" s="4" t="str">
        <f>IF(Inddata!A424="","",Inddata!A424)</f>
        <v/>
      </c>
      <c r="B409" s="4" t="str">
        <f>IF(Inddata!B424="","",Inddata!B424)</f>
        <v/>
      </c>
      <c r="C409" s="4" t="str">
        <f>IF(Inddata!C424="","",Inddata!C424)</f>
        <v/>
      </c>
      <c r="D409" s="4" t="str">
        <f>IF(Inddata!D424="","",Inddata!D424)</f>
        <v/>
      </c>
      <c r="E409" s="4" t="str">
        <f>IF(Inddata!E424="","",Inddata!E424)</f>
        <v/>
      </c>
      <c r="F409" s="4" t="str">
        <f>IF(Inddata!F424="","",Inddata!F424)</f>
        <v/>
      </c>
      <c r="G409" s="4">
        <f>IF(Inddata!G424="","",Inddata!G424)</f>
        <v>0</v>
      </c>
      <c r="H409" s="4" t="str">
        <f>IF(Inddata!H424&gt;0.5,Inddata!H424,"")</f>
        <v/>
      </c>
      <c r="I409" s="4" t="str">
        <f>IF(Inddata!I424="","",Inddata!I424)</f>
        <v/>
      </c>
      <c r="J409" s="15" t="str">
        <f>IF(Beregningsark!AQ409="","",IF(OR(I409="Motorvejsstrækning",I409="Frakørselsflettestrækning",I409="Tilkørselsflettestrækning",I409="Motorvejsforgrening",I409="Motorvejssammenløb",I409="Motorvejsvekselstrækning",I409="Sideanlæg"),Beregningsark!AK409*Beregningsark!J409*Beregningsark!K409*Beregningsark!L409*Beregningsark!N409*Beregningsark!P409*Beregningsark!R409*Beregningsark!S409*Beregningsark!T409*Beregningsark!Y409*Beregningsark!Z409*Beregningsark!AB409*Beregningsark!AD409*Beregningsark!AF409*Beregningsark!AJ409,Beregningsark!AK409*Beregningsark!J409*Beregningsark!K409*Beregningsark!L409*Beregningsark!N409*Beregningsark!P409*Beregningsark!R409*Beregningsark!S409*Beregningsark!T409*Beregningsark!Y409*Beregningsark!Z409*Beregningsark!AB409*Beregningsark!AD409*Beregningsark!AF409*Beregningsark!AJ409*0.7672))</f>
        <v/>
      </c>
      <c r="K409" s="15" t="str">
        <f>IF(Beregningsark!AQ409="","",IF(OR(I409="Motorvejsstrækning",I409="Frakørselsflettestrækning",I409="Tilkørselsflettestrækning",I409="Motorvejsforgrening",I409="Motorvejssammenløb",I409="Motorvejsvekselstrækning",I409="Sideanlæg"),Beregningsark!AL409*Beregningsark!J409*Beregningsark!K409*Beregningsark!M409*Beregningsark!O409*Beregningsark!P409*Beregningsark!Q409*Beregningsark!R409*Beregningsark!S409*Beregningsark!T409*Beregningsark!Y409*Beregningsark!AA409*Beregningsark!AC409*Beregningsark!AE409*Beregningsark!AG409*Beregningsark!AJ409,Beregningsark!AL409*Beregningsark!J409*Beregningsark!K409*Beregningsark!M409*Beregningsark!O409*Beregningsark!P409*Beregningsark!Q409*Beregningsark!R409*Beregningsark!S409*Beregningsark!T409*Beregningsark!Y409*Beregningsark!AA409*Beregningsark!AC409*Beregningsark!AE409*Beregningsark!AG409*Beregningsark!AJ409*0.8833))</f>
        <v/>
      </c>
      <c r="L409" s="15" t="str">
        <f>IF(Beregningsark!AQ409="","",IF(OR(I409="Motorvejsstrækning",I409="Frakørselsflettestrækning",I409="Tilkørselsflettestrækning",I409="Motorvejsforgrening",I409="Motorvejssammenløb",I409="Motorvejsvekselstrækning",I409="Sideanlæg"),Beregningsark!AM409*Beregningsark!J409*Beregningsark!K409*Beregningsark!M409*Beregningsark!O409*Beregningsark!P409*Beregningsark!Q409*Beregningsark!R409*Beregningsark!S409*Beregningsark!U409*Beregningsark!Y409*Beregningsark!AA409*Beregningsark!AC409*Beregningsark!AE409*Beregningsark!AG409*Beregningsark!AJ409,Beregningsark!AM409*Beregningsark!J409*Beregningsark!K409*Beregningsark!M409*Beregningsark!O409*Beregningsark!P409*Beregningsark!Q409*Beregningsark!R409*Beregningsark!S409*Beregningsark!U409*Beregningsark!Y409*Beregningsark!AA409*Beregningsark!AC409*Beregningsark!AE409*Beregningsark!AG409*Beregningsark!AJ409*1.1176))</f>
        <v/>
      </c>
      <c r="M409" s="15" t="str">
        <f t="shared" si="18"/>
        <v/>
      </c>
      <c r="N409" s="15" t="str">
        <f>IF(Beregningsark!AQ409="","",IF(OR(I409="Motorvejsstrækning",I409="Frakørselsflettestrækning",I409="Tilkørselsflettestrækning",I409="Motorvejsforgrening",I409="Motorvejssammenløb",I409="Motorvejsvekselstrækning",I409="Sideanlæg"),Beregningsark!AN409*Beregningsark!J409*Beregningsark!K409*Beregningsark!L409*Beregningsark!N409*Beregningsark!P409*Beregningsark!R409*Beregningsark!S409*Beregningsark!V409*Beregningsark!Y409*Beregningsark!Z409*Beregningsark!AB409*Beregningsark!AD409*Beregningsark!AH409*Beregningsark!AJ409,Beregningsark!AN409*Beregningsark!J409*Beregningsark!K409*Beregningsark!L409*Beregningsark!N409*Beregningsark!P409*Beregningsark!R409*Beregningsark!S409*Beregningsark!V409*Beregningsark!Y409*Beregningsark!Z409*Beregningsark!AB409*Beregningsark!AD409*Beregningsark!AH409*Beregningsark!AJ409*0.7672))</f>
        <v/>
      </c>
      <c r="O409" s="15" t="str">
        <f>IF(Beregningsark!AQ409="","",IF(OR(I409="Motorvejsstrækning",I409="Frakørselsflettestrækning",I409="Tilkørselsflettestrækning",I409="Motorvejsforgrening",I409="Motorvejssammenløb",I409="Motorvejsvekselstrækning",I409="Sideanlæg"),Beregningsark!AO409*Beregningsark!J409*Beregningsark!K409*Beregningsark!L409*Beregningsark!N409*Beregningsark!P409*Beregningsark!R409*Beregningsark!S409*Beregningsark!W409*Beregningsark!Y409*Beregningsark!Z409*Beregningsark!AB409*Beregningsark!AD409*Beregningsark!AH409*Beregningsark!AJ409,Beregningsark!AO409*Beregningsark!J409*Beregningsark!K409*Beregningsark!L409*Beregningsark!N409*Beregningsark!P409*Beregningsark!R409*Beregningsark!S409*Beregningsark!W409*Beregningsark!Y409*Beregningsark!Z409*Beregningsark!AB409*Beregningsark!AD409*Beregningsark!AH409*Beregningsark!AJ409*0.7672))</f>
        <v/>
      </c>
      <c r="P409" s="15" t="str">
        <f>IF(Beregningsark!AQ409="","",IF(OR(I409="Motorvejsstrækning",I409="Frakørselsflettestrækning",I409="Tilkørselsflettestrækning",I409="Motorvejsforgrening",I409="Motorvejssammenløb",I409="Motorvejsvekselstrækning",I409="Sideanlæg"),Beregningsark!AP409*Beregningsark!J409*Beregningsark!K409*Beregningsark!L409*Beregningsark!N409*Beregningsark!P409*Beregningsark!R409*Beregningsark!S409*Beregningsark!X409*Beregningsark!Y409*Beregningsark!Z409*Beregningsark!AB409*Beregningsark!AD409*Beregningsark!AI409*Beregningsark!AJ409,Beregningsark!AP409*Beregningsark!J409*Beregningsark!K409*Beregningsark!L409*Beregningsark!N409*Beregningsark!P409*Beregningsark!R409*Beregningsark!S409*Beregningsark!X409*Beregningsark!Y409*Beregningsark!Z409*Beregningsark!AB409*Beregningsark!AD409*Beregningsark!AI409*Beregningsark!AJ409*0.7672))</f>
        <v/>
      </c>
      <c r="Q409" s="15" t="str">
        <f t="shared" si="19"/>
        <v/>
      </c>
      <c r="R409" s="17" t="str">
        <f t="shared" si="20"/>
        <v/>
      </c>
    </row>
    <row r="410" spans="1:18" x14ac:dyDescent="0.25">
      <c r="A410" s="4" t="str">
        <f>IF(Inddata!A425="","",Inddata!A425)</f>
        <v/>
      </c>
      <c r="B410" s="4" t="str">
        <f>IF(Inddata!B425="","",Inddata!B425)</f>
        <v/>
      </c>
      <c r="C410" s="4" t="str">
        <f>IF(Inddata!C425="","",Inddata!C425)</f>
        <v/>
      </c>
      <c r="D410" s="4" t="str">
        <f>IF(Inddata!D425="","",Inddata!D425)</f>
        <v/>
      </c>
      <c r="E410" s="4" t="str">
        <f>IF(Inddata!E425="","",Inddata!E425)</f>
        <v/>
      </c>
      <c r="F410" s="4" t="str">
        <f>IF(Inddata!F425="","",Inddata!F425)</f>
        <v/>
      </c>
      <c r="G410" s="4">
        <f>IF(Inddata!G425="","",Inddata!G425)</f>
        <v>0</v>
      </c>
      <c r="H410" s="4" t="str">
        <f>IF(Inddata!H425&gt;0.5,Inddata!H425,"")</f>
        <v/>
      </c>
      <c r="I410" s="4" t="str">
        <f>IF(Inddata!I425="","",Inddata!I425)</f>
        <v/>
      </c>
      <c r="J410" s="15" t="str">
        <f>IF(Beregningsark!AQ410="","",IF(OR(I410="Motorvejsstrækning",I410="Frakørselsflettestrækning",I410="Tilkørselsflettestrækning",I410="Motorvejsforgrening",I410="Motorvejssammenløb",I410="Motorvejsvekselstrækning",I410="Sideanlæg"),Beregningsark!AK410*Beregningsark!J410*Beregningsark!K410*Beregningsark!L410*Beregningsark!N410*Beregningsark!P410*Beregningsark!R410*Beregningsark!S410*Beregningsark!T410*Beregningsark!Y410*Beregningsark!Z410*Beregningsark!AB410*Beregningsark!AD410*Beregningsark!AF410*Beregningsark!AJ410,Beregningsark!AK410*Beregningsark!J410*Beregningsark!K410*Beregningsark!L410*Beregningsark!N410*Beregningsark!P410*Beregningsark!R410*Beregningsark!S410*Beregningsark!T410*Beregningsark!Y410*Beregningsark!Z410*Beregningsark!AB410*Beregningsark!AD410*Beregningsark!AF410*Beregningsark!AJ410*0.7672))</f>
        <v/>
      </c>
      <c r="K410" s="15" t="str">
        <f>IF(Beregningsark!AQ410="","",IF(OR(I410="Motorvejsstrækning",I410="Frakørselsflettestrækning",I410="Tilkørselsflettestrækning",I410="Motorvejsforgrening",I410="Motorvejssammenløb",I410="Motorvejsvekselstrækning",I410="Sideanlæg"),Beregningsark!AL410*Beregningsark!J410*Beregningsark!K410*Beregningsark!M410*Beregningsark!O410*Beregningsark!P410*Beregningsark!Q410*Beregningsark!R410*Beregningsark!S410*Beregningsark!T410*Beregningsark!Y410*Beregningsark!AA410*Beregningsark!AC410*Beregningsark!AE410*Beregningsark!AG410*Beregningsark!AJ410,Beregningsark!AL410*Beregningsark!J410*Beregningsark!K410*Beregningsark!M410*Beregningsark!O410*Beregningsark!P410*Beregningsark!Q410*Beregningsark!R410*Beregningsark!S410*Beregningsark!T410*Beregningsark!Y410*Beregningsark!AA410*Beregningsark!AC410*Beregningsark!AE410*Beregningsark!AG410*Beregningsark!AJ410*0.8833))</f>
        <v/>
      </c>
      <c r="L410" s="15" t="str">
        <f>IF(Beregningsark!AQ410="","",IF(OR(I410="Motorvejsstrækning",I410="Frakørselsflettestrækning",I410="Tilkørselsflettestrækning",I410="Motorvejsforgrening",I410="Motorvejssammenløb",I410="Motorvejsvekselstrækning",I410="Sideanlæg"),Beregningsark!AM410*Beregningsark!J410*Beregningsark!K410*Beregningsark!M410*Beregningsark!O410*Beregningsark!P410*Beregningsark!Q410*Beregningsark!R410*Beregningsark!S410*Beregningsark!U410*Beregningsark!Y410*Beregningsark!AA410*Beregningsark!AC410*Beregningsark!AE410*Beregningsark!AG410*Beregningsark!AJ410,Beregningsark!AM410*Beregningsark!J410*Beregningsark!K410*Beregningsark!M410*Beregningsark!O410*Beregningsark!P410*Beregningsark!Q410*Beregningsark!R410*Beregningsark!S410*Beregningsark!U410*Beregningsark!Y410*Beregningsark!AA410*Beregningsark!AC410*Beregningsark!AE410*Beregningsark!AG410*Beregningsark!AJ410*1.1176))</f>
        <v/>
      </c>
      <c r="M410" s="15" t="str">
        <f t="shared" si="18"/>
        <v/>
      </c>
      <c r="N410" s="15" t="str">
        <f>IF(Beregningsark!AQ410="","",IF(OR(I410="Motorvejsstrækning",I410="Frakørselsflettestrækning",I410="Tilkørselsflettestrækning",I410="Motorvejsforgrening",I410="Motorvejssammenløb",I410="Motorvejsvekselstrækning",I410="Sideanlæg"),Beregningsark!AN410*Beregningsark!J410*Beregningsark!K410*Beregningsark!L410*Beregningsark!N410*Beregningsark!P410*Beregningsark!R410*Beregningsark!S410*Beregningsark!V410*Beregningsark!Y410*Beregningsark!Z410*Beregningsark!AB410*Beregningsark!AD410*Beregningsark!AH410*Beregningsark!AJ410,Beregningsark!AN410*Beregningsark!J410*Beregningsark!K410*Beregningsark!L410*Beregningsark!N410*Beregningsark!P410*Beregningsark!R410*Beregningsark!S410*Beregningsark!V410*Beregningsark!Y410*Beregningsark!Z410*Beregningsark!AB410*Beregningsark!AD410*Beregningsark!AH410*Beregningsark!AJ410*0.7672))</f>
        <v/>
      </c>
      <c r="O410" s="15" t="str">
        <f>IF(Beregningsark!AQ410="","",IF(OR(I410="Motorvejsstrækning",I410="Frakørselsflettestrækning",I410="Tilkørselsflettestrækning",I410="Motorvejsforgrening",I410="Motorvejssammenløb",I410="Motorvejsvekselstrækning",I410="Sideanlæg"),Beregningsark!AO410*Beregningsark!J410*Beregningsark!K410*Beregningsark!L410*Beregningsark!N410*Beregningsark!P410*Beregningsark!R410*Beregningsark!S410*Beregningsark!W410*Beregningsark!Y410*Beregningsark!Z410*Beregningsark!AB410*Beregningsark!AD410*Beregningsark!AH410*Beregningsark!AJ410,Beregningsark!AO410*Beregningsark!J410*Beregningsark!K410*Beregningsark!L410*Beregningsark!N410*Beregningsark!P410*Beregningsark!R410*Beregningsark!S410*Beregningsark!W410*Beregningsark!Y410*Beregningsark!Z410*Beregningsark!AB410*Beregningsark!AD410*Beregningsark!AH410*Beregningsark!AJ410*0.7672))</f>
        <v/>
      </c>
      <c r="P410" s="15" t="str">
        <f>IF(Beregningsark!AQ410="","",IF(OR(I410="Motorvejsstrækning",I410="Frakørselsflettestrækning",I410="Tilkørselsflettestrækning",I410="Motorvejsforgrening",I410="Motorvejssammenløb",I410="Motorvejsvekselstrækning",I410="Sideanlæg"),Beregningsark!AP410*Beregningsark!J410*Beregningsark!K410*Beregningsark!L410*Beregningsark!N410*Beregningsark!P410*Beregningsark!R410*Beregningsark!S410*Beregningsark!X410*Beregningsark!Y410*Beregningsark!Z410*Beregningsark!AB410*Beregningsark!AD410*Beregningsark!AI410*Beregningsark!AJ410,Beregningsark!AP410*Beregningsark!J410*Beregningsark!K410*Beregningsark!L410*Beregningsark!N410*Beregningsark!P410*Beregningsark!R410*Beregningsark!S410*Beregningsark!X410*Beregningsark!Y410*Beregningsark!Z410*Beregningsark!AB410*Beregningsark!AD410*Beregningsark!AI410*Beregningsark!AJ410*0.7672))</f>
        <v/>
      </c>
      <c r="Q410" s="15" t="str">
        <f t="shared" si="19"/>
        <v/>
      </c>
      <c r="R410" s="17" t="str">
        <f t="shared" si="20"/>
        <v/>
      </c>
    </row>
    <row r="411" spans="1:18" x14ac:dyDescent="0.25">
      <c r="A411" s="4" t="str">
        <f>IF(Inddata!A426="","",Inddata!A426)</f>
        <v/>
      </c>
      <c r="B411" s="4" t="str">
        <f>IF(Inddata!B426="","",Inddata!B426)</f>
        <v/>
      </c>
      <c r="C411" s="4" t="str">
        <f>IF(Inddata!C426="","",Inddata!C426)</f>
        <v/>
      </c>
      <c r="D411" s="4" t="str">
        <f>IF(Inddata!D426="","",Inddata!D426)</f>
        <v/>
      </c>
      <c r="E411" s="4" t="str">
        <f>IF(Inddata!E426="","",Inddata!E426)</f>
        <v/>
      </c>
      <c r="F411" s="4" t="str">
        <f>IF(Inddata!F426="","",Inddata!F426)</f>
        <v/>
      </c>
      <c r="G411" s="4">
        <f>IF(Inddata!G426="","",Inddata!G426)</f>
        <v>0</v>
      </c>
      <c r="H411" s="4" t="str">
        <f>IF(Inddata!H426&gt;0.5,Inddata!H426,"")</f>
        <v/>
      </c>
      <c r="I411" s="4" t="str">
        <f>IF(Inddata!I426="","",Inddata!I426)</f>
        <v/>
      </c>
      <c r="J411" s="15" t="str">
        <f>IF(Beregningsark!AQ411="","",IF(OR(I411="Motorvejsstrækning",I411="Frakørselsflettestrækning",I411="Tilkørselsflettestrækning",I411="Motorvejsforgrening",I411="Motorvejssammenløb",I411="Motorvejsvekselstrækning",I411="Sideanlæg"),Beregningsark!AK411*Beregningsark!J411*Beregningsark!K411*Beregningsark!L411*Beregningsark!N411*Beregningsark!P411*Beregningsark!R411*Beregningsark!S411*Beregningsark!T411*Beregningsark!Y411*Beregningsark!Z411*Beregningsark!AB411*Beregningsark!AD411*Beregningsark!AF411*Beregningsark!AJ411,Beregningsark!AK411*Beregningsark!J411*Beregningsark!K411*Beregningsark!L411*Beregningsark!N411*Beregningsark!P411*Beregningsark!R411*Beregningsark!S411*Beregningsark!T411*Beregningsark!Y411*Beregningsark!Z411*Beregningsark!AB411*Beregningsark!AD411*Beregningsark!AF411*Beregningsark!AJ411*0.7672))</f>
        <v/>
      </c>
      <c r="K411" s="15" t="str">
        <f>IF(Beregningsark!AQ411="","",IF(OR(I411="Motorvejsstrækning",I411="Frakørselsflettestrækning",I411="Tilkørselsflettestrækning",I411="Motorvejsforgrening",I411="Motorvejssammenløb",I411="Motorvejsvekselstrækning",I411="Sideanlæg"),Beregningsark!AL411*Beregningsark!J411*Beregningsark!K411*Beregningsark!M411*Beregningsark!O411*Beregningsark!P411*Beregningsark!Q411*Beregningsark!R411*Beregningsark!S411*Beregningsark!T411*Beregningsark!Y411*Beregningsark!AA411*Beregningsark!AC411*Beregningsark!AE411*Beregningsark!AG411*Beregningsark!AJ411,Beregningsark!AL411*Beregningsark!J411*Beregningsark!K411*Beregningsark!M411*Beregningsark!O411*Beregningsark!P411*Beregningsark!Q411*Beregningsark!R411*Beregningsark!S411*Beregningsark!T411*Beregningsark!Y411*Beregningsark!AA411*Beregningsark!AC411*Beregningsark!AE411*Beregningsark!AG411*Beregningsark!AJ411*0.8833))</f>
        <v/>
      </c>
      <c r="L411" s="15" t="str">
        <f>IF(Beregningsark!AQ411="","",IF(OR(I411="Motorvejsstrækning",I411="Frakørselsflettestrækning",I411="Tilkørselsflettestrækning",I411="Motorvejsforgrening",I411="Motorvejssammenløb",I411="Motorvejsvekselstrækning",I411="Sideanlæg"),Beregningsark!AM411*Beregningsark!J411*Beregningsark!K411*Beregningsark!M411*Beregningsark!O411*Beregningsark!P411*Beregningsark!Q411*Beregningsark!R411*Beregningsark!S411*Beregningsark!U411*Beregningsark!Y411*Beregningsark!AA411*Beregningsark!AC411*Beregningsark!AE411*Beregningsark!AG411*Beregningsark!AJ411,Beregningsark!AM411*Beregningsark!J411*Beregningsark!K411*Beregningsark!M411*Beregningsark!O411*Beregningsark!P411*Beregningsark!Q411*Beregningsark!R411*Beregningsark!S411*Beregningsark!U411*Beregningsark!Y411*Beregningsark!AA411*Beregningsark!AC411*Beregningsark!AE411*Beregningsark!AG411*Beregningsark!AJ411*1.1176))</f>
        <v/>
      </c>
      <c r="M411" s="15" t="str">
        <f t="shared" si="18"/>
        <v/>
      </c>
      <c r="N411" s="15" t="str">
        <f>IF(Beregningsark!AQ411="","",IF(OR(I411="Motorvejsstrækning",I411="Frakørselsflettestrækning",I411="Tilkørselsflettestrækning",I411="Motorvejsforgrening",I411="Motorvejssammenløb",I411="Motorvejsvekselstrækning",I411="Sideanlæg"),Beregningsark!AN411*Beregningsark!J411*Beregningsark!K411*Beregningsark!L411*Beregningsark!N411*Beregningsark!P411*Beregningsark!R411*Beregningsark!S411*Beregningsark!V411*Beregningsark!Y411*Beregningsark!Z411*Beregningsark!AB411*Beregningsark!AD411*Beregningsark!AH411*Beregningsark!AJ411,Beregningsark!AN411*Beregningsark!J411*Beregningsark!K411*Beregningsark!L411*Beregningsark!N411*Beregningsark!P411*Beregningsark!R411*Beregningsark!S411*Beregningsark!V411*Beregningsark!Y411*Beregningsark!Z411*Beregningsark!AB411*Beregningsark!AD411*Beregningsark!AH411*Beregningsark!AJ411*0.7672))</f>
        <v/>
      </c>
      <c r="O411" s="15" t="str">
        <f>IF(Beregningsark!AQ411="","",IF(OR(I411="Motorvejsstrækning",I411="Frakørselsflettestrækning",I411="Tilkørselsflettestrækning",I411="Motorvejsforgrening",I411="Motorvejssammenløb",I411="Motorvejsvekselstrækning",I411="Sideanlæg"),Beregningsark!AO411*Beregningsark!J411*Beregningsark!K411*Beregningsark!L411*Beregningsark!N411*Beregningsark!P411*Beregningsark!R411*Beregningsark!S411*Beregningsark!W411*Beregningsark!Y411*Beregningsark!Z411*Beregningsark!AB411*Beregningsark!AD411*Beregningsark!AH411*Beregningsark!AJ411,Beregningsark!AO411*Beregningsark!J411*Beregningsark!K411*Beregningsark!L411*Beregningsark!N411*Beregningsark!P411*Beregningsark!R411*Beregningsark!S411*Beregningsark!W411*Beregningsark!Y411*Beregningsark!Z411*Beregningsark!AB411*Beregningsark!AD411*Beregningsark!AH411*Beregningsark!AJ411*0.7672))</f>
        <v/>
      </c>
      <c r="P411" s="15" t="str">
        <f>IF(Beregningsark!AQ411="","",IF(OR(I411="Motorvejsstrækning",I411="Frakørselsflettestrækning",I411="Tilkørselsflettestrækning",I411="Motorvejsforgrening",I411="Motorvejssammenløb",I411="Motorvejsvekselstrækning",I411="Sideanlæg"),Beregningsark!AP411*Beregningsark!J411*Beregningsark!K411*Beregningsark!L411*Beregningsark!N411*Beregningsark!P411*Beregningsark!R411*Beregningsark!S411*Beregningsark!X411*Beregningsark!Y411*Beregningsark!Z411*Beregningsark!AB411*Beregningsark!AD411*Beregningsark!AI411*Beregningsark!AJ411,Beregningsark!AP411*Beregningsark!J411*Beregningsark!K411*Beregningsark!L411*Beregningsark!N411*Beregningsark!P411*Beregningsark!R411*Beregningsark!S411*Beregningsark!X411*Beregningsark!Y411*Beregningsark!Z411*Beregningsark!AB411*Beregningsark!AD411*Beregningsark!AI411*Beregningsark!AJ411*0.7672))</f>
        <v/>
      </c>
      <c r="Q411" s="15" t="str">
        <f t="shared" si="19"/>
        <v/>
      </c>
      <c r="R411" s="17" t="str">
        <f t="shared" si="20"/>
        <v/>
      </c>
    </row>
    <row r="412" spans="1:18" x14ac:dyDescent="0.25">
      <c r="A412" s="4" t="str">
        <f>IF(Inddata!A427="","",Inddata!A427)</f>
        <v/>
      </c>
      <c r="B412" s="4" t="str">
        <f>IF(Inddata!B427="","",Inddata!B427)</f>
        <v/>
      </c>
      <c r="C412" s="4" t="str">
        <f>IF(Inddata!C427="","",Inddata!C427)</f>
        <v/>
      </c>
      <c r="D412" s="4" t="str">
        <f>IF(Inddata!D427="","",Inddata!D427)</f>
        <v/>
      </c>
      <c r="E412" s="4" t="str">
        <f>IF(Inddata!E427="","",Inddata!E427)</f>
        <v/>
      </c>
      <c r="F412" s="4" t="str">
        <f>IF(Inddata!F427="","",Inddata!F427)</f>
        <v/>
      </c>
      <c r="G412" s="4">
        <f>IF(Inddata!G427="","",Inddata!G427)</f>
        <v>0</v>
      </c>
      <c r="H412" s="4" t="str">
        <f>IF(Inddata!H427&gt;0.5,Inddata!H427,"")</f>
        <v/>
      </c>
      <c r="I412" s="4" t="str">
        <f>IF(Inddata!I427="","",Inddata!I427)</f>
        <v/>
      </c>
      <c r="J412" s="15" t="str">
        <f>IF(Beregningsark!AQ412="","",IF(OR(I412="Motorvejsstrækning",I412="Frakørselsflettestrækning",I412="Tilkørselsflettestrækning",I412="Motorvejsforgrening",I412="Motorvejssammenløb",I412="Motorvejsvekselstrækning",I412="Sideanlæg"),Beregningsark!AK412*Beregningsark!J412*Beregningsark!K412*Beregningsark!L412*Beregningsark!N412*Beregningsark!P412*Beregningsark!R412*Beregningsark!S412*Beregningsark!T412*Beregningsark!Y412*Beregningsark!Z412*Beregningsark!AB412*Beregningsark!AD412*Beregningsark!AF412*Beregningsark!AJ412,Beregningsark!AK412*Beregningsark!J412*Beregningsark!K412*Beregningsark!L412*Beregningsark!N412*Beregningsark!P412*Beregningsark!R412*Beregningsark!S412*Beregningsark!T412*Beregningsark!Y412*Beregningsark!Z412*Beregningsark!AB412*Beregningsark!AD412*Beregningsark!AF412*Beregningsark!AJ412*0.7672))</f>
        <v/>
      </c>
      <c r="K412" s="15" t="str">
        <f>IF(Beregningsark!AQ412="","",IF(OR(I412="Motorvejsstrækning",I412="Frakørselsflettestrækning",I412="Tilkørselsflettestrækning",I412="Motorvejsforgrening",I412="Motorvejssammenløb",I412="Motorvejsvekselstrækning",I412="Sideanlæg"),Beregningsark!AL412*Beregningsark!J412*Beregningsark!K412*Beregningsark!M412*Beregningsark!O412*Beregningsark!P412*Beregningsark!Q412*Beregningsark!R412*Beregningsark!S412*Beregningsark!T412*Beregningsark!Y412*Beregningsark!AA412*Beregningsark!AC412*Beregningsark!AE412*Beregningsark!AG412*Beregningsark!AJ412,Beregningsark!AL412*Beregningsark!J412*Beregningsark!K412*Beregningsark!M412*Beregningsark!O412*Beregningsark!P412*Beregningsark!Q412*Beregningsark!R412*Beregningsark!S412*Beregningsark!T412*Beregningsark!Y412*Beregningsark!AA412*Beregningsark!AC412*Beregningsark!AE412*Beregningsark!AG412*Beregningsark!AJ412*0.8833))</f>
        <v/>
      </c>
      <c r="L412" s="15" t="str">
        <f>IF(Beregningsark!AQ412="","",IF(OR(I412="Motorvejsstrækning",I412="Frakørselsflettestrækning",I412="Tilkørselsflettestrækning",I412="Motorvejsforgrening",I412="Motorvejssammenløb",I412="Motorvejsvekselstrækning",I412="Sideanlæg"),Beregningsark!AM412*Beregningsark!J412*Beregningsark!K412*Beregningsark!M412*Beregningsark!O412*Beregningsark!P412*Beregningsark!Q412*Beregningsark!R412*Beregningsark!S412*Beregningsark!U412*Beregningsark!Y412*Beregningsark!AA412*Beregningsark!AC412*Beregningsark!AE412*Beregningsark!AG412*Beregningsark!AJ412,Beregningsark!AM412*Beregningsark!J412*Beregningsark!K412*Beregningsark!M412*Beregningsark!O412*Beregningsark!P412*Beregningsark!Q412*Beregningsark!R412*Beregningsark!S412*Beregningsark!U412*Beregningsark!Y412*Beregningsark!AA412*Beregningsark!AC412*Beregningsark!AE412*Beregningsark!AG412*Beregningsark!AJ412*1.1176))</f>
        <v/>
      </c>
      <c r="M412" s="15" t="str">
        <f t="shared" si="18"/>
        <v/>
      </c>
      <c r="N412" s="15" t="str">
        <f>IF(Beregningsark!AQ412="","",IF(OR(I412="Motorvejsstrækning",I412="Frakørselsflettestrækning",I412="Tilkørselsflettestrækning",I412="Motorvejsforgrening",I412="Motorvejssammenløb",I412="Motorvejsvekselstrækning",I412="Sideanlæg"),Beregningsark!AN412*Beregningsark!J412*Beregningsark!K412*Beregningsark!L412*Beregningsark!N412*Beregningsark!P412*Beregningsark!R412*Beregningsark!S412*Beregningsark!V412*Beregningsark!Y412*Beregningsark!Z412*Beregningsark!AB412*Beregningsark!AD412*Beregningsark!AH412*Beregningsark!AJ412,Beregningsark!AN412*Beregningsark!J412*Beregningsark!K412*Beregningsark!L412*Beregningsark!N412*Beregningsark!P412*Beregningsark!R412*Beregningsark!S412*Beregningsark!V412*Beregningsark!Y412*Beregningsark!Z412*Beregningsark!AB412*Beregningsark!AD412*Beregningsark!AH412*Beregningsark!AJ412*0.7672))</f>
        <v/>
      </c>
      <c r="O412" s="15" t="str">
        <f>IF(Beregningsark!AQ412="","",IF(OR(I412="Motorvejsstrækning",I412="Frakørselsflettestrækning",I412="Tilkørselsflettestrækning",I412="Motorvejsforgrening",I412="Motorvejssammenløb",I412="Motorvejsvekselstrækning",I412="Sideanlæg"),Beregningsark!AO412*Beregningsark!J412*Beregningsark!K412*Beregningsark!L412*Beregningsark!N412*Beregningsark!P412*Beregningsark!R412*Beregningsark!S412*Beregningsark!W412*Beregningsark!Y412*Beregningsark!Z412*Beregningsark!AB412*Beregningsark!AD412*Beregningsark!AH412*Beregningsark!AJ412,Beregningsark!AO412*Beregningsark!J412*Beregningsark!K412*Beregningsark!L412*Beregningsark!N412*Beregningsark!P412*Beregningsark!R412*Beregningsark!S412*Beregningsark!W412*Beregningsark!Y412*Beregningsark!Z412*Beregningsark!AB412*Beregningsark!AD412*Beregningsark!AH412*Beregningsark!AJ412*0.7672))</f>
        <v/>
      </c>
      <c r="P412" s="15" t="str">
        <f>IF(Beregningsark!AQ412="","",IF(OR(I412="Motorvejsstrækning",I412="Frakørselsflettestrækning",I412="Tilkørselsflettestrækning",I412="Motorvejsforgrening",I412="Motorvejssammenløb",I412="Motorvejsvekselstrækning",I412="Sideanlæg"),Beregningsark!AP412*Beregningsark!J412*Beregningsark!K412*Beregningsark!L412*Beregningsark!N412*Beregningsark!P412*Beregningsark!R412*Beregningsark!S412*Beregningsark!X412*Beregningsark!Y412*Beregningsark!Z412*Beregningsark!AB412*Beregningsark!AD412*Beregningsark!AI412*Beregningsark!AJ412,Beregningsark!AP412*Beregningsark!J412*Beregningsark!K412*Beregningsark!L412*Beregningsark!N412*Beregningsark!P412*Beregningsark!R412*Beregningsark!S412*Beregningsark!X412*Beregningsark!Y412*Beregningsark!Z412*Beregningsark!AB412*Beregningsark!AD412*Beregningsark!AI412*Beregningsark!AJ412*0.7672))</f>
        <v/>
      </c>
      <c r="Q412" s="15" t="str">
        <f t="shared" si="19"/>
        <v/>
      </c>
      <c r="R412" s="17" t="str">
        <f t="shared" si="20"/>
        <v/>
      </c>
    </row>
    <row r="413" spans="1:18" x14ac:dyDescent="0.25">
      <c r="A413" s="4" t="str">
        <f>IF(Inddata!A428="","",Inddata!A428)</f>
        <v/>
      </c>
      <c r="B413" s="4" t="str">
        <f>IF(Inddata!B428="","",Inddata!B428)</f>
        <v/>
      </c>
      <c r="C413" s="4" t="str">
        <f>IF(Inddata!C428="","",Inddata!C428)</f>
        <v/>
      </c>
      <c r="D413" s="4" t="str">
        <f>IF(Inddata!D428="","",Inddata!D428)</f>
        <v/>
      </c>
      <c r="E413" s="4" t="str">
        <f>IF(Inddata!E428="","",Inddata!E428)</f>
        <v/>
      </c>
      <c r="F413" s="4" t="str">
        <f>IF(Inddata!F428="","",Inddata!F428)</f>
        <v/>
      </c>
      <c r="G413" s="4">
        <f>IF(Inddata!G428="","",Inddata!G428)</f>
        <v>0</v>
      </c>
      <c r="H413" s="4" t="str">
        <f>IF(Inddata!H428&gt;0.5,Inddata!H428,"")</f>
        <v/>
      </c>
      <c r="I413" s="4" t="str">
        <f>IF(Inddata!I428="","",Inddata!I428)</f>
        <v/>
      </c>
      <c r="J413" s="15" t="str">
        <f>IF(Beregningsark!AQ413="","",IF(OR(I413="Motorvejsstrækning",I413="Frakørselsflettestrækning",I413="Tilkørselsflettestrækning",I413="Motorvejsforgrening",I413="Motorvejssammenløb",I413="Motorvejsvekselstrækning",I413="Sideanlæg"),Beregningsark!AK413*Beregningsark!J413*Beregningsark!K413*Beregningsark!L413*Beregningsark!N413*Beregningsark!P413*Beregningsark!R413*Beregningsark!S413*Beregningsark!T413*Beregningsark!Y413*Beregningsark!Z413*Beregningsark!AB413*Beregningsark!AD413*Beregningsark!AF413*Beregningsark!AJ413,Beregningsark!AK413*Beregningsark!J413*Beregningsark!K413*Beregningsark!L413*Beregningsark!N413*Beregningsark!P413*Beregningsark!R413*Beregningsark!S413*Beregningsark!T413*Beregningsark!Y413*Beregningsark!Z413*Beregningsark!AB413*Beregningsark!AD413*Beregningsark!AF413*Beregningsark!AJ413*0.7672))</f>
        <v/>
      </c>
      <c r="K413" s="15" t="str">
        <f>IF(Beregningsark!AQ413="","",IF(OR(I413="Motorvejsstrækning",I413="Frakørselsflettestrækning",I413="Tilkørselsflettestrækning",I413="Motorvejsforgrening",I413="Motorvejssammenløb",I413="Motorvejsvekselstrækning",I413="Sideanlæg"),Beregningsark!AL413*Beregningsark!J413*Beregningsark!K413*Beregningsark!M413*Beregningsark!O413*Beregningsark!P413*Beregningsark!Q413*Beregningsark!R413*Beregningsark!S413*Beregningsark!T413*Beregningsark!Y413*Beregningsark!AA413*Beregningsark!AC413*Beregningsark!AE413*Beregningsark!AG413*Beregningsark!AJ413,Beregningsark!AL413*Beregningsark!J413*Beregningsark!K413*Beregningsark!M413*Beregningsark!O413*Beregningsark!P413*Beregningsark!Q413*Beregningsark!R413*Beregningsark!S413*Beregningsark!T413*Beregningsark!Y413*Beregningsark!AA413*Beregningsark!AC413*Beregningsark!AE413*Beregningsark!AG413*Beregningsark!AJ413*0.8833))</f>
        <v/>
      </c>
      <c r="L413" s="15" t="str">
        <f>IF(Beregningsark!AQ413="","",IF(OR(I413="Motorvejsstrækning",I413="Frakørselsflettestrækning",I413="Tilkørselsflettestrækning",I413="Motorvejsforgrening",I413="Motorvejssammenløb",I413="Motorvejsvekselstrækning",I413="Sideanlæg"),Beregningsark!AM413*Beregningsark!J413*Beregningsark!K413*Beregningsark!M413*Beregningsark!O413*Beregningsark!P413*Beregningsark!Q413*Beregningsark!R413*Beregningsark!S413*Beregningsark!U413*Beregningsark!Y413*Beregningsark!AA413*Beregningsark!AC413*Beregningsark!AE413*Beregningsark!AG413*Beregningsark!AJ413,Beregningsark!AM413*Beregningsark!J413*Beregningsark!K413*Beregningsark!M413*Beregningsark!O413*Beregningsark!P413*Beregningsark!Q413*Beregningsark!R413*Beregningsark!S413*Beregningsark!U413*Beregningsark!Y413*Beregningsark!AA413*Beregningsark!AC413*Beregningsark!AE413*Beregningsark!AG413*Beregningsark!AJ413*1.1176))</f>
        <v/>
      </c>
      <c r="M413" s="15" t="str">
        <f t="shared" si="18"/>
        <v/>
      </c>
      <c r="N413" s="15" t="str">
        <f>IF(Beregningsark!AQ413="","",IF(OR(I413="Motorvejsstrækning",I413="Frakørselsflettestrækning",I413="Tilkørselsflettestrækning",I413="Motorvejsforgrening",I413="Motorvejssammenløb",I413="Motorvejsvekselstrækning",I413="Sideanlæg"),Beregningsark!AN413*Beregningsark!J413*Beregningsark!K413*Beregningsark!L413*Beregningsark!N413*Beregningsark!P413*Beregningsark!R413*Beregningsark!S413*Beregningsark!V413*Beregningsark!Y413*Beregningsark!Z413*Beregningsark!AB413*Beregningsark!AD413*Beregningsark!AH413*Beregningsark!AJ413,Beregningsark!AN413*Beregningsark!J413*Beregningsark!K413*Beregningsark!L413*Beregningsark!N413*Beregningsark!P413*Beregningsark!R413*Beregningsark!S413*Beregningsark!V413*Beregningsark!Y413*Beregningsark!Z413*Beregningsark!AB413*Beregningsark!AD413*Beregningsark!AH413*Beregningsark!AJ413*0.7672))</f>
        <v/>
      </c>
      <c r="O413" s="15" t="str">
        <f>IF(Beregningsark!AQ413="","",IF(OR(I413="Motorvejsstrækning",I413="Frakørselsflettestrækning",I413="Tilkørselsflettestrækning",I413="Motorvejsforgrening",I413="Motorvejssammenløb",I413="Motorvejsvekselstrækning",I413="Sideanlæg"),Beregningsark!AO413*Beregningsark!J413*Beregningsark!K413*Beregningsark!L413*Beregningsark!N413*Beregningsark!P413*Beregningsark!R413*Beregningsark!S413*Beregningsark!W413*Beregningsark!Y413*Beregningsark!Z413*Beregningsark!AB413*Beregningsark!AD413*Beregningsark!AH413*Beregningsark!AJ413,Beregningsark!AO413*Beregningsark!J413*Beregningsark!K413*Beregningsark!L413*Beregningsark!N413*Beregningsark!P413*Beregningsark!R413*Beregningsark!S413*Beregningsark!W413*Beregningsark!Y413*Beregningsark!Z413*Beregningsark!AB413*Beregningsark!AD413*Beregningsark!AH413*Beregningsark!AJ413*0.7672))</f>
        <v/>
      </c>
      <c r="P413" s="15" t="str">
        <f>IF(Beregningsark!AQ413="","",IF(OR(I413="Motorvejsstrækning",I413="Frakørselsflettestrækning",I413="Tilkørselsflettestrækning",I413="Motorvejsforgrening",I413="Motorvejssammenløb",I413="Motorvejsvekselstrækning",I413="Sideanlæg"),Beregningsark!AP413*Beregningsark!J413*Beregningsark!K413*Beregningsark!L413*Beregningsark!N413*Beregningsark!P413*Beregningsark!R413*Beregningsark!S413*Beregningsark!X413*Beregningsark!Y413*Beregningsark!Z413*Beregningsark!AB413*Beregningsark!AD413*Beregningsark!AI413*Beregningsark!AJ413,Beregningsark!AP413*Beregningsark!J413*Beregningsark!K413*Beregningsark!L413*Beregningsark!N413*Beregningsark!P413*Beregningsark!R413*Beregningsark!S413*Beregningsark!X413*Beregningsark!Y413*Beregningsark!Z413*Beregningsark!AB413*Beregningsark!AD413*Beregningsark!AI413*Beregningsark!AJ413*0.7672))</f>
        <v/>
      </c>
      <c r="Q413" s="15" t="str">
        <f t="shared" si="19"/>
        <v/>
      </c>
      <c r="R413" s="17" t="str">
        <f t="shared" si="20"/>
        <v/>
      </c>
    </row>
    <row r="414" spans="1:18" x14ac:dyDescent="0.25">
      <c r="A414" s="4" t="str">
        <f>IF(Inddata!A429="","",Inddata!A429)</f>
        <v/>
      </c>
      <c r="B414" s="4" t="str">
        <f>IF(Inddata!B429="","",Inddata!B429)</f>
        <v/>
      </c>
      <c r="C414" s="4" t="str">
        <f>IF(Inddata!C429="","",Inddata!C429)</f>
        <v/>
      </c>
      <c r="D414" s="4" t="str">
        <f>IF(Inddata!D429="","",Inddata!D429)</f>
        <v/>
      </c>
      <c r="E414" s="4" t="str">
        <f>IF(Inddata!E429="","",Inddata!E429)</f>
        <v/>
      </c>
      <c r="F414" s="4" t="str">
        <f>IF(Inddata!F429="","",Inddata!F429)</f>
        <v/>
      </c>
      <c r="G414" s="4">
        <f>IF(Inddata!G429="","",Inddata!G429)</f>
        <v>0</v>
      </c>
      <c r="H414" s="4" t="str">
        <f>IF(Inddata!H429&gt;0.5,Inddata!H429,"")</f>
        <v/>
      </c>
      <c r="I414" s="4" t="str">
        <f>IF(Inddata!I429="","",Inddata!I429)</f>
        <v/>
      </c>
      <c r="J414" s="15" t="str">
        <f>IF(Beregningsark!AQ414="","",IF(OR(I414="Motorvejsstrækning",I414="Frakørselsflettestrækning",I414="Tilkørselsflettestrækning",I414="Motorvejsforgrening",I414="Motorvejssammenløb",I414="Motorvejsvekselstrækning",I414="Sideanlæg"),Beregningsark!AK414*Beregningsark!J414*Beregningsark!K414*Beregningsark!L414*Beregningsark!N414*Beregningsark!P414*Beregningsark!R414*Beregningsark!S414*Beregningsark!T414*Beregningsark!Y414*Beregningsark!Z414*Beregningsark!AB414*Beregningsark!AD414*Beregningsark!AF414*Beregningsark!AJ414,Beregningsark!AK414*Beregningsark!J414*Beregningsark!K414*Beregningsark!L414*Beregningsark!N414*Beregningsark!P414*Beregningsark!R414*Beregningsark!S414*Beregningsark!T414*Beregningsark!Y414*Beregningsark!Z414*Beregningsark!AB414*Beregningsark!AD414*Beregningsark!AF414*Beregningsark!AJ414*0.7672))</f>
        <v/>
      </c>
      <c r="K414" s="15" t="str">
        <f>IF(Beregningsark!AQ414="","",IF(OR(I414="Motorvejsstrækning",I414="Frakørselsflettestrækning",I414="Tilkørselsflettestrækning",I414="Motorvejsforgrening",I414="Motorvejssammenløb",I414="Motorvejsvekselstrækning",I414="Sideanlæg"),Beregningsark!AL414*Beregningsark!J414*Beregningsark!K414*Beregningsark!M414*Beregningsark!O414*Beregningsark!P414*Beregningsark!Q414*Beregningsark!R414*Beregningsark!S414*Beregningsark!T414*Beregningsark!Y414*Beregningsark!AA414*Beregningsark!AC414*Beregningsark!AE414*Beregningsark!AG414*Beregningsark!AJ414,Beregningsark!AL414*Beregningsark!J414*Beregningsark!K414*Beregningsark!M414*Beregningsark!O414*Beregningsark!P414*Beregningsark!Q414*Beregningsark!R414*Beregningsark!S414*Beregningsark!T414*Beregningsark!Y414*Beregningsark!AA414*Beregningsark!AC414*Beregningsark!AE414*Beregningsark!AG414*Beregningsark!AJ414*0.8833))</f>
        <v/>
      </c>
      <c r="L414" s="15" t="str">
        <f>IF(Beregningsark!AQ414="","",IF(OR(I414="Motorvejsstrækning",I414="Frakørselsflettestrækning",I414="Tilkørselsflettestrækning",I414="Motorvejsforgrening",I414="Motorvejssammenløb",I414="Motorvejsvekselstrækning",I414="Sideanlæg"),Beregningsark!AM414*Beregningsark!J414*Beregningsark!K414*Beregningsark!M414*Beregningsark!O414*Beregningsark!P414*Beregningsark!Q414*Beregningsark!R414*Beregningsark!S414*Beregningsark!U414*Beregningsark!Y414*Beregningsark!AA414*Beregningsark!AC414*Beregningsark!AE414*Beregningsark!AG414*Beregningsark!AJ414,Beregningsark!AM414*Beregningsark!J414*Beregningsark!K414*Beregningsark!M414*Beregningsark!O414*Beregningsark!P414*Beregningsark!Q414*Beregningsark!R414*Beregningsark!S414*Beregningsark!U414*Beregningsark!Y414*Beregningsark!AA414*Beregningsark!AC414*Beregningsark!AE414*Beregningsark!AG414*Beregningsark!AJ414*1.1176))</f>
        <v/>
      </c>
      <c r="M414" s="15" t="str">
        <f t="shared" si="18"/>
        <v/>
      </c>
      <c r="N414" s="15" t="str">
        <f>IF(Beregningsark!AQ414="","",IF(OR(I414="Motorvejsstrækning",I414="Frakørselsflettestrækning",I414="Tilkørselsflettestrækning",I414="Motorvejsforgrening",I414="Motorvejssammenløb",I414="Motorvejsvekselstrækning",I414="Sideanlæg"),Beregningsark!AN414*Beregningsark!J414*Beregningsark!K414*Beregningsark!L414*Beregningsark!N414*Beregningsark!P414*Beregningsark!R414*Beregningsark!S414*Beregningsark!V414*Beregningsark!Y414*Beregningsark!Z414*Beregningsark!AB414*Beregningsark!AD414*Beregningsark!AH414*Beregningsark!AJ414,Beregningsark!AN414*Beregningsark!J414*Beregningsark!K414*Beregningsark!L414*Beregningsark!N414*Beregningsark!P414*Beregningsark!R414*Beregningsark!S414*Beregningsark!V414*Beregningsark!Y414*Beregningsark!Z414*Beregningsark!AB414*Beregningsark!AD414*Beregningsark!AH414*Beregningsark!AJ414*0.7672))</f>
        <v/>
      </c>
      <c r="O414" s="15" t="str">
        <f>IF(Beregningsark!AQ414="","",IF(OR(I414="Motorvejsstrækning",I414="Frakørselsflettestrækning",I414="Tilkørselsflettestrækning",I414="Motorvejsforgrening",I414="Motorvejssammenløb",I414="Motorvejsvekselstrækning",I414="Sideanlæg"),Beregningsark!AO414*Beregningsark!J414*Beregningsark!K414*Beregningsark!L414*Beregningsark!N414*Beregningsark!P414*Beregningsark!R414*Beregningsark!S414*Beregningsark!W414*Beregningsark!Y414*Beregningsark!Z414*Beregningsark!AB414*Beregningsark!AD414*Beregningsark!AH414*Beregningsark!AJ414,Beregningsark!AO414*Beregningsark!J414*Beregningsark!K414*Beregningsark!L414*Beregningsark!N414*Beregningsark!P414*Beregningsark!R414*Beregningsark!S414*Beregningsark!W414*Beregningsark!Y414*Beregningsark!Z414*Beregningsark!AB414*Beregningsark!AD414*Beregningsark!AH414*Beregningsark!AJ414*0.7672))</f>
        <v/>
      </c>
      <c r="P414" s="15" t="str">
        <f>IF(Beregningsark!AQ414="","",IF(OR(I414="Motorvejsstrækning",I414="Frakørselsflettestrækning",I414="Tilkørselsflettestrækning",I414="Motorvejsforgrening",I414="Motorvejssammenløb",I414="Motorvejsvekselstrækning",I414="Sideanlæg"),Beregningsark!AP414*Beregningsark!J414*Beregningsark!K414*Beregningsark!L414*Beregningsark!N414*Beregningsark!P414*Beregningsark!R414*Beregningsark!S414*Beregningsark!X414*Beregningsark!Y414*Beregningsark!Z414*Beregningsark!AB414*Beregningsark!AD414*Beregningsark!AI414*Beregningsark!AJ414,Beregningsark!AP414*Beregningsark!J414*Beregningsark!K414*Beregningsark!L414*Beregningsark!N414*Beregningsark!P414*Beregningsark!R414*Beregningsark!S414*Beregningsark!X414*Beregningsark!Y414*Beregningsark!Z414*Beregningsark!AB414*Beregningsark!AD414*Beregningsark!AI414*Beregningsark!AJ414*0.7672))</f>
        <v/>
      </c>
      <c r="Q414" s="15" t="str">
        <f t="shared" si="19"/>
        <v/>
      </c>
      <c r="R414" s="17" t="str">
        <f t="shared" si="20"/>
        <v/>
      </c>
    </row>
    <row r="415" spans="1:18" x14ac:dyDescent="0.25">
      <c r="A415" s="4" t="str">
        <f>IF(Inddata!A430="","",Inddata!A430)</f>
        <v/>
      </c>
      <c r="B415" s="4" t="str">
        <f>IF(Inddata!B430="","",Inddata!B430)</f>
        <v/>
      </c>
      <c r="C415" s="4" t="str">
        <f>IF(Inddata!C430="","",Inddata!C430)</f>
        <v/>
      </c>
      <c r="D415" s="4" t="str">
        <f>IF(Inddata!D430="","",Inddata!D430)</f>
        <v/>
      </c>
      <c r="E415" s="4" t="str">
        <f>IF(Inddata!E430="","",Inddata!E430)</f>
        <v/>
      </c>
      <c r="F415" s="4" t="str">
        <f>IF(Inddata!F430="","",Inddata!F430)</f>
        <v/>
      </c>
      <c r="G415" s="4">
        <f>IF(Inddata!G430="","",Inddata!G430)</f>
        <v>0</v>
      </c>
      <c r="H415" s="4" t="str">
        <f>IF(Inddata!H430&gt;0.5,Inddata!H430,"")</f>
        <v/>
      </c>
      <c r="I415" s="4" t="str">
        <f>IF(Inddata!I430="","",Inddata!I430)</f>
        <v/>
      </c>
      <c r="J415" s="15" t="str">
        <f>IF(Beregningsark!AQ415="","",IF(OR(I415="Motorvejsstrækning",I415="Frakørselsflettestrækning",I415="Tilkørselsflettestrækning",I415="Motorvejsforgrening",I415="Motorvejssammenløb",I415="Motorvejsvekselstrækning",I415="Sideanlæg"),Beregningsark!AK415*Beregningsark!J415*Beregningsark!K415*Beregningsark!L415*Beregningsark!N415*Beregningsark!P415*Beregningsark!R415*Beregningsark!S415*Beregningsark!T415*Beregningsark!Y415*Beregningsark!Z415*Beregningsark!AB415*Beregningsark!AD415*Beregningsark!AF415*Beregningsark!AJ415,Beregningsark!AK415*Beregningsark!J415*Beregningsark!K415*Beregningsark!L415*Beregningsark!N415*Beregningsark!P415*Beregningsark!R415*Beregningsark!S415*Beregningsark!T415*Beregningsark!Y415*Beregningsark!Z415*Beregningsark!AB415*Beregningsark!AD415*Beregningsark!AF415*Beregningsark!AJ415*0.7672))</f>
        <v/>
      </c>
      <c r="K415" s="15" t="str">
        <f>IF(Beregningsark!AQ415="","",IF(OR(I415="Motorvejsstrækning",I415="Frakørselsflettestrækning",I415="Tilkørselsflettestrækning",I415="Motorvejsforgrening",I415="Motorvejssammenløb",I415="Motorvejsvekselstrækning",I415="Sideanlæg"),Beregningsark!AL415*Beregningsark!J415*Beregningsark!K415*Beregningsark!M415*Beregningsark!O415*Beregningsark!P415*Beregningsark!Q415*Beregningsark!R415*Beregningsark!S415*Beregningsark!T415*Beregningsark!Y415*Beregningsark!AA415*Beregningsark!AC415*Beregningsark!AE415*Beregningsark!AG415*Beregningsark!AJ415,Beregningsark!AL415*Beregningsark!J415*Beregningsark!K415*Beregningsark!M415*Beregningsark!O415*Beregningsark!P415*Beregningsark!Q415*Beregningsark!R415*Beregningsark!S415*Beregningsark!T415*Beregningsark!Y415*Beregningsark!AA415*Beregningsark!AC415*Beregningsark!AE415*Beregningsark!AG415*Beregningsark!AJ415*0.8833))</f>
        <v/>
      </c>
      <c r="L415" s="15" t="str">
        <f>IF(Beregningsark!AQ415="","",IF(OR(I415="Motorvejsstrækning",I415="Frakørselsflettestrækning",I415="Tilkørselsflettestrækning",I415="Motorvejsforgrening",I415="Motorvejssammenløb",I415="Motorvejsvekselstrækning",I415="Sideanlæg"),Beregningsark!AM415*Beregningsark!J415*Beregningsark!K415*Beregningsark!M415*Beregningsark!O415*Beregningsark!P415*Beregningsark!Q415*Beregningsark!R415*Beregningsark!S415*Beregningsark!U415*Beregningsark!Y415*Beregningsark!AA415*Beregningsark!AC415*Beregningsark!AE415*Beregningsark!AG415*Beregningsark!AJ415,Beregningsark!AM415*Beregningsark!J415*Beregningsark!K415*Beregningsark!M415*Beregningsark!O415*Beregningsark!P415*Beregningsark!Q415*Beregningsark!R415*Beregningsark!S415*Beregningsark!U415*Beregningsark!Y415*Beregningsark!AA415*Beregningsark!AC415*Beregningsark!AE415*Beregningsark!AG415*Beregningsark!AJ415*1.1176))</f>
        <v/>
      </c>
      <c r="M415" s="15" t="str">
        <f t="shared" si="18"/>
        <v/>
      </c>
      <c r="N415" s="15" t="str">
        <f>IF(Beregningsark!AQ415="","",IF(OR(I415="Motorvejsstrækning",I415="Frakørselsflettestrækning",I415="Tilkørselsflettestrækning",I415="Motorvejsforgrening",I415="Motorvejssammenløb",I415="Motorvejsvekselstrækning",I415="Sideanlæg"),Beregningsark!AN415*Beregningsark!J415*Beregningsark!K415*Beregningsark!L415*Beregningsark!N415*Beregningsark!P415*Beregningsark!R415*Beregningsark!S415*Beregningsark!V415*Beregningsark!Y415*Beregningsark!Z415*Beregningsark!AB415*Beregningsark!AD415*Beregningsark!AH415*Beregningsark!AJ415,Beregningsark!AN415*Beregningsark!J415*Beregningsark!K415*Beregningsark!L415*Beregningsark!N415*Beregningsark!P415*Beregningsark!R415*Beregningsark!S415*Beregningsark!V415*Beregningsark!Y415*Beregningsark!Z415*Beregningsark!AB415*Beregningsark!AD415*Beregningsark!AH415*Beregningsark!AJ415*0.7672))</f>
        <v/>
      </c>
      <c r="O415" s="15" t="str">
        <f>IF(Beregningsark!AQ415="","",IF(OR(I415="Motorvejsstrækning",I415="Frakørselsflettestrækning",I415="Tilkørselsflettestrækning",I415="Motorvejsforgrening",I415="Motorvejssammenløb",I415="Motorvejsvekselstrækning",I415="Sideanlæg"),Beregningsark!AO415*Beregningsark!J415*Beregningsark!K415*Beregningsark!L415*Beregningsark!N415*Beregningsark!P415*Beregningsark!R415*Beregningsark!S415*Beregningsark!W415*Beregningsark!Y415*Beregningsark!Z415*Beregningsark!AB415*Beregningsark!AD415*Beregningsark!AH415*Beregningsark!AJ415,Beregningsark!AO415*Beregningsark!J415*Beregningsark!K415*Beregningsark!L415*Beregningsark!N415*Beregningsark!P415*Beregningsark!R415*Beregningsark!S415*Beregningsark!W415*Beregningsark!Y415*Beregningsark!Z415*Beregningsark!AB415*Beregningsark!AD415*Beregningsark!AH415*Beregningsark!AJ415*0.7672))</f>
        <v/>
      </c>
      <c r="P415" s="15" t="str">
        <f>IF(Beregningsark!AQ415="","",IF(OR(I415="Motorvejsstrækning",I415="Frakørselsflettestrækning",I415="Tilkørselsflettestrækning",I415="Motorvejsforgrening",I415="Motorvejssammenløb",I415="Motorvejsvekselstrækning",I415="Sideanlæg"),Beregningsark!AP415*Beregningsark!J415*Beregningsark!K415*Beregningsark!L415*Beregningsark!N415*Beregningsark!P415*Beregningsark!R415*Beregningsark!S415*Beregningsark!X415*Beregningsark!Y415*Beregningsark!Z415*Beregningsark!AB415*Beregningsark!AD415*Beregningsark!AI415*Beregningsark!AJ415,Beregningsark!AP415*Beregningsark!J415*Beregningsark!K415*Beregningsark!L415*Beregningsark!N415*Beregningsark!P415*Beregningsark!R415*Beregningsark!S415*Beregningsark!X415*Beregningsark!Y415*Beregningsark!Z415*Beregningsark!AB415*Beregningsark!AD415*Beregningsark!AI415*Beregningsark!AJ415*0.7672))</f>
        <v/>
      </c>
      <c r="Q415" s="15" t="str">
        <f t="shared" si="19"/>
        <v/>
      </c>
      <c r="R415" s="17" t="str">
        <f t="shared" si="20"/>
        <v/>
      </c>
    </row>
    <row r="416" spans="1:18" x14ac:dyDescent="0.25">
      <c r="A416" s="4" t="str">
        <f>IF(Inddata!A431="","",Inddata!A431)</f>
        <v/>
      </c>
      <c r="B416" s="4" t="str">
        <f>IF(Inddata!B431="","",Inddata!B431)</f>
        <v/>
      </c>
      <c r="C416" s="4" t="str">
        <f>IF(Inddata!C431="","",Inddata!C431)</f>
        <v/>
      </c>
      <c r="D416" s="4" t="str">
        <f>IF(Inddata!D431="","",Inddata!D431)</f>
        <v/>
      </c>
      <c r="E416" s="4" t="str">
        <f>IF(Inddata!E431="","",Inddata!E431)</f>
        <v/>
      </c>
      <c r="F416" s="4" t="str">
        <f>IF(Inddata!F431="","",Inddata!F431)</f>
        <v/>
      </c>
      <c r="G416" s="4">
        <f>IF(Inddata!G431="","",Inddata!G431)</f>
        <v>0</v>
      </c>
      <c r="H416" s="4" t="str">
        <f>IF(Inddata!H431&gt;0.5,Inddata!H431,"")</f>
        <v/>
      </c>
      <c r="I416" s="4" t="str">
        <f>IF(Inddata!I431="","",Inddata!I431)</f>
        <v/>
      </c>
      <c r="J416" s="15" t="str">
        <f>IF(Beregningsark!AQ416="","",IF(OR(I416="Motorvejsstrækning",I416="Frakørselsflettestrækning",I416="Tilkørselsflettestrækning",I416="Motorvejsforgrening",I416="Motorvejssammenløb",I416="Motorvejsvekselstrækning",I416="Sideanlæg"),Beregningsark!AK416*Beregningsark!J416*Beregningsark!K416*Beregningsark!L416*Beregningsark!N416*Beregningsark!P416*Beregningsark!R416*Beregningsark!S416*Beregningsark!T416*Beregningsark!Y416*Beregningsark!Z416*Beregningsark!AB416*Beregningsark!AD416*Beregningsark!AF416*Beregningsark!AJ416,Beregningsark!AK416*Beregningsark!J416*Beregningsark!K416*Beregningsark!L416*Beregningsark!N416*Beregningsark!P416*Beregningsark!R416*Beregningsark!S416*Beregningsark!T416*Beregningsark!Y416*Beregningsark!Z416*Beregningsark!AB416*Beregningsark!AD416*Beregningsark!AF416*Beregningsark!AJ416*0.7672))</f>
        <v/>
      </c>
      <c r="K416" s="15" t="str">
        <f>IF(Beregningsark!AQ416="","",IF(OR(I416="Motorvejsstrækning",I416="Frakørselsflettestrækning",I416="Tilkørselsflettestrækning",I416="Motorvejsforgrening",I416="Motorvejssammenløb",I416="Motorvejsvekselstrækning",I416="Sideanlæg"),Beregningsark!AL416*Beregningsark!J416*Beregningsark!K416*Beregningsark!M416*Beregningsark!O416*Beregningsark!P416*Beregningsark!Q416*Beregningsark!R416*Beregningsark!S416*Beregningsark!T416*Beregningsark!Y416*Beregningsark!AA416*Beregningsark!AC416*Beregningsark!AE416*Beregningsark!AG416*Beregningsark!AJ416,Beregningsark!AL416*Beregningsark!J416*Beregningsark!K416*Beregningsark!M416*Beregningsark!O416*Beregningsark!P416*Beregningsark!Q416*Beregningsark!R416*Beregningsark!S416*Beregningsark!T416*Beregningsark!Y416*Beregningsark!AA416*Beregningsark!AC416*Beregningsark!AE416*Beregningsark!AG416*Beregningsark!AJ416*0.8833))</f>
        <v/>
      </c>
      <c r="L416" s="15" t="str">
        <f>IF(Beregningsark!AQ416="","",IF(OR(I416="Motorvejsstrækning",I416="Frakørselsflettestrækning",I416="Tilkørselsflettestrækning",I416="Motorvejsforgrening",I416="Motorvejssammenløb",I416="Motorvejsvekselstrækning",I416="Sideanlæg"),Beregningsark!AM416*Beregningsark!J416*Beregningsark!K416*Beregningsark!M416*Beregningsark!O416*Beregningsark!P416*Beregningsark!Q416*Beregningsark!R416*Beregningsark!S416*Beregningsark!U416*Beregningsark!Y416*Beregningsark!AA416*Beregningsark!AC416*Beregningsark!AE416*Beregningsark!AG416*Beregningsark!AJ416,Beregningsark!AM416*Beregningsark!J416*Beregningsark!K416*Beregningsark!M416*Beregningsark!O416*Beregningsark!P416*Beregningsark!Q416*Beregningsark!R416*Beregningsark!S416*Beregningsark!U416*Beregningsark!Y416*Beregningsark!AA416*Beregningsark!AC416*Beregningsark!AE416*Beregningsark!AG416*Beregningsark!AJ416*1.1176))</f>
        <v/>
      </c>
      <c r="M416" s="15" t="str">
        <f t="shared" si="18"/>
        <v/>
      </c>
      <c r="N416" s="15" t="str">
        <f>IF(Beregningsark!AQ416="","",IF(OR(I416="Motorvejsstrækning",I416="Frakørselsflettestrækning",I416="Tilkørselsflettestrækning",I416="Motorvejsforgrening",I416="Motorvejssammenløb",I416="Motorvejsvekselstrækning",I416="Sideanlæg"),Beregningsark!AN416*Beregningsark!J416*Beregningsark!K416*Beregningsark!L416*Beregningsark!N416*Beregningsark!P416*Beregningsark!R416*Beregningsark!S416*Beregningsark!V416*Beregningsark!Y416*Beregningsark!Z416*Beregningsark!AB416*Beregningsark!AD416*Beregningsark!AH416*Beregningsark!AJ416,Beregningsark!AN416*Beregningsark!J416*Beregningsark!K416*Beregningsark!L416*Beregningsark!N416*Beregningsark!P416*Beregningsark!R416*Beregningsark!S416*Beregningsark!V416*Beregningsark!Y416*Beregningsark!Z416*Beregningsark!AB416*Beregningsark!AD416*Beregningsark!AH416*Beregningsark!AJ416*0.7672))</f>
        <v/>
      </c>
      <c r="O416" s="15" t="str">
        <f>IF(Beregningsark!AQ416="","",IF(OR(I416="Motorvejsstrækning",I416="Frakørselsflettestrækning",I416="Tilkørselsflettestrækning",I416="Motorvejsforgrening",I416="Motorvejssammenløb",I416="Motorvejsvekselstrækning",I416="Sideanlæg"),Beregningsark!AO416*Beregningsark!J416*Beregningsark!K416*Beregningsark!L416*Beregningsark!N416*Beregningsark!P416*Beregningsark!R416*Beregningsark!S416*Beregningsark!W416*Beregningsark!Y416*Beregningsark!Z416*Beregningsark!AB416*Beregningsark!AD416*Beregningsark!AH416*Beregningsark!AJ416,Beregningsark!AO416*Beregningsark!J416*Beregningsark!K416*Beregningsark!L416*Beregningsark!N416*Beregningsark!P416*Beregningsark!R416*Beregningsark!S416*Beregningsark!W416*Beregningsark!Y416*Beregningsark!Z416*Beregningsark!AB416*Beregningsark!AD416*Beregningsark!AH416*Beregningsark!AJ416*0.7672))</f>
        <v/>
      </c>
      <c r="P416" s="15" t="str">
        <f>IF(Beregningsark!AQ416="","",IF(OR(I416="Motorvejsstrækning",I416="Frakørselsflettestrækning",I416="Tilkørselsflettestrækning",I416="Motorvejsforgrening",I416="Motorvejssammenløb",I416="Motorvejsvekselstrækning",I416="Sideanlæg"),Beregningsark!AP416*Beregningsark!J416*Beregningsark!K416*Beregningsark!L416*Beregningsark!N416*Beregningsark!P416*Beregningsark!R416*Beregningsark!S416*Beregningsark!X416*Beregningsark!Y416*Beregningsark!Z416*Beregningsark!AB416*Beregningsark!AD416*Beregningsark!AI416*Beregningsark!AJ416,Beregningsark!AP416*Beregningsark!J416*Beregningsark!K416*Beregningsark!L416*Beregningsark!N416*Beregningsark!P416*Beregningsark!R416*Beregningsark!S416*Beregningsark!X416*Beregningsark!Y416*Beregningsark!Z416*Beregningsark!AB416*Beregningsark!AD416*Beregningsark!AI416*Beregningsark!AJ416*0.7672))</f>
        <v/>
      </c>
      <c r="Q416" s="15" t="str">
        <f t="shared" si="19"/>
        <v/>
      </c>
      <c r="R416" s="17" t="str">
        <f t="shared" si="20"/>
        <v/>
      </c>
    </row>
    <row r="417" spans="1:18" x14ac:dyDescent="0.25">
      <c r="A417" s="4" t="str">
        <f>IF(Inddata!A432="","",Inddata!A432)</f>
        <v/>
      </c>
      <c r="B417" s="4" t="str">
        <f>IF(Inddata!B432="","",Inddata!B432)</f>
        <v/>
      </c>
      <c r="C417" s="4" t="str">
        <f>IF(Inddata!C432="","",Inddata!C432)</f>
        <v/>
      </c>
      <c r="D417" s="4" t="str">
        <f>IF(Inddata!D432="","",Inddata!D432)</f>
        <v/>
      </c>
      <c r="E417" s="4" t="str">
        <f>IF(Inddata!E432="","",Inddata!E432)</f>
        <v/>
      </c>
      <c r="F417" s="4" t="str">
        <f>IF(Inddata!F432="","",Inddata!F432)</f>
        <v/>
      </c>
      <c r="G417" s="4">
        <f>IF(Inddata!G432="","",Inddata!G432)</f>
        <v>0</v>
      </c>
      <c r="H417" s="4" t="str">
        <f>IF(Inddata!H432&gt;0.5,Inddata!H432,"")</f>
        <v/>
      </c>
      <c r="I417" s="4" t="str">
        <f>IF(Inddata!I432="","",Inddata!I432)</f>
        <v/>
      </c>
      <c r="J417" s="15" t="str">
        <f>IF(Beregningsark!AQ417="","",IF(OR(I417="Motorvejsstrækning",I417="Frakørselsflettestrækning",I417="Tilkørselsflettestrækning",I417="Motorvejsforgrening",I417="Motorvejssammenløb",I417="Motorvejsvekselstrækning",I417="Sideanlæg"),Beregningsark!AK417*Beregningsark!J417*Beregningsark!K417*Beregningsark!L417*Beregningsark!N417*Beregningsark!P417*Beregningsark!R417*Beregningsark!S417*Beregningsark!T417*Beregningsark!Y417*Beregningsark!Z417*Beregningsark!AB417*Beregningsark!AD417*Beregningsark!AF417*Beregningsark!AJ417,Beregningsark!AK417*Beregningsark!J417*Beregningsark!K417*Beregningsark!L417*Beregningsark!N417*Beregningsark!P417*Beregningsark!R417*Beregningsark!S417*Beregningsark!T417*Beregningsark!Y417*Beregningsark!Z417*Beregningsark!AB417*Beregningsark!AD417*Beregningsark!AF417*Beregningsark!AJ417*0.7672))</f>
        <v/>
      </c>
      <c r="K417" s="15" t="str">
        <f>IF(Beregningsark!AQ417="","",IF(OR(I417="Motorvejsstrækning",I417="Frakørselsflettestrækning",I417="Tilkørselsflettestrækning",I417="Motorvejsforgrening",I417="Motorvejssammenløb",I417="Motorvejsvekselstrækning",I417="Sideanlæg"),Beregningsark!AL417*Beregningsark!J417*Beregningsark!K417*Beregningsark!M417*Beregningsark!O417*Beregningsark!P417*Beregningsark!Q417*Beregningsark!R417*Beregningsark!S417*Beregningsark!T417*Beregningsark!Y417*Beregningsark!AA417*Beregningsark!AC417*Beregningsark!AE417*Beregningsark!AG417*Beregningsark!AJ417,Beregningsark!AL417*Beregningsark!J417*Beregningsark!K417*Beregningsark!M417*Beregningsark!O417*Beregningsark!P417*Beregningsark!Q417*Beregningsark!R417*Beregningsark!S417*Beregningsark!T417*Beregningsark!Y417*Beregningsark!AA417*Beregningsark!AC417*Beregningsark!AE417*Beregningsark!AG417*Beregningsark!AJ417*0.8833))</f>
        <v/>
      </c>
      <c r="L417" s="15" t="str">
        <f>IF(Beregningsark!AQ417="","",IF(OR(I417="Motorvejsstrækning",I417="Frakørselsflettestrækning",I417="Tilkørselsflettestrækning",I417="Motorvejsforgrening",I417="Motorvejssammenløb",I417="Motorvejsvekselstrækning",I417="Sideanlæg"),Beregningsark!AM417*Beregningsark!J417*Beregningsark!K417*Beregningsark!M417*Beregningsark!O417*Beregningsark!P417*Beregningsark!Q417*Beregningsark!R417*Beregningsark!S417*Beregningsark!U417*Beregningsark!Y417*Beregningsark!AA417*Beregningsark!AC417*Beregningsark!AE417*Beregningsark!AG417*Beregningsark!AJ417,Beregningsark!AM417*Beregningsark!J417*Beregningsark!K417*Beregningsark!M417*Beregningsark!O417*Beregningsark!P417*Beregningsark!Q417*Beregningsark!R417*Beregningsark!S417*Beregningsark!U417*Beregningsark!Y417*Beregningsark!AA417*Beregningsark!AC417*Beregningsark!AE417*Beregningsark!AG417*Beregningsark!AJ417*1.1176))</f>
        <v/>
      </c>
      <c r="M417" s="15" t="str">
        <f t="shared" si="18"/>
        <v/>
      </c>
      <c r="N417" s="15" t="str">
        <f>IF(Beregningsark!AQ417="","",IF(OR(I417="Motorvejsstrækning",I417="Frakørselsflettestrækning",I417="Tilkørselsflettestrækning",I417="Motorvejsforgrening",I417="Motorvejssammenløb",I417="Motorvejsvekselstrækning",I417="Sideanlæg"),Beregningsark!AN417*Beregningsark!J417*Beregningsark!K417*Beregningsark!L417*Beregningsark!N417*Beregningsark!P417*Beregningsark!R417*Beregningsark!S417*Beregningsark!V417*Beregningsark!Y417*Beregningsark!Z417*Beregningsark!AB417*Beregningsark!AD417*Beregningsark!AH417*Beregningsark!AJ417,Beregningsark!AN417*Beregningsark!J417*Beregningsark!K417*Beregningsark!L417*Beregningsark!N417*Beregningsark!P417*Beregningsark!R417*Beregningsark!S417*Beregningsark!V417*Beregningsark!Y417*Beregningsark!Z417*Beregningsark!AB417*Beregningsark!AD417*Beregningsark!AH417*Beregningsark!AJ417*0.7672))</f>
        <v/>
      </c>
      <c r="O417" s="15" t="str">
        <f>IF(Beregningsark!AQ417="","",IF(OR(I417="Motorvejsstrækning",I417="Frakørselsflettestrækning",I417="Tilkørselsflettestrækning",I417="Motorvejsforgrening",I417="Motorvejssammenløb",I417="Motorvejsvekselstrækning",I417="Sideanlæg"),Beregningsark!AO417*Beregningsark!J417*Beregningsark!K417*Beregningsark!L417*Beregningsark!N417*Beregningsark!P417*Beregningsark!R417*Beregningsark!S417*Beregningsark!W417*Beregningsark!Y417*Beregningsark!Z417*Beregningsark!AB417*Beregningsark!AD417*Beregningsark!AH417*Beregningsark!AJ417,Beregningsark!AO417*Beregningsark!J417*Beregningsark!K417*Beregningsark!L417*Beregningsark!N417*Beregningsark!P417*Beregningsark!R417*Beregningsark!S417*Beregningsark!W417*Beregningsark!Y417*Beregningsark!Z417*Beregningsark!AB417*Beregningsark!AD417*Beregningsark!AH417*Beregningsark!AJ417*0.7672))</f>
        <v/>
      </c>
      <c r="P417" s="15" t="str">
        <f>IF(Beregningsark!AQ417="","",IF(OR(I417="Motorvejsstrækning",I417="Frakørselsflettestrækning",I417="Tilkørselsflettestrækning",I417="Motorvejsforgrening",I417="Motorvejssammenløb",I417="Motorvejsvekselstrækning",I417="Sideanlæg"),Beregningsark!AP417*Beregningsark!J417*Beregningsark!K417*Beregningsark!L417*Beregningsark!N417*Beregningsark!P417*Beregningsark!R417*Beregningsark!S417*Beregningsark!X417*Beregningsark!Y417*Beregningsark!Z417*Beregningsark!AB417*Beregningsark!AD417*Beregningsark!AI417*Beregningsark!AJ417,Beregningsark!AP417*Beregningsark!J417*Beregningsark!K417*Beregningsark!L417*Beregningsark!N417*Beregningsark!P417*Beregningsark!R417*Beregningsark!S417*Beregningsark!X417*Beregningsark!Y417*Beregningsark!Z417*Beregningsark!AB417*Beregningsark!AD417*Beregningsark!AI417*Beregningsark!AJ417*0.7672))</f>
        <v/>
      </c>
      <c r="Q417" s="15" t="str">
        <f t="shared" si="19"/>
        <v/>
      </c>
      <c r="R417" s="17" t="str">
        <f t="shared" si="20"/>
        <v/>
      </c>
    </row>
    <row r="418" spans="1:18" x14ac:dyDescent="0.25">
      <c r="A418" s="4" t="str">
        <f>IF(Inddata!A433="","",Inddata!A433)</f>
        <v/>
      </c>
      <c r="B418" s="4" t="str">
        <f>IF(Inddata!B433="","",Inddata!B433)</f>
        <v/>
      </c>
      <c r="C418" s="4" t="str">
        <f>IF(Inddata!C433="","",Inddata!C433)</f>
        <v/>
      </c>
      <c r="D418" s="4" t="str">
        <f>IF(Inddata!D433="","",Inddata!D433)</f>
        <v/>
      </c>
      <c r="E418" s="4" t="str">
        <f>IF(Inddata!E433="","",Inddata!E433)</f>
        <v/>
      </c>
      <c r="F418" s="4" t="str">
        <f>IF(Inddata!F433="","",Inddata!F433)</f>
        <v/>
      </c>
      <c r="G418" s="4">
        <f>IF(Inddata!G433="","",Inddata!G433)</f>
        <v>0</v>
      </c>
      <c r="H418" s="4" t="str">
        <f>IF(Inddata!H433&gt;0.5,Inddata!H433,"")</f>
        <v/>
      </c>
      <c r="I418" s="4" t="str">
        <f>IF(Inddata!I433="","",Inddata!I433)</f>
        <v/>
      </c>
      <c r="J418" s="15" t="str">
        <f>IF(Beregningsark!AQ418="","",IF(OR(I418="Motorvejsstrækning",I418="Frakørselsflettestrækning",I418="Tilkørselsflettestrækning",I418="Motorvejsforgrening",I418="Motorvejssammenløb",I418="Motorvejsvekselstrækning",I418="Sideanlæg"),Beregningsark!AK418*Beregningsark!J418*Beregningsark!K418*Beregningsark!L418*Beregningsark!N418*Beregningsark!P418*Beregningsark!R418*Beregningsark!S418*Beregningsark!T418*Beregningsark!Y418*Beregningsark!Z418*Beregningsark!AB418*Beregningsark!AD418*Beregningsark!AF418*Beregningsark!AJ418,Beregningsark!AK418*Beregningsark!J418*Beregningsark!K418*Beregningsark!L418*Beregningsark!N418*Beregningsark!P418*Beregningsark!R418*Beregningsark!S418*Beregningsark!T418*Beregningsark!Y418*Beregningsark!Z418*Beregningsark!AB418*Beregningsark!AD418*Beregningsark!AF418*Beregningsark!AJ418*0.7672))</f>
        <v/>
      </c>
      <c r="K418" s="15" t="str">
        <f>IF(Beregningsark!AQ418="","",IF(OR(I418="Motorvejsstrækning",I418="Frakørselsflettestrækning",I418="Tilkørselsflettestrækning",I418="Motorvejsforgrening",I418="Motorvejssammenløb",I418="Motorvejsvekselstrækning",I418="Sideanlæg"),Beregningsark!AL418*Beregningsark!J418*Beregningsark!K418*Beregningsark!M418*Beregningsark!O418*Beregningsark!P418*Beregningsark!Q418*Beregningsark!R418*Beregningsark!S418*Beregningsark!T418*Beregningsark!Y418*Beregningsark!AA418*Beregningsark!AC418*Beregningsark!AE418*Beregningsark!AG418*Beregningsark!AJ418,Beregningsark!AL418*Beregningsark!J418*Beregningsark!K418*Beregningsark!M418*Beregningsark!O418*Beregningsark!P418*Beregningsark!Q418*Beregningsark!R418*Beregningsark!S418*Beregningsark!T418*Beregningsark!Y418*Beregningsark!AA418*Beregningsark!AC418*Beregningsark!AE418*Beregningsark!AG418*Beregningsark!AJ418*0.8833))</f>
        <v/>
      </c>
      <c r="L418" s="15" t="str">
        <f>IF(Beregningsark!AQ418="","",IF(OR(I418="Motorvejsstrækning",I418="Frakørselsflettestrækning",I418="Tilkørselsflettestrækning",I418="Motorvejsforgrening",I418="Motorvejssammenløb",I418="Motorvejsvekselstrækning",I418="Sideanlæg"),Beregningsark!AM418*Beregningsark!J418*Beregningsark!K418*Beregningsark!M418*Beregningsark!O418*Beregningsark!P418*Beregningsark!Q418*Beregningsark!R418*Beregningsark!S418*Beregningsark!U418*Beregningsark!Y418*Beregningsark!AA418*Beregningsark!AC418*Beregningsark!AE418*Beregningsark!AG418*Beregningsark!AJ418,Beregningsark!AM418*Beregningsark!J418*Beregningsark!K418*Beregningsark!M418*Beregningsark!O418*Beregningsark!P418*Beregningsark!Q418*Beregningsark!R418*Beregningsark!S418*Beregningsark!U418*Beregningsark!Y418*Beregningsark!AA418*Beregningsark!AC418*Beregningsark!AE418*Beregningsark!AG418*Beregningsark!AJ418*1.1176))</f>
        <v/>
      </c>
      <c r="M418" s="15" t="str">
        <f t="shared" si="18"/>
        <v/>
      </c>
      <c r="N418" s="15" t="str">
        <f>IF(Beregningsark!AQ418="","",IF(OR(I418="Motorvejsstrækning",I418="Frakørselsflettestrækning",I418="Tilkørselsflettestrækning",I418="Motorvejsforgrening",I418="Motorvejssammenløb",I418="Motorvejsvekselstrækning",I418="Sideanlæg"),Beregningsark!AN418*Beregningsark!J418*Beregningsark!K418*Beregningsark!L418*Beregningsark!N418*Beregningsark!P418*Beregningsark!R418*Beregningsark!S418*Beregningsark!V418*Beregningsark!Y418*Beregningsark!Z418*Beregningsark!AB418*Beregningsark!AD418*Beregningsark!AH418*Beregningsark!AJ418,Beregningsark!AN418*Beregningsark!J418*Beregningsark!K418*Beregningsark!L418*Beregningsark!N418*Beregningsark!P418*Beregningsark!R418*Beregningsark!S418*Beregningsark!V418*Beregningsark!Y418*Beregningsark!Z418*Beregningsark!AB418*Beregningsark!AD418*Beregningsark!AH418*Beregningsark!AJ418*0.7672))</f>
        <v/>
      </c>
      <c r="O418" s="15" t="str">
        <f>IF(Beregningsark!AQ418="","",IF(OR(I418="Motorvejsstrækning",I418="Frakørselsflettestrækning",I418="Tilkørselsflettestrækning",I418="Motorvejsforgrening",I418="Motorvejssammenløb",I418="Motorvejsvekselstrækning",I418="Sideanlæg"),Beregningsark!AO418*Beregningsark!J418*Beregningsark!K418*Beregningsark!L418*Beregningsark!N418*Beregningsark!P418*Beregningsark!R418*Beregningsark!S418*Beregningsark!W418*Beregningsark!Y418*Beregningsark!Z418*Beregningsark!AB418*Beregningsark!AD418*Beregningsark!AH418*Beregningsark!AJ418,Beregningsark!AO418*Beregningsark!J418*Beregningsark!K418*Beregningsark!L418*Beregningsark!N418*Beregningsark!P418*Beregningsark!R418*Beregningsark!S418*Beregningsark!W418*Beregningsark!Y418*Beregningsark!Z418*Beregningsark!AB418*Beregningsark!AD418*Beregningsark!AH418*Beregningsark!AJ418*0.7672))</f>
        <v/>
      </c>
      <c r="P418" s="15" t="str">
        <f>IF(Beregningsark!AQ418="","",IF(OR(I418="Motorvejsstrækning",I418="Frakørselsflettestrækning",I418="Tilkørselsflettestrækning",I418="Motorvejsforgrening",I418="Motorvejssammenløb",I418="Motorvejsvekselstrækning",I418="Sideanlæg"),Beregningsark!AP418*Beregningsark!J418*Beregningsark!K418*Beregningsark!L418*Beregningsark!N418*Beregningsark!P418*Beregningsark!R418*Beregningsark!S418*Beregningsark!X418*Beregningsark!Y418*Beregningsark!Z418*Beregningsark!AB418*Beregningsark!AD418*Beregningsark!AI418*Beregningsark!AJ418,Beregningsark!AP418*Beregningsark!J418*Beregningsark!K418*Beregningsark!L418*Beregningsark!N418*Beregningsark!P418*Beregningsark!R418*Beregningsark!S418*Beregningsark!X418*Beregningsark!Y418*Beregningsark!Z418*Beregningsark!AB418*Beregningsark!AD418*Beregningsark!AI418*Beregningsark!AJ418*0.7672))</f>
        <v/>
      </c>
      <c r="Q418" s="15" t="str">
        <f t="shared" si="19"/>
        <v/>
      </c>
      <c r="R418" s="17" t="str">
        <f t="shared" si="20"/>
        <v/>
      </c>
    </row>
    <row r="419" spans="1:18" x14ac:dyDescent="0.25">
      <c r="A419" s="4" t="str">
        <f>IF(Inddata!A434="","",Inddata!A434)</f>
        <v/>
      </c>
      <c r="B419" s="4" t="str">
        <f>IF(Inddata!B434="","",Inddata!B434)</f>
        <v/>
      </c>
      <c r="C419" s="4" t="str">
        <f>IF(Inddata!C434="","",Inddata!C434)</f>
        <v/>
      </c>
      <c r="D419" s="4" t="str">
        <f>IF(Inddata!D434="","",Inddata!D434)</f>
        <v/>
      </c>
      <c r="E419" s="4" t="str">
        <f>IF(Inddata!E434="","",Inddata!E434)</f>
        <v/>
      </c>
      <c r="F419" s="4" t="str">
        <f>IF(Inddata!F434="","",Inddata!F434)</f>
        <v/>
      </c>
      <c r="G419" s="4">
        <f>IF(Inddata!G434="","",Inddata!G434)</f>
        <v>0</v>
      </c>
      <c r="H419" s="4" t="str">
        <f>IF(Inddata!H434&gt;0.5,Inddata!H434,"")</f>
        <v/>
      </c>
      <c r="I419" s="4" t="str">
        <f>IF(Inddata!I434="","",Inddata!I434)</f>
        <v/>
      </c>
      <c r="J419" s="15" t="str">
        <f>IF(Beregningsark!AQ419="","",IF(OR(I419="Motorvejsstrækning",I419="Frakørselsflettestrækning",I419="Tilkørselsflettestrækning",I419="Motorvejsforgrening",I419="Motorvejssammenløb",I419="Motorvejsvekselstrækning",I419="Sideanlæg"),Beregningsark!AK419*Beregningsark!J419*Beregningsark!K419*Beregningsark!L419*Beregningsark!N419*Beregningsark!P419*Beregningsark!R419*Beregningsark!S419*Beregningsark!T419*Beregningsark!Y419*Beregningsark!Z419*Beregningsark!AB419*Beregningsark!AD419*Beregningsark!AF419*Beregningsark!AJ419,Beregningsark!AK419*Beregningsark!J419*Beregningsark!K419*Beregningsark!L419*Beregningsark!N419*Beregningsark!P419*Beregningsark!R419*Beregningsark!S419*Beregningsark!T419*Beregningsark!Y419*Beregningsark!Z419*Beregningsark!AB419*Beregningsark!AD419*Beregningsark!AF419*Beregningsark!AJ419*0.7672))</f>
        <v/>
      </c>
      <c r="K419" s="15" t="str">
        <f>IF(Beregningsark!AQ419="","",IF(OR(I419="Motorvejsstrækning",I419="Frakørselsflettestrækning",I419="Tilkørselsflettestrækning",I419="Motorvejsforgrening",I419="Motorvejssammenløb",I419="Motorvejsvekselstrækning",I419="Sideanlæg"),Beregningsark!AL419*Beregningsark!J419*Beregningsark!K419*Beregningsark!M419*Beregningsark!O419*Beregningsark!P419*Beregningsark!Q419*Beregningsark!R419*Beregningsark!S419*Beregningsark!T419*Beregningsark!Y419*Beregningsark!AA419*Beregningsark!AC419*Beregningsark!AE419*Beregningsark!AG419*Beregningsark!AJ419,Beregningsark!AL419*Beregningsark!J419*Beregningsark!K419*Beregningsark!M419*Beregningsark!O419*Beregningsark!P419*Beregningsark!Q419*Beregningsark!R419*Beregningsark!S419*Beregningsark!T419*Beregningsark!Y419*Beregningsark!AA419*Beregningsark!AC419*Beregningsark!AE419*Beregningsark!AG419*Beregningsark!AJ419*0.8833))</f>
        <v/>
      </c>
      <c r="L419" s="15" t="str">
        <f>IF(Beregningsark!AQ419="","",IF(OR(I419="Motorvejsstrækning",I419="Frakørselsflettestrækning",I419="Tilkørselsflettestrækning",I419="Motorvejsforgrening",I419="Motorvejssammenløb",I419="Motorvejsvekselstrækning",I419="Sideanlæg"),Beregningsark!AM419*Beregningsark!J419*Beregningsark!K419*Beregningsark!M419*Beregningsark!O419*Beregningsark!P419*Beregningsark!Q419*Beregningsark!R419*Beregningsark!S419*Beregningsark!U419*Beregningsark!Y419*Beregningsark!AA419*Beregningsark!AC419*Beregningsark!AE419*Beregningsark!AG419*Beregningsark!AJ419,Beregningsark!AM419*Beregningsark!J419*Beregningsark!K419*Beregningsark!M419*Beregningsark!O419*Beregningsark!P419*Beregningsark!Q419*Beregningsark!R419*Beregningsark!S419*Beregningsark!U419*Beregningsark!Y419*Beregningsark!AA419*Beregningsark!AC419*Beregningsark!AE419*Beregningsark!AG419*Beregningsark!AJ419*1.1176))</f>
        <v/>
      </c>
      <c r="M419" s="15" t="str">
        <f t="shared" si="18"/>
        <v/>
      </c>
      <c r="N419" s="15" t="str">
        <f>IF(Beregningsark!AQ419="","",IF(OR(I419="Motorvejsstrækning",I419="Frakørselsflettestrækning",I419="Tilkørselsflettestrækning",I419="Motorvejsforgrening",I419="Motorvejssammenløb",I419="Motorvejsvekselstrækning",I419="Sideanlæg"),Beregningsark!AN419*Beregningsark!J419*Beregningsark!K419*Beregningsark!L419*Beregningsark!N419*Beregningsark!P419*Beregningsark!R419*Beregningsark!S419*Beregningsark!V419*Beregningsark!Y419*Beregningsark!Z419*Beregningsark!AB419*Beregningsark!AD419*Beregningsark!AH419*Beregningsark!AJ419,Beregningsark!AN419*Beregningsark!J419*Beregningsark!K419*Beregningsark!L419*Beregningsark!N419*Beregningsark!P419*Beregningsark!R419*Beregningsark!S419*Beregningsark!V419*Beregningsark!Y419*Beregningsark!Z419*Beregningsark!AB419*Beregningsark!AD419*Beregningsark!AH419*Beregningsark!AJ419*0.7672))</f>
        <v/>
      </c>
      <c r="O419" s="15" t="str">
        <f>IF(Beregningsark!AQ419="","",IF(OR(I419="Motorvejsstrækning",I419="Frakørselsflettestrækning",I419="Tilkørselsflettestrækning",I419="Motorvejsforgrening",I419="Motorvejssammenløb",I419="Motorvejsvekselstrækning",I419="Sideanlæg"),Beregningsark!AO419*Beregningsark!J419*Beregningsark!K419*Beregningsark!L419*Beregningsark!N419*Beregningsark!P419*Beregningsark!R419*Beregningsark!S419*Beregningsark!W419*Beregningsark!Y419*Beregningsark!Z419*Beregningsark!AB419*Beregningsark!AD419*Beregningsark!AH419*Beregningsark!AJ419,Beregningsark!AO419*Beregningsark!J419*Beregningsark!K419*Beregningsark!L419*Beregningsark!N419*Beregningsark!P419*Beregningsark!R419*Beregningsark!S419*Beregningsark!W419*Beregningsark!Y419*Beregningsark!Z419*Beregningsark!AB419*Beregningsark!AD419*Beregningsark!AH419*Beregningsark!AJ419*0.7672))</f>
        <v/>
      </c>
      <c r="P419" s="15" t="str">
        <f>IF(Beregningsark!AQ419="","",IF(OR(I419="Motorvejsstrækning",I419="Frakørselsflettestrækning",I419="Tilkørselsflettestrækning",I419="Motorvejsforgrening",I419="Motorvejssammenløb",I419="Motorvejsvekselstrækning",I419="Sideanlæg"),Beregningsark!AP419*Beregningsark!J419*Beregningsark!K419*Beregningsark!L419*Beregningsark!N419*Beregningsark!P419*Beregningsark!R419*Beregningsark!S419*Beregningsark!X419*Beregningsark!Y419*Beregningsark!Z419*Beregningsark!AB419*Beregningsark!AD419*Beregningsark!AI419*Beregningsark!AJ419,Beregningsark!AP419*Beregningsark!J419*Beregningsark!K419*Beregningsark!L419*Beregningsark!N419*Beregningsark!P419*Beregningsark!R419*Beregningsark!S419*Beregningsark!X419*Beregningsark!Y419*Beregningsark!Z419*Beregningsark!AB419*Beregningsark!AD419*Beregningsark!AI419*Beregningsark!AJ419*0.7672))</f>
        <v/>
      </c>
      <c r="Q419" s="15" t="str">
        <f t="shared" si="19"/>
        <v/>
      </c>
      <c r="R419" s="17" t="str">
        <f t="shared" si="20"/>
        <v/>
      </c>
    </row>
    <row r="420" spans="1:18" x14ac:dyDescent="0.25">
      <c r="A420" s="4" t="str">
        <f>IF(Inddata!A435="","",Inddata!A435)</f>
        <v/>
      </c>
      <c r="B420" s="4" t="str">
        <f>IF(Inddata!B435="","",Inddata!B435)</f>
        <v/>
      </c>
      <c r="C420" s="4" t="str">
        <f>IF(Inddata!C435="","",Inddata!C435)</f>
        <v/>
      </c>
      <c r="D420" s="4" t="str">
        <f>IF(Inddata!D435="","",Inddata!D435)</f>
        <v/>
      </c>
      <c r="E420" s="4" t="str">
        <f>IF(Inddata!E435="","",Inddata!E435)</f>
        <v/>
      </c>
      <c r="F420" s="4" t="str">
        <f>IF(Inddata!F435="","",Inddata!F435)</f>
        <v/>
      </c>
      <c r="G420" s="4">
        <f>IF(Inddata!G435="","",Inddata!G435)</f>
        <v>0</v>
      </c>
      <c r="H420" s="4" t="str">
        <f>IF(Inddata!H435&gt;0.5,Inddata!H435,"")</f>
        <v/>
      </c>
      <c r="I420" s="4" t="str">
        <f>IF(Inddata!I435="","",Inddata!I435)</f>
        <v/>
      </c>
      <c r="J420" s="15" t="str">
        <f>IF(Beregningsark!AQ420="","",IF(OR(I420="Motorvejsstrækning",I420="Frakørselsflettestrækning",I420="Tilkørselsflettestrækning",I420="Motorvejsforgrening",I420="Motorvejssammenløb",I420="Motorvejsvekselstrækning",I420="Sideanlæg"),Beregningsark!AK420*Beregningsark!J420*Beregningsark!K420*Beregningsark!L420*Beregningsark!N420*Beregningsark!P420*Beregningsark!R420*Beregningsark!S420*Beregningsark!T420*Beregningsark!Y420*Beregningsark!Z420*Beregningsark!AB420*Beregningsark!AD420*Beregningsark!AF420*Beregningsark!AJ420,Beregningsark!AK420*Beregningsark!J420*Beregningsark!K420*Beregningsark!L420*Beregningsark!N420*Beregningsark!P420*Beregningsark!R420*Beregningsark!S420*Beregningsark!T420*Beregningsark!Y420*Beregningsark!Z420*Beregningsark!AB420*Beregningsark!AD420*Beregningsark!AF420*Beregningsark!AJ420*0.7672))</f>
        <v/>
      </c>
      <c r="K420" s="15" t="str">
        <f>IF(Beregningsark!AQ420="","",IF(OR(I420="Motorvejsstrækning",I420="Frakørselsflettestrækning",I420="Tilkørselsflettestrækning",I420="Motorvejsforgrening",I420="Motorvejssammenløb",I420="Motorvejsvekselstrækning",I420="Sideanlæg"),Beregningsark!AL420*Beregningsark!J420*Beregningsark!K420*Beregningsark!M420*Beregningsark!O420*Beregningsark!P420*Beregningsark!Q420*Beregningsark!R420*Beregningsark!S420*Beregningsark!T420*Beregningsark!Y420*Beregningsark!AA420*Beregningsark!AC420*Beregningsark!AE420*Beregningsark!AG420*Beregningsark!AJ420,Beregningsark!AL420*Beregningsark!J420*Beregningsark!K420*Beregningsark!M420*Beregningsark!O420*Beregningsark!P420*Beregningsark!Q420*Beregningsark!R420*Beregningsark!S420*Beregningsark!T420*Beregningsark!Y420*Beregningsark!AA420*Beregningsark!AC420*Beregningsark!AE420*Beregningsark!AG420*Beregningsark!AJ420*0.8833))</f>
        <v/>
      </c>
      <c r="L420" s="15" t="str">
        <f>IF(Beregningsark!AQ420="","",IF(OR(I420="Motorvejsstrækning",I420="Frakørselsflettestrækning",I420="Tilkørselsflettestrækning",I420="Motorvejsforgrening",I420="Motorvejssammenløb",I420="Motorvejsvekselstrækning",I420="Sideanlæg"),Beregningsark!AM420*Beregningsark!J420*Beregningsark!K420*Beregningsark!M420*Beregningsark!O420*Beregningsark!P420*Beregningsark!Q420*Beregningsark!R420*Beregningsark!S420*Beregningsark!U420*Beregningsark!Y420*Beregningsark!AA420*Beregningsark!AC420*Beregningsark!AE420*Beregningsark!AG420*Beregningsark!AJ420,Beregningsark!AM420*Beregningsark!J420*Beregningsark!K420*Beregningsark!M420*Beregningsark!O420*Beregningsark!P420*Beregningsark!Q420*Beregningsark!R420*Beregningsark!S420*Beregningsark!U420*Beregningsark!Y420*Beregningsark!AA420*Beregningsark!AC420*Beregningsark!AE420*Beregningsark!AG420*Beregningsark!AJ420*1.1176))</f>
        <v/>
      </c>
      <c r="M420" s="15" t="str">
        <f t="shared" si="18"/>
        <v/>
      </c>
      <c r="N420" s="15" t="str">
        <f>IF(Beregningsark!AQ420="","",IF(OR(I420="Motorvejsstrækning",I420="Frakørselsflettestrækning",I420="Tilkørselsflettestrækning",I420="Motorvejsforgrening",I420="Motorvejssammenløb",I420="Motorvejsvekselstrækning",I420="Sideanlæg"),Beregningsark!AN420*Beregningsark!J420*Beregningsark!K420*Beregningsark!L420*Beregningsark!N420*Beregningsark!P420*Beregningsark!R420*Beregningsark!S420*Beregningsark!V420*Beregningsark!Y420*Beregningsark!Z420*Beregningsark!AB420*Beregningsark!AD420*Beregningsark!AH420*Beregningsark!AJ420,Beregningsark!AN420*Beregningsark!J420*Beregningsark!K420*Beregningsark!L420*Beregningsark!N420*Beregningsark!P420*Beregningsark!R420*Beregningsark!S420*Beregningsark!V420*Beregningsark!Y420*Beregningsark!Z420*Beregningsark!AB420*Beregningsark!AD420*Beregningsark!AH420*Beregningsark!AJ420*0.7672))</f>
        <v/>
      </c>
      <c r="O420" s="15" t="str">
        <f>IF(Beregningsark!AQ420="","",IF(OR(I420="Motorvejsstrækning",I420="Frakørselsflettestrækning",I420="Tilkørselsflettestrækning",I420="Motorvejsforgrening",I420="Motorvejssammenløb",I420="Motorvejsvekselstrækning",I420="Sideanlæg"),Beregningsark!AO420*Beregningsark!J420*Beregningsark!K420*Beregningsark!L420*Beregningsark!N420*Beregningsark!P420*Beregningsark!R420*Beregningsark!S420*Beregningsark!W420*Beregningsark!Y420*Beregningsark!Z420*Beregningsark!AB420*Beregningsark!AD420*Beregningsark!AH420*Beregningsark!AJ420,Beregningsark!AO420*Beregningsark!J420*Beregningsark!K420*Beregningsark!L420*Beregningsark!N420*Beregningsark!P420*Beregningsark!R420*Beregningsark!S420*Beregningsark!W420*Beregningsark!Y420*Beregningsark!Z420*Beregningsark!AB420*Beregningsark!AD420*Beregningsark!AH420*Beregningsark!AJ420*0.7672))</f>
        <v/>
      </c>
      <c r="P420" s="15" t="str">
        <f>IF(Beregningsark!AQ420="","",IF(OR(I420="Motorvejsstrækning",I420="Frakørselsflettestrækning",I420="Tilkørselsflettestrækning",I420="Motorvejsforgrening",I420="Motorvejssammenløb",I420="Motorvejsvekselstrækning",I420="Sideanlæg"),Beregningsark!AP420*Beregningsark!J420*Beregningsark!K420*Beregningsark!L420*Beregningsark!N420*Beregningsark!P420*Beregningsark!R420*Beregningsark!S420*Beregningsark!X420*Beregningsark!Y420*Beregningsark!Z420*Beregningsark!AB420*Beregningsark!AD420*Beregningsark!AI420*Beregningsark!AJ420,Beregningsark!AP420*Beregningsark!J420*Beregningsark!K420*Beregningsark!L420*Beregningsark!N420*Beregningsark!P420*Beregningsark!R420*Beregningsark!S420*Beregningsark!X420*Beregningsark!Y420*Beregningsark!Z420*Beregningsark!AB420*Beregningsark!AD420*Beregningsark!AI420*Beregningsark!AJ420*0.7672))</f>
        <v/>
      </c>
      <c r="Q420" s="15" t="str">
        <f t="shared" si="19"/>
        <v/>
      </c>
      <c r="R420" s="17" t="str">
        <f t="shared" si="20"/>
        <v/>
      </c>
    </row>
    <row r="421" spans="1:18" x14ac:dyDescent="0.25">
      <c r="A421" s="4" t="str">
        <f>IF(Inddata!A436="","",Inddata!A436)</f>
        <v/>
      </c>
      <c r="B421" s="4" t="str">
        <f>IF(Inddata!B436="","",Inddata!B436)</f>
        <v/>
      </c>
      <c r="C421" s="4" t="str">
        <f>IF(Inddata!C436="","",Inddata!C436)</f>
        <v/>
      </c>
      <c r="D421" s="4" t="str">
        <f>IF(Inddata!D436="","",Inddata!D436)</f>
        <v/>
      </c>
      <c r="E421" s="4" t="str">
        <f>IF(Inddata!E436="","",Inddata!E436)</f>
        <v/>
      </c>
      <c r="F421" s="4" t="str">
        <f>IF(Inddata!F436="","",Inddata!F436)</f>
        <v/>
      </c>
      <c r="G421" s="4">
        <f>IF(Inddata!G436="","",Inddata!G436)</f>
        <v>0</v>
      </c>
      <c r="H421" s="4" t="str">
        <f>IF(Inddata!H436&gt;0.5,Inddata!H436,"")</f>
        <v/>
      </c>
      <c r="I421" s="4" t="str">
        <f>IF(Inddata!I436="","",Inddata!I436)</f>
        <v/>
      </c>
      <c r="J421" s="15" t="str">
        <f>IF(Beregningsark!AQ421="","",IF(OR(I421="Motorvejsstrækning",I421="Frakørselsflettestrækning",I421="Tilkørselsflettestrækning",I421="Motorvejsforgrening",I421="Motorvejssammenløb",I421="Motorvejsvekselstrækning",I421="Sideanlæg"),Beregningsark!AK421*Beregningsark!J421*Beregningsark!K421*Beregningsark!L421*Beregningsark!N421*Beregningsark!P421*Beregningsark!R421*Beregningsark!S421*Beregningsark!T421*Beregningsark!Y421*Beregningsark!Z421*Beregningsark!AB421*Beregningsark!AD421*Beregningsark!AF421*Beregningsark!AJ421,Beregningsark!AK421*Beregningsark!J421*Beregningsark!K421*Beregningsark!L421*Beregningsark!N421*Beregningsark!P421*Beregningsark!R421*Beregningsark!S421*Beregningsark!T421*Beregningsark!Y421*Beregningsark!Z421*Beregningsark!AB421*Beregningsark!AD421*Beregningsark!AF421*Beregningsark!AJ421*0.7672))</f>
        <v/>
      </c>
      <c r="K421" s="15" t="str">
        <f>IF(Beregningsark!AQ421="","",IF(OR(I421="Motorvejsstrækning",I421="Frakørselsflettestrækning",I421="Tilkørselsflettestrækning",I421="Motorvejsforgrening",I421="Motorvejssammenløb",I421="Motorvejsvekselstrækning",I421="Sideanlæg"),Beregningsark!AL421*Beregningsark!J421*Beregningsark!K421*Beregningsark!M421*Beregningsark!O421*Beregningsark!P421*Beregningsark!Q421*Beregningsark!R421*Beregningsark!S421*Beregningsark!T421*Beregningsark!Y421*Beregningsark!AA421*Beregningsark!AC421*Beregningsark!AE421*Beregningsark!AG421*Beregningsark!AJ421,Beregningsark!AL421*Beregningsark!J421*Beregningsark!K421*Beregningsark!M421*Beregningsark!O421*Beregningsark!P421*Beregningsark!Q421*Beregningsark!R421*Beregningsark!S421*Beregningsark!T421*Beregningsark!Y421*Beregningsark!AA421*Beregningsark!AC421*Beregningsark!AE421*Beregningsark!AG421*Beregningsark!AJ421*0.8833))</f>
        <v/>
      </c>
      <c r="L421" s="15" t="str">
        <f>IF(Beregningsark!AQ421="","",IF(OR(I421="Motorvejsstrækning",I421="Frakørselsflettestrækning",I421="Tilkørselsflettestrækning",I421="Motorvejsforgrening",I421="Motorvejssammenløb",I421="Motorvejsvekselstrækning",I421="Sideanlæg"),Beregningsark!AM421*Beregningsark!J421*Beregningsark!K421*Beregningsark!M421*Beregningsark!O421*Beregningsark!P421*Beregningsark!Q421*Beregningsark!R421*Beregningsark!S421*Beregningsark!U421*Beregningsark!Y421*Beregningsark!AA421*Beregningsark!AC421*Beregningsark!AE421*Beregningsark!AG421*Beregningsark!AJ421,Beregningsark!AM421*Beregningsark!J421*Beregningsark!K421*Beregningsark!M421*Beregningsark!O421*Beregningsark!P421*Beregningsark!Q421*Beregningsark!R421*Beregningsark!S421*Beregningsark!U421*Beregningsark!Y421*Beregningsark!AA421*Beregningsark!AC421*Beregningsark!AE421*Beregningsark!AG421*Beregningsark!AJ421*1.1176))</f>
        <v/>
      </c>
      <c r="M421" s="15" t="str">
        <f t="shared" si="18"/>
        <v/>
      </c>
      <c r="N421" s="15" t="str">
        <f>IF(Beregningsark!AQ421="","",IF(OR(I421="Motorvejsstrækning",I421="Frakørselsflettestrækning",I421="Tilkørselsflettestrækning",I421="Motorvejsforgrening",I421="Motorvejssammenløb",I421="Motorvejsvekselstrækning",I421="Sideanlæg"),Beregningsark!AN421*Beregningsark!J421*Beregningsark!K421*Beregningsark!L421*Beregningsark!N421*Beregningsark!P421*Beregningsark!R421*Beregningsark!S421*Beregningsark!V421*Beregningsark!Y421*Beregningsark!Z421*Beregningsark!AB421*Beregningsark!AD421*Beregningsark!AH421*Beregningsark!AJ421,Beregningsark!AN421*Beregningsark!J421*Beregningsark!K421*Beregningsark!L421*Beregningsark!N421*Beregningsark!P421*Beregningsark!R421*Beregningsark!S421*Beregningsark!V421*Beregningsark!Y421*Beregningsark!Z421*Beregningsark!AB421*Beregningsark!AD421*Beregningsark!AH421*Beregningsark!AJ421*0.7672))</f>
        <v/>
      </c>
      <c r="O421" s="15" t="str">
        <f>IF(Beregningsark!AQ421="","",IF(OR(I421="Motorvejsstrækning",I421="Frakørselsflettestrækning",I421="Tilkørselsflettestrækning",I421="Motorvejsforgrening",I421="Motorvejssammenløb",I421="Motorvejsvekselstrækning",I421="Sideanlæg"),Beregningsark!AO421*Beregningsark!J421*Beregningsark!K421*Beregningsark!L421*Beregningsark!N421*Beregningsark!P421*Beregningsark!R421*Beregningsark!S421*Beregningsark!W421*Beregningsark!Y421*Beregningsark!Z421*Beregningsark!AB421*Beregningsark!AD421*Beregningsark!AH421*Beregningsark!AJ421,Beregningsark!AO421*Beregningsark!J421*Beregningsark!K421*Beregningsark!L421*Beregningsark!N421*Beregningsark!P421*Beregningsark!R421*Beregningsark!S421*Beregningsark!W421*Beregningsark!Y421*Beregningsark!Z421*Beregningsark!AB421*Beregningsark!AD421*Beregningsark!AH421*Beregningsark!AJ421*0.7672))</f>
        <v/>
      </c>
      <c r="P421" s="15" t="str">
        <f>IF(Beregningsark!AQ421="","",IF(OR(I421="Motorvejsstrækning",I421="Frakørselsflettestrækning",I421="Tilkørselsflettestrækning",I421="Motorvejsforgrening",I421="Motorvejssammenløb",I421="Motorvejsvekselstrækning",I421="Sideanlæg"),Beregningsark!AP421*Beregningsark!J421*Beregningsark!K421*Beregningsark!L421*Beregningsark!N421*Beregningsark!P421*Beregningsark!R421*Beregningsark!S421*Beregningsark!X421*Beregningsark!Y421*Beregningsark!Z421*Beregningsark!AB421*Beregningsark!AD421*Beregningsark!AI421*Beregningsark!AJ421,Beregningsark!AP421*Beregningsark!J421*Beregningsark!K421*Beregningsark!L421*Beregningsark!N421*Beregningsark!P421*Beregningsark!R421*Beregningsark!S421*Beregningsark!X421*Beregningsark!Y421*Beregningsark!Z421*Beregningsark!AB421*Beregningsark!AD421*Beregningsark!AI421*Beregningsark!AJ421*0.7672))</f>
        <v/>
      </c>
      <c r="Q421" s="15" t="str">
        <f t="shared" si="19"/>
        <v/>
      </c>
      <c r="R421" s="17" t="str">
        <f t="shared" si="20"/>
        <v/>
      </c>
    </row>
    <row r="422" spans="1:18" x14ac:dyDescent="0.25">
      <c r="A422" s="4" t="str">
        <f>IF(Inddata!A437="","",Inddata!A437)</f>
        <v/>
      </c>
      <c r="B422" s="4" t="str">
        <f>IF(Inddata!B437="","",Inddata!B437)</f>
        <v/>
      </c>
      <c r="C422" s="4" t="str">
        <f>IF(Inddata!C437="","",Inddata!C437)</f>
        <v/>
      </c>
      <c r="D422" s="4" t="str">
        <f>IF(Inddata!D437="","",Inddata!D437)</f>
        <v/>
      </c>
      <c r="E422" s="4" t="str">
        <f>IF(Inddata!E437="","",Inddata!E437)</f>
        <v/>
      </c>
      <c r="F422" s="4" t="str">
        <f>IF(Inddata!F437="","",Inddata!F437)</f>
        <v/>
      </c>
      <c r="G422" s="4">
        <f>IF(Inddata!G437="","",Inddata!G437)</f>
        <v>0</v>
      </c>
      <c r="H422" s="4" t="str">
        <f>IF(Inddata!H437&gt;0.5,Inddata!H437,"")</f>
        <v/>
      </c>
      <c r="I422" s="4" t="str">
        <f>IF(Inddata!I437="","",Inddata!I437)</f>
        <v/>
      </c>
      <c r="J422" s="15" t="str">
        <f>IF(Beregningsark!AQ422="","",IF(OR(I422="Motorvejsstrækning",I422="Frakørselsflettestrækning",I422="Tilkørselsflettestrækning",I422="Motorvejsforgrening",I422="Motorvejssammenløb",I422="Motorvejsvekselstrækning",I422="Sideanlæg"),Beregningsark!AK422*Beregningsark!J422*Beregningsark!K422*Beregningsark!L422*Beregningsark!N422*Beregningsark!P422*Beregningsark!R422*Beregningsark!S422*Beregningsark!T422*Beregningsark!Y422*Beregningsark!Z422*Beregningsark!AB422*Beregningsark!AD422*Beregningsark!AF422*Beregningsark!AJ422,Beregningsark!AK422*Beregningsark!J422*Beregningsark!K422*Beregningsark!L422*Beregningsark!N422*Beregningsark!P422*Beregningsark!R422*Beregningsark!S422*Beregningsark!T422*Beregningsark!Y422*Beregningsark!Z422*Beregningsark!AB422*Beregningsark!AD422*Beregningsark!AF422*Beregningsark!AJ422*0.7672))</f>
        <v/>
      </c>
      <c r="K422" s="15" t="str">
        <f>IF(Beregningsark!AQ422="","",IF(OR(I422="Motorvejsstrækning",I422="Frakørselsflettestrækning",I422="Tilkørselsflettestrækning",I422="Motorvejsforgrening",I422="Motorvejssammenløb",I422="Motorvejsvekselstrækning",I422="Sideanlæg"),Beregningsark!AL422*Beregningsark!J422*Beregningsark!K422*Beregningsark!M422*Beregningsark!O422*Beregningsark!P422*Beregningsark!Q422*Beregningsark!R422*Beregningsark!S422*Beregningsark!T422*Beregningsark!Y422*Beregningsark!AA422*Beregningsark!AC422*Beregningsark!AE422*Beregningsark!AG422*Beregningsark!AJ422,Beregningsark!AL422*Beregningsark!J422*Beregningsark!K422*Beregningsark!M422*Beregningsark!O422*Beregningsark!P422*Beregningsark!Q422*Beregningsark!R422*Beregningsark!S422*Beregningsark!T422*Beregningsark!Y422*Beregningsark!AA422*Beregningsark!AC422*Beregningsark!AE422*Beregningsark!AG422*Beregningsark!AJ422*0.8833))</f>
        <v/>
      </c>
      <c r="L422" s="15" t="str">
        <f>IF(Beregningsark!AQ422="","",IF(OR(I422="Motorvejsstrækning",I422="Frakørselsflettestrækning",I422="Tilkørselsflettestrækning",I422="Motorvejsforgrening",I422="Motorvejssammenløb",I422="Motorvejsvekselstrækning",I422="Sideanlæg"),Beregningsark!AM422*Beregningsark!J422*Beregningsark!K422*Beregningsark!M422*Beregningsark!O422*Beregningsark!P422*Beregningsark!Q422*Beregningsark!R422*Beregningsark!S422*Beregningsark!U422*Beregningsark!Y422*Beregningsark!AA422*Beregningsark!AC422*Beregningsark!AE422*Beregningsark!AG422*Beregningsark!AJ422,Beregningsark!AM422*Beregningsark!J422*Beregningsark!K422*Beregningsark!M422*Beregningsark!O422*Beregningsark!P422*Beregningsark!Q422*Beregningsark!R422*Beregningsark!S422*Beregningsark!U422*Beregningsark!Y422*Beregningsark!AA422*Beregningsark!AC422*Beregningsark!AE422*Beregningsark!AG422*Beregningsark!AJ422*1.1176))</f>
        <v/>
      </c>
      <c r="M422" s="15" t="str">
        <f t="shared" si="18"/>
        <v/>
      </c>
      <c r="N422" s="15" t="str">
        <f>IF(Beregningsark!AQ422="","",IF(OR(I422="Motorvejsstrækning",I422="Frakørselsflettestrækning",I422="Tilkørselsflettestrækning",I422="Motorvejsforgrening",I422="Motorvejssammenløb",I422="Motorvejsvekselstrækning",I422="Sideanlæg"),Beregningsark!AN422*Beregningsark!J422*Beregningsark!K422*Beregningsark!L422*Beregningsark!N422*Beregningsark!P422*Beregningsark!R422*Beregningsark!S422*Beregningsark!V422*Beregningsark!Y422*Beregningsark!Z422*Beregningsark!AB422*Beregningsark!AD422*Beregningsark!AH422*Beregningsark!AJ422,Beregningsark!AN422*Beregningsark!J422*Beregningsark!K422*Beregningsark!L422*Beregningsark!N422*Beregningsark!P422*Beregningsark!R422*Beregningsark!S422*Beregningsark!V422*Beregningsark!Y422*Beregningsark!Z422*Beregningsark!AB422*Beregningsark!AD422*Beregningsark!AH422*Beregningsark!AJ422*0.7672))</f>
        <v/>
      </c>
      <c r="O422" s="15" t="str">
        <f>IF(Beregningsark!AQ422="","",IF(OR(I422="Motorvejsstrækning",I422="Frakørselsflettestrækning",I422="Tilkørselsflettestrækning",I422="Motorvejsforgrening",I422="Motorvejssammenløb",I422="Motorvejsvekselstrækning",I422="Sideanlæg"),Beregningsark!AO422*Beregningsark!J422*Beregningsark!K422*Beregningsark!L422*Beregningsark!N422*Beregningsark!P422*Beregningsark!R422*Beregningsark!S422*Beregningsark!W422*Beregningsark!Y422*Beregningsark!Z422*Beregningsark!AB422*Beregningsark!AD422*Beregningsark!AH422*Beregningsark!AJ422,Beregningsark!AO422*Beregningsark!J422*Beregningsark!K422*Beregningsark!L422*Beregningsark!N422*Beregningsark!P422*Beregningsark!R422*Beregningsark!S422*Beregningsark!W422*Beregningsark!Y422*Beregningsark!Z422*Beregningsark!AB422*Beregningsark!AD422*Beregningsark!AH422*Beregningsark!AJ422*0.7672))</f>
        <v/>
      </c>
      <c r="P422" s="15" t="str">
        <f>IF(Beregningsark!AQ422="","",IF(OR(I422="Motorvejsstrækning",I422="Frakørselsflettestrækning",I422="Tilkørselsflettestrækning",I422="Motorvejsforgrening",I422="Motorvejssammenløb",I422="Motorvejsvekselstrækning",I422="Sideanlæg"),Beregningsark!AP422*Beregningsark!J422*Beregningsark!K422*Beregningsark!L422*Beregningsark!N422*Beregningsark!P422*Beregningsark!R422*Beregningsark!S422*Beregningsark!X422*Beregningsark!Y422*Beregningsark!Z422*Beregningsark!AB422*Beregningsark!AD422*Beregningsark!AI422*Beregningsark!AJ422,Beregningsark!AP422*Beregningsark!J422*Beregningsark!K422*Beregningsark!L422*Beregningsark!N422*Beregningsark!P422*Beregningsark!R422*Beregningsark!S422*Beregningsark!X422*Beregningsark!Y422*Beregningsark!Z422*Beregningsark!AB422*Beregningsark!AD422*Beregningsark!AI422*Beregningsark!AJ422*0.7672))</f>
        <v/>
      </c>
      <c r="Q422" s="15" t="str">
        <f t="shared" si="19"/>
        <v/>
      </c>
      <c r="R422" s="17" t="str">
        <f t="shared" si="20"/>
        <v/>
      </c>
    </row>
    <row r="423" spans="1:18" x14ac:dyDescent="0.25">
      <c r="A423" s="4" t="str">
        <f>IF(Inddata!A438="","",Inddata!A438)</f>
        <v/>
      </c>
      <c r="B423" s="4" t="str">
        <f>IF(Inddata!B438="","",Inddata!B438)</f>
        <v/>
      </c>
      <c r="C423" s="4" t="str">
        <f>IF(Inddata!C438="","",Inddata!C438)</f>
        <v/>
      </c>
      <c r="D423" s="4" t="str">
        <f>IF(Inddata!D438="","",Inddata!D438)</f>
        <v/>
      </c>
      <c r="E423" s="4" t="str">
        <f>IF(Inddata!E438="","",Inddata!E438)</f>
        <v/>
      </c>
      <c r="F423" s="4" t="str">
        <f>IF(Inddata!F438="","",Inddata!F438)</f>
        <v/>
      </c>
      <c r="G423" s="4">
        <f>IF(Inddata!G438="","",Inddata!G438)</f>
        <v>0</v>
      </c>
      <c r="H423" s="4" t="str">
        <f>IF(Inddata!H438&gt;0.5,Inddata!H438,"")</f>
        <v/>
      </c>
      <c r="I423" s="4" t="str">
        <f>IF(Inddata!I438="","",Inddata!I438)</f>
        <v/>
      </c>
      <c r="J423" s="15" t="str">
        <f>IF(Beregningsark!AQ423="","",IF(OR(I423="Motorvejsstrækning",I423="Frakørselsflettestrækning",I423="Tilkørselsflettestrækning",I423="Motorvejsforgrening",I423="Motorvejssammenløb",I423="Motorvejsvekselstrækning",I423="Sideanlæg"),Beregningsark!AK423*Beregningsark!J423*Beregningsark!K423*Beregningsark!L423*Beregningsark!N423*Beregningsark!P423*Beregningsark!R423*Beregningsark!S423*Beregningsark!T423*Beregningsark!Y423*Beregningsark!Z423*Beregningsark!AB423*Beregningsark!AD423*Beregningsark!AF423*Beregningsark!AJ423,Beregningsark!AK423*Beregningsark!J423*Beregningsark!K423*Beregningsark!L423*Beregningsark!N423*Beregningsark!P423*Beregningsark!R423*Beregningsark!S423*Beregningsark!T423*Beregningsark!Y423*Beregningsark!Z423*Beregningsark!AB423*Beregningsark!AD423*Beregningsark!AF423*Beregningsark!AJ423*0.7672))</f>
        <v/>
      </c>
      <c r="K423" s="15" t="str">
        <f>IF(Beregningsark!AQ423="","",IF(OR(I423="Motorvejsstrækning",I423="Frakørselsflettestrækning",I423="Tilkørselsflettestrækning",I423="Motorvejsforgrening",I423="Motorvejssammenløb",I423="Motorvejsvekselstrækning",I423="Sideanlæg"),Beregningsark!AL423*Beregningsark!J423*Beregningsark!K423*Beregningsark!M423*Beregningsark!O423*Beregningsark!P423*Beregningsark!Q423*Beregningsark!R423*Beregningsark!S423*Beregningsark!T423*Beregningsark!Y423*Beregningsark!AA423*Beregningsark!AC423*Beregningsark!AE423*Beregningsark!AG423*Beregningsark!AJ423,Beregningsark!AL423*Beregningsark!J423*Beregningsark!K423*Beregningsark!M423*Beregningsark!O423*Beregningsark!P423*Beregningsark!Q423*Beregningsark!R423*Beregningsark!S423*Beregningsark!T423*Beregningsark!Y423*Beregningsark!AA423*Beregningsark!AC423*Beregningsark!AE423*Beregningsark!AG423*Beregningsark!AJ423*0.8833))</f>
        <v/>
      </c>
      <c r="L423" s="15" t="str">
        <f>IF(Beregningsark!AQ423="","",IF(OR(I423="Motorvejsstrækning",I423="Frakørselsflettestrækning",I423="Tilkørselsflettestrækning",I423="Motorvejsforgrening",I423="Motorvejssammenløb",I423="Motorvejsvekselstrækning",I423="Sideanlæg"),Beregningsark!AM423*Beregningsark!J423*Beregningsark!K423*Beregningsark!M423*Beregningsark!O423*Beregningsark!P423*Beregningsark!Q423*Beregningsark!R423*Beregningsark!S423*Beregningsark!U423*Beregningsark!Y423*Beregningsark!AA423*Beregningsark!AC423*Beregningsark!AE423*Beregningsark!AG423*Beregningsark!AJ423,Beregningsark!AM423*Beregningsark!J423*Beregningsark!K423*Beregningsark!M423*Beregningsark!O423*Beregningsark!P423*Beregningsark!Q423*Beregningsark!R423*Beregningsark!S423*Beregningsark!U423*Beregningsark!Y423*Beregningsark!AA423*Beregningsark!AC423*Beregningsark!AE423*Beregningsark!AG423*Beregningsark!AJ423*1.1176))</f>
        <v/>
      </c>
      <c r="M423" s="15" t="str">
        <f t="shared" si="18"/>
        <v/>
      </c>
      <c r="N423" s="15" t="str">
        <f>IF(Beregningsark!AQ423="","",IF(OR(I423="Motorvejsstrækning",I423="Frakørselsflettestrækning",I423="Tilkørselsflettestrækning",I423="Motorvejsforgrening",I423="Motorvejssammenløb",I423="Motorvejsvekselstrækning",I423="Sideanlæg"),Beregningsark!AN423*Beregningsark!J423*Beregningsark!K423*Beregningsark!L423*Beregningsark!N423*Beregningsark!P423*Beregningsark!R423*Beregningsark!S423*Beregningsark!V423*Beregningsark!Y423*Beregningsark!Z423*Beregningsark!AB423*Beregningsark!AD423*Beregningsark!AH423*Beregningsark!AJ423,Beregningsark!AN423*Beregningsark!J423*Beregningsark!K423*Beregningsark!L423*Beregningsark!N423*Beregningsark!P423*Beregningsark!R423*Beregningsark!S423*Beregningsark!V423*Beregningsark!Y423*Beregningsark!Z423*Beregningsark!AB423*Beregningsark!AD423*Beregningsark!AH423*Beregningsark!AJ423*0.7672))</f>
        <v/>
      </c>
      <c r="O423" s="15" t="str">
        <f>IF(Beregningsark!AQ423="","",IF(OR(I423="Motorvejsstrækning",I423="Frakørselsflettestrækning",I423="Tilkørselsflettestrækning",I423="Motorvejsforgrening",I423="Motorvejssammenløb",I423="Motorvejsvekselstrækning",I423="Sideanlæg"),Beregningsark!AO423*Beregningsark!J423*Beregningsark!K423*Beregningsark!L423*Beregningsark!N423*Beregningsark!P423*Beregningsark!R423*Beregningsark!S423*Beregningsark!W423*Beregningsark!Y423*Beregningsark!Z423*Beregningsark!AB423*Beregningsark!AD423*Beregningsark!AH423*Beregningsark!AJ423,Beregningsark!AO423*Beregningsark!J423*Beregningsark!K423*Beregningsark!L423*Beregningsark!N423*Beregningsark!P423*Beregningsark!R423*Beregningsark!S423*Beregningsark!W423*Beregningsark!Y423*Beregningsark!Z423*Beregningsark!AB423*Beregningsark!AD423*Beregningsark!AH423*Beregningsark!AJ423*0.7672))</f>
        <v/>
      </c>
      <c r="P423" s="15" t="str">
        <f>IF(Beregningsark!AQ423="","",IF(OR(I423="Motorvejsstrækning",I423="Frakørselsflettestrækning",I423="Tilkørselsflettestrækning",I423="Motorvejsforgrening",I423="Motorvejssammenløb",I423="Motorvejsvekselstrækning",I423="Sideanlæg"),Beregningsark!AP423*Beregningsark!J423*Beregningsark!K423*Beregningsark!L423*Beregningsark!N423*Beregningsark!P423*Beregningsark!R423*Beregningsark!S423*Beregningsark!X423*Beregningsark!Y423*Beregningsark!Z423*Beregningsark!AB423*Beregningsark!AD423*Beregningsark!AI423*Beregningsark!AJ423,Beregningsark!AP423*Beregningsark!J423*Beregningsark!K423*Beregningsark!L423*Beregningsark!N423*Beregningsark!P423*Beregningsark!R423*Beregningsark!S423*Beregningsark!X423*Beregningsark!Y423*Beregningsark!Z423*Beregningsark!AB423*Beregningsark!AD423*Beregningsark!AI423*Beregningsark!AJ423*0.7672))</f>
        <v/>
      </c>
      <c r="Q423" s="15" t="str">
        <f t="shared" si="19"/>
        <v/>
      </c>
      <c r="R423" s="17" t="str">
        <f t="shared" si="20"/>
        <v/>
      </c>
    </row>
    <row r="424" spans="1:18" x14ac:dyDescent="0.25">
      <c r="A424" s="4" t="str">
        <f>IF(Inddata!A439="","",Inddata!A439)</f>
        <v/>
      </c>
      <c r="B424" s="4" t="str">
        <f>IF(Inddata!B439="","",Inddata!B439)</f>
        <v/>
      </c>
      <c r="C424" s="4" t="str">
        <f>IF(Inddata!C439="","",Inddata!C439)</f>
        <v/>
      </c>
      <c r="D424" s="4" t="str">
        <f>IF(Inddata!D439="","",Inddata!D439)</f>
        <v/>
      </c>
      <c r="E424" s="4" t="str">
        <f>IF(Inddata!E439="","",Inddata!E439)</f>
        <v/>
      </c>
      <c r="F424" s="4" t="str">
        <f>IF(Inddata!F439="","",Inddata!F439)</f>
        <v/>
      </c>
      <c r="G424" s="4">
        <f>IF(Inddata!G439="","",Inddata!G439)</f>
        <v>0</v>
      </c>
      <c r="H424" s="4" t="str">
        <f>IF(Inddata!H439&gt;0.5,Inddata!H439,"")</f>
        <v/>
      </c>
      <c r="I424" s="4" t="str">
        <f>IF(Inddata!I439="","",Inddata!I439)</f>
        <v/>
      </c>
      <c r="J424" s="15" t="str">
        <f>IF(Beregningsark!AQ424="","",IF(OR(I424="Motorvejsstrækning",I424="Frakørselsflettestrækning",I424="Tilkørselsflettestrækning",I424="Motorvejsforgrening",I424="Motorvejssammenløb",I424="Motorvejsvekselstrækning",I424="Sideanlæg"),Beregningsark!AK424*Beregningsark!J424*Beregningsark!K424*Beregningsark!L424*Beregningsark!N424*Beregningsark!P424*Beregningsark!R424*Beregningsark!S424*Beregningsark!T424*Beregningsark!Y424*Beregningsark!Z424*Beregningsark!AB424*Beregningsark!AD424*Beregningsark!AF424*Beregningsark!AJ424,Beregningsark!AK424*Beregningsark!J424*Beregningsark!K424*Beregningsark!L424*Beregningsark!N424*Beregningsark!P424*Beregningsark!R424*Beregningsark!S424*Beregningsark!T424*Beregningsark!Y424*Beregningsark!Z424*Beregningsark!AB424*Beregningsark!AD424*Beregningsark!AF424*Beregningsark!AJ424*0.7672))</f>
        <v/>
      </c>
      <c r="K424" s="15" t="str">
        <f>IF(Beregningsark!AQ424="","",IF(OR(I424="Motorvejsstrækning",I424="Frakørselsflettestrækning",I424="Tilkørselsflettestrækning",I424="Motorvejsforgrening",I424="Motorvejssammenløb",I424="Motorvejsvekselstrækning",I424="Sideanlæg"),Beregningsark!AL424*Beregningsark!J424*Beregningsark!K424*Beregningsark!M424*Beregningsark!O424*Beregningsark!P424*Beregningsark!Q424*Beregningsark!R424*Beregningsark!S424*Beregningsark!T424*Beregningsark!Y424*Beregningsark!AA424*Beregningsark!AC424*Beregningsark!AE424*Beregningsark!AG424*Beregningsark!AJ424,Beregningsark!AL424*Beregningsark!J424*Beregningsark!K424*Beregningsark!M424*Beregningsark!O424*Beregningsark!P424*Beregningsark!Q424*Beregningsark!R424*Beregningsark!S424*Beregningsark!T424*Beregningsark!Y424*Beregningsark!AA424*Beregningsark!AC424*Beregningsark!AE424*Beregningsark!AG424*Beregningsark!AJ424*0.8833))</f>
        <v/>
      </c>
      <c r="L424" s="15" t="str">
        <f>IF(Beregningsark!AQ424="","",IF(OR(I424="Motorvejsstrækning",I424="Frakørselsflettestrækning",I424="Tilkørselsflettestrækning",I424="Motorvejsforgrening",I424="Motorvejssammenløb",I424="Motorvejsvekselstrækning",I424="Sideanlæg"),Beregningsark!AM424*Beregningsark!J424*Beregningsark!K424*Beregningsark!M424*Beregningsark!O424*Beregningsark!P424*Beregningsark!Q424*Beregningsark!R424*Beregningsark!S424*Beregningsark!U424*Beregningsark!Y424*Beregningsark!AA424*Beregningsark!AC424*Beregningsark!AE424*Beregningsark!AG424*Beregningsark!AJ424,Beregningsark!AM424*Beregningsark!J424*Beregningsark!K424*Beregningsark!M424*Beregningsark!O424*Beregningsark!P424*Beregningsark!Q424*Beregningsark!R424*Beregningsark!S424*Beregningsark!U424*Beregningsark!Y424*Beregningsark!AA424*Beregningsark!AC424*Beregningsark!AE424*Beregningsark!AG424*Beregningsark!AJ424*1.1176))</f>
        <v/>
      </c>
      <c r="M424" s="15" t="str">
        <f t="shared" si="18"/>
        <v/>
      </c>
      <c r="N424" s="15" t="str">
        <f>IF(Beregningsark!AQ424="","",IF(OR(I424="Motorvejsstrækning",I424="Frakørselsflettestrækning",I424="Tilkørselsflettestrækning",I424="Motorvejsforgrening",I424="Motorvejssammenløb",I424="Motorvejsvekselstrækning",I424="Sideanlæg"),Beregningsark!AN424*Beregningsark!J424*Beregningsark!K424*Beregningsark!L424*Beregningsark!N424*Beregningsark!P424*Beregningsark!R424*Beregningsark!S424*Beregningsark!V424*Beregningsark!Y424*Beregningsark!Z424*Beregningsark!AB424*Beregningsark!AD424*Beregningsark!AH424*Beregningsark!AJ424,Beregningsark!AN424*Beregningsark!J424*Beregningsark!K424*Beregningsark!L424*Beregningsark!N424*Beregningsark!P424*Beregningsark!R424*Beregningsark!S424*Beregningsark!V424*Beregningsark!Y424*Beregningsark!Z424*Beregningsark!AB424*Beregningsark!AD424*Beregningsark!AH424*Beregningsark!AJ424*0.7672))</f>
        <v/>
      </c>
      <c r="O424" s="15" t="str">
        <f>IF(Beregningsark!AQ424="","",IF(OR(I424="Motorvejsstrækning",I424="Frakørselsflettestrækning",I424="Tilkørselsflettestrækning",I424="Motorvejsforgrening",I424="Motorvejssammenløb",I424="Motorvejsvekselstrækning",I424="Sideanlæg"),Beregningsark!AO424*Beregningsark!J424*Beregningsark!K424*Beregningsark!L424*Beregningsark!N424*Beregningsark!P424*Beregningsark!R424*Beregningsark!S424*Beregningsark!W424*Beregningsark!Y424*Beregningsark!Z424*Beregningsark!AB424*Beregningsark!AD424*Beregningsark!AH424*Beregningsark!AJ424,Beregningsark!AO424*Beregningsark!J424*Beregningsark!K424*Beregningsark!L424*Beregningsark!N424*Beregningsark!P424*Beregningsark!R424*Beregningsark!S424*Beregningsark!W424*Beregningsark!Y424*Beregningsark!Z424*Beregningsark!AB424*Beregningsark!AD424*Beregningsark!AH424*Beregningsark!AJ424*0.7672))</f>
        <v/>
      </c>
      <c r="P424" s="15" t="str">
        <f>IF(Beregningsark!AQ424="","",IF(OR(I424="Motorvejsstrækning",I424="Frakørselsflettestrækning",I424="Tilkørselsflettestrækning",I424="Motorvejsforgrening",I424="Motorvejssammenløb",I424="Motorvejsvekselstrækning",I424="Sideanlæg"),Beregningsark!AP424*Beregningsark!J424*Beregningsark!K424*Beregningsark!L424*Beregningsark!N424*Beregningsark!P424*Beregningsark!R424*Beregningsark!S424*Beregningsark!X424*Beregningsark!Y424*Beregningsark!Z424*Beregningsark!AB424*Beregningsark!AD424*Beregningsark!AI424*Beregningsark!AJ424,Beregningsark!AP424*Beregningsark!J424*Beregningsark!K424*Beregningsark!L424*Beregningsark!N424*Beregningsark!P424*Beregningsark!R424*Beregningsark!S424*Beregningsark!X424*Beregningsark!Y424*Beregningsark!Z424*Beregningsark!AB424*Beregningsark!AD424*Beregningsark!AI424*Beregningsark!AJ424*0.7672))</f>
        <v/>
      </c>
      <c r="Q424" s="15" t="str">
        <f t="shared" si="19"/>
        <v/>
      </c>
      <c r="R424" s="17" t="str">
        <f t="shared" si="20"/>
        <v/>
      </c>
    </row>
    <row r="425" spans="1:18" x14ac:dyDescent="0.25">
      <c r="A425" s="4" t="str">
        <f>IF(Inddata!A440="","",Inddata!A440)</f>
        <v/>
      </c>
      <c r="B425" s="4" t="str">
        <f>IF(Inddata!B440="","",Inddata!B440)</f>
        <v/>
      </c>
      <c r="C425" s="4" t="str">
        <f>IF(Inddata!C440="","",Inddata!C440)</f>
        <v/>
      </c>
      <c r="D425" s="4" t="str">
        <f>IF(Inddata!D440="","",Inddata!D440)</f>
        <v/>
      </c>
      <c r="E425" s="4" t="str">
        <f>IF(Inddata!E440="","",Inddata!E440)</f>
        <v/>
      </c>
      <c r="F425" s="4" t="str">
        <f>IF(Inddata!F440="","",Inddata!F440)</f>
        <v/>
      </c>
      <c r="G425" s="4">
        <f>IF(Inddata!G440="","",Inddata!G440)</f>
        <v>0</v>
      </c>
      <c r="H425" s="4" t="str">
        <f>IF(Inddata!H440&gt;0.5,Inddata!H440,"")</f>
        <v/>
      </c>
      <c r="I425" s="4" t="str">
        <f>IF(Inddata!I440="","",Inddata!I440)</f>
        <v/>
      </c>
      <c r="J425" s="15" t="str">
        <f>IF(Beregningsark!AQ425="","",IF(OR(I425="Motorvejsstrækning",I425="Frakørselsflettestrækning",I425="Tilkørselsflettestrækning",I425="Motorvejsforgrening",I425="Motorvejssammenløb",I425="Motorvejsvekselstrækning",I425="Sideanlæg"),Beregningsark!AK425*Beregningsark!J425*Beregningsark!K425*Beregningsark!L425*Beregningsark!N425*Beregningsark!P425*Beregningsark!R425*Beregningsark!S425*Beregningsark!T425*Beregningsark!Y425*Beregningsark!Z425*Beregningsark!AB425*Beregningsark!AD425*Beregningsark!AF425*Beregningsark!AJ425,Beregningsark!AK425*Beregningsark!J425*Beregningsark!K425*Beregningsark!L425*Beregningsark!N425*Beregningsark!P425*Beregningsark!R425*Beregningsark!S425*Beregningsark!T425*Beregningsark!Y425*Beregningsark!Z425*Beregningsark!AB425*Beregningsark!AD425*Beregningsark!AF425*Beregningsark!AJ425*0.7672))</f>
        <v/>
      </c>
      <c r="K425" s="15" t="str">
        <f>IF(Beregningsark!AQ425="","",IF(OR(I425="Motorvejsstrækning",I425="Frakørselsflettestrækning",I425="Tilkørselsflettestrækning",I425="Motorvejsforgrening",I425="Motorvejssammenløb",I425="Motorvejsvekselstrækning",I425="Sideanlæg"),Beregningsark!AL425*Beregningsark!J425*Beregningsark!K425*Beregningsark!M425*Beregningsark!O425*Beregningsark!P425*Beregningsark!Q425*Beregningsark!R425*Beregningsark!S425*Beregningsark!T425*Beregningsark!Y425*Beregningsark!AA425*Beregningsark!AC425*Beregningsark!AE425*Beregningsark!AG425*Beregningsark!AJ425,Beregningsark!AL425*Beregningsark!J425*Beregningsark!K425*Beregningsark!M425*Beregningsark!O425*Beregningsark!P425*Beregningsark!Q425*Beregningsark!R425*Beregningsark!S425*Beregningsark!T425*Beregningsark!Y425*Beregningsark!AA425*Beregningsark!AC425*Beregningsark!AE425*Beregningsark!AG425*Beregningsark!AJ425*0.8833))</f>
        <v/>
      </c>
      <c r="L425" s="15" t="str">
        <f>IF(Beregningsark!AQ425="","",IF(OR(I425="Motorvejsstrækning",I425="Frakørselsflettestrækning",I425="Tilkørselsflettestrækning",I425="Motorvejsforgrening",I425="Motorvejssammenløb",I425="Motorvejsvekselstrækning",I425="Sideanlæg"),Beregningsark!AM425*Beregningsark!J425*Beregningsark!K425*Beregningsark!M425*Beregningsark!O425*Beregningsark!P425*Beregningsark!Q425*Beregningsark!R425*Beregningsark!S425*Beregningsark!U425*Beregningsark!Y425*Beregningsark!AA425*Beregningsark!AC425*Beregningsark!AE425*Beregningsark!AG425*Beregningsark!AJ425,Beregningsark!AM425*Beregningsark!J425*Beregningsark!K425*Beregningsark!M425*Beregningsark!O425*Beregningsark!P425*Beregningsark!Q425*Beregningsark!R425*Beregningsark!S425*Beregningsark!U425*Beregningsark!Y425*Beregningsark!AA425*Beregningsark!AC425*Beregningsark!AE425*Beregningsark!AG425*Beregningsark!AJ425*1.1176))</f>
        <v/>
      </c>
      <c r="M425" s="15" t="str">
        <f t="shared" si="18"/>
        <v/>
      </c>
      <c r="N425" s="15" t="str">
        <f>IF(Beregningsark!AQ425="","",IF(OR(I425="Motorvejsstrækning",I425="Frakørselsflettestrækning",I425="Tilkørselsflettestrækning",I425="Motorvejsforgrening",I425="Motorvejssammenløb",I425="Motorvejsvekselstrækning",I425="Sideanlæg"),Beregningsark!AN425*Beregningsark!J425*Beregningsark!K425*Beregningsark!L425*Beregningsark!N425*Beregningsark!P425*Beregningsark!R425*Beregningsark!S425*Beregningsark!V425*Beregningsark!Y425*Beregningsark!Z425*Beregningsark!AB425*Beregningsark!AD425*Beregningsark!AH425*Beregningsark!AJ425,Beregningsark!AN425*Beregningsark!J425*Beregningsark!K425*Beregningsark!L425*Beregningsark!N425*Beregningsark!P425*Beregningsark!R425*Beregningsark!S425*Beregningsark!V425*Beregningsark!Y425*Beregningsark!Z425*Beregningsark!AB425*Beregningsark!AD425*Beregningsark!AH425*Beregningsark!AJ425*0.7672))</f>
        <v/>
      </c>
      <c r="O425" s="15" t="str">
        <f>IF(Beregningsark!AQ425="","",IF(OR(I425="Motorvejsstrækning",I425="Frakørselsflettestrækning",I425="Tilkørselsflettestrækning",I425="Motorvejsforgrening",I425="Motorvejssammenløb",I425="Motorvejsvekselstrækning",I425="Sideanlæg"),Beregningsark!AO425*Beregningsark!J425*Beregningsark!K425*Beregningsark!L425*Beregningsark!N425*Beregningsark!P425*Beregningsark!R425*Beregningsark!S425*Beregningsark!W425*Beregningsark!Y425*Beregningsark!Z425*Beregningsark!AB425*Beregningsark!AD425*Beregningsark!AH425*Beregningsark!AJ425,Beregningsark!AO425*Beregningsark!J425*Beregningsark!K425*Beregningsark!L425*Beregningsark!N425*Beregningsark!P425*Beregningsark!R425*Beregningsark!S425*Beregningsark!W425*Beregningsark!Y425*Beregningsark!Z425*Beregningsark!AB425*Beregningsark!AD425*Beregningsark!AH425*Beregningsark!AJ425*0.7672))</f>
        <v/>
      </c>
      <c r="P425" s="15" t="str">
        <f>IF(Beregningsark!AQ425="","",IF(OR(I425="Motorvejsstrækning",I425="Frakørselsflettestrækning",I425="Tilkørselsflettestrækning",I425="Motorvejsforgrening",I425="Motorvejssammenløb",I425="Motorvejsvekselstrækning",I425="Sideanlæg"),Beregningsark!AP425*Beregningsark!J425*Beregningsark!K425*Beregningsark!L425*Beregningsark!N425*Beregningsark!P425*Beregningsark!R425*Beregningsark!S425*Beregningsark!X425*Beregningsark!Y425*Beregningsark!Z425*Beregningsark!AB425*Beregningsark!AD425*Beregningsark!AI425*Beregningsark!AJ425,Beregningsark!AP425*Beregningsark!J425*Beregningsark!K425*Beregningsark!L425*Beregningsark!N425*Beregningsark!P425*Beregningsark!R425*Beregningsark!S425*Beregningsark!X425*Beregningsark!Y425*Beregningsark!Z425*Beregningsark!AB425*Beregningsark!AD425*Beregningsark!AI425*Beregningsark!AJ425*0.7672))</f>
        <v/>
      </c>
      <c r="Q425" s="15" t="str">
        <f t="shared" si="19"/>
        <v/>
      </c>
      <c r="R425" s="17" t="str">
        <f t="shared" si="20"/>
        <v/>
      </c>
    </row>
    <row r="426" spans="1:18" x14ac:dyDescent="0.25">
      <c r="A426" s="4" t="str">
        <f>IF(Inddata!A441="","",Inddata!A441)</f>
        <v/>
      </c>
      <c r="B426" s="4" t="str">
        <f>IF(Inddata!B441="","",Inddata!B441)</f>
        <v/>
      </c>
      <c r="C426" s="4" t="str">
        <f>IF(Inddata!C441="","",Inddata!C441)</f>
        <v/>
      </c>
      <c r="D426" s="4" t="str">
        <f>IF(Inddata!D441="","",Inddata!D441)</f>
        <v/>
      </c>
      <c r="E426" s="4" t="str">
        <f>IF(Inddata!E441="","",Inddata!E441)</f>
        <v/>
      </c>
      <c r="F426" s="4" t="str">
        <f>IF(Inddata!F441="","",Inddata!F441)</f>
        <v/>
      </c>
      <c r="G426" s="4">
        <f>IF(Inddata!G441="","",Inddata!G441)</f>
        <v>0</v>
      </c>
      <c r="H426" s="4" t="str">
        <f>IF(Inddata!H441&gt;0.5,Inddata!H441,"")</f>
        <v/>
      </c>
      <c r="I426" s="4" t="str">
        <f>IF(Inddata!I441="","",Inddata!I441)</f>
        <v/>
      </c>
      <c r="J426" s="15" t="str">
        <f>IF(Beregningsark!AQ426="","",IF(OR(I426="Motorvejsstrækning",I426="Frakørselsflettestrækning",I426="Tilkørselsflettestrækning",I426="Motorvejsforgrening",I426="Motorvejssammenløb",I426="Motorvejsvekselstrækning",I426="Sideanlæg"),Beregningsark!AK426*Beregningsark!J426*Beregningsark!K426*Beregningsark!L426*Beregningsark!N426*Beregningsark!P426*Beregningsark!R426*Beregningsark!S426*Beregningsark!T426*Beregningsark!Y426*Beregningsark!Z426*Beregningsark!AB426*Beregningsark!AD426*Beregningsark!AF426*Beregningsark!AJ426,Beregningsark!AK426*Beregningsark!J426*Beregningsark!K426*Beregningsark!L426*Beregningsark!N426*Beregningsark!P426*Beregningsark!R426*Beregningsark!S426*Beregningsark!T426*Beregningsark!Y426*Beregningsark!Z426*Beregningsark!AB426*Beregningsark!AD426*Beregningsark!AF426*Beregningsark!AJ426*0.7672))</f>
        <v/>
      </c>
      <c r="K426" s="15" t="str">
        <f>IF(Beregningsark!AQ426="","",IF(OR(I426="Motorvejsstrækning",I426="Frakørselsflettestrækning",I426="Tilkørselsflettestrækning",I426="Motorvejsforgrening",I426="Motorvejssammenløb",I426="Motorvejsvekselstrækning",I426="Sideanlæg"),Beregningsark!AL426*Beregningsark!J426*Beregningsark!K426*Beregningsark!M426*Beregningsark!O426*Beregningsark!P426*Beregningsark!Q426*Beregningsark!R426*Beregningsark!S426*Beregningsark!T426*Beregningsark!Y426*Beregningsark!AA426*Beregningsark!AC426*Beregningsark!AE426*Beregningsark!AG426*Beregningsark!AJ426,Beregningsark!AL426*Beregningsark!J426*Beregningsark!K426*Beregningsark!M426*Beregningsark!O426*Beregningsark!P426*Beregningsark!Q426*Beregningsark!R426*Beregningsark!S426*Beregningsark!T426*Beregningsark!Y426*Beregningsark!AA426*Beregningsark!AC426*Beregningsark!AE426*Beregningsark!AG426*Beregningsark!AJ426*0.8833))</f>
        <v/>
      </c>
      <c r="L426" s="15" t="str">
        <f>IF(Beregningsark!AQ426="","",IF(OR(I426="Motorvejsstrækning",I426="Frakørselsflettestrækning",I426="Tilkørselsflettestrækning",I426="Motorvejsforgrening",I426="Motorvejssammenløb",I426="Motorvejsvekselstrækning",I426="Sideanlæg"),Beregningsark!AM426*Beregningsark!J426*Beregningsark!K426*Beregningsark!M426*Beregningsark!O426*Beregningsark!P426*Beregningsark!Q426*Beregningsark!R426*Beregningsark!S426*Beregningsark!U426*Beregningsark!Y426*Beregningsark!AA426*Beregningsark!AC426*Beregningsark!AE426*Beregningsark!AG426*Beregningsark!AJ426,Beregningsark!AM426*Beregningsark!J426*Beregningsark!K426*Beregningsark!M426*Beregningsark!O426*Beregningsark!P426*Beregningsark!Q426*Beregningsark!R426*Beregningsark!S426*Beregningsark!U426*Beregningsark!Y426*Beregningsark!AA426*Beregningsark!AC426*Beregningsark!AE426*Beregningsark!AG426*Beregningsark!AJ426*1.1176))</f>
        <v/>
      </c>
      <c r="M426" s="15" t="str">
        <f t="shared" si="18"/>
        <v/>
      </c>
      <c r="N426" s="15" t="str">
        <f>IF(Beregningsark!AQ426="","",IF(OR(I426="Motorvejsstrækning",I426="Frakørselsflettestrækning",I426="Tilkørselsflettestrækning",I426="Motorvejsforgrening",I426="Motorvejssammenløb",I426="Motorvejsvekselstrækning",I426="Sideanlæg"),Beregningsark!AN426*Beregningsark!J426*Beregningsark!K426*Beregningsark!L426*Beregningsark!N426*Beregningsark!P426*Beregningsark!R426*Beregningsark!S426*Beregningsark!V426*Beregningsark!Y426*Beregningsark!Z426*Beregningsark!AB426*Beregningsark!AD426*Beregningsark!AH426*Beregningsark!AJ426,Beregningsark!AN426*Beregningsark!J426*Beregningsark!K426*Beregningsark!L426*Beregningsark!N426*Beregningsark!P426*Beregningsark!R426*Beregningsark!S426*Beregningsark!V426*Beregningsark!Y426*Beregningsark!Z426*Beregningsark!AB426*Beregningsark!AD426*Beregningsark!AH426*Beregningsark!AJ426*0.7672))</f>
        <v/>
      </c>
      <c r="O426" s="15" t="str">
        <f>IF(Beregningsark!AQ426="","",IF(OR(I426="Motorvejsstrækning",I426="Frakørselsflettestrækning",I426="Tilkørselsflettestrækning",I426="Motorvejsforgrening",I426="Motorvejssammenløb",I426="Motorvejsvekselstrækning",I426="Sideanlæg"),Beregningsark!AO426*Beregningsark!J426*Beregningsark!K426*Beregningsark!L426*Beregningsark!N426*Beregningsark!P426*Beregningsark!R426*Beregningsark!S426*Beregningsark!W426*Beregningsark!Y426*Beregningsark!Z426*Beregningsark!AB426*Beregningsark!AD426*Beregningsark!AH426*Beregningsark!AJ426,Beregningsark!AO426*Beregningsark!J426*Beregningsark!K426*Beregningsark!L426*Beregningsark!N426*Beregningsark!P426*Beregningsark!R426*Beregningsark!S426*Beregningsark!W426*Beregningsark!Y426*Beregningsark!Z426*Beregningsark!AB426*Beregningsark!AD426*Beregningsark!AH426*Beregningsark!AJ426*0.7672))</f>
        <v/>
      </c>
      <c r="P426" s="15" t="str">
        <f>IF(Beregningsark!AQ426="","",IF(OR(I426="Motorvejsstrækning",I426="Frakørselsflettestrækning",I426="Tilkørselsflettestrækning",I426="Motorvejsforgrening",I426="Motorvejssammenløb",I426="Motorvejsvekselstrækning",I426="Sideanlæg"),Beregningsark!AP426*Beregningsark!J426*Beregningsark!K426*Beregningsark!L426*Beregningsark!N426*Beregningsark!P426*Beregningsark!R426*Beregningsark!S426*Beregningsark!X426*Beregningsark!Y426*Beregningsark!Z426*Beregningsark!AB426*Beregningsark!AD426*Beregningsark!AI426*Beregningsark!AJ426,Beregningsark!AP426*Beregningsark!J426*Beregningsark!K426*Beregningsark!L426*Beregningsark!N426*Beregningsark!P426*Beregningsark!R426*Beregningsark!S426*Beregningsark!X426*Beregningsark!Y426*Beregningsark!Z426*Beregningsark!AB426*Beregningsark!AD426*Beregningsark!AI426*Beregningsark!AJ426*0.7672))</f>
        <v/>
      </c>
      <c r="Q426" s="15" t="str">
        <f t="shared" si="19"/>
        <v/>
      </c>
      <c r="R426" s="17" t="str">
        <f t="shared" si="20"/>
        <v/>
      </c>
    </row>
    <row r="427" spans="1:18" x14ac:dyDescent="0.25">
      <c r="A427" s="4" t="str">
        <f>IF(Inddata!A442="","",Inddata!A442)</f>
        <v/>
      </c>
      <c r="B427" s="4" t="str">
        <f>IF(Inddata!B442="","",Inddata!B442)</f>
        <v/>
      </c>
      <c r="C427" s="4" t="str">
        <f>IF(Inddata!C442="","",Inddata!C442)</f>
        <v/>
      </c>
      <c r="D427" s="4" t="str">
        <f>IF(Inddata!D442="","",Inddata!D442)</f>
        <v/>
      </c>
      <c r="E427" s="4" t="str">
        <f>IF(Inddata!E442="","",Inddata!E442)</f>
        <v/>
      </c>
      <c r="F427" s="4" t="str">
        <f>IF(Inddata!F442="","",Inddata!F442)</f>
        <v/>
      </c>
      <c r="G427" s="4">
        <f>IF(Inddata!G442="","",Inddata!G442)</f>
        <v>0</v>
      </c>
      <c r="H427" s="4" t="str">
        <f>IF(Inddata!H442&gt;0.5,Inddata!H442,"")</f>
        <v/>
      </c>
      <c r="I427" s="4" t="str">
        <f>IF(Inddata!I442="","",Inddata!I442)</f>
        <v/>
      </c>
      <c r="J427" s="15" t="str">
        <f>IF(Beregningsark!AQ427="","",IF(OR(I427="Motorvejsstrækning",I427="Frakørselsflettestrækning",I427="Tilkørselsflettestrækning",I427="Motorvejsforgrening",I427="Motorvejssammenløb",I427="Motorvejsvekselstrækning",I427="Sideanlæg"),Beregningsark!AK427*Beregningsark!J427*Beregningsark!K427*Beregningsark!L427*Beregningsark!N427*Beregningsark!P427*Beregningsark!R427*Beregningsark!S427*Beregningsark!T427*Beregningsark!Y427*Beregningsark!Z427*Beregningsark!AB427*Beregningsark!AD427*Beregningsark!AF427*Beregningsark!AJ427,Beregningsark!AK427*Beregningsark!J427*Beregningsark!K427*Beregningsark!L427*Beregningsark!N427*Beregningsark!P427*Beregningsark!R427*Beregningsark!S427*Beregningsark!T427*Beregningsark!Y427*Beregningsark!Z427*Beregningsark!AB427*Beregningsark!AD427*Beregningsark!AF427*Beregningsark!AJ427*0.7672))</f>
        <v/>
      </c>
      <c r="K427" s="15" t="str">
        <f>IF(Beregningsark!AQ427="","",IF(OR(I427="Motorvejsstrækning",I427="Frakørselsflettestrækning",I427="Tilkørselsflettestrækning",I427="Motorvejsforgrening",I427="Motorvejssammenløb",I427="Motorvejsvekselstrækning",I427="Sideanlæg"),Beregningsark!AL427*Beregningsark!J427*Beregningsark!K427*Beregningsark!M427*Beregningsark!O427*Beregningsark!P427*Beregningsark!Q427*Beregningsark!R427*Beregningsark!S427*Beregningsark!T427*Beregningsark!Y427*Beregningsark!AA427*Beregningsark!AC427*Beregningsark!AE427*Beregningsark!AG427*Beregningsark!AJ427,Beregningsark!AL427*Beregningsark!J427*Beregningsark!K427*Beregningsark!M427*Beregningsark!O427*Beregningsark!P427*Beregningsark!Q427*Beregningsark!R427*Beregningsark!S427*Beregningsark!T427*Beregningsark!Y427*Beregningsark!AA427*Beregningsark!AC427*Beregningsark!AE427*Beregningsark!AG427*Beregningsark!AJ427*0.8833))</f>
        <v/>
      </c>
      <c r="L427" s="15" t="str">
        <f>IF(Beregningsark!AQ427="","",IF(OR(I427="Motorvejsstrækning",I427="Frakørselsflettestrækning",I427="Tilkørselsflettestrækning",I427="Motorvejsforgrening",I427="Motorvejssammenløb",I427="Motorvejsvekselstrækning",I427="Sideanlæg"),Beregningsark!AM427*Beregningsark!J427*Beregningsark!K427*Beregningsark!M427*Beregningsark!O427*Beregningsark!P427*Beregningsark!Q427*Beregningsark!R427*Beregningsark!S427*Beregningsark!U427*Beregningsark!Y427*Beregningsark!AA427*Beregningsark!AC427*Beregningsark!AE427*Beregningsark!AG427*Beregningsark!AJ427,Beregningsark!AM427*Beregningsark!J427*Beregningsark!K427*Beregningsark!M427*Beregningsark!O427*Beregningsark!P427*Beregningsark!Q427*Beregningsark!R427*Beregningsark!S427*Beregningsark!U427*Beregningsark!Y427*Beregningsark!AA427*Beregningsark!AC427*Beregningsark!AE427*Beregningsark!AG427*Beregningsark!AJ427*1.1176))</f>
        <v/>
      </c>
      <c r="M427" s="15" t="str">
        <f t="shared" si="18"/>
        <v/>
      </c>
      <c r="N427" s="15" t="str">
        <f>IF(Beregningsark!AQ427="","",IF(OR(I427="Motorvejsstrækning",I427="Frakørselsflettestrækning",I427="Tilkørselsflettestrækning",I427="Motorvejsforgrening",I427="Motorvejssammenløb",I427="Motorvejsvekselstrækning",I427="Sideanlæg"),Beregningsark!AN427*Beregningsark!J427*Beregningsark!K427*Beregningsark!L427*Beregningsark!N427*Beregningsark!P427*Beregningsark!R427*Beregningsark!S427*Beregningsark!V427*Beregningsark!Y427*Beregningsark!Z427*Beregningsark!AB427*Beregningsark!AD427*Beregningsark!AH427*Beregningsark!AJ427,Beregningsark!AN427*Beregningsark!J427*Beregningsark!K427*Beregningsark!L427*Beregningsark!N427*Beregningsark!P427*Beregningsark!R427*Beregningsark!S427*Beregningsark!V427*Beregningsark!Y427*Beregningsark!Z427*Beregningsark!AB427*Beregningsark!AD427*Beregningsark!AH427*Beregningsark!AJ427*0.7672))</f>
        <v/>
      </c>
      <c r="O427" s="15" t="str">
        <f>IF(Beregningsark!AQ427="","",IF(OR(I427="Motorvejsstrækning",I427="Frakørselsflettestrækning",I427="Tilkørselsflettestrækning",I427="Motorvejsforgrening",I427="Motorvejssammenløb",I427="Motorvejsvekselstrækning",I427="Sideanlæg"),Beregningsark!AO427*Beregningsark!J427*Beregningsark!K427*Beregningsark!L427*Beregningsark!N427*Beregningsark!P427*Beregningsark!R427*Beregningsark!S427*Beregningsark!W427*Beregningsark!Y427*Beregningsark!Z427*Beregningsark!AB427*Beregningsark!AD427*Beregningsark!AH427*Beregningsark!AJ427,Beregningsark!AO427*Beregningsark!J427*Beregningsark!K427*Beregningsark!L427*Beregningsark!N427*Beregningsark!P427*Beregningsark!R427*Beregningsark!S427*Beregningsark!W427*Beregningsark!Y427*Beregningsark!Z427*Beregningsark!AB427*Beregningsark!AD427*Beregningsark!AH427*Beregningsark!AJ427*0.7672))</f>
        <v/>
      </c>
      <c r="P427" s="15" t="str">
        <f>IF(Beregningsark!AQ427="","",IF(OR(I427="Motorvejsstrækning",I427="Frakørselsflettestrækning",I427="Tilkørselsflettestrækning",I427="Motorvejsforgrening",I427="Motorvejssammenløb",I427="Motorvejsvekselstrækning",I427="Sideanlæg"),Beregningsark!AP427*Beregningsark!J427*Beregningsark!K427*Beregningsark!L427*Beregningsark!N427*Beregningsark!P427*Beregningsark!R427*Beregningsark!S427*Beregningsark!X427*Beregningsark!Y427*Beregningsark!Z427*Beregningsark!AB427*Beregningsark!AD427*Beregningsark!AI427*Beregningsark!AJ427,Beregningsark!AP427*Beregningsark!J427*Beregningsark!K427*Beregningsark!L427*Beregningsark!N427*Beregningsark!P427*Beregningsark!R427*Beregningsark!S427*Beregningsark!X427*Beregningsark!Y427*Beregningsark!Z427*Beregningsark!AB427*Beregningsark!AD427*Beregningsark!AI427*Beregningsark!AJ427*0.7672))</f>
        <v/>
      </c>
      <c r="Q427" s="15" t="str">
        <f t="shared" si="19"/>
        <v/>
      </c>
      <c r="R427" s="17" t="str">
        <f t="shared" si="20"/>
        <v/>
      </c>
    </row>
    <row r="428" spans="1:18" x14ac:dyDescent="0.25">
      <c r="A428" s="4" t="str">
        <f>IF(Inddata!A443="","",Inddata!A443)</f>
        <v/>
      </c>
      <c r="B428" s="4" t="str">
        <f>IF(Inddata!B443="","",Inddata!B443)</f>
        <v/>
      </c>
      <c r="C428" s="4" t="str">
        <f>IF(Inddata!C443="","",Inddata!C443)</f>
        <v/>
      </c>
      <c r="D428" s="4" t="str">
        <f>IF(Inddata!D443="","",Inddata!D443)</f>
        <v/>
      </c>
      <c r="E428" s="4" t="str">
        <f>IF(Inddata!E443="","",Inddata!E443)</f>
        <v/>
      </c>
      <c r="F428" s="4" t="str">
        <f>IF(Inddata!F443="","",Inddata!F443)</f>
        <v/>
      </c>
      <c r="G428" s="4">
        <f>IF(Inddata!G443="","",Inddata!G443)</f>
        <v>0</v>
      </c>
      <c r="H428" s="4" t="str">
        <f>IF(Inddata!H443&gt;0.5,Inddata!H443,"")</f>
        <v/>
      </c>
      <c r="I428" s="4" t="str">
        <f>IF(Inddata!I443="","",Inddata!I443)</f>
        <v/>
      </c>
      <c r="J428" s="15" t="str">
        <f>IF(Beregningsark!AQ428="","",IF(OR(I428="Motorvejsstrækning",I428="Frakørselsflettestrækning",I428="Tilkørselsflettestrækning",I428="Motorvejsforgrening",I428="Motorvejssammenløb",I428="Motorvejsvekselstrækning",I428="Sideanlæg"),Beregningsark!AK428*Beregningsark!J428*Beregningsark!K428*Beregningsark!L428*Beregningsark!N428*Beregningsark!P428*Beregningsark!R428*Beregningsark!S428*Beregningsark!T428*Beregningsark!Y428*Beregningsark!Z428*Beregningsark!AB428*Beregningsark!AD428*Beregningsark!AF428*Beregningsark!AJ428,Beregningsark!AK428*Beregningsark!J428*Beregningsark!K428*Beregningsark!L428*Beregningsark!N428*Beregningsark!P428*Beregningsark!R428*Beregningsark!S428*Beregningsark!T428*Beregningsark!Y428*Beregningsark!Z428*Beregningsark!AB428*Beregningsark!AD428*Beregningsark!AF428*Beregningsark!AJ428*0.7672))</f>
        <v/>
      </c>
      <c r="K428" s="15" t="str">
        <f>IF(Beregningsark!AQ428="","",IF(OR(I428="Motorvejsstrækning",I428="Frakørselsflettestrækning",I428="Tilkørselsflettestrækning",I428="Motorvejsforgrening",I428="Motorvejssammenløb",I428="Motorvejsvekselstrækning",I428="Sideanlæg"),Beregningsark!AL428*Beregningsark!J428*Beregningsark!K428*Beregningsark!M428*Beregningsark!O428*Beregningsark!P428*Beregningsark!Q428*Beregningsark!R428*Beregningsark!S428*Beregningsark!T428*Beregningsark!Y428*Beregningsark!AA428*Beregningsark!AC428*Beregningsark!AE428*Beregningsark!AG428*Beregningsark!AJ428,Beregningsark!AL428*Beregningsark!J428*Beregningsark!K428*Beregningsark!M428*Beregningsark!O428*Beregningsark!P428*Beregningsark!Q428*Beregningsark!R428*Beregningsark!S428*Beregningsark!T428*Beregningsark!Y428*Beregningsark!AA428*Beregningsark!AC428*Beregningsark!AE428*Beregningsark!AG428*Beregningsark!AJ428*0.8833))</f>
        <v/>
      </c>
      <c r="L428" s="15" t="str">
        <f>IF(Beregningsark!AQ428="","",IF(OR(I428="Motorvejsstrækning",I428="Frakørselsflettestrækning",I428="Tilkørselsflettestrækning",I428="Motorvejsforgrening",I428="Motorvejssammenløb",I428="Motorvejsvekselstrækning",I428="Sideanlæg"),Beregningsark!AM428*Beregningsark!J428*Beregningsark!K428*Beregningsark!M428*Beregningsark!O428*Beregningsark!P428*Beregningsark!Q428*Beregningsark!R428*Beregningsark!S428*Beregningsark!U428*Beregningsark!Y428*Beregningsark!AA428*Beregningsark!AC428*Beregningsark!AE428*Beregningsark!AG428*Beregningsark!AJ428,Beregningsark!AM428*Beregningsark!J428*Beregningsark!K428*Beregningsark!M428*Beregningsark!O428*Beregningsark!P428*Beregningsark!Q428*Beregningsark!R428*Beregningsark!S428*Beregningsark!U428*Beregningsark!Y428*Beregningsark!AA428*Beregningsark!AC428*Beregningsark!AE428*Beregningsark!AG428*Beregningsark!AJ428*1.1176))</f>
        <v/>
      </c>
      <c r="M428" s="15" t="str">
        <f t="shared" si="18"/>
        <v/>
      </c>
      <c r="N428" s="15" t="str">
        <f>IF(Beregningsark!AQ428="","",IF(OR(I428="Motorvejsstrækning",I428="Frakørselsflettestrækning",I428="Tilkørselsflettestrækning",I428="Motorvejsforgrening",I428="Motorvejssammenløb",I428="Motorvejsvekselstrækning",I428="Sideanlæg"),Beregningsark!AN428*Beregningsark!J428*Beregningsark!K428*Beregningsark!L428*Beregningsark!N428*Beregningsark!P428*Beregningsark!R428*Beregningsark!S428*Beregningsark!V428*Beregningsark!Y428*Beregningsark!Z428*Beregningsark!AB428*Beregningsark!AD428*Beregningsark!AH428*Beregningsark!AJ428,Beregningsark!AN428*Beregningsark!J428*Beregningsark!K428*Beregningsark!L428*Beregningsark!N428*Beregningsark!P428*Beregningsark!R428*Beregningsark!S428*Beregningsark!V428*Beregningsark!Y428*Beregningsark!Z428*Beregningsark!AB428*Beregningsark!AD428*Beregningsark!AH428*Beregningsark!AJ428*0.7672))</f>
        <v/>
      </c>
      <c r="O428" s="15" t="str">
        <f>IF(Beregningsark!AQ428="","",IF(OR(I428="Motorvejsstrækning",I428="Frakørselsflettestrækning",I428="Tilkørselsflettestrækning",I428="Motorvejsforgrening",I428="Motorvejssammenløb",I428="Motorvejsvekselstrækning",I428="Sideanlæg"),Beregningsark!AO428*Beregningsark!J428*Beregningsark!K428*Beregningsark!L428*Beregningsark!N428*Beregningsark!P428*Beregningsark!R428*Beregningsark!S428*Beregningsark!W428*Beregningsark!Y428*Beregningsark!Z428*Beregningsark!AB428*Beregningsark!AD428*Beregningsark!AH428*Beregningsark!AJ428,Beregningsark!AO428*Beregningsark!J428*Beregningsark!K428*Beregningsark!L428*Beregningsark!N428*Beregningsark!P428*Beregningsark!R428*Beregningsark!S428*Beregningsark!W428*Beregningsark!Y428*Beregningsark!Z428*Beregningsark!AB428*Beregningsark!AD428*Beregningsark!AH428*Beregningsark!AJ428*0.7672))</f>
        <v/>
      </c>
      <c r="P428" s="15" t="str">
        <f>IF(Beregningsark!AQ428="","",IF(OR(I428="Motorvejsstrækning",I428="Frakørselsflettestrækning",I428="Tilkørselsflettestrækning",I428="Motorvejsforgrening",I428="Motorvejssammenløb",I428="Motorvejsvekselstrækning",I428="Sideanlæg"),Beregningsark!AP428*Beregningsark!J428*Beregningsark!K428*Beregningsark!L428*Beregningsark!N428*Beregningsark!P428*Beregningsark!R428*Beregningsark!S428*Beregningsark!X428*Beregningsark!Y428*Beregningsark!Z428*Beregningsark!AB428*Beregningsark!AD428*Beregningsark!AI428*Beregningsark!AJ428,Beregningsark!AP428*Beregningsark!J428*Beregningsark!K428*Beregningsark!L428*Beregningsark!N428*Beregningsark!P428*Beregningsark!R428*Beregningsark!S428*Beregningsark!X428*Beregningsark!Y428*Beregningsark!Z428*Beregningsark!AB428*Beregningsark!AD428*Beregningsark!AI428*Beregningsark!AJ428*0.7672))</f>
        <v/>
      </c>
      <c r="Q428" s="15" t="str">
        <f t="shared" si="19"/>
        <v/>
      </c>
      <c r="R428" s="17" t="str">
        <f t="shared" si="20"/>
        <v/>
      </c>
    </row>
    <row r="429" spans="1:18" x14ac:dyDescent="0.25">
      <c r="A429" s="4" t="str">
        <f>IF(Inddata!A444="","",Inddata!A444)</f>
        <v/>
      </c>
      <c r="B429" s="4" t="str">
        <f>IF(Inddata!B444="","",Inddata!B444)</f>
        <v/>
      </c>
      <c r="C429" s="4" t="str">
        <f>IF(Inddata!C444="","",Inddata!C444)</f>
        <v/>
      </c>
      <c r="D429" s="4" t="str">
        <f>IF(Inddata!D444="","",Inddata!D444)</f>
        <v/>
      </c>
      <c r="E429" s="4" t="str">
        <f>IF(Inddata!E444="","",Inddata!E444)</f>
        <v/>
      </c>
      <c r="F429" s="4" t="str">
        <f>IF(Inddata!F444="","",Inddata!F444)</f>
        <v/>
      </c>
      <c r="G429" s="4">
        <f>IF(Inddata!G444="","",Inddata!G444)</f>
        <v>0</v>
      </c>
      <c r="H429" s="4" t="str">
        <f>IF(Inddata!H444&gt;0.5,Inddata!H444,"")</f>
        <v/>
      </c>
      <c r="I429" s="4" t="str">
        <f>IF(Inddata!I444="","",Inddata!I444)</f>
        <v/>
      </c>
      <c r="J429" s="15" t="str">
        <f>IF(Beregningsark!AQ429="","",IF(OR(I429="Motorvejsstrækning",I429="Frakørselsflettestrækning",I429="Tilkørselsflettestrækning",I429="Motorvejsforgrening",I429="Motorvejssammenløb",I429="Motorvejsvekselstrækning",I429="Sideanlæg"),Beregningsark!AK429*Beregningsark!J429*Beregningsark!K429*Beregningsark!L429*Beregningsark!N429*Beregningsark!P429*Beregningsark!R429*Beregningsark!S429*Beregningsark!T429*Beregningsark!Y429*Beregningsark!Z429*Beregningsark!AB429*Beregningsark!AD429*Beregningsark!AF429*Beregningsark!AJ429,Beregningsark!AK429*Beregningsark!J429*Beregningsark!K429*Beregningsark!L429*Beregningsark!N429*Beregningsark!P429*Beregningsark!R429*Beregningsark!S429*Beregningsark!T429*Beregningsark!Y429*Beregningsark!Z429*Beregningsark!AB429*Beregningsark!AD429*Beregningsark!AF429*Beregningsark!AJ429*0.7672))</f>
        <v/>
      </c>
      <c r="K429" s="15" t="str">
        <f>IF(Beregningsark!AQ429="","",IF(OR(I429="Motorvejsstrækning",I429="Frakørselsflettestrækning",I429="Tilkørselsflettestrækning",I429="Motorvejsforgrening",I429="Motorvejssammenløb",I429="Motorvejsvekselstrækning",I429="Sideanlæg"),Beregningsark!AL429*Beregningsark!J429*Beregningsark!K429*Beregningsark!M429*Beregningsark!O429*Beregningsark!P429*Beregningsark!Q429*Beregningsark!R429*Beregningsark!S429*Beregningsark!T429*Beregningsark!Y429*Beregningsark!AA429*Beregningsark!AC429*Beregningsark!AE429*Beregningsark!AG429*Beregningsark!AJ429,Beregningsark!AL429*Beregningsark!J429*Beregningsark!K429*Beregningsark!M429*Beregningsark!O429*Beregningsark!P429*Beregningsark!Q429*Beregningsark!R429*Beregningsark!S429*Beregningsark!T429*Beregningsark!Y429*Beregningsark!AA429*Beregningsark!AC429*Beregningsark!AE429*Beregningsark!AG429*Beregningsark!AJ429*0.8833))</f>
        <v/>
      </c>
      <c r="L429" s="15" t="str">
        <f>IF(Beregningsark!AQ429="","",IF(OR(I429="Motorvejsstrækning",I429="Frakørselsflettestrækning",I429="Tilkørselsflettestrækning",I429="Motorvejsforgrening",I429="Motorvejssammenløb",I429="Motorvejsvekselstrækning",I429="Sideanlæg"),Beregningsark!AM429*Beregningsark!J429*Beregningsark!K429*Beregningsark!M429*Beregningsark!O429*Beregningsark!P429*Beregningsark!Q429*Beregningsark!R429*Beregningsark!S429*Beregningsark!U429*Beregningsark!Y429*Beregningsark!AA429*Beregningsark!AC429*Beregningsark!AE429*Beregningsark!AG429*Beregningsark!AJ429,Beregningsark!AM429*Beregningsark!J429*Beregningsark!K429*Beregningsark!M429*Beregningsark!O429*Beregningsark!P429*Beregningsark!Q429*Beregningsark!R429*Beregningsark!S429*Beregningsark!U429*Beregningsark!Y429*Beregningsark!AA429*Beregningsark!AC429*Beregningsark!AE429*Beregningsark!AG429*Beregningsark!AJ429*1.1176))</f>
        <v/>
      </c>
      <c r="M429" s="15" t="str">
        <f t="shared" si="18"/>
        <v/>
      </c>
      <c r="N429" s="15" t="str">
        <f>IF(Beregningsark!AQ429="","",IF(OR(I429="Motorvejsstrækning",I429="Frakørselsflettestrækning",I429="Tilkørselsflettestrækning",I429="Motorvejsforgrening",I429="Motorvejssammenløb",I429="Motorvejsvekselstrækning",I429="Sideanlæg"),Beregningsark!AN429*Beregningsark!J429*Beregningsark!K429*Beregningsark!L429*Beregningsark!N429*Beregningsark!P429*Beregningsark!R429*Beregningsark!S429*Beregningsark!V429*Beregningsark!Y429*Beregningsark!Z429*Beregningsark!AB429*Beregningsark!AD429*Beregningsark!AH429*Beregningsark!AJ429,Beregningsark!AN429*Beregningsark!J429*Beregningsark!K429*Beregningsark!L429*Beregningsark!N429*Beregningsark!P429*Beregningsark!R429*Beregningsark!S429*Beregningsark!V429*Beregningsark!Y429*Beregningsark!Z429*Beregningsark!AB429*Beregningsark!AD429*Beregningsark!AH429*Beregningsark!AJ429*0.7672))</f>
        <v/>
      </c>
      <c r="O429" s="15" t="str">
        <f>IF(Beregningsark!AQ429="","",IF(OR(I429="Motorvejsstrækning",I429="Frakørselsflettestrækning",I429="Tilkørselsflettestrækning",I429="Motorvejsforgrening",I429="Motorvejssammenløb",I429="Motorvejsvekselstrækning",I429="Sideanlæg"),Beregningsark!AO429*Beregningsark!J429*Beregningsark!K429*Beregningsark!L429*Beregningsark!N429*Beregningsark!P429*Beregningsark!R429*Beregningsark!S429*Beregningsark!W429*Beregningsark!Y429*Beregningsark!Z429*Beregningsark!AB429*Beregningsark!AD429*Beregningsark!AH429*Beregningsark!AJ429,Beregningsark!AO429*Beregningsark!J429*Beregningsark!K429*Beregningsark!L429*Beregningsark!N429*Beregningsark!P429*Beregningsark!R429*Beregningsark!S429*Beregningsark!W429*Beregningsark!Y429*Beregningsark!Z429*Beregningsark!AB429*Beregningsark!AD429*Beregningsark!AH429*Beregningsark!AJ429*0.7672))</f>
        <v/>
      </c>
      <c r="P429" s="15" t="str">
        <f>IF(Beregningsark!AQ429="","",IF(OR(I429="Motorvejsstrækning",I429="Frakørselsflettestrækning",I429="Tilkørselsflettestrækning",I429="Motorvejsforgrening",I429="Motorvejssammenløb",I429="Motorvejsvekselstrækning",I429="Sideanlæg"),Beregningsark!AP429*Beregningsark!J429*Beregningsark!K429*Beregningsark!L429*Beregningsark!N429*Beregningsark!P429*Beregningsark!R429*Beregningsark!S429*Beregningsark!X429*Beregningsark!Y429*Beregningsark!Z429*Beregningsark!AB429*Beregningsark!AD429*Beregningsark!AI429*Beregningsark!AJ429,Beregningsark!AP429*Beregningsark!J429*Beregningsark!K429*Beregningsark!L429*Beregningsark!N429*Beregningsark!P429*Beregningsark!R429*Beregningsark!S429*Beregningsark!X429*Beregningsark!Y429*Beregningsark!Z429*Beregningsark!AB429*Beregningsark!AD429*Beregningsark!AI429*Beregningsark!AJ429*0.7672))</f>
        <v/>
      </c>
      <c r="Q429" s="15" t="str">
        <f t="shared" si="19"/>
        <v/>
      </c>
      <c r="R429" s="17" t="str">
        <f t="shared" si="20"/>
        <v/>
      </c>
    </row>
    <row r="430" spans="1:18" x14ac:dyDescent="0.25">
      <c r="A430" s="4" t="str">
        <f>IF(Inddata!A445="","",Inddata!A445)</f>
        <v/>
      </c>
      <c r="B430" s="4" t="str">
        <f>IF(Inddata!B445="","",Inddata!B445)</f>
        <v/>
      </c>
      <c r="C430" s="4" t="str">
        <f>IF(Inddata!C445="","",Inddata!C445)</f>
        <v/>
      </c>
      <c r="D430" s="4" t="str">
        <f>IF(Inddata!D445="","",Inddata!D445)</f>
        <v/>
      </c>
      <c r="E430" s="4" t="str">
        <f>IF(Inddata!E445="","",Inddata!E445)</f>
        <v/>
      </c>
      <c r="F430" s="4" t="str">
        <f>IF(Inddata!F445="","",Inddata!F445)</f>
        <v/>
      </c>
      <c r="G430" s="4">
        <f>IF(Inddata!G445="","",Inddata!G445)</f>
        <v>0</v>
      </c>
      <c r="H430" s="4" t="str">
        <f>IF(Inddata!H445&gt;0.5,Inddata!H445,"")</f>
        <v/>
      </c>
      <c r="I430" s="4" t="str">
        <f>IF(Inddata!I445="","",Inddata!I445)</f>
        <v/>
      </c>
      <c r="J430" s="15" t="str">
        <f>IF(Beregningsark!AQ430="","",IF(OR(I430="Motorvejsstrækning",I430="Frakørselsflettestrækning",I430="Tilkørselsflettestrækning",I430="Motorvejsforgrening",I430="Motorvejssammenløb",I430="Motorvejsvekselstrækning",I430="Sideanlæg"),Beregningsark!AK430*Beregningsark!J430*Beregningsark!K430*Beregningsark!L430*Beregningsark!N430*Beregningsark!P430*Beregningsark!R430*Beregningsark!S430*Beregningsark!T430*Beregningsark!Y430*Beregningsark!Z430*Beregningsark!AB430*Beregningsark!AD430*Beregningsark!AF430*Beregningsark!AJ430,Beregningsark!AK430*Beregningsark!J430*Beregningsark!K430*Beregningsark!L430*Beregningsark!N430*Beregningsark!P430*Beregningsark!R430*Beregningsark!S430*Beregningsark!T430*Beregningsark!Y430*Beregningsark!Z430*Beregningsark!AB430*Beregningsark!AD430*Beregningsark!AF430*Beregningsark!AJ430*0.7672))</f>
        <v/>
      </c>
      <c r="K430" s="15" t="str">
        <f>IF(Beregningsark!AQ430="","",IF(OR(I430="Motorvejsstrækning",I430="Frakørselsflettestrækning",I430="Tilkørselsflettestrækning",I430="Motorvejsforgrening",I430="Motorvejssammenløb",I430="Motorvejsvekselstrækning",I430="Sideanlæg"),Beregningsark!AL430*Beregningsark!J430*Beregningsark!K430*Beregningsark!M430*Beregningsark!O430*Beregningsark!P430*Beregningsark!Q430*Beregningsark!R430*Beregningsark!S430*Beregningsark!T430*Beregningsark!Y430*Beregningsark!AA430*Beregningsark!AC430*Beregningsark!AE430*Beregningsark!AG430*Beregningsark!AJ430,Beregningsark!AL430*Beregningsark!J430*Beregningsark!K430*Beregningsark!M430*Beregningsark!O430*Beregningsark!P430*Beregningsark!Q430*Beregningsark!R430*Beregningsark!S430*Beregningsark!T430*Beregningsark!Y430*Beregningsark!AA430*Beregningsark!AC430*Beregningsark!AE430*Beregningsark!AG430*Beregningsark!AJ430*0.8833))</f>
        <v/>
      </c>
      <c r="L430" s="15" t="str">
        <f>IF(Beregningsark!AQ430="","",IF(OR(I430="Motorvejsstrækning",I430="Frakørselsflettestrækning",I430="Tilkørselsflettestrækning",I430="Motorvejsforgrening",I430="Motorvejssammenløb",I430="Motorvejsvekselstrækning",I430="Sideanlæg"),Beregningsark!AM430*Beregningsark!J430*Beregningsark!K430*Beregningsark!M430*Beregningsark!O430*Beregningsark!P430*Beregningsark!Q430*Beregningsark!R430*Beregningsark!S430*Beregningsark!U430*Beregningsark!Y430*Beregningsark!AA430*Beregningsark!AC430*Beregningsark!AE430*Beregningsark!AG430*Beregningsark!AJ430,Beregningsark!AM430*Beregningsark!J430*Beregningsark!K430*Beregningsark!M430*Beregningsark!O430*Beregningsark!P430*Beregningsark!Q430*Beregningsark!R430*Beregningsark!S430*Beregningsark!U430*Beregningsark!Y430*Beregningsark!AA430*Beregningsark!AC430*Beregningsark!AE430*Beregningsark!AG430*Beregningsark!AJ430*1.1176))</f>
        <v/>
      </c>
      <c r="M430" s="15" t="str">
        <f t="shared" si="18"/>
        <v/>
      </c>
      <c r="N430" s="15" t="str">
        <f>IF(Beregningsark!AQ430="","",IF(OR(I430="Motorvejsstrækning",I430="Frakørselsflettestrækning",I430="Tilkørselsflettestrækning",I430="Motorvejsforgrening",I430="Motorvejssammenløb",I430="Motorvejsvekselstrækning",I430="Sideanlæg"),Beregningsark!AN430*Beregningsark!J430*Beregningsark!K430*Beregningsark!L430*Beregningsark!N430*Beregningsark!P430*Beregningsark!R430*Beregningsark!S430*Beregningsark!V430*Beregningsark!Y430*Beregningsark!Z430*Beregningsark!AB430*Beregningsark!AD430*Beregningsark!AH430*Beregningsark!AJ430,Beregningsark!AN430*Beregningsark!J430*Beregningsark!K430*Beregningsark!L430*Beregningsark!N430*Beregningsark!P430*Beregningsark!R430*Beregningsark!S430*Beregningsark!V430*Beregningsark!Y430*Beregningsark!Z430*Beregningsark!AB430*Beregningsark!AD430*Beregningsark!AH430*Beregningsark!AJ430*0.7672))</f>
        <v/>
      </c>
      <c r="O430" s="15" t="str">
        <f>IF(Beregningsark!AQ430="","",IF(OR(I430="Motorvejsstrækning",I430="Frakørselsflettestrækning",I430="Tilkørselsflettestrækning",I430="Motorvejsforgrening",I430="Motorvejssammenløb",I430="Motorvejsvekselstrækning",I430="Sideanlæg"),Beregningsark!AO430*Beregningsark!J430*Beregningsark!K430*Beregningsark!L430*Beregningsark!N430*Beregningsark!P430*Beregningsark!R430*Beregningsark!S430*Beregningsark!W430*Beregningsark!Y430*Beregningsark!Z430*Beregningsark!AB430*Beregningsark!AD430*Beregningsark!AH430*Beregningsark!AJ430,Beregningsark!AO430*Beregningsark!J430*Beregningsark!K430*Beregningsark!L430*Beregningsark!N430*Beregningsark!P430*Beregningsark!R430*Beregningsark!S430*Beregningsark!W430*Beregningsark!Y430*Beregningsark!Z430*Beregningsark!AB430*Beregningsark!AD430*Beregningsark!AH430*Beregningsark!AJ430*0.7672))</f>
        <v/>
      </c>
      <c r="P430" s="15" t="str">
        <f>IF(Beregningsark!AQ430="","",IF(OR(I430="Motorvejsstrækning",I430="Frakørselsflettestrækning",I430="Tilkørselsflettestrækning",I430="Motorvejsforgrening",I430="Motorvejssammenløb",I430="Motorvejsvekselstrækning",I430="Sideanlæg"),Beregningsark!AP430*Beregningsark!J430*Beregningsark!K430*Beregningsark!L430*Beregningsark!N430*Beregningsark!P430*Beregningsark!R430*Beregningsark!S430*Beregningsark!X430*Beregningsark!Y430*Beregningsark!Z430*Beregningsark!AB430*Beregningsark!AD430*Beregningsark!AI430*Beregningsark!AJ430,Beregningsark!AP430*Beregningsark!J430*Beregningsark!K430*Beregningsark!L430*Beregningsark!N430*Beregningsark!P430*Beregningsark!R430*Beregningsark!S430*Beregningsark!X430*Beregningsark!Y430*Beregningsark!Z430*Beregningsark!AB430*Beregningsark!AD430*Beregningsark!AI430*Beregningsark!AJ430*0.7672))</f>
        <v/>
      </c>
      <c r="Q430" s="15" t="str">
        <f t="shared" si="19"/>
        <v/>
      </c>
      <c r="R430" s="17" t="str">
        <f t="shared" si="20"/>
        <v/>
      </c>
    </row>
    <row r="431" spans="1:18" x14ac:dyDescent="0.25">
      <c r="A431" s="4" t="str">
        <f>IF(Inddata!A446="","",Inddata!A446)</f>
        <v/>
      </c>
      <c r="B431" s="4" t="str">
        <f>IF(Inddata!B446="","",Inddata!B446)</f>
        <v/>
      </c>
      <c r="C431" s="4" t="str">
        <f>IF(Inddata!C446="","",Inddata!C446)</f>
        <v/>
      </c>
      <c r="D431" s="4" t="str">
        <f>IF(Inddata!D446="","",Inddata!D446)</f>
        <v/>
      </c>
      <c r="E431" s="4" t="str">
        <f>IF(Inddata!E446="","",Inddata!E446)</f>
        <v/>
      </c>
      <c r="F431" s="4" t="str">
        <f>IF(Inddata!F446="","",Inddata!F446)</f>
        <v/>
      </c>
      <c r="G431" s="4">
        <f>IF(Inddata!G446="","",Inddata!G446)</f>
        <v>0</v>
      </c>
      <c r="H431" s="4" t="str">
        <f>IF(Inddata!H446&gt;0.5,Inddata!H446,"")</f>
        <v/>
      </c>
      <c r="I431" s="4" t="str">
        <f>IF(Inddata!I446="","",Inddata!I446)</f>
        <v/>
      </c>
      <c r="J431" s="15" t="str">
        <f>IF(Beregningsark!AQ431="","",IF(OR(I431="Motorvejsstrækning",I431="Frakørselsflettestrækning",I431="Tilkørselsflettestrækning",I431="Motorvejsforgrening",I431="Motorvejssammenløb",I431="Motorvejsvekselstrækning",I431="Sideanlæg"),Beregningsark!AK431*Beregningsark!J431*Beregningsark!K431*Beregningsark!L431*Beregningsark!N431*Beregningsark!P431*Beregningsark!R431*Beregningsark!S431*Beregningsark!T431*Beregningsark!Y431*Beregningsark!Z431*Beregningsark!AB431*Beregningsark!AD431*Beregningsark!AF431*Beregningsark!AJ431,Beregningsark!AK431*Beregningsark!J431*Beregningsark!K431*Beregningsark!L431*Beregningsark!N431*Beregningsark!P431*Beregningsark!R431*Beregningsark!S431*Beregningsark!T431*Beregningsark!Y431*Beregningsark!Z431*Beregningsark!AB431*Beregningsark!AD431*Beregningsark!AF431*Beregningsark!AJ431*0.7672))</f>
        <v/>
      </c>
      <c r="K431" s="15" t="str">
        <f>IF(Beregningsark!AQ431="","",IF(OR(I431="Motorvejsstrækning",I431="Frakørselsflettestrækning",I431="Tilkørselsflettestrækning",I431="Motorvejsforgrening",I431="Motorvejssammenløb",I431="Motorvejsvekselstrækning",I431="Sideanlæg"),Beregningsark!AL431*Beregningsark!J431*Beregningsark!K431*Beregningsark!M431*Beregningsark!O431*Beregningsark!P431*Beregningsark!Q431*Beregningsark!R431*Beregningsark!S431*Beregningsark!T431*Beregningsark!Y431*Beregningsark!AA431*Beregningsark!AC431*Beregningsark!AE431*Beregningsark!AG431*Beregningsark!AJ431,Beregningsark!AL431*Beregningsark!J431*Beregningsark!K431*Beregningsark!M431*Beregningsark!O431*Beregningsark!P431*Beregningsark!Q431*Beregningsark!R431*Beregningsark!S431*Beregningsark!T431*Beregningsark!Y431*Beregningsark!AA431*Beregningsark!AC431*Beregningsark!AE431*Beregningsark!AG431*Beregningsark!AJ431*0.8833))</f>
        <v/>
      </c>
      <c r="L431" s="15" t="str">
        <f>IF(Beregningsark!AQ431="","",IF(OR(I431="Motorvejsstrækning",I431="Frakørselsflettestrækning",I431="Tilkørselsflettestrækning",I431="Motorvejsforgrening",I431="Motorvejssammenløb",I431="Motorvejsvekselstrækning",I431="Sideanlæg"),Beregningsark!AM431*Beregningsark!J431*Beregningsark!K431*Beregningsark!M431*Beregningsark!O431*Beregningsark!P431*Beregningsark!Q431*Beregningsark!R431*Beregningsark!S431*Beregningsark!U431*Beregningsark!Y431*Beregningsark!AA431*Beregningsark!AC431*Beregningsark!AE431*Beregningsark!AG431*Beregningsark!AJ431,Beregningsark!AM431*Beregningsark!J431*Beregningsark!K431*Beregningsark!M431*Beregningsark!O431*Beregningsark!P431*Beregningsark!Q431*Beregningsark!R431*Beregningsark!S431*Beregningsark!U431*Beregningsark!Y431*Beregningsark!AA431*Beregningsark!AC431*Beregningsark!AE431*Beregningsark!AG431*Beregningsark!AJ431*1.1176))</f>
        <v/>
      </c>
      <c r="M431" s="15" t="str">
        <f t="shared" si="18"/>
        <v/>
      </c>
      <c r="N431" s="15" t="str">
        <f>IF(Beregningsark!AQ431="","",IF(OR(I431="Motorvejsstrækning",I431="Frakørselsflettestrækning",I431="Tilkørselsflettestrækning",I431="Motorvejsforgrening",I431="Motorvejssammenløb",I431="Motorvejsvekselstrækning",I431="Sideanlæg"),Beregningsark!AN431*Beregningsark!J431*Beregningsark!K431*Beregningsark!L431*Beregningsark!N431*Beregningsark!P431*Beregningsark!R431*Beregningsark!S431*Beregningsark!V431*Beregningsark!Y431*Beregningsark!Z431*Beregningsark!AB431*Beregningsark!AD431*Beregningsark!AH431*Beregningsark!AJ431,Beregningsark!AN431*Beregningsark!J431*Beregningsark!K431*Beregningsark!L431*Beregningsark!N431*Beregningsark!P431*Beregningsark!R431*Beregningsark!S431*Beregningsark!V431*Beregningsark!Y431*Beregningsark!Z431*Beregningsark!AB431*Beregningsark!AD431*Beregningsark!AH431*Beregningsark!AJ431*0.7672))</f>
        <v/>
      </c>
      <c r="O431" s="15" t="str">
        <f>IF(Beregningsark!AQ431="","",IF(OR(I431="Motorvejsstrækning",I431="Frakørselsflettestrækning",I431="Tilkørselsflettestrækning",I431="Motorvejsforgrening",I431="Motorvejssammenløb",I431="Motorvejsvekselstrækning",I431="Sideanlæg"),Beregningsark!AO431*Beregningsark!J431*Beregningsark!K431*Beregningsark!L431*Beregningsark!N431*Beregningsark!P431*Beregningsark!R431*Beregningsark!S431*Beregningsark!W431*Beregningsark!Y431*Beregningsark!Z431*Beregningsark!AB431*Beregningsark!AD431*Beregningsark!AH431*Beregningsark!AJ431,Beregningsark!AO431*Beregningsark!J431*Beregningsark!K431*Beregningsark!L431*Beregningsark!N431*Beregningsark!P431*Beregningsark!R431*Beregningsark!S431*Beregningsark!W431*Beregningsark!Y431*Beregningsark!Z431*Beregningsark!AB431*Beregningsark!AD431*Beregningsark!AH431*Beregningsark!AJ431*0.7672))</f>
        <v/>
      </c>
      <c r="P431" s="15" t="str">
        <f>IF(Beregningsark!AQ431="","",IF(OR(I431="Motorvejsstrækning",I431="Frakørselsflettestrækning",I431="Tilkørselsflettestrækning",I431="Motorvejsforgrening",I431="Motorvejssammenløb",I431="Motorvejsvekselstrækning",I431="Sideanlæg"),Beregningsark!AP431*Beregningsark!J431*Beregningsark!K431*Beregningsark!L431*Beregningsark!N431*Beregningsark!P431*Beregningsark!R431*Beregningsark!S431*Beregningsark!X431*Beregningsark!Y431*Beregningsark!Z431*Beregningsark!AB431*Beregningsark!AD431*Beregningsark!AI431*Beregningsark!AJ431,Beregningsark!AP431*Beregningsark!J431*Beregningsark!K431*Beregningsark!L431*Beregningsark!N431*Beregningsark!P431*Beregningsark!R431*Beregningsark!S431*Beregningsark!X431*Beregningsark!Y431*Beregningsark!Z431*Beregningsark!AB431*Beregningsark!AD431*Beregningsark!AI431*Beregningsark!AJ431*0.7672))</f>
        <v/>
      </c>
      <c r="Q431" s="15" t="str">
        <f t="shared" si="19"/>
        <v/>
      </c>
      <c r="R431" s="17" t="str">
        <f t="shared" si="20"/>
        <v/>
      </c>
    </row>
    <row r="432" spans="1:18" x14ac:dyDescent="0.25">
      <c r="A432" s="4" t="str">
        <f>IF(Inddata!A447="","",Inddata!A447)</f>
        <v/>
      </c>
      <c r="B432" s="4" t="str">
        <f>IF(Inddata!B447="","",Inddata!B447)</f>
        <v/>
      </c>
      <c r="C432" s="4" t="str">
        <f>IF(Inddata!C447="","",Inddata!C447)</f>
        <v/>
      </c>
      <c r="D432" s="4" t="str">
        <f>IF(Inddata!D447="","",Inddata!D447)</f>
        <v/>
      </c>
      <c r="E432" s="4" t="str">
        <f>IF(Inddata!E447="","",Inddata!E447)</f>
        <v/>
      </c>
      <c r="F432" s="4" t="str">
        <f>IF(Inddata!F447="","",Inddata!F447)</f>
        <v/>
      </c>
      <c r="G432" s="4">
        <f>IF(Inddata!G447="","",Inddata!G447)</f>
        <v>0</v>
      </c>
      <c r="H432" s="4" t="str">
        <f>IF(Inddata!H447&gt;0.5,Inddata!H447,"")</f>
        <v/>
      </c>
      <c r="I432" s="4" t="str">
        <f>IF(Inddata!I447="","",Inddata!I447)</f>
        <v/>
      </c>
      <c r="J432" s="15" t="str">
        <f>IF(Beregningsark!AQ432="","",IF(OR(I432="Motorvejsstrækning",I432="Frakørselsflettestrækning",I432="Tilkørselsflettestrækning",I432="Motorvejsforgrening",I432="Motorvejssammenløb",I432="Motorvejsvekselstrækning",I432="Sideanlæg"),Beregningsark!AK432*Beregningsark!J432*Beregningsark!K432*Beregningsark!L432*Beregningsark!N432*Beregningsark!P432*Beregningsark!R432*Beregningsark!S432*Beregningsark!T432*Beregningsark!Y432*Beregningsark!Z432*Beregningsark!AB432*Beregningsark!AD432*Beregningsark!AF432*Beregningsark!AJ432,Beregningsark!AK432*Beregningsark!J432*Beregningsark!K432*Beregningsark!L432*Beregningsark!N432*Beregningsark!P432*Beregningsark!R432*Beregningsark!S432*Beregningsark!T432*Beregningsark!Y432*Beregningsark!Z432*Beregningsark!AB432*Beregningsark!AD432*Beregningsark!AF432*Beregningsark!AJ432*0.7672))</f>
        <v/>
      </c>
      <c r="K432" s="15" t="str">
        <f>IF(Beregningsark!AQ432="","",IF(OR(I432="Motorvejsstrækning",I432="Frakørselsflettestrækning",I432="Tilkørselsflettestrækning",I432="Motorvejsforgrening",I432="Motorvejssammenløb",I432="Motorvejsvekselstrækning",I432="Sideanlæg"),Beregningsark!AL432*Beregningsark!J432*Beregningsark!K432*Beregningsark!M432*Beregningsark!O432*Beregningsark!P432*Beregningsark!Q432*Beregningsark!R432*Beregningsark!S432*Beregningsark!T432*Beregningsark!Y432*Beregningsark!AA432*Beregningsark!AC432*Beregningsark!AE432*Beregningsark!AG432*Beregningsark!AJ432,Beregningsark!AL432*Beregningsark!J432*Beregningsark!K432*Beregningsark!M432*Beregningsark!O432*Beregningsark!P432*Beregningsark!Q432*Beregningsark!R432*Beregningsark!S432*Beregningsark!T432*Beregningsark!Y432*Beregningsark!AA432*Beregningsark!AC432*Beregningsark!AE432*Beregningsark!AG432*Beregningsark!AJ432*0.8833))</f>
        <v/>
      </c>
      <c r="L432" s="15" t="str">
        <f>IF(Beregningsark!AQ432="","",IF(OR(I432="Motorvejsstrækning",I432="Frakørselsflettestrækning",I432="Tilkørselsflettestrækning",I432="Motorvejsforgrening",I432="Motorvejssammenløb",I432="Motorvejsvekselstrækning",I432="Sideanlæg"),Beregningsark!AM432*Beregningsark!J432*Beregningsark!K432*Beregningsark!M432*Beregningsark!O432*Beregningsark!P432*Beregningsark!Q432*Beregningsark!R432*Beregningsark!S432*Beregningsark!U432*Beregningsark!Y432*Beregningsark!AA432*Beregningsark!AC432*Beregningsark!AE432*Beregningsark!AG432*Beregningsark!AJ432,Beregningsark!AM432*Beregningsark!J432*Beregningsark!K432*Beregningsark!M432*Beregningsark!O432*Beregningsark!P432*Beregningsark!Q432*Beregningsark!R432*Beregningsark!S432*Beregningsark!U432*Beregningsark!Y432*Beregningsark!AA432*Beregningsark!AC432*Beregningsark!AE432*Beregningsark!AG432*Beregningsark!AJ432*1.1176))</f>
        <v/>
      </c>
      <c r="M432" s="15" t="str">
        <f t="shared" si="18"/>
        <v/>
      </c>
      <c r="N432" s="15" t="str">
        <f>IF(Beregningsark!AQ432="","",IF(OR(I432="Motorvejsstrækning",I432="Frakørselsflettestrækning",I432="Tilkørselsflettestrækning",I432="Motorvejsforgrening",I432="Motorvejssammenløb",I432="Motorvejsvekselstrækning",I432="Sideanlæg"),Beregningsark!AN432*Beregningsark!J432*Beregningsark!K432*Beregningsark!L432*Beregningsark!N432*Beregningsark!P432*Beregningsark!R432*Beregningsark!S432*Beregningsark!V432*Beregningsark!Y432*Beregningsark!Z432*Beregningsark!AB432*Beregningsark!AD432*Beregningsark!AH432*Beregningsark!AJ432,Beregningsark!AN432*Beregningsark!J432*Beregningsark!K432*Beregningsark!L432*Beregningsark!N432*Beregningsark!P432*Beregningsark!R432*Beregningsark!S432*Beregningsark!V432*Beregningsark!Y432*Beregningsark!Z432*Beregningsark!AB432*Beregningsark!AD432*Beregningsark!AH432*Beregningsark!AJ432*0.7672))</f>
        <v/>
      </c>
      <c r="O432" s="15" t="str">
        <f>IF(Beregningsark!AQ432="","",IF(OR(I432="Motorvejsstrækning",I432="Frakørselsflettestrækning",I432="Tilkørselsflettestrækning",I432="Motorvejsforgrening",I432="Motorvejssammenløb",I432="Motorvejsvekselstrækning",I432="Sideanlæg"),Beregningsark!AO432*Beregningsark!J432*Beregningsark!K432*Beregningsark!L432*Beregningsark!N432*Beregningsark!P432*Beregningsark!R432*Beregningsark!S432*Beregningsark!W432*Beregningsark!Y432*Beregningsark!Z432*Beregningsark!AB432*Beregningsark!AD432*Beregningsark!AH432*Beregningsark!AJ432,Beregningsark!AO432*Beregningsark!J432*Beregningsark!K432*Beregningsark!L432*Beregningsark!N432*Beregningsark!P432*Beregningsark!R432*Beregningsark!S432*Beregningsark!W432*Beregningsark!Y432*Beregningsark!Z432*Beregningsark!AB432*Beregningsark!AD432*Beregningsark!AH432*Beregningsark!AJ432*0.7672))</f>
        <v/>
      </c>
      <c r="P432" s="15" t="str">
        <f>IF(Beregningsark!AQ432="","",IF(OR(I432="Motorvejsstrækning",I432="Frakørselsflettestrækning",I432="Tilkørselsflettestrækning",I432="Motorvejsforgrening",I432="Motorvejssammenløb",I432="Motorvejsvekselstrækning",I432="Sideanlæg"),Beregningsark!AP432*Beregningsark!J432*Beregningsark!K432*Beregningsark!L432*Beregningsark!N432*Beregningsark!P432*Beregningsark!R432*Beregningsark!S432*Beregningsark!X432*Beregningsark!Y432*Beregningsark!Z432*Beregningsark!AB432*Beregningsark!AD432*Beregningsark!AI432*Beregningsark!AJ432,Beregningsark!AP432*Beregningsark!J432*Beregningsark!K432*Beregningsark!L432*Beregningsark!N432*Beregningsark!P432*Beregningsark!R432*Beregningsark!S432*Beregningsark!X432*Beregningsark!Y432*Beregningsark!Z432*Beregningsark!AB432*Beregningsark!AD432*Beregningsark!AI432*Beregningsark!AJ432*0.7672))</f>
        <v/>
      </c>
      <c r="Q432" s="15" t="str">
        <f t="shared" si="19"/>
        <v/>
      </c>
      <c r="R432" s="17" t="str">
        <f t="shared" si="20"/>
        <v/>
      </c>
    </row>
    <row r="433" spans="1:18" x14ac:dyDescent="0.25">
      <c r="A433" s="4" t="str">
        <f>IF(Inddata!A448="","",Inddata!A448)</f>
        <v/>
      </c>
      <c r="B433" s="4" t="str">
        <f>IF(Inddata!B448="","",Inddata!B448)</f>
        <v/>
      </c>
      <c r="C433" s="4" t="str">
        <f>IF(Inddata!C448="","",Inddata!C448)</f>
        <v/>
      </c>
      <c r="D433" s="4" t="str">
        <f>IF(Inddata!D448="","",Inddata!D448)</f>
        <v/>
      </c>
      <c r="E433" s="4" t="str">
        <f>IF(Inddata!E448="","",Inddata!E448)</f>
        <v/>
      </c>
      <c r="F433" s="4" t="str">
        <f>IF(Inddata!F448="","",Inddata!F448)</f>
        <v/>
      </c>
      <c r="G433" s="4">
        <f>IF(Inddata!G448="","",Inddata!G448)</f>
        <v>0</v>
      </c>
      <c r="H433" s="4" t="str">
        <f>IF(Inddata!H448&gt;0.5,Inddata!H448,"")</f>
        <v/>
      </c>
      <c r="I433" s="4" t="str">
        <f>IF(Inddata!I448="","",Inddata!I448)</f>
        <v/>
      </c>
      <c r="J433" s="15" t="str">
        <f>IF(Beregningsark!AQ433="","",IF(OR(I433="Motorvejsstrækning",I433="Frakørselsflettestrækning",I433="Tilkørselsflettestrækning",I433="Motorvejsforgrening",I433="Motorvejssammenløb",I433="Motorvejsvekselstrækning",I433="Sideanlæg"),Beregningsark!AK433*Beregningsark!J433*Beregningsark!K433*Beregningsark!L433*Beregningsark!N433*Beregningsark!P433*Beregningsark!R433*Beregningsark!S433*Beregningsark!T433*Beregningsark!Y433*Beregningsark!Z433*Beregningsark!AB433*Beregningsark!AD433*Beregningsark!AF433*Beregningsark!AJ433,Beregningsark!AK433*Beregningsark!J433*Beregningsark!K433*Beregningsark!L433*Beregningsark!N433*Beregningsark!P433*Beregningsark!R433*Beregningsark!S433*Beregningsark!T433*Beregningsark!Y433*Beregningsark!Z433*Beregningsark!AB433*Beregningsark!AD433*Beregningsark!AF433*Beregningsark!AJ433*0.7672))</f>
        <v/>
      </c>
      <c r="K433" s="15" t="str">
        <f>IF(Beregningsark!AQ433="","",IF(OR(I433="Motorvejsstrækning",I433="Frakørselsflettestrækning",I433="Tilkørselsflettestrækning",I433="Motorvejsforgrening",I433="Motorvejssammenløb",I433="Motorvejsvekselstrækning",I433="Sideanlæg"),Beregningsark!AL433*Beregningsark!J433*Beregningsark!K433*Beregningsark!M433*Beregningsark!O433*Beregningsark!P433*Beregningsark!Q433*Beregningsark!R433*Beregningsark!S433*Beregningsark!T433*Beregningsark!Y433*Beregningsark!AA433*Beregningsark!AC433*Beregningsark!AE433*Beregningsark!AG433*Beregningsark!AJ433,Beregningsark!AL433*Beregningsark!J433*Beregningsark!K433*Beregningsark!M433*Beregningsark!O433*Beregningsark!P433*Beregningsark!Q433*Beregningsark!R433*Beregningsark!S433*Beregningsark!T433*Beregningsark!Y433*Beregningsark!AA433*Beregningsark!AC433*Beregningsark!AE433*Beregningsark!AG433*Beregningsark!AJ433*0.8833))</f>
        <v/>
      </c>
      <c r="L433" s="15" t="str">
        <f>IF(Beregningsark!AQ433="","",IF(OR(I433="Motorvejsstrækning",I433="Frakørselsflettestrækning",I433="Tilkørselsflettestrækning",I433="Motorvejsforgrening",I433="Motorvejssammenløb",I433="Motorvejsvekselstrækning",I433="Sideanlæg"),Beregningsark!AM433*Beregningsark!J433*Beregningsark!K433*Beregningsark!M433*Beregningsark!O433*Beregningsark!P433*Beregningsark!Q433*Beregningsark!R433*Beregningsark!S433*Beregningsark!U433*Beregningsark!Y433*Beregningsark!AA433*Beregningsark!AC433*Beregningsark!AE433*Beregningsark!AG433*Beregningsark!AJ433,Beregningsark!AM433*Beregningsark!J433*Beregningsark!K433*Beregningsark!M433*Beregningsark!O433*Beregningsark!P433*Beregningsark!Q433*Beregningsark!R433*Beregningsark!S433*Beregningsark!U433*Beregningsark!Y433*Beregningsark!AA433*Beregningsark!AC433*Beregningsark!AE433*Beregningsark!AG433*Beregningsark!AJ433*1.1176))</f>
        <v/>
      </c>
      <c r="M433" s="15" t="str">
        <f t="shared" si="18"/>
        <v/>
      </c>
      <c r="N433" s="15" t="str">
        <f>IF(Beregningsark!AQ433="","",IF(OR(I433="Motorvejsstrækning",I433="Frakørselsflettestrækning",I433="Tilkørselsflettestrækning",I433="Motorvejsforgrening",I433="Motorvejssammenløb",I433="Motorvejsvekselstrækning",I433="Sideanlæg"),Beregningsark!AN433*Beregningsark!J433*Beregningsark!K433*Beregningsark!L433*Beregningsark!N433*Beregningsark!P433*Beregningsark!R433*Beregningsark!S433*Beregningsark!V433*Beregningsark!Y433*Beregningsark!Z433*Beregningsark!AB433*Beregningsark!AD433*Beregningsark!AH433*Beregningsark!AJ433,Beregningsark!AN433*Beregningsark!J433*Beregningsark!K433*Beregningsark!L433*Beregningsark!N433*Beregningsark!P433*Beregningsark!R433*Beregningsark!S433*Beregningsark!V433*Beregningsark!Y433*Beregningsark!Z433*Beregningsark!AB433*Beregningsark!AD433*Beregningsark!AH433*Beregningsark!AJ433*0.7672))</f>
        <v/>
      </c>
      <c r="O433" s="15" t="str">
        <f>IF(Beregningsark!AQ433="","",IF(OR(I433="Motorvejsstrækning",I433="Frakørselsflettestrækning",I433="Tilkørselsflettestrækning",I433="Motorvejsforgrening",I433="Motorvejssammenløb",I433="Motorvejsvekselstrækning",I433="Sideanlæg"),Beregningsark!AO433*Beregningsark!J433*Beregningsark!K433*Beregningsark!L433*Beregningsark!N433*Beregningsark!P433*Beregningsark!R433*Beregningsark!S433*Beregningsark!W433*Beregningsark!Y433*Beregningsark!Z433*Beregningsark!AB433*Beregningsark!AD433*Beregningsark!AH433*Beregningsark!AJ433,Beregningsark!AO433*Beregningsark!J433*Beregningsark!K433*Beregningsark!L433*Beregningsark!N433*Beregningsark!P433*Beregningsark!R433*Beregningsark!S433*Beregningsark!W433*Beregningsark!Y433*Beregningsark!Z433*Beregningsark!AB433*Beregningsark!AD433*Beregningsark!AH433*Beregningsark!AJ433*0.7672))</f>
        <v/>
      </c>
      <c r="P433" s="15" t="str">
        <f>IF(Beregningsark!AQ433="","",IF(OR(I433="Motorvejsstrækning",I433="Frakørselsflettestrækning",I433="Tilkørselsflettestrækning",I433="Motorvejsforgrening",I433="Motorvejssammenløb",I433="Motorvejsvekselstrækning",I433="Sideanlæg"),Beregningsark!AP433*Beregningsark!J433*Beregningsark!K433*Beregningsark!L433*Beregningsark!N433*Beregningsark!P433*Beregningsark!R433*Beregningsark!S433*Beregningsark!X433*Beregningsark!Y433*Beregningsark!Z433*Beregningsark!AB433*Beregningsark!AD433*Beregningsark!AI433*Beregningsark!AJ433,Beregningsark!AP433*Beregningsark!J433*Beregningsark!K433*Beregningsark!L433*Beregningsark!N433*Beregningsark!P433*Beregningsark!R433*Beregningsark!S433*Beregningsark!X433*Beregningsark!Y433*Beregningsark!Z433*Beregningsark!AB433*Beregningsark!AD433*Beregningsark!AI433*Beregningsark!AJ433*0.7672))</f>
        <v/>
      </c>
      <c r="Q433" s="15" t="str">
        <f t="shared" si="19"/>
        <v/>
      </c>
      <c r="R433" s="17" t="str">
        <f t="shared" si="20"/>
        <v/>
      </c>
    </row>
    <row r="434" spans="1:18" x14ac:dyDescent="0.25">
      <c r="A434" s="4" t="str">
        <f>IF(Inddata!A449="","",Inddata!A449)</f>
        <v/>
      </c>
      <c r="B434" s="4" t="str">
        <f>IF(Inddata!B449="","",Inddata!B449)</f>
        <v/>
      </c>
      <c r="C434" s="4" t="str">
        <f>IF(Inddata!C449="","",Inddata!C449)</f>
        <v/>
      </c>
      <c r="D434" s="4" t="str">
        <f>IF(Inddata!D449="","",Inddata!D449)</f>
        <v/>
      </c>
      <c r="E434" s="4" t="str">
        <f>IF(Inddata!E449="","",Inddata!E449)</f>
        <v/>
      </c>
      <c r="F434" s="4" t="str">
        <f>IF(Inddata!F449="","",Inddata!F449)</f>
        <v/>
      </c>
      <c r="G434" s="4">
        <f>IF(Inddata!G449="","",Inddata!G449)</f>
        <v>0</v>
      </c>
      <c r="H434" s="4" t="str">
        <f>IF(Inddata!H449&gt;0.5,Inddata!H449,"")</f>
        <v/>
      </c>
      <c r="I434" s="4" t="str">
        <f>IF(Inddata!I449="","",Inddata!I449)</f>
        <v/>
      </c>
      <c r="J434" s="15" t="str">
        <f>IF(Beregningsark!AQ434="","",IF(OR(I434="Motorvejsstrækning",I434="Frakørselsflettestrækning",I434="Tilkørselsflettestrækning",I434="Motorvejsforgrening",I434="Motorvejssammenløb",I434="Motorvejsvekselstrækning",I434="Sideanlæg"),Beregningsark!AK434*Beregningsark!J434*Beregningsark!K434*Beregningsark!L434*Beregningsark!N434*Beregningsark!P434*Beregningsark!R434*Beregningsark!S434*Beregningsark!T434*Beregningsark!Y434*Beregningsark!Z434*Beregningsark!AB434*Beregningsark!AD434*Beregningsark!AF434*Beregningsark!AJ434,Beregningsark!AK434*Beregningsark!J434*Beregningsark!K434*Beregningsark!L434*Beregningsark!N434*Beregningsark!P434*Beregningsark!R434*Beregningsark!S434*Beregningsark!T434*Beregningsark!Y434*Beregningsark!Z434*Beregningsark!AB434*Beregningsark!AD434*Beregningsark!AF434*Beregningsark!AJ434*0.7672))</f>
        <v/>
      </c>
      <c r="K434" s="15" t="str">
        <f>IF(Beregningsark!AQ434="","",IF(OR(I434="Motorvejsstrækning",I434="Frakørselsflettestrækning",I434="Tilkørselsflettestrækning",I434="Motorvejsforgrening",I434="Motorvejssammenløb",I434="Motorvejsvekselstrækning",I434="Sideanlæg"),Beregningsark!AL434*Beregningsark!J434*Beregningsark!K434*Beregningsark!M434*Beregningsark!O434*Beregningsark!P434*Beregningsark!Q434*Beregningsark!R434*Beregningsark!S434*Beregningsark!T434*Beregningsark!Y434*Beregningsark!AA434*Beregningsark!AC434*Beregningsark!AE434*Beregningsark!AG434*Beregningsark!AJ434,Beregningsark!AL434*Beregningsark!J434*Beregningsark!K434*Beregningsark!M434*Beregningsark!O434*Beregningsark!P434*Beregningsark!Q434*Beregningsark!R434*Beregningsark!S434*Beregningsark!T434*Beregningsark!Y434*Beregningsark!AA434*Beregningsark!AC434*Beregningsark!AE434*Beregningsark!AG434*Beregningsark!AJ434*0.8833))</f>
        <v/>
      </c>
      <c r="L434" s="15" t="str">
        <f>IF(Beregningsark!AQ434="","",IF(OR(I434="Motorvejsstrækning",I434="Frakørselsflettestrækning",I434="Tilkørselsflettestrækning",I434="Motorvejsforgrening",I434="Motorvejssammenløb",I434="Motorvejsvekselstrækning",I434="Sideanlæg"),Beregningsark!AM434*Beregningsark!J434*Beregningsark!K434*Beregningsark!M434*Beregningsark!O434*Beregningsark!P434*Beregningsark!Q434*Beregningsark!R434*Beregningsark!S434*Beregningsark!U434*Beregningsark!Y434*Beregningsark!AA434*Beregningsark!AC434*Beregningsark!AE434*Beregningsark!AG434*Beregningsark!AJ434,Beregningsark!AM434*Beregningsark!J434*Beregningsark!K434*Beregningsark!M434*Beregningsark!O434*Beregningsark!P434*Beregningsark!Q434*Beregningsark!R434*Beregningsark!S434*Beregningsark!U434*Beregningsark!Y434*Beregningsark!AA434*Beregningsark!AC434*Beregningsark!AE434*Beregningsark!AG434*Beregningsark!AJ434*1.1176))</f>
        <v/>
      </c>
      <c r="M434" s="15" t="str">
        <f t="shared" si="18"/>
        <v/>
      </c>
      <c r="N434" s="15" t="str">
        <f>IF(Beregningsark!AQ434="","",IF(OR(I434="Motorvejsstrækning",I434="Frakørselsflettestrækning",I434="Tilkørselsflettestrækning",I434="Motorvejsforgrening",I434="Motorvejssammenløb",I434="Motorvejsvekselstrækning",I434="Sideanlæg"),Beregningsark!AN434*Beregningsark!J434*Beregningsark!K434*Beregningsark!L434*Beregningsark!N434*Beregningsark!P434*Beregningsark!R434*Beregningsark!S434*Beregningsark!V434*Beregningsark!Y434*Beregningsark!Z434*Beregningsark!AB434*Beregningsark!AD434*Beregningsark!AH434*Beregningsark!AJ434,Beregningsark!AN434*Beregningsark!J434*Beregningsark!K434*Beregningsark!L434*Beregningsark!N434*Beregningsark!P434*Beregningsark!R434*Beregningsark!S434*Beregningsark!V434*Beregningsark!Y434*Beregningsark!Z434*Beregningsark!AB434*Beregningsark!AD434*Beregningsark!AH434*Beregningsark!AJ434*0.7672))</f>
        <v/>
      </c>
      <c r="O434" s="15" t="str">
        <f>IF(Beregningsark!AQ434="","",IF(OR(I434="Motorvejsstrækning",I434="Frakørselsflettestrækning",I434="Tilkørselsflettestrækning",I434="Motorvejsforgrening",I434="Motorvejssammenløb",I434="Motorvejsvekselstrækning",I434="Sideanlæg"),Beregningsark!AO434*Beregningsark!J434*Beregningsark!K434*Beregningsark!L434*Beregningsark!N434*Beregningsark!P434*Beregningsark!R434*Beregningsark!S434*Beregningsark!W434*Beregningsark!Y434*Beregningsark!Z434*Beregningsark!AB434*Beregningsark!AD434*Beregningsark!AH434*Beregningsark!AJ434,Beregningsark!AO434*Beregningsark!J434*Beregningsark!K434*Beregningsark!L434*Beregningsark!N434*Beregningsark!P434*Beregningsark!R434*Beregningsark!S434*Beregningsark!W434*Beregningsark!Y434*Beregningsark!Z434*Beregningsark!AB434*Beregningsark!AD434*Beregningsark!AH434*Beregningsark!AJ434*0.7672))</f>
        <v/>
      </c>
      <c r="P434" s="15" t="str">
        <f>IF(Beregningsark!AQ434="","",IF(OR(I434="Motorvejsstrækning",I434="Frakørselsflettestrækning",I434="Tilkørselsflettestrækning",I434="Motorvejsforgrening",I434="Motorvejssammenløb",I434="Motorvejsvekselstrækning",I434="Sideanlæg"),Beregningsark!AP434*Beregningsark!J434*Beregningsark!K434*Beregningsark!L434*Beregningsark!N434*Beregningsark!P434*Beregningsark!R434*Beregningsark!S434*Beregningsark!X434*Beregningsark!Y434*Beregningsark!Z434*Beregningsark!AB434*Beregningsark!AD434*Beregningsark!AI434*Beregningsark!AJ434,Beregningsark!AP434*Beregningsark!J434*Beregningsark!K434*Beregningsark!L434*Beregningsark!N434*Beregningsark!P434*Beregningsark!R434*Beregningsark!S434*Beregningsark!X434*Beregningsark!Y434*Beregningsark!Z434*Beregningsark!AB434*Beregningsark!AD434*Beregningsark!AI434*Beregningsark!AJ434*0.7672))</f>
        <v/>
      </c>
      <c r="Q434" s="15" t="str">
        <f t="shared" si="19"/>
        <v/>
      </c>
      <c r="R434" s="17" t="str">
        <f t="shared" si="20"/>
        <v/>
      </c>
    </row>
    <row r="435" spans="1:18" x14ac:dyDescent="0.25">
      <c r="A435" s="4" t="str">
        <f>IF(Inddata!A450="","",Inddata!A450)</f>
        <v/>
      </c>
      <c r="B435" s="4" t="str">
        <f>IF(Inddata!B450="","",Inddata!B450)</f>
        <v/>
      </c>
      <c r="C435" s="4" t="str">
        <f>IF(Inddata!C450="","",Inddata!C450)</f>
        <v/>
      </c>
      <c r="D435" s="4" t="str">
        <f>IF(Inddata!D450="","",Inddata!D450)</f>
        <v/>
      </c>
      <c r="E435" s="4" t="str">
        <f>IF(Inddata!E450="","",Inddata!E450)</f>
        <v/>
      </c>
      <c r="F435" s="4" t="str">
        <f>IF(Inddata!F450="","",Inddata!F450)</f>
        <v/>
      </c>
      <c r="G435" s="4">
        <f>IF(Inddata!G450="","",Inddata!G450)</f>
        <v>0</v>
      </c>
      <c r="H435" s="4" t="str">
        <f>IF(Inddata!H450&gt;0.5,Inddata!H450,"")</f>
        <v/>
      </c>
      <c r="I435" s="4" t="str">
        <f>IF(Inddata!I450="","",Inddata!I450)</f>
        <v/>
      </c>
      <c r="J435" s="15" t="str">
        <f>IF(Beregningsark!AQ435="","",IF(OR(I435="Motorvejsstrækning",I435="Frakørselsflettestrækning",I435="Tilkørselsflettestrækning",I435="Motorvejsforgrening",I435="Motorvejssammenløb",I435="Motorvejsvekselstrækning",I435="Sideanlæg"),Beregningsark!AK435*Beregningsark!J435*Beregningsark!K435*Beregningsark!L435*Beregningsark!N435*Beregningsark!P435*Beregningsark!R435*Beregningsark!S435*Beregningsark!T435*Beregningsark!Y435*Beregningsark!Z435*Beregningsark!AB435*Beregningsark!AD435*Beregningsark!AF435*Beregningsark!AJ435,Beregningsark!AK435*Beregningsark!J435*Beregningsark!K435*Beregningsark!L435*Beregningsark!N435*Beregningsark!P435*Beregningsark!R435*Beregningsark!S435*Beregningsark!T435*Beregningsark!Y435*Beregningsark!Z435*Beregningsark!AB435*Beregningsark!AD435*Beregningsark!AF435*Beregningsark!AJ435*0.7672))</f>
        <v/>
      </c>
      <c r="K435" s="15" t="str">
        <f>IF(Beregningsark!AQ435="","",IF(OR(I435="Motorvejsstrækning",I435="Frakørselsflettestrækning",I435="Tilkørselsflettestrækning",I435="Motorvejsforgrening",I435="Motorvejssammenløb",I435="Motorvejsvekselstrækning",I435="Sideanlæg"),Beregningsark!AL435*Beregningsark!J435*Beregningsark!K435*Beregningsark!M435*Beregningsark!O435*Beregningsark!P435*Beregningsark!Q435*Beregningsark!R435*Beregningsark!S435*Beregningsark!T435*Beregningsark!Y435*Beregningsark!AA435*Beregningsark!AC435*Beregningsark!AE435*Beregningsark!AG435*Beregningsark!AJ435,Beregningsark!AL435*Beregningsark!J435*Beregningsark!K435*Beregningsark!M435*Beregningsark!O435*Beregningsark!P435*Beregningsark!Q435*Beregningsark!R435*Beregningsark!S435*Beregningsark!T435*Beregningsark!Y435*Beregningsark!AA435*Beregningsark!AC435*Beregningsark!AE435*Beregningsark!AG435*Beregningsark!AJ435*0.8833))</f>
        <v/>
      </c>
      <c r="L435" s="15" t="str">
        <f>IF(Beregningsark!AQ435="","",IF(OR(I435="Motorvejsstrækning",I435="Frakørselsflettestrækning",I435="Tilkørselsflettestrækning",I435="Motorvejsforgrening",I435="Motorvejssammenløb",I435="Motorvejsvekselstrækning",I435="Sideanlæg"),Beregningsark!AM435*Beregningsark!J435*Beregningsark!K435*Beregningsark!M435*Beregningsark!O435*Beregningsark!P435*Beregningsark!Q435*Beregningsark!R435*Beregningsark!S435*Beregningsark!U435*Beregningsark!Y435*Beregningsark!AA435*Beregningsark!AC435*Beregningsark!AE435*Beregningsark!AG435*Beregningsark!AJ435,Beregningsark!AM435*Beregningsark!J435*Beregningsark!K435*Beregningsark!M435*Beregningsark!O435*Beregningsark!P435*Beregningsark!Q435*Beregningsark!R435*Beregningsark!S435*Beregningsark!U435*Beregningsark!Y435*Beregningsark!AA435*Beregningsark!AC435*Beregningsark!AE435*Beregningsark!AG435*Beregningsark!AJ435*1.1176))</f>
        <v/>
      </c>
      <c r="M435" s="15" t="str">
        <f t="shared" si="18"/>
        <v/>
      </c>
      <c r="N435" s="15" t="str">
        <f>IF(Beregningsark!AQ435="","",IF(OR(I435="Motorvejsstrækning",I435="Frakørselsflettestrækning",I435="Tilkørselsflettestrækning",I435="Motorvejsforgrening",I435="Motorvejssammenløb",I435="Motorvejsvekselstrækning",I435="Sideanlæg"),Beregningsark!AN435*Beregningsark!J435*Beregningsark!K435*Beregningsark!L435*Beregningsark!N435*Beregningsark!P435*Beregningsark!R435*Beregningsark!S435*Beregningsark!V435*Beregningsark!Y435*Beregningsark!Z435*Beregningsark!AB435*Beregningsark!AD435*Beregningsark!AH435*Beregningsark!AJ435,Beregningsark!AN435*Beregningsark!J435*Beregningsark!K435*Beregningsark!L435*Beregningsark!N435*Beregningsark!P435*Beregningsark!R435*Beregningsark!S435*Beregningsark!V435*Beregningsark!Y435*Beregningsark!Z435*Beregningsark!AB435*Beregningsark!AD435*Beregningsark!AH435*Beregningsark!AJ435*0.7672))</f>
        <v/>
      </c>
      <c r="O435" s="15" t="str">
        <f>IF(Beregningsark!AQ435="","",IF(OR(I435="Motorvejsstrækning",I435="Frakørselsflettestrækning",I435="Tilkørselsflettestrækning",I435="Motorvejsforgrening",I435="Motorvejssammenløb",I435="Motorvejsvekselstrækning",I435="Sideanlæg"),Beregningsark!AO435*Beregningsark!J435*Beregningsark!K435*Beregningsark!L435*Beregningsark!N435*Beregningsark!P435*Beregningsark!R435*Beregningsark!S435*Beregningsark!W435*Beregningsark!Y435*Beregningsark!Z435*Beregningsark!AB435*Beregningsark!AD435*Beregningsark!AH435*Beregningsark!AJ435,Beregningsark!AO435*Beregningsark!J435*Beregningsark!K435*Beregningsark!L435*Beregningsark!N435*Beregningsark!P435*Beregningsark!R435*Beregningsark!S435*Beregningsark!W435*Beregningsark!Y435*Beregningsark!Z435*Beregningsark!AB435*Beregningsark!AD435*Beregningsark!AH435*Beregningsark!AJ435*0.7672))</f>
        <v/>
      </c>
      <c r="P435" s="15" t="str">
        <f>IF(Beregningsark!AQ435="","",IF(OR(I435="Motorvejsstrækning",I435="Frakørselsflettestrækning",I435="Tilkørselsflettestrækning",I435="Motorvejsforgrening",I435="Motorvejssammenløb",I435="Motorvejsvekselstrækning",I435="Sideanlæg"),Beregningsark!AP435*Beregningsark!J435*Beregningsark!K435*Beregningsark!L435*Beregningsark!N435*Beregningsark!P435*Beregningsark!R435*Beregningsark!S435*Beregningsark!X435*Beregningsark!Y435*Beregningsark!Z435*Beregningsark!AB435*Beregningsark!AD435*Beregningsark!AI435*Beregningsark!AJ435,Beregningsark!AP435*Beregningsark!J435*Beregningsark!K435*Beregningsark!L435*Beregningsark!N435*Beregningsark!P435*Beregningsark!R435*Beregningsark!S435*Beregningsark!X435*Beregningsark!Y435*Beregningsark!Z435*Beregningsark!AB435*Beregningsark!AD435*Beregningsark!AI435*Beregningsark!AJ435*0.7672))</f>
        <v/>
      </c>
      <c r="Q435" s="15" t="str">
        <f t="shared" si="19"/>
        <v/>
      </c>
      <c r="R435" s="17" t="str">
        <f t="shared" si="20"/>
        <v/>
      </c>
    </row>
    <row r="436" spans="1:18" x14ac:dyDescent="0.25">
      <c r="A436" s="4" t="str">
        <f>IF(Inddata!A451="","",Inddata!A451)</f>
        <v/>
      </c>
      <c r="B436" s="4" t="str">
        <f>IF(Inddata!B451="","",Inddata!B451)</f>
        <v/>
      </c>
      <c r="C436" s="4" t="str">
        <f>IF(Inddata!C451="","",Inddata!C451)</f>
        <v/>
      </c>
      <c r="D436" s="4" t="str">
        <f>IF(Inddata!D451="","",Inddata!D451)</f>
        <v/>
      </c>
      <c r="E436" s="4" t="str">
        <f>IF(Inddata!E451="","",Inddata!E451)</f>
        <v/>
      </c>
      <c r="F436" s="4" t="str">
        <f>IF(Inddata!F451="","",Inddata!F451)</f>
        <v/>
      </c>
      <c r="G436" s="4">
        <f>IF(Inddata!G451="","",Inddata!G451)</f>
        <v>0</v>
      </c>
      <c r="H436" s="4" t="str">
        <f>IF(Inddata!H451&gt;0.5,Inddata!H451,"")</f>
        <v/>
      </c>
      <c r="I436" s="4" t="str">
        <f>IF(Inddata!I451="","",Inddata!I451)</f>
        <v/>
      </c>
      <c r="J436" s="15" t="str">
        <f>IF(Beregningsark!AQ436="","",IF(OR(I436="Motorvejsstrækning",I436="Frakørselsflettestrækning",I436="Tilkørselsflettestrækning",I436="Motorvejsforgrening",I436="Motorvejssammenløb",I436="Motorvejsvekselstrækning",I436="Sideanlæg"),Beregningsark!AK436*Beregningsark!J436*Beregningsark!K436*Beregningsark!L436*Beregningsark!N436*Beregningsark!P436*Beregningsark!R436*Beregningsark!S436*Beregningsark!T436*Beregningsark!Y436*Beregningsark!Z436*Beregningsark!AB436*Beregningsark!AD436*Beregningsark!AF436*Beregningsark!AJ436,Beregningsark!AK436*Beregningsark!J436*Beregningsark!K436*Beregningsark!L436*Beregningsark!N436*Beregningsark!P436*Beregningsark!R436*Beregningsark!S436*Beregningsark!T436*Beregningsark!Y436*Beregningsark!Z436*Beregningsark!AB436*Beregningsark!AD436*Beregningsark!AF436*Beregningsark!AJ436*0.7672))</f>
        <v/>
      </c>
      <c r="K436" s="15" t="str">
        <f>IF(Beregningsark!AQ436="","",IF(OR(I436="Motorvejsstrækning",I436="Frakørselsflettestrækning",I436="Tilkørselsflettestrækning",I436="Motorvejsforgrening",I436="Motorvejssammenløb",I436="Motorvejsvekselstrækning",I436="Sideanlæg"),Beregningsark!AL436*Beregningsark!J436*Beregningsark!K436*Beregningsark!M436*Beregningsark!O436*Beregningsark!P436*Beregningsark!Q436*Beregningsark!R436*Beregningsark!S436*Beregningsark!T436*Beregningsark!Y436*Beregningsark!AA436*Beregningsark!AC436*Beregningsark!AE436*Beregningsark!AG436*Beregningsark!AJ436,Beregningsark!AL436*Beregningsark!J436*Beregningsark!K436*Beregningsark!M436*Beregningsark!O436*Beregningsark!P436*Beregningsark!Q436*Beregningsark!R436*Beregningsark!S436*Beregningsark!T436*Beregningsark!Y436*Beregningsark!AA436*Beregningsark!AC436*Beregningsark!AE436*Beregningsark!AG436*Beregningsark!AJ436*0.8833))</f>
        <v/>
      </c>
      <c r="L436" s="15" t="str">
        <f>IF(Beregningsark!AQ436="","",IF(OR(I436="Motorvejsstrækning",I436="Frakørselsflettestrækning",I436="Tilkørselsflettestrækning",I436="Motorvejsforgrening",I436="Motorvejssammenløb",I436="Motorvejsvekselstrækning",I436="Sideanlæg"),Beregningsark!AM436*Beregningsark!J436*Beregningsark!K436*Beregningsark!M436*Beregningsark!O436*Beregningsark!P436*Beregningsark!Q436*Beregningsark!R436*Beregningsark!S436*Beregningsark!U436*Beregningsark!Y436*Beregningsark!AA436*Beregningsark!AC436*Beregningsark!AE436*Beregningsark!AG436*Beregningsark!AJ436,Beregningsark!AM436*Beregningsark!J436*Beregningsark!K436*Beregningsark!M436*Beregningsark!O436*Beregningsark!P436*Beregningsark!Q436*Beregningsark!R436*Beregningsark!S436*Beregningsark!U436*Beregningsark!Y436*Beregningsark!AA436*Beregningsark!AC436*Beregningsark!AE436*Beregningsark!AG436*Beregningsark!AJ436*1.1176))</f>
        <v/>
      </c>
      <c r="M436" s="15" t="str">
        <f t="shared" si="18"/>
        <v/>
      </c>
      <c r="N436" s="15" t="str">
        <f>IF(Beregningsark!AQ436="","",IF(OR(I436="Motorvejsstrækning",I436="Frakørselsflettestrækning",I436="Tilkørselsflettestrækning",I436="Motorvejsforgrening",I436="Motorvejssammenløb",I436="Motorvejsvekselstrækning",I436="Sideanlæg"),Beregningsark!AN436*Beregningsark!J436*Beregningsark!K436*Beregningsark!L436*Beregningsark!N436*Beregningsark!P436*Beregningsark!R436*Beregningsark!S436*Beregningsark!V436*Beregningsark!Y436*Beregningsark!Z436*Beregningsark!AB436*Beregningsark!AD436*Beregningsark!AH436*Beregningsark!AJ436,Beregningsark!AN436*Beregningsark!J436*Beregningsark!K436*Beregningsark!L436*Beregningsark!N436*Beregningsark!P436*Beregningsark!R436*Beregningsark!S436*Beregningsark!V436*Beregningsark!Y436*Beregningsark!Z436*Beregningsark!AB436*Beregningsark!AD436*Beregningsark!AH436*Beregningsark!AJ436*0.7672))</f>
        <v/>
      </c>
      <c r="O436" s="15" t="str">
        <f>IF(Beregningsark!AQ436="","",IF(OR(I436="Motorvejsstrækning",I436="Frakørselsflettestrækning",I436="Tilkørselsflettestrækning",I436="Motorvejsforgrening",I436="Motorvejssammenløb",I436="Motorvejsvekselstrækning",I436="Sideanlæg"),Beregningsark!AO436*Beregningsark!J436*Beregningsark!K436*Beregningsark!L436*Beregningsark!N436*Beregningsark!P436*Beregningsark!R436*Beregningsark!S436*Beregningsark!W436*Beregningsark!Y436*Beregningsark!Z436*Beregningsark!AB436*Beregningsark!AD436*Beregningsark!AH436*Beregningsark!AJ436,Beregningsark!AO436*Beregningsark!J436*Beregningsark!K436*Beregningsark!L436*Beregningsark!N436*Beregningsark!P436*Beregningsark!R436*Beregningsark!S436*Beregningsark!W436*Beregningsark!Y436*Beregningsark!Z436*Beregningsark!AB436*Beregningsark!AD436*Beregningsark!AH436*Beregningsark!AJ436*0.7672))</f>
        <v/>
      </c>
      <c r="P436" s="15" t="str">
        <f>IF(Beregningsark!AQ436="","",IF(OR(I436="Motorvejsstrækning",I436="Frakørselsflettestrækning",I436="Tilkørselsflettestrækning",I436="Motorvejsforgrening",I436="Motorvejssammenløb",I436="Motorvejsvekselstrækning",I436="Sideanlæg"),Beregningsark!AP436*Beregningsark!J436*Beregningsark!K436*Beregningsark!L436*Beregningsark!N436*Beregningsark!P436*Beregningsark!R436*Beregningsark!S436*Beregningsark!X436*Beregningsark!Y436*Beregningsark!Z436*Beregningsark!AB436*Beregningsark!AD436*Beregningsark!AI436*Beregningsark!AJ436,Beregningsark!AP436*Beregningsark!J436*Beregningsark!K436*Beregningsark!L436*Beregningsark!N436*Beregningsark!P436*Beregningsark!R436*Beregningsark!S436*Beregningsark!X436*Beregningsark!Y436*Beregningsark!Z436*Beregningsark!AB436*Beregningsark!AD436*Beregningsark!AI436*Beregningsark!AJ436*0.7672))</f>
        <v/>
      </c>
      <c r="Q436" s="15" t="str">
        <f t="shared" si="19"/>
        <v/>
      </c>
      <c r="R436" s="17" t="str">
        <f t="shared" si="20"/>
        <v/>
      </c>
    </row>
    <row r="437" spans="1:18" x14ac:dyDescent="0.25">
      <c r="A437" s="4" t="str">
        <f>IF(Inddata!A452="","",Inddata!A452)</f>
        <v/>
      </c>
      <c r="B437" s="4" t="str">
        <f>IF(Inddata!B452="","",Inddata!B452)</f>
        <v/>
      </c>
      <c r="C437" s="4" t="str">
        <f>IF(Inddata!C452="","",Inddata!C452)</f>
        <v/>
      </c>
      <c r="D437" s="4" t="str">
        <f>IF(Inddata!D452="","",Inddata!D452)</f>
        <v/>
      </c>
      <c r="E437" s="4" t="str">
        <f>IF(Inddata!E452="","",Inddata!E452)</f>
        <v/>
      </c>
      <c r="F437" s="4" t="str">
        <f>IF(Inddata!F452="","",Inddata!F452)</f>
        <v/>
      </c>
      <c r="G437" s="4">
        <f>IF(Inddata!G452="","",Inddata!G452)</f>
        <v>0</v>
      </c>
      <c r="H437" s="4" t="str">
        <f>IF(Inddata!H452&gt;0.5,Inddata!H452,"")</f>
        <v/>
      </c>
      <c r="I437" s="4" t="str">
        <f>IF(Inddata!I452="","",Inddata!I452)</f>
        <v/>
      </c>
      <c r="J437" s="15" t="str">
        <f>IF(Beregningsark!AQ437="","",IF(OR(I437="Motorvejsstrækning",I437="Frakørselsflettestrækning",I437="Tilkørselsflettestrækning",I437="Motorvejsforgrening",I437="Motorvejssammenløb",I437="Motorvejsvekselstrækning",I437="Sideanlæg"),Beregningsark!AK437*Beregningsark!J437*Beregningsark!K437*Beregningsark!L437*Beregningsark!N437*Beregningsark!P437*Beregningsark!R437*Beregningsark!S437*Beregningsark!T437*Beregningsark!Y437*Beregningsark!Z437*Beregningsark!AB437*Beregningsark!AD437*Beregningsark!AF437*Beregningsark!AJ437,Beregningsark!AK437*Beregningsark!J437*Beregningsark!K437*Beregningsark!L437*Beregningsark!N437*Beregningsark!P437*Beregningsark!R437*Beregningsark!S437*Beregningsark!T437*Beregningsark!Y437*Beregningsark!Z437*Beregningsark!AB437*Beregningsark!AD437*Beregningsark!AF437*Beregningsark!AJ437*0.7672))</f>
        <v/>
      </c>
      <c r="K437" s="15" t="str">
        <f>IF(Beregningsark!AQ437="","",IF(OR(I437="Motorvejsstrækning",I437="Frakørselsflettestrækning",I437="Tilkørselsflettestrækning",I437="Motorvejsforgrening",I437="Motorvejssammenløb",I437="Motorvejsvekselstrækning",I437="Sideanlæg"),Beregningsark!AL437*Beregningsark!J437*Beregningsark!K437*Beregningsark!M437*Beregningsark!O437*Beregningsark!P437*Beregningsark!Q437*Beregningsark!R437*Beregningsark!S437*Beregningsark!T437*Beregningsark!Y437*Beregningsark!AA437*Beregningsark!AC437*Beregningsark!AE437*Beregningsark!AG437*Beregningsark!AJ437,Beregningsark!AL437*Beregningsark!J437*Beregningsark!K437*Beregningsark!M437*Beregningsark!O437*Beregningsark!P437*Beregningsark!Q437*Beregningsark!R437*Beregningsark!S437*Beregningsark!T437*Beregningsark!Y437*Beregningsark!AA437*Beregningsark!AC437*Beregningsark!AE437*Beregningsark!AG437*Beregningsark!AJ437*0.8833))</f>
        <v/>
      </c>
      <c r="L437" s="15" t="str">
        <f>IF(Beregningsark!AQ437="","",IF(OR(I437="Motorvejsstrækning",I437="Frakørselsflettestrækning",I437="Tilkørselsflettestrækning",I437="Motorvejsforgrening",I437="Motorvejssammenløb",I437="Motorvejsvekselstrækning",I437="Sideanlæg"),Beregningsark!AM437*Beregningsark!J437*Beregningsark!K437*Beregningsark!M437*Beregningsark!O437*Beregningsark!P437*Beregningsark!Q437*Beregningsark!R437*Beregningsark!S437*Beregningsark!U437*Beregningsark!Y437*Beregningsark!AA437*Beregningsark!AC437*Beregningsark!AE437*Beregningsark!AG437*Beregningsark!AJ437,Beregningsark!AM437*Beregningsark!J437*Beregningsark!K437*Beregningsark!M437*Beregningsark!O437*Beregningsark!P437*Beregningsark!Q437*Beregningsark!R437*Beregningsark!S437*Beregningsark!U437*Beregningsark!Y437*Beregningsark!AA437*Beregningsark!AC437*Beregningsark!AE437*Beregningsark!AG437*Beregningsark!AJ437*1.1176))</f>
        <v/>
      </c>
      <c r="M437" s="15" t="str">
        <f t="shared" si="18"/>
        <v/>
      </c>
      <c r="N437" s="15" t="str">
        <f>IF(Beregningsark!AQ437="","",IF(OR(I437="Motorvejsstrækning",I437="Frakørselsflettestrækning",I437="Tilkørselsflettestrækning",I437="Motorvejsforgrening",I437="Motorvejssammenløb",I437="Motorvejsvekselstrækning",I437="Sideanlæg"),Beregningsark!AN437*Beregningsark!J437*Beregningsark!K437*Beregningsark!L437*Beregningsark!N437*Beregningsark!P437*Beregningsark!R437*Beregningsark!S437*Beregningsark!V437*Beregningsark!Y437*Beregningsark!Z437*Beregningsark!AB437*Beregningsark!AD437*Beregningsark!AH437*Beregningsark!AJ437,Beregningsark!AN437*Beregningsark!J437*Beregningsark!K437*Beregningsark!L437*Beregningsark!N437*Beregningsark!P437*Beregningsark!R437*Beregningsark!S437*Beregningsark!V437*Beregningsark!Y437*Beregningsark!Z437*Beregningsark!AB437*Beregningsark!AD437*Beregningsark!AH437*Beregningsark!AJ437*0.7672))</f>
        <v/>
      </c>
      <c r="O437" s="15" t="str">
        <f>IF(Beregningsark!AQ437="","",IF(OR(I437="Motorvejsstrækning",I437="Frakørselsflettestrækning",I437="Tilkørselsflettestrækning",I437="Motorvejsforgrening",I437="Motorvejssammenløb",I437="Motorvejsvekselstrækning",I437="Sideanlæg"),Beregningsark!AO437*Beregningsark!J437*Beregningsark!K437*Beregningsark!L437*Beregningsark!N437*Beregningsark!P437*Beregningsark!R437*Beregningsark!S437*Beregningsark!W437*Beregningsark!Y437*Beregningsark!Z437*Beregningsark!AB437*Beregningsark!AD437*Beregningsark!AH437*Beregningsark!AJ437,Beregningsark!AO437*Beregningsark!J437*Beregningsark!K437*Beregningsark!L437*Beregningsark!N437*Beregningsark!P437*Beregningsark!R437*Beregningsark!S437*Beregningsark!W437*Beregningsark!Y437*Beregningsark!Z437*Beregningsark!AB437*Beregningsark!AD437*Beregningsark!AH437*Beregningsark!AJ437*0.7672))</f>
        <v/>
      </c>
      <c r="P437" s="15" t="str">
        <f>IF(Beregningsark!AQ437="","",IF(OR(I437="Motorvejsstrækning",I437="Frakørselsflettestrækning",I437="Tilkørselsflettestrækning",I437="Motorvejsforgrening",I437="Motorvejssammenløb",I437="Motorvejsvekselstrækning",I437="Sideanlæg"),Beregningsark!AP437*Beregningsark!J437*Beregningsark!K437*Beregningsark!L437*Beregningsark!N437*Beregningsark!P437*Beregningsark!R437*Beregningsark!S437*Beregningsark!X437*Beregningsark!Y437*Beregningsark!Z437*Beregningsark!AB437*Beregningsark!AD437*Beregningsark!AI437*Beregningsark!AJ437,Beregningsark!AP437*Beregningsark!J437*Beregningsark!K437*Beregningsark!L437*Beregningsark!N437*Beregningsark!P437*Beregningsark!R437*Beregningsark!S437*Beregningsark!X437*Beregningsark!Y437*Beregningsark!Z437*Beregningsark!AB437*Beregningsark!AD437*Beregningsark!AI437*Beregningsark!AJ437*0.7672))</f>
        <v/>
      </c>
      <c r="Q437" s="15" t="str">
        <f t="shared" si="19"/>
        <v/>
      </c>
      <c r="R437" s="17" t="str">
        <f t="shared" si="20"/>
        <v/>
      </c>
    </row>
    <row r="438" spans="1:18" x14ac:dyDescent="0.25">
      <c r="A438" s="4" t="str">
        <f>IF(Inddata!A453="","",Inddata!A453)</f>
        <v/>
      </c>
      <c r="B438" s="4" t="str">
        <f>IF(Inddata!B453="","",Inddata!B453)</f>
        <v/>
      </c>
      <c r="C438" s="4" t="str">
        <f>IF(Inddata!C453="","",Inddata!C453)</f>
        <v/>
      </c>
      <c r="D438" s="4" t="str">
        <f>IF(Inddata!D453="","",Inddata!D453)</f>
        <v/>
      </c>
      <c r="E438" s="4" t="str">
        <f>IF(Inddata!E453="","",Inddata!E453)</f>
        <v/>
      </c>
      <c r="F438" s="4" t="str">
        <f>IF(Inddata!F453="","",Inddata!F453)</f>
        <v/>
      </c>
      <c r="G438" s="4">
        <f>IF(Inddata!G453="","",Inddata!G453)</f>
        <v>0</v>
      </c>
      <c r="H438" s="4" t="str">
        <f>IF(Inddata!H453&gt;0.5,Inddata!H453,"")</f>
        <v/>
      </c>
      <c r="I438" s="4" t="str">
        <f>IF(Inddata!I453="","",Inddata!I453)</f>
        <v/>
      </c>
      <c r="J438" s="15" t="str">
        <f>IF(Beregningsark!AQ438="","",IF(OR(I438="Motorvejsstrækning",I438="Frakørselsflettestrækning",I438="Tilkørselsflettestrækning",I438="Motorvejsforgrening",I438="Motorvejssammenløb",I438="Motorvejsvekselstrækning",I438="Sideanlæg"),Beregningsark!AK438*Beregningsark!J438*Beregningsark!K438*Beregningsark!L438*Beregningsark!N438*Beregningsark!P438*Beregningsark!R438*Beregningsark!S438*Beregningsark!T438*Beregningsark!Y438*Beregningsark!Z438*Beregningsark!AB438*Beregningsark!AD438*Beregningsark!AF438*Beregningsark!AJ438,Beregningsark!AK438*Beregningsark!J438*Beregningsark!K438*Beregningsark!L438*Beregningsark!N438*Beregningsark!P438*Beregningsark!R438*Beregningsark!S438*Beregningsark!T438*Beregningsark!Y438*Beregningsark!Z438*Beregningsark!AB438*Beregningsark!AD438*Beregningsark!AF438*Beregningsark!AJ438*0.7672))</f>
        <v/>
      </c>
      <c r="K438" s="15" t="str">
        <f>IF(Beregningsark!AQ438="","",IF(OR(I438="Motorvejsstrækning",I438="Frakørselsflettestrækning",I438="Tilkørselsflettestrækning",I438="Motorvejsforgrening",I438="Motorvejssammenløb",I438="Motorvejsvekselstrækning",I438="Sideanlæg"),Beregningsark!AL438*Beregningsark!J438*Beregningsark!K438*Beregningsark!M438*Beregningsark!O438*Beregningsark!P438*Beregningsark!Q438*Beregningsark!R438*Beregningsark!S438*Beregningsark!T438*Beregningsark!Y438*Beregningsark!AA438*Beregningsark!AC438*Beregningsark!AE438*Beregningsark!AG438*Beregningsark!AJ438,Beregningsark!AL438*Beregningsark!J438*Beregningsark!K438*Beregningsark!M438*Beregningsark!O438*Beregningsark!P438*Beregningsark!Q438*Beregningsark!R438*Beregningsark!S438*Beregningsark!T438*Beregningsark!Y438*Beregningsark!AA438*Beregningsark!AC438*Beregningsark!AE438*Beregningsark!AG438*Beregningsark!AJ438*0.8833))</f>
        <v/>
      </c>
      <c r="L438" s="15" t="str">
        <f>IF(Beregningsark!AQ438="","",IF(OR(I438="Motorvejsstrækning",I438="Frakørselsflettestrækning",I438="Tilkørselsflettestrækning",I438="Motorvejsforgrening",I438="Motorvejssammenløb",I438="Motorvejsvekselstrækning",I438="Sideanlæg"),Beregningsark!AM438*Beregningsark!J438*Beregningsark!K438*Beregningsark!M438*Beregningsark!O438*Beregningsark!P438*Beregningsark!Q438*Beregningsark!R438*Beregningsark!S438*Beregningsark!U438*Beregningsark!Y438*Beregningsark!AA438*Beregningsark!AC438*Beregningsark!AE438*Beregningsark!AG438*Beregningsark!AJ438,Beregningsark!AM438*Beregningsark!J438*Beregningsark!K438*Beregningsark!M438*Beregningsark!O438*Beregningsark!P438*Beregningsark!Q438*Beregningsark!R438*Beregningsark!S438*Beregningsark!U438*Beregningsark!Y438*Beregningsark!AA438*Beregningsark!AC438*Beregningsark!AE438*Beregningsark!AG438*Beregningsark!AJ438*1.1176))</f>
        <v/>
      </c>
      <c r="M438" s="15" t="str">
        <f t="shared" si="18"/>
        <v/>
      </c>
      <c r="N438" s="15" t="str">
        <f>IF(Beregningsark!AQ438="","",IF(OR(I438="Motorvejsstrækning",I438="Frakørselsflettestrækning",I438="Tilkørselsflettestrækning",I438="Motorvejsforgrening",I438="Motorvejssammenløb",I438="Motorvejsvekselstrækning",I438="Sideanlæg"),Beregningsark!AN438*Beregningsark!J438*Beregningsark!K438*Beregningsark!L438*Beregningsark!N438*Beregningsark!P438*Beregningsark!R438*Beregningsark!S438*Beregningsark!V438*Beregningsark!Y438*Beregningsark!Z438*Beregningsark!AB438*Beregningsark!AD438*Beregningsark!AH438*Beregningsark!AJ438,Beregningsark!AN438*Beregningsark!J438*Beregningsark!K438*Beregningsark!L438*Beregningsark!N438*Beregningsark!P438*Beregningsark!R438*Beregningsark!S438*Beregningsark!V438*Beregningsark!Y438*Beregningsark!Z438*Beregningsark!AB438*Beregningsark!AD438*Beregningsark!AH438*Beregningsark!AJ438*0.7672))</f>
        <v/>
      </c>
      <c r="O438" s="15" t="str">
        <f>IF(Beregningsark!AQ438="","",IF(OR(I438="Motorvejsstrækning",I438="Frakørselsflettestrækning",I438="Tilkørselsflettestrækning",I438="Motorvejsforgrening",I438="Motorvejssammenløb",I438="Motorvejsvekselstrækning",I438="Sideanlæg"),Beregningsark!AO438*Beregningsark!J438*Beregningsark!K438*Beregningsark!L438*Beregningsark!N438*Beregningsark!P438*Beregningsark!R438*Beregningsark!S438*Beregningsark!W438*Beregningsark!Y438*Beregningsark!Z438*Beregningsark!AB438*Beregningsark!AD438*Beregningsark!AH438*Beregningsark!AJ438,Beregningsark!AO438*Beregningsark!J438*Beregningsark!K438*Beregningsark!L438*Beregningsark!N438*Beregningsark!P438*Beregningsark!R438*Beregningsark!S438*Beregningsark!W438*Beregningsark!Y438*Beregningsark!Z438*Beregningsark!AB438*Beregningsark!AD438*Beregningsark!AH438*Beregningsark!AJ438*0.7672))</f>
        <v/>
      </c>
      <c r="P438" s="15" t="str">
        <f>IF(Beregningsark!AQ438="","",IF(OR(I438="Motorvejsstrækning",I438="Frakørselsflettestrækning",I438="Tilkørselsflettestrækning",I438="Motorvejsforgrening",I438="Motorvejssammenløb",I438="Motorvejsvekselstrækning",I438="Sideanlæg"),Beregningsark!AP438*Beregningsark!J438*Beregningsark!K438*Beregningsark!L438*Beregningsark!N438*Beregningsark!P438*Beregningsark!R438*Beregningsark!S438*Beregningsark!X438*Beregningsark!Y438*Beregningsark!Z438*Beregningsark!AB438*Beregningsark!AD438*Beregningsark!AI438*Beregningsark!AJ438,Beregningsark!AP438*Beregningsark!J438*Beregningsark!K438*Beregningsark!L438*Beregningsark!N438*Beregningsark!P438*Beregningsark!R438*Beregningsark!S438*Beregningsark!X438*Beregningsark!Y438*Beregningsark!Z438*Beregningsark!AB438*Beregningsark!AD438*Beregningsark!AI438*Beregningsark!AJ438*0.7672))</f>
        <v/>
      </c>
      <c r="Q438" s="15" t="str">
        <f t="shared" si="19"/>
        <v/>
      </c>
      <c r="R438" s="17" t="str">
        <f t="shared" si="20"/>
        <v/>
      </c>
    </row>
    <row r="439" spans="1:18" x14ac:dyDescent="0.25">
      <c r="A439" s="4" t="str">
        <f>IF(Inddata!A454="","",Inddata!A454)</f>
        <v/>
      </c>
      <c r="B439" s="4" t="str">
        <f>IF(Inddata!B454="","",Inddata!B454)</f>
        <v/>
      </c>
      <c r="C439" s="4" t="str">
        <f>IF(Inddata!C454="","",Inddata!C454)</f>
        <v/>
      </c>
      <c r="D439" s="4" t="str">
        <f>IF(Inddata!D454="","",Inddata!D454)</f>
        <v/>
      </c>
      <c r="E439" s="4" t="str">
        <f>IF(Inddata!E454="","",Inddata!E454)</f>
        <v/>
      </c>
      <c r="F439" s="4" t="str">
        <f>IF(Inddata!F454="","",Inddata!F454)</f>
        <v/>
      </c>
      <c r="G439" s="4">
        <f>IF(Inddata!G454="","",Inddata!G454)</f>
        <v>0</v>
      </c>
      <c r="H439" s="4" t="str">
        <f>IF(Inddata!H454&gt;0.5,Inddata!H454,"")</f>
        <v/>
      </c>
      <c r="I439" s="4" t="str">
        <f>IF(Inddata!I454="","",Inddata!I454)</f>
        <v/>
      </c>
      <c r="J439" s="15" t="str">
        <f>IF(Beregningsark!AQ439="","",IF(OR(I439="Motorvejsstrækning",I439="Frakørselsflettestrækning",I439="Tilkørselsflettestrækning",I439="Motorvejsforgrening",I439="Motorvejssammenløb",I439="Motorvejsvekselstrækning",I439="Sideanlæg"),Beregningsark!AK439*Beregningsark!J439*Beregningsark!K439*Beregningsark!L439*Beregningsark!N439*Beregningsark!P439*Beregningsark!R439*Beregningsark!S439*Beregningsark!T439*Beregningsark!Y439*Beregningsark!Z439*Beregningsark!AB439*Beregningsark!AD439*Beregningsark!AF439*Beregningsark!AJ439,Beregningsark!AK439*Beregningsark!J439*Beregningsark!K439*Beregningsark!L439*Beregningsark!N439*Beregningsark!P439*Beregningsark!R439*Beregningsark!S439*Beregningsark!T439*Beregningsark!Y439*Beregningsark!Z439*Beregningsark!AB439*Beregningsark!AD439*Beregningsark!AF439*Beregningsark!AJ439*0.7672))</f>
        <v/>
      </c>
      <c r="K439" s="15" t="str">
        <f>IF(Beregningsark!AQ439="","",IF(OR(I439="Motorvejsstrækning",I439="Frakørselsflettestrækning",I439="Tilkørselsflettestrækning",I439="Motorvejsforgrening",I439="Motorvejssammenløb",I439="Motorvejsvekselstrækning",I439="Sideanlæg"),Beregningsark!AL439*Beregningsark!J439*Beregningsark!K439*Beregningsark!M439*Beregningsark!O439*Beregningsark!P439*Beregningsark!Q439*Beregningsark!R439*Beregningsark!S439*Beregningsark!T439*Beregningsark!Y439*Beregningsark!AA439*Beregningsark!AC439*Beregningsark!AE439*Beregningsark!AG439*Beregningsark!AJ439,Beregningsark!AL439*Beregningsark!J439*Beregningsark!K439*Beregningsark!M439*Beregningsark!O439*Beregningsark!P439*Beregningsark!Q439*Beregningsark!R439*Beregningsark!S439*Beregningsark!T439*Beregningsark!Y439*Beregningsark!AA439*Beregningsark!AC439*Beregningsark!AE439*Beregningsark!AG439*Beregningsark!AJ439*0.8833))</f>
        <v/>
      </c>
      <c r="L439" s="15" t="str">
        <f>IF(Beregningsark!AQ439="","",IF(OR(I439="Motorvejsstrækning",I439="Frakørselsflettestrækning",I439="Tilkørselsflettestrækning",I439="Motorvejsforgrening",I439="Motorvejssammenløb",I439="Motorvejsvekselstrækning",I439="Sideanlæg"),Beregningsark!AM439*Beregningsark!J439*Beregningsark!K439*Beregningsark!M439*Beregningsark!O439*Beregningsark!P439*Beregningsark!Q439*Beregningsark!R439*Beregningsark!S439*Beregningsark!U439*Beregningsark!Y439*Beregningsark!AA439*Beregningsark!AC439*Beregningsark!AE439*Beregningsark!AG439*Beregningsark!AJ439,Beregningsark!AM439*Beregningsark!J439*Beregningsark!K439*Beregningsark!M439*Beregningsark!O439*Beregningsark!P439*Beregningsark!Q439*Beregningsark!R439*Beregningsark!S439*Beregningsark!U439*Beregningsark!Y439*Beregningsark!AA439*Beregningsark!AC439*Beregningsark!AE439*Beregningsark!AG439*Beregningsark!AJ439*1.1176))</f>
        <v/>
      </c>
      <c r="M439" s="15" t="str">
        <f t="shared" si="18"/>
        <v/>
      </c>
      <c r="N439" s="15" t="str">
        <f>IF(Beregningsark!AQ439="","",IF(OR(I439="Motorvejsstrækning",I439="Frakørselsflettestrækning",I439="Tilkørselsflettestrækning",I439="Motorvejsforgrening",I439="Motorvejssammenløb",I439="Motorvejsvekselstrækning",I439="Sideanlæg"),Beregningsark!AN439*Beregningsark!J439*Beregningsark!K439*Beregningsark!L439*Beregningsark!N439*Beregningsark!P439*Beregningsark!R439*Beregningsark!S439*Beregningsark!V439*Beregningsark!Y439*Beregningsark!Z439*Beregningsark!AB439*Beregningsark!AD439*Beregningsark!AH439*Beregningsark!AJ439,Beregningsark!AN439*Beregningsark!J439*Beregningsark!K439*Beregningsark!L439*Beregningsark!N439*Beregningsark!P439*Beregningsark!R439*Beregningsark!S439*Beregningsark!V439*Beregningsark!Y439*Beregningsark!Z439*Beregningsark!AB439*Beregningsark!AD439*Beregningsark!AH439*Beregningsark!AJ439*0.7672))</f>
        <v/>
      </c>
      <c r="O439" s="15" t="str">
        <f>IF(Beregningsark!AQ439="","",IF(OR(I439="Motorvejsstrækning",I439="Frakørselsflettestrækning",I439="Tilkørselsflettestrækning",I439="Motorvejsforgrening",I439="Motorvejssammenløb",I439="Motorvejsvekselstrækning",I439="Sideanlæg"),Beregningsark!AO439*Beregningsark!J439*Beregningsark!K439*Beregningsark!L439*Beregningsark!N439*Beregningsark!P439*Beregningsark!R439*Beregningsark!S439*Beregningsark!W439*Beregningsark!Y439*Beregningsark!Z439*Beregningsark!AB439*Beregningsark!AD439*Beregningsark!AH439*Beregningsark!AJ439,Beregningsark!AO439*Beregningsark!J439*Beregningsark!K439*Beregningsark!L439*Beregningsark!N439*Beregningsark!P439*Beregningsark!R439*Beregningsark!S439*Beregningsark!W439*Beregningsark!Y439*Beregningsark!Z439*Beregningsark!AB439*Beregningsark!AD439*Beregningsark!AH439*Beregningsark!AJ439*0.7672))</f>
        <v/>
      </c>
      <c r="P439" s="15" t="str">
        <f>IF(Beregningsark!AQ439="","",IF(OR(I439="Motorvejsstrækning",I439="Frakørselsflettestrækning",I439="Tilkørselsflettestrækning",I439="Motorvejsforgrening",I439="Motorvejssammenløb",I439="Motorvejsvekselstrækning",I439="Sideanlæg"),Beregningsark!AP439*Beregningsark!J439*Beregningsark!K439*Beregningsark!L439*Beregningsark!N439*Beregningsark!P439*Beregningsark!R439*Beregningsark!S439*Beregningsark!X439*Beregningsark!Y439*Beregningsark!Z439*Beregningsark!AB439*Beregningsark!AD439*Beregningsark!AI439*Beregningsark!AJ439,Beregningsark!AP439*Beregningsark!J439*Beregningsark!K439*Beregningsark!L439*Beregningsark!N439*Beregningsark!P439*Beregningsark!R439*Beregningsark!S439*Beregningsark!X439*Beregningsark!Y439*Beregningsark!Z439*Beregningsark!AB439*Beregningsark!AD439*Beregningsark!AI439*Beregningsark!AJ439*0.7672))</f>
        <v/>
      </c>
      <c r="Q439" s="15" t="str">
        <f t="shared" si="19"/>
        <v/>
      </c>
      <c r="R439" s="17" t="str">
        <f t="shared" si="20"/>
        <v/>
      </c>
    </row>
    <row r="440" spans="1:18" x14ac:dyDescent="0.25">
      <c r="A440" s="4" t="str">
        <f>IF(Inddata!A455="","",Inddata!A455)</f>
        <v/>
      </c>
      <c r="B440" s="4" t="str">
        <f>IF(Inddata!B455="","",Inddata!B455)</f>
        <v/>
      </c>
      <c r="C440" s="4" t="str">
        <f>IF(Inddata!C455="","",Inddata!C455)</f>
        <v/>
      </c>
      <c r="D440" s="4" t="str">
        <f>IF(Inddata!D455="","",Inddata!D455)</f>
        <v/>
      </c>
      <c r="E440" s="4" t="str">
        <f>IF(Inddata!E455="","",Inddata!E455)</f>
        <v/>
      </c>
      <c r="F440" s="4" t="str">
        <f>IF(Inddata!F455="","",Inddata!F455)</f>
        <v/>
      </c>
      <c r="G440" s="4">
        <f>IF(Inddata!G455="","",Inddata!G455)</f>
        <v>0</v>
      </c>
      <c r="H440" s="4" t="str">
        <f>IF(Inddata!H455&gt;0.5,Inddata!H455,"")</f>
        <v/>
      </c>
      <c r="I440" s="4" t="str">
        <f>IF(Inddata!I455="","",Inddata!I455)</f>
        <v/>
      </c>
      <c r="J440" s="15" t="str">
        <f>IF(Beregningsark!AQ440="","",IF(OR(I440="Motorvejsstrækning",I440="Frakørselsflettestrækning",I440="Tilkørselsflettestrækning",I440="Motorvejsforgrening",I440="Motorvejssammenløb",I440="Motorvejsvekselstrækning",I440="Sideanlæg"),Beregningsark!AK440*Beregningsark!J440*Beregningsark!K440*Beregningsark!L440*Beregningsark!N440*Beregningsark!P440*Beregningsark!R440*Beregningsark!S440*Beregningsark!T440*Beregningsark!Y440*Beregningsark!Z440*Beregningsark!AB440*Beregningsark!AD440*Beregningsark!AF440*Beregningsark!AJ440,Beregningsark!AK440*Beregningsark!J440*Beregningsark!K440*Beregningsark!L440*Beregningsark!N440*Beregningsark!P440*Beregningsark!R440*Beregningsark!S440*Beregningsark!T440*Beregningsark!Y440*Beregningsark!Z440*Beregningsark!AB440*Beregningsark!AD440*Beregningsark!AF440*Beregningsark!AJ440*0.7672))</f>
        <v/>
      </c>
      <c r="K440" s="15" t="str">
        <f>IF(Beregningsark!AQ440="","",IF(OR(I440="Motorvejsstrækning",I440="Frakørselsflettestrækning",I440="Tilkørselsflettestrækning",I440="Motorvejsforgrening",I440="Motorvejssammenløb",I440="Motorvejsvekselstrækning",I440="Sideanlæg"),Beregningsark!AL440*Beregningsark!J440*Beregningsark!K440*Beregningsark!M440*Beregningsark!O440*Beregningsark!P440*Beregningsark!Q440*Beregningsark!R440*Beregningsark!S440*Beregningsark!T440*Beregningsark!Y440*Beregningsark!AA440*Beregningsark!AC440*Beregningsark!AE440*Beregningsark!AG440*Beregningsark!AJ440,Beregningsark!AL440*Beregningsark!J440*Beregningsark!K440*Beregningsark!M440*Beregningsark!O440*Beregningsark!P440*Beregningsark!Q440*Beregningsark!R440*Beregningsark!S440*Beregningsark!T440*Beregningsark!Y440*Beregningsark!AA440*Beregningsark!AC440*Beregningsark!AE440*Beregningsark!AG440*Beregningsark!AJ440*0.8833))</f>
        <v/>
      </c>
      <c r="L440" s="15" t="str">
        <f>IF(Beregningsark!AQ440="","",IF(OR(I440="Motorvejsstrækning",I440="Frakørselsflettestrækning",I440="Tilkørselsflettestrækning",I440="Motorvejsforgrening",I440="Motorvejssammenløb",I440="Motorvejsvekselstrækning",I440="Sideanlæg"),Beregningsark!AM440*Beregningsark!J440*Beregningsark!K440*Beregningsark!M440*Beregningsark!O440*Beregningsark!P440*Beregningsark!Q440*Beregningsark!R440*Beregningsark!S440*Beregningsark!U440*Beregningsark!Y440*Beregningsark!AA440*Beregningsark!AC440*Beregningsark!AE440*Beregningsark!AG440*Beregningsark!AJ440,Beregningsark!AM440*Beregningsark!J440*Beregningsark!K440*Beregningsark!M440*Beregningsark!O440*Beregningsark!P440*Beregningsark!Q440*Beregningsark!R440*Beregningsark!S440*Beregningsark!U440*Beregningsark!Y440*Beregningsark!AA440*Beregningsark!AC440*Beregningsark!AE440*Beregningsark!AG440*Beregningsark!AJ440*1.1176))</f>
        <v/>
      </c>
      <c r="M440" s="15" t="str">
        <f t="shared" si="18"/>
        <v/>
      </c>
      <c r="N440" s="15" t="str">
        <f>IF(Beregningsark!AQ440="","",IF(OR(I440="Motorvejsstrækning",I440="Frakørselsflettestrækning",I440="Tilkørselsflettestrækning",I440="Motorvejsforgrening",I440="Motorvejssammenløb",I440="Motorvejsvekselstrækning",I440="Sideanlæg"),Beregningsark!AN440*Beregningsark!J440*Beregningsark!K440*Beregningsark!L440*Beregningsark!N440*Beregningsark!P440*Beregningsark!R440*Beregningsark!S440*Beregningsark!V440*Beregningsark!Y440*Beregningsark!Z440*Beregningsark!AB440*Beregningsark!AD440*Beregningsark!AH440*Beregningsark!AJ440,Beregningsark!AN440*Beregningsark!J440*Beregningsark!K440*Beregningsark!L440*Beregningsark!N440*Beregningsark!P440*Beregningsark!R440*Beregningsark!S440*Beregningsark!V440*Beregningsark!Y440*Beregningsark!Z440*Beregningsark!AB440*Beregningsark!AD440*Beregningsark!AH440*Beregningsark!AJ440*0.7672))</f>
        <v/>
      </c>
      <c r="O440" s="15" t="str">
        <f>IF(Beregningsark!AQ440="","",IF(OR(I440="Motorvejsstrækning",I440="Frakørselsflettestrækning",I440="Tilkørselsflettestrækning",I440="Motorvejsforgrening",I440="Motorvejssammenløb",I440="Motorvejsvekselstrækning",I440="Sideanlæg"),Beregningsark!AO440*Beregningsark!J440*Beregningsark!K440*Beregningsark!L440*Beregningsark!N440*Beregningsark!P440*Beregningsark!R440*Beregningsark!S440*Beregningsark!W440*Beregningsark!Y440*Beregningsark!Z440*Beregningsark!AB440*Beregningsark!AD440*Beregningsark!AH440*Beregningsark!AJ440,Beregningsark!AO440*Beregningsark!J440*Beregningsark!K440*Beregningsark!L440*Beregningsark!N440*Beregningsark!P440*Beregningsark!R440*Beregningsark!S440*Beregningsark!W440*Beregningsark!Y440*Beregningsark!Z440*Beregningsark!AB440*Beregningsark!AD440*Beregningsark!AH440*Beregningsark!AJ440*0.7672))</f>
        <v/>
      </c>
      <c r="P440" s="15" t="str">
        <f>IF(Beregningsark!AQ440="","",IF(OR(I440="Motorvejsstrækning",I440="Frakørselsflettestrækning",I440="Tilkørselsflettestrækning",I440="Motorvejsforgrening",I440="Motorvejssammenløb",I440="Motorvejsvekselstrækning",I440="Sideanlæg"),Beregningsark!AP440*Beregningsark!J440*Beregningsark!K440*Beregningsark!L440*Beregningsark!N440*Beregningsark!P440*Beregningsark!R440*Beregningsark!S440*Beregningsark!X440*Beregningsark!Y440*Beregningsark!Z440*Beregningsark!AB440*Beregningsark!AD440*Beregningsark!AI440*Beregningsark!AJ440,Beregningsark!AP440*Beregningsark!J440*Beregningsark!K440*Beregningsark!L440*Beregningsark!N440*Beregningsark!P440*Beregningsark!R440*Beregningsark!S440*Beregningsark!X440*Beregningsark!Y440*Beregningsark!Z440*Beregningsark!AB440*Beregningsark!AD440*Beregningsark!AI440*Beregningsark!AJ440*0.7672))</f>
        <v/>
      </c>
      <c r="Q440" s="15" t="str">
        <f t="shared" si="19"/>
        <v/>
      </c>
      <c r="R440" s="17" t="str">
        <f t="shared" si="20"/>
        <v/>
      </c>
    </row>
    <row r="441" spans="1:18" x14ac:dyDescent="0.25">
      <c r="A441" s="4" t="str">
        <f>IF(Inddata!A456="","",Inddata!A456)</f>
        <v/>
      </c>
      <c r="B441" s="4" t="str">
        <f>IF(Inddata!B456="","",Inddata!B456)</f>
        <v/>
      </c>
      <c r="C441" s="4" t="str">
        <f>IF(Inddata!C456="","",Inddata!C456)</f>
        <v/>
      </c>
      <c r="D441" s="4" t="str">
        <f>IF(Inddata!D456="","",Inddata!D456)</f>
        <v/>
      </c>
      <c r="E441" s="4" t="str">
        <f>IF(Inddata!E456="","",Inddata!E456)</f>
        <v/>
      </c>
      <c r="F441" s="4" t="str">
        <f>IF(Inddata!F456="","",Inddata!F456)</f>
        <v/>
      </c>
      <c r="G441" s="4">
        <f>IF(Inddata!G456="","",Inddata!G456)</f>
        <v>0</v>
      </c>
      <c r="H441" s="4" t="str">
        <f>IF(Inddata!H456&gt;0.5,Inddata!H456,"")</f>
        <v/>
      </c>
      <c r="I441" s="4" t="str">
        <f>IF(Inddata!I456="","",Inddata!I456)</f>
        <v/>
      </c>
      <c r="J441" s="15" t="str">
        <f>IF(Beregningsark!AQ441="","",IF(OR(I441="Motorvejsstrækning",I441="Frakørselsflettestrækning",I441="Tilkørselsflettestrækning",I441="Motorvejsforgrening",I441="Motorvejssammenløb",I441="Motorvejsvekselstrækning",I441="Sideanlæg"),Beregningsark!AK441*Beregningsark!J441*Beregningsark!K441*Beregningsark!L441*Beregningsark!N441*Beregningsark!P441*Beregningsark!R441*Beregningsark!S441*Beregningsark!T441*Beregningsark!Y441*Beregningsark!Z441*Beregningsark!AB441*Beregningsark!AD441*Beregningsark!AF441*Beregningsark!AJ441,Beregningsark!AK441*Beregningsark!J441*Beregningsark!K441*Beregningsark!L441*Beregningsark!N441*Beregningsark!P441*Beregningsark!R441*Beregningsark!S441*Beregningsark!T441*Beregningsark!Y441*Beregningsark!Z441*Beregningsark!AB441*Beregningsark!AD441*Beregningsark!AF441*Beregningsark!AJ441*0.7672))</f>
        <v/>
      </c>
      <c r="K441" s="15" t="str">
        <f>IF(Beregningsark!AQ441="","",IF(OR(I441="Motorvejsstrækning",I441="Frakørselsflettestrækning",I441="Tilkørselsflettestrækning",I441="Motorvejsforgrening",I441="Motorvejssammenløb",I441="Motorvejsvekselstrækning",I441="Sideanlæg"),Beregningsark!AL441*Beregningsark!J441*Beregningsark!K441*Beregningsark!M441*Beregningsark!O441*Beregningsark!P441*Beregningsark!Q441*Beregningsark!R441*Beregningsark!S441*Beregningsark!T441*Beregningsark!Y441*Beregningsark!AA441*Beregningsark!AC441*Beregningsark!AE441*Beregningsark!AG441*Beregningsark!AJ441,Beregningsark!AL441*Beregningsark!J441*Beregningsark!K441*Beregningsark!M441*Beregningsark!O441*Beregningsark!P441*Beregningsark!Q441*Beregningsark!R441*Beregningsark!S441*Beregningsark!T441*Beregningsark!Y441*Beregningsark!AA441*Beregningsark!AC441*Beregningsark!AE441*Beregningsark!AG441*Beregningsark!AJ441*0.8833))</f>
        <v/>
      </c>
      <c r="L441" s="15" t="str">
        <f>IF(Beregningsark!AQ441="","",IF(OR(I441="Motorvejsstrækning",I441="Frakørselsflettestrækning",I441="Tilkørselsflettestrækning",I441="Motorvejsforgrening",I441="Motorvejssammenløb",I441="Motorvejsvekselstrækning",I441="Sideanlæg"),Beregningsark!AM441*Beregningsark!J441*Beregningsark!K441*Beregningsark!M441*Beregningsark!O441*Beregningsark!P441*Beregningsark!Q441*Beregningsark!R441*Beregningsark!S441*Beregningsark!U441*Beregningsark!Y441*Beregningsark!AA441*Beregningsark!AC441*Beregningsark!AE441*Beregningsark!AG441*Beregningsark!AJ441,Beregningsark!AM441*Beregningsark!J441*Beregningsark!K441*Beregningsark!M441*Beregningsark!O441*Beregningsark!P441*Beregningsark!Q441*Beregningsark!R441*Beregningsark!S441*Beregningsark!U441*Beregningsark!Y441*Beregningsark!AA441*Beregningsark!AC441*Beregningsark!AE441*Beregningsark!AG441*Beregningsark!AJ441*1.1176))</f>
        <v/>
      </c>
      <c r="M441" s="15" t="str">
        <f t="shared" si="18"/>
        <v/>
      </c>
      <c r="N441" s="15" t="str">
        <f>IF(Beregningsark!AQ441="","",IF(OR(I441="Motorvejsstrækning",I441="Frakørselsflettestrækning",I441="Tilkørselsflettestrækning",I441="Motorvejsforgrening",I441="Motorvejssammenløb",I441="Motorvejsvekselstrækning",I441="Sideanlæg"),Beregningsark!AN441*Beregningsark!J441*Beregningsark!K441*Beregningsark!L441*Beregningsark!N441*Beregningsark!P441*Beregningsark!R441*Beregningsark!S441*Beregningsark!V441*Beregningsark!Y441*Beregningsark!Z441*Beregningsark!AB441*Beregningsark!AD441*Beregningsark!AH441*Beregningsark!AJ441,Beregningsark!AN441*Beregningsark!J441*Beregningsark!K441*Beregningsark!L441*Beregningsark!N441*Beregningsark!P441*Beregningsark!R441*Beregningsark!S441*Beregningsark!V441*Beregningsark!Y441*Beregningsark!Z441*Beregningsark!AB441*Beregningsark!AD441*Beregningsark!AH441*Beregningsark!AJ441*0.7672))</f>
        <v/>
      </c>
      <c r="O441" s="15" t="str">
        <f>IF(Beregningsark!AQ441="","",IF(OR(I441="Motorvejsstrækning",I441="Frakørselsflettestrækning",I441="Tilkørselsflettestrækning",I441="Motorvejsforgrening",I441="Motorvejssammenløb",I441="Motorvejsvekselstrækning",I441="Sideanlæg"),Beregningsark!AO441*Beregningsark!J441*Beregningsark!K441*Beregningsark!L441*Beregningsark!N441*Beregningsark!P441*Beregningsark!R441*Beregningsark!S441*Beregningsark!W441*Beregningsark!Y441*Beregningsark!Z441*Beregningsark!AB441*Beregningsark!AD441*Beregningsark!AH441*Beregningsark!AJ441,Beregningsark!AO441*Beregningsark!J441*Beregningsark!K441*Beregningsark!L441*Beregningsark!N441*Beregningsark!P441*Beregningsark!R441*Beregningsark!S441*Beregningsark!W441*Beregningsark!Y441*Beregningsark!Z441*Beregningsark!AB441*Beregningsark!AD441*Beregningsark!AH441*Beregningsark!AJ441*0.7672))</f>
        <v/>
      </c>
      <c r="P441" s="15" t="str">
        <f>IF(Beregningsark!AQ441="","",IF(OR(I441="Motorvejsstrækning",I441="Frakørselsflettestrækning",I441="Tilkørselsflettestrækning",I441="Motorvejsforgrening",I441="Motorvejssammenløb",I441="Motorvejsvekselstrækning",I441="Sideanlæg"),Beregningsark!AP441*Beregningsark!J441*Beregningsark!K441*Beregningsark!L441*Beregningsark!N441*Beregningsark!P441*Beregningsark!R441*Beregningsark!S441*Beregningsark!X441*Beregningsark!Y441*Beregningsark!Z441*Beregningsark!AB441*Beregningsark!AD441*Beregningsark!AI441*Beregningsark!AJ441,Beregningsark!AP441*Beregningsark!J441*Beregningsark!K441*Beregningsark!L441*Beregningsark!N441*Beregningsark!P441*Beregningsark!R441*Beregningsark!S441*Beregningsark!X441*Beregningsark!Y441*Beregningsark!Z441*Beregningsark!AB441*Beregningsark!AD441*Beregningsark!AI441*Beregningsark!AJ441*0.7672))</f>
        <v/>
      </c>
      <c r="Q441" s="15" t="str">
        <f t="shared" si="19"/>
        <v/>
      </c>
      <c r="R441" s="17" t="str">
        <f t="shared" si="20"/>
        <v/>
      </c>
    </row>
    <row r="442" spans="1:18" x14ac:dyDescent="0.25">
      <c r="A442" s="4" t="str">
        <f>IF(Inddata!A457="","",Inddata!A457)</f>
        <v/>
      </c>
      <c r="B442" s="4" t="str">
        <f>IF(Inddata!B457="","",Inddata!B457)</f>
        <v/>
      </c>
      <c r="C442" s="4" t="str">
        <f>IF(Inddata!C457="","",Inddata!C457)</f>
        <v/>
      </c>
      <c r="D442" s="4" t="str">
        <f>IF(Inddata!D457="","",Inddata!D457)</f>
        <v/>
      </c>
      <c r="E442" s="4" t="str">
        <f>IF(Inddata!E457="","",Inddata!E457)</f>
        <v/>
      </c>
      <c r="F442" s="4" t="str">
        <f>IF(Inddata!F457="","",Inddata!F457)</f>
        <v/>
      </c>
      <c r="G442" s="4">
        <f>IF(Inddata!G457="","",Inddata!G457)</f>
        <v>0</v>
      </c>
      <c r="H442" s="4" t="str">
        <f>IF(Inddata!H457&gt;0.5,Inddata!H457,"")</f>
        <v/>
      </c>
      <c r="I442" s="4" t="str">
        <f>IF(Inddata!I457="","",Inddata!I457)</f>
        <v/>
      </c>
      <c r="J442" s="15" t="str">
        <f>IF(Beregningsark!AQ442="","",IF(OR(I442="Motorvejsstrækning",I442="Frakørselsflettestrækning",I442="Tilkørselsflettestrækning",I442="Motorvejsforgrening",I442="Motorvejssammenløb",I442="Motorvejsvekselstrækning",I442="Sideanlæg"),Beregningsark!AK442*Beregningsark!J442*Beregningsark!K442*Beregningsark!L442*Beregningsark!N442*Beregningsark!P442*Beregningsark!R442*Beregningsark!S442*Beregningsark!T442*Beregningsark!Y442*Beregningsark!Z442*Beregningsark!AB442*Beregningsark!AD442*Beregningsark!AF442*Beregningsark!AJ442,Beregningsark!AK442*Beregningsark!J442*Beregningsark!K442*Beregningsark!L442*Beregningsark!N442*Beregningsark!P442*Beregningsark!R442*Beregningsark!S442*Beregningsark!T442*Beregningsark!Y442*Beregningsark!Z442*Beregningsark!AB442*Beregningsark!AD442*Beregningsark!AF442*Beregningsark!AJ442*0.7672))</f>
        <v/>
      </c>
      <c r="K442" s="15" t="str">
        <f>IF(Beregningsark!AQ442="","",IF(OR(I442="Motorvejsstrækning",I442="Frakørselsflettestrækning",I442="Tilkørselsflettestrækning",I442="Motorvejsforgrening",I442="Motorvejssammenløb",I442="Motorvejsvekselstrækning",I442="Sideanlæg"),Beregningsark!AL442*Beregningsark!J442*Beregningsark!K442*Beregningsark!M442*Beregningsark!O442*Beregningsark!P442*Beregningsark!Q442*Beregningsark!R442*Beregningsark!S442*Beregningsark!T442*Beregningsark!Y442*Beregningsark!AA442*Beregningsark!AC442*Beregningsark!AE442*Beregningsark!AG442*Beregningsark!AJ442,Beregningsark!AL442*Beregningsark!J442*Beregningsark!K442*Beregningsark!M442*Beregningsark!O442*Beregningsark!P442*Beregningsark!Q442*Beregningsark!R442*Beregningsark!S442*Beregningsark!T442*Beregningsark!Y442*Beregningsark!AA442*Beregningsark!AC442*Beregningsark!AE442*Beregningsark!AG442*Beregningsark!AJ442*0.8833))</f>
        <v/>
      </c>
      <c r="L442" s="15" t="str">
        <f>IF(Beregningsark!AQ442="","",IF(OR(I442="Motorvejsstrækning",I442="Frakørselsflettestrækning",I442="Tilkørselsflettestrækning",I442="Motorvejsforgrening",I442="Motorvejssammenløb",I442="Motorvejsvekselstrækning",I442="Sideanlæg"),Beregningsark!AM442*Beregningsark!J442*Beregningsark!K442*Beregningsark!M442*Beregningsark!O442*Beregningsark!P442*Beregningsark!Q442*Beregningsark!R442*Beregningsark!S442*Beregningsark!U442*Beregningsark!Y442*Beregningsark!AA442*Beregningsark!AC442*Beregningsark!AE442*Beregningsark!AG442*Beregningsark!AJ442,Beregningsark!AM442*Beregningsark!J442*Beregningsark!K442*Beregningsark!M442*Beregningsark!O442*Beregningsark!P442*Beregningsark!Q442*Beregningsark!R442*Beregningsark!S442*Beregningsark!U442*Beregningsark!Y442*Beregningsark!AA442*Beregningsark!AC442*Beregningsark!AE442*Beregningsark!AG442*Beregningsark!AJ442*1.1176))</f>
        <v/>
      </c>
      <c r="M442" s="15" t="str">
        <f t="shared" si="18"/>
        <v/>
      </c>
      <c r="N442" s="15" t="str">
        <f>IF(Beregningsark!AQ442="","",IF(OR(I442="Motorvejsstrækning",I442="Frakørselsflettestrækning",I442="Tilkørselsflettestrækning",I442="Motorvejsforgrening",I442="Motorvejssammenløb",I442="Motorvejsvekselstrækning",I442="Sideanlæg"),Beregningsark!AN442*Beregningsark!J442*Beregningsark!K442*Beregningsark!L442*Beregningsark!N442*Beregningsark!P442*Beregningsark!R442*Beregningsark!S442*Beregningsark!V442*Beregningsark!Y442*Beregningsark!Z442*Beregningsark!AB442*Beregningsark!AD442*Beregningsark!AH442*Beregningsark!AJ442,Beregningsark!AN442*Beregningsark!J442*Beregningsark!K442*Beregningsark!L442*Beregningsark!N442*Beregningsark!P442*Beregningsark!R442*Beregningsark!S442*Beregningsark!V442*Beregningsark!Y442*Beregningsark!Z442*Beregningsark!AB442*Beregningsark!AD442*Beregningsark!AH442*Beregningsark!AJ442*0.7672))</f>
        <v/>
      </c>
      <c r="O442" s="15" t="str">
        <f>IF(Beregningsark!AQ442="","",IF(OR(I442="Motorvejsstrækning",I442="Frakørselsflettestrækning",I442="Tilkørselsflettestrækning",I442="Motorvejsforgrening",I442="Motorvejssammenløb",I442="Motorvejsvekselstrækning",I442="Sideanlæg"),Beregningsark!AO442*Beregningsark!J442*Beregningsark!K442*Beregningsark!L442*Beregningsark!N442*Beregningsark!P442*Beregningsark!R442*Beregningsark!S442*Beregningsark!W442*Beregningsark!Y442*Beregningsark!Z442*Beregningsark!AB442*Beregningsark!AD442*Beregningsark!AH442*Beregningsark!AJ442,Beregningsark!AO442*Beregningsark!J442*Beregningsark!K442*Beregningsark!L442*Beregningsark!N442*Beregningsark!P442*Beregningsark!R442*Beregningsark!S442*Beregningsark!W442*Beregningsark!Y442*Beregningsark!Z442*Beregningsark!AB442*Beregningsark!AD442*Beregningsark!AH442*Beregningsark!AJ442*0.7672))</f>
        <v/>
      </c>
      <c r="P442" s="15" t="str">
        <f>IF(Beregningsark!AQ442="","",IF(OR(I442="Motorvejsstrækning",I442="Frakørselsflettestrækning",I442="Tilkørselsflettestrækning",I442="Motorvejsforgrening",I442="Motorvejssammenløb",I442="Motorvejsvekselstrækning",I442="Sideanlæg"),Beregningsark!AP442*Beregningsark!J442*Beregningsark!K442*Beregningsark!L442*Beregningsark!N442*Beregningsark!P442*Beregningsark!R442*Beregningsark!S442*Beregningsark!X442*Beregningsark!Y442*Beregningsark!Z442*Beregningsark!AB442*Beregningsark!AD442*Beregningsark!AI442*Beregningsark!AJ442,Beregningsark!AP442*Beregningsark!J442*Beregningsark!K442*Beregningsark!L442*Beregningsark!N442*Beregningsark!P442*Beregningsark!R442*Beregningsark!S442*Beregningsark!X442*Beregningsark!Y442*Beregningsark!Z442*Beregningsark!AB442*Beregningsark!AD442*Beregningsark!AI442*Beregningsark!AJ442*0.7672))</f>
        <v/>
      </c>
      <c r="Q442" s="15" t="str">
        <f t="shared" si="19"/>
        <v/>
      </c>
      <c r="R442" s="17" t="str">
        <f t="shared" si="20"/>
        <v/>
      </c>
    </row>
    <row r="443" spans="1:18" x14ac:dyDescent="0.25">
      <c r="A443" s="4" t="str">
        <f>IF(Inddata!A458="","",Inddata!A458)</f>
        <v/>
      </c>
      <c r="B443" s="4" t="str">
        <f>IF(Inddata!B458="","",Inddata!B458)</f>
        <v/>
      </c>
      <c r="C443" s="4" t="str">
        <f>IF(Inddata!C458="","",Inddata!C458)</f>
        <v/>
      </c>
      <c r="D443" s="4" t="str">
        <f>IF(Inddata!D458="","",Inddata!D458)</f>
        <v/>
      </c>
      <c r="E443" s="4" t="str">
        <f>IF(Inddata!E458="","",Inddata!E458)</f>
        <v/>
      </c>
      <c r="F443" s="4" t="str">
        <f>IF(Inddata!F458="","",Inddata!F458)</f>
        <v/>
      </c>
      <c r="G443" s="4">
        <f>IF(Inddata!G458="","",Inddata!G458)</f>
        <v>0</v>
      </c>
      <c r="H443" s="4" t="str">
        <f>IF(Inddata!H458&gt;0.5,Inddata!H458,"")</f>
        <v/>
      </c>
      <c r="I443" s="4" t="str">
        <f>IF(Inddata!I458="","",Inddata!I458)</f>
        <v/>
      </c>
      <c r="J443" s="15" t="str">
        <f>IF(Beregningsark!AQ443="","",IF(OR(I443="Motorvejsstrækning",I443="Frakørselsflettestrækning",I443="Tilkørselsflettestrækning",I443="Motorvejsforgrening",I443="Motorvejssammenløb",I443="Motorvejsvekselstrækning",I443="Sideanlæg"),Beregningsark!AK443*Beregningsark!J443*Beregningsark!K443*Beregningsark!L443*Beregningsark!N443*Beregningsark!P443*Beregningsark!R443*Beregningsark!S443*Beregningsark!T443*Beregningsark!Y443*Beregningsark!Z443*Beregningsark!AB443*Beregningsark!AD443*Beregningsark!AF443*Beregningsark!AJ443,Beregningsark!AK443*Beregningsark!J443*Beregningsark!K443*Beregningsark!L443*Beregningsark!N443*Beregningsark!P443*Beregningsark!R443*Beregningsark!S443*Beregningsark!T443*Beregningsark!Y443*Beregningsark!Z443*Beregningsark!AB443*Beregningsark!AD443*Beregningsark!AF443*Beregningsark!AJ443*0.7672))</f>
        <v/>
      </c>
      <c r="K443" s="15" t="str">
        <f>IF(Beregningsark!AQ443="","",IF(OR(I443="Motorvejsstrækning",I443="Frakørselsflettestrækning",I443="Tilkørselsflettestrækning",I443="Motorvejsforgrening",I443="Motorvejssammenløb",I443="Motorvejsvekselstrækning",I443="Sideanlæg"),Beregningsark!AL443*Beregningsark!J443*Beregningsark!K443*Beregningsark!M443*Beregningsark!O443*Beregningsark!P443*Beregningsark!Q443*Beregningsark!R443*Beregningsark!S443*Beregningsark!T443*Beregningsark!Y443*Beregningsark!AA443*Beregningsark!AC443*Beregningsark!AE443*Beregningsark!AG443*Beregningsark!AJ443,Beregningsark!AL443*Beregningsark!J443*Beregningsark!K443*Beregningsark!M443*Beregningsark!O443*Beregningsark!P443*Beregningsark!Q443*Beregningsark!R443*Beregningsark!S443*Beregningsark!T443*Beregningsark!Y443*Beregningsark!AA443*Beregningsark!AC443*Beregningsark!AE443*Beregningsark!AG443*Beregningsark!AJ443*0.8833))</f>
        <v/>
      </c>
      <c r="L443" s="15" t="str">
        <f>IF(Beregningsark!AQ443="","",IF(OR(I443="Motorvejsstrækning",I443="Frakørselsflettestrækning",I443="Tilkørselsflettestrækning",I443="Motorvejsforgrening",I443="Motorvejssammenløb",I443="Motorvejsvekselstrækning",I443="Sideanlæg"),Beregningsark!AM443*Beregningsark!J443*Beregningsark!K443*Beregningsark!M443*Beregningsark!O443*Beregningsark!P443*Beregningsark!Q443*Beregningsark!R443*Beregningsark!S443*Beregningsark!U443*Beregningsark!Y443*Beregningsark!AA443*Beregningsark!AC443*Beregningsark!AE443*Beregningsark!AG443*Beregningsark!AJ443,Beregningsark!AM443*Beregningsark!J443*Beregningsark!K443*Beregningsark!M443*Beregningsark!O443*Beregningsark!P443*Beregningsark!Q443*Beregningsark!R443*Beregningsark!S443*Beregningsark!U443*Beregningsark!Y443*Beregningsark!AA443*Beregningsark!AC443*Beregningsark!AE443*Beregningsark!AG443*Beregningsark!AJ443*1.1176))</f>
        <v/>
      </c>
      <c r="M443" s="15" t="str">
        <f t="shared" si="18"/>
        <v/>
      </c>
      <c r="N443" s="15" t="str">
        <f>IF(Beregningsark!AQ443="","",IF(OR(I443="Motorvejsstrækning",I443="Frakørselsflettestrækning",I443="Tilkørselsflettestrækning",I443="Motorvejsforgrening",I443="Motorvejssammenløb",I443="Motorvejsvekselstrækning",I443="Sideanlæg"),Beregningsark!AN443*Beregningsark!J443*Beregningsark!K443*Beregningsark!L443*Beregningsark!N443*Beregningsark!P443*Beregningsark!R443*Beregningsark!S443*Beregningsark!V443*Beregningsark!Y443*Beregningsark!Z443*Beregningsark!AB443*Beregningsark!AD443*Beregningsark!AH443*Beregningsark!AJ443,Beregningsark!AN443*Beregningsark!J443*Beregningsark!K443*Beregningsark!L443*Beregningsark!N443*Beregningsark!P443*Beregningsark!R443*Beregningsark!S443*Beregningsark!V443*Beregningsark!Y443*Beregningsark!Z443*Beregningsark!AB443*Beregningsark!AD443*Beregningsark!AH443*Beregningsark!AJ443*0.7672))</f>
        <v/>
      </c>
      <c r="O443" s="15" t="str">
        <f>IF(Beregningsark!AQ443="","",IF(OR(I443="Motorvejsstrækning",I443="Frakørselsflettestrækning",I443="Tilkørselsflettestrækning",I443="Motorvejsforgrening",I443="Motorvejssammenløb",I443="Motorvejsvekselstrækning",I443="Sideanlæg"),Beregningsark!AO443*Beregningsark!J443*Beregningsark!K443*Beregningsark!L443*Beregningsark!N443*Beregningsark!P443*Beregningsark!R443*Beregningsark!S443*Beregningsark!W443*Beregningsark!Y443*Beregningsark!Z443*Beregningsark!AB443*Beregningsark!AD443*Beregningsark!AH443*Beregningsark!AJ443,Beregningsark!AO443*Beregningsark!J443*Beregningsark!K443*Beregningsark!L443*Beregningsark!N443*Beregningsark!P443*Beregningsark!R443*Beregningsark!S443*Beregningsark!W443*Beregningsark!Y443*Beregningsark!Z443*Beregningsark!AB443*Beregningsark!AD443*Beregningsark!AH443*Beregningsark!AJ443*0.7672))</f>
        <v/>
      </c>
      <c r="P443" s="15" t="str">
        <f>IF(Beregningsark!AQ443="","",IF(OR(I443="Motorvejsstrækning",I443="Frakørselsflettestrækning",I443="Tilkørselsflettestrækning",I443="Motorvejsforgrening",I443="Motorvejssammenløb",I443="Motorvejsvekselstrækning",I443="Sideanlæg"),Beregningsark!AP443*Beregningsark!J443*Beregningsark!K443*Beregningsark!L443*Beregningsark!N443*Beregningsark!P443*Beregningsark!R443*Beregningsark!S443*Beregningsark!X443*Beregningsark!Y443*Beregningsark!Z443*Beregningsark!AB443*Beregningsark!AD443*Beregningsark!AI443*Beregningsark!AJ443,Beregningsark!AP443*Beregningsark!J443*Beregningsark!K443*Beregningsark!L443*Beregningsark!N443*Beregningsark!P443*Beregningsark!R443*Beregningsark!S443*Beregningsark!X443*Beregningsark!Y443*Beregningsark!Z443*Beregningsark!AB443*Beregningsark!AD443*Beregningsark!AI443*Beregningsark!AJ443*0.7672))</f>
        <v/>
      </c>
      <c r="Q443" s="15" t="str">
        <f t="shared" si="19"/>
        <v/>
      </c>
      <c r="R443" s="17" t="str">
        <f t="shared" si="20"/>
        <v/>
      </c>
    </row>
    <row r="444" spans="1:18" x14ac:dyDescent="0.25">
      <c r="A444" s="4" t="str">
        <f>IF(Inddata!A459="","",Inddata!A459)</f>
        <v/>
      </c>
      <c r="B444" s="4" t="str">
        <f>IF(Inddata!B459="","",Inddata!B459)</f>
        <v/>
      </c>
      <c r="C444" s="4" t="str">
        <f>IF(Inddata!C459="","",Inddata!C459)</f>
        <v/>
      </c>
      <c r="D444" s="4" t="str">
        <f>IF(Inddata!D459="","",Inddata!D459)</f>
        <v/>
      </c>
      <c r="E444" s="4" t="str">
        <f>IF(Inddata!E459="","",Inddata!E459)</f>
        <v/>
      </c>
      <c r="F444" s="4" t="str">
        <f>IF(Inddata!F459="","",Inddata!F459)</f>
        <v/>
      </c>
      <c r="G444" s="4">
        <f>IF(Inddata!G459="","",Inddata!G459)</f>
        <v>0</v>
      </c>
      <c r="H444" s="4" t="str">
        <f>IF(Inddata!H459&gt;0.5,Inddata!H459,"")</f>
        <v/>
      </c>
      <c r="I444" s="4" t="str">
        <f>IF(Inddata!I459="","",Inddata!I459)</f>
        <v/>
      </c>
      <c r="J444" s="15" t="str">
        <f>IF(Beregningsark!AQ444="","",IF(OR(I444="Motorvejsstrækning",I444="Frakørselsflettestrækning",I444="Tilkørselsflettestrækning",I444="Motorvejsforgrening",I444="Motorvejssammenløb",I444="Motorvejsvekselstrækning",I444="Sideanlæg"),Beregningsark!AK444*Beregningsark!J444*Beregningsark!K444*Beregningsark!L444*Beregningsark!N444*Beregningsark!P444*Beregningsark!R444*Beregningsark!S444*Beregningsark!T444*Beregningsark!Y444*Beregningsark!Z444*Beregningsark!AB444*Beregningsark!AD444*Beregningsark!AF444*Beregningsark!AJ444,Beregningsark!AK444*Beregningsark!J444*Beregningsark!K444*Beregningsark!L444*Beregningsark!N444*Beregningsark!P444*Beregningsark!R444*Beregningsark!S444*Beregningsark!T444*Beregningsark!Y444*Beregningsark!Z444*Beregningsark!AB444*Beregningsark!AD444*Beregningsark!AF444*Beregningsark!AJ444*0.7672))</f>
        <v/>
      </c>
      <c r="K444" s="15" t="str">
        <f>IF(Beregningsark!AQ444="","",IF(OR(I444="Motorvejsstrækning",I444="Frakørselsflettestrækning",I444="Tilkørselsflettestrækning",I444="Motorvejsforgrening",I444="Motorvejssammenløb",I444="Motorvejsvekselstrækning",I444="Sideanlæg"),Beregningsark!AL444*Beregningsark!J444*Beregningsark!K444*Beregningsark!M444*Beregningsark!O444*Beregningsark!P444*Beregningsark!Q444*Beregningsark!R444*Beregningsark!S444*Beregningsark!T444*Beregningsark!Y444*Beregningsark!AA444*Beregningsark!AC444*Beregningsark!AE444*Beregningsark!AG444*Beregningsark!AJ444,Beregningsark!AL444*Beregningsark!J444*Beregningsark!K444*Beregningsark!M444*Beregningsark!O444*Beregningsark!P444*Beregningsark!Q444*Beregningsark!R444*Beregningsark!S444*Beregningsark!T444*Beregningsark!Y444*Beregningsark!AA444*Beregningsark!AC444*Beregningsark!AE444*Beregningsark!AG444*Beregningsark!AJ444*0.8833))</f>
        <v/>
      </c>
      <c r="L444" s="15" t="str">
        <f>IF(Beregningsark!AQ444="","",IF(OR(I444="Motorvejsstrækning",I444="Frakørselsflettestrækning",I444="Tilkørselsflettestrækning",I444="Motorvejsforgrening",I444="Motorvejssammenløb",I444="Motorvejsvekselstrækning",I444="Sideanlæg"),Beregningsark!AM444*Beregningsark!J444*Beregningsark!K444*Beregningsark!M444*Beregningsark!O444*Beregningsark!P444*Beregningsark!Q444*Beregningsark!R444*Beregningsark!S444*Beregningsark!U444*Beregningsark!Y444*Beregningsark!AA444*Beregningsark!AC444*Beregningsark!AE444*Beregningsark!AG444*Beregningsark!AJ444,Beregningsark!AM444*Beregningsark!J444*Beregningsark!K444*Beregningsark!M444*Beregningsark!O444*Beregningsark!P444*Beregningsark!Q444*Beregningsark!R444*Beregningsark!S444*Beregningsark!U444*Beregningsark!Y444*Beregningsark!AA444*Beregningsark!AC444*Beregningsark!AE444*Beregningsark!AG444*Beregningsark!AJ444*1.1176))</f>
        <v/>
      </c>
      <c r="M444" s="15" t="str">
        <f t="shared" si="18"/>
        <v/>
      </c>
      <c r="N444" s="15" t="str">
        <f>IF(Beregningsark!AQ444="","",IF(OR(I444="Motorvejsstrækning",I444="Frakørselsflettestrækning",I444="Tilkørselsflettestrækning",I444="Motorvejsforgrening",I444="Motorvejssammenløb",I444="Motorvejsvekselstrækning",I444="Sideanlæg"),Beregningsark!AN444*Beregningsark!J444*Beregningsark!K444*Beregningsark!L444*Beregningsark!N444*Beregningsark!P444*Beregningsark!R444*Beregningsark!S444*Beregningsark!V444*Beregningsark!Y444*Beregningsark!Z444*Beregningsark!AB444*Beregningsark!AD444*Beregningsark!AH444*Beregningsark!AJ444,Beregningsark!AN444*Beregningsark!J444*Beregningsark!K444*Beregningsark!L444*Beregningsark!N444*Beregningsark!P444*Beregningsark!R444*Beregningsark!S444*Beregningsark!V444*Beregningsark!Y444*Beregningsark!Z444*Beregningsark!AB444*Beregningsark!AD444*Beregningsark!AH444*Beregningsark!AJ444*0.7672))</f>
        <v/>
      </c>
      <c r="O444" s="15" t="str">
        <f>IF(Beregningsark!AQ444="","",IF(OR(I444="Motorvejsstrækning",I444="Frakørselsflettestrækning",I444="Tilkørselsflettestrækning",I444="Motorvejsforgrening",I444="Motorvejssammenløb",I444="Motorvejsvekselstrækning",I444="Sideanlæg"),Beregningsark!AO444*Beregningsark!J444*Beregningsark!K444*Beregningsark!L444*Beregningsark!N444*Beregningsark!P444*Beregningsark!R444*Beregningsark!S444*Beregningsark!W444*Beregningsark!Y444*Beregningsark!Z444*Beregningsark!AB444*Beregningsark!AD444*Beregningsark!AH444*Beregningsark!AJ444,Beregningsark!AO444*Beregningsark!J444*Beregningsark!K444*Beregningsark!L444*Beregningsark!N444*Beregningsark!P444*Beregningsark!R444*Beregningsark!S444*Beregningsark!W444*Beregningsark!Y444*Beregningsark!Z444*Beregningsark!AB444*Beregningsark!AD444*Beregningsark!AH444*Beregningsark!AJ444*0.7672))</f>
        <v/>
      </c>
      <c r="P444" s="15" t="str">
        <f>IF(Beregningsark!AQ444="","",IF(OR(I444="Motorvejsstrækning",I444="Frakørselsflettestrækning",I444="Tilkørselsflettestrækning",I444="Motorvejsforgrening",I444="Motorvejssammenløb",I444="Motorvejsvekselstrækning",I444="Sideanlæg"),Beregningsark!AP444*Beregningsark!J444*Beregningsark!K444*Beregningsark!L444*Beregningsark!N444*Beregningsark!P444*Beregningsark!R444*Beregningsark!S444*Beregningsark!X444*Beregningsark!Y444*Beregningsark!Z444*Beregningsark!AB444*Beregningsark!AD444*Beregningsark!AI444*Beregningsark!AJ444,Beregningsark!AP444*Beregningsark!J444*Beregningsark!K444*Beregningsark!L444*Beregningsark!N444*Beregningsark!P444*Beregningsark!R444*Beregningsark!S444*Beregningsark!X444*Beregningsark!Y444*Beregningsark!Z444*Beregningsark!AB444*Beregningsark!AD444*Beregningsark!AI444*Beregningsark!AJ444*0.7672))</f>
        <v/>
      </c>
      <c r="Q444" s="15" t="str">
        <f t="shared" si="19"/>
        <v/>
      </c>
      <c r="R444" s="17" t="str">
        <f t="shared" si="20"/>
        <v/>
      </c>
    </row>
    <row r="445" spans="1:18" x14ac:dyDescent="0.25">
      <c r="A445" s="4" t="str">
        <f>IF(Inddata!A460="","",Inddata!A460)</f>
        <v/>
      </c>
      <c r="B445" s="4" t="str">
        <f>IF(Inddata!B460="","",Inddata!B460)</f>
        <v/>
      </c>
      <c r="C445" s="4" t="str">
        <f>IF(Inddata!C460="","",Inddata!C460)</f>
        <v/>
      </c>
      <c r="D445" s="4" t="str">
        <f>IF(Inddata!D460="","",Inddata!D460)</f>
        <v/>
      </c>
      <c r="E445" s="4" t="str">
        <f>IF(Inddata!E460="","",Inddata!E460)</f>
        <v/>
      </c>
      <c r="F445" s="4" t="str">
        <f>IF(Inddata!F460="","",Inddata!F460)</f>
        <v/>
      </c>
      <c r="G445" s="4">
        <f>IF(Inddata!G460="","",Inddata!G460)</f>
        <v>0</v>
      </c>
      <c r="H445" s="4" t="str">
        <f>IF(Inddata!H460&gt;0.5,Inddata!H460,"")</f>
        <v/>
      </c>
      <c r="I445" s="4" t="str">
        <f>IF(Inddata!I460="","",Inddata!I460)</f>
        <v/>
      </c>
      <c r="J445" s="15" t="str">
        <f>IF(Beregningsark!AQ445="","",IF(OR(I445="Motorvejsstrækning",I445="Frakørselsflettestrækning",I445="Tilkørselsflettestrækning",I445="Motorvejsforgrening",I445="Motorvejssammenløb",I445="Motorvejsvekselstrækning",I445="Sideanlæg"),Beregningsark!AK445*Beregningsark!J445*Beregningsark!K445*Beregningsark!L445*Beregningsark!N445*Beregningsark!P445*Beregningsark!R445*Beregningsark!S445*Beregningsark!T445*Beregningsark!Y445*Beregningsark!Z445*Beregningsark!AB445*Beregningsark!AD445*Beregningsark!AF445*Beregningsark!AJ445,Beregningsark!AK445*Beregningsark!J445*Beregningsark!K445*Beregningsark!L445*Beregningsark!N445*Beregningsark!P445*Beregningsark!R445*Beregningsark!S445*Beregningsark!T445*Beregningsark!Y445*Beregningsark!Z445*Beregningsark!AB445*Beregningsark!AD445*Beregningsark!AF445*Beregningsark!AJ445*0.7672))</f>
        <v/>
      </c>
      <c r="K445" s="15" t="str">
        <f>IF(Beregningsark!AQ445="","",IF(OR(I445="Motorvejsstrækning",I445="Frakørselsflettestrækning",I445="Tilkørselsflettestrækning",I445="Motorvejsforgrening",I445="Motorvejssammenløb",I445="Motorvejsvekselstrækning",I445="Sideanlæg"),Beregningsark!AL445*Beregningsark!J445*Beregningsark!K445*Beregningsark!M445*Beregningsark!O445*Beregningsark!P445*Beregningsark!Q445*Beregningsark!R445*Beregningsark!S445*Beregningsark!T445*Beregningsark!Y445*Beregningsark!AA445*Beregningsark!AC445*Beregningsark!AE445*Beregningsark!AG445*Beregningsark!AJ445,Beregningsark!AL445*Beregningsark!J445*Beregningsark!K445*Beregningsark!M445*Beregningsark!O445*Beregningsark!P445*Beregningsark!Q445*Beregningsark!R445*Beregningsark!S445*Beregningsark!T445*Beregningsark!Y445*Beregningsark!AA445*Beregningsark!AC445*Beregningsark!AE445*Beregningsark!AG445*Beregningsark!AJ445*0.8833))</f>
        <v/>
      </c>
      <c r="L445" s="15" t="str">
        <f>IF(Beregningsark!AQ445="","",IF(OR(I445="Motorvejsstrækning",I445="Frakørselsflettestrækning",I445="Tilkørselsflettestrækning",I445="Motorvejsforgrening",I445="Motorvejssammenløb",I445="Motorvejsvekselstrækning",I445="Sideanlæg"),Beregningsark!AM445*Beregningsark!J445*Beregningsark!K445*Beregningsark!M445*Beregningsark!O445*Beregningsark!P445*Beregningsark!Q445*Beregningsark!R445*Beregningsark!S445*Beregningsark!U445*Beregningsark!Y445*Beregningsark!AA445*Beregningsark!AC445*Beregningsark!AE445*Beregningsark!AG445*Beregningsark!AJ445,Beregningsark!AM445*Beregningsark!J445*Beregningsark!K445*Beregningsark!M445*Beregningsark!O445*Beregningsark!P445*Beregningsark!Q445*Beregningsark!R445*Beregningsark!S445*Beregningsark!U445*Beregningsark!Y445*Beregningsark!AA445*Beregningsark!AC445*Beregningsark!AE445*Beregningsark!AG445*Beregningsark!AJ445*1.1176))</f>
        <v/>
      </c>
      <c r="M445" s="15" t="str">
        <f t="shared" si="18"/>
        <v/>
      </c>
      <c r="N445" s="15" t="str">
        <f>IF(Beregningsark!AQ445="","",IF(OR(I445="Motorvejsstrækning",I445="Frakørselsflettestrækning",I445="Tilkørselsflettestrækning",I445="Motorvejsforgrening",I445="Motorvejssammenløb",I445="Motorvejsvekselstrækning",I445="Sideanlæg"),Beregningsark!AN445*Beregningsark!J445*Beregningsark!K445*Beregningsark!L445*Beregningsark!N445*Beregningsark!P445*Beregningsark!R445*Beregningsark!S445*Beregningsark!V445*Beregningsark!Y445*Beregningsark!Z445*Beregningsark!AB445*Beregningsark!AD445*Beregningsark!AH445*Beregningsark!AJ445,Beregningsark!AN445*Beregningsark!J445*Beregningsark!K445*Beregningsark!L445*Beregningsark!N445*Beregningsark!P445*Beregningsark!R445*Beregningsark!S445*Beregningsark!V445*Beregningsark!Y445*Beregningsark!Z445*Beregningsark!AB445*Beregningsark!AD445*Beregningsark!AH445*Beregningsark!AJ445*0.7672))</f>
        <v/>
      </c>
      <c r="O445" s="15" t="str">
        <f>IF(Beregningsark!AQ445="","",IF(OR(I445="Motorvejsstrækning",I445="Frakørselsflettestrækning",I445="Tilkørselsflettestrækning",I445="Motorvejsforgrening",I445="Motorvejssammenløb",I445="Motorvejsvekselstrækning",I445="Sideanlæg"),Beregningsark!AO445*Beregningsark!J445*Beregningsark!K445*Beregningsark!L445*Beregningsark!N445*Beregningsark!P445*Beregningsark!R445*Beregningsark!S445*Beregningsark!W445*Beregningsark!Y445*Beregningsark!Z445*Beregningsark!AB445*Beregningsark!AD445*Beregningsark!AH445*Beregningsark!AJ445,Beregningsark!AO445*Beregningsark!J445*Beregningsark!K445*Beregningsark!L445*Beregningsark!N445*Beregningsark!P445*Beregningsark!R445*Beregningsark!S445*Beregningsark!W445*Beregningsark!Y445*Beregningsark!Z445*Beregningsark!AB445*Beregningsark!AD445*Beregningsark!AH445*Beregningsark!AJ445*0.7672))</f>
        <v/>
      </c>
      <c r="P445" s="15" t="str">
        <f>IF(Beregningsark!AQ445="","",IF(OR(I445="Motorvejsstrækning",I445="Frakørselsflettestrækning",I445="Tilkørselsflettestrækning",I445="Motorvejsforgrening",I445="Motorvejssammenløb",I445="Motorvejsvekselstrækning",I445="Sideanlæg"),Beregningsark!AP445*Beregningsark!J445*Beregningsark!K445*Beregningsark!L445*Beregningsark!N445*Beregningsark!P445*Beregningsark!R445*Beregningsark!S445*Beregningsark!X445*Beregningsark!Y445*Beregningsark!Z445*Beregningsark!AB445*Beregningsark!AD445*Beregningsark!AI445*Beregningsark!AJ445,Beregningsark!AP445*Beregningsark!J445*Beregningsark!K445*Beregningsark!L445*Beregningsark!N445*Beregningsark!P445*Beregningsark!R445*Beregningsark!S445*Beregningsark!X445*Beregningsark!Y445*Beregningsark!Z445*Beregningsark!AB445*Beregningsark!AD445*Beregningsark!AI445*Beregningsark!AJ445*0.7672))</f>
        <v/>
      </c>
      <c r="Q445" s="15" t="str">
        <f t="shared" si="19"/>
        <v/>
      </c>
      <c r="R445" s="17" t="str">
        <f t="shared" si="20"/>
        <v/>
      </c>
    </row>
    <row r="446" spans="1:18" x14ac:dyDescent="0.25">
      <c r="A446" s="4" t="str">
        <f>IF(Inddata!A461="","",Inddata!A461)</f>
        <v/>
      </c>
      <c r="B446" s="4" t="str">
        <f>IF(Inddata!B461="","",Inddata!B461)</f>
        <v/>
      </c>
      <c r="C446" s="4" t="str">
        <f>IF(Inddata!C461="","",Inddata!C461)</f>
        <v/>
      </c>
      <c r="D446" s="4" t="str">
        <f>IF(Inddata!D461="","",Inddata!D461)</f>
        <v/>
      </c>
      <c r="E446" s="4" t="str">
        <f>IF(Inddata!E461="","",Inddata!E461)</f>
        <v/>
      </c>
      <c r="F446" s="4" t="str">
        <f>IF(Inddata!F461="","",Inddata!F461)</f>
        <v/>
      </c>
      <c r="G446" s="4">
        <f>IF(Inddata!G461="","",Inddata!G461)</f>
        <v>0</v>
      </c>
      <c r="H446" s="4" t="str">
        <f>IF(Inddata!H461&gt;0.5,Inddata!H461,"")</f>
        <v/>
      </c>
      <c r="I446" s="4" t="str">
        <f>IF(Inddata!I461="","",Inddata!I461)</f>
        <v/>
      </c>
      <c r="J446" s="15" t="str">
        <f>IF(Beregningsark!AQ446="","",IF(OR(I446="Motorvejsstrækning",I446="Frakørselsflettestrækning",I446="Tilkørselsflettestrækning",I446="Motorvejsforgrening",I446="Motorvejssammenløb",I446="Motorvejsvekselstrækning",I446="Sideanlæg"),Beregningsark!AK446*Beregningsark!J446*Beregningsark!K446*Beregningsark!L446*Beregningsark!N446*Beregningsark!P446*Beregningsark!R446*Beregningsark!S446*Beregningsark!T446*Beregningsark!Y446*Beregningsark!Z446*Beregningsark!AB446*Beregningsark!AD446*Beregningsark!AF446*Beregningsark!AJ446,Beregningsark!AK446*Beregningsark!J446*Beregningsark!K446*Beregningsark!L446*Beregningsark!N446*Beregningsark!P446*Beregningsark!R446*Beregningsark!S446*Beregningsark!T446*Beregningsark!Y446*Beregningsark!Z446*Beregningsark!AB446*Beregningsark!AD446*Beregningsark!AF446*Beregningsark!AJ446*0.7672))</f>
        <v/>
      </c>
      <c r="K446" s="15" t="str">
        <f>IF(Beregningsark!AQ446="","",IF(OR(I446="Motorvejsstrækning",I446="Frakørselsflettestrækning",I446="Tilkørselsflettestrækning",I446="Motorvejsforgrening",I446="Motorvejssammenløb",I446="Motorvejsvekselstrækning",I446="Sideanlæg"),Beregningsark!AL446*Beregningsark!J446*Beregningsark!K446*Beregningsark!M446*Beregningsark!O446*Beregningsark!P446*Beregningsark!Q446*Beregningsark!R446*Beregningsark!S446*Beregningsark!T446*Beregningsark!Y446*Beregningsark!AA446*Beregningsark!AC446*Beregningsark!AE446*Beregningsark!AG446*Beregningsark!AJ446,Beregningsark!AL446*Beregningsark!J446*Beregningsark!K446*Beregningsark!M446*Beregningsark!O446*Beregningsark!P446*Beregningsark!Q446*Beregningsark!R446*Beregningsark!S446*Beregningsark!T446*Beregningsark!Y446*Beregningsark!AA446*Beregningsark!AC446*Beregningsark!AE446*Beregningsark!AG446*Beregningsark!AJ446*0.8833))</f>
        <v/>
      </c>
      <c r="L446" s="15" t="str">
        <f>IF(Beregningsark!AQ446="","",IF(OR(I446="Motorvejsstrækning",I446="Frakørselsflettestrækning",I446="Tilkørselsflettestrækning",I446="Motorvejsforgrening",I446="Motorvejssammenløb",I446="Motorvejsvekselstrækning",I446="Sideanlæg"),Beregningsark!AM446*Beregningsark!J446*Beregningsark!K446*Beregningsark!M446*Beregningsark!O446*Beregningsark!P446*Beregningsark!Q446*Beregningsark!R446*Beregningsark!S446*Beregningsark!U446*Beregningsark!Y446*Beregningsark!AA446*Beregningsark!AC446*Beregningsark!AE446*Beregningsark!AG446*Beregningsark!AJ446,Beregningsark!AM446*Beregningsark!J446*Beregningsark!K446*Beregningsark!M446*Beregningsark!O446*Beregningsark!P446*Beregningsark!Q446*Beregningsark!R446*Beregningsark!S446*Beregningsark!U446*Beregningsark!Y446*Beregningsark!AA446*Beregningsark!AC446*Beregningsark!AE446*Beregningsark!AG446*Beregningsark!AJ446*1.1176))</f>
        <v/>
      </c>
      <c r="M446" s="15" t="str">
        <f t="shared" si="18"/>
        <v/>
      </c>
      <c r="N446" s="15" t="str">
        <f>IF(Beregningsark!AQ446="","",IF(OR(I446="Motorvejsstrækning",I446="Frakørselsflettestrækning",I446="Tilkørselsflettestrækning",I446="Motorvejsforgrening",I446="Motorvejssammenløb",I446="Motorvejsvekselstrækning",I446="Sideanlæg"),Beregningsark!AN446*Beregningsark!J446*Beregningsark!K446*Beregningsark!L446*Beregningsark!N446*Beregningsark!P446*Beregningsark!R446*Beregningsark!S446*Beregningsark!V446*Beregningsark!Y446*Beregningsark!Z446*Beregningsark!AB446*Beregningsark!AD446*Beregningsark!AH446*Beregningsark!AJ446,Beregningsark!AN446*Beregningsark!J446*Beregningsark!K446*Beregningsark!L446*Beregningsark!N446*Beregningsark!P446*Beregningsark!R446*Beregningsark!S446*Beregningsark!V446*Beregningsark!Y446*Beregningsark!Z446*Beregningsark!AB446*Beregningsark!AD446*Beregningsark!AH446*Beregningsark!AJ446*0.7672))</f>
        <v/>
      </c>
      <c r="O446" s="15" t="str">
        <f>IF(Beregningsark!AQ446="","",IF(OR(I446="Motorvejsstrækning",I446="Frakørselsflettestrækning",I446="Tilkørselsflettestrækning",I446="Motorvejsforgrening",I446="Motorvejssammenløb",I446="Motorvejsvekselstrækning",I446="Sideanlæg"),Beregningsark!AO446*Beregningsark!J446*Beregningsark!K446*Beregningsark!L446*Beregningsark!N446*Beregningsark!P446*Beregningsark!R446*Beregningsark!S446*Beregningsark!W446*Beregningsark!Y446*Beregningsark!Z446*Beregningsark!AB446*Beregningsark!AD446*Beregningsark!AH446*Beregningsark!AJ446,Beregningsark!AO446*Beregningsark!J446*Beregningsark!K446*Beregningsark!L446*Beregningsark!N446*Beregningsark!P446*Beregningsark!R446*Beregningsark!S446*Beregningsark!W446*Beregningsark!Y446*Beregningsark!Z446*Beregningsark!AB446*Beregningsark!AD446*Beregningsark!AH446*Beregningsark!AJ446*0.7672))</f>
        <v/>
      </c>
      <c r="P446" s="15" t="str">
        <f>IF(Beregningsark!AQ446="","",IF(OR(I446="Motorvejsstrækning",I446="Frakørselsflettestrækning",I446="Tilkørselsflettestrækning",I446="Motorvejsforgrening",I446="Motorvejssammenløb",I446="Motorvejsvekselstrækning",I446="Sideanlæg"),Beregningsark!AP446*Beregningsark!J446*Beregningsark!K446*Beregningsark!L446*Beregningsark!N446*Beregningsark!P446*Beregningsark!R446*Beregningsark!S446*Beregningsark!X446*Beregningsark!Y446*Beregningsark!Z446*Beregningsark!AB446*Beregningsark!AD446*Beregningsark!AI446*Beregningsark!AJ446,Beregningsark!AP446*Beregningsark!J446*Beregningsark!K446*Beregningsark!L446*Beregningsark!N446*Beregningsark!P446*Beregningsark!R446*Beregningsark!S446*Beregningsark!X446*Beregningsark!Y446*Beregningsark!Z446*Beregningsark!AB446*Beregningsark!AD446*Beregningsark!AI446*Beregningsark!AJ446*0.7672))</f>
        <v/>
      </c>
      <c r="Q446" s="15" t="str">
        <f t="shared" si="19"/>
        <v/>
      </c>
      <c r="R446" s="17" t="str">
        <f t="shared" si="20"/>
        <v/>
      </c>
    </row>
    <row r="447" spans="1:18" x14ac:dyDescent="0.25">
      <c r="A447" s="4" t="str">
        <f>IF(Inddata!A462="","",Inddata!A462)</f>
        <v/>
      </c>
      <c r="B447" s="4" t="str">
        <f>IF(Inddata!B462="","",Inddata!B462)</f>
        <v/>
      </c>
      <c r="C447" s="4" t="str">
        <f>IF(Inddata!C462="","",Inddata!C462)</f>
        <v/>
      </c>
      <c r="D447" s="4" t="str">
        <f>IF(Inddata!D462="","",Inddata!D462)</f>
        <v/>
      </c>
      <c r="E447" s="4" t="str">
        <f>IF(Inddata!E462="","",Inddata!E462)</f>
        <v/>
      </c>
      <c r="F447" s="4" t="str">
        <f>IF(Inddata!F462="","",Inddata!F462)</f>
        <v/>
      </c>
      <c r="G447" s="4">
        <f>IF(Inddata!G462="","",Inddata!G462)</f>
        <v>0</v>
      </c>
      <c r="H447" s="4" t="str">
        <f>IF(Inddata!H462&gt;0.5,Inddata!H462,"")</f>
        <v/>
      </c>
      <c r="I447" s="4" t="str">
        <f>IF(Inddata!I462="","",Inddata!I462)</f>
        <v/>
      </c>
      <c r="J447" s="15" t="str">
        <f>IF(Beregningsark!AQ447="","",IF(OR(I447="Motorvejsstrækning",I447="Frakørselsflettestrækning",I447="Tilkørselsflettestrækning",I447="Motorvejsforgrening",I447="Motorvejssammenløb",I447="Motorvejsvekselstrækning",I447="Sideanlæg"),Beregningsark!AK447*Beregningsark!J447*Beregningsark!K447*Beregningsark!L447*Beregningsark!N447*Beregningsark!P447*Beregningsark!R447*Beregningsark!S447*Beregningsark!T447*Beregningsark!Y447*Beregningsark!Z447*Beregningsark!AB447*Beregningsark!AD447*Beregningsark!AF447*Beregningsark!AJ447,Beregningsark!AK447*Beregningsark!J447*Beregningsark!K447*Beregningsark!L447*Beregningsark!N447*Beregningsark!P447*Beregningsark!R447*Beregningsark!S447*Beregningsark!T447*Beregningsark!Y447*Beregningsark!Z447*Beregningsark!AB447*Beregningsark!AD447*Beregningsark!AF447*Beregningsark!AJ447*0.7672))</f>
        <v/>
      </c>
      <c r="K447" s="15" t="str">
        <f>IF(Beregningsark!AQ447="","",IF(OR(I447="Motorvejsstrækning",I447="Frakørselsflettestrækning",I447="Tilkørselsflettestrækning",I447="Motorvejsforgrening",I447="Motorvejssammenløb",I447="Motorvejsvekselstrækning",I447="Sideanlæg"),Beregningsark!AL447*Beregningsark!J447*Beregningsark!K447*Beregningsark!M447*Beregningsark!O447*Beregningsark!P447*Beregningsark!Q447*Beregningsark!R447*Beregningsark!S447*Beregningsark!T447*Beregningsark!Y447*Beregningsark!AA447*Beregningsark!AC447*Beregningsark!AE447*Beregningsark!AG447*Beregningsark!AJ447,Beregningsark!AL447*Beregningsark!J447*Beregningsark!K447*Beregningsark!M447*Beregningsark!O447*Beregningsark!P447*Beregningsark!Q447*Beregningsark!R447*Beregningsark!S447*Beregningsark!T447*Beregningsark!Y447*Beregningsark!AA447*Beregningsark!AC447*Beregningsark!AE447*Beregningsark!AG447*Beregningsark!AJ447*0.8833))</f>
        <v/>
      </c>
      <c r="L447" s="15" t="str">
        <f>IF(Beregningsark!AQ447="","",IF(OR(I447="Motorvejsstrækning",I447="Frakørselsflettestrækning",I447="Tilkørselsflettestrækning",I447="Motorvejsforgrening",I447="Motorvejssammenløb",I447="Motorvejsvekselstrækning",I447="Sideanlæg"),Beregningsark!AM447*Beregningsark!J447*Beregningsark!K447*Beregningsark!M447*Beregningsark!O447*Beregningsark!P447*Beregningsark!Q447*Beregningsark!R447*Beregningsark!S447*Beregningsark!U447*Beregningsark!Y447*Beregningsark!AA447*Beregningsark!AC447*Beregningsark!AE447*Beregningsark!AG447*Beregningsark!AJ447,Beregningsark!AM447*Beregningsark!J447*Beregningsark!K447*Beregningsark!M447*Beregningsark!O447*Beregningsark!P447*Beregningsark!Q447*Beregningsark!R447*Beregningsark!S447*Beregningsark!U447*Beregningsark!Y447*Beregningsark!AA447*Beregningsark!AC447*Beregningsark!AE447*Beregningsark!AG447*Beregningsark!AJ447*1.1176))</f>
        <v/>
      </c>
      <c r="M447" s="15" t="str">
        <f t="shared" si="18"/>
        <v/>
      </c>
      <c r="N447" s="15" t="str">
        <f>IF(Beregningsark!AQ447="","",IF(OR(I447="Motorvejsstrækning",I447="Frakørselsflettestrækning",I447="Tilkørselsflettestrækning",I447="Motorvejsforgrening",I447="Motorvejssammenløb",I447="Motorvejsvekselstrækning",I447="Sideanlæg"),Beregningsark!AN447*Beregningsark!J447*Beregningsark!K447*Beregningsark!L447*Beregningsark!N447*Beregningsark!P447*Beregningsark!R447*Beregningsark!S447*Beregningsark!V447*Beregningsark!Y447*Beregningsark!Z447*Beregningsark!AB447*Beregningsark!AD447*Beregningsark!AH447*Beregningsark!AJ447,Beregningsark!AN447*Beregningsark!J447*Beregningsark!K447*Beregningsark!L447*Beregningsark!N447*Beregningsark!P447*Beregningsark!R447*Beregningsark!S447*Beregningsark!V447*Beregningsark!Y447*Beregningsark!Z447*Beregningsark!AB447*Beregningsark!AD447*Beregningsark!AH447*Beregningsark!AJ447*0.7672))</f>
        <v/>
      </c>
      <c r="O447" s="15" t="str">
        <f>IF(Beregningsark!AQ447="","",IF(OR(I447="Motorvejsstrækning",I447="Frakørselsflettestrækning",I447="Tilkørselsflettestrækning",I447="Motorvejsforgrening",I447="Motorvejssammenløb",I447="Motorvejsvekselstrækning",I447="Sideanlæg"),Beregningsark!AO447*Beregningsark!J447*Beregningsark!K447*Beregningsark!L447*Beregningsark!N447*Beregningsark!P447*Beregningsark!R447*Beregningsark!S447*Beregningsark!W447*Beregningsark!Y447*Beregningsark!Z447*Beregningsark!AB447*Beregningsark!AD447*Beregningsark!AH447*Beregningsark!AJ447,Beregningsark!AO447*Beregningsark!J447*Beregningsark!K447*Beregningsark!L447*Beregningsark!N447*Beregningsark!P447*Beregningsark!R447*Beregningsark!S447*Beregningsark!W447*Beregningsark!Y447*Beregningsark!Z447*Beregningsark!AB447*Beregningsark!AD447*Beregningsark!AH447*Beregningsark!AJ447*0.7672))</f>
        <v/>
      </c>
      <c r="P447" s="15" t="str">
        <f>IF(Beregningsark!AQ447="","",IF(OR(I447="Motorvejsstrækning",I447="Frakørselsflettestrækning",I447="Tilkørselsflettestrækning",I447="Motorvejsforgrening",I447="Motorvejssammenløb",I447="Motorvejsvekselstrækning",I447="Sideanlæg"),Beregningsark!AP447*Beregningsark!J447*Beregningsark!K447*Beregningsark!L447*Beregningsark!N447*Beregningsark!P447*Beregningsark!R447*Beregningsark!S447*Beregningsark!X447*Beregningsark!Y447*Beregningsark!Z447*Beregningsark!AB447*Beregningsark!AD447*Beregningsark!AI447*Beregningsark!AJ447,Beregningsark!AP447*Beregningsark!J447*Beregningsark!K447*Beregningsark!L447*Beregningsark!N447*Beregningsark!P447*Beregningsark!R447*Beregningsark!S447*Beregningsark!X447*Beregningsark!Y447*Beregningsark!Z447*Beregningsark!AB447*Beregningsark!AD447*Beregningsark!AI447*Beregningsark!AJ447*0.7672))</f>
        <v/>
      </c>
      <c r="Q447" s="15" t="str">
        <f t="shared" si="19"/>
        <v/>
      </c>
      <c r="R447" s="17" t="str">
        <f t="shared" si="20"/>
        <v/>
      </c>
    </row>
    <row r="448" spans="1:18" x14ac:dyDescent="0.25">
      <c r="A448" s="4" t="str">
        <f>IF(Inddata!A463="","",Inddata!A463)</f>
        <v/>
      </c>
      <c r="B448" s="4" t="str">
        <f>IF(Inddata!B463="","",Inddata!B463)</f>
        <v/>
      </c>
      <c r="C448" s="4" t="str">
        <f>IF(Inddata!C463="","",Inddata!C463)</f>
        <v/>
      </c>
      <c r="D448" s="4" t="str">
        <f>IF(Inddata!D463="","",Inddata!D463)</f>
        <v/>
      </c>
      <c r="E448" s="4" t="str">
        <f>IF(Inddata!E463="","",Inddata!E463)</f>
        <v/>
      </c>
      <c r="F448" s="4" t="str">
        <f>IF(Inddata!F463="","",Inddata!F463)</f>
        <v/>
      </c>
      <c r="G448" s="4">
        <f>IF(Inddata!G463="","",Inddata!G463)</f>
        <v>0</v>
      </c>
      <c r="H448" s="4" t="str">
        <f>IF(Inddata!H463&gt;0.5,Inddata!H463,"")</f>
        <v/>
      </c>
      <c r="I448" s="4" t="str">
        <f>IF(Inddata!I463="","",Inddata!I463)</f>
        <v/>
      </c>
      <c r="J448" s="15" t="str">
        <f>IF(Beregningsark!AQ448="","",IF(OR(I448="Motorvejsstrækning",I448="Frakørselsflettestrækning",I448="Tilkørselsflettestrækning",I448="Motorvejsforgrening",I448="Motorvejssammenløb",I448="Motorvejsvekselstrækning",I448="Sideanlæg"),Beregningsark!AK448*Beregningsark!J448*Beregningsark!K448*Beregningsark!L448*Beregningsark!N448*Beregningsark!P448*Beregningsark!R448*Beregningsark!S448*Beregningsark!T448*Beregningsark!Y448*Beregningsark!Z448*Beregningsark!AB448*Beregningsark!AD448*Beregningsark!AF448*Beregningsark!AJ448,Beregningsark!AK448*Beregningsark!J448*Beregningsark!K448*Beregningsark!L448*Beregningsark!N448*Beregningsark!P448*Beregningsark!R448*Beregningsark!S448*Beregningsark!T448*Beregningsark!Y448*Beregningsark!Z448*Beregningsark!AB448*Beregningsark!AD448*Beregningsark!AF448*Beregningsark!AJ448*0.7672))</f>
        <v/>
      </c>
      <c r="K448" s="15" t="str">
        <f>IF(Beregningsark!AQ448="","",IF(OR(I448="Motorvejsstrækning",I448="Frakørselsflettestrækning",I448="Tilkørselsflettestrækning",I448="Motorvejsforgrening",I448="Motorvejssammenløb",I448="Motorvejsvekselstrækning",I448="Sideanlæg"),Beregningsark!AL448*Beregningsark!J448*Beregningsark!K448*Beregningsark!M448*Beregningsark!O448*Beregningsark!P448*Beregningsark!Q448*Beregningsark!R448*Beregningsark!S448*Beregningsark!T448*Beregningsark!Y448*Beregningsark!AA448*Beregningsark!AC448*Beregningsark!AE448*Beregningsark!AG448*Beregningsark!AJ448,Beregningsark!AL448*Beregningsark!J448*Beregningsark!K448*Beregningsark!M448*Beregningsark!O448*Beregningsark!P448*Beregningsark!Q448*Beregningsark!R448*Beregningsark!S448*Beregningsark!T448*Beregningsark!Y448*Beregningsark!AA448*Beregningsark!AC448*Beregningsark!AE448*Beregningsark!AG448*Beregningsark!AJ448*0.8833))</f>
        <v/>
      </c>
      <c r="L448" s="15" t="str">
        <f>IF(Beregningsark!AQ448="","",IF(OR(I448="Motorvejsstrækning",I448="Frakørselsflettestrækning",I448="Tilkørselsflettestrækning",I448="Motorvejsforgrening",I448="Motorvejssammenløb",I448="Motorvejsvekselstrækning",I448="Sideanlæg"),Beregningsark!AM448*Beregningsark!J448*Beregningsark!K448*Beregningsark!M448*Beregningsark!O448*Beregningsark!P448*Beregningsark!Q448*Beregningsark!R448*Beregningsark!S448*Beregningsark!U448*Beregningsark!Y448*Beregningsark!AA448*Beregningsark!AC448*Beregningsark!AE448*Beregningsark!AG448*Beregningsark!AJ448,Beregningsark!AM448*Beregningsark!J448*Beregningsark!K448*Beregningsark!M448*Beregningsark!O448*Beregningsark!P448*Beregningsark!Q448*Beregningsark!R448*Beregningsark!S448*Beregningsark!U448*Beregningsark!Y448*Beregningsark!AA448*Beregningsark!AC448*Beregningsark!AE448*Beregningsark!AG448*Beregningsark!AJ448*1.1176))</f>
        <v/>
      </c>
      <c r="M448" s="15" t="str">
        <f t="shared" si="18"/>
        <v/>
      </c>
      <c r="N448" s="15" t="str">
        <f>IF(Beregningsark!AQ448="","",IF(OR(I448="Motorvejsstrækning",I448="Frakørselsflettestrækning",I448="Tilkørselsflettestrækning",I448="Motorvejsforgrening",I448="Motorvejssammenløb",I448="Motorvejsvekselstrækning",I448="Sideanlæg"),Beregningsark!AN448*Beregningsark!J448*Beregningsark!K448*Beregningsark!L448*Beregningsark!N448*Beregningsark!P448*Beregningsark!R448*Beregningsark!S448*Beregningsark!V448*Beregningsark!Y448*Beregningsark!Z448*Beregningsark!AB448*Beregningsark!AD448*Beregningsark!AH448*Beregningsark!AJ448,Beregningsark!AN448*Beregningsark!J448*Beregningsark!K448*Beregningsark!L448*Beregningsark!N448*Beregningsark!P448*Beregningsark!R448*Beregningsark!S448*Beregningsark!V448*Beregningsark!Y448*Beregningsark!Z448*Beregningsark!AB448*Beregningsark!AD448*Beregningsark!AH448*Beregningsark!AJ448*0.7672))</f>
        <v/>
      </c>
      <c r="O448" s="15" t="str">
        <f>IF(Beregningsark!AQ448="","",IF(OR(I448="Motorvejsstrækning",I448="Frakørselsflettestrækning",I448="Tilkørselsflettestrækning",I448="Motorvejsforgrening",I448="Motorvejssammenløb",I448="Motorvejsvekselstrækning",I448="Sideanlæg"),Beregningsark!AO448*Beregningsark!J448*Beregningsark!K448*Beregningsark!L448*Beregningsark!N448*Beregningsark!P448*Beregningsark!R448*Beregningsark!S448*Beregningsark!W448*Beregningsark!Y448*Beregningsark!Z448*Beregningsark!AB448*Beregningsark!AD448*Beregningsark!AH448*Beregningsark!AJ448,Beregningsark!AO448*Beregningsark!J448*Beregningsark!K448*Beregningsark!L448*Beregningsark!N448*Beregningsark!P448*Beregningsark!R448*Beregningsark!S448*Beregningsark!W448*Beregningsark!Y448*Beregningsark!Z448*Beregningsark!AB448*Beregningsark!AD448*Beregningsark!AH448*Beregningsark!AJ448*0.7672))</f>
        <v/>
      </c>
      <c r="P448" s="15" t="str">
        <f>IF(Beregningsark!AQ448="","",IF(OR(I448="Motorvejsstrækning",I448="Frakørselsflettestrækning",I448="Tilkørselsflettestrækning",I448="Motorvejsforgrening",I448="Motorvejssammenløb",I448="Motorvejsvekselstrækning",I448="Sideanlæg"),Beregningsark!AP448*Beregningsark!J448*Beregningsark!K448*Beregningsark!L448*Beregningsark!N448*Beregningsark!P448*Beregningsark!R448*Beregningsark!S448*Beregningsark!X448*Beregningsark!Y448*Beregningsark!Z448*Beregningsark!AB448*Beregningsark!AD448*Beregningsark!AI448*Beregningsark!AJ448,Beregningsark!AP448*Beregningsark!J448*Beregningsark!K448*Beregningsark!L448*Beregningsark!N448*Beregningsark!P448*Beregningsark!R448*Beregningsark!S448*Beregningsark!X448*Beregningsark!Y448*Beregningsark!Z448*Beregningsark!AB448*Beregningsark!AD448*Beregningsark!AI448*Beregningsark!AJ448*0.7672))</f>
        <v/>
      </c>
      <c r="Q448" s="15" t="str">
        <f t="shared" si="19"/>
        <v/>
      </c>
      <c r="R448" s="17" t="str">
        <f t="shared" si="20"/>
        <v/>
      </c>
    </row>
    <row r="449" spans="1:18" x14ac:dyDescent="0.25">
      <c r="A449" s="4" t="str">
        <f>IF(Inddata!A464="","",Inddata!A464)</f>
        <v/>
      </c>
      <c r="B449" s="4" t="str">
        <f>IF(Inddata!B464="","",Inddata!B464)</f>
        <v/>
      </c>
      <c r="C449" s="4" t="str">
        <f>IF(Inddata!C464="","",Inddata!C464)</f>
        <v/>
      </c>
      <c r="D449" s="4" t="str">
        <f>IF(Inddata!D464="","",Inddata!D464)</f>
        <v/>
      </c>
      <c r="E449" s="4" t="str">
        <f>IF(Inddata!E464="","",Inddata!E464)</f>
        <v/>
      </c>
      <c r="F449" s="4" t="str">
        <f>IF(Inddata!F464="","",Inddata!F464)</f>
        <v/>
      </c>
      <c r="G449" s="4">
        <f>IF(Inddata!G464="","",Inddata!G464)</f>
        <v>0</v>
      </c>
      <c r="H449" s="4" t="str">
        <f>IF(Inddata!H464&gt;0.5,Inddata!H464,"")</f>
        <v/>
      </c>
      <c r="I449" s="4" t="str">
        <f>IF(Inddata!I464="","",Inddata!I464)</f>
        <v/>
      </c>
      <c r="J449" s="15" t="str">
        <f>IF(Beregningsark!AQ449="","",IF(OR(I449="Motorvejsstrækning",I449="Frakørselsflettestrækning",I449="Tilkørselsflettestrækning",I449="Motorvejsforgrening",I449="Motorvejssammenløb",I449="Motorvejsvekselstrækning",I449="Sideanlæg"),Beregningsark!AK449*Beregningsark!J449*Beregningsark!K449*Beregningsark!L449*Beregningsark!N449*Beregningsark!P449*Beregningsark!R449*Beregningsark!S449*Beregningsark!T449*Beregningsark!Y449*Beregningsark!Z449*Beregningsark!AB449*Beregningsark!AD449*Beregningsark!AF449*Beregningsark!AJ449,Beregningsark!AK449*Beregningsark!J449*Beregningsark!K449*Beregningsark!L449*Beregningsark!N449*Beregningsark!P449*Beregningsark!R449*Beregningsark!S449*Beregningsark!T449*Beregningsark!Y449*Beregningsark!Z449*Beregningsark!AB449*Beregningsark!AD449*Beregningsark!AF449*Beregningsark!AJ449*0.7672))</f>
        <v/>
      </c>
      <c r="K449" s="15" t="str">
        <f>IF(Beregningsark!AQ449="","",IF(OR(I449="Motorvejsstrækning",I449="Frakørselsflettestrækning",I449="Tilkørselsflettestrækning",I449="Motorvejsforgrening",I449="Motorvejssammenløb",I449="Motorvejsvekselstrækning",I449="Sideanlæg"),Beregningsark!AL449*Beregningsark!J449*Beregningsark!K449*Beregningsark!M449*Beregningsark!O449*Beregningsark!P449*Beregningsark!Q449*Beregningsark!R449*Beregningsark!S449*Beregningsark!T449*Beregningsark!Y449*Beregningsark!AA449*Beregningsark!AC449*Beregningsark!AE449*Beregningsark!AG449*Beregningsark!AJ449,Beregningsark!AL449*Beregningsark!J449*Beregningsark!K449*Beregningsark!M449*Beregningsark!O449*Beregningsark!P449*Beregningsark!Q449*Beregningsark!R449*Beregningsark!S449*Beregningsark!T449*Beregningsark!Y449*Beregningsark!AA449*Beregningsark!AC449*Beregningsark!AE449*Beregningsark!AG449*Beregningsark!AJ449*0.8833))</f>
        <v/>
      </c>
      <c r="L449" s="15" t="str">
        <f>IF(Beregningsark!AQ449="","",IF(OR(I449="Motorvejsstrækning",I449="Frakørselsflettestrækning",I449="Tilkørselsflettestrækning",I449="Motorvejsforgrening",I449="Motorvejssammenløb",I449="Motorvejsvekselstrækning",I449="Sideanlæg"),Beregningsark!AM449*Beregningsark!J449*Beregningsark!K449*Beregningsark!M449*Beregningsark!O449*Beregningsark!P449*Beregningsark!Q449*Beregningsark!R449*Beregningsark!S449*Beregningsark!U449*Beregningsark!Y449*Beregningsark!AA449*Beregningsark!AC449*Beregningsark!AE449*Beregningsark!AG449*Beregningsark!AJ449,Beregningsark!AM449*Beregningsark!J449*Beregningsark!K449*Beregningsark!M449*Beregningsark!O449*Beregningsark!P449*Beregningsark!Q449*Beregningsark!R449*Beregningsark!S449*Beregningsark!U449*Beregningsark!Y449*Beregningsark!AA449*Beregningsark!AC449*Beregningsark!AE449*Beregningsark!AG449*Beregningsark!AJ449*1.1176))</f>
        <v/>
      </c>
      <c r="M449" s="15" t="str">
        <f t="shared" si="18"/>
        <v/>
      </c>
      <c r="N449" s="15" t="str">
        <f>IF(Beregningsark!AQ449="","",IF(OR(I449="Motorvejsstrækning",I449="Frakørselsflettestrækning",I449="Tilkørselsflettestrækning",I449="Motorvejsforgrening",I449="Motorvejssammenløb",I449="Motorvejsvekselstrækning",I449="Sideanlæg"),Beregningsark!AN449*Beregningsark!J449*Beregningsark!K449*Beregningsark!L449*Beregningsark!N449*Beregningsark!P449*Beregningsark!R449*Beregningsark!S449*Beregningsark!V449*Beregningsark!Y449*Beregningsark!Z449*Beregningsark!AB449*Beregningsark!AD449*Beregningsark!AH449*Beregningsark!AJ449,Beregningsark!AN449*Beregningsark!J449*Beregningsark!K449*Beregningsark!L449*Beregningsark!N449*Beregningsark!P449*Beregningsark!R449*Beregningsark!S449*Beregningsark!V449*Beregningsark!Y449*Beregningsark!Z449*Beregningsark!AB449*Beregningsark!AD449*Beregningsark!AH449*Beregningsark!AJ449*0.7672))</f>
        <v/>
      </c>
      <c r="O449" s="15" t="str">
        <f>IF(Beregningsark!AQ449="","",IF(OR(I449="Motorvejsstrækning",I449="Frakørselsflettestrækning",I449="Tilkørselsflettestrækning",I449="Motorvejsforgrening",I449="Motorvejssammenløb",I449="Motorvejsvekselstrækning",I449="Sideanlæg"),Beregningsark!AO449*Beregningsark!J449*Beregningsark!K449*Beregningsark!L449*Beregningsark!N449*Beregningsark!P449*Beregningsark!R449*Beregningsark!S449*Beregningsark!W449*Beregningsark!Y449*Beregningsark!Z449*Beregningsark!AB449*Beregningsark!AD449*Beregningsark!AH449*Beregningsark!AJ449,Beregningsark!AO449*Beregningsark!J449*Beregningsark!K449*Beregningsark!L449*Beregningsark!N449*Beregningsark!P449*Beregningsark!R449*Beregningsark!S449*Beregningsark!W449*Beregningsark!Y449*Beregningsark!Z449*Beregningsark!AB449*Beregningsark!AD449*Beregningsark!AH449*Beregningsark!AJ449*0.7672))</f>
        <v/>
      </c>
      <c r="P449" s="15" t="str">
        <f>IF(Beregningsark!AQ449="","",IF(OR(I449="Motorvejsstrækning",I449="Frakørselsflettestrækning",I449="Tilkørselsflettestrækning",I449="Motorvejsforgrening",I449="Motorvejssammenløb",I449="Motorvejsvekselstrækning",I449="Sideanlæg"),Beregningsark!AP449*Beregningsark!J449*Beregningsark!K449*Beregningsark!L449*Beregningsark!N449*Beregningsark!P449*Beregningsark!R449*Beregningsark!S449*Beregningsark!X449*Beregningsark!Y449*Beregningsark!Z449*Beregningsark!AB449*Beregningsark!AD449*Beregningsark!AI449*Beregningsark!AJ449,Beregningsark!AP449*Beregningsark!J449*Beregningsark!K449*Beregningsark!L449*Beregningsark!N449*Beregningsark!P449*Beregningsark!R449*Beregningsark!S449*Beregningsark!X449*Beregningsark!Y449*Beregningsark!Z449*Beregningsark!AB449*Beregningsark!AD449*Beregningsark!AI449*Beregningsark!AJ449*0.7672))</f>
        <v/>
      </c>
      <c r="Q449" s="15" t="str">
        <f t="shared" si="19"/>
        <v/>
      </c>
      <c r="R449" s="17" t="str">
        <f t="shared" si="20"/>
        <v/>
      </c>
    </row>
    <row r="450" spans="1:18" x14ac:dyDescent="0.25">
      <c r="A450" s="4" t="str">
        <f>IF(Inddata!A465="","",Inddata!A465)</f>
        <v/>
      </c>
      <c r="B450" s="4" t="str">
        <f>IF(Inddata!B465="","",Inddata!B465)</f>
        <v/>
      </c>
      <c r="C450" s="4" t="str">
        <f>IF(Inddata!C465="","",Inddata!C465)</f>
        <v/>
      </c>
      <c r="D450" s="4" t="str">
        <f>IF(Inddata!D465="","",Inddata!D465)</f>
        <v/>
      </c>
      <c r="E450" s="4" t="str">
        <f>IF(Inddata!E465="","",Inddata!E465)</f>
        <v/>
      </c>
      <c r="F450" s="4" t="str">
        <f>IF(Inddata!F465="","",Inddata!F465)</f>
        <v/>
      </c>
      <c r="G450" s="4">
        <f>IF(Inddata!G465="","",Inddata!G465)</f>
        <v>0</v>
      </c>
      <c r="H450" s="4" t="str">
        <f>IF(Inddata!H465&gt;0.5,Inddata!H465,"")</f>
        <v/>
      </c>
      <c r="I450" s="4" t="str">
        <f>IF(Inddata!I465="","",Inddata!I465)</f>
        <v/>
      </c>
      <c r="J450" s="15" t="str">
        <f>IF(Beregningsark!AQ450="","",IF(OR(I450="Motorvejsstrækning",I450="Frakørselsflettestrækning",I450="Tilkørselsflettestrækning",I450="Motorvejsforgrening",I450="Motorvejssammenløb",I450="Motorvejsvekselstrækning",I450="Sideanlæg"),Beregningsark!AK450*Beregningsark!J450*Beregningsark!K450*Beregningsark!L450*Beregningsark!N450*Beregningsark!P450*Beregningsark!R450*Beregningsark!S450*Beregningsark!T450*Beregningsark!Y450*Beregningsark!Z450*Beregningsark!AB450*Beregningsark!AD450*Beregningsark!AF450*Beregningsark!AJ450,Beregningsark!AK450*Beregningsark!J450*Beregningsark!K450*Beregningsark!L450*Beregningsark!N450*Beregningsark!P450*Beregningsark!R450*Beregningsark!S450*Beregningsark!T450*Beregningsark!Y450*Beregningsark!Z450*Beregningsark!AB450*Beregningsark!AD450*Beregningsark!AF450*Beregningsark!AJ450*0.7672))</f>
        <v/>
      </c>
      <c r="K450" s="15" t="str">
        <f>IF(Beregningsark!AQ450="","",IF(OR(I450="Motorvejsstrækning",I450="Frakørselsflettestrækning",I450="Tilkørselsflettestrækning",I450="Motorvejsforgrening",I450="Motorvejssammenløb",I450="Motorvejsvekselstrækning",I450="Sideanlæg"),Beregningsark!AL450*Beregningsark!J450*Beregningsark!K450*Beregningsark!M450*Beregningsark!O450*Beregningsark!P450*Beregningsark!Q450*Beregningsark!R450*Beregningsark!S450*Beregningsark!T450*Beregningsark!Y450*Beregningsark!AA450*Beregningsark!AC450*Beregningsark!AE450*Beregningsark!AG450*Beregningsark!AJ450,Beregningsark!AL450*Beregningsark!J450*Beregningsark!K450*Beregningsark!M450*Beregningsark!O450*Beregningsark!P450*Beregningsark!Q450*Beregningsark!R450*Beregningsark!S450*Beregningsark!T450*Beregningsark!Y450*Beregningsark!AA450*Beregningsark!AC450*Beregningsark!AE450*Beregningsark!AG450*Beregningsark!AJ450*0.8833))</f>
        <v/>
      </c>
      <c r="L450" s="15" t="str">
        <f>IF(Beregningsark!AQ450="","",IF(OR(I450="Motorvejsstrækning",I450="Frakørselsflettestrækning",I450="Tilkørselsflettestrækning",I450="Motorvejsforgrening",I450="Motorvejssammenløb",I450="Motorvejsvekselstrækning",I450="Sideanlæg"),Beregningsark!AM450*Beregningsark!J450*Beregningsark!K450*Beregningsark!M450*Beregningsark!O450*Beregningsark!P450*Beregningsark!Q450*Beregningsark!R450*Beregningsark!S450*Beregningsark!U450*Beregningsark!Y450*Beregningsark!AA450*Beregningsark!AC450*Beregningsark!AE450*Beregningsark!AG450*Beregningsark!AJ450,Beregningsark!AM450*Beregningsark!J450*Beregningsark!K450*Beregningsark!M450*Beregningsark!O450*Beregningsark!P450*Beregningsark!Q450*Beregningsark!R450*Beregningsark!S450*Beregningsark!U450*Beregningsark!Y450*Beregningsark!AA450*Beregningsark!AC450*Beregningsark!AE450*Beregningsark!AG450*Beregningsark!AJ450*1.1176))</f>
        <v/>
      </c>
      <c r="M450" s="15" t="str">
        <f t="shared" si="18"/>
        <v/>
      </c>
      <c r="N450" s="15" t="str">
        <f>IF(Beregningsark!AQ450="","",IF(OR(I450="Motorvejsstrækning",I450="Frakørselsflettestrækning",I450="Tilkørselsflettestrækning",I450="Motorvejsforgrening",I450="Motorvejssammenløb",I450="Motorvejsvekselstrækning",I450="Sideanlæg"),Beregningsark!AN450*Beregningsark!J450*Beregningsark!K450*Beregningsark!L450*Beregningsark!N450*Beregningsark!P450*Beregningsark!R450*Beregningsark!S450*Beregningsark!V450*Beregningsark!Y450*Beregningsark!Z450*Beregningsark!AB450*Beregningsark!AD450*Beregningsark!AH450*Beregningsark!AJ450,Beregningsark!AN450*Beregningsark!J450*Beregningsark!K450*Beregningsark!L450*Beregningsark!N450*Beregningsark!P450*Beregningsark!R450*Beregningsark!S450*Beregningsark!V450*Beregningsark!Y450*Beregningsark!Z450*Beregningsark!AB450*Beregningsark!AD450*Beregningsark!AH450*Beregningsark!AJ450*0.7672))</f>
        <v/>
      </c>
      <c r="O450" s="15" t="str">
        <f>IF(Beregningsark!AQ450="","",IF(OR(I450="Motorvejsstrækning",I450="Frakørselsflettestrækning",I450="Tilkørselsflettestrækning",I450="Motorvejsforgrening",I450="Motorvejssammenløb",I450="Motorvejsvekselstrækning",I450="Sideanlæg"),Beregningsark!AO450*Beregningsark!J450*Beregningsark!K450*Beregningsark!L450*Beregningsark!N450*Beregningsark!P450*Beregningsark!R450*Beregningsark!S450*Beregningsark!W450*Beregningsark!Y450*Beregningsark!Z450*Beregningsark!AB450*Beregningsark!AD450*Beregningsark!AH450*Beregningsark!AJ450,Beregningsark!AO450*Beregningsark!J450*Beregningsark!K450*Beregningsark!L450*Beregningsark!N450*Beregningsark!P450*Beregningsark!R450*Beregningsark!S450*Beregningsark!W450*Beregningsark!Y450*Beregningsark!Z450*Beregningsark!AB450*Beregningsark!AD450*Beregningsark!AH450*Beregningsark!AJ450*0.7672))</f>
        <v/>
      </c>
      <c r="P450" s="15" t="str">
        <f>IF(Beregningsark!AQ450="","",IF(OR(I450="Motorvejsstrækning",I450="Frakørselsflettestrækning",I450="Tilkørselsflettestrækning",I450="Motorvejsforgrening",I450="Motorvejssammenløb",I450="Motorvejsvekselstrækning",I450="Sideanlæg"),Beregningsark!AP450*Beregningsark!J450*Beregningsark!K450*Beregningsark!L450*Beregningsark!N450*Beregningsark!P450*Beregningsark!R450*Beregningsark!S450*Beregningsark!X450*Beregningsark!Y450*Beregningsark!Z450*Beregningsark!AB450*Beregningsark!AD450*Beregningsark!AI450*Beregningsark!AJ450,Beregningsark!AP450*Beregningsark!J450*Beregningsark!K450*Beregningsark!L450*Beregningsark!N450*Beregningsark!P450*Beregningsark!R450*Beregningsark!S450*Beregningsark!X450*Beregningsark!Y450*Beregningsark!Z450*Beregningsark!AB450*Beregningsark!AD450*Beregningsark!AI450*Beregningsark!AJ450*0.7672))</f>
        <v/>
      </c>
      <c r="Q450" s="15" t="str">
        <f t="shared" si="19"/>
        <v/>
      </c>
      <c r="R450" s="17" t="str">
        <f t="shared" si="20"/>
        <v/>
      </c>
    </row>
    <row r="451" spans="1:18" x14ac:dyDescent="0.25">
      <c r="A451" s="4" t="str">
        <f>IF(Inddata!A466="","",Inddata!A466)</f>
        <v/>
      </c>
      <c r="B451" s="4" t="str">
        <f>IF(Inddata!B466="","",Inddata!B466)</f>
        <v/>
      </c>
      <c r="C451" s="4" t="str">
        <f>IF(Inddata!C466="","",Inddata!C466)</f>
        <v/>
      </c>
      <c r="D451" s="4" t="str">
        <f>IF(Inddata!D466="","",Inddata!D466)</f>
        <v/>
      </c>
      <c r="E451" s="4" t="str">
        <f>IF(Inddata!E466="","",Inddata!E466)</f>
        <v/>
      </c>
      <c r="F451" s="4" t="str">
        <f>IF(Inddata!F466="","",Inddata!F466)</f>
        <v/>
      </c>
      <c r="G451" s="4">
        <f>IF(Inddata!G466="","",Inddata!G466)</f>
        <v>0</v>
      </c>
      <c r="H451" s="4" t="str">
        <f>IF(Inddata!H466&gt;0.5,Inddata!H466,"")</f>
        <v/>
      </c>
      <c r="I451" s="4" t="str">
        <f>IF(Inddata!I466="","",Inddata!I466)</f>
        <v/>
      </c>
      <c r="J451" s="15" t="str">
        <f>IF(Beregningsark!AQ451="","",IF(OR(I451="Motorvejsstrækning",I451="Frakørselsflettestrækning",I451="Tilkørselsflettestrækning",I451="Motorvejsforgrening",I451="Motorvejssammenløb",I451="Motorvejsvekselstrækning",I451="Sideanlæg"),Beregningsark!AK451*Beregningsark!J451*Beregningsark!K451*Beregningsark!L451*Beregningsark!N451*Beregningsark!P451*Beregningsark!R451*Beregningsark!S451*Beregningsark!T451*Beregningsark!Y451*Beregningsark!Z451*Beregningsark!AB451*Beregningsark!AD451*Beregningsark!AF451*Beregningsark!AJ451,Beregningsark!AK451*Beregningsark!J451*Beregningsark!K451*Beregningsark!L451*Beregningsark!N451*Beregningsark!P451*Beregningsark!R451*Beregningsark!S451*Beregningsark!T451*Beregningsark!Y451*Beregningsark!Z451*Beregningsark!AB451*Beregningsark!AD451*Beregningsark!AF451*Beregningsark!AJ451*0.7672))</f>
        <v/>
      </c>
      <c r="K451" s="15" t="str">
        <f>IF(Beregningsark!AQ451="","",IF(OR(I451="Motorvejsstrækning",I451="Frakørselsflettestrækning",I451="Tilkørselsflettestrækning",I451="Motorvejsforgrening",I451="Motorvejssammenløb",I451="Motorvejsvekselstrækning",I451="Sideanlæg"),Beregningsark!AL451*Beregningsark!J451*Beregningsark!K451*Beregningsark!M451*Beregningsark!O451*Beregningsark!P451*Beregningsark!Q451*Beregningsark!R451*Beregningsark!S451*Beregningsark!T451*Beregningsark!Y451*Beregningsark!AA451*Beregningsark!AC451*Beregningsark!AE451*Beregningsark!AG451*Beregningsark!AJ451,Beregningsark!AL451*Beregningsark!J451*Beregningsark!K451*Beregningsark!M451*Beregningsark!O451*Beregningsark!P451*Beregningsark!Q451*Beregningsark!R451*Beregningsark!S451*Beregningsark!T451*Beregningsark!Y451*Beregningsark!AA451*Beregningsark!AC451*Beregningsark!AE451*Beregningsark!AG451*Beregningsark!AJ451*0.8833))</f>
        <v/>
      </c>
      <c r="L451" s="15" t="str">
        <f>IF(Beregningsark!AQ451="","",IF(OR(I451="Motorvejsstrækning",I451="Frakørselsflettestrækning",I451="Tilkørselsflettestrækning",I451="Motorvejsforgrening",I451="Motorvejssammenløb",I451="Motorvejsvekselstrækning",I451="Sideanlæg"),Beregningsark!AM451*Beregningsark!J451*Beregningsark!K451*Beregningsark!M451*Beregningsark!O451*Beregningsark!P451*Beregningsark!Q451*Beregningsark!R451*Beregningsark!S451*Beregningsark!U451*Beregningsark!Y451*Beregningsark!AA451*Beregningsark!AC451*Beregningsark!AE451*Beregningsark!AG451*Beregningsark!AJ451,Beregningsark!AM451*Beregningsark!J451*Beregningsark!K451*Beregningsark!M451*Beregningsark!O451*Beregningsark!P451*Beregningsark!Q451*Beregningsark!R451*Beregningsark!S451*Beregningsark!U451*Beregningsark!Y451*Beregningsark!AA451*Beregningsark!AC451*Beregningsark!AE451*Beregningsark!AG451*Beregningsark!AJ451*1.1176))</f>
        <v/>
      </c>
      <c r="M451" s="15" t="str">
        <f t="shared" si="18"/>
        <v/>
      </c>
      <c r="N451" s="15" t="str">
        <f>IF(Beregningsark!AQ451="","",IF(OR(I451="Motorvejsstrækning",I451="Frakørselsflettestrækning",I451="Tilkørselsflettestrækning",I451="Motorvejsforgrening",I451="Motorvejssammenløb",I451="Motorvejsvekselstrækning",I451="Sideanlæg"),Beregningsark!AN451*Beregningsark!J451*Beregningsark!K451*Beregningsark!L451*Beregningsark!N451*Beregningsark!P451*Beregningsark!R451*Beregningsark!S451*Beregningsark!V451*Beregningsark!Y451*Beregningsark!Z451*Beregningsark!AB451*Beregningsark!AD451*Beregningsark!AH451*Beregningsark!AJ451,Beregningsark!AN451*Beregningsark!J451*Beregningsark!K451*Beregningsark!L451*Beregningsark!N451*Beregningsark!P451*Beregningsark!R451*Beregningsark!S451*Beregningsark!V451*Beregningsark!Y451*Beregningsark!Z451*Beregningsark!AB451*Beregningsark!AD451*Beregningsark!AH451*Beregningsark!AJ451*0.7672))</f>
        <v/>
      </c>
      <c r="O451" s="15" t="str">
        <f>IF(Beregningsark!AQ451="","",IF(OR(I451="Motorvejsstrækning",I451="Frakørselsflettestrækning",I451="Tilkørselsflettestrækning",I451="Motorvejsforgrening",I451="Motorvejssammenløb",I451="Motorvejsvekselstrækning",I451="Sideanlæg"),Beregningsark!AO451*Beregningsark!J451*Beregningsark!K451*Beregningsark!L451*Beregningsark!N451*Beregningsark!P451*Beregningsark!R451*Beregningsark!S451*Beregningsark!W451*Beregningsark!Y451*Beregningsark!Z451*Beregningsark!AB451*Beregningsark!AD451*Beregningsark!AH451*Beregningsark!AJ451,Beregningsark!AO451*Beregningsark!J451*Beregningsark!K451*Beregningsark!L451*Beregningsark!N451*Beregningsark!P451*Beregningsark!R451*Beregningsark!S451*Beregningsark!W451*Beregningsark!Y451*Beregningsark!Z451*Beregningsark!AB451*Beregningsark!AD451*Beregningsark!AH451*Beregningsark!AJ451*0.7672))</f>
        <v/>
      </c>
      <c r="P451" s="15" t="str">
        <f>IF(Beregningsark!AQ451="","",IF(OR(I451="Motorvejsstrækning",I451="Frakørselsflettestrækning",I451="Tilkørselsflettestrækning",I451="Motorvejsforgrening",I451="Motorvejssammenløb",I451="Motorvejsvekselstrækning",I451="Sideanlæg"),Beregningsark!AP451*Beregningsark!J451*Beregningsark!K451*Beregningsark!L451*Beregningsark!N451*Beregningsark!P451*Beregningsark!R451*Beregningsark!S451*Beregningsark!X451*Beregningsark!Y451*Beregningsark!Z451*Beregningsark!AB451*Beregningsark!AD451*Beregningsark!AI451*Beregningsark!AJ451,Beregningsark!AP451*Beregningsark!J451*Beregningsark!K451*Beregningsark!L451*Beregningsark!N451*Beregningsark!P451*Beregningsark!R451*Beregningsark!S451*Beregningsark!X451*Beregningsark!Y451*Beregningsark!Z451*Beregningsark!AB451*Beregningsark!AD451*Beregningsark!AI451*Beregningsark!AJ451*0.7672))</f>
        <v/>
      </c>
      <c r="Q451" s="15" t="str">
        <f t="shared" si="19"/>
        <v/>
      </c>
      <c r="R451" s="17" t="str">
        <f t="shared" si="20"/>
        <v/>
      </c>
    </row>
    <row r="452" spans="1:18" x14ac:dyDescent="0.25">
      <c r="A452" s="4" t="str">
        <f>IF(Inddata!A467="","",Inddata!A467)</f>
        <v/>
      </c>
      <c r="B452" s="4" t="str">
        <f>IF(Inddata!B467="","",Inddata!B467)</f>
        <v/>
      </c>
      <c r="C452" s="4" t="str">
        <f>IF(Inddata!C467="","",Inddata!C467)</f>
        <v/>
      </c>
      <c r="D452" s="4" t="str">
        <f>IF(Inddata!D467="","",Inddata!D467)</f>
        <v/>
      </c>
      <c r="E452" s="4" t="str">
        <f>IF(Inddata!E467="","",Inddata!E467)</f>
        <v/>
      </c>
      <c r="F452" s="4" t="str">
        <f>IF(Inddata!F467="","",Inddata!F467)</f>
        <v/>
      </c>
      <c r="G452" s="4">
        <f>IF(Inddata!G467="","",Inddata!G467)</f>
        <v>0</v>
      </c>
      <c r="H452" s="4" t="str">
        <f>IF(Inddata!H467&gt;0.5,Inddata!H467,"")</f>
        <v/>
      </c>
      <c r="I452" s="4" t="str">
        <f>IF(Inddata!I467="","",Inddata!I467)</f>
        <v/>
      </c>
      <c r="J452" s="15" t="str">
        <f>IF(Beregningsark!AQ452="","",IF(OR(I452="Motorvejsstrækning",I452="Frakørselsflettestrækning",I452="Tilkørselsflettestrækning",I452="Motorvejsforgrening",I452="Motorvejssammenløb",I452="Motorvejsvekselstrækning",I452="Sideanlæg"),Beregningsark!AK452*Beregningsark!J452*Beregningsark!K452*Beregningsark!L452*Beregningsark!N452*Beregningsark!P452*Beregningsark!R452*Beregningsark!S452*Beregningsark!T452*Beregningsark!Y452*Beregningsark!Z452*Beregningsark!AB452*Beregningsark!AD452*Beregningsark!AF452*Beregningsark!AJ452,Beregningsark!AK452*Beregningsark!J452*Beregningsark!K452*Beregningsark!L452*Beregningsark!N452*Beregningsark!P452*Beregningsark!R452*Beregningsark!S452*Beregningsark!T452*Beregningsark!Y452*Beregningsark!Z452*Beregningsark!AB452*Beregningsark!AD452*Beregningsark!AF452*Beregningsark!AJ452*0.7672))</f>
        <v/>
      </c>
      <c r="K452" s="15" t="str">
        <f>IF(Beregningsark!AQ452="","",IF(OR(I452="Motorvejsstrækning",I452="Frakørselsflettestrækning",I452="Tilkørselsflettestrækning",I452="Motorvejsforgrening",I452="Motorvejssammenløb",I452="Motorvejsvekselstrækning",I452="Sideanlæg"),Beregningsark!AL452*Beregningsark!J452*Beregningsark!K452*Beregningsark!M452*Beregningsark!O452*Beregningsark!P452*Beregningsark!Q452*Beregningsark!R452*Beregningsark!S452*Beregningsark!T452*Beregningsark!Y452*Beregningsark!AA452*Beregningsark!AC452*Beregningsark!AE452*Beregningsark!AG452*Beregningsark!AJ452,Beregningsark!AL452*Beregningsark!J452*Beregningsark!K452*Beregningsark!M452*Beregningsark!O452*Beregningsark!P452*Beregningsark!Q452*Beregningsark!R452*Beregningsark!S452*Beregningsark!T452*Beregningsark!Y452*Beregningsark!AA452*Beregningsark!AC452*Beregningsark!AE452*Beregningsark!AG452*Beregningsark!AJ452*0.8833))</f>
        <v/>
      </c>
      <c r="L452" s="15" t="str">
        <f>IF(Beregningsark!AQ452="","",IF(OR(I452="Motorvejsstrækning",I452="Frakørselsflettestrækning",I452="Tilkørselsflettestrækning",I452="Motorvejsforgrening",I452="Motorvejssammenløb",I452="Motorvejsvekselstrækning",I452="Sideanlæg"),Beregningsark!AM452*Beregningsark!J452*Beregningsark!K452*Beregningsark!M452*Beregningsark!O452*Beregningsark!P452*Beregningsark!Q452*Beregningsark!R452*Beregningsark!S452*Beregningsark!U452*Beregningsark!Y452*Beregningsark!AA452*Beregningsark!AC452*Beregningsark!AE452*Beregningsark!AG452*Beregningsark!AJ452,Beregningsark!AM452*Beregningsark!J452*Beregningsark!K452*Beregningsark!M452*Beregningsark!O452*Beregningsark!P452*Beregningsark!Q452*Beregningsark!R452*Beregningsark!S452*Beregningsark!U452*Beregningsark!Y452*Beregningsark!AA452*Beregningsark!AC452*Beregningsark!AE452*Beregningsark!AG452*Beregningsark!AJ452*1.1176))</f>
        <v/>
      </c>
      <c r="M452" s="15" t="str">
        <f t="shared" si="18"/>
        <v/>
      </c>
      <c r="N452" s="15" t="str">
        <f>IF(Beregningsark!AQ452="","",IF(OR(I452="Motorvejsstrækning",I452="Frakørselsflettestrækning",I452="Tilkørselsflettestrækning",I452="Motorvejsforgrening",I452="Motorvejssammenløb",I452="Motorvejsvekselstrækning",I452="Sideanlæg"),Beregningsark!AN452*Beregningsark!J452*Beregningsark!K452*Beregningsark!L452*Beregningsark!N452*Beregningsark!P452*Beregningsark!R452*Beregningsark!S452*Beregningsark!V452*Beregningsark!Y452*Beregningsark!Z452*Beregningsark!AB452*Beregningsark!AD452*Beregningsark!AH452*Beregningsark!AJ452,Beregningsark!AN452*Beregningsark!J452*Beregningsark!K452*Beregningsark!L452*Beregningsark!N452*Beregningsark!P452*Beregningsark!R452*Beregningsark!S452*Beregningsark!V452*Beregningsark!Y452*Beregningsark!Z452*Beregningsark!AB452*Beregningsark!AD452*Beregningsark!AH452*Beregningsark!AJ452*0.7672))</f>
        <v/>
      </c>
      <c r="O452" s="15" t="str">
        <f>IF(Beregningsark!AQ452="","",IF(OR(I452="Motorvejsstrækning",I452="Frakørselsflettestrækning",I452="Tilkørselsflettestrækning",I452="Motorvejsforgrening",I452="Motorvejssammenløb",I452="Motorvejsvekselstrækning",I452="Sideanlæg"),Beregningsark!AO452*Beregningsark!J452*Beregningsark!K452*Beregningsark!L452*Beregningsark!N452*Beregningsark!P452*Beregningsark!R452*Beregningsark!S452*Beregningsark!W452*Beregningsark!Y452*Beregningsark!Z452*Beregningsark!AB452*Beregningsark!AD452*Beregningsark!AH452*Beregningsark!AJ452,Beregningsark!AO452*Beregningsark!J452*Beregningsark!K452*Beregningsark!L452*Beregningsark!N452*Beregningsark!P452*Beregningsark!R452*Beregningsark!S452*Beregningsark!W452*Beregningsark!Y452*Beregningsark!Z452*Beregningsark!AB452*Beregningsark!AD452*Beregningsark!AH452*Beregningsark!AJ452*0.7672))</f>
        <v/>
      </c>
      <c r="P452" s="15" t="str">
        <f>IF(Beregningsark!AQ452="","",IF(OR(I452="Motorvejsstrækning",I452="Frakørselsflettestrækning",I452="Tilkørselsflettestrækning",I452="Motorvejsforgrening",I452="Motorvejssammenløb",I452="Motorvejsvekselstrækning",I452="Sideanlæg"),Beregningsark!AP452*Beregningsark!J452*Beregningsark!K452*Beregningsark!L452*Beregningsark!N452*Beregningsark!P452*Beregningsark!R452*Beregningsark!S452*Beregningsark!X452*Beregningsark!Y452*Beregningsark!Z452*Beregningsark!AB452*Beregningsark!AD452*Beregningsark!AI452*Beregningsark!AJ452,Beregningsark!AP452*Beregningsark!J452*Beregningsark!K452*Beregningsark!L452*Beregningsark!N452*Beregningsark!P452*Beregningsark!R452*Beregningsark!S452*Beregningsark!X452*Beregningsark!Y452*Beregningsark!Z452*Beregningsark!AB452*Beregningsark!AD452*Beregningsark!AI452*Beregningsark!AJ452*0.7672))</f>
        <v/>
      </c>
      <c r="Q452" s="15" t="str">
        <f t="shared" si="19"/>
        <v/>
      </c>
      <c r="R452" s="17" t="str">
        <f t="shared" si="20"/>
        <v/>
      </c>
    </row>
    <row r="453" spans="1:18" x14ac:dyDescent="0.25">
      <c r="A453" s="4" t="str">
        <f>IF(Inddata!A468="","",Inddata!A468)</f>
        <v/>
      </c>
      <c r="B453" s="4" t="str">
        <f>IF(Inddata!B468="","",Inddata!B468)</f>
        <v/>
      </c>
      <c r="C453" s="4" t="str">
        <f>IF(Inddata!C468="","",Inddata!C468)</f>
        <v/>
      </c>
      <c r="D453" s="4" t="str">
        <f>IF(Inddata!D468="","",Inddata!D468)</f>
        <v/>
      </c>
      <c r="E453" s="4" t="str">
        <f>IF(Inddata!E468="","",Inddata!E468)</f>
        <v/>
      </c>
      <c r="F453" s="4" t="str">
        <f>IF(Inddata!F468="","",Inddata!F468)</f>
        <v/>
      </c>
      <c r="G453" s="4">
        <f>IF(Inddata!G468="","",Inddata!G468)</f>
        <v>0</v>
      </c>
      <c r="H453" s="4" t="str">
        <f>IF(Inddata!H468&gt;0.5,Inddata!H468,"")</f>
        <v/>
      </c>
      <c r="I453" s="4" t="str">
        <f>IF(Inddata!I468="","",Inddata!I468)</f>
        <v/>
      </c>
      <c r="J453" s="15" t="str">
        <f>IF(Beregningsark!AQ453="","",IF(OR(I453="Motorvejsstrækning",I453="Frakørselsflettestrækning",I453="Tilkørselsflettestrækning",I453="Motorvejsforgrening",I453="Motorvejssammenløb",I453="Motorvejsvekselstrækning",I453="Sideanlæg"),Beregningsark!AK453*Beregningsark!J453*Beregningsark!K453*Beregningsark!L453*Beregningsark!N453*Beregningsark!P453*Beregningsark!R453*Beregningsark!S453*Beregningsark!T453*Beregningsark!Y453*Beregningsark!Z453*Beregningsark!AB453*Beregningsark!AD453*Beregningsark!AF453*Beregningsark!AJ453,Beregningsark!AK453*Beregningsark!J453*Beregningsark!K453*Beregningsark!L453*Beregningsark!N453*Beregningsark!P453*Beregningsark!R453*Beregningsark!S453*Beregningsark!T453*Beregningsark!Y453*Beregningsark!Z453*Beregningsark!AB453*Beregningsark!AD453*Beregningsark!AF453*Beregningsark!AJ453*0.7672))</f>
        <v/>
      </c>
      <c r="K453" s="15" t="str">
        <f>IF(Beregningsark!AQ453="","",IF(OR(I453="Motorvejsstrækning",I453="Frakørselsflettestrækning",I453="Tilkørselsflettestrækning",I453="Motorvejsforgrening",I453="Motorvejssammenløb",I453="Motorvejsvekselstrækning",I453="Sideanlæg"),Beregningsark!AL453*Beregningsark!J453*Beregningsark!K453*Beregningsark!M453*Beregningsark!O453*Beregningsark!P453*Beregningsark!Q453*Beregningsark!R453*Beregningsark!S453*Beregningsark!T453*Beregningsark!Y453*Beregningsark!AA453*Beregningsark!AC453*Beregningsark!AE453*Beregningsark!AG453*Beregningsark!AJ453,Beregningsark!AL453*Beregningsark!J453*Beregningsark!K453*Beregningsark!M453*Beregningsark!O453*Beregningsark!P453*Beregningsark!Q453*Beregningsark!R453*Beregningsark!S453*Beregningsark!T453*Beregningsark!Y453*Beregningsark!AA453*Beregningsark!AC453*Beregningsark!AE453*Beregningsark!AG453*Beregningsark!AJ453*0.8833))</f>
        <v/>
      </c>
      <c r="L453" s="15" t="str">
        <f>IF(Beregningsark!AQ453="","",IF(OR(I453="Motorvejsstrækning",I453="Frakørselsflettestrækning",I453="Tilkørselsflettestrækning",I453="Motorvejsforgrening",I453="Motorvejssammenløb",I453="Motorvejsvekselstrækning",I453="Sideanlæg"),Beregningsark!AM453*Beregningsark!J453*Beregningsark!K453*Beregningsark!M453*Beregningsark!O453*Beregningsark!P453*Beregningsark!Q453*Beregningsark!R453*Beregningsark!S453*Beregningsark!U453*Beregningsark!Y453*Beregningsark!AA453*Beregningsark!AC453*Beregningsark!AE453*Beregningsark!AG453*Beregningsark!AJ453,Beregningsark!AM453*Beregningsark!J453*Beregningsark!K453*Beregningsark!M453*Beregningsark!O453*Beregningsark!P453*Beregningsark!Q453*Beregningsark!R453*Beregningsark!S453*Beregningsark!U453*Beregningsark!Y453*Beregningsark!AA453*Beregningsark!AC453*Beregningsark!AE453*Beregningsark!AG453*Beregningsark!AJ453*1.1176))</f>
        <v/>
      </c>
      <c r="M453" s="15" t="str">
        <f t="shared" si="18"/>
        <v/>
      </c>
      <c r="N453" s="15" t="str">
        <f>IF(Beregningsark!AQ453="","",IF(OR(I453="Motorvejsstrækning",I453="Frakørselsflettestrækning",I453="Tilkørselsflettestrækning",I453="Motorvejsforgrening",I453="Motorvejssammenløb",I453="Motorvejsvekselstrækning",I453="Sideanlæg"),Beregningsark!AN453*Beregningsark!J453*Beregningsark!K453*Beregningsark!L453*Beregningsark!N453*Beregningsark!P453*Beregningsark!R453*Beregningsark!S453*Beregningsark!V453*Beregningsark!Y453*Beregningsark!Z453*Beregningsark!AB453*Beregningsark!AD453*Beregningsark!AH453*Beregningsark!AJ453,Beregningsark!AN453*Beregningsark!J453*Beregningsark!K453*Beregningsark!L453*Beregningsark!N453*Beregningsark!P453*Beregningsark!R453*Beregningsark!S453*Beregningsark!V453*Beregningsark!Y453*Beregningsark!Z453*Beregningsark!AB453*Beregningsark!AD453*Beregningsark!AH453*Beregningsark!AJ453*0.7672))</f>
        <v/>
      </c>
      <c r="O453" s="15" t="str">
        <f>IF(Beregningsark!AQ453="","",IF(OR(I453="Motorvejsstrækning",I453="Frakørselsflettestrækning",I453="Tilkørselsflettestrækning",I453="Motorvejsforgrening",I453="Motorvejssammenløb",I453="Motorvejsvekselstrækning",I453="Sideanlæg"),Beregningsark!AO453*Beregningsark!J453*Beregningsark!K453*Beregningsark!L453*Beregningsark!N453*Beregningsark!P453*Beregningsark!R453*Beregningsark!S453*Beregningsark!W453*Beregningsark!Y453*Beregningsark!Z453*Beregningsark!AB453*Beregningsark!AD453*Beregningsark!AH453*Beregningsark!AJ453,Beregningsark!AO453*Beregningsark!J453*Beregningsark!K453*Beregningsark!L453*Beregningsark!N453*Beregningsark!P453*Beregningsark!R453*Beregningsark!S453*Beregningsark!W453*Beregningsark!Y453*Beregningsark!Z453*Beregningsark!AB453*Beregningsark!AD453*Beregningsark!AH453*Beregningsark!AJ453*0.7672))</f>
        <v/>
      </c>
      <c r="P453" s="15" t="str">
        <f>IF(Beregningsark!AQ453="","",IF(OR(I453="Motorvejsstrækning",I453="Frakørselsflettestrækning",I453="Tilkørselsflettestrækning",I453="Motorvejsforgrening",I453="Motorvejssammenløb",I453="Motorvejsvekselstrækning",I453="Sideanlæg"),Beregningsark!AP453*Beregningsark!J453*Beregningsark!K453*Beregningsark!L453*Beregningsark!N453*Beregningsark!P453*Beregningsark!R453*Beregningsark!S453*Beregningsark!X453*Beregningsark!Y453*Beregningsark!Z453*Beregningsark!AB453*Beregningsark!AD453*Beregningsark!AI453*Beregningsark!AJ453,Beregningsark!AP453*Beregningsark!J453*Beregningsark!K453*Beregningsark!L453*Beregningsark!N453*Beregningsark!P453*Beregningsark!R453*Beregningsark!S453*Beregningsark!X453*Beregningsark!Y453*Beregningsark!Z453*Beregningsark!AB453*Beregningsark!AD453*Beregningsark!AI453*Beregningsark!AJ453*0.7672))</f>
        <v/>
      </c>
      <c r="Q453" s="15" t="str">
        <f t="shared" si="19"/>
        <v/>
      </c>
      <c r="R453" s="17" t="str">
        <f t="shared" si="20"/>
        <v/>
      </c>
    </row>
    <row r="454" spans="1:18" x14ac:dyDescent="0.25">
      <c r="A454" s="4" t="str">
        <f>IF(Inddata!A469="","",Inddata!A469)</f>
        <v/>
      </c>
      <c r="B454" s="4" t="str">
        <f>IF(Inddata!B469="","",Inddata!B469)</f>
        <v/>
      </c>
      <c r="C454" s="4" t="str">
        <f>IF(Inddata!C469="","",Inddata!C469)</f>
        <v/>
      </c>
      <c r="D454" s="4" t="str">
        <f>IF(Inddata!D469="","",Inddata!D469)</f>
        <v/>
      </c>
      <c r="E454" s="4" t="str">
        <f>IF(Inddata!E469="","",Inddata!E469)</f>
        <v/>
      </c>
      <c r="F454" s="4" t="str">
        <f>IF(Inddata!F469="","",Inddata!F469)</f>
        <v/>
      </c>
      <c r="G454" s="4">
        <f>IF(Inddata!G469="","",Inddata!G469)</f>
        <v>0</v>
      </c>
      <c r="H454" s="4" t="str">
        <f>IF(Inddata!H469&gt;0.5,Inddata!H469,"")</f>
        <v/>
      </c>
      <c r="I454" s="4" t="str">
        <f>IF(Inddata!I469="","",Inddata!I469)</f>
        <v/>
      </c>
      <c r="J454" s="15" t="str">
        <f>IF(Beregningsark!AQ454="","",IF(OR(I454="Motorvejsstrækning",I454="Frakørselsflettestrækning",I454="Tilkørselsflettestrækning",I454="Motorvejsforgrening",I454="Motorvejssammenløb",I454="Motorvejsvekselstrækning",I454="Sideanlæg"),Beregningsark!AK454*Beregningsark!J454*Beregningsark!K454*Beregningsark!L454*Beregningsark!N454*Beregningsark!P454*Beregningsark!R454*Beregningsark!S454*Beregningsark!T454*Beregningsark!Y454*Beregningsark!Z454*Beregningsark!AB454*Beregningsark!AD454*Beregningsark!AF454*Beregningsark!AJ454,Beregningsark!AK454*Beregningsark!J454*Beregningsark!K454*Beregningsark!L454*Beregningsark!N454*Beregningsark!P454*Beregningsark!R454*Beregningsark!S454*Beregningsark!T454*Beregningsark!Y454*Beregningsark!Z454*Beregningsark!AB454*Beregningsark!AD454*Beregningsark!AF454*Beregningsark!AJ454*0.7672))</f>
        <v/>
      </c>
      <c r="K454" s="15" t="str">
        <f>IF(Beregningsark!AQ454="","",IF(OR(I454="Motorvejsstrækning",I454="Frakørselsflettestrækning",I454="Tilkørselsflettestrækning",I454="Motorvejsforgrening",I454="Motorvejssammenløb",I454="Motorvejsvekselstrækning",I454="Sideanlæg"),Beregningsark!AL454*Beregningsark!J454*Beregningsark!K454*Beregningsark!M454*Beregningsark!O454*Beregningsark!P454*Beregningsark!Q454*Beregningsark!R454*Beregningsark!S454*Beregningsark!T454*Beregningsark!Y454*Beregningsark!AA454*Beregningsark!AC454*Beregningsark!AE454*Beregningsark!AG454*Beregningsark!AJ454,Beregningsark!AL454*Beregningsark!J454*Beregningsark!K454*Beregningsark!M454*Beregningsark!O454*Beregningsark!P454*Beregningsark!Q454*Beregningsark!R454*Beregningsark!S454*Beregningsark!T454*Beregningsark!Y454*Beregningsark!AA454*Beregningsark!AC454*Beregningsark!AE454*Beregningsark!AG454*Beregningsark!AJ454*0.8833))</f>
        <v/>
      </c>
      <c r="L454" s="15" t="str">
        <f>IF(Beregningsark!AQ454="","",IF(OR(I454="Motorvejsstrækning",I454="Frakørselsflettestrækning",I454="Tilkørselsflettestrækning",I454="Motorvejsforgrening",I454="Motorvejssammenløb",I454="Motorvejsvekselstrækning",I454="Sideanlæg"),Beregningsark!AM454*Beregningsark!J454*Beregningsark!K454*Beregningsark!M454*Beregningsark!O454*Beregningsark!P454*Beregningsark!Q454*Beregningsark!R454*Beregningsark!S454*Beregningsark!U454*Beregningsark!Y454*Beregningsark!AA454*Beregningsark!AC454*Beregningsark!AE454*Beregningsark!AG454*Beregningsark!AJ454,Beregningsark!AM454*Beregningsark!J454*Beregningsark!K454*Beregningsark!M454*Beregningsark!O454*Beregningsark!P454*Beregningsark!Q454*Beregningsark!R454*Beregningsark!S454*Beregningsark!U454*Beregningsark!Y454*Beregningsark!AA454*Beregningsark!AC454*Beregningsark!AE454*Beregningsark!AG454*Beregningsark!AJ454*1.1176))</f>
        <v/>
      </c>
      <c r="M454" s="15" t="str">
        <f t="shared" si="18"/>
        <v/>
      </c>
      <c r="N454" s="15" t="str">
        <f>IF(Beregningsark!AQ454="","",IF(OR(I454="Motorvejsstrækning",I454="Frakørselsflettestrækning",I454="Tilkørselsflettestrækning",I454="Motorvejsforgrening",I454="Motorvejssammenløb",I454="Motorvejsvekselstrækning",I454="Sideanlæg"),Beregningsark!AN454*Beregningsark!J454*Beregningsark!K454*Beregningsark!L454*Beregningsark!N454*Beregningsark!P454*Beregningsark!R454*Beregningsark!S454*Beregningsark!V454*Beregningsark!Y454*Beregningsark!Z454*Beregningsark!AB454*Beregningsark!AD454*Beregningsark!AH454*Beregningsark!AJ454,Beregningsark!AN454*Beregningsark!J454*Beregningsark!K454*Beregningsark!L454*Beregningsark!N454*Beregningsark!P454*Beregningsark!R454*Beregningsark!S454*Beregningsark!V454*Beregningsark!Y454*Beregningsark!Z454*Beregningsark!AB454*Beregningsark!AD454*Beregningsark!AH454*Beregningsark!AJ454*0.7672))</f>
        <v/>
      </c>
      <c r="O454" s="15" t="str">
        <f>IF(Beregningsark!AQ454="","",IF(OR(I454="Motorvejsstrækning",I454="Frakørselsflettestrækning",I454="Tilkørselsflettestrækning",I454="Motorvejsforgrening",I454="Motorvejssammenløb",I454="Motorvejsvekselstrækning",I454="Sideanlæg"),Beregningsark!AO454*Beregningsark!J454*Beregningsark!K454*Beregningsark!L454*Beregningsark!N454*Beregningsark!P454*Beregningsark!R454*Beregningsark!S454*Beregningsark!W454*Beregningsark!Y454*Beregningsark!Z454*Beregningsark!AB454*Beregningsark!AD454*Beregningsark!AH454*Beregningsark!AJ454,Beregningsark!AO454*Beregningsark!J454*Beregningsark!K454*Beregningsark!L454*Beregningsark!N454*Beregningsark!P454*Beregningsark!R454*Beregningsark!S454*Beregningsark!W454*Beregningsark!Y454*Beregningsark!Z454*Beregningsark!AB454*Beregningsark!AD454*Beregningsark!AH454*Beregningsark!AJ454*0.7672))</f>
        <v/>
      </c>
      <c r="P454" s="15" t="str">
        <f>IF(Beregningsark!AQ454="","",IF(OR(I454="Motorvejsstrækning",I454="Frakørselsflettestrækning",I454="Tilkørselsflettestrækning",I454="Motorvejsforgrening",I454="Motorvejssammenløb",I454="Motorvejsvekselstrækning",I454="Sideanlæg"),Beregningsark!AP454*Beregningsark!J454*Beregningsark!K454*Beregningsark!L454*Beregningsark!N454*Beregningsark!P454*Beregningsark!R454*Beregningsark!S454*Beregningsark!X454*Beregningsark!Y454*Beregningsark!Z454*Beregningsark!AB454*Beregningsark!AD454*Beregningsark!AI454*Beregningsark!AJ454,Beregningsark!AP454*Beregningsark!J454*Beregningsark!K454*Beregningsark!L454*Beregningsark!N454*Beregningsark!P454*Beregningsark!R454*Beregningsark!S454*Beregningsark!X454*Beregningsark!Y454*Beregningsark!Z454*Beregningsark!AB454*Beregningsark!AD454*Beregningsark!AI454*Beregningsark!AJ454*0.7672))</f>
        <v/>
      </c>
      <c r="Q454" s="15" t="str">
        <f t="shared" si="19"/>
        <v/>
      </c>
      <c r="R454" s="17" t="str">
        <f t="shared" si="20"/>
        <v/>
      </c>
    </row>
    <row r="455" spans="1:18" x14ac:dyDescent="0.25">
      <c r="A455" s="4" t="str">
        <f>IF(Inddata!A470="","",Inddata!A470)</f>
        <v/>
      </c>
      <c r="B455" s="4" t="str">
        <f>IF(Inddata!B470="","",Inddata!B470)</f>
        <v/>
      </c>
      <c r="C455" s="4" t="str">
        <f>IF(Inddata!C470="","",Inddata!C470)</f>
        <v/>
      </c>
      <c r="D455" s="4" t="str">
        <f>IF(Inddata!D470="","",Inddata!D470)</f>
        <v/>
      </c>
      <c r="E455" s="4" t="str">
        <f>IF(Inddata!E470="","",Inddata!E470)</f>
        <v/>
      </c>
      <c r="F455" s="4" t="str">
        <f>IF(Inddata!F470="","",Inddata!F470)</f>
        <v/>
      </c>
      <c r="G455" s="4">
        <f>IF(Inddata!G470="","",Inddata!G470)</f>
        <v>0</v>
      </c>
      <c r="H455" s="4" t="str">
        <f>IF(Inddata!H470&gt;0.5,Inddata!H470,"")</f>
        <v/>
      </c>
      <c r="I455" s="4" t="str">
        <f>IF(Inddata!I470="","",Inddata!I470)</f>
        <v/>
      </c>
      <c r="J455" s="15" t="str">
        <f>IF(Beregningsark!AQ455="","",IF(OR(I455="Motorvejsstrækning",I455="Frakørselsflettestrækning",I455="Tilkørselsflettestrækning",I455="Motorvejsforgrening",I455="Motorvejssammenløb",I455="Motorvejsvekselstrækning",I455="Sideanlæg"),Beregningsark!AK455*Beregningsark!J455*Beregningsark!K455*Beregningsark!L455*Beregningsark!N455*Beregningsark!P455*Beregningsark!R455*Beregningsark!S455*Beregningsark!T455*Beregningsark!Y455*Beregningsark!Z455*Beregningsark!AB455*Beregningsark!AD455*Beregningsark!AF455*Beregningsark!AJ455,Beregningsark!AK455*Beregningsark!J455*Beregningsark!K455*Beregningsark!L455*Beregningsark!N455*Beregningsark!P455*Beregningsark!R455*Beregningsark!S455*Beregningsark!T455*Beregningsark!Y455*Beregningsark!Z455*Beregningsark!AB455*Beregningsark!AD455*Beregningsark!AF455*Beregningsark!AJ455*0.7672))</f>
        <v/>
      </c>
      <c r="K455" s="15" t="str">
        <f>IF(Beregningsark!AQ455="","",IF(OR(I455="Motorvejsstrækning",I455="Frakørselsflettestrækning",I455="Tilkørselsflettestrækning",I455="Motorvejsforgrening",I455="Motorvejssammenløb",I455="Motorvejsvekselstrækning",I455="Sideanlæg"),Beregningsark!AL455*Beregningsark!J455*Beregningsark!K455*Beregningsark!M455*Beregningsark!O455*Beregningsark!P455*Beregningsark!Q455*Beregningsark!R455*Beregningsark!S455*Beregningsark!T455*Beregningsark!Y455*Beregningsark!AA455*Beregningsark!AC455*Beregningsark!AE455*Beregningsark!AG455*Beregningsark!AJ455,Beregningsark!AL455*Beregningsark!J455*Beregningsark!K455*Beregningsark!M455*Beregningsark!O455*Beregningsark!P455*Beregningsark!Q455*Beregningsark!R455*Beregningsark!S455*Beregningsark!T455*Beregningsark!Y455*Beregningsark!AA455*Beregningsark!AC455*Beregningsark!AE455*Beregningsark!AG455*Beregningsark!AJ455*0.8833))</f>
        <v/>
      </c>
      <c r="L455" s="15" t="str">
        <f>IF(Beregningsark!AQ455="","",IF(OR(I455="Motorvejsstrækning",I455="Frakørselsflettestrækning",I455="Tilkørselsflettestrækning",I455="Motorvejsforgrening",I455="Motorvejssammenløb",I455="Motorvejsvekselstrækning",I455="Sideanlæg"),Beregningsark!AM455*Beregningsark!J455*Beregningsark!K455*Beregningsark!M455*Beregningsark!O455*Beregningsark!P455*Beregningsark!Q455*Beregningsark!R455*Beregningsark!S455*Beregningsark!U455*Beregningsark!Y455*Beregningsark!AA455*Beregningsark!AC455*Beregningsark!AE455*Beregningsark!AG455*Beregningsark!AJ455,Beregningsark!AM455*Beregningsark!J455*Beregningsark!K455*Beregningsark!M455*Beregningsark!O455*Beregningsark!P455*Beregningsark!Q455*Beregningsark!R455*Beregningsark!S455*Beregningsark!U455*Beregningsark!Y455*Beregningsark!AA455*Beregningsark!AC455*Beregningsark!AE455*Beregningsark!AG455*Beregningsark!AJ455*1.1176))</f>
        <v/>
      </c>
      <c r="M455" s="15" t="str">
        <f t="shared" ref="M455:M505" si="21">IF(SUM(J455:L455)&gt;0,SUM(J455:L455),"")</f>
        <v/>
      </c>
      <c r="N455" s="15" t="str">
        <f>IF(Beregningsark!AQ455="","",IF(OR(I455="Motorvejsstrækning",I455="Frakørselsflettestrækning",I455="Tilkørselsflettestrækning",I455="Motorvejsforgrening",I455="Motorvejssammenløb",I455="Motorvejsvekselstrækning",I455="Sideanlæg"),Beregningsark!AN455*Beregningsark!J455*Beregningsark!K455*Beregningsark!L455*Beregningsark!N455*Beregningsark!P455*Beregningsark!R455*Beregningsark!S455*Beregningsark!V455*Beregningsark!Y455*Beregningsark!Z455*Beregningsark!AB455*Beregningsark!AD455*Beregningsark!AH455*Beregningsark!AJ455,Beregningsark!AN455*Beregningsark!J455*Beregningsark!K455*Beregningsark!L455*Beregningsark!N455*Beregningsark!P455*Beregningsark!R455*Beregningsark!S455*Beregningsark!V455*Beregningsark!Y455*Beregningsark!Z455*Beregningsark!AB455*Beregningsark!AD455*Beregningsark!AH455*Beregningsark!AJ455*0.7672))</f>
        <v/>
      </c>
      <c r="O455" s="15" t="str">
        <f>IF(Beregningsark!AQ455="","",IF(OR(I455="Motorvejsstrækning",I455="Frakørselsflettestrækning",I455="Tilkørselsflettestrækning",I455="Motorvejsforgrening",I455="Motorvejssammenløb",I455="Motorvejsvekselstrækning",I455="Sideanlæg"),Beregningsark!AO455*Beregningsark!J455*Beregningsark!K455*Beregningsark!L455*Beregningsark!N455*Beregningsark!P455*Beregningsark!R455*Beregningsark!S455*Beregningsark!W455*Beregningsark!Y455*Beregningsark!Z455*Beregningsark!AB455*Beregningsark!AD455*Beregningsark!AH455*Beregningsark!AJ455,Beregningsark!AO455*Beregningsark!J455*Beregningsark!K455*Beregningsark!L455*Beregningsark!N455*Beregningsark!P455*Beregningsark!R455*Beregningsark!S455*Beregningsark!W455*Beregningsark!Y455*Beregningsark!Z455*Beregningsark!AB455*Beregningsark!AD455*Beregningsark!AH455*Beregningsark!AJ455*0.7672))</f>
        <v/>
      </c>
      <c r="P455" s="15" t="str">
        <f>IF(Beregningsark!AQ455="","",IF(OR(I455="Motorvejsstrækning",I455="Frakørselsflettestrækning",I455="Tilkørselsflettestrækning",I455="Motorvejsforgrening",I455="Motorvejssammenløb",I455="Motorvejsvekselstrækning",I455="Sideanlæg"),Beregningsark!AP455*Beregningsark!J455*Beregningsark!K455*Beregningsark!L455*Beregningsark!N455*Beregningsark!P455*Beregningsark!R455*Beregningsark!S455*Beregningsark!X455*Beregningsark!Y455*Beregningsark!Z455*Beregningsark!AB455*Beregningsark!AD455*Beregningsark!AI455*Beregningsark!AJ455,Beregningsark!AP455*Beregningsark!J455*Beregningsark!K455*Beregningsark!L455*Beregningsark!N455*Beregningsark!P455*Beregningsark!R455*Beregningsark!S455*Beregningsark!X455*Beregningsark!Y455*Beregningsark!Z455*Beregningsark!AB455*Beregningsark!AD455*Beregningsark!AI455*Beregningsark!AJ455*0.7672))</f>
        <v/>
      </c>
      <c r="Q455" s="15" t="str">
        <f t="shared" ref="Q455:Q505" si="22">IF(SUM(N455:P455)&gt;0,SUM(N455:P455),"")</f>
        <v/>
      </c>
      <c r="R455" s="17" t="str">
        <f t="shared" ref="R455:R505" si="23">IF(M455="","",18609867*N455+3188341*O455+480261*P455+697929*(J455+K455))</f>
        <v/>
      </c>
    </row>
    <row r="456" spans="1:18" x14ac:dyDescent="0.25">
      <c r="A456" s="4" t="str">
        <f>IF(Inddata!A471="","",Inddata!A471)</f>
        <v/>
      </c>
      <c r="B456" s="4" t="str">
        <f>IF(Inddata!B471="","",Inddata!B471)</f>
        <v/>
      </c>
      <c r="C456" s="4" t="str">
        <f>IF(Inddata!C471="","",Inddata!C471)</f>
        <v/>
      </c>
      <c r="D456" s="4" t="str">
        <f>IF(Inddata!D471="","",Inddata!D471)</f>
        <v/>
      </c>
      <c r="E456" s="4" t="str">
        <f>IF(Inddata!E471="","",Inddata!E471)</f>
        <v/>
      </c>
      <c r="F456" s="4" t="str">
        <f>IF(Inddata!F471="","",Inddata!F471)</f>
        <v/>
      </c>
      <c r="G456" s="4">
        <f>IF(Inddata!G471="","",Inddata!G471)</f>
        <v>0</v>
      </c>
      <c r="H456" s="4" t="str">
        <f>IF(Inddata!H471&gt;0.5,Inddata!H471,"")</f>
        <v/>
      </c>
      <c r="I456" s="4" t="str">
        <f>IF(Inddata!I471="","",Inddata!I471)</f>
        <v/>
      </c>
      <c r="J456" s="15" t="str">
        <f>IF(Beregningsark!AQ456="","",IF(OR(I456="Motorvejsstrækning",I456="Frakørselsflettestrækning",I456="Tilkørselsflettestrækning",I456="Motorvejsforgrening",I456="Motorvejssammenløb",I456="Motorvejsvekselstrækning",I456="Sideanlæg"),Beregningsark!AK456*Beregningsark!J456*Beregningsark!K456*Beregningsark!L456*Beregningsark!N456*Beregningsark!P456*Beregningsark!R456*Beregningsark!S456*Beregningsark!T456*Beregningsark!Y456*Beregningsark!Z456*Beregningsark!AB456*Beregningsark!AD456*Beregningsark!AF456*Beregningsark!AJ456,Beregningsark!AK456*Beregningsark!J456*Beregningsark!K456*Beregningsark!L456*Beregningsark!N456*Beregningsark!P456*Beregningsark!R456*Beregningsark!S456*Beregningsark!T456*Beregningsark!Y456*Beregningsark!Z456*Beregningsark!AB456*Beregningsark!AD456*Beregningsark!AF456*Beregningsark!AJ456*0.7672))</f>
        <v/>
      </c>
      <c r="K456" s="15" t="str">
        <f>IF(Beregningsark!AQ456="","",IF(OR(I456="Motorvejsstrækning",I456="Frakørselsflettestrækning",I456="Tilkørselsflettestrækning",I456="Motorvejsforgrening",I456="Motorvejssammenløb",I456="Motorvejsvekselstrækning",I456="Sideanlæg"),Beregningsark!AL456*Beregningsark!J456*Beregningsark!K456*Beregningsark!M456*Beregningsark!O456*Beregningsark!P456*Beregningsark!Q456*Beregningsark!R456*Beregningsark!S456*Beregningsark!T456*Beregningsark!Y456*Beregningsark!AA456*Beregningsark!AC456*Beregningsark!AE456*Beregningsark!AG456*Beregningsark!AJ456,Beregningsark!AL456*Beregningsark!J456*Beregningsark!K456*Beregningsark!M456*Beregningsark!O456*Beregningsark!P456*Beregningsark!Q456*Beregningsark!R456*Beregningsark!S456*Beregningsark!T456*Beregningsark!Y456*Beregningsark!AA456*Beregningsark!AC456*Beregningsark!AE456*Beregningsark!AG456*Beregningsark!AJ456*0.8833))</f>
        <v/>
      </c>
      <c r="L456" s="15" t="str">
        <f>IF(Beregningsark!AQ456="","",IF(OR(I456="Motorvejsstrækning",I456="Frakørselsflettestrækning",I456="Tilkørselsflettestrækning",I456="Motorvejsforgrening",I456="Motorvejssammenløb",I456="Motorvejsvekselstrækning",I456="Sideanlæg"),Beregningsark!AM456*Beregningsark!J456*Beregningsark!K456*Beregningsark!M456*Beregningsark!O456*Beregningsark!P456*Beregningsark!Q456*Beregningsark!R456*Beregningsark!S456*Beregningsark!U456*Beregningsark!Y456*Beregningsark!AA456*Beregningsark!AC456*Beregningsark!AE456*Beregningsark!AG456*Beregningsark!AJ456,Beregningsark!AM456*Beregningsark!J456*Beregningsark!K456*Beregningsark!M456*Beregningsark!O456*Beregningsark!P456*Beregningsark!Q456*Beregningsark!R456*Beregningsark!S456*Beregningsark!U456*Beregningsark!Y456*Beregningsark!AA456*Beregningsark!AC456*Beregningsark!AE456*Beregningsark!AG456*Beregningsark!AJ456*1.1176))</f>
        <v/>
      </c>
      <c r="M456" s="15" t="str">
        <f t="shared" si="21"/>
        <v/>
      </c>
      <c r="N456" s="15" t="str">
        <f>IF(Beregningsark!AQ456="","",IF(OR(I456="Motorvejsstrækning",I456="Frakørselsflettestrækning",I456="Tilkørselsflettestrækning",I456="Motorvejsforgrening",I456="Motorvejssammenløb",I456="Motorvejsvekselstrækning",I456="Sideanlæg"),Beregningsark!AN456*Beregningsark!J456*Beregningsark!K456*Beregningsark!L456*Beregningsark!N456*Beregningsark!P456*Beregningsark!R456*Beregningsark!S456*Beregningsark!V456*Beregningsark!Y456*Beregningsark!Z456*Beregningsark!AB456*Beregningsark!AD456*Beregningsark!AH456*Beregningsark!AJ456,Beregningsark!AN456*Beregningsark!J456*Beregningsark!K456*Beregningsark!L456*Beregningsark!N456*Beregningsark!P456*Beregningsark!R456*Beregningsark!S456*Beregningsark!V456*Beregningsark!Y456*Beregningsark!Z456*Beregningsark!AB456*Beregningsark!AD456*Beregningsark!AH456*Beregningsark!AJ456*0.7672))</f>
        <v/>
      </c>
      <c r="O456" s="15" t="str">
        <f>IF(Beregningsark!AQ456="","",IF(OR(I456="Motorvejsstrækning",I456="Frakørselsflettestrækning",I456="Tilkørselsflettestrækning",I456="Motorvejsforgrening",I456="Motorvejssammenløb",I456="Motorvejsvekselstrækning",I456="Sideanlæg"),Beregningsark!AO456*Beregningsark!J456*Beregningsark!K456*Beregningsark!L456*Beregningsark!N456*Beregningsark!P456*Beregningsark!R456*Beregningsark!S456*Beregningsark!W456*Beregningsark!Y456*Beregningsark!Z456*Beregningsark!AB456*Beregningsark!AD456*Beregningsark!AH456*Beregningsark!AJ456,Beregningsark!AO456*Beregningsark!J456*Beregningsark!K456*Beregningsark!L456*Beregningsark!N456*Beregningsark!P456*Beregningsark!R456*Beregningsark!S456*Beregningsark!W456*Beregningsark!Y456*Beregningsark!Z456*Beregningsark!AB456*Beregningsark!AD456*Beregningsark!AH456*Beregningsark!AJ456*0.7672))</f>
        <v/>
      </c>
      <c r="P456" s="15" t="str">
        <f>IF(Beregningsark!AQ456="","",IF(OR(I456="Motorvejsstrækning",I456="Frakørselsflettestrækning",I456="Tilkørselsflettestrækning",I456="Motorvejsforgrening",I456="Motorvejssammenløb",I456="Motorvejsvekselstrækning",I456="Sideanlæg"),Beregningsark!AP456*Beregningsark!J456*Beregningsark!K456*Beregningsark!L456*Beregningsark!N456*Beregningsark!P456*Beregningsark!R456*Beregningsark!S456*Beregningsark!X456*Beregningsark!Y456*Beregningsark!Z456*Beregningsark!AB456*Beregningsark!AD456*Beregningsark!AI456*Beregningsark!AJ456,Beregningsark!AP456*Beregningsark!J456*Beregningsark!K456*Beregningsark!L456*Beregningsark!N456*Beregningsark!P456*Beregningsark!R456*Beregningsark!S456*Beregningsark!X456*Beregningsark!Y456*Beregningsark!Z456*Beregningsark!AB456*Beregningsark!AD456*Beregningsark!AI456*Beregningsark!AJ456*0.7672))</f>
        <v/>
      </c>
      <c r="Q456" s="15" t="str">
        <f t="shared" si="22"/>
        <v/>
      </c>
      <c r="R456" s="17" t="str">
        <f t="shared" si="23"/>
        <v/>
      </c>
    </row>
    <row r="457" spans="1:18" x14ac:dyDescent="0.25">
      <c r="A457" s="4" t="str">
        <f>IF(Inddata!A472="","",Inddata!A472)</f>
        <v/>
      </c>
      <c r="B457" s="4" t="str">
        <f>IF(Inddata!B472="","",Inddata!B472)</f>
        <v/>
      </c>
      <c r="C457" s="4" t="str">
        <f>IF(Inddata!C472="","",Inddata!C472)</f>
        <v/>
      </c>
      <c r="D457" s="4" t="str">
        <f>IF(Inddata!D472="","",Inddata!D472)</f>
        <v/>
      </c>
      <c r="E457" s="4" t="str">
        <f>IF(Inddata!E472="","",Inddata!E472)</f>
        <v/>
      </c>
      <c r="F457" s="4" t="str">
        <f>IF(Inddata!F472="","",Inddata!F472)</f>
        <v/>
      </c>
      <c r="G457" s="4">
        <f>IF(Inddata!G472="","",Inddata!G472)</f>
        <v>0</v>
      </c>
      <c r="H457" s="4" t="str">
        <f>IF(Inddata!H472&gt;0.5,Inddata!H472,"")</f>
        <v/>
      </c>
      <c r="I457" s="4" t="str">
        <f>IF(Inddata!I472="","",Inddata!I472)</f>
        <v/>
      </c>
      <c r="J457" s="15" t="str">
        <f>IF(Beregningsark!AQ457="","",IF(OR(I457="Motorvejsstrækning",I457="Frakørselsflettestrækning",I457="Tilkørselsflettestrækning",I457="Motorvejsforgrening",I457="Motorvejssammenløb",I457="Motorvejsvekselstrækning",I457="Sideanlæg"),Beregningsark!AK457*Beregningsark!J457*Beregningsark!K457*Beregningsark!L457*Beregningsark!N457*Beregningsark!P457*Beregningsark!R457*Beregningsark!S457*Beregningsark!T457*Beregningsark!Y457*Beregningsark!Z457*Beregningsark!AB457*Beregningsark!AD457*Beregningsark!AF457*Beregningsark!AJ457,Beregningsark!AK457*Beregningsark!J457*Beregningsark!K457*Beregningsark!L457*Beregningsark!N457*Beregningsark!P457*Beregningsark!R457*Beregningsark!S457*Beregningsark!T457*Beregningsark!Y457*Beregningsark!Z457*Beregningsark!AB457*Beregningsark!AD457*Beregningsark!AF457*Beregningsark!AJ457*0.7672))</f>
        <v/>
      </c>
      <c r="K457" s="15" t="str">
        <f>IF(Beregningsark!AQ457="","",IF(OR(I457="Motorvejsstrækning",I457="Frakørselsflettestrækning",I457="Tilkørselsflettestrækning",I457="Motorvejsforgrening",I457="Motorvejssammenløb",I457="Motorvejsvekselstrækning",I457="Sideanlæg"),Beregningsark!AL457*Beregningsark!J457*Beregningsark!K457*Beregningsark!M457*Beregningsark!O457*Beregningsark!P457*Beregningsark!Q457*Beregningsark!R457*Beregningsark!S457*Beregningsark!T457*Beregningsark!Y457*Beregningsark!AA457*Beregningsark!AC457*Beregningsark!AE457*Beregningsark!AG457*Beregningsark!AJ457,Beregningsark!AL457*Beregningsark!J457*Beregningsark!K457*Beregningsark!M457*Beregningsark!O457*Beregningsark!P457*Beregningsark!Q457*Beregningsark!R457*Beregningsark!S457*Beregningsark!T457*Beregningsark!Y457*Beregningsark!AA457*Beregningsark!AC457*Beregningsark!AE457*Beregningsark!AG457*Beregningsark!AJ457*0.8833))</f>
        <v/>
      </c>
      <c r="L457" s="15" t="str">
        <f>IF(Beregningsark!AQ457="","",IF(OR(I457="Motorvejsstrækning",I457="Frakørselsflettestrækning",I457="Tilkørselsflettestrækning",I457="Motorvejsforgrening",I457="Motorvejssammenløb",I457="Motorvejsvekselstrækning",I457="Sideanlæg"),Beregningsark!AM457*Beregningsark!J457*Beregningsark!K457*Beregningsark!M457*Beregningsark!O457*Beregningsark!P457*Beregningsark!Q457*Beregningsark!R457*Beregningsark!S457*Beregningsark!U457*Beregningsark!Y457*Beregningsark!AA457*Beregningsark!AC457*Beregningsark!AE457*Beregningsark!AG457*Beregningsark!AJ457,Beregningsark!AM457*Beregningsark!J457*Beregningsark!K457*Beregningsark!M457*Beregningsark!O457*Beregningsark!P457*Beregningsark!Q457*Beregningsark!R457*Beregningsark!S457*Beregningsark!U457*Beregningsark!Y457*Beregningsark!AA457*Beregningsark!AC457*Beregningsark!AE457*Beregningsark!AG457*Beregningsark!AJ457*1.1176))</f>
        <v/>
      </c>
      <c r="M457" s="15" t="str">
        <f t="shared" si="21"/>
        <v/>
      </c>
      <c r="N457" s="15" t="str">
        <f>IF(Beregningsark!AQ457="","",IF(OR(I457="Motorvejsstrækning",I457="Frakørselsflettestrækning",I457="Tilkørselsflettestrækning",I457="Motorvejsforgrening",I457="Motorvejssammenløb",I457="Motorvejsvekselstrækning",I457="Sideanlæg"),Beregningsark!AN457*Beregningsark!J457*Beregningsark!K457*Beregningsark!L457*Beregningsark!N457*Beregningsark!P457*Beregningsark!R457*Beregningsark!S457*Beregningsark!V457*Beregningsark!Y457*Beregningsark!Z457*Beregningsark!AB457*Beregningsark!AD457*Beregningsark!AH457*Beregningsark!AJ457,Beregningsark!AN457*Beregningsark!J457*Beregningsark!K457*Beregningsark!L457*Beregningsark!N457*Beregningsark!P457*Beregningsark!R457*Beregningsark!S457*Beregningsark!V457*Beregningsark!Y457*Beregningsark!Z457*Beregningsark!AB457*Beregningsark!AD457*Beregningsark!AH457*Beregningsark!AJ457*0.7672))</f>
        <v/>
      </c>
      <c r="O457" s="15" t="str">
        <f>IF(Beregningsark!AQ457="","",IF(OR(I457="Motorvejsstrækning",I457="Frakørselsflettestrækning",I457="Tilkørselsflettestrækning",I457="Motorvejsforgrening",I457="Motorvejssammenløb",I457="Motorvejsvekselstrækning",I457="Sideanlæg"),Beregningsark!AO457*Beregningsark!J457*Beregningsark!K457*Beregningsark!L457*Beregningsark!N457*Beregningsark!P457*Beregningsark!R457*Beregningsark!S457*Beregningsark!W457*Beregningsark!Y457*Beregningsark!Z457*Beregningsark!AB457*Beregningsark!AD457*Beregningsark!AH457*Beregningsark!AJ457,Beregningsark!AO457*Beregningsark!J457*Beregningsark!K457*Beregningsark!L457*Beregningsark!N457*Beregningsark!P457*Beregningsark!R457*Beregningsark!S457*Beregningsark!W457*Beregningsark!Y457*Beregningsark!Z457*Beregningsark!AB457*Beregningsark!AD457*Beregningsark!AH457*Beregningsark!AJ457*0.7672))</f>
        <v/>
      </c>
      <c r="P457" s="15" t="str">
        <f>IF(Beregningsark!AQ457="","",IF(OR(I457="Motorvejsstrækning",I457="Frakørselsflettestrækning",I457="Tilkørselsflettestrækning",I457="Motorvejsforgrening",I457="Motorvejssammenløb",I457="Motorvejsvekselstrækning",I457="Sideanlæg"),Beregningsark!AP457*Beregningsark!J457*Beregningsark!K457*Beregningsark!L457*Beregningsark!N457*Beregningsark!P457*Beregningsark!R457*Beregningsark!S457*Beregningsark!X457*Beregningsark!Y457*Beregningsark!Z457*Beregningsark!AB457*Beregningsark!AD457*Beregningsark!AI457*Beregningsark!AJ457,Beregningsark!AP457*Beregningsark!J457*Beregningsark!K457*Beregningsark!L457*Beregningsark!N457*Beregningsark!P457*Beregningsark!R457*Beregningsark!S457*Beregningsark!X457*Beregningsark!Y457*Beregningsark!Z457*Beregningsark!AB457*Beregningsark!AD457*Beregningsark!AI457*Beregningsark!AJ457*0.7672))</f>
        <v/>
      </c>
      <c r="Q457" s="15" t="str">
        <f t="shared" si="22"/>
        <v/>
      </c>
      <c r="R457" s="17" t="str">
        <f t="shared" si="23"/>
        <v/>
      </c>
    </row>
    <row r="458" spans="1:18" x14ac:dyDescent="0.25">
      <c r="A458" s="4" t="str">
        <f>IF(Inddata!A473="","",Inddata!A473)</f>
        <v/>
      </c>
      <c r="B458" s="4" t="str">
        <f>IF(Inddata!B473="","",Inddata!B473)</f>
        <v/>
      </c>
      <c r="C458" s="4" t="str">
        <f>IF(Inddata!C473="","",Inddata!C473)</f>
        <v/>
      </c>
      <c r="D458" s="4" t="str">
        <f>IF(Inddata!D473="","",Inddata!D473)</f>
        <v/>
      </c>
      <c r="E458" s="4" t="str">
        <f>IF(Inddata!E473="","",Inddata!E473)</f>
        <v/>
      </c>
      <c r="F458" s="4" t="str">
        <f>IF(Inddata!F473="","",Inddata!F473)</f>
        <v/>
      </c>
      <c r="G458" s="4">
        <f>IF(Inddata!G473="","",Inddata!G473)</f>
        <v>0</v>
      </c>
      <c r="H458" s="4" t="str">
        <f>IF(Inddata!H473&gt;0.5,Inddata!H473,"")</f>
        <v/>
      </c>
      <c r="I458" s="4" t="str">
        <f>IF(Inddata!I473="","",Inddata!I473)</f>
        <v/>
      </c>
      <c r="J458" s="15" t="str">
        <f>IF(Beregningsark!AQ458="","",IF(OR(I458="Motorvejsstrækning",I458="Frakørselsflettestrækning",I458="Tilkørselsflettestrækning",I458="Motorvejsforgrening",I458="Motorvejssammenløb",I458="Motorvejsvekselstrækning",I458="Sideanlæg"),Beregningsark!AK458*Beregningsark!J458*Beregningsark!K458*Beregningsark!L458*Beregningsark!N458*Beregningsark!P458*Beregningsark!R458*Beregningsark!S458*Beregningsark!T458*Beregningsark!Y458*Beregningsark!Z458*Beregningsark!AB458*Beregningsark!AD458*Beregningsark!AF458*Beregningsark!AJ458,Beregningsark!AK458*Beregningsark!J458*Beregningsark!K458*Beregningsark!L458*Beregningsark!N458*Beregningsark!P458*Beregningsark!R458*Beregningsark!S458*Beregningsark!T458*Beregningsark!Y458*Beregningsark!Z458*Beregningsark!AB458*Beregningsark!AD458*Beregningsark!AF458*Beregningsark!AJ458*0.7672))</f>
        <v/>
      </c>
      <c r="K458" s="15" t="str">
        <f>IF(Beregningsark!AQ458="","",IF(OR(I458="Motorvejsstrækning",I458="Frakørselsflettestrækning",I458="Tilkørselsflettestrækning",I458="Motorvejsforgrening",I458="Motorvejssammenløb",I458="Motorvejsvekselstrækning",I458="Sideanlæg"),Beregningsark!AL458*Beregningsark!J458*Beregningsark!K458*Beregningsark!M458*Beregningsark!O458*Beregningsark!P458*Beregningsark!Q458*Beregningsark!R458*Beregningsark!S458*Beregningsark!T458*Beregningsark!Y458*Beregningsark!AA458*Beregningsark!AC458*Beregningsark!AE458*Beregningsark!AG458*Beregningsark!AJ458,Beregningsark!AL458*Beregningsark!J458*Beregningsark!K458*Beregningsark!M458*Beregningsark!O458*Beregningsark!P458*Beregningsark!Q458*Beregningsark!R458*Beregningsark!S458*Beregningsark!T458*Beregningsark!Y458*Beregningsark!AA458*Beregningsark!AC458*Beregningsark!AE458*Beregningsark!AG458*Beregningsark!AJ458*0.8833))</f>
        <v/>
      </c>
      <c r="L458" s="15" t="str">
        <f>IF(Beregningsark!AQ458="","",IF(OR(I458="Motorvejsstrækning",I458="Frakørselsflettestrækning",I458="Tilkørselsflettestrækning",I458="Motorvejsforgrening",I458="Motorvejssammenløb",I458="Motorvejsvekselstrækning",I458="Sideanlæg"),Beregningsark!AM458*Beregningsark!J458*Beregningsark!K458*Beregningsark!M458*Beregningsark!O458*Beregningsark!P458*Beregningsark!Q458*Beregningsark!R458*Beregningsark!S458*Beregningsark!U458*Beregningsark!Y458*Beregningsark!AA458*Beregningsark!AC458*Beregningsark!AE458*Beregningsark!AG458*Beregningsark!AJ458,Beregningsark!AM458*Beregningsark!J458*Beregningsark!K458*Beregningsark!M458*Beregningsark!O458*Beregningsark!P458*Beregningsark!Q458*Beregningsark!R458*Beregningsark!S458*Beregningsark!U458*Beregningsark!Y458*Beregningsark!AA458*Beregningsark!AC458*Beregningsark!AE458*Beregningsark!AG458*Beregningsark!AJ458*1.1176))</f>
        <v/>
      </c>
      <c r="M458" s="15" t="str">
        <f t="shared" si="21"/>
        <v/>
      </c>
      <c r="N458" s="15" t="str">
        <f>IF(Beregningsark!AQ458="","",IF(OR(I458="Motorvejsstrækning",I458="Frakørselsflettestrækning",I458="Tilkørselsflettestrækning",I458="Motorvejsforgrening",I458="Motorvejssammenløb",I458="Motorvejsvekselstrækning",I458="Sideanlæg"),Beregningsark!AN458*Beregningsark!J458*Beregningsark!K458*Beregningsark!L458*Beregningsark!N458*Beregningsark!P458*Beregningsark!R458*Beregningsark!S458*Beregningsark!V458*Beregningsark!Y458*Beregningsark!Z458*Beregningsark!AB458*Beregningsark!AD458*Beregningsark!AH458*Beregningsark!AJ458,Beregningsark!AN458*Beregningsark!J458*Beregningsark!K458*Beregningsark!L458*Beregningsark!N458*Beregningsark!P458*Beregningsark!R458*Beregningsark!S458*Beregningsark!V458*Beregningsark!Y458*Beregningsark!Z458*Beregningsark!AB458*Beregningsark!AD458*Beregningsark!AH458*Beregningsark!AJ458*0.7672))</f>
        <v/>
      </c>
      <c r="O458" s="15" t="str">
        <f>IF(Beregningsark!AQ458="","",IF(OR(I458="Motorvejsstrækning",I458="Frakørselsflettestrækning",I458="Tilkørselsflettestrækning",I458="Motorvejsforgrening",I458="Motorvejssammenløb",I458="Motorvejsvekselstrækning",I458="Sideanlæg"),Beregningsark!AO458*Beregningsark!J458*Beregningsark!K458*Beregningsark!L458*Beregningsark!N458*Beregningsark!P458*Beregningsark!R458*Beregningsark!S458*Beregningsark!W458*Beregningsark!Y458*Beregningsark!Z458*Beregningsark!AB458*Beregningsark!AD458*Beregningsark!AH458*Beregningsark!AJ458,Beregningsark!AO458*Beregningsark!J458*Beregningsark!K458*Beregningsark!L458*Beregningsark!N458*Beregningsark!P458*Beregningsark!R458*Beregningsark!S458*Beregningsark!W458*Beregningsark!Y458*Beregningsark!Z458*Beregningsark!AB458*Beregningsark!AD458*Beregningsark!AH458*Beregningsark!AJ458*0.7672))</f>
        <v/>
      </c>
      <c r="P458" s="15" t="str">
        <f>IF(Beregningsark!AQ458="","",IF(OR(I458="Motorvejsstrækning",I458="Frakørselsflettestrækning",I458="Tilkørselsflettestrækning",I458="Motorvejsforgrening",I458="Motorvejssammenløb",I458="Motorvejsvekselstrækning",I458="Sideanlæg"),Beregningsark!AP458*Beregningsark!J458*Beregningsark!K458*Beregningsark!L458*Beregningsark!N458*Beregningsark!P458*Beregningsark!R458*Beregningsark!S458*Beregningsark!X458*Beregningsark!Y458*Beregningsark!Z458*Beregningsark!AB458*Beregningsark!AD458*Beregningsark!AI458*Beregningsark!AJ458,Beregningsark!AP458*Beregningsark!J458*Beregningsark!K458*Beregningsark!L458*Beregningsark!N458*Beregningsark!P458*Beregningsark!R458*Beregningsark!S458*Beregningsark!X458*Beregningsark!Y458*Beregningsark!Z458*Beregningsark!AB458*Beregningsark!AD458*Beregningsark!AI458*Beregningsark!AJ458*0.7672))</f>
        <v/>
      </c>
      <c r="Q458" s="15" t="str">
        <f t="shared" si="22"/>
        <v/>
      </c>
      <c r="R458" s="17" t="str">
        <f t="shared" si="23"/>
        <v/>
      </c>
    </row>
    <row r="459" spans="1:18" x14ac:dyDescent="0.25">
      <c r="A459" s="4" t="str">
        <f>IF(Inddata!A474="","",Inddata!A474)</f>
        <v/>
      </c>
      <c r="B459" s="4" t="str">
        <f>IF(Inddata!B474="","",Inddata!B474)</f>
        <v/>
      </c>
      <c r="C459" s="4" t="str">
        <f>IF(Inddata!C474="","",Inddata!C474)</f>
        <v/>
      </c>
      <c r="D459" s="4" t="str">
        <f>IF(Inddata!D474="","",Inddata!D474)</f>
        <v/>
      </c>
      <c r="E459" s="4" t="str">
        <f>IF(Inddata!E474="","",Inddata!E474)</f>
        <v/>
      </c>
      <c r="F459" s="4" t="str">
        <f>IF(Inddata!F474="","",Inddata!F474)</f>
        <v/>
      </c>
      <c r="G459" s="4">
        <f>IF(Inddata!G474="","",Inddata!G474)</f>
        <v>0</v>
      </c>
      <c r="H459" s="4" t="str">
        <f>IF(Inddata!H474&gt;0.5,Inddata!H474,"")</f>
        <v/>
      </c>
      <c r="I459" s="4" t="str">
        <f>IF(Inddata!I474="","",Inddata!I474)</f>
        <v/>
      </c>
      <c r="J459" s="15" t="str">
        <f>IF(Beregningsark!AQ459="","",IF(OR(I459="Motorvejsstrækning",I459="Frakørselsflettestrækning",I459="Tilkørselsflettestrækning",I459="Motorvejsforgrening",I459="Motorvejssammenløb",I459="Motorvejsvekselstrækning",I459="Sideanlæg"),Beregningsark!AK459*Beregningsark!J459*Beregningsark!K459*Beregningsark!L459*Beregningsark!N459*Beregningsark!P459*Beregningsark!R459*Beregningsark!S459*Beregningsark!T459*Beregningsark!Y459*Beregningsark!Z459*Beregningsark!AB459*Beregningsark!AD459*Beregningsark!AF459*Beregningsark!AJ459,Beregningsark!AK459*Beregningsark!J459*Beregningsark!K459*Beregningsark!L459*Beregningsark!N459*Beregningsark!P459*Beregningsark!R459*Beregningsark!S459*Beregningsark!T459*Beregningsark!Y459*Beregningsark!Z459*Beregningsark!AB459*Beregningsark!AD459*Beregningsark!AF459*Beregningsark!AJ459*0.7672))</f>
        <v/>
      </c>
      <c r="K459" s="15" t="str">
        <f>IF(Beregningsark!AQ459="","",IF(OR(I459="Motorvejsstrækning",I459="Frakørselsflettestrækning",I459="Tilkørselsflettestrækning",I459="Motorvejsforgrening",I459="Motorvejssammenløb",I459="Motorvejsvekselstrækning",I459="Sideanlæg"),Beregningsark!AL459*Beregningsark!J459*Beregningsark!K459*Beregningsark!M459*Beregningsark!O459*Beregningsark!P459*Beregningsark!Q459*Beregningsark!R459*Beregningsark!S459*Beregningsark!T459*Beregningsark!Y459*Beregningsark!AA459*Beregningsark!AC459*Beregningsark!AE459*Beregningsark!AG459*Beregningsark!AJ459,Beregningsark!AL459*Beregningsark!J459*Beregningsark!K459*Beregningsark!M459*Beregningsark!O459*Beregningsark!P459*Beregningsark!Q459*Beregningsark!R459*Beregningsark!S459*Beregningsark!T459*Beregningsark!Y459*Beregningsark!AA459*Beregningsark!AC459*Beregningsark!AE459*Beregningsark!AG459*Beregningsark!AJ459*0.8833))</f>
        <v/>
      </c>
      <c r="L459" s="15" t="str">
        <f>IF(Beregningsark!AQ459="","",IF(OR(I459="Motorvejsstrækning",I459="Frakørselsflettestrækning",I459="Tilkørselsflettestrækning",I459="Motorvejsforgrening",I459="Motorvejssammenløb",I459="Motorvejsvekselstrækning",I459="Sideanlæg"),Beregningsark!AM459*Beregningsark!J459*Beregningsark!K459*Beregningsark!M459*Beregningsark!O459*Beregningsark!P459*Beregningsark!Q459*Beregningsark!R459*Beregningsark!S459*Beregningsark!U459*Beregningsark!Y459*Beregningsark!AA459*Beregningsark!AC459*Beregningsark!AE459*Beregningsark!AG459*Beregningsark!AJ459,Beregningsark!AM459*Beregningsark!J459*Beregningsark!K459*Beregningsark!M459*Beregningsark!O459*Beregningsark!P459*Beregningsark!Q459*Beregningsark!R459*Beregningsark!S459*Beregningsark!U459*Beregningsark!Y459*Beregningsark!AA459*Beregningsark!AC459*Beregningsark!AE459*Beregningsark!AG459*Beregningsark!AJ459*1.1176))</f>
        <v/>
      </c>
      <c r="M459" s="15" t="str">
        <f t="shared" si="21"/>
        <v/>
      </c>
      <c r="N459" s="15" t="str">
        <f>IF(Beregningsark!AQ459="","",IF(OR(I459="Motorvejsstrækning",I459="Frakørselsflettestrækning",I459="Tilkørselsflettestrækning",I459="Motorvejsforgrening",I459="Motorvejssammenløb",I459="Motorvejsvekselstrækning",I459="Sideanlæg"),Beregningsark!AN459*Beregningsark!J459*Beregningsark!K459*Beregningsark!L459*Beregningsark!N459*Beregningsark!P459*Beregningsark!R459*Beregningsark!S459*Beregningsark!V459*Beregningsark!Y459*Beregningsark!Z459*Beregningsark!AB459*Beregningsark!AD459*Beregningsark!AH459*Beregningsark!AJ459,Beregningsark!AN459*Beregningsark!J459*Beregningsark!K459*Beregningsark!L459*Beregningsark!N459*Beregningsark!P459*Beregningsark!R459*Beregningsark!S459*Beregningsark!V459*Beregningsark!Y459*Beregningsark!Z459*Beregningsark!AB459*Beregningsark!AD459*Beregningsark!AH459*Beregningsark!AJ459*0.7672))</f>
        <v/>
      </c>
      <c r="O459" s="15" t="str">
        <f>IF(Beregningsark!AQ459="","",IF(OR(I459="Motorvejsstrækning",I459="Frakørselsflettestrækning",I459="Tilkørselsflettestrækning",I459="Motorvejsforgrening",I459="Motorvejssammenløb",I459="Motorvejsvekselstrækning",I459="Sideanlæg"),Beregningsark!AO459*Beregningsark!J459*Beregningsark!K459*Beregningsark!L459*Beregningsark!N459*Beregningsark!P459*Beregningsark!R459*Beregningsark!S459*Beregningsark!W459*Beregningsark!Y459*Beregningsark!Z459*Beregningsark!AB459*Beregningsark!AD459*Beregningsark!AH459*Beregningsark!AJ459,Beregningsark!AO459*Beregningsark!J459*Beregningsark!K459*Beregningsark!L459*Beregningsark!N459*Beregningsark!P459*Beregningsark!R459*Beregningsark!S459*Beregningsark!W459*Beregningsark!Y459*Beregningsark!Z459*Beregningsark!AB459*Beregningsark!AD459*Beregningsark!AH459*Beregningsark!AJ459*0.7672))</f>
        <v/>
      </c>
      <c r="P459" s="15" t="str">
        <f>IF(Beregningsark!AQ459="","",IF(OR(I459="Motorvejsstrækning",I459="Frakørselsflettestrækning",I459="Tilkørselsflettestrækning",I459="Motorvejsforgrening",I459="Motorvejssammenløb",I459="Motorvejsvekselstrækning",I459="Sideanlæg"),Beregningsark!AP459*Beregningsark!J459*Beregningsark!K459*Beregningsark!L459*Beregningsark!N459*Beregningsark!P459*Beregningsark!R459*Beregningsark!S459*Beregningsark!X459*Beregningsark!Y459*Beregningsark!Z459*Beregningsark!AB459*Beregningsark!AD459*Beregningsark!AI459*Beregningsark!AJ459,Beregningsark!AP459*Beregningsark!J459*Beregningsark!K459*Beregningsark!L459*Beregningsark!N459*Beregningsark!P459*Beregningsark!R459*Beregningsark!S459*Beregningsark!X459*Beregningsark!Y459*Beregningsark!Z459*Beregningsark!AB459*Beregningsark!AD459*Beregningsark!AI459*Beregningsark!AJ459*0.7672))</f>
        <v/>
      </c>
      <c r="Q459" s="15" t="str">
        <f t="shared" si="22"/>
        <v/>
      </c>
      <c r="R459" s="17" t="str">
        <f t="shared" si="23"/>
        <v/>
      </c>
    </row>
    <row r="460" spans="1:18" x14ac:dyDescent="0.25">
      <c r="A460" s="4" t="str">
        <f>IF(Inddata!A475="","",Inddata!A475)</f>
        <v/>
      </c>
      <c r="B460" s="4" t="str">
        <f>IF(Inddata!B475="","",Inddata!B475)</f>
        <v/>
      </c>
      <c r="C460" s="4" t="str">
        <f>IF(Inddata!C475="","",Inddata!C475)</f>
        <v/>
      </c>
      <c r="D460" s="4" t="str">
        <f>IF(Inddata!D475="","",Inddata!D475)</f>
        <v/>
      </c>
      <c r="E460" s="4" t="str">
        <f>IF(Inddata!E475="","",Inddata!E475)</f>
        <v/>
      </c>
      <c r="F460" s="4" t="str">
        <f>IF(Inddata!F475="","",Inddata!F475)</f>
        <v/>
      </c>
      <c r="G460" s="4">
        <f>IF(Inddata!G475="","",Inddata!G475)</f>
        <v>0</v>
      </c>
      <c r="H460" s="4" t="str">
        <f>IF(Inddata!H475&gt;0.5,Inddata!H475,"")</f>
        <v/>
      </c>
      <c r="I460" s="4" t="str">
        <f>IF(Inddata!I475="","",Inddata!I475)</f>
        <v/>
      </c>
      <c r="J460" s="15" t="str">
        <f>IF(Beregningsark!AQ460="","",IF(OR(I460="Motorvejsstrækning",I460="Frakørselsflettestrækning",I460="Tilkørselsflettestrækning",I460="Motorvejsforgrening",I460="Motorvejssammenløb",I460="Motorvejsvekselstrækning",I460="Sideanlæg"),Beregningsark!AK460*Beregningsark!J460*Beregningsark!K460*Beregningsark!L460*Beregningsark!N460*Beregningsark!P460*Beregningsark!R460*Beregningsark!S460*Beregningsark!T460*Beregningsark!Y460*Beregningsark!Z460*Beregningsark!AB460*Beregningsark!AD460*Beregningsark!AF460*Beregningsark!AJ460,Beregningsark!AK460*Beregningsark!J460*Beregningsark!K460*Beregningsark!L460*Beregningsark!N460*Beregningsark!P460*Beregningsark!R460*Beregningsark!S460*Beregningsark!T460*Beregningsark!Y460*Beregningsark!Z460*Beregningsark!AB460*Beregningsark!AD460*Beregningsark!AF460*Beregningsark!AJ460*0.7672))</f>
        <v/>
      </c>
      <c r="K460" s="15" t="str">
        <f>IF(Beregningsark!AQ460="","",IF(OR(I460="Motorvejsstrækning",I460="Frakørselsflettestrækning",I460="Tilkørselsflettestrækning",I460="Motorvejsforgrening",I460="Motorvejssammenløb",I460="Motorvejsvekselstrækning",I460="Sideanlæg"),Beregningsark!AL460*Beregningsark!J460*Beregningsark!K460*Beregningsark!M460*Beregningsark!O460*Beregningsark!P460*Beregningsark!Q460*Beregningsark!R460*Beregningsark!S460*Beregningsark!T460*Beregningsark!Y460*Beregningsark!AA460*Beregningsark!AC460*Beregningsark!AE460*Beregningsark!AG460*Beregningsark!AJ460,Beregningsark!AL460*Beregningsark!J460*Beregningsark!K460*Beregningsark!M460*Beregningsark!O460*Beregningsark!P460*Beregningsark!Q460*Beregningsark!R460*Beregningsark!S460*Beregningsark!T460*Beregningsark!Y460*Beregningsark!AA460*Beregningsark!AC460*Beregningsark!AE460*Beregningsark!AG460*Beregningsark!AJ460*0.8833))</f>
        <v/>
      </c>
      <c r="L460" s="15" t="str">
        <f>IF(Beregningsark!AQ460="","",IF(OR(I460="Motorvejsstrækning",I460="Frakørselsflettestrækning",I460="Tilkørselsflettestrækning",I460="Motorvejsforgrening",I460="Motorvejssammenløb",I460="Motorvejsvekselstrækning",I460="Sideanlæg"),Beregningsark!AM460*Beregningsark!J460*Beregningsark!K460*Beregningsark!M460*Beregningsark!O460*Beregningsark!P460*Beregningsark!Q460*Beregningsark!R460*Beregningsark!S460*Beregningsark!U460*Beregningsark!Y460*Beregningsark!AA460*Beregningsark!AC460*Beregningsark!AE460*Beregningsark!AG460*Beregningsark!AJ460,Beregningsark!AM460*Beregningsark!J460*Beregningsark!K460*Beregningsark!M460*Beregningsark!O460*Beregningsark!P460*Beregningsark!Q460*Beregningsark!R460*Beregningsark!S460*Beregningsark!U460*Beregningsark!Y460*Beregningsark!AA460*Beregningsark!AC460*Beregningsark!AE460*Beregningsark!AG460*Beregningsark!AJ460*1.1176))</f>
        <v/>
      </c>
      <c r="M460" s="15" t="str">
        <f t="shared" si="21"/>
        <v/>
      </c>
      <c r="N460" s="15" t="str">
        <f>IF(Beregningsark!AQ460="","",IF(OR(I460="Motorvejsstrækning",I460="Frakørselsflettestrækning",I460="Tilkørselsflettestrækning",I460="Motorvejsforgrening",I460="Motorvejssammenløb",I460="Motorvejsvekselstrækning",I460="Sideanlæg"),Beregningsark!AN460*Beregningsark!J460*Beregningsark!K460*Beregningsark!L460*Beregningsark!N460*Beregningsark!P460*Beregningsark!R460*Beregningsark!S460*Beregningsark!V460*Beregningsark!Y460*Beregningsark!Z460*Beregningsark!AB460*Beregningsark!AD460*Beregningsark!AH460*Beregningsark!AJ460,Beregningsark!AN460*Beregningsark!J460*Beregningsark!K460*Beregningsark!L460*Beregningsark!N460*Beregningsark!P460*Beregningsark!R460*Beregningsark!S460*Beregningsark!V460*Beregningsark!Y460*Beregningsark!Z460*Beregningsark!AB460*Beregningsark!AD460*Beregningsark!AH460*Beregningsark!AJ460*0.7672))</f>
        <v/>
      </c>
      <c r="O460" s="15" t="str">
        <f>IF(Beregningsark!AQ460="","",IF(OR(I460="Motorvejsstrækning",I460="Frakørselsflettestrækning",I460="Tilkørselsflettestrækning",I460="Motorvejsforgrening",I460="Motorvejssammenløb",I460="Motorvejsvekselstrækning",I460="Sideanlæg"),Beregningsark!AO460*Beregningsark!J460*Beregningsark!K460*Beregningsark!L460*Beregningsark!N460*Beregningsark!P460*Beregningsark!R460*Beregningsark!S460*Beregningsark!W460*Beregningsark!Y460*Beregningsark!Z460*Beregningsark!AB460*Beregningsark!AD460*Beregningsark!AH460*Beregningsark!AJ460,Beregningsark!AO460*Beregningsark!J460*Beregningsark!K460*Beregningsark!L460*Beregningsark!N460*Beregningsark!P460*Beregningsark!R460*Beregningsark!S460*Beregningsark!W460*Beregningsark!Y460*Beregningsark!Z460*Beregningsark!AB460*Beregningsark!AD460*Beregningsark!AH460*Beregningsark!AJ460*0.7672))</f>
        <v/>
      </c>
      <c r="P460" s="15" t="str">
        <f>IF(Beregningsark!AQ460="","",IF(OR(I460="Motorvejsstrækning",I460="Frakørselsflettestrækning",I460="Tilkørselsflettestrækning",I460="Motorvejsforgrening",I460="Motorvejssammenløb",I460="Motorvejsvekselstrækning",I460="Sideanlæg"),Beregningsark!AP460*Beregningsark!J460*Beregningsark!K460*Beregningsark!L460*Beregningsark!N460*Beregningsark!P460*Beregningsark!R460*Beregningsark!S460*Beregningsark!X460*Beregningsark!Y460*Beregningsark!Z460*Beregningsark!AB460*Beregningsark!AD460*Beregningsark!AI460*Beregningsark!AJ460,Beregningsark!AP460*Beregningsark!J460*Beregningsark!K460*Beregningsark!L460*Beregningsark!N460*Beregningsark!P460*Beregningsark!R460*Beregningsark!S460*Beregningsark!X460*Beregningsark!Y460*Beregningsark!Z460*Beregningsark!AB460*Beregningsark!AD460*Beregningsark!AI460*Beregningsark!AJ460*0.7672))</f>
        <v/>
      </c>
      <c r="Q460" s="15" t="str">
        <f t="shared" si="22"/>
        <v/>
      </c>
      <c r="R460" s="17" t="str">
        <f t="shared" si="23"/>
        <v/>
      </c>
    </row>
    <row r="461" spans="1:18" x14ac:dyDescent="0.25">
      <c r="A461" s="4" t="str">
        <f>IF(Inddata!A476="","",Inddata!A476)</f>
        <v/>
      </c>
      <c r="B461" s="4" t="str">
        <f>IF(Inddata!B476="","",Inddata!B476)</f>
        <v/>
      </c>
      <c r="C461" s="4" t="str">
        <f>IF(Inddata!C476="","",Inddata!C476)</f>
        <v/>
      </c>
      <c r="D461" s="4" t="str">
        <f>IF(Inddata!D476="","",Inddata!D476)</f>
        <v/>
      </c>
      <c r="E461" s="4" t="str">
        <f>IF(Inddata!E476="","",Inddata!E476)</f>
        <v/>
      </c>
      <c r="F461" s="4" t="str">
        <f>IF(Inddata!F476="","",Inddata!F476)</f>
        <v/>
      </c>
      <c r="G461" s="4">
        <f>IF(Inddata!G476="","",Inddata!G476)</f>
        <v>0</v>
      </c>
      <c r="H461" s="4" t="str">
        <f>IF(Inddata!H476&gt;0.5,Inddata!H476,"")</f>
        <v/>
      </c>
      <c r="I461" s="4" t="str">
        <f>IF(Inddata!I476="","",Inddata!I476)</f>
        <v/>
      </c>
      <c r="J461" s="15" t="str">
        <f>IF(Beregningsark!AQ461="","",IF(OR(I461="Motorvejsstrækning",I461="Frakørselsflettestrækning",I461="Tilkørselsflettestrækning",I461="Motorvejsforgrening",I461="Motorvejssammenløb",I461="Motorvejsvekselstrækning",I461="Sideanlæg"),Beregningsark!AK461*Beregningsark!J461*Beregningsark!K461*Beregningsark!L461*Beregningsark!N461*Beregningsark!P461*Beregningsark!R461*Beregningsark!S461*Beregningsark!T461*Beregningsark!Y461*Beregningsark!Z461*Beregningsark!AB461*Beregningsark!AD461*Beregningsark!AF461*Beregningsark!AJ461,Beregningsark!AK461*Beregningsark!J461*Beregningsark!K461*Beregningsark!L461*Beregningsark!N461*Beregningsark!P461*Beregningsark!R461*Beregningsark!S461*Beregningsark!T461*Beregningsark!Y461*Beregningsark!Z461*Beregningsark!AB461*Beregningsark!AD461*Beregningsark!AF461*Beregningsark!AJ461*0.7672))</f>
        <v/>
      </c>
      <c r="K461" s="15" t="str">
        <f>IF(Beregningsark!AQ461="","",IF(OR(I461="Motorvejsstrækning",I461="Frakørselsflettestrækning",I461="Tilkørselsflettestrækning",I461="Motorvejsforgrening",I461="Motorvejssammenløb",I461="Motorvejsvekselstrækning",I461="Sideanlæg"),Beregningsark!AL461*Beregningsark!J461*Beregningsark!K461*Beregningsark!M461*Beregningsark!O461*Beregningsark!P461*Beregningsark!Q461*Beregningsark!R461*Beregningsark!S461*Beregningsark!T461*Beregningsark!Y461*Beregningsark!AA461*Beregningsark!AC461*Beregningsark!AE461*Beregningsark!AG461*Beregningsark!AJ461,Beregningsark!AL461*Beregningsark!J461*Beregningsark!K461*Beregningsark!M461*Beregningsark!O461*Beregningsark!P461*Beregningsark!Q461*Beregningsark!R461*Beregningsark!S461*Beregningsark!T461*Beregningsark!Y461*Beregningsark!AA461*Beregningsark!AC461*Beregningsark!AE461*Beregningsark!AG461*Beregningsark!AJ461*0.8833))</f>
        <v/>
      </c>
      <c r="L461" s="15" t="str">
        <f>IF(Beregningsark!AQ461="","",IF(OR(I461="Motorvejsstrækning",I461="Frakørselsflettestrækning",I461="Tilkørselsflettestrækning",I461="Motorvejsforgrening",I461="Motorvejssammenløb",I461="Motorvejsvekselstrækning",I461="Sideanlæg"),Beregningsark!AM461*Beregningsark!J461*Beregningsark!K461*Beregningsark!M461*Beregningsark!O461*Beregningsark!P461*Beregningsark!Q461*Beregningsark!R461*Beregningsark!S461*Beregningsark!U461*Beregningsark!Y461*Beregningsark!AA461*Beregningsark!AC461*Beregningsark!AE461*Beregningsark!AG461*Beregningsark!AJ461,Beregningsark!AM461*Beregningsark!J461*Beregningsark!K461*Beregningsark!M461*Beregningsark!O461*Beregningsark!P461*Beregningsark!Q461*Beregningsark!R461*Beregningsark!S461*Beregningsark!U461*Beregningsark!Y461*Beregningsark!AA461*Beregningsark!AC461*Beregningsark!AE461*Beregningsark!AG461*Beregningsark!AJ461*1.1176))</f>
        <v/>
      </c>
      <c r="M461" s="15" t="str">
        <f t="shared" si="21"/>
        <v/>
      </c>
      <c r="N461" s="15" t="str">
        <f>IF(Beregningsark!AQ461="","",IF(OR(I461="Motorvejsstrækning",I461="Frakørselsflettestrækning",I461="Tilkørselsflettestrækning",I461="Motorvejsforgrening",I461="Motorvejssammenløb",I461="Motorvejsvekselstrækning",I461="Sideanlæg"),Beregningsark!AN461*Beregningsark!J461*Beregningsark!K461*Beregningsark!L461*Beregningsark!N461*Beregningsark!P461*Beregningsark!R461*Beregningsark!S461*Beregningsark!V461*Beregningsark!Y461*Beregningsark!Z461*Beregningsark!AB461*Beregningsark!AD461*Beregningsark!AH461*Beregningsark!AJ461,Beregningsark!AN461*Beregningsark!J461*Beregningsark!K461*Beregningsark!L461*Beregningsark!N461*Beregningsark!P461*Beregningsark!R461*Beregningsark!S461*Beregningsark!V461*Beregningsark!Y461*Beregningsark!Z461*Beregningsark!AB461*Beregningsark!AD461*Beregningsark!AH461*Beregningsark!AJ461*0.7672))</f>
        <v/>
      </c>
      <c r="O461" s="15" t="str">
        <f>IF(Beregningsark!AQ461="","",IF(OR(I461="Motorvejsstrækning",I461="Frakørselsflettestrækning",I461="Tilkørselsflettestrækning",I461="Motorvejsforgrening",I461="Motorvejssammenløb",I461="Motorvejsvekselstrækning",I461="Sideanlæg"),Beregningsark!AO461*Beregningsark!J461*Beregningsark!K461*Beregningsark!L461*Beregningsark!N461*Beregningsark!P461*Beregningsark!R461*Beregningsark!S461*Beregningsark!W461*Beregningsark!Y461*Beregningsark!Z461*Beregningsark!AB461*Beregningsark!AD461*Beregningsark!AH461*Beregningsark!AJ461,Beregningsark!AO461*Beregningsark!J461*Beregningsark!K461*Beregningsark!L461*Beregningsark!N461*Beregningsark!P461*Beregningsark!R461*Beregningsark!S461*Beregningsark!W461*Beregningsark!Y461*Beregningsark!Z461*Beregningsark!AB461*Beregningsark!AD461*Beregningsark!AH461*Beregningsark!AJ461*0.7672))</f>
        <v/>
      </c>
      <c r="P461" s="15" t="str">
        <f>IF(Beregningsark!AQ461="","",IF(OR(I461="Motorvejsstrækning",I461="Frakørselsflettestrækning",I461="Tilkørselsflettestrækning",I461="Motorvejsforgrening",I461="Motorvejssammenløb",I461="Motorvejsvekselstrækning",I461="Sideanlæg"),Beregningsark!AP461*Beregningsark!J461*Beregningsark!K461*Beregningsark!L461*Beregningsark!N461*Beregningsark!P461*Beregningsark!R461*Beregningsark!S461*Beregningsark!X461*Beregningsark!Y461*Beregningsark!Z461*Beregningsark!AB461*Beregningsark!AD461*Beregningsark!AI461*Beregningsark!AJ461,Beregningsark!AP461*Beregningsark!J461*Beregningsark!K461*Beregningsark!L461*Beregningsark!N461*Beregningsark!P461*Beregningsark!R461*Beregningsark!S461*Beregningsark!X461*Beregningsark!Y461*Beregningsark!Z461*Beregningsark!AB461*Beregningsark!AD461*Beregningsark!AI461*Beregningsark!AJ461*0.7672))</f>
        <v/>
      </c>
      <c r="Q461" s="15" t="str">
        <f t="shared" si="22"/>
        <v/>
      </c>
      <c r="R461" s="17" t="str">
        <f t="shared" si="23"/>
        <v/>
      </c>
    </row>
    <row r="462" spans="1:18" x14ac:dyDescent="0.25">
      <c r="A462" s="4" t="str">
        <f>IF(Inddata!A477="","",Inddata!A477)</f>
        <v/>
      </c>
      <c r="B462" s="4" t="str">
        <f>IF(Inddata!B477="","",Inddata!B477)</f>
        <v/>
      </c>
      <c r="C462" s="4" t="str">
        <f>IF(Inddata!C477="","",Inddata!C477)</f>
        <v/>
      </c>
      <c r="D462" s="4" t="str">
        <f>IF(Inddata!D477="","",Inddata!D477)</f>
        <v/>
      </c>
      <c r="E462" s="4" t="str">
        <f>IF(Inddata!E477="","",Inddata!E477)</f>
        <v/>
      </c>
      <c r="F462" s="4" t="str">
        <f>IF(Inddata!F477="","",Inddata!F477)</f>
        <v/>
      </c>
      <c r="G462" s="4">
        <f>IF(Inddata!G477="","",Inddata!G477)</f>
        <v>0</v>
      </c>
      <c r="H462" s="4" t="str">
        <f>IF(Inddata!H477&gt;0.5,Inddata!H477,"")</f>
        <v/>
      </c>
      <c r="I462" s="4" t="str">
        <f>IF(Inddata!I477="","",Inddata!I477)</f>
        <v/>
      </c>
      <c r="J462" s="15" t="str">
        <f>IF(Beregningsark!AQ462="","",IF(OR(I462="Motorvejsstrækning",I462="Frakørselsflettestrækning",I462="Tilkørselsflettestrækning",I462="Motorvejsforgrening",I462="Motorvejssammenløb",I462="Motorvejsvekselstrækning",I462="Sideanlæg"),Beregningsark!AK462*Beregningsark!J462*Beregningsark!K462*Beregningsark!L462*Beregningsark!N462*Beregningsark!P462*Beregningsark!R462*Beregningsark!S462*Beregningsark!T462*Beregningsark!Y462*Beregningsark!Z462*Beregningsark!AB462*Beregningsark!AD462*Beregningsark!AF462*Beregningsark!AJ462,Beregningsark!AK462*Beregningsark!J462*Beregningsark!K462*Beregningsark!L462*Beregningsark!N462*Beregningsark!P462*Beregningsark!R462*Beregningsark!S462*Beregningsark!T462*Beregningsark!Y462*Beregningsark!Z462*Beregningsark!AB462*Beregningsark!AD462*Beregningsark!AF462*Beregningsark!AJ462*0.7672))</f>
        <v/>
      </c>
      <c r="K462" s="15" t="str">
        <f>IF(Beregningsark!AQ462="","",IF(OR(I462="Motorvejsstrækning",I462="Frakørselsflettestrækning",I462="Tilkørselsflettestrækning",I462="Motorvejsforgrening",I462="Motorvejssammenløb",I462="Motorvejsvekselstrækning",I462="Sideanlæg"),Beregningsark!AL462*Beregningsark!J462*Beregningsark!K462*Beregningsark!M462*Beregningsark!O462*Beregningsark!P462*Beregningsark!Q462*Beregningsark!R462*Beregningsark!S462*Beregningsark!T462*Beregningsark!Y462*Beregningsark!AA462*Beregningsark!AC462*Beregningsark!AE462*Beregningsark!AG462*Beregningsark!AJ462,Beregningsark!AL462*Beregningsark!J462*Beregningsark!K462*Beregningsark!M462*Beregningsark!O462*Beregningsark!P462*Beregningsark!Q462*Beregningsark!R462*Beregningsark!S462*Beregningsark!T462*Beregningsark!Y462*Beregningsark!AA462*Beregningsark!AC462*Beregningsark!AE462*Beregningsark!AG462*Beregningsark!AJ462*0.8833))</f>
        <v/>
      </c>
      <c r="L462" s="15" t="str">
        <f>IF(Beregningsark!AQ462="","",IF(OR(I462="Motorvejsstrækning",I462="Frakørselsflettestrækning",I462="Tilkørselsflettestrækning",I462="Motorvejsforgrening",I462="Motorvejssammenløb",I462="Motorvejsvekselstrækning",I462="Sideanlæg"),Beregningsark!AM462*Beregningsark!J462*Beregningsark!K462*Beregningsark!M462*Beregningsark!O462*Beregningsark!P462*Beregningsark!Q462*Beregningsark!R462*Beregningsark!S462*Beregningsark!U462*Beregningsark!Y462*Beregningsark!AA462*Beregningsark!AC462*Beregningsark!AE462*Beregningsark!AG462*Beregningsark!AJ462,Beregningsark!AM462*Beregningsark!J462*Beregningsark!K462*Beregningsark!M462*Beregningsark!O462*Beregningsark!P462*Beregningsark!Q462*Beregningsark!R462*Beregningsark!S462*Beregningsark!U462*Beregningsark!Y462*Beregningsark!AA462*Beregningsark!AC462*Beregningsark!AE462*Beregningsark!AG462*Beregningsark!AJ462*1.1176))</f>
        <v/>
      </c>
      <c r="M462" s="15" t="str">
        <f t="shared" si="21"/>
        <v/>
      </c>
      <c r="N462" s="15" t="str">
        <f>IF(Beregningsark!AQ462="","",IF(OR(I462="Motorvejsstrækning",I462="Frakørselsflettestrækning",I462="Tilkørselsflettestrækning",I462="Motorvejsforgrening",I462="Motorvejssammenløb",I462="Motorvejsvekselstrækning",I462="Sideanlæg"),Beregningsark!AN462*Beregningsark!J462*Beregningsark!K462*Beregningsark!L462*Beregningsark!N462*Beregningsark!P462*Beregningsark!R462*Beregningsark!S462*Beregningsark!V462*Beregningsark!Y462*Beregningsark!Z462*Beregningsark!AB462*Beregningsark!AD462*Beregningsark!AH462*Beregningsark!AJ462,Beregningsark!AN462*Beregningsark!J462*Beregningsark!K462*Beregningsark!L462*Beregningsark!N462*Beregningsark!P462*Beregningsark!R462*Beregningsark!S462*Beregningsark!V462*Beregningsark!Y462*Beregningsark!Z462*Beregningsark!AB462*Beregningsark!AD462*Beregningsark!AH462*Beregningsark!AJ462*0.7672))</f>
        <v/>
      </c>
      <c r="O462" s="15" t="str">
        <f>IF(Beregningsark!AQ462="","",IF(OR(I462="Motorvejsstrækning",I462="Frakørselsflettestrækning",I462="Tilkørselsflettestrækning",I462="Motorvejsforgrening",I462="Motorvejssammenløb",I462="Motorvejsvekselstrækning",I462="Sideanlæg"),Beregningsark!AO462*Beregningsark!J462*Beregningsark!K462*Beregningsark!L462*Beregningsark!N462*Beregningsark!P462*Beregningsark!R462*Beregningsark!S462*Beregningsark!W462*Beregningsark!Y462*Beregningsark!Z462*Beregningsark!AB462*Beregningsark!AD462*Beregningsark!AH462*Beregningsark!AJ462,Beregningsark!AO462*Beregningsark!J462*Beregningsark!K462*Beregningsark!L462*Beregningsark!N462*Beregningsark!P462*Beregningsark!R462*Beregningsark!S462*Beregningsark!W462*Beregningsark!Y462*Beregningsark!Z462*Beregningsark!AB462*Beregningsark!AD462*Beregningsark!AH462*Beregningsark!AJ462*0.7672))</f>
        <v/>
      </c>
      <c r="P462" s="15" t="str">
        <f>IF(Beregningsark!AQ462="","",IF(OR(I462="Motorvejsstrækning",I462="Frakørselsflettestrækning",I462="Tilkørselsflettestrækning",I462="Motorvejsforgrening",I462="Motorvejssammenløb",I462="Motorvejsvekselstrækning",I462="Sideanlæg"),Beregningsark!AP462*Beregningsark!J462*Beregningsark!K462*Beregningsark!L462*Beregningsark!N462*Beregningsark!P462*Beregningsark!R462*Beregningsark!S462*Beregningsark!X462*Beregningsark!Y462*Beregningsark!Z462*Beregningsark!AB462*Beregningsark!AD462*Beregningsark!AI462*Beregningsark!AJ462,Beregningsark!AP462*Beregningsark!J462*Beregningsark!K462*Beregningsark!L462*Beregningsark!N462*Beregningsark!P462*Beregningsark!R462*Beregningsark!S462*Beregningsark!X462*Beregningsark!Y462*Beregningsark!Z462*Beregningsark!AB462*Beregningsark!AD462*Beregningsark!AI462*Beregningsark!AJ462*0.7672))</f>
        <v/>
      </c>
      <c r="Q462" s="15" t="str">
        <f t="shared" si="22"/>
        <v/>
      </c>
      <c r="R462" s="17" t="str">
        <f t="shared" si="23"/>
        <v/>
      </c>
    </row>
    <row r="463" spans="1:18" x14ac:dyDescent="0.25">
      <c r="A463" s="4" t="str">
        <f>IF(Inddata!A478="","",Inddata!A478)</f>
        <v/>
      </c>
      <c r="B463" s="4" t="str">
        <f>IF(Inddata!B478="","",Inddata!B478)</f>
        <v/>
      </c>
      <c r="C463" s="4" t="str">
        <f>IF(Inddata!C478="","",Inddata!C478)</f>
        <v/>
      </c>
      <c r="D463" s="4" t="str">
        <f>IF(Inddata!D478="","",Inddata!D478)</f>
        <v/>
      </c>
      <c r="E463" s="4" t="str">
        <f>IF(Inddata!E478="","",Inddata!E478)</f>
        <v/>
      </c>
      <c r="F463" s="4" t="str">
        <f>IF(Inddata!F478="","",Inddata!F478)</f>
        <v/>
      </c>
      <c r="G463" s="4">
        <f>IF(Inddata!G478="","",Inddata!G478)</f>
        <v>0</v>
      </c>
      <c r="H463" s="4" t="str">
        <f>IF(Inddata!H478&gt;0.5,Inddata!H478,"")</f>
        <v/>
      </c>
      <c r="I463" s="4" t="str">
        <f>IF(Inddata!I478="","",Inddata!I478)</f>
        <v/>
      </c>
      <c r="J463" s="15" t="str">
        <f>IF(Beregningsark!AQ463="","",IF(OR(I463="Motorvejsstrækning",I463="Frakørselsflettestrækning",I463="Tilkørselsflettestrækning",I463="Motorvejsforgrening",I463="Motorvejssammenløb",I463="Motorvejsvekselstrækning",I463="Sideanlæg"),Beregningsark!AK463*Beregningsark!J463*Beregningsark!K463*Beregningsark!L463*Beregningsark!N463*Beregningsark!P463*Beregningsark!R463*Beregningsark!S463*Beregningsark!T463*Beregningsark!Y463*Beregningsark!Z463*Beregningsark!AB463*Beregningsark!AD463*Beregningsark!AF463*Beregningsark!AJ463,Beregningsark!AK463*Beregningsark!J463*Beregningsark!K463*Beregningsark!L463*Beregningsark!N463*Beregningsark!P463*Beregningsark!R463*Beregningsark!S463*Beregningsark!T463*Beregningsark!Y463*Beregningsark!Z463*Beregningsark!AB463*Beregningsark!AD463*Beregningsark!AF463*Beregningsark!AJ463*0.7672))</f>
        <v/>
      </c>
      <c r="K463" s="15" t="str">
        <f>IF(Beregningsark!AQ463="","",IF(OR(I463="Motorvejsstrækning",I463="Frakørselsflettestrækning",I463="Tilkørselsflettestrækning",I463="Motorvejsforgrening",I463="Motorvejssammenløb",I463="Motorvejsvekselstrækning",I463="Sideanlæg"),Beregningsark!AL463*Beregningsark!J463*Beregningsark!K463*Beregningsark!M463*Beregningsark!O463*Beregningsark!P463*Beregningsark!Q463*Beregningsark!R463*Beregningsark!S463*Beregningsark!T463*Beregningsark!Y463*Beregningsark!AA463*Beregningsark!AC463*Beregningsark!AE463*Beregningsark!AG463*Beregningsark!AJ463,Beregningsark!AL463*Beregningsark!J463*Beregningsark!K463*Beregningsark!M463*Beregningsark!O463*Beregningsark!P463*Beregningsark!Q463*Beregningsark!R463*Beregningsark!S463*Beregningsark!T463*Beregningsark!Y463*Beregningsark!AA463*Beregningsark!AC463*Beregningsark!AE463*Beregningsark!AG463*Beregningsark!AJ463*0.8833))</f>
        <v/>
      </c>
      <c r="L463" s="15" t="str">
        <f>IF(Beregningsark!AQ463="","",IF(OR(I463="Motorvejsstrækning",I463="Frakørselsflettestrækning",I463="Tilkørselsflettestrækning",I463="Motorvejsforgrening",I463="Motorvejssammenløb",I463="Motorvejsvekselstrækning",I463="Sideanlæg"),Beregningsark!AM463*Beregningsark!J463*Beregningsark!K463*Beregningsark!M463*Beregningsark!O463*Beregningsark!P463*Beregningsark!Q463*Beregningsark!R463*Beregningsark!S463*Beregningsark!U463*Beregningsark!Y463*Beregningsark!AA463*Beregningsark!AC463*Beregningsark!AE463*Beregningsark!AG463*Beregningsark!AJ463,Beregningsark!AM463*Beregningsark!J463*Beregningsark!K463*Beregningsark!M463*Beregningsark!O463*Beregningsark!P463*Beregningsark!Q463*Beregningsark!R463*Beregningsark!S463*Beregningsark!U463*Beregningsark!Y463*Beregningsark!AA463*Beregningsark!AC463*Beregningsark!AE463*Beregningsark!AG463*Beregningsark!AJ463*1.1176))</f>
        <v/>
      </c>
      <c r="M463" s="15" t="str">
        <f t="shared" si="21"/>
        <v/>
      </c>
      <c r="N463" s="15" t="str">
        <f>IF(Beregningsark!AQ463="","",IF(OR(I463="Motorvejsstrækning",I463="Frakørselsflettestrækning",I463="Tilkørselsflettestrækning",I463="Motorvejsforgrening",I463="Motorvejssammenløb",I463="Motorvejsvekselstrækning",I463="Sideanlæg"),Beregningsark!AN463*Beregningsark!J463*Beregningsark!K463*Beregningsark!L463*Beregningsark!N463*Beregningsark!P463*Beregningsark!R463*Beregningsark!S463*Beregningsark!V463*Beregningsark!Y463*Beregningsark!Z463*Beregningsark!AB463*Beregningsark!AD463*Beregningsark!AH463*Beregningsark!AJ463,Beregningsark!AN463*Beregningsark!J463*Beregningsark!K463*Beregningsark!L463*Beregningsark!N463*Beregningsark!P463*Beregningsark!R463*Beregningsark!S463*Beregningsark!V463*Beregningsark!Y463*Beregningsark!Z463*Beregningsark!AB463*Beregningsark!AD463*Beregningsark!AH463*Beregningsark!AJ463*0.7672))</f>
        <v/>
      </c>
      <c r="O463" s="15" t="str">
        <f>IF(Beregningsark!AQ463="","",IF(OR(I463="Motorvejsstrækning",I463="Frakørselsflettestrækning",I463="Tilkørselsflettestrækning",I463="Motorvejsforgrening",I463="Motorvejssammenløb",I463="Motorvejsvekselstrækning",I463="Sideanlæg"),Beregningsark!AO463*Beregningsark!J463*Beregningsark!K463*Beregningsark!L463*Beregningsark!N463*Beregningsark!P463*Beregningsark!R463*Beregningsark!S463*Beregningsark!W463*Beregningsark!Y463*Beregningsark!Z463*Beregningsark!AB463*Beregningsark!AD463*Beregningsark!AH463*Beregningsark!AJ463,Beregningsark!AO463*Beregningsark!J463*Beregningsark!K463*Beregningsark!L463*Beregningsark!N463*Beregningsark!P463*Beregningsark!R463*Beregningsark!S463*Beregningsark!W463*Beregningsark!Y463*Beregningsark!Z463*Beregningsark!AB463*Beregningsark!AD463*Beregningsark!AH463*Beregningsark!AJ463*0.7672))</f>
        <v/>
      </c>
      <c r="P463" s="15" t="str">
        <f>IF(Beregningsark!AQ463="","",IF(OR(I463="Motorvejsstrækning",I463="Frakørselsflettestrækning",I463="Tilkørselsflettestrækning",I463="Motorvejsforgrening",I463="Motorvejssammenløb",I463="Motorvejsvekselstrækning",I463="Sideanlæg"),Beregningsark!AP463*Beregningsark!J463*Beregningsark!K463*Beregningsark!L463*Beregningsark!N463*Beregningsark!P463*Beregningsark!R463*Beregningsark!S463*Beregningsark!X463*Beregningsark!Y463*Beregningsark!Z463*Beregningsark!AB463*Beregningsark!AD463*Beregningsark!AI463*Beregningsark!AJ463,Beregningsark!AP463*Beregningsark!J463*Beregningsark!K463*Beregningsark!L463*Beregningsark!N463*Beregningsark!P463*Beregningsark!R463*Beregningsark!S463*Beregningsark!X463*Beregningsark!Y463*Beregningsark!Z463*Beregningsark!AB463*Beregningsark!AD463*Beregningsark!AI463*Beregningsark!AJ463*0.7672))</f>
        <v/>
      </c>
      <c r="Q463" s="15" t="str">
        <f t="shared" si="22"/>
        <v/>
      </c>
      <c r="R463" s="17" t="str">
        <f t="shared" si="23"/>
        <v/>
      </c>
    </row>
    <row r="464" spans="1:18" x14ac:dyDescent="0.25">
      <c r="A464" s="4" t="str">
        <f>IF(Inddata!A479="","",Inddata!A479)</f>
        <v/>
      </c>
      <c r="B464" s="4" t="str">
        <f>IF(Inddata!B479="","",Inddata!B479)</f>
        <v/>
      </c>
      <c r="C464" s="4" t="str">
        <f>IF(Inddata!C479="","",Inddata!C479)</f>
        <v/>
      </c>
      <c r="D464" s="4" t="str">
        <f>IF(Inddata!D479="","",Inddata!D479)</f>
        <v/>
      </c>
      <c r="E464" s="4" t="str">
        <f>IF(Inddata!E479="","",Inddata!E479)</f>
        <v/>
      </c>
      <c r="F464" s="4" t="str">
        <f>IF(Inddata!F479="","",Inddata!F479)</f>
        <v/>
      </c>
      <c r="G464" s="4">
        <f>IF(Inddata!G479="","",Inddata!G479)</f>
        <v>0</v>
      </c>
      <c r="H464" s="4" t="str">
        <f>IF(Inddata!H479&gt;0.5,Inddata!H479,"")</f>
        <v/>
      </c>
      <c r="I464" s="4" t="str">
        <f>IF(Inddata!I479="","",Inddata!I479)</f>
        <v/>
      </c>
      <c r="J464" s="15" t="str">
        <f>IF(Beregningsark!AQ464="","",IF(OR(I464="Motorvejsstrækning",I464="Frakørselsflettestrækning",I464="Tilkørselsflettestrækning",I464="Motorvejsforgrening",I464="Motorvejssammenløb",I464="Motorvejsvekselstrækning",I464="Sideanlæg"),Beregningsark!AK464*Beregningsark!J464*Beregningsark!K464*Beregningsark!L464*Beregningsark!N464*Beregningsark!P464*Beregningsark!R464*Beregningsark!S464*Beregningsark!T464*Beregningsark!Y464*Beregningsark!Z464*Beregningsark!AB464*Beregningsark!AD464*Beregningsark!AF464*Beregningsark!AJ464,Beregningsark!AK464*Beregningsark!J464*Beregningsark!K464*Beregningsark!L464*Beregningsark!N464*Beregningsark!P464*Beregningsark!R464*Beregningsark!S464*Beregningsark!T464*Beregningsark!Y464*Beregningsark!Z464*Beregningsark!AB464*Beregningsark!AD464*Beregningsark!AF464*Beregningsark!AJ464*0.7672))</f>
        <v/>
      </c>
      <c r="K464" s="15" t="str">
        <f>IF(Beregningsark!AQ464="","",IF(OR(I464="Motorvejsstrækning",I464="Frakørselsflettestrækning",I464="Tilkørselsflettestrækning",I464="Motorvejsforgrening",I464="Motorvejssammenløb",I464="Motorvejsvekselstrækning",I464="Sideanlæg"),Beregningsark!AL464*Beregningsark!J464*Beregningsark!K464*Beregningsark!M464*Beregningsark!O464*Beregningsark!P464*Beregningsark!Q464*Beregningsark!R464*Beregningsark!S464*Beregningsark!T464*Beregningsark!Y464*Beregningsark!AA464*Beregningsark!AC464*Beregningsark!AE464*Beregningsark!AG464*Beregningsark!AJ464,Beregningsark!AL464*Beregningsark!J464*Beregningsark!K464*Beregningsark!M464*Beregningsark!O464*Beregningsark!P464*Beregningsark!Q464*Beregningsark!R464*Beregningsark!S464*Beregningsark!T464*Beregningsark!Y464*Beregningsark!AA464*Beregningsark!AC464*Beregningsark!AE464*Beregningsark!AG464*Beregningsark!AJ464*0.8833))</f>
        <v/>
      </c>
      <c r="L464" s="15" t="str">
        <f>IF(Beregningsark!AQ464="","",IF(OR(I464="Motorvejsstrækning",I464="Frakørselsflettestrækning",I464="Tilkørselsflettestrækning",I464="Motorvejsforgrening",I464="Motorvejssammenløb",I464="Motorvejsvekselstrækning",I464="Sideanlæg"),Beregningsark!AM464*Beregningsark!J464*Beregningsark!K464*Beregningsark!M464*Beregningsark!O464*Beregningsark!P464*Beregningsark!Q464*Beregningsark!R464*Beregningsark!S464*Beregningsark!U464*Beregningsark!Y464*Beregningsark!AA464*Beregningsark!AC464*Beregningsark!AE464*Beregningsark!AG464*Beregningsark!AJ464,Beregningsark!AM464*Beregningsark!J464*Beregningsark!K464*Beregningsark!M464*Beregningsark!O464*Beregningsark!P464*Beregningsark!Q464*Beregningsark!R464*Beregningsark!S464*Beregningsark!U464*Beregningsark!Y464*Beregningsark!AA464*Beregningsark!AC464*Beregningsark!AE464*Beregningsark!AG464*Beregningsark!AJ464*1.1176))</f>
        <v/>
      </c>
      <c r="M464" s="15" t="str">
        <f t="shared" si="21"/>
        <v/>
      </c>
      <c r="N464" s="15" t="str">
        <f>IF(Beregningsark!AQ464="","",IF(OR(I464="Motorvejsstrækning",I464="Frakørselsflettestrækning",I464="Tilkørselsflettestrækning",I464="Motorvejsforgrening",I464="Motorvejssammenløb",I464="Motorvejsvekselstrækning",I464="Sideanlæg"),Beregningsark!AN464*Beregningsark!J464*Beregningsark!K464*Beregningsark!L464*Beregningsark!N464*Beregningsark!P464*Beregningsark!R464*Beregningsark!S464*Beregningsark!V464*Beregningsark!Y464*Beregningsark!Z464*Beregningsark!AB464*Beregningsark!AD464*Beregningsark!AH464*Beregningsark!AJ464,Beregningsark!AN464*Beregningsark!J464*Beregningsark!K464*Beregningsark!L464*Beregningsark!N464*Beregningsark!P464*Beregningsark!R464*Beregningsark!S464*Beregningsark!V464*Beregningsark!Y464*Beregningsark!Z464*Beregningsark!AB464*Beregningsark!AD464*Beregningsark!AH464*Beregningsark!AJ464*0.7672))</f>
        <v/>
      </c>
      <c r="O464" s="15" t="str">
        <f>IF(Beregningsark!AQ464="","",IF(OR(I464="Motorvejsstrækning",I464="Frakørselsflettestrækning",I464="Tilkørselsflettestrækning",I464="Motorvejsforgrening",I464="Motorvejssammenløb",I464="Motorvejsvekselstrækning",I464="Sideanlæg"),Beregningsark!AO464*Beregningsark!J464*Beregningsark!K464*Beregningsark!L464*Beregningsark!N464*Beregningsark!P464*Beregningsark!R464*Beregningsark!S464*Beregningsark!W464*Beregningsark!Y464*Beregningsark!Z464*Beregningsark!AB464*Beregningsark!AD464*Beregningsark!AH464*Beregningsark!AJ464,Beregningsark!AO464*Beregningsark!J464*Beregningsark!K464*Beregningsark!L464*Beregningsark!N464*Beregningsark!P464*Beregningsark!R464*Beregningsark!S464*Beregningsark!W464*Beregningsark!Y464*Beregningsark!Z464*Beregningsark!AB464*Beregningsark!AD464*Beregningsark!AH464*Beregningsark!AJ464*0.7672))</f>
        <v/>
      </c>
      <c r="P464" s="15" t="str">
        <f>IF(Beregningsark!AQ464="","",IF(OR(I464="Motorvejsstrækning",I464="Frakørselsflettestrækning",I464="Tilkørselsflettestrækning",I464="Motorvejsforgrening",I464="Motorvejssammenløb",I464="Motorvejsvekselstrækning",I464="Sideanlæg"),Beregningsark!AP464*Beregningsark!J464*Beregningsark!K464*Beregningsark!L464*Beregningsark!N464*Beregningsark!P464*Beregningsark!R464*Beregningsark!S464*Beregningsark!X464*Beregningsark!Y464*Beregningsark!Z464*Beregningsark!AB464*Beregningsark!AD464*Beregningsark!AI464*Beregningsark!AJ464,Beregningsark!AP464*Beregningsark!J464*Beregningsark!K464*Beregningsark!L464*Beregningsark!N464*Beregningsark!P464*Beregningsark!R464*Beregningsark!S464*Beregningsark!X464*Beregningsark!Y464*Beregningsark!Z464*Beregningsark!AB464*Beregningsark!AD464*Beregningsark!AI464*Beregningsark!AJ464*0.7672))</f>
        <v/>
      </c>
      <c r="Q464" s="15" t="str">
        <f t="shared" si="22"/>
        <v/>
      </c>
      <c r="R464" s="17" t="str">
        <f t="shared" si="23"/>
        <v/>
      </c>
    </row>
    <row r="465" spans="1:18" x14ac:dyDescent="0.25">
      <c r="A465" s="4" t="str">
        <f>IF(Inddata!A480="","",Inddata!A480)</f>
        <v/>
      </c>
      <c r="B465" s="4" t="str">
        <f>IF(Inddata!B480="","",Inddata!B480)</f>
        <v/>
      </c>
      <c r="C465" s="4" t="str">
        <f>IF(Inddata!C480="","",Inddata!C480)</f>
        <v/>
      </c>
      <c r="D465" s="4" t="str">
        <f>IF(Inddata!D480="","",Inddata!D480)</f>
        <v/>
      </c>
      <c r="E465" s="4" t="str">
        <f>IF(Inddata!E480="","",Inddata!E480)</f>
        <v/>
      </c>
      <c r="F465" s="4" t="str">
        <f>IF(Inddata!F480="","",Inddata!F480)</f>
        <v/>
      </c>
      <c r="G465" s="4">
        <f>IF(Inddata!G480="","",Inddata!G480)</f>
        <v>0</v>
      </c>
      <c r="H465" s="4" t="str">
        <f>IF(Inddata!H480&gt;0.5,Inddata!H480,"")</f>
        <v/>
      </c>
      <c r="I465" s="4" t="str">
        <f>IF(Inddata!I480="","",Inddata!I480)</f>
        <v/>
      </c>
      <c r="J465" s="15" t="str">
        <f>IF(Beregningsark!AQ465="","",IF(OR(I465="Motorvejsstrækning",I465="Frakørselsflettestrækning",I465="Tilkørselsflettestrækning",I465="Motorvejsforgrening",I465="Motorvejssammenløb",I465="Motorvejsvekselstrækning",I465="Sideanlæg"),Beregningsark!AK465*Beregningsark!J465*Beregningsark!K465*Beregningsark!L465*Beregningsark!N465*Beregningsark!P465*Beregningsark!R465*Beregningsark!S465*Beregningsark!T465*Beregningsark!Y465*Beregningsark!Z465*Beregningsark!AB465*Beregningsark!AD465*Beregningsark!AF465*Beregningsark!AJ465,Beregningsark!AK465*Beregningsark!J465*Beregningsark!K465*Beregningsark!L465*Beregningsark!N465*Beregningsark!P465*Beregningsark!R465*Beregningsark!S465*Beregningsark!T465*Beregningsark!Y465*Beregningsark!Z465*Beregningsark!AB465*Beregningsark!AD465*Beregningsark!AF465*Beregningsark!AJ465*0.7672))</f>
        <v/>
      </c>
      <c r="K465" s="15" t="str">
        <f>IF(Beregningsark!AQ465="","",IF(OR(I465="Motorvejsstrækning",I465="Frakørselsflettestrækning",I465="Tilkørselsflettestrækning",I465="Motorvejsforgrening",I465="Motorvejssammenløb",I465="Motorvejsvekselstrækning",I465="Sideanlæg"),Beregningsark!AL465*Beregningsark!J465*Beregningsark!K465*Beregningsark!M465*Beregningsark!O465*Beregningsark!P465*Beregningsark!Q465*Beregningsark!R465*Beregningsark!S465*Beregningsark!T465*Beregningsark!Y465*Beregningsark!AA465*Beregningsark!AC465*Beregningsark!AE465*Beregningsark!AG465*Beregningsark!AJ465,Beregningsark!AL465*Beregningsark!J465*Beregningsark!K465*Beregningsark!M465*Beregningsark!O465*Beregningsark!P465*Beregningsark!Q465*Beregningsark!R465*Beregningsark!S465*Beregningsark!T465*Beregningsark!Y465*Beregningsark!AA465*Beregningsark!AC465*Beregningsark!AE465*Beregningsark!AG465*Beregningsark!AJ465*0.8833))</f>
        <v/>
      </c>
      <c r="L465" s="15" t="str">
        <f>IF(Beregningsark!AQ465="","",IF(OR(I465="Motorvejsstrækning",I465="Frakørselsflettestrækning",I465="Tilkørselsflettestrækning",I465="Motorvejsforgrening",I465="Motorvejssammenløb",I465="Motorvejsvekselstrækning",I465="Sideanlæg"),Beregningsark!AM465*Beregningsark!J465*Beregningsark!K465*Beregningsark!M465*Beregningsark!O465*Beregningsark!P465*Beregningsark!Q465*Beregningsark!R465*Beregningsark!S465*Beregningsark!U465*Beregningsark!Y465*Beregningsark!AA465*Beregningsark!AC465*Beregningsark!AE465*Beregningsark!AG465*Beregningsark!AJ465,Beregningsark!AM465*Beregningsark!J465*Beregningsark!K465*Beregningsark!M465*Beregningsark!O465*Beregningsark!P465*Beregningsark!Q465*Beregningsark!R465*Beregningsark!S465*Beregningsark!U465*Beregningsark!Y465*Beregningsark!AA465*Beregningsark!AC465*Beregningsark!AE465*Beregningsark!AG465*Beregningsark!AJ465*1.1176))</f>
        <v/>
      </c>
      <c r="M465" s="15" t="str">
        <f t="shared" si="21"/>
        <v/>
      </c>
      <c r="N465" s="15" t="str">
        <f>IF(Beregningsark!AQ465="","",IF(OR(I465="Motorvejsstrækning",I465="Frakørselsflettestrækning",I465="Tilkørselsflettestrækning",I465="Motorvejsforgrening",I465="Motorvejssammenløb",I465="Motorvejsvekselstrækning",I465="Sideanlæg"),Beregningsark!AN465*Beregningsark!J465*Beregningsark!K465*Beregningsark!L465*Beregningsark!N465*Beregningsark!P465*Beregningsark!R465*Beregningsark!S465*Beregningsark!V465*Beregningsark!Y465*Beregningsark!Z465*Beregningsark!AB465*Beregningsark!AD465*Beregningsark!AH465*Beregningsark!AJ465,Beregningsark!AN465*Beregningsark!J465*Beregningsark!K465*Beregningsark!L465*Beregningsark!N465*Beregningsark!P465*Beregningsark!R465*Beregningsark!S465*Beregningsark!V465*Beregningsark!Y465*Beregningsark!Z465*Beregningsark!AB465*Beregningsark!AD465*Beregningsark!AH465*Beregningsark!AJ465*0.7672))</f>
        <v/>
      </c>
      <c r="O465" s="15" t="str">
        <f>IF(Beregningsark!AQ465="","",IF(OR(I465="Motorvejsstrækning",I465="Frakørselsflettestrækning",I465="Tilkørselsflettestrækning",I465="Motorvejsforgrening",I465="Motorvejssammenløb",I465="Motorvejsvekselstrækning",I465="Sideanlæg"),Beregningsark!AO465*Beregningsark!J465*Beregningsark!K465*Beregningsark!L465*Beregningsark!N465*Beregningsark!P465*Beregningsark!R465*Beregningsark!S465*Beregningsark!W465*Beregningsark!Y465*Beregningsark!Z465*Beregningsark!AB465*Beregningsark!AD465*Beregningsark!AH465*Beregningsark!AJ465,Beregningsark!AO465*Beregningsark!J465*Beregningsark!K465*Beregningsark!L465*Beregningsark!N465*Beregningsark!P465*Beregningsark!R465*Beregningsark!S465*Beregningsark!W465*Beregningsark!Y465*Beregningsark!Z465*Beregningsark!AB465*Beregningsark!AD465*Beregningsark!AH465*Beregningsark!AJ465*0.7672))</f>
        <v/>
      </c>
      <c r="P465" s="15" t="str">
        <f>IF(Beregningsark!AQ465="","",IF(OR(I465="Motorvejsstrækning",I465="Frakørselsflettestrækning",I465="Tilkørselsflettestrækning",I465="Motorvejsforgrening",I465="Motorvejssammenløb",I465="Motorvejsvekselstrækning",I465="Sideanlæg"),Beregningsark!AP465*Beregningsark!J465*Beregningsark!K465*Beregningsark!L465*Beregningsark!N465*Beregningsark!P465*Beregningsark!R465*Beregningsark!S465*Beregningsark!X465*Beregningsark!Y465*Beregningsark!Z465*Beregningsark!AB465*Beregningsark!AD465*Beregningsark!AI465*Beregningsark!AJ465,Beregningsark!AP465*Beregningsark!J465*Beregningsark!K465*Beregningsark!L465*Beregningsark!N465*Beregningsark!P465*Beregningsark!R465*Beregningsark!S465*Beregningsark!X465*Beregningsark!Y465*Beregningsark!Z465*Beregningsark!AB465*Beregningsark!AD465*Beregningsark!AI465*Beregningsark!AJ465*0.7672))</f>
        <v/>
      </c>
      <c r="Q465" s="15" t="str">
        <f t="shared" si="22"/>
        <v/>
      </c>
      <c r="R465" s="17" t="str">
        <f t="shared" si="23"/>
        <v/>
      </c>
    </row>
    <row r="466" spans="1:18" x14ac:dyDescent="0.25">
      <c r="A466" s="4" t="str">
        <f>IF(Inddata!A481="","",Inddata!A481)</f>
        <v/>
      </c>
      <c r="B466" s="4" t="str">
        <f>IF(Inddata!B481="","",Inddata!B481)</f>
        <v/>
      </c>
      <c r="C466" s="4" t="str">
        <f>IF(Inddata!C481="","",Inddata!C481)</f>
        <v/>
      </c>
      <c r="D466" s="4" t="str">
        <f>IF(Inddata!D481="","",Inddata!D481)</f>
        <v/>
      </c>
      <c r="E466" s="4" t="str">
        <f>IF(Inddata!E481="","",Inddata!E481)</f>
        <v/>
      </c>
      <c r="F466" s="4" t="str">
        <f>IF(Inddata!F481="","",Inddata!F481)</f>
        <v/>
      </c>
      <c r="G466" s="4">
        <f>IF(Inddata!G481="","",Inddata!G481)</f>
        <v>0</v>
      </c>
      <c r="H466" s="4" t="str">
        <f>IF(Inddata!H481&gt;0.5,Inddata!H481,"")</f>
        <v/>
      </c>
      <c r="I466" s="4" t="str">
        <f>IF(Inddata!I481="","",Inddata!I481)</f>
        <v/>
      </c>
      <c r="J466" s="15" t="str">
        <f>IF(Beregningsark!AQ466="","",IF(OR(I466="Motorvejsstrækning",I466="Frakørselsflettestrækning",I466="Tilkørselsflettestrækning",I466="Motorvejsforgrening",I466="Motorvejssammenløb",I466="Motorvejsvekselstrækning",I466="Sideanlæg"),Beregningsark!AK466*Beregningsark!J466*Beregningsark!K466*Beregningsark!L466*Beregningsark!N466*Beregningsark!P466*Beregningsark!R466*Beregningsark!S466*Beregningsark!T466*Beregningsark!Y466*Beregningsark!Z466*Beregningsark!AB466*Beregningsark!AD466*Beregningsark!AF466*Beregningsark!AJ466,Beregningsark!AK466*Beregningsark!J466*Beregningsark!K466*Beregningsark!L466*Beregningsark!N466*Beregningsark!P466*Beregningsark!R466*Beregningsark!S466*Beregningsark!T466*Beregningsark!Y466*Beregningsark!Z466*Beregningsark!AB466*Beregningsark!AD466*Beregningsark!AF466*Beregningsark!AJ466*0.7672))</f>
        <v/>
      </c>
      <c r="K466" s="15" t="str">
        <f>IF(Beregningsark!AQ466="","",IF(OR(I466="Motorvejsstrækning",I466="Frakørselsflettestrækning",I466="Tilkørselsflettestrækning",I466="Motorvejsforgrening",I466="Motorvejssammenløb",I466="Motorvejsvekselstrækning",I466="Sideanlæg"),Beregningsark!AL466*Beregningsark!J466*Beregningsark!K466*Beregningsark!M466*Beregningsark!O466*Beregningsark!P466*Beregningsark!Q466*Beregningsark!R466*Beregningsark!S466*Beregningsark!T466*Beregningsark!Y466*Beregningsark!AA466*Beregningsark!AC466*Beregningsark!AE466*Beregningsark!AG466*Beregningsark!AJ466,Beregningsark!AL466*Beregningsark!J466*Beregningsark!K466*Beregningsark!M466*Beregningsark!O466*Beregningsark!P466*Beregningsark!Q466*Beregningsark!R466*Beregningsark!S466*Beregningsark!T466*Beregningsark!Y466*Beregningsark!AA466*Beregningsark!AC466*Beregningsark!AE466*Beregningsark!AG466*Beregningsark!AJ466*0.8833))</f>
        <v/>
      </c>
      <c r="L466" s="15" t="str">
        <f>IF(Beregningsark!AQ466="","",IF(OR(I466="Motorvejsstrækning",I466="Frakørselsflettestrækning",I466="Tilkørselsflettestrækning",I466="Motorvejsforgrening",I466="Motorvejssammenløb",I466="Motorvejsvekselstrækning",I466="Sideanlæg"),Beregningsark!AM466*Beregningsark!J466*Beregningsark!K466*Beregningsark!M466*Beregningsark!O466*Beregningsark!P466*Beregningsark!Q466*Beregningsark!R466*Beregningsark!S466*Beregningsark!U466*Beregningsark!Y466*Beregningsark!AA466*Beregningsark!AC466*Beregningsark!AE466*Beregningsark!AG466*Beregningsark!AJ466,Beregningsark!AM466*Beregningsark!J466*Beregningsark!K466*Beregningsark!M466*Beregningsark!O466*Beregningsark!P466*Beregningsark!Q466*Beregningsark!R466*Beregningsark!S466*Beregningsark!U466*Beregningsark!Y466*Beregningsark!AA466*Beregningsark!AC466*Beregningsark!AE466*Beregningsark!AG466*Beregningsark!AJ466*1.1176))</f>
        <v/>
      </c>
      <c r="M466" s="15" t="str">
        <f t="shared" si="21"/>
        <v/>
      </c>
      <c r="N466" s="15" t="str">
        <f>IF(Beregningsark!AQ466="","",IF(OR(I466="Motorvejsstrækning",I466="Frakørselsflettestrækning",I466="Tilkørselsflettestrækning",I466="Motorvejsforgrening",I466="Motorvejssammenløb",I466="Motorvejsvekselstrækning",I466="Sideanlæg"),Beregningsark!AN466*Beregningsark!J466*Beregningsark!K466*Beregningsark!L466*Beregningsark!N466*Beregningsark!P466*Beregningsark!R466*Beregningsark!S466*Beregningsark!V466*Beregningsark!Y466*Beregningsark!Z466*Beregningsark!AB466*Beregningsark!AD466*Beregningsark!AH466*Beregningsark!AJ466,Beregningsark!AN466*Beregningsark!J466*Beregningsark!K466*Beregningsark!L466*Beregningsark!N466*Beregningsark!P466*Beregningsark!R466*Beregningsark!S466*Beregningsark!V466*Beregningsark!Y466*Beregningsark!Z466*Beregningsark!AB466*Beregningsark!AD466*Beregningsark!AH466*Beregningsark!AJ466*0.7672))</f>
        <v/>
      </c>
      <c r="O466" s="15" t="str">
        <f>IF(Beregningsark!AQ466="","",IF(OR(I466="Motorvejsstrækning",I466="Frakørselsflettestrækning",I466="Tilkørselsflettestrækning",I466="Motorvejsforgrening",I466="Motorvejssammenløb",I466="Motorvejsvekselstrækning",I466="Sideanlæg"),Beregningsark!AO466*Beregningsark!J466*Beregningsark!K466*Beregningsark!L466*Beregningsark!N466*Beregningsark!P466*Beregningsark!R466*Beregningsark!S466*Beregningsark!W466*Beregningsark!Y466*Beregningsark!Z466*Beregningsark!AB466*Beregningsark!AD466*Beregningsark!AH466*Beregningsark!AJ466,Beregningsark!AO466*Beregningsark!J466*Beregningsark!K466*Beregningsark!L466*Beregningsark!N466*Beregningsark!P466*Beregningsark!R466*Beregningsark!S466*Beregningsark!W466*Beregningsark!Y466*Beregningsark!Z466*Beregningsark!AB466*Beregningsark!AD466*Beregningsark!AH466*Beregningsark!AJ466*0.7672))</f>
        <v/>
      </c>
      <c r="P466" s="15" t="str">
        <f>IF(Beregningsark!AQ466="","",IF(OR(I466="Motorvejsstrækning",I466="Frakørselsflettestrækning",I466="Tilkørselsflettestrækning",I466="Motorvejsforgrening",I466="Motorvejssammenløb",I466="Motorvejsvekselstrækning",I466="Sideanlæg"),Beregningsark!AP466*Beregningsark!J466*Beregningsark!K466*Beregningsark!L466*Beregningsark!N466*Beregningsark!P466*Beregningsark!R466*Beregningsark!S466*Beregningsark!X466*Beregningsark!Y466*Beregningsark!Z466*Beregningsark!AB466*Beregningsark!AD466*Beregningsark!AI466*Beregningsark!AJ466,Beregningsark!AP466*Beregningsark!J466*Beregningsark!K466*Beregningsark!L466*Beregningsark!N466*Beregningsark!P466*Beregningsark!R466*Beregningsark!S466*Beregningsark!X466*Beregningsark!Y466*Beregningsark!Z466*Beregningsark!AB466*Beregningsark!AD466*Beregningsark!AI466*Beregningsark!AJ466*0.7672))</f>
        <v/>
      </c>
      <c r="Q466" s="15" t="str">
        <f t="shared" si="22"/>
        <v/>
      </c>
      <c r="R466" s="17" t="str">
        <f t="shared" si="23"/>
        <v/>
      </c>
    </row>
    <row r="467" spans="1:18" x14ac:dyDescent="0.25">
      <c r="A467" s="4" t="str">
        <f>IF(Inddata!A482="","",Inddata!A482)</f>
        <v/>
      </c>
      <c r="B467" s="4" t="str">
        <f>IF(Inddata!B482="","",Inddata!B482)</f>
        <v/>
      </c>
      <c r="C467" s="4" t="str">
        <f>IF(Inddata!C482="","",Inddata!C482)</f>
        <v/>
      </c>
      <c r="D467" s="4" t="str">
        <f>IF(Inddata!D482="","",Inddata!D482)</f>
        <v/>
      </c>
      <c r="E467" s="4" t="str">
        <f>IF(Inddata!E482="","",Inddata!E482)</f>
        <v/>
      </c>
      <c r="F467" s="4" t="str">
        <f>IF(Inddata!F482="","",Inddata!F482)</f>
        <v/>
      </c>
      <c r="G467" s="4">
        <f>IF(Inddata!G482="","",Inddata!G482)</f>
        <v>0</v>
      </c>
      <c r="H467" s="4" t="str">
        <f>IF(Inddata!H482&gt;0.5,Inddata!H482,"")</f>
        <v/>
      </c>
      <c r="I467" s="4" t="str">
        <f>IF(Inddata!I482="","",Inddata!I482)</f>
        <v/>
      </c>
      <c r="J467" s="15" t="str">
        <f>IF(Beregningsark!AQ467="","",IF(OR(I467="Motorvejsstrækning",I467="Frakørselsflettestrækning",I467="Tilkørselsflettestrækning",I467="Motorvejsforgrening",I467="Motorvejssammenløb",I467="Motorvejsvekselstrækning",I467="Sideanlæg"),Beregningsark!AK467*Beregningsark!J467*Beregningsark!K467*Beregningsark!L467*Beregningsark!N467*Beregningsark!P467*Beregningsark!R467*Beregningsark!S467*Beregningsark!T467*Beregningsark!Y467*Beregningsark!Z467*Beregningsark!AB467*Beregningsark!AD467*Beregningsark!AF467*Beregningsark!AJ467,Beregningsark!AK467*Beregningsark!J467*Beregningsark!K467*Beregningsark!L467*Beregningsark!N467*Beregningsark!P467*Beregningsark!R467*Beregningsark!S467*Beregningsark!T467*Beregningsark!Y467*Beregningsark!Z467*Beregningsark!AB467*Beregningsark!AD467*Beregningsark!AF467*Beregningsark!AJ467*0.7672))</f>
        <v/>
      </c>
      <c r="K467" s="15" t="str">
        <f>IF(Beregningsark!AQ467="","",IF(OR(I467="Motorvejsstrækning",I467="Frakørselsflettestrækning",I467="Tilkørselsflettestrækning",I467="Motorvejsforgrening",I467="Motorvejssammenløb",I467="Motorvejsvekselstrækning",I467="Sideanlæg"),Beregningsark!AL467*Beregningsark!J467*Beregningsark!K467*Beregningsark!M467*Beregningsark!O467*Beregningsark!P467*Beregningsark!Q467*Beregningsark!R467*Beregningsark!S467*Beregningsark!T467*Beregningsark!Y467*Beregningsark!AA467*Beregningsark!AC467*Beregningsark!AE467*Beregningsark!AG467*Beregningsark!AJ467,Beregningsark!AL467*Beregningsark!J467*Beregningsark!K467*Beregningsark!M467*Beregningsark!O467*Beregningsark!P467*Beregningsark!Q467*Beregningsark!R467*Beregningsark!S467*Beregningsark!T467*Beregningsark!Y467*Beregningsark!AA467*Beregningsark!AC467*Beregningsark!AE467*Beregningsark!AG467*Beregningsark!AJ467*0.8833))</f>
        <v/>
      </c>
      <c r="L467" s="15" t="str">
        <f>IF(Beregningsark!AQ467="","",IF(OR(I467="Motorvejsstrækning",I467="Frakørselsflettestrækning",I467="Tilkørselsflettestrækning",I467="Motorvejsforgrening",I467="Motorvejssammenløb",I467="Motorvejsvekselstrækning",I467="Sideanlæg"),Beregningsark!AM467*Beregningsark!J467*Beregningsark!K467*Beregningsark!M467*Beregningsark!O467*Beregningsark!P467*Beregningsark!Q467*Beregningsark!R467*Beregningsark!S467*Beregningsark!U467*Beregningsark!Y467*Beregningsark!AA467*Beregningsark!AC467*Beregningsark!AE467*Beregningsark!AG467*Beregningsark!AJ467,Beregningsark!AM467*Beregningsark!J467*Beregningsark!K467*Beregningsark!M467*Beregningsark!O467*Beregningsark!P467*Beregningsark!Q467*Beregningsark!R467*Beregningsark!S467*Beregningsark!U467*Beregningsark!Y467*Beregningsark!AA467*Beregningsark!AC467*Beregningsark!AE467*Beregningsark!AG467*Beregningsark!AJ467*1.1176))</f>
        <v/>
      </c>
      <c r="M467" s="15" t="str">
        <f t="shared" si="21"/>
        <v/>
      </c>
      <c r="N467" s="15" t="str">
        <f>IF(Beregningsark!AQ467="","",IF(OR(I467="Motorvejsstrækning",I467="Frakørselsflettestrækning",I467="Tilkørselsflettestrækning",I467="Motorvejsforgrening",I467="Motorvejssammenløb",I467="Motorvejsvekselstrækning",I467="Sideanlæg"),Beregningsark!AN467*Beregningsark!J467*Beregningsark!K467*Beregningsark!L467*Beregningsark!N467*Beregningsark!P467*Beregningsark!R467*Beregningsark!S467*Beregningsark!V467*Beregningsark!Y467*Beregningsark!Z467*Beregningsark!AB467*Beregningsark!AD467*Beregningsark!AH467*Beregningsark!AJ467,Beregningsark!AN467*Beregningsark!J467*Beregningsark!K467*Beregningsark!L467*Beregningsark!N467*Beregningsark!P467*Beregningsark!R467*Beregningsark!S467*Beregningsark!V467*Beregningsark!Y467*Beregningsark!Z467*Beregningsark!AB467*Beregningsark!AD467*Beregningsark!AH467*Beregningsark!AJ467*0.7672))</f>
        <v/>
      </c>
      <c r="O467" s="15" t="str">
        <f>IF(Beregningsark!AQ467="","",IF(OR(I467="Motorvejsstrækning",I467="Frakørselsflettestrækning",I467="Tilkørselsflettestrækning",I467="Motorvejsforgrening",I467="Motorvejssammenløb",I467="Motorvejsvekselstrækning",I467="Sideanlæg"),Beregningsark!AO467*Beregningsark!J467*Beregningsark!K467*Beregningsark!L467*Beregningsark!N467*Beregningsark!P467*Beregningsark!R467*Beregningsark!S467*Beregningsark!W467*Beregningsark!Y467*Beregningsark!Z467*Beregningsark!AB467*Beregningsark!AD467*Beregningsark!AH467*Beregningsark!AJ467,Beregningsark!AO467*Beregningsark!J467*Beregningsark!K467*Beregningsark!L467*Beregningsark!N467*Beregningsark!P467*Beregningsark!R467*Beregningsark!S467*Beregningsark!W467*Beregningsark!Y467*Beregningsark!Z467*Beregningsark!AB467*Beregningsark!AD467*Beregningsark!AH467*Beregningsark!AJ467*0.7672))</f>
        <v/>
      </c>
      <c r="P467" s="15" t="str">
        <f>IF(Beregningsark!AQ467="","",IF(OR(I467="Motorvejsstrækning",I467="Frakørselsflettestrækning",I467="Tilkørselsflettestrækning",I467="Motorvejsforgrening",I467="Motorvejssammenløb",I467="Motorvejsvekselstrækning",I467="Sideanlæg"),Beregningsark!AP467*Beregningsark!J467*Beregningsark!K467*Beregningsark!L467*Beregningsark!N467*Beregningsark!P467*Beregningsark!R467*Beregningsark!S467*Beregningsark!X467*Beregningsark!Y467*Beregningsark!Z467*Beregningsark!AB467*Beregningsark!AD467*Beregningsark!AI467*Beregningsark!AJ467,Beregningsark!AP467*Beregningsark!J467*Beregningsark!K467*Beregningsark!L467*Beregningsark!N467*Beregningsark!P467*Beregningsark!R467*Beregningsark!S467*Beregningsark!X467*Beregningsark!Y467*Beregningsark!Z467*Beregningsark!AB467*Beregningsark!AD467*Beregningsark!AI467*Beregningsark!AJ467*0.7672))</f>
        <v/>
      </c>
      <c r="Q467" s="15" t="str">
        <f t="shared" si="22"/>
        <v/>
      </c>
      <c r="R467" s="17" t="str">
        <f t="shared" si="23"/>
        <v/>
      </c>
    </row>
    <row r="468" spans="1:18" x14ac:dyDescent="0.25">
      <c r="A468" s="4" t="str">
        <f>IF(Inddata!A483="","",Inddata!A483)</f>
        <v/>
      </c>
      <c r="B468" s="4" t="str">
        <f>IF(Inddata!B483="","",Inddata!B483)</f>
        <v/>
      </c>
      <c r="C468" s="4" t="str">
        <f>IF(Inddata!C483="","",Inddata!C483)</f>
        <v/>
      </c>
      <c r="D468" s="4" t="str">
        <f>IF(Inddata!D483="","",Inddata!D483)</f>
        <v/>
      </c>
      <c r="E468" s="4" t="str">
        <f>IF(Inddata!E483="","",Inddata!E483)</f>
        <v/>
      </c>
      <c r="F468" s="4" t="str">
        <f>IF(Inddata!F483="","",Inddata!F483)</f>
        <v/>
      </c>
      <c r="G468" s="4">
        <f>IF(Inddata!G483="","",Inddata!G483)</f>
        <v>0</v>
      </c>
      <c r="H468" s="4" t="str">
        <f>IF(Inddata!H483&gt;0.5,Inddata!H483,"")</f>
        <v/>
      </c>
      <c r="I468" s="4" t="str">
        <f>IF(Inddata!I483="","",Inddata!I483)</f>
        <v/>
      </c>
      <c r="J468" s="15" t="str">
        <f>IF(Beregningsark!AQ468="","",IF(OR(I468="Motorvejsstrækning",I468="Frakørselsflettestrækning",I468="Tilkørselsflettestrækning",I468="Motorvejsforgrening",I468="Motorvejssammenløb",I468="Motorvejsvekselstrækning",I468="Sideanlæg"),Beregningsark!AK468*Beregningsark!J468*Beregningsark!K468*Beregningsark!L468*Beregningsark!N468*Beregningsark!P468*Beregningsark!R468*Beregningsark!S468*Beregningsark!T468*Beregningsark!Y468*Beregningsark!Z468*Beregningsark!AB468*Beregningsark!AD468*Beregningsark!AF468*Beregningsark!AJ468,Beregningsark!AK468*Beregningsark!J468*Beregningsark!K468*Beregningsark!L468*Beregningsark!N468*Beregningsark!P468*Beregningsark!R468*Beregningsark!S468*Beregningsark!T468*Beregningsark!Y468*Beregningsark!Z468*Beregningsark!AB468*Beregningsark!AD468*Beregningsark!AF468*Beregningsark!AJ468*0.7672))</f>
        <v/>
      </c>
      <c r="K468" s="15" t="str">
        <f>IF(Beregningsark!AQ468="","",IF(OR(I468="Motorvejsstrækning",I468="Frakørselsflettestrækning",I468="Tilkørselsflettestrækning",I468="Motorvejsforgrening",I468="Motorvejssammenløb",I468="Motorvejsvekselstrækning",I468="Sideanlæg"),Beregningsark!AL468*Beregningsark!J468*Beregningsark!K468*Beregningsark!M468*Beregningsark!O468*Beregningsark!P468*Beregningsark!Q468*Beregningsark!R468*Beregningsark!S468*Beregningsark!T468*Beregningsark!Y468*Beregningsark!AA468*Beregningsark!AC468*Beregningsark!AE468*Beregningsark!AG468*Beregningsark!AJ468,Beregningsark!AL468*Beregningsark!J468*Beregningsark!K468*Beregningsark!M468*Beregningsark!O468*Beregningsark!P468*Beregningsark!Q468*Beregningsark!R468*Beregningsark!S468*Beregningsark!T468*Beregningsark!Y468*Beregningsark!AA468*Beregningsark!AC468*Beregningsark!AE468*Beregningsark!AG468*Beregningsark!AJ468*0.8833))</f>
        <v/>
      </c>
      <c r="L468" s="15" t="str">
        <f>IF(Beregningsark!AQ468="","",IF(OR(I468="Motorvejsstrækning",I468="Frakørselsflettestrækning",I468="Tilkørselsflettestrækning",I468="Motorvejsforgrening",I468="Motorvejssammenløb",I468="Motorvejsvekselstrækning",I468="Sideanlæg"),Beregningsark!AM468*Beregningsark!J468*Beregningsark!K468*Beregningsark!M468*Beregningsark!O468*Beregningsark!P468*Beregningsark!Q468*Beregningsark!R468*Beregningsark!S468*Beregningsark!U468*Beregningsark!Y468*Beregningsark!AA468*Beregningsark!AC468*Beregningsark!AE468*Beregningsark!AG468*Beregningsark!AJ468,Beregningsark!AM468*Beregningsark!J468*Beregningsark!K468*Beregningsark!M468*Beregningsark!O468*Beregningsark!P468*Beregningsark!Q468*Beregningsark!R468*Beregningsark!S468*Beregningsark!U468*Beregningsark!Y468*Beregningsark!AA468*Beregningsark!AC468*Beregningsark!AE468*Beregningsark!AG468*Beregningsark!AJ468*1.1176))</f>
        <v/>
      </c>
      <c r="M468" s="15" t="str">
        <f t="shared" si="21"/>
        <v/>
      </c>
      <c r="N468" s="15" t="str">
        <f>IF(Beregningsark!AQ468="","",IF(OR(I468="Motorvejsstrækning",I468="Frakørselsflettestrækning",I468="Tilkørselsflettestrækning",I468="Motorvejsforgrening",I468="Motorvejssammenløb",I468="Motorvejsvekselstrækning",I468="Sideanlæg"),Beregningsark!AN468*Beregningsark!J468*Beregningsark!K468*Beregningsark!L468*Beregningsark!N468*Beregningsark!P468*Beregningsark!R468*Beregningsark!S468*Beregningsark!V468*Beregningsark!Y468*Beregningsark!Z468*Beregningsark!AB468*Beregningsark!AD468*Beregningsark!AH468*Beregningsark!AJ468,Beregningsark!AN468*Beregningsark!J468*Beregningsark!K468*Beregningsark!L468*Beregningsark!N468*Beregningsark!P468*Beregningsark!R468*Beregningsark!S468*Beregningsark!V468*Beregningsark!Y468*Beregningsark!Z468*Beregningsark!AB468*Beregningsark!AD468*Beregningsark!AH468*Beregningsark!AJ468*0.7672))</f>
        <v/>
      </c>
      <c r="O468" s="15" t="str">
        <f>IF(Beregningsark!AQ468="","",IF(OR(I468="Motorvejsstrækning",I468="Frakørselsflettestrækning",I468="Tilkørselsflettestrækning",I468="Motorvejsforgrening",I468="Motorvejssammenløb",I468="Motorvejsvekselstrækning",I468="Sideanlæg"),Beregningsark!AO468*Beregningsark!J468*Beregningsark!K468*Beregningsark!L468*Beregningsark!N468*Beregningsark!P468*Beregningsark!R468*Beregningsark!S468*Beregningsark!W468*Beregningsark!Y468*Beregningsark!Z468*Beregningsark!AB468*Beregningsark!AD468*Beregningsark!AH468*Beregningsark!AJ468,Beregningsark!AO468*Beregningsark!J468*Beregningsark!K468*Beregningsark!L468*Beregningsark!N468*Beregningsark!P468*Beregningsark!R468*Beregningsark!S468*Beregningsark!W468*Beregningsark!Y468*Beregningsark!Z468*Beregningsark!AB468*Beregningsark!AD468*Beregningsark!AH468*Beregningsark!AJ468*0.7672))</f>
        <v/>
      </c>
      <c r="P468" s="15" t="str">
        <f>IF(Beregningsark!AQ468="","",IF(OR(I468="Motorvejsstrækning",I468="Frakørselsflettestrækning",I468="Tilkørselsflettestrækning",I468="Motorvejsforgrening",I468="Motorvejssammenløb",I468="Motorvejsvekselstrækning",I468="Sideanlæg"),Beregningsark!AP468*Beregningsark!J468*Beregningsark!K468*Beregningsark!L468*Beregningsark!N468*Beregningsark!P468*Beregningsark!R468*Beregningsark!S468*Beregningsark!X468*Beregningsark!Y468*Beregningsark!Z468*Beregningsark!AB468*Beregningsark!AD468*Beregningsark!AI468*Beregningsark!AJ468,Beregningsark!AP468*Beregningsark!J468*Beregningsark!K468*Beregningsark!L468*Beregningsark!N468*Beregningsark!P468*Beregningsark!R468*Beregningsark!S468*Beregningsark!X468*Beregningsark!Y468*Beregningsark!Z468*Beregningsark!AB468*Beregningsark!AD468*Beregningsark!AI468*Beregningsark!AJ468*0.7672))</f>
        <v/>
      </c>
      <c r="Q468" s="15" t="str">
        <f t="shared" si="22"/>
        <v/>
      </c>
      <c r="R468" s="17" t="str">
        <f t="shared" si="23"/>
        <v/>
      </c>
    </row>
    <row r="469" spans="1:18" x14ac:dyDescent="0.25">
      <c r="A469" s="4" t="str">
        <f>IF(Inddata!A484="","",Inddata!A484)</f>
        <v/>
      </c>
      <c r="B469" s="4" t="str">
        <f>IF(Inddata!B484="","",Inddata!B484)</f>
        <v/>
      </c>
      <c r="C469" s="4" t="str">
        <f>IF(Inddata!C484="","",Inddata!C484)</f>
        <v/>
      </c>
      <c r="D469" s="4" t="str">
        <f>IF(Inddata!D484="","",Inddata!D484)</f>
        <v/>
      </c>
      <c r="E469" s="4" t="str">
        <f>IF(Inddata!E484="","",Inddata!E484)</f>
        <v/>
      </c>
      <c r="F469" s="4" t="str">
        <f>IF(Inddata!F484="","",Inddata!F484)</f>
        <v/>
      </c>
      <c r="G469" s="4">
        <f>IF(Inddata!G484="","",Inddata!G484)</f>
        <v>0</v>
      </c>
      <c r="H469" s="4" t="str">
        <f>IF(Inddata!H484&gt;0.5,Inddata!H484,"")</f>
        <v/>
      </c>
      <c r="I469" s="4" t="str">
        <f>IF(Inddata!I484="","",Inddata!I484)</f>
        <v/>
      </c>
      <c r="J469" s="15" t="str">
        <f>IF(Beregningsark!AQ469="","",IF(OR(I469="Motorvejsstrækning",I469="Frakørselsflettestrækning",I469="Tilkørselsflettestrækning",I469="Motorvejsforgrening",I469="Motorvejssammenløb",I469="Motorvejsvekselstrækning",I469="Sideanlæg"),Beregningsark!AK469*Beregningsark!J469*Beregningsark!K469*Beregningsark!L469*Beregningsark!N469*Beregningsark!P469*Beregningsark!R469*Beregningsark!S469*Beregningsark!T469*Beregningsark!Y469*Beregningsark!Z469*Beregningsark!AB469*Beregningsark!AD469*Beregningsark!AF469*Beregningsark!AJ469,Beregningsark!AK469*Beregningsark!J469*Beregningsark!K469*Beregningsark!L469*Beregningsark!N469*Beregningsark!P469*Beregningsark!R469*Beregningsark!S469*Beregningsark!T469*Beregningsark!Y469*Beregningsark!Z469*Beregningsark!AB469*Beregningsark!AD469*Beregningsark!AF469*Beregningsark!AJ469*0.7672))</f>
        <v/>
      </c>
      <c r="K469" s="15" t="str">
        <f>IF(Beregningsark!AQ469="","",IF(OR(I469="Motorvejsstrækning",I469="Frakørselsflettestrækning",I469="Tilkørselsflettestrækning",I469="Motorvejsforgrening",I469="Motorvejssammenløb",I469="Motorvejsvekselstrækning",I469="Sideanlæg"),Beregningsark!AL469*Beregningsark!J469*Beregningsark!K469*Beregningsark!M469*Beregningsark!O469*Beregningsark!P469*Beregningsark!Q469*Beregningsark!R469*Beregningsark!S469*Beregningsark!T469*Beregningsark!Y469*Beregningsark!AA469*Beregningsark!AC469*Beregningsark!AE469*Beregningsark!AG469*Beregningsark!AJ469,Beregningsark!AL469*Beregningsark!J469*Beregningsark!K469*Beregningsark!M469*Beregningsark!O469*Beregningsark!P469*Beregningsark!Q469*Beregningsark!R469*Beregningsark!S469*Beregningsark!T469*Beregningsark!Y469*Beregningsark!AA469*Beregningsark!AC469*Beregningsark!AE469*Beregningsark!AG469*Beregningsark!AJ469*0.8833))</f>
        <v/>
      </c>
      <c r="L469" s="15" t="str">
        <f>IF(Beregningsark!AQ469="","",IF(OR(I469="Motorvejsstrækning",I469="Frakørselsflettestrækning",I469="Tilkørselsflettestrækning",I469="Motorvejsforgrening",I469="Motorvejssammenløb",I469="Motorvejsvekselstrækning",I469="Sideanlæg"),Beregningsark!AM469*Beregningsark!J469*Beregningsark!K469*Beregningsark!M469*Beregningsark!O469*Beregningsark!P469*Beregningsark!Q469*Beregningsark!R469*Beregningsark!S469*Beregningsark!U469*Beregningsark!Y469*Beregningsark!AA469*Beregningsark!AC469*Beregningsark!AE469*Beregningsark!AG469*Beregningsark!AJ469,Beregningsark!AM469*Beregningsark!J469*Beregningsark!K469*Beregningsark!M469*Beregningsark!O469*Beregningsark!P469*Beregningsark!Q469*Beregningsark!R469*Beregningsark!S469*Beregningsark!U469*Beregningsark!Y469*Beregningsark!AA469*Beregningsark!AC469*Beregningsark!AE469*Beregningsark!AG469*Beregningsark!AJ469*1.1176))</f>
        <v/>
      </c>
      <c r="M469" s="15" t="str">
        <f t="shared" si="21"/>
        <v/>
      </c>
      <c r="N469" s="15" t="str">
        <f>IF(Beregningsark!AQ469="","",IF(OR(I469="Motorvejsstrækning",I469="Frakørselsflettestrækning",I469="Tilkørselsflettestrækning",I469="Motorvejsforgrening",I469="Motorvejssammenløb",I469="Motorvejsvekselstrækning",I469="Sideanlæg"),Beregningsark!AN469*Beregningsark!J469*Beregningsark!K469*Beregningsark!L469*Beregningsark!N469*Beregningsark!P469*Beregningsark!R469*Beregningsark!S469*Beregningsark!V469*Beregningsark!Y469*Beregningsark!Z469*Beregningsark!AB469*Beregningsark!AD469*Beregningsark!AH469*Beregningsark!AJ469,Beregningsark!AN469*Beregningsark!J469*Beregningsark!K469*Beregningsark!L469*Beregningsark!N469*Beregningsark!P469*Beregningsark!R469*Beregningsark!S469*Beregningsark!V469*Beregningsark!Y469*Beregningsark!Z469*Beregningsark!AB469*Beregningsark!AD469*Beregningsark!AH469*Beregningsark!AJ469*0.7672))</f>
        <v/>
      </c>
      <c r="O469" s="15" t="str">
        <f>IF(Beregningsark!AQ469="","",IF(OR(I469="Motorvejsstrækning",I469="Frakørselsflettestrækning",I469="Tilkørselsflettestrækning",I469="Motorvejsforgrening",I469="Motorvejssammenløb",I469="Motorvejsvekselstrækning",I469="Sideanlæg"),Beregningsark!AO469*Beregningsark!J469*Beregningsark!K469*Beregningsark!L469*Beregningsark!N469*Beregningsark!P469*Beregningsark!R469*Beregningsark!S469*Beregningsark!W469*Beregningsark!Y469*Beregningsark!Z469*Beregningsark!AB469*Beregningsark!AD469*Beregningsark!AH469*Beregningsark!AJ469,Beregningsark!AO469*Beregningsark!J469*Beregningsark!K469*Beregningsark!L469*Beregningsark!N469*Beregningsark!P469*Beregningsark!R469*Beregningsark!S469*Beregningsark!W469*Beregningsark!Y469*Beregningsark!Z469*Beregningsark!AB469*Beregningsark!AD469*Beregningsark!AH469*Beregningsark!AJ469*0.7672))</f>
        <v/>
      </c>
      <c r="P469" s="15" t="str">
        <f>IF(Beregningsark!AQ469="","",IF(OR(I469="Motorvejsstrækning",I469="Frakørselsflettestrækning",I469="Tilkørselsflettestrækning",I469="Motorvejsforgrening",I469="Motorvejssammenløb",I469="Motorvejsvekselstrækning",I469="Sideanlæg"),Beregningsark!AP469*Beregningsark!J469*Beregningsark!K469*Beregningsark!L469*Beregningsark!N469*Beregningsark!P469*Beregningsark!R469*Beregningsark!S469*Beregningsark!X469*Beregningsark!Y469*Beregningsark!Z469*Beregningsark!AB469*Beregningsark!AD469*Beregningsark!AI469*Beregningsark!AJ469,Beregningsark!AP469*Beregningsark!J469*Beregningsark!K469*Beregningsark!L469*Beregningsark!N469*Beregningsark!P469*Beregningsark!R469*Beregningsark!S469*Beregningsark!X469*Beregningsark!Y469*Beregningsark!Z469*Beregningsark!AB469*Beregningsark!AD469*Beregningsark!AI469*Beregningsark!AJ469*0.7672))</f>
        <v/>
      </c>
      <c r="Q469" s="15" t="str">
        <f t="shared" si="22"/>
        <v/>
      </c>
      <c r="R469" s="17" t="str">
        <f t="shared" si="23"/>
        <v/>
      </c>
    </row>
    <row r="470" spans="1:18" x14ac:dyDescent="0.25">
      <c r="A470" s="4" t="str">
        <f>IF(Inddata!A485="","",Inddata!A485)</f>
        <v/>
      </c>
      <c r="B470" s="4" t="str">
        <f>IF(Inddata!B485="","",Inddata!B485)</f>
        <v/>
      </c>
      <c r="C470" s="4" t="str">
        <f>IF(Inddata!C485="","",Inddata!C485)</f>
        <v/>
      </c>
      <c r="D470" s="4" t="str">
        <f>IF(Inddata!D485="","",Inddata!D485)</f>
        <v/>
      </c>
      <c r="E470" s="4" t="str">
        <f>IF(Inddata!E485="","",Inddata!E485)</f>
        <v/>
      </c>
      <c r="F470" s="4" t="str">
        <f>IF(Inddata!F485="","",Inddata!F485)</f>
        <v/>
      </c>
      <c r="G470" s="4">
        <f>IF(Inddata!G485="","",Inddata!G485)</f>
        <v>0</v>
      </c>
      <c r="H470" s="4" t="str">
        <f>IF(Inddata!H485&gt;0.5,Inddata!H485,"")</f>
        <v/>
      </c>
      <c r="I470" s="4" t="str">
        <f>IF(Inddata!I485="","",Inddata!I485)</f>
        <v/>
      </c>
      <c r="J470" s="15" t="str">
        <f>IF(Beregningsark!AQ470="","",IF(OR(I470="Motorvejsstrækning",I470="Frakørselsflettestrækning",I470="Tilkørselsflettestrækning",I470="Motorvejsforgrening",I470="Motorvejssammenløb",I470="Motorvejsvekselstrækning",I470="Sideanlæg"),Beregningsark!AK470*Beregningsark!J470*Beregningsark!K470*Beregningsark!L470*Beregningsark!N470*Beregningsark!P470*Beregningsark!R470*Beregningsark!S470*Beregningsark!T470*Beregningsark!Y470*Beregningsark!Z470*Beregningsark!AB470*Beregningsark!AD470*Beregningsark!AF470*Beregningsark!AJ470,Beregningsark!AK470*Beregningsark!J470*Beregningsark!K470*Beregningsark!L470*Beregningsark!N470*Beregningsark!P470*Beregningsark!R470*Beregningsark!S470*Beregningsark!T470*Beregningsark!Y470*Beregningsark!Z470*Beregningsark!AB470*Beregningsark!AD470*Beregningsark!AF470*Beregningsark!AJ470*0.7672))</f>
        <v/>
      </c>
      <c r="K470" s="15" t="str">
        <f>IF(Beregningsark!AQ470="","",IF(OR(I470="Motorvejsstrækning",I470="Frakørselsflettestrækning",I470="Tilkørselsflettestrækning",I470="Motorvejsforgrening",I470="Motorvejssammenløb",I470="Motorvejsvekselstrækning",I470="Sideanlæg"),Beregningsark!AL470*Beregningsark!J470*Beregningsark!K470*Beregningsark!M470*Beregningsark!O470*Beregningsark!P470*Beregningsark!Q470*Beregningsark!R470*Beregningsark!S470*Beregningsark!T470*Beregningsark!Y470*Beregningsark!AA470*Beregningsark!AC470*Beregningsark!AE470*Beregningsark!AG470*Beregningsark!AJ470,Beregningsark!AL470*Beregningsark!J470*Beregningsark!K470*Beregningsark!M470*Beregningsark!O470*Beregningsark!P470*Beregningsark!Q470*Beregningsark!R470*Beregningsark!S470*Beregningsark!T470*Beregningsark!Y470*Beregningsark!AA470*Beregningsark!AC470*Beregningsark!AE470*Beregningsark!AG470*Beregningsark!AJ470*0.8833))</f>
        <v/>
      </c>
      <c r="L470" s="15" t="str">
        <f>IF(Beregningsark!AQ470="","",IF(OR(I470="Motorvejsstrækning",I470="Frakørselsflettestrækning",I470="Tilkørselsflettestrækning",I470="Motorvejsforgrening",I470="Motorvejssammenløb",I470="Motorvejsvekselstrækning",I470="Sideanlæg"),Beregningsark!AM470*Beregningsark!J470*Beregningsark!K470*Beregningsark!M470*Beregningsark!O470*Beregningsark!P470*Beregningsark!Q470*Beregningsark!R470*Beregningsark!S470*Beregningsark!U470*Beregningsark!Y470*Beregningsark!AA470*Beregningsark!AC470*Beregningsark!AE470*Beregningsark!AG470*Beregningsark!AJ470,Beregningsark!AM470*Beregningsark!J470*Beregningsark!K470*Beregningsark!M470*Beregningsark!O470*Beregningsark!P470*Beregningsark!Q470*Beregningsark!R470*Beregningsark!S470*Beregningsark!U470*Beregningsark!Y470*Beregningsark!AA470*Beregningsark!AC470*Beregningsark!AE470*Beregningsark!AG470*Beregningsark!AJ470*1.1176))</f>
        <v/>
      </c>
      <c r="M470" s="15" t="str">
        <f t="shared" si="21"/>
        <v/>
      </c>
      <c r="N470" s="15" t="str">
        <f>IF(Beregningsark!AQ470="","",IF(OR(I470="Motorvejsstrækning",I470="Frakørselsflettestrækning",I470="Tilkørselsflettestrækning",I470="Motorvejsforgrening",I470="Motorvejssammenløb",I470="Motorvejsvekselstrækning",I470="Sideanlæg"),Beregningsark!AN470*Beregningsark!J470*Beregningsark!K470*Beregningsark!L470*Beregningsark!N470*Beregningsark!P470*Beregningsark!R470*Beregningsark!S470*Beregningsark!V470*Beregningsark!Y470*Beregningsark!Z470*Beregningsark!AB470*Beregningsark!AD470*Beregningsark!AH470*Beregningsark!AJ470,Beregningsark!AN470*Beregningsark!J470*Beregningsark!K470*Beregningsark!L470*Beregningsark!N470*Beregningsark!P470*Beregningsark!R470*Beregningsark!S470*Beregningsark!V470*Beregningsark!Y470*Beregningsark!Z470*Beregningsark!AB470*Beregningsark!AD470*Beregningsark!AH470*Beregningsark!AJ470*0.7672))</f>
        <v/>
      </c>
      <c r="O470" s="15" t="str">
        <f>IF(Beregningsark!AQ470="","",IF(OR(I470="Motorvejsstrækning",I470="Frakørselsflettestrækning",I470="Tilkørselsflettestrækning",I470="Motorvejsforgrening",I470="Motorvejssammenløb",I470="Motorvejsvekselstrækning",I470="Sideanlæg"),Beregningsark!AO470*Beregningsark!J470*Beregningsark!K470*Beregningsark!L470*Beregningsark!N470*Beregningsark!P470*Beregningsark!R470*Beregningsark!S470*Beregningsark!W470*Beregningsark!Y470*Beregningsark!Z470*Beregningsark!AB470*Beregningsark!AD470*Beregningsark!AH470*Beregningsark!AJ470,Beregningsark!AO470*Beregningsark!J470*Beregningsark!K470*Beregningsark!L470*Beregningsark!N470*Beregningsark!P470*Beregningsark!R470*Beregningsark!S470*Beregningsark!W470*Beregningsark!Y470*Beregningsark!Z470*Beregningsark!AB470*Beregningsark!AD470*Beregningsark!AH470*Beregningsark!AJ470*0.7672))</f>
        <v/>
      </c>
      <c r="P470" s="15" t="str">
        <f>IF(Beregningsark!AQ470="","",IF(OR(I470="Motorvejsstrækning",I470="Frakørselsflettestrækning",I470="Tilkørselsflettestrækning",I470="Motorvejsforgrening",I470="Motorvejssammenløb",I470="Motorvejsvekselstrækning",I470="Sideanlæg"),Beregningsark!AP470*Beregningsark!J470*Beregningsark!K470*Beregningsark!L470*Beregningsark!N470*Beregningsark!P470*Beregningsark!R470*Beregningsark!S470*Beregningsark!X470*Beregningsark!Y470*Beregningsark!Z470*Beregningsark!AB470*Beregningsark!AD470*Beregningsark!AI470*Beregningsark!AJ470,Beregningsark!AP470*Beregningsark!J470*Beregningsark!K470*Beregningsark!L470*Beregningsark!N470*Beregningsark!P470*Beregningsark!R470*Beregningsark!S470*Beregningsark!X470*Beregningsark!Y470*Beregningsark!Z470*Beregningsark!AB470*Beregningsark!AD470*Beregningsark!AI470*Beregningsark!AJ470*0.7672))</f>
        <v/>
      </c>
      <c r="Q470" s="15" t="str">
        <f t="shared" si="22"/>
        <v/>
      </c>
      <c r="R470" s="17" t="str">
        <f t="shared" si="23"/>
        <v/>
      </c>
    </row>
    <row r="471" spans="1:18" x14ac:dyDescent="0.25">
      <c r="A471" s="4" t="str">
        <f>IF(Inddata!A486="","",Inddata!A486)</f>
        <v/>
      </c>
      <c r="B471" s="4" t="str">
        <f>IF(Inddata!B486="","",Inddata!B486)</f>
        <v/>
      </c>
      <c r="C471" s="4" t="str">
        <f>IF(Inddata!C486="","",Inddata!C486)</f>
        <v/>
      </c>
      <c r="D471" s="4" t="str">
        <f>IF(Inddata!D486="","",Inddata!D486)</f>
        <v/>
      </c>
      <c r="E471" s="4" t="str">
        <f>IF(Inddata!E486="","",Inddata!E486)</f>
        <v/>
      </c>
      <c r="F471" s="4" t="str">
        <f>IF(Inddata!F486="","",Inddata!F486)</f>
        <v/>
      </c>
      <c r="G471" s="4">
        <f>IF(Inddata!G486="","",Inddata!G486)</f>
        <v>0</v>
      </c>
      <c r="H471" s="4" t="str">
        <f>IF(Inddata!H486&gt;0.5,Inddata!H486,"")</f>
        <v/>
      </c>
      <c r="I471" s="4" t="str">
        <f>IF(Inddata!I486="","",Inddata!I486)</f>
        <v/>
      </c>
      <c r="J471" s="15" t="str">
        <f>IF(Beregningsark!AQ471="","",IF(OR(I471="Motorvejsstrækning",I471="Frakørselsflettestrækning",I471="Tilkørselsflettestrækning",I471="Motorvejsforgrening",I471="Motorvejssammenløb",I471="Motorvejsvekselstrækning",I471="Sideanlæg"),Beregningsark!AK471*Beregningsark!J471*Beregningsark!K471*Beregningsark!L471*Beregningsark!N471*Beregningsark!P471*Beregningsark!R471*Beregningsark!S471*Beregningsark!T471*Beregningsark!Y471*Beregningsark!Z471*Beregningsark!AB471*Beregningsark!AD471*Beregningsark!AF471*Beregningsark!AJ471,Beregningsark!AK471*Beregningsark!J471*Beregningsark!K471*Beregningsark!L471*Beregningsark!N471*Beregningsark!P471*Beregningsark!R471*Beregningsark!S471*Beregningsark!T471*Beregningsark!Y471*Beregningsark!Z471*Beregningsark!AB471*Beregningsark!AD471*Beregningsark!AF471*Beregningsark!AJ471*0.7672))</f>
        <v/>
      </c>
      <c r="K471" s="15" t="str">
        <f>IF(Beregningsark!AQ471="","",IF(OR(I471="Motorvejsstrækning",I471="Frakørselsflettestrækning",I471="Tilkørselsflettestrækning",I471="Motorvejsforgrening",I471="Motorvejssammenløb",I471="Motorvejsvekselstrækning",I471="Sideanlæg"),Beregningsark!AL471*Beregningsark!J471*Beregningsark!K471*Beregningsark!M471*Beregningsark!O471*Beregningsark!P471*Beregningsark!Q471*Beregningsark!R471*Beregningsark!S471*Beregningsark!T471*Beregningsark!Y471*Beregningsark!AA471*Beregningsark!AC471*Beregningsark!AE471*Beregningsark!AG471*Beregningsark!AJ471,Beregningsark!AL471*Beregningsark!J471*Beregningsark!K471*Beregningsark!M471*Beregningsark!O471*Beregningsark!P471*Beregningsark!Q471*Beregningsark!R471*Beregningsark!S471*Beregningsark!T471*Beregningsark!Y471*Beregningsark!AA471*Beregningsark!AC471*Beregningsark!AE471*Beregningsark!AG471*Beregningsark!AJ471*0.8833))</f>
        <v/>
      </c>
      <c r="L471" s="15" t="str">
        <f>IF(Beregningsark!AQ471="","",IF(OR(I471="Motorvejsstrækning",I471="Frakørselsflettestrækning",I471="Tilkørselsflettestrækning",I471="Motorvejsforgrening",I471="Motorvejssammenløb",I471="Motorvejsvekselstrækning",I471="Sideanlæg"),Beregningsark!AM471*Beregningsark!J471*Beregningsark!K471*Beregningsark!M471*Beregningsark!O471*Beregningsark!P471*Beregningsark!Q471*Beregningsark!R471*Beregningsark!S471*Beregningsark!U471*Beregningsark!Y471*Beregningsark!AA471*Beregningsark!AC471*Beregningsark!AE471*Beregningsark!AG471*Beregningsark!AJ471,Beregningsark!AM471*Beregningsark!J471*Beregningsark!K471*Beregningsark!M471*Beregningsark!O471*Beregningsark!P471*Beregningsark!Q471*Beregningsark!R471*Beregningsark!S471*Beregningsark!U471*Beregningsark!Y471*Beregningsark!AA471*Beregningsark!AC471*Beregningsark!AE471*Beregningsark!AG471*Beregningsark!AJ471*1.1176))</f>
        <v/>
      </c>
      <c r="M471" s="15" t="str">
        <f t="shared" si="21"/>
        <v/>
      </c>
      <c r="N471" s="15" t="str">
        <f>IF(Beregningsark!AQ471="","",IF(OR(I471="Motorvejsstrækning",I471="Frakørselsflettestrækning",I471="Tilkørselsflettestrækning",I471="Motorvejsforgrening",I471="Motorvejssammenløb",I471="Motorvejsvekselstrækning",I471="Sideanlæg"),Beregningsark!AN471*Beregningsark!J471*Beregningsark!K471*Beregningsark!L471*Beregningsark!N471*Beregningsark!P471*Beregningsark!R471*Beregningsark!S471*Beregningsark!V471*Beregningsark!Y471*Beregningsark!Z471*Beregningsark!AB471*Beregningsark!AD471*Beregningsark!AH471*Beregningsark!AJ471,Beregningsark!AN471*Beregningsark!J471*Beregningsark!K471*Beregningsark!L471*Beregningsark!N471*Beregningsark!P471*Beregningsark!R471*Beregningsark!S471*Beregningsark!V471*Beregningsark!Y471*Beregningsark!Z471*Beregningsark!AB471*Beregningsark!AD471*Beregningsark!AH471*Beregningsark!AJ471*0.7672))</f>
        <v/>
      </c>
      <c r="O471" s="15" t="str">
        <f>IF(Beregningsark!AQ471="","",IF(OR(I471="Motorvejsstrækning",I471="Frakørselsflettestrækning",I471="Tilkørselsflettestrækning",I471="Motorvejsforgrening",I471="Motorvejssammenløb",I471="Motorvejsvekselstrækning",I471="Sideanlæg"),Beregningsark!AO471*Beregningsark!J471*Beregningsark!K471*Beregningsark!L471*Beregningsark!N471*Beregningsark!P471*Beregningsark!R471*Beregningsark!S471*Beregningsark!W471*Beregningsark!Y471*Beregningsark!Z471*Beregningsark!AB471*Beregningsark!AD471*Beregningsark!AH471*Beregningsark!AJ471,Beregningsark!AO471*Beregningsark!J471*Beregningsark!K471*Beregningsark!L471*Beregningsark!N471*Beregningsark!P471*Beregningsark!R471*Beregningsark!S471*Beregningsark!W471*Beregningsark!Y471*Beregningsark!Z471*Beregningsark!AB471*Beregningsark!AD471*Beregningsark!AH471*Beregningsark!AJ471*0.7672))</f>
        <v/>
      </c>
      <c r="P471" s="15" t="str">
        <f>IF(Beregningsark!AQ471="","",IF(OR(I471="Motorvejsstrækning",I471="Frakørselsflettestrækning",I471="Tilkørselsflettestrækning",I471="Motorvejsforgrening",I471="Motorvejssammenløb",I471="Motorvejsvekselstrækning",I471="Sideanlæg"),Beregningsark!AP471*Beregningsark!J471*Beregningsark!K471*Beregningsark!L471*Beregningsark!N471*Beregningsark!P471*Beregningsark!R471*Beregningsark!S471*Beregningsark!X471*Beregningsark!Y471*Beregningsark!Z471*Beregningsark!AB471*Beregningsark!AD471*Beregningsark!AI471*Beregningsark!AJ471,Beregningsark!AP471*Beregningsark!J471*Beregningsark!K471*Beregningsark!L471*Beregningsark!N471*Beregningsark!P471*Beregningsark!R471*Beregningsark!S471*Beregningsark!X471*Beregningsark!Y471*Beregningsark!Z471*Beregningsark!AB471*Beregningsark!AD471*Beregningsark!AI471*Beregningsark!AJ471*0.7672))</f>
        <v/>
      </c>
      <c r="Q471" s="15" t="str">
        <f t="shared" si="22"/>
        <v/>
      </c>
      <c r="R471" s="17" t="str">
        <f t="shared" si="23"/>
        <v/>
      </c>
    </row>
    <row r="472" spans="1:18" x14ac:dyDescent="0.25">
      <c r="A472" s="4" t="str">
        <f>IF(Inddata!A487="","",Inddata!A487)</f>
        <v/>
      </c>
      <c r="B472" s="4" t="str">
        <f>IF(Inddata!B487="","",Inddata!B487)</f>
        <v/>
      </c>
      <c r="C472" s="4" t="str">
        <f>IF(Inddata!C487="","",Inddata!C487)</f>
        <v/>
      </c>
      <c r="D472" s="4" t="str">
        <f>IF(Inddata!D487="","",Inddata!D487)</f>
        <v/>
      </c>
      <c r="E472" s="4" t="str">
        <f>IF(Inddata!E487="","",Inddata!E487)</f>
        <v/>
      </c>
      <c r="F472" s="4" t="str">
        <f>IF(Inddata!F487="","",Inddata!F487)</f>
        <v/>
      </c>
      <c r="G472" s="4">
        <f>IF(Inddata!G487="","",Inddata!G487)</f>
        <v>0</v>
      </c>
      <c r="H472" s="4" t="str">
        <f>IF(Inddata!H487&gt;0.5,Inddata!H487,"")</f>
        <v/>
      </c>
      <c r="I472" s="4" t="str">
        <f>IF(Inddata!I487="","",Inddata!I487)</f>
        <v/>
      </c>
      <c r="J472" s="15" t="str">
        <f>IF(Beregningsark!AQ472="","",IF(OR(I472="Motorvejsstrækning",I472="Frakørselsflettestrækning",I472="Tilkørselsflettestrækning",I472="Motorvejsforgrening",I472="Motorvejssammenløb",I472="Motorvejsvekselstrækning",I472="Sideanlæg"),Beregningsark!AK472*Beregningsark!J472*Beregningsark!K472*Beregningsark!L472*Beregningsark!N472*Beregningsark!P472*Beregningsark!R472*Beregningsark!S472*Beregningsark!T472*Beregningsark!Y472*Beregningsark!Z472*Beregningsark!AB472*Beregningsark!AD472*Beregningsark!AF472*Beregningsark!AJ472,Beregningsark!AK472*Beregningsark!J472*Beregningsark!K472*Beregningsark!L472*Beregningsark!N472*Beregningsark!P472*Beregningsark!R472*Beregningsark!S472*Beregningsark!T472*Beregningsark!Y472*Beregningsark!Z472*Beregningsark!AB472*Beregningsark!AD472*Beregningsark!AF472*Beregningsark!AJ472*0.7672))</f>
        <v/>
      </c>
      <c r="K472" s="15" t="str">
        <f>IF(Beregningsark!AQ472="","",IF(OR(I472="Motorvejsstrækning",I472="Frakørselsflettestrækning",I472="Tilkørselsflettestrækning",I472="Motorvejsforgrening",I472="Motorvejssammenløb",I472="Motorvejsvekselstrækning",I472="Sideanlæg"),Beregningsark!AL472*Beregningsark!J472*Beregningsark!K472*Beregningsark!M472*Beregningsark!O472*Beregningsark!P472*Beregningsark!Q472*Beregningsark!R472*Beregningsark!S472*Beregningsark!T472*Beregningsark!Y472*Beregningsark!AA472*Beregningsark!AC472*Beregningsark!AE472*Beregningsark!AG472*Beregningsark!AJ472,Beregningsark!AL472*Beregningsark!J472*Beregningsark!K472*Beregningsark!M472*Beregningsark!O472*Beregningsark!P472*Beregningsark!Q472*Beregningsark!R472*Beregningsark!S472*Beregningsark!T472*Beregningsark!Y472*Beregningsark!AA472*Beregningsark!AC472*Beregningsark!AE472*Beregningsark!AG472*Beregningsark!AJ472*0.8833))</f>
        <v/>
      </c>
      <c r="L472" s="15" t="str">
        <f>IF(Beregningsark!AQ472="","",IF(OR(I472="Motorvejsstrækning",I472="Frakørselsflettestrækning",I472="Tilkørselsflettestrækning",I472="Motorvejsforgrening",I472="Motorvejssammenløb",I472="Motorvejsvekselstrækning",I472="Sideanlæg"),Beregningsark!AM472*Beregningsark!J472*Beregningsark!K472*Beregningsark!M472*Beregningsark!O472*Beregningsark!P472*Beregningsark!Q472*Beregningsark!R472*Beregningsark!S472*Beregningsark!U472*Beregningsark!Y472*Beregningsark!AA472*Beregningsark!AC472*Beregningsark!AE472*Beregningsark!AG472*Beregningsark!AJ472,Beregningsark!AM472*Beregningsark!J472*Beregningsark!K472*Beregningsark!M472*Beregningsark!O472*Beregningsark!P472*Beregningsark!Q472*Beregningsark!R472*Beregningsark!S472*Beregningsark!U472*Beregningsark!Y472*Beregningsark!AA472*Beregningsark!AC472*Beregningsark!AE472*Beregningsark!AG472*Beregningsark!AJ472*1.1176))</f>
        <v/>
      </c>
      <c r="M472" s="15" t="str">
        <f t="shared" si="21"/>
        <v/>
      </c>
      <c r="N472" s="15" t="str">
        <f>IF(Beregningsark!AQ472="","",IF(OR(I472="Motorvejsstrækning",I472="Frakørselsflettestrækning",I472="Tilkørselsflettestrækning",I472="Motorvejsforgrening",I472="Motorvejssammenløb",I472="Motorvejsvekselstrækning",I472="Sideanlæg"),Beregningsark!AN472*Beregningsark!J472*Beregningsark!K472*Beregningsark!L472*Beregningsark!N472*Beregningsark!P472*Beregningsark!R472*Beregningsark!S472*Beregningsark!V472*Beregningsark!Y472*Beregningsark!Z472*Beregningsark!AB472*Beregningsark!AD472*Beregningsark!AH472*Beregningsark!AJ472,Beregningsark!AN472*Beregningsark!J472*Beregningsark!K472*Beregningsark!L472*Beregningsark!N472*Beregningsark!P472*Beregningsark!R472*Beregningsark!S472*Beregningsark!V472*Beregningsark!Y472*Beregningsark!Z472*Beregningsark!AB472*Beregningsark!AD472*Beregningsark!AH472*Beregningsark!AJ472*0.7672))</f>
        <v/>
      </c>
      <c r="O472" s="15" t="str">
        <f>IF(Beregningsark!AQ472="","",IF(OR(I472="Motorvejsstrækning",I472="Frakørselsflettestrækning",I472="Tilkørselsflettestrækning",I472="Motorvejsforgrening",I472="Motorvejssammenløb",I472="Motorvejsvekselstrækning",I472="Sideanlæg"),Beregningsark!AO472*Beregningsark!J472*Beregningsark!K472*Beregningsark!L472*Beregningsark!N472*Beregningsark!P472*Beregningsark!R472*Beregningsark!S472*Beregningsark!W472*Beregningsark!Y472*Beregningsark!Z472*Beregningsark!AB472*Beregningsark!AD472*Beregningsark!AH472*Beregningsark!AJ472,Beregningsark!AO472*Beregningsark!J472*Beregningsark!K472*Beregningsark!L472*Beregningsark!N472*Beregningsark!P472*Beregningsark!R472*Beregningsark!S472*Beregningsark!W472*Beregningsark!Y472*Beregningsark!Z472*Beregningsark!AB472*Beregningsark!AD472*Beregningsark!AH472*Beregningsark!AJ472*0.7672))</f>
        <v/>
      </c>
      <c r="P472" s="15" t="str">
        <f>IF(Beregningsark!AQ472="","",IF(OR(I472="Motorvejsstrækning",I472="Frakørselsflettestrækning",I472="Tilkørselsflettestrækning",I472="Motorvejsforgrening",I472="Motorvejssammenløb",I472="Motorvejsvekselstrækning",I472="Sideanlæg"),Beregningsark!AP472*Beregningsark!J472*Beregningsark!K472*Beregningsark!L472*Beregningsark!N472*Beregningsark!P472*Beregningsark!R472*Beregningsark!S472*Beregningsark!X472*Beregningsark!Y472*Beregningsark!Z472*Beregningsark!AB472*Beregningsark!AD472*Beregningsark!AI472*Beregningsark!AJ472,Beregningsark!AP472*Beregningsark!J472*Beregningsark!K472*Beregningsark!L472*Beregningsark!N472*Beregningsark!P472*Beregningsark!R472*Beregningsark!S472*Beregningsark!X472*Beregningsark!Y472*Beregningsark!Z472*Beregningsark!AB472*Beregningsark!AD472*Beregningsark!AI472*Beregningsark!AJ472*0.7672))</f>
        <v/>
      </c>
      <c r="Q472" s="15" t="str">
        <f t="shared" si="22"/>
        <v/>
      </c>
      <c r="R472" s="17" t="str">
        <f t="shared" si="23"/>
        <v/>
      </c>
    </row>
    <row r="473" spans="1:18" x14ac:dyDescent="0.25">
      <c r="A473" s="4" t="str">
        <f>IF(Inddata!A488="","",Inddata!A488)</f>
        <v/>
      </c>
      <c r="B473" s="4" t="str">
        <f>IF(Inddata!B488="","",Inddata!B488)</f>
        <v/>
      </c>
      <c r="C473" s="4" t="str">
        <f>IF(Inddata!C488="","",Inddata!C488)</f>
        <v/>
      </c>
      <c r="D473" s="4" t="str">
        <f>IF(Inddata!D488="","",Inddata!D488)</f>
        <v/>
      </c>
      <c r="E473" s="4" t="str">
        <f>IF(Inddata!E488="","",Inddata!E488)</f>
        <v/>
      </c>
      <c r="F473" s="4" t="str">
        <f>IF(Inddata!F488="","",Inddata!F488)</f>
        <v/>
      </c>
      <c r="G473" s="4">
        <f>IF(Inddata!G488="","",Inddata!G488)</f>
        <v>0</v>
      </c>
      <c r="H473" s="4" t="str">
        <f>IF(Inddata!H488&gt;0.5,Inddata!H488,"")</f>
        <v/>
      </c>
      <c r="I473" s="4" t="str">
        <f>IF(Inddata!I488="","",Inddata!I488)</f>
        <v/>
      </c>
      <c r="J473" s="15" t="str">
        <f>IF(Beregningsark!AQ473="","",IF(OR(I473="Motorvejsstrækning",I473="Frakørselsflettestrækning",I473="Tilkørselsflettestrækning",I473="Motorvejsforgrening",I473="Motorvejssammenløb",I473="Motorvejsvekselstrækning",I473="Sideanlæg"),Beregningsark!AK473*Beregningsark!J473*Beregningsark!K473*Beregningsark!L473*Beregningsark!N473*Beregningsark!P473*Beregningsark!R473*Beregningsark!S473*Beregningsark!T473*Beregningsark!Y473*Beregningsark!Z473*Beregningsark!AB473*Beregningsark!AD473*Beregningsark!AF473*Beregningsark!AJ473,Beregningsark!AK473*Beregningsark!J473*Beregningsark!K473*Beregningsark!L473*Beregningsark!N473*Beregningsark!P473*Beregningsark!R473*Beregningsark!S473*Beregningsark!T473*Beregningsark!Y473*Beregningsark!Z473*Beregningsark!AB473*Beregningsark!AD473*Beregningsark!AF473*Beregningsark!AJ473*0.7672))</f>
        <v/>
      </c>
      <c r="K473" s="15" t="str">
        <f>IF(Beregningsark!AQ473="","",IF(OR(I473="Motorvejsstrækning",I473="Frakørselsflettestrækning",I473="Tilkørselsflettestrækning",I473="Motorvejsforgrening",I473="Motorvejssammenløb",I473="Motorvejsvekselstrækning",I473="Sideanlæg"),Beregningsark!AL473*Beregningsark!J473*Beregningsark!K473*Beregningsark!M473*Beregningsark!O473*Beregningsark!P473*Beregningsark!Q473*Beregningsark!R473*Beregningsark!S473*Beregningsark!T473*Beregningsark!Y473*Beregningsark!AA473*Beregningsark!AC473*Beregningsark!AE473*Beregningsark!AG473*Beregningsark!AJ473,Beregningsark!AL473*Beregningsark!J473*Beregningsark!K473*Beregningsark!M473*Beregningsark!O473*Beregningsark!P473*Beregningsark!Q473*Beregningsark!R473*Beregningsark!S473*Beregningsark!T473*Beregningsark!Y473*Beregningsark!AA473*Beregningsark!AC473*Beregningsark!AE473*Beregningsark!AG473*Beregningsark!AJ473*0.8833))</f>
        <v/>
      </c>
      <c r="L473" s="15" t="str">
        <f>IF(Beregningsark!AQ473="","",IF(OR(I473="Motorvejsstrækning",I473="Frakørselsflettestrækning",I473="Tilkørselsflettestrækning",I473="Motorvejsforgrening",I473="Motorvejssammenløb",I473="Motorvejsvekselstrækning",I473="Sideanlæg"),Beregningsark!AM473*Beregningsark!J473*Beregningsark!K473*Beregningsark!M473*Beregningsark!O473*Beregningsark!P473*Beregningsark!Q473*Beregningsark!R473*Beregningsark!S473*Beregningsark!U473*Beregningsark!Y473*Beregningsark!AA473*Beregningsark!AC473*Beregningsark!AE473*Beregningsark!AG473*Beregningsark!AJ473,Beregningsark!AM473*Beregningsark!J473*Beregningsark!K473*Beregningsark!M473*Beregningsark!O473*Beregningsark!P473*Beregningsark!Q473*Beregningsark!R473*Beregningsark!S473*Beregningsark!U473*Beregningsark!Y473*Beregningsark!AA473*Beregningsark!AC473*Beregningsark!AE473*Beregningsark!AG473*Beregningsark!AJ473*1.1176))</f>
        <v/>
      </c>
      <c r="M473" s="15" t="str">
        <f t="shared" si="21"/>
        <v/>
      </c>
      <c r="N473" s="15" t="str">
        <f>IF(Beregningsark!AQ473="","",IF(OR(I473="Motorvejsstrækning",I473="Frakørselsflettestrækning",I473="Tilkørselsflettestrækning",I473="Motorvejsforgrening",I473="Motorvejssammenløb",I473="Motorvejsvekselstrækning",I473="Sideanlæg"),Beregningsark!AN473*Beregningsark!J473*Beregningsark!K473*Beregningsark!L473*Beregningsark!N473*Beregningsark!P473*Beregningsark!R473*Beregningsark!S473*Beregningsark!V473*Beregningsark!Y473*Beregningsark!Z473*Beregningsark!AB473*Beregningsark!AD473*Beregningsark!AH473*Beregningsark!AJ473,Beregningsark!AN473*Beregningsark!J473*Beregningsark!K473*Beregningsark!L473*Beregningsark!N473*Beregningsark!P473*Beregningsark!R473*Beregningsark!S473*Beregningsark!V473*Beregningsark!Y473*Beregningsark!Z473*Beregningsark!AB473*Beregningsark!AD473*Beregningsark!AH473*Beregningsark!AJ473*0.7672))</f>
        <v/>
      </c>
      <c r="O473" s="15" t="str">
        <f>IF(Beregningsark!AQ473="","",IF(OR(I473="Motorvejsstrækning",I473="Frakørselsflettestrækning",I473="Tilkørselsflettestrækning",I473="Motorvejsforgrening",I473="Motorvejssammenløb",I473="Motorvejsvekselstrækning",I473="Sideanlæg"),Beregningsark!AO473*Beregningsark!J473*Beregningsark!K473*Beregningsark!L473*Beregningsark!N473*Beregningsark!P473*Beregningsark!R473*Beregningsark!S473*Beregningsark!W473*Beregningsark!Y473*Beregningsark!Z473*Beregningsark!AB473*Beregningsark!AD473*Beregningsark!AH473*Beregningsark!AJ473,Beregningsark!AO473*Beregningsark!J473*Beregningsark!K473*Beregningsark!L473*Beregningsark!N473*Beregningsark!P473*Beregningsark!R473*Beregningsark!S473*Beregningsark!W473*Beregningsark!Y473*Beregningsark!Z473*Beregningsark!AB473*Beregningsark!AD473*Beregningsark!AH473*Beregningsark!AJ473*0.7672))</f>
        <v/>
      </c>
      <c r="P473" s="15" t="str">
        <f>IF(Beregningsark!AQ473="","",IF(OR(I473="Motorvejsstrækning",I473="Frakørselsflettestrækning",I473="Tilkørselsflettestrækning",I473="Motorvejsforgrening",I473="Motorvejssammenløb",I473="Motorvejsvekselstrækning",I473="Sideanlæg"),Beregningsark!AP473*Beregningsark!J473*Beregningsark!K473*Beregningsark!L473*Beregningsark!N473*Beregningsark!P473*Beregningsark!R473*Beregningsark!S473*Beregningsark!X473*Beregningsark!Y473*Beregningsark!Z473*Beregningsark!AB473*Beregningsark!AD473*Beregningsark!AI473*Beregningsark!AJ473,Beregningsark!AP473*Beregningsark!J473*Beregningsark!K473*Beregningsark!L473*Beregningsark!N473*Beregningsark!P473*Beregningsark!R473*Beregningsark!S473*Beregningsark!X473*Beregningsark!Y473*Beregningsark!Z473*Beregningsark!AB473*Beregningsark!AD473*Beregningsark!AI473*Beregningsark!AJ473*0.7672))</f>
        <v/>
      </c>
      <c r="Q473" s="15" t="str">
        <f t="shared" si="22"/>
        <v/>
      </c>
      <c r="R473" s="17" t="str">
        <f t="shared" si="23"/>
        <v/>
      </c>
    </row>
    <row r="474" spans="1:18" x14ac:dyDescent="0.25">
      <c r="A474" s="4" t="str">
        <f>IF(Inddata!A489="","",Inddata!A489)</f>
        <v/>
      </c>
      <c r="B474" s="4" t="str">
        <f>IF(Inddata!B489="","",Inddata!B489)</f>
        <v/>
      </c>
      <c r="C474" s="4" t="str">
        <f>IF(Inddata!C489="","",Inddata!C489)</f>
        <v/>
      </c>
      <c r="D474" s="4" t="str">
        <f>IF(Inddata!D489="","",Inddata!D489)</f>
        <v/>
      </c>
      <c r="E474" s="4" t="str">
        <f>IF(Inddata!E489="","",Inddata!E489)</f>
        <v/>
      </c>
      <c r="F474" s="4" t="str">
        <f>IF(Inddata!F489="","",Inddata!F489)</f>
        <v/>
      </c>
      <c r="G474" s="4">
        <f>IF(Inddata!G489="","",Inddata!G489)</f>
        <v>0</v>
      </c>
      <c r="H474" s="4" t="str">
        <f>IF(Inddata!H489&gt;0.5,Inddata!H489,"")</f>
        <v/>
      </c>
      <c r="I474" s="4" t="str">
        <f>IF(Inddata!I489="","",Inddata!I489)</f>
        <v/>
      </c>
      <c r="J474" s="15" t="str">
        <f>IF(Beregningsark!AQ474="","",IF(OR(I474="Motorvejsstrækning",I474="Frakørselsflettestrækning",I474="Tilkørselsflettestrækning",I474="Motorvejsforgrening",I474="Motorvejssammenløb",I474="Motorvejsvekselstrækning",I474="Sideanlæg"),Beregningsark!AK474*Beregningsark!J474*Beregningsark!K474*Beregningsark!L474*Beregningsark!N474*Beregningsark!P474*Beregningsark!R474*Beregningsark!S474*Beregningsark!T474*Beregningsark!Y474*Beregningsark!Z474*Beregningsark!AB474*Beregningsark!AD474*Beregningsark!AF474*Beregningsark!AJ474,Beregningsark!AK474*Beregningsark!J474*Beregningsark!K474*Beregningsark!L474*Beregningsark!N474*Beregningsark!P474*Beregningsark!R474*Beregningsark!S474*Beregningsark!T474*Beregningsark!Y474*Beregningsark!Z474*Beregningsark!AB474*Beregningsark!AD474*Beregningsark!AF474*Beregningsark!AJ474*0.7672))</f>
        <v/>
      </c>
      <c r="K474" s="15" t="str">
        <f>IF(Beregningsark!AQ474="","",IF(OR(I474="Motorvejsstrækning",I474="Frakørselsflettestrækning",I474="Tilkørselsflettestrækning",I474="Motorvejsforgrening",I474="Motorvejssammenløb",I474="Motorvejsvekselstrækning",I474="Sideanlæg"),Beregningsark!AL474*Beregningsark!J474*Beregningsark!K474*Beregningsark!M474*Beregningsark!O474*Beregningsark!P474*Beregningsark!Q474*Beregningsark!R474*Beregningsark!S474*Beregningsark!T474*Beregningsark!Y474*Beregningsark!AA474*Beregningsark!AC474*Beregningsark!AE474*Beregningsark!AG474*Beregningsark!AJ474,Beregningsark!AL474*Beregningsark!J474*Beregningsark!K474*Beregningsark!M474*Beregningsark!O474*Beregningsark!P474*Beregningsark!Q474*Beregningsark!R474*Beregningsark!S474*Beregningsark!T474*Beregningsark!Y474*Beregningsark!AA474*Beregningsark!AC474*Beregningsark!AE474*Beregningsark!AG474*Beregningsark!AJ474*0.8833))</f>
        <v/>
      </c>
      <c r="L474" s="15" t="str">
        <f>IF(Beregningsark!AQ474="","",IF(OR(I474="Motorvejsstrækning",I474="Frakørselsflettestrækning",I474="Tilkørselsflettestrækning",I474="Motorvejsforgrening",I474="Motorvejssammenløb",I474="Motorvejsvekselstrækning",I474="Sideanlæg"),Beregningsark!AM474*Beregningsark!J474*Beregningsark!K474*Beregningsark!M474*Beregningsark!O474*Beregningsark!P474*Beregningsark!Q474*Beregningsark!R474*Beregningsark!S474*Beregningsark!U474*Beregningsark!Y474*Beregningsark!AA474*Beregningsark!AC474*Beregningsark!AE474*Beregningsark!AG474*Beregningsark!AJ474,Beregningsark!AM474*Beregningsark!J474*Beregningsark!K474*Beregningsark!M474*Beregningsark!O474*Beregningsark!P474*Beregningsark!Q474*Beregningsark!R474*Beregningsark!S474*Beregningsark!U474*Beregningsark!Y474*Beregningsark!AA474*Beregningsark!AC474*Beregningsark!AE474*Beregningsark!AG474*Beregningsark!AJ474*1.1176))</f>
        <v/>
      </c>
      <c r="M474" s="15" t="str">
        <f t="shared" si="21"/>
        <v/>
      </c>
      <c r="N474" s="15" t="str">
        <f>IF(Beregningsark!AQ474="","",IF(OR(I474="Motorvejsstrækning",I474="Frakørselsflettestrækning",I474="Tilkørselsflettestrækning",I474="Motorvejsforgrening",I474="Motorvejssammenløb",I474="Motorvejsvekselstrækning",I474="Sideanlæg"),Beregningsark!AN474*Beregningsark!J474*Beregningsark!K474*Beregningsark!L474*Beregningsark!N474*Beregningsark!P474*Beregningsark!R474*Beregningsark!S474*Beregningsark!V474*Beregningsark!Y474*Beregningsark!Z474*Beregningsark!AB474*Beregningsark!AD474*Beregningsark!AH474*Beregningsark!AJ474,Beregningsark!AN474*Beregningsark!J474*Beregningsark!K474*Beregningsark!L474*Beregningsark!N474*Beregningsark!P474*Beregningsark!R474*Beregningsark!S474*Beregningsark!V474*Beregningsark!Y474*Beregningsark!Z474*Beregningsark!AB474*Beregningsark!AD474*Beregningsark!AH474*Beregningsark!AJ474*0.7672))</f>
        <v/>
      </c>
      <c r="O474" s="15" t="str">
        <f>IF(Beregningsark!AQ474="","",IF(OR(I474="Motorvejsstrækning",I474="Frakørselsflettestrækning",I474="Tilkørselsflettestrækning",I474="Motorvejsforgrening",I474="Motorvejssammenløb",I474="Motorvejsvekselstrækning",I474="Sideanlæg"),Beregningsark!AO474*Beregningsark!J474*Beregningsark!K474*Beregningsark!L474*Beregningsark!N474*Beregningsark!P474*Beregningsark!R474*Beregningsark!S474*Beregningsark!W474*Beregningsark!Y474*Beregningsark!Z474*Beregningsark!AB474*Beregningsark!AD474*Beregningsark!AH474*Beregningsark!AJ474,Beregningsark!AO474*Beregningsark!J474*Beregningsark!K474*Beregningsark!L474*Beregningsark!N474*Beregningsark!P474*Beregningsark!R474*Beregningsark!S474*Beregningsark!W474*Beregningsark!Y474*Beregningsark!Z474*Beregningsark!AB474*Beregningsark!AD474*Beregningsark!AH474*Beregningsark!AJ474*0.7672))</f>
        <v/>
      </c>
      <c r="P474" s="15" t="str">
        <f>IF(Beregningsark!AQ474="","",IF(OR(I474="Motorvejsstrækning",I474="Frakørselsflettestrækning",I474="Tilkørselsflettestrækning",I474="Motorvejsforgrening",I474="Motorvejssammenløb",I474="Motorvejsvekselstrækning",I474="Sideanlæg"),Beregningsark!AP474*Beregningsark!J474*Beregningsark!K474*Beregningsark!L474*Beregningsark!N474*Beregningsark!P474*Beregningsark!R474*Beregningsark!S474*Beregningsark!X474*Beregningsark!Y474*Beregningsark!Z474*Beregningsark!AB474*Beregningsark!AD474*Beregningsark!AI474*Beregningsark!AJ474,Beregningsark!AP474*Beregningsark!J474*Beregningsark!K474*Beregningsark!L474*Beregningsark!N474*Beregningsark!P474*Beregningsark!R474*Beregningsark!S474*Beregningsark!X474*Beregningsark!Y474*Beregningsark!Z474*Beregningsark!AB474*Beregningsark!AD474*Beregningsark!AI474*Beregningsark!AJ474*0.7672))</f>
        <v/>
      </c>
      <c r="Q474" s="15" t="str">
        <f t="shared" si="22"/>
        <v/>
      </c>
      <c r="R474" s="17" t="str">
        <f t="shared" si="23"/>
        <v/>
      </c>
    </row>
    <row r="475" spans="1:18" x14ac:dyDescent="0.25">
      <c r="A475" s="4" t="str">
        <f>IF(Inddata!A490="","",Inddata!A490)</f>
        <v/>
      </c>
      <c r="B475" s="4" t="str">
        <f>IF(Inddata!B490="","",Inddata!B490)</f>
        <v/>
      </c>
      <c r="C475" s="4" t="str">
        <f>IF(Inddata!C490="","",Inddata!C490)</f>
        <v/>
      </c>
      <c r="D475" s="4" t="str">
        <f>IF(Inddata!D490="","",Inddata!D490)</f>
        <v/>
      </c>
      <c r="E475" s="4" t="str">
        <f>IF(Inddata!E490="","",Inddata!E490)</f>
        <v/>
      </c>
      <c r="F475" s="4" t="str">
        <f>IF(Inddata!F490="","",Inddata!F490)</f>
        <v/>
      </c>
      <c r="G475" s="4">
        <f>IF(Inddata!G490="","",Inddata!G490)</f>
        <v>0</v>
      </c>
      <c r="H475" s="4" t="str">
        <f>IF(Inddata!H490&gt;0.5,Inddata!H490,"")</f>
        <v/>
      </c>
      <c r="I475" s="4" t="str">
        <f>IF(Inddata!I490="","",Inddata!I490)</f>
        <v/>
      </c>
      <c r="J475" s="15" t="str">
        <f>IF(Beregningsark!AQ475="","",IF(OR(I475="Motorvejsstrækning",I475="Frakørselsflettestrækning",I475="Tilkørselsflettestrækning",I475="Motorvejsforgrening",I475="Motorvejssammenløb",I475="Motorvejsvekselstrækning",I475="Sideanlæg"),Beregningsark!AK475*Beregningsark!J475*Beregningsark!K475*Beregningsark!L475*Beregningsark!N475*Beregningsark!P475*Beregningsark!R475*Beregningsark!S475*Beregningsark!T475*Beregningsark!Y475*Beregningsark!Z475*Beregningsark!AB475*Beregningsark!AD475*Beregningsark!AF475*Beregningsark!AJ475,Beregningsark!AK475*Beregningsark!J475*Beregningsark!K475*Beregningsark!L475*Beregningsark!N475*Beregningsark!P475*Beregningsark!R475*Beregningsark!S475*Beregningsark!T475*Beregningsark!Y475*Beregningsark!Z475*Beregningsark!AB475*Beregningsark!AD475*Beregningsark!AF475*Beregningsark!AJ475*0.7672))</f>
        <v/>
      </c>
      <c r="K475" s="15" t="str">
        <f>IF(Beregningsark!AQ475="","",IF(OR(I475="Motorvejsstrækning",I475="Frakørselsflettestrækning",I475="Tilkørselsflettestrækning",I475="Motorvejsforgrening",I475="Motorvejssammenløb",I475="Motorvejsvekselstrækning",I475="Sideanlæg"),Beregningsark!AL475*Beregningsark!J475*Beregningsark!K475*Beregningsark!M475*Beregningsark!O475*Beregningsark!P475*Beregningsark!Q475*Beregningsark!R475*Beregningsark!S475*Beregningsark!T475*Beregningsark!Y475*Beregningsark!AA475*Beregningsark!AC475*Beregningsark!AE475*Beregningsark!AG475*Beregningsark!AJ475,Beregningsark!AL475*Beregningsark!J475*Beregningsark!K475*Beregningsark!M475*Beregningsark!O475*Beregningsark!P475*Beregningsark!Q475*Beregningsark!R475*Beregningsark!S475*Beregningsark!T475*Beregningsark!Y475*Beregningsark!AA475*Beregningsark!AC475*Beregningsark!AE475*Beregningsark!AG475*Beregningsark!AJ475*0.8833))</f>
        <v/>
      </c>
      <c r="L475" s="15" t="str">
        <f>IF(Beregningsark!AQ475="","",IF(OR(I475="Motorvejsstrækning",I475="Frakørselsflettestrækning",I475="Tilkørselsflettestrækning",I475="Motorvejsforgrening",I475="Motorvejssammenløb",I475="Motorvejsvekselstrækning",I475="Sideanlæg"),Beregningsark!AM475*Beregningsark!J475*Beregningsark!K475*Beregningsark!M475*Beregningsark!O475*Beregningsark!P475*Beregningsark!Q475*Beregningsark!R475*Beregningsark!S475*Beregningsark!U475*Beregningsark!Y475*Beregningsark!AA475*Beregningsark!AC475*Beregningsark!AE475*Beregningsark!AG475*Beregningsark!AJ475,Beregningsark!AM475*Beregningsark!J475*Beregningsark!K475*Beregningsark!M475*Beregningsark!O475*Beregningsark!P475*Beregningsark!Q475*Beregningsark!R475*Beregningsark!S475*Beregningsark!U475*Beregningsark!Y475*Beregningsark!AA475*Beregningsark!AC475*Beregningsark!AE475*Beregningsark!AG475*Beregningsark!AJ475*1.1176))</f>
        <v/>
      </c>
      <c r="M475" s="15" t="str">
        <f t="shared" si="21"/>
        <v/>
      </c>
      <c r="N475" s="15" t="str">
        <f>IF(Beregningsark!AQ475="","",IF(OR(I475="Motorvejsstrækning",I475="Frakørselsflettestrækning",I475="Tilkørselsflettestrækning",I475="Motorvejsforgrening",I475="Motorvejssammenløb",I475="Motorvejsvekselstrækning",I475="Sideanlæg"),Beregningsark!AN475*Beregningsark!J475*Beregningsark!K475*Beregningsark!L475*Beregningsark!N475*Beregningsark!P475*Beregningsark!R475*Beregningsark!S475*Beregningsark!V475*Beregningsark!Y475*Beregningsark!Z475*Beregningsark!AB475*Beregningsark!AD475*Beregningsark!AH475*Beregningsark!AJ475,Beregningsark!AN475*Beregningsark!J475*Beregningsark!K475*Beregningsark!L475*Beregningsark!N475*Beregningsark!P475*Beregningsark!R475*Beregningsark!S475*Beregningsark!V475*Beregningsark!Y475*Beregningsark!Z475*Beregningsark!AB475*Beregningsark!AD475*Beregningsark!AH475*Beregningsark!AJ475*0.7672))</f>
        <v/>
      </c>
      <c r="O475" s="15" t="str">
        <f>IF(Beregningsark!AQ475="","",IF(OR(I475="Motorvejsstrækning",I475="Frakørselsflettestrækning",I475="Tilkørselsflettestrækning",I475="Motorvejsforgrening",I475="Motorvejssammenløb",I475="Motorvejsvekselstrækning",I475="Sideanlæg"),Beregningsark!AO475*Beregningsark!J475*Beregningsark!K475*Beregningsark!L475*Beregningsark!N475*Beregningsark!P475*Beregningsark!R475*Beregningsark!S475*Beregningsark!W475*Beregningsark!Y475*Beregningsark!Z475*Beregningsark!AB475*Beregningsark!AD475*Beregningsark!AH475*Beregningsark!AJ475,Beregningsark!AO475*Beregningsark!J475*Beregningsark!K475*Beregningsark!L475*Beregningsark!N475*Beregningsark!P475*Beregningsark!R475*Beregningsark!S475*Beregningsark!W475*Beregningsark!Y475*Beregningsark!Z475*Beregningsark!AB475*Beregningsark!AD475*Beregningsark!AH475*Beregningsark!AJ475*0.7672))</f>
        <v/>
      </c>
      <c r="P475" s="15" t="str">
        <f>IF(Beregningsark!AQ475="","",IF(OR(I475="Motorvejsstrækning",I475="Frakørselsflettestrækning",I475="Tilkørselsflettestrækning",I475="Motorvejsforgrening",I475="Motorvejssammenløb",I475="Motorvejsvekselstrækning",I475="Sideanlæg"),Beregningsark!AP475*Beregningsark!J475*Beregningsark!K475*Beregningsark!L475*Beregningsark!N475*Beregningsark!P475*Beregningsark!R475*Beregningsark!S475*Beregningsark!X475*Beregningsark!Y475*Beregningsark!Z475*Beregningsark!AB475*Beregningsark!AD475*Beregningsark!AI475*Beregningsark!AJ475,Beregningsark!AP475*Beregningsark!J475*Beregningsark!K475*Beregningsark!L475*Beregningsark!N475*Beregningsark!P475*Beregningsark!R475*Beregningsark!S475*Beregningsark!X475*Beregningsark!Y475*Beregningsark!Z475*Beregningsark!AB475*Beregningsark!AD475*Beregningsark!AI475*Beregningsark!AJ475*0.7672))</f>
        <v/>
      </c>
      <c r="Q475" s="15" t="str">
        <f t="shared" si="22"/>
        <v/>
      </c>
      <c r="R475" s="17" t="str">
        <f t="shared" si="23"/>
        <v/>
      </c>
    </row>
    <row r="476" spans="1:18" x14ac:dyDescent="0.25">
      <c r="A476" s="4" t="str">
        <f>IF(Inddata!A491="","",Inddata!A491)</f>
        <v/>
      </c>
      <c r="B476" s="4" t="str">
        <f>IF(Inddata!B491="","",Inddata!B491)</f>
        <v/>
      </c>
      <c r="C476" s="4" t="str">
        <f>IF(Inddata!C491="","",Inddata!C491)</f>
        <v/>
      </c>
      <c r="D476" s="4" t="str">
        <f>IF(Inddata!D491="","",Inddata!D491)</f>
        <v/>
      </c>
      <c r="E476" s="4" t="str">
        <f>IF(Inddata!E491="","",Inddata!E491)</f>
        <v/>
      </c>
      <c r="F476" s="4" t="str">
        <f>IF(Inddata!F491="","",Inddata!F491)</f>
        <v/>
      </c>
      <c r="G476" s="4">
        <f>IF(Inddata!G491="","",Inddata!G491)</f>
        <v>0</v>
      </c>
      <c r="H476" s="4" t="str">
        <f>IF(Inddata!H491&gt;0.5,Inddata!H491,"")</f>
        <v/>
      </c>
      <c r="I476" s="4" t="str">
        <f>IF(Inddata!I491="","",Inddata!I491)</f>
        <v/>
      </c>
      <c r="J476" s="15" t="str">
        <f>IF(Beregningsark!AQ476="","",IF(OR(I476="Motorvejsstrækning",I476="Frakørselsflettestrækning",I476="Tilkørselsflettestrækning",I476="Motorvejsforgrening",I476="Motorvejssammenløb",I476="Motorvejsvekselstrækning",I476="Sideanlæg"),Beregningsark!AK476*Beregningsark!J476*Beregningsark!K476*Beregningsark!L476*Beregningsark!N476*Beregningsark!P476*Beregningsark!R476*Beregningsark!S476*Beregningsark!T476*Beregningsark!Y476*Beregningsark!Z476*Beregningsark!AB476*Beregningsark!AD476*Beregningsark!AF476*Beregningsark!AJ476,Beregningsark!AK476*Beregningsark!J476*Beregningsark!K476*Beregningsark!L476*Beregningsark!N476*Beregningsark!P476*Beregningsark!R476*Beregningsark!S476*Beregningsark!T476*Beregningsark!Y476*Beregningsark!Z476*Beregningsark!AB476*Beregningsark!AD476*Beregningsark!AF476*Beregningsark!AJ476*0.7672))</f>
        <v/>
      </c>
      <c r="K476" s="15" t="str">
        <f>IF(Beregningsark!AQ476="","",IF(OR(I476="Motorvejsstrækning",I476="Frakørselsflettestrækning",I476="Tilkørselsflettestrækning",I476="Motorvejsforgrening",I476="Motorvejssammenløb",I476="Motorvejsvekselstrækning",I476="Sideanlæg"),Beregningsark!AL476*Beregningsark!J476*Beregningsark!K476*Beregningsark!M476*Beregningsark!O476*Beregningsark!P476*Beregningsark!Q476*Beregningsark!R476*Beregningsark!S476*Beregningsark!T476*Beregningsark!Y476*Beregningsark!AA476*Beregningsark!AC476*Beregningsark!AE476*Beregningsark!AG476*Beregningsark!AJ476,Beregningsark!AL476*Beregningsark!J476*Beregningsark!K476*Beregningsark!M476*Beregningsark!O476*Beregningsark!P476*Beregningsark!Q476*Beregningsark!R476*Beregningsark!S476*Beregningsark!T476*Beregningsark!Y476*Beregningsark!AA476*Beregningsark!AC476*Beregningsark!AE476*Beregningsark!AG476*Beregningsark!AJ476*0.8833))</f>
        <v/>
      </c>
      <c r="L476" s="15" t="str">
        <f>IF(Beregningsark!AQ476="","",IF(OR(I476="Motorvejsstrækning",I476="Frakørselsflettestrækning",I476="Tilkørselsflettestrækning",I476="Motorvejsforgrening",I476="Motorvejssammenløb",I476="Motorvejsvekselstrækning",I476="Sideanlæg"),Beregningsark!AM476*Beregningsark!J476*Beregningsark!K476*Beregningsark!M476*Beregningsark!O476*Beregningsark!P476*Beregningsark!Q476*Beregningsark!R476*Beregningsark!S476*Beregningsark!U476*Beregningsark!Y476*Beregningsark!AA476*Beregningsark!AC476*Beregningsark!AE476*Beregningsark!AG476*Beregningsark!AJ476,Beregningsark!AM476*Beregningsark!J476*Beregningsark!K476*Beregningsark!M476*Beregningsark!O476*Beregningsark!P476*Beregningsark!Q476*Beregningsark!R476*Beregningsark!S476*Beregningsark!U476*Beregningsark!Y476*Beregningsark!AA476*Beregningsark!AC476*Beregningsark!AE476*Beregningsark!AG476*Beregningsark!AJ476*1.1176))</f>
        <v/>
      </c>
      <c r="M476" s="15" t="str">
        <f t="shared" si="21"/>
        <v/>
      </c>
      <c r="N476" s="15" t="str">
        <f>IF(Beregningsark!AQ476="","",IF(OR(I476="Motorvejsstrækning",I476="Frakørselsflettestrækning",I476="Tilkørselsflettestrækning",I476="Motorvejsforgrening",I476="Motorvejssammenløb",I476="Motorvejsvekselstrækning",I476="Sideanlæg"),Beregningsark!AN476*Beregningsark!J476*Beregningsark!K476*Beregningsark!L476*Beregningsark!N476*Beregningsark!P476*Beregningsark!R476*Beregningsark!S476*Beregningsark!V476*Beregningsark!Y476*Beregningsark!Z476*Beregningsark!AB476*Beregningsark!AD476*Beregningsark!AH476*Beregningsark!AJ476,Beregningsark!AN476*Beregningsark!J476*Beregningsark!K476*Beregningsark!L476*Beregningsark!N476*Beregningsark!P476*Beregningsark!R476*Beregningsark!S476*Beregningsark!V476*Beregningsark!Y476*Beregningsark!Z476*Beregningsark!AB476*Beregningsark!AD476*Beregningsark!AH476*Beregningsark!AJ476*0.7672))</f>
        <v/>
      </c>
      <c r="O476" s="15" t="str">
        <f>IF(Beregningsark!AQ476="","",IF(OR(I476="Motorvejsstrækning",I476="Frakørselsflettestrækning",I476="Tilkørselsflettestrækning",I476="Motorvejsforgrening",I476="Motorvejssammenløb",I476="Motorvejsvekselstrækning",I476="Sideanlæg"),Beregningsark!AO476*Beregningsark!J476*Beregningsark!K476*Beregningsark!L476*Beregningsark!N476*Beregningsark!P476*Beregningsark!R476*Beregningsark!S476*Beregningsark!W476*Beregningsark!Y476*Beregningsark!Z476*Beregningsark!AB476*Beregningsark!AD476*Beregningsark!AH476*Beregningsark!AJ476,Beregningsark!AO476*Beregningsark!J476*Beregningsark!K476*Beregningsark!L476*Beregningsark!N476*Beregningsark!P476*Beregningsark!R476*Beregningsark!S476*Beregningsark!W476*Beregningsark!Y476*Beregningsark!Z476*Beregningsark!AB476*Beregningsark!AD476*Beregningsark!AH476*Beregningsark!AJ476*0.7672))</f>
        <v/>
      </c>
      <c r="P476" s="15" t="str">
        <f>IF(Beregningsark!AQ476="","",IF(OR(I476="Motorvejsstrækning",I476="Frakørselsflettestrækning",I476="Tilkørselsflettestrækning",I476="Motorvejsforgrening",I476="Motorvejssammenløb",I476="Motorvejsvekselstrækning",I476="Sideanlæg"),Beregningsark!AP476*Beregningsark!J476*Beregningsark!K476*Beregningsark!L476*Beregningsark!N476*Beregningsark!P476*Beregningsark!R476*Beregningsark!S476*Beregningsark!X476*Beregningsark!Y476*Beregningsark!Z476*Beregningsark!AB476*Beregningsark!AD476*Beregningsark!AI476*Beregningsark!AJ476,Beregningsark!AP476*Beregningsark!J476*Beregningsark!K476*Beregningsark!L476*Beregningsark!N476*Beregningsark!P476*Beregningsark!R476*Beregningsark!S476*Beregningsark!X476*Beregningsark!Y476*Beregningsark!Z476*Beregningsark!AB476*Beregningsark!AD476*Beregningsark!AI476*Beregningsark!AJ476*0.7672))</f>
        <v/>
      </c>
      <c r="Q476" s="15" t="str">
        <f t="shared" si="22"/>
        <v/>
      </c>
      <c r="R476" s="17" t="str">
        <f t="shared" si="23"/>
        <v/>
      </c>
    </row>
    <row r="477" spans="1:18" x14ac:dyDescent="0.25">
      <c r="A477" s="4" t="str">
        <f>IF(Inddata!A492="","",Inddata!A492)</f>
        <v/>
      </c>
      <c r="B477" s="4" t="str">
        <f>IF(Inddata!B492="","",Inddata!B492)</f>
        <v/>
      </c>
      <c r="C477" s="4" t="str">
        <f>IF(Inddata!C492="","",Inddata!C492)</f>
        <v/>
      </c>
      <c r="D477" s="4" t="str">
        <f>IF(Inddata!D492="","",Inddata!D492)</f>
        <v/>
      </c>
      <c r="E477" s="4" t="str">
        <f>IF(Inddata!E492="","",Inddata!E492)</f>
        <v/>
      </c>
      <c r="F477" s="4" t="str">
        <f>IF(Inddata!F492="","",Inddata!F492)</f>
        <v/>
      </c>
      <c r="G477" s="4">
        <f>IF(Inddata!G492="","",Inddata!G492)</f>
        <v>0</v>
      </c>
      <c r="H477" s="4" t="str">
        <f>IF(Inddata!H492&gt;0.5,Inddata!H492,"")</f>
        <v/>
      </c>
      <c r="I477" s="4" t="str">
        <f>IF(Inddata!I492="","",Inddata!I492)</f>
        <v/>
      </c>
      <c r="J477" s="15" t="str">
        <f>IF(Beregningsark!AQ477="","",IF(OR(I477="Motorvejsstrækning",I477="Frakørselsflettestrækning",I477="Tilkørselsflettestrækning",I477="Motorvejsforgrening",I477="Motorvejssammenløb",I477="Motorvejsvekselstrækning",I477="Sideanlæg"),Beregningsark!AK477*Beregningsark!J477*Beregningsark!K477*Beregningsark!L477*Beregningsark!N477*Beregningsark!P477*Beregningsark!R477*Beregningsark!S477*Beregningsark!T477*Beregningsark!Y477*Beregningsark!Z477*Beregningsark!AB477*Beregningsark!AD477*Beregningsark!AF477*Beregningsark!AJ477,Beregningsark!AK477*Beregningsark!J477*Beregningsark!K477*Beregningsark!L477*Beregningsark!N477*Beregningsark!P477*Beregningsark!R477*Beregningsark!S477*Beregningsark!T477*Beregningsark!Y477*Beregningsark!Z477*Beregningsark!AB477*Beregningsark!AD477*Beregningsark!AF477*Beregningsark!AJ477*0.7672))</f>
        <v/>
      </c>
      <c r="K477" s="15" t="str">
        <f>IF(Beregningsark!AQ477="","",IF(OR(I477="Motorvejsstrækning",I477="Frakørselsflettestrækning",I477="Tilkørselsflettestrækning",I477="Motorvejsforgrening",I477="Motorvejssammenløb",I477="Motorvejsvekselstrækning",I477="Sideanlæg"),Beregningsark!AL477*Beregningsark!J477*Beregningsark!K477*Beregningsark!M477*Beregningsark!O477*Beregningsark!P477*Beregningsark!Q477*Beregningsark!R477*Beregningsark!S477*Beregningsark!T477*Beregningsark!Y477*Beregningsark!AA477*Beregningsark!AC477*Beregningsark!AE477*Beregningsark!AG477*Beregningsark!AJ477,Beregningsark!AL477*Beregningsark!J477*Beregningsark!K477*Beregningsark!M477*Beregningsark!O477*Beregningsark!P477*Beregningsark!Q477*Beregningsark!R477*Beregningsark!S477*Beregningsark!T477*Beregningsark!Y477*Beregningsark!AA477*Beregningsark!AC477*Beregningsark!AE477*Beregningsark!AG477*Beregningsark!AJ477*0.8833))</f>
        <v/>
      </c>
      <c r="L477" s="15" t="str">
        <f>IF(Beregningsark!AQ477="","",IF(OR(I477="Motorvejsstrækning",I477="Frakørselsflettestrækning",I477="Tilkørselsflettestrækning",I477="Motorvejsforgrening",I477="Motorvejssammenløb",I477="Motorvejsvekselstrækning",I477="Sideanlæg"),Beregningsark!AM477*Beregningsark!J477*Beregningsark!K477*Beregningsark!M477*Beregningsark!O477*Beregningsark!P477*Beregningsark!Q477*Beregningsark!R477*Beregningsark!S477*Beregningsark!U477*Beregningsark!Y477*Beregningsark!AA477*Beregningsark!AC477*Beregningsark!AE477*Beregningsark!AG477*Beregningsark!AJ477,Beregningsark!AM477*Beregningsark!J477*Beregningsark!K477*Beregningsark!M477*Beregningsark!O477*Beregningsark!P477*Beregningsark!Q477*Beregningsark!R477*Beregningsark!S477*Beregningsark!U477*Beregningsark!Y477*Beregningsark!AA477*Beregningsark!AC477*Beregningsark!AE477*Beregningsark!AG477*Beregningsark!AJ477*1.1176))</f>
        <v/>
      </c>
      <c r="M477" s="15" t="str">
        <f t="shared" si="21"/>
        <v/>
      </c>
      <c r="N477" s="15" t="str">
        <f>IF(Beregningsark!AQ477="","",IF(OR(I477="Motorvejsstrækning",I477="Frakørselsflettestrækning",I477="Tilkørselsflettestrækning",I477="Motorvejsforgrening",I477="Motorvejssammenløb",I477="Motorvejsvekselstrækning",I477="Sideanlæg"),Beregningsark!AN477*Beregningsark!J477*Beregningsark!K477*Beregningsark!L477*Beregningsark!N477*Beregningsark!P477*Beregningsark!R477*Beregningsark!S477*Beregningsark!V477*Beregningsark!Y477*Beregningsark!Z477*Beregningsark!AB477*Beregningsark!AD477*Beregningsark!AH477*Beregningsark!AJ477,Beregningsark!AN477*Beregningsark!J477*Beregningsark!K477*Beregningsark!L477*Beregningsark!N477*Beregningsark!P477*Beregningsark!R477*Beregningsark!S477*Beregningsark!V477*Beregningsark!Y477*Beregningsark!Z477*Beregningsark!AB477*Beregningsark!AD477*Beregningsark!AH477*Beregningsark!AJ477*0.7672))</f>
        <v/>
      </c>
      <c r="O477" s="15" t="str">
        <f>IF(Beregningsark!AQ477="","",IF(OR(I477="Motorvejsstrækning",I477="Frakørselsflettestrækning",I477="Tilkørselsflettestrækning",I477="Motorvejsforgrening",I477="Motorvejssammenløb",I477="Motorvejsvekselstrækning",I477="Sideanlæg"),Beregningsark!AO477*Beregningsark!J477*Beregningsark!K477*Beregningsark!L477*Beregningsark!N477*Beregningsark!P477*Beregningsark!R477*Beregningsark!S477*Beregningsark!W477*Beregningsark!Y477*Beregningsark!Z477*Beregningsark!AB477*Beregningsark!AD477*Beregningsark!AH477*Beregningsark!AJ477,Beregningsark!AO477*Beregningsark!J477*Beregningsark!K477*Beregningsark!L477*Beregningsark!N477*Beregningsark!P477*Beregningsark!R477*Beregningsark!S477*Beregningsark!W477*Beregningsark!Y477*Beregningsark!Z477*Beregningsark!AB477*Beregningsark!AD477*Beregningsark!AH477*Beregningsark!AJ477*0.7672))</f>
        <v/>
      </c>
      <c r="P477" s="15" t="str">
        <f>IF(Beregningsark!AQ477="","",IF(OR(I477="Motorvejsstrækning",I477="Frakørselsflettestrækning",I477="Tilkørselsflettestrækning",I477="Motorvejsforgrening",I477="Motorvejssammenløb",I477="Motorvejsvekselstrækning",I477="Sideanlæg"),Beregningsark!AP477*Beregningsark!J477*Beregningsark!K477*Beregningsark!L477*Beregningsark!N477*Beregningsark!P477*Beregningsark!R477*Beregningsark!S477*Beregningsark!X477*Beregningsark!Y477*Beregningsark!Z477*Beregningsark!AB477*Beregningsark!AD477*Beregningsark!AI477*Beregningsark!AJ477,Beregningsark!AP477*Beregningsark!J477*Beregningsark!K477*Beregningsark!L477*Beregningsark!N477*Beregningsark!P477*Beregningsark!R477*Beregningsark!S477*Beregningsark!X477*Beregningsark!Y477*Beregningsark!Z477*Beregningsark!AB477*Beregningsark!AD477*Beregningsark!AI477*Beregningsark!AJ477*0.7672))</f>
        <v/>
      </c>
      <c r="Q477" s="15" t="str">
        <f t="shared" si="22"/>
        <v/>
      </c>
      <c r="R477" s="17" t="str">
        <f t="shared" si="23"/>
        <v/>
      </c>
    </row>
    <row r="478" spans="1:18" x14ac:dyDescent="0.25">
      <c r="A478" s="4" t="str">
        <f>IF(Inddata!A493="","",Inddata!A493)</f>
        <v/>
      </c>
      <c r="B478" s="4" t="str">
        <f>IF(Inddata!B493="","",Inddata!B493)</f>
        <v/>
      </c>
      <c r="C478" s="4" t="str">
        <f>IF(Inddata!C493="","",Inddata!C493)</f>
        <v/>
      </c>
      <c r="D478" s="4" t="str">
        <f>IF(Inddata!D493="","",Inddata!D493)</f>
        <v/>
      </c>
      <c r="E478" s="4" t="str">
        <f>IF(Inddata!E493="","",Inddata!E493)</f>
        <v/>
      </c>
      <c r="F478" s="4" t="str">
        <f>IF(Inddata!F493="","",Inddata!F493)</f>
        <v/>
      </c>
      <c r="G478" s="4">
        <f>IF(Inddata!G493="","",Inddata!G493)</f>
        <v>0</v>
      </c>
      <c r="H478" s="4" t="str">
        <f>IF(Inddata!H493&gt;0.5,Inddata!H493,"")</f>
        <v/>
      </c>
      <c r="I478" s="4" t="str">
        <f>IF(Inddata!I493="","",Inddata!I493)</f>
        <v/>
      </c>
      <c r="J478" s="15" t="str">
        <f>IF(Beregningsark!AQ478="","",IF(OR(I478="Motorvejsstrækning",I478="Frakørselsflettestrækning",I478="Tilkørselsflettestrækning",I478="Motorvejsforgrening",I478="Motorvejssammenløb",I478="Motorvejsvekselstrækning",I478="Sideanlæg"),Beregningsark!AK478*Beregningsark!J478*Beregningsark!K478*Beregningsark!L478*Beregningsark!N478*Beregningsark!P478*Beregningsark!R478*Beregningsark!S478*Beregningsark!T478*Beregningsark!Y478*Beregningsark!Z478*Beregningsark!AB478*Beregningsark!AD478*Beregningsark!AF478*Beregningsark!AJ478,Beregningsark!AK478*Beregningsark!J478*Beregningsark!K478*Beregningsark!L478*Beregningsark!N478*Beregningsark!P478*Beregningsark!R478*Beregningsark!S478*Beregningsark!T478*Beregningsark!Y478*Beregningsark!Z478*Beregningsark!AB478*Beregningsark!AD478*Beregningsark!AF478*Beregningsark!AJ478*0.7672))</f>
        <v/>
      </c>
      <c r="K478" s="15" t="str">
        <f>IF(Beregningsark!AQ478="","",IF(OR(I478="Motorvejsstrækning",I478="Frakørselsflettestrækning",I478="Tilkørselsflettestrækning",I478="Motorvejsforgrening",I478="Motorvejssammenløb",I478="Motorvejsvekselstrækning",I478="Sideanlæg"),Beregningsark!AL478*Beregningsark!J478*Beregningsark!K478*Beregningsark!M478*Beregningsark!O478*Beregningsark!P478*Beregningsark!Q478*Beregningsark!R478*Beregningsark!S478*Beregningsark!T478*Beregningsark!Y478*Beregningsark!AA478*Beregningsark!AC478*Beregningsark!AE478*Beregningsark!AG478*Beregningsark!AJ478,Beregningsark!AL478*Beregningsark!J478*Beregningsark!K478*Beregningsark!M478*Beregningsark!O478*Beregningsark!P478*Beregningsark!Q478*Beregningsark!R478*Beregningsark!S478*Beregningsark!T478*Beregningsark!Y478*Beregningsark!AA478*Beregningsark!AC478*Beregningsark!AE478*Beregningsark!AG478*Beregningsark!AJ478*0.8833))</f>
        <v/>
      </c>
      <c r="L478" s="15" t="str">
        <f>IF(Beregningsark!AQ478="","",IF(OR(I478="Motorvejsstrækning",I478="Frakørselsflettestrækning",I478="Tilkørselsflettestrækning",I478="Motorvejsforgrening",I478="Motorvejssammenløb",I478="Motorvejsvekselstrækning",I478="Sideanlæg"),Beregningsark!AM478*Beregningsark!J478*Beregningsark!K478*Beregningsark!M478*Beregningsark!O478*Beregningsark!P478*Beregningsark!Q478*Beregningsark!R478*Beregningsark!S478*Beregningsark!U478*Beregningsark!Y478*Beregningsark!AA478*Beregningsark!AC478*Beregningsark!AE478*Beregningsark!AG478*Beregningsark!AJ478,Beregningsark!AM478*Beregningsark!J478*Beregningsark!K478*Beregningsark!M478*Beregningsark!O478*Beregningsark!P478*Beregningsark!Q478*Beregningsark!R478*Beregningsark!S478*Beregningsark!U478*Beregningsark!Y478*Beregningsark!AA478*Beregningsark!AC478*Beregningsark!AE478*Beregningsark!AG478*Beregningsark!AJ478*1.1176))</f>
        <v/>
      </c>
      <c r="M478" s="15" t="str">
        <f t="shared" si="21"/>
        <v/>
      </c>
      <c r="N478" s="15" t="str">
        <f>IF(Beregningsark!AQ478="","",IF(OR(I478="Motorvejsstrækning",I478="Frakørselsflettestrækning",I478="Tilkørselsflettestrækning",I478="Motorvejsforgrening",I478="Motorvejssammenløb",I478="Motorvejsvekselstrækning",I478="Sideanlæg"),Beregningsark!AN478*Beregningsark!J478*Beregningsark!K478*Beregningsark!L478*Beregningsark!N478*Beregningsark!P478*Beregningsark!R478*Beregningsark!S478*Beregningsark!V478*Beregningsark!Y478*Beregningsark!Z478*Beregningsark!AB478*Beregningsark!AD478*Beregningsark!AH478*Beregningsark!AJ478,Beregningsark!AN478*Beregningsark!J478*Beregningsark!K478*Beregningsark!L478*Beregningsark!N478*Beregningsark!P478*Beregningsark!R478*Beregningsark!S478*Beregningsark!V478*Beregningsark!Y478*Beregningsark!Z478*Beregningsark!AB478*Beregningsark!AD478*Beregningsark!AH478*Beregningsark!AJ478*0.7672))</f>
        <v/>
      </c>
      <c r="O478" s="15" t="str">
        <f>IF(Beregningsark!AQ478="","",IF(OR(I478="Motorvejsstrækning",I478="Frakørselsflettestrækning",I478="Tilkørselsflettestrækning",I478="Motorvejsforgrening",I478="Motorvejssammenløb",I478="Motorvejsvekselstrækning",I478="Sideanlæg"),Beregningsark!AO478*Beregningsark!J478*Beregningsark!K478*Beregningsark!L478*Beregningsark!N478*Beregningsark!P478*Beregningsark!R478*Beregningsark!S478*Beregningsark!W478*Beregningsark!Y478*Beregningsark!Z478*Beregningsark!AB478*Beregningsark!AD478*Beregningsark!AH478*Beregningsark!AJ478,Beregningsark!AO478*Beregningsark!J478*Beregningsark!K478*Beregningsark!L478*Beregningsark!N478*Beregningsark!P478*Beregningsark!R478*Beregningsark!S478*Beregningsark!W478*Beregningsark!Y478*Beregningsark!Z478*Beregningsark!AB478*Beregningsark!AD478*Beregningsark!AH478*Beregningsark!AJ478*0.7672))</f>
        <v/>
      </c>
      <c r="P478" s="15" t="str">
        <f>IF(Beregningsark!AQ478="","",IF(OR(I478="Motorvejsstrækning",I478="Frakørselsflettestrækning",I478="Tilkørselsflettestrækning",I478="Motorvejsforgrening",I478="Motorvejssammenløb",I478="Motorvejsvekselstrækning",I478="Sideanlæg"),Beregningsark!AP478*Beregningsark!J478*Beregningsark!K478*Beregningsark!L478*Beregningsark!N478*Beregningsark!P478*Beregningsark!R478*Beregningsark!S478*Beregningsark!X478*Beregningsark!Y478*Beregningsark!Z478*Beregningsark!AB478*Beregningsark!AD478*Beregningsark!AI478*Beregningsark!AJ478,Beregningsark!AP478*Beregningsark!J478*Beregningsark!K478*Beregningsark!L478*Beregningsark!N478*Beregningsark!P478*Beregningsark!R478*Beregningsark!S478*Beregningsark!X478*Beregningsark!Y478*Beregningsark!Z478*Beregningsark!AB478*Beregningsark!AD478*Beregningsark!AI478*Beregningsark!AJ478*0.7672))</f>
        <v/>
      </c>
      <c r="Q478" s="15" t="str">
        <f t="shared" si="22"/>
        <v/>
      </c>
      <c r="R478" s="17" t="str">
        <f t="shared" si="23"/>
        <v/>
      </c>
    </row>
    <row r="479" spans="1:18" x14ac:dyDescent="0.25">
      <c r="A479" s="4" t="str">
        <f>IF(Inddata!A494="","",Inddata!A494)</f>
        <v/>
      </c>
      <c r="B479" s="4" t="str">
        <f>IF(Inddata!B494="","",Inddata!B494)</f>
        <v/>
      </c>
      <c r="C479" s="4" t="str">
        <f>IF(Inddata!C494="","",Inddata!C494)</f>
        <v/>
      </c>
      <c r="D479" s="4" t="str">
        <f>IF(Inddata!D494="","",Inddata!D494)</f>
        <v/>
      </c>
      <c r="E479" s="4" t="str">
        <f>IF(Inddata!E494="","",Inddata!E494)</f>
        <v/>
      </c>
      <c r="F479" s="4" t="str">
        <f>IF(Inddata!F494="","",Inddata!F494)</f>
        <v/>
      </c>
      <c r="G479" s="4">
        <f>IF(Inddata!G494="","",Inddata!G494)</f>
        <v>0</v>
      </c>
      <c r="H479" s="4" t="str">
        <f>IF(Inddata!H494&gt;0.5,Inddata!H494,"")</f>
        <v/>
      </c>
      <c r="I479" s="4" t="str">
        <f>IF(Inddata!I494="","",Inddata!I494)</f>
        <v/>
      </c>
      <c r="J479" s="15" t="str">
        <f>IF(Beregningsark!AQ479="","",IF(OR(I479="Motorvejsstrækning",I479="Frakørselsflettestrækning",I479="Tilkørselsflettestrækning",I479="Motorvejsforgrening",I479="Motorvejssammenløb",I479="Motorvejsvekselstrækning",I479="Sideanlæg"),Beregningsark!AK479*Beregningsark!J479*Beregningsark!K479*Beregningsark!L479*Beregningsark!N479*Beregningsark!P479*Beregningsark!R479*Beregningsark!S479*Beregningsark!T479*Beregningsark!Y479*Beregningsark!Z479*Beregningsark!AB479*Beregningsark!AD479*Beregningsark!AF479*Beregningsark!AJ479,Beregningsark!AK479*Beregningsark!J479*Beregningsark!K479*Beregningsark!L479*Beregningsark!N479*Beregningsark!P479*Beregningsark!R479*Beregningsark!S479*Beregningsark!T479*Beregningsark!Y479*Beregningsark!Z479*Beregningsark!AB479*Beregningsark!AD479*Beregningsark!AF479*Beregningsark!AJ479*0.7672))</f>
        <v/>
      </c>
      <c r="K479" s="15" t="str">
        <f>IF(Beregningsark!AQ479="","",IF(OR(I479="Motorvejsstrækning",I479="Frakørselsflettestrækning",I479="Tilkørselsflettestrækning",I479="Motorvejsforgrening",I479="Motorvejssammenløb",I479="Motorvejsvekselstrækning",I479="Sideanlæg"),Beregningsark!AL479*Beregningsark!J479*Beregningsark!K479*Beregningsark!M479*Beregningsark!O479*Beregningsark!P479*Beregningsark!Q479*Beregningsark!R479*Beregningsark!S479*Beregningsark!T479*Beregningsark!Y479*Beregningsark!AA479*Beregningsark!AC479*Beregningsark!AE479*Beregningsark!AG479*Beregningsark!AJ479,Beregningsark!AL479*Beregningsark!J479*Beregningsark!K479*Beregningsark!M479*Beregningsark!O479*Beregningsark!P479*Beregningsark!Q479*Beregningsark!R479*Beregningsark!S479*Beregningsark!T479*Beregningsark!Y479*Beregningsark!AA479*Beregningsark!AC479*Beregningsark!AE479*Beregningsark!AG479*Beregningsark!AJ479*0.8833))</f>
        <v/>
      </c>
      <c r="L479" s="15" t="str">
        <f>IF(Beregningsark!AQ479="","",IF(OR(I479="Motorvejsstrækning",I479="Frakørselsflettestrækning",I479="Tilkørselsflettestrækning",I479="Motorvejsforgrening",I479="Motorvejssammenløb",I479="Motorvejsvekselstrækning",I479="Sideanlæg"),Beregningsark!AM479*Beregningsark!J479*Beregningsark!K479*Beregningsark!M479*Beregningsark!O479*Beregningsark!P479*Beregningsark!Q479*Beregningsark!R479*Beregningsark!S479*Beregningsark!U479*Beregningsark!Y479*Beregningsark!AA479*Beregningsark!AC479*Beregningsark!AE479*Beregningsark!AG479*Beregningsark!AJ479,Beregningsark!AM479*Beregningsark!J479*Beregningsark!K479*Beregningsark!M479*Beregningsark!O479*Beregningsark!P479*Beregningsark!Q479*Beregningsark!R479*Beregningsark!S479*Beregningsark!U479*Beregningsark!Y479*Beregningsark!AA479*Beregningsark!AC479*Beregningsark!AE479*Beregningsark!AG479*Beregningsark!AJ479*1.1176))</f>
        <v/>
      </c>
      <c r="M479" s="15" t="str">
        <f t="shared" si="21"/>
        <v/>
      </c>
      <c r="N479" s="15" t="str">
        <f>IF(Beregningsark!AQ479="","",IF(OR(I479="Motorvejsstrækning",I479="Frakørselsflettestrækning",I479="Tilkørselsflettestrækning",I479="Motorvejsforgrening",I479="Motorvejssammenløb",I479="Motorvejsvekselstrækning",I479="Sideanlæg"),Beregningsark!AN479*Beregningsark!J479*Beregningsark!K479*Beregningsark!L479*Beregningsark!N479*Beregningsark!P479*Beregningsark!R479*Beregningsark!S479*Beregningsark!V479*Beregningsark!Y479*Beregningsark!Z479*Beregningsark!AB479*Beregningsark!AD479*Beregningsark!AH479*Beregningsark!AJ479,Beregningsark!AN479*Beregningsark!J479*Beregningsark!K479*Beregningsark!L479*Beregningsark!N479*Beregningsark!P479*Beregningsark!R479*Beregningsark!S479*Beregningsark!V479*Beregningsark!Y479*Beregningsark!Z479*Beregningsark!AB479*Beregningsark!AD479*Beregningsark!AH479*Beregningsark!AJ479*0.7672))</f>
        <v/>
      </c>
      <c r="O479" s="15" t="str">
        <f>IF(Beregningsark!AQ479="","",IF(OR(I479="Motorvejsstrækning",I479="Frakørselsflettestrækning",I479="Tilkørselsflettestrækning",I479="Motorvejsforgrening",I479="Motorvejssammenløb",I479="Motorvejsvekselstrækning",I479="Sideanlæg"),Beregningsark!AO479*Beregningsark!J479*Beregningsark!K479*Beregningsark!L479*Beregningsark!N479*Beregningsark!P479*Beregningsark!R479*Beregningsark!S479*Beregningsark!W479*Beregningsark!Y479*Beregningsark!Z479*Beregningsark!AB479*Beregningsark!AD479*Beregningsark!AH479*Beregningsark!AJ479,Beregningsark!AO479*Beregningsark!J479*Beregningsark!K479*Beregningsark!L479*Beregningsark!N479*Beregningsark!P479*Beregningsark!R479*Beregningsark!S479*Beregningsark!W479*Beregningsark!Y479*Beregningsark!Z479*Beregningsark!AB479*Beregningsark!AD479*Beregningsark!AH479*Beregningsark!AJ479*0.7672))</f>
        <v/>
      </c>
      <c r="P479" s="15" t="str">
        <f>IF(Beregningsark!AQ479="","",IF(OR(I479="Motorvejsstrækning",I479="Frakørselsflettestrækning",I479="Tilkørselsflettestrækning",I479="Motorvejsforgrening",I479="Motorvejssammenløb",I479="Motorvejsvekselstrækning",I479="Sideanlæg"),Beregningsark!AP479*Beregningsark!J479*Beregningsark!K479*Beregningsark!L479*Beregningsark!N479*Beregningsark!P479*Beregningsark!R479*Beregningsark!S479*Beregningsark!X479*Beregningsark!Y479*Beregningsark!Z479*Beregningsark!AB479*Beregningsark!AD479*Beregningsark!AI479*Beregningsark!AJ479,Beregningsark!AP479*Beregningsark!J479*Beregningsark!K479*Beregningsark!L479*Beregningsark!N479*Beregningsark!P479*Beregningsark!R479*Beregningsark!S479*Beregningsark!X479*Beregningsark!Y479*Beregningsark!Z479*Beregningsark!AB479*Beregningsark!AD479*Beregningsark!AI479*Beregningsark!AJ479*0.7672))</f>
        <v/>
      </c>
      <c r="Q479" s="15" t="str">
        <f t="shared" si="22"/>
        <v/>
      </c>
      <c r="R479" s="17" t="str">
        <f t="shared" si="23"/>
        <v/>
      </c>
    </row>
    <row r="480" spans="1:18" x14ac:dyDescent="0.25">
      <c r="A480" s="4" t="str">
        <f>IF(Inddata!A495="","",Inddata!A495)</f>
        <v/>
      </c>
      <c r="B480" s="4" t="str">
        <f>IF(Inddata!B495="","",Inddata!B495)</f>
        <v/>
      </c>
      <c r="C480" s="4" t="str">
        <f>IF(Inddata!C495="","",Inddata!C495)</f>
        <v/>
      </c>
      <c r="D480" s="4" t="str">
        <f>IF(Inddata!D495="","",Inddata!D495)</f>
        <v/>
      </c>
      <c r="E480" s="4" t="str">
        <f>IF(Inddata!E495="","",Inddata!E495)</f>
        <v/>
      </c>
      <c r="F480" s="4" t="str">
        <f>IF(Inddata!F495="","",Inddata!F495)</f>
        <v/>
      </c>
      <c r="G480" s="4">
        <f>IF(Inddata!G495="","",Inddata!G495)</f>
        <v>0</v>
      </c>
      <c r="H480" s="4" t="str">
        <f>IF(Inddata!H495&gt;0.5,Inddata!H495,"")</f>
        <v/>
      </c>
      <c r="I480" s="4" t="str">
        <f>IF(Inddata!I495="","",Inddata!I495)</f>
        <v/>
      </c>
      <c r="J480" s="15" t="str">
        <f>IF(Beregningsark!AQ480="","",IF(OR(I480="Motorvejsstrækning",I480="Frakørselsflettestrækning",I480="Tilkørselsflettestrækning",I480="Motorvejsforgrening",I480="Motorvejssammenløb",I480="Motorvejsvekselstrækning",I480="Sideanlæg"),Beregningsark!AK480*Beregningsark!J480*Beregningsark!K480*Beregningsark!L480*Beregningsark!N480*Beregningsark!P480*Beregningsark!R480*Beregningsark!S480*Beregningsark!T480*Beregningsark!Y480*Beregningsark!Z480*Beregningsark!AB480*Beregningsark!AD480*Beregningsark!AF480*Beregningsark!AJ480,Beregningsark!AK480*Beregningsark!J480*Beregningsark!K480*Beregningsark!L480*Beregningsark!N480*Beregningsark!P480*Beregningsark!R480*Beregningsark!S480*Beregningsark!T480*Beregningsark!Y480*Beregningsark!Z480*Beregningsark!AB480*Beregningsark!AD480*Beregningsark!AF480*Beregningsark!AJ480*0.7672))</f>
        <v/>
      </c>
      <c r="K480" s="15" t="str">
        <f>IF(Beregningsark!AQ480="","",IF(OR(I480="Motorvejsstrækning",I480="Frakørselsflettestrækning",I480="Tilkørselsflettestrækning",I480="Motorvejsforgrening",I480="Motorvejssammenløb",I480="Motorvejsvekselstrækning",I480="Sideanlæg"),Beregningsark!AL480*Beregningsark!J480*Beregningsark!K480*Beregningsark!M480*Beregningsark!O480*Beregningsark!P480*Beregningsark!Q480*Beregningsark!R480*Beregningsark!S480*Beregningsark!T480*Beregningsark!Y480*Beregningsark!AA480*Beregningsark!AC480*Beregningsark!AE480*Beregningsark!AG480*Beregningsark!AJ480,Beregningsark!AL480*Beregningsark!J480*Beregningsark!K480*Beregningsark!M480*Beregningsark!O480*Beregningsark!P480*Beregningsark!Q480*Beregningsark!R480*Beregningsark!S480*Beregningsark!T480*Beregningsark!Y480*Beregningsark!AA480*Beregningsark!AC480*Beregningsark!AE480*Beregningsark!AG480*Beregningsark!AJ480*0.8833))</f>
        <v/>
      </c>
      <c r="L480" s="15" t="str">
        <f>IF(Beregningsark!AQ480="","",IF(OR(I480="Motorvejsstrækning",I480="Frakørselsflettestrækning",I480="Tilkørselsflettestrækning",I480="Motorvejsforgrening",I480="Motorvejssammenløb",I480="Motorvejsvekselstrækning",I480="Sideanlæg"),Beregningsark!AM480*Beregningsark!J480*Beregningsark!K480*Beregningsark!M480*Beregningsark!O480*Beregningsark!P480*Beregningsark!Q480*Beregningsark!R480*Beregningsark!S480*Beregningsark!U480*Beregningsark!Y480*Beregningsark!AA480*Beregningsark!AC480*Beregningsark!AE480*Beregningsark!AG480*Beregningsark!AJ480,Beregningsark!AM480*Beregningsark!J480*Beregningsark!K480*Beregningsark!M480*Beregningsark!O480*Beregningsark!P480*Beregningsark!Q480*Beregningsark!R480*Beregningsark!S480*Beregningsark!U480*Beregningsark!Y480*Beregningsark!AA480*Beregningsark!AC480*Beregningsark!AE480*Beregningsark!AG480*Beregningsark!AJ480*1.1176))</f>
        <v/>
      </c>
      <c r="M480" s="15" t="str">
        <f t="shared" si="21"/>
        <v/>
      </c>
      <c r="N480" s="15" t="str">
        <f>IF(Beregningsark!AQ480="","",IF(OR(I480="Motorvejsstrækning",I480="Frakørselsflettestrækning",I480="Tilkørselsflettestrækning",I480="Motorvejsforgrening",I480="Motorvejssammenløb",I480="Motorvejsvekselstrækning",I480="Sideanlæg"),Beregningsark!AN480*Beregningsark!J480*Beregningsark!K480*Beregningsark!L480*Beregningsark!N480*Beregningsark!P480*Beregningsark!R480*Beregningsark!S480*Beregningsark!V480*Beregningsark!Y480*Beregningsark!Z480*Beregningsark!AB480*Beregningsark!AD480*Beregningsark!AH480*Beregningsark!AJ480,Beregningsark!AN480*Beregningsark!J480*Beregningsark!K480*Beregningsark!L480*Beregningsark!N480*Beregningsark!P480*Beregningsark!R480*Beregningsark!S480*Beregningsark!V480*Beregningsark!Y480*Beregningsark!Z480*Beregningsark!AB480*Beregningsark!AD480*Beregningsark!AH480*Beregningsark!AJ480*0.7672))</f>
        <v/>
      </c>
      <c r="O480" s="15" t="str">
        <f>IF(Beregningsark!AQ480="","",IF(OR(I480="Motorvejsstrækning",I480="Frakørselsflettestrækning",I480="Tilkørselsflettestrækning",I480="Motorvejsforgrening",I480="Motorvejssammenløb",I480="Motorvejsvekselstrækning",I480="Sideanlæg"),Beregningsark!AO480*Beregningsark!J480*Beregningsark!K480*Beregningsark!L480*Beregningsark!N480*Beregningsark!P480*Beregningsark!R480*Beregningsark!S480*Beregningsark!W480*Beregningsark!Y480*Beregningsark!Z480*Beregningsark!AB480*Beregningsark!AD480*Beregningsark!AH480*Beregningsark!AJ480,Beregningsark!AO480*Beregningsark!J480*Beregningsark!K480*Beregningsark!L480*Beregningsark!N480*Beregningsark!P480*Beregningsark!R480*Beregningsark!S480*Beregningsark!W480*Beregningsark!Y480*Beregningsark!Z480*Beregningsark!AB480*Beregningsark!AD480*Beregningsark!AH480*Beregningsark!AJ480*0.7672))</f>
        <v/>
      </c>
      <c r="P480" s="15" t="str">
        <f>IF(Beregningsark!AQ480="","",IF(OR(I480="Motorvejsstrækning",I480="Frakørselsflettestrækning",I480="Tilkørselsflettestrækning",I480="Motorvejsforgrening",I480="Motorvejssammenløb",I480="Motorvejsvekselstrækning",I480="Sideanlæg"),Beregningsark!AP480*Beregningsark!J480*Beregningsark!K480*Beregningsark!L480*Beregningsark!N480*Beregningsark!P480*Beregningsark!R480*Beregningsark!S480*Beregningsark!X480*Beregningsark!Y480*Beregningsark!Z480*Beregningsark!AB480*Beregningsark!AD480*Beregningsark!AI480*Beregningsark!AJ480,Beregningsark!AP480*Beregningsark!J480*Beregningsark!K480*Beregningsark!L480*Beregningsark!N480*Beregningsark!P480*Beregningsark!R480*Beregningsark!S480*Beregningsark!X480*Beregningsark!Y480*Beregningsark!Z480*Beregningsark!AB480*Beregningsark!AD480*Beregningsark!AI480*Beregningsark!AJ480*0.7672))</f>
        <v/>
      </c>
      <c r="Q480" s="15" t="str">
        <f t="shared" si="22"/>
        <v/>
      </c>
      <c r="R480" s="17" t="str">
        <f t="shared" si="23"/>
        <v/>
      </c>
    </row>
    <row r="481" spans="1:18" x14ac:dyDescent="0.25">
      <c r="A481" s="4" t="str">
        <f>IF(Inddata!A496="","",Inddata!A496)</f>
        <v/>
      </c>
      <c r="B481" s="4" t="str">
        <f>IF(Inddata!B496="","",Inddata!B496)</f>
        <v/>
      </c>
      <c r="C481" s="4" t="str">
        <f>IF(Inddata!C496="","",Inddata!C496)</f>
        <v/>
      </c>
      <c r="D481" s="4" t="str">
        <f>IF(Inddata!D496="","",Inddata!D496)</f>
        <v/>
      </c>
      <c r="E481" s="4" t="str">
        <f>IF(Inddata!E496="","",Inddata!E496)</f>
        <v/>
      </c>
      <c r="F481" s="4" t="str">
        <f>IF(Inddata!F496="","",Inddata!F496)</f>
        <v/>
      </c>
      <c r="G481" s="4">
        <f>IF(Inddata!G496="","",Inddata!G496)</f>
        <v>0</v>
      </c>
      <c r="H481" s="4" t="str">
        <f>IF(Inddata!H496&gt;0.5,Inddata!H496,"")</f>
        <v/>
      </c>
      <c r="I481" s="4" t="str">
        <f>IF(Inddata!I496="","",Inddata!I496)</f>
        <v/>
      </c>
      <c r="J481" s="15" t="str">
        <f>IF(Beregningsark!AQ481="","",IF(OR(I481="Motorvejsstrækning",I481="Frakørselsflettestrækning",I481="Tilkørselsflettestrækning",I481="Motorvejsforgrening",I481="Motorvejssammenløb",I481="Motorvejsvekselstrækning",I481="Sideanlæg"),Beregningsark!AK481*Beregningsark!J481*Beregningsark!K481*Beregningsark!L481*Beregningsark!N481*Beregningsark!P481*Beregningsark!R481*Beregningsark!S481*Beregningsark!T481*Beregningsark!Y481*Beregningsark!Z481*Beregningsark!AB481*Beregningsark!AD481*Beregningsark!AF481*Beregningsark!AJ481,Beregningsark!AK481*Beregningsark!J481*Beregningsark!K481*Beregningsark!L481*Beregningsark!N481*Beregningsark!P481*Beregningsark!R481*Beregningsark!S481*Beregningsark!T481*Beregningsark!Y481*Beregningsark!Z481*Beregningsark!AB481*Beregningsark!AD481*Beregningsark!AF481*Beregningsark!AJ481*0.7672))</f>
        <v/>
      </c>
      <c r="K481" s="15" t="str">
        <f>IF(Beregningsark!AQ481="","",IF(OR(I481="Motorvejsstrækning",I481="Frakørselsflettestrækning",I481="Tilkørselsflettestrækning",I481="Motorvejsforgrening",I481="Motorvejssammenløb",I481="Motorvejsvekselstrækning",I481="Sideanlæg"),Beregningsark!AL481*Beregningsark!J481*Beregningsark!K481*Beregningsark!M481*Beregningsark!O481*Beregningsark!P481*Beregningsark!Q481*Beregningsark!R481*Beregningsark!S481*Beregningsark!T481*Beregningsark!Y481*Beregningsark!AA481*Beregningsark!AC481*Beregningsark!AE481*Beregningsark!AG481*Beregningsark!AJ481,Beregningsark!AL481*Beregningsark!J481*Beregningsark!K481*Beregningsark!M481*Beregningsark!O481*Beregningsark!P481*Beregningsark!Q481*Beregningsark!R481*Beregningsark!S481*Beregningsark!T481*Beregningsark!Y481*Beregningsark!AA481*Beregningsark!AC481*Beregningsark!AE481*Beregningsark!AG481*Beregningsark!AJ481*0.8833))</f>
        <v/>
      </c>
      <c r="L481" s="15" t="str">
        <f>IF(Beregningsark!AQ481="","",IF(OR(I481="Motorvejsstrækning",I481="Frakørselsflettestrækning",I481="Tilkørselsflettestrækning",I481="Motorvejsforgrening",I481="Motorvejssammenløb",I481="Motorvejsvekselstrækning",I481="Sideanlæg"),Beregningsark!AM481*Beregningsark!J481*Beregningsark!K481*Beregningsark!M481*Beregningsark!O481*Beregningsark!P481*Beregningsark!Q481*Beregningsark!R481*Beregningsark!S481*Beregningsark!U481*Beregningsark!Y481*Beregningsark!AA481*Beregningsark!AC481*Beregningsark!AE481*Beregningsark!AG481*Beregningsark!AJ481,Beregningsark!AM481*Beregningsark!J481*Beregningsark!K481*Beregningsark!M481*Beregningsark!O481*Beregningsark!P481*Beregningsark!Q481*Beregningsark!R481*Beregningsark!S481*Beregningsark!U481*Beregningsark!Y481*Beregningsark!AA481*Beregningsark!AC481*Beregningsark!AE481*Beregningsark!AG481*Beregningsark!AJ481*1.1176))</f>
        <v/>
      </c>
      <c r="M481" s="15" t="str">
        <f t="shared" si="21"/>
        <v/>
      </c>
      <c r="N481" s="15" t="str">
        <f>IF(Beregningsark!AQ481="","",IF(OR(I481="Motorvejsstrækning",I481="Frakørselsflettestrækning",I481="Tilkørselsflettestrækning",I481="Motorvejsforgrening",I481="Motorvejssammenløb",I481="Motorvejsvekselstrækning",I481="Sideanlæg"),Beregningsark!AN481*Beregningsark!J481*Beregningsark!K481*Beregningsark!L481*Beregningsark!N481*Beregningsark!P481*Beregningsark!R481*Beregningsark!S481*Beregningsark!V481*Beregningsark!Y481*Beregningsark!Z481*Beregningsark!AB481*Beregningsark!AD481*Beregningsark!AH481*Beregningsark!AJ481,Beregningsark!AN481*Beregningsark!J481*Beregningsark!K481*Beregningsark!L481*Beregningsark!N481*Beregningsark!P481*Beregningsark!R481*Beregningsark!S481*Beregningsark!V481*Beregningsark!Y481*Beregningsark!Z481*Beregningsark!AB481*Beregningsark!AD481*Beregningsark!AH481*Beregningsark!AJ481*0.7672))</f>
        <v/>
      </c>
      <c r="O481" s="15" t="str">
        <f>IF(Beregningsark!AQ481="","",IF(OR(I481="Motorvejsstrækning",I481="Frakørselsflettestrækning",I481="Tilkørselsflettestrækning",I481="Motorvejsforgrening",I481="Motorvejssammenløb",I481="Motorvejsvekselstrækning",I481="Sideanlæg"),Beregningsark!AO481*Beregningsark!J481*Beregningsark!K481*Beregningsark!L481*Beregningsark!N481*Beregningsark!P481*Beregningsark!R481*Beregningsark!S481*Beregningsark!W481*Beregningsark!Y481*Beregningsark!Z481*Beregningsark!AB481*Beregningsark!AD481*Beregningsark!AH481*Beregningsark!AJ481,Beregningsark!AO481*Beregningsark!J481*Beregningsark!K481*Beregningsark!L481*Beregningsark!N481*Beregningsark!P481*Beregningsark!R481*Beregningsark!S481*Beregningsark!W481*Beregningsark!Y481*Beregningsark!Z481*Beregningsark!AB481*Beregningsark!AD481*Beregningsark!AH481*Beregningsark!AJ481*0.7672))</f>
        <v/>
      </c>
      <c r="P481" s="15" t="str">
        <f>IF(Beregningsark!AQ481="","",IF(OR(I481="Motorvejsstrækning",I481="Frakørselsflettestrækning",I481="Tilkørselsflettestrækning",I481="Motorvejsforgrening",I481="Motorvejssammenløb",I481="Motorvejsvekselstrækning",I481="Sideanlæg"),Beregningsark!AP481*Beregningsark!J481*Beregningsark!K481*Beregningsark!L481*Beregningsark!N481*Beregningsark!P481*Beregningsark!R481*Beregningsark!S481*Beregningsark!X481*Beregningsark!Y481*Beregningsark!Z481*Beregningsark!AB481*Beregningsark!AD481*Beregningsark!AI481*Beregningsark!AJ481,Beregningsark!AP481*Beregningsark!J481*Beregningsark!K481*Beregningsark!L481*Beregningsark!N481*Beregningsark!P481*Beregningsark!R481*Beregningsark!S481*Beregningsark!X481*Beregningsark!Y481*Beregningsark!Z481*Beregningsark!AB481*Beregningsark!AD481*Beregningsark!AI481*Beregningsark!AJ481*0.7672))</f>
        <v/>
      </c>
      <c r="Q481" s="15" t="str">
        <f t="shared" si="22"/>
        <v/>
      </c>
      <c r="R481" s="17" t="str">
        <f t="shared" si="23"/>
        <v/>
      </c>
    </row>
    <row r="482" spans="1:18" x14ac:dyDescent="0.25">
      <c r="A482" s="4" t="str">
        <f>IF(Inddata!A497="","",Inddata!A497)</f>
        <v/>
      </c>
      <c r="B482" s="4" t="str">
        <f>IF(Inddata!B497="","",Inddata!B497)</f>
        <v/>
      </c>
      <c r="C482" s="4" t="str">
        <f>IF(Inddata!C497="","",Inddata!C497)</f>
        <v/>
      </c>
      <c r="D482" s="4" t="str">
        <f>IF(Inddata!D497="","",Inddata!D497)</f>
        <v/>
      </c>
      <c r="E482" s="4" t="str">
        <f>IF(Inddata!E497="","",Inddata!E497)</f>
        <v/>
      </c>
      <c r="F482" s="4" t="str">
        <f>IF(Inddata!F497="","",Inddata!F497)</f>
        <v/>
      </c>
      <c r="G482" s="4">
        <f>IF(Inddata!G497="","",Inddata!G497)</f>
        <v>0</v>
      </c>
      <c r="H482" s="4" t="str">
        <f>IF(Inddata!H497&gt;0.5,Inddata!H497,"")</f>
        <v/>
      </c>
      <c r="I482" s="4" t="str">
        <f>IF(Inddata!I497="","",Inddata!I497)</f>
        <v/>
      </c>
      <c r="J482" s="15" t="str">
        <f>IF(Beregningsark!AQ482="","",IF(OR(I482="Motorvejsstrækning",I482="Frakørselsflettestrækning",I482="Tilkørselsflettestrækning",I482="Motorvejsforgrening",I482="Motorvejssammenløb",I482="Motorvejsvekselstrækning",I482="Sideanlæg"),Beregningsark!AK482*Beregningsark!J482*Beregningsark!K482*Beregningsark!L482*Beregningsark!N482*Beregningsark!P482*Beregningsark!R482*Beregningsark!S482*Beregningsark!T482*Beregningsark!Y482*Beregningsark!Z482*Beregningsark!AB482*Beregningsark!AD482*Beregningsark!AF482*Beregningsark!AJ482,Beregningsark!AK482*Beregningsark!J482*Beregningsark!K482*Beregningsark!L482*Beregningsark!N482*Beregningsark!P482*Beregningsark!R482*Beregningsark!S482*Beregningsark!T482*Beregningsark!Y482*Beregningsark!Z482*Beregningsark!AB482*Beregningsark!AD482*Beregningsark!AF482*Beregningsark!AJ482*0.7672))</f>
        <v/>
      </c>
      <c r="K482" s="15" t="str">
        <f>IF(Beregningsark!AQ482="","",IF(OR(I482="Motorvejsstrækning",I482="Frakørselsflettestrækning",I482="Tilkørselsflettestrækning",I482="Motorvejsforgrening",I482="Motorvejssammenløb",I482="Motorvejsvekselstrækning",I482="Sideanlæg"),Beregningsark!AL482*Beregningsark!J482*Beregningsark!K482*Beregningsark!M482*Beregningsark!O482*Beregningsark!P482*Beregningsark!Q482*Beregningsark!R482*Beregningsark!S482*Beregningsark!T482*Beregningsark!Y482*Beregningsark!AA482*Beregningsark!AC482*Beregningsark!AE482*Beregningsark!AG482*Beregningsark!AJ482,Beregningsark!AL482*Beregningsark!J482*Beregningsark!K482*Beregningsark!M482*Beregningsark!O482*Beregningsark!P482*Beregningsark!Q482*Beregningsark!R482*Beregningsark!S482*Beregningsark!T482*Beregningsark!Y482*Beregningsark!AA482*Beregningsark!AC482*Beregningsark!AE482*Beregningsark!AG482*Beregningsark!AJ482*0.8833))</f>
        <v/>
      </c>
      <c r="L482" s="15" t="str">
        <f>IF(Beregningsark!AQ482="","",IF(OR(I482="Motorvejsstrækning",I482="Frakørselsflettestrækning",I482="Tilkørselsflettestrækning",I482="Motorvejsforgrening",I482="Motorvejssammenløb",I482="Motorvejsvekselstrækning",I482="Sideanlæg"),Beregningsark!AM482*Beregningsark!J482*Beregningsark!K482*Beregningsark!M482*Beregningsark!O482*Beregningsark!P482*Beregningsark!Q482*Beregningsark!R482*Beregningsark!S482*Beregningsark!U482*Beregningsark!Y482*Beregningsark!AA482*Beregningsark!AC482*Beregningsark!AE482*Beregningsark!AG482*Beregningsark!AJ482,Beregningsark!AM482*Beregningsark!J482*Beregningsark!K482*Beregningsark!M482*Beregningsark!O482*Beregningsark!P482*Beregningsark!Q482*Beregningsark!R482*Beregningsark!S482*Beregningsark!U482*Beregningsark!Y482*Beregningsark!AA482*Beregningsark!AC482*Beregningsark!AE482*Beregningsark!AG482*Beregningsark!AJ482*1.1176))</f>
        <v/>
      </c>
      <c r="M482" s="15" t="str">
        <f t="shared" si="21"/>
        <v/>
      </c>
      <c r="N482" s="15" t="str">
        <f>IF(Beregningsark!AQ482="","",IF(OR(I482="Motorvejsstrækning",I482="Frakørselsflettestrækning",I482="Tilkørselsflettestrækning",I482="Motorvejsforgrening",I482="Motorvejssammenløb",I482="Motorvejsvekselstrækning",I482="Sideanlæg"),Beregningsark!AN482*Beregningsark!J482*Beregningsark!K482*Beregningsark!L482*Beregningsark!N482*Beregningsark!P482*Beregningsark!R482*Beregningsark!S482*Beregningsark!V482*Beregningsark!Y482*Beregningsark!Z482*Beregningsark!AB482*Beregningsark!AD482*Beregningsark!AH482*Beregningsark!AJ482,Beregningsark!AN482*Beregningsark!J482*Beregningsark!K482*Beregningsark!L482*Beregningsark!N482*Beregningsark!P482*Beregningsark!R482*Beregningsark!S482*Beregningsark!V482*Beregningsark!Y482*Beregningsark!Z482*Beregningsark!AB482*Beregningsark!AD482*Beregningsark!AH482*Beregningsark!AJ482*0.7672))</f>
        <v/>
      </c>
      <c r="O482" s="15" t="str">
        <f>IF(Beregningsark!AQ482="","",IF(OR(I482="Motorvejsstrækning",I482="Frakørselsflettestrækning",I482="Tilkørselsflettestrækning",I482="Motorvejsforgrening",I482="Motorvejssammenløb",I482="Motorvejsvekselstrækning",I482="Sideanlæg"),Beregningsark!AO482*Beregningsark!J482*Beregningsark!K482*Beregningsark!L482*Beregningsark!N482*Beregningsark!P482*Beregningsark!R482*Beregningsark!S482*Beregningsark!W482*Beregningsark!Y482*Beregningsark!Z482*Beregningsark!AB482*Beregningsark!AD482*Beregningsark!AH482*Beregningsark!AJ482,Beregningsark!AO482*Beregningsark!J482*Beregningsark!K482*Beregningsark!L482*Beregningsark!N482*Beregningsark!P482*Beregningsark!R482*Beregningsark!S482*Beregningsark!W482*Beregningsark!Y482*Beregningsark!Z482*Beregningsark!AB482*Beregningsark!AD482*Beregningsark!AH482*Beregningsark!AJ482*0.7672))</f>
        <v/>
      </c>
      <c r="P482" s="15" t="str">
        <f>IF(Beregningsark!AQ482="","",IF(OR(I482="Motorvejsstrækning",I482="Frakørselsflettestrækning",I482="Tilkørselsflettestrækning",I482="Motorvejsforgrening",I482="Motorvejssammenløb",I482="Motorvejsvekselstrækning",I482="Sideanlæg"),Beregningsark!AP482*Beregningsark!J482*Beregningsark!K482*Beregningsark!L482*Beregningsark!N482*Beregningsark!P482*Beregningsark!R482*Beregningsark!S482*Beregningsark!X482*Beregningsark!Y482*Beregningsark!Z482*Beregningsark!AB482*Beregningsark!AD482*Beregningsark!AI482*Beregningsark!AJ482,Beregningsark!AP482*Beregningsark!J482*Beregningsark!K482*Beregningsark!L482*Beregningsark!N482*Beregningsark!P482*Beregningsark!R482*Beregningsark!S482*Beregningsark!X482*Beregningsark!Y482*Beregningsark!Z482*Beregningsark!AB482*Beregningsark!AD482*Beregningsark!AI482*Beregningsark!AJ482*0.7672))</f>
        <v/>
      </c>
      <c r="Q482" s="15" t="str">
        <f t="shared" si="22"/>
        <v/>
      </c>
      <c r="R482" s="17" t="str">
        <f t="shared" si="23"/>
        <v/>
      </c>
    </row>
    <row r="483" spans="1:18" x14ac:dyDescent="0.25">
      <c r="A483" s="4" t="str">
        <f>IF(Inddata!A498="","",Inddata!A498)</f>
        <v/>
      </c>
      <c r="B483" s="4" t="str">
        <f>IF(Inddata!B498="","",Inddata!B498)</f>
        <v/>
      </c>
      <c r="C483" s="4" t="str">
        <f>IF(Inddata!C498="","",Inddata!C498)</f>
        <v/>
      </c>
      <c r="D483" s="4" t="str">
        <f>IF(Inddata!D498="","",Inddata!D498)</f>
        <v/>
      </c>
      <c r="E483" s="4" t="str">
        <f>IF(Inddata!E498="","",Inddata!E498)</f>
        <v/>
      </c>
      <c r="F483" s="4" t="str">
        <f>IF(Inddata!F498="","",Inddata!F498)</f>
        <v/>
      </c>
      <c r="G483" s="4">
        <f>IF(Inddata!G498="","",Inddata!G498)</f>
        <v>0</v>
      </c>
      <c r="H483" s="4" t="str">
        <f>IF(Inddata!H498&gt;0.5,Inddata!H498,"")</f>
        <v/>
      </c>
      <c r="I483" s="4" t="str">
        <f>IF(Inddata!I498="","",Inddata!I498)</f>
        <v/>
      </c>
      <c r="J483" s="15" t="str">
        <f>IF(Beregningsark!AQ483="","",IF(OR(I483="Motorvejsstrækning",I483="Frakørselsflettestrækning",I483="Tilkørselsflettestrækning",I483="Motorvejsforgrening",I483="Motorvejssammenløb",I483="Motorvejsvekselstrækning",I483="Sideanlæg"),Beregningsark!AK483*Beregningsark!J483*Beregningsark!K483*Beregningsark!L483*Beregningsark!N483*Beregningsark!P483*Beregningsark!R483*Beregningsark!S483*Beregningsark!T483*Beregningsark!Y483*Beregningsark!Z483*Beregningsark!AB483*Beregningsark!AD483*Beregningsark!AF483*Beregningsark!AJ483,Beregningsark!AK483*Beregningsark!J483*Beregningsark!K483*Beregningsark!L483*Beregningsark!N483*Beregningsark!P483*Beregningsark!R483*Beregningsark!S483*Beregningsark!T483*Beregningsark!Y483*Beregningsark!Z483*Beregningsark!AB483*Beregningsark!AD483*Beregningsark!AF483*Beregningsark!AJ483*0.7672))</f>
        <v/>
      </c>
      <c r="K483" s="15" t="str">
        <f>IF(Beregningsark!AQ483="","",IF(OR(I483="Motorvejsstrækning",I483="Frakørselsflettestrækning",I483="Tilkørselsflettestrækning",I483="Motorvejsforgrening",I483="Motorvejssammenløb",I483="Motorvejsvekselstrækning",I483="Sideanlæg"),Beregningsark!AL483*Beregningsark!J483*Beregningsark!K483*Beregningsark!M483*Beregningsark!O483*Beregningsark!P483*Beregningsark!Q483*Beregningsark!R483*Beregningsark!S483*Beregningsark!T483*Beregningsark!Y483*Beregningsark!AA483*Beregningsark!AC483*Beregningsark!AE483*Beregningsark!AG483*Beregningsark!AJ483,Beregningsark!AL483*Beregningsark!J483*Beregningsark!K483*Beregningsark!M483*Beregningsark!O483*Beregningsark!P483*Beregningsark!Q483*Beregningsark!R483*Beregningsark!S483*Beregningsark!T483*Beregningsark!Y483*Beregningsark!AA483*Beregningsark!AC483*Beregningsark!AE483*Beregningsark!AG483*Beregningsark!AJ483*0.8833))</f>
        <v/>
      </c>
      <c r="L483" s="15" t="str">
        <f>IF(Beregningsark!AQ483="","",IF(OR(I483="Motorvejsstrækning",I483="Frakørselsflettestrækning",I483="Tilkørselsflettestrækning",I483="Motorvejsforgrening",I483="Motorvejssammenløb",I483="Motorvejsvekselstrækning",I483="Sideanlæg"),Beregningsark!AM483*Beregningsark!J483*Beregningsark!K483*Beregningsark!M483*Beregningsark!O483*Beregningsark!P483*Beregningsark!Q483*Beregningsark!R483*Beregningsark!S483*Beregningsark!U483*Beregningsark!Y483*Beregningsark!AA483*Beregningsark!AC483*Beregningsark!AE483*Beregningsark!AG483*Beregningsark!AJ483,Beregningsark!AM483*Beregningsark!J483*Beregningsark!K483*Beregningsark!M483*Beregningsark!O483*Beregningsark!P483*Beregningsark!Q483*Beregningsark!R483*Beregningsark!S483*Beregningsark!U483*Beregningsark!Y483*Beregningsark!AA483*Beregningsark!AC483*Beregningsark!AE483*Beregningsark!AG483*Beregningsark!AJ483*1.1176))</f>
        <v/>
      </c>
      <c r="M483" s="15" t="str">
        <f t="shared" si="21"/>
        <v/>
      </c>
      <c r="N483" s="15" t="str">
        <f>IF(Beregningsark!AQ483="","",IF(OR(I483="Motorvejsstrækning",I483="Frakørselsflettestrækning",I483="Tilkørselsflettestrækning",I483="Motorvejsforgrening",I483="Motorvejssammenløb",I483="Motorvejsvekselstrækning",I483="Sideanlæg"),Beregningsark!AN483*Beregningsark!J483*Beregningsark!K483*Beregningsark!L483*Beregningsark!N483*Beregningsark!P483*Beregningsark!R483*Beregningsark!S483*Beregningsark!V483*Beregningsark!Y483*Beregningsark!Z483*Beregningsark!AB483*Beregningsark!AD483*Beregningsark!AH483*Beregningsark!AJ483,Beregningsark!AN483*Beregningsark!J483*Beregningsark!K483*Beregningsark!L483*Beregningsark!N483*Beregningsark!P483*Beregningsark!R483*Beregningsark!S483*Beregningsark!V483*Beregningsark!Y483*Beregningsark!Z483*Beregningsark!AB483*Beregningsark!AD483*Beregningsark!AH483*Beregningsark!AJ483*0.7672))</f>
        <v/>
      </c>
      <c r="O483" s="15" t="str">
        <f>IF(Beregningsark!AQ483="","",IF(OR(I483="Motorvejsstrækning",I483="Frakørselsflettestrækning",I483="Tilkørselsflettestrækning",I483="Motorvejsforgrening",I483="Motorvejssammenløb",I483="Motorvejsvekselstrækning",I483="Sideanlæg"),Beregningsark!AO483*Beregningsark!J483*Beregningsark!K483*Beregningsark!L483*Beregningsark!N483*Beregningsark!P483*Beregningsark!R483*Beregningsark!S483*Beregningsark!W483*Beregningsark!Y483*Beregningsark!Z483*Beregningsark!AB483*Beregningsark!AD483*Beregningsark!AH483*Beregningsark!AJ483,Beregningsark!AO483*Beregningsark!J483*Beregningsark!K483*Beregningsark!L483*Beregningsark!N483*Beregningsark!P483*Beregningsark!R483*Beregningsark!S483*Beregningsark!W483*Beregningsark!Y483*Beregningsark!Z483*Beregningsark!AB483*Beregningsark!AD483*Beregningsark!AH483*Beregningsark!AJ483*0.7672))</f>
        <v/>
      </c>
      <c r="P483" s="15" t="str">
        <f>IF(Beregningsark!AQ483="","",IF(OR(I483="Motorvejsstrækning",I483="Frakørselsflettestrækning",I483="Tilkørselsflettestrækning",I483="Motorvejsforgrening",I483="Motorvejssammenløb",I483="Motorvejsvekselstrækning",I483="Sideanlæg"),Beregningsark!AP483*Beregningsark!J483*Beregningsark!K483*Beregningsark!L483*Beregningsark!N483*Beregningsark!P483*Beregningsark!R483*Beregningsark!S483*Beregningsark!X483*Beregningsark!Y483*Beregningsark!Z483*Beregningsark!AB483*Beregningsark!AD483*Beregningsark!AI483*Beregningsark!AJ483,Beregningsark!AP483*Beregningsark!J483*Beregningsark!K483*Beregningsark!L483*Beregningsark!N483*Beregningsark!P483*Beregningsark!R483*Beregningsark!S483*Beregningsark!X483*Beregningsark!Y483*Beregningsark!Z483*Beregningsark!AB483*Beregningsark!AD483*Beregningsark!AI483*Beregningsark!AJ483*0.7672))</f>
        <v/>
      </c>
      <c r="Q483" s="15" t="str">
        <f t="shared" si="22"/>
        <v/>
      </c>
      <c r="R483" s="17" t="str">
        <f t="shared" si="23"/>
        <v/>
      </c>
    </row>
    <row r="484" spans="1:18" x14ac:dyDescent="0.25">
      <c r="A484" s="4" t="str">
        <f>IF(Inddata!A499="","",Inddata!A499)</f>
        <v/>
      </c>
      <c r="B484" s="4" t="str">
        <f>IF(Inddata!B499="","",Inddata!B499)</f>
        <v/>
      </c>
      <c r="C484" s="4" t="str">
        <f>IF(Inddata!C499="","",Inddata!C499)</f>
        <v/>
      </c>
      <c r="D484" s="4" t="str">
        <f>IF(Inddata!D499="","",Inddata!D499)</f>
        <v/>
      </c>
      <c r="E484" s="4" t="str">
        <f>IF(Inddata!E499="","",Inddata!E499)</f>
        <v/>
      </c>
      <c r="F484" s="4" t="str">
        <f>IF(Inddata!F499="","",Inddata!F499)</f>
        <v/>
      </c>
      <c r="G484" s="4">
        <f>IF(Inddata!G499="","",Inddata!G499)</f>
        <v>0</v>
      </c>
      <c r="H484" s="4" t="str">
        <f>IF(Inddata!H499&gt;0.5,Inddata!H499,"")</f>
        <v/>
      </c>
      <c r="I484" s="4" t="str">
        <f>IF(Inddata!I499="","",Inddata!I499)</f>
        <v/>
      </c>
      <c r="J484" s="15" t="str">
        <f>IF(Beregningsark!AQ484="","",IF(OR(I484="Motorvejsstrækning",I484="Frakørselsflettestrækning",I484="Tilkørselsflettestrækning",I484="Motorvejsforgrening",I484="Motorvejssammenløb",I484="Motorvejsvekselstrækning",I484="Sideanlæg"),Beregningsark!AK484*Beregningsark!J484*Beregningsark!K484*Beregningsark!L484*Beregningsark!N484*Beregningsark!P484*Beregningsark!R484*Beregningsark!S484*Beregningsark!T484*Beregningsark!Y484*Beregningsark!Z484*Beregningsark!AB484*Beregningsark!AD484*Beregningsark!AF484*Beregningsark!AJ484,Beregningsark!AK484*Beregningsark!J484*Beregningsark!K484*Beregningsark!L484*Beregningsark!N484*Beregningsark!P484*Beregningsark!R484*Beregningsark!S484*Beregningsark!T484*Beregningsark!Y484*Beregningsark!Z484*Beregningsark!AB484*Beregningsark!AD484*Beregningsark!AF484*Beregningsark!AJ484*0.7672))</f>
        <v/>
      </c>
      <c r="K484" s="15" t="str">
        <f>IF(Beregningsark!AQ484="","",IF(OR(I484="Motorvejsstrækning",I484="Frakørselsflettestrækning",I484="Tilkørselsflettestrækning",I484="Motorvejsforgrening",I484="Motorvejssammenløb",I484="Motorvejsvekselstrækning",I484="Sideanlæg"),Beregningsark!AL484*Beregningsark!J484*Beregningsark!K484*Beregningsark!M484*Beregningsark!O484*Beregningsark!P484*Beregningsark!Q484*Beregningsark!R484*Beregningsark!S484*Beregningsark!T484*Beregningsark!Y484*Beregningsark!AA484*Beregningsark!AC484*Beregningsark!AE484*Beregningsark!AG484*Beregningsark!AJ484,Beregningsark!AL484*Beregningsark!J484*Beregningsark!K484*Beregningsark!M484*Beregningsark!O484*Beregningsark!P484*Beregningsark!Q484*Beregningsark!R484*Beregningsark!S484*Beregningsark!T484*Beregningsark!Y484*Beregningsark!AA484*Beregningsark!AC484*Beregningsark!AE484*Beregningsark!AG484*Beregningsark!AJ484*0.8833))</f>
        <v/>
      </c>
      <c r="L484" s="15" t="str">
        <f>IF(Beregningsark!AQ484="","",IF(OR(I484="Motorvejsstrækning",I484="Frakørselsflettestrækning",I484="Tilkørselsflettestrækning",I484="Motorvejsforgrening",I484="Motorvejssammenløb",I484="Motorvejsvekselstrækning",I484="Sideanlæg"),Beregningsark!AM484*Beregningsark!J484*Beregningsark!K484*Beregningsark!M484*Beregningsark!O484*Beregningsark!P484*Beregningsark!Q484*Beregningsark!R484*Beregningsark!S484*Beregningsark!U484*Beregningsark!Y484*Beregningsark!AA484*Beregningsark!AC484*Beregningsark!AE484*Beregningsark!AG484*Beregningsark!AJ484,Beregningsark!AM484*Beregningsark!J484*Beregningsark!K484*Beregningsark!M484*Beregningsark!O484*Beregningsark!P484*Beregningsark!Q484*Beregningsark!R484*Beregningsark!S484*Beregningsark!U484*Beregningsark!Y484*Beregningsark!AA484*Beregningsark!AC484*Beregningsark!AE484*Beregningsark!AG484*Beregningsark!AJ484*1.1176))</f>
        <v/>
      </c>
      <c r="M484" s="15" t="str">
        <f t="shared" si="21"/>
        <v/>
      </c>
      <c r="N484" s="15" t="str">
        <f>IF(Beregningsark!AQ484="","",IF(OR(I484="Motorvejsstrækning",I484="Frakørselsflettestrækning",I484="Tilkørselsflettestrækning",I484="Motorvejsforgrening",I484="Motorvejssammenløb",I484="Motorvejsvekselstrækning",I484="Sideanlæg"),Beregningsark!AN484*Beregningsark!J484*Beregningsark!K484*Beregningsark!L484*Beregningsark!N484*Beregningsark!P484*Beregningsark!R484*Beregningsark!S484*Beregningsark!V484*Beregningsark!Y484*Beregningsark!Z484*Beregningsark!AB484*Beregningsark!AD484*Beregningsark!AH484*Beregningsark!AJ484,Beregningsark!AN484*Beregningsark!J484*Beregningsark!K484*Beregningsark!L484*Beregningsark!N484*Beregningsark!P484*Beregningsark!R484*Beregningsark!S484*Beregningsark!V484*Beregningsark!Y484*Beregningsark!Z484*Beregningsark!AB484*Beregningsark!AD484*Beregningsark!AH484*Beregningsark!AJ484*0.7672))</f>
        <v/>
      </c>
      <c r="O484" s="15" t="str">
        <f>IF(Beregningsark!AQ484="","",IF(OR(I484="Motorvejsstrækning",I484="Frakørselsflettestrækning",I484="Tilkørselsflettestrækning",I484="Motorvejsforgrening",I484="Motorvejssammenløb",I484="Motorvejsvekselstrækning",I484="Sideanlæg"),Beregningsark!AO484*Beregningsark!J484*Beregningsark!K484*Beregningsark!L484*Beregningsark!N484*Beregningsark!P484*Beregningsark!R484*Beregningsark!S484*Beregningsark!W484*Beregningsark!Y484*Beregningsark!Z484*Beregningsark!AB484*Beregningsark!AD484*Beregningsark!AH484*Beregningsark!AJ484,Beregningsark!AO484*Beregningsark!J484*Beregningsark!K484*Beregningsark!L484*Beregningsark!N484*Beregningsark!P484*Beregningsark!R484*Beregningsark!S484*Beregningsark!W484*Beregningsark!Y484*Beregningsark!Z484*Beregningsark!AB484*Beregningsark!AD484*Beregningsark!AH484*Beregningsark!AJ484*0.7672))</f>
        <v/>
      </c>
      <c r="P484" s="15" t="str">
        <f>IF(Beregningsark!AQ484="","",IF(OR(I484="Motorvejsstrækning",I484="Frakørselsflettestrækning",I484="Tilkørselsflettestrækning",I484="Motorvejsforgrening",I484="Motorvejssammenløb",I484="Motorvejsvekselstrækning",I484="Sideanlæg"),Beregningsark!AP484*Beregningsark!J484*Beregningsark!K484*Beregningsark!L484*Beregningsark!N484*Beregningsark!P484*Beregningsark!R484*Beregningsark!S484*Beregningsark!X484*Beregningsark!Y484*Beregningsark!Z484*Beregningsark!AB484*Beregningsark!AD484*Beregningsark!AI484*Beregningsark!AJ484,Beregningsark!AP484*Beregningsark!J484*Beregningsark!K484*Beregningsark!L484*Beregningsark!N484*Beregningsark!P484*Beregningsark!R484*Beregningsark!S484*Beregningsark!X484*Beregningsark!Y484*Beregningsark!Z484*Beregningsark!AB484*Beregningsark!AD484*Beregningsark!AI484*Beregningsark!AJ484*0.7672))</f>
        <v/>
      </c>
      <c r="Q484" s="15" t="str">
        <f t="shared" si="22"/>
        <v/>
      </c>
      <c r="R484" s="17" t="str">
        <f t="shared" si="23"/>
        <v/>
      </c>
    </row>
    <row r="485" spans="1:18" x14ac:dyDescent="0.25">
      <c r="A485" s="4" t="str">
        <f>IF(Inddata!A500="","",Inddata!A500)</f>
        <v/>
      </c>
      <c r="B485" s="4" t="str">
        <f>IF(Inddata!B500="","",Inddata!B500)</f>
        <v/>
      </c>
      <c r="C485" s="4" t="str">
        <f>IF(Inddata!C500="","",Inddata!C500)</f>
        <v/>
      </c>
      <c r="D485" s="4" t="str">
        <f>IF(Inddata!D500="","",Inddata!D500)</f>
        <v/>
      </c>
      <c r="E485" s="4" t="str">
        <f>IF(Inddata!E500="","",Inddata!E500)</f>
        <v/>
      </c>
      <c r="F485" s="4" t="str">
        <f>IF(Inddata!F500="","",Inddata!F500)</f>
        <v/>
      </c>
      <c r="G485" s="4">
        <f>IF(Inddata!G500="","",Inddata!G500)</f>
        <v>0</v>
      </c>
      <c r="H485" s="4" t="str">
        <f>IF(Inddata!H500&gt;0.5,Inddata!H500,"")</f>
        <v/>
      </c>
      <c r="I485" s="4" t="str">
        <f>IF(Inddata!I500="","",Inddata!I500)</f>
        <v/>
      </c>
      <c r="J485" s="15" t="str">
        <f>IF(Beregningsark!AQ485="","",IF(OR(I485="Motorvejsstrækning",I485="Frakørselsflettestrækning",I485="Tilkørselsflettestrækning",I485="Motorvejsforgrening",I485="Motorvejssammenløb",I485="Motorvejsvekselstrækning",I485="Sideanlæg"),Beregningsark!AK485*Beregningsark!J485*Beregningsark!K485*Beregningsark!L485*Beregningsark!N485*Beregningsark!P485*Beregningsark!R485*Beregningsark!S485*Beregningsark!T485*Beregningsark!Y485*Beregningsark!Z485*Beregningsark!AB485*Beregningsark!AD485*Beregningsark!AF485*Beregningsark!AJ485,Beregningsark!AK485*Beregningsark!J485*Beregningsark!K485*Beregningsark!L485*Beregningsark!N485*Beregningsark!P485*Beregningsark!R485*Beregningsark!S485*Beregningsark!T485*Beregningsark!Y485*Beregningsark!Z485*Beregningsark!AB485*Beregningsark!AD485*Beregningsark!AF485*Beregningsark!AJ485*0.7672))</f>
        <v/>
      </c>
      <c r="K485" s="15" t="str">
        <f>IF(Beregningsark!AQ485="","",IF(OR(I485="Motorvejsstrækning",I485="Frakørselsflettestrækning",I485="Tilkørselsflettestrækning",I485="Motorvejsforgrening",I485="Motorvejssammenløb",I485="Motorvejsvekselstrækning",I485="Sideanlæg"),Beregningsark!AL485*Beregningsark!J485*Beregningsark!K485*Beregningsark!M485*Beregningsark!O485*Beregningsark!P485*Beregningsark!Q485*Beregningsark!R485*Beregningsark!S485*Beregningsark!T485*Beregningsark!Y485*Beregningsark!AA485*Beregningsark!AC485*Beregningsark!AE485*Beregningsark!AG485*Beregningsark!AJ485,Beregningsark!AL485*Beregningsark!J485*Beregningsark!K485*Beregningsark!M485*Beregningsark!O485*Beregningsark!P485*Beregningsark!Q485*Beregningsark!R485*Beregningsark!S485*Beregningsark!T485*Beregningsark!Y485*Beregningsark!AA485*Beregningsark!AC485*Beregningsark!AE485*Beregningsark!AG485*Beregningsark!AJ485*0.8833))</f>
        <v/>
      </c>
      <c r="L485" s="15" t="str">
        <f>IF(Beregningsark!AQ485="","",IF(OR(I485="Motorvejsstrækning",I485="Frakørselsflettestrækning",I485="Tilkørselsflettestrækning",I485="Motorvejsforgrening",I485="Motorvejssammenløb",I485="Motorvejsvekselstrækning",I485="Sideanlæg"),Beregningsark!AM485*Beregningsark!J485*Beregningsark!K485*Beregningsark!M485*Beregningsark!O485*Beregningsark!P485*Beregningsark!Q485*Beregningsark!R485*Beregningsark!S485*Beregningsark!U485*Beregningsark!Y485*Beregningsark!AA485*Beregningsark!AC485*Beregningsark!AE485*Beregningsark!AG485*Beregningsark!AJ485,Beregningsark!AM485*Beregningsark!J485*Beregningsark!K485*Beregningsark!M485*Beregningsark!O485*Beregningsark!P485*Beregningsark!Q485*Beregningsark!R485*Beregningsark!S485*Beregningsark!U485*Beregningsark!Y485*Beregningsark!AA485*Beregningsark!AC485*Beregningsark!AE485*Beregningsark!AG485*Beregningsark!AJ485*1.1176))</f>
        <v/>
      </c>
      <c r="M485" s="15" t="str">
        <f t="shared" si="21"/>
        <v/>
      </c>
      <c r="N485" s="15" t="str">
        <f>IF(Beregningsark!AQ485="","",IF(OR(I485="Motorvejsstrækning",I485="Frakørselsflettestrækning",I485="Tilkørselsflettestrækning",I485="Motorvejsforgrening",I485="Motorvejssammenløb",I485="Motorvejsvekselstrækning",I485="Sideanlæg"),Beregningsark!AN485*Beregningsark!J485*Beregningsark!K485*Beregningsark!L485*Beregningsark!N485*Beregningsark!P485*Beregningsark!R485*Beregningsark!S485*Beregningsark!V485*Beregningsark!Y485*Beregningsark!Z485*Beregningsark!AB485*Beregningsark!AD485*Beregningsark!AH485*Beregningsark!AJ485,Beregningsark!AN485*Beregningsark!J485*Beregningsark!K485*Beregningsark!L485*Beregningsark!N485*Beregningsark!P485*Beregningsark!R485*Beregningsark!S485*Beregningsark!V485*Beregningsark!Y485*Beregningsark!Z485*Beregningsark!AB485*Beregningsark!AD485*Beregningsark!AH485*Beregningsark!AJ485*0.7672))</f>
        <v/>
      </c>
      <c r="O485" s="15" t="str">
        <f>IF(Beregningsark!AQ485="","",IF(OR(I485="Motorvejsstrækning",I485="Frakørselsflettestrækning",I485="Tilkørselsflettestrækning",I485="Motorvejsforgrening",I485="Motorvejssammenløb",I485="Motorvejsvekselstrækning",I485="Sideanlæg"),Beregningsark!AO485*Beregningsark!J485*Beregningsark!K485*Beregningsark!L485*Beregningsark!N485*Beregningsark!P485*Beregningsark!R485*Beregningsark!S485*Beregningsark!W485*Beregningsark!Y485*Beregningsark!Z485*Beregningsark!AB485*Beregningsark!AD485*Beregningsark!AH485*Beregningsark!AJ485,Beregningsark!AO485*Beregningsark!J485*Beregningsark!K485*Beregningsark!L485*Beregningsark!N485*Beregningsark!P485*Beregningsark!R485*Beregningsark!S485*Beregningsark!W485*Beregningsark!Y485*Beregningsark!Z485*Beregningsark!AB485*Beregningsark!AD485*Beregningsark!AH485*Beregningsark!AJ485*0.7672))</f>
        <v/>
      </c>
      <c r="P485" s="15" t="str">
        <f>IF(Beregningsark!AQ485="","",IF(OR(I485="Motorvejsstrækning",I485="Frakørselsflettestrækning",I485="Tilkørselsflettestrækning",I485="Motorvejsforgrening",I485="Motorvejssammenløb",I485="Motorvejsvekselstrækning",I485="Sideanlæg"),Beregningsark!AP485*Beregningsark!J485*Beregningsark!K485*Beregningsark!L485*Beregningsark!N485*Beregningsark!P485*Beregningsark!R485*Beregningsark!S485*Beregningsark!X485*Beregningsark!Y485*Beregningsark!Z485*Beregningsark!AB485*Beregningsark!AD485*Beregningsark!AI485*Beregningsark!AJ485,Beregningsark!AP485*Beregningsark!J485*Beregningsark!K485*Beregningsark!L485*Beregningsark!N485*Beregningsark!P485*Beregningsark!R485*Beregningsark!S485*Beregningsark!X485*Beregningsark!Y485*Beregningsark!Z485*Beregningsark!AB485*Beregningsark!AD485*Beregningsark!AI485*Beregningsark!AJ485*0.7672))</f>
        <v/>
      </c>
      <c r="Q485" s="15" t="str">
        <f t="shared" si="22"/>
        <v/>
      </c>
      <c r="R485" s="17" t="str">
        <f t="shared" si="23"/>
        <v/>
      </c>
    </row>
    <row r="486" spans="1:18" x14ac:dyDescent="0.25">
      <c r="A486" s="4" t="str">
        <f>IF(Inddata!A501="","",Inddata!A501)</f>
        <v/>
      </c>
      <c r="B486" s="4" t="str">
        <f>IF(Inddata!B501="","",Inddata!B501)</f>
        <v/>
      </c>
      <c r="C486" s="4" t="str">
        <f>IF(Inddata!C501="","",Inddata!C501)</f>
        <v/>
      </c>
      <c r="D486" s="4" t="str">
        <f>IF(Inddata!D501="","",Inddata!D501)</f>
        <v/>
      </c>
      <c r="E486" s="4" t="str">
        <f>IF(Inddata!E501="","",Inddata!E501)</f>
        <v/>
      </c>
      <c r="F486" s="4" t="str">
        <f>IF(Inddata!F501="","",Inddata!F501)</f>
        <v/>
      </c>
      <c r="G486" s="4">
        <f>IF(Inddata!G501="","",Inddata!G501)</f>
        <v>0</v>
      </c>
      <c r="H486" s="4" t="str">
        <f>IF(Inddata!H501&gt;0.5,Inddata!H501,"")</f>
        <v/>
      </c>
      <c r="I486" s="4" t="str">
        <f>IF(Inddata!I501="","",Inddata!I501)</f>
        <v/>
      </c>
      <c r="J486" s="15" t="str">
        <f>IF(Beregningsark!AQ486="","",IF(OR(I486="Motorvejsstrækning",I486="Frakørselsflettestrækning",I486="Tilkørselsflettestrækning",I486="Motorvejsforgrening",I486="Motorvejssammenløb",I486="Motorvejsvekselstrækning",I486="Sideanlæg"),Beregningsark!AK486*Beregningsark!J486*Beregningsark!K486*Beregningsark!L486*Beregningsark!N486*Beregningsark!P486*Beregningsark!R486*Beregningsark!S486*Beregningsark!T486*Beregningsark!Y486*Beregningsark!Z486*Beregningsark!AB486*Beregningsark!AD486*Beregningsark!AF486*Beregningsark!AJ486,Beregningsark!AK486*Beregningsark!J486*Beregningsark!K486*Beregningsark!L486*Beregningsark!N486*Beregningsark!P486*Beregningsark!R486*Beregningsark!S486*Beregningsark!T486*Beregningsark!Y486*Beregningsark!Z486*Beregningsark!AB486*Beregningsark!AD486*Beregningsark!AF486*Beregningsark!AJ486*0.7672))</f>
        <v/>
      </c>
      <c r="K486" s="15" t="str">
        <f>IF(Beregningsark!AQ486="","",IF(OR(I486="Motorvejsstrækning",I486="Frakørselsflettestrækning",I486="Tilkørselsflettestrækning",I486="Motorvejsforgrening",I486="Motorvejssammenløb",I486="Motorvejsvekselstrækning",I486="Sideanlæg"),Beregningsark!AL486*Beregningsark!J486*Beregningsark!K486*Beregningsark!M486*Beregningsark!O486*Beregningsark!P486*Beregningsark!Q486*Beregningsark!R486*Beregningsark!S486*Beregningsark!T486*Beregningsark!Y486*Beregningsark!AA486*Beregningsark!AC486*Beregningsark!AE486*Beregningsark!AG486*Beregningsark!AJ486,Beregningsark!AL486*Beregningsark!J486*Beregningsark!K486*Beregningsark!M486*Beregningsark!O486*Beregningsark!P486*Beregningsark!Q486*Beregningsark!R486*Beregningsark!S486*Beregningsark!T486*Beregningsark!Y486*Beregningsark!AA486*Beregningsark!AC486*Beregningsark!AE486*Beregningsark!AG486*Beregningsark!AJ486*0.8833))</f>
        <v/>
      </c>
      <c r="L486" s="15" t="str">
        <f>IF(Beregningsark!AQ486="","",IF(OR(I486="Motorvejsstrækning",I486="Frakørselsflettestrækning",I486="Tilkørselsflettestrækning",I486="Motorvejsforgrening",I486="Motorvejssammenløb",I486="Motorvejsvekselstrækning",I486="Sideanlæg"),Beregningsark!AM486*Beregningsark!J486*Beregningsark!K486*Beregningsark!M486*Beregningsark!O486*Beregningsark!P486*Beregningsark!Q486*Beregningsark!R486*Beregningsark!S486*Beregningsark!U486*Beregningsark!Y486*Beregningsark!AA486*Beregningsark!AC486*Beregningsark!AE486*Beregningsark!AG486*Beregningsark!AJ486,Beregningsark!AM486*Beregningsark!J486*Beregningsark!K486*Beregningsark!M486*Beregningsark!O486*Beregningsark!P486*Beregningsark!Q486*Beregningsark!R486*Beregningsark!S486*Beregningsark!U486*Beregningsark!Y486*Beregningsark!AA486*Beregningsark!AC486*Beregningsark!AE486*Beregningsark!AG486*Beregningsark!AJ486*1.1176))</f>
        <v/>
      </c>
      <c r="M486" s="15" t="str">
        <f t="shared" si="21"/>
        <v/>
      </c>
      <c r="N486" s="15" t="str">
        <f>IF(Beregningsark!AQ486="","",IF(OR(I486="Motorvejsstrækning",I486="Frakørselsflettestrækning",I486="Tilkørselsflettestrækning",I486="Motorvejsforgrening",I486="Motorvejssammenløb",I486="Motorvejsvekselstrækning",I486="Sideanlæg"),Beregningsark!AN486*Beregningsark!J486*Beregningsark!K486*Beregningsark!L486*Beregningsark!N486*Beregningsark!P486*Beregningsark!R486*Beregningsark!S486*Beregningsark!V486*Beregningsark!Y486*Beregningsark!Z486*Beregningsark!AB486*Beregningsark!AD486*Beregningsark!AH486*Beregningsark!AJ486,Beregningsark!AN486*Beregningsark!J486*Beregningsark!K486*Beregningsark!L486*Beregningsark!N486*Beregningsark!P486*Beregningsark!R486*Beregningsark!S486*Beregningsark!V486*Beregningsark!Y486*Beregningsark!Z486*Beregningsark!AB486*Beregningsark!AD486*Beregningsark!AH486*Beregningsark!AJ486*0.7672))</f>
        <v/>
      </c>
      <c r="O486" s="15" t="str">
        <f>IF(Beregningsark!AQ486="","",IF(OR(I486="Motorvejsstrækning",I486="Frakørselsflettestrækning",I486="Tilkørselsflettestrækning",I486="Motorvejsforgrening",I486="Motorvejssammenløb",I486="Motorvejsvekselstrækning",I486="Sideanlæg"),Beregningsark!AO486*Beregningsark!J486*Beregningsark!K486*Beregningsark!L486*Beregningsark!N486*Beregningsark!P486*Beregningsark!R486*Beregningsark!S486*Beregningsark!W486*Beregningsark!Y486*Beregningsark!Z486*Beregningsark!AB486*Beregningsark!AD486*Beregningsark!AH486*Beregningsark!AJ486,Beregningsark!AO486*Beregningsark!J486*Beregningsark!K486*Beregningsark!L486*Beregningsark!N486*Beregningsark!P486*Beregningsark!R486*Beregningsark!S486*Beregningsark!W486*Beregningsark!Y486*Beregningsark!Z486*Beregningsark!AB486*Beregningsark!AD486*Beregningsark!AH486*Beregningsark!AJ486*0.7672))</f>
        <v/>
      </c>
      <c r="P486" s="15" t="str">
        <f>IF(Beregningsark!AQ486="","",IF(OR(I486="Motorvejsstrækning",I486="Frakørselsflettestrækning",I486="Tilkørselsflettestrækning",I486="Motorvejsforgrening",I486="Motorvejssammenløb",I486="Motorvejsvekselstrækning",I486="Sideanlæg"),Beregningsark!AP486*Beregningsark!J486*Beregningsark!K486*Beregningsark!L486*Beregningsark!N486*Beregningsark!P486*Beregningsark!R486*Beregningsark!S486*Beregningsark!X486*Beregningsark!Y486*Beregningsark!Z486*Beregningsark!AB486*Beregningsark!AD486*Beregningsark!AI486*Beregningsark!AJ486,Beregningsark!AP486*Beregningsark!J486*Beregningsark!K486*Beregningsark!L486*Beregningsark!N486*Beregningsark!P486*Beregningsark!R486*Beregningsark!S486*Beregningsark!X486*Beregningsark!Y486*Beregningsark!Z486*Beregningsark!AB486*Beregningsark!AD486*Beregningsark!AI486*Beregningsark!AJ486*0.7672))</f>
        <v/>
      </c>
      <c r="Q486" s="15" t="str">
        <f t="shared" si="22"/>
        <v/>
      </c>
      <c r="R486" s="17" t="str">
        <f t="shared" si="23"/>
        <v/>
      </c>
    </row>
    <row r="487" spans="1:18" x14ac:dyDescent="0.25">
      <c r="A487" s="4" t="str">
        <f>IF(Inddata!A502="","",Inddata!A502)</f>
        <v/>
      </c>
      <c r="B487" s="4" t="str">
        <f>IF(Inddata!B502="","",Inddata!B502)</f>
        <v/>
      </c>
      <c r="C487" s="4" t="str">
        <f>IF(Inddata!C502="","",Inddata!C502)</f>
        <v/>
      </c>
      <c r="D487" s="4" t="str">
        <f>IF(Inddata!D502="","",Inddata!D502)</f>
        <v/>
      </c>
      <c r="E487" s="4" t="str">
        <f>IF(Inddata!E502="","",Inddata!E502)</f>
        <v/>
      </c>
      <c r="F487" s="4" t="str">
        <f>IF(Inddata!F502="","",Inddata!F502)</f>
        <v/>
      </c>
      <c r="G487" s="4">
        <f>IF(Inddata!G502="","",Inddata!G502)</f>
        <v>0</v>
      </c>
      <c r="H487" s="4" t="str">
        <f>IF(Inddata!H502&gt;0.5,Inddata!H502,"")</f>
        <v/>
      </c>
      <c r="I487" s="4" t="str">
        <f>IF(Inddata!I502="","",Inddata!I502)</f>
        <v/>
      </c>
      <c r="J487" s="15" t="str">
        <f>IF(Beregningsark!AQ487="","",IF(OR(I487="Motorvejsstrækning",I487="Frakørselsflettestrækning",I487="Tilkørselsflettestrækning",I487="Motorvejsforgrening",I487="Motorvejssammenløb",I487="Motorvejsvekselstrækning",I487="Sideanlæg"),Beregningsark!AK487*Beregningsark!J487*Beregningsark!K487*Beregningsark!L487*Beregningsark!N487*Beregningsark!P487*Beregningsark!R487*Beregningsark!S487*Beregningsark!T487*Beregningsark!Y487*Beregningsark!Z487*Beregningsark!AB487*Beregningsark!AD487*Beregningsark!AF487*Beregningsark!AJ487,Beregningsark!AK487*Beregningsark!J487*Beregningsark!K487*Beregningsark!L487*Beregningsark!N487*Beregningsark!P487*Beregningsark!R487*Beregningsark!S487*Beregningsark!T487*Beregningsark!Y487*Beregningsark!Z487*Beregningsark!AB487*Beregningsark!AD487*Beregningsark!AF487*Beregningsark!AJ487*0.7672))</f>
        <v/>
      </c>
      <c r="K487" s="15" t="str">
        <f>IF(Beregningsark!AQ487="","",IF(OR(I487="Motorvejsstrækning",I487="Frakørselsflettestrækning",I487="Tilkørselsflettestrækning",I487="Motorvejsforgrening",I487="Motorvejssammenløb",I487="Motorvejsvekselstrækning",I487="Sideanlæg"),Beregningsark!AL487*Beregningsark!J487*Beregningsark!K487*Beregningsark!M487*Beregningsark!O487*Beregningsark!P487*Beregningsark!Q487*Beregningsark!R487*Beregningsark!S487*Beregningsark!T487*Beregningsark!Y487*Beregningsark!AA487*Beregningsark!AC487*Beregningsark!AE487*Beregningsark!AG487*Beregningsark!AJ487,Beregningsark!AL487*Beregningsark!J487*Beregningsark!K487*Beregningsark!M487*Beregningsark!O487*Beregningsark!P487*Beregningsark!Q487*Beregningsark!R487*Beregningsark!S487*Beregningsark!T487*Beregningsark!Y487*Beregningsark!AA487*Beregningsark!AC487*Beregningsark!AE487*Beregningsark!AG487*Beregningsark!AJ487*0.8833))</f>
        <v/>
      </c>
      <c r="L487" s="15" t="str">
        <f>IF(Beregningsark!AQ487="","",IF(OR(I487="Motorvejsstrækning",I487="Frakørselsflettestrækning",I487="Tilkørselsflettestrækning",I487="Motorvejsforgrening",I487="Motorvejssammenløb",I487="Motorvejsvekselstrækning",I487="Sideanlæg"),Beregningsark!AM487*Beregningsark!J487*Beregningsark!K487*Beregningsark!M487*Beregningsark!O487*Beregningsark!P487*Beregningsark!Q487*Beregningsark!R487*Beregningsark!S487*Beregningsark!U487*Beregningsark!Y487*Beregningsark!AA487*Beregningsark!AC487*Beregningsark!AE487*Beregningsark!AG487*Beregningsark!AJ487,Beregningsark!AM487*Beregningsark!J487*Beregningsark!K487*Beregningsark!M487*Beregningsark!O487*Beregningsark!P487*Beregningsark!Q487*Beregningsark!R487*Beregningsark!S487*Beregningsark!U487*Beregningsark!Y487*Beregningsark!AA487*Beregningsark!AC487*Beregningsark!AE487*Beregningsark!AG487*Beregningsark!AJ487*1.1176))</f>
        <v/>
      </c>
      <c r="M487" s="15" t="str">
        <f t="shared" si="21"/>
        <v/>
      </c>
      <c r="N487" s="15" t="str">
        <f>IF(Beregningsark!AQ487="","",IF(OR(I487="Motorvejsstrækning",I487="Frakørselsflettestrækning",I487="Tilkørselsflettestrækning",I487="Motorvejsforgrening",I487="Motorvejssammenløb",I487="Motorvejsvekselstrækning",I487="Sideanlæg"),Beregningsark!AN487*Beregningsark!J487*Beregningsark!K487*Beregningsark!L487*Beregningsark!N487*Beregningsark!P487*Beregningsark!R487*Beregningsark!S487*Beregningsark!V487*Beregningsark!Y487*Beregningsark!Z487*Beregningsark!AB487*Beregningsark!AD487*Beregningsark!AH487*Beregningsark!AJ487,Beregningsark!AN487*Beregningsark!J487*Beregningsark!K487*Beregningsark!L487*Beregningsark!N487*Beregningsark!P487*Beregningsark!R487*Beregningsark!S487*Beregningsark!V487*Beregningsark!Y487*Beregningsark!Z487*Beregningsark!AB487*Beregningsark!AD487*Beregningsark!AH487*Beregningsark!AJ487*0.7672))</f>
        <v/>
      </c>
      <c r="O487" s="15" t="str">
        <f>IF(Beregningsark!AQ487="","",IF(OR(I487="Motorvejsstrækning",I487="Frakørselsflettestrækning",I487="Tilkørselsflettestrækning",I487="Motorvejsforgrening",I487="Motorvejssammenløb",I487="Motorvejsvekselstrækning",I487="Sideanlæg"),Beregningsark!AO487*Beregningsark!J487*Beregningsark!K487*Beregningsark!L487*Beregningsark!N487*Beregningsark!P487*Beregningsark!R487*Beregningsark!S487*Beregningsark!W487*Beregningsark!Y487*Beregningsark!Z487*Beregningsark!AB487*Beregningsark!AD487*Beregningsark!AH487*Beregningsark!AJ487,Beregningsark!AO487*Beregningsark!J487*Beregningsark!K487*Beregningsark!L487*Beregningsark!N487*Beregningsark!P487*Beregningsark!R487*Beregningsark!S487*Beregningsark!W487*Beregningsark!Y487*Beregningsark!Z487*Beregningsark!AB487*Beregningsark!AD487*Beregningsark!AH487*Beregningsark!AJ487*0.7672))</f>
        <v/>
      </c>
      <c r="P487" s="15" t="str">
        <f>IF(Beregningsark!AQ487="","",IF(OR(I487="Motorvejsstrækning",I487="Frakørselsflettestrækning",I487="Tilkørselsflettestrækning",I487="Motorvejsforgrening",I487="Motorvejssammenløb",I487="Motorvejsvekselstrækning",I487="Sideanlæg"),Beregningsark!AP487*Beregningsark!J487*Beregningsark!K487*Beregningsark!L487*Beregningsark!N487*Beregningsark!P487*Beregningsark!R487*Beregningsark!S487*Beregningsark!X487*Beregningsark!Y487*Beregningsark!Z487*Beregningsark!AB487*Beregningsark!AD487*Beregningsark!AI487*Beregningsark!AJ487,Beregningsark!AP487*Beregningsark!J487*Beregningsark!K487*Beregningsark!L487*Beregningsark!N487*Beregningsark!P487*Beregningsark!R487*Beregningsark!S487*Beregningsark!X487*Beregningsark!Y487*Beregningsark!Z487*Beregningsark!AB487*Beregningsark!AD487*Beregningsark!AI487*Beregningsark!AJ487*0.7672))</f>
        <v/>
      </c>
      <c r="Q487" s="15" t="str">
        <f t="shared" si="22"/>
        <v/>
      </c>
      <c r="R487" s="17" t="str">
        <f t="shared" si="23"/>
        <v/>
      </c>
    </row>
    <row r="488" spans="1:18" x14ac:dyDescent="0.25">
      <c r="A488" s="4" t="str">
        <f>IF(Inddata!A503="","",Inddata!A503)</f>
        <v/>
      </c>
      <c r="B488" s="4" t="str">
        <f>IF(Inddata!B503="","",Inddata!B503)</f>
        <v/>
      </c>
      <c r="C488" s="4" t="str">
        <f>IF(Inddata!C503="","",Inddata!C503)</f>
        <v/>
      </c>
      <c r="D488" s="4" t="str">
        <f>IF(Inddata!D503="","",Inddata!D503)</f>
        <v/>
      </c>
      <c r="E488" s="4" t="str">
        <f>IF(Inddata!E503="","",Inddata!E503)</f>
        <v/>
      </c>
      <c r="F488" s="4" t="str">
        <f>IF(Inddata!F503="","",Inddata!F503)</f>
        <v/>
      </c>
      <c r="G488" s="4">
        <f>IF(Inddata!G503="","",Inddata!G503)</f>
        <v>0</v>
      </c>
      <c r="H488" s="4" t="str">
        <f>IF(Inddata!H503&gt;0.5,Inddata!H503,"")</f>
        <v/>
      </c>
      <c r="I488" s="4" t="str">
        <f>IF(Inddata!I503="","",Inddata!I503)</f>
        <v/>
      </c>
      <c r="J488" s="15" t="str">
        <f>IF(Beregningsark!AQ488="","",IF(OR(I488="Motorvejsstrækning",I488="Frakørselsflettestrækning",I488="Tilkørselsflettestrækning",I488="Motorvejsforgrening",I488="Motorvejssammenløb",I488="Motorvejsvekselstrækning",I488="Sideanlæg"),Beregningsark!AK488*Beregningsark!J488*Beregningsark!K488*Beregningsark!L488*Beregningsark!N488*Beregningsark!P488*Beregningsark!R488*Beregningsark!S488*Beregningsark!T488*Beregningsark!Y488*Beregningsark!Z488*Beregningsark!AB488*Beregningsark!AD488*Beregningsark!AF488*Beregningsark!AJ488,Beregningsark!AK488*Beregningsark!J488*Beregningsark!K488*Beregningsark!L488*Beregningsark!N488*Beregningsark!P488*Beregningsark!R488*Beregningsark!S488*Beregningsark!T488*Beregningsark!Y488*Beregningsark!Z488*Beregningsark!AB488*Beregningsark!AD488*Beregningsark!AF488*Beregningsark!AJ488*0.7672))</f>
        <v/>
      </c>
      <c r="K488" s="15" t="str">
        <f>IF(Beregningsark!AQ488="","",IF(OR(I488="Motorvejsstrækning",I488="Frakørselsflettestrækning",I488="Tilkørselsflettestrækning",I488="Motorvejsforgrening",I488="Motorvejssammenløb",I488="Motorvejsvekselstrækning",I488="Sideanlæg"),Beregningsark!AL488*Beregningsark!J488*Beregningsark!K488*Beregningsark!M488*Beregningsark!O488*Beregningsark!P488*Beregningsark!Q488*Beregningsark!R488*Beregningsark!S488*Beregningsark!T488*Beregningsark!Y488*Beregningsark!AA488*Beregningsark!AC488*Beregningsark!AE488*Beregningsark!AG488*Beregningsark!AJ488,Beregningsark!AL488*Beregningsark!J488*Beregningsark!K488*Beregningsark!M488*Beregningsark!O488*Beregningsark!P488*Beregningsark!Q488*Beregningsark!R488*Beregningsark!S488*Beregningsark!T488*Beregningsark!Y488*Beregningsark!AA488*Beregningsark!AC488*Beregningsark!AE488*Beregningsark!AG488*Beregningsark!AJ488*0.8833))</f>
        <v/>
      </c>
      <c r="L488" s="15" t="str">
        <f>IF(Beregningsark!AQ488="","",IF(OR(I488="Motorvejsstrækning",I488="Frakørselsflettestrækning",I488="Tilkørselsflettestrækning",I488="Motorvejsforgrening",I488="Motorvejssammenløb",I488="Motorvejsvekselstrækning",I488="Sideanlæg"),Beregningsark!AM488*Beregningsark!J488*Beregningsark!K488*Beregningsark!M488*Beregningsark!O488*Beregningsark!P488*Beregningsark!Q488*Beregningsark!R488*Beregningsark!S488*Beregningsark!U488*Beregningsark!Y488*Beregningsark!AA488*Beregningsark!AC488*Beregningsark!AE488*Beregningsark!AG488*Beregningsark!AJ488,Beregningsark!AM488*Beregningsark!J488*Beregningsark!K488*Beregningsark!M488*Beregningsark!O488*Beregningsark!P488*Beregningsark!Q488*Beregningsark!R488*Beregningsark!S488*Beregningsark!U488*Beregningsark!Y488*Beregningsark!AA488*Beregningsark!AC488*Beregningsark!AE488*Beregningsark!AG488*Beregningsark!AJ488*1.1176))</f>
        <v/>
      </c>
      <c r="M488" s="15" t="str">
        <f t="shared" si="21"/>
        <v/>
      </c>
      <c r="N488" s="15" t="str">
        <f>IF(Beregningsark!AQ488="","",IF(OR(I488="Motorvejsstrækning",I488="Frakørselsflettestrækning",I488="Tilkørselsflettestrækning",I488="Motorvejsforgrening",I488="Motorvejssammenløb",I488="Motorvejsvekselstrækning",I488="Sideanlæg"),Beregningsark!AN488*Beregningsark!J488*Beregningsark!K488*Beregningsark!L488*Beregningsark!N488*Beregningsark!P488*Beregningsark!R488*Beregningsark!S488*Beregningsark!V488*Beregningsark!Y488*Beregningsark!Z488*Beregningsark!AB488*Beregningsark!AD488*Beregningsark!AH488*Beregningsark!AJ488,Beregningsark!AN488*Beregningsark!J488*Beregningsark!K488*Beregningsark!L488*Beregningsark!N488*Beregningsark!P488*Beregningsark!R488*Beregningsark!S488*Beregningsark!V488*Beregningsark!Y488*Beregningsark!Z488*Beregningsark!AB488*Beregningsark!AD488*Beregningsark!AH488*Beregningsark!AJ488*0.7672))</f>
        <v/>
      </c>
      <c r="O488" s="15" t="str">
        <f>IF(Beregningsark!AQ488="","",IF(OR(I488="Motorvejsstrækning",I488="Frakørselsflettestrækning",I488="Tilkørselsflettestrækning",I488="Motorvejsforgrening",I488="Motorvejssammenløb",I488="Motorvejsvekselstrækning",I488="Sideanlæg"),Beregningsark!AO488*Beregningsark!J488*Beregningsark!K488*Beregningsark!L488*Beregningsark!N488*Beregningsark!P488*Beregningsark!R488*Beregningsark!S488*Beregningsark!W488*Beregningsark!Y488*Beregningsark!Z488*Beregningsark!AB488*Beregningsark!AD488*Beregningsark!AH488*Beregningsark!AJ488,Beregningsark!AO488*Beregningsark!J488*Beregningsark!K488*Beregningsark!L488*Beregningsark!N488*Beregningsark!P488*Beregningsark!R488*Beregningsark!S488*Beregningsark!W488*Beregningsark!Y488*Beregningsark!Z488*Beregningsark!AB488*Beregningsark!AD488*Beregningsark!AH488*Beregningsark!AJ488*0.7672))</f>
        <v/>
      </c>
      <c r="P488" s="15" t="str">
        <f>IF(Beregningsark!AQ488="","",IF(OR(I488="Motorvejsstrækning",I488="Frakørselsflettestrækning",I488="Tilkørselsflettestrækning",I488="Motorvejsforgrening",I488="Motorvejssammenløb",I488="Motorvejsvekselstrækning",I488="Sideanlæg"),Beregningsark!AP488*Beregningsark!J488*Beregningsark!K488*Beregningsark!L488*Beregningsark!N488*Beregningsark!P488*Beregningsark!R488*Beregningsark!S488*Beregningsark!X488*Beregningsark!Y488*Beregningsark!Z488*Beregningsark!AB488*Beregningsark!AD488*Beregningsark!AI488*Beregningsark!AJ488,Beregningsark!AP488*Beregningsark!J488*Beregningsark!K488*Beregningsark!L488*Beregningsark!N488*Beregningsark!P488*Beregningsark!R488*Beregningsark!S488*Beregningsark!X488*Beregningsark!Y488*Beregningsark!Z488*Beregningsark!AB488*Beregningsark!AD488*Beregningsark!AI488*Beregningsark!AJ488*0.7672))</f>
        <v/>
      </c>
      <c r="Q488" s="15" t="str">
        <f t="shared" si="22"/>
        <v/>
      </c>
      <c r="R488" s="17" t="str">
        <f t="shared" si="23"/>
        <v/>
      </c>
    </row>
    <row r="489" spans="1:18" x14ac:dyDescent="0.25">
      <c r="A489" s="4" t="str">
        <f>IF(Inddata!A504="","",Inddata!A504)</f>
        <v/>
      </c>
      <c r="B489" s="4" t="str">
        <f>IF(Inddata!B504="","",Inddata!B504)</f>
        <v/>
      </c>
      <c r="C489" s="4" t="str">
        <f>IF(Inddata!C504="","",Inddata!C504)</f>
        <v/>
      </c>
      <c r="D489" s="4" t="str">
        <f>IF(Inddata!D504="","",Inddata!D504)</f>
        <v/>
      </c>
      <c r="E489" s="4" t="str">
        <f>IF(Inddata!E504="","",Inddata!E504)</f>
        <v/>
      </c>
      <c r="F489" s="4" t="str">
        <f>IF(Inddata!F504="","",Inddata!F504)</f>
        <v/>
      </c>
      <c r="G489" s="4">
        <f>IF(Inddata!G504="","",Inddata!G504)</f>
        <v>0</v>
      </c>
      <c r="H489" s="4" t="str">
        <f>IF(Inddata!H504&gt;0.5,Inddata!H504,"")</f>
        <v/>
      </c>
      <c r="I489" s="4" t="str">
        <f>IF(Inddata!I504="","",Inddata!I504)</f>
        <v/>
      </c>
      <c r="J489" s="15" t="str">
        <f>IF(Beregningsark!AQ489="","",IF(OR(I489="Motorvejsstrækning",I489="Frakørselsflettestrækning",I489="Tilkørselsflettestrækning",I489="Motorvejsforgrening",I489="Motorvejssammenløb",I489="Motorvejsvekselstrækning",I489="Sideanlæg"),Beregningsark!AK489*Beregningsark!J489*Beregningsark!K489*Beregningsark!L489*Beregningsark!N489*Beregningsark!P489*Beregningsark!R489*Beregningsark!S489*Beregningsark!T489*Beregningsark!Y489*Beregningsark!Z489*Beregningsark!AB489*Beregningsark!AD489*Beregningsark!AF489*Beregningsark!AJ489,Beregningsark!AK489*Beregningsark!J489*Beregningsark!K489*Beregningsark!L489*Beregningsark!N489*Beregningsark!P489*Beregningsark!R489*Beregningsark!S489*Beregningsark!T489*Beregningsark!Y489*Beregningsark!Z489*Beregningsark!AB489*Beregningsark!AD489*Beregningsark!AF489*Beregningsark!AJ489*0.7672))</f>
        <v/>
      </c>
      <c r="K489" s="15" t="str">
        <f>IF(Beregningsark!AQ489="","",IF(OR(I489="Motorvejsstrækning",I489="Frakørselsflettestrækning",I489="Tilkørselsflettestrækning",I489="Motorvejsforgrening",I489="Motorvejssammenløb",I489="Motorvejsvekselstrækning",I489="Sideanlæg"),Beregningsark!AL489*Beregningsark!J489*Beregningsark!K489*Beregningsark!M489*Beregningsark!O489*Beregningsark!P489*Beregningsark!Q489*Beregningsark!R489*Beregningsark!S489*Beregningsark!T489*Beregningsark!Y489*Beregningsark!AA489*Beregningsark!AC489*Beregningsark!AE489*Beregningsark!AG489*Beregningsark!AJ489,Beregningsark!AL489*Beregningsark!J489*Beregningsark!K489*Beregningsark!M489*Beregningsark!O489*Beregningsark!P489*Beregningsark!Q489*Beregningsark!R489*Beregningsark!S489*Beregningsark!T489*Beregningsark!Y489*Beregningsark!AA489*Beregningsark!AC489*Beregningsark!AE489*Beregningsark!AG489*Beregningsark!AJ489*0.8833))</f>
        <v/>
      </c>
      <c r="L489" s="15" t="str">
        <f>IF(Beregningsark!AQ489="","",IF(OR(I489="Motorvejsstrækning",I489="Frakørselsflettestrækning",I489="Tilkørselsflettestrækning",I489="Motorvejsforgrening",I489="Motorvejssammenløb",I489="Motorvejsvekselstrækning",I489="Sideanlæg"),Beregningsark!AM489*Beregningsark!J489*Beregningsark!K489*Beregningsark!M489*Beregningsark!O489*Beregningsark!P489*Beregningsark!Q489*Beregningsark!R489*Beregningsark!S489*Beregningsark!U489*Beregningsark!Y489*Beregningsark!AA489*Beregningsark!AC489*Beregningsark!AE489*Beregningsark!AG489*Beregningsark!AJ489,Beregningsark!AM489*Beregningsark!J489*Beregningsark!K489*Beregningsark!M489*Beregningsark!O489*Beregningsark!P489*Beregningsark!Q489*Beregningsark!R489*Beregningsark!S489*Beregningsark!U489*Beregningsark!Y489*Beregningsark!AA489*Beregningsark!AC489*Beregningsark!AE489*Beregningsark!AG489*Beregningsark!AJ489*1.1176))</f>
        <v/>
      </c>
      <c r="M489" s="15" t="str">
        <f t="shared" si="21"/>
        <v/>
      </c>
      <c r="N489" s="15" t="str">
        <f>IF(Beregningsark!AQ489="","",IF(OR(I489="Motorvejsstrækning",I489="Frakørselsflettestrækning",I489="Tilkørselsflettestrækning",I489="Motorvejsforgrening",I489="Motorvejssammenløb",I489="Motorvejsvekselstrækning",I489="Sideanlæg"),Beregningsark!AN489*Beregningsark!J489*Beregningsark!K489*Beregningsark!L489*Beregningsark!N489*Beregningsark!P489*Beregningsark!R489*Beregningsark!S489*Beregningsark!V489*Beregningsark!Y489*Beregningsark!Z489*Beregningsark!AB489*Beregningsark!AD489*Beregningsark!AH489*Beregningsark!AJ489,Beregningsark!AN489*Beregningsark!J489*Beregningsark!K489*Beregningsark!L489*Beregningsark!N489*Beregningsark!P489*Beregningsark!R489*Beregningsark!S489*Beregningsark!V489*Beregningsark!Y489*Beregningsark!Z489*Beregningsark!AB489*Beregningsark!AD489*Beregningsark!AH489*Beregningsark!AJ489*0.7672))</f>
        <v/>
      </c>
      <c r="O489" s="15" t="str">
        <f>IF(Beregningsark!AQ489="","",IF(OR(I489="Motorvejsstrækning",I489="Frakørselsflettestrækning",I489="Tilkørselsflettestrækning",I489="Motorvejsforgrening",I489="Motorvejssammenløb",I489="Motorvejsvekselstrækning",I489="Sideanlæg"),Beregningsark!AO489*Beregningsark!J489*Beregningsark!K489*Beregningsark!L489*Beregningsark!N489*Beregningsark!P489*Beregningsark!R489*Beregningsark!S489*Beregningsark!W489*Beregningsark!Y489*Beregningsark!Z489*Beregningsark!AB489*Beregningsark!AD489*Beregningsark!AH489*Beregningsark!AJ489,Beregningsark!AO489*Beregningsark!J489*Beregningsark!K489*Beregningsark!L489*Beregningsark!N489*Beregningsark!P489*Beregningsark!R489*Beregningsark!S489*Beregningsark!W489*Beregningsark!Y489*Beregningsark!Z489*Beregningsark!AB489*Beregningsark!AD489*Beregningsark!AH489*Beregningsark!AJ489*0.7672))</f>
        <v/>
      </c>
      <c r="P489" s="15" t="str">
        <f>IF(Beregningsark!AQ489="","",IF(OR(I489="Motorvejsstrækning",I489="Frakørselsflettestrækning",I489="Tilkørselsflettestrækning",I489="Motorvejsforgrening",I489="Motorvejssammenløb",I489="Motorvejsvekselstrækning",I489="Sideanlæg"),Beregningsark!AP489*Beregningsark!J489*Beregningsark!K489*Beregningsark!L489*Beregningsark!N489*Beregningsark!P489*Beregningsark!R489*Beregningsark!S489*Beregningsark!X489*Beregningsark!Y489*Beregningsark!Z489*Beregningsark!AB489*Beregningsark!AD489*Beregningsark!AI489*Beregningsark!AJ489,Beregningsark!AP489*Beregningsark!J489*Beregningsark!K489*Beregningsark!L489*Beregningsark!N489*Beregningsark!P489*Beregningsark!R489*Beregningsark!S489*Beregningsark!X489*Beregningsark!Y489*Beregningsark!Z489*Beregningsark!AB489*Beregningsark!AD489*Beregningsark!AI489*Beregningsark!AJ489*0.7672))</f>
        <v/>
      </c>
      <c r="Q489" s="15" t="str">
        <f t="shared" si="22"/>
        <v/>
      </c>
      <c r="R489" s="17" t="str">
        <f t="shared" si="23"/>
        <v/>
      </c>
    </row>
    <row r="490" spans="1:18" x14ac:dyDescent="0.25">
      <c r="A490" s="4" t="str">
        <f>IF(Inddata!A505="","",Inddata!A505)</f>
        <v/>
      </c>
      <c r="B490" s="4" t="str">
        <f>IF(Inddata!B505="","",Inddata!B505)</f>
        <v/>
      </c>
      <c r="C490" s="4" t="str">
        <f>IF(Inddata!C505="","",Inddata!C505)</f>
        <v/>
      </c>
      <c r="D490" s="4" t="str">
        <f>IF(Inddata!D505="","",Inddata!D505)</f>
        <v/>
      </c>
      <c r="E490" s="4" t="str">
        <f>IF(Inddata!E505="","",Inddata!E505)</f>
        <v/>
      </c>
      <c r="F490" s="4" t="str">
        <f>IF(Inddata!F505="","",Inddata!F505)</f>
        <v/>
      </c>
      <c r="G490" s="4">
        <f>IF(Inddata!G505="","",Inddata!G505)</f>
        <v>0</v>
      </c>
      <c r="H490" s="4" t="str">
        <f>IF(Inddata!H505&gt;0.5,Inddata!H505,"")</f>
        <v/>
      </c>
      <c r="I490" s="4" t="str">
        <f>IF(Inddata!I505="","",Inddata!I505)</f>
        <v/>
      </c>
      <c r="J490" s="15" t="str">
        <f>IF(Beregningsark!AQ490="","",IF(OR(I490="Motorvejsstrækning",I490="Frakørselsflettestrækning",I490="Tilkørselsflettestrækning",I490="Motorvejsforgrening",I490="Motorvejssammenløb",I490="Motorvejsvekselstrækning",I490="Sideanlæg"),Beregningsark!AK490*Beregningsark!J490*Beregningsark!K490*Beregningsark!L490*Beregningsark!N490*Beregningsark!P490*Beregningsark!R490*Beregningsark!S490*Beregningsark!T490*Beregningsark!Y490*Beregningsark!Z490*Beregningsark!AB490*Beregningsark!AD490*Beregningsark!AF490*Beregningsark!AJ490,Beregningsark!AK490*Beregningsark!J490*Beregningsark!K490*Beregningsark!L490*Beregningsark!N490*Beregningsark!P490*Beregningsark!R490*Beregningsark!S490*Beregningsark!T490*Beregningsark!Y490*Beregningsark!Z490*Beregningsark!AB490*Beregningsark!AD490*Beregningsark!AF490*Beregningsark!AJ490*0.7672))</f>
        <v/>
      </c>
      <c r="K490" s="15" t="str">
        <f>IF(Beregningsark!AQ490="","",IF(OR(I490="Motorvejsstrækning",I490="Frakørselsflettestrækning",I490="Tilkørselsflettestrækning",I490="Motorvejsforgrening",I490="Motorvejssammenløb",I490="Motorvejsvekselstrækning",I490="Sideanlæg"),Beregningsark!AL490*Beregningsark!J490*Beregningsark!K490*Beregningsark!M490*Beregningsark!O490*Beregningsark!P490*Beregningsark!Q490*Beregningsark!R490*Beregningsark!S490*Beregningsark!T490*Beregningsark!Y490*Beregningsark!AA490*Beregningsark!AC490*Beregningsark!AE490*Beregningsark!AG490*Beregningsark!AJ490,Beregningsark!AL490*Beregningsark!J490*Beregningsark!K490*Beregningsark!M490*Beregningsark!O490*Beregningsark!P490*Beregningsark!Q490*Beregningsark!R490*Beregningsark!S490*Beregningsark!T490*Beregningsark!Y490*Beregningsark!AA490*Beregningsark!AC490*Beregningsark!AE490*Beregningsark!AG490*Beregningsark!AJ490*0.8833))</f>
        <v/>
      </c>
      <c r="L490" s="15" t="str">
        <f>IF(Beregningsark!AQ490="","",IF(OR(I490="Motorvejsstrækning",I490="Frakørselsflettestrækning",I490="Tilkørselsflettestrækning",I490="Motorvejsforgrening",I490="Motorvejssammenløb",I490="Motorvejsvekselstrækning",I490="Sideanlæg"),Beregningsark!AM490*Beregningsark!J490*Beregningsark!K490*Beregningsark!M490*Beregningsark!O490*Beregningsark!P490*Beregningsark!Q490*Beregningsark!R490*Beregningsark!S490*Beregningsark!U490*Beregningsark!Y490*Beregningsark!AA490*Beregningsark!AC490*Beregningsark!AE490*Beregningsark!AG490*Beregningsark!AJ490,Beregningsark!AM490*Beregningsark!J490*Beregningsark!K490*Beregningsark!M490*Beregningsark!O490*Beregningsark!P490*Beregningsark!Q490*Beregningsark!R490*Beregningsark!S490*Beregningsark!U490*Beregningsark!Y490*Beregningsark!AA490*Beregningsark!AC490*Beregningsark!AE490*Beregningsark!AG490*Beregningsark!AJ490*1.1176))</f>
        <v/>
      </c>
      <c r="M490" s="15" t="str">
        <f t="shared" si="21"/>
        <v/>
      </c>
      <c r="N490" s="15" t="str">
        <f>IF(Beregningsark!AQ490="","",IF(OR(I490="Motorvejsstrækning",I490="Frakørselsflettestrækning",I490="Tilkørselsflettestrækning",I490="Motorvejsforgrening",I490="Motorvejssammenløb",I490="Motorvejsvekselstrækning",I490="Sideanlæg"),Beregningsark!AN490*Beregningsark!J490*Beregningsark!K490*Beregningsark!L490*Beregningsark!N490*Beregningsark!P490*Beregningsark!R490*Beregningsark!S490*Beregningsark!V490*Beregningsark!Y490*Beregningsark!Z490*Beregningsark!AB490*Beregningsark!AD490*Beregningsark!AH490*Beregningsark!AJ490,Beregningsark!AN490*Beregningsark!J490*Beregningsark!K490*Beregningsark!L490*Beregningsark!N490*Beregningsark!P490*Beregningsark!R490*Beregningsark!S490*Beregningsark!V490*Beregningsark!Y490*Beregningsark!Z490*Beregningsark!AB490*Beregningsark!AD490*Beregningsark!AH490*Beregningsark!AJ490*0.7672))</f>
        <v/>
      </c>
      <c r="O490" s="15" t="str">
        <f>IF(Beregningsark!AQ490="","",IF(OR(I490="Motorvejsstrækning",I490="Frakørselsflettestrækning",I490="Tilkørselsflettestrækning",I490="Motorvejsforgrening",I490="Motorvejssammenløb",I490="Motorvejsvekselstrækning",I490="Sideanlæg"),Beregningsark!AO490*Beregningsark!J490*Beregningsark!K490*Beregningsark!L490*Beregningsark!N490*Beregningsark!P490*Beregningsark!R490*Beregningsark!S490*Beregningsark!W490*Beregningsark!Y490*Beregningsark!Z490*Beregningsark!AB490*Beregningsark!AD490*Beregningsark!AH490*Beregningsark!AJ490,Beregningsark!AO490*Beregningsark!J490*Beregningsark!K490*Beregningsark!L490*Beregningsark!N490*Beregningsark!P490*Beregningsark!R490*Beregningsark!S490*Beregningsark!W490*Beregningsark!Y490*Beregningsark!Z490*Beregningsark!AB490*Beregningsark!AD490*Beregningsark!AH490*Beregningsark!AJ490*0.7672))</f>
        <v/>
      </c>
      <c r="P490" s="15" t="str">
        <f>IF(Beregningsark!AQ490="","",IF(OR(I490="Motorvejsstrækning",I490="Frakørselsflettestrækning",I490="Tilkørselsflettestrækning",I490="Motorvejsforgrening",I490="Motorvejssammenløb",I490="Motorvejsvekselstrækning",I490="Sideanlæg"),Beregningsark!AP490*Beregningsark!J490*Beregningsark!K490*Beregningsark!L490*Beregningsark!N490*Beregningsark!P490*Beregningsark!R490*Beregningsark!S490*Beregningsark!X490*Beregningsark!Y490*Beregningsark!Z490*Beregningsark!AB490*Beregningsark!AD490*Beregningsark!AI490*Beregningsark!AJ490,Beregningsark!AP490*Beregningsark!J490*Beregningsark!K490*Beregningsark!L490*Beregningsark!N490*Beregningsark!P490*Beregningsark!R490*Beregningsark!S490*Beregningsark!X490*Beregningsark!Y490*Beregningsark!Z490*Beregningsark!AB490*Beregningsark!AD490*Beregningsark!AI490*Beregningsark!AJ490*0.7672))</f>
        <v/>
      </c>
      <c r="Q490" s="15" t="str">
        <f t="shared" si="22"/>
        <v/>
      </c>
      <c r="R490" s="17" t="str">
        <f t="shared" si="23"/>
        <v/>
      </c>
    </row>
    <row r="491" spans="1:18" x14ac:dyDescent="0.25">
      <c r="A491" s="4" t="str">
        <f>IF(Inddata!A506="","",Inddata!A506)</f>
        <v/>
      </c>
      <c r="B491" s="4" t="str">
        <f>IF(Inddata!B506="","",Inddata!B506)</f>
        <v/>
      </c>
      <c r="C491" s="4" t="str">
        <f>IF(Inddata!C506="","",Inddata!C506)</f>
        <v/>
      </c>
      <c r="D491" s="4" t="str">
        <f>IF(Inddata!D506="","",Inddata!D506)</f>
        <v/>
      </c>
      <c r="E491" s="4" t="str">
        <f>IF(Inddata!E506="","",Inddata!E506)</f>
        <v/>
      </c>
      <c r="F491" s="4" t="str">
        <f>IF(Inddata!F506="","",Inddata!F506)</f>
        <v/>
      </c>
      <c r="G491" s="4">
        <f>IF(Inddata!G506="","",Inddata!G506)</f>
        <v>0</v>
      </c>
      <c r="H491" s="4" t="str">
        <f>IF(Inddata!H506&gt;0.5,Inddata!H506,"")</f>
        <v/>
      </c>
      <c r="I491" s="4" t="str">
        <f>IF(Inddata!I506="","",Inddata!I506)</f>
        <v/>
      </c>
      <c r="J491" s="15" t="str">
        <f>IF(Beregningsark!AQ491="","",IF(OR(I491="Motorvejsstrækning",I491="Frakørselsflettestrækning",I491="Tilkørselsflettestrækning",I491="Motorvejsforgrening",I491="Motorvejssammenløb",I491="Motorvejsvekselstrækning",I491="Sideanlæg"),Beregningsark!AK491*Beregningsark!J491*Beregningsark!K491*Beregningsark!L491*Beregningsark!N491*Beregningsark!P491*Beregningsark!R491*Beregningsark!S491*Beregningsark!T491*Beregningsark!Y491*Beregningsark!Z491*Beregningsark!AB491*Beregningsark!AD491*Beregningsark!AF491*Beregningsark!AJ491,Beregningsark!AK491*Beregningsark!J491*Beregningsark!K491*Beregningsark!L491*Beregningsark!N491*Beregningsark!P491*Beregningsark!R491*Beregningsark!S491*Beregningsark!T491*Beregningsark!Y491*Beregningsark!Z491*Beregningsark!AB491*Beregningsark!AD491*Beregningsark!AF491*Beregningsark!AJ491*0.7672))</f>
        <v/>
      </c>
      <c r="K491" s="15" t="str">
        <f>IF(Beregningsark!AQ491="","",IF(OR(I491="Motorvejsstrækning",I491="Frakørselsflettestrækning",I491="Tilkørselsflettestrækning",I491="Motorvejsforgrening",I491="Motorvejssammenløb",I491="Motorvejsvekselstrækning",I491="Sideanlæg"),Beregningsark!AL491*Beregningsark!J491*Beregningsark!K491*Beregningsark!M491*Beregningsark!O491*Beregningsark!P491*Beregningsark!Q491*Beregningsark!R491*Beregningsark!S491*Beregningsark!T491*Beregningsark!Y491*Beregningsark!AA491*Beregningsark!AC491*Beregningsark!AE491*Beregningsark!AG491*Beregningsark!AJ491,Beregningsark!AL491*Beregningsark!J491*Beregningsark!K491*Beregningsark!M491*Beregningsark!O491*Beregningsark!P491*Beregningsark!Q491*Beregningsark!R491*Beregningsark!S491*Beregningsark!T491*Beregningsark!Y491*Beregningsark!AA491*Beregningsark!AC491*Beregningsark!AE491*Beregningsark!AG491*Beregningsark!AJ491*0.8833))</f>
        <v/>
      </c>
      <c r="L491" s="15" t="str">
        <f>IF(Beregningsark!AQ491="","",IF(OR(I491="Motorvejsstrækning",I491="Frakørselsflettestrækning",I491="Tilkørselsflettestrækning",I491="Motorvejsforgrening",I491="Motorvejssammenløb",I491="Motorvejsvekselstrækning",I491="Sideanlæg"),Beregningsark!AM491*Beregningsark!J491*Beregningsark!K491*Beregningsark!M491*Beregningsark!O491*Beregningsark!P491*Beregningsark!Q491*Beregningsark!R491*Beregningsark!S491*Beregningsark!U491*Beregningsark!Y491*Beregningsark!AA491*Beregningsark!AC491*Beregningsark!AE491*Beregningsark!AG491*Beregningsark!AJ491,Beregningsark!AM491*Beregningsark!J491*Beregningsark!K491*Beregningsark!M491*Beregningsark!O491*Beregningsark!P491*Beregningsark!Q491*Beregningsark!R491*Beregningsark!S491*Beregningsark!U491*Beregningsark!Y491*Beregningsark!AA491*Beregningsark!AC491*Beregningsark!AE491*Beregningsark!AG491*Beregningsark!AJ491*1.1176))</f>
        <v/>
      </c>
      <c r="M491" s="15" t="str">
        <f t="shared" si="21"/>
        <v/>
      </c>
      <c r="N491" s="15" t="str">
        <f>IF(Beregningsark!AQ491="","",IF(OR(I491="Motorvejsstrækning",I491="Frakørselsflettestrækning",I491="Tilkørselsflettestrækning",I491="Motorvejsforgrening",I491="Motorvejssammenløb",I491="Motorvejsvekselstrækning",I491="Sideanlæg"),Beregningsark!AN491*Beregningsark!J491*Beregningsark!K491*Beregningsark!L491*Beregningsark!N491*Beregningsark!P491*Beregningsark!R491*Beregningsark!S491*Beregningsark!V491*Beregningsark!Y491*Beregningsark!Z491*Beregningsark!AB491*Beregningsark!AD491*Beregningsark!AH491*Beregningsark!AJ491,Beregningsark!AN491*Beregningsark!J491*Beregningsark!K491*Beregningsark!L491*Beregningsark!N491*Beregningsark!P491*Beregningsark!R491*Beregningsark!S491*Beregningsark!V491*Beregningsark!Y491*Beregningsark!Z491*Beregningsark!AB491*Beregningsark!AD491*Beregningsark!AH491*Beregningsark!AJ491*0.7672))</f>
        <v/>
      </c>
      <c r="O491" s="15" t="str">
        <f>IF(Beregningsark!AQ491="","",IF(OR(I491="Motorvejsstrækning",I491="Frakørselsflettestrækning",I491="Tilkørselsflettestrækning",I491="Motorvejsforgrening",I491="Motorvejssammenløb",I491="Motorvejsvekselstrækning",I491="Sideanlæg"),Beregningsark!AO491*Beregningsark!J491*Beregningsark!K491*Beregningsark!L491*Beregningsark!N491*Beregningsark!P491*Beregningsark!R491*Beregningsark!S491*Beregningsark!W491*Beregningsark!Y491*Beregningsark!Z491*Beregningsark!AB491*Beregningsark!AD491*Beregningsark!AH491*Beregningsark!AJ491,Beregningsark!AO491*Beregningsark!J491*Beregningsark!K491*Beregningsark!L491*Beregningsark!N491*Beregningsark!P491*Beregningsark!R491*Beregningsark!S491*Beregningsark!W491*Beregningsark!Y491*Beregningsark!Z491*Beregningsark!AB491*Beregningsark!AD491*Beregningsark!AH491*Beregningsark!AJ491*0.7672))</f>
        <v/>
      </c>
      <c r="P491" s="15" t="str">
        <f>IF(Beregningsark!AQ491="","",IF(OR(I491="Motorvejsstrækning",I491="Frakørselsflettestrækning",I491="Tilkørselsflettestrækning",I491="Motorvejsforgrening",I491="Motorvejssammenløb",I491="Motorvejsvekselstrækning",I491="Sideanlæg"),Beregningsark!AP491*Beregningsark!J491*Beregningsark!K491*Beregningsark!L491*Beregningsark!N491*Beregningsark!P491*Beregningsark!R491*Beregningsark!S491*Beregningsark!X491*Beregningsark!Y491*Beregningsark!Z491*Beregningsark!AB491*Beregningsark!AD491*Beregningsark!AI491*Beregningsark!AJ491,Beregningsark!AP491*Beregningsark!J491*Beregningsark!K491*Beregningsark!L491*Beregningsark!N491*Beregningsark!P491*Beregningsark!R491*Beregningsark!S491*Beregningsark!X491*Beregningsark!Y491*Beregningsark!Z491*Beregningsark!AB491*Beregningsark!AD491*Beregningsark!AI491*Beregningsark!AJ491*0.7672))</f>
        <v/>
      </c>
      <c r="Q491" s="15" t="str">
        <f t="shared" si="22"/>
        <v/>
      </c>
      <c r="R491" s="17" t="str">
        <f t="shared" si="23"/>
        <v/>
      </c>
    </row>
    <row r="492" spans="1:18" x14ac:dyDescent="0.25">
      <c r="A492" s="4" t="str">
        <f>IF(Inddata!A507="","",Inddata!A507)</f>
        <v/>
      </c>
      <c r="B492" s="4" t="str">
        <f>IF(Inddata!B507="","",Inddata!B507)</f>
        <v/>
      </c>
      <c r="C492" s="4" t="str">
        <f>IF(Inddata!C507="","",Inddata!C507)</f>
        <v/>
      </c>
      <c r="D492" s="4" t="str">
        <f>IF(Inddata!D507="","",Inddata!D507)</f>
        <v/>
      </c>
      <c r="E492" s="4" t="str">
        <f>IF(Inddata!E507="","",Inddata!E507)</f>
        <v/>
      </c>
      <c r="F492" s="4" t="str">
        <f>IF(Inddata!F507="","",Inddata!F507)</f>
        <v/>
      </c>
      <c r="G492" s="4">
        <f>IF(Inddata!G507="","",Inddata!G507)</f>
        <v>0</v>
      </c>
      <c r="H492" s="4" t="str">
        <f>IF(Inddata!H507&gt;0.5,Inddata!H507,"")</f>
        <v/>
      </c>
      <c r="I492" s="4" t="str">
        <f>IF(Inddata!I507="","",Inddata!I507)</f>
        <v/>
      </c>
      <c r="J492" s="15" t="str">
        <f>IF(Beregningsark!AQ492="","",IF(OR(I492="Motorvejsstrækning",I492="Frakørselsflettestrækning",I492="Tilkørselsflettestrækning",I492="Motorvejsforgrening",I492="Motorvejssammenløb",I492="Motorvejsvekselstrækning",I492="Sideanlæg"),Beregningsark!AK492*Beregningsark!J492*Beregningsark!K492*Beregningsark!L492*Beregningsark!N492*Beregningsark!P492*Beregningsark!R492*Beregningsark!S492*Beregningsark!T492*Beregningsark!Y492*Beregningsark!Z492*Beregningsark!AB492*Beregningsark!AD492*Beregningsark!AF492*Beregningsark!AJ492,Beregningsark!AK492*Beregningsark!J492*Beregningsark!K492*Beregningsark!L492*Beregningsark!N492*Beregningsark!P492*Beregningsark!R492*Beregningsark!S492*Beregningsark!T492*Beregningsark!Y492*Beregningsark!Z492*Beregningsark!AB492*Beregningsark!AD492*Beregningsark!AF492*Beregningsark!AJ492*0.7672))</f>
        <v/>
      </c>
      <c r="K492" s="15" t="str">
        <f>IF(Beregningsark!AQ492="","",IF(OR(I492="Motorvejsstrækning",I492="Frakørselsflettestrækning",I492="Tilkørselsflettestrækning",I492="Motorvejsforgrening",I492="Motorvejssammenløb",I492="Motorvejsvekselstrækning",I492="Sideanlæg"),Beregningsark!AL492*Beregningsark!J492*Beregningsark!K492*Beregningsark!M492*Beregningsark!O492*Beregningsark!P492*Beregningsark!Q492*Beregningsark!R492*Beregningsark!S492*Beregningsark!T492*Beregningsark!Y492*Beregningsark!AA492*Beregningsark!AC492*Beregningsark!AE492*Beregningsark!AG492*Beregningsark!AJ492,Beregningsark!AL492*Beregningsark!J492*Beregningsark!K492*Beregningsark!M492*Beregningsark!O492*Beregningsark!P492*Beregningsark!Q492*Beregningsark!R492*Beregningsark!S492*Beregningsark!T492*Beregningsark!Y492*Beregningsark!AA492*Beregningsark!AC492*Beregningsark!AE492*Beregningsark!AG492*Beregningsark!AJ492*0.8833))</f>
        <v/>
      </c>
      <c r="L492" s="15" t="str">
        <f>IF(Beregningsark!AQ492="","",IF(OR(I492="Motorvejsstrækning",I492="Frakørselsflettestrækning",I492="Tilkørselsflettestrækning",I492="Motorvejsforgrening",I492="Motorvejssammenløb",I492="Motorvejsvekselstrækning",I492="Sideanlæg"),Beregningsark!AM492*Beregningsark!J492*Beregningsark!K492*Beregningsark!M492*Beregningsark!O492*Beregningsark!P492*Beregningsark!Q492*Beregningsark!R492*Beregningsark!S492*Beregningsark!U492*Beregningsark!Y492*Beregningsark!AA492*Beregningsark!AC492*Beregningsark!AE492*Beregningsark!AG492*Beregningsark!AJ492,Beregningsark!AM492*Beregningsark!J492*Beregningsark!K492*Beregningsark!M492*Beregningsark!O492*Beregningsark!P492*Beregningsark!Q492*Beregningsark!R492*Beregningsark!S492*Beregningsark!U492*Beregningsark!Y492*Beregningsark!AA492*Beregningsark!AC492*Beregningsark!AE492*Beregningsark!AG492*Beregningsark!AJ492*1.1176))</f>
        <v/>
      </c>
      <c r="M492" s="15" t="str">
        <f t="shared" si="21"/>
        <v/>
      </c>
      <c r="N492" s="15" t="str">
        <f>IF(Beregningsark!AQ492="","",IF(OR(I492="Motorvejsstrækning",I492="Frakørselsflettestrækning",I492="Tilkørselsflettestrækning",I492="Motorvejsforgrening",I492="Motorvejssammenløb",I492="Motorvejsvekselstrækning",I492="Sideanlæg"),Beregningsark!AN492*Beregningsark!J492*Beregningsark!K492*Beregningsark!L492*Beregningsark!N492*Beregningsark!P492*Beregningsark!R492*Beregningsark!S492*Beregningsark!V492*Beregningsark!Y492*Beregningsark!Z492*Beregningsark!AB492*Beregningsark!AD492*Beregningsark!AH492*Beregningsark!AJ492,Beregningsark!AN492*Beregningsark!J492*Beregningsark!K492*Beregningsark!L492*Beregningsark!N492*Beregningsark!P492*Beregningsark!R492*Beregningsark!S492*Beregningsark!V492*Beregningsark!Y492*Beregningsark!Z492*Beregningsark!AB492*Beregningsark!AD492*Beregningsark!AH492*Beregningsark!AJ492*0.7672))</f>
        <v/>
      </c>
      <c r="O492" s="15" t="str">
        <f>IF(Beregningsark!AQ492="","",IF(OR(I492="Motorvejsstrækning",I492="Frakørselsflettestrækning",I492="Tilkørselsflettestrækning",I492="Motorvejsforgrening",I492="Motorvejssammenløb",I492="Motorvejsvekselstrækning",I492="Sideanlæg"),Beregningsark!AO492*Beregningsark!J492*Beregningsark!K492*Beregningsark!L492*Beregningsark!N492*Beregningsark!P492*Beregningsark!R492*Beregningsark!S492*Beregningsark!W492*Beregningsark!Y492*Beregningsark!Z492*Beregningsark!AB492*Beregningsark!AD492*Beregningsark!AH492*Beregningsark!AJ492,Beregningsark!AO492*Beregningsark!J492*Beregningsark!K492*Beregningsark!L492*Beregningsark!N492*Beregningsark!P492*Beregningsark!R492*Beregningsark!S492*Beregningsark!W492*Beregningsark!Y492*Beregningsark!Z492*Beregningsark!AB492*Beregningsark!AD492*Beregningsark!AH492*Beregningsark!AJ492*0.7672))</f>
        <v/>
      </c>
      <c r="P492" s="15" t="str">
        <f>IF(Beregningsark!AQ492="","",IF(OR(I492="Motorvejsstrækning",I492="Frakørselsflettestrækning",I492="Tilkørselsflettestrækning",I492="Motorvejsforgrening",I492="Motorvejssammenløb",I492="Motorvejsvekselstrækning",I492="Sideanlæg"),Beregningsark!AP492*Beregningsark!J492*Beregningsark!K492*Beregningsark!L492*Beregningsark!N492*Beregningsark!P492*Beregningsark!R492*Beregningsark!S492*Beregningsark!X492*Beregningsark!Y492*Beregningsark!Z492*Beregningsark!AB492*Beregningsark!AD492*Beregningsark!AI492*Beregningsark!AJ492,Beregningsark!AP492*Beregningsark!J492*Beregningsark!K492*Beregningsark!L492*Beregningsark!N492*Beregningsark!P492*Beregningsark!R492*Beregningsark!S492*Beregningsark!X492*Beregningsark!Y492*Beregningsark!Z492*Beregningsark!AB492*Beregningsark!AD492*Beregningsark!AI492*Beregningsark!AJ492*0.7672))</f>
        <v/>
      </c>
      <c r="Q492" s="15" t="str">
        <f t="shared" si="22"/>
        <v/>
      </c>
      <c r="R492" s="17" t="str">
        <f t="shared" si="23"/>
        <v/>
      </c>
    </row>
    <row r="493" spans="1:18" x14ac:dyDescent="0.25">
      <c r="A493" s="4" t="str">
        <f>IF(Inddata!A508="","",Inddata!A508)</f>
        <v/>
      </c>
      <c r="B493" s="4" t="str">
        <f>IF(Inddata!B508="","",Inddata!B508)</f>
        <v/>
      </c>
      <c r="C493" s="4" t="str">
        <f>IF(Inddata!C508="","",Inddata!C508)</f>
        <v/>
      </c>
      <c r="D493" s="4" t="str">
        <f>IF(Inddata!D508="","",Inddata!D508)</f>
        <v/>
      </c>
      <c r="E493" s="4" t="str">
        <f>IF(Inddata!E508="","",Inddata!E508)</f>
        <v/>
      </c>
      <c r="F493" s="4" t="str">
        <f>IF(Inddata!F508="","",Inddata!F508)</f>
        <v/>
      </c>
      <c r="G493" s="4">
        <f>IF(Inddata!G508="","",Inddata!G508)</f>
        <v>0</v>
      </c>
      <c r="H493" s="4" t="str">
        <f>IF(Inddata!H508&gt;0.5,Inddata!H508,"")</f>
        <v/>
      </c>
      <c r="I493" s="4" t="str">
        <f>IF(Inddata!I508="","",Inddata!I508)</f>
        <v/>
      </c>
      <c r="J493" s="15" t="str">
        <f>IF(Beregningsark!AQ493="","",IF(OR(I493="Motorvejsstrækning",I493="Frakørselsflettestrækning",I493="Tilkørselsflettestrækning",I493="Motorvejsforgrening",I493="Motorvejssammenløb",I493="Motorvejsvekselstrækning",I493="Sideanlæg"),Beregningsark!AK493*Beregningsark!J493*Beregningsark!K493*Beregningsark!L493*Beregningsark!N493*Beregningsark!P493*Beregningsark!R493*Beregningsark!S493*Beregningsark!T493*Beregningsark!Y493*Beregningsark!Z493*Beregningsark!AB493*Beregningsark!AD493*Beregningsark!AF493*Beregningsark!AJ493,Beregningsark!AK493*Beregningsark!J493*Beregningsark!K493*Beregningsark!L493*Beregningsark!N493*Beregningsark!P493*Beregningsark!R493*Beregningsark!S493*Beregningsark!T493*Beregningsark!Y493*Beregningsark!Z493*Beregningsark!AB493*Beregningsark!AD493*Beregningsark!AF493*Beregningsark!AJ493*0.7672))</f>
        <v/>
      </c>
      <c r="K493" s="15" t="str">
        <f>IF(Beregningsark!AQ493="","",IF(OR(I493="Motorvejsstrækning",I493="Frakørselsflettestrækning",I493="Tilkørselsflettestrækning",I493="Motorvejsforgrening",I493="Motorvejssammenløb",I493="Motorvejsvekselstrækning",I493="Sideanlæg"),Beregningsark!AL493*Beregningsark!J493*Beregningsark!K493*Beregningsark!M493*Beregningsark!O493*Beregningsark!P493*Beregningsark!Q493*Beregningsark!R493*Beregningsark!S493*Beregningsark!T493*Beregningsark!Y493*Beregningsark!AA493*Beregningsark!AC493*Beregningsark!AE493*Beregningsark!AG493*Beregningsark!AJ493,Beregningsark!AL493*Beregningsark!J493*Beregningsark!K493*Beregningsark!M493*Beregningsark!O493*Beregningsark!P493*Beregningsark!Q493*Beregningsark!R493*Beregningsark!S493*Beregningsark!T493*Beregningsark!Y493*Beregningsark!AA493*Beregningsark!AC493*Beregningsark!AE493*Beregningsark!AG493*Beregningsark!AJ493*0.8833))</f>
        <v/>
      </c>
      <c r="L493" s="15" t="str">
        <f>IF(Beregningsark!AQ493="","",IF(OR(I493="Motorvejsstrækning",I493="Frakørselsflettestrækning",I493="Tilkørselsflettestrækning",I493="Motorvejsforgrening",I493="Motorvejssammenløb",I493="Motorvejsvekselstrækning",I493="Sideanlæg"),Beregningsark!AM493*Beregningsark!J493*Beregningsark!K493*Beregningsark!M493*Beregningsark!O493*Beregningsark!P493*Beregningsark!Q493*Beregningsark!R493*Beregningsark!S493*Beregningsark!U493*Beregningsark!Y493*Beregningsark!AA493*Beregningsark!AC493*Beregningsark!AE493*Beregningsark!AG493*Beregningsark!AJ493,Beregningsark!AM493*Beregningsark!J493*Beregningsark!K493*Beregningsark!M493*Beregningsark!O493*Beregningsark!P493*Beregningsark!Q493*Beregningsark!R493*Beregningsark!S493*Beregningsark!U493*Beregningsark!Y493*Beregningsark!AA493*Beregningsark!AC493*Beregningsark!AE493*Beregningsark!AG493*Beregningsark!AJ493*1.1176))</f>
        <v/>
      </c>
      <c r="M493" s="15" t="str">
        <f t="shared" si="21"/>
        <v/>
      </c>
      <c r="N493" s="15" t="str">
        <f>IF(Beregningsark!AQ493="","",IF(OR(I493="Motorvejsstrækning",I493="Frakørselsflettestrækning",I493="Tilkørselsflettestrækning",I493="Motorvejsforgrening",I493="Motorvejssammenløb",I493="Motorvejsvekselstrækning",I493="Sideanlæg"),Beregningsark!AN493*Beregningsark!J493*Beregningsark!K493*Beregningsark!L493*Beregningsark!N493*Beregningsark!P493*Beregningsark!R493*Beregningsark!S493*Beregningsark!V493*Beregningsark!Y493*Beregningsark!Z493*Beregningsark!AB493*Beregningsark!AD493*Beregningsark!AH493*Beregningsark!AJ493,Beregningsark!AN493*Beregningsark!J493*Beregningsark!K493*Beregningsark!L493*Beregningsark!N493*Beregningsark!P493*Beregningsark!R493*Beregningsark!S493*Beregningsark!V493*Beregningsark!Y493*Beregningsark!Z493*Beregningsark!AB493*Beregningsark!AD493*Beregningsark!AH493*Beregningsark!AJ493*0.7672))</f>
        <v/>
      </c>
      <c r="O493" s="15" t="str">
        <f>IF(Beregningsark!AQ493="","",IF(OR(I493="Motorvejsstrækning",I493="Frakørselsflettestrækning",I493="Tilkørselsflettestrækning",I493="Motorvejsforgrening",I493="Motorvejssammenløb",I493="Motorvejsvekselstrækning",I493="Sideanlæg"),Beregningsark!AO493*Beregningsark!J493*Beregningsark!K493*Beregningsark!L493*Beregningsark!N493*Beregningsark!P493*Beregningsark!R493*Beregningsark!S493*Beregningsark!W493*Beregningsark!Y493*Beregningsark!Z493*Beregningsark!AB493*Beregningsark!AD493*Beregningsark!AH493*Beregningsark!AJ493,Beregningsark!AO493*Beregningsark!J493*Beregningsark!K493*Beregningsark!L493*Beregningsark!N493*Beregningsark!P493*Beregningsark!R493*Beregningsark!S493*Beregningsark!W493*Beregningsark!Y493*Beregningsark!Z493*Beregningsark!AB493*Beregningsark!AD493*Beregningsark!AH493*Beregningsark!AJ493*0.7672))</f>
        <v/>
      </c>
      <c r="P493" s="15" t="str">
        <f>IF(Beregningsark!AQ493="","",IF(OR(I493="Motorvejsstrækning",I493="Frakørselsflettestrækning",I493="Tilkørselsflettestrækning",I493="Motorvejsforgrening",I493="Motorvejssammenløb",I493="Motorvejsvekselstrækning",I493="Sideanlæg"),Beregningsark!AP493*Beregningsark!J493*Beregningsark!K493*Beregningsark!L493*Beregningsark!N493*Beregningsark!P493*Beregningsark!R493*Beregningsark!S493*Beregningsark!X493*Beregningsark!Y493*Beregningsark!Z493*Beregningsark!AB493*Beregningsark!AD493*Beregningsark!AI493*Beregningsark!AJ493,Beregningsark!AP493*Beregningsark!J493*Beregningsark!K493*Beregningsark!L493*Beregningsark!N493*Beregningsark!P493*Beregningsark!R493*Beregningsark!S493*Beregningsark!X493*Beregningsark!Y493*Beregningsark!Z493*Beregningsark!AB493*Beregningsark!AD493*Beregningsark!AI493*Beregningsark!AJ493*0.7672))</f>
        <v/>
      </c>
      <c r="Q493" s="15" t="str">
        <f t="shared" si="22"/>
        <v/>
      </c>
      <c r="R493" s="17" t="str">
        <f t="shared" si="23"/>
        <v/>
      </c>
    </row>
    <row r="494" spans="1:18" x14ac:dyDescent="0.25">
      <c r="A494" s="4" t="str">
        <f>IF(Inddata!A509="","",Inddata!A509)</f>
        <v/>
      </c>
      <c r="B494" s="4" t="str">
        <f>IF(Inddata!B509="","",Inddata!B509)</f>
        <v/>
      </c>
      <c r="C494" s="4" t="str">
        <f>IF(Inddata!C509="","",Inddata!C509)</f>
        <v/>
      </c>
      <c r="D494" s="4" t="str">
        <f>IF(Inddata!D509="","",Inddata!D509)</f>
        <v/>
      </c>
      <c r="E494" s="4" t="str">
        <f>IF(Inddata!E509="","",Inddata!E509)</f>
        <v/>
      </c>
      <c r="F494" s="4" t="str">
        <f>IF(Inddata!F509="","",Inddata!F509)</f>
        <v/>
      </c>
      <c r="G494" s="4">
        <f>IF(Inddata!G509="","",Inddata!G509)</f>
        <v>0</v>
      </c>
      <c r="H494" s="4" t="str">
        <f>IF(Inddata!H509&gt;0.5,Inddata!H509,"")</f>
        <v/>
      </c>
      <c r="I494" s="4" t="str">
        <f>IF(Inddata!I509="","",Inddata!I509)</f>
        <v/>
      </c>
      <c r="J494" s="15" t="str">
        <f>IF(Beregningsark!AQ494="","",IF(OR(I494="Motorvejsstrækning",I494="Frakørselsflettestrækning",I494="Tilkørselsflettestrækning",I494="Motorvejsforgrening",I494="Motorvejssammenløb",I494="Motorvejsvekselstrækning",I494="Sideanlæg"),Beregningsark!AK494*Beregningsark!J494*Beregningsark!K494*Beregningsark!L494*Beregningsark!N494*Beregningsark!P494*Beregningsark!R494*Beregningsark!S494*Beregningsark!T494*Beregningsark!Y494*Beregningsark!Z494*Beregningsark!AB494*Beregningsark!AD494*Beregningsark!AF494*Beregningsark!AJ494,Beregningsark!AK494*Beregningsark!J494*Beregningsark!K494*Beregningsark!L494*Beregningsark!N494*Beregningsark!P494*Beregningsark!R494*Beregningsark!S494*Beregningsark!T494*Beregningsark!Y494*Beregningsark!Z494*Beregningsark!AB494*Beregningsark!AD494*Beregningsark!AF494*Beregningsark!AJ494*0.7672))</f>
        <v/>
      </c>
      <c r="K494" s="15" t="str">
        <f>IF(Beregningsark!AQ494="","",IF(OR(I494="Motorvejsstrækning",I494="Frakørselsflettestrækning",I494="Tilkørselsflettestrækning",I494="Motorvejsforgrening",I494="Motorvejssammenløb",I494="Motorvejsvekselstrækning",I494="Sideanlæg"),Beregningsark!AL494*Beregningsark!J494*Beregningsark!K494*Beregningsark!M494*Beregningsark!O494*Beregningsark!P494*Beregningsark!Q494*Beregningsark!R494*Beregningsark!S494*Beregningsark!T494*Beregningsark!Y494*Beregningsark!AA494*Beregningsark!AC494*Beregningsark!AE494*Beregningsark!AG494*Beregningsark!AJ494,Beregningsark!AL494*Beregningsark!J494*Beregningsark!K494*Beregningsark!M494*Beregningsark!O494*Beregningsark!P494*Beregningsark!Q494*Beregningsark!R494*Beregningsark!S494*Beregningsark!T494*Beregningsark!Y494*Beregningsark!AA494*Beregningsark!AC494*Beregningsark!AE494*Beregningsark!AG494*Beregningsark!AJ494*0.8833))</f>
        <v/>
      </c>
      <c r="L494" s="15" t="str">
        <f>IF(Beregningsark!AQ494="","",IF(OR(I494="Motorvejsstrækning",I494="Frakørselsflettestrækning",I494="Tilkørselsflettestrækning",I494="Motorvejsforgrening",I494="Motorvejssammenløb",I494="Motorvejsvekselstrækning",I494="Sideanlæg"),Beregningsark!AM494*Beregningsark!J494*Beregningsark!K494*Beregningsark!M494*Beregningsark!O494*Beregningsark!P494*Beregningsark!Q494*Beregningsark!R494*Beregningsark!S494*Beregningsark!U494*Beregningsark!Y494*Beregningsark!AA494*Beregningsark!AC494*Beregningsark!AE494*Beregningsark!AG494*Beregningsark!AJ494,Beregningsark!AM494*Beregningsark!J494*Beregningsark!K494*Beregningsark!M494*Beregningsark!O494*Beregningsark!P494*Beregningsark!Q494*Beregningsark!R494*Beregningsark!S494*Beregningsark!U494*Beregningsark!Y494*Beregningsark!AA494*Beregningsark!AC494*Beregningsark!AE494*Beregningsark!AG494*Beregningsark!AJ494*1.1176))</f>
        <v/>
      </c>
      <c r="M494" s="15" t="str">
        <f t="shared" si="21"/>
        <v/>
      </c>
      <c r="N494" s="15" t="str">
        <f>IF(Beregningsark!AQ494="","",IF(OR(I494="Motorvejsstrækning",I494="Frakørselsflettestrækning",I494="Tilkørselsflettestrækning",I494="Motorvejsforgrening",I494="Motorvejssammenløb",I494="Motorvejsvekselstrækning",I494="Sideanlæg"),Beregningsark!AN494*Beregningsark!J494*Beregningsark!K494*Beregningsark!L494*Beregningsark!N494*Beregningsark!P494*Beregningsark!R494*Beregningsark!S494*Beregningsark!V494*Beregningsark!Y494*Beregningsark!Z494*Beregningsark!AB494*Beregningsark!AD494*Beregningsark!AH494*Beregningsark!AJ494,Beregningsark!AN494*Beregningsark!J494*Beregningsark!K494*Beregningsark!L494*Beregningsark!N494*Beregningsark!P494*Beregningsark!R494*Beregningsark!S494*Beregningsark!V494*Beregningsark!Y494*Beregningsark!Z494*Beregningsark!AB494*Beregningsark!AD494*Beregningsark!AH494*Beregningsark!AJ494*0.7672))</f>
        <v/>
      </c>
      <c r="O494" s="15" t="str">
        <f>IF(Beregningsark!AQ494="","",IF(OR(I494="Motorvejsstrækning",I494="Frakørselsflettestrækning",I494="Tilkørselsflettestrækning",I494="Motorvejsforgrening",I494="Motorvejssammenløb",I494="Motorvejsvekselstrækning",I494="Sideanlæg"),Beregningsark!AO494*Beregningsark!J494*Beregningsark!K494*Beregningsark!L494*Beregningsark!N494*Beregningsark!P494*Beregningsark!R494*Beregningsark!S494*Beregningsark!W494*Beregningsark!Y494*Beregningsark!Z494*Beregningsark!AB494*Beregningsark!AD494*Beregningsark!AH494*Beregningsark!AJ494,Beregningsark!AO494*Beregningsark!J494*Beregningsark!K494*Beregningsark!L494*Beregningsark!N494*Beregningsark!P494*Beregningsark!R494*Beregningsark!S494*Beregningsark!W494*Beregningsark!Y494*Beregningsark!Z494*Beregningsark!AB494*Beregningsark!AD494*Beregningsark!AH494*Beregningsark!AJ494*0.7672))</f>
        <v/>
      </c>
      <c r="P494" s="15" t="str">
        <f>IF(Beregningsark!AQ494="","",IF(OR(I494="Motorvejsstrækning",I494="Frakørselsflettestrækning",I494="Tilkørselsflettestrækning",I494="Motorvejsforgrening",I494="Motorvejssammenløb",I494="Motorvejsvekselstrækning",I494="Sideanlæg"),Beregningsark!AP494*Beregningsark!J494*Beregningsark!K494*Beregningsark!L494*Beregningsark!N494*Beregningsark!P494*Beregningsark!R494*Beregningsark!S494*Beregningsark!X494*Beregningsark!Y494*Beregningsark!Z494*Beregningsark!AB494*Beregningsark!AD494*Beregningsark!AI494*Beregningsark!AJ494,Beregningsark!AP494*Beregningsark!J494*Beregningsark!K494*Beregningsark!L494*Beregningsark!N494*Beregningsark!P494*Beregningsark!R494*Beregningsark!S494*Beregningsark!X494*Beregningsark!Y494*Beregningsark!Z494*Beregningsark!AB494*Beregningsark!AD494*Beregningsark!AI494*Beregningsark!AJ494*0.7672))</f>
        <v/>
      </c>
      <c r="Q494" s="15" t="str">
        <f t="shared" si="22"/>
        <v/>
      </c>
      <c r="R494" s="17" t="str">
        <f t="shared" si="23"/>
        <v/>
      </c>
    </row>
    <row r="495" spans="1:18" x14ac:dyDescent="0.25">
      <c r="A495" s="4" t="str">
        <f>IF(Inddata!A510="","",Inddata!A510)</f>
        <v/>
      </c>
      <c r="B495" s="4" t="str">
        <f>IF(Inddata!B510="","",Inddata!B510)</f>
        <v/>
      </c>
      <c r="C495" s="4" t="str">
        <f>IF(Inddata!C510="","",Inddata!C510)</f>
        <v/>
      </c>
      <c r="D495" s="4" t="str">
        <f>IF(Inddata!D510="","",Inddata!D510)</f>
        <v/>
      </c>
      <c r="E495" s="4" t="str">
        <f>IF(Inddata!E510="","",Inddata!E510)</f>
        <v/>
      </c>
      <c r="F495" s="4" t="str">
        <f>IF(Inddata!F510="","",Inddata!F510)</f>
        <v/>
      </c>
      <c r="G495" s="4">
        <f>IF(Inddata!G510="","",Inddata!G510)</f>
        <v>0</v>
      </c>
      <c r="H495" s="4" t="str">
        <f>IF(Inddata!H510&gt;0.5,Inddata!H510,"")</f>
        <v/>
      </c>
      <c r="I495" s="4" t="str">
        <f>IF(Inddata!I510="","",Inddata!I510)</f>
        <v/>
      </c>
      <c r="J495" s="15" t="str">
        <f>IF(Beregningsark!AQ495="","",IF(OR(I495="Motorvejsstrækning",I495="Frakørselsflettestrækning",I495="Tilkørselsflettestrækning",I495="Motorvejsforgrening",I495="Motorvejssammenløb",I495="Motorvejsvekselstrækning",I495="Sideanlæg"),Beregningsark!AK495*Beregningsark!J495*Beregningsark!K495*Beregningsark!L495*Beregningsark!N495*Beregningsark!P495*Beregningsark!R495*Beregningsark!S495*Beregningsark!T495*Beregningsark!Y495*Beregningsark!Z495*Beregningsark!AB495*Beregningsark!AD495*Beregningsark!AF495*Beregningsark!AJ495,Beregningsark!AK495*Beregningsark!J495*Beregningsark!K495*Beregningsark!L495*Beregningsark!N495*Beregningsark!P495*Beregningsark!R495*Beregningsark!S495*Beregningsark!T495*Beregningsark!Y495*Beregningsark!Z495*Beregningsark!AB495*Beregningsark!AD495*Beregningsark!AF495*Beregningsark!AJ495*0.7672))</f>
        <v/>
      </c>
      <c r="K495" s="15" t="str">
        <f>IF(Beregningsark!AQ495="","",IF(OR(I495="Motorvejsstrækning",I495="Frakørselsflettestrækning",I495="Tilkørselsflettestrækning",I495="Motorvejsforgrening",I495="Motorvejssammenløb",I495="Motorvejsvekselstrækning",I495="Sideanlæg"),Beregningsark!AL495*Beregningsark!J495*Beregningsark!K495*Beregningsark!M495*Beregningsark!O495*Beregningsark!P495*Beregningsark!Q495*Beregningsark!R495*Beregningsark!S495*Beregningsark!T495*Beregningsark!Y495*Beregningsark!AA495*Beregningsark!AC495*Beregningsark!AE495*Beregningsark!AG495*Beregningsark!AJ495,Beregningsark!AL495*Beregningsark!J495*Beregningsark!K495*Beregningsark!M495*Beregningsark!O495*Beregningsark!P495*Beregningsark!Q495*Beregningsark!R495*Beregningsark!S495*Beregningsark!T495*Beregningsark!Y495*Beregningsark!AA495*Beregningsark!AC495*Beregningsark!AE495*Beregningsark!AG495*Beregningsark!AJ495*0.8833))</f>
        <v/>
      </c>
      <c r="L495" s="15" t="str">
        <f>IF(Beregningsark!AQ495="","",IF(OR(I495="Motorvejsstrækning",I495="Frakørselsflettestrækning",I495="Tilkørselsflettestrækning",I495="Motorvejsforgrening",I495="Motorvejssammenløb",I495="Motorvejsvekselstrækning",I495="Sideanlæg"),Beregningsark!AM495*Beregningsark!J495*Beregningsark!K495*Beregningsark!M495*Beregningsark!O495*Beregningsark!P495*Beregningsark!Q495*Beregningsark!R495*Beregningsark!S495*Beregningsark!U495*Beregningsark!Y495*Beregningsark!AA495*Beregningsark!AC495*Beregningsark!AE495*Beregningsark!AG495*Beregningsark!AJ495,Beregningsark!AM495*Beregningsark!J495*Beregningsark!K495*Beregningsark!M495*Beregningsark!O495*Beregningsark!P495*Beregningsark!Q495*Beregningsark!R495*Beregningsark!S495*Beregningsark!U495*Beregningsark!Y495*Beregningsark!AA495*Beregningsark!AC495*Beregningsark!AE495*Beregningsark!AG495*Beregningsark!AJ495*1.1176))</f>
        <v/>
      </c>
      <c r="M495" s="15" t="str">
        <f t="shared" si="21"/>
        <v/>
      </c>
      <c r="N495" s="15" t="str">
        <f>IF(Beregningsark!AQ495="","",IF(OR(I495="Motorvejsstrækning",I495="Frakørselsflettestrækning",I495="Tilkørselsflettestrækning",I495="Motorvejsforgrening",I495="Motorvejssammenløb",I495="Motorvejsvekselstrækning",I495="Sideanlæg"),Beregningsark!AN495*Beregningsark!J495*Beregningsark!K495*Beregningsark!L495*Beregningsark!N495*Beregningsark!P495*Beregningsark!R495*Beregningsark!S495*Beregningsark!V495*Beregningsark!Y495*Beregningsark!Z495*Beregningsark!AB495*Beregningsark!AD495*Beregningsark!AH495*Beregningsark!AJ495,Beregningsark!AN495*Beregningsark!J495*Beregningsark!K495*Beregningsark!L495*Beregningsark!N495*Beregningsark!P495*Beregningsark!R495*Beregningsark!S495*Beregningsark!V495*Beregningsark!Y495*Beregningsark!Z495*Beregningsark!AB495*Beregningsark!AD495*Beregningsark!AH495*Beregningsark!AJ495*0.7672))</f>
        <v/>
      </c>
      <c r="O495" s="15" t="str">
        <f>IF(Beregningsark!AQ495="","",IF(OR(I495="Motorvejsstrækning",I495="Frakørselsflettestrækning",I495="Tilkørselsflettestrækning",I495="Motorvejsforgrening",I495="Motorvejssammenløb",I495="Motorvejsvekselstrækning",I495="Sideanlæg"),Beregningsark!AO495*Beregningsark!J495*Beregningsark!K495*Beregningsark!L495*Beregningsark!N495*Beregningsark!P495*Beregningsark!R495*Beregningsark!S495*Beregningsark!W495*Beregningsark!Y495*Beregningsark!Z495*Beregningsark!AB495*Beregningsark!AD495*Beregningsark!AH495*Beregningsark!AJ495,Beregningsark!AO495*Beregningsark!J495*Beregningsark!K495*Beregningsark!L495*Beregningsark!N495*Beregningsark!P495*Beregningsark!R495*Beregningsark!S495*Beregningsark!W495*Beregningsark!Y495*Beregningsark!Z495*Beregningsark!AB495*Beregningsark!AD495*Beregningsark!AH495*Beregningsark!AJ495*0.7672))</f>
        <v/>
      </c>
      <c r="P495" s="15" t="str">
        <f>IF(Beregningsark!AQ495="","",IF(OR(I495="Motorvejsstrækning",I495="Frakørselsflettestrækning",I495="Tilkørselsflettestrækning",I495="Motorvejsforgrening",I495="Motorvejssammenløb",I495="Motorvejsvekselstrækning",I495="Sideanlæg"),Beregningsark!AP495*Beregningsark!J495*Beregningsark!K495*Beregningsark!L495*Beregningsark!N495*Beregningsark!P495*Beregningsark!R495*Beregningsark!S495*Beregningsark!X495*Beregningsark!Y495*Beregningsark!Z495*Beregningsark!AB495*Beregningsark!AD495*Beregningsark!AI495*Beregningsark!AJ495,Beregningsark!AP495*Beregningsark!J495*Beregningsark!K495*Beregningsark!L495*Beregningsark!N495*Beregningsark!P495*Beregningsark!R495*Beregningsark!S495*Beregningsark!X495*Beregningsark!Y495*Beregningsark!Z495*Beregningsark!AB495*Beregningsark!AD495*Beregningsark!AI495*Beregningsark!AJ495*0.7672))</f>
        <v/>
      </c>
      <c r="Q495" s="15" t="str">
        <f t="shared" si="22"/>
        <v/>
      </c>
      <c r="R495" s="17" t="str">
        <f t="shared" si="23"/>
        <v/>
      </c>
    </row>
    <row r="496" spans="1:18" x14ac:dyDescent="0.25">
      <c r="A496" s="4" t="str">
        <f>IF(Inddata!A511="","",Inddata!A511)</f>
        <v/>
      </c>
      <c r="B496" s="4" t="str">
        <f>IF(Inddata!B511="","",Inddata!B511)</f>
        <v/>
      </c>
      <c r="C496" s="4" t="str">
        <f>IF(Inddata!C511="","",Inddata!C511)</f>
        <v/>
      </c>
      <c r="D496" s="4" t="str">
        <f>IF(Inddata!D511="","",Inddata!D511)</f>
        <v/>
      </c>
      <c r="E496" s="4" t="str">
        <f>IF(Inddata!E511="","",Inddata!E511)</f>
        <v/>
      </c>
      <c r="F496" s="4" t="str">
        <f>IF(Inddata!F511="","",Inddata!F511)</f>
        <v/>
      </c>
      <c r="G496" s="4">
        <f>IF(Inddata!G511="","",Inddata!G511)</f>
        <v>0</v>
      </c>
      <c r="H496" s="4" t="str">
        <f>IF(Inddata!H511&gt;0.5,Inddata!H511,"")</f>
        <v/>
      </c>
      <c r="I496" s="4" t="str">
        <f>IF(Inddata!I511="","",Inddata!I511)</f>
        <v/>
      </c>
      <c r="J496" s="15" t="str">
        <f>IF(Beregningsark!AQ496="","",IF(OR(I496="Motorvejsstrækning",I496="Frakørselsflettestrækning",I496="Tilkørselsflettestrækning",I496="Motorvejsforgrening",I496="Motorvejssammenløb",I496="Motorvejsvekselstrækning",I496="Sideanlæg"),Beregningsark!AK496*Beregningsark!J496*Beregningsark!K496*Beregningsark!L496*Beregningsark!N496*Beregningsark!P496*Beregningsark!R496*Beregningsark!S496*Beregningsark!T496*Beregningsark!Y496*Beregningsark!Z496*Beregningsark!AB496*Beregningsark!AD496*Beregningsark!AF496*Beregningsark!AJ496,Beregningsark!AK496*Beregningsark!J496*Beregningsark!K496*Beregningsark!L496*Beregningsark!N496*Beregningsark!P496*Beregningsark!R496*Beregningsark!S496*Beregningsark!T496*Beregningsark!Y496*Beregningsark!Z496*Beregningsark!AB496*Beregningsark!AD496*Beregningsark!AF496*Beregningsark!AJ496*0.7672))</f>
        <v/>
      </c>
      <c r="K496" s="15" t="str">
        <f>IF(Beregningsark!AQ496="","",IF(OR(I496="Motorvejsstrækning",I496="Frakørselsflettestrækning",I496="Tilkørselsflettestrækning",I496="Motorvejsforgrening",I496="Motorvejssammenløb",I496="Motorvejsvekselstrækning",I496="Sideanlæg"),Beregningsark!AL496*Beregningsark!J496*Beregningsark!K496*Beregningsark!M496*Beregningsark!O496*Beregningsark!P496*Beregningsark!Q496*Beregningsark!R496*Beregningsark!S496*Beregningsark!T496*Beregningsark!Y496*Beregningsark!AA496*Beregningsark!AC496*Beregningsark!AE496*Beregningsark!AG496*Beregningsark!AJ496,Beregningsark!AL496*Beregningsark!J496*Beregningsark!K496*Beregningsark!M496*Beregningsark!O496*Beregningsark!P496*Beregningsark!Q496*Beregningsark!R496*Beregningsark!S496*Beregningsark!T496*Beregningsark!Y496*Beregningsark!AA496*Beregningsark!AC496*Beregningsark!AE496*Beregningsark!AG496*Beregningsark!AJ496*0.8833))</f>
        <v/>
      </c>
      <c r="L496" s="15" t="str">
        <f>IF(Beregningsark!AQ496="","",IF(OR(I496="Motorvejsstrækning",I496="Frakørselsflettestrækning",I496="Tilkørselsflettestrækning",I496="Motorvejsforgrening",I496="Motorvejssammenløb",I496="Motorvejsvekselstrækning",I496="Sideanlæg"),Beregningsark!AM496*Beregningsark!J496*Beregningsark!K496*Beregningsark!M496*Beregningsark!O496*Beregningsark!P496*Beregningsark!Q496*Beregningsark!R496*Beregningsark!S496*Beregningsark!U496*Beregningsark!Y496*Beregningsark!AA496*Beregningsark!AC496*Beregningsark!AE496*Beregningsark!AG496*Beregningsark!AJ496,Beregningsark!AM496*Beregningsark!J496*Beregningsark!K496*Beregningsark!M496*Beregningsark!O496*Beregningsark!P496*Beregningsark!Q496*Beregningsark!R496*Beregningsark!S496*Beregningsark!U496*Beregningsark!Y496*Beregningsark!AA496*Beregningsark!AC496*Beregningsark!AE496*Beregningsark!AG496*Beregningsark!AJ496*1.1176))</f>
        <v/>
      </c>
      <c r="M496" s="15" t="str">
        <f t="shared" si="21"/>
        <v/>
      </c>
      <c r="N496" s="15" t="str">
        <f>IF(Beregningsark!AQ496="","",IF(OR(I496="Motorvejsstrækning",I496="Frakørselsflettestrækning",I496="Tilkørselsflettestrækning",I496="Motorvejsforgrening",I496="Motorvejssammenløb",I496="Motorvejsvekselstrækning",I496="Sideanlæg"),Beregningsark!AN496*Beregningsark!J496*Beregningsark!K496*Beregningsark!L496*Beregningsark!N496*Beregningsark!P496*Beregningsark!R496*Beregningsark!S496*Beregningsark!V496*Beregningsark!Y496*Beregningsark!Z496*Beregningsark!AB496*Beregningsark!AD496*Beregningsark!AH496*Beregningsark!AJ496,Beregningsark!AN496*Beregningsark!J496*Beregningsark!K496*Beregningsark!L496*Beregningsark!N496*Beregningsark!P496*Beregningsark!R496*Beregningsark!S496*Beregningsark!V496*Beregningsark!Y496*Beregningsark!Z496*Beregningsark!AB496*Beregningsark!AD496*Beregningsark!AH496*Beregningsark!AJ496*0.7672))</f>
        <v/>
      </c>
      <c r="O496" s="15" t="str">
        <f>IF(Beregningsark!AQ496="","",IF(OR(I496="Motorvejsstrækning",I496="Frakørselsflettestrækning",I496="Tilkørselsflettestrækning",I496="Motorvejsforgrening",I496="Motorvejssammenløb",I496="Motorvejsvekselstrækning",I496="Sideanlæg"),Beregningsark!AO496*Beregningsark!J496*Beregningsark!K496*Beregningsark!L496*Beregningsark!N496*Beregningsark!P496*Beregningsark!R496*Beregningsark!S496*Beregningsark!W496*Beregningsark!Y496*Beregningsark!Z496*Beregningsark!AB496*Beregningsark!AD496*Beregningsark!AH496*Beregningsark!AJ496,Beregningsark!AO496*Beregningsark!J496*Beregningsark!K496*Beregningsark!L496*Beregningsark!N496*Beregningsark!P496*Beregningsark!R496*Beregningsark!S496*Beregningsark!W496*Beregningsark!Y496*Beregningsark!Z496*Beregningsark!AB496*Beregningsark!AD496*Beregningsark!AH496*Beregningsark!AJ496*0.7672))</f>
        <v/>
      </c>
      <c r="P496" s="15" t="str">
        <f>IF(Beregningsark!AQ496="","",IF(OR(I496="Motorvejsstrækning",I496="Frakørselsflettestrækning",I496="Tilkørselsflettestrækning",I496="Motorvejsforgrening",I496="Motorvejssammenløb",I496="Motorvejsvekselstrækning",I496="Sideanlæg"),Beregningsark!AP496*Beregningsark!J496*Beregningsark!K496*Beregningsark!L496*Beregningsark!N496*Beregningsark!P496*Beregningsark!R496*Beregningsark!S496*Beregningsark!X496*Beregningsark!Y496*Beregningsark!Z496*Beregningsark!AB496*Beregningsark!AD496*Beregningsark!AI496*Beregningsark!AJ496,Beregningsark!AP496*Beregningsark!J496*Beregningsark!K496*Beregningsark!L496*Beregningsark!N496*Beregningsark!P496*Beregningsark!R496*Beregningsark!S496*Beregningsark!X496*Beregningsark!Y496*Beregningsark!Z496*Beregningsark!AB496*Beregningsark!AD496*Beregningsark!AI496*Beregningsark!AJ496*0.7672))</f>
        <v/>
      </c>
      <c r="Q496" s="15" t="str">
        <f t="shared" si="22"/>
        <v/>
      </c>
      <c r="R496" s="17" t="str">
        <f t="shared" si="23"/>
        <v/>
      </c>
    </row>
    <row r="497" spans="1:18" x14ac:dyDescent="0.25">
      <c r="A497" s="4" t="str">
        <f>IF(Inddata!A512="","",Inddata!A512)</f>
        <v/>
      </c>
      <c r="B497" s="4" t="str">
        <f>IF(Inddata!B512="","",Inddata!B512)</f>
        <v/>
      </c>
      <c r="C497" s="4" t="str">
        <f>IF(Inddata!C512="","",Inddata!C512)</f>
        <v/>
      </c>
      <c r="D497" s="4" t="str">
        <f>IF(Inddata!D512="","",Inddata!D512)</f>
        <v/>
      </c>
      <c r="E497" s="4" t="str">
        <f>IF(Inddata!E512="","",Inddata!E512)</f>
        <v/>
      </c>
      <c r="F497" s="4" t="str">
        <f>IF(Inddata!F512="","",Inddata!F512)</f>
        <v/>
      </c>
      <c r="G497" s="4">
        <f>IF(Inddata!G512="","",Inddata!G512)</f>
        <v>0</v>
      </c>
      <c r="H497" s="4" t="str">
        <f>IF(Inddata!H512&gt;0.5,Inddata!H512,"")</f>
        <v/>
      </c>
      <c r="I497" s="4" t="str">
        <f>IF(Inddata!I512="","",Inddata!I512)</f>
        <v/>
      </c>
      <c r="J497" s="15" t="str">
        <f>IF(Beregningsark!AQ497="","",IF(OR(I497="Motorvejsstrækning",I497="Frakørselsflettestrækning",I497="Tilkørselsflettestrækning",I497="Motorvejsforgrening",I497="Motorvejssammenløb",I497="Motorvejsvekselstrækning",I497="Sideanlæg"),Beregningsark!AK497*Beregningsark!J497*Beregningsark!K497*Beregningsark!L497*Beregningsark!N497*Beregningsark!P497*Beregningsark!R497*Beregningsark!S497*Beregningsark!T497*Beregningsark!Y497*Beregningsark!Z497*Beregningsark!AB497*Beregningsark!AD497*Beregningsark!AF497*Beregningsark!AJ497,Beregningsark!AK497*Beregningsark!J497*Beregningsark!K497*Beregningsark!L497*Beregningsark!N497*Beregningsark!P497*Beregningsark!R497*Beregningsark!S497*Beregningsark!T497*Beregningsark!Y497*Beregningsark!Z497*Beregningsark!AB497*Beregningsark!AD497*Beregningsark!AF497*Beregningsark!AJ497*0.7672))</f>
        <v/>
      </c>
      <c r="K497" s="15" t="str">
        <f>IF(Beregningsark!AQ497="","",IF(OR(I497="Motorvejsstrækning",I497="Frakørselsflettestrækning",I497="Tilkørselsflettestrækning",I497="Motorvejsforgrening",I497="Motorvejssammenløb",I497="Motorvejsvekselstrækning",I497="Sideanlæg"),Beregningsark!AL497*Beregningsark!J497*Beregningsark!K497*Beregningsark!M497*Beregningsark!O497*Beregningsark!P497*Beregningsark!Q497*Beregningsark!R497*Beregningsark!S497*Beregningsark!T497*Beregningsark!Y497*Beregningsark!AA497*Beregningsark!AC497*Beregningsark!AE497*Beregningsark!AG497*Beregningsark!AJ497,Beregningsark!AL497*Beregningsark!J497*Beregningsark!K497*Beregningsark!M497*Beregningsark!O497*Beregningsark!P497*Beregningsark!Q497*Beregningsark!R497*Beregningsark!S497*Beregningsark!T497*Beregningsark!Y497*Beregningsark!AA497*Beregningsark!AC497*Beregningsark!AE497*Beregningsark!AG497*Beregningsark!AJ497*0.8833))</f>
        <v/>
      </c>
      <c r="L497" s="15" t="str">
        <f>IF(Beregningsark!AQ497="","",IF(OR(I497="Motorvejsstrækning",I497="Frakørselsflettestrækning",I497="Tilkørselsflettestrækning",I497="Motorvejsforgrening",I497="Motorvejssammenløb",I497="Motorvejsvekselstrækning",I497="Sideanlæg"),Beregningsark!AM497*Beregningsark!J497*Beregningsark!K497*Beregningsark!M497*Beregningsark!O497*Beregningsark!P497*Beregningsark!Q497*Beregningsark!R497*Beregningsark!S497*Beregningsark!U497*Beregningsark!Y497*Beregningsark!AA497*Beregningsark!AC497*Beregningsark!AE497*Beregningsark!AG497*Beregningsark!AJ497,Beregningsark!AM497*Beregningsark!J497*Beregningsark!K497*Beregningsark!M497*Beregningsark!O497*Beregningsark!P497*Beregningsark!Q497*Beregningsark!R497*Beregningsark!S497*Beregningsark!U497*Beregningsark!Y497*Beregningsark!AA497*Beregningsark!AC497*Beregningsark!AE497*Beregningsark!AG497*Beregningsark!AJ497*1.1176))</f>
        <v/>
      </c>
      <c r="M497" s="15" t="str">
        <f t="shared" si="21"/>
        <v/>
      </c>
      <c r="N497" s="15" t="str">
        <f>IF(Beregningsark!AQ497="","",IF(OR(I497="Motorvejsstrækning",I497="Frakørselsflettestrækning",I497="Tilkørselsflettestrækning",I497="Motorvejsforgrening",I497="Motorvejssammenløb",I497="Motorvejsvekselstrækning",I497="Sideanlæg"),Beregningsark!AN497*Beregningsark!J497*Beregningsark!K497*Beregningsark!L497*Beregningsark!N497*Beregningsark!P497*Beregningsark!R497*Beregningsark!S497*Beregningsark!V497*Beregningsark!Y497*Beregningsark!Z497*Beregningsark!AB497*Beregningsark!AD497*Beregningsark!AH497*Beregningsark!AJ497,Beregningsark!AN497*Beregningsark!J497*Beregningsark!K497*Beregningsark!L497*Beregningsark!N497*Beregningsark!P497*Beregningsark!R497*Beregningsark!S497*Beregningsark!V497*Beregningsark!Y497*Beregningsark!Z497*Beregningsark!AB497*Beregningsark!AD497*Beregningsark!AH497*Beregningsark!AJ497*0.7672))</f>
        <v/>
      </c>
      <c r="O497" s="15" t="str">
        <f>IF(Beregningsark!AQ497="","",IF(OR(I497="Motorvejsstrækning",I497="Frakørselsflettestrækning",I497="Tilkørselsflettestrækning",I497="Motorvejsforgrening",I497="Motorvejssammenløb",I497="Motorvejsvekselstrækning",I497="Sideanlæg"),Beregningsark!AO497*Beregningsark!J497*Beregningsark!K497*Beregningsark!L497*Beregningsark!N497*Beregningsark!P497*Beregningsark!R497*Beregningsark!S497*Beregningsark!W497*Beregningsark!Y497*Beregningsark!Z497*Beregningsark!AB497*Beregningsark!AD497*Beregningsark!AH497*Beregningsark!AJ497,Beregningsark!AO497*Beregningsark!J497*Beregningsark!K497*Beregningsark!L497*Beregningsark!N497*Beregningsark!P497*Beregningsark!R497*Beregningsark!S497*Beregningsark!W497*Beregningsark!Y497*Beregningsark!Z497*Beregningsark!AB497*Beregningsark!AD497*Beregningsark!AH497*Beregningsark!AJ497*0.7672))</f>
        <v/>
      </c>
      <c r="P497" s="15" t="str">
        <f>IF(Beregningsark!AQ497="","",IF(OR(I497="Motorvejsstrækning",I497="Frakørselsflettestrækning",I497="Tilkørselsflettestrækning",I497="Motorvejsforgrening",I497="Motorvejssammenløb",I497="Motorvejsvekselstrækning",I497="Sideanlæg"),Beregningsark!AP497*Beregningsark!J497*Beregningsark!K497*Beregningsark!L497*Beregningsark!N497*Beregningsark!P497*Beregningsark!R497*Beregningsark!S497*Beregningsark!X497*Beregningsark!Y497*Beregningsark!Z497*Beregningsark!AB497*Beregningsark!AD497*Beregningsark!AI497*Beregningsark!AJ497,Beregningsark!AP497*Beregningsark!J497*Beregningsark!K497*Beregningsark!L497*Beregningsark!N497*Beregningsark!P497*Beregningsark!R497*Beregningsark!S497*Beregningsark!X497*Beregningsark!Y497*Beregningsark!Z497*Beregningsark!AB497*Beregningsark!AD497*Beregningsark!AI497*Beregningsark!AJ497*0.7672))</f>
        <v/>
      </c>
      <c r="Q497" s="15" t="str">
        <f t="shared" si="22"/>
        <v/>
      </c>
      <c r="R497" s="17" t="str">
        <f t="shared" si="23"/>
        <v/>
      </c>
    </row>
    <row r="498" spans="1:18" x14ac:dyDescent="0.25">
      <c r="A498" s="4" t="str">
        <f>IF(Inddata!A513="","",Inddata!A513)</f>
        <v/>
      </c>
      <c r="B498" s="4" t="str">
        <f>IF(Inddata!B513="","",Inddata!B513)</f>
        <v/>
      </c>
      <c r="C498" s="4" t="str">
        <f>IF(Inddata!C513="","",Inddata!C513)</f>
        <v/>
      </c>
      <c r="D498" s="4" t="str">
        <f>IF(Inddata!D513="","",Inddata!D513)</f>
        <v/>
      </c>
      <c r="E498" s="4" t="str">
        <f>IF(Inddata!E513="","",Inddata!E513)</f>
        <v/>
      </c>
      <c r="F498" s="4" t="str">
        <f>IF(Inddata!F513="","",Inddata!F513)</f>
        <v/>
      </c>
      <c r="G498" s="4">
        <f>IF(Inddata!G513="","",Inddata!G513)</f>
        <v>0</v>
      </c>
      <c r="H498" s="4" t="str">
        <f>IF(Inddata!H513&gt;0.5,Inddata!H513,"")</f>
        <v/>
      </c>
      <c r="I498" s="4" t="str">
        <f>IF(Inddata!I513="","",Inddata!I513)</f>
        <v/>
      </c>
      <c r="J498" s="15" t="str">
        <f>IF(Beregningsark!AQ498="","",IF(OR(I498="Motorvejsstrækning",I498="Frakørselsflettestrækning",I498="Tilkørselsflettestrækning",I498="Motorvejsforgrening",I498="Motorvejssammenløb",I498="Motorvejsvekselstrækning",I498="Sideanlæg"),Beregningsark!AK498*Beregningsark!J498*Beregningsark!K498*Beregningsark!L498*Beregningsark!N498*Beregningsark!P498*Beregningsark!R498*Beregningsark!S498*Beregningsark!T498*Beregningsark!Y498*Beregningsark!Z498*Beregningsark!AB498*Beregningsark!AD498*Beregningsark!AF498*Beregningsark!AJ498,Beregningsark!AK498*Beregningsark!J498*Beregningsark!K498*Beregningsark!L498*Beregningsark!N498*Beregningsark!P498*Beregningsark!R498*Beregningsark!S498*Beregningsark!T498*Beregningsark!Y498*Beregningsark!Z498*Beregningsark!AB498*Beregningsark!AD498*Beregningsark!AF498*Beregningsark!AJ498*0.7672))</f>
        <v/>
      </c>
      <c r="K498" s="15" t="str">
        <f>IF(Beregningsark!AQ498="","",IF(OR(I498="Motorvejsstrækning",I498="Frakørselsflettestrækning",I498="Tilkørselsflettestrækning",I498="Motorvejsforgrening",I498="Motorvejssammenløb",I498="Motorvejsvekselstrækning",I498="Sideanlæg"),Beregningsark!AL498*Beregningsark!J498*Beregningsark!K498*Beregningsark!M498*Beregningsark!O498*Beregningsark!P498*Beregningsark!Q498*Beregningsark!R498*Beregningsark!S498*Beregningsark!T498*Beregningsark!Y498*Beregningsark!AA498*Beregningsark!AC498*Beregningsark!AE498*Beregningsark!AG498*Beregningsark!AJ498,Beregningsark!AL498*Beregningsark!J498*Beregningsark!K498*Beregningsark!M498*Beregningsark!O498*Beregningsark!P498*Beregningsark!Q498*Beregningsark!R498*Beregningsark!S498*Beregningsark!T498*Beregningsark!Y498*Beregningsark!AA498*Beregningsark!AC498*Beregningsark!AE498*Beregningsark!AG498*Beregningsark!AJ498*0.8833))</f>
        <v/>
      </c>
      <c r="L498" s="15" t="str">
        <f>IF(Beregningsark!AQ498="","",IF(OR(I498="Motorvejsstrækning",I498="Frakørselsflettestrækning",I498="Tilkørselsflettestrækning",I498="Motorvejsforgrening",I498="Motorvejssammenløb",I498="Motorvejsvekselstrækning",I498="Sideanlæg"),Beregningsark!AM498*Beregningsark!J498*Beregningsark!K498*Beregningsark!M498*Beregningsark!O498*Beregningsark!P498*Beregningsark!Q498*Beregningsark!R498*Beregningsark!S498*Beregningsark!U498*Beregningsark!Y498*Beregningsark!AA498*Beregningsark!AC498*Beregningsark!AE498*Beregningsark!AG498*Beregningsark!AJ498,Beregningsark!AM498*Beregningsark!J498*Beregningsark!K498*Beregningsark!M498*Beregningsark!O498*Beregningsark!P498*Beregningsark!Q498*Beregningsark!R498*Beregningsark!S498*Beregningsark!U498*Beregningsark!Y498*Beregningsark!AA498*Beregningsark!AC498*Beregningsark!AE498*Beregningsark!AG498*Beregningsark!AJ498*1.1176))</f>
        <v/>
      </c>
      <c r="M498" s="15" t="str">
        <f t="shared" si="21"/>
        <v/>
      </c>
      <c r="N498" s="15" t="str">
        <f>IF(Beregningsark!AQ498="","",IF(OR(I498="Motorvejsstrækning",I498="Frakørselsflettestrækning",I498="Tilkørselsflettestrækning",I498="Motorvejsforgrening",I498="Motorvejssammenløb",I498="Motorvejsvekselstrækning",I498="Sideanlæg"),Beregningsark!AN498*Beregningsark!J498*Beregningsark!K498*Beregningsark!L498*Beregningsark!N498*Beregningsark!P498*Beregningsark!R498*Beregningsark!S498*Beregningsark!V498*Beregningsark!Y498*Beregningsark!Z498*Beregningsark!AB498*Beregningsark!AD498*Beregningsark!AH498*Beregningsark!AJ498,Beregningsark!AN498*Beregningsark!J498*Beregningsark!K498*Beregningsark!L498*Beregningsark!N498*Beregningsark!P498*Beregningsark!R498*Beregningsark!S498*Beregningsark!V498*Beregningsark!Y498*Beregningsark!Z498*Beregningsark!AB498*Beregningsark!AD498*Beregningsark!AH498*Beregningsark!AJ498*0.7672))</f>
        <v/>
      </c>
      <c r="O498" s="15" t="str">
        <f>IF(Beregningsark!AQ498="","",IF(OR(I498="Motorvejsstrækning",I498="Frakørselsflettestrækning",I498="Tilkørselsflettestrækning",I498="Motorvejsforgrening",I498="Motorvejssammenløb",I498="Motorvejsvekselstrækning",I498="Sideanlæg"),Beregningsark!AO498*Beregningsark!J498*Beregningsark!K498*Beregningsark!L498*Beregningsark!N498*Beregningsark!P498*Beregningsark!R498*Beregningsark!S498*Beregningsark!W498*Beregningsark!Y498*Beregningsark!Z498*Beregningsark!AB498*Beregningsark!AD498*Beregningsark!AH498*Beregningsark!AJ498,Beregningsark!AO498*Beregningsark!J498*Beregningsark!K498*Beregningsark!L498*Beregningsark!N498*Beregningsark!P498*Beregningsark!R498*Beregningsark!S498*Beregningsark!W498*Beregningsark!Y498*Beregningsark!Z498*Beregningsark!AB498*Beregningsark!AD498*Beregningsark!AH498*Beregningsark!AJ498*0.7672))</f>
        <v/>
      </c>
      <c r="P498" s="15" t="str">
        <f>IF(Beregningsark!AQ498="","",IF(OR(I498="Motorvejsstrækning",I498="Frakørselsflettestrækning",I498="Tilkørselsflettestrækning",I498="Motorvejsforgrening",I498="Motorvejssammenløb",I498="Motorvejsvekselstrækning",I498="Sideanlæg"),Beregningsark!AP498*Beregningsark!J498*Beregningsark!K498*Beregningsark!L498*Beregningsark!N498*Beregningsark!P498*Beregningsark!R498*Beregningsark!S498*Beregningsark!X498*Beregningsark!Y498*Beregningsark!Z498*Beregningsark!AB498*Beregningsark!AD498*Beregningsark!AI498*Beregningsark!AJ498,Beregningsark!AP498*Beregningsark!J498*Beregningsark!K498*Beregningsark!L498*Beregningsark!N498*Beregningsark!P498*Beregningsark!R498*Beregningsark!S498*Beregningsark!X498*Beregningsark!Y498*Beregningsark!Z498*Beregningsark!AB498*Beregningsark!AD498*Beregningsark!AI498*Beregningsark!AJ498*0.7672))</f>
        <v/>
      </c>
      <c r="Q498" s="15" t="str">
        <f t="shared" si="22"/>
        <v/>
      </c>
      <c r="R498" s="17" t="str">
        <f t="shared" si="23"/>
        <v/>
      </c>
    </row>
    <row r="499" spans="1:18" x14ac:dyDescent="0.25">
      <c r="A499" s="4" t="str">
        <f>IF(Inddata!A514="","",Inddata!A514)</f>
        <v/>
      </c>
      <c r="B499" s="4" t="str">
        <f>IF(Inddata!B514="","",Inddata!B514)</f>
        <v/>
      </c>
      <c r="C499" s="4" t="str">
        <f>IF(Inddata!C514="","",Inddata!C514)</f>
        <v/>
      </c>
      <c r="D499" s="4" t="str">
        <f>IF(Inddata!D514="","",Inddata!D514)</f>
        <v/>
      </c>
      <c r="E499" s="4" t="str">
        <f>IF(Inddata!E514="","",Inddata!E514)</f>
        <v/>
      </c>
      <c r="F499" s="4" t="str">
        <f>IF(Inddata!F514="","",Inddata!F514)</f>
        <v/>
      </c>
      <c r="G499" s="4">
        <f>IF(Inddata!G514="","",Inddata!G514)</f>
        <v>0</v>
      </c>
      <c r="H499" s="4" t="str">
        <f>IF(Inddata!H514&gt;0.5,Inddata!H514,"")</f>
        <v/>
      </c>
      <c r="I499" s="4" t="str">
        <f>IF(Inddata!I514="","",Inddata!I514)</f>
        <v/>
      </c>
      <c r="J499" s="15" t="str">
        <f>IF(Beregningsark!AQ499="","",IF(OR(I499="Motorvejsstrækning",I499="Frakørselsflettestrækning",I499="Tilkørselsflettestrækning",I499="Motorvejsforgrening",I499="Motorvejssammenløb",I499="Motorvejsvekselstrækning",I499="Sideanlæg"),Beregningsark!AK499*Beregningsark!J499*Beregningsark!K499*Beregningsark!L499*Beregningsark!N499*Beregningsark!P499*Beregningsark!R499*Beregningsark!S499*Beregningsark!T499*Beregningsark!Y499*Beregningsark!Z499*Beregningsark!AB499*Beregningsark!AD499*Beregningsark!AF499*Beregningsark!AJ499,Beregningsark!AK499*Beregningsark!J499*Beregningsark!K499*Beregningsark!L499*Beregningsark!N499*Beregningsark!P499*Beregningsark!R499*Beregningsark!S499*Beregningsark!T499*Beregningsark!Y499*Beregningsark!Z499*Beregningsark!AB499*Beregningsark!AD499*Beregningsark!AF499*Beregningsark!AJ499*0.7672))</f>
        <v/>
      </c>
      <c r="K499" s="15" t="str">
        <f>IF(Beregningsark!AQ499="","",IF(OR(I499="Motorvejsstrækning",I499="Frakørselsflettestrækning",I499="Tilkørselsflettestrækning",I499="Motorvejsforgrening",I499="Motorvejssammenløb",I499="Motorvejsvekselstrækning",I499="Sideanlæg"),Beregningsark!AL499*Beregningsark!J499*Beregningsark!K499*Beregningsark!M499*Beregningsark!O499*Beregningsark!P499*Beregningsark!Q499*Beregningsark!R499*Beregningsark!S499*Beregningsark!T499*Beregningsark!Y499*Beregningsark!AA499*Beregningsark!AC499*Beregningsark!AE499*Beregningsark!AG499*Beregningsark!AJ499,Beregningsark!AL499*Beregningsark!J499*Beregningsark!K499*Beregningsark!M499*Beregningsark!O499*Beregningsark!P499*Beregningsark!Q499*Beregningsark!R499*Beregningsark!S499*Beregningsark!T499*Beregningsark!Y499*Beregningsark!AA499*Beregningsark!AC499*Beregningsark!AE499*Beregningsark!AG499*Beregningsark!AJ499*0.8833))</f>
        <v/>
      </c>
      <c r="L499" s="15" t="str">
        <f>IF(Beregningsark!AQ499="","",IF(OR(I499="Motorvejsstrækning",I499="Frakørselsflettestrækning",I499="Tilkørselsflettestrækning",I499="Motorvejsforgrening",I499="Motorvejssammenløb",I499="Motorvejsvekselstrækning",I499="Sideanlæg"),Beregningsark!AM499*Beregningsark!J499*Beregningsark!K499*Beregningsark!M499*Beregningsark!O499*Beregningsark!P499*Beregningsark!Q499*Beregningsark!R499*Beregningsark!S499*Beregningsark!U499*Beregningsark!Y499*Beregningsark!AA499*Beregningsark!AC499*Beregningsark!AE499*Beregningsark!AG499*Beregningsark!AJ499,Beregningsark!AM499*Beregningsark!J499*Beregningsark!K499*Beregningsark!M499*Beregningsark!O499*Beregningsark!P499*Beregningsark!Q499*Beregningsark!R499*Beregningsark!S499*Beregningsark!U499*Beregningsark!Y499*Beregningsark!AA499*Beregningsark!AC499*Beregningsark!AE499*Beregningsark!AG499*Beregningsark!AJ499*1.1176))</f>
        <v/>
      </c>
      <c r="M499" s="15" t="str">
        <f t="shared" si="21"/>
        <v/>
      </c>
      <c r="N499" s="15" t="str">
        <f>IF(Beregningsark!AQ499="","",IF(OR(I499="Motorvejsstrækning",I499="Frakørselsflettestrækning",I499="Tilkørselsflettestrækning",I499="Motorvejsforgrening",I499="Motorvejssammenløb",I499="Motorvejsvekselstrækning",I499="Sideanlæg"),Beregningsark!AN499*Beregningsark!J499*Beregningsark!K499*Beregningsark!L499*Beregningsark!N499*Beregningsark!P499*Beregningsark!R499*Beregningsark!S499*Beregningsark!V499*Beregningsark!Y499*Beregningsark!Z499*Beregningsark!AB499*Beregningsark!AD499*Beregningsark!AH499*Beregningsark!AJ499,Beregningsark!AN499*Beregningsark!J499*Beregningsark!K499*Beregningsark!L499*Beregningsark!N499*Beregningsark!P499*Beregningsark!R499*Beregningsark!S499*Beregningsark!V499*Beregningsark!Y499*Beregningsark!Z499*Beregningsark!AB499*Beregningsark!AD499*Beregningsark!AH499*Beregningsark!AJ499*0.7672))</f>
        <v/>
      </c>
      <c r="O499" s="15" t="str">
        <f>IF(Beregningsark!AQ499="","",IF(OR(I499="Motorvejsstrækning",I499="Frakørselsflettestrækning",I499="Tilkørselsflettestrækning",I499="Motorvejsforgrening",I499="Motorvejssammenløb",I499="Motorvejsvekselstrækning",I499="Sideanlæg"),Beregningsark!AO499*Beregningsark!J499*Beregningsark!K499*Beregningsark!L499*Beregningsark!N499*Beregningsark!P499*Beregningsark!R499*Beregningsark!S499*Beregningsark!W499*Beregningsark!Y499*Beregningsark!Z499*Beregningsark!AB499*Beregningsark!AD499*Beregningsark!AH499*Beregningsark!AJ499,Beregningsark!AO499*Beregningsark!J499*Beregningsark!K499*Beregningsark!L499*Beregningsark!N499*Beregningsark!P499*Beregningsark!R499*Beregningsark!S499*Beregningsark!W499*Beregningsark!Y499*Beregningsark!Z499*Beregningsark!AB499*Beregningsark!AD499*Beregningsark!AH499*Beregningsark!AJ499*0.7672))</f>
        <v/>
      </c>
      <c r="P499" s="15" t="str">
        <f>IF(Beregningsark!AQ499="","",IF(OR(I499="Motorvejsstrækning",I499="Frakørselsflettestrækning",I499="Tilkørselsflettestrækning",I499="Motorvejsforgrening",I499="Motorvejssammenløb",I499="Motorvejsvekselstrækning",I499="Sideanlæg"),Beregningsark!AP499*Beregningsark!J499*Beregningsark!K499*Beregningsark!L499*Beregningsark!N499*Beregningsark!P499*Beregningsark!R499*Beregningsark!S499*Beregningsark!X499*Beregningsark!Y499*Beregningsark!Z499*Beregningsark!AB499*Beregningsark!AD499*Beregningsark!AI499*Beregningsark!AJ499,Beregningsark!AP499*Beregningsark!J499*Beregningsark!K499*Beregningsark!L499*Beregningsark!N499*Beregningsark!P499*Beregningsark!R499*Beregningsark!S499*Beregningsark!X499*Beregningsark!Y499*Beregningsark!Z499*Beregningsark!AB499*Beregningsark!AD499*Beregningsark!AI499*Beregningsark!AJ499*0.7672))</f>
        <v/>
      </c>
      <c r="Q499" s="15" t="str">
        <f t="shared" si="22"/>
        <v/>
      </c>
      <c r="R499" s="17" t="str">
        <f t="shared" si="23"/>
        <v/>
      </c>
    </row>
    <row r="500" spans="1:18" x14ac:dyDescent="0.25">
      <c r="A500" s="4" t="str">
        <f>IF(Inddata!A515="","",Inddata!A515)</f>
        <v/>
      </c>
      <c r="B500" s="4" t="str">
        <f>IF(Inddata!B515="","",Inddata!B515)</f>
        <v/>
      </c>
      <c r="C500" s="4" t="str">
        <f>IF(Inddata!C515="","",Inddata!C515)</f>
        <v/>
      </c>
      <c r="D500" s="4" t="str">
        <f>IF(Inddata!D515="","",Inddata!D515)</f>
        <v/>
      </c>
      <c r="E500" s="4" t="str">
        <f>IF(Inddata!E515="","",Inddata!E515)</f>
        <v/>
      </c>
      <c r="F500" s="4" t="str">
        <f>IF(Inddata!F515="","",Inddata!F515)</f>
        <v/>
      </c>
      <c r="G500" s="4">
        <f>IF(Inddata!G515="","",Inddata!G515)</f>
        <v>0</v>
      </c>
      <c r="H500" s="4" t="str">
        <f>IF(Inddata!H515&gt;0.5,Inddata!H515,"")</f>
        <v/>
      </c>
      <c r="I500" s="4" t="str">
        <f>IF(Inddata!I515="","",Inddata!I515)</f>
        <v/>
      </c>
      <c r="J500" s="15" t="str">
        <f>IF(Beregningsark!AQ500="","",IF(OR(I500="Motorvejsstrækning",I500="Frakørselsflettestrækning",I500="Tilkørselsflettestrækning",I500="Motorvejsforgrening",I500="Motorvejssammenløb",I500="Motorvejsvekselstrækning",I500="Sideanlæg"),Beregningsark!AK500*Beregningsark!J500*Beregningsark!K500*Beregningsark!L500*Beregningsark!N500*Beregningsark!P500*Beregningsark!R500*Beregningsark!S500*Beregningsark!T500*Beregningsark!Y500*Beregningsark!Z500*Beregningsark!AB500*Beregningsark!AD500*Beregningsark!AF500*Beregningsark!AJ500,Beregningsark!AK500*Beregningsark!J500*Beregningsark!K500*Beregningsark!L500*Beregningsark!N500*Beregningsark!P500*Beregningsark!R500*Beregningsark!S500*Beregningsark!T500*Beregningsark!Y500*Beregningsark!Z500*Beregningsark!AB500*Beregningsark!AD500*Beregningsark!AF500*Beregningsark!AJ500*0.7672))</f>
        <v/>
      </c>
      <c r="K500" s="15" t="str">
        <f>IF(Beregningsark!AQ500="","",IF(OR(I500="Motorvejsstrækning",I500="Frakørselsflettestrækning",I500="Tilkørselsflettestrækning",I500="Motorvejsforgrening",I500="Motorvejssammenløb",I500="Motorvejsvekselstrækning",I500="Sideanlæg"),Beregningsark!AL500*Beregningsark!J500*Beregningsark!K500*Beregningsark!M500*Beregningsark!O500*Beregningsark!P500*Beregningsark!Q500*Beregningsark!R500*Beregningsark!S500*Beregningsark!T500*Beregningsark!Y500*Beregningsark!AA500*Beregningsark!AC500*Beregningsark!AE500*Beregningsark!AG500*Beregningsark!AJ500,Beregningsark!AL500*Beregningsark!J500*Beregningsark!K500*Beregningsark!M500*Beregningsark!O500*Beregningsark!P500*Beregningsark!Q500*Beregningsark!R500*Beregningsark!S500*Beregningsark!T500*Beregningsark!Y500*Beregningsark!AA500*Beregningsark!AC500*Beregningsark!AE500*Beregningsark!AG500*Beregningsark!AJ500*0.8833))</f>
        <v/>
      </c>
      <c r="L500" s="15" t="str">
        <f>IF(Beregningsark!AQ500="","",IF(OR(I500="Motorvejsstrækning",I500="Frakørselsflettestrækning",I500="Tilkørselsflettestrækning",I500="Motorvejsforgrening",I500="Motorvejssammenløb",I500="Motorvejsvekselstrækning",I500="Sideanlæg"),Beregningsark!AM500*Beregningsark!J500*Beregningsark!K500*Beregningsark!M500*Beregningsark!O500*Beregningsark!P500*Beregningsark!Q500*Beregningsark!R500*Beregningsark!S500*Beregningsark!U500*Beregningsark!Y500*Beregningsark!AA500*Beregningsark!AC500*Beregningsark!AE500*Beregningsark!AG500*Beregningsark!AJ500,Beregningsark!AM500*Beregningsark!J500*Beregningsark!K500*Beregningsark!M500*Beregningsark!O500*Beregningsark!P500*Beregningsark!Q500*Beregningsark!R500*Beregningsark!S500*Beregningsark!U500*Beregningsark!Y500*Beregningsark!AA500*Beregningsark!AC500*Beregningsark!AE500*Beregningsark!AG500*Beregningsark!AJ500*1.1176))</f>
        <v/>
      </c>
      <c r="M500" s="15" t="str">
        <f t="shared" si="21"/>
        <v/>
      </c>
      <c r="N500" s="15" t="str">
        <f>IF(Beregningsark!AQ500="","",IF(OR(I500="Motorvejsstrækning",I500="Frakørselsflettestrækning",I500="Tilkørselsflettestrækning",I500="Motorvejsforgrening",I500="Motorvejssammenløb",I500="Motorvejsvekselstrækning",I500="Sideanlæg"),Beregningsark!AN500*Beregningsark!J500*Beregningsark!K500*Beregningsark!L500*Beregningsark!N500*Beregningsark!P500*Beregningsark!R500*Beregningsark!S500*Beregningsark!V500*Beregningsark!Y500*Beregningsark!Z500*Beregningsark!AB500*Beregningsark!AD500*Beregningsark!AH500*Beregningsark!AJ500,Beregningsark!AN500*Beregningsark!J500*Beregningsark!K500*Beregningsark!L500*Beregningsark!N500*Beregningsark!P500*Beregningsark!R500*Beregningsark!S500*Beregningsark!V500*Beregningsark!Y500*Beregningsark!Z500*Beregningsark!AB500*Beregningsark!AD500*Beregningsark!AH500*Beregningsark!AJ500*0.7672))</f>
        <v/>
      </c>
      <c r="O500" s="15" t="str">
        <f>IF(Beregningsark!AQ500="","",IF(OR(I500="Motorvejsstrækning",I500="Frakørselsflettestrækning",I500="Tilkørselsflettestrækning",I500="Motorvejsforgrening",I500="Motorvejssammenløb",I500="Motorvejsvekselstrækning",I500="Sideanlæg"),Beregningsark!AO500*Beregningsark!J500*Beregningsark!K500*Beregningsark!L500*Beregningsark!N500*Beregningsark!P500*Beregningsark!R500*Beregningsark!S500*Beregningsark!W500*Beregningsark!Y500*Beregningsark!Z500*Beregningsark!AB500*Beregningsark!AD500*Beregningsark!AH500*Beregningsark!AJ500,Beregningsark!AO500*Beregningsark!J500*Beregningsark!K500*Beregningsark!L500*Beregningsark!N500*Beregningsark!P500*Beregningsark!R500*Beregningsark!S500*Beregningsark!W500*Beregningsark!Y500*Beregningsark!Z500*Beregningsark!AB500*Beregningsark!AD500*Beregningsark!AH500*Beregningsark!AJ500*0.7672))</f>
        <v/>
      </c>
      <c r="P500" s="15" t="str">
        <f>IF(Beregningsark!AQ500="","",IF(OR(I500="Motorvejsstrækning",I500="Frakørselsflettestrækning",I500="Tilkørselsflettestrækning",I500="Motorvejsforgrening",I500="Motorvejssammenløb",I500="Motorvejsvekselstrækning",I500="Sideanlæg"),Beregningsark!AP500*Beregningsark!J500*Beregningsark!K500*Beregningsark!L500*Beregningsark!N500*Beregningsark!P500*Beregningsark!R500*Beregningsark!S500*Beregningsark!X500*Beregningsark!Y500*Beregningsark!Z500*Beregningsark!AB500*Beregningsark!AD500*Beregningsark!AI500*Beregningsark!AJ500,Beregningsark!AP500*Beregningsark!J500*Beregningsark!K500*Beregningsark!L500*Beregningsark!N500*Beregningsark!P500*Beregningsark!R500*Beregningsark!S500*Beregningsark!X500*Beregningsark!Y500*Beregningsark!Z500*Beregningsark!AB500*Beregningsark!AD500*Beregningsark!AI500*Beregningsark!AJ500*0.7672))</f>
        <v/>
      </c>
      <c r="Q500" s="15" t="str">
        <f t="shared" si="22"/>
        <v/>
      </c>
      <c r="R500" s="17" t="str">
        <f t="shared" si="23"/>
        <v/>
      </c>
    </row>
    <row r="501" spans="1:18" x14ac:dyDescent="0.25">
      <c r="A501" s="4" t="str">
        <f>IF(Inddata!A516="","",Inddata!A516)</f>
        <v/>
      </c>
      <c r="B501" s="4" t="str">
        <f>IF(Inddata!B516="","",Inddata!B516)</f>
        <v/>
      </c>
      <c r="C501" s="4" t="str">
        <f>IF(Inddata!C516="","",Inddata!C516)</f>
        <v/>
      </c>
      <c r="D501" s="4" t="str">
        <f>IF(Inddata!D516="","",Inddata!D516)</f>
        <v/>
      </c>
      <c r="E501" s="4" t="str">
        <f>IF(Inddata!E516="","",Inddata!E516)</f>
        <v/>
      </c>
      <c r="F501" s="4" t="str">
        <f>IF(Inddata!F516="","",Inddata!F516)</f>
        <v/>
      </c>
      <c r="G501" s="4">
        <f>IF(Inddata!G516="","",Inddata!G516)</f>
        <v>0</v>
      </c>
      <c r="H501" s="4" t="str">
        <f>IF(Inddata!H516&gt;0.5,Inddata!H516,"")</f>
        <v/>
      </c>
      <c r="I501" s="4" t="str">
        <f>IF(Inddata!I516="","",Inddata!I516)</f>
        <v/>
      </c>
      <c r="J501" s="15" t="str">
        <f>IF(Beregningsark!AQ501="","",IF(OR(I501="Motorvejsstrækning",I501="Frakørselsflettestrækning",I501="Tilkørselsflettestrækning",I501="Motorvejsforgrening",I501="Motorvejssammenløb",I501="Motorvejsvekselstrækning",I501="Sideanlæg"),Beregningsark!AK501*Beregningsark!J501*Beregningsark!K501*Beregningsark!L501*Beregningsark!N501*Beregningsark!P501*Beregningsark!R501*Beregningsark!S501*Beregningsark!T501*Beregningsark!Y501*Beregningsark!Z501*Beregningsark!AB501*Beregningsark!AD501*Beregningsark!AF501*Beregningsark!AJ501,Beregningsark!AK501*Beregningsark!J501*Beregningsark!K501*Beregningsark!L501*Beregningsark!N501*Beregningsark!P501*Beregningsark!R501*Beregningsark!S501*Beregningsark!T501*Beregningsark!Y501*Beregningsark!Z501*Beregningsark!AB501*Beregningsark!AD501*Beregningsark!AF501*Beregningsark!AJ501*0.7672))</f>
        <v/>
      </c>
      <c r="K501" s="15" t="str">
        <f>IF(Beregningsark!AQ501="","",IF(OR(I501="Motorvejsstrækning",I501="Frakørselsflettestrækning",I501="Tilkørselsflettestrækning",I501="Motorvejsforgrening",I501="Motorvejssammenløb",I501="Motorvejsvekselstrækning",I501="Sideanlæg"),Beregningsark!AL501*Beregningsark!J501*Beregningsark!K501*Beregningsark!M501*Beregningsark!O501*Beregningsark!P501*Beregningsark!Q501*Beregningsark!R501*Beregningsark!S501*Beregningsark!T501*Beregningsark!Y501*Beregningsark!AA501*Beregningsark!AC501*Beregningsark!AE501*Beregningsark!AG501*Beregningsark!AJ501,Beregningsark!AL501*Beregningsark!J501*Beregningsark!K501*Beregningsark!M501*Beregningsark!O501*Beregningsark!P501*Beregningsark!Q501*Beregningsark!R501*Beregningsark!S501*Beregningsark!T501*Beregningsark!Y501*Beregningsark!AA501*Beregningsark!AC501*Beregningsark!AE501*Beregningsark!AG501*Beregningsark!AJ501*0.8833))</f>
        <v/>
      </c>
      <c r="L501" s="15" t="str">
        <f>IF(Beregningsark!AQ501="","",IF(OR(I501="Motorvejsstrækning",I501="Frakørselsflettestrækning",I501="Tilkørselsflettestrækning",I501="Motorvejsforgrening",I501="Motorvejssammenløb",I501="Motorvejsvekselstrækning",I501="Sideanlæg"),Beregningsark!AM501*Beregningsark!J501*Beregningsark!K501*Beregningsark!M501*Beregningsark!O501*Beregningsark!P501*Beregningsark!Q501*Beregningsark!R501*Beregningsark!S501*Beregningsark!U501*Beregningsark!Y501*Beregningsark!AA501*Beregningsark!AC501*Beregningsark!AE501*Beregningsark!AG501*Beregningsark!AJ501,Beregningsark!AM501*Beregningsark!J501*Beregningsark!K501*Beregningsark!M501*Beregningsark!O501*Beregningsark!P501*Beregningsark!Q501*Beregningsark!R501*Beregningsark!S501*Beregningsark!U501*Beregningsark!Y501*Beregningsark!AA501*Beregningsark!AC501*Beregningsark!AE501*Beregningsark!AG501*Beregningsark!AJ501*1.1176))</f>
        <v/>
      </c>
      <c r="M501" s="15" t="str">
        <f t="shared" si="21"/>
        <v/>
      </c>
      <c r="N501" s="15" t="str">
        <f>IF(Beregningsark!AQ501="","",IF(OR(I501="Motorvejsstrækning",I501="Frakørselsflettestrækning",I501="Tilkørselsflettestrækning",I501="Motorvejsforgrening",I501="Motorvejssammenløb",I501="Motorvejsvekselstrækning",I501="Sideanlæg"),Beregningsark!AN501*Beregningsark!J501*Beregningsark!K501*Beregningsark!L501*Beregningsark!N501*Beregningsark!P501*Beregningsark!R501*Beregningsark!S501*Beregningsark!V501*Beregningsark!Y501*Beregningsark!Z501*Beregningsark!AB501*Beregningsark!AD501*Beregningsark!AH501*Beregningsark!AJ501,Beregningsark!AN501*Beregningsark!J501*Beregningsark!K501*Beregningsark!L501*Beregningsark!N501*Beregningsark!P501*Beregningsark!R501*Beregningsark!S501*Beregningsark!V501*Beregningsark!Y501*Beregningsark!Z501*Beregningsark!AB501*Beregningsark!AD501*Beregningsark!AH501*Beregningsark!AJ501*0.7672))</f>
        <v/>
      </c>
      <c r="O501" s="15" t="str">
        <f>IF(Beregningsark!AQ501="","",IF(OR(I501="Motorvejsstrækning",I501="Frakørselsflettestrækning",I501="Tilkørselsflettestrækning",I501="Motorvejsforgrening",I501="Motorvejssammenløb",I501="Motorvejsvekselstrækning",I501="Sideanlæg"),Beregningsark!AO501*Beregningsark!J501*Beregningsark!K501*Beregningsark!L501*Beregningsark!N501*Beregningsark!P501*Beregningsark!R501*Beregningsark!S501*Beregningsark!W501*Beregningsark!Y501*Beregningsark!Z501*Beregningsark!AB501*Beregningsark!AD501*Beregningsark!AH501*Beregningsark!AJ501,Beregningsark!AO501*Beregningsark!J501*Beregningsark!K501*Beregningsark!L501*Beregningsark!N501*Beregningsark!P501*Beregningsark!R501*Beregningsark!S501*Beregningsark!W501*Beregningsark!Y501*Beregningsark!Z501*Beregningsark!AB501*Beregningsark!AD501*Beregningsark!AH501*Beregningsark!AJ501*0.7672))</f>
        <v/>
      </c>
      <c r="P501" s="15" t="str">
        <f>IF(Beregningsark!AQ501="","",IF(OR(I501="Motorvejsstrækning",I501="Frakørselsflettestrækning",I501="Tilkørselsflettestrækning",I501="Motorvejsforgrening",I501="Motorvejssammenløb",I501="Motorvejsvekselstrækning",I501="Sideanlæg"),Beregningsark!AP501*Beregningsark!J501*Beregningsark!K501*Beregningsark!L501*Beregningsark!N501*Beregningsark!P501*Beregningsark!R501*Beregningsark!S501*Beregningsark!X501*Beregningsark!Y501*Beregningsark!Z501*Beregningsark!AB501*Beregningsark!AD501*Beregningsark!AI501*Beregningsark!AJ501,Beregningsark!AP501*Beregningsark!J501*Beregningsark!K501*Beregningsark!L501*Beregningsark!N501*Beregningsark!P501*Beregningsark!R501*Beregningsark!S501*Beregningsark!X501*Beregningsark!Y501*Beregningsark!Z501*Beregningsark!AB501*Beregningsark!AD501*Beregningsark!AI501*Beregningsark!AJ501*0.7672))</f>
        <v/>
      </c>
      <c r="Q501" s="15" t="str">
        <f t="shared" si="22"/>
        <v/>
      </c>
      <c r="R501" s="17" t="str">
        <f t="shared" si="23"/>
        <v/>
      </c>
    </row>
    <row r="502" spans="1:18" x14ac:dyDescent="0.25">
      <c r="A502" s="4" t="str">
        <f>IF(Inddata!A517="","",Inddata!A517)</f>
        <v/>
      </c>
      <c r="B502" s="4" t="str">
        <f>IF(Inddata!B517="","",Inddata!B517)</f>
        <v/>
      </c>
      <c r="C502" s="4" t="str">
        <f>IF(Inddata!C517="","",Inddata!C517)</f>
        <v/>
      </c>
      <c r="D502" s="4" t="str">
        <f>IF(Inddata!D517="","",Inddata!D517)</f>
        <v/>
      </c>
      <c r="E502" s="4" t="str">
        <f>IF(Inddata!E517="","",Inddata!E517)</f>
        <v/>
      </c>
      <c r="F502" s="4" t="str">
        <f>IF(Inddata!F517="","",Inddata!F517)</f>
        <v/>
      </c>
      <c r="G502" s="4">
        <f>IF(Inddata!G517="","",Inddata!G517)</f>
        <v>0</v>
      </c>
      <c r="H502" s="4" t="str">
        <f>IF(Inddata!H517&gt;0.5,Inddata!H517,"")</f>
        <v/>
      </c>
      <c r="I502" s="4" t="str">
        <f>IF(Inddata!I517="","",Inddata!I517)</f>
        <v/>
      </c>
      <c r="J502" s="15" t="str">
        <f>IF(Beregningsark!AQ502="","",IF(OR(I502="Motorvejsstrækning",I502="Frakørselsflettestrækning",I502="Tilkørselsflettestrækning",I502="Motorvejsforgrening",I502="Motorvejssammenløb",I502="Motorvejsvekselstrækning",I502="Sideanlæg"),Beregningsark!AK502*Beregningsark!J502*Beregningsark!K502*Beregningsark!L502*Beregningsark!N502*Beregningsark!P502*Beregningsark!R502*Beregningsark!S502*Beregningsark!T502*Beregningsark!Y502*Beregningsark!Z502*Beregningsark!AB502*Beregningsark!AD502*Beregningsark!AF502*Beregningsark!AJ502,Beregningsark!AK502*Beregningsark!J502*Beregningsark!K502*Beregningsark!L502*Beregningsark!N502*Beregningsark!P502*Beregningsark!R502*Beregningsark!S502*Beregningsark!T502*Beregningsark!Y502*Beregningsark!Z502*Beregningsark!AB502*Beregningsark!AD502*Beregningsark!AF502*Beregningsark!AJ502*0.7672))</f>
        <v/>
      </c>
      <c r="K502" s="15" t="str">
        <f>IF(Beregningsark!AQ502="","",IF(OR(I502="Motorvejsstrækning",I502="Frakørselsflettestrækning",I502="Tilkørselsflettestrækning",I502="Motorvejsforgrening",I502="Motorvejssammenløb",I502="Motorvejsvekselstrækning",I502="Sideanlæg"),Beregningsark!AL502*Beregningsark!J502*Beregningsark!K502*Beregningsark!M502*Beregningsark!O502*Beregningsark!P502*Beregningsark!Q502*Beregningsark!R502*Beregningsark!S502*Beregningsark!T502*Beregningsark!Y502*Beregningsark!AA502*Beregningsark!AC502*Beregningsark!AE502*Beregningsark!AG502*Beregningsark!AJ502,Beregningsark!AL502*Beregningsark!J502*Beregningsark!K502*Beregningsark!M502*Beregningsark!O502*Beregningsark!P502*Beregningsark!Q502*Beregningsark!R502*Beregningsark!S502*Beregningsark!T502*Beregningsark!Y502*Beregningsark!AA502*Beregningsark!AC502*Beregningsark!AE502*Beregningsark!AG502*Beregningsark!AJ502*0.8833))</f>
        <v/>
      </c>
      <c r="L502" s="15" t="str">
        <f>IF(Beregningsark!AQ502="","",IF(OR(I502="Motorvejsstrækning",I502="Frakørselsflettestrækning",I502="Tilkørselsflettestrækning",I502="Motorvejsforgrening",I502="Motorvejssammenløb",I502="Motorvejsvekselstrækning",I502="Sideanlæg"),Beregningsark!AM502*Beregningsark!J502*Beregningsark!K502*Beregningsark!M502*Beregningsark!O502*Beregningsark!P502*Beregningsark!Q502*Beregningsark!R502*Beregningsark!S502*Beregningsark!U502*Beregningsark!Y502*Beregningsark!AA502*Beregningsark!AC502*Beregningsark!AE502*Beregningsark!AG502*Beregningsark!AJ502,Beregningsark!AM502*Beregningsark!J502*Beregningsark!K502*Beregningsark!M502*Beregningsark!O502*Beregningsark!P502*Beregningsark!Q502*Beregningsark!R502*Beregningsark!S502*Beregningsark!U502*Beregningsark!Y502*Beregningsark!AA502*Beregningsark!AC502*Beregningsark!AE502*Beregningsark!AG502*Beregningsark!AJ502*1.1176))</f>
        <v/>
      </c>
      <c r="M502" s="15" t="str">
        <f t="shared" si="21"/>
        <v/>
      </c>
      <c r="N502" s="15" t="str">
        <f>IF(Beregningsark!AQ502="","",IF(OR(I502="Motorvejsstrækning",I502="Frakørselsflettestrækning",I502="Tilkørselsflettestrækning",I502="Motorvejsforgrening",I502="Motorvejssammenløb",I502="Motorvejsvekselstrækning",I502="Sideanlæg"),Beregningsark!AN502*Beregningsark!J502*Beregningsark!K502*Beregningsark!L502*Beregningsark!N502*Beregningsark!P502*Beregningsark!R502*Beregningsark!S502*Beregningsark!V502*Beregningsark!Y502*Beregningsark!Z502*Beregningsark!AB502*Beregningsark!AD502*Beregningsark!AH502*Beregningsark!AJ502,Beregningsark!AN502*Beregningsark!J502*Beregningsark!K502*Beregningsark!L502*Beregningsark!N502*Beregningsark!P502*Beregningsark!R502*Beregningsark!S502*Beregningsark!V502*Beregningsark!Y502*Beregningsark!Z502*Beregningsark!AB502*Beregningsark!AD502*Beregningsark!AH502*Beregningsark!AJ502*0.7672))</f>
        <v/>
      </c>
      <c r="O502" s="15" t="str">
        <f>IF(Beregningsark!AQ502="","",IF(OR(I502="Motorvejsstrækning",I502="Frakørselsflettestrækning",I502="Tilkørselsflettestrækning",I502="Motorvejsforgrening",I502="Motorvejssammenløb",I502="Motorvejsvekselstrækning",I502="Sideanlæg"),Beregningsark!AO502*Beregningsark!J502*Beregningsark!K502*Beregningsark!L502*Beregningsark!N502*Beregningsark!P502*Beregningsark!R502*Beregningsark!S502*Beregningsark!W502*Beregningsark!Y502*Beregningsark!Z502*Beregningsark!AB502*Beregningsark!AD502*Beregningsark!AH502*Beregningsark!AJ502,Beregningsark!AO502*Beregningsark!J502*Beregningsark!K502*Beregningsark!L502*Beregningsark!N502*Beregningsark!P502*Beregningsark!R502*Beregningsark!S502*Beregningsark!W502*Beregningsark!Y502*Beregningsark!Z502*Beregningsark!AB502*Beregningsark!AD502*Beregningsark!AH502*Beregningsark!AJ502*0.7672))</f>
        <v/>
      </c>
      <c r="P502" s="15" t="str">
        <f>IF(Beregningsark!AQ502="","",IF(OR(I502="Motorvejsstrækning",I502="Frakørselsflettestrækning",I502="Tilkørselsflettestrækning",I502="Motorvejsforgrening",I502="Motorvejssammenløb",I502="Motorvejsvekselstrækning",I502="Sideanlæg"),Beregningsark!AP502*Beregningsark!J502*Beregningsark!K502*Beregningsark!L502*Beregningsark!N502*Beregningsark!P502*Beregningsark!R502*Beregningsark!S502*Beregningsark!X502*Beregningsark!Y502*Beregningsark!Z502*Beregningsark!AB502*Beregningsark!AD502*Beregningsark!AI502*Beregningsark!AJ502,Beregningsark!AP502*Beregningsark!J502*Beregningsark!K502*Beregningsark!L502*Beregningsark!N502*Beregningsark!P502*Beregningsark!R502*Beregningsark!S502*Beregningsark!X502*Beregningsark!Y502*Beregningsark!Z502*Beregningsark!AB502*Beregningsark!AD502*Beregningsark!AI502*Beregningsark!AJ502*0.7672))</f>
        <v/>
      </c>
      <c r="Q502" s="15" t="str">
        <f t="shared" si="22"/>
        <v/>
      </c>
      <c r="R502" s="17" t="str">
        <f t="shared" si="23"/>
        <v/>
      </c>
    </row>
    <row r="503" spans="1:18" x14ac:dyDescent="0.25">
      <c r="A503" s="4" t="str">
        <f>IF(Inddata!A518="","",Inddata!A518)</f>
        <v/>
      </c>
      <c r="B503" s="4" t="str">
        <f>IF(Inddata!B518="","",Inddata!B518)</f>
        <v/>
      </c>
      <c r="C503" s="4" t="str">
        <f>IF(Inddata!C518="","",Inddata!C518)</f>
        <v/>
      </c>
      <c r="D503" s="4" t="str">
        <f>IF(Inddata!D518="","",Inddata!D518)</f>
        <v/>
      </c>
      <c r="E503" s="4" t="str">
        <f>IF(Inddata!E518="","",Inddata!E518)</f>
        <v/>
      </c>
      <c r="F503" s="4" t="str">
        <f>IF(Inddata!F518="","",Inddata!F518)</f>
        <v/>
      </c>
      <c r="G503" s="4">
        <f>IF(Inddata!G518="","",Inddata!G518)</f>
        <v>0</v>
      </c>
      <c r="H503" s="4" t="str">
        <f>IF(Inddata!H518&gt;0.5,Inddata!H518,"")</f>
        <v/>
      </c>
      <c r="I503" s="4" t="str">
        <f>IF(Inddata!I518="","",Inddata!I518)</f>
        <v/>
      </c>
      <c r="J503" s="15" t="str">
        <f>IF(Beregningsark!AQ503="","",IF(OR(I503="Motorvejsstrækning",I503="Frakørselsflettestrækning",I503="Tilkørselsflettestrækning",I503="Motorvejsforgrening",I503="Motorvejssammenløb",I503="Motorvejsvekselstrækning",I503="Sideanlæg"),Beregningsark!AK503*Beregningsark!J503*Beregningsark!K503*Beregningsark!L503*Beregningsark!N503*Beregningsark!P503*Beregningsark!R503*Beregningsark!S503*Beregningsark!T503*Beregningsark!Y503*Beregningsark!Z503*Beregningsark!AB503*Beregningsark!AD503*Beregningsark!AF503*Beregningsark!AJ503,Beregningsark!AK503*Beregningsark!J503*Beregningsark!K503*Beregningsark!L503*Beregningsark!N503*Beregningsark!P503*Beregningsark!R503*Beregningsark!S503*Beregningsark!T503*Beregningsark!Y503*Beregningsark!Z503*Beregningsark!AB503*Beregningsark!AD503*Beregningsark!AF503*Beregningsark!AJ503*0.7672))</f>
        <v/>
      </c>
      <c r="K503" s="15" t="str">
        <f>IF(Beregningsark!AQ503="","",IF(OR(I503="Motorvejsstrækning",I503="Frakørselsflettestrækning",I503="Tilkørselsflettestrækning",I503="Motorvejsforgrening",I503="Motorvejssammenløb",I503="Motorvejsvekselstrækning",I503="Sideanlæg"),Beregningsark!AL503*Beregningsark!J503*Beregningsark!K503*Beregningsark!M503*Beregningsark!O503*Beregningsark!P503*Beregningsark!Q503*Beregningsark!R503*Beregningsark!S503*Beregningsark!T503*Beregningsark!Y503*Beregningsark!AA503*Beregningsark!AC503*Beregningsark!AE503*Beregningsark!AG503*Beregningsark!AJ503,Beregningsark!AL503*Beregningsark!J503*Beregningsark!K503*Beregningsark!M503*Beregningsark!O503*Beregningsark!P503*Beregningsark!Q503*Beregningsark!R503*Beregningsark!S503*Beregningsark!T503*Beregningsark!Y503*Beregningsark!AA503*Beregningsark!AC503*Beregningsark!AE503*Beregningsark!AG503*Beregningsark!AJ503*0.8833))</f>
        <v/>
      </c>
      <c r="L503" s="15" t="str">
        <f>IF(Beregningsark!AQ503="","",IF(OR(I503="Motorvejsstrækning",I503="Frakørselsflettestrækning",I503="Tilkørselsflettestrækning",I503="Motorvejsforgrening",I503="Motorvejssammenløb",I503="Motorvejsvekselstrækning",I503="Sideanlæg"),Beregningsark!AM503*Beregningsark!J503*Beregningsark!K503*Beregningsark!M503*Beregningsark!O503*Beregningsark!P503*Beregningsark!Q503*Beregningsark!R503*Beregningsark!S503*Beregningsark!U503*Beregningsark!Y503*Beregningsark!AA503*Beregningsark!AC503*Beregningsark!AE503*Beregningsark!AG503*Beregningsark!AJ503,Beregningsark!AM503*Beregningsark!J503*Beregningsark!K503*Beregningsark!M503*Beregningsark!O503*Beregningsark!P503*Beregningsark!Q503*Beregningsark!R503*Beregningsark!S503*Beregningsark!U503*Beregningsark!Y503*Beregningsark!AA503*Beregningsark!AC503*Beregningsark!AE503*Beregningsark!AG503*Beregningsark!AJ503*1.1176))</f>
        <v/>
      </c>
      <c r="M503" s="15" t="str">
        <f t="shared" si="21"/>
        <v/>
      </c>
      <c r="N503" s="15" t="str">
        <f>IF(Beregningsark!AQ503="","",IF(OR(I503="Motorvejsstrækning",I503="Frakørselsflettestrækning",I503="Tilkørselsflettestrækning",I503="Motorvejsforgrening",I503="Motorvejssammenløb",I503="Motorvejsvekselstrækning",I503="Sideanlæg"),Beregningsark!AN503*Beregningsark!J503*Beregningsark!K503*Beregningsark!L503*Beregningsark!N503*Beregningsark!P503*Beregningsark!R503*Beregningsark!S503*Beregningsark!V503*Beregningsark!Y503*Beregningsark!Z503*Beregningsark!AB503*Beregningsark!AD503*Beregningsark!AH503*Beregningsark!AJ503,Beregningsark!AN503*Beregningsark!J503*Beregningsark!K503*Beregningsark!L503*Beregningsark!N503*Beregningsark!P503*Beregningsark!R503*Beregningsark!S503*Beregningsark!V503*Beregningsark!Y503*Beregningsark!Z503*Beregningsark!AB503*Beregningsark!AD503*Beregningsark!AH503*Beregningsark!AJ503*0.7672))</f>
        <v/>
      </c>
      <c r="O503" s="15" t="str">
        <f>IF(Beregningsark!AQ503="","",IF(OR(I503="Motorvejsstrækning",I503="Frakørselsflettestrækning",I503="Tilkørselsflettestrækning",I503="Motorvejsforgrening",I503="Motorvejssammenløb",I503="Motorvejsvekselstrækning",I503="Sideanlæg"),Beregningsark!AO503*Beregningsark!J503*Beregningsark!K503*Beregningsark!L503*Beregningsark!N503*Beregningsark!P503*Beregningsark!R503*Beregningsark!S503*Beregningsark!W503*Beregningsark!Y503*Beregningsark!Z503*Beregningsark!AB503*Beregningsark!AD503*Beregningsark!AH503*Beregningsark!AJ503,Beregningsark!AO503*Beregningsark!J503*Beregningsark!K503*Beregningsark!L503*Beregningsark!N503*Beregningsark!P503*Beregningsark!R503*Beregningsark!S503*Beregningsark!W503*Beregningsark!Y503*Beregningsark!Z503*Beregningsark!AB503*Beregningsark!AD503*Beregningsark!AH503*Beregningsark!AJ503*0.7672))</f>
        <v/>
      </c>
      <c r="P503" s="15" t="str">
        <f>IF(Beregningsark!AQ503="","",IF(OR(I503="Motorvejsstrækning",I503="Frakørselsflettestrækning",I503="Tilkørselsflettestrækning",I503="Motorvejsforgrening",I503="Motorvejssammenløb",I503="Motorvejsvekselstrækning",I503="Sideanlæg"),Beregningsark!AP503*Beregningsark!J503*Beregningsark!K503*Beregningsark!L503*Beregningsark!N503*Beregningsark!P503*Beregningsark!R503*Beregningsark!S503*Beregningsark!X503*Beregningsark!Y503*Beregningsark!Z503*Beregningsark!AB503*Beregningsark!AD503*Beregningsark!AI503*Beregningsark!AJ503,Beregningsark!AP503*Beregningsark!J503*Beregningsark!K503*Beregningsark!L503*Beregningsark!N503*Beregningsark!P503*Beregningsark!R503*Beregningsark!S503*Beregningsark!X503*Beregningsark!Y503*Beregningsark!Z503*Beregningsark!AB503*Beregningsark!AD503*Beregningsark!AI503*Beregningsark!AJ503*0.7672))</f>
        <v/>
      </c>
      <c r="Q503" s="15" t="str">
        <f t="shared" si="22"/>
        <v/>
      </c>
      <c r="R503" s="17" t="str">
        <f t="shared" si="23"/>
        <v/>
      </c>
    </row>
    <row r="504" spans="1:18" x14ac:dyDescent="0.25">
      <c r="A504" s="4" t="str">
        <f>IF(Inddata!A519="","",Inddata!A519)</f>
        <v/>
      </c>
      <c r="B504" s="4" t="str">
        <f>IF(Inddata!B519="","",Inddata!B519)</f>
        <v/>
      </c>
      <c r="C504" s="4" t="str">
        <f>IF(Inddata!C519="","",Inddata!C519)</f>
        <v/>
      </c>
      <c r="D504" s="4" t="str">
        <f>IF(Inddata!D519="","",Inddata!D519)</f>
        <v/>
      </c>
      <c r="E504" s="4" t="str">
        <f>IF(Inddata!E519="","",Inddata!E519)</f>
        <v/>
      </c>
      <c r="F504" s="4" t="str">
        <f>IF(Inddata!F519="","",Inddata!F519)</f>
        <v/>
      </c>
      <c r="G504" s="4">
        <f>IF(Inddata!G519="","",Inddata!G519)</f>
        <v>0</v>
      </c>
      <c r="H504" s="4" t="str">
        <f>IF(Inddata!H519&gt;0.5,Inddata!H519,"")</f>
        <v/>
      </c>
      <c r="I504" s="4" t="str">
        <f>IF(Inddata!I519="","",Inddata!I519)</f>
        <v/>
      </c>
      <c r="J504" s="15" t="str">
        <f>IF(Beregningsark!AQ504="","",IF(OR(I504="Motorvejsstrækning",I504="Frakørselsflettestrækning",I504="Tilkørselsflettestrækning",I504="Motorvejsforgrening",I504="Motorvejssammenløb",I504="Motorvejsvekselstrækning",I504="Sideanlæg"),Beregningsark!AK504*Beregningsark!J504*Beregningsark!K504*Beregningsark!L504*Beregningsark!N504*Beregningsark!P504*Beregningsark!R504*Beregningsark!S504*Beregningsark!T504*Beregningsark!Y504*Beregningsark!Z504*Beregningsark!AB504*Beregningsark!AD504*Beregningsark!AF504*Beregningsark!AJ504,Beregningsark!AK504*Beregningsark!J504*Beregningsark!K504*Beregningsark!L504*Beregningsark!N504*Beregningsark!P504*Beregningsark!R504*Beregningsark!S504*Beregningsark!T504*Beregningsark!Y504*Beregningsark!Z504*Beregningsark!AB504*Beregningsark!AD504*Beregningsark!AF504*Beregningsark!AJ504*0.7672))</f>
        <v/>
      </c>
      <c r="K504" s="15" t="str">
        <f>IF(Beregningsark!AQ504="","",IF(OR(I504="Motorvejsstrækning",I504="Frakørselsflettestrækning",I504="Tilkørselsflettestrækning",I504="Motorvejsforgrening",I504="Motorvejssammenløb",I504="Motorvejsvekselstrækning",I504="Sideanlæg"),Beregningsark!AL504*Beregningsark!J504*Beregningsark!K504*Beregningsark!M504*Beregningsark!O504*Beregningsark!P504*Beregningsark!Q504*Beregningsark!R504*Beregningsark!S504*Beregningsark!T504*Beregningsark!Y504*Beregningsark!AA504*Beregningsark!AC504*Beregningsark!AE504*Beregningsark!AG504*Beregningsark!AJ504,Beregningsark!AL504*Beregningsark!J504*Beregningsark!K504*Beregningsark!M504*Beregningsark!O504*Beregningsark!P504*Beregningsark!Q504*Beregningsark!R504*Beregningsark!S504*Beregningsark!T504*Beregningsark!Y504*Beregningsark!AA504*Beregningsark!AC504*Beregningsark!AE504*Beregningsark!AG504*Beregningsark!AJ504*0.8833))</f>
        <v/>
      </c>
      <c r="L504" s="15" t="str">
        <f>IF(Beregningsark!AQ504="","",IF(OR(I504="Motorvejsstrækning",I504="Frakørselsflettestrækning",I504="Tilkørselsflettestrækning",I504="Motorvejsforgrening",I504="Motorvejssammenløb",I504="Motorvejsvekselstrækning",I504="Sideanlæg"),Beregningsark!AM504*Beregningsark!J504*Beregningsark!K504*Beregningsark!M504*Beregningsark!O504*Beregningsark!P504*Beregningsark!Q504*Beregningsark!R504*Beregningsark!S504*Beregningsark!U504*Beregningsark!Y504*Beregningsark!AA504*Beregningsark!AC504*Beregningsark!AE504*Beregningsark!AG504*Beregningsark!AJ504,Beregningsark!AM504*Beregningsark!J504*Beregningsark!K504*Beregningsark!M504*Beregningsark!O504*Beregningsark!P504*Beregningsark!Q504*Beregningsark!R504*Beregningsark!S504*Beregningsark!U504*Beregningsark!Y504*Beregningsark!AA504*Beregningsark!AC504*Beregningsark!AE504*Beregningsark!AG504*Beregningsark!AJ504*1.1176))</f>
        <v/>
      </c>
      <c r="M504" s="15" t="str">
        <f t="shared" si="21"/>
        <v/>
      </c>
      <c r="N504" s="15" t="str">
        <f>IF(Beregningsark!AQ504="","",IF(OR(I504="Motorvejsstrækning",I504="Frakørselsflettestrækning",I504="Tilkørselsflettestrækning",I504="Motorvejsforgrening",I504="Motorvejssammenløb",I504="Motorvejsvekselstrækning",I504="Sideanlæg"),Beregningsark!AN504*Beregningsark!J504*Beregningsark!K504*Beregningsark!L504*Beregningsark!N504*Beregningsark!P504*Beregningsark!R504*Beregningsark!S504*Beregningsark!V504*Beregningsark!Y504*Beregningsark!Z504*Beregningsark!AB504*Beregningsark!AD504*Beregningsark!AH504*Beregningsark!AJ504,Beregningsark!AN504*Beregningsark!J504*Beregningsark!K504*Beregningsark!L504*Beregningsark!N504*Beregningsark!P504*Beregningsark!R504*Beregningsark!S504*Beregningsark!V504*Beregningsark!Y504*Beregningsark!Z504*Beregningsark!AB504*Beregningsark!AD504*Beregningsark!AH504*Beregningsark!AJ504*0.7672))</f>
        <v/>
      </c>
      <c r="O504" s="15" t="str">
        <f>IF(Beregningsark!AQ504="","",IF(OR(I504="Motorvejsstrækning",I504="Frakørselsflettestrækning",I504="Tilkørselsflettestrækning",I504="Motorvejsforgrening",I504="Motorvejssammenløb",I504="Motorvejsvekselstrækning",I504="Sideanlæg"),Beregningsark!AO504*Beregningsark!J504*Beregningsark!K504*Beregningsark!L504*Beregningsark!N504*Beregningsark!P504*Beregningsark!R504*Beregningsark!S504*Beregningsark!W504*Beregningsark!Y504*Beregningsark!Z504*Beregningsark!AB504*Beregningsark!AD504*Beregningsark!AH504*Beregningsark!AJ504,Beregningsark!AO504*Beregningsark!J504*Beregningsark!K504*Beregningsark!L504*Beregningsark!N504*Beregningsark!P504*Beregningsark!R504*Beregningsark!S504*Beregningsark!W504*Beregningsark!Y504*Beregningsark!Z504*Beregningsark!AB504*Beregningsark!AD504*Beregningsark!AH504*Beregningsark!AJ504*0.7672))</f>
        <v/>
      </c>
      <c r="P504" s="15" t="str">
        <f>IF(Beregningsark!AQ504="","",IF(OR(I504="Motorvejsstrækning",I504="Frakørselsflettestrækning",I504="Tilkørselsflettestrækning",I504="Motorvejsforgrening",I504="Motorvejssammenløb",I504="Motorvejsvekselstrækning",I504="Sideanlæg"),Beregningsark!AP504*Beregningsark!J504*Beregningsark!K504*Beregningsark!L504*Beregningsark!N504*Beregningsark!P504*Beregningsark!R504*Beregningsark!S504*Beregningsark!X504*Beregningsark!Y504*Beregningsark!Z504*Beregningsark!AB504*Beregningsark!AD504*Beregningsark!AI504*Beregningsark!AJ504,Beregningsark!AP504*Beregningsark!J504*Beregningsark!K504*Beregningsark!L504*Beregningsark!N504*Beregningsark!P504*Beregningsark!R504*Beregningsark!S504*Beregningsark!X504*Beregningsark!Y504*Beregningsark!Z504*Beregningsark!AB504*Beregningsark!AD504*Beregningsark!AI504*Beregningsark!AJ504*0.7672))</f>
        <v/>
      </c>
      <c r="Q504" s="15" t="str">
        <f t="shared" si="22"/>
        <v/>
      </c>
      <c r="R504" s="17" t="str">
        <f t="shared" si="23"/>
        <v/>
      </c>
    </row>
    <row r="505" spans="1:18" x14ac:dyDescent="0.25">
      <c r="A505" s="4" t="str">
        <f>IF(Inddata!A520="","",Inddata!A520)</f>
        <v/>
      </c>
      <c r="B505" s="4" t="str">
        <f>IF(Inddata!B520="","",Inddata!B520)</f>
        <v/>
      </c>
      <c r="C505" s="4" t="str">
        <f>IF(Inddata!C520="","",Inddata!C520)</f>
        <v/>
      </c>
      <c r="D505" s="4" t="str">
        <f>IF(Inddata!D520="","",Inddata!D520)</f>
        <v/>
      </c>
      <c r="E505" s="4" t="str">
        <f>IF(Inddata!E520="","",Inddata!E520)</f>
        <v/>
      </c>
      <c r="F505" s="4" t="str">
        <f>IF(Inddata!F520="","",Inddata!F520)</f>
        <v/>
      </c>
      <c r="G505" s="4">
        <f>IF(Inddata!G520="","",Inddata!G520)</f>
        <v>0</v>
      </c>
      <c r="H505" s="4" t="str">
        <f>IF(Inddata!H520&gt;0.5,Inddata!H520,"")</f>
        <v/>
      </c>
      <c r="I505" s="4" t="str">
        <f>IF(Inddata!I520="","",Inddata!I520)</f>
        <v/>
      </c>
      <c r="J505" s="15" t="str">
        <f>IF(Beregningsark!AQ505="","",IF(OR(I505="Motorvejsstrækning",I505="Frakørselsflettestrækning",I505="Tilkørselsflettestrækning",I505="Motorvejsforgrening",I505="Motorvejssammenløb",I505="Motorvejsvekselstrækning",I505="Sideanlæg"),Beregningsark!AK505*Beregningsark!J505*Beregningsark!K505*Beregningsark!L505*Beregningsark!N505*Beregningsark!P505*Beregningsark!R505*Beregningsark!S505*Beregningsark!T505*Beregningsark!Y505*Beregningsark!Z505*Beregningsark!AB505*Beregningsark!AD505*Beregningsark!AF505*Beregningsark!AJ505,Beregningsark!AK505*Beregningsark!J505*Beregningsark!K505*Beregningsark!L505*Beregningsark!N505*Beregningsark!P505*Beregningsark!R505*Beregningsark!S505*Beregningsark!T505*Beregningsark!Y505*Beregningsark!Z505*Beregningsark!AB505*Beregningsark!AD505*Beregningsark!AF505*Beregningsark!AJ505*0.7672))</f>
        <v/>
      </c>
      <c r="K505" s="15" t="str">
        <f>IF(Beregningsark!AQ505="","",IF(OR(I505="Motorvejsstrækning",I505="Frakørselsflettestrækning",I505="Tilkørselsflettestrækning",I505="Motorvejsforgrening",I505="Motorvejssammenløb",I505="Motorvejsvekselstrækning",I505="Sideanlæg"),Beregningsark!AL505*Beregningsark!J505*Beregningsark!K505*Beregningsark!M505*Beregningsark!O505*Beregningsark!P505*Beregningsark!Q505*Beregningsark!R505*Beregningsark!S505*Beregningsark!T505*Beregningsark!Y505*Beregningsark!AA505*Beregningsark!AC505*Beregningsark!AE505*Beregningsark!AG505*Beregningsark!AJ505,Beregningsark!AL505*Beregningsark!J505*Beregningsark!K505*Beregningsark!M505*Beregningsark!O505*Beregningsark!P505*Beregningsark!Q505*Beregningsark!R505*Beregningsark!S505*Beregningsark!T505*Beregningsark!Y505*Beregningsark!AA505*Beregningsark!AC505*Beregningsark!AE505*Beregningsark!AG505*Beregningsark!AJ505*0.8833))</f>
        <v/>
      </c>
      <c r="L505" s="15" t="str">
        <f>IF(Beregningsark!AQ505="","",IF(OR(I505="Motorvejsstrækning",I505="Frakørselsflettestrækning",I505="Tilkørselsflettestrækning",I505="Motorvejsforgrening",I505="Motorvejssammenløb",I505="Motorvejsvekselstrækning",I505="Sideanlæg"),Beregningsark!AM505*Beregningsark!J505*Beregningsark!K505*Beregningsark!M505*Beregningsark!O505*Beregningsark!P505*Beregningsark!Q505*Beregningsark!R505*Beregningsark!S505*Beregningsark!U505*Beregningsark!Y505*Beregningsark!AA505*Beregningsark!AC505*Beregningsark!AE505*Beregningsark!AG505*Beregningsark!AJ505,Beregningsark!AM505*Beregningsark!J505*Beregningsark!K505*Beregningsark!M505*Beregningsark!O505*Beregningsark!P505*Beregningsark!Q505*Beregningsark!R505*Beregningsark!S505*Beregningsark!U505*Beregningsark!Y505*Beregningsark!AA505*Beregningsark!AC505*Beregningsark!AE505*Beregningsark!AG505*Beregningsark!AJ505*1.1176))</f>
        <v/>
      </c>
      <c r="M505" s="15" t="str">
        <f t="shared" si="21"/>
        <v/>
      </c>
      <c r="N505" s="15" t="str">
        <f>IF(Beregningsark!AQ505="","",IF(OR(I505="Motorvejsstrækning",I505="Frakørselsflettestrækning",I505="Tilkørselsflettestrækning",I505="Motorvejsforgrening",I505="Motorvejssammenløb",I505="Motorvejsvekselstrækning",I505="Sideanlæg"),Beregningsark!AN505*Beregningsark!J505*Beregningsark!K505*Beregningsark!L505*Beregningsark!N505*Beregningsark!P505*Beregningsark!R505*Beregningsark!S505*Beregningsark!V505*Beregningsark!Y505*Beregningsark!Z505*Beregningsark!AB505*Beregningsark!AD505*Beregningsark!AH505*Beregningsark!AJ505,Beregningsark!AN505*Beregningsark!J505*Beregningsark!K505*Beregningsark!L505*Beregningsark!N505*Beregningsark!P505*Beregningsark!R505*Beregningsark!S505*Beregningsark!V505*Beregningsark!Y505*Beregningsark!Z505*Beregningsark!AB505*Beregningsark!AD505*Beregningsark!AH505*Beregningsark!AJ505*0.7672))</f>
        <v/>
      </c>
      <c r="O505" s="15" t="str">
        <f>IF(Beregningsark!AQ505="","",IF(OR(I505="Motorvejsstrækning",I505="Frakørselsflettestrækning",I505="Tilkørselsflettestrækning",I505="Motorvejsforgrening",I505="Motorvejssammenløb",I505="Motorvejsvekselstrækning",I505="Sideanlæg"),Beregningsark!AO505*Beregningsark!J505*Beregningsark!K505*Beregningsark!L505*Beregningsark!N505*Beregningsark!P505*Beregningsark!R505*Beregningsark!S505*Beregningsark!W505*Beregningsark!Y505*Beregningsark!Z505*Beregningsark!AB505*Beregningsark!AD505*Beregningsark!AH505*Beregningsark!AJ505,Beregningsark!AO505*Beregningsark!J505*Beregningsark!K505*Beregningsark!L505*Beregningsark!N505*Beregningsark!P505*Beregningsark!R505*Beregningsark!S505*Beregningsark!W505*Beregningsark!Y505*Beregningsark!Z505*Beregningsark!AB505*Beregningsark!AD505*Beregningsark!AH505*Beregningsark!AJ505*0.7672))</f>
        <v/>
      </c>
      <c r="P505" s="15" t="str">
        <f>IF(Beregningsark!AQ505="","",IF(OR(I505="Motorvejsstrækning",I505="Frakørselsflettestrækning",I505="Tilkørselsflettestrækning",I505="Motorvejsforgrening",I505="Motorvejssammenløb",I505="Motorvejsvekselstrækning",I505="Sideanlæg"),Beregningsark!AP505*Beregningsark!J505*Beregningsark!K505*Beregningsark!L505*Beregningsark!N505*Beregningsark!P505*Beregningsark!R505*Beregningsark!S505*Beregningsark!X505*Beregningsark!Y505*Beregningsark!Z505*Beregningsark!AB505*Beregningsark!AD505*Beregningsark!AI505*Beregningsark!AJ505,Beregningsark!AP505*Beregningsark!J505*Beregningsark!K505*Beregningsark!L505*Beregningsark!N505*Beregningsark!P505*Beregningsark!R505*Beregningsark!S505*Beregningsark!X505*Beregningsark!Y505*Beregningsark!Z505*Beregningsark!AB505*Beregningsark!AD505*Beregningsark!AI505*Beregningsark!AJ505*0.7672))</f>
        <v/>
      </c>
      <c r="Q505" s="15" t="str">
        <f t="shared" si="22"/>
        <v/>
      </c>
      <c r="R505" s="17" t="str">
        <f t="shared" si="23"/>
        <v/>
      </c>
    </row>
  </sheetData>
  <sheetProtection sheet="1" objects="1" scenario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05"/>
  <sheetViews>
    <sheetView workbookViewId="0">
      <pane xSplit="9" ySplit="5" topLeftCell="J6" activePane="bottomRight" state="frozenSplit"/>
      <selection activeCell="F1" sqref="F1"/>
      <selection pane="topRight" activeCell="J1" sqref="J1"/>
      <selection pane="bottomLeft" activeCell="A6" sqref="A6"/>
      <selection pane="bottomRight" activeCell="A6" sqref="A6"/>
    </sheetView>
  </sheetViews>
  <sheetFormatPr defaultColWidth="0" defaultRowHeight="15" zeroHeight="1" x14ac:dyDescent="0.25"/>
  <cols>
    <col min="1" max="7" width="9.140625" style="4" customWidth="1"/>
    <col min="8" max="8" width="13.140625" style="4" bestFit="1" customWidth="1"/>
    <col min="9" max="9" width="25" style="4" bestFit="1" customWidth="1"/>
    <col min="10" max="10" width="18.140625" style="4" customWidth="1"/>
    <col min="11" max="11" width="19.140625" style="4" bestFit="1" customWidth="1"/>
    <col min="12" max="12" width="11.42578125" style="4" bestFit="1" customWidth="1"/>
    <col min="13" max="13" width="10.140625" style="4" bestFit="1" customWidth="1"/>
    <col min="14" max="14" width="7.7109375" style="4" bestFit="1" customWidth="1"/>
    <col min="15" max="15" width="15.42578125" style="4" bestFit="1" customWidth="1"/>
    <col min="16" max="16" width="11.85546875" style="4" bestFit="1" customWidth="1"/>
    <col min="17" max="17" width="17.28515625" style="4" bestFit="1" customWidth="1"/>
    <col min="18" max="18" width="17.85546875" style="4" bestFit="1" customWidth="1"/>
    <col min="19" max="22" width="9.140625" style="4" hidden="1" customWidth="1"/>
    <col min="23" max="23" width="25.140625" style="4" hidden="1" customWidth="1"/>
    <col min="24" max="47" width="0" style="4" hidden="1" customWidth="1"/>
    <col min="48" max="16384" width="9.140625" style="4" hidden="1"/>
  </cols>
  <sheetData>
    <row r="1" spans="1:47" x14ac:dyDescent="0.25">
      <c r="A1" s="1" t="s">
        <v>0</v>
      </c>
      <c r="B1" s="2" t="s">
        <v>8</v>
      </c>
      <c r="C1" s="1" t="s">
        <v>4</v>
      </c>
      <c r="D1" s="1"/>
      <c r="E1" s="2" t="s">
        <v>3</v>
      </c>
      <c r="F1" s="2"/>
      <c r="G1" s="1" t="s">
        <v>5</v>
      </c>
      <c r="H1" s="2" t="s">
        <v>6</v>
      </c>
      <c r="I1" s="1" t="s">
        <v>9</v>
      </c>
      <c r="J1" s="3" t="s">
        <v>85</v>
      </c>
      <c r="K1" s="3"/>
      <c r="L1" s="18" t="s">
        <v>86</v>
      </c>
      <c r="M1" s="19">
        <v>2009</v>
      </c>
      <c r="N1" s="3" t="s">
        <v>90</v>
      </c>
      <c r="O1" s="3"/>
      <c r="P1" s="3"/>
      <c r="Q1" s="3"/>
      <c r="R1" s="1" t="s">
        <v>32</v>
      </c>
    </row>
    <row r="2" spans="1:47" x14ac:dyDescent="0.25">
      <c r="A2" s="1"/>
      <c r="B2" s="2"/>
      <c r="C2" s="1"/>
      <c r="D2" s="1"/>
      <c r="E2" s="2"/>
      <c r="F2" s="2"/>
      <c r="G2" s="1"/>
      <c r="H2" s="2"/>
      <c r="I2" s="1"/>
      <c r="J2" s="3"/>
      <c r="K2" s="3"/>
      <c r="L2" s="3"/>
      <c r="M2" s="3"/>
      <c r="N2" s="3"/>
      <c r="O2" s="3"/>
      <c r="P2" s="3"/>
      <c r="Q2" s="3"/>
      <c r="R2" s="1"/>
    </row>
    <row r="3" spans="1:47" x14ac:dyDescent="0.25">
      <c r="A3" s="1"/>
      <c r="B3" s="2"/>
      <c r="C3" s="1"/>
      <c r="D3" s="1"/>
      <c r="E3" s="2"/>
      <c r="F3" s="2"/>
      <c r="G3" s="1"/>
      <c r="H3" s="2"/>
      <c r="I3" s="1"/>
      <c r="J3" s="3"/>
      <c r="K3" s="3"/>
      <c r="L3" s="3"/>
      <c r="M3" s="3"/>
      <c r="N3" s="3"/>
      <c r="O3" s="3"/>
      <c r="P3" s="3"/>
      <c r="Q3" s="3"/>
      <c r="R3" s="1"/>
    </row>
    <row r="4" spans="1:47" x14ac:dyDescent="0.25">
      <c r="A4" s="1"/>
      <c r="B4" s="2"/>
      <c r="C4" s="1"/>
      <c r="D4" s="1"/>
      <c r="E4" s="2"/>
      <c r="F4" s="2"/>
      <c r="G4" s="1"/>
      <c r="H4" s="2"/>
      <c r="I4" s="1"/>
      <c r="J4" s="3"/>
      <c r="K4" s="16"/>
      <c r="L4" s="3"/>
      <c r="M4" s="16"/>
      <c r="N4" s="3"/>
      <c r="O4" s="16"/>
      <c r="P4" s="3"/>
      <c r="Q4" s="16"/>
      <c r="R4" s="1" t="s">
        <v>82</v>
      </c>
    </row>
    <row r="5" spans="1:47" x14ac:dyDescent="0.25">
      <c r="A5" s="1"/>
      <c r="B5" s="2"/>
      <c r="C5" s="1" t="s">
        <v>1</v>
      </c>
      <c r="D5" s="1" t="s">
        <v>2</v>
      </c>
      <c r="E5" s="2" t="s">
        <v>1</v>
      </c>
      <c r="F5" s="2" t="s">
        <v>2</v>
      </c>
      <c r="G5" s="1" t="s">
        <v>7</v>
      </c>
      <c r="H5" s="2"/>
      <c r="I5" s="1"/>
      <c r="J5" s="3" t="s">
        <v>26</v>
      </c>
      <c r="K5" s="16" t="s">
        <v>27</v>
      </c>
      <c r="L5" s="3" t="s">
        <v>28</v>
      </c>
      <c r="M5" s="16" t="s">
        <v>83</v>
      </c>
      <c r="N5" s="3" t="s">
        <v>29</v>
      </c>
      <c r="O5" s="16" t="s">
        <v>30</v>
      </c>
      <c r="P5" s="3" t="s">
        <v>31</v>
      </c>
      <c r="Q5" s="16" t="s">
        <v>84</v>
      </c>
      <c r="R5" s="1" t="s">
        <v>61</v>
      </c>
      <c r="W5" s="4" t="s">
        <v>88</v>
      </c>
    </row>
    <row r="6" spans="1:47" x14ac:dyDescent="0.25">
      <c r="A6" s="4" t="str">
        <f>IF(Inddata!A21="","",Inddata!A21)</f>
        <v/>
      </c>
      <c r="B6" s="4" t="str">
        <f>IF(Inddata!B21="","",Inddata!B21)</f>
        <v/>
      </c>
      <c r="C6" s="4" t="str">
        <f>IF(Inddata!C21="","",Inddata!C21)</f>
        <v/>
      </c>
      <c r="D6" s="4" t="str">
        <f>IF(Inddata!D21="","",Inddata!D21)</f>
        <v/>
      </c>
      <c r="E6" s="4" t="str">
        <f>IF(Inddata!E21="","",Inddata!E21)</f>
        <v/>
      </c>
      <c r="F6" s="4" t="str">
        <f>IF(Inddata!F21="","",Inddata!F21)</f>
        <v/>
      </c>
      <c r="G6" s="4">
        <f>IF(Inddata!G21="","",Inddata!G21)</f>
        <v>0</v>
      </c>
      <c r="H6" s="4" t="str">
        <f>IF(Inddata!H21&gt;0.5,Inddata!H21,"")</f>
        <v/>
      </c>
      <c r="I6" s="4" t="str">
        <f>IF(Inddata!I21="","",Inddata!I21)</f>
        <v/>
      </c>
      <c r="J6" s="15" t="str">
        <f>IF('Resultat 2005-2012'!$R6="","",IF($M$1=2005,'Resultat 2005-2012'!J6,IF(AND($M$1=2006,Beregningsark!$AQ6="2005-2012"),'Resultat 2005-2012'!J6*SUM($Y$7:$AE$7)/7,IF(AND($M$1=2007,Beregningsark!$AQ6="2005-2012"),'Resultat 2005-2012'!J6*SUM($Z$7:$AE$7)/6,IF(AND($M$1=2008,Beregningsark!$AQ6="2005-2012"),'Resultat 2005-2012'!J6*SUM($AA$7:$AE$7)/5,IF(AND($M$1=2009,Beregningsark!$AQ6="2005-2012"),'Resultat 2005-2012'!J6*SUM($AB$7:$AE$7)/4,IF(AND($M$1=2010,Beregningsark!$AQ6="2005-2012"),'Resultat 2005-2012'!J6*SUM($AC$7:$AE$7)/3,IF(AND($M$1=2011,Beregningsark!$AQ6="2005-2012"),'Resultat 2005-2012'!J6*SUM($AD$7:$AE$7)/2,IF(AND($M$1=2012,Beregningsark!$AQ6="2005-2012"),'Resultat 2005-2012'!J6*$AE$7,IF(AND($M$1=2006,Beregningsark!$AQ6="1999-2012"),'Resultat 2005-2012'!J6*SUM($Y$16:$AE$16)/7,IF(AND($M$1=2007,Beregningsark!$AQ6="1999-2012"),'Resultat 2005-2012'!J6*SUM($Z$16:$AE$16)/6,IF(AND($M$1=2008,Beregningsark!$AQ6="1999-2012"),'Resultat 2005-2012'!J6*SUM($AA$16:$AE$16)/5,IF(AND($M$1=2009,Beregningsark!$AQ6="1999-2012"),'Resultat 2005-2012'!J6*SUM($AB$16:$AE$16)/4,IF(AND($M$1=2010,Beregningsark!$AQ6="1999-2012"),'Resultat 2005-2012'!J6*SUM($AC$16:$AE$16)/3,IF(AND($M$1=2011,Beregningsark!$AQ6="1999-2012"),'Resultat 2005-2012'!J6*SUM($AD$16:$AE$16)/2,IF(AND($M$1=2012,Beregningsark!$AQ6="1999-2012"),'Resultat 2005-2012'!J6*$AE$16,""))))))))))))))))</f>
        <v/>
      </c>
      <c r="K6" s="15" t="str">
        <f>IF('Resultat 2005-2012'!$R6="","",IF($M$1=2005,'Resultat 2005-2012'!K6,IF(AND($M$1=2006,Beregningsark!$AQ6="2005-2012"),'Resultat 2005-2012'!K6*SUM($Y$8:$AE$8)/7,IF(AND($M$1=2007,Beregningsark!$AQ6="2005-2012"),'Resultat 2005-2012'!K6*SUM($Z$8:$AE$8)/6,IF(AND($M$1=2008,Beregningsark!$AQ6="2005-2012"),'Resultat 2005-2012'!K6*SUM($AA$8:$AE$8)/5,IF(AND($M$1=2009,Beregningsark!$AQ6="2005-2012"),'Resultat 2005-2012'!K6*SUM($AB$8:$AE$8)/4,IF(AND($M$1=2010,Beregningsark!$AQ6="2005-2012"),'Resultat 2005-2012'!K6*SUM($AC$8:$AE$8)/3,IF(AND($M$1=2011,Beregningsark!$AQ6="2005-2012"),'Resultat 2005-2012'!K6*SUM($AD$8:$AE$8)/2,IF(AND($M$1=2012,Beregningsark!$AQ6="2005-2012"),'Resultat 2005-2012'!K6*$AE$8,IF(AND($M$1=2006,Beregningsark!$AQ6="1999-2012"),'Resultat 2005-2012'!K6*SUM($Y$17:$AE$17)/7,IF(AND($M$1=2007,Beregningsark!$AQ6="1999-2012"),'Resultat 2005-2012'!K6*SUM($Z$17:$AE$17)/6,IF(AND($M$1=2008,Beregningsark!$AQ6="1999-2012"),'Resultat 2005-2012'!K6*SUM($AA$17:$AE$17)/5,IF(AND($M$1=2009,Beregningsark!$AQ6="1999-2012"),'Resultat 2005-2012'!K6*SUM($AB$17:$AE$17)/4,IF(AND($M$1=2010,Beregningsark!$AQ6="1999-2012"),'Resultat 2005-2012'!K6*SUM($AC$17:$AE$17)/3,IF(AND($M$1=2011,Beregningsark!$AQ6="1999-2012"),'Resultat 2005-2012'!K6*SUM($AD$17:$AE$17)/2,IF(AND($M$1=2012,Beregningsark!$AQ6="1999-2012"),'Resultat 2005-2012'!K6*$AE$17,""))))))))))))))))</f>
        <v/>
      </c>
      <c r="L6" s="15" t="str">
        <f>IF('Resultat 2005-2012'!$R6="","",IF($M$1=2005,'Resultat 2005-2012'!L6,IF(AND($M$1=2006,Beregningsark!$AQ6="2005-2012"),'Resultat 2005-2012'!L6*SUM($Y$9:$AE$9)/7,IF(AND($M$1=2007,Beregningsark!$AQ6="2005-2012"),'Resultat 2005-2012'!L6*SUM($Z$9:$AE$9)/6,IF(AND($M$1=2008,Beregningsark!$AQ6="2005-2012"),'Resultat 2005-2012'!L6*SUM($AA$9:$AE$9)/5,IF(AND($M$1=2009,Beregningsark!$AQ6="2005-2012"),'Resultat 2005-2012'!L6*SUM($AB$9:$AE$9)/4,IF(AND($M$1=2010,Beregningsark!$AQ6="2005-2012"),'Resultat 2005-2012'!L6*SUM($AC$9:$AE$9)/3,IF(AND($M$1=2011,Beregningsark!$AQ6="2005-2012"),'Resultat 2005-2012'!L6*SUM($AD$9:$AE$9)/2,IF(AND($M$1=2012,Beregningsark!$AQ6="2005-2012"),'Resultat 2005-2012'!L6*$AE$9,IF(AND($M$1=2006,Beregningsark!$AQ6="1999-2012"),'Resultat 2005-2012'!L6*SUM($Y$18:$AE$18)/7,IF(AND($M$1=2007,Beregningsark!$AQ6="1999-2012"),'Resultat 2005-2012'!L6*SUM($Z$18:$AE$18)/6,IF(AND($M$1=2008,Beregningsark!$AQ6="1999-2012"),'Resultat 2005-2012'!L6*SUM($AA$18:$AE$18)/5,IF(AND($M$1=2009,Beregningsark!$AQ6="1999-2012"),'Resultat 2005-2012'!L6*SUM($AB$18:$AE$18)/4,IF(AND($M$1=2010,Beregningsark!$AQ6="1999-2012"),'Resultat 2005-2012'!L6*SUM($AC$18:$AE$18)/3,IF(AND($M$1=2011,Beregningsark!$AQ6="1999-2012"),'Resultat 2005-2012'!L6*SUM($AD$18:$AE$18)/2,IF(AND($M$1=2012,Beregningsark!$AQ6="1999-2012"),'Resultat 2005-2012'!L6*$AE$18,""))))))))))))))))</f>
        <v/>
      </c>
      <c r="M6" s="15" t="str">
        <f>IF(SUM(J6:L6)&gt;0,SUM(J6:L6),"")</f>
        <v/>
      </c>
      <c r="N6" s="15" t="str">
        <f>IF('Resultat 2005-2012'!$R6="","",IF($M$1=2005,'Resultat 2005-2012'!N6,IF(AND($M$1=2006,Beregningsark!$AQ6="2005-2012"),'Resultat 2005-2012'!N6*SUM($Y$10:$AE$10)/7,IF(AND($M$1=2007,Beregningsark!$AQ6="2005-2012"),'Resultat 2005-2012'!N6*SUM($Z$10:$AE$10)/6,IF(AND($M$1=2008,Beregningsark!$AQ6="2005-2012"),'Resultat 2005-2012'!N6*SUM($AA$10:$AE$10)/5,IF(AND($M$1=2009,Beregningsark!$AQ6="2005-2012"),'Resultat 2005-2012'!N6*SUM($AB$10:$AE$10)/4,IF(AND($M$1=2010,Beregningsark!$AQ6="2005-2012"),'Resultat 2005-2012'!N6*SUM($AC$10:$AE$10)/3,IF(AND($M$1=2011,Beregningsark!$AQ6="2005-2012"),'Resultat 2005-2012'!N6*SUM($AD$10:$AE$10)/2,IF(AND($M$1=2012,Beregningsark!$AQ6="2005-2012"),'Resultat 2005-2012'!N6*$AE$10,IF(AND($M$1=2006,Beregningsark!$AQ6="1999-2012"),'Resultat 2005-2012'!N6*SUM($Y$16:$AE$16)/7,IF(AND($M$1=2007,Beregningsark!$AQ6="1999-2012"),'Resultat 2005-2012'!N6*SUM($Z$16:$AE$16)/6,IF(AND($M$1=2008,Beregningsark!$AQ6="1999-2012"),'Resultat 2005-2012'!N6*SUM($AA$16:$AE$16)/5,IF(AND($M$1=2009,Beregningsark!$AQ6="1999-2012"),'Resultat 2005-2012'!N6*SUM($AB$16:$AE$16)/4,IF(AND($M$1=2010,Beregningsark!$AQ6="1999-2012"),'Resultat 2005-2012'!N6*SUM($AC$16:$AE$16)/3,IF(AND($M$1=2011,Beregningsark!$AQ6="1999-2012"),'Resultat 2005-2012'!N6*SUM($AD$16:$AE$16)/2,IF(AND($M$1=2012,Beregningsark!$AQ6="1999-2012"),'Resultat 2005-2012'!N6*$AE$16,""))))))))))))))))</f>
        <v/>
      </c>
      <c r="O6" s="15" t="str">
        <f>IF('Resultat 2005-2012'!$R6="","",IF($M$1=2005,'Resultat 2005-2012'!O6,IF(AND($M$1=2006,Beregningsark!$AQ6="2005-2012"),'Resultat 2005-2012'!O6*SUM($Y$10:$AE$10)/7,IF(AND($M$1=2007,Beregningsark!$AQ6="2005-2012"),'Resultat 2005-2012'!O6*SUM($Z$10:$AE$10)/6,IF(AND($M$1=2008,Beregningsark!$AQ6="2005-2012"),'Resultat 2005-2012'!O6*SUM($AA$10:$AE$10)/5,IF(AND($M$1=2009,Beregningsark!$AQ6="2005-2012"),'Resultat 2005-2012'!O6*SUM($AB$10:$AE$10)/4,IF(AND($M$1=2010,Beregningsark!$AQ6="2005-2012"),'Resultat 2005-2012'!O6*SUM($AC$10:$AE$10)/3,IF(AND($M$1=2011,Beregningsark!$AQ6="2005-2012"),'Resultat 2005-2012'!O6*SUM($AD$10:$AE$10)/2,IF(AND($M$1=2012,Beregningsark!$AQ6="2005-2012"),'Resultat 2005-2012'!O6*$AE$10,IF(AND($M$1=2006,Beregningsark!$AQ6="1999-2012"),'Resultat 2005-2012'!O6*SUM($Y$16:$AE$16)/7,IF(AND($M$1=2007,Beregningsark!$AQ6="1999-2012"),'Resultat 2005-2012'!O6*SUM($Z$16:$AE$16)/6,IF(AND($M$1=2008,Beregningsark!$AQ6="1999-2012"),'Resultat 2005-2012'!O6*SUM($AA$16:$AE$16)/5,IF(AND($M$1=2009,Beregningsark!$AQ6="1999-2012"),'Resultat 2005-2012'!O6*SUM($AB$16:$AE$16)/4,IF(AND($M$1=2010,Beregningsark!$AQ6="1999-2012"),'Resultat 2005-2012'!O6*SUM($AC$16:$AE$16)/3,IF(AND($M$1=2011,Beregningsark!$AQ6="1999-2012"),'Resultat 2005-2012'!O6*SUM($AD$16:$AE$16)/2,IF(AND($M$1=2012,Beregningsark!$AQ6="1999-2012"),'Resultat 2005-2012'!O6*$AE$16,""))))))))))))))))</f>
        <v/>
      </c>
      <c r="P6" s="15" t="str">
        <f>IF('Resultat 2005-2012'!$R6="","",IF($M$1=2005,'Resultat 2005-2012'!P6,IF(AND($M$1=2006,Beregningsark!$AQ6="2005-2012"),'Resultat 2005-2012'!P6*SUM($Y$11:$AE$11)/7,IF(AND($M$1=2007,Beregningsark!$AQ6="2005-2012"),'Resultat 2005-2012'!P6*SUM($Z$11:$AE$11)/6,IF(AND($M$1=2008,Beregningsark!$AQ6="2005-2012"),'Resultat 2005-2012'!P6*SUM($AA$11:$AE$11)/5,IF(AND($M$1=2009,Beregningsark!$AQ6="2005-2012"),'Resultat 2005-2012'!P6*SUM($AB$11:$AE$11)/4,IF(AND($M$1=2010,Beregningsark!$AQ6="2005-2012"),'Resultat 2005-2012'!P6*SUM($AC$11:$AE$11)/3,IF(AND($M$1=2011,Beregningsark!$AQ6="2005-2012"),'Resultat 2005-2012'!P6*SUM($AD$11:$AE$11)/2,IF(AND($M$1=2012,Beregningsark!$AQ6="2005-2012"),'Resultat 2005-2012'!P6*$AE$11,IF(AND($M$1=2006,Beregningsark!$AQ6="1999-2012"),'Resultat 2005-2012'!P6*SUM($Y$16:$AE$16)/7,IF(AND($M$1=2007,Beregningsark!$AQ6="1999-2012"),'Resultat 2005-2012'!P6*SUM($Z$16:$AE$16)/6,IF(AND($M$1=2008,Beregningsark!$AQ6="1999-2012"),'Resultat 2005-2012'!P6*SUM($AA$16:$AE$16)/5,IF(AND($M$1=2009,Beregningsark!$AQ6="1999-2012"),'Resultat 2005-2012'!P6*SUM($AB$16:$AE$16)/4,IF(AND($M$1=2010,Beregningsark!$AQ6="1999-2012"),'Resultat 2005-2012'!P6*SUM($AC$16:$AE$16)/3,IF(AND($M$1=2011,Beregningsark!$AQ6="1999-2012"),'Resultat 2005-2012'!P6*SUM($AD$16:$AE$16)/2,IF(AND($M$1=2012,Beregningsark!$AQ6="1999-2012"),'Resultat 2005-2012'!P6*$AE$16,""))))))))))))))))</f>
        <v/>
      </c>
      <c r="Q6" s="15" t="str">
        <f>IF(SUM(N6:P6)&gt;0,SUM(N6:P6),"")</f>
        <v/>
      </c>
      <c r="R6" s="17" t="str">
        <f>IF(M6="","",18609867*N6+3188341*O6+480261*P6+697929*(J6+K6))</f>
        <v/>
      </c>
      <c r="X6" s="4">
        <v>2005</v>
      </c>
      <c r="Y6" s="4">
        <v>2006</v>
      </c>
      <c r="Z6" s="4">
        <v>2007</v>
      </c>
      <c r="AA6" s="4">
        <v>2008</v>
      </c>
      <c r="AB6" s="4">
        <v>2009</v>
      </c>
      <c r="AC6" s="4">
        <v>2010</v>
      </c>
      <c r="AD6" s="4">
        <v>2011</v>
      </c>
      <c r="AE6" s="4">
        <v>2012</v>
      </c>
    </row>
    <row r="7" spans="1:47" x14ac:dyDescent="0.25">
      <c r="A7" s="4" t="str">
        <f>IF(Inddata!A22="","",Inddata!A22)</f>
        <v/>
      </c>
      <c r="B7" s="4" t="str">
        <f>IF(Inddata!B22="","",Inddata!B22)</f>
        <v/>
      </c>
      <c r="C7" s="4" t="str">
        <f>IF(Inddata!C22="","",Inddata!C22)</f>
        <v/>
      </c>
      <c r="D7" s="4" t="str">
        <f>IF(Inddata!D22="","",Inddata!D22)</f>
        <v/>
      </c>
      <c r="E7" s="4" t="str">
        <f>IF(Inddata!E22="","",Inddata!E22)</f>
        <v/>
      </c>
      <c r="F7" s="4" t="str">
        <f>IF(Inddata!F22="","",Inddata!F22)</f>
        <v/>
      </c>
      <c r="G7" s="4">
        <f>IF(Inddata!G22="","",Inddata!G22)</f>
        <v>0</v>
      </c>
      <c r="H7" s="4" t="str">
        <f>IF(Inddata!H22&gt;0.5,Inddata!H22,"")</f>
        <v/>
      </c>
      <c r="I7" s="4" t="str">
        <f>IF(Inddata!I22="","",Inddata!I22)</f>
        <v/>
      </c>
      <c r="J7" s="15" t="str">
        <f>IF('Resultat 2005-2012'!$R7="","",IF($M$1=2005,'Resultat 2005-2012'!J7,IF(AND($M$1=2006,Beregningsark!$AQ7="2005-2012"),'Resultat 2005-2012'!J7*SUM($Y$7:$AE$7)/7,IF(AND($M$1=2007,Beregningsark!$AQ7="2005-2012"),'Resultat 2005-2012'!J7*SUM($Z$7:$AE$7)/6,IF(AND($M$1=2008,Beregningsark!$AQ7="2005-2012"),'Resultat 2005-2012'!J7*SUM($AA$7:$AE$7)/5,IF(AND($M$1=2009,Beregningsark!$AQ7="2005-2012"),'Resultat 2005-2012'!J7*SUM($AB$7:$AE$7)/4,IF(AND($M$1=2010,Beregningsark!$AQ7="2005-2012"),'Resultat 2005-2012'!J7*SUM($AC$7:$AE$7)/3,IF(AND($M$1=2011,Beregningsark!$AQ7="2005-2012"),'Resultat 2005-2012'!J7*SUM($AD$7:$AE$7)/2,IF(AND($M$1=2012,Beregningsark!$AQ7="2005-2012"),'Resultat 2005-2012'!J7*$AE$7,IF(AND($M$1=2006,Beregningsark!$AQ7="1999-2012"),'Resultat 2005-2012'!J7*SUM($Y$16:$AE$16)/7,IF(AND($M$1=2007,Beregningsark!$AQ7="1999-2012"),'Resultat 2005-2012'!J7*SUM($Z$16:$AE$16)/6,IF(AND($M$1=2008,Beregningsark!$AQ7="1999-2012"),'Resultat 2005-2012'!J7*SUM($AA$16:$AE$16)/5,IF(AND($M$1=2009,Beregningsark!$AQ7="1999-2012"),'Resultat 2005-2012'!J7*SUM($AB$16:$AE$16)/4,IF(AND($M$1=2010,Beregningsark!$AQ7="1999-2012"),'Resultat 2005-2012'!J7*SUM($AC$16:$AE$16)/3,IF(AND($M$1=2011,Beregningsark!$AQ7="1999-2012"),'Resultat 2005-2012'!J7*SUM($AD$16:$AE$16)/2,IF(AND($M$1=2012,Beregningsark!$AQ7="1999-2012"),'Resultat 2005-2012'!J7*$AE$16,""))))))))))))))))</f>
        <v/>
      </c>
      <c r="K7" s="15" t="str">
        <f>IF('Resultat 2005-2012'!$R7="","",IF($M$1=2005,'Resultat 2005-2012'!K7,IF(AND($M$1=2006,Beregningsark!$AQ7="2005-2012"),'Resultat 2005-2012'!K7*SUM($Y$8:$AE$8)/7,IF(AND($M$1=2007,Beregningsark!$AQ7="2005-2012"),'Resultat 2005-2012'!K7*SUM($Z$8:$AE$8)/6,IF(AND($M$1=2008,Beregningsark!$AQ7="2005-2012"),'Resultat 2005-2012'!K7*SUM($AA$8:$AE$8)/5,IF(AND($M$1=2009,Beregningsark!$AQ7="2005-2012"),'Resultat 2005-2012'!K7*SUM($AB$8:$AE$8)/4,IF(AND($M$1=2010,Beregningsark!$AQ7="2005-2012"),'Resultat 2005-2012'!K7*SUM($AC$8:$AE$8)/3,IF(AND($M$1=2011,Beregningsark!$AQ7="2005-2012"),'Resultat 2005-2012'!K7*SUM($AD$8:$AE$8)/2,IF(AND($M$1=2012,Beregningsark!$AQ7="2005-2012"),'Resultat 2005-2012'!K7*$AE$8,IF(AND($M$1=2006,Beregningsark!$AQ7="1999-2012"),'Resultat 2005-2012'!K7*SUM($Y$17:$AE$17)/7,IF(AND($M$1=2007,Beregningsark!$AQ7="1999-2012"),'Resultat 2005-2012'!K7*SUM($Z$17:$AE$17)/6,IF(AND($M$1=2008,Beregningsark!$AQ7="1999-2012"),'Resultat 2005-2012'!K7*SUM($AA$17:$AE$17)/5,IF(AND($M$1=2009,Beregningsark!$AQ7="1999-2012"),'Resultat 2005-2012'!K7*SUM($AB$17:$AE$17)/4,IF(AND($M$1=2010,Beregningsark!$AQ7="1999-2012"),'Resultat 2005-2012'!K7*SUM($AC$17:$AE$17)/3,IF(AND($M$1=2011,Beregningsark!$AQ7="1999-2012"),'Resultat 2005-2012'!K7*SUM($AD$17:$AE$17)/2,IF(AND($M$1=2012,Beregningsark!$AQ7="1999-2012"),'Resultat 2005-2012'!K7*$AE$17,""))))))))))))))))</f>
        <v/>
      </c>
      <c r="L7" s="15" t="str">
        <f>IF('Resultat 2005-2012'!$R7="","",IF($M$1=2005,'Resultat 2005-2012'!L7,IF(AND($M$1=2006,Beregningsark!$AQ7="2005-2012"),'Resultat 2005-2012'!L7*SUM($Y$9:$AE$9)/7,IF(AND($M$1=2007,Beregningsark!$AQ7="2005-2012"),'Resultat 2005-2012'!L7*SUM($Z$9:$AE$9)/6,IF(AND($M$1=2008,Beregningsark!$AQ7="2005-2012"),'Resultat 2005-2012'!L7*SUM($AA$9:$AE$9)/5,IF(AND($M$1=2009,Beregningsark!$AQ7="2005-2012"),'Resultat 2005-2012'!L7*SUM($AB$9:$AE$9)/4,IF(AND($M$1=2010,Beregningsark!$AQ7="2005-2012"),'Resultat 2005-2012'!L7*SUM($AC$9:$AE$9)/3,IF(AND($M$1=2011,Beregningsark!$AQ7="2005-2012"),'Resultat 2005-2012'!L7*SUM($AD$9:$AE$9)/2,IF(AND($M$1=2012,Beregningsark!$AQ7="2005-2012"),'Resultat 2005-2012'!L7*$AE$9,IF(AND($M$1=2006,Beregningsark!$AQ7="1999-2012"),'Resultat 2005-2012'!L7*SUM($Y$18:$AE$18)/7,IF(AND($M$1=2007,Beregningsark!$AQ7="1999-2012"),'Resultat 2005-2012'!L7*SUM($Z$18:$AE$18)/6,IF(AND($M$1=2008,Beregningsark!$AQ7="1999-2012"),'Resultat 2005-2012'!L7*SUM($AA$18:$AE$18)/5,IF(AND($M$1=2009,Beregningsark!$AQ7="1999-2012"),'Resultat 2005-2012'!L7*SUM($AB$18:$AE$18)/4,IF(AND($M$1=2010,Beregningsark!$AQ7="1999-2012"),'Resultat 2005-2012'!L7*SUM($AC$18:$AE$18)/3,IF(AND($M$1=2011,Beregningsark!$AQ7="1999-2012"),'Resultat 2005-2012'!L7*SUM($AD$18:$AE$18)/2,IF(AND($M$1=2012,Beregningsark!$AQ7="1999-2012"),'Resultat 2005-2012'!L7*$AE$18,""))))))))))))))))</f>
        <v/>
      </c>
      <c r="M7" s="15" t="str">
        <f t="shared" ref="M7:M70" si="0">IF(SUM(J7:L7)&gt;0,SUM(J7:L7),"")</f>
        <v/>
      </c>
      <c r="N7" s="15" t="str">
        <f>IF('Resultat 2005-2012'!$R7="","",IF($M$1=2005,'Resultat 2005-2012'!N7,IF(AND($M$1=2006,Beregningsark!$AQ7="2005-2012"),'Resultat 2005-2012'!N7*SUM($Y$10:$AE$10)/7,IF(AND($M$1=2007,Beregningsark!$AQ7="2005-2012"),'Resultat 2005-2012'!N7*SUM($Z$10:$AE$10)/6,IF(AND($M$1=2008,Beregningsark!$AQ7="2005-2012"),'Resultat 2005-2012'!N7*SUM($AA$10:$AE$10)/5,IF(AND($M$1=2009,Beregningsark!$AQ7="2005-2012"),'Resultat 2005-2012'!N7*SUM($AB$10:$AE$10)/4,IF(AND($M$1=2010,Beregningsark!$AQ7="2005-2012"),'Resultat 2005-2012'!N7*SUM($AC$10:$AE$10)/3,IF(AND($M$1=2011,Beregningsark!$AQ7="2005-2012"),'Resultat 2005-2012'!N7*SUM($AD$10:$AE$10)/2,IF(AND($M$1=2012,Beregningsark!$AQ7="2005-2012"),'Resultat 2005-2012'!N7*$AE$10,IF(AND($M$1=2006,Beregningsark!$AQ7="1999-2012"),'Resultat 2005-2012'!N7*SUM($Y$16:$AE$16)/7,IF(AND($M$1=2007,Beregningsark!$AQ7="1999-2012"),'Resultat 2005-2012'!N7*SUM($Z$16:$AE$16)/6,IF(AND($M$1=2008,Beregningsark!$AQ7="1999-2012"),'Resultat 2005-2012'!N7*SUM($AA$16:$AE$16)/5,IF(AND($M$1=2009,Beregningsark!$AQ7="1999-2012"),'Resultat 2005-2012'!N7*SUM($AB$16:$AE$16)/4,IF(AND($M$1=2010,Beregningsark!$AQ7="1999-2012"),'Resultat 2005-2012'!N7*SUM($AC$16:$AE$16)/3,IF(AND($M$1=2011,Beregningsark!$AQ7="1999-2012"),'Resultat 2005-2012'!N7*SUM($AD$16:$AE$16)/2,IF(AND($M$1=2012,Beregningsark!$AQ7="1999-2012"),'Resultat 2005-2012'!N7*$AE$16,""))))))))))))))))</f>
        <v/>
      </c>
      <c r="O7" s="15" t="str">
        <f>IF('Resultat 2005-2012'!$R7="","",IF($M$1=2005,'Resultat 2005-2012'!O7,IF(AND($M$1=2006,Beregningsark!$AQ7="2005-2012"),'Resultat 2005-2012'!O7*SUM($Y$10:$AE$10)/7,IF(AND($M$1=2007,Beregningsark!$AQ7="2005-2012"),'Resultat 2005-2012'!O7*SUM($Z$10:$AE$10)/6,IF(AND($M$1=2008,Beregningsark!$AQ7="2005-2012"),'Resultat 2005-2012'!O7*SUM($AA$10:$AE$10)/5,IF(AND($M$1=2009,Beregningsark!$AQ7="2005-2012"),'Resultat 2005-2012'!O7*SUM($AB$10:$AE$10)/4,IF(AND($M$1=2010,Beregningsark!$AQ7="2005-2012"),'Resultat 2005-2012'!O7*SUM($AC$10:$AE$10)/3,IF(AND($M$1=2011,Beregningsark!$AQ7="2005-2012"),'Resultat 2005-2012'!O7*SUM($AD$10:$AE$10)/2,IF(AND($M$1=2012,Beregningsark!$AQ7="2005-2012"),'Resultat 2005-2012'!O7*$AE$10,IF(AND($M$1=2006,Beregningsark!$AQ7="1999-2012"),'Resultat 2005-2012'!O7*SUM($Y$16:$AE$16)/7,IF(AND($M$1=2007,Beregningsark!$AQ7="1999-2012"),'Resultat 2005-2012'!O7*SUM($Z$16:$AE$16)/6,IF(AND($M$1=2008,Beregningsark!$AQ7="1999-2012"),'Resultat 2005-2012'!O7*SUM($AA$16:$AE$16)/5,IF(AND($M$1=2009,Beregningsark!$AQ7="1999-2012"),'Resultat 2005-2012'!O7*SUM($AB$16:$AE$16)/4,IF(AND($M$1=2010,Beregningsark!$AQ7="1999-2012"),'Resultat 2005-2012'!O7*SUM($AC$16:$AE$16)/3,IF(AND($M$1=2011,Beregningsark!$AQ7="1999-2012"),'Resultat 2005-2012'!O7*SUM($AD$16:$AE$16)/2,IF(AND($M$1=2012,Beregningsark!$AQ7="1999-2012"),'Resultat 2005-2012'!O7*$AE$16,""))))))))))))))))</f>
        <v/>
      </c>
      <c r="P7" s="15" t="str">
        <f>IF('Resultat 2005-2012'!$R7="","",IF($M$1=2005,'Resultat 2005-2012'!P7,IF(AND($M$1=2006,Beregningsark!$AQ7="2005-2012"),'Resultat 2005-2012'!P7*SUM($Y$11:$AE$11)/7,IF(AND($M$1=2007,Beregningsark!$AQ7="2005-2012"),'Resultat 2005-2012'!P7*SUM($Z$11:$AE$11)/6,IF(AND($M$1=2008,Beregningsark!$AQ7="2005-2012"),'Resultat 2005-2012'!P7*SUM($AA$11:$AE$11)/5,IF(AND($M$1=2009,Beregningsark!$AQ7="2005-2012"),'Resultat 2005-2012'!P7*SUM($AB$11:$AE$11)/4,IF(AND($M$1=2010,Beregningsark!$AQ7="2005-2012"),'Resultat 2005-2012'!P7*SUM($AC$11:$AE$11)/3,IF(AND($M$1=2011,Beregningsark!$AQ7="2005-2012"),'Resultat 2005-2012'!P7*SUM($AD$11:$AE$11)/2,IF(AND($M$1=2012,Beregningsark!$AQ7="2005-2012"),'Resultat 2005-2012'!P7*$AE$11,IF(AND($M$1=2006,Beregningsark!$AQ7="1999-2012"),'Resultat 2005-2012'!P7*SUM($Y$16:$AE$16)/7,IF(AND($M$1=2007,Beregningsark!$AQ7="1999-2012"),'Resultat 2005-2012'!P7*SUM($Z$16:$AE$16)/6,IF(AND($M$1=2008,Beregningsark!$AQ7="1999-2012"),'Resultat 2005-2012'!P7*SUM($AA$16:$AE$16)/5,IF(AND($M$1=2009,Beregningsark!$AQ7="1999-2012"),'Resultat 2005-2012'!P7*SUM($AB$16:$AE$16)/4,IF(AND($M$1=2010,Beregningsark!$AQ7="1999-2012"),'Resultat 2005-2012'!P7*SUM($AC$16:$AE$16)/3,IF(AND($M$1=2011,Beregningsark!$AQ7="1999-2012"),'Resultat 2005-2012'!P7*SUM($AD$16:$AE$16)/2,IF(AND($M$1=2012,Beregningsark!$AQ7="1999-2012"),'Resultat 2005-2012'!P7*$AE$16,""))))))))))))))))</f>
        <v/>
      </c>
      <c r="Q7" s="15" t="str">
        <f t="shared" ref="Q7:Q70" si="1">IF(SUM(N7:P7)&gt;0,SUM(N7:P7),"")</f>
        <v/>
      </c>
      <c r="R7" s="17" t="str">
        <f t="shared" ref="R7:R70" si="2">IF(M7="","",18609867*N7+3188341*O7+480261*P7+697929*(J7+K7))</f>
        <v/>
      </c>
      <c r="U7" s="4">
        <v>2005</v>
      </c>
      <c r="W7" s="4" t="s">
        <v>26</v>
      </c>
      <c r="X7" s="4">
        <v>1.329276042339868</v>
      </c>
      <c r="Y7" s="4">
        <v>1.255124116075494</v>
      </c>
      <c r="Z7" s="4">
        <v>1.3097476236688377</v>
      </c>
      <c r="AA7" s="4">
        <v>1.0208488274166059</v>
      </c>
      <c r="AB7" s="4">
        <v>0.9491717326616973</v>
      </c>
      <c r="AC7" s="4">
        <v>0.82253393812570674</v>
      </c>
      <c r="AD7" s="4">
        <v>0.7717724432523011</v>
      </c>
      <c r="AE7" s="4">
        <v>0.54152527645948922</v>
      </c>
    </row>
    <row r="8" spans="1:47" x14ac:dyDescent="0.25">
      <c r="A8" s="4" t="str">
        <f>IF(Inddata!A23="","",Inddata!A23)</f>
        <v/>
      </c>
      <c r="B8" s="4" t="str">
        <f>IF(Inddata!B23="","",Inddata!B23)</f>
        <v/>
      </c>
      <c r="C8" s="4" t="str">
        <f>IF(Inddata!C23="","",Inddata!C23)</f>
        <v/>
      </c>
      <c r="D8" s="4" t="str">
        <f>IF(Inddata!D23="","",Inddata!D23)</f>
        <v/>
      </c>
      <c r="E8" s="4" t="str">
        <f>IF(Inddata!E23="","",Inddata!E23)</f>
        <v/>
      </c>
      <c r="F8" s="4" t="str">
        <f>IF(Inddata!F23="","",Inddata!F23)</f>
        <v/>
      </c>
      <c r="G8" s="4">
        <f>IF(Inddata!G23="","",Inddata!G23)</f>
        <v>0</v>
      </c>
      <c r="H8" s="4" t="str">
        <f>IF(Inddata!H23&gt;0.5,Inddata!H23,"")</f>
        <v/>
      </c>
      <c r="I8" s="4" t="str">
        <f>IF(Inddata!I23="","",Inddata!I23)</f>
        <v/>
      </c>
      <c r="J8" s="15" t="str">
        <f>IF('Resultat 2005-2012'!$R8="","",IF($M$1=2005,'Resultat 2005-2012'!J8,IF(AND($M$1=2006,Beregningsark!$AQ8="2005-2012"),'Resultat 2005-2012'!J8*SUM($Y$7:$AE$7)/7,IF(AND($M$1=2007,Beregningsark!$AQ8="2005-2012"),'Resultat 2005-2012'!J8*SUM($Z$7:$AE$7)/6,IF(AND($M$1=2008,Beregningsark!$AQ8="2005-2012"),'Resultat 2005-2012'!J8*SUM($AA$7:$AE$7)/5,IF(AND($M$1=2009,Beregningsark!$AQ8="2005-2012"),'Resultat 2005-2012'!J8*SUM($AB$7:$AE$7)/4,IF(AND($M$1=2010,Beregningsark!$AQ8="2005-2012"),'Resultat 2005-2012'!J8*SUM($AC$7:$AE$7)/3,IF(AND($M$1=2011,Beregningsark!$AQ8="2005-2012"),'Resultat 2005-2012'!J8*SUM($AD$7:$AE$7)/2,IF(AND($M$1=2012,Beregningsark!$AQ8="2005-2012"),'Resultat 2005-2012'!J8*$AE$7,IF(AND($M$1=2006,Beregningsark!$AQ8="1999-2012"),'Resultat 2005-2012'!J8*SUM($Y$16:$AE$16)/7,IF(AND($M$1=2007,Beregningsark!$AQ8="1999-2012"),'Resultat 2005-2012'!J8*SUM($Z$16:$AE$16)/6,IF(AND($M$1=2008,Beregningsark!$AQ8="1999-2012"),'Resultat 2005-2012'!J8*SUM($AA$16:$AE$16)/5,IF(AND($M$1=2009,Beregningsark!$AQ8="1999-2012"),'Resultat 2005-2012'!J8*SUM($AB$16:$AE$16)/4,IF(AND($M$1=2010,Beregningsark!$AQ8="1999-2012"),'Resultat 2005-2012'!J8*SUM($AC$16:$AE$16)/3,IF(AND($M$1=2011,Beregningsark!$AQ8="1999-2012"),'Resultat 2005-2012'!J8*SUM($AD$16:$AE$16)/2,IF(AND($M$1=2012,Beregningsark!$AQ8="1999-2012"),'Resultat 2005-2012'!J8*$AE$16,""))))))))))))))))</f>
        <v/>
      </c>
      <c r="K8" s="15" t="str">
        <f>IF('Resultat 2005-2012'!$R8="","",IF($M$1=2005,'Resultat 2005-2012'!K8,IF(AND($M$1=2006,Beregningsark!$AQ8="2005-2012"),'Resultat 2005-2012'!K8*SUM($Y$8:$AE$8)/7,IF(AND($M$1=2007,Beregningsark!$AQ8="2005-2012"),'Resultat 2005-2012'!K8*SUM($Z$8:$AE$8)/6,IF(AND($M$1=2008,Beregningsark!$AQ8="2005-2012"),'Resultat 2005-2012'!K8*SUM($AA$8:$AE$8)/5,IF(AND($M$1=2009,Beregningsark!$AQ8="2005-2012"),'Resultat 2005-2012'!K8*SUM($AB$8:$AE$8)/4,IF(AND($M$1=2010,Beregningsark!$AQ8="2005-2012"),'Resultat 2005-2012'!K8*SUM($AC$8:$AE$8)/3,IF(AND($M$1=2011,Beregningsark!$AQ8="2005-2012"),'Resultat 2005-2012'!K8*SUM($AD$8:$AE$8)/2,IF(AND($M$1=2012,Beregningsark!$AQ8="2005-2012"),'Resultat 2005-2012'!K8*$AE$8,IF(AND($M$1=2006,Beregningsark!$AQ8="1999-2012"),'Resultat 2005-2012'!K8*SUM($Y$17:$AE$17)/7,IF(AND($M$1=2007,Beregningsark!$AQ8="1999-2012"),'Resultat 2005-2012'!K8*SUM($Z$17:$AE$17)/6,IF(AND($M$1=2008,Beregningsark!$AQ8="1999-2012"),'Resultat 2005-2012'!K8*SUM($AA$17:$AE$17)/5,IF(AND($M$1=2009,Beregningsark!$AQ8="1999-2012"),'Resultat 2005-2012'!K8*SUM($AB$17:$AE$17)/4,IF(AND($M$1=2010,Beregningsark!$AQ8="1999-2012"),'Resultat 2005-2012'!K8*SUM($AC$17:$AE$17)/3,IF(AND($M$1=2011,Beregningsark!$AQ8="1999-2012"),'Resultat 2005-2012'!K8*SUM($AD$17:$AE$17)/2,IF(AND($M$1=2012,Beregningsark!$AQ8="1999-2012"),'Resultat 2005-2012'!K8*$AE$17,""))))))))))))))))</f>
        <v/>
      </c>
      <c r="L8" s="15" t="str">
        <f>IF('Resultat 2005-2012'!$R8="","",IF($M$1=2005,'Resultat 2005-2012'!L8,IF(AND($M$1=2006,Beregningsark!$AQ8="2005-2012"),'Resultat 2005-2012'!L8*SUM($Y$9:$AE$9)/7,IF(AND($M$1=2007,Beregningsark!$AQ8="2005-2012"),'Resultat 2005-2012'!L8*SUM($Z$9:$AE$9)/6,IF(AND($M$1=2008,Beregningsark!$AQ8="2005-2012"),'Resultat 2005-2012'!L8*SUM($AA$9:$AE$9)/5,IF(AND($M$1=2009,Beregningsark!$AQ8="2005-2012"),'Resultat 2005-2012'!L8*SUM($AB$9:$AE$9)/4,IF(AND($M$1=2010,Beregningsark!$AQ8="2005-2012"),'Resultat 2005-2012'!L8*SUM($AC$9:$AE$9)/3,IF(AND($M$1=2011,Beregningsark!$AQ8="2005-2012"),'Resultat 2005-2012'!L8*SUM($AD$9:$AE$9)/2,IF(AND($M$1=2012,Beregningsark!$AQ8="2005-2012"),'Resultat 2005-2012'!L8*$AE$9,IF(AND($M$1=2006,Beregningsark!$AQ8="1999-2012"),'Resultat 2005-2012'!L8*SUM($Y$18:$AE$18)/7,IF(AND($M$1=2007,Beregningsark!$AQ8="1999-2012"),'Resultat 2005-2012'!L8*SUM($Z$18:$AE$18)/6,IF(AND($M$1=2008,Beregningsark!$AQ8="1999-2012"),'Resultat 2005-2012'!L8*SUM($AA$18:$AE$18)/5,IF(AND($M$1=2009,Beregningsark!$AQ8="1999-2012"),'Resultat 2005-2012'!L8*SUM($AB$18:$AE$18)/4,IF(AND($M$1=2010,Beregningsark!$AQ8="1999-2012"),'Resultat 2005-2012'!L8*SUM($AC$18:$AE$18)/3,IF(AND($M$1=2011,Beregningsark!$AQ8="1999-2012"),'Resultat 2005-2012'!L8*SUM($AD$18:$AE$18)/2,IF(AND($M$1=2012,Beregningsark!$AQ8="1999-2012"),'Resultat 2005-2012'!L8*$AE$18,""))))))))))))))))</f>
        <v/>
      </c>
      <c r="M8" s="15" t="str">
        <f t="shared" si="0"/>
        <v/>
      </c>
      <c r="N8" s="15" t="str">
        <f>IF('Resultat 2005-2012'!$R8="","",IF($M$1=2005,'Resultat 2005-2012'!N8,IF(AND($M$1=2006,Beregningsark!$AQ8="2005-2012"),'Resultat 2005-2012'!N8*SUM($Y$10:$AE$10)/7,IF(AND($M$1=2007,Beregningsark!$AQ8="2005-2012"),'Resultat 2005-2012'!N8*SUM($Z$10:$AE$10)/6,IF(AND($M$1=2008,Beregningsark!$AQ8="2005-2012"),'Resultat 2005-2012'!N8*SUM($AA$10:$AE$10)/5,IF(AND($M$1=2009,Beregningsark!$AQ8="2005-2012"),'Resultat 2005-2012'!N8*SUM($AB$10:$AE$10)/4,IF(AND($M$1=2010,Beregningsark!$AQ8="2005-2012"),'Resultat 2005-2012'!N8*SUM($AC$10:$AE$10)/3,IF(AND($M$1=2011,Beregningsark!$AQ8="2005-2012"),'Resultat 2005-2012'!N8*SUM($AD$10:$AE$10)/2,IF(AND($M$1=2012,Beregningsark!$AQ8="2005-2012"),'Resultat 2005-2012'!N8*$AE$10,IF(AND($M$1=2006,Beregningsark!$AQ8="1999-2012"),'Resultat 2005-2012'!N8*SUM($Y$16:$AE$16)/7,IF(AND($M$1=2007,Beregningsark!$AQ8="1999-2012"),'Resultat 2005-2012'!N8*SUM($Z$16:$AE$16)/6,IF(AND($M$1=2008,Beregningsark!$AQ8="1999-2012"),'Resultat 2005-2012'!N8*SUM($AA$16:$AE$16)/5,IF(AND($M$1=2009,Beregningsark!$AQ8="1999-2012"),'Resultat 2005-2012'!N8*SUM($AB$16:$AE$16)/4,IF(AND($M$1=2010,Beregningsark!$AQ8="1999-2012"),'Resultat 2005-2012'!N8*SUM($AC$16:$AE$16)/3,IF(AND($M$1=2011,Beregningsark!$AQ8="1999-2012"),'Resultat 2005-2012'!N8*SUM($AD$16:$AE$16)/2,IF(AND($M$1=2012,Beregningsark!$AQ8="1999-2012"),'Resultat 2005-2012'!N8*$AE$16,""))))))))))))))))</f>
        <v/>
      </c>
      <c r="O8" s="15" t="str">
        <f>IF('Resultat 2005-2012'!$R8="","",IF($M$1=2005,'Resultat 2005-2012'!O8,IF(AND($M$1=2006,Beregningsark!$AQ8="2005-2012"),'Resultat 2005-2012'!O8*SUM($Y$10:$AE$10)/7,IF(AND($M$1=2007,Beregningsark!$AQ8="2005-2012"),'Resultat 2005-2012'!O8*SUM($Z$10:$AE$10)/6,IF(AND($M$1=2008,Beregningsark!$AQ8="2005-2012"),'Resultat 2005-2012'!O8*SUM($AA$10:$AE$10)/5,IF(AND($M$1=2009,Beregningsark!$AQ8="2005-2012"),'Resultat 2005-2012'!O8*SUM($AB$10:$AE$10)/4,IF(AND($M$1=2010,Beregningsark!$AQ8="2005-2012"),'Resultat 2005-2012'!O8*SUM($AC$10:$AE$10)/3,IF(AND($M$1=2011,Beregningsark!$AQ8="2005-2012"),'Resultat 2005-2012'!O8*SUM($AD$10:$AE$10)/2,IF(AND($M$1=2012,Beregningsark!$AQ8="2005-2012"),'Resultat 2005-2012'!O8*$AE$10,IF(AND($M$1=2006,Beregningsark!$AQ8="1999-2012"),'Resultat 2005-2012'!O8*SUM($Y$16:$AE$16)/7,IF(AND($M$1=2007,Beregningsark!$AQ8="1999-2012"),'Resultat 2005-2012'!O8*SUM($Z$16:$AE$16)/6,IF(AND($M$1=2008,Beregningsark!$AQ8="1999-2012"),'Resultat 2005-2012'!O8*SUM($AA$16:$AE$16)/5,IF(AND($M$1=2009,Beregningsark!$AQ8="1999-2012"),'Resultat 2005-2012'!O8*SUM($AB$16:$AE$16)/4,IF(AND($M$1=2010,Beregningsark!$AQ8="1999-2012"),'Resultat 2005-2012'!O8*SUM($AC$16:$AE$16)/3,IF(AND($M$1=2011,Beregningsark!$AQ8="1999-2012"),'Resultat 2005-2012'!O8*SUM($AD$16:$AE$16)/2,IF(AND($M$1=2012,Beregningsark!$AQ8="1999-2012"),'Resultat 2005-2012'!O8*$AE$16,""))))))))))))))))</f>
        <v/>
      </c>
      <c r="P8" s="15" t="str">
        <f>IF('Resultat 2005-2012'!$R8="","",IF($M$1=2005,'Resultat 2005-2012'!P8,IF(AND($M$1=2006,Beregningsark!$AQ8="2005-2012"),'Resultat 2005-2012'!P8*SUM($Y$11:$AE$11)/7,IF(AND($M$1=2007,Beregningsark!$AQ8="2005-2012"),'Resultat 2005-2012'!P8*SUM($Z$11:$AE$11)/6,IF(AND($M$1=2008,Beregningsark!$AQ8="2005-2012"),'Resultat 2005-2012'!P8*SUM($AA$11:$AE$11)/5,IF(AND($M$1=2009,Beregningsark!$AQ8="2005-2012"),'Resultat 2005-2012'!P8*SUM($AB$11:$AE$11)/4,IF(AND($M$1=2010,Beregningsark!$AQ8="2005-2012"),'Resultat 2005-2012'!P8*SUM($AC$11:$AE$11)/3,IF(AND($M$1=2011,Beregningsark!$AQ8="2005-2012"),'Resultat 2005-2012'!P8*SUM($AD$11:$AE$11)/2,IF(AND($M$1=2012,Beregningsark!$AQ8="2005-2012"),'Resultat 2005-2012'!P8*$AE$11,IF(AND($M$1=2006,Beregningsark!$AQ8="1999-2012"),'Resultat 2005-2012'!P8*SUM($Y$16:$AE$16)/7,IF(AND($M$1=2007,Beregningsark!$AQ8="1999-2012"),'Resultat 2005-2012'!P8*SUM($Z$16:$AE$16)/6,IF(AND($M$1=2008,Beregningsark!$AQ8="1999-2012"),'Resultat 2005-2012'!P8*SUM($AA$16:$AE$16)/5,IF(AND($M$1=2009,Beregningsark!$AQ8="1999-2012"),'Resultat 2005-2012'!P8*SUM($AB$16:$AE$16)/4,IF(AND($M$1=2010,Beregningsark!$AQ8="1999-2012"),'Resultat 2005-2012'!P8*SUM($AC$16:$AE$16)/3,IF(AND($M$1=2011,Beregningsark!$AQ8="1999-2012"),'Resultat 2005-2012'!P8*SUM($AD$16:$AE$16)/2,IF(AND($M$1=2012,Beregningsark!$AQ8="1999-2012"),'Resultat 2005-2012'!P8*$AE$16,""))))))))))))))))</f>
        <v/>
      </c>
      <c r="Q8" s="15" t="str">
        <f t="shared" si="1"/>
        <v/>
      </c>
      <c r="R8" s="17" t="str">
        <f t="shared" si="2"/>
        <v/>
      </c>
      <c r="U8" s="4">
        <v>2006</v>
      </c>
      <c r="W8" s="4" t="s">
        <v>27</v>
      </c>
      <c r="X8" s="4">
        <v>1.2058527596796578</v>
      </c>
      <c r="Y8" s="4">
        <v>1.1571811457941537</v>
      </c>
      <c r="Z8" s="4">
        <v>1.1511794218421778</v>
      </c>
      <c r="AA8" s="4">
        <v>0.93079799746745795</v>
      </c>
      <c r="AB8" s="4">
        <v>0.87957802904075211</v>
      </c>
      <c r="AC8" s="4">
        <v>0.87396670504498397</v>
      </c>
      <c r="AD8" s="4">
        <v>0.89806484846010426</v>
      </c>
      <c r="AE8" s="4">
        <v>0.90337909267071237</v>
      </c>
    </row>
    <row r="9" spans="1:47" x14ac:dyDescent="0.25">
      <c r="A9" s="4" t="str">
        <f>IF(Inddata!A24="","",Inddata!A24)</f>
        <v/>
      </c>
      <c r="B9" s="4" t="str">
        <f>IF(Inddata!B24="","",Inddata!B24)</f>
        <v/>
      </c>
      <c r="C9" s="4" t="str">
        <f>IF(Inddata!C24="","",Inddata!C24)</f>
        <v/>
      </c>
      <c r="D9" s="4" t="str">
        <f>IF(Inddata!D24="","",Inddata!D24)</f>
        <v/>
      </c>
      <c r="E9" s="4" t="str">
        <f>IF(Inddata!E24="","",Inddata!E24)</f>
        <v/>
      </c>
      <c r="F9" s="4" t="str">
        <f>IF(Inddata!F24="","",Inddata!F24)</f>
        <v/>
      </c>
      <c r="G9" s="4">
        <f>IF(Inddata!G24="","",Inddata!G24)</f>
        <v>0</v>
      </c>
      <c r="H9" s="4" t="str">
        <f>IF(Inddata!H24&gt;0.5,Inddata!H24,"")</f>
        <v/>
      </c>
      <c r="I9" s="4" t="str">
        <f>IF(Inddata!I24="","",Inddata!I24)</f>
        <v/>
      </c>
      <c r="J9" s="15" t="str">
        <f>IF('Resultat 2005-2012'!$R9="","",IF($M$1=2005,'Resultat 2005-2012'!J9,IF(AND($M$1=2006,Beregningsark!$AQ9="2005-2012"),'Resultat 2005-2012'!J9*SUM($Y$7:$AE$7)/7,IF(AND($M$1=2007,Beregningsark!$AQ9="2005-2012"),'Resultat 2005-2012'!J9*SUM($Z$7:$AE$7)/6,IF(AND($M$1=2008,Beregningsark!$AQ9="2005-2012"),'Resultat 2005-2012'!J9*SUM($AA$7:$AE$7)/5,IF(AND($M$1=2009,Beregningsark!$AQ9="2005-2012"),'Resultat 2005-2012'!J9*SUM($AB$7:$AE$7)/4,IF(AND($M$1=2010,Beregningsark!$AQ9="2005-2012"),'Resultat 2005-2012'!J9*SUM($AC$7:$AE$7)/3,IF(AND($M$1=2011,Beregningsark!$AQ9="2005-2012"),'Resultat 2005-2012'!J9*SUM($AD$7:$AE$7)/2,IF(AND($M$1=2012,Beregningsark!$AQ9="2005-2012"),'Resultat 2005-2012'!J9*$AE$7,IF(AND($M$1=2006,Beregningsark!$AQ9="1999-2012"),'Resultat 2005-2012'!J9*SUM($Y$16:$AE$16)/7,IF(AND($M$1=2007,Beregningsark!$AQ9="1999-2012"),'Resultat 2005-2012'!J9*SUM($Z$16:$AE$16)/6,IF(AND($M$1=2008,Beregningsark!$AQ9="1999-2012"),'Resultat 2005-2012'!J9*SUM($AA$16:$AE$16)/5,IF(AND($M$1=2009,Beregningsark!$AQ9="1999-2012"),'Resultat 2005-2012'!J9*SUM($AB$16:$AE$16)/4,IF(AND($M$1=2010,Beregningsark!$AQ9="1999-2012"),'Resultat 2005-2012'!J9*SUM($AC$16:$AE$16)/3,IF(AND($M$1=2011,Beregningsark!$AQ9="1999-2012"),'Resultat 2005-2012'!J9*SUM($AD$16:$AE$16)/2,IF(AND($M$1=2012,Beregningsark!$AQ9="1999-2012"),'Resultat 2005-2012'!J9*$AE$16,""))))))))))))))))</f>
        <v/>
      </c>
      <c r="K9" s="15" t="str">
        <f>IF('Resultat 2005-2012'!$R9="","",IF($M$1=2005,'Resultat 2005-2012'!K9,IF(AND($M$1=2006,Beregningsark!$AQ9="2005-2012"),'Resultat 2005-2012'!K9*SUM($Y$8:$AE$8)/7,IF(AND($M$1=2007,Beregningsark!$AQ9="2005-2012"),'Resultat 2005-2012'!K9*SUM($Z$8:$AE$8)/6,IF(AND($M$1=2008,Beregningsark!$AQ9="2005-2012"),'Resultat 2005-2012'!K9*SUM($AA$8:$AE$8)/5,IF(AND($M$1=2009,Beregningsark!$AQ9="2005-2012"),'Resultat 2005-2012'!K9*SUM($AB$8:$AE$8)/4,IF(AND($M$1=2010,Beregningsark!$AQ9="2005-2012"),'Resultat 2005-2012'!K9*SUM($AC$8:$AE$8)/3,IF(AND($M$1=2011,Beregningsark!$AQ9="2005-2012"),'Resultat 2005-2012'!K9*SUM($AD$8:$AE$8)/2,IF(AND($M$1=2012,Beregningsark!$AQ9="2005-2012"),'Resultat 2005-2012'!K9*$AE$8,IF(AND($M$1=2006,Beregningsark!$AQ9="1999-2012"),'Resultat 2005-2012'!K9*SUM($Y$17:$AE$17)/7,IF(AND($M$1=2007,Beregningsark!$AQ9="1999-2012"),'Resultat 2005-2012'!K9*SUM($Z$17:$AE$17)/6,IF(AND($M$1=2008,Beregningsark!$AQ9="1999-2012"),'Resultat 2005-2012'!K9*SUM($AA$17:$AE$17)/5,IF(AND($M$1=2009,Beregningsark!$AQ9="1999-2012"),'Resultat 2005-2012'!K9*SUM($AB$17:$AE$17)/4,IF(AND($M$1=2010,Beregningsark!$AQ9="1999-2012"),'Resultat 2005-2012'!K9*SUM($AC$17:$AE$17)/3,IF(AND($M$1=2011,Beregningsark!$AQ9="1999-2012"),'Resultat 2005-2012'!K9*SUM($AD$17:$AE$17)/2,IF(AND($M$1=2012,Beregningsark!$AQ9="1999-2012"),'Resultat 2005-2012'!K9*$AE$17,""))))))))))))))))</f>
        <v/>
      </c>
      <c r="L9" s="15" t="str">
        <f>IF('Resultat 2005-2012'!$R9="","",IF($M$1=2005,'Resultat 2005-2012'!L9,IF(AND($M$1=2006,Beregningsark!$AQ9="2005-2012"),'Resultat 2005-2012'!L9*SUM($Y$9:$AE$9)/7,IF(AND($M$1=2007,Beregningsark!$AQ9="2005-2012"),'Resultat 2005-2012'!L9*SUM($Z$9:$AE$9)/6,IF(AND($M$1=2008,Beregningsark!$AQ9="2005-2012"),'Resultat 2005-2012'!L9*SUM($AA$9:$AE$9)/5,IF(AND($M$1=2009,Beregningsark!$AQ9="2005-2012"),'Resultat 2005-2012'!L9*SUM($AB$9:$AE$9)/4,IF(AND($M$1=2010,Beregningsark!$AQ9="2005-2012"),'Resultat 2005-2012'!L9*SUM($AC$9:$AE$9)/3,IF(AND($M$1=2011,Beregningsark!$AQ9="2005-2012"),'Resultat 2005-2012'!L9*SUM($AD$9:$AE$9)/2,IF(AND($M$1=2012,Beregningsark!$AQ9="2005-2012"),'Resultat 2005-2012'!L9*$AE$9,IF(AND($M$1=2006,Beregningsark!$AQ9="1999-2012"),'Resultat 2005-2012'!L9*SUM($Y$18:$AE$18)/7,IF(AND($M$1=2007,Beregningsark!$AQ9="1999-2012"),'Resultat 2005-2012'!L9*SUM($Z$18:$AE$18)/6,IF(AND($M$1=2008,Beregningsark!$AQ9="1999-2012"),'Resultat 2005-2012'!L9*SUM($AA$18:$AE$18)/5,IF(AND($M$1=2009,Beregningsark!$AQ9="1999-2012"),'Resultat 2005-2012'!L9*SUM($AB$18:$AE$18)/4,IF(AND($M$1=2010,Beregningsark!$AQ9="1999-2012"),'Resultat 2005-2012'!L9*SUM($AC$18:$AE$18)/3,IF(AND($M$1=2011,Beregningsark!$AQ9="1999-2012"),'Resultat 2005-2012'!L9*SUM($AD$18:$AE$18)/2,IF(AND($M$1=2012,Beregningsark!$AQ9="1999-2012"),'Resultat 2005-2012'!L9*$AE$18,""))))))))))))))))</f>
        <v/>
      </c>
      <c r="M9" s="15" t="str">
        <f t="shared" si="0"/>
        <v/>
      </c>
      <c r="N9" s="15" t="str">
        <f>IF('Resultat 2005-2012'!$R9="","",IF($M$1=2005,'Resultat 2005-2012'!N9,IF(AND($M$1=2006,Beregningsark!$AQ9="2005-2012"),'Resultat 2005-2012'!N9*SUM($Y$10:$AE$10)/7,IF(AND($M$1=2007,Beregningsark!$AQ9="2005-2012"),'Resultat 2005-2012'!N9*SUM($Z$10:$AE$10)/6,IF(AND($M$1=2008,Beregningsark!$AQ9="2005-2012"),'Resultat 2005-2012'!N9*SUM($AA$10:$AE$10)/5,IF(AND($M$1=2009,Beregningsark!$AQ9="2005-2012"),'Resultat 2005-2012'!N9*SUM($AB$10:$AE$10)/4,IF(AND($M$1=2010,Beregningsark!$AQ9="2005-2012"),'Resultat 2005-2012'!N9*SUM($AC$10:$AE$10)/3,IF(AND($M$1=2011,Beregningsark!$AQ9="2005-2012"),'Resultat 2005-2012'!N9*SUM($AD$10:$AE$10)/2,IF(AND($M$1=2012,Beregningsark!$AQ9="2005-2012"),'Resultat 2005-2012'!N9*$AE$10,IF(AND($M$1=2006,Beregningsark!$AQ9="1999-2012"),'Resultat 2005-2012'!N9*SUM($Y$16:$AE$16)/7,IF(AND($M$1=2007,Beregningsark!$AQ9="1999-2012"),'Resultat 2005-2012'!N9*SUM($Z$16:$AE$16)/6,IF(AND($M$1=2008,Beregningsark!$AQ9="1999-2012"),'Resultat 2005-2012'!N9*SUM($AA$16:$AE$16)/5,IF(AND($M$1=2009,Beregningsark!$AQ9="1999-2012"),'Resultat 2005-2012'!N9*SUM($AB$16:$AE$16)/4,IF(AND($M$1=2010,Beregningsark!$AQ9="1999-2012"),'Resultat 2005-2012'!N9*SUM($AC$16:$AE$16)/3,IF(AND($M$1=2011,Beregningsark!$AQ9="1999-2012"),'Resultat 2005-2012'!N9*SUM($AD$16:$AE$16)/2,IF(AND($M$1=2012,Beregningsark!$AQ9="1999-2012"),'Resultat 2005-2012'!N9*$AE$16,""))))))))))))))))</f>
        <v/>
      </c>
      <c r="O9" s="15" t="str">
        <f>IF('Resultat 2005-2012'!$R9="","",IF($M$1=2005,'Resultat 2005-2012'!O9,IF(AND($M$1=2006,Beregningsark!$AQ9="2005-2012"),'Resultat 2005-2012'!O9*SUM($Y$10:$AE$10)/7,IF(AND($M$1=2007,Beregningsark!$AQ9="2005-2012"),'Resultat 2005-2012'!O9*SUM($Z$10:$AE$10)/6,IF(AND($M$1=2008,Beregningsark!$AQ9="2005-2012"),'Resultat 2005-2012'!O9*SUM($AA$10:$AE$10)/5,IF(AND($M$1=2009,Beregningsark!$AQ9="2005-2012"),'Resultat 2005-2012'!O9*SUM($AB$10:$AE$10)/4,IF(AND($M$1=2010,Beregningsark!$AQ9="2005-2012"),'Resultat 2005-2012'!O9*SUM($AC$10:$AE$10)/3,IF(AND($M$1=2011,Beregningsark!$AQ9="2005-2012"),'Resultat 2005-2012'!O9*SUM($AD$10:$AE$10)/2,IF(AND($M$1=2012,Beregningsark!$AQ9="2005-2012"),'Resultat 2005-2012'!O9*$AE$10,IF(AND($M$1=2006,Beregningsark!$AQ9="1999-2012"),'Resultat 2005-2012'!O9*SUM($Y$16:$AE$16)/7,IF(AND($M$1=2007,Beregningsark!$AQ9="1999-2012"),'Resultat 2005-2012'!O9*SUM($Z$16:$AE$16)/6,IF(AND($M$1=2008,Beregningsark!$AQ9="1999-2012"),'Resultat 2005-2012'!O9*SUM($AA$16:$AE$16)/5,IF(AND($M$1=2009,Beregningsark!$AQ9="1999-2012"),'Resultat 2005-2012'!O9*SUM($AB$16:$AE$16)/4,IF(AND($M$1=2010,Beregningsark!$AQ9="1999-2012"),'Resultat 2005-2012'!O9*SUM($AC$16:$AE$16)/3,IF(AND($M$1=2011,Beregningsark!$AQ9="1999-2012"),'Resultat 2005-2012'!O9*SUM($AD$16:$AE$16)/2,IF(AND($M$1=2012,Beregningsark!$AQ9="1999-2012"),'Resultat 2005-2012'!O9*$AE$16,""))))))))))))))))</f>
        <v/>
      </c>
      <c r="P9" s="15" t="str">
        <f>IF('Resultat 2005-2012'!$R9="","",IF($M$1=2005,'Resultat 2005-2012'!P9,IF(AND($M$1=2006,Beregningsark!$AQ9="2005-2012"),'Resultat 2005-2012'!P9*SUM($Y$11:$AE$11)/7,IF(AND($M$1=2007,Beregningsark!$AQ9="2005-2012"),'Resultat 2005-2012'!P9*SUM($Z$11:$AE$11)/6,IF(AND($M$1=2008,Beregningsark!$AQ9="2005-2012"),'Resultat 2005-2012'!P9*SUM($AA$11:$AE$11)/5,IF(AND($M$1=2009,Beregningsark!$AQ9="2005-2012"),'Resultat 2005-2012'!P9*SUM($AB$11:$AE$11)/4,IF(AND($M$1=2010,Beregningsark!$AQ9="2005-2012"),'Resultat 2005-2012'!P9*SUM($AC$11:$AE$11)/3,IF(AND($M$1=2011,Beregningsark!$AQ9="2005-2012"),'Resultat 2005-2012'!P9*SUM($AD$11:$AE$11)/2,IF(AND($M$1=2012,Beregningsark!$AQ9="2005-2012"),'Resultat 2005-2012'!P9*$AE$11,IF(AND($M$1=2006,Beregningsark!$AQ9="1999-2012"),'Resultat 2005-2012'!P9*SUM($Y$16:$AE$16)/7,IF(AND($M$1=2007,Beregningsark!$AQ9="1999-2012"),'Resultat 2005-2012'!P9*SUM($Z$16:$AE$16)/6,IF(AND($M$1=2008,Beregningsark!$AQ9="1999-2012"),'Resultat 2005-2012'!P9*SUM($AA$16:$AE$16)/5,IF(AND($M$1=2009,Beregningsark!$AQ9="1999-2012"),'Resultat 2005-2012'!P9*SUM($AB$16:$AE$16)/4,IF(AND($M$1=2010,Beregningsark!$AQ9="1999-2012"),'Resultat 2005-2012'!P9*SUM($AC$16:$AE$16)/3,IF(AND($M$1=2011,Beregningsark!$AQ9="1999-2012"),'Resultat 2005-2012'!P9*SUM($AD$16:$AE$16)/2,IF(AND($M$1=2012,Beregningsark!$AQ9="1999-2012"),'Resultat 2005-2012'!P9*$AE$16,""))))))))))))))))</f>
        <v/>
      </c>
      <c r="Q9" s="15" t="str">
        <f t="shared" si="1"/>
        <v/>
      </c>
      <c r="R9" s="17" t="str">
        <f t="shared" si="2"/>
        <v/>
      </c>
      <c r="U9" s="4">
        <v>2007</v>
      </c>
      <c r="W9" s="4" t="s">
        <v>28</v>
      </c>
      <c r="X9" s="4">
        <v>0.98708608201175918</v>
      </c>
      <c r="Y9" s="4">
        <v>1.0380064228752603</v>
      </c>
      <c r="Z9" s="4">
        <v>1.0735833434725377</v>
      </c>
      <c r="AA9" s="4">
        <v>0.99511394824197608</v>
      </c>
      <c r="AB9" s="4">
        <v>0.99561162962607486</v>
      </c>
      <c r="AC9" s="4">
        <v>1.1146071070604064</v>
      </c>
      <c r="AD9" s="4">
        <v>0.87967916119992784</v>
      </c>
      <c r="AE9" s="4">
        <v>0.91631230551205578</v>
      </c>
    </row>
    <row r="10" spans="1:47" x14ac:dyDescent="0.25">
      <c r="A10" s="4" t="str">
        <f>IF(Inddata!A25="","",Inddata!A25)</f>
        <v/>
      </c>
      <c r="B10" s="4" t="str">
        <f>IF(Inddata!B25="","",Inddata!B25)</f>
        <v/>
      </c>
      <c r="C10" s="4" t="str">
        <f>IF(Inddata!C25="","",Inddata!C25)</f>
        <v/>
      </c>
      <c r="D10" s="4" t="str">
        <f>IF(Inddata!D25="","",Inddata!D25)</f>
        <v/>
      </c>
      <c r="E10" s="4" t="str">
        <f>IF(Inddata!E25="","",Inddata!E25)</f>
        <v/>
      </c>
      <c r="F10" s="4" t="str">
        <f>IF(Inddata!F25="","",Inddata!F25)</f>
        <v/>
      </c>
      <c r="G10" s="4">
        <f>IF(Inddata!G25="","",Inddata!G25)</f>
        <v>0</v>
      </c>
      <c r="H10" s="4" t="str">
        <f>IF(Inddata!H25&gt;0.5,Inddata!H25,"")</f>
        <v/>
      </c>
      <c r="I10" s="4" t="str">
        <f>IF(Inddata!I25="","",Inddata!I25)</f>
        <v/>
      </c>
      <c r="J10" s="15" t="str">
        <f>IF('Resultat 2005-2012'!$R10="","",IF($M$1=2005,'Resultat 2005-2012'!J10,IF(AND($M$1=2006,Beregningsark!$AQ10="2005-2012"),'Resultat 2005-2012'!J10*SUM($Y$7:$AE$7)/7,IF(AND($M$1=2007,Beregningsark!$AQ10="2005-2012"),'Resultat 2005-2012'!J10*SUM($Z$7:$AE$7)/6,IF(AND($M$1=2008,Beregningsark!$AQ10="2005-2012"),'Resultat 2005-2012'!J10*SUM($AA$7:$AE$7)/5,IF(AND($M$1=2009,Beregningsark!$AQ10="2005-2012"),'Resultat 2005-2012'!J10*SUM($AB$7:$AE$7)/4,IF(AND($M$1=2010,Beregningsark!$AQ10="2005-2012"),'Resultat 2005-2012'!J10*SUM($AC$7:$AE$7)/3,IF(AND($M$1=2011,Beregningsark!$AQ10="2005-2012"),'Resultat 2005-2012'!J10*SUM($AD$7:$AE$7)/2,IF(AND($M$1=2012,Beregningsark!$AQ10="2005-2012"),'Resultat 2005-2012'!J10*$AE$7,IF(AND($M$1=2006,Beregningsark!$AQ10="1999-2012"),'Resultat 2005-2012'!J10*SUM($Y$16:$AE$16)/7,IF(AND($M$1=2007,Beregningsark!$AQ10="1999-2012"),'Resultat 2005-2012'!J10*SUM($Z$16:$AE$16)/6,IF(AND($M$1=2008,Beregningsark!$AQ10="1999-2012"),'Resultat 2005-2012'!J10*SUM($AA$16:$AE$16)/5,IF(AND($M$1=2009,Beregningsark!$AQ10="1999-2012"),'Resultat 2005-2012'!J10*SUM($AB$16:$AE$16)/4,IF(AND($M$1=2010,Beregningsark!$AQ10="1999-2012"),'Resultat 2005-2012'!J10*SUM($AC$16:$AE$16)/3,IF(AND($M$1=2011,Beregningsark!$AQ10="1999-2012"),'Resultat 2005-2012'!J10*SUM($AD$16:$AE$16)/2,IF(AND($M$1=2012,Beregningsark!$AQ10="1999-2012"),'Resultat 2005-2012'!J10*$AE$16,""))))))))))))))))</f>
        <v/>
      </c>
      <c r="K10" s="15" t="str">
        <f>IF('Resultat 2005-2012'!$R10="","",IF($M$1=2005,'Resultat 2005-2012'!K10,IF(AND($M$1=2006,Beregningsark!$AQ10="2005-2012"),'Resultat 2005-2012'!K10*SUM($Y$8:$AE$8)/7,IF(AND($M$1=2007,Beregningsark!$AQ10="2005-2012"),'Resultat 2005-2012'!K10*SUM($Z$8:$AE$8)/6,IF(AND($M$1=2008,Beregningsark!$AQ10="2005-2012"),'Resultat 2005-2012'!K10*SUM($AA$8:$AE$8)/5,IF(AND($M$1=2009,Beregningsark!$AQ10="2005-2012"),'Resultat 2005-2012'!K10*SUM($AB$8:$AE$8)/4,IF(AND($M$1=2010,Beregningsark!$AQ10="2005-2012"),'Resultat 2005-2012'!K10*SUM($AC$8:$AE$8)/3,IF(AND($M$1=2011,Beregningsark!$AQ10="2005-2012"),'Resultat 2005-2012'!K10*SUM($AD$8:$AE$8)/2,IF(AND($M$1=2012,Beregningsark!$AQ10="2005-2012"),'Resultat 2005-2012'!K10*$AE$8,IF(AND($M$1=2006,Beregningsark!$AQ10="1999-2012"),'Resultat 2005-2012'!K10*SUM($Y$17:$AE$17)/7,IF(AND($M$1=2007,Beregningsark!$AQ10="1999-2012"),'Resultat 2005-2012'!K10*SUM($Z$17:$AE$17)/6,IF(AND($M$1=2008,Beregningsark!$AQ10="1999-2012"),'Resultat 2005-2012'!K10*SUM($AA$17:$AE$17)/5,IF(AND($M$1=2009,Beregningsark!$AQ10="1999-2012"),'Resultat 2005-2012'!K10*SUM($AB$17:$AE$17)/4,IF(AND($M$1=2010,Beregningsark!$AQ10="1999-2012"),'Resultat 2005-2012'!K10*SUM($AC$17:$AE$17)/3,IF(AND($M$1=2011,Beregningsark!$AQ10="1999-2012"),'Resultat 2005-2012'!K10*SUM($AD$17:$AE$17)/2,IF(AND($M$1=2012,Beregningsark!$AQ10="1999-2012"),'Resultat 2005-2012'!K10*$AE$17,""))))))))))))))))</f>
        <v/>
      </c>
      <c r="L10" s="15" t="str">
        <f>IF('Resultat 2005-2012'!$R10="","",IF($M$1=2005,'Resultat 2005-2012'!L10,IF(AND($M$1=2006,Beregningsark!$AQ10="2005-2012"),'Resultat 2005-2012'!L10*SUM($Y$9:$AE$9)/7,IF(AND($M$1=2007,Beregningsark!$AQ10="2005-2012"),'Resultat 2005-2012'!L10*SUM($Z$9:$AE$9)/6,IF(AND($M$1=2008,Beregningsark!$AQ10="2005-2012"),'Resultat 2005-2012'!L10*SUM($AA$9:$AE$9)/5,IF(AND($M$1=2009,Beregningsark!$AQ10="2005-2012"),'Resultat 2005-2012'!L10*SUM($AB$9:$AE$9)/4,IF(AND($M$1=2010,Beregningsark!$AQ10="2005-2012"),'Resultat 2005-2012'!L10*SUM($AC$9:$AE$9)/3,IF(AND($M$1=2011,Beregningsark!$AQ10="2005-2012"),'Resultat 2005-2012'!L10*SUM($AD$9:$AE$9)/2,IF(AND($M$1=2012,Beregningsark!$AQ10="2005-2012"),'Resultat 2005-2012'!L10*$AE$9,IF(AND($M$1=2006,Beregningsark!$AQ10="1999-2012"),'Resultat 2005-2012'!L10*SUM($Y$18:$AE$18)/7,IF(AND($M$1=2007,Beregningsark!$AQ10="1999-2012"),'Resultat 2005-2012'!L10*SUM($Z$18:$AE$18)/6,IF(AND($M$1=2008,Beregningsark!$AQ10="1999-2012"),'Resultat 2005-2012'!L10*SUM($AA$18:$AE$18)/5,IF(AND($M$1=2009,Beregningsark!$AQ10="1999-2012"),'Resultat 2005-2012'!L10*SUM($AB$18:$AE$18)/4,IF(AND($M$1=2010,Beregningsark!$AQ10="1999-2012"),'Resultat 2005-2012'!L10*SUM($AC$18:$AE$18)/3,IF(AND($M$1=2011,Beregningsark!$AQ10="1999-2012"),'Resultat 2005-2012'!L10*SUM($AD$18:$AE$18)/2,IF(AND($M$1=2012,Beregningsark!$AQ10="1999-2012"),'Resultat 2005-2012'!L10*$AE$18,""))))))))))))))))</f>
        <v/>
      </c>
      <c r="M10" s="15" t="str">
        <f t="shared" si="0"/>
        <v/>
      </c>
      <c r="N10" s="15" t="str">
        <f>IF('Resultat 2005-2012'!$R10="","",IF($M$1=2005,'Resultat 2005-2012'!N10,IF(AND($M$1=2006,Beregningsark!$AQ10="2005-2012"),'Resultat 2005-2012'!N10*SUM($Y$10:$AE$10)/7,IF(AND($M$1=2007,Beregningsark!$AQ10="2005-2012"),'Resultat 2005-2012'!N10*SUM($Z$10:$AE$10)/6,IF(AND($M$1=2008,Beregningsark!$AQ10="2005-2012"),'Resultat 2005-2012'!N10*SUM($AA$10:$AE$10)/5,IF(AND($M$1=2009,Beregningsark!$AQ10="2005-2012"),'Resultat 2005-2012'!N10*SUM($AB$10:$AE$10)/4,IF(AND($M$1=2010,Beregningsark!$AQ10="2005-2012"),'Resultat 2005-2012'!N10*SUM($AC$10:$AE$10)/3,IF(AND($M$1=2011,Beregningsark!$AQ10="2005-2012"),'Resultat 2005-2012'!N10*SUM($AD$10:$AE$10)/2,IF(AND($M$1=2012,Beregningsark!$AQ10="2005-2012"),'Resultat 2005-2012'!N10*$AE$10,IF(AND($M$1=2006,Beregningsark!$AQ10="1999-2012"),'Resultat 2005-2012'!N10*SUM($Y$16:$AE$16)/7,IF(AND($M$1=2007,Beregningsark!$AQ10="1999-2012"),'Resultat 2005-2012'!N10*SUM($Z$16:$AE$16)/6,IF(AND($M$1=2008,Beregningsark!$AQ10="1999-2012"),'Resultat 2005-2012'!N10*SUM($AA$16:$AE$16)/5,IF(AND($M$1=2009,Beregningsark!$AQ10="1999-2012"),'Resultat 2005-2012'!N10*SUM($AB$16:$AE$16)/4,IF(AND($M$1=2010,Beregningsark!$AQ10="1999-2012"),'Resultat 2005-2012'!N10*SUM($AC$16:$AE$16)/3,IF(AND($M$1=2011,Beregningsark!$AQ10="1999-2012"),'Resultat 2005-2012'!N10*SUM($AD$16:$AE$16)/2,IF(AND($M$1=2012,Beregningsark!$AQ10="1999-2012"),'Resultat 2005-2012'!N10*$AE$16,""))))))))))))))))</f>
        <v/>
      </c>
      <c r="O10" s="15" t="str">
        <f>IF('Resultat 2005-2012'!$R10="","",IF($M$1=2005,'Resultat 2005-2012'!O10,IF(AND($M$1=2006,Beregningsark!$AQ10="2005-2012"),'Resultat 2005-2012'!O10*SUM($Y$10:$AE$10)/7,IF(AND($M$1=2007,Beregningsark!$AQ10="2005-2012"),'Resultat 2005-2012'!O10*SUM($Z$10:$AE$10)/6,IF(AND($M$1=2008,Beregningsark!$AQ10="2005-2012"),'Resultat 2005-2012'!O10*SUM($AA$10:$AE$10)/5,IF(AND($M$1=2009,Beregningsark!$AQ10="2005-2012"),'Resultat 2005-2012'!O10*SUM($AB$10:$AE$10)/4,IF(AND($M$1=2010,Beregningsark!$AQ10="2005-2012"),'Resultat 2005-2012'!O10*SUM($AC$10:$AE$10)/3,IF(AND($M$1=2011,Beregningsark!$AQ10="2005-2012"),'Resultat 2005-2012'!O10*SUM($AD$10:$AE$10)/2,IF(AND($M$1=2012,Beregningsark!$AQ10="2005-2012"),'Resultat 2005-2012'!O10*$AE$10,IF(AND($M$1=2006,Beregningsark!$AQ10="1999-2012"),'Resultat 2005-2012'!O10*SUM($Y$16:$AE$16)/7,IF(AND($M$1=2007,Beregningsark!$AQ10="1999-2012"),'Resultat 2005-2012'!O10*SUM($Z$16:$AE$16)/6,IF(AND($M$1=2008,Beregningsark!$AQ10="1999-2012"),'Resultat 2005-2012'!O10*SUM($AA$16:$AE$16)/5,IF(AND($M$1=2009,Beregningsark!$AQ10="1999-2012"),'Resultat 2005-2012'!O10*SUM($AB$16:$AE$16)/4,IF(AND($M$1=2010,Beregningsark!$AQ10="1999-2012"),'Resultat 2005-2012'!O10*SUM($AC$16:$AE$16)/3,IF(AND($M$1=2011,Beregningsark!$AQ10="1999-2012"),'Resultat 2005-2012'!O10*SUM($AD$16:$AE$16)/2,IF(AND($M$1=2012,Beregningsark!$AQ10="1999-2012"),'Resultat 2005-2012'!O10*$AE$16,""))))))))))))))))</f>
        <v/>
      </c>
      <c r="P10" s="15" t="str">
        <f>IF('Resultat 2005-2012'!$R10="","",IF($M$1=2005,'Resultat 2005-2012'!P10,IF(AND($M$1=2006,Beregningsark!$AQ10="2005-2012"),'Resultat 2005-2012'!P10*SUM($Y$11:$AE$11)/7,IF(AND($M$1=2007,Beregningsark!$AQ10="2005-2012"),'Resultat 2005-2012'!P10*SUM($Z$11:$AE$11)/6,IF(AND($M$1=2008,Beregningsark!$AQ10="2005-2012"),'Resultat 2005-2012'!P10*SUM($AA$11:$AE$11)/5,IF(AND($M$1=2009,Beregningsark!$AQ10="2005-2012"),'Resultat 2005-2012'!P10*SUM($AB$11:$AE$11)/4,IF(AND($M$1=2010,Beregningsark!$AQ10="2005-2012"),'Resultat 2005-2012'!P10*SUM($AC$11:$AE$11)/3,IF(AND($M$1=2011,Beregningsark!$AQ10="2005-2012"),'Resultat 2005-2012'!P10*SUM($AD$11:$AE$11)/2,IF(AND($M$1=2012,Beregningsark!$AQ10="2005-2012"),'Resultat 2005-2012'!P10*$AE$11,IF(AND($M$1=2006,Beregningsark!$AQ10="1999-2012"),'Resultat 2005-2012'!P10*SUM($Y$16:$AE$16)/7,IF(AND($M$1=2007,Beregningsark!$AQ10="1999-2012"),'Resultat 2005-2012'!P10*SUM($Z$16:$AE$16)/6,IF(AND($M$1=2008,Beregningsark!$AQ10="1999-2012"),'Resultat 2005-2012'!P10*SUM($AA$16:$AE$16)/5,IF(AND($M$1=2009,Beregningsark!$AQ10="1999-2012"),'Resultat 2005-2012'!P10*SUM($AB$16:$AE$16)/4,IF(AND($M$1=2010,Beregningsark!$AQ10="1999-2012"),'Resultat 2005-2012'!P10*SUM($AC$16:$AE$16)/3,IF(AND($M$1=2011,Beregningsark!$AQ10="1999-2012"),'Resultat 2005-2012'!P10*SUM($AD$16:$AE$16)/2,IF(AND($M$1=2012,Beregningsark!$AQ10="1999-2012"),'Resultat 2005-2012'!P10*$AE$16,""))))))))))))))))</f>
        <v/>
      </c>
      <c r="Q10" s="15" t="str">
        <f t="shared" si="1"/>
        <v/>
      </c>
      <c r="R10" s="17" t="str">
        <f t="shared" si="2"/>
        <v/>
      </c>
      <c r="U10" s="4">
        <v>2008</v>
      </c>
      <c r="W10" s="4" t="s">
        <v>87</v>
      </c>
      <c r="X10" s="4">
        <v>1.4624107470357102</v>
      </c>
      <c r="Y10" s="4">
        <v>0.99320943141422124</v>
      </c>
      <c r="Z10" s="4">
        <v>1.3034130805677901</v>
      </c>
      <c r="AA10" s="4">
        <v>0.90645514692852069</v>
      </c>
      <c r="AB10" s="4">
        <v>1.0855494567861512</v>
      </c>
      <c r="AC10" s="4">
        <v>0.87527799946872775</v>
      </c>
      <c r="AD10" s="4">
        <v>0.81831025503465327</v>
      </c>
      <c r="AE10" s="4">
        <v>0.55537388276422417</v>
      </c>
    </row>
    <row r="11" spans="1:47" x14ac:dyDescent="0.25">
      <c r="A11" s="4" t="str">
        <f>IF(Inddata!A26="","",Inddata!A26)</f>
        <v/>
      </c>
      <c r="B11" s="4" t="str">
        <f>IF(Inddata!B26="","",Inddata!B26)</f>
        <v/>
      </c>
      <c r="C11" s="4" t="str">
        <f>IF(Inddata!C26="","",Inddata!C26)</f>
        <v/>
      </c>
      <c r="D11" s="4" t="str">
        <f>IF(Inddata!D26="","",Inddata!D26)</f>
        <v/>
      </c>
      <c r="E11" s="4" t="str">
        <f>IF(Inddata!E26="","",Inddata!E26)</f>
        <v/>
      </c>
      <c r="F11" s="4" t="str">
        <f>IF(Inddata!F26="","",Inddata!F26)</f>
        <v/>
      </c>
      <c r="G11" s="4">
        <f>IF(Inddata!G26="","",Inddata!G26)</f>
        <v>0</v>
      </c>
      <c r="H11" s="4" t="str">
        <f>IF(Inddata!H26&gt;0.5,Inddata!H26,"")</f>
        <v/>
      </c>
      <c r="I11" s="4" t="str">
        <f>IF(Inddata!I26="","",Inddata!I26)</f>
        <v/>
      </c>
      <c r="J11" s="15" t="str">
        <f>IF('Resultat 2005-2012'!$R11="","",IF($M$1=2005,'Resultat 2005-2012'!J11,IF(AND($M$1=2006,Beregningsark!$AQ11="2005-2012"),'Resultat 2005-2012'!J11*SUM($Y$7:$AE$7)/7,IF(AND($M$1=2007,Beregningsark!$AQ11="2005-2012"),'Resultat 2005-2012'!J11*SUM($Z$7:$AE$7)/6,IF(AND($M$1=2008,Beregningsark!$AQ11="2005-2012"),'Resultat 2005-2012'!J11*SUM($AA$7:$AE$7)/5,IF(AND($M$1=2009,Beregningsark!$AQ11="2005-2012"),'Resultat 2005-2012'!J11*SUM($AB$7:$AE$7)/4,IF(AND($M$1=2010,Beregningsark!$AQ11="2005-2012"),'Resultat 2005-2012'!J11*SUM($AC$7:$AE$7)/3,IF(AND($M$1=2011,Beregningsark!$AQ11="2005-2012"),'Resultat 2005-2012'!J11*SUM($AD$7:$AE$7)/2,IF(AND($M$1=2012,Beregningsark!$AQ11="2005-2012"),'Resultat 2005-2012'!J11*$AE$7,IF(AND($M$1=2006,Beregningsark!$AQ11="1999-2012"),'Resultat 2005-2012'!J11*SUM($Y$16:$AE$16)/7,IF(AND($M$1=2007,Beregningsark!$AQ11="1999-2012"),'Resultat 2005-2012'!J11*SUM($Z$16:$AE$16)/6,IF(AND($M$1=2008,Beregningsark!$AQ11="1999-2012"),'Resultat 2005-2012'!J11*SUM($AA$16:$AE$16)/5,IF(AND($M$1=2009,Beregningsark!$AQ11="1999-2012"),'Resultat 2005-2012'!J11*SUM($AB$16:$AE$16)/4,IF(AND($M$1=2010,Beregningsark!$AQ11="1999-2012"),'Resultat 2005-2012'!J11*SUM($AC$16:$AE$16)/3,IF(AND($M$1=2011,Beregningsark!$AQ11="1999-2012"),'Resultat 2005-2012'!J11*SUM($AD$16:$AE$16)/2,IF(AND($M$1=2012,Beregningsark!$AQ11="1999-2012"),'Resultat 2005-2012'!J11*$AE$16,""))))))))))))))))</f>
        <v/>
      </c>
      <c r="K11" s="15" t="str">
        <f>IF('Resultat 2005-2012'!$R11="","",IF($M$1=2005,'Resultat 2005-2012'!K11,IF(AND($M$1=2006,Beregningsark!$AQ11="2005-2012"),'Resultat 2005-2012'!K11*SUM($Y$8:$AE$8)/7,IF(AND($M$1=2007,Beregningsark!$AQ11="2005-2012"),'Resultat 2005-2012'!K11*SUM($Z$8:$AE$8)/6,IF(AND($M$1=2008,Beregningsark!$AQ11="2005-2012"),'Resultat 2005-2012'!K11*SUM($AA$8:$AE$8)/5,IF(AND($M$1=2009,Beregningsark!$AQ11="2005-2012"),'Resultat 2005-2012'!K11*SUM($AB$8:$AE$8)/4,IF(AND($M$1=2010,Beregningsark!$AQ11="2005-2012"),'Resultat 2005-2012'!K11*SUM($AC$8:$AE$8)/3,IF(AND($M$1=2011,Beregningsark!$AQ11="2005-2012"),'Resultat 2005-2012'!K11*SUM($AD$8:$AE$8)/2,IF(AND($M$1=2012,Beregningsark!$AQ11="2005-2012"),'Resultat 2005-2012'!K11*$AE$8,IF(AND($M$1=2006,Beregningsark!$AQ11="1999-2012"),'Resultat 2005-2012'!K11*SUM($Y$17:$AE$17)/7,IF(AND($M$1=2007,Beregningsark!$AQ11="1999-2012"),'Resultat 2005-2012'!K11*SUM($Z$17:$AE$17)/6,IF(AND($M$1=2008,Beregningsark!$AQ11="1999-2012"),'Resultat 2005-2012'!K11*SUM($AA$17:$AE$17)/5,IF(AND($M$1=2009,Beregningsark!$AQ11="1999-2012"),'Resultat 2005-2012'!K11*SUM($AB$17:$AE$17)/4,IF(AND($M$1=2010,Beregningsark!$AQ11="1999-2012"),'Resultat 2005-2012'!K11*SUM($AC$17:$AE$17)/3,IF(AND($M$1=2011,Beregningsark!$AQ11="1999-2012"),'Resultat 2005-2012'!K11*SUM($AD$17:$AE$17)/2,IF(AND($M$1=2012,Beregningsark!$AQ11="1999-2012"),'Resultat 2005-2012'!K11*$AE$17,""))))))))))))))))</f>
        <v/>
      </c>
      <c r="L11" s="15" t="str">
        <f>IF('Resultat 2005-2012'!$R11="","",IF($M$1=2005,'Resultat 2005-2012'!L11,IF(AND($M$1=2006,Beregningsark!$AQ11="2005-2012"),'Resultat 2005-2012'!L11*SUM($Y$9:$AE$9)/7,IF(AND($M$1=2007,Beregningsark!$AQ11="2005-2012"),'Resultat 2005-2012'!L11*SUM($Z$9:$AE$9)/6,IF(AND($M$1=2008,Beregningsark!$AQ11="2005-2012"),'Resultat 2005-2012'!L11*SUM($AA$9:$AE$9)/5,IF(AND($M$1=2009,Beregningsark!$AQ11="2005-2012"),'Resultat 2005-2012'!L11*SUM($AB$9:$AE$9)/4,IF(AND($M$1=2010,Beregningsark!$AQ11="2005-2012"),'Resultat 2005-2012'!L11*SUM($AC$9:$AE$9)/3,IF(AND($M$1=2011,Beregningsark!$AQ11="2005-2012"),'Resultat 2005-2012'!L11*SUM($AD$9:$AE$9)/2,IF(AND($M$1=2012,Beregningsark!$AQ11="2005-2012"),'Resultat 2005-2012'!L11*$AE$9,IF(AND($M$1=2006,Beregningsark!$AQ11="1999-2012"),'Resultat 2005-2012'!L11*SUM($Y$18:$AE$18)/7,IF(AND($M$1=2007,Beregningsark!$AQ11="1999-2012"),'Resultat 2005-2012'!L11*SUM($Z$18:$AE$18)/6,IF(AND($M$1=2008,Beregningsark!$AQ11="1999-2012"),'Resultat 2005-2012'!L11*SUM($AA$18:$AE$18)/5,IF(AND($M$1=2009,Beregningsark!$AQ11="1999-2012"),'Resultat 2005-2012'!L11*SUM($AB$18:$AE$18)/4,IF(AND($M$1=2010,Beregningsark!$AQ11="1999-2012"),'Resultat 2005-2012'!L11*SUM($AC$18:$AE$18)/3,IF(AND($M$1=2011,Beregningsark!$AQ11="1999-2012"),'Resultat 2005-2012'!L11*SUM($AD$18:$AE$18)/2,IF(AND($M$1=2012,Beregningsark!$AQ11="1999-2012"),'Resultat 2005-2012'!L11*$AE$18,""))))))))))))))))</f>
        <v/>
      </c>
      <c r="M11" s="15" t="str">
        <f t="shared" si="0"/>
        <v/>
      </c>
      <c r="N11" s="15" t="str">
        <f>IF('Resultat 2005-2012'!$R11="","",IF($M$1=2005,'Resultat 2005-2012'!N11,IF(AND($M$1=2006,Beregningsark!$AQ11="2005-2012"),'Resultat 2005-2012'!N11*SUM($Y$10:$AE$10)/7,IF(AND($M$1=2007,Beregningsark!$AQ11="2005-2012"),'Resultat 2005-2012'!N11*SUM($Z$10:$AE$10)/6,IF(AND($M$1=2008,Beregningsark!$AQ11="2005-2012"),'Resultat 2005-2012'!N11*SUM($AA$10:$AE$10)/5,IF(AND($M$1=2009,Beregningsark!$AQ11="2005-2012"),'Resultat 2005-2012'!N11*SUM($AB$10:$AE$10)/4,IF(AND($M$1=2010,Beregningsark!$AQ11="2005-2012"),'Resultat 2005-2012'!N11*SUM($AC$10:$AE$10)/3,IF(AND($M$1=2011,Beregningsark!$AQ11="2005-2012"),'Resultat 2005-2012'!N11*SUM($AD$10:$AE$10)/2,IF(AND($M$1=2012,Beregningsark!$AQ11="2005-2012"),'Resultat 2005-2012'!N11*$AE$10,IF(AND($M$1=2006,Beregningsark!$AQ11="1999-2012"),'Resultat 2005-2012'!N11*SUM($Y$16:$AE$16)/7,IF(AND($M$1=2007,Beregningsark!$AQ11="1999-2012"),'Resultat 2005-2012'!N11*SUM($Z$16:$AE$16)/6,IF(AND($M$1=2008,Beregningsark!$AQ11="1999-2012"),'Resultat 2005-2012'!N11*SUM($AA$16:$AE$16)/5,IF(AND($M$1=2009,Beregningsark!$AQ11="1999-2012"),'Resultat 2005-2012'!N11*SUM($AB$16:$AE$16)/4,IF(AND($M$1=2010,Beregningsark!$AQ11="1999-2012"),'Resultat 2005-2012'!N11*SUM($AC$16:$AE$16)/3,IF(AND($M$1=2011,Beregningsark!$AQ11="1999-2012"),'Resultat 2005-2012'!N11*SUM($AD$16:$AE$16)/2,IF(AND($M$1=2012,Beregningsark!$AQ11="1999-2012"),'Resultat 2005-2012'!N11*$AE$16,""))))))))))))))))</f>
        <v/>
      </c>
      <c r="O11" s="15" t="str">
        <f>IF('Resultat 2005-2012'!$R11="","",IF($M$1=2005,'Resultat 2005-2012'!O11,IF(AND($M$1=2006,Beregningsark!$AQ11="2005-2012"),'Resultat 2005-2012'!O11*SUM($Y$10:$AE$10)/7,IF(AND($M$1=2007,Beregningsark!$AQ11="2005-2012"),'Resultat 2005-2012'!O11*SUM($Z$10:$AE$10)/6,IF(AND($M$1=2008,Beregningsark!$AQ11="2005-2012"),'Resultat 2005-2012'!O11*SUM($AA$10:$AE$10)/5,IF(AND($M$1=2009,Beregningsark!$AQ11="2005-2012"),'Resultat 2005-2012'!O11*SUM($AB$10:$AE$10)/4,IF(AND($M$1=2010,Beregningsark!$AQ11="2005-2012"),'Resultat 2005-2012'!O11*SUM($AC$10:$AE$10)/3,IF(AND($M$1=2011,Beregningsark!$AQ11="2005-2012"),'Resultat 2005-2012'!O11*SUM($AD$10:$AE$10)/2,IF(AND($M$1=2012,Beregningsark!$AQ11="2005-2012"),'Resultat 2005-2012'!O11*$AE$10,IF(AND($M$1=2006,Beregningsark!$AQ11="1999-2012"),'Resultat 2005-2012'!O11*SUM($Y$16:$AE$16)/7,IF(AND($M$1=2007,Beregningsark!$AQ11="1999-2012"),'Resultat 2005-2012'!O11*SUM($Z$16:$AE$16)/6,IF(AND($M$1=2008,Beregningsark!$AQ11="1999-2012"),'Resultat 2005-2012'!O11*SUM($AA$16:$AE$16)/5,IF(AND($M$1=2009,Beregningsark!$AQ11="1999-2012"),'Resultat 2005-2012'!O11*SUM($AB$16:$AE$16)/4,IF(AND($M$1=2010,Beregningsark!$AQ11="1999-2012"),'Resultat 2005-2012'!O11*SUM($AC$16:$AE$16)/3,IF(AND($M$1=2011,Beregningsark!$AQ11="1999-2012"),'Resultat 2005-2012'!O11*SUM($AD$16:$AE$16)/2,IF(AND($M$1=2012,Beregningsark!$AQ11="1999-2012"),'Resultat 2005-2012'!O11*$AE$16,""))))))))))))))))</f>
        <v/>
      </c>
      <c r="P11" s="15" t="str">
        <f>IF('Resultat 2005-2012'!$R11="","",IF($M$1=2005,'Resultat 2005-2012'!P11,IF(AND($M$1=2006,Beregningsark!$AQ11="2005-2012"),'Resultat 2005-2012'!P11*SUM($Y$11:$AE$11)/7,IF(AND($M$1=2007,Beregningsark!$AQ11="2005-2012"),'Resultat 2005-2012'!P11*SUM($Z$11:$AE$11)/6,IF(AND($M$1=2008,Beregningsark!$AQ11="2005-2012"),'Resultat 2005-2012'!P11*SUM($AA$11:$AE$11)/5,IF(AND($M$1=2009,Beregningsark!$AQ11="2005-2012"),'Resultat 2005-2012'!P11*SUM($AB$11:$AE$11)/4,IF(AND($M$1=2010,Beregningsark!$AQ11="2005-2012"),'Resultat 2005-2012'!P11*SUM($AC$11:$AE$11)/3,IF(AND($M$1=2011,Beregningsark!$AQ11="2005-2012"),'Resultat 2005-2012'!P11*SUM($AD$11:$AE$11)/2,IF(AND($M$1=2012,Beregningsark!$AQ11="2005-2012"),'Resultat 2005-2012'!P11*$AE$11,IF(AND($M$1=2006,Beregningsark!$AQ11="1999-2012"),'Resultat 2005-2012'!P11*SUM($Y$16:$AE$16)/7,IF(AND($M$1=2007,Beregningsark!$AQ11="1999-2012"),'Resultat 2005-2012'!P11*SUM($Z$16:$AE$16)/6,IF(AND($M$1=2008,Beregningsark!$AQ11="1999-2012"),'Resultat 2005-2012'!P11*SUM($AA$16:$AE$16)/5,IF(AND($M$1=2009,Beregningsark!$AQ11="1999-2012"),'Resultat 2005-2012'!P11*SUM($AB$16:$AE$16)/4,IF(AND($M$1=2010,Beregningsark!$AQ11="1999-2012"),'Resultat 2005-2012'!P11*SUM($AC$16:$AE$16)/3,IF(AND($M$1=2011,Beregningsark!$AQ11="1999-2012"),'Resultat 2005-2012'!P11*SUM($AD$16:$AE$16)/2,IF(AND($M$1=2012,Beregningsark!$AQ11="1999-2012"),'Resultat 2005-2012'!P11*$AE$16,""))))))))))))))))</f>
        <v/>
      </c>
      <c r="Q11" s="15" t="str">
        <f t="shared" si="1"/>
        <v/>
      </c>
      <c r="R11" s="17" t="str">
        <f t="shared" si="2"/>
        <v/>
      </c>
      <c r="U11" s="4">
        <v>2009</v>
      </c>
      <c r="W11" s="4" t="s">
        <v>31</v>
      </c>
      <c r="X11" s="4">
        <v>1.3369280202521485</v>
      </c>
      <c r="Y11" s="4">
        <v>1.4215878625055809</v>
      </c>
      <c r="Z11" s="4">
        <v>1.3714580718495522</v>
      </c>
      <c r="AA11" s="4">
        <v>1.0894516103963368</v>
      </c>
      <c r="AB11" s="4">
        <v>0.80281936535165077</v>
      </c>
      <c r="AC11" s="4">
        <v>0.83826119368513785</v>
      </c>
      <c r="AD11" s="4">
        <v>0.62749125765996383</v>
      </c>
      <c r="AE11" s="4">
        <v>0.51200261829962834</v>
      </c>
    </row>
    <row r="12" spans="1:47" x14ac:dyDescent="0.25">
      <c r="A12" s="4" t="str">
        <f>IF(Inddata!A27="","",Inddata!A27)</f>
        <v/>
      </c>
      <c r="B12" s="4" t="str">
        <f>IF(Inddata!B27="","",Inddata!B27)</f>
        <v/>
      </c>
      <c r="C12" s="4" t="str">
        <f>IF(Inddata!C27="","",Inddata!C27)</f>
        <v/>
      </c>
      <c r="D12" s="4" t="str">
        <f>IF(Inddata!D27="","",Inddata!D27)</f>
        <v/>
      </c>
      <c r="E12" s="4" t="str">
        <f>IF(Inddata!E27="","",Inddata!E27)</f>
        <v/>
      </c>
      <c r="F12" s="4" t="str">
        <f>IF(Inddata!F27="","",Inddata!F27)</f>
        <v/>
      </c>
      <c r="G12" s="4">
        <f>IF(Inddata!G27="","",Inddata!G27)</f>
        <v>0</v>
      </c>
      <c r="H12" s="4" t="str">
        <f>IF(Inddata!H27&gt;0.5,Inddata!H27,"")</f>
        <v/>
      </c>
      <c r="I12" s="4" t="str">
        <f>IF(Inddata!I27="","",Inddata!I27)</f>
        <v/>
      </c>
      <c r="J12" s="15" t="str">
        <f>IF('Resultat 2005-2012'!$R12="","",IF($M$1=2005,'Resultat 2005-2012'!J12,IF(AND($M$1=2006,Beregningsark!$AQ12="2005-2012"),'Resultat 2005-2012'!J12*SUM($Y$7:$AE$7)/7,IF(AND($M$1=2007,Beregningsark!$AQ12="2005-2012"),'Resultat 2005-2012'!J12*SUM($Z$7:$AE$7)/6,IF(AND($M$1=2008,Beregningsark!$AQ12="2005-2012"),'Resultat 2005-2012'!J12*SUM($AA$7:$AE$7)/5,IF(AND($M$1=2009,Beregningsark!$AQ12="2005-2012"),'Resultat 2005-2012'!J12*SUM($AB$7:$AE$7)/4,IF(AND($M$1=2010,Beregningsark!$AQ12="2005-2012"),'Resultat 2005-2012'!J12*SUM($AC$7:$AE$7)/3,IF(AND($M$1=2011,Beregningsark!$AQ12="2005-2012"),'Resultat 2005-2012'!J12*SUM($AD$7:$AE$7)/2,IF(AND($M$1=2012,Beregningsark!$AQ12="2005-2012"),'Resultat 2005-2012'!J12*$AE$7,IF(AND($M$1=2006,Beregningsark!$AQ12="1999-2012"),'Resultat 2005-2012'!J12*SUM($Y$16:$AE$16)/7,IF(AND($M$1=2007,Beregningsark!$AQ12="1999-2012"),'Resultat 2005-2012'!J12*SUM($Z$16:$AE$16)/6,IF(AND($M$1=2008,Beregningsark!$AQ12="1999-2012"),'Resultat 2005-2012'!J12*SUM($AA$16:$AE$16)/5,IF(AND($M$1=2009,Beregningsark!$AQ12="1999-2012"),'Resultat 2005-2012'!J12*SUM($AB$16:$AE$16)/4,IF(AND($M$1=2010,Beregningsark!$AQ12="1999-2012"),'Resultat 2005-2012'!J12*SUM($AC$16:$AE$16)/3,IF(AND($M$1=2011,Beregningsark!$AQ12="1999-2012"),'Resultat 2005-2012'!J12*SUM($AD$16:$AE$16)/2,IF(AND($M$1=2012,Beregningsark!$AQ12="1999-2012"),'Resultat 2005-2012'!J12*$AE$16,""))))))))))))))))</f>
        <v/>
      </c>
      <c r="K12" s="15" t="str">
        <f>IF('Resultat 2005-2012'!$R12="","",IF($M$1=2005,'Resultat 2005-2012'!K12,IF(AND($M$1=2006,Beregningsark!$AQ12="2005-2012"),'Resultat 2005-2012'!K12*SUM($Y$8:$AE$8)/7,IF(AND($M$1=2007,Beregningsark!$AQ12="2005-2012"),'Resultat 2005-2012'!K12*SUM($Z$8:$AE$8)/6,IF(AND($M$1=2008,Beregningsark!$AQ12="2005-2012"),'Resultat 2005-2012'!K12*SUM($AA$8:$AE$8)/5,IF(AND($M$1=2009,Beregningsark!$AQ12="2005-2012"),'Resultat 2005-2012'!K12*SUM($AB$8:$AE$8)/4,IF(AND($M$1=2010,Beregningsark!$AQ12="2005-2012"),'Resultat 2005-2012'!K12*SUM($AC$8:$AE$8)/3,IF(AND($M$1=2011,Beregningsark!$AQ12="2005-2012"),'Resultat 2005-2012'!K12*SUM($AD$8:$AE$8)/2,IF(AND($M$1=2012,Beregningsark!$AQ12="2005-2012"),'Resultat 2005-2012'!K12*$AE$8,IF(AND($M$1=2006,Beregningsark!$AQ12="1999-2012"),'Resultat 2005-2012'!K12*SUM($Y$17:$AE$17)/7,IF(AND($M$1=2007,Beregningsark!$AQ12="1999-2012"),'Resultat 2005-2012'!K12*SUM($Z$17:$AE$17)/6,IF(AND($M$1=2008,Beregningsark!$AQ12="1999-2012"),'Resultat 2005-2012'!K12*SUM($AA$17:$AE$17)/5,IF(AND($M$1=2009,Beregningsark!$AQ12="1999-2012"),'Resultat 2005-2012'!K12*SUM($AB$17:$AE$17)/4,IF(AND($M$1=2010,Beregningsark!$AQ12="1999-2012"),'Resultat 2005-2012'!K12*SUM($AC$17:$AE$17)/3,IF(AND($M$1=2011,Beregningsark!$AQ12="1999-2012"),'Resultat 2005-2012'!K12*SUM($AD$17:$AE$17)/2,IF(AND($M$1=2012,Beregningsark!$AQ12="1999-2012"),'Resultat 2005-2012'!K12*$AE$17,""))))))))))))))))</f>
        <v/>
      </c>
      <c r="L12" s="15" t="str">
        <f>IF('Resultat 2005-2012'!$R12="","",IF($M$1=2005,'Resultat 2005-2012'!L12,IF(AND($M$1=2006,Beregningsark!$AQ12="2005-2012"),'Resultat 2005-2012'!L12*SUM($Y$9:$AE$9)/7,IF(AND($M$1=2007,Beregningsark!$AQ12="2005-2012"),'Resultat 2005-2012'!L12*SUM($Z$9:$AE$9)/6,IF(AND($M$1=2008,Beregningsark!$AQ12="2005-2012"),'Resultat 2005-2012'!L12*SUM($AA$9:$AE$9)/5,IF(AND($M$1=2009,Beregningsark!$AQ12="2005-2012"),'Resultat 2005-2012'!L12*SUM($AB$9:$AE$9)/4,IF(AND($M$1=2010,Beregningsark!$AQ12="2005-2012"),'Resultat 2005-2012'!L12*SUM($AC$9:$AE$9)/3,IF(AND($M$1=2011,Beregningsark!$AQ12="2005-2012"),'Resultat 2005-2012'!L12*SUM($AD$9:$AE$9)/2,IF(AND($M$1=2012,Beregningsark!$AQ12="2005-2012"),'Resultat 2005-2012'!L12*$AE$9,IF(AND($M$1=2006,Beregningsark!$AQ12="1999-2012"),'Resultat 2005-2012'!L12*SUM($Y$18:$AE$18)/7,IF(AND($M$1=2007,Beregningsark!$AQ12="1999-2012"),'Resultat 2005-2012'!L12*SUM($Z$18:$AE$18)/6,IF(AND($M$1=2008,Beregningsark!$AQ12="1999-2012"),'Resultat 2005-2012'!L12*SUM($AA$18:$AE$18)/5,IF(AND($M$1=2009,Beregningsark!$AQ12="1999-2012"),'Resultat 2005-2012'!L12*SUM($AB$18:$AE$18)/4,IF(AND($M$1=2010,Beregningsark!$AQ12="1999-2012"),'Resultat 2005-2012'!L12*SUM($AC$18:$AE$18)/3,IF(AND($M$1=2011,Beregningsark!$AQ12="1999-2012"),'Resultat 2005-2012'!L12*SUM($AD$18:$AE$18)/2,IF(AND($M$1=2012,Beregningsark!$AQ12="1999-2012"),'Resultat 2005-2012'!L12*$AE$18,""))))))))))))))))</f>
        <v/>
      </c>
      <c r="M12" s="15" t="str">
        <f t="shared" si="0"/>
        <v/>
      </c>
      <c r="N12" s="15" t="str">
        <f>IF('Resultat 2005-2012'!$R12="","",IF($M$1=2005,'Resultat 2005-2012'!N12,IF(AND($M$1=2006,Beregningsark!$AQ12="2005-2012"),'Resultat 2005-2012'!N12*SUM($Y$10:$AE$10)/7,IF(AND($M$1=2007,Beregningsark!$AQ12="2005-2012"),'Resultat 2005-2012'!N12*SUM($Z$10:$AE$10)/6,IF(AND($M$1=2008,Beregningsark!$AQ12="2005-2012"),'Resultat 2005-2012'!N12*SUM($AA$10:$AE$10)/5,IF(AND($M$1=2009,Beregningsark!$AQ12="2005-2012"),'Resultat 2005-2012'!N12*SUM($AB$10:$AE$10)/4,IF(AND($M$1=2010,Beregningsark!$AQ12="2005-2012"),'Resultat 2005-2012'!N12*SUM($AC$10:$AE$10)/3,IF(AND($M$1=2011,Beregningsark!$AQ12="2005-2012"),'Resultat 2005-2012'!N12*SUM($AD$10:$AE$10)/2,IF(AND($M$1=2012,Beregningsark!$AQ12="2005-2012"),'Resultat 2005-2012'!N12*$AE$10,IF(AND($M$1=2006,Beregningsark!$AQ12="1999-2012"),'Resultat 2005-2012'!N12*SUM($Y$16:$AE$16)/7,IF(AND($M$1=2007,Beregningsark!$AQ12="1999-2012"),'Resultat 2005-2012'!N12*SUM($Z$16:$AE$16)/6,IF(AND($M$1=2008,Beregningsark!$AQ12="1999-2012"),'Resultat 2005-2012'!N12*SUM($AA$16:$AE$16)/5,IF(AND($M$1=2009,Beregningsark!$AQ12="1999-2012"),'Resultat 2005-2012'!N12*SUM($AB$16:$AE$16)/4,IF(AND($M$1=2010,Beregningsark!$AQ12="1999-2012"),'Resultat 2005-2012'!N12*SUM($AC$16:$AE$16)/3,IF(AND($M$1=2011,Beregningsark!$AQ12="1999-2012"),'Resultat 2005-2012'!N12*SUM($AD$16:$AE$16)/2,IF(AND($M$1=2012,Beregningsark!$AQ12="1999-2012"),'Resultat 2005-2012'!N12*$AE$16,""))))))))))))))))</f>
        <v/>
      </c>
      <c r="O12" s="15" t="str">
        <f>IF('Resultat 2005-2012'!$R12="","",IF($M$1=2005,'Resultat 2005-2012'!O12,IF(AND($M$1=2006,Beregningsark!$AQ12="2005-2012"),'Resultat 2005-2012'!O12*SUM($Y$10:$AE$10)/7,IF(AND($M$1=2007,Beregningsark!$AQ12="2005-2012"),'Resultat 2005-2012'!O12*SUM($Z$10:$AE$10)/6,IF(AND($M$1=2008,Beregningsark!$AQ12="2005-2012"),'Resultat 2005-2012'!O12*SUM($AA$10:$AE$10)/5,IF(AND($M$1=2009,Beregningsark!$AQ12="2005-2012"),'Resultat 2005-2012'!O12*SUM($AB$10:$AE$10)/4,IF(AND($M$1=2010,Beregningsark!$AQ12="2005-2012"),'Resultat 2005-2012'!O12*SUM($AC$10:$AE$10)/3,IF(AND($M$1=2011,Beregningsark!$AQ12="2005-2012"),'Resultat 2005-2012'!O12*SUM($AD$10:$AE$10)/2,IF(AND($M$1=2012,Beregningsark!$AQ12="2005-2012"),'Resultat 2005-2012'!O12*$AE$10,IF(AND($M$1=2006,Beregningsark!$AQ12="1999-2012"),'Resultat 2005-2012'!O12*SUM($Y$16:$AE$16)/7,IF(AND($M$1=2007,Beregningsark!$AQ12="1999-2012"),'Resultat 2005-2012'!O12*SUM($Z$16:$AE$16)/6,IF(AND($M$1=2008,Beregningsark!$AQ12="1999-2012"),'Resultat 2005-2012'!O12*SUM($AA$16:$AE$16)/5,IF(AND($M$1=2009,Beregningsark!$AQ12="1999-2012"),'Resultat 2005-2012'!O12*SUM($AB$16:$AE$16)/4,IF(AND($M$1=2010,Beregningsark!$AQ12="1999-2012"),'Resultat 2005-2012'!O12*SUM($AC$16:$AE$16)/3,IF(AND($M$1=2011,Beregningsark!$AQ12="1999-2012"),'Resultat 2005-2012'!O12*SUM($AD$16:$AE$16)/2,IF(AND($M$1=2012,Beregningsark!$AQ12="1999-2012"),'Resultat 2005-2012'!O12*$AE$16,""))))))))))))))))</f>
        <v/>
      </c>
      <c r="P12" s="15" t="str">
        <f>IF('Resultat 2005-2012'!$R12="","",IF($M$1=2005,'Resultat 2005-2012'!P12,IF(AND($M$1=2006,Beregningsark!$AQ12="2005-2012"),'Resultat 2005-2012'!P12*SUM($Y$11:$AE$11)/7,IF(AND($M$1=2007,Beregningsark!$AQ12="2005-2012"),'Resultat 2005-2012'!P12*SUM($Z$11:$AE$11)/6,IF(AND($M$1=2008,Beregningsark!$AQ12="2005-2012"),'Resultat 2005-2012'!P12*SUM($AA$11:$AE$11)/5,IF(AND($M$1=2009,Beregningsark!$AQ12="2005-2012"),'Resultat 2005-2012'!P12*SUM($AB$11:$AE$11)/4,IF(AND($M$1=2010,Beregningsark!$AQ12="2005-2012"),'Resultat 2005-2012'!P12*SUM($AC$11:$AE$11)/3,IF(AND($M$1=2011,Beregningsark!$AQ12="2005-2012"),'Resultat 2005-2012'!P12*SUM($AD$11:$AE$11)/2,IF(AND($M$1=2012,Beregningsark!$AQ12="2005-2012"),'Resultat 2005-2012'!P12*$AE$11,IF(AND($M$1=2006,Beregningsark!$AQ12="1999-2012"),'Resultat 2005-2012'!P12*SUM($Y$16:$AE$16)/7,IF(AND($M$1=2007,Beregningsark!$AQ12="1999-2012"),'Resultat 2005-2012'!P12*SUM($Z$16:$AE$16)/6,IF(AND($M$1=2008,Beregningsark!$AQ12="1999-2012"),'Resultat 2005-2012'!P12*SUM($AA$16:$AE$16)/5,IF(AND($M$1=2009,Beregningsark!$AQ12="1999-2012"),'Resultat 2005-2012'!P12*SUM($AB$16:$AE$16)/4,IF(AND($M$1=2010,Beregningsark!$AQ12="1999-2012"),'Resultat 2005-2012'!P12*SUM($AC$16:$AE$16)/3,IF(AND($M$1=2011,Beregningsark!$AQ12="1999-2012"),'Resultat 2005-2012'!P12*SUM($AD$16:$AE$16)/2,IF(AND($M$1=2012,Beregningsark!$AQ12="1999-2012"),'Resultat 2005-2012'!P12*$AE$16,""))))))))))))))))</f>
        <v/>
      </c>
      <c r="Q12" s="15" t="str">
        <f t="shared" si="1"/>
        <v/>
      </c>
      <c r="R12" s="17" t="str">
        <f t="shared" si="2"/>
        <v/>
      </c>
      <c r="U12" s="4">
        <v>2010</v>
      </c>
    </row>
    <row r="13" spans="1:47" x14ac:dyDescent="0.25">
      <c r="A13" s="4" t="str">
        <f>IF(Inddata!A28="","",Inddata!A28)</f>
        <v/>
      </c>
      <c r="B13" s="4" t="str">
        <f>IF(Inddata!B28="","",Inddata!B28)</f>
        <v/>
      </c>
      <c r="C13" s="4" t="str">
        <f>IF(Inddata!C28="","",Inddata!C28)</f>
        <v/>
      </c>
      <c r="D13" s="4" t="str">
        <f>IF(Inddata!D28="","",Inddata!D28)</f>
        <v/>
      </c>
      <c r="E13" s="4" t="str">
        <f>IF(Inddata!E28="","",Inddata!E28)</f>
        <v/>
      </c>
      <c r="F13" s="4" t="str">
        <f>IF(Inddata!F28="","",Inddata!F28)</f>
        <v/>
      </c>
      <c r="G13" s="4">
        <f>IF(Inddata!G28="","",Inddata!G28)</f>
        <v>0</v>
      </c>
      <c r="H13" s="4" t="str">
        <f>IF(Inddata!H28&gt;0.5,Inddata!H28,"")</f>
        <v/>
      </c>
      <c r="I13" s="4" t="str">
        <f>IF(Inddata!I28="","",Inddata!I28)</f>
        <v/>
      </c>
      <c r="J13" s="15" t="str">
        <f>IF('Resultat 2005-2012'!$R13="","",IF($M$1=2005,'Resultat 2005-2012'!J13,IF(AND($M$1=2006,Beregningsark!$AQ13="2005-2012"),'Resultat 2005-2012'!J13*SUM($Y$7:$AE$7)/7,IF(AND($M$1=2007,Beregningsark!$AQ13="2005-2012"),'Resultat 2005-2012'!J13*SUM($Z$7:$AE$7)/6,IF(AND($M$1=2008,Beregningsark!$AQ13="2005-2012"),'Resultat 2005-2012'!J13*SUM($AA$7:$AE$7)/5,IF(AND($M$1=2009,Beregningsark!$AQ13="2005-2012"),'Resultat 2005-2012'!J13*SUM($AB$7:$AE$7)/4,IF(AND($M$1=2010,Beregningsark!$AQ13="2005-2012"),'Resultat 2005-2012'!J13*SUM($AC$7:$AE$7)/3,IF(AND($M$1=2011,Beregningsark!$AQ13="2005-2012"),'Resultat 2005-2012'!J13*SUM($AD$7:$AE$7)/2,IF(AND($M$1=2012,Beregningsark!$AQ13="2005-2012"),'Resultat 2005-2012'!J13*$AE$7,IF(AND($M$1=2006,Beregningsark!$AQ13="1999-2012"),'Resultat 2005-2012'!J13*SUM($Y$16:$AE$16)/7,IF(AND($M$1=2007,Beregningsark!$AQ13="1999-2012"),'Resultat 2005-2012'!J13*SUM($Z$16:$AE$16)/6,IF(AND($M$1=2008,Beregningsark!$AQ13="1999-2012"),'Resultat 2005-2012'!J13*SUM($AA$16:$AE$16)/5,IF(AND($M$1=2009,Beregningsark!$AQ13="1999-2012"),'Resultat 2005-2012'!J13*SUM($AB$16:$AE$16)/4,IF(AND($M$1=2010,Beregningsark!$AQ13="1999-2012"),'Resultat 2005-2012'!J13*SUM($AC$16:$AE$16)/3,IF(AND($M$1=2011,Beregningsark!$AQ13="1999-2012"),'Resultat 2005-2012'!J13*SUM($AD$16:$AE$16)/2,IF(AND($M$1=2012,Beregningsark!$AQ13="1999-2012"),'Resultat 2005-2012'!J13*$AE$16,""))))))))))))))))</f>
        <v/>
      </c>
      <c r="K13" s="15" t="str">
        <f>IF('Resultat 2005-2012'!$R13="","",IF($M$1=2005,'Resultat 2005-2012'!K13,IF(AND($M$1=2006,Beregningsark!$AQ13="2005-2012"),'Resultat 2005-2012'!K13*SUM($Y$8:$AE$8)/7,IF(AND($M$1=2007,Beregningsark!$AQ13="2005-2012"),'Resultat 2005-2012'!K13*SUM($Z$8:$AE$8)/6,IF(AND($M$1=2008,Beregningsark!$AQ13="2005-2012"),'Resultat 2005-2012'!K13*SUM($AA$8:$AE$8)/5,IF(AND($M$1=2009,Beregningsark!$AQ13="2005-2012"),'Resultat 2005-2012'!K13*SUM($AB$8:$AE$8)/4,IF(AND($M$1=2010,Beregningsark!$AQ13="2005-2012"),'Resultat 2005-2012'!K13*SUM($AC$8:$AE$8)/3,IF(AND($M$1=2011,Beregningsark!$AQ13="2005-2012"),'Resultat 2005-2012'!K13*SUM($AD$8:$AE$8)/2,IF(AND($M$1=2012,Beregningsark!$AQ13="2005-2012"),'Resultat 2005-2012'!K13*$AE$8,IF(AND($M$1=2006,Beregningsark!$AQ13="1999-2012"),'Resultat 2005-2012'!K13*SUM($Y$17:$AE$17)/7,IF(AND($M$1=2007,Beregningsark!$AQ13="1999-2012"),'Resultat 2005-2012'!K13*SUM($Z$17:$AE$17)/6,IF(AND($M$1=2008,Beregningsark!$AQ13="1999-2012"),'Resultat 2005-2012'!K13*SUM($AA$17:$AE$17)/5,IF(AND($M$1=2009,Beregningsark!$AQ13="1999-2012"),'Resultat 2005-2012'!K13*SUM($AB$17:$AE$17)/4,IF(AND($M$1=2010,Beregningsark!$AQ13="1999-2012"),'Resultat 2005-2012'!K13*SUM($AC$17:$AE$17)/3,IF(AND($M$1=2011,Beregningsark!$AQ13="1999-2012"),'Resultat 2005-2012'!K13*SUM($AD$17:$AE$17)/2,IF(AND($M$1=2012,Beregningsark!$AQ13="1999-2012"),'Resultat 2005-2012'!K13*$AE$17,""))))))))))))))))</f>
        <v/>
      </c>
      <c r="L13" s="15" t="str">
        <f>IF('Resultat 2005-2012'!$R13="","",IF($M$1=2005,'Resultat 2005-2012'!L13,IF(AND($M$1=2006,Beregningsark!$AQ13="2005-2012"),'Resultat 2005-2012'!L13*SUM($Y$9:$AE$9)/7,IF(AND($M$1=2007,Beregningsark!$AQ13="2005-2012"),'Resultat 2005-2012'!L13*SUM($Z$9:$AE$9)/6,IF(AND($M$1=2008,Beregningsark!$AQ13="2005-2012"),'Resultat 2005-2012'!L13*SUM($AA$9:$AE$9)/5,IF(AND($M$1=2009,Beregningsark!$AQ13="2005-2012"),'Resultat 2005-2012'!L13*SUM($AB$9:$AE$9)/4,IF(AND($M$1=2010,Beregningsark!$AQ13="2005-2012"),'Resultat 2005-2012'!L13*SUM($AC$9:$AE$9)/3,IF(AND($M$1=2011,Beregningsark!$AQ13="2005-2012"),'Resultat 2005-2012'!L13*SUM($AD$9:$AE$9)/2,IF(AND($M$1=2012,Beregningsark!$AQ13="2005-2012"),'Resultat 2005-2012'!L13*$AE$9,IF(AND($M$1=2006,Beregningsark!$AQ13="1999-2012"),'Resultat 2005-2012'!L13*SUM($Y$18:$AE$18)/7,IF(AND($M$1=2007,Beregningsark!$AQ13="1999-2012"),'Resultat 2005-2012'!L13*SUM($Z$18:$AE$18)/6,IF(AND($M$1=2008,Beregningsark!$AQ13="1999-2012"),'Resultat 2005-2012'!L13*SUM($AA$18:$AE$18)/5,IF(AND($M$1=2009,Beregningsark!$AQ13="1999-2012"),'Resultat 2005-2012'!L13*SUM($AB$18:$AE$18)/4,IF(AND($M$1=2010,Beregningsark!$AQ13="1999-2012"),'Resultat 2005-2012'!L13*SUM($AC$18:$AE$18)/3,IF(AND($M$1=2011,Beregningsark!$AQ13="1999-2012"),'Resultat 2005-2012'!L13*SUM($AD$18:$AE$18)/2,IF(AND($M$1=2012,Beregningsark!$AQ13="1999-2012"),'Resultat 2005-2012'!L13*$AE$18,""))))))))))))))))</f>
        <v/>
      </c>
      <c r="M13" s="15" t="str">
        <f t="shared" si="0"/>
        <v/>
      </c>
      <c r="N13" s="15" t="str">
        <f>IF('Resultat 2005-2012'!$R13="","",IF($M$1=2005,'Resultat 2005-2012'!N13,IF(AND($M$1=2006,Beregningsark!$AQ13="2005-2012"),'Resultat 2005-2012'!N13*SUM($Y$10:$AE$10)/7,IF(AND($M$1=2007,Beregningsark!$AQ13="2005-2012"),'Resultat 2005-2012'!N13*SUM($Z$10:$AE$10)/6,IF(AND($M$1=2008,Beregningsark!$AQ13="2005-2012"),'Resultat 2005-2012'!N13*SUM($AA$10:$AE$10)/5,IF(AND($M$1=2009,Beregningsark!$AQ13="2005-2012"),'Resultat 2005-2012'!N13*SUM($AB$10:$AE$10)/4,IF(AND($M$1=2010,Beregningsark!$AQ13="2005-2012"),'Resultat 2005-2012'!N13*SUM($AC$10:$AE$10)/3,IF(AND($M$1=2011,Beregningsark!$AQ13="2005-2012"),'Resultat 2005-2012'!N13*SUM($AD$10:$AE$10)/2,IF(AND($M$1=2012,Beregningsark!$AQ13="2005-2012"),'Resultat 2005-2012'!N13*$AE$10,IF(AND($M$1=2006,Beregningsark!$AQ13="1999-2012"),'Resultat 2005-2012'!N13*SUM($Y$16:$AE$16)/7,IF(AND($M$1=2007,Beregningsark!$AQ13="1999-2012"),'Resultat 2005-2012'!N13*SUM($Z$16:$AE$16)/6,IF(AND($M$1=2008,Beregningsark!$AQ13="1999-2012"),'Resultat 2005-2012'!N13*SUM($AA$16:$AE$16)/5,IF(AND($M$1=2009,Beregningsark!$AQ13="1999-2012"),'Resultat 2005-2012'!N13*SUM($AB$16:$AE$16)/4,IF(AND($M$1=2010,Beregningsark!$AQ13="1999-2012"),'Resultat 2005-2012'!N13*SUM($AC$16:$AE$16)/3,IF(AND($M$1=2011,Beregningsark!$AQ13="1999-2012"),'Resultat 2005-2012'!N13*SUM($AD$16:$AE$16)/2,IF(AND($M$1=2012,Beregningsark!$AQ13="1999-2012"),'Resultat 2005-2012'!N13*$AE$16,""))))))))))))))))</f>
        <v/>
      </c>
      <c r="O13" s="15" t="str">
        <f>IF('Resultat 2005-2012'!$R13="","",IF($M$1=2005,'Resultat 2005-2012'!O13,IF(AND($M$1=2006,Beregningsark!$AQ13="2005-2012"),'Resultat 2005-2012'!O13*SUM($Y$10:$AE$10)/7,IF(AND($M$1=2007,Beregningsark!$AQ13="2005-2012"),'Resultat 2005-2012'!O13*SUM($Z$10:$AE$10)/6,IF(AND($M$1=2008,Beregningsark!$AQ13="2005-2012"),'Resultat 2005-2012'!O13*SUM($AA$10:$AE$10)/5,IF(AND($M$1=2009,Beregningsark!$AQ13="2005-2012"),'Resultat 2005-2012'!O13*SUM($AB$10:$AE$10)/4,IF(AND($M$1=2010,Beregningsark!$AQ13="2005-2012"),'Resultat 2005-2012'!O13*SUM($AC$10:$AE$10)/3,IF(AND($M$1=2011,Beregningsark!$AQ13="2005-2012"),'Resultat 2005-2012'!O13*SUM($AD$10:$AE$10)/2,IF(AND($M$1=2012,Beregningsark!$AQ13="2005-2012"),'Resultat 2005-2012'!O13*$AE$10,IF(AND($M$1=2006,Beregningsark!$AQ13="1999-2012"),'Resultat 2005-2012'!O13*SUM($Y$16:$AE$16)/7,IF(AND($M$1=2007,Beregningsark!$AQ13="1999-2012"),'Resultat 2005-2012'!O13*SUM($Z$16:$AE$16)/6,IF(AND($M$1=2008,Beregningsark!$AQ13="1999-2012"),'Resultat 2005-2012'!O13*SUM($AA$16:$AE$16)/5,IF(AND($M$1=2009,Beregningsark!$AQ13="1999-2012"),'Resultat 2005-2012'!O13*SUM($AB$16:$AE$16)/4,IF(AND($M$1=2010,Beregningsark!$AQ13="1999-2012"),'Resultat 2005-2012'!O13*SUM($AC$16:$AE$16)/3,IF(AND($M$1=2011,Beregningsark!$AQ13="1999-2012"),'Resultat 2005-2012'!O13*SUM($AD$16:$AE$16)/2,IF(AND($M$1=2012,Beregningsark!$AQ13="1999-2012"),'Resultat 2005-2012'!O13*$AE$16,""))))))))))))))))</f>
        <v/>
      </c>
      <c r="P13" s="15" t="str">
        <f>IF('Resultat 2005-2012'!$R13="","",IF($M$1=2005,'Resultat 2005-2012'!P13,IF(AND($M$1=2006,Beregningsark!$AQ13="2005-2012"),'Resultat 2005-2012'!P13*SUM($Y$11:$AE$11)/7,IF(AND($M$1=2007,Beregningsark!$AQ13="2005-2012"),'Resultat 2005-2012'!P13*SUM($Z$11:$AE$11)/6,IF(AND($M$1=2008,Beregningsark!$AQ13="2005-2012"),'Resultat 2005-2012'!P13*SUM($AA$11:$AE$11)/5,IF(AND($M$1=2009,Beregningsark!$AQ13="2005-2012"),'Resultat 2005-2012'!P13*SUM($AB$11:$AE$11)/4,IF(AND($M$1=2010,Beregningsark!$AQ13="2005-2012"),'Resultat 2005-2012'!P13*SUM($AC$11:$AE$11)/3,IF(AND($M$1=2011,Beregningsark!$AQ13="2005-2012"),'Resultat 2005-2012'!P13*SUM($AD$11:$AE$11)/2,IF(AND($M$1=2012,Beregningsark!$AQ13="2005-2012"),'Resultat 2005-2012'!P13*$AE$11,IF(AND($M$1=2006,Beregningsark!$AQ13="1999-2012"),'Resultat 2005-2012'!P13*SUM($Y$16:$AE$16)/7,IF(AND($M$1=2007,Beregningsark!$AQ13="1999-2012"),'Resultat 2005-2012'!P13*SUM($Z$16:$AE$16)/6,IF(AND($M$1=2008,Beregningsark!$AQ13="1999-2012"),'Resultat 2005-2012'!P13*SUM($AA$16:$AE$16)/5,IF(AND($M$1=2009,Beregningsark!$AQ13="1999-2012"),'Resultat 2005-2012'!P13*SUM($AB$16:$AE$16)/4,IF(AND($M$1=2010,Beregningsark!$AQ13="1999-2012"),'Resultat 2005-2012'!P13*SUM($AC$16:$AE$16)/3,IF(AND($M$1=2011,Beregningsark!$AQ13="1999-2012"),'Resultat 2005-2012'!P13*SUM($AD$16:$AE$16)/2,IF(AND($M$1=2012,Beregningsark!$AQ13="1999-2012"),'Resultat 2005-2012'!P13*$AE$16,""))))))))))))))))</f>
        <v/>
      </c>
      <c r="Q13" s="15" t="str">
        <f t="shared" si="1"/>
        <v/>
      </c>
      <c r="R13" s="17" t="str">
        <f t="shared" si="2"/>
        <v/>
      </c>
      <c r="U13" s="4">
        <v>2011</v>
      </c>
    </row>
    <row r="14" spans="1:47" x14ac:dyDescent="0.25">
      <c r="A14" s="4" t="str">
        <f>IF(Inddata!A29="","",Inddata!A29)</f>
        <v/>
      </c>
      <c r="B14" s="4" t="str">
        <f>IF(Inddata!B29="","",Inddata!B29)</f>
        <v/>
      </c>
      <c r="C14" s="4" t="str">
        <f>IF(Inddata!C29="","",Inddata!C29)</f>
        <v/>
      </c>
      <c r="D14" s="4" t="str">
        <f>IF(Inddata!D29="","",Inddata!D29)</f>
        <v/>
      </c>
      <c r="E14" s="4" t="str">
        <f>IF(Inddata!E29="","",Inddata!E29)</f>
        <v/>
      </c>
      <c r="F14" s="4" t="str">
        <f>IF(Inddata!F29="","",Inddata!F29)</f>
        <v/>
      </c>
      <c r="G14" s="4">
        <f>IF(Inddata!G29="","",Inddata!G29)</f>
        <v>0</v>
      </c>
      <c r="H14" s="4" t="str">
        <f>IF(Inddata!H29&gt;0.5,Inddata!H29,"")</f>
        <v/>
      </c>
      <c r="I14" s="4" t="str">
        <f>IF(Inddata!I29="","",Inddata!I29)</f>
        <v/>
      </c>
      <c r="J14" s="15" t="str">
        <f>IF('Resultat 2005-2012'!$R14="","",IF($M$1=2005,'Resultat 2005-2012'!J14,IF(AND($M$1=2006,Beregningsark!$AQ14="2005-2012"),'Resultat 2005-2012'!J14*SUM($Y$7:$AE$7)/7,IF(AND($M$1=2007,Beregningsark!$AQ14="2005-2012"),'Resultat 2005-2012'!J14*SUM($Z$7:$AE$7)/6,IF(AND($M$1=2008,Beregningsark!$AQ14="2005-2012"),'Resultat 2005-2012'!J14*SUM($AA$7:$AE$7)/5,IF(AND($M$1=2009,Beregningsark!$AQ14="2005-2012"),'Resultat 2005-2012'!J14*SUM($AB$7:$AE$7)/4,IF(AND($M$1=2010,Beregningsark!$AQ14="2005-2012"),'Resultat 2005-2012'!J14*SUM($AC$7:$AE$7)/3,IF(AND($M$1=2011,Beregningsark!$AQ14="2005-2012"),'Resultat 2005-2012'!J14*SUM($AD$7:$AE$7)/2,IF(AND($M$1=2012,Beregningsark!$AQ14="2005-2012"),'Resultat 2005-2012'!J14*$AE$7,IF(AND($M$1=2006,Beregningsark!$AQ14="1999-2012"),'Resultat 2005-2012'!J14*SUM($Y$16:$AE$16)/7,IF(AND($M$1=2007,Beregningsark!$AQ14="1999-2012"),'Resultat 2005-2012'!J14*SUM($Z$16:$AE$16)/6,IF(AND($M$1=2008,Beregningsark!$AQ14="1999-2012"),'Resultat 2005-2012'!J14*SUM($AA$16:$AE$16)/5,IF(AND($M$1=2009,Beregningsark!$AQ14="1999-2012"),'Resultat 2005-2012'!J14*SUM($AB$16:$AE$16)/4,IF(AND($M$1=2010,Beregningsark!$AQ14="1999-2012"),'Resultat 2005-2012'!J14*SUM($AC$16:$AE$16)/3,IF(AND($M$1=2011,Beregningsark!$AQ14="1999-2012"),'Resultat 2005-2012'!J14*SUM($AD$16:$AE$16)/2,IF(AND($M$1=2012,Beregningsark!$AQ14="1999-2012"),'Resultat 2005-2012'!J14*$AE$16,""))))))))))))))))</f>
        <v/>
      </c>
      <c r="K14" s="15" t="str">
        <f>IF('Resultat 2005-2012'!$R14="","",IF($M$1=2005,'Resultat 2005-2012'!K14,IF(AND($M$1=2006,Beregningsark!$AQ14="2005-2012"),'Resultat 2005-2012'!K14*SUM($Y$8:$AE$8)/7,IF(AND($M$1=2007,Beregningsark!$AQ14="2005-2012"),'Resultat 2005-2012'!K14*SUM($Z$8:$AE$8)/6,IF(AND($M$1=2008,Beregningsark!$AQ14="2005-2012"),'Resultat 2005-2012'!K14*SUM($AA$8:$AE$8)/5,IF(AND($M$1=2009,Beregningsark!$AQ14="2005-2012"),'Resultat 2005-2012'!K14*SUM($AB$8:$AE$8)/4,IF(AND($M$1=2010,Beregningsark!$AQ14="2005-2012"),'Resultat 2005-2012'!K14*SUM($AC$8:$AE$8)/3,IF(AND($M$1=2011,Beregningsark!$AQ14="2005-2012"),'Resultat 2005-2012'!K14*SUM($AD$8:$AE$8)/2,IF(AND($M$1=2012,Beregningsark!$AQ14="2005-2012"),'Resultat 2005-2012'!K14*$AE$8,IF(AND($M$1=2006,Beregningsark!$AQ14="1999-2012"),'Resultat 2005-2012'!K14*SUM($Y$17:$AE$17)/7,IF(AND($M$1=2007,Beregningsark!$AQ14="1999-2012"),'Resultat 2005-2012'!K14*SUM($Z$17:$AE$17)/6,IF(AND($M$1=2008,Beregningsark!$AQ14="1999-2012"),'Resultat 2005-2012'!K14*SUM($AA$17:$AE$17)/5,IF(AND($M$1=2009,Beregningsark!$AQ14="1999-2012"),'Resultat 2005-2012'!K14*SUM($AB$17:$AE$17)/4,IF(AND($M$1=2010,Beregningsark!$AQ14="1999-2012"),'Resultat 2005-2012'!K14*SUM($AC$17:$AE$17)/3,IF(AND($M$1=2011,Beregningsark!$AQ14="1999-2012"),'Resultat 2005-2012'!K14*SUM($AD$17:$AE$17)/2,IF(AND($M$1=2012,Beregningsark!$AQ14="1999-2012"),'Resultat 2005-2012'!K14*$AE$17,""))))))))))))))))</f>
        <v/>
      </c>
      <c r="L14" s="15" t="str">
        <f>IF('Resultat 2005-2012'!$R14="","",IF($M$1=2005,'Resultat 2005-2012'!L14,IF(AND($M$1=2006,Beregningsark!$AQ14="2005-2012"),'Resultat 2005-2012'!L14*SUM($Y$9:$AE$9)/7,IF(AND($M$1=2007,Beregningsark!$AQ14="2005-2012"),'Resultat 2005-2012'!L14*SUM($Z$9:$AE$9)/6,IF(AND($M$1=2008,Beregningsark!$AQ14="2005-2012"),'Resultat 2005-2012'!L14*SUM($AA$9:$AE$9)/5,IF(AND($M$1=2009,Beregningsark!$AQ14="2005-2012"),'Resultat 2005-2012'!L14*SUM($AB$9:$AE$9)/4,IF(AND($M$1=2010,Beregningsark!$AQ14="2005-2012"),'Resultat 2005-2012'!L14*SUM($AC$9:$AE$9)/3,IF(AND($M$1=2011,Beregningsark!$AQ14="2005-2012"),'Resultat 2005-2012'!L14*SUM($AD$9:$AE$9)/2,IF(AND($M$1=2012,Beregningsark!$AQ14="2005-2012"),'Resultat 2005-2012'!L14*$AE$9,IF(AND($M$1=2006,Beregningsark!$AQ14="1999-2012"),'Resultat 2005-2012'!L14*SUM($Y$18:$AE$18)/7,IF(AND($M$1=2007,Beregningsark!$AQ14="1999-2012"),'Resultat 2005-2012'!L14*SUM($Z$18:$AE$18)/6,IF(AND($M$1=2008,Beregningsark!$AQ14="1999-2012"),'Resultat 2005-2012'!L14*SUM($AA$18:$AE$18)/5,IF(AND($M$1=2009,Beregningsark!$AQ14="1999-2012"),'Resultat 2005-2012'!L14*SUM($AB$18:$AE$18)/4,IF(AND($M$1=2010,Beregningsark!$AQ14="1999-2012"),'Resultat 2005-2012'!L14*SUM($AC$18:$AE$18)/3,IF(AND($M$1=2011,Beregningsark!$AQ14="1999-2012"),'Resultat 2005-2012'!L14*SUM($AD$18:$AE$18)/2,IF(AND($M$1=2012,Beregningsark!$AQ14="1999-2012"),'Resultat 2005-2012'!L14*$AE$18,""))))))))))))))))</f>
        <v/>
      </c>
      <c r="M14" s="15" t="str">
        <f t="shared" si="0"/>
        <v/>
      </c>
      <c r="N14" s="15" t="str">
        <f>IF('Resultat 2005-2012'!$R14="","",IF($M$1=2005,'Resultat 2005-2012'!N14,IF(AND($M$1=2006,Beregningsark!$AQ14="2005-2012"),'Resultat 2005-2012'!N14*SUM($Y$10:$AE$10)/7,IF(AND($M$1=2007,Beregningsark!$AQ14="2005-2012"),'Resultat 2005-2012'!N14*SUM($Z$10:$AE$10)/6,IF(AND($M$1=2008,Beregningsark!$AQ14="2005-2012"),'Resultat 2005-2012'!N14*SUM($AA$10:$AE$10)/5,IF(AND($M$1=2009,Beregningsark!$AQ14="2005-2012"),'Resultat 2005-2012'!N14*SUM($AB$10:$AE$10)/4,IF(AND($M$1=2010,Beregningsark!$AQ14="2005-2012"),'Resultat 2005-2012'!N14*SUM($AC$10:$AE$10)/3,IF(AND($M$1=2011,Beregningsark!$AQ14="2005-2012"),'Resultat 2005-2012'!N14*SUM($AD$10:$AE$10)/2,IF(AND($M$1=2012,Beregningsark!$AQ14="2005-2012"),'Resultat 2005-2012'!N14*$AE$10,IF(AND($M$1=2006,Beregningsark!$AQ14="1999-2012"),'Resultat 2005-2012'!N14*SUM($Y$16:$AE$16)/7,IF(AND($M$1=2007,Beregningsark!$AQ14="1999-2012"),'Resultat 2005-2012'!N14*SUM($Z$16:$AE$16)/6,IF(AND($M$1=2008,Beregningsark!$AQ14="1999-2012"),'Resultat 2005-2012'!N14*SUM($AA$16:$AE$16)/5,IF(AND($M$1=2009,Beregningsark!$AQ14="1999-2012"),'Resultat 2005-2012'!N14*SUM($AB$16:$AE$16)/4,IF(AND($M$1=2010,Beregningsark!$AQ14="1999-2012"),'Resultat 2005-2012'!N14*SUM($AC$16:$AE$16)/3,IF(AND($M$1=2011,Beregningsark!$AQ14="1999-2012"),'Resultat 2005-2012'!N14*SUM($AD$16:$AE$16)/2,IF(AND($M$1=2012,Beregningsark!$AQ14="1999-2012"),'Resultat 2005-2012'!N14*$AE$16,""))))))))))))))))</f>
        <v/>
      </c>
      <c r="O14" s="15" t="str">
        <f>IF('Resultat 2005-2012'!$R14="","",IF($M$1=2005,'Resultat 2005-2012'!O14,IF(AND($M$1=2006,Beregningsark!$AQ14="2005-2012"),'Resultat 2005-2012'!O14*SUM($Y$10:$AE$10)/7,IF(AND($M$1=2007,Beregningsark!$AQ14="2005-2012"),'Resultat 2005-2012'!O14*SUM($Z$10:$AE$10)/6,IF(AND($M$1=2008,Beregningsark!$AQ14="2005-2012"),'Resultat 2005-2012'!O14*SUM($AA$10:$AE$10)/5,IF(AND($M$1=2009,Beregningsark!$AQ14="2005-2012"),'Resultat 2005-2012'!O14*SUM($AB$10:$AE$10)/4,IF(AND($M$1=2010,Beregningsark!$AQ14="2005-2012"),'Resultat 2005-2012'!O14*SUM($AC$10:$AE$10)/3,IF(AND($M$1=2011,Beregningsark!$AQ14="2005-2012"),'Resultat 2005-2012'!O14*SUM($AD$10:$AE$10)/2,IF(AND($M$1=2012,Beregningsark!$AQ14="2005-2012"),'Resultat 2005-2012'!O14*$AE$10,IF(AND($M$1=2006,Beregningsark!$AQ14="1999-2012"),'Resultat 2005-2012'!O14*SUM($Y$16:$AE$16)/7,IF(AND($M$1=2007,Beregningsark!$AQ14="1999-2012"),'Resultat 2005-2012'!O14*SUM($Z$16:$AE$16)/6,IF(AND($M$1=2008,Beregningsark!$AQ14="1999-2012"),'Resultat 2005-2012'!O14*SUM($AA$16:$AE$16)/5,IF(AND($M$1=2009,Beregningsark!$AQ14="1999-2012"),'Resultat 2005-2012'!O14*SUM($AB$16:$AE$16)/4,IF(AND($M$1=2010,Beregningsark!$AQ14="1999-2012"),'Resultat 2005-2012'!O14*SUM($AC$16:$AE$16)/3,IF(AND($M$1=2011,Beregningsark!$AQ14="1999-2012"),'Resultat 2005-2012'!O14*SUM($AD$16:$AE$16)/2,IF(AND($M$1=2012,Beregningsark!$AQ14="1999-2012"),'Resultat 2005-2012'!O14*$AE$16,""))))))))))))))))</f>
        <v/>
      </c>
      <c r="P14" s="15" t="str">
        <f>IF('Resultat 2005-2012'!$R14="","",IF($M$1=2005,'Resultat 2005-2012'!P14,IF(AND($M$1=2006,Beregningsark!$AQ14="2005-2012"),'Resultat 2005-2012'!P14*SUM($Y$11:$AE$11)/7,IF(AND($M$1=2007,Beregningsark!$AQ14="2005-2012"),'Resultat 2005-2012'!P14*SUM($Z$11:$AE$11)/6,IF(AND($M$1=2008,Beregningsark!$AQ14="2005-2012"),'Resultat 2005-2012'!P14*SUM($AA$11:$AE$11)/5,IF(AND($M$1=2009,Beregningsark!$AQ14="2005-2012"),'Resultat 2005-2012'!P14*SUM($AB$11:$AE$11)/4,IF(AND($M$1=2010,Beregningsark!$AQ14="2005-2012"),'Resultat 2005-2012'!P14*SUM($AC$11:$AE$11)/3,IF(AND($M$1=2011,Beregningsark!$AQ14="2005-2012"),'Resultat 2005-2012'!P14*SUM($AD$11:$AE$11)/2,IF(AND($M$1=2012,Beregningsark!$AQ14="2005-2012"),'Resultat 2005-2012'!P14*$AE$11,IF(AND($M$1=2006,Beregningsark!$AQ14="1999-2012"),'Resultat 2005-2012'!P14*SUM($Y$16:$AE$16)/7,IF(AND($M$1=2007,Beregningsark!$AQ14="1999-2012"),'Resultat 2005-2012'!P14*SUM($Z$16:$AE$16)/6,IF(AND($M$1=2008,Beregningsark!$AQ14="1999-2012"),'Resultat 2005-2012'!P14*SUM($AA$16:$AE$16)/5,IF(AND($M$1=2009,Beregningsark!$AQ14="1999-2012"),'Resultat 2005-2012'!P14*SUM($AB$16:$AE$16)/4,IF(AND($M$1=2010,Beregningsark!$AQ14="1999-2012"),'Resultat 2005-2012'!P14*SUM($AC$16:$AE$16)/3,IF(AND($M$1=2011,Beregningsark!$AQ14="1999-2012"),'Resultat 2005-2012'!P14*SUM($AD$16:$AE$16)/2,IF(AND($M$1=2012,Beregningsark!$AQ14="1999-2012"),'Resultat 2005-2012'!P14*$AE$16,""))))))))))))))))</f>
        <v/>
      </c>
      <c r="Q14" s="15" t="str">
        <f t="shared" si="1"/>
        <v/>
      </c>
      <c r="R14" s="17" t="str">
        <f t="shared" si="2"/>
        <v/>
      </c>
      <c r="U14" s="4">
        <v>2012</v>
      </c>
      <c r="W14" s="4" t="s">
        <v>89</v>
      </c>
    </row>
    <row r="15" spans="1:47" x14ac:dyDescent="0.25">
      <c r="A15" s="4" t="str">
        <f>IF(Inddata!A30="","",Inddata!A30)</f>
        <v/>
      </c>
      <c r="B15" s="4" t="str">
        <f>IF(Inddata!B30="","",Inddata!B30)</f>
        <v/>
      </c>
      <c r="C15" s="4" t="str">
        <f>IF(Inddata!C30="","",Inddata!C30)</f>
        <v/>
      </c>
      <c r="D15" s="4" t="str">
        <f>IF(Inddata!D30="","",Inddata!D30)</f>
        <v/>
      </c>
      <c r="E15" s="4" t="str">
        <f>IF(Inddata!E30="","",Inddata!E30)</f>
        <v/>
      </c>
      <c r="F15" s="4" t="str">
        <f>IF(Inddata!F30="","",Inddata!F30)</f>
        <v/>
      </c>
      <c r="G15" s="4">
        <f>IF(Inddata!G30="","",Inddata!G30)</f>
        <v>0</v>
      </c>
      <c r="H15" s="4" t="str">
        <f>IF(Inddata!H30&gt;0.5,Inddata!H30,"")</f>
        <v/>
      </c>
      <c r="I15" s="4" t="str">
        <f>IF(Inddata!I30="","",Inddata!I30)</f>
        <v/>
      </c>
      <c r="J15" s="15" t="str">
        <f>IF('Resultat 2005-2012'!$R15="","",IF($M$1=2005,'Resultat 2005-2012'!J15,IF(AND($M$1=2006,Beregningsark!$AQ15="2005-2012"),'Resultat 2005-2012'!J15*SUM($Y$7:$AE$7)/7,IF(AND($M$1=2007,Beregningsark!$AQ15="2005-2012"),'Resultat 2005-2012'!J15*SUM($Z$7:$AE$7)/6,IF(AND($M$1=2008,Beregningsark!$AQ15="2005-2012"),'Resultat 2005-2012'!J15*SUM($AA$7:$AE$7)/5,IF(AND($M$1=2009,Beregningsark!$AQ15="2005-2012"),'Resultat 2005-2012'!J15*SUM($AB$7:$AE$7)/4,IF(AND($M$1=2010,Beregningsark!$AQ15="2005-2012"),'Resultat 2005-2012'!J15*SUM($AC$7:$AE$7)/3,IF(AND($M$1=2011,Beregningsark!$AQ15="2005-2012"),'Resultat 2005-2012'!J15*SUM($AD$7:$AE$7)/2,IF(AND($M$1=2012,Beregningsark!$AQ15="2005-2012"),'Resultat 2005-2012'!J15*$AE$7,IF(AND($M$1=2006,Beregningsark!$AQ15="1999-2012"),'Resultat 2005-2012'!J15*SUM($Y$16:$AE$16)/7,IF(AND($M$1=2007,Beregningsark!$AQ15="1999-2012"),'Resultat 2005-2012'!J15*SUM($Z$16:$AE$16)/6,IF(AND($M$1=2008,Beregningsark!$AQ15="1999-2012"),'Resultat 2005-2012'!J15*SUM($AA$16:$AE$16)/5,IF(AND($M$1=2009,Beregningsark!$AQ15="1999-2012"),'Resultat 2005-2012'!J15*SUM($AB$16:$AE$16)/4,IF(AND($M$1=2010,Beregningsark!$AQ15="1999-2012"),'Resultat 2005-2012'!J15*SUM($AC$16:$AE$16)/3,IF(AND($M$1=2011,Beregningsark!$AQ15="1999-2012"),'Resultat 2005-2012'!J15*SUM($AD$16:$AE$16)/2,IF(AND($M$1=2012,Beregningsark!$AQ15="1999-2012"),'Resultat 2005-2012'!J15*$AE$16,""))))))))))))))))</f>
        <v/>
      </c>
      <c r="K15" s="15" t="str">
        <f>IF('Resultat 2005-2012'!$R15="","",IF($M$1=2005,'Resultat 2005-2012'!K15,IF(AND($M$1=2006,Beregningsark!$AQ15="2005-2012"),'Resultat 2005-2012'!K15*SUM($Y$8:$AE$8)/7,IF(AND($M$1=2007,Beregningsark!$AQ15="2005-2012"),'Resultat 2005-2012'!K15*SUM($Z$8:$AE$8)/6,IF(AND($M$1=2008,Beregningsark!$AQ15="2005-2012"),'Resultat 2005-2012'!K15*SUM($AA$8:$AE$8)/5,IF(AND($M$1=2009,Beregningsark!$AQ15="2005-2012"),'Resultat 2005-2012'!K15*SUM($AB$8:$AE$8)/4,IF(AND($M$1=2010,Beregningsark!$AQ15="2005-2012"),'Resultat 2005-2012'!K15*SUM($AC$8:$AE$8)/3,IF(AND($M$1=2011,Beregningsark!$AQ15="2005-2012"),'Resultat 2005-2012'!K15*SUM($AD$8:$AE$8)/2,IF(AND($M$1=2012,Beregningsark!$AQ15="2005-2012"),'Resultat 2005-2012'!K15*$AE$8,IF(AND($M$1=2006,Beregningsark!$AQ15="1999-2012"),'Resultat 2005-2012'!K15*SUM($Y$17:$AE$17)/7,IF(AND($M$1=2007,Beregningsark!$AQ15="1999-2012"),'Resultat 2005-2012'!K15*SUM($Z$17:$AE$17)/6,IF(AND($M$1=2008,Beregningsark!$AQ15="1999-2012"),'Resultat 2005-2012'!K15*SUM($AA$17:$AE$17)/5,IF(AND($M$1=2009,Beregningsark!$AQ15="1999-2012"),'Resultat 2005-2012'!K15*SUM($AB$17:$AE$17)/4,IF(AND($M$1=2010,Beregningsark!$AQ15="1999-2012"),'Resultat 2005-2012'!K15*SUM($AC$17:$AE$17)/3,IF(AND($M$1=2011,Beregningsark!$AQ15="1999-2012"),'Resultat 2005-2012'!K15*SUM($AD$17:$AE$17)/2,IF(AND($M$1=2012,Beregningsark!$AQ15="1999-2012"),'Resultat 2005-2012'!K15*$AE$17,""))))))))))))))))</f>
        <v/>
      </c>
      <c r="L15" s="15" t="str">
        <f>IF('Resultat 2005-2012'!$R15="","",IF($M$1=2005,'Resultat 2005-2012'!L15,IF(AND($M$1=2006,Beregningsark!$AQ15="2005-2012"),'Resultat 2005-2012'!L15*SUM($Y$9:$AE$9)/7,IF(AND($M$1=2007,Beregningsark!$AQ15="2005-2012"),'Resultat 2005-2012'!L15*SUM($Z$9:$AE$9)/6,IF(AND($M$1=2008,Beregningsark!$AQ15="2005-2012"),'Resultat 2005-2012'!L15*SUM($AA$9:$AE$9)/5,IF(AND($M$1=2009,Beregningsark!$AQ15="2005-2012"),'Resultat 2005-2012'!L15*SUM($AB$9:$AE$9)/4,IF(AND($M$1=2010,Beregningsark!$AQ15="2005-2012"),'Resultat 2005-2012'!L15*SUM($AC$9:$AE$9)/3,IF(AND($M$1=2011,Beregningsark!$AQ15="2005-2012"),'Resultat 2005-2012'!L15*SUM($AD$9:$AE$9)/2,IF(AND($M$1=2012,Beregningsark!$AQ15="2005-2012"),'Resultat 2005-2012'!L15*$AE$9,IF(AND($M$1=2006,Beregningsark!$AQ15="1999-2012"),'Resultat 2005-2012'!L15*SUM($Y$18:$AE$18)/7,IF(AND($M$1=2007,Beregningsark!$AQ15="1999-2012"),'Resultat 2005-2012'!L15*SUM($Z$18:$AE$18)/6,IF(AND($M$1=2008,Beregningsark!$AQ15="1999-2012"),'Resultat 2005-2012'!L15*SUM($AA$18:$AE$18)/5,IF(AND($M$1=2009,Beregningsark!$AQ15="1999-2012"),'Resultat 2005-2012'!L15*SUM($AB$18:$AE$18)/4,IF(AND($M$1=2010,Beregningsark!$AQ15="1999-2012"),'Resultat 2005-2012'!L15*SUM($AC$18:$AE$18)/3,IF(AND($M$1=2011,Beregningsark!$AQ15="1999-2012"),'Resultat 2005-2012'!L15*SUM($AD$18:$AE$18)/2,IF(AND($M$1=2012,Beregningsark!$AQ15="1999-2012"),'Resultat 2005-2012'!L15*$AE$18,""))))))))))))))))</f>
        <v/>
      </c>
      <c r="M15" s="15" t="str">
        <f t="shared" si="0"/>
        <v/>
      </c>
      <c r="N15" s="15" t="str">
        <f>IF('Resultat 2005-2012'!$R15="","",IF($M$1=2005,'Resultat 2005-2012'!N15,IF(AND($M$1=2006,Beregningsark!$AQ15="2005-2012"),'Resultat 2005-2012'!N15*SUM($Y$10:$AE$10)/7,IF(AND($M$1=2007,Beregningsark!$AQ15="2005-2012"),'Resultat 2005-2012'!N15*SUM($Z$10:$AE$10)/6,IF(AND($M$1=2008,Beregningsark!$AQ15="2005-2012"),'Resultat 2005-2012'!N15*SUM($AA$10:$AE$10)/5,IF(AND($M$1=2009,Beregningsark!$AQ15="2005-2012"),'Resultat 2005-2012'!N15*SUM($AB$10:$AE$10)/4,IF(AND($M$1=2010,Beregningsark!$AQ15="2005-2012"),'Resultat 2005-2012'!N15*SUM($AC$10:$AE$10)/3,IF(AND($M$1=2011,Beregningsark!$AQ15="2005-2012"),'Resultat 2005-2012'!N15*SUM($AD$10:$AE$10)/2,IF(AND($M$1=2012,Beregningsark!$AQ15="2005-2012"),'Resultat 2005-2012'!N15*$AE$10,IF(AND($M$1=2006,Beregningsark!$AQ15="1999-2012"),'Resultat 2005-2012'!N15*SUM($Y$16:$AE$16)/7,IF(AND($M$1=2007,Beregningsark!$AQ15="1999-2012"),'Resultat 2005-2012'!N15*SUM($Z$16:$AE$16)/6,IF(AND($M$1=2008,Beregningsark!$AQ15="1999-2012"),'Resultat 2005-2012'!N15*SUM($AA$16:$AE$16)/5,IF(AND($M$1=2009,Beregningsark!$AQ15="1999-2012"),'Resultat 2005-2012'!N15*SUM($AB$16:$AE$16)/4,IF(AND($M$1=2010,Beregningsark!$AQ15="1999-2012"),'Resultat 2005-2012'!N15*SUM($AC$16:$AE$16)/3,IF(AND($M$1=2011,Beregningsark!$AQ15="1999-2012"),'Resultat 2005-2012'!N15*SUM($AD$16:$AE$16)/2,IF(AND($M$1=2012,Beregningsark!$AQ15="1999-2012"),'Resultat 2005-2012'!N15*$AE$16,""))))))))))))))))</f>
        <v/>
      </c>
      <c r="O15" s="15" t="str">
        <f>IF('Resultat 2005-2012'!$R15="","",IF($M$1=2005,'Resultat 2005-2012'!O15,IF(AND($M$1=2006,Beregningsark!$AQ15="2005-2012"),'Resultat 2005-2012'!O15*SUM($Y$10:$AE$10)/7,IF(AND($M$1=2007,Beregningsark!$AQ15="2005-2012"),'Resultat 2005-2012'!O15*SUM($Z$10:$AE$10)/6,IF(AND($M$1=2008,Beregningsark!$AQ15="2005-2012"),'Resultat 2005-2012'!O15*SUM($AA$10:$AE$10)/5,IF(AND($M$1=2009,Beregningsark!$AQ15="2005-2012"),'Resultat 2005-2012'!O15*SUM($AB$10:$AE$10)/4,IF(AND($M$1=2010,Beregningsark!$AQ15="2005-2012"),'Resultat 2005-2012'!O15*SUM($AC$10:$AE$10)/3,IF(AND($M$1=2011,Beregningsark!$AQ15="2005-2012"),'Resultat 2005-2012'!O15*SUM($AD$10:$AE$10)/2,IF(AND($M$1=2012,Beregningsark!$AQ15="2005-2012"),'Resultat 2005-2012'!O15*$AE$10,IF(AND($M$1=2006,Beregningsark!$AQ15="1999-2012"),'Resultat 2005-2012'!O15*SUM($Y$16:$AE$16)/7,IF(AND($M$1=2007,Beregningsark!$AQ15="1999-2012"),'Resultat 2005-2012'!O15*SUM($Z$16:$AE$16)/6,IF(AND($M$1=2008,Beregningsark!$AQ15="1999-2012"),'Resultat 2005-2012'!O15*SUM($AA$16:$AE$16)/5,IF(AND($M$1=2009,Beregningsark!$AQ15="1999-2012"),'Resultat 2005-2012'!O15*SUM($AB$16:$AE$16)/4,IF(AND($M$1=2010,Beregningsark!$AQ15="1999-2012"),'Resultat 2005-2012'!O15*SUM($AC$16:$AE$16)/3,IF(AND($M$1=2011,Beregningsark!$AQ15="1999-2012"),'Resultat 2005-2012'!O15*SUM($AD$16:$AE$16)/2,IF(AND($M$1=2012,Beregningsark!$AQ15="1999-2012"),'Resultat 2005-2012'!O15*$AE$16,""))))))))))))))))</f>
        <v/>
      </c>
      <c r="P15" s="15" t="str">
        <f>IF('Resultat 2005-2012'!$R15="","",IF($M$1=2005,'Resultat 2005-2012'!P15,IF(AND($M$1=2006,Beregningsark!$AQ15="2005-2012"),'Resultat 2005-2012'!P15*SUM($Y$11:$AE$11)/7,IF(AND($M$1=2007,Beregningsark!$AQ15="2005-2012"),'Resultat 2005-2012'!P15*SUM($Z$11:$AE$11)/6,IF(AND($M$1=2008,Beregningsark!$AQ15="2005-2012"),'Resultat 2005-2012'!P15*SUM($AA$11:$AE$11)/5,IF(AND($M$1=2009,Beregningsark!$AQ15="2005-2012"),'Resultat 2005-2012'!P15*SUM($AB$11:$AE$11)/4,IF(AND($M$1=2010,Beregningsark!$AQ15="2005-2012"),'Resultat 2005-2012'!P15*SUM($AC$11:$AE$11)/3,IF(AND($M$1=2011,Beregningsark!$AQ15="2005-2012"),'Resultat 2005-2012'!P15*SUM($AD$11:$AE$11)/2,IF(AND($M$1=2012,Beregningsark!$AQ15="2005-2012"),'Resultat 2005-2012'!P15*$AE$11,IF(AND($M$1=2006,Beregningsark!$AQ15="1999-2012"),'Resultat 2005-2012'!P15*SUM($Y$16:$AE$16)/7,IF(AND($M$1=2007,Beregningsark!$AQ15="1999-2012"),'Resultat 2005-2012'!P15*SUM($Z$16:$AE$16)/6,IF(AND($M$1=2008,Beregningsark!$AQ15="1999-2012"),'Resultat 2005-2012'!P15*SUM($AA$16:$AE$16)/5,IF(AND($M$1=2009,Beregningsark!$AQ15="1999-2012"),'Resultat 2005-2012'!P15*SUM($AB$16:$AE$16)/4,IF(AND($M$1=2010,Beregningsark!$AQ15="1999-2012"),'Resultat 2005-2012'!P15*SUM($AC$16:$AE$16)/3,IF(AND($M$1=2011,Beregningsark!$AQ15="1999-2012"),'Resultat 2005-2012'!P15*SUM($AD$16:$AE$16)/2,IF(AND($M$1=2012,Beregningsark!$AQ15="1999-2012"),'Resultat 2005-2012'!P15*$AE$16,""))))))))))))))))</f>
        <v/>
      </c>
      <c r="Q15" s="15" t="str">
        <f t="shared" si="1"/>
        <v/>
      </c>
      <c r="R15" s="17" t="str">
        <f t="shared" si="2"/>
        <v/>
      </c>
      <c r="X15" s="4">
        <v>2005</v>
      </c>
      <c r="Y15" s="4">
        <v>2006</v>
      </c>
      <c r="Z15" s="4">
        <v>2007</v>
      </c>
      <c r="AA15" s="4">
        <v>2008</v>
      </c>
      <c r="AB15" s="4">
        <v>2009</v>
      </c>
      <c r="AC15" s="4">
        <v>2010</v>
      </c>
      <c r="AD15" s="4">
        <v>2011</v>
      </c>
      <c r="AE15" s="4">
        <v>2012</v>
      </c>
      <c r="AN15" s="4">
        <v>2005</v>
      </c>
      <c r="AO15" s="4">
        <v>2006</v>
      </c>
      <c r="AP15" s="4">
        <v>2007</v>
      </c>
      <c r="AQ15" s="4">
        <v>2008</v>
      </c>
      <c r="AR15" s="4">
        <v>2009</v>
      </c>
      <c r="AS15" s="4">
        <v>2010</v>
      </c>
      <c r="AT15" s="4">
        <v>2011</v>
      </c>
      <c r="AU15" s="4">
        <v>2012</v>
      </c>
    </row>
    <row r="16" spans="1:47" x14ac:dyDescent="0.25">
      <c r="A16" s="4" t="str">
        <f>IF(Inddata!A31="","",Inddata!A31)</f>
        <v/>
      </c>
      <c r="B16" s="4" t="str">
        <f>IF(Inddata!B31="","",Inddata!B31)</f>
        <v/>
      </c>
      <c r="C16" s="4" t="str">
        <f>IF(Inddata!C31="","",Inddata!C31)</f>
        <v/>
      </c>
      <c r="D16" s="4" t="str">
        <f>IF(Inddata!D31="","",Inddata!D31)</f>
        <v/>
      </c>
      <c r="E16" s="4" t="str">
        <f>IF(Inddata!E31="","",Inddata!E31)</f>
        <v/>
      </c>
      <c r="F16" s="4" t="str">
        <f>IF(Inddata!F31="","",Inddata!F31)</f>
        <v/>
      </c>
      <c r="G16" s="4">
        <f>IF(Inddata!G31="","",Inddata!G31)</f>
        <v>0</v>
      </c>
      <c r="H16" s="4" t="str">
        <f>IF(Inddata!H31&gt;0.5,Inddata!H31,"")</f>
        <v/>
      </c>
      <c r="I16" s="4" t="str">
        <f>IF(Inddata!I31="","",Inddata!I31)</f>
        <v/>
      </c>
      <c r="J16" s="15" t="str">
        <f>IF('Resultat 2005-2012'!$R16="","",IF($M$1=2005,'Resultat 2005-2012'!J16,IF(AND($M$1=2006,Beregningsark!$AQ16="2005-2012"),'Resultat 2005-2012'!J16*SUM($Y$7:$AE$7)/7,IF(AND($M$1=2007,Beregningsark!$AQ16="2005-2012"),'Resultat 2005-2012'!J16*SUM($Z$7:$AE$7)/6,IF(AND($M$1=2008,Beregningsark!$AQ16="2005-2012"),'Resultat 2005-2012'!J16*SUM($AA$7:$AE$7)/5,IF(AND($M$1=2009,Beregningsark!$AQ16="2005-2012"),'Resultat 2005-2012'!J16*SUM($AB$7:$AE$7)/4,IF(AND($M$1=2010,Beregningsark!$AQ16="2005-2012"),'Resultat 2005-2012'!J16*SUM($AC$7:$AE$7)/3,IF(AND($M$1=2011,Beregningsark!$AQ16="2005-2012"),'Resultat 2005-2012'!J16*SUM($AD$7:$AE$7)/2,IF(AND($M$1=2012,Beregningsark!$AQ16="2005-2012"),'Resultat 2005-2012'!J16*$AE$7,IF(AND($M$1=2006,Beregningsark!$AQ16="1999-2012"),'Resultat 2005-2012'!J16*SUM($Y$16:$AE$16)/7,IF(AND($M$1=2007,Beregningsark!$AQ16="1999-2012"),'Resultat 2005-2012'!J16*SUM($Z$16:$AE$16)/6,IF(AND($M$1=2008,Beregningsark!$AQ16="1999-2012"),'Resultat 2005-2012'!J16*SUM($AA$16:$AE$16)/5,IF(AND($M$1=2009,Beregningsark!$AQ16="1999-2012"),'Resultat 2005-2012'!J16*SUM($AB$16:$AE$16)/4,IF(AND($M$1=2010,Beregningsark!$AQ16="1999-2012"),'Resultat 2005-2012'!J16*SUM($AC$16:$AE$16)/3,IF(AND($M$1=2011,Beregningsark!$AQ16="1999-2012"),'Resultat 2005-2012'!J16*SUM($AD$16:$AE$16)/2,IF(AND($M$1=2012,Beregningsark!$AQ16="1999-2012"),'Resultat 2005-2012'!J16*$AE$16,""))))))))))))))))</f>
        <v/>
      </c>
      <c r="K16" s="15" t="str">
        <f>IF('Resultat 2005-2012'!$R16="","",IF($M$1=2005,'Resultat 2005-2012'!K16,IF(AND($M$1=2006,Beregningsark!$AQ16="2005-2012"),'Resultat 2005-2012'!K16*SUM($Y$8:$AE$8)/7,IF(AND($M$1=2007,Beregningsark!$AQ16="2005-2012"),'Resultat 2005-2012'!K16*SUM($Z$8:$AE$8)/6,IF(AND($M$1=2008,Beregningsark!$AQ16="2005-2012"),'Resultat 2005-2012'!K16*SUM($AA$8:$AE$8)/5,IF(AND($M$1=2009,Beregningsark!$AQ16="2005-2012"),'Resultat 2005-2012'!K16*SUM($AB$8:$AE$8)/4,IF(AND($M$1=2010,Beregningsark!$AQ16="2005-2012"),'Resultat 2005-2012'!K16*SUM($AC$8:$AE$8)/3,IF(AND($M$1=2011,Beregningsark!$AQ16="2005-2012"),'Resultat 2005-2012'!K16*SUM($AD$8:$AE$8)/2,IF(AND($M$1=2012,Beregningsark!$AQ16="2005-2012"),'Resultat 2005-2012'!K16*$AE$8,IF(AND($M$1=2006,Beregningsark!$AQ16="1999-2012"),'Resultat 2005-2012'!K16*SUM($Y$17:$AE$17)/7,IF(AND($M$1=2007,Beregningsark!$AQ16="1999-2012"),'Resultat 2005-2012'!K16*SUM($Z$17:$AE$17)/6,IF(AND($M$1=2008,Beregningsark!$AQ16="1999-2012"),'Resultat 2005-2012'!K16*SUM($AA$17:$AE$17)/5,IF(AND($M$1=2009,Beregningsark!$AQ16="1999-2012"),'Resultat 2005-2012'!K16*SUM($AB$17:$AE$17)/4,IF(AND($M$1=2010,Beregningsark!$AQ16="1999-2012"),'Resultat 2005-2012'!K16*SUM($AC$17:$AE$17)/3,IF(AND($M$1=2011,Beregningsark!$AQ16="1999-2012"),'Resultat 2005-2012'!K16*SUM($AD$17:$AE$17)/2,IF(AND($M$1=2012,Beregningsark!$AQ16="1999-2012"),'Resultat 2005-2012'!K16*$AE$17,""))))))))))))))))</f>
        <v/>
      </c>
      <c r="L16" s="15" t="str">
        <f>IF('Resultat 2005-2012'!$R16="","",IF($M$1=2005,'Resultat 2005-2012'!L16,IF(AND($M$1=2006,Beregningsark!$AQ16="2005-2012"),'Resultat 2005-2012'!L16*SUM($Y$9:$AE$9)/7,IF(AND($M$1=2007,Beregningsark!$AQ16="2005-2012"),'Resultat 2005-2012'!L16*SUM($Z$9:$AE$9)/6,IF(AND($M$1=2008,Beregningsark!$AQ16="2005-2012"),'Resultat 2005-2012'!L16*SUM($AA$9:$AE$9)/5,IF(AND($M$1=2009,Beregningsark!$AQ16="2005-2012"),'Resultat 2005-2012'!L16*SUM($AB$9:$AE$9)/4,IF(AND($M$1=2010,Beregningsark!$AQ16="2005-2012"),'Resultat 2005-2012'!L16*SUM($AC$9:$AE$9)/3,IF(AND($M$1=2011,Beregningsark!$AQ16="2005-2012"),'Resultat 2005-2012'!L16*SUM($AD$9:$AE$9)/2,IF(AND($M$1=2012,Beregningsark!$AQ16="2005-2012"),'Resultat 2005-2012'!L16*$AE$9,IF(AND($M$1=2006,Beregningsark!$AQ16="1999-2012"),'Resultat 2005-2012'!L16*SUM($Y$18:$AE$18)/7,IF(AND($M$1=2007,Beregningsark!$AQ16="1999-2012"),'Resultat 2005-2012'!L16*SUM($Z$18:$AE$18)/6,IF(AND($M$1=2008,Beregningsark!$AQ16="1999-2012"),'Resultat 2005-2012'!L16*SUM($AA$18:$AE$18)/5,IF(AND($M$1=2009,Beregningsark!$AQ16="1999-2012"),'Resultat 2005-2012'!L16*SUM($AB$18:$AE$18)/4,IF(AND($M$1=2010,Beregningsark!$AQ16="1999-2012"),'Resultat 2005-2012'!L16*SUM($AC$18:$AE$18)/3,IF(AND($M$1=2011,Beregningsark!$AQ16="1999-2012"),'Resultat 2005-2012'!L16*SUM($AD$18:$AE$18)/2,IF(AND($M$1=2012,Beregningsark!$AQ16="1999-2012"),'Resultat 2005-2012'!L16*$AE$18,""))))))))))))))))</f>
        <v/>
      </c>
      <c r="M16" s="15" t="str">
        <f t="shared" si="0"/>
        <v/>
      </c>
      <c r="N16" s="15" t="str">
        <f>IF('Resultat 2005-2012'!$R16="","",IF($M$1=2005,'Resultat 2005-2012'!N16,IF(AND($M$1=2006,Beregningsark!$AQ16="2005-2012"),'Resultat 2005-2012'!N16*SUM($Y$10:$AE$10)/7,IF(AND($M$1=2007,Beregningsark!$AQ16="2005-2012"),'Resultat 2005-2012'!N16*SUM($Z$10:$AE$10)/6,IF(AND($M$1=2008,Beregningsark!$AQ16="2005-2012"),'Resultat 2005-2012'!N16*SUM($AA$10:$AE$10)/5,IF(AND($M$1=2009,Beregningsark!$AQ16="2005-2012"),'Resultat 2005-2012'!N16*SUM($AB$10:$AE$10)/4,IF(AND($M$1=2010,Beregningsark!$AQ16="2005-2012"),'Resultat 2005-2012'!N16*SUM($AC$10:$AE$10)/3,IF(AND($M$1=2011,Beregningsark!$AQ16="2005-2012"),'Resultat 2005-2012'!N16*SUM($AD$10:$AE$10)/2,IF(AND($M$1=2012,Beregningsark!$AQ16="2005-2012"),'Resultat 2005-2012'!N16*$AE$10,IF(AND($M$1=2006,Beregningsark!$AQ16="1999-2012"),'Resultat 2005-2012'!N16*SUM($Y$16:$AE$16)/7,IF(AND($M$1=2007,Beregningsark!$AQ16="1999-2012"),'Resultat 2005-2012'!N16*SUM($Z$16:$AE$16)/6,IF(AND($M$1=2008,Beregningsark!$AQ16="1999-2012"),'Resultat 2005-2012'!N16*SUM($AA$16:$AE$16)/5,IF(AND($M$1=2009,Beregningsark!$AQ16="1999-2012"),'Resultat 2005-2012'!N16*SUM($AB$16:$AE$16)/4,IF(AND($M$1=2010,Beregningsark!$AQ16="1999-2012"),'Resultat 2005-2012'!N16*SUM($AC$16:$AE$16)/3,IF(AND($M$1=2011,Beregningsark!$AQ16="1999-2012"),'Resultat 2005-2012'!N16*SUM($AD$16:$AE$16)/2,IF(AND($M$1=2012,Beregningsark!$AQ16="1999-2012"),'Resultat 2005-2012'!N16*$AE$16,""))))))))))))))))</f>
        <v/>
      </c>
      <c r="O16" s="15" t="str">
        <f>IF('Resultat 2005-2012'!$R16="","",IF($M$1=2005,'Resultat 2005-2012'!O16,IF(AND($M$1=2006,Beregningsark!$AQ16="2005-2012"),'Resultat 2005-2012'!O16*SUM($Y$10:$AE$10)/7,IF(AND($M$1=2007,Beregningsark!$AQ16="2005-2012"),'Resultat 2005-2012'!O16*SUM($Z$10:$AE$10)/6,IF(AND($M$1=2008,Beregningsark!$AQ16="2005-2012"),'Resultat 2005-2012'!O16*SUM($AA$10:$AE$10)/5,IF(AND($M$1=2009,Beregningsark!$AQ16="2005-2012"),'Resultat 2005-2012'!O16*SUM($AB$10:$AE$10)/4,IF(AND($M$1=2010,Beregningsark!$AQ16="2005-2012"),'Resultat 2005-2012'!O16*SUM($AC$10:$AE$10)/3,IF(AND($M$1=2011,Beregningsark!$AQ16="2005-2012"),'Resultat 2005-2012'!O16*SUM($AD$10:$AE$10)/2,IF(AND($M$1=2012,Beregningsark!$AQ16="2005-2012"),'Resultat 2005-2012'!O16*$AE$10,IF(AND($M$1=2006,Beregningsark!$AQ16="1999-2012"),'Resultat 2005-2012'!O16*SUM($Y$16:$AE$16)/7,IF(AND($M$1=2007,Beregningsark!$AQ16="1999-2012"),'Resultat 2005-2012'!O16*SUM($Z$16:$AE$16)/6,IF(AND($M$1=2008,Beregningsark!$AQ16="1999-2012"),'Resultat 2005-2012'!O16*SUM($AA$16:$AE$16)/5,IF(AND($M$1=2009,Beregningsark!$AQ16="1999-2012"),'Resultat 2005-2012'!O16*SUM($AB$16:$AE$16)/4,IF(AND($M$1=2010,Beregningsark!$AQ16="1999-2012"),'Resultat 2005-2012'!O16*SUM($AC$16:$AE$16)/3,IF(AND($M$1=2011,Beregningsark!$AQ16="1999-2012"),'Resultat 2005-2012'!O16*SUM($AD$16:$AE$16)/2,IF(AND($M$1=2012,Beregningsark!$AQ16="1999-2012"),'Resultat 2005-2012'!O16*$AE$16,""))))))))))))))))</f>
        <v/>
      </c>
      <c r="P16" s="15" t="str">
        <f>IF('Resultat 2005-2012'!$R16="","",IF($M$1=2005,'Resultat 2005-2012'!P16,IF(AND($M$1=2006,Beregningsark!$AQ16="2005-2012"),'Resultat 2005-2012'!P16*SUM($Y$11:$AE$11)/7,IF(AND($M$1=2007,Beregningsark!$AQ16="2005-2012"),'Resultat 2005-2012'!P16*SUM($Z$11:$AE$11)/6,IF(AND($M$1=2008,Beregningsark!$AQ16="2005-2012"),'Resultat 2005-2012'!P16*SUM($AA$11:$AE$11)/5,IF(AND($M$1=2009,Beregningsark!$AQ16="2005-2012"),'Resultat 2005-2012'!P16*SUM($AB$11:$AE$11)/4,IF(AND($M$1=2010,Beregningsark!$AQ16="2005-2012"),'Resultat 2005-2012'!P16*SUM($AC$11:$AE$11)/3,IF(AND($M$1=2011,Beregningsark!$AQ16="2005-2012"),'Resultat 2005-2012'!P16*SUM($AD$11:$AE$11)/2,IF(AND($M$1=2012,Beregningsark!$AQ16="2005-2012"),'Resultat 2005-2012'!P16*$AE$11,IF(AND($M$1=2006,Beregningsark!$AQ16="1999-2012"),'Resultat 2005-2012'!P16*SUM($Y$16:$AE$16)/7,IF(AND($M$1=2007,Beregningsark!$AQ16="1999-2012"),'Resultat 2005-2012'!P16*SUM($Z$16:$AE$16)/6,IF(AND($M$1=2008,Beregningsark!$AQ16="1999-2012"),'Resultat 2005-2012'!P16*SUM($AA$16:$AE$16)/5,IF(AND($M$1=2009,Beregningsark!$AQ16="1999-2012"),'Resultat 2005-2012'!P16*SUM($AB$16:$AE$16)/4,IF(AND($M$1=2010,Beregningsark!$AQ16="1999-2012"),'Resultat 2005-2012'!P16*SUM($AC$16:$AE$16)/3,IF(AND($M$1=2011,Beregningsark!$AQ16="1999-2012"),'Resultat 2005-2012'!P16*SUM($AD$16:$AE$16)/2,IF(AND($M$1=2012,Beregningsark!$AQ16="1999-2012"),'Resultat 2005-2012'!P16*$AE$16,""))))))))))))))))</f>
        <v/>
      </c>
      <c r="Q16" s="15" t="str">
        <f t="shared" si="1"/>
        <v/>
      </c>
      <c r="R16" s="17" t="str">
        <f t="shared" si="2"/>
        <v/>
      </c>
      <c r="W16" s="4" t="s">
        <v>26</v>
      </c>
      <c r="X16" s="4">
        <f t="shared" ref="X16:AE16" si="3">AN16/$AL16</f>
        <v>0.86442297284310299</v>
      </c>
      <c r="Y16" s="4">
        <f t="shared" si="3"/>
        <v>0.62581963145339303</v>
      </c>
      <c r="Z16" s="4">
        <f t="shared" si="3"/>
        <v>1.4063629755776719</v>
      </c>
      <c r="AA16" s="4">
        <f t="shared" si="3"/>
        <v>1.5564489648090891</v>
      </c>
      <c r="AB16" s="4">
        <f t="shared" si="3"/>
        <v>1.2050329632133228</v>
      </c>
      <c r="AC16" s="4">
        <f t="shared" si="3"/>
        <v>0.40405952285752966</v>
      </c>
      <c r="AD16" s="4">
        <f t="shared" si="3"/>
        <v>0.7881293301244664</v>
      </c>
      <c r="AE16" s="4">
        <f t="shared" si="3"/>
        <v>1.1494768455226383</v>
      </c>
      <c r="AL16" s="4">
        <v>0.76719999999999999</v>
      </c>
      <c r="AN16" s="4">
        <v>0.66318530476522863</v>
      </c>
      <c r="AO16" s="4">
        <v>0.48012882125104311</v>
      </c>
      <c r="AP16" s="4">
        <v>1.0789616748631898</v>
      </c>
      <c r="AQ16" s="4">
        <v>1.1941076458015332</v>
      </c>
      <c r="AR16" s="4">
        <v>0.92450128937726117</v>
      </c>
      <c r="AS16" s="4">
        <v>0.30999446593629676</v>
      </c>
      <c r="AT16" s="4">
        <v>0.60465282207149063</v>
      </c>
      <c r="AU16" s="4">
        <v>0.88187863588496807</v>
      </c>
    </row>
    <row r="17" spans="1:47" x14ac:dyDescent="0.25">
      <c r="A17" s="4" t="str">
        <f>IF(Inddata!A32="","",Inddata!A32)</f>
        <v/>
      </c>
      <c r="B17" s="4" t="str">
        <f>IF(Inddata!B32="","",Inddata!B32)</f>
        <v/>
      </c>
      <c r="C17" s="4" t="str">
        <f>IF(Inddata!C32="","",Inddata!C32)</f>
        <v/>
      </c>
      <c r="D17" s="4" t="str">
        <f>IF(Inddata!D32="","",Inddata!D32)</f>
        <v/>
      </c>
      <c r="E17" s="4" t="str">
        <f>IF(Inddata!E32="","",Inddata!E32)</f>
        <v/>
      </c>
      <c r="F17" s="4" t="str">
        <f>IF(Inddata!F32="","",Inddata!F32)</f>
        <v/>
      </c>
      <c r="G17" s="4">
        <f>IF(Inddata!G32="","",Inddata!G32)</f>
        <v>0</v>
      </c>
      <c r="H17" s="4" t="str">
        <f>IF(Inddata!H32&gt;0.5,Inddata!H32,"")</f>
        <v/>
      </c>
      <c r="I17" s="4" t="str">
        <f>IF(Inddata!I32="","",Inddata!I32)</f>
        <v/>
      </c>
      <c r="J17" s="15" t="str">
        <f>IF('Resultat 2005-2012'!$R17="","",IF($M$1=2005,'Resultat 2005-2012'!J17,IF(AND($M$1=2006,Beregningsark!$AQ17="2005-2012"),'Resultat 2005-2012'!J17*SUM($Y$7:$AE$7)/7,IF(AND($M$1=2007,Beregningsark!$AQ17="2005-2012"),'Resultat 2005-2012'!J17*SUM($Z$7:$AE$7)/6,IF(AND($M$1=2008,Beregningsark!$AQ17="2005-2012"),'Resultat 2005-2012'!J17*SUM($AA$7:$AE$7)/5,IF(AND($M$1=2009,Beregningsark!$AQ17="2005-2012"),'Resultat 2005-2012'!J17*SUM($AB$7:$AE$7)/4,IF(AND($M$1=2010,Beregningsark!$AQ17="2005-2012"),'Resultat 2005-2012'!J17*SUM($AC$7:$AE$7)/3,IF(AND($M$1=2011,Beregningsark!$AQ17="2005-2012"),'Resultat 2005-2012'!J17*SUM($AD$7:$AE$7)/2,IF(AND($M$1=2012,Beregningsark!$AQ17="2005-2012"),'Resultat 2005-2012'!J17*$AE$7,IF(AND($M$1=2006,Beregningsark!$AQ17="1999-2012"),'Resultat 2005-2012'!J17*SUM($Y$16:$AE$16)/7,IF(AND($M$1=2007,Beregningsark!$AQ17="1999-2012"),'Resultat 2005-2012'!J17*SUM($Z$16:$AE$16)/6,IF(AND($M$1=2008,Beregningsark!$AQ17="1999-2012"),'Resultat 2005-2012'!J17*SUM($AA$16:$AE$16)/5,IF(AND($M$1=2009,Beregningsark!$AQ17="1999-2012"),'Resultat 2005-2012'!J17*SUM($AB$16:$AE$16)/4,IF(AND($M$1=2010,Beregningsark!$AQ17="1999-2012"),'Resultat 2005-2012'!J17*SUM($AC$16:$AE$16)/3,IF(AND($M$1=2011,Beregningsark!$AQ17="1999-2012"),'Resultat 2005-2012'!J17*SUM($AD$16:$AE$16)/2,IF(AND($M$1=2012,Beregningsark!$AQ17="1999-2012"),'Resultat 2005-2012'!J17*$AE$16,""))))))))))))))))</f>
        <v/>
      </c>
      <c r="K17" s="15" t="str">
        <f>IF('Resultat 2005-2012'!$R17="","",IF($M$1=2005,'Resultat 2005-2012'!K17,IF(AND($M$1=2006,Beregningsark!$AQ17="2005-2012"),'Resultat 2005-2012'!K17*SUM($Y$8:$AE$8)/7,IF(AND($M$1=2007,Beregningsark!$AQ17="2005-2012"),'Resultat 2005-2012'!K17*SUM($Z$8:$AE$8)/6,IF(AND($M$1=2008,Beregningsark!$AQ17="2005-2012"),'Resultat 2005-2012'!K17*SUM($AA$8:$AE$8)/5,IF(AND($M$1=2009,Beregningsark!$AQ17="2005-2012"),'Resultat 2005-2012'!K17*SUM($AB$8:$AE$8)/4,IF(AND($M$1=2010,Beregningsark!$AQ17="2005-2012"),'Resultat 2005-2012'!K17*SUM($AC$8:$AE$8)/3,IF(AND($M$1=2011,Beregningsark!$AQ17="2005-2012"),'Resultat 2005-2012'!K17*SUM($AD$8:$AE$8)/2,IF(AND($M$1=2012,Beregningsark!$AQ17="2005-2012"),'Resultat 2005-2012'!K17*$AE$8,IF(AND($M$1=2006,Beregningsark!$AQ17="1999-2012"),'Resultat 2005-2012'!K17*SUM($Y$17:$AE$17)/7,IF(AND($M$1=2007,Beregningsark!$AQ17="1999-2012"),'Resultat 2005-2012'!K17*SUM($Z$17:$AE$17)/6,IF(AND($M$1=2008,Beregningsark!$AQ17="1999-2012"),'Resultat 2005-2012'!K17*SUM($AA$17:$AE$17)/5,IF(AND($M$1=2009,Beregningsark!$AQ17="1999-2012"),'Resultat 2005-2012'!K17*SUM($AB$17:$AE$17)/4,IF(AND($M$1=2010,Beregningsark!$AQ17="1999-2012"),'Resultat 2005-2012'!K17*SUM($AC$17:$AE$17)/3,IF(AND($M$1=2011,Beregningsark!$AQ17="1999-2012"),'Resultat 2005-2012'!K17*SUM($AD$17:$AE$17)/2,IF(AND($M$1=2012,Beregningsark!$AQ17="1999-2012"),'Resultat 2005-2012'!K17*$AE$17,""))))))))))))))))</f>
        <v/>
      </c>
      <c r="L17" s="15" t="str">
        <f>IF('Resultat 2005-2012'!$R17="","",IF($M$1=2005,'Resultat 2005-2012'!L17,IF(AND($M$1=2006,Beregningsark!$AQ17="2005-2012"),'Resultat 2005-2012'!L17*SUM($Y$9:$AE$9)/7,IF(AND($M$1=2007,Beregningsark!$AQ17="2005-2012"),'Resultat 2005-2012'!L17*SUM($Z$9:$AE$9)/6,IF(AND($M$1=2008,Beregningsark!$AQ17="2005-2012"),'Resultat 2005-2012'!L17*SUM($AA$9:$AE$9)/5,IF(AND($M$1=2009,Beregningsark!$AQ17="2005-2012"),'Resultat 2005-2012'!L17*SUM($AB$9:$AE$9)/4,IF(AND($M$1=2010,Beregningsark!$AQ17="2005-2012"),'Resultat 2005-2012'!L17*SUM($AC$9:$AE$9)/3,IF(AND($M$1=2011,Beregningsark!$AQ17="2005-2012"),'Resultat 2005-2012'!L17*SUM($AD$9:$AE$9)/2,IF(AND($M$1=2012,Beregningsark!$AQ17="2005-2012"),'Resultat 2005-2012'!L17*$AE$9,IF(AND($M$1=2006,Beregningsark!$AQ17="1999-2012"),'Resultat 2005-2012'!L17*SUM($Y$18:$AE$18)/7,IF(AND($M$1=2007,Beregningsark!$AQ17="1999-2012"),'Resultat 2005-2012'!L17*SUM($Z$18:$AE$18)/6,IF(AND($M$1=2008,Beregningsark!$AQ17="1999-2012"),'Resultat 2005-2012'!L17*SUM($AA$18:$AE$18)/5,IF(AND($M$1=2009,Beregningsark!$AQ17="1999-2012"),'Resultat 2005-2012'!L17*SUM($AB$18:$AE$18)/4,IF(AND($M$1=2010,Beregningsark!$AQ17="1999-2012"),'Resultat 2005-2012'!L17*SUM($AC$18:$AE$18)/3,IF(AND($M$1=2011,Beregningsark!$AQ17="1999-2012"),'Resultat 2005-2012'!L17*SUM($AD$18:$AE$18)/2,IF(AND($M$1=2012,Beregningsark!$AQ17="1999-2012"),'Resultat 2005-2012'!L17*$AE$18,""))))))))))))))))</f>
        <v/>
      </c>
      <c r="M17" s="15" t="str">
        <f t="shared" si="0"/>
        <v/>
      </c>
      <c r="N17" s="15" t="str">
        <f>IF('Resultat 2005-2012'!$R17="","",IF($M$1=2005,'Resultat 2005-2012'!N17,IF(AND($M$1=2006,Beregningsark!$AQ17="2005-2012"),'Resultat 2005-2012'!N17*SUM($Y$10:$AE$10)/7,IF(AND($M$1=2007,Beregningsark!$AQ17="2005-2012"),'Resultat 2005-2012'!N17*SUM($Z$10:$AE$10)/6,IF(AND($M$1=2008,Beregningsark!$AQ17="2005-2012"),'Resultat 2005-2012'!N17*SUM($AA$10:$AE$10)/5,IF(AND($M$1=2009,Beregningsark!$AQ17="2005-2012"),'Resultat 2005-2012'!N17*SUM($AB$10:$AE$10)/4,IF(AND($M$1=2010,Beregningsark!$AQ17="2005-2012"),'Resultat 2005-2012'!N17*SUM($AC$10:$AE$10)/3,IF(AND($M$1=2011,Beregningsark!$AQ17="2005-2012"),'Resultat 2005-2012'!N17*SUM($AD$10:$AE$10)/2,IF(AND($M$1=2012,Beregningsark!$AQ17="2005-2012"),'Resultat 2005-2012'!N17*$AE$10,IF(AND($M$1=2006,Beregningsark!$AQ17="1999-2012"),'Resultat 2005-2012'!N17*SUM($Y$16:$AE$16)/7,IF(AND($M$1=2007,Beregningsark!$AQ17="1999-2012"),'Resultat 2005-2012'!N17*SUM($Z$16:$AE$16)/6,IF(AND($M$1=2008,Beregningsark!$AQ17="1999-2012"),'Resultat 2005-2012'!N17*SUM($AA$16:$AE$16)/5,IF(AND($M$1=2009,Beregningsark!$AQ17="1999-2012"),'Resultat 2005-2012'!N17*SUM($AB$16:$AE$16)/4,IF(AND($M$1=2010,Beregningsark!$AQ17="1999-2012"),'Resultat 2005-2012'!N17*SUM($AC$16:$AE$16)/3,IF(AND($M$1=2011,Beregningsark!$AQ17="1999-2012"),'Resultat 2005-2012'!N17*SUM($AD$16:$AE$16)/2,IF(AND($M$1=2012,Beregningsark!$AQ17="1999-2012"),'Resultat 2005-2012'!N17*$AE$16,""))))))))))))))))</f>
        <v/>
      </c>
      <c r="O17" s="15" t="str">
        <f>IF('Resultat 2005-2012'!$R17="","",IF($M$1=2005,'Resultat 2005-2012'!O17,IF(AND($M$1=2006,Beregningsark!$AQ17="2005-2012"),'Resultat 2005-2012'!O17*SUM($Y$10:$AE$10)/7,IF(AND($M$1=2007,Beregningsark!$AQ17="2005-2012"),'Resultat 2005-2012'!O17*SUM($Z$10:$AE$10)/6,IF(AND($M$1=2008,Beregningsark!$AQ17="2005-2012"),'Resultat 2005-2012'!O17*SUM($AA$10:$AE$10)/5,IF(AND($M$1=2009,Beregningsark!$AQ17="2005-2012"),'Resultat 2005-2012'!O17*SUM($AB$10:$AE$10)/4,IF(AND($M$1=2010,Beregningsark!$AQ17="2005-2012"),'Resultat 2005-2012'!O17*SUM($AC$10:$AE$10)/3,IF(AND($M$1=2011,Beregningsark!$AQ17="2005-2012"),'Resultat 2005-2012'!O17*SUM($AD$10:$AE$10)/2,IF(AND($M$1=2012,Beregningsark!$AQ17="2005-2012"),'Resultat 2005-2012'!O17*$AE$10,IF(AND($M$1=2006,Beregningsark!$AQ17="1999-2012"),'Resultat 2005-2012'!O17*SUM($Y$16:$AE$16)/7,IF(AND($M$1=2007,Beregningsark!$AQ17="1999-2012"),'Resultat 2005-2012'!O17*SUM($Z$16:$AE$16)/6,IF(AND($M$1=2008,Beregningsark!$AQ17="1999-2012"),'Resultat 2005-2012'!O17*SUM($AA$16:$AE$16)/5,IF(AND($M$1=2009,Beregningsark!$AQ17="1999-2012"),'Resultat 2005-2012'!O17*SUM($AB$16:$AE$16)/4,IF(AND($M$1=2010,Beregningsark!$AQ17="1999-2012"),'Resultat 2005-2012'!O17*SUM($AC$16:$AE$16)/3,IF(AND($M$1=2011,Beregningsark!$AQ17="1999-2012"),'Resultat 2005-2012'!O17*SUM($AD$16:$AE$16)/2,IF(AND($M$1=2012,Beregningsark!$AQ17="1999-2012"),'Resultat 2005-2012'!O17*$AE$16,""))))))))))))))))</f>
        <v/>
      </c>
      <c r="P17" s="15" t="str">
        <f>IF('Resultat 2005-2012'!$R17="","",IF($M$1=2005,'Resultat 2005-2012'!P17,IF(AND($M$1=2006,Beregningsark!$AQ17="2005-2012"),'Resultat 2005-2012'!P17*SUM($Y$11:$AE$11)/7,IF(AND($M$1=2007,Beregningsark!$AQ17="2005-2012"),'Resultat 2005-2012'!P17*SUM($Z$11:$AE$11)/6,IF(AND($M$1=2008,Beregningsark!$AQ17="2005-2012"),'Resultat 2005-2012'!P17*SUM($AA$11:$AE$11)/5,IF(AND($M$1=2009,Beregningsark!$AQ17="2005-2012"),'Resultat 2005-2012'!P17*SUM($AB$11:$AE$11)/4,IF(AND($M$1=2010,Beregningsark!$AQ17="2005-2012"),'Resultat 2005-2012'!P17*SUM($AC$11:$AE$11)/3,IF(AND($M$1=2011,Beregningsark!$AQ17="2005-2012"),'Resultat 2005-2012'!P17*SUM($AD$11:$AE$11)/2,IF(AND($M$1=2012,Beregningsark!$AQ17="2005-2012"),'Resultat 2005-2012'!P17*$AE$11,IF(AND($M$1=2006,Beregningsark!$AQ17="1999-2012"),'Resultat 2005-2012'!P17*SUM($Y$16:$AE$16)/7,IF(AND($M$1=2007,Beregningsark!$AQ17="1999-2012"),'Resultat 2005-2012'!P17*SUM($Z$16:$AE$16)/6,IF(AND($M$1=2008,Beregningsark!$AQ17="1999-2012"),'Resultat 2005-2012'!P17*SUM($AA$16:$AE$16)/5,IF(AND($M$1=2009,Beregningsark!$AQ17="1999-2012"),'Resultat 2005-2012'!P17*SUM($AB$16:$AE$16)/4,IF(AND($M$1=2010,Beregningsark!$AQ17="1999-2012"),'Resultat 2005-2012'!P17*SUM($AC$16:$AE$16)/3,IF(AND($M$1=2011,Beregningsark!$AQ17="1999-2012"),'Resultat 2005-2012'!P17*SUM($AD$16:$AE$16)/2,IF(AND($M$1=2012,Beregningsark!$AQ17="1999-2012"),'Resultat 2005-2012'!P17*$AE$16,""))))))))))))))))</f>
        <v/>
      </c>
      <c r="Q17" s="15" t="str">
        <f t="shared" si="1"/>
        <v/>
      </c>
      <c r="R17" s="17" t="str">
        <f t="shared" si="2"/>
        <v/>
      </c>
      <c r="W17" s="4" t="s">
        <v>27</v>
      </c>
      <c r="X17" s="4">
        <f t="shared" ref="X17:AE18" si="4">AN17/$AL17</f>
        <v>1.1760028983914308</v>
      </c>
      <c r="Y17" s="4">
        <f t="shared" si="4"/>
        <v>0.87085596264005949</v>
      </c>
      <c r="Z17" s="4">
        <f t="shared" si="4"/>
        <v>1.3232903363658846</v>
      </c>
      <c r="AA17" s="4">
        <f t="shared" si="4"/>
        <v>1.190557058636037</v>
      </c>
      <c r="AB17" s="4">
        <f t="shared" si="4"/>
        <v>1.075753465378642</v>
      </c>
      <c r="AC17" s="4">
        <f t="shared" si="4"/>
        <v>0.60515014032793868</v>
      </c>
      <c r="AD17" s="4">
        <f t="shared" si="4"/>
        <v>0.71285397306210452</v>
      </c>
      <c r="AE17" s="4">
        <f t="shared" si="4"/>
        <v>1.0455272609371584</v>
      </c>
      <c r="AL17" s="4">
        <v>0.88329999999999997</v>
      </c>
      <c r="AN17" s="4">
        <v>1.0387633601491508</v>
      </c>
      <c r="AO17" s="4">
        <v>0.76922707179996452</v>
      </c>
      <c r="AP17" s="4">
        <v>1.1688623541119858</v>
      </c>
      <c r="AQ17" s="4">
        <v>1.0516190498932114</v>
      </c>
      <c r="AR17" s="4">
        <v>0.95021303596895446</v>
      </c>
      <c r="AS17" s="4">
        <v>0.53452911895166821</v>
      </c>
      <c r="AT17" s="4">
        <v>0.62966391440575686</v>
      </c>
      <c r="AU17" s="4">
        <v>0.9235142295857921</v>
      </c>
    </row>
    <row r="18" spans="1:47" x14ac:dyDescent="0.25">
      <c r="A18" s="4" t="str">
        <f>IF(Inddata!A33="","",Inddata!A33)</f>
        <v/>
      </c>
      <c r="B18" s="4" t="str">
        <f>IF(Inddata!B33="","",Inddata!B33)</f>
        <v/>
      </c>
      <c r="C18" s="4" t="str">
        <f>IF(Inddata!C33="","",Inddata!C33)</f>
        <v/>
      </c>
      <c r="D18" s="4" t="str">
        <f>IF(Inddata!D33="","",Inddata!D33)</f>
        <v/>
      </c>
      <c r="E18" s="4" t="str">
        <f>IF(Inddata!E33="","",Inddata!E33)</f>
        <v/>
      </c>
      <c r="F18" s="4" t="str">
        <f>IF(Inddata!F33="","",Inddata!F33)</f>
        <v/>
      </c>
      <c r="G18" s="4">
        <f>IF(Inddata!G33="","",Inddata!G33)</f>
        <v>0</v>
      </c>
      <c r="H18" s="4" t="str">
        <f>IF(Inddata!H33&gt;0.5,Inddata!H33,"")</f>
        <v/>
      </c>
      <c r="I18" s="4" t="str">
        <f>IF(Inddata!I33="","",Inddata!I33)</f>
        <v/>
      </c>
      <c r="J18" s="15" t="str">
        <f>IF('Resultat 2005-2012'!$R18="","",IF($M$1=2005,'Resultat 2005-2012'!J18,IF(AND($M$1=2006,Beregningsark!$AQ18="2005-2012"),'Resultat 2005-2012'!J18*SUM($Y$7:$AE$7)/7,IF(AND($M$1=2007,Beregningsark!$AQ18="2005-2012"),'Resultat 2005-2012'!J18*SUM($Z$7:$AE$7)/6,IF(AND($M$1=2008,Beregningsark!$AQ18="2005-2012"),'Resultat 2005-2012'!J18*SUM($AA$7:$AE$7)/5,IF(AND($M$1=2009,Beregningsark!$AQ18="2005-2012"),'Resultat 2005-2012'!J18*SUM($AB$7:$AE$7)/4,IF(AND($M$1=2010,Beregningsark!$AQ18="2005-2012"),'Resultat 2005-2012'!J18*SUM($AC$7:$AE$7)/3,IF(AND($M$1=2011,Beregningsark!$AQ18="2005-2012"),'Resultat 2005-2012'!J18*SUM($AD$7:$AE$7)/2,IF(AND($M$1=2012,Beregningsark!$AQ18="2005-2012"),'Resultat 2005-2012'!J18*$AE$7,IF(AND($M$1=2006,Beregningsark!$AQ18="1999-2012"),'Resultat 2005-2012'!J18*SUM($Y$16:$AE$16)/7,IF(AND($M$1=2007,Beregningsark!$AQ18="1999-2012"),'Resultat 2005-2012'!J18*SUM($Z$16:$AE$16)/6,IF(AND($M$1=2008,Beregningsark!$AQ18="1999-2012"),'Resultat 2005-2012'!J18*SUM($AA$16:$AE$16)/5,IF(AND($M$1=2009,Beregningsark!$AQ18="1999-2012"),'Resultat 2005-2012'!J18*SUM($AB$16:$AE$16)/4,IF(AND($M$1=2010,Beregningsark!$AQ18="1999-2012"),'Resultat 2005-2012'!J18*SUM($AC$16:$AE$16)/3,IF(AND($M$1=2011,Beregningsark!$AQ18="1999-2012"),'Resultat 2005-2012'!J18*SUM($AD$16:$AE$16)/2,IF(AND($M$1=2012,Beregningsark!$AQ18="1999-2012"),'Resultat 2005-2012'!J18*$AE$16,""))))))))))))))))</f>
        <v/>
      </c>
      <c r="K18" s="15" t="str">
        <f>IF('Resultat 2005-2012'!$R18="","",IF($M$1=2005,'Resultat 2005-2012'!K18,IF(AND($M$1=2006,Beregningsark!$AQ18="2005-2012"),'Resultat 2005-2012'!K18*SUM($Y$8:$AE$8)/7,IF(AND($M$1=2007,Beregningsark!$AQ18="2005-2012"),'Resultat 2005-2012'!K18*SUM($Z$8:$AE$8)/6,IF(AND($M$1=2008,Beregningsark!$AQ18="2005-2012"),'Resultat 2005-2012'!K18*SUM($AA$8:$AE$8)/5,IF(AND($M$1=2009,Beregningsark!$AQ18="2005-2012"),'Resultat 2005-2012'!K18*SUM($AB$8:$AE$8)/4,IF(AND($M$1=2010,Beregningsark!$AQ18="2005-2012"),'Resultat 2005-2012'!K18*SUM($AC$8:$AE$8)/3,IF(AND($M$1=2011,Beregningsark!$AQ18="2005-2012"),'Resultat 2005-2012'!K18*SUM($AD$8:$AE$8)/2,IF(AND($M$1=2012,Beregningsark!$AQ18="2005-2012"),'Resultat 2005-2012'!K18*$AE$8,IF(AND($M$1=2006,Beregningsark!$AQ18="1999-2012"),'Resultat 2005-2012'!K18*SUM($Y$17:$AE$17)/7,IF(AND($M$1=2007,Beregningsark!$AQ18="1999-2012"),'Resultat 2005-2012'!K18*SUM($Z$17:$AE$17)/6,IF(AND($M$1=2008,Beregningsark!$AQ18="1999-2012"),'Resultat 2005-2012'!K18*SUM($AA$17:$AE$17)/5,IF(AND($M$1=2009,Beregningsark!$AQ18="1999-2012"),'Resultat 2005-2012'!K18*SUM($AB$17:$AE$17)/4,IF(AND($M$1=2010,Beregningsark!$AQ18="1999-2012"),'Resultat 2005-2012'!K18*SUM($AC$17:$AE$17)/3,IF(AND($M$1=2011,Beregningsark!$AQ18="1999-2012"),'Resultat 2005-2012'!K18*SUM($AD$17:$AE$17)/2,IF(AND($M$1=2012,Beregningsark!$AQ18="1999-2012"),'Resultat 2005-2012'!K18*$AE$17,""))))))))))))))))</f>
        <v/>
      </c>
      <c r="L18" s="15" t="str">
        <f>IF('Resultat 2005-2012'!$R18="","",IF($M$1=2005,'Resultat 2005-2012'!L18,IF(AND($M$1=2006,Beregningsark!$AQ18="2005-2012"),'Resultat 2005-2012'!L18*SUM($Y$9:$AE$9)/7,IF(AND($M$1=2007,Beregningsark!$AQ18="2005-2012"),'Resultat 2005-2012'!L18*SUM($Z$9:$AE$9)/6,IF(AND($M$1=2008,Beregningsark!$AQ18="2005-2012"),'Resultat 2005-2012'!L18*SUM($AA$9:$AE$9)/5,IF(AND($M$1=2009,Beregningsark!$AQ18="2005-2012"),'Resultat 2005-2012'!L18*SUM($AB$9:$AE$9)/4,IF(AND($M$1=2010,Beregningsark!$AQ18="2005-2012"),'Resultat 2005-2012'!L18*SUM($AC$9:$AE$9)/3,IF(AND($M$1=2011,Beregningsark!$AQ18="2005-2012"),'Resultat 2005-2012'!L18*SUM($AD$9:$AE$9)/2,IF(AND($M$1=2012,Beregningsark!$AQ18="2005-2012"),'Resultat 2005-2012'!L18*$AE$9,IF(AND($M$1=2006,Beregningsark!$AQ18="1999-2012"),'Resultat 2005-2012'!L18*SUM($Y$18:$AE$18)/7,IF(AND($M$1=2007,Beregningsark!$AQ18="1999-2012"),'Resultat 2005-2012'!L18*SUM($Z$18:$AE$18)/6,IF(AND($M$1=2008,Beregningsark!$AQ18="1999-2012"),'Resultat 2005-2012'!L18*SUM($AA$18:$AE$18)/5,IF(AND($M$1=2009,Beregningsark!$AQ18="1999-2012"),'Resultat 2005-2012'!L18*SUM($AB$18:$AE$18)/4,IF(AND($M$1=2010,Beregningsark!$AQ18="1999-2012"),'Resultat 2005-2012'!L18*SUM($AC$18:$AE$18)/3,IF(AND($M$1=2011,Beregningsark!$AQ18="1999-2012"),'Resultat 2005-2012'!L18*SUM($AD$18:$AE$18)/2,IF(AND($M$1=2012,Beregningsark!$AQ18="1999-2012"),'Resultat 2005-2012'!L18*$AE$18,""))))))))))))))))</f>
        <v/>
      </c>
      <c r="M18" s="15" t="str">
        <f t="shared" si="0"/>
        <v/>
      </c>
      <c r="N18" s="15" t="str">
        <f>IF('Resultat 2005-2012'!$R18="","",IF($M$1=2005,'Resultat 2005-2012'!N18,IF(AND($M$1=2006,Beregningsark!$AQ18="2005-2012"),'Resultat 2005-2012'!N18*SUM($Y$10:$AE$10)/7,IF(AND($M$1=2007,Beregningsark!$AQ18="2005-2012"),'Resultat 2005-2012'!N18*SUM($Z$10:$AE$10)/6,IF(AND($M$1=2008,Beregningsark!$AQ18="2005-2012"),'Resultat 2005-2012'!N18*SUM($AA$10:$AE$10)/5,IF(AND($M$1=2009,Beregningsark!$AQ18="2005-2012"),'Resultat 2005-2012'!N18*SUM($AB$10:$AE$10)/4,IF(AND($M$1=2010,Beregningsark!$AQ18="2005-2012"),'Resultat 2005-2012'!N18*SUM($AC$10:$AE$10)/3,IF(AND($M$1=2011,Beregningsark!$AQ18="2005-2012"),'Resultat 2005-2012'!N18*SUM($AD$10:$AE$10)/2,IF(AND($M$1=2012,Beregningsark!$AQ18="2005-2012"),'Resultat 2005-2012'!N18*$AE$10,IF(AND($M$1=2006,Beregningsark!$AQ18="1999-2012"),'Resultat 2005-2012'!N18*SUM($Y$16:$AE$16)/7,IF(AND($M$1=2007,Beregningsark!$AQ18="1999-2012"),'Resultat 2005-2012'!N18*SUM($Z$16:$AE$16)/6,IF(AND($M$1=2008,Beregningsark!$AQ18="1999-2012"),'Resultat 2005-2012'!N18*SUM($AA$16:$AE$16)/5,IF(AND($M$1=2009,Beregningsark!$AQ18="1999-2012"),'Resultat 2005-2012'!N18*SUM($AB$16:$AE$16)/4,IF(AND($M$1=2010,Beregningsark!$AQ18="1999-2012"),'Resultat 2005-2012'!N18*SUM($AC$16:$AE$16)/3,IF(AND($M$1=2011,Beregningsark!$AQ18="1999-2012"),'Resultat 2005-2012'!N18*SUM($AD$16:$AE$16)/2,IF(AND($M$1=2012,Beregningsark!$AQ18="1999-2012"),'Resultat 2005-2012'!N18*$AE$16,""))))))))))))))))</f>
        <v/>
      </c>
      <c r="O18" s="15" t="str">
        <f>IF('Resultat 2005-2012'!$R18="","",IF($M$1=2005,'Resultat 2005-2012'!O18,IF(AND($M$1=2006,Beregningsark!$AQ18="2005-2012"),'Resultat 2005-2012'!O18*SUM($Y$10:$AE$10)/7,IF(AND($M$1=2007,Beregningsark!$AQ18="2005-2012"),'Resultat 2005-2012'!O18*SUM($Z$10:$AE$10)/6,IF(AND($M$1=2008,Beregningsark!$AQ18="2005-2012"),'Resultat 2005-2012'!O18*SUM($AA$10:$AE$10)/5,IF(AND($M$1=2009,Beregningsark!$AQ18="2005-2012"),'Resultat 2005-2012'!O18*SUM($AB$10:$AE$10)/4,IF(AND($M$1=2010,Beregningsark!$AQ18="2005-2012"),'Resultat 2005-2012'!O18*SUM($AC$10:$AE$10)/3,IF(AND($M$1=2011,Beregningsark!$AQ18="2005-2012"),'Resultat 2005-2012'!O18*SUM($AD$10:$AE$10)/2,IF(AND($M$1=2012,Beregningsark!$AQ18="2005-2012"),'Resultat 2005-2012'!O18*$AE$10,IF(AND($M$1=2006,Beregningsark!$AQ18="1999-2012"),'Resultat 2005-2012'!O18*SUM($Y$16:$AE$16)/7,IF(AND($M$1=2007,Beregningsark!$AQ18="1999-2012"),'Resultat 2005-2012'!O18*SUM($Z$16:$AE$16)/6,IF(AND($M$1=2008,Beregningsark!$AQ18="1999-2012"),'Resultat 2005-2012'!O18*SUM($AA$16:$AE$16)/5,IF(AND($M$1=2009,Beregningsark!$AQ18="1999-2012"),'Resultat 2005-2012'!O18*SUM($AB$16:$AE$16)/4,IF(AND($M$1=2010,Beregningsark!$AQ18="1999-2012"),'Resultat 2005-2012'!O18*SUM($AC$16:$AE$16)/3,IF(AND($M$1=2011,Beregningsark!$AQ18="1999-2012"),'Resultat 2005-2012'!O18*SUM($AD$16:$AE$16)/2,IF(AND($M$1=2012,Beregningsark!$AQ18="1999-2012"),'Resultat 2005-2012'!O18*$AE$16,""))))))))))))))))</f>
        <v/>
      </c>
      <c r="P18" s="15" t="str">
        <f>IF('Resultat 2005-2012'!$R18="","",IF($M$1=2005,'Resultat 2005-2012'!P18,IF(AND($M$1=2006,Beregningsark!$AQ18="2005-2012"),'Resultat 2005-2012'!P18*SUM($Y$11:$AE$11)/7,IF(AND($M$1=2007,Beregningsark!$AQ18="2005-2012"),'Resultat 2005-2012'!P18*SUM($Z$11:$AE$11)/6,IF(AND($M$1=2008,Beregningsark!$AQ18="2005-2012"),'Resultat 2005-2012'!P18*SUM($AA$11:$AE$11)/5,IF(AND($M$1=2009,Beregningsark!$AQ18="2005-2012"),'Resultat 2005-2012'!P18*SUM($AB$11:$AE$11)/4,IF(AND($M$1=2010,Beregningsark!$AQ18="2005-2012"),'Resultat 2005-2012'!P18*SUM($AC$11:$AE$11)/3,IF(AND($M$1=2011,Beregningsark!$AQ18="2005-2012"),'Resultat 2005-2012'!P18*SUM($AD$11:$AE$11)/2,IF(AND($M$1=2012,Beregningsark!$AQ18="2005-2012"),'Resultat 2005-2012'!P18*$AE$11,IF(AND($M$1=2006,Beregningsark!$AQ18="1999-2012"),'Resultat 2005-2012'!P18*SUM($Y$16:$AE$16)/7,IF(AND($M$1=2007,Beregningsark!$AQ18="1999-2012"),'Resultat 2005-2012'!P18*SUM($Z$16:$AE$16)/6,IF(AND($M$1=2008,Beregningsark!$AQ18="1999-2012"),'Resultat 2005-2012'!P18*SUM($AA$16:$AE$16)/5,IF(AND($M$1=2009,Beregningsark!$AQ18="1999-2012"),'Resultat 2005-2012'!P18*SUM($AB$16:$AE$16)/4,IF(AND($M$1=2010,Beregningsark!$AQ18="1999-2012"),'Resultat 2005-2012'!P18*SUM($AC$16:$AE$16)/3,IF(AND($M$1=2011,Beregningsark!$AQ18="1999-2012"),'Resultat 2005-2012'!P18*SUM($AD$16:$AE$16)/2,IF(AND($M$1=2012,Beregningsark!$AQ18="1999-2012"),'Resultat 2005-2012'!P18*$AE$16,""))))))))))))))))</f>
        <v/>
      </c>
      <c r="Q18" s="15" t="str">
        <f t="shared" si="1"/>
        <v/>
      </c>
      <c r="R18" s="17" t="str">
        <f t="shared" si="2"/>
        <v/>
      </c>
      <c r="W18" s="4" t="s">
        <v>28</v>
      </c>
      <c r="X18" s="4">
        <f t="shared" si="4"/>
        <v>0.75478162950085481</v>
      </c>
      <c r="Y18" s="4">
        <f t="shared" si="4"/>
        <v>0.52896828375375748</v>
      </c>
      <c r="Z18" s="4">
        <f t="shared" si="4"/>
        <v>1.0011738844455305</v>
      </c>
      <c r="AA18" s="4">
        <f t="shared" si="4"/>
        <v>1.0268267238107407</v>
      </c>
      <c r="AB18" s="4">
        <f t="shared" si="4"/>
        <v>1.2909433058404742</v>
      </c>
      <c r="AC18" s="4">
        <f t="shared" si="4"/>
        <v>1.5631033873392643</v>
      </c>
      <c r="AD18" s="4">
        <f t="shared" si="4"/>
        <v>0.78002695358441643</v>
      </c>
      <c r="AE18" s="4">
        <f t="shared" si="4"/>
        <v>1.0545068279572949</v>
      </c>
      <c r="AL18" s="4">
        <v>1.1175999999999999</v>
      </c>
      <c r="AN18" s="4">
        <v>0.84354394913015529</v>
      </c>
      <c r="AO18" s="4">
        <v>0.5911749539231993</v>
      </c>
      <c r="AP18" s="4">
        <v>1.1189119332563249</v>
      </c>
      <c r="AQ18" s="4">
        <v>1.1475815465308838</v>
      </c>
      <c r="AR18" s="4">
        <v>1.4427582386073139</v>
      </c>
      <c r="AS18" s="4">
        <v>1.7469243456903618</v>
      </c>
      <c r="AT18" s="4">
        <v>0.87175812332594371</v>
      </c>
      <c r="AU18" s="4">
        <v>1.1785168309250726</v>
      </c>
    </row>
    <row r="19" spans="1:47" x14ac:dyDescent="0.25">
      <c r="A19" s="4" t="str">
        <f>IF(Inddata!A34="","",Inddata!A34)</f>
        <v/>
      </c>
      <c r="B19" s="4" t="str">
        <f>IF(Inddata!B34="","",Inddata!B34)</f>
        <v/>
      </c>
      <c r="C19" s="4" t="str">
        <f>IF(Inddata!C34="","",Inddata!C34)</f>
        <v/>
      </c>
      <c r="D19" s="4" t="str">
        <f>IF(Inddata!D34="","",Inddata!D34)</f>
        <v/>
      </c>
      <c r="E19" s="4" t="str">
        <f>IF(Inddata!E34="","",Inddata!E34)</f>
        <v/>
      </c>
      <c r="F19" s="4" t="str">
        <f>IF(Inddata!F34="","",Inddata!F34)</f>
        <v/>
      </c>
      <c r="G19" s="4">
        <f>IF(Inddata!G34="","",Inddata!G34)</f>
        <v>0</v>
      </c>
      <c r="H19" s="4" t="str">
        <f>IF(Inddata!H34&gt;0.5,Inddata!H34,"")</f>
        <v/>
      </c>
      <c r="I19" s="4" t="str">
        <f>IF(Inddata!I34="","",Inddata!I34)</f>
        <v/>
      </c>
      <c r="J19" s="15" t="str">
        <f>IF('Resultat 2005-2012'!$R19="","",IF($M$1=2005,'Resultat 2005-2012'!J19,IF(AND($M$1=2006,Beregningsark!$AQ19="2005-2012"),'Resultat 2005-2012'!J19*SUM($Y$7:$AE$7)/7,IF(AND($M$1=2007,Beregningsark!$AQ19="2005-2012"),'Resultat 2005-2012'!J19*SUM($Z$7:$AE$7)/6,IF(AND($M$1=2008,Beregningsark!$AQ19="2005-2012"),'Resultat 2005-2012'!J19*SUM($AA$7:$AE$7)/5,IF(AND($M$1=2009,Beregningsark!$AQ19="2005-2012"),'Resultat 2005-2012'!J19*SUM($AB$7:$AE$7)/4,IF(AND($M$1=2010,Beregningsark!$AQ19="2005-2012"),'Resultat 2005-2012'!J19*SUM($AC$7:$AE$7)/3,IF(AND($M$1=2011,Beregningsark!$AQ19="2005-2012"),'Resultat 2005-2012'!J19*SUM($AD$7:$AE$7)/2,IF(AND($M$1=2012,Beregningsark!$AQ19="2005-2012"),'Resultat 2005-2012'!J19*$AE$7,IF(AND($M$1=2006,Beregningsark!$AQ19="1999-2012"),'Resultat 2005-2012'!J19*SUM($Y$16:$AE$16)/7,IF(AND($M$1=2007,Beregningsark!$AQ19="1999-2012"),'Resultat 2005-2012'!J19*SUM($Z$16:$AE$16)/6,IF(AND($M$1=2008,Beregningsark!$AQ19="1999-2012"),'Resultat 2005-2012'!J19*SUM($AA$16:$AE$16)/5,IF(AND($M$1=2009,Beregningsark!$AQ19="1999-2012"),'Resultat 2005-2012'!J19*SUM($AB$16:$AE$16)/4,IF(AND($M$1=2010,Beregningsark!$AQ19="1999-2012"),'Resultat 2005-2012'!J19*SUM($AC$16:$AE$16)/3,IF(AND($M$1=2011,Beregningsark!$AQ19="1999-2012"),'Resultat 2005-2012'!J19*SUM($AD$16:$AE$16)/2,IF(AND($M$1=2012,Beregningsark!$AQ19="1999-2012"),'Resultat 2005-2012'!J19*$AE$16,""))))))))))))))))</f>
        <v/>
      </c>
      <c r="K19" s="15" t="str">
        <f>IF('Resultat 2005-2012'!$R19="","",IF($M$1=2005,'Resultat 2005-2012'!K19,IF(AND($M$1=2006,Beregningsark!$AQ19="2005-2012"),'Resultat 2005-2012'!K19*SUM($Y$8:$AE$8)/7,IF(AND($M$1=2007,Beregningsark!$AQ19="2005-2012"),'Resultat 2005-2012'!K19*SUM($Z$8:$AE$8)/6,IF(AND($M$1=2008,Beregningsark!$AQ19="2005-2012"),'Resultat 2005-2012'!K19*SUM($AA$8:$AE$8)/5,IF(AND($M$1=2009,Beregningsark!$AQ19="2005-2012"),'Resultat 2005-2012'!K19*SUM($AB$8:$AE$8)/4,IF(AND($M$1=2010,Beregningsark!$AQ19="2005-2012"),'Resultat 2005-2012'!K19*SUM($AC$8:$AE$8)/3,IF(AND($M$1=2011,Beregningsark!$AQ19="2005-2012"),'Resultat 2005-2012'!K19*SUM($AD$8:$AE$8)/2,IF(AND($M$1=2012,Beregningsark!$AQ19="2005-2012"),'Resultat 2005-2012'!K19*$AE$8,IF(AND($M$1=2006,Beregningsark!$AQ19="1999-2012"),'Resultat 2005-2012'!K19*SUM($Y$17:$AE$17)/7,IF(AND($M$1=2007,Beregningsark!$AQ19="1999-2012"),'Resultat 2005-2012'!K19*SUM($Z$17:$AE$17)/6,IF(AND($M$1=2008,Beregningsark!$AQ19="1999-2012"),'Resultat 2005-2012'!K19*SUM($AA$17:$AE$17)/5,IF(AND($M$1=2009,Beregningsark!$AQ19="1999-2012"),'Resultat 2005-2012'!K19*SUM($AB$17:$AE$17)/4,IF(AND($M$1=2010,Beregningsark!$AQ19="1999-2012"),'Resultat 2005-2012'!K19*SUM($AC$17:$AE$17)/3,IF(AND($M$1=2011,Beregningsark!$AQ19="1999-2012"),'Resultat 2005-2012'!K19*SUM($AD$17:$AE$17)/2,IF(AND($M$1=2012,Beregningsark!$AQ19="1999-2012"),'Resultat 2005-2012'!K19*$AE$17,""))))))))))))))))</f>
        <v/>
      </c>
      <c r="L19" s="15" t="str">
        <f>IF('Resultat 2005-2012'!$R19="","",IF($M$1=2005,'Resultat 2005-2012'!L19,IF(AND($M$1=2006,Beregningsark!$AQ19="2005-2012"),'Resultat 2005-2012'!L19*SUM($Y$9:$AE$9)/7,IF(AND($M$1=2007,Beregningsark!$AQ19="2005-2012"),'Resultat 2005-2012'!L19*SUM($Z$9:$AE$9)/6,IF(AND($M$1=2008,Beregningsark!$AQ19="2005-2012"),'Resultat 2005-2012'!L19*SUM($AA$9:$AE$9)/5,IF(AND($M$1=2009,Beregningsark!$AQ19="2005-2012"),'Resultat 2005-2012'!L19*SUM($AB$9:$AE$9)/4,IF(AND($M$1=2010,Beregningsark!$AQ19="2005-2012"),'Resultat 2005-2012'!L19*SUM($AC$9:$AE$9)/3,IF(AND($M$1=2011,Beregningsark!$AQ19="2005-2012"),'Resultat 2005-2012'!L19*SUM($AD$9:$AE$9)/2,IF(AND($M$1=2012,Beregningsark!$AQ19="2005-2012"),'Resultat 2005-2012'!L19*$AE$9,IF(AND($M$1=2006,Beregningsark!$AQ19="1999-2012"),'Resultat 2005-2012'!L19*SUM($Y$18:$AE$18)/7,IF(AND($M$1=2007,Beregningsark!$AQ19="1999-2012"),'Resultat 2005-2012'!L19*SUM($Z$18:$AE$18)/6,IF(AND($M$1=2008,Beregningsark!$AQ19="1999-2012"),'Resultat 2005-2012'!L19*SUM($AA$18:$AE$18)/5,IF(AND($M$1=2009,Beregningsark!$AQ19="1999-2012"),'Resultat 2005-2012'!L19*SUM($AB$18:$AE$18)/4,IF(AND($M$1=2010,Beregningsark!$AQ19="1999-2012"),'Resultat 2005-2012'!L19*SUM($AC$18:$AE$18)/3,IF(AND($M$1=2011,Beregningsark!$AQ19="1999-2012"),'Resultat 2005-2012'!L19*SUM($AD$18:$AE$18)/2,IF(AND($M$1=2012,Beregningsark!$AQ19="1999-2012"),'Resultat 2005-2012'!L19*$AE$18,""))))))))))))))))</f>
        <v/>
      </c>
      <c r="M19" s="15" t="str">
        <f t="shared" si="0"/>
        <v/>
      </c>
      <c r="N19" s="15" t="str">
        <f>IF('Resultat 2005-2012'!$R19="","",IF($M$1=2005,'Resultat 2005-2012'!N19,IF(AND($M$1=2006,Beregningsark!$AQ19="2005-2012"),'Resultat 2005-2012'!N19*SUM($Y$10:$AE$10)/7,IF(AND($M$1=2007,Beregningsark!$AQ19="2005-2012"),'Resultat 2005-2012'!N19*SUM($Z$10:$AE$10)/6,IF(AND($M$1=2008,Beregningsark!$AQ19="2005-2012"),'Resultat 2005-2012'!N19*SUM($AA$10:$AE$10)/5,IF(AND($M$1=2009,Beregningsark!$AQ19="2005-2012"),'Resultat 2005-2012'!N19*SUM($AB$10:$AE$10)/4,IF(AND($M$1=2010,Beregningsark!$AQ19="2005-2012"),'Resultat 2005-2012'!N19*SUM($AC$10:$AE$10)/3,IF(AND($M$1=2011,Beregningsark!$AQ19="2005-2012"),'Resultat 2005-2012'!N19*SUM($AD$10:$AE$10)/2,IF(AND($M$1=2012,Beregningsark!$AQ19="2005-2012"),'Resultat 2005-2012'!N19*$AE$10,IF(AND($M$1=2006,Beregningsark!$AQ19="1999-2012"),'Resultat 2005-2012'!N19*SUM($Y$16:$AE$16)/7,IF(AND($M$1=2007,Beregningsark!$AQ19="1999-2012"),'Resultat 2005-2012'!N19*SUM($Z$16:$AE$16)/6,IF(AND($M$1=2008,Beregningsark!$AQ19="1999-2012"),'Resultat 2005-2012'!N19*SUM($AA$16:$AE$16)/5,IF(AND($M$1=2009,Beregningsark!$AQ19="1999-2012"),'Resultat 2005-2012'!N19*SUM($AB$16:$AE$16)/4,IF(AND($M$1=2010,Beregningsark!$AQ19="1999-2012"),'Resultat 2005-2012'!N19*SUM($AC$16:$AE$16)/3,IF(AND($M$1=2011,Beregningsark!$AQ19="1999-2012"),'Resultat 2005-2012'!N19*SUM($AD$16:$AE$16)/2,IF(AND($M$1=2012,Beregningsark!$AQ19="1999-2012"),'Resultat 2005-2012'!N19*$AE$16,""))))))))))))))))</f>
        <v/>
      </c>
      <c r="O19" s="15" t="str">
        <f>IF('Resultat 2005-2012'!$R19="","",IF($M$1=2005,'Resultat 2005-2012'!O19,IF(AND($M$1=2006,Beregningsark!$AQ19="2005-2012"),'Resultat 2005-2012'!O19*SUM($Y$10:$AE$10)/7,IF(AND($M$1=2007,Beregningsark!$AQ19="2005-2012"),'Resultat 2005-2012'!O19*SUM($Z$10:$AE$10)/6,IF(AND($M$1=2008,Beregningsark!$AQ19="2005-2012"),'Resultat 2005-2012'!O19*SUM($AA$10:$AE$10)/5,IF(AND($M$1=2009,Beregningsark!$AQ19="2005-2012"),'Resultat 2005-2012'!O19*SUM($AB$10:$AE$10)/4,IF(AND($M$1=2010,Beregningsark!$AQ19="2005-2012"),'Resultat 2005-2012'!O19*SUM($AC$10:$AE$10)/3,IF(AND($M$1=2011,Beregningsark!$AQ19="2005-2012"),'Resultat 2005-2012'!O19*SUM($AD$10:$AE$10)/2,IF(AND($M$1=2012,Beregningsark!$AQ19="2005-2012"),'Resultat 2005-2012'!O19*$AE$10,IF(AND($M$1=2006,Beregningsark!$AQ19="1999-2012"),'Resultat 2005-2012'!O19*SUM($Y$16:$AE$16)/7,IF(AND($M$1=2007,Beregningsark!$AQ19="1999-2012"),'Resultat 2005-2012'!O19*SUM($Z$16:$AE$16)/6,IF(AND($M$1=2008,Beregningsark!$AQ19="1999-2012"),'Resultat 2005-2012'!O19*SUM($AA$16:$AE$16)/5,IF(AND($M$1=2009,Beregningsark!$AQ19="1999-2012"),'Resultat 2005-2012'!O19*SUM($AB$16:$AE$16)/4,IF(AND($M$1=2010,Beregningsark!$AQ19="1999-2012"),'Resultat 2005-2012'!O19*SUM($AC$16:$AE$16)/3,IF(AND($M$1=2011,Beregningsark!$AQ19="1999-2012"),'Resultat 2005-2012'!O19*SUM($AD$16:$AE$16)/2,IF(AND($M$1=2012,Beregningsark!$AQ19="1999-2012"),'Resultat 2005-2012'!O19*$AE$16,""))))))))))))))))</f>
        <v/>
      </c>
      <c r="P19" s="15" t="str">
        <f>IF('Resultat 2005-2012'!$R19="","",IF($M$1=2005,'Resultat 2005-2012'!P19,IF(AND($M$1=2006,Beregningsark!$AQ19="2005-2012"),'Resultat 2005-2012'!P19*SUM($Y$11:$AE$11)/7,IF(AND($M$1=2007,Beregningsark!$AQ19="2005-2012"),'Resultat 2005-2012'!P19*SUM($Z$11:$AE$11)/6,IF(AND($M$1=2008,Beregningsark!$AQ19="2005-2012"),'Resultat 2005-2012'!P19*SUM($AA$11:$AE$11)/5,IF(AND($M$1=2009,Beregningsark!$AQ19="2005-2012"),'Resultat 2005-2012'!P19*SUM($AB$11:$AE$11)/4,IF(AND($M$1=2010,Beregningsark!$AQ19="2005-2012"),'Resultat 2005-2012'!P19*SUM($AC$11:$AE$11)/3,IF(AND($M$1=2011,Beregningsark!$AQ19="2005-2012"),'Resultat 2005-2012'!P19*SUM($AD$11:$AE$11)/2,IF(AND($M$1=2012,Beregningsark!$AQ19="2005-2012"),'Resultat 2005-2012'!P19*$AE$11,IF(AND($M$1=2006,Beregningsark!$AQ19="1999-2012"),'Resultat 2005-2012'!P19*SUM($Y$16:$AE$16)/7,IF(AND($M$1=2007,Beregningsark!$AQ19="1999-2012"),'Resultat 2005-2012'!P19*SUM($Z$16:$AE$16)/6,IF(AND($M$1=2008,Beregningsark!$AQ19="1999-2012"),'Resultat 2005-2012'!P19*SUM($AA$16:$AE$16)/5,IF(AND($M$1=2009,Beregningsark!$AQ19="1999-2012"),'Resultat 2005-2012'!P19*SUM($AB$16:$AE$16)/4,IF(AND($M$1=2010,Beregningsark!$AQ19="1999-2012"),'Resultat 2005-2012'!P19*SUM($AC$16:$AE$16)/3,IF(AND($M$1=2011,Beregningsark!$AQ19="1999-2012"),'Resultat 2005-2012'!P19*SUM($AD$16:$AE$16)/2,IF(AND($M$1=2012,Beregningsark!$AQ19="1999-2012"),'Resultat 2005-2012'!P19*$AE$16,""))))))))))))))))</f>
        <v/>
      </c>
      <c r="Q19" s="15" t="str">
        <f t="shared" si="1"/>
        <v/>
      </c>
      <c r="R19" s="17" t="str">
        <f t="shared" si="2"/>
        <v/>
      </c>
    </row>
    <row r="20" spans="1:47" x14ac:dyDescent="0.25">
      <c r="A20" s="4" t="str">
        <f>IF(Inddata!A35="","",Inddata!A35)</f>
        <v/>
      </c>
      <c r="B20" s="4" t="str">
        <f>IF(Inddata!B35="","",Inddata!B35)</f>
        <v/>
      </c>
      <c r="C20" s="4" t="str">
        <f>IF(Inddata!C35="","",Inddata!C35)</f>
        <v/>
      </c>
      <c r="D20" s="4" t="str">
        <f>IF(Inddata!D35="","",Inddata!D35)</f>
        <v/>
      </c>
      <c r="E20" s="4" t="str">
        <f>IF(Inddata!E35="","",Inddata!E35)</f>
        <v/>
      </c>
      <c r="F20" s="4" t="str">
        <f>IF(Inddata!F35="","",Inddata!F35)</f>
        <v/>
      </c>
      <c r="G20" s="4">
        <f>IF(Inddata!G35="","",Inddata!G35)</f>
        <v>0</v>
      </c>
      <c r="H20" s="4" t="str">
        <f>IF(Inddata!H35&gt;0.5,Inddata!H35,"")</f>
        <v/>
      </c>
      <c r="I20" s="4" t="str">
        <f>IF(Inddata!I35="","",Inddata!I35)</f>
        <v/>
      </c>
      <c r="J20" s="15" t="str">
        <f>IF('Resultat 2005-2012'!$R20="","",IF($M$1=2005,'Resultat 2005-2012'!J20,IF(AND($M$1=2006,Beregningsark!$AQ20="2005-2012"),'Resultat 2005-2012'!J20*SUM($Y$7:$AE$7)/7,IF(AND($M$1=2007,Beregningsark!$AQ20="2005-2012"),'Resultat 2005-2012'!J20*SUM($Z$7:$AE$7)/6,IF(AND($M$1=2008,Beregningsark!$AQ20="2005-2012"),'Resultat 2005-2012'!J20*SUM($AA$7:$AE$7)/5,IF(AND($M$1=2009,Beregningsark!$AQ20="2005-2012"),'Resultat 2005-2012'!J20*SUM($AB$7:$AE$7)/4,IF(AND($M$1=2010,Beregningsark!$AQ20="2005-2012"),'Resultat 2005-2012'!J20*SUM($AC$7:$AE$7)/3,IF(AND($M$1=2011,Beregningsark!$AQ20="2005-2012"),'Resultat 2005-2012'!J20*SUM($AD$7:$AE$7)/2,IF(AND($M$1=2012,Beregningsark!$AQ20="2005-2012"),'Resultat 2005-2012'!J20*$AE$7,IF(AND($M$1=2006,Beregningsark!$AQ20="1999-2012"),'Resultat 2005-2012'!J20*SUM($Y$16:$AE$16)/7,IF(AND($M$1=2007,Beregningsark!$AQ20="1999-2012"),'Resultat 2005-2012'!J20*SUM($Z$16:$AE$16)/6,IF(AND($M$1=2008,Beregningsark!$AQ20="1999-2012"),'Resultat 2005-2012'!J20*SUM($AA$16:$AE$16)/5,IF(AND($M$1=2009,Beregningsark!$AQ20="1999-2012"),'Resultat 2005-2012'!J20*SUM($AB$16:$AE$16)/4,IF(AND($M$1=2010,Beregningsark!$AQ20="1999-2012"),'Resultat 2005-2012'!J20*SUM($AC$16:$AE$16)/3,IF(AND($M$1=2011,Beregningsark!$AQ20="1999-2012"),'Resultat 2005-2012'!J20*SUM($AD$16:$AE$16)/2,IF(AND($M$1=2012,Beregningsark!$AQ20="1999-2012"),'Resultat 2005-2012'!J20*$AE$16,""))))))))))))))))</f>
        <v/>
      </c>
      <c r="K20" s="15" t="str">
        <f>IF('Resultat 2005-2012'!$R20="","",IF($M$1=2005,'Resultat 2005-2012'!K20,IF(AND($M$1=2006,Beregningsark!$AQ20="2005-2012"),'Resultat 2005-2012'!K20*SUM($Y$8:$AE$8)/7,IF(AND($M$1=2007,Beregningsark!$AQ20="2005-2012"),'Resultat 2005-2012'!K20*SUM($Z$8:$AE$8)/6,IF(AND($M$1=2008,Beregningsark!$AQ20="2005-2012"),'Resultat 2005-2012'!K20*SUM($AA$8:$AE$8)/5,IF(AND($M$1=2009,Beregningsark!$AQ20="2005-2012"),'Resultat 2005-2012'!K20*SUM($AB$8:$AE$8)/4,IF(AND($M$1=2010,Beregningsark!$AQ20="2005-2012"),'Resultat 2005-2012'!K20*SUM($AC$8:$AE$8)/3,IF(AND($M$1=2011,Beregningsark!$AQ20="2005-2012"),'Resultat 2005-2012'!K20*SUM($AD$8:$AE$8)/2,IF(AND($M$1=2012,Beregningsark!$AQ20="2005-2012"),'Resultat 2005-2012'!K20*$AE$8,IF(AND($M$1=2006,Beregningsark!$AQ20="1999-2012"),'Resultat 2005-2012'!K20*SUM($Y$17:$AE$17)/7,IF(AND($M$1=2007,Beregningsark!$AQ20="1999-2012"),'Resultat 2005-2012'!K20*SUM($Z$17:$AE$17)/6,IF(AND($M$1=2008,Beregningsark!$AQ20="1999-2012"),'Resultat 2005-2012'!K20*SUM($AA$17:$AE$17)/5,IF(AND($M$1=2009,Beregningsark!$AQ20="1999-2012"),'Resultat 2005-2012'!K20*SUM($AB$17:$AE$17)/4,IF(AND($M$1=2010,Beregningsark!$AQ20="1999-2012"),'Resultat 2005-2012'!K20*SUM($AC$17:$AE$17)/3,IF(AND($M$1=2011,Beregningsark!$AQ20="1999-2012"),'Resultat 2005-2012'!K20*SUM($AD$17:$AE$17)/2,IF(AND($M$1=2012,Beregningsark!$AQ20="1999-2012"),'Resultat 2005-2012'!K20*$AE$17,""))))))))))))))))</f>
        <v/>
      </c>
      <c r="L20" s="15" t="str">
        <f>IF('Resultat 2005-2012'!$R20="","",IF($M$1=2005,'Resultat 2005-2012'!L20,IF(AND($M$1=2006,Beregningsark!$AQ20="2005-2012"),'Resultat 2005-2012'!L20*SUM($Y$9:$AE$9)/7,IF(AND($M$1=2007,Beregningsark!$AQ20="2005-2012"),'Resultat 2005-2012'!L20*SUM($Z$9:$AE$9)/6,IF(AND($M$1=2008,Beregningsark!$AQ20="2005-2012"),'Resultat 2005-2012'!L20*SUM($AA$9:$AE$9)/5,IF(AND($M$1=2009,Beregningsark!$AQ20="2005-2012"),'Resultat 2005-2012'!L20*SUM($AB$9:$AE$9)/4,IF(AND($M$1=2010,Beregningsark!$AQ20="2005-2012"),'Resultat 2005-2012'!L20*SUM($AC$9:$AE$9)/3,IF(AND($M$1=2011,Beregningsark!$AQ20="2005-2012"),'Resultat 2005-2012'!L20*SUM($AD$9:$AE$9)/2,IF(AND($M$1=2012,Beregningsark!$AQ20="2005-2012"),'Resultat 2005-2012'!L20*$AE$9,IF(AND($M$1=2006,Beregningsark!$AQ20="1999-2012"),'Resultat 2005-2012'!L20*SUM($Y$18:$AE$18)/7,IF(AND($M$1=2007,Beregningsark!$AQ20="1999-2012"),'Resultat 2005-2012'!L20*SUM($Z$18:$AE$18)/6,IF(AND($M$1=2008,Beregningsark!$AQ20="1999-2012"),'Resultat 2005-2012'!L20*SUM($AA$18:$AE$18)/5,IF(AND($M$1=2009,Beregningsark!$AQ20="1999-2012"),'Resultat 2005-2012'!L20*SUM($AB$18:$AE$18)/4,IF(AND($M$1=2010,Beregningsark!$AQ20="1999-2012"),'Resultat 2005-2012'!L20*SUM($AC$18:$AE$18)/3,IF(AND($M$1=2011,Beregningsark!$AQ20="1999-2012"),'Resultat 2005-2012'!L20*SUM($AD$18:$AE$18)/2,IF(AND($M$1=2012,Beregningsark!$AQ20="1999-2012"),'Resultat 2005-2012'!L20*$AE$18,""))))))))))))))))</f>
        <v/>
      </c>
      <c r="M20" s="15" t="str">
        <f t="shared" si="0"/>
        <v/>
      </c>
      <c r="N20" s="15" t="str">
        <f>IF('Resultat 2005-2012'!$R20="","",IF($M$1=2005,'Resultat 2005-2012'!N20,IF(AND($M$1=2006,Beregningsark!$AQ20="2005-2012"),'Resultat 2005-2012'!N20*SUM($Y$10:$AE$10)/7,IF(AND($M$1=2007,Beregningsark!$AQ20="2005-2012"),'Resultat 2005-2012'!N20*SUM($Z$10:$AE$10)/6,IF(AND($M$1=2008,Beregningsark!$AQ20="2005-2012"),'Resultat 2005-2012'!N20*SUM($AA$10:$AE$10)/5,IF(AND($M$1=2009,Beregningsark!$AQ20="2005-2012"),'Resultat 2005-2012'!N20*SUM($AB$10:$AE$10)/4,IF(AND($M$1=2010,Beregningsark!$AQ20="2005-2012"),'Resultat 2005-2012'!N20*SUM($AC$10:$AE$10)/3,IF(AND($M$1=2011,Beregningsark!$AQ20="2005-2012"),'Resultat 2005-2012'!N20*SUM($AD$10:$AE$10)/2,IF(AND($M$1=2012,Beregningsark!$AQ20="2005-2012"),'Resultat 2005-2012'!N20*$AE$10,IF(AND($M$1=2006,Beregningsark!$AQ20="1999-2012"),'Resultat 2005-2012'!N20*SUM($Y$16:$AE$16)/7,IF(AND($M$1=2007,Beregningsark!$AQ20="1999-2012"),'Resultat 2005-2012'!N20*SUM($Z$16:$AE$16)/6,IF(AND($M$1=2008,Beregningsark!$AQ20="1999-2012"),'Resultat 2005-2012'!N20*SUM($AA$16:$AE$16)/5,IF(AND($M$1=2009,Beregningsark!$AQ20="1999-2012"),'Resultat 2005-2012'!N20*SUM($AB$16:$AE$16)/4,IF(AND($M$1=2010,Beregningsark!$AQ20="1999-2012"),'Resultat 2005-2012'!N20*SUM($AC$16:$AE$16)/3,IF(AND($M$1=2011,Beregningsark!$AQ20="1999-2012"),'Resultat 2005-2012'!N20*SUM($AD$16:$AE$16)/2,IF(AND($M$1=2012,Beregningsark!$AQ20="1999-2012"),'Resultat 2005-2012'!N20*$AE$16,""))))))))))))))))</f>
        <v/>
      </c>
      <c r="O20" s="15" t="str">
        <f>IF('Resultat 2005-2012'!$R20="","",IF($M$1=2005,'Resultat 2005-2012'!O20,IF(AND($M$1=2006,Beregningsark!$AQ20="2005-2012"),'Resultat 2005-2012'!O20*SUM($Y$10:$AE$10)/7,IF(AND($M$1=2007,Beregningsark!$AQ20="2005-2012"),'Resultat 2005-2012'!O20*SUM($Z$10:$AE$10)/6,IF(AND($M$1=2008,Beregningsark!$AQ20="2005-2012"),'Resultat 2005-2012'!O20*SUM($AA$10:$AE$10)/5,IF(AND($M$1=2009,Beregningsark!$AQ20="2005-2012"),'Resultat 2005-2012'!O20*SUM($AB$10:$AE$10)/4,IF(AND($M$1=2010,Beregningsark!$AQ20="2005-2012"),'Resultat 2005-2012'!O20*SUM($AC$10:$AE$10)/3,IF(AND($M$1=2011,Beregningsark!$AQ20="2005-2012"),'Resultat 2005-2012'!O20*SUM($AD$10:$AE$10)/2,IF(AND($M$1=2012,Beregningsark!$AQ20="2005-2012"),'Resultat 2005-2012'!O20*$AE$10,IF(AND($M$1=2006,Beregningsark!$AQ20="1999-2012"),'Resultat 2005-2012'!O20*SUM($Y$16:$AE$16)/7,IF(AND($M$1=2007,Beregningsark!$AQ20="1999-2012"),'Resultat 2005-2012'!O20*SUM($Z$16:$AE$16)/6,IF(AND($M$1=2008,Beregningsark!$AQ20="1999-2012"),'Resultat 2005-2012'!O20*SUM($AA$16:$AE$16)/5,IF(AND($M$1=2009,Beregningsark!$AQ20="1999-2012"),'Resultat 2005-2012'!O20*SUM($AB$16:$AE$16)/4,IF(AND($M$1=2010,Beregningsark!$AQ20="1999-2012"),'Resultat 2005-2012'!O20*SUM($AC$16:$AE$16)/3,IF(AND($M$1=2011,Beregningsark!$AQ20="1999-2012"),'Resultat 2005-2012'!O20*SUM($AD$16:$AE$16)/2,IF(AND($M$1=2012,Beregningsark!$AQ20="1999-2012"),'Resultat 2005-2012'!O20*$AE$16,""))))))))))))))))</f>
        <v/>
      </c>
      <c r="P20" s="15" t="str">
        <f>IF('Resultat 2005-2012'!$R20="","",IF($M$1=2005,'Resultat 2005-2012'!P20,IF(AND($M$1=2006,Beregningsark!$AQ20="2005-2012"),'Resultat 2005-2012'!P20*SUM($Y$11:$AE$11)/7,IF(AND($M$1=2007,Beregningsark!$AQ20="2005-2012"),'Resultat 2005-2012'!P20*SUM($Z$11:$AE$11)/6,IF(AND($M$1=2008,Beregningsark!$AQ20="2005-2012"),'Resultat 2005-2012'!P20*SUM($AA$11:$AE$11)/5,IF(AND($M$1=2009,Beregningsark!$AQ20="2005-2012"),'Resultat 2005-2012'!P20*SUM($AB$11:$AE$11)/4,IF(AND($M$1=2010,Beregningsark!$AQ20="2005-2012"),'Resultat 2005-2012'!P20*SUM($AC$11:$AE$11)/3,IF(AND($M$1=2011,Beregningsark!$AQ20="2005-2012"),'Resultat 2005-2012'!P20*SUM($AD$11:$AE$11)/2,IF(AND($M$1=2012,Beregningsark!$AQ20="2005-2012"),'Resultat 2005-2012'!P20*$AE$11,IF(AND($M$1=2006,Beregningsark!$AQ20="1999-2012"),'Resultat 2005-2012'!P20*SUM($Y$16:$AE$16)/7,IF(AND($M$1=2007,Beregningsark!$AQ20="1999-2012"),'Resultat 2005-2012'!P20*SUM($Z$16:$AE$16)/6,IF(AND($M$1=2008,Beregningsark!$AQ20="1999-2012"),'Resultat 2005-2012'!P20*SUM($AA$16:$AE$16)/5,IF(AND($M$1=2009,Beregningsark!$AQ20="1999-2012"),'Resultat 2005-2012'!P20*SUM($AB$16:$AE$16)/4,IF(AND($M$1=2010,Beregningsark!$AQ20="1999-2012"),'Resultat 2005-2012'!P20*SUM($AC$16:$AE$16)/3,IF(AND($M$1=2011,Beregningsark!$AQ20="1999-2012"),'Resultat 2005-2012'!P20*SUM($AD$16:$AE$16)/2,IF(AND($M$1=2012,Beregningsark!$AQ20="1999-2012"),'Resultat 2005-2012'!P20*$AE$16,""))))))))))))))))</f>
        <v/>
      </c>
      <c r="Q20" s="15" t="str">
        <f t="shared" si="1"/>
        <v/>
      </c>
      <c r="R20" s="17" t="str">
        <f t="shared" si="2"/>
        <v/>
      </c>
    </row>
    <row r="21" spans="1:47" x14ac:dyDescent="0.25">
      <c r="A21" s="4" t="str">
        <f>IF(Inddata!A36="","",Inddata!A36)</f>
        <v/>
      </c>
      <c r="B21" s="4" t="str">
        <f>IF(Inddata!B36="","",Inddata!B36)</f>
        <v/>
      </c>
      <c r="C21" s="4" t="str">
        <f>IF(Inddata!C36="","",Inddata!C36)</f>
        <v/>
      </c>
      <c r="D21" s="4" t="str">
        <f>IF(Inddata!D36="","",Inddata!D36)</f>
        <v/>
      </c>
      <c r="E21" s="4" t="str">
        <f>IF(Inddata!E36="","",Inddata!E36)</f>
        <v/>
      </c>
      <c r="F21" s="4" t="str">
        <f>IF(Inddata!F36="","",Inddata!F36)</f>
        <v/>
      </c>
      <c r="G21" s="4">
        <f>IF(Inddata!G36="","",Inddata!G36)</f>
        <v>0</v>
      </c>
      <c r="H21" s="4" t="str">
        <f>IF(Inddata!H36&gt;0.5,Inddata!H36,"")</f>
        <v/>
      </c>
      <c r="I21" s="4" t="str">
        <f>IF(Inddata!I36="","",Inddata!I36)</f>
        <v/>
      </c>
      <c r="J21" s="15" t="str">
        <f>IF('Resultat 2005-2012'!$R21="","",IF($M$1=2005,'Resultat 2005-2012'!J21,IF(AND($M$1=2006,Beregningsark!$AQ21="2005-2012"),'Resultat 2005-2012'!J21*SUM($Y$7:$AE$7)/7,IF(AND($M$1=2007,Beregningsark!$AQ21="2005-2012"),'Resultat 2005-2012'!J21*SUM($Z$7:$AE$7)/6,IF(AND($M$1=2008,Beregningsark!$AQ21="2005-2012"),'Resultat 2005-2012'!J21*SUM($AA$7:$AE$7)/5,IF(AND($M$1=2009,Beregningsark!$AQ21="2005-2012"),'Resultat 2005-2012'!J21*SUM($AB$7:$AE$7)/4,IF(AND($M$1=2010,Beregningsark!$AQ21="2005-2012"),'Resultat 2005-2012'!J21*SUM($AC$7:$AE$7)/3,IF(AND($M$1=2011,Beregningsark!$AQ21="2005-2012"),'Resultat 2005-2012'!J21*SUM($AD$7:$AE$7)/2,IF(AND($M$1=2012,Beregningsark!$AQ21="2005-2012"),'Resultat 2005-2012'!J21*$AE$7,IF(AND($M$1=2006,Beregningsark!$AQ21="1999-2012"),'Resultat 2005-2012'!J21*SUM($Y$16:$AE$16)/7,IF(AND($M$1=2007,Beregningsark!$AQ21="1999-2012"),'Resultat 2005-2012'!J21*SUM($Z$16:$AE$16)/6,IF(AND($M$1=2008,Beregningsark!$AQ21="1999-2012"),'Resultat 2005-2012'!J21*SUM($AA$16:$AE$16)/5,IF(AND($M$1=2009,Beregningsark!$AQ21="1999-2012"),'Resultat 2005-2012'!J21*SUM($AB$16:$AE$16)/4,IF(AND($M$1=2010,Beregningsark!$AQ21="1999-2012"),'Resultat 2005-2012'!J21*SUM($AC$16:$AE$16)/3,IF(AND($M$1=2011,Beregningsark!$AQ21="1999-2012"),'Resultat 2005-2012'!J21*SUM($AD$16:$AE$16)/2,IF(AND($M$1=2012,Beregningsark!$AQ21="1999-2012"),'Resultat 2005-2012'!J21*$AE$16,""))))))))))))))))</f>
        <v/>
      </c>
      <c r="K21" s="15" t="str">
        <f>IF('Resultat 2005-2012'!$R21="","",IF($M$1=2005,'Resultat 2005-2012'!K21,IF(AND($M$1=2006,Beregningsark!$AQ21="2005-2012"),'Resultat 2005-2012'!K21*SUM($Y$8:$AE$8)/7,IF(AND($M$1=2007,Beregningsark!$AQ21="2005-2012"),'Resultat 2005-2012'!K21*SUM($Z$8:$AE$8)/6,IF(AND($M$1=2008,Beregningsark!$AQ21="2005-2012"),'Resultat 2005-2012'!K21*SUM($AA$8:$AE$8)/5,IF(AND($M$1=2009,Beregningsark!$AQ21="2005-2012"),'Resultat 2005-2012'!K21*SUM($AB$8:$AE$8)/4,IF(AND($M$1=2010,Beregningsark!$AQ21="2005-2012"),'Resultat 2005-2012'!K21*SUM($AC$8:$AE$8)/3,IF(AND($M$1=2011,Beregningsark!$AQ21="2005-2012"),'Resultat 2005-2012'!K21*SUM($AD$8:$AE$8)/2,IF(AND($M$1=2012,Beregningsark!$AQ21="2005-2012"),'Resultat 2005-2012'!K21*$AE$8,IF(AND($M$1=2006,Beregningsark!$AQ21="1999-2012"),'Resultat 2005-2012'!K21*SUM($Y$17:$AE$17)/7,IF(AND($M$1=2007,Beregningsark!$AQ21="1999-2012"),'Resultat 2005-2012'!K21*SUM($Z$17:$AE$17)/6,IF(AND($M$1=2008,Beregningsark!$AQ21="1999-2012"),'Resultat 2005-2012'!K21*SUM($AA$17:$AE$17)/5,IF(AND($M$1=2009,Beregningsark!$AQ21="1999-2012"),'Resultat 2005-2012'!K21*SUM($AB$17:$AE$17)/4,IF(AND($M$1=2010,Beregningsark!$AQ21="1999-2012"),'Resultat 2005-2012'!K21*SUM($AC$17:$AE$17)/3,IF(AND($M$1=2011,Beregningsark!$AQ21="1999-2012"),'Resultat 2005-2012'!K21*SUM($AD$17:$AE$17)/2,IF(AND($M$1=2012,Beregningsark!$AQ21="1999-2012"),'Resultat 2005-2012'!K21*$AE$17,""))))))))))))))))</f>
        <v/>
      </c>
      <c r="L21" s="15" t="str">
        <f>IF('Resultat 2005-2012'!$R21="","",IF($M$1=2005,'Resultat 2005-2012'!L21,IF(AND($M$1=2006,Beregningsark!$AQ21="2005-2012"),'Resultat 2005-2012'!L21*SUM($Y$9:$AE$9)/7,IF(AND($M$1=2007,Beregningsark!$AQ21="2005-2012"),'Resultat 2005-2012'!L21*SUM($Z$9:$AE$9)/6,IF(AND($M$1=2008,Beregningsark!$AQ21="2005-2012"),'Resultat 2005-2012'!L21*SUM($AA$9:$AE$9)/5,IF(AND($M$1=2009,Beregningsark!$AQ21="2005-2012"),'Resultat 2005-2012'!L21*SUM($AB$9:$AE$9)/4,IF(AND($M$1=2010,Beregningsark!$AQ21="2005-2012"),'Resultat 2005-2012'!L21*SUM($AC$9:$AE$9)/3,IF(AND($M$1=2011,Beregningsark!$AQ21="2005-2012"),'Resultat 2005-2012'!L21*SUM($AD$9:$AE$9)/2,IF(AND($M$1=2012,Beregningsark!$AQ21="2005-2012"),'Resultat 2005-2012'!L21*$AE$9,IF(AND($M$1=2006,Beregningsark!$AQ21="1999-2012"),'Resultat 2005-2012'!L21*SUM($Y$18:$AE$18)/7,IF(AND($M$1=2007,Beregningsark!$AQ21="1999-2012"),'Resultat 2005-2012'!L21*SUM($Z$18:$AE$18)/6,IF(AND($M$1=2008,Beregningsark!$AQ21="1999-2012"),'Resultat 2005-2012'!L21*SUM($AA$18:$AE$18)/5,IF(AND($M$1=2009,Beregningsark!$AQ21="1999-2012"),'Resultat 2005-2012'!L21*SUM($AB$18:$AE$18)/4,IF(AND($M$1=2010,Beregningsark!$AQ21="1999-2012"),'Resultat 2005-2012'!L21*SUM($AC$18:$AE$18)/3,IF(AND($M$1=2011,Beregningsark!$AQ21="1999-2012"),'Resultat 2005-2012'!L21*SUM($AD$18:$AE$18)/2,IF(AND($M$1=2012,Beregningsark!$AQ21="1999-2012"),'Resultat 2005-2012'!L21*$AE$18,""))))))))))))))))</f>
        <v/>
      </c>
      <c r="M21" s="15" t="str">
        <f t="shared" si="0"/>
        <v/>
      </c>
      <c r="N21" s="15" t="str">
        <f>IF('Resultat 2005-2012'!$R21="","",IF($M$1=2005,'Resultat 2005-2012'!N21,IF(AND($M$1=2006,Beregningsark!$AQ21="2005-2012"),'Resultat 2005-2012'!N21*SUM($Y$10:$AE$10)/7,IF(AND($M$1=2007,Beregningsark!$AQ21="2005-2012"),'Resultat 2005-2012'!N21*SUM($Z$10:$AE$10)/6,IF(AND($M$1=2008,Beregningsark!$AQ21="2005-2012"),'Resultat 2005-2012'!N21*SUM($AA$10:$AE$10)/5,IF(AND($M$1=2009,Beregningsark!$AQ21="2005-2012"),'Resultat 2005-2012'!N21*SUM($AB$10:$AE$10)/4,IF(AND($M$1=2010,Beregningsark!$AQ21="2005-2012"),'Resultat 2005-2012'!N21*SUM($AC$10:$AE$10)/3,IF(AND($M$1=2011,Beregningsark!$AQ21="2005-2012"),'Resultat 2005-2012'!N21*SUM($AD$10:$AE$10)/2,IF(AND($M$1=2012,Beregningsark!$AQ21="2005-2012"),'Resultat 2005-2012'!N21*$AE$10,IF(AND($M$1=2006,Beregningsark!$AQ21="1999-2012"),'Resultat 2005-2012'!N21*SUM($Y$16:$AE$16)/7,IF(AND($M$1=2007,Beregningsark!$AQ21="1999-2012"),'Resultat 2005-2012'!N21*SUM($Z$16:$AE$16)/6,IF(AND($M$1=2008,Beregningsark!$AQ21="1999-2012"),'Resultat 2005-2012'!N21*SUM($AA$16:$AE$16)/5,IF(AND($M$1=2009,Beregningsark!$AQ21="1999-2012"),'Resultat 2005-2012'!N21*SUM($AB$16:$AE$16)/4,IF(AND($M$1=2010,Beregningsark!$AQ21="1999-2012"),'Resultat 2005-2012'!N21*SUM($AC$16:$AE$16)/3,IF(AND($M$1=2011,Beregningsark!$AQ21="1999-2012"),'Resultat 2005-2012'!N21*SUM($AD$16:$AE$16)/2,IF(AND($M$1=2012,Beregningsark!$AQ21="1999-2012"),'Resultat 2005-2012'!N21*$AE$16,""))))))))))))))))</f>
        <v/>
      </c>
      <c r="O21" s="15" t="str">
        <f>IF('Resultat 2005-2012'!$R21="","",IF($M$1=2005,'Resultat 2005-2012'!O21,IF(AND($M$1=2006,Beregningsark!$AQ21="2005-2012"),'Resultat 2005-2012'!O21*SUM($Y$10:$AE$10)/7,IF(AND($M$1=2007,Beregningsark!$AQ21="2005-2012"),'Resultat 2005-2012'!O21*SUM($Z$10:$AE$10)/6,IF(AND($M$1=2008,Beregningsark!$AQ21="2005-2012"),'Resultat 2005-2012'!O21*SUM($AA$10:$AE$10)/5,IF(AND($M$1=2009,Beregningsark!$AQ21="2005-2012"),'Resultat 2005-2012'!O21*SUM($AB$10:$AE$10)/4,IF(AND($M$1=2010,Beregningsark!$AQ21="2005-2012"),'Resultat 2005-2012'!O21*SUM($AC$10:$AE$10)/3,IF(AND($M$1=2011,Beregningsark!$AQ21="2005-2012"),'Resultat 2005-2012'!O21*SUM($AD$10:$AE$10)/2,IF(AND($M$1=2012,Beregningsark!$AQ21="2005-2012"),'Resultat 2005-2012'!O21*$AE$10,IF(AND($M$1=2006,Beregningsark!$AQ21="1999-2012"),'Resultat 2005-2012'!O21*SUM($Y$16:$AE$16)/7,IF(AND($M$1=2007,Beregningsark!$AQ21="1999-2012"),'Resultat 2005-2012'!O21*SUM($Z$16:$AE$16)/6,IF(AND($M$1=2008,Beregningsark!$AQ21="1999-2012"),'Resultat 2005-2012'!O21*SUM($AA$16:$AE$16)/5,IF(AND($M$1=2009,Beregningsark!$AQ21="1999-2012"),'Resultat 2005-2012'!O21*SUM($AB$16:$AE$16)/4,IF(AND($M$1=2010,Beregningsark!$AQ21="1999-2012"),'Resultat 2005-2012'!O21*SUM($AC$16:$AE$16)/3,IF(AND($M$1=2011,Beregningsark!$AQ21="1999-2012"),'Resultat 2005-2012'!O21*SUM($AD$16:$AE$16)/2,IF(AND($M$1=2012,Beregningsark!$AQ21="1999-2012"),'Resultat 2005-2012'!O21*$AE$16,""))))))))))))))))</f>
        <v/>
      </c>
      <c r="P21" s="15" t="str">
        <f>IF('Resultat 2005-2012'!$R21="","",IF($M$1=2005,'Resultat 2005-2012'!P21,IF(AND($M$1=2006,Beregningsark!$AQ21="2005-2012"),'Resultat 2005-2012'!P21*SUM($Y$11:$AE$11)/7,IF(AND($M$1=2007,Beregningsark!$AQ21="2005-2012"),'Resultat 2005-2012'!P21*SUM($Z$11:$AE$11)/6,IF(AND($M$1=2008,Beregningsark!$AQ21="2005-2012"),'Resultat 2005-2012'!P21*SUM($AA$11:$AE$11)/5,IF(AND($M$1=2009,Beregningsark!$AQ21="2005-2012"),'Resultat 2005-2012'!P21*SUM($AB$11:$AE$11)/4,IF(AND($M$1=2010,Beregningsark!$AQ21="2005-2012"),'Resultat 2005-2012'!P21*SUM($AC$11:$AE$11)/3,IF(AND($M$1=2011,Beregningsark!$AQ21="2005-2012"),'Resultat 2005-2012'!P21*SUM($AD$11:$AE$11)/2,IF(AND($M$1=2012,Beregningsark!$AQ21="2005-2012"),'Resultat 2005-2012'!P21*$AE$11,IF(AND($M$1=2006,Beregningsark!$AQ21="1999-2012"),'Resultat 2005-2012'!P21*SUM($Y$16:$AE$16)/7,IF(AND($M$1=2007,Beregningsark!$AQ21="1999-2012"),'Resultat 2005-2012'!P21*SUM($Z$16:$AE$16)/6,IF(AND($M$1=2008,Beregningsark!$AQ21="1999-2012"),'Resultat 2005-2012'!P21*SUM($AA$16:$AE$16)/5,IF(AND($M$1=2009,Beregningsark!$AQ21="1999-2012"),'Resultat 2005-2012'!P21*SUM($AB$16:$AE$16)/4,IF(AND($M$1=2010,Beregningsark!$AQ21="1999-2012"),'Resultat 2005-2012'!P21*SUM($AC$16:$AE$16)/3,IF(AND($M$1=2011,Beregningsark!$AQ21="1999-2012"),'Resultat 2005-2012'!P21*SUM($AD$16:$AE$16)/2,IF(AND($M$1=2012,Beregningsark!$AQ21="1999-2012"),'Resultat 2005-2012'!P21*$AE$16,""))))))))))))))))</f>
        <v/>
      </c>
      <c r="Q21" s="15" t="str">
        <f t="shared" si="1"/>
        <v/>
      </c>
      <c r="R21" s="17" t="str">
        <f t="shared" si="2"/>
        <v/>
      </c>
    </row>
    <row r="22" spans="1:47" x14ac:dyDescent="0.25">
      <c r="A22" s="4" t="str">
        <f>IF(Inddata!A37="","",Inddata!A37)</f>
        <v/>
      </c>
      <c r="B22" s="4" t="str">
        <f>IF(Inddata!B37="","",Inddata!B37)</f>
        <v/>
      </c>
      <c r="C22" s="4" t="str">
        <f>IF(Inddata!C37="","",Inddata!C37)</f>
        <v/>
      </c>
      <c r="D22" s="4" t="str">
        <f>IF(Inddata!D37="","",Inddata!D37)</f>
        <v/>
      </c>
      <c r="E22" s="4" t="str">
        <f>IF(Inddata!E37="","",Inddata!E37)</f>
        <v/>
      </c>
      <c r="F22" s="4" t="str">
        <f>IF(Inddata!F37="","",Inddata!F37)</f>
        <v/>
      </c>
      <c r="G22" s="4">
        <f>IF(Inddata!G37="","",Inddata!G37)</f>
        <v>0</v>
      </c>
      <c r="H22" s="4" t="str">
        <f>IF(Inddata!H37&gt;0.5,Inddata!H37,"")</f>
        <v/>
      </c>
      <c r="I22" s="4" t="str">
        <f>IF(Inddata!I37="","",Inddata!I37)</f>
        <v/>
      </c>
      <c r="J22" s="15" t="str">
        <f>IF('Resultat 2005-2012'!$R22="","",IF($M$1=2005,'Resultat 2005-2012'!J22,IF(AND($M$1=2006,Beregningsark!$AQ22="2005-2012"),'Resultat 2005-2012'!J22*SUM($Y$7:$AE$7)/7,IF(AND($M$1=2007,Beregningsark!$AQ22="2005-2012"),'Resultat 2005-2012'!J22*SUM($Z$7:$AE$7)/6,IF(AND($M$1=2008,Beregningsark!$AQ22="2005-2012"),'Resultat 2005-2012'!J22*SUM($AA$7:$AE$7)/5,IF(AND($M$1=2009,Beregningsark!$AQ22="2005-2012"),'Resultat 2005-2012'!J22*SUM($AB$7:$AE$7)/4,IF(AND($M$1=2010,Beregningsark!$AQ22="2005-2012"),'Resultat 2005-2012'!J22*SUM($AC$7:$AE$7)/3,IF(AND($M$1=2011,Beregningsark!$AQ22="2005-2012"),'Resultat 2005-2012'!J22*SUM($AD$7:$AE$7)/2,IF(AND($M$1=2012,Beregningsark!$AQ22="2005-2012"),'Resultat 2005-2012'!J22*$AE$7,IF(AND($M$1=2006,Beregningsark!$AQ22="1999-2012"),'Resultat 2005-2012'!J22*SUM($Y$16:$AE$16)/7,IF(AND($M$1=2007,Beregningsark!$AQ22="1999-2012"),'Resultat 2005-2012'!J22*SUM($Z$16:$AE$16)/6,IF(AND($M$1=2008,Beregningsark!$AQ22="1999-2012"),'Resultat 2005-2012'!J22*SUM($AA$16:$AE$16)/5,IF(AND($M$1=2009,Beregningsark!$AQ22="1999-2012"),'Resultat 2005-2012'!J22*SUM($AB$16:$AE$16)/4,IF(AND($M$1=2010,Beregningsark!$AQ22="1999-2012"),'Resultat 2005-2012'!J22*SUM($AC$16:$AE$16)/3,IF(AND($M$1=2011,Beregningsark!$AQ22="1999-2012"),'Resultat 2005-2012'!J22*SUM($AD$16:$AE$16)/2,IF(AND($M$1=2012,Beregningsark!$AQ22="1999-2012"),'Resultat 2005-2012'!J22*$AE$16,""))))))))))))))))</f>
        <v/>
      </c>
      <c r="K22" s="15" t="str">
        <f>IF('Resultat 2005-2012'!$R22="","",IF($M$1=2005,'Resultat 2005-2012'!K22,IF(AND($M$1=2006,Beregningsark!$AQ22="2005-2012"),'Resultat 2005-2012'!K22*SUM($Y$8:$AE$8)/7,IF(AND($M$1=2007,Beregningsark!$AQ22="2005-2012"),'Resultat 2005-2012'!K22*SUM($Z$8:$AE$8)/6,IF(AND($M$1=2008,Beregningsark!$AQ22="2005-2012"),'Resultat 2005-2012'!K22*SUM($AA$8:$AE$8)/5,IF(AND($M$1=2009,Beregningsark!$AQ22="2005-2012"),'Resultat 2005-2012'!K22*SUM($AB$8:$AE$8)/4,IF(AND($M$1=2010,Beregningsark!$AQ22="2005-2012"),'Resultat 2005-2012'!K22*SUM($AC$8:$AE$8)/3,IF(AND($M$1=2011,Beregningsark!$AQ22="2005-2012"),'Resultat 2005-2012'!K22*SUM($AD$8:$AE$8)/2,IF(AND($M$1=2012,Beregningsark!$AQ22="2005-2012"),'Resultat 2005-2012'!K22*$AE$8,IF(AND($M$1=2006,Beregningsark!$AQ22="1999-2012"),'Resultat 2005-2012'!K22*SUM($Y$17:$AE$17)/7,IF(AND($M$1=2007,Beregningsark!$AQ22="1999-2012"),'Resultat 2005-2012'!K22*SUM($Z$17:$AE$17)/6,IF(AND($M$1=2008,Beregningsark!$AQ22="1999-2012"),'Resultat 2005-2012'!K22*SUM($AA$17:$AE$17)/5,IF(AND($M$1=2009,Beregningsark!$AQ22="1999-2012"),'Resultat 2005-2012'!K22*SUM($AB$17:$AE$17)/4,IF(AND($M$1=2010,Beregningsark!$AQ22="1999-2012"),'Resultat 2005-2012'!K22*SUM($AC$17:$AE$17)/3,IF(AND($M$1=2011,Beregningsark!$AQ22="1999-2012"),'Resultat 2005-2012'!K22*SUM($AD$17:$AE$17)/2,IF(AND($M$1=2012,Beregningsark!$AQ22="1999-2012"),'Resultat 2005-2012'!K22*$AE$17,""))))))))))))))))</f>
        <v/>
      </c>
      <c r="L22" s="15" t="str">
        <f>IF('Resultat 2005-2012'!$R22="","",IF($M$1=2005,'Resultat 2005-2012'!L22,IF(AND($M$1=2006,Beregningsark!$AQ22="2005-2012"),'Resultat 2005-2012'!L22*SUM($Y$9:$AE$9)/7,IF(AND($M$1=2007,Beregningsark!$AQ22="2005-2012"),'Resultat 2005-2012'!L22*SUM($Z$9:$AE$9)/6,IF(AND($M$1=2008,Beregningsark!$AQ22="2005-2012"),'Resultat 2005-2012'!L22*SUM($AA$9:$AE$9)/5,IF(AND($M$1=2009,Beregningsark!$AQ22="2005-2012"),'Resultat 2005-2012'!L22*SUM($AB$9:$AE$9)/4,IF(AND($M$1=2010,Beregningsark!$AQ22="2005-2012"),'Resultat 2005-2012'!L22*SUM($AC$9:$AE$9)/3,IF(AND($M$1=2011,Beregningsark!$AQ22="2005-2012"),'Resultat 2005-2012'!L22*SUM($AD$9:$AE$9)/2,IF(AND($M$1=2012,Beregningsark!$AQ22="2005-2012"),'Resultat 2005-2012'!L22*$AE$9,IF(AND($M$1=2006,Beregningsark!$AQ22="1999-2012"),'Resultat 2005-2012'!L22*SUM($Y$18:$AE$18)/7,IF(AND($M$1=2007,Beregningsark!$AQ22="1999-2012"),'Resultat 2005-2012'!L22*SUM($Z$18:$AE$18)/6,IF(AND($M$1=2008,Beregningsark!$AQ22="1999-2012"),'Resultat 2005-2012'!L22*SUM($AA$18:$AE$18)/5,IF(AND($M$1=2009,Beregningsark!$AQ22="1999-2012"),'Resultat 2005-2012'!L22*SUM($AB$18:$AE$18)/4,IF(AND($M$1=2010,Beregningsark!$AQ22="1999-2012"),'Resultat 2005-2012'!L22*SUM($AC$18:$AE$18)/3,IF(AND($M$1=2011,Beregningsark!$AQ22="1999-2012"),'Resultat 2005-2012'!L22*SUM($AD$18:$AE$18)/2,IF(AND($M$1=2012,Beregningsark!$AQ22="1999-2012"),'Resultat 2005-2012'!L22*$AE$18,""))))))))))))))))</f>
        <v/>
      </c>
      <c r="M22" s="15" t="str">
        <f t="shared" si="0"/>
        <v/>
      </c>
      <c r="N22" s="15" t="str">
        <f>IF('Resultat 2005-2012'!$R22="","",IF($M$1=2005,'Resultat 2005-2012'!N22,IF(AND($M$1=2006,Beregningsark!$AQ22="2005-2012"),'Resultat 2005-2012'!N22*SUM($Y$10:$AE$10)/7,IF(AND($M$1=2007,Beregningsark!$AQ22="2005-2012"),'Resultat 2005-2012'!N22*SUM($Z$10:$AE$10)/6,IF(AND($M$1=2008,Beregningsark!$AQ22="2005-2012"),'Resultat 2005-2012'!N22*SUM($AA$10:$AE$10)/5,IF(AND($M$1=2009,Beregningsark!$AQ22="2005-2012"),'Resultat 2005-2012'!N22*SUM($AB$10:$AE$10)/4,IF(AND($M$1=2010,Beregningsark!$AQ22="2005-2012"),'Resultat 2005-2012'!N22*SUM($AC$10:$AE$10)/3,IF(AND($M$1=2011,Beregningsark!$AQ22="2005-2012"),'Resultat 2005-2012'!N22*SUM($AD$10:$AE$10)/2,IF(AND($M$1=2012,Beregningsark!$AQ22="2005-2012"),'Resultat 2005-2012'!N22*$AE$10,IF(AND($M$1=2006,Beregningsark!$AQ22="1999-2012"),'Resultat 2005-2012'!N22*SUM($Y$16:$AE$16)/7,IF(AND($M$1=2007,Beregningsark!$AQ22="1999-2012"),'Resultat 2005-2012'!N22*SUM($Z$16:$AE$16)/6,IF(AND($M$1=2008,Beregningsark!$AQ22="1999-2012"),'Resultat 2005-2012'!N22*SUM($AA$16:$AE$16)/5,IF(AND($M$1=2009,Beregningsark!$AQ22="1999-2012"),'Resultat 2005-2012'!N22*SUM($AB$16:$AE$16)/4,IF(AND($M$1=2010,Beregningsark!$AQ22="1999-2012"),'Resultat 2005-2012'!N22*SUM($AC$16:$AE$16)/3,IF(AND($M$1=2011,Beregningsark!$AQ22="1999-2012"),'Resultat 2005-2012'!N22*SUM($AD$16:$AE$16)/2,IF(AND($M$1=2012,Beregningsark!$AQ22="1999-2012"),'Resultat 2005-2012'!N22*$AE$16,""))))))))))))))))</f>
        <v/>
      </c>
      <c r="O22" s="15" t="str">
        <f>IF('Resultat 2005-2012'!$R22="","",IF($M$1=2005,'Resultat 2005-2012'!O22,IF(AND($M$1=2006,Beregningsark!$AQ22="2005-2012"),'Resultat 2005-2012'!O22*SUM($Y$10:$AE$10)/7,IF(AND($M$1=2007,Beregningsark!$AQ22="2005-2012"),'Resultat 2005-2012'!O22*SUM($Z$10:$AE$10)/6,IF(AND($M$1=2008,Beregningsark!$AQ22="2005-2012"),'Resultat 2005-2012'!O22*SUM($AA$10:$AE$10)/5,IF(AND($M$1=2009,Beregningsark!$AQ22="2005-2012"),'Resultat 2005-2012'!O22*SUM($AB$10:$AE$10)/4,IF(AND($M$1=2010,Beregningsark!$AQ22="2005-2012"),'Resultat 2005-2012'!O22*SUM($AC$10:$AE$10)/3,IF(AND($M$1=2011,Beregningsark!$AQ22="2005-2012"),'Resultat 2005-2012'!O22*SUM($AD$10:$AE$10)/2,IF(AND($M$1=2012,Beregningsark!$AQ22="2005-2012"),'Resultat 2005-2012'!O22*$AE$10,IF(AND($M$1=2006,Beregningsark!$AQ22="1999-2012"),'Resultat 2005-2012'!O22*SUM($Y$16:$AE$16)/7,IF(AND($M$1=2007,Beregningsark!$AQ22="1999-2012"),'Resultat 2005-2012'!O22*SUM($Z$16:$AE$16)/6,IF(AND($M$1=2008,Beregningsark!$AQ22="1999-2012"),'Resultat 2005-2012'!O22*SUM($AA$16:$AE$16)/5,IF(AND($M$1=2009,Beregningsark!$AQ22="1999-2012"),'Resultat 2005-2012'!O22*SUM($AB$16:$AE$16)/4,IF(AND($M$1=2010,Beregningsark!$AQ22="1999-2012"),'Resultat 2005-2012'!O22*SUM($AC$16:$AE$16)/3,IF(AND($M$1=2011,Beregningsark!$AQ22="1999-2012"),'Resultat 2005-2012'!O22*SUM($AD$16:$AE$16)/2,IF(AND($M$1=2012,Beregningsark!$AQ22="1999-2012"),'Resultat 2005-2012'!O22*$AE$16,""))))))))))))))))</f>
        <v/>
      </c>
      <c r="P22" s="15" t="str">
        <f>IF('Resultat 2005-2012'!$R22="","",IF($M$1=2005,'Resultat 2005-2012'!P22,IF(AND($M$1=2006,Beregningsark!$AQ22="2005-2012"),'Resultat 2005-2012'!P22*SUM($Y$11:$AE$11)/7,IF(AND($M$1=2007,Beregningsark!$AQ22="2005-2012"),'Resultat 2005-2012'!P22*SUM($Z$11:$AE$11)/6,IF(AND($M$1=2008,Beregningsark!$AQ22="2005-2012"),'Resultat 2005-2012'!P22*SUM($AA$11:$AE$11)/5,IF(AND($M$1=2009,Beregningsark!$AQ22="2005-2012"),'Resultat 2005-2012'!P22*SUM($AB$11:$AE$11)/4,IF(AND($M$1=2010,Beregningsark!$AQ22="2005-2012"),'Resultat 2005-2012'!P22*SUM($AC$11:$AE$11)/3,IF(AND($M$1=2011,Beregningsark!$AQ22="2005-2012"),'Resultat 2005-2012'!P22*SUM($AD$11:$AE$11)/2,IF(AND($M$1=2012,Beregningsark!$AQ22="2005-2012"),'Resultat 2005-2012'!P22*$AE$11,IF(AND($M$1=2006,Beregningsark!$AQ22="1999-2012"),'Resultat 2005-2012'!P22*SUM($Y$16:$AE$16)/7,IF(AND($M$1=2007,Beregningsark!$AQ22="1999-2012"),'Resultat 2005-2012'!P22*SUM($Z$16:$AE$16)/6,IF(AND($M$1=2008,Beregningsark!$AQ22="1999-2012"),'Resultat 2005-2012'!P22*SUM($AA$16:$AE$16)/5,IF(AND($M$1=2009,Beregningsark!$AQ22="1999-2012"),'Resultat 2005-2012'!P22*SUM($AB$16:$AE$16)/4,IF(AND($M$1=2010,Beregningsark!$AQ22="1999-2012"),'Resultat 2005-2012'!P22*SUM($AC$16:$AE$16)/3,IF(AND($M$1=2011,Beregningsark!$AQ22="1999-2012"),'Resultat 2005-2012'!P22*SUM($AD$16:$AE$16)/2,IF(AND($M$1=2012,Beregningsark!$AQ22="1999-2012"),'Resultat 2005-2012'!P22*$AE$16,""))))))))))))))))</f>
        <v/>
      </c>
      <c r="Q22" s="15" t="str">
        <f t="shared" si="1"/>
        <v/>
      </c>
      <c r="R22" s="17" t="str">
        <f t="shared" si="2"/>
        <v/>
      </c>
    </row>
    <row r="23" spans="1:47" x14ac:dyDescent="0.25">
      <c r="A23" s="4" t="str">
        <f>IF(Inddata!A38="","",Inddata!A38)</f>
        <v/>
      </c>
      <c r="B23" s="4" t="str">
        <f>IF(Inddata!B38="","",Inddata!B38)</f>
        <v/>
      </c>
      <c r="C23" s="4" t="str">
        <f>IF(Inddata!C38="","",Inddata!C38)</f>
        <v/>
      </c>
      <c r="D23" s="4" t="str">
        <f>IF(Inddata!D38="","",Inddata!D38)</f>
        <v/>
      </c>
      <c r="E23" s="4" t="str">
        <f>IF(Inddata!E38="","",Inddata!E38)</f>
        <v/>
      </c>
      <c r="F23" s="4" t="str">
        <f>IF(Inddata!F38="","",Inddata!F38)</f>
        <v/>
      </c>
      <c r="G23" s="4">
        <f>IF(Inddata!G38="","",Inddata!G38)</f>
        <v>0</v>
      </c>
      <c r="H23" s="4" t="str">
        <f>IF(Inddata!H38&gt;0.5,Inddata!H38,"")</f>
        <v/>
      </c>
      <c r="I23" s="4" t="str">
        <f>IF(Inddata!I38="","",Inddata!I38)</f>
        <v/>
      </c>
      <c r="J23" s="15" t="str">
        <f>IF('Resultat 2005-2012'!$R23="","",IF($M$1=2005,'Resultat 2005-2012'!J23,IF(AND($M$1=2006,Beregningsark!$AQ23="2005-2012"),'Resultat 2005-2012'!J23*SUM($Y$7:$AE$7)/7,IF(AND($M$1=2007,Beregningsark!$AQ23="2005-2012"),'Resultat 2005-2012'!J23*SUM($Z$7:$AE$7)/6,IF(AND($M$1=2008,Beregningsark!$AQ23="2005-2012"),'Resultat 2005-2012'!J23*SUM($AA$7:$AE$7)/5,IF(AND($M$1=2009,Beregningsark!$AQ23="2005-2012"),'Resultat 2005-2012'!J23*SUM($AB$7:$AE$7)/4,IF(AND($M$1=2010,Beregningsark!$AQ23="2005-2012"),'Resultat 2005-2012'!J23*SUM($AC$7:$AE$7)/3,IF(AND($M$1=2011,Beregningsark!$AQ23="2005-2012"),'Resultat 2005-2012'!J23*SUM($AD$7:$AE$7)/2,IF(AND($M$1=2012,Beregningsark!$AQ23="2005-2012"),'Resultat 2005-2012'!J23*$AE$7,IF(AND($M$1=2006,Beregningsark!$AQ23="1999-2012"),'Resultat 2005-2012'!J23*SUM($Y$16:$AE$16)/7,IF(AND($M$1=2007,Beregningsark!$AQ23="1999-2012"),'Resultat 2005-2012'!J23*SUM($Z$16:$AE$16)/6,IF(AND($M$1=2008,Beregningsark!$AQ23="1999-2012"),'Resultat 2005-2012'!J23*SUM($AA$16:$AE$16)/5,IF(AND($M$1=2009,Beregningsark!$AQ23="1999-2012"),'Resultat 2005-2012'!J23*SUM($AB$16:$AE$16)/4,IF(AND($M$1=2010,Beregningsark!$AQ23="1999-2012"),'Resultat 2005-2012'!J23*SUM($AC$16:$AE$16)/3,IF(AND($M$1=2011,Beregningsark!$AQ23="1999-2012"),'Resultat 2005-2012'!J23*SUM($AD$16:$AE$16)/2,IF(AND($M$1=2012,Beregningsark!$AQ23="1999-2012"),'Resultat 2005-2012'!J23*$AE$16,""))))))))))))))))</f>
        <v/>
      </c>
      <c r="K23" s="15" t="str">
        <f>IF('Resultat 2005-2012'!$R23="","",IF($M$1=2005,'Resultat 2005-2012'!K23,IF(AND($M$1=2006,Beregningsark!$AQ23="2005-2012"),'Resultat 2005-2012'!K23*SUM($Y$8:$AE$8)/7,IF(AND($M$1=2007,Beregningsark!$AQ23="2005-2012"),'Resultat 2005-2012'!K23*SUM($Z$8:$AE$8)/6,IF(AND($M$1=2008,Beregningsark!$AQ23="2005-2012"),'Resultat 2005-2012'!K23*SUM($AA$8:$AE$8)/5,IF(AND($M$1=2009,Beregningsark!$AQ23="2005-2012"),'Resultat 2005-2012'!K23*SUM($AB$8:$AE$8)/4,IF(AND($M$1=2010,Beregningsark!$AQ23="2005-2012"),'Resultat 2005-2012'!K23*SUM($AC$8:$AE$8)/3,IF(AND($M$1=2011,Beregningsark!$AQ23="2005-2012"),'Resultat 2005-2012'!K23*SUM($AD$8:$AE$8)/2,IF(AND($M$1=2012,Beregningsark!$AQ23="2005-2012"),'Resultat 2005-2012'!K23*$AE$8,IF(AND($M$1=2006,Beregningsark!$AQ23="1999-2012"),'Resultat 2005-2012'!K23*SUM($Y$17:$AE$17)/7,IF(AND($M$1=2007,Beregningsark!$AQ23="1999-2012"),'Resultat 2005-2012'!K23*SUM($Z$17:$AE$17)/6,IF(AND($M$1=2008,Beregningsark!$AQ23="1999-2012"),'Resultat 2005-2012'!K23*SUM($AA$17:$AE$17)/5,IF(AND($M$1=2009,Beregningsark!$AQ23="1999-2012"),'Resultat 2005-2012'!K23*SUM($AB$17:$AE$17)/4,IF(AND($M$1=2010,Beregningsark!$AQ23="1999-2012"),'Resultat 2005-2012'!K23*SUM($AC$17:$AE$17)/3,IF(AND($M$1=2011,Beregningsark!$AQ23="1999-2012"),'Resultat 2005-2012'!K23*SUM($AD$17:$AE$17)/2,IF(AND($M$1=2012,Beregningsark!$AQ23="1999-2012"),'Resultat 2005-2012'!K23*$AE$17,""))))))))))))))))</f>
        <v/>
      </c>
      <c r="L23" s="15" t="str">
        <f>IF('Resultat 2005-2012'!$R23="","",IF($M$1=2005,'Resultat 2005-2012'!L23,IF(AND($M$1=2006,Beregningsark!$AQ23="2005-2012"),'Resultat 2005-2012'!L23*SUM($Y$9:$AE$9)/7,IF(AND($M$1=2007,Beregningsark!$AQ23="2005-2012"),'Resultat 2005-2012'!L23*SUM($Z$9:$AE$9)/6,IF(AND($M$1=2008,Beregningsark!$AQ23="2005-2012"),'Resultat 2005-2012'!L23*SUM($AA$9:$AE$9)/5,IF(AND($M$1=2009,Beregningsark!$AQ23="2005-2012"),'Resultat 2005-2012'!L23*SUM($AB$9:$AE$9)/4,IF(AND($M$1=2010,Beregningsark!$AQ23="2005-2012"),'Resultat 2005-2012'!L23*SUM($AC$9:$AE$9)/3,IF(AND($M$1=2011,Beregningsark!$AQ23="2005-2012"),'Resultat 2005-2012'!L23*SUM($AD$9:$AE$9)/2,IF(AND($M$1=2012,Beregningsark!$AQ23="2005-2012"),'Resultat 2005-2012'!L23*$AE$9,IF(AND($M$1=2006,Beregningsark!$AQ23="1999-2012"),'Resultat 2005-2012'!L23*SUM($Y$18:$AE$18)/7,IF(AND($M$1=2007,Beregningsark!$AQ23="1999-2012"),'Resultat 2005-2012'!L23*SUM($Z$18:$AE$18)/6,IF(AND($M$1=2008,Beregningsark!$AQ23="1999-2012"),'Resultat 2005-2012'!L23*SUM($AA$18:$AE$18)/5,IF(AND($M$1=2009,Beregningsark!$AQ23="1999-2012"),'Resultat 2005-2012'!L23*SUM($AB$18:$AE$18)/4,IF(AND($M$1=2010,Beregningsark!$AQ23="1999-2012"),'Resultat 2005-2012'!L23*SUM($AC$18:$AE$18)/3,IF(AND($M$1=2011,Beregningsark!$AQ23="1999-2012"),'Resultat 2005-2012'!L23*SUM($AD$18:$AE$18)/2,IF(AND($M$1=2012,Beregningsark!$AQ23="1999-2012"),'Resultat 2005-2012'!L23*$AE$18,""))))))))))))))))</f>
        <v/>
      </c>
      <c r="M23" s="15" t="str">
        <f t="shared" si="0"/>
        <v/>
      </c>
      <c r="N23" s="15" t="str">
        <f>IF('Resultat 2005-2012'!$R23="","",IF($M$1=2005,'Resultat 2005-2012'!N23,IF(AND($M$1=2006,Beregningsark!$AQ23="2005-2012"),'Resultat 2005-2012'!N23*SUM($Y$10:$AE$10)/7,IF(AND($M$1=2007,Beregningsark!$AQ23="2005-2012"),'Resultat 2005-2012'!N23*SUM($Z$10:$AE$10)/6,IF(AND($M$1=2008,Beregningsark!$AQ23="2005-2012"),'Resultat 2005-2012'!N23*SUM($AA$10:$AE$10)/5,IF(AND($M$1=2009,Beregningsark!$AQ23="2005-2012"),'Resultat 2005-2012'!N23*SUM($AB$10:$AE$10)/4,IF(AND($M$1=2010,Beregningsark!$AQ23="2005-2012"),'Resultat 2005-2012'!N23*SUM($AC$10:$AE$10)/3,IF(AND($M$1=2011,Beregningsark!$AQ23="2005-2012"),'Resultat 2005-2012'!N23*SUM($AD$10:$AE$10)/2,IF(AND($M$1=2012,Beregningsark!$AQ23="2005-2012"),'Resultat 2005-2012'!N23*$AE$10,IF(AND($M$1=2006,Beregningsark!$AQ23="1999-2012"),'Resultat 2005-2012'!N23*SUM($Y$16:$AE$16)/7,IF(AND($M$1=2007,Beregningsark!$AQ23="1999-2012"),'Resultat 2005-2012'!N23*SUM($Z$16:$AE$16)/6,IF(AND($M$1=2008,Beregningsark!$AQ23="1999-2012"),'Resultat 2005-2012'!N23*SUM($AA$16:$AE$16)/5,IF(AND($M$1=2009,Beregningsark!$AQ23="1999-2012"),'Resultat 2005-2012'!N23*SUM($AB$16:$AE$16)/4,IF(AND($M$1=2010,Beregningsark!$AQ23="1999-2012"),'Resultat 2005-2012'!N23*SUM($AC$16:$AE$16)/3,IF(AND($M$1=2011,Beregningsark!$AQ23="1999-2012"),'Resultat 2005-2012'!N23*SUM($AD$16:$AE$16)/2,IF(AND($M$1=2012,Beregningsark!$AQ23="1999-2012"),'Resultat 2005-2012'!N23*$AE$16,""))))))))))))))))</f>
        <v/>
      </c>
      <c r="O23" s="15" t="str">
        <f>IF('Resultat 2005-2012'!$R23="","",IF($M$1=2005,'Resultat 2005-2012'!O23,IF(AND($M$1=2006,Beregningsark!$AQ23="2005-2012"),'Resultat 2005-2012'!O23*SUM($Y$10:$AE$10)/7,IF(AND($M$1=2007,Beregningsark!$AQ23="2005-2012"),'Resultat 2005-2012'!O23*SUM($Z$10:$AE$10)/6,IF(AND($M$1=2008,Beregningsark!$AQ23="2005-2012"),'Resultat 2005-2012'!O23*SUM($AA$10:$AE$10)/5,IF(AND($M$1=2009,Beregningsark!$AQ23="2005-2012"),'Resultat 2005-2012'!O23*SUM($AB$10:$AE$10)/4,IF(AND($M$1=2010,Beregningsark!$AQ23="2005-2012"),'Resultat 2005-2012'!O23*SUM($AC$10:$AE$10)/3,IF(AND($M$1=2011,Beregningsark!$AQ23="2005-2012"),'Resultat 2005-2012'!O23*SUM($AD$10:$AE$10)/2,IF(AND($M$1=2012,Beregningsark!$AQ23="2005-2012"),'Resultat 2005-2012'!O23*$AE$10,IF(AND($M$1=2006,Beregningsark!$AQ23="1999-2012"),'Resultat 2005-2012'!O23*SUM($Y$16:$AE$16)/7,IF(AND($M$1=2007,Beregningsark!$AQ23="1999-2012"),'Resultat 2005-2012'!O23*SUM($Z$16:$AE$16)/6,IF(AND($M$1=2008,Beregningsark!$AQ23="1999-2012"),'Resultat 2005-2012'!O23*SUM($AA$16:$AE$16)/5,IF(AND($M$1=2009,Beregningsark!$AQ23="1999-2012"),'Resultat 2005-2012'!O23*SUM($AB$16:$AE$16)/4,IF(AND($M$1=2010,Beregningsark!$AQ23="1999-2012"),'Resultat 2005-2012'!O23*SUM($AC$16:$AE$16)/3,IF(AND($M$1=2011,Beregningsark!$AQ23="1999-2012"),'Resultat 2005-2012'!O23*SUM($AD$16:$AE$16)/2,IF(AND($M$1=2012,Beregningsark!$AQ23="1999-2012"),'Resultat 2005-2012'!O23*$AE$16,""))))))))))))))))</f>
        <v/>
      </c>
      <c r="P23" s="15" t="str">
        <f>IF('Resultat 2005-2012'!$R23="","",IF($M$1=2005,'Resultat 2005-2012'!P23,IF(AND($M$1=2006,Beregningsark!$AQ23="2005-2012"),'Resultat 2005-2012'!P23*SUM($Y$11:$AE$11)/7,IF(AND($M$1=2007,Beregningsark!$AQ23="2005-2012"),'Resultat 2005-2012'!P23*SUM($Z$11:$AE$11)/6,IF(AND($M$1=2008,Beregningsark!$AQ23="2005-2012"),'Resultat 2005-2012'!P23*SUM($AA$11:$AE$11)/5,IF(AND($M$1=2009,Beregningsark!$AQ23="2005-2012"),'Resultat 2005-2012'!P23*SUM($AB$11:$AE$11)/4,IF(AND($M$1=2010,Beregningsark!$AQ23="2005-2012"),'Resultat 2005-2012'!P23*SUM($AC$11:$AE$11)/3,IF(AND($M$1=2011,Beregningsark!$AQ23="2005-2012"),'Resultat 2005-2012'!P23*SUM($AD$11:$AE$11)/2,IF(AND($M$1=2012,Beregningsark!$AQ23="2005-2012"),'Resultat 2005-2012'!P23*$AE$11,IF(AND($M$1=2006,Beregningsark!$AQ23="1999-2012"),'Resultat 2005-2012'!P23*SUM($Y$16:$AE$16)/7,IF(AND($M$1=2007,Beregningsark!$AQ23="1999-2012"),'Resultat 2005-2012'!P23*SUM($Z$16:$AE$16)/6,IF(AND($M$1=2008,Beregningsark!$AQ23="1999-2012"),'Resultat 2005-2012'!P23*SUM($AA$16:$AE$16)/5,IF(AND($M$1=2009,Beregningsark!$AQ23="1999-2012"),'Resultat 2005-2012'!P23*SUM($AB$16:$AE$16)/4,IF(AND($M$1=2010,Beregningsark!$AQ23="1999-2012"),'Resultat 2005-2012'!P23*SUM($AC$16:$AE$16)/3,IF(AND($M$1=2011,Beregningsark!$AQ23="1999-2012"),'Resultat 2005-2012'!P23*SUM($AD$16:$AE$16)/2,IF(AND($M$1=2012,Beregningsark!$AQ23="1999-2012"),'Resultat 2005-2012'!P23*$AE$16,""))))))))))))))))</f>
        <v/>
      </c>
      <c r="Q23" s="15" t="str">
        <f t="shared" si="1"/>
        <v/>
      </c>
      <c r="R23" s="17" t="str">
        <f t="shared" si="2"/>
        <v/>
      </c>
    </row>
    <row r="24" spans="1:47" x14ac:dyDescent="0.25">
      <c r="A24" s="4" t="str">
        <f>IF(Inddata!A39="","",Inddata!A39)</f>
        <v/>
      </c>
      <c r="B24" s="4" t="str">
        <f>IF(Inddata!B39="","",Inddata!B39)</f>
        <v/>
      </c>
      <c r="C24" s="4" t="str">
        <f>IF(Inddata!C39="","",Inddata!C39)</f>
        <v/>
      </c>
      <c r="D24" s="4" t="str">
        <f>IF(Inddata!D39="","",Inddata!D39)</f>
        <v/>
      </c>
      <c r="E24" s="4" t="str">
        <f>IF(Inddata!E39="","",Inddata!E39)</f>
        <v/>
      </c>
      <c r="F24" s="4" t="str">
        <f>IF(Inddata!F39="","",Inddata!F39)</f>
        <v/>
      </c>
      <c r="G24" s="4">
        <f>IF(Inddata!G39="","",Inddata!G39)</f>
        <v>0</v>
      </c>
      <c r="H24" s="4" t="str">
        <f>IF(Inddata!H39&gt;0.5,Inddata!H39,"")</f>
        <v/>
      </c>
      <c r="I24" s="4" t="str">
        <f>IF(Inddata!I39="","",Inddata!I39)</f>
        <v/>
      </c>
      <c r="J24" s="15" t="str">
        <f>IF('Resultat 2005-2012'!$R24="","",IF($M$1=2005,'Resultat 2005-2012'!J24,IF(AND($M$1=2006,Beregningsark!$AQ24="2005-2012"),'Resultat 2005-2012'!J24*SUM($Y$7:$AE$7)/7,IF(AND($M$1=2007,Beregningsark!$AQ24="2005-2012"),'Resultat 2005-2012'!J24*SUM($Z$7:$AE$7)/6,IF(AND($M$1=2008,Beregningsark!$AQ24="2005-2012"),'Resultat 2005-2012'!J24*SUM($AA$7:$AE$7)/5,IF(AND($M$1=2009,Beregningsark!$AQ24="2005-2012"),'Resultat 2005-2012'!J24*SUM($AB$7:$AE$7)/4,IF(AND($M$1=2010,Beregningsark!$AQ24="2005-2012"),'Resultat 2005-2012'!J24*SUM($AC$7:$AE$7)/3,IF(AND($M$1=2011,Beregningsark!$AQ24="2005-2012"),'Resultat 2005-2012'!J24*SUM($AD$7:$AE$7)/2,IF(AND($M$1=2012,Beregningsark!$AQ24="2005-2012"),'Resultat 2005-2012'!J24*$AE$7,IF(AND($M$1=2006,Beregningsark!$AQ24="1999-2012"),'Resultat 2005-2012'!J24*SUM($Y$16:$AE$16)/7,IF(AND($M$1=2007,Beregningsark!$AQ24="1999-2012"),'Resultat 2005-2012'!J24*SUM($Z$16:$AE$16)/6,IF(AND($M$1=2008,Beregningsark!$AQ24="1999-2012"),'Resultat 2005-2012'!J24*SUM($AA$16:$AE$16)/5,IF(AND($M$1=2009,Beregningsark!$AQ24="1999-2012"),'Resultat 2005-2012'!J24*SUM($AB$16:$AE$16)/4,IF(AND($M$1=2010,Beregningsark!$AQ24="1999-2012"),'Resultat 2005-2012'!J24*SUM($AC$16:$AE$16)/3,IF(AND($M$1=2011,Beregningsark!$AQ24="1999-2012"),'Resultat 2005-2012'!J24*SUM($AD$16:$AE$16)/2,IF(AND($M$1=2012,Beregningsark!$AQ24="1999-2012"),'Resultat 2005-2012'!J24*$AE$16,""))))))))))))))))</f>
        <v/>
      </c>
      <c r="K24" s="15" t="str">
        <f>IF('Resultat 2005-2012'!$R24="","",IF($M$1=2005,'Resultat 2005-2012'!K24,IF(AND($M$1=2006,Beregningsark!$AQ24="2005-2012"),'Resultat 2005-2012'!K24*SUM($Y$8:$AE$8)/7,IF(AND($M$1=2007,Beregningsark!$AQ24="2005-2012"),'Resultat 2005-2012'!K24*SUM($Z$8:$AE$8)/6,IF(AND($M$1=2008,Beregningsark!$AQ24="2005-2012"),'Resultat 2005-2012'!K24*SUM($AA$8:$AE$8)/5,IF(AND($M$1=2009,Beregningsark!$AQ24="2005-2012"),'Resultat 2005-2012'!K24*SUM($AB$8:$AE$8)/4,IF(AND($M$1=2010,Beregningsark!$AQ24="2005-2012"),'Resultat 2005-2012'!K24*SUM($AC$8:$AE$8)/3,IF(AND($M$1=2011,Beregningsark!$AQ24="2005-2012"),'Resultat 2005-2012'!K24*SUM($AD$8:$AE$8)/2,IF(AND($M$1=2012,Beregningsark!$AQ24="2005-2012"),'Resultat 2005-2012'!K24*$AE$8,IF(AND($M$1=2006,Beregningsark!$AQ24="1999-2012"),'Resultat 2005-2012'!K24*SUM($Y$17:$AE$17)/7,IF(AND($M$1=2007,Beregningsark!$AQ24="1999-2012"),'Resultat 2005-2012'!K24*SUM($Z$17:$AE$17)/6,IF(AND($M$1=2008,Beregningsark!$AQ24="1999-2012"),'Resultat 2005-2012'!K24*SUM($AA$17:$AE$17)/5,IF(AND($M$1=2009,Beregningsark!$AQ24="1999-2012"),'Resultat 2005-2012'!K24*SUM($AB$17:$AE$17)/4,IF(AND($M$1=2010,Beregningsark!$AQ24="1999-2012"),'Resultat 2005-2012'!K24*SUM($AC$17:$AE$17)/3,IF(AND($M$1=2011,Beregningsark!$AQ24="1999-2012"),'Resultat 2005-2012'!K24*SUM($AD$17:$AE$17)/2,IF(AND($M$1=2012,Beregningsark!$AQ24="1999-2012"),'Resultat 2005-2012'!K24*$AE$17,""))))))))))))))))</f>
        <v/>
      </c>
      <c r="L24" s="15" t="str">
        <f>IF('Resultat 2005-2012'!$R24="","",IF($M$1=2005,'Resultat 2005-2012'!L24,IF(AND($M$1=2006,Beregningsark!$AQ24="2005-2012"),'Resultat 2005-2012'!L24*SUM($Y$9:$AE$9)/7,IF(AND($M$1=2007,Beregningsark!$AQ24="2005-2012"),'Resultat 2005-2012'!L24*SUM($Z$9:$AE$9)/6,IF(AND($M$1=2008,Beregningsark!$AQ24="2005-2012"),'Resultat 2005-2012'!L24*SUM($AA$9:$AE$9)/5,IF(AND($M$1=2009,Beregningsark!$AQ24="2005-2012"),'Resultat 2005-2012'!L24*SUM($AB$9:$AE$9)/4,IF(AND($M$1=2010,Beregningsark!$AQ24="2005-2012"),'Resultat 2005-2012'!L24*SUM($AC$9:$AE$9)/3,IF(AND($M$1=2011,Beregningsark!$AQ24="2005-2012"),'Resultat 2005-2012'!L24*SUM($AD$9:$AE$9)/2,IF(AND($M$1=2012,Beregningsark!$AQ24="2005-2012"),'Resultat 2005-2012'!L24*$AE$9,IF(AND($M$1=2006,Beregningsark!$AQ24="1999-2012"),'Resultat 2005-2012'!L24*SUM($Y$18:$AE$18)/7,IF(AND($M$1=2007,Beregningsark!$AQ24="1999-2012"),'Resultat 2005-2012'!L24*SUM($Z$18:$AE$18)/6,IF(AND($M$1=2008,Beregningsark!$AQ24="1999-2012"),'Resultat 2005-2012'!L24*SUM($AA$18:$AE$18)/5,IF(AND($M$1=2009,Beregningsark!$AQ24="1999-2012"),'Resultat 2005-2012'!L24*SUM($AB$18:$AE$18)/4,IF(AND($M$1=2010,Beregningsark!$AQ24="1999-2012"),'Resultat 2005-2012'!L24*SUM($AC$18:$AE$18)/3,IF(AND($M$1=2011,Beregningsark!$AQ24="1999-2012"),'Resultat 2005-2012'!L24*SUM($AD$18:$AE$18)/2,IF(AND($M$1=2012,Beregningsark!$AQ24="1999-2012"),'Resultat 2005-2012'!L24*$AE$18,""))))))))))))))))</f>
        <v/>
      </c>
      <c r="M24" s="15" t="str">
        <f t="shared" si="0"/>
        <v/>
      </c>
      <c r="N24" s="15" t="str">
        <f>IF('Resultat 2005-2012'!$R24="","",IF($M$1=2005,'Resultat 2005-2012'!N24,IF(AND($M$1=2006,Beregningsark!$AQ24="2005-2012"),'Resultat 2005-2012'!N24*SUM($Y$10:$AE$10)/7,IF(AND($M$1=2007,Beregningsark!$AQ24="2005-2012"),'Resultat 2005-2012'!N24*SUM($Z$10:$AE$10)/6,IF(AND($M$1=2008,Beregningsark!$AQ24="2005-2012"),'Resultat 2005-2012'!N24*SUM($AA$10:$AE$10)/5,IF(AND($M$1=2009,Beregningsark!$AQ24="2005-2012"),'Resultat 2005-2012'!N24*SUM($AB$10:$AE$10)/4,IF(AND($M$1=2010,Beregningsark!$AQ24="2005-2012"),'Resultat 2005-2012'!N24*SUM($AC$10:$AE$10)/3,IF(AND($M$1=2011,Beregningsark!$AQ24="2005-2012"),'Resultat 2005-2012'!N24*SUM($AD$10:$AE$10)/2,IF(AND($M$1=2012,Beregningsark!$AQ24="2005-2012"),'Resultat 2005-2012'!N24*$AE$10,IF(AND($M$1=2006,Beregningsark!$AQ24="1999-2012"),'Resultat 2005-2012'!N24*SUM($Y$16:$AE$16)/7,IF(AND($M$1=2007,Beregningsark!$AQ24="1999-2012"),'Resultat 2005-2012'!N24*SUM($Z$16:$AE$16)/6,IF(AND($M$1=2008,Beregningsark!$AQ24="1999-2012"),'Resultat 2005-2012'!N24*SUM($AA$16:$AE$16)/5,IF(AND($M$1=2009,Beregningsark!$AQ24="1999-2012"),'Resultat 2005-2012'!N24*SUM($AB$16:$AE$16)/4,IF(AND($M$1=2010,Beregningsark!$AQ24="1999-2012"),'Resultat 2005-2012'!N24*SUM($AC$16:$AE$16)/3,IF(AND($M$1=2011,Beregningsark!$AQ24="1999-2012"),'Resultat 2005-2012'!N24*SUM($AD$16:$AE$16)/2,IF(AND($M$1=2012,Beregningsark!$AQ24="1999-2012"),'Resultat 2005-2012'!N24*$AE$16,""))))))))))))))))</f>
        <v/>
      </c>
      <c r="O24" s="15" t="str">
        <f>IF('Resultat 2005-2012'!$R24="","",IF($M$1=2005,'Resultat 2005-2012'!O24,IF(AND($M$1=2006,Beregningsark!$AQ24="2005-2012"),'Resultat 2005-2012'!O24*SUM($Y$10:$AE$10)/7,IF(AND($M$1=2007,Beregningsark!$AQ24="2005-2012"),'Resultat 2005-2012'!O24*SUM($Z$10:$AE$10)/6,IF(AND($M$1=2008,Beregningsark!$AQ24="2005-2012"),'Resultat 2005-2012'!O24*SUM($AA$10:$AE$10)/5,IF(AND($M$1=2009,Beregningsark!$AQ24="2005-2012"),'Resultat 2005-2012'!O24*SUM($AB$10:$AE$10)/4,IF(AND($M$1=2010,Beregningsark!$AQ24="2005-2012"),'Resultat 2005-2012'!O24*SUM($AC$10:$AE$10)/3,IF(AND($M$1=2011,Beregningsark!$AQ24="2005-2012"),'Resultat 2005-2012'!O24*SUM($AD$10:$AE$10)/2,IF(AND($M$1=2012,Beregningsark!$AQ24="2005-2012"),'Resultat 2005-2012'!O24*$AE$10,IF(AND($M$1=2006,Beregningsark!$AQ24="1999-2012"),'Resultat 2005-2012'!O24*SUM($Y$16:$AE$16)/7,IF(AND($M$1=2007,Beregningsark!$AQ24="1999-2012"),'Resultat 2005-2012'!O24*SUM($Z$16:$AE$16)/6,IF(AND($M$1=2008,Beregningsark!$AQ24="1999-2012"),'Resultat 2005-2012'!O24*SUM($AA$16:$AE$16)/5,IF(AND($M$1=2009,Beregningsark!$AQ24="1999-2012"),'Resultat 2005-2012'!O24*SUM($AB$16:$AE$16)/4,IF(AND($M$1=2010,Beregningsark!$AQ24="1999-2012"),'Resultat 2005-2012'!O24*SUM($AC$16:$AE$16)/3,IF(AND($M$1=2011,Beregningsark!$AQ24="1999-2012"),'Resultat 2005-2012'!O24*SUM($AD$16:$AE$16)/2,IF(AND($M$1=2012,Beregningsark!$AQ24="1999-2012"),'Resultat 2005-2012'!O24*$AE$16,""))))))))))))))))</f>
        <v/>
      </c>
      <c r="P24" s="15" t="str">
        <f>IF('Resultat 2005-2012'!$R24="","",IF($M$1=2005,'Resultat 2005-2012'!P24,IF(AND($M$1=2006,Beregningsark!$AQ24="2005-2012"),'Resultat 2005-2012'!P24*SUM($Y$11:$AE$11)/7,IF(AND($M$1=2007,Beregningsark!$AQ24="2005-2012"),'Resultat 2005-2012'!P24*SUM($Z$11:$AE$11)/6,IF(AND($M$1=2008,Beregningsark!$AQ24="2005-2012"),'Resultat 2005-2012'!P24*SUM($AA$11:$AE$11)/5,IF(AND($M$1=2009,Beregningsark!$AQ24="2005-2012"),'Resultat 2005-2012'!P24*SUM($AB$11:$AE$11)/4,IF(AND($M$1=2010,Beregningsark!$AQ24="2005-2012"),'Resultat 2005-2012'!P24*SUM($AC$11:$AE$11)/3,IF(AND($M$1=2011,Beregningsark!$AQ24="2005-2012"),'Resultat 2005-2012'!P24*SUM($AD$11:$AE$11)/2,IF(AND($M$1=2012,Beregningsark!$AQ24="2005-2012"),'Resultat 2005-2012'!P24*$AE$11,IF(AND($M$1=2006,Beregningsark!$AQ24="1999-2012"),'Resultat 2005-2012'!P24*SUM($Y$16:$AE$16)/7,IF(AND($M$1=2007,Beregningsark!$AQ24="1999-2012"),'Resultat 2005-2012'!P24*SUM($Z$16:$AE$16)/6,IF(AND($M$1=2008,Beregningsark!$AQ24="1999-2012"),'Resultat 2005-2012'!P24*SUM($AA$16:$AE$16)/5,IF(AND($M$1=2009,Beregningsark!$AQ24="1999-2012"),'Resultat 2005-2012'!P24*SUM($AB$16:$AE$16)/4,IF(AND($M$1=2010,Beregningsark!$AQ24="1999-2012"),'Resultat 2005-2012'!P24*SUM($AC$16:$AE$16)/3,IF(AND($M$1=2011,Beregningsark!$AQ24="1999-2012"),'Resultat 2005-2012'!P24*SUM($AD$16:$AE$16)/2,IF(AND($M$1=2012,Beregningsark!$AQ24="1999-2012"),'Resultat 2005-2012'!P24*$AE$16,""))))))))))))))))</f>
        <v/>
      </c>
      <c r="Q24" s="15" t="str">
        <f t="shared" si="1"/>
        <v/>
      </c>
      <c r="R24" s="17" t="str">
        <f t="shared" si="2"/>
        <v/>
      </c>
    </row>
    <row r="25" spans="1:47" x14ac:dyDescent="0.25">
      <c r="A25" s="4" t="str">
        <f>IF(Inddata!A40="","",Inddata!A40)</f>
        <v/>
      </c>
      <c r="B25" s="4" t="str">
        <f>IF(Inddata!B40="","",Inddata!B40)</f>
        <v/>
      </c>
      <c r="C25" s="4" t="str">
        <f>IF(Inddata!C40="","",Inddata!C40)</f>
        <v/>
      </c>
      <c r="D25" s="4" t="str">
        <f>IF(Inddata!D40="","",Inddata!D40)</f>
        <v/>
      </c>
      <c r="E25" s="4" t="str">
        <f>IF(Inddata!E40="","",Inddata!E40)</f>
        <v/>
      </c>
      <c r="F25" s="4" t="str">
        <f>IF(Inddata!F40="","",Inddata!F40)</f>
        <v/>
      </c>
      <c r="G25" s="4">
        <f>IF(Inddata!G40="","",Inddata!G40)</f>
        <v>0</v>
      </c>
      <c r="H25" s="4" t="str">
        <f>IF(Inddata!H40&gt;0.5,Inddata!H40,"")</f>
        <v/>
      </c>
      <c r="I25" s="4" t="str">
        <f>IF(Inddata!I40="","",Inddata!I40)</f>
        <v/>
      </c>
      <c r="J25" s="15" t="str">
        <f>IF('Resultat 2005-2012'!$R25="","",IF($M$1=2005,'Resultat 2005-2012'!J25,IF(AND($M$1=2006,Beregningsark!$AQ25="2005-2012"),'Resultat 2005-2012'!J25*SUM($Y$7:$AE$7)/7,IF(AND($M$1=2007,Beregningsark!$AQ25="2005-2012"),'Resultat 2005-2012'!J25*SUM($Z$7:$AE$7)/6,IF(AND($M$1=2008,Beregningsark!$AQ25="2005-2012"),'Resultat 2005-2012'!J25*SUM($AA$7:$AE$7)/5,IF(AND($M$1=2009,Beregningsark!$AQ25="2005-2012"),'Resultat 2005-2012'!J25*SUM($AB$7:$AE$7)/4,IF(AND($M$1=2010,Beregningsark!$AQ25="2005-2012"),'Resultat 2005-2012'!J25*SUM($AC$7:$AE$7)/3,IF(AND($M$1=2011,Beregningsark!$AQ25="2005-2012"),'Resultat 2005-2012'!J25*SUM($AD$7:$AE$7)/2,IF(AND($M$1=2012,Beregningsark!$AQ25="2005-2012"),'Resultat 2005-2012'!J25*$AE$7,IF(AND($M$1=2006,Beregningsark!$AQ25="1999-2012"),'Resultat 2005-2012'!J25*SUM($Y$16:$AE$16)/7,IF(AND($M$1=2007,Beregningsark!$AQ25="1999-2012"),'Resultat 2005-2012'!J25*SUM($Z$16:$AE$16)/6,IF(AND($M$1=2008,Beregningsark!$AQ25="1999-2012"),'Resultat 2005-2012'!J25*SUM($AA$16:$AE$16)/5,IF(AND($M$1=2009,Beregningsark!$AQ25="1999-2012"),'Resultat 2005-2012'!J25*SUM($AB$16:$AE$16)/4,IF(AND($M$1=2010,Beregningsark!$AQ25="1999-2012"),'Resultat 2005-2012'!J25*SUM($AC$16:$AE$16)/3,IF(AND($M$1=2011,Beregningsark!$AQ25="1999-2012"),'Resultat 2005-2012'!J25*SUM($AD$16:$AE$16)/2,IF(AND($M$1=2012,Beregningsark!$AQ25="1999-2012"),'Resultat 2005-2012'!J25*$AE$16,""))))))))))))))))</f>
        <v/>
      </c>
      <c r="K25" s="15" t="str">
        <f>IF('Resultat 2005-2012'!$R25="","",IF($M$1=2005,'Resultat 2005-2012'!K25,IF(AND($M$1=2006,Beregningsark!$AQ25="2005-2012"),'Resultat 2005-2012'!K25*SUM($Y$8:$AE$8)/7,IF(AND($M$1=2007,Beregningsark!$AQ25="2005-2012"),'Resultat 2005-2012'!K25*SUM($Z$8:$AE$8)/6,IF(AND($M$1=2008,Beregningsark!$AQ25="2005-2012"),'Resultat 2005-2012'!K25*SUM($AA$8:$AE$8)/5,IF(AND($M$1=2009,Beregningsark!$AQ25="2005-2012"),'Resultat 2005-2012'!K25*SUM($AB$8:$AE$8)/4,IF(AND($M$1=2010,Beregningsark!$AQ25="2005-2012"),'Resultat 2005-2012'!K25*SUM($AC$8:$AE$8)/3,IF(AND($M$1=2011,Beregningsark!$AQ25="2005-2012"),'Resultat 2005-2012'!K25*SUM($AD$8:$AE$8)/2,IF(AND($M$1=2012,Beregningsark!$AQ25="2005-2012"),'Resultat 2005-2012'!K25*$AE$8,IF(AND($M$1=2006,Beregningsark!$AQ25="1999-2012"),'Resultat 2005-2012'!K25*SUM($Y$17:$AE$17)/7,IF(AND($M$1=2007,Beregningsark!$AQ25="1999-2012"),'Resultat 2005-2012'!K25*SUM($Z$17:$AE$17)/6,IF(AND($M$1=2008,Beregningsark!$AQ25="1999-2012"),'Resultat 2005-2012'!K25*SUM($AA$17:$AE$17)/5,IF(AND($M$1=2009,Beregningsark!$AQ25="1999-2012"),'Resultat 2005-2012'!K25*SUM($AB$17:$AE$17)/4,IF(AND($M$1=2010,Beregningsark!$AQ25="1999-2012"),'Resultat 2005-2012'!K25*SUM($AC$17:$AE$17)/3,IF(AND($M$1=2011,Beregningsark!$AQ25="1999-2012"),'Resultat 2005-2012'!K25*SUM($AD$17:$AE$17)/2,IF(AND($M$1=2012,Beregningsark!$AQ25="1999-2012"),'Resultat 2005-2012'!K25*$AE$17,""))))))))))))))))</f>
        <v/>
      </c>
      <c r="L25" s="15" t="str">
        <f>IF('Resultat 2005-2012'!$R25="","",IF($M$1=2005,'Resultat 2005-2012'!L25,IF(AND($M$1=2006,Beregningsark!$AQ25="2005-2012"),'Resultat 2005-2012'!L25*SUM($Y$9:$AE$9)/7,IF(AND($M$1=2007,Beregningsark!$AQ25="2005-2012"),'Resultat 2005-2012'!L25*SUM($Z$9:$AE$9)/6,IF(AND($M$1=2008,Beregningsark!$AQ25="2005-2012"),'Resultat 2005-2012'!L25*SUM($AA$9:$AE$9)/5,IF(AND($M$1=2009,Beregningsark!$AQ25="2005-2012"),'Resultat 2005-2012'!L25*SUM($AB$9:$AE$9)/4,IF(AND($M$1=2010,Beregningsark!$AQ25="2005-2012"),'Resultat 2005-2012'!L25*SUM($AC$9:$AE$9)/3,IF(AND($M$1=2011,Beregningsark!$AQ25="2005-2012"),'Resultat 2005-2012'!L25*SUM($AD$9:$AE$9)/2,IF(AND($M$1=2012,Beregningsark!$AQ25="2005-2012"),'Resultat 2005-2012'!L25*$AE$9,IF(AND($M$1=2006,Beregningsark!$AQ25="1999-2012"),'Resultat 2005-2012'!L25*SUM($Y$18:$AE$18)/7,IF(AND($M$1=2007,Beregningsark!$AQ25="1999-2012"),'Resultat 2005-2012'!L25*SUM($Z$18:$AE$18)/6,IF(AND($M$1=2008,Beregningsark!$AQ25="1999-2012"),'Resultat 2005-2012'!L25*SUM($AA$18:$AE$18)/5,IF(AND($M$1=2009,Beregningsark!$AQ25="1999-2012"),'Resultat 2005-2012'!L25*SUM($AB$18:$AE$18)/4,IF(AND($M$1=2010,Beregningsark!$AQ25="1999-2012"),'Resultat 2005-2012'!L25*SUM($AC$18:$AE$18)/3,IF(AND($M$1=2011,Beregningsark!$AQ25="1999-2012"),'Resultat 2005-2012'!L25*SUM($AD$18:$AE$18)/2,IF(AND($M$1=2012,Beregningsark!$AQ25="1999-2012"),'Resultat 2005-2012'!L25*$AE$18,""))))))))))))))))</f>
        <v/>
      </c>
      <c r="M25" s="15" t="str">
        <f t="shared" si="0"/>
        <v/>
      </c>
      <c r="N25" s="15" t="str">
        <f>IF('Resultat 2005-2012'!$R25="","",IF($M$1=2005,'Resultat 2005-2012'!N25,IF(AND($M$1=2006,Beregningsark!$AQ25="2005-2012"),'Resultat 2005-2012'!N25*SUM($Y$10:$AE$10)/7,IF(AND($M$1=2007,Beregningsark!$AQ25="2005-2012"),'Resultat 2005-2012'!N25*SUM($Z$10:$AE$10)/6,IF(AND($M$1=2008,Beregningsark!$AQ25="2005-2012"),'Resultat 2005-2012'!N25*SUM($AA$10:$AE$10)/5,IF(AND($M$1=2009,Beregningsark!$AQ25="2005-2012"),'Resultat 2005-2012'!N25*SUM($AB$10:$AE$10)/4,IF(AND($M$1=2010,Beregningsark!$AQ25="2005-2012"),'Resultat 2005-2012'!N25*SUM($AC$10:$AE$10)/3,IF(AND($M$1=2011,Beregningsark!$AQ25="2005-2012"),'Resultat 2005-2012'!N25*SUM($AD$10:$AE$10)/2,IF(AND($M$1=2012,Beregningsark!$AQ25="2005-2012"),'Resultat 2005-2012'!N25*$AE$10,IF(AND($M$1=2006,Beregningsark!$AQ25="1999-2012"),'Resultat 2005-2012'!N25*SUM($Y$16:$AE$16)/7,IF(AND($M$1=2007,Beregningsark!$AQ25="1999-2012"),'Resultat 2005-2012'!N25*SUM($Z$16:$AE$16)/6,IF(AND($M$1=2008,Beregningsark!$AQ25="1999-2012"),'Resultat 2005-2012'!N25*SUM($AA$16:$AE$16)/5,IF(AND($M$1=2009,Beregningsark!$AQ25="1999-2012"),'Resultat 2005-2012'!N25*SUM($AB$16:$AE$16)/4,IF(AND($M$1=2010,Beregningsark!$AQ25="1999-2012"),'Resultat 2005-2012'!N25*SUM($AC$16:$AE$16)/3,IF(AND($M$1=2011,Beregningsark!$AQ25="1999-2012"),'Resultat 2005-2012'!N25*SUM($AD$16:$AE$16)/2,IF(AND($M$1=2012,Beregningsark!$AQ25="1999-2012"),'Resultat 2005-2012'!N25*$AE$16,""))))))))))))))))</f>
        <v/>
      </c>
      <c r="O25" s="15" t="str">
        <f>IF('Resultat 2005-2012'!$R25="","",IF($M$1=2005,'Resultat 2005-2012'!O25,IF(AND($M$1=2006,Beregningsark!$AQ25="2005-2012"),'Resultat 2005-2012'!O25*SUM($Y$10:$AE$10)/7,IF(AND($M$1=2007,Beregningsark!$AQ25="2005-2012"),'Resultat 2005-2012'!O25*SUM($Z$10:$AE$10)/6,IF(AND($M$1=2008,Beregningsark!$AQ25="2005-2012"),'Resultat 2005-2012'!O25*SUM($AA$10:$AE$10)/5,IF(AND($M$1=2009,Beregningsark!$AQ25="2005-2012"),'Resultat 2005-2012'!O25*SUM($AB$10:$AE$10)/4,IF(AND($M$1=2010,Beregningsark!$AQ25="2005-2012"),'Resultat 2005-2012'!O25*SUM($AC$10:$AE$10)/3,IF(AND($M$1=2011,Beregningsark!$AQ25="2005-2012"),'Resultat 2005-2012'!O25*SUM($AD$10:$AE$10)/2,IF(AND($M$1=2012,Beregningsark!$AQ25="2005-2012"),'Resultat 2005-2012'!O25*$AE$10,IF(AND($M$1=2006,Beregningsark!$AQ25="1999-2012"),'Resultat 2005-2012'!O25*SUM($Y$16:$AE$16)/7,IF(AND($M$1=2007,Beregningsark!$AQ25="1999-2012"),'Resultat 2005-2012'!O25*SUM($Z$16:$AE$16)/6,IF(AND($M$1=2008,Beregningsark!$AQ25="1999-2012"),'Resultat 2005-2012'!O25*SUM($AA$16:$AE$16)/5,IF(AND($M$1=2009,Beregningsark!$AQ25="1999-2012"),'Resultat 2005-2012'!O25*SUM($AB$16:$AE$16)/4,IF(AND($M$1=2010,Beregningsark!$AQ25="1999-2012"),'Resultat 2005-2012'!O25*SUM($AC$16:$AE$16)/3,IF(AND($M$1=2011,Beregningsark!$AQ25="1999-2012"),'Resultat 2005-2012'!O25*SUM($AD$16:$AE$16)/2,IF(AND($M$1=2012,Beregningsark!$AQ25="1999-2012"),'Resultat 2005-2012'!O25*$AE$16,""))))))))))))))))</f>
        <v/>
      </c>
      <c r="P25" s="15" t="str">
        <f>IF('Resultat 2005-2012'!$R25="","",IF($M$1=2005,'Resultat 2005-2012'!P25,IF(AND($M$1=2006,Beregningsark!$AQ25="2005-2012"),'Resultat 2005-2012'!P25*SUM($Y$11:$AE$11)/7,IF(AND($M$1=2007,Beregningsark!$AQ25="2005-2012"),'Resultat 2005-2012'!P25*SUM($Z$11:$AE$11)/6,IF(AND($M$1=2008,Beregningsark!$AQ25="2005-2012"),'Resultat 2005-2012'!P25*SUM($AA$11:$AE$11)/5,IF(AND($M$1=2009,Beregningsark!$AQ25="2005-2012"),'Resultat 2005-2012'!P25*SUM($AB$11:$AE$11)/4,IF(AND($M$1=2010,Beregningsark!$AQ25="2005-2012"),'Resultat 2005-2012'!P25*SUM($AC$11:$AE$11)/3,IF(AND($M$1=2011,Beregningsark!$AQ25="2005-2012"),'Resultat 2005-2012'!P25*SUM($AD$11:$AE$11)/2,IF(AND($M$1=2012,Beregningsark!$AQ25="2005-2012"),'Resultat 2005-2012'!P25*$AE$11,IF(AND($M$1=2006,Beregningsark!$AQ25="1999-2012"),'Resultat 2005-2012'!P25*SUM($Y$16:$AE$16)/7,IF(AND($M$1=2007,Beregningsark!$AQ25="1999-2012"),'Resultat 2005-2012'!P25*SUM($Z$16:$AE$16)/6,IF(AND($M$1=2008,Beregningsark!$AQ25="1999-2012"),'Resultat 2005-2012'!P25*SUM($AA$16:$AE$16)/5,IF(AND($M$1=2009,Beregningsark!$AQ25="1999-2012"),'Resultat 2005-2012'!P25*SUM($AB$16:$AE$16)/4,IF(AND($M$1=2010,Beregningsark!$AQ25="1999-2012"),'Resultat 2005-2012'!P25*SUM($AC$16:$AE$16)/3,IF(AND($M$1=2011,Beregningsark!$AQ25="1999-2012"),'Resultat 2005-2012'!P25*SUM($AD$16:$AE$16)/2,IF(AND($M$1=2012,Beregningsark!$AQ25="1999-2012"),'Resultat 2005-2012'!P25*$AE$16,""))))))))))))))))</f>
        <v/>
      </c>
      <c r="Q25" s="15" t="str">
        <f t="shared" si="1"/>
        <v/>
      </c>
      <c r="R25" s="17" t="str">
        <f t="shared" si="2"/>
        <v/>
      </c>
    </row>
    <row r="26" spans="1:47" x14ac:dyDescent="0.25">
      <c r="A26" s="4" t="str">
        <f>IF(Inddata!A41="","",Inddata!A41)</f>
        <v/>
      </c>
      <c r="B26" s="4" t="str">
        <f>IF(Inddata!B41="","",Inddata!B41)</f>
        <v/>
      </c>
      <c r="C26" s="4" t="str">
        <f>IF(Inddata!C41="","",Inddata!C41)</f>
        <v/>
      </c>
      <c r="D26" s="4" t="str">
        <f>IF(Inddata!D41="","",Inddata!D41)</f>
        <v/>
      </c>
      <c r="E26" s="4" t="str">
        <f>IF(Inddata!E41="","",Inddata!E41)</f>
        <v/>
      </c>
      <c r="F26" s="4" t="str">
        <f>IF(Inddata!F41="","",Inddata!F41)</f>
        <v/>
      </c>
      <c r="G26" s="4">
        <f>IF(Inddata!G41="","",Inddata!G41)</f>
        <v>0</v>
      </c>
      <c r="H26" s="4" t="str">
        <f>IF(Inddata!H41&gt;0.5,Inddata!H41,"")</f>
        <v/>
      </c>
      <c r="I26" s="4" t="str">
        <f>IF(Inddata!I41="","",Inddata!I41)</f>
        <v/>
      </c>
      <c r="J26" s="15" t="str">
        <f>IF('Resultat 2005-2012'!$R26="","",IF($M$1=2005,'Resultat 2005-2012'!J26,IF(AND($M$1=2006,Beregningsark!$AQ26="2005-2012"),'Resultat 2005-2012'!J26*SUM($Y$7:$AE$7)/7,IF(AND($M$1=2007,Beregningsark!$AQ26="2005-2012"),'Resultat 2005-2012'!J26*SUM($Z$7:$AE$7)/6,IF(AND($M$1=2008,Beregningsark!$AQ26="2005-2012"),'Resultat 2005-2012'!J26*SUM($AA$7:$AE$7)/5,IF(AND($M$1=2009,Beregningsark!$AQ26="2005-2012"),'Resultat 2005-2012'!J26*SUM($AB$7:$AE$7)/4,IF(AND($M$1=2010,Beregningsark!$AQ26="2005-2012"),'Resultat 2005-2012'!J26*SUM($AC$7:$AE$7)/3,IF(AND($M$1=2011,Beregningsark!$AQ26="2005-2012"),'Resultat 2005-2012'!J26*SUM($AD$7:$AE$7)/2,IF(AND($M$1=2012,Beregningsark!$AQ26="2005-2012"),'Resultat 2005-2012'!J26*$AE$7,IF(AND($M$1=2006,Beregningsark!$AQ26="1999-2012"),'Resultat 2005-2012'!J26*SUM($Y$16:$AE$16)/7,IF(AND($M$1=2007,Beregningsark!$AQ26="1999-2012"),'Resultat 2005-2012'!J26*SUM($Z$16:$AE$16)/6,IF(AND($M$1=2008,Beregningsark!$AQ26="1999-2012"),'Resultat 2005-2012'!J26*SUM($AA$16:$AE$16)/5,IF(AND($M$1=2009,Beregningsark!$AQ26="1999-2012"),'Resultat 2005-2012'!J26*SUM($AB$16:$AE$16)/4,IF(AND($M$1=2010,Beregningsark!$AQ26="1999-2012"),'Resultat 2005-2012'!J26*SUM($AC$16:$AE$16)/3,IF(AND($M$1=2011,Beregningsark!$AQ26="1999-2012"),'Resultat 2005-2012'!J26*SUM($AD$16:$AE$16)/2,IF(AND($M$1=2012,Beregningsark!$AQ26="1999-2012"),'Resultat 2005-2012'!J26*$AE$16,""))))))))))))))))</f>
        <v/>
      </c>
      <c r="K26" s="15" t="str">
        <f>IF('Resultat 2005-2012'!$R26="","",IF($M$1=2005,'Resultat 2005-2012'!K26,IF(AND($M$1=2006,Beregningsark!$AQ26="2005-2012"),'Resultat 2005-2012'!K26*SUM($Y$8:$AE$8)/7,IF(AND($M$1=2007,Beregningsark!$AQ26="2005-2012"),'Resultat 2005-2012'!K26*SUM($Z$8:$AE$8)/6,IF(AND($M$1=2008,Beregningsark!$AQ26="2005-2012"),'Resultat 2005-2012'!K26*SUM($AA$8:$AE$8)/5,IF(AND($M$1=2009,Beregningsark!$AQ26="2005-2012"),'Resultat 2005-2012'!K26*SUM($AB$8:$AE$8)/4,IF(AND($M$1=2010,Beregningsark!$AQ26="2005-2012"),'Resultat 2005-2012'!K26*SUM($AC$8:$AE$8)/3,IF(AND($M$1=2011,Beregningsark!$AQ26="2005-2012"),'Resultat 2005-2012'!K26*SUM($AD$8:$AE$8)/2,IF(AND($M$1=2012,Beregningsark!$AQ26="2005-2012"),'Resultat 2005-2012'!K26*$AE$8,IF(AND($M$1=2006,Beregningsark!$AQ26="1999-2012"),'Resultat 2005-2012'!K26*SUM($Y$17:$AE$17)/7,IF(AND($M$1=2007,Beregningsark!$AQ26="1999-2012"),'Resultat 2005-2012'!K26*SUM($Z$17:$AE$17)/6,IF(AND($M$1=2008,Beregningsark!$AQ26="1999-2012"),'Resultat 2005-2012'!K26*SUM($AA$17:$AE$17)/5,IF(AND($M$1=2009,Beregningsark!$AQ26="1999-2012"),'Resultat 2005-2012'!K26*SUM($AB$17:$AE$17)/4,IF(AND($M$1=2010,Beregningsark!$AQ26="1999-2012"),'Resultat 2005-2012'!K26*SUM($AC$17:$AE$17)/3,IF(AND($M$1=2011,Beregningsark!$AQ26="1999-2012"),'Resultat 2005-2012'!K26*SUM($AD$17:$AE$17)/2,IF(AND($M$1=2012,Beregningsark!$AQ26="1999-2012"),'Resultat 2005-2012'!K26*$AE$17,""))))))))))))))))</f>
        <v/>
      </c>
      <c r="L26" s="15" t="str">
        <f>IF('Resultat 2005-2012'!$R26="","",IF($M$1=2005,'Resultat 2005-2012'!L26,IF(AND($M$1=2006,Beregningsark!$AQ26="2005-2012"),'Resultat 2005-2012'!L26*SUM($Y$9:$AE$9)/7,IF(AND($M$1=2007,Beregningsark!$AQ26="2005-2012"),'Resultat 2005-2012'!L26*SUM($Z$9:$AE$9)/6,IF(AND($M$1=2008,Beregningsark!$AQ26="2005-2012"),'Resultat 2005-2012'!L26*SUM($AA$9:$AE$9)/5,IF(AND($M$1=2009,Beregningsark!$AQ26="2005-2012"),'Resultat 2005-2012'!L26*SUM($AB$9:$AE$9)/4,IF(AND($M$1=2010,Beregningsark!$AQ26="2005-2012"),'Resultat 2005-2012'!L26*SUM($AC$9:$AE$9)/3,IF(AND($M$1=2011,Beregningsark!$AQ26="2005-2012"),'Resultat 2005-2012'!L26*SUM($AD$9:$AE$9)/2,IF(AND($M$1=2012,Beregningsark!$AQ26="2005-2012"),'Resultat 2005-2012'!L26*$AE$9,IF(AND($M$1=2006,Beregningsark!$AQ26="1999-2012"),'Resultat 2005-2012'!L26*SUM($Y$18:$AE$18)/7,IF(AND($M$1=2007,Beregningsark!$AQ26="1999-2012"),'Resultat 2005-2012'!L26*SUM($Z$18:$AE$18)/6,IF(AND($M$1=2008,Beregningsark!$AQ26="1999-2012"),'Resultat 2005-2012'!L26*SUM($AA$18:$AE$18)/5,IF(AND($M$1=2009,Beregningsark!$AQ26="1999-2012"),'Resultat 2005-2012'!L26*SUM($AB$18:$AE$18)/4,IF(AND($M$1=2010,Beregningsark!$AQ26="1999-2012"),'Resultat 2005-2012'!L26*SUM($AC$18:$AE$18)/3,IF(AND($M$1=2011,Beregningsark!$AQ26="1999-2012"),'Resultat 2005-2012'!L26*SUM($AD$18:$AE$18)/2,IF(AND($M$1=2012,Beregningsark!$AQ26="1999-2012"),'Resultat 2005-2012'!L26*$AE$18,""))))))))))))))))</f>
        <v/>
      </c>
      <c r="M26" s="15" t="str">
        <f t="shared" si="0"/>
        <v/>
      </c>
      <c r="N26" s="15" t="str">
        <f>IF('Resultat 2005-2012'!$R26="","",IF($M$1=2005,'Resultat 2005-2012'!N26,IF(AND($M$1=2006,Beregningsark!$AQ26="2005-2012"),'Resultat 2005-2012'!N26*SUM($Y$10:$AE$10)/7,IF(AND($M$1=2007,Beregningsark!$AQ26="2005-2012"),'Resultat 2005-2012'!N26*SUM($Z$10:$AE$10)/6,IF(AND($M$1=2008,Beregningsark!$AQ26="2005-2012"),'Resultat 2005-2012'!N26*SUM($AA$10:$AE$10)/5,IF(AND($M$1=2009,Beregningsark!$AQ26="2005-2012"),'Resultat 2005-2012'!N26*SUM($AB$10:$AE$10)/4,IF(AND($M$1=2010,Beregningsark!$AQ26="2005-2012"),'Resultat 2005-2012'!N26*SUM($AC$10:$AE$10)/3,IF(AND($M$1=2011,Beregningsark!$AQ26="2005-2012"),'Resultat 2005-2012'!N26*SUM($AD$10:$AE$10)/2,IF(AND($M$1=2012,Beregningsark!$AQ26="2005-2012"),'Resultat 2005-2012'!N26*$AE$10,IF(AND($M$1=2006,Beregningsark!$AQ26="1999-2012"),'Resultat 2005-2012'!N26*SUM($Y$16:$AE$16)/7,IF(AND($M$1=2007,Beregningsark!$AQ26="1999-2012"),'Resultat 2005-2012'!N26*SUM($Z$16:$AE$16)/6,IF(AND($M$1=2008,Beregningsark!$AQ26="1999-2012"),'Resultat 2005-2012'!N26*SUM($AA$16:$AE$16)/5,IF(AND($M$1=2009,Beregningsark!$AQ26="1999-2012"),'Resultat 2005-2012'!N26*SUM($AB$16:$AE$16)/4,IF(AND($M$1=2010,Beregningsark!$AQ26="1999-2012"),'Resultat 2005-2012'!N26*SUM($AC$16:$AE$16)/3,IF(AND($M$1=2011,Beregningsark!$AQ26="1999-2012"),'Resultat 2005-2012'!N26*SUM($AD$16:$AE$16)/2,IF(AND($M$1=2012,Beregningsark!$AQ26="1999-2012"),'Resultat 2005-2012'!N26*$AE$16,""))))))))))))))))</f>
        <v/>
      </c>
      <c r="O26" s="15" t="str">
        <f>IF('Resultat 2005-2012'!$R26="","",IF($M$1=2005,'Resultat 2005-2012'!O26,IF(AND($M$1=2006,Beregningsark!$AQ26="2005-2012"),'Resultat 2005-2012'!O26*SUM($Y$10:$AE$10)/7,IF(AND($M$1=2007,Beregningsark!$AQ26="2005-2012"),'Resultat 2005-2012'!O26*SUM($Z$10:$AE$10)/6,IF(AND($M$1=2008,Beregningsark!$AQ26="2005-2012"),'Resultat 2005-2012'!O26*SUM($AA$10:$AE$10)/5,IF(AND($M$1=2009,Beregningsark!$AQ26="2005-2012"),'Resultat 2005-2012'!O26*SUM($AB$10:$AE$10)/4,IF(AND($M$1=2010,Beregningsark!$AQ26="2005-2012"),'Resultat 2005-2012'!O26*SUM($AC$10:$AE$10)/3,IF(AND($M$1=2011,Beregningsark!$AQ26="2005-2012"),'Resultat 2005-2012'!O26*SUM($AD$10:$AE$10)/2,IF(AND($M$1=2012,Beregningsark!$AQ26="2005-2012"),'Resultat 2005-2012'!O26*$AE$10,IF(AND($M$1=2006,Beregningsark!$AQ26="1999-2012"),'Resultat 2005-2012'!O26*SUM($Y$16:$AE$16)/7,IF(AND($M$1=2007,Beregningsark!$AQ26="1999-2012"),'Resultat 2005-2012'!O26*SUM($Z$16:$AE$16)/6,IF(AND($M$1=2008,Beregningsark!$AQ26="1999-2012"),'Resultat 2005-2012'!O26*SUM($AA$16:$AE$16)/5,IF(AND($M$1=2009,Beregningsark!$AQ26="1999-2012"),'Resultat 2005-2012'!O26*SUM($AB$16:$AE$16)/4,IF(AND($M$1=2010,Beregningsark!$AQ26="1999-2012"),'Resultat 2005-2012'!O26*SUM($AC$16:$AE$16)/3,IF(AND($M$1=2011,Beregningsark!$AQ26="1999-2012"),'Resultat 2005-2012'!O26*SUM($AD$16:$AE$16)/2,IF(AND($M$1=2012,Beregningsark!$AQ26="1999-2012"),'Resultat 2005-2012'!O26*$AE$16,""))))))))))))))))</f>
        <v/>
      </c>
      <c r="P26" s="15" t="str">
        <f>IF('Resultat 2005-2012'!$R26="","",IF($M$1=2005,'Resultat 2005-2012'!P26,IF(AND($M$1=2006,Beregningsark!$AQ26="2005-2012"),'Resultat 2005-2012'!P26*SUM($Y$11:$AE$11)/7,IF(AND($M$1=2007,Beregningsark!$AQ26="2005-2012"),'Resultat 2005-2012'!P26*SUM($Z$11:$AE$11)/6,IF(AND($M$1=2008,Beregningsark!$AQ26="2005-2012"),'Resultat 2005-2012'!P26*SUM($AA$11:$AE$11)/5,IF(AND($M$1=2009,Beregningsark!$AQ26="2005-2012"),'Resultat 2005-2012'!P26*SUM($AB$11:$AE$11)/4,IF(AND($M$1=2010,Beregningsark!$AQ26="2005-2012"),'Resultat 2005-2012'!P26*SUM($AC$11:$AE$11)/3,IF(AND($M$1=2011,Beregningsark!$AQ26="2005-2012"),'Resultat 2005-2012'!P26*SUM($AD$11:$AE$11)/2,IF(AND($M$1=2012,Beregningsark!$AQ26="2005-2012"),'Resultat 2005-2012'!P26*$AE$11,IF(AND($M$1=2006,Beregningsark!$AQ26="1999-2012"),'Resultat 2005-2012'!P26*SUM($Y$16:$AE$16)/7,IF(AND($M$1=2007,Beregningsark!$AQ26="1999-2012"),'Resultat 2005-2012'!P26*SUM($Z$16:$AE$16)/6,IF(AND($M$1=2008,Beregningsark!$AQ26="1999-2012"),'Resultat 2005-2012'!P26*SUM($AA$16:$AE$16)/5,IF(AND($M$1=2009,Beregningsark!$AQ26="1999-2012"),'Resultat 2005-2012'!P26*SUM($AB$16:$AE$16)/4,IF(AND($M$1=2010,Beregningsark!$AQ26="1999-2012"),'Resultat 2005-2012'!P26*SUM($AC$16:$AE$16)/3,IF(AND($M$1=2011,Beregningsark!$AQ26="1999-2012"),'Resultat 2005-2012'!P26*SUM($AD$16:$AE$16)/2,IF(AND($M$1=2012,Beregningsark!$AQ26="1999-2012"),'Resultat 2005-2012'!P26*$AE$16,""))))))))))))))))</f>
        <v/>
      </c>
      <c r="Q26" s="15" t="str">
        <f t="shared" si="1"/>
        <v/>
      </c>
      <c r="R26" s="17" t="str">
        <f t="shared" si="2"/>
        <v/>
      </c>
    </row>
    <row r="27" spans="1:47" x14ac:dyDescent="0.25">
      <c r="A27" s="4" t="str">
        <f>IF(Inddata!A42="","",Inddata!A42)</f>
        <v/>
      </c>
      <c r="B27" s="4" t="str">
        <f>IF(Inddata!B42="","",Inddata!B42)</f>
        <v/>
      </c>
      <c r="C27" s="4" t="str">
        <f>IF(Inddata!C42="","",Inddata!C42)</f>
        <v/>
      </c>
      <c r="D27" s="4" t="str">
        <f>IF(Inddata!D42="","",Inddata!D42)</f>
        <v/>
      </c>
      <c r="E27" s="4" t="str">
        <f>IF(Inddata!E42="","",Inddata!E42)</f>
        <v/>
      </c>
      <c r="F27" s="4" t="str">
        <f>IF(Inddata!F42="","",Inddata!F42)</f>
        <v/>
      </c>
      <c r="G27" s="4">
        <f>IF(Inddata!G42="","",Inddata!G42)</f>
        <v>0</v>
      </c>
      <c r="H27" s="4" t="str">
        <f>IF(Inddata!H42&gt;0.5,Inddata!H42,"")</f>
        <v/>
      </c>
      <c r="I27" s="4" t="str">
        <f>IF(Inddata!I42="","",Inddata!I42)</f>
        <v/>
      </c>
      <c r="J27" s="15" t="str">
        <f>IF('Resultat 2005-2012'!$R27="","",IF($M$1=2005,'Resultat 2005-2012'!J27,IF(AND($M$1=2006,Beregningsark!$AQ27="2005-2012"),'Resultat 2005-2012'!J27*SUM($Y$7:$AE$7)/7,IF(AND($M$1=2007,Beregningsark!$AQ27="2005-2012"),'Resultat 2005-2012'!J27*SUM($Z$7:$AE$7)/6,IF(AND($M$1=2008,Beregningsark!$AQ27="2005-2012"),'Resultat 2005-2012'!J27*SUM($AA$7:$AE$7)/5,IF(AND($M$1=2009,Beregningsark!$AQ27="2005-2012"),'Resultat 2005-2012'!J27*SUM($AB$7:$AE$7)/4,IF(AND($M$1=2010,Beregningsark!$AQ27="2005-2012"),'Resultat 2005-2012'!J27*SUM($AC$7:$AE$7)/3,IF(AND($M$1=2011,Beregningsark!$AQ27="2005-2012"),'Resultat 2005-2012'!J27*SUM($AD$7:$AE$7)/2,IF(AND($M$1=2012,Beregningsark!$AQ27="2005-2012"),'Resultat 2005-2012'!J27*$AE$7,IF(AND($M$1=2006,Beregningsark!$AQ27="1999-2012"),'Resultat 2005-2012'!J27*SUM($Y$16:$AE$16)/7,IF(AND($M$1=2007,Beregningsark!$AQ27="1999-2012"),'Resultat 2005-2012'!J27*SUM($Z$16:$AE$16)/6,IF(AND($M$1=2008,Beregningsark!$AQ27="1999-2012"),'Resultat 2005-2012'!J27*SUM($AA$16:$AE$16)/5,IF(AND($M$1=2009,Beregningsark!$AQ27="1999-2012"),'Resultat 2005-2012'!J27*SUM($AB$16:$AE$16)/4,IF(AND($M$1=2010,Beregningsark!$AQ27="1999-2012"),'Resultat 2005-2012'!J27*SUM($AC$16:$AE$16)/3,IF(AND($M$1=2011,Beregningsark!$AQ27="1999-2012"),'Resultat 2005-2012'!J27*SUM($AD$16:$AE$16)/2,IF(AND($M$1=2012,Beregningsark!$AQ27="1999-2012"),'Resultat 2005-2012'!J27*$AE$16,""))))))))))))))))</f>
        <v/>
      </c>
      <c r="K27" s="15" t="str">
        <f>IF('Resultat 2005-2012'!$R27="","",IF($M$1=2005,'Resultat 2005-2012'!K27,IF(AND($M$1=2006,Beregningsark!$AQ27="2005-2012"),'Resultat 2005-2012'!K27*SUM($Y$8:$AE$8)/7,IF(AND($M$1=2007,Beregningsark!$AQ27="2005-2012"),'Resultat 2005-2012'!K27*SUM($Z$8:$AE$8)/6,IF(AND($M$1=2008,Beregningsark!$AQ27="2005-2012"),'Resultat 2005-2012'!K27*SUM($AA$8:$AE$8)/5,IF(AND($M$1=2009,Beregningsark!$AQ27="2005-2012"),'Resultat 2005-2012'!K27*SUM($AB$8:$AE$8)/4,IF(AND($M$1=2010,Beregningsark!$AQ27="2005-2012"),'Resultat 2005-2012'!K27*SUM($AC$8:$AE$8)/3,IF(AND($M$1=2011,Beregningsark!$AQ27="2005-2012"),'Resultat 2005-2012'!K27*SUM($AD$8:$AE$8)/2,IF(AND($M$1=2012,Beregningsark!$AQ27="2005-2012"),'Resultat 2005-2012'!K27*$AE$8,IF(AND($M$1=2006,Beregningsark!$AQ27="1999-2012"),'Resultat 2005-2012'!K27*SUM($Y$17:$AE$17)/7,IF(AND($M$1=2007,Beregningsark!$AQ27="1999-2012"),'Resultat 2005-2012'!K27*SUM($Z$17:$AE$17)/6,IF(AND($M$1=2008,Beregningsark!$AQ27="1999-2012"),'Resultat 2005-2012'!K27*SUM($AA$17:$AE$17)/5,IF(AND($M$1=2009,Beregningsark!$AQ27="1999-2012"),'Resultat 2005-2012'!K27*SUM($AB$17:$AE$17)/4,IF(AND($M$1=2010,Beregningsark!$AQ27="1999-2012"),'Resultat 2005-2012'!K27*SUM($AC$17:$AE$17)/3,IF(AND($M$1=2011,Beregningsark!$AQ27="1999-2012"),'Resultat 2005-2012'!K27*SUM($AD$17:$AE$17)/2,IF(AND($M$1=2012,Beregningsark!$AQ27="1999-2012"),'Resultat 2005-2012'!K27*$AE$17,""))))))))))))))))</f>
        <v/>
      </c>
      <c r="L27" s="15" t="str">
        <f>IF('Resultat 2005-2012'!$R27="","",IF($M$1=2005,'Resultat 2005-2012'!L27,IF(AND($M$1=2006,Beregningsark!$AQ27="2005-2012"),'Resultat 2005-2012'!L27*SUM($Y$9:$AE$9)/7,IF(AND($M$1=2007,Beregningsark!$AQ27="2005-2012"),'Resultat 2005-2012'!L27*SUM($Z$9:$AE$9)/6,IF(AND($M$1=2008,Beregningsark!$AQ27="2005-2012"),'Resultat 2005-2012'!L27*SUM($AA$9:$AE$9)/5,IF(AND($M$1=2009,Beregningsark!$AQ27="2005-2012"),'Resultat 2005-2012'!L27*SUM($AB$9:$AE$9)/4,IF(AND($M$1=2010,Beregningsark!$AQ27="2005-2012"),'Resultat 2005-2012'!L27*SUM($AC$9:$AE$9)/3,IF(AND($M$1=2011,Beregningsark!$AQ27="2005-2012"),'Resultat 2005-2012'!L27*SUM($AD$9:$AE$9)/2,IF(AND($M$1=2012,Beregningsark!$AQ27="2005-2012"),'Resultat 2005-2012'!L27*$AE$9,IF(AND($M$1=2006,Beregningsark!$AQ27="1999-2012"),'Resultat 2005-2012'!L27*SUM($Y$18:$AE$18)/7,IF(AND($M$1=2007,Beregningsark!$AQ27="1999-2012"),'Resultat 2005-2012'!L27*SUM($Z$18:$AE$18)/6,IF(AND($M$1=2008,Beregningsark!$AQ27="1999-2012"),'Resultat 2005-2012'!L27*SUM($AA$18:$AE$18)/5,IF(AND($M$1=2009,Beregningsark!$AQ27="1999-2012"),'Resultat 2005-2012'!L27*SUM($AB$18:$AE$18)/4,IF(AND($M$1=2010,Beregningsark!$AQ27="1999-2012"),'Resultat 2005-2012'!L27*SUM($AC$18:$AE$18)/3,IF(AND($M$1=2011,Beregningsark!$AQ27="1999-2012"),'Resultat 2005-2012'!L27*SUM($AD$18:$AE$18)/2,IF(AND($M$1=2012,Beregningsark!$AQ27="1999-2012"),'Resultat 2005-2012'!L27*$AE$18,""))))))))))))))))</f>
        <v/>
      </c>
      <c r="M27" s="15" t="str">
        <f t="shared" si="0"/>
        <v/>
      </c>
      <c r="N27" s="15" t="str">
        <f>IF('Resultat 2005-2012'!$R27="","",IF($M$1=2005,'Resultat 2005-2012'!N27,IF(AND($M$1=2006,Beregningsark!$AQ27="2005-2012"),'Resultat 2005-2012'!N27*SUM($Y$10:$AE$10)/7,IF(AND($M$1=2007,Beregningsark!$AQ27="2005-2012"),'Resultat 2005-2012'!N27*SUM($Z$10:$AE$10)/6,IF(AND($M$1=2008,Beregningsark!$AQ27="2005-2012"),'Resultat 2005-2012'!N27*SUM($AA$10:$AE$10)/5,IF(AND($M$1=2009,Beregningsark!$AQ27="2005-2012"),'Resultat 2005-2012'!N27*SUM($AB$10:$AE$10)/4,IF(AND($M$1=2010,Beregningsark!$AQ27="2005-2012"),'Resultat 2005-2012'!N27*SUM($AC$10:$AE$10)/3,IF(AND($M$1=2011,Beregningsark!$AQ27="2005-2012"),'Resultat 2005-2012'!N27*SUM($AD$10:$AE$10)/2,IF(AND($M$1=2012,Beregningsark!$AQ27="2005-2012"),'Resultat 2005-2012'!N27*$AE$10,IF(AND($M$1=2006,Beregningsark!$AQ27="1999-2012"),'Resultat 2005-2012'!N27*SUM($Y$16:$AE$16)/7,IF(AND($M$1=2007,Beregningsark!$AQ27="1999-2012"),'Resultat 2005-2012'!N27*SUM($Z$16:$AE$16)/6,IF(AND($M$1=2008,Beregningsark!$AQ27="1999-2012"),'Resultat 2005-2012'!N27*SUM($AA$16:$AE$16)/5,IF(AND($M$1=2009,Beregningsark!$AQ27="1999-2012"),'Resultat 2005-2012'!N27*SUM($AB$16:$AE$16)/4,IF(AND($M$1=2010,Beregningsark!$AQ27="1999-2012"),'Resultat 2005-2012'!N27*SUM($AC$16:$AE$16)/3,IF(AND($M$1=2011,Beregningsark!$AQ27="1999-2012"),'Resultat 2005-2012'!N27*SUM($AD$16:$AE$16)/2,IF(AND($M$1=2012,Beregningsark!$AQ27="1999-2012"),'Resultat 2005-2012'!N27*$AE$16,""))))))))))))))))</f>
        <v/>
      </c>
      <c r="O27" s="15" t="str">
        <f>IF('Resultat 2005-2012'!$R27="","",IF($M$1=2005,'Resultat 2005-2012'!O27,IF(AND($M$1=2006,Beregningsark!$AQ27="2005-2012"),'Resultat 2005-2012'!O27*SUM($Y$10:$AE$10)/7,IF(AND($M$1=2007,Beregningsark!$AQ27="2005-2012"),'Resultat 2005-2012'!O27*SUM($Z$10:$AE$10)/6,IF(AND($M$1=2008,Beregningsark!$AQ27="2005-2012"),'Resultat 2005-2012'!O27*SUM($AA$10:$AE$10)/5,IF(AND($M$1=2009,Beregningsark!$AQ27="2005-2012"),'Resultat 2005-2012'!O27*SUM($AB$10:$AE$10)/4,IF(AND($M$1=2010,Beregningsark!$AQ27="2005-2012"),'Resultat 2005-2012'!O27*SUM($AC$10:$AE$10)/3,IF(AND($M$1=2011,Beregningsark!$AQ27="2005-2012"),'Resultat 2005-2012'!O27*SUM($AD$10:$AE$10)/2,IF(AND($M$1=2012,Beregningsark!$AQ27="2005-2012"),'Resultat 2005-2012'!O27*$AE$10,IF(AND($M$1=2006,Beregningsark!$AQ27="1999-2012"),'Resultat 2005-2012'!O27*SUM($Y$16:$AE$16)/7,IF(AND($M$1=2007,Beregningsark!$AQ27="1999-2012"),'Resultat 2005-2012'!O27*SUM($Z$16:$AE$16)/6,IF(AND($M$1=2008,Beregningsark!$AQ27="1999-2012"),'Resultat 2005-2012'!O27*SUM($AA$16:$AE$16)/5,IF(AND($M$1=2009,Beregningsark!$AQ27="1999-2012"),'Resultat 2005-2012'!O27*SUM($AB$16:$AE$16)/4,IF(AND($M$1=2010,Beregningsark!$AQ27="1999-2012"),'Resultat 2005-2012'!O27*SUM($AC$16:$AE$16)/3,IF(AND($M$1=2011,Beregningsark!$AQ27="1999-2012"),'Resultat 2005-2012'!O27*SUM($AD$16:$AE$16)/2,IF(AND($M$1=2012,Beregningsark!$AQ27="1999-2012"),'Resultat 2005-2012'!O27*$AE$16,""))))))))))))))))</f>
        <v/>
      </c>
      <c r="P27" s="15" t="str">
        <f>IF('Resultat 2005-2012'!$R27="","",IF($M$1=2005,'Resultat 2005-2012'!P27,IF(AND($M$1=2006,Beregningsark!$AQ27="2005-2012"),'Resultat 2005-2012'!P27*SUM($Y$11:$AE$11)/7,IF(AND($M$1=2007,Beregningsark!$AQ27="2005-2012"),'Resultat 2005-2012'!P27*SUM($Z$11:$AE$11)/6,IF(AND($M$1=2008,Beregningsark!$AQ27="2005-2012"),'Resultat 2005-2012'!P27*SUM($AA$11:$AE$11)/5,IF(AND($M$1=2009,Beregningsark!$AQ27="2005-2012"),'Resultat 2005-2012'!P27*SUM($AB$11:$AE$11)/4,IF(AND($M$1=2010,Beregningsark!$AQ27="2005-2012"),'Resultat 2005-2012'!P27*SUM($AC$11:$AE$11)/3,IF(AND($M$1=2011,Beregningsark!$AQ27="2005-2012"),'Resultat 2005-2012'!P27*SUM($AD$11:$AE$11)/2,IF(AND($M$1=2012,Beregningsark!$AQ27="2005-2012"),'Resultat 2005-2012'!P27*$AE$11,IF(AND($M$1=2006,Beregningsark!$AQ27="1999-2012"),'Resultat 2005-2012'!P27*SUM($Y$16:$AE$16)/7,IF(AND($M$1=2007,Beregningsark!$AQ27="1999-2012"),'Resultat 2005-2012'!P27*SUM($Z$16:$AE$16)/6,IF(AND($M$1=2008,Beregningsark!$AQ27="1999-2012"),'Resultat 2005-2012'!P27*SUM($AA$16:$AE$16)/5,IF(AND($M$1=2009,Beregningsark!$AQ27="1999-2012"),'Resultat 2005-2012'!P27*SUM($AB$16:$AE$16)/4,IF(AND($M$1=2010,Beregningsark!$AQ27="1999-2012"),'Resultat 2005-2012'!P27*SUM($AC$16:$AE$16)/3,IF(AND($M$1=2011,Beregningsark!$AQ27="1999-2012"),'Resultat 2005-2012'!P27*SUM($AD$16:$AE$16)/2,IF(AND($M$1=2012,Beregningsark!$AQ27="1999-2012"),'Resultat 2005-2012'!P27*$AE$16,""))))))))))))))))</f>
        <v/>
      </c>
      <c r="Q27" s="15" t="str">
        <f t="shared" si="1"/>
        <v/>
      </c>
      <c r="R27" s="17" t="str">
        <f t="shared" si="2"/>
        <v/>
      </c>
    </row>
    <row r="28" spans="1:47" x14ac:dyDescent="0.25">
      <c r="A28" s="4" t="str">
        <f>IF(Inddata!A43="","",Inddata!A43)</f>
        <v/>
      </c>
      <c r="B28" s="4" t="str">
        <f>IF(Inddata!B43="","",Inddata!B43)</f>
        <v/>
      </c>
      <c r="C28" s="4" t="str">
        <f>IF(Inddata!C43="","",Inddata!C43)</f>
        <v/>
      </c>
      <c r="D28" s="4" t="str">
        <f>IF(Inddata!D43="","",Inddata!D43)</f>
        <v/>
      </c>
      <c r="E28" s="4" t="str">
        <f>IF(Inddata!E43="","",Inddata!E43)</f>
        <v/>
      </c>
      <c r="F28" s="4" t="str">
        <f>IF(Inddata!F43="","",Inddata!F43)</f>
        <v/>
      </c>
      <c r="G28" s="4">
        <f>IF(Inddata!G43="","",Inddata!G43)</f>
        <v>0</v>
      </c>
      <c r="H28" s="4" t="str">
        <f>IF(Inddata!H43&gt;0.5,Inddata!H43,"")</f>
        <v/>
      </c>
      <c r="I28" s="4" t="str">
        <f>IF(Inddata!I43="","",Inddata!I43)</f>
        <v/>
      </c>
      <c r="J28" s="15" t="str">
        <f>IF('Resultat 2005-2012'!$R28="","",IF($M$1=2005,'Resultat 2005-2012'!J28,IF(AND($M$1=2006,Beregningsark!$AQ28="2005-2012"),'Resultat 2005-2012'!J28*SUM($Y$7:$AE$7)/7,IF(AND($M$1=2007,Beregningsark!$AQ28="2005-2012"),'Resultat 2005-2012'!J28*SUM($Z$7:$AE$7)/6,IF(AND($M$1=2008,Beregningsark!$AQ28="2005-2012"),'Resultat 2005-2012'!J28*SUM($AA$7:$AE$7)/5,IF(AND($M$1=2009,Beregningsark!$AQ28="2005-2012"),'Resultat 2005-2012'!J28*SUM($AB$7:$AE$7)/4,IF(AND($M$1=2010,Beregningsark!$AQ28="2005-2012"),'Resultat 2005-2012'!J28*SUM($AC$7:$AE$7)/3,IF(AND($M$1=2011,Beregningsark!$AQ28="2005-2012"),'Resultat 2005-2012'!J28*SUM($AD$7:$AE$7)/2,IF(AND($M$1=2012,Beregningsark!$AQ28="2005-2012"),'Resultat 2005-2012'!J28*$AE$7,IF(AND($M$1=2006,Beregningsark!$AQ28="1999-2012"),'Resultat 2005-2012'!J28*SUM($Y$16:$AE$16)/7,IF(AND($M$1=2007,Beregningsark!$AQ28="1999-2012"),'Resultat 2005-2012'!J28*SUM($Z$16:$AE$16)/6,IF(AND($M$1=2008,Beregningsark!$AQ28="1999-2012"),'Resultat 2005-2012'!J28*SUM($AA$16:$AE$16)/5,IF(AND($M$1=2009,Beregningsark!$AQ28="1999-2012"),'Resultat 2005-2012'!J28*SUM($AB$16:$AE$16)/4,IF(AND($M$1=2010,Beregningsark!$AQ28="1999-2012"),'Resultat 2005-2012'!J28*SUM($AC$16:$AE$16)/3,IF(AND($M$1=2011,Beregningsark!$AQ28="1999-2012"),'Resultat 2005-2012'!J28*SUM($AD$16:$AE$16)/2,IF(AND($M$1=2012,Beregningsark!$AQ28="1999-2012"),'Resultat 2005-2012'!J28*$AE$16,""))))))))))))))))</f>
        <v/>
      </c>
      <c r="K28" s="15" t="str">
        <f>IF('Resultat 2005-2012'!$R28="","",IF($M$1=2005,'Resultat 2005-2012'!K28,IF(AND($M$1=2006,Beregningsark!$AQ28="2005-2012"),'Resultat 2005-2012'!K28*SUM($Y$8:$AE$8)/7,IF(AND($M$1=2007,Beregningsark!$AQ28="2005-2012"),'Resultat 2005-2012'!K28*SUM($Z$8:$AE$8)/6,IF(AND($M$1=2008,Beregningsark!$AQ28="2005-2012"),'Resultat 2005-2012'!K28*SUM($AA$8:$AE$8)/5,IF(AND($M$1=2009,Beregningsark!$AQ28="2005-2012"),'Resultat 2005-2012'!K28*SUM($AB$8:$AE$8)/4,IF(AND($M$1=2010,Beregningsark!$AQ28="2005-2012"),'Resultat 2005-2012'!K28*SUM($AC$8:$AE$8)/3,IF(AND($M$1=2011,Beregningsark!$AQ28="2005-2012"),'Resultat 2005-2012'!K28*SUM($AD$8:$AE$8)/2,IF(AND($M$1=2012,Beregningsark!$AQ28="2005-2012"),'Resultat 2005-2012'!K28*$AE$8,IF(AND($M$1=2006,Beregningsark!$AQ28="1999-2012"),'Resultat 2005-2012'!K28*SUM($Y$17:$AE$17)/7,IF(AND($M$1=2007,Beregningsark!$AQ28="1999-2012"),'Resultat 2005-2012'!K28*SUM($Z$17:$AE$17)/6,IF(AND($M$1=2008,Beregningsark!$AQ28="1999-2012"),'Resultat 2005-2012'!K28*SUM($AA$17:$AE$17)/5,IF(AND($M$1=2009,Beregningsark!$AQ28="1999-2012"),'Resultat 2005-2012'!K28*SUM($AB$17:$AE$17)/4,IF(AND($M$1=2010,Beregningsark!$AQ28="1999-2012"),'Resultat 2005-2012'!K28*SUM($AC$17:$AE$17)/3,IF(AND($M$1=2011,Beregningsark!$AQ28="1999-2012"),'Resultat 2005-2012'!K28*SUM($AD$17:$AE$17)/2,IF(AND($M$1=2012,Beregningsark!$AQ28="1999-2012"),'Resultat 2005-2012'!K28*$AE$17,""))))))))))))))))</f>
        <v/>
      </c>
      <c r="L28" s="15" t="str">
        <f>IF('Resultat 2005-2012'!$R28="","",IF($M$1=2005,'Resultat 2005-2012'!L28,IF(AND($M$1=2006,Beregningsark!$AQ28="2005-2012"),'Resultat 2005-2012'!L28*SUM($Y$9:$AE$9)/7,IF(AND($M$1=2007,Beregningsark!$AQ28="2005-2012"),'Resultat 2005-2012'!L28*SUM($Z$9:$AE$9)/6,IF(AND($M$1=2008,Beregningsark!$AQ28="2005-2012"),'Resultat 2005-2012'!L28*SUM($AA$9:$AE$9)/5,IF(AND($M$1=2009,Beregningsark!$AQ28="2005-2012"),'Resultat 2005-2012'!L28*SUM($AB$9:$AE$9)/4,IF(AND($M$1=2010,Beregningsark!$AQ28="2005-2012"),'Resultat 2005-2012'!L28*SUM($AC$9:$AE$9)/3,IF(AND($M$1=2011,Beregningsark!$AQ28="2005-2012"),'Resultat 2005-2012'!L28*SUM($AD$9:$AE$9)/2,IF(AND($M$1=2012,Beregningsark!$AQ28="2005-2012"),'Resultat 2005-2012'!L28*$AE$9,IF(AND($M$1=2006,Beregningsark!$AQ28="1999-2012"),'Resultat 2005-2012'!L28*SUM($Y$18:$AE$18)/7,IF(AND($M$1=2007,Beregningsark!$AQ28="1999-2012"),'Resultat 2005-2012'!L28*SUM($Z$18:$AE$18)/6,IF(AND($M$1=2008,Beregningsark!$AQ28="1999-2012"),'Resultat 2005-2012'!L28*SUM($AA$18:$AE$18)/5,IF(AND($M$1=2009,Beregningsark!$AQ28="1999-2012"),'Resultat 2005-2012'!L28*SUM($AB$18:$AE$18)/4,IF(AND($M$1=2010,Beregningsark!$AQ28="1999-2012"),'Resultat 2005-2012'!L28*SUM($AC$18:$AE$18)/3,IF(AND($M$1=2011,Beregningsark!$AQ28="1999-2012"),'Resultat 2005-2012'!L28*SUM($AD$18:$AE$18)/2,IF(AND($M$1=2012,Beregningsark!$AQ28="1999-2012"),'Resultat 2005-2012'!L28*$AE$18,""))))))))))))))))</f>
        <v/>
      </c>
      <c r="M28" s="15" t="str">
        <f t="shared" si="0"/>
        <v/>
      </c>
      <c r="N28" s="15" t="str">
        <f>IF('Resultat 2005-2012'!$R28="","",IF($M$1=2005,'Resultat 2005-2012'!N28,IF(AND($M$1=2006,Beregningsark!$AQ28="2005-2012"),'Resultat 2005-2012'!N28*SUM($Y$10:$AE$10)/7,IF(AND($M$1=2007,Beregningsark!$AQ28="2005-2012"),'Resultat 2005-2012'!N28*SUM($Z$10:$AE$10)/6,IF(AND($M$1=2008,Beregningsark!$AQ28="2005-2012"),'Resultat 2005-2012'!N28*SUM($AA$10:$AE$10)/5,IF(AND($M$1=2009,Beregningsark!$AQ28="2005-2012"),'Resultat 2005-2012'!N28*SUM($AB$10:$AE$10)/4,IF(AND($M$1=2010,Beregningsark!$AQ28="2005-2012"),'Resultat 2005-2012'!N28*SUM($AC$10:$AE$10)/3,IF(AND($M$1=2011,Beregningsark!$AQ28="2005-2012"),'Resultat 2005-2012'!N28*SUM($AD$10:$AE$10)/2,IF(AND($M$1=2012,Beregningsark!$AQ28="2005-2012"),'Resultat 2005-2012'!N28*$AE$10,IF(AND($M$1=2006,Beregningsark!$AQ28="1999-2012"),'Resultat 2005-2012'!N28*SUM($Y$16:$AE$16)/7,IF(AND($M$1=2007,Beregningsark!$AQ28="1999-2012"),'Resultat 2005-2012'!N28*SUM($Z$16:$AE$16)/6,IF(AND($M$1=2008,Beregningsark!$AQ28="1999-2012"),'Resultat 2005-2012'!N28*SUM($AA$16:$AE$16)/5,IF(AND($M$1=2009,Beregningsark!$AQ28="1999-2012"),'Resultat 2005-2012'!N28*SUM($AB$16:$AE$16)/4,IF(AND($M$1=2010,Beregningsark!$AQ28="1999-2012"),'Resultat 2005-2012'!N28*SUM($AC$16:$AE$16)/3,IF(AND($M$1=2011,Beregningsark!$AQ28="1999-2012"),'Resultat 2005-2012'!N28*SUM($AD$16:$AE$16)/2,IF(AND($M$1=2012,Beregningsark!$AQ28="1999-2012"),'Resultat 2005-2012'!N28*$AE$16,""))))))))))))))))</f>
        <v/>
      </c>
      <c r="O28" s="15" t="str">
        <f>IF('Resultat 2005-2012'!$R28="","",IF($M$1=2005,'Resultat 2005-2012'!O28,IF(AND($M$1=2006,Beregningsark!$AQ28="2005-2012"),'Resultat 2005-2012'!O28*SUM($Y$10:$AE$10)/7,IF(AND($M$1=2007,Beregningsark!$AQ28="2005-2012"),'Resultat 2005-2012'!O28*SUM($Z$10:$AE$10)/6,IF(AND($M$1=2008,Beregningsark!$AQ28="2005-2012"),'Resultat 2005-2012'!O28*SUM($AA$10:$AE$10)/5,IF(AND($M$1=2009,Beregningsark!$AQ28="2005-2012"),'Resultat 2005-2012'!O28*SUM($AB$10:$AE$10)/4,IF(AND($M$1=2010,Beregningsark!$AQ28="2005-2012"),'Resultat 2005-2012'!O28*SUM($AC$10:$AE$10)/3,IF(AND($M$1=2011,Beregningsark!$AQ28="2005-2012"),'Resultat 2005-2012'!O28*SUM($AD$10:$AE$10)/2,IF(AND($M$1=2012,Beregningsark!$AQ28="2005-2012"),'Resultat 2005-2012'!O28*$AE$10,IF(AND($M$1=2006,Beregningsark!$AQ28="1999-2012"),'Resultat 2005-2012'!O28*SUM($Y$16:$AE$16)/7,IF(AND($M$1=2007,Beregningsark!$AQ28="1999-2012"),'Resultat 2005-2012'!O28*SUM($Z$16:$AE$16)/6,IF(AND($M$1=2008,Beregningsark!$AQ28="1999-2012"),'Resultat 2005-2012'!O28*SUM($AA$16:$AE$16)/5,IF(AND($M$1=2009,Beregningsark!$AQ28="1999-2012"),'Resultat 2005-2012'!O28*SUM($AB$16:$AE$16)/4,IF(AND($M$1=2010,Beregningsark!$AQ28="1999-2012"),'Resultat 2005-2012'!O28*SUM($AC$16:$AE$16)/3,IF(AND($M$1=2011,Beregningsark!$AQ28="1999-2012"),'Resultat 2005-2012'!O28*SUM($AD$16:$AE$16)/2,IF(AND($M$1=2012,Beregningsark!$AQ28="1999-2012"),'Resultat 2005-2012'!O28*$AE$16,""))))))))))))))))</f>
        <v/>
      </c>
      <c r="P28" s="15" t="str">
        <f>IF('Resultat 2005-2012'!$R28="","",IF($M$1=2005,'Resultat 2005-2012'!P28,IF(AND($M$1=2006,Beregningsark!$AQ28="2005-2012"),'Resultat 2005-2012'!P28*SUM($Y$11:$AE$11)/7,IF(AND($M$1=2007,Beregningsark!$AQ28="2005-2012"),'Resultat 2005-2012'!P28*SUM($Z$11:$AE$11)/6,IF(AND($M$1=2008,Beregningsark!$AQ28="2005-2012"),'Resultat 2005-2012'!P28*SUM($AA$11:$AE$11)/5,IF(AND($M$1=2009,Beregningsark!$AQ28="2005-2012"),'Resultat 2005-2012'!P28*SUM($AB$11:$AE$11)/4,IF(AND($M$1=2010,Beregningsark!$AQ28="2005-2012"),'Resultat 2005-2012'!P28*SUM($AC$11:$AE$11)/3,IF(AND($M$1=2011,Beregningsark!$AQ28="2005-2012"),'Resultat 2005-2012'!P28*SUM($AD$11:$AE$11)/2,IF(AND($M$1=2012,Beregningsark!$AQ28="2005-2012"),'Resultat 2005-2012'!P28*$AE$11,IF(AND($M$1=2006,Beregningsark!$AQ28="1999-2012"),'Resultat 2005-2012'!P28*SUM($Y$16:$AE$16)/7,IF(AND($M$1=2007,Beregningsark!$AQ28="1999-2012"),'Resultat 2005-2012'!P28*SUM($Z$16:$AE$16)/6,IF(AND($M$1=2008,Beregningsark!$AQ28="1999-2012"),'Resultat 2005-2012'!P28*SUM($AA$16:$AE$16)/5,IF(AND($M$1=2009,Beregningsark!$AQ28="1999-2012"),'Resultat 2005-2012'!P28*SUM($AB$16:$AE$16)/4,IF(AND($M$1=2010,Beregningsark!$AQ28="1999-2012"),'Resultat 2005-2012'!P28*SUM($AC$16:$AE$16)/3,IF(AND($M$1=2011,Beregningsark!$AQ28="1999-2012"),'Resultat 2005-2012'!P28*SUM($AD$16:$AE$16)/2,IF(AND($M$1=2012,Beregningsark!$AQ28="1999-2012"),'Resultat 2005-2012'!P28*$AE$16,""))))))))))))))))</f>
        <v/>
      </c>
      <c r="Q28" s="15" t="str">
        <f t="shared" si="1"/>
        <v/>
      </c>
      <c r="R28" s="17" t="str">
        <f t="shared" si="2"/>
        <v/>
      </c>
    </row>
    <row r="29" spans="1:47" x14ac:dyDescent="0.25">
      <c r="A29" s="4" t="str">
        <f>IF(Inddata!A44="","",Inddata!A44)</f>
        <v/>
      </c>
      <c r="B29" s="4" t="str">
        <f>IF(Inddata!B44="","",Inddata!B44)</f>
        <v/>
      </c>
      <c r="C29" s="4" t="str">
        <f>IF(Inddata!C44="","",Inddata!C44)</f>
        <v/>
      </c>
      <c r="D29" s="4" t="str">
        <f>IF(Inddata!D44="","",Inddata!D44)</f>
        <v/>
      </c>
      <c r="E29" s="4" t="str">
        <f>IF(Inddata!E44="","",Inddata!E44)</f>
        <v/>
      </c>
      <c r="F29" s="4" t="str">
        <f>IF(Inddata!F44="","",Inddata!F44)</f>
        <v/>
      </c>
      <c r="G29" s="4">
        <f>IF(Inddata!G44="","",Inddata!G44)</f>
        <v>0</v>
      </c>
      <c r="H29" s="4" t="str">
        <f>IF(Inddata!H44&gt;0.5,Inddata!H44,"")</f>
        <v/>
      </c>
      <c r="I29" s="4" t="str">
        <f>IF(Inddata!I44="","",Inddata!I44)</f>
        <v/>
      </c>
      <c r="J29" s="15" t="str">
        <f>IF('Resultat 2005-2012'!$R29="","",IF($M$1=2005,'Resultat 2005-2012'!J29,IF(AND($M$1=2006,Beregningsark!$AQ29="2005-2012"),'Resultat 2005-2012'!J29*SUM($Y$7:$AE$7)/7,IF(AND($M$1=2007,Beregningsark!$AQ29="2005-2012"),'Resultat 2005-2012'!J29*SUM($Z$7:$AE$7)/6,IF(AND($M$1=2008,Beregningsark!$AQ29="2005-2012"),'Resultat 2005-2012'!J29*SUM($AA$7:$AE$7)/5,IF(AND($M$1=2009,Beregningsark!$AQ29="2005-2012"),'Resultat 2005-2012'!J29*SUM($AB$7:$AE$7)/4,IF(AND($M$1=2010,Beregningsark!$AQ29="2005-2012"),'Resultat 2005-2012'!J29*SUM($AC$7:$AE$7)/3,IF(AND($M$1=2011,Beregningsark!$AQ29="2005-2012"),'Resultat 2005-2012'!J29*SUM($AD$7:$AE$7)/2,IF(AND($M$1=2012,Beregningsark!$AQ29="2005-2012"),'Resultat 2005-2012'!J29*$AE$7,IF(AND($M$1=2006,Beregningsark!$AQ29="1999-2012"),'Resultat 2005-2012'!J29*SUM($Y$16:$AE$16)/7,IF(AND($M$1=2007,Beregningsark!$AQ29="1999-2012"),'Resultat 2005-2012'!J29*SUM($Z$16:$AE$16)/6,IF(AND($M$1=2008,Beregningsark!$AQ29="1999-2012"),'Resultat 2005-2012'!J29*SUM($AA$16:$AE$16)/5,IF(AND($M$1=2009,Beregningsark!$AQ29="1999-2012"),'Resultat 2005-2012'!J29*SUM($AB$16:$AE$16)/4,IF(AND($M$1=2010,Beregningsark!$AQ29="1999-2012"),'Resultat 2005-2012'!J29*SUM($AC$16:$AE$16)/3,IF(AND($M$1=2011,Beregningsark!$AQ29="1999-2012"),'Resultat 2005-2012'!J29*SUM($AD$16:$AE$16)/2,IF(AND($M$1=2012,Beregningsark!$AQ29="1999-2012"),'Resultat 2005-2012'!J29*$AE$16,""))))))))))))))))</f>
        <v/>
      </c>
      <c r="K29" s="15" t="str">
        <f>IF('Resultat 2005-2012'!$R29="","",IF($M$1=2005,'Resultat 2005-2012'!K29,IF(AND($M$1=2006,Beregningsark!$AQ29="2005-2012"),'Resultat 2005-2012'!K29*SUM($Y$8:$AE$8)/7,IF(AND($M$1=2007,Beregningsark!$AQ29="2005-2012"),'Resultat 2005-2012'!K29*SUM($Z$8:$AE$8)/6,IF(AND($M$1=2008,Beregningsark!$AQ29="2005-2012"),'Resultat 2005-2012'!K29*SUM($AA$8:$AE$8)/5,IF(AND($M$1=2009,Beregningsark!$AQ29="2005-2012"),'Resultat 2005-2012'!K29*SUM($AB$8:$AE$8)/4,IF(AND($M$1=2010,Beregningsark!$AQ29="2005-2012"),'Resultat 2005-2012'!K29*SUM($AC$8:$AE$8)/3,IF(AND($M$1=2011,Beregningsark!$AQ29="2005-2012"),'Resultat 2005-2012'!K29*SUM($AD$8:$AE$8)/2,IF(AND($M$1=2012,Beregningsark!$AQ29="2005-2012"),'Resultat 2005-2012'!K29*$AE$8,IF(AND($M$1=2006,Beregningsark!$AQ29="1999-2012"),'Resultat 2005-2012'!K29*SUM($Y$17:$AE$17)/7,IF(AND($M$1=2007,Beregningsark!$AQ29="1999-2012"),'Resultat 2005-2012'!K29*SUM($Z$17:$AE$17)/6,IF(AND($M$1=2008,Beregningsark!$AQ29="1999-2012"),'Resultat 2005-2012'!K29*SUM($AA$17:$AE$17)/5,IF(AND($M$1=2009,Beregningsark!$AQ29="1999-2012"),'Resultat 2005-2012'!K29*SUM($AB$17:$AE$17)/4,IF(AND($M$1=2010,Beregningsark!$AQ29="1999-2012"),'Resultat 2005-2012'!K29*SUM($AC$17:$AE$17)/3,IF(AND($M$1=2011,Beregningsark!$AQ29="1999-2012"),'Resultat 2005-2012'!K29*SUM($AD$17:$AE$17)/2,IF(AND($M$1=2012,Beregningsark!$AQ29="1999-2012"),'Resultat 2005-2012'!K29*$AE$17,""))))))))))))))))</f>
        <v/>
      </c>
      <c r="L29" s="15" t="str">
        <f>IF('Resultat 2005-2012'!$R29="","",IF($M$1=2005,'Resultat 2005-2012'!L29,IF(AND($M$1=2006,Beregningsark!$AQ29="2005-2012"),'Resultat 2005-2012'!L29*SUM($Y$9:$AE$9)/7,IF(AND($M$1=2007,Beregningsark!$AQ29="2005-2012"),'Resultat 2005-2012'!L29*SUM($Z$9:$AE$9)/6,IF(AND($M$1=2008,Beregningsark!$AQ29="2005-2012"),'Resultat 2005-2012'!L29*SUM($AA$9:$AE$9)/5,IF(AND($M$1=2009,Beregningsark!$AQ29="2005-2012"),'Resultat 2005-2012'!L29*SUM($AB$9:$AE$9)/4,IF(AND($M$1=2010,Beregningsark!$AQ29="2005-2012"),'Resultat 2005-2012'!L29*SUM($AC$9:$AE$9)/3,IF(AND($M$1=2011,Beregningsark!$AQ29="2005-2012"),'Resultat 2005-2012'!L29*SUM($AD$9:$AE$9)/2,IF(AND($M$1=2012,Beregningsark!$AQ29="2005-2012"),'Resultat 2005-2012'!L29*$AE$9,IF(AND($M$1=2006,Beregningsark!$AQ29="1999-2012"),'Resultat 2005-2012'!L29*SUM($Y$18:$AE$18)/7,IF(AND($M$1=2007,Beregningsark!$AQ29="1999-2012"),'Resultat 2005-2012'!L29*SUM($Z$18:$AE$18)/6,IF(AND($M$1=2008,Beregningsark!$AQ29="1999-2012"),'Resultat 2005-2012'!L29*SUM($AA$18:$AE$18)/5,IF(AND($M$1=2009,Beregningsark!$AQ29="1999-2012"),'Resultat 2005-2012'!L29*SUM($AB$18:$AE$18)/4,IF(AND($M$1=2010,Beregningsark!$AQ29="1999-2012"),'Resultat 2005-2012'!L29*SUM($AC$18:$AE$18)/3,IF(AND($M$1=2011,Beregningsark!$AQ29="1999-2012"),'Resultat 2005-2012'!L29*SUM($AD$18:$AE$18)/2,IF(AND($M$1=2012,Beregningsark!$AQ29="1999-2012"),'Resultat 2005-2012'!L29*$AE$18,""))))))))))))))))</f>
        <v/>
      </c>
      <c r="M29" s="15" t="str">
        <f t="shared" si="0"/>
        <v/>
      </c>
      <c r="N29" s="15" t="str">
        <f>IF('Resultat 2005-2012'!$R29="","",IF($M$1=2005,'Resultat 2005-2012'!N29,IF(AND($M$1=2006,Beregningsark!$AQ29="2005-2012"),'Resultat 2005-2012'!N29*SUM($Y$10:$AE$10)/7,IF(AND($M$1=2007,Beregningsark!$AQ29="2005-2012"),'Resultat 2005-2012'!N29*SUM($Z$10:$AE$10)/6,IF(AND($M$1=2008,Beregningsark!$AQ29="2005-2012"),'Resultat 2005-2012'!N29*SUM($AA$10:$AE$10)/5,IF(AND($M$1=2009,Beregningsark!$AQ29="2005-2012"),'Resultat 2005-2012'!N29*SUM($AB$10:$AE$10)/4,IF(AND($M$1=2010,Beregningsark!$AQ29="2005-2012"),'Resultat 2005-2012'!N29*SUM($AC$10:$AE$10)/3,IF(AND($M$1=2011,Beregningsark!$AQ29="2005-2012"),'Resultat 2005-2012'!N29*SUM($AD$10:$AE$10)/2,IF(AND($M$1=2012,Beregningsark!$AQ29="2005-2012"),'Resultat 2005-2012'!N29*$AE$10,IF(AND($M$1=2006,Beregningsark!$AQ29="1999-2012"),'Resultat 2005-2012'!N29*SUM($Y$16:$AE$16)/7,IF(AND($M$1=2007,Beregningsark!$AQ29="1999-2012"),'Resultat 2005-2012'!N29*SUM($Z$16:$AE$16)/6,IF(AND($M$1=2008,Beregningsark!$AQ29="1999-2012"),'Resultat 2005-2012'!N29*SUM($AA$16:$AE$16)/5,IF(AND($M$1=2009,Beregningsark!$AQ29="1999-2012"),'Resultat 2005-2012'!N29*SUM($AB$16:$AE$16)/4,IF(AND($M$1=2010,Beregningsark!$AQ29="1999-2012"),'Resultat 2005-2012'!N29*SUM($AC$16:$AE$16)/3,IF(AND($M$1=2011,Beregningsark!$AQ29="1999-2012"),'Resultat 2005-2012'!N29*SUM($AD$16:$AE$16)/2,IF(AND($M$1=2012,Beregningsark!$AQ29="1999-2012"),'Resultat 2005-2012'!N29*$AE$16,""))))))))))))))))</f>
        <v/>
      </c>
      <c r="O29" s="15" t="str">
        <f>IF('Resultat 2005-2012'!$R29="","",IF($M$1=2005,'Resultat 2005-2012'!O29,IF(AND($M$1=2006,Beregningsark!$AQ29="2005-2012"),'Resultat 2005-2012'!O29*SUM($Y$10:$AE$10)/7,IF(AND($M$1=2007,Beregningsark!$AQ29="2005-2012"),'Resultat 2005-2012'!O29*SUM($Z$10:$AE$10)/6,IF(AND($M$1=2008,Beregningsark!$AQ29="2005-2012"),'Resultat 2005-2012'!O29*SUM($AA$10:$AE$10)/5,IF(AND($M$1=2009,Beregningsark!$AQ29="2005-2012"),'Resultat 2005-2012'!O29*SUM($AB$10:$AE$10)/4,IF(AND($M$1=2010,Beregningsark!$AQ29="2005-2012"),'Resultat 2005-2012'!O29*SUM($AC$10:$AE$10)/3,IF(AND($M$1=2011,Beregningsark!$AQ29="2005-2012"),'Resultat 2005-2012'!O29*SUM($AD$10:$AE$10)/2,IF(AND($M$1=2012,Beregningsark!$AQ29="2005-2012"),'Resultat 2005-2012'!O29*$AE$10,IF(AND($M$1=2006,Beregningsark!$AQ29="1999-2012"),'Resultat 2005-2012'!O29*SUM($Y$16:$AE$16)/7,IF(AND($M$1=2007,Beregningsark!$AQ29="1999-2012"),'Resultat 2005-2012'!O29*SUM($Z$16:$AE$16)/6,IF(AND($M$1=2008,Beregningsark!$AQ29="1999-2012"),'Resultat 2005-2012'!O29*SUM($AA$16:$AE$16)/5,IF(AND($M$1=2009,Beregningsark!$AQ29="1999-2012"),'Resultat 2005-2012'!O29*SUM($AB$16:$AE$16)/4,IF(AND($M$1=2010,Beregningsark!$AQ29="1999-2012"),'Resultat 2005-2012'!O29*SUM($AC$16:$AE$16)/3,IF(AND($M$1=2011,Beregningsark!$AQ29="1999-2012"),'Resultat 2005-2012'!O29*SUM($AD$16:$AE$16)/2,IF(AND($M$1=2012,Beregningsark!$AQ29="1999-2012"),'Resultat 2005-2012'!O29*$AE$16,""))))))))))))))))</f>
        <v/>
      </c>
      <c r="P29" s="15" t="str">
        <f>IF('Resultat 2005-2012'!$R29="","",IF($M$1=2005,'Resultat 2005-2012'!P29,IF(AND($M$1=2006,Beregningsark!$AQ29="2005-2012"),'Resultat 2005-2012'!P29*SUM($Y$11:$AE$11)/7,IF(AND($M$1=2007,Beregningsark!$AQ29="2005-2012"),'Resultat 2005-2012'!P29*SUM($Z$11:$AE$11)/6,IF(AND($M$1=2008,Beregningsark!$AQ29="2005-2012"),'Resultat 2005-2012'!P29*SUM($AA$11:$AE$11)/5,IF(AND($M$1=2009,Beregningsark!$AQ29="2005-2012"),'Resultat 2005-2012'!P29*SUM($AB$11:$AE$11)/4,IF(AND($M$1=2010,Beregningsark!$AQ29="2005-2012"),'Resultat 2005-2012'!P29*SUM($AC$11:$AE$11)/3,IF(AND($M$1=2011,Beregningsark!$AQ29="2005-2012"),'Resultat 2005-2012'!P29*SUM($AD$11:$AE$11)/2,IF(AND($M$1=2012,Beregningsark!$AQ29="2005-2012"),'Resultat 2005-2012'!P29*$AE$11,IF(AND($M$1=2006,Beregningsark!$AQ29="1999-2012"),'Resultat 2005-2012'!P29*SUM($Y$16:$AE$16)/7,IF(AND($M$1=2007,Beregningsark!$AQ29="1999-2012"),'Resultat 2005-2012'!P29*SUM($Z$16:$AE$16)/6,IF(AND($M$1=2008,Beregningsark!$AQ29="1999-2012"),'Resultat 2005-2012'!P29*SUM($AA$16:$AE$16)/5,IF(AND($M$1=2009,Beregningsark!$AQ29="1999-2012"),'Resultat 2005-2012'!P29*SUM($AB$16:$AE$16)/4,IF(AND($M$1=2010,Beregningsark!$AQ29="1999-2012"),'Resultat 2005-2012'!P29*SUM($AC$16:$AE$16)/3,IF(AND($M$1=2011,Beregningsark!$AQ29="1999-2012"),'Resultat 2005-2012'!P29*SUM($AD$16:$AE$16)/2,IF(AND($M$1=2012,Beregningsark!$AQ29="1999-2012"),'Resultat 2005-2012'!P29*$AE$16,""))))))))))))))))</f>
        <v/>
      </c>
      <c r="Q29" s="15" t="str">
        <f t="shared" si="1"/>
        <v/>
      </c>
      <c r="R29" s="17" t="str">
        <f t="shared" si="2"/>
        <v/>
      </c>
    </row>
    <row r="30" spans="1:47" x14ac:dyDescent="0.25">
      <c r="A30" s="4" t="str">
        <f>IF(Inddata!A45="","",Inddata!A45)</f>
        <v/>
      </c>
      <c r="B30" s="4" t="str">
        <f>IF(Inddata!B45="","",Inddata!B45)</f>
        <v/>
      </c>
      <c r="C30" s="4" t="str">
        <f>IF(Inddata!C45="","",Inddata!C45)</f>
        <v/>
      </c>
      <c r="D30" s="4" t="str">
        <f>IF(Inddata!D45="","",Inddata!D45)</f>
        <v/>
      </c>
      <c r="E30" s="4" t="str">
        <f>IF(Inddata!E45="","",Inddata!E45)</f>
        <v/>
      </c>
      <c r="F30" s="4" t="str">
        <f>IF(Inddata!F45="","",Inddata!F45)</f>
        <v/>
      </c>
      <c r="G30" s="4">
        <f>IF(Inddata!G45="","",Inddata!G45)</f>
        <v>0</v>
      </c>
      <c r="H30" s="4" t="str">
        <f>IF(Inddata!H45&gt;0.5,Inddata!H45,"")</f>
        <v/>
      </c>
      <c r="I30" s="4" t="str">
        <f>IF(Inddata!I45="","",Inddata!I45)</f>
        <v/>
      </c>
      <c r="J30" s="15" t="str">
        <f>IF('Resultat 2005-2012'!$R30="","",IF($M$1=2005,'Resultat 2005-2012'!J30,IF(AND($M$1=2006,Beregningsark!$AQ30="2005-2012"),'Resultat 2005-2012'!J30*SUM($Y$7:$AE$7)/7,IF(AND($M$1=2007,Beregningsark!$AQ30="2005-2012"),'Resultat 2005-2012'!J30*SUM($Z$7:$AE$7)/6,IF(AND($M$1=2008,Beregningsark!$AQ30="2005-2012"),'Resultat 2005-2012'!J30*SUM($AA$7:$AE$7)/5,IF(AND($M$1=2009,Beregningsark!$AQ30="2005-2012"),'Resultat 2005-2012'!J30*SUM($AB$7:$AE$7)/4,IF(AND($M$1=2010,Beregningsark!$AQ30="2005-2012"),'Resultat 2005-2012'!J30*SUM($AC$7:$AE$7)/3,IF(AND($M$1=2011,Beregningsark!$AQ30="2005-2012"),'Resultat 2005-2012'!J30*SUM($AD$7:$AE$7)/2,IF(AND($M$1=2012,Beregningsark!$AQ30="2005-2012"),'Resultat 2005-2012'!J30*$AE$7,IF(AND($M$1=2006,Beregningsark!$AQ30="1999-2012"),'Resultat 2005-2012'!J30*SUM($Y$16:$AE$16)/7,IF(AND($M$1=2007,Beregningsark!$AQ30="1999-2012"),'Resultat 2005-2012'!J30*SUM($Z$16:$AE$16)/6,IF(AND($M$1=2008,Beregningsark!$AQ30="1999-2012"),'Resultat 2005-2012'!J30*SUM($AA$16:$AE$16)/5,IF(AND($M$1=2009,Beregningsark!$AQ30="1999-2012"),'Resultat 2005-2012'!J30*SUM($AB$16:$AE$16)/4,IF(AND($M$1=2010,Beregningsark!$AQ30="1999-2012"),'Resultat 2005-2012'!J30*SUM($AC$16:$AE$16)/3,IF(AND($M$1=2011,Beregningsark!$AQ30="1999-2012"),'Resultat 2005-2012'!J30*SUM($AD$16:$AE$16)/2,IF(AND($M$1=2012,Beregningsark!$AQ30="1999-2012"),'Resultat 2005-2012'!J30*$AE$16,""))))))))))))))))</f>
        <v/>
      </c>
      <c r="K30" s="15" t="str">
        <f>IF('Resultat 2005-2012'!$R30="","",IF($M$1=2005,'Resultat 2005-2012'!K30,IF(AND($M$1=2006,Beregningsark!$AQ30="2005-2012"),'Resultat 2005-2012'!K30*SUM($Y$8:$AE$8)/7,IF(AND($M$1=2007,Beregningsark!$AQ30="2005-2012"),'Resultat 2005-2012'!K30*SUM($Z$8:$AE$8)/6,IF(AND($M$1=2008,Beregningsark!$AQ30="2005-2012"),'Resultat 2005-2012'!K30*SUM($AA$8:$AE$8)/5,IF(AND($M$1=2009,Beregningsark!$AQ30="2005-2012"),'Resultat 2005-2012'!K30*SUM($AB$8:$AE$8)/4,IF(AND($M$1=2010,Beregningsark!$AQ30="2005-2012"),'Resultat 2005-2012'!K30*SUM($AC$8:$AE$8)/3,IF(AND($M$1=2011,Beregningsark!$AQ30="2005-2012"),'Resultat 2005-2012'!K30*SUM($AD$8:$AE$8)/2,IF(AND($M$1=2012,Beregningsark!$AQ30="2005-2012"),'Resultat 2005-2012'!K30*$AE$8,IF(AND($M$1=2006,Beregningsark!$AQ30="1999-2012"),'Resultat 2005-2012'!K30*SUM($Y$17:$AE$17)/7,IF(AND($M$1=2007,Beregningsark!$AQ30="1999-2012"),'Resultat 2005-2012'!K30*SUM($Z$17:$AE$17)/6,IF(AND($M$1=2008,Beregningsark!$AQ30="1999-2012"),'Resultat 2005-2012'!K30*SUM($AA$17:$AE$17)/5,IF(AND($M$1=2009,Beregningsark!$AQ30="1999-2012"),'Resultat 2005-2012'!K30*SUM($AB$17:$AE$17)/4,IF(AND($M$1=2010,Beregningsark!$AQ30="1999-2012"),'Resultat 2005-2012'!K30*SUM($AC$17:$AE$17)/3,IF(AND($M$1=2011,Beregningsark!$AQ30="1999-2012"),'Resultat 2005-2012'!K30*SUM($AD$17:$AE$17)/2,IF(AND($M$1=2012,Beregningsark!$AQ30="1999-2012"),'Resultat 2005-2012'!K30*$AE$17,""))))))))))))))))</f>
        <v/>
      </c>
      <c r="L30" s="15" t="str">
        <f>IF('Resultat 2005-2012'!$R30="","",IF($M$1=2005,'Resultat 2005-2012'!L30,IF(AND($M$1=2006,Beregningsark!$AQ30="2005-2012"),'Resultat 2005-2012'!L30*SUM($Y$9:$AE$9)/7,IF(AND($M$1=2007,Beregningsark!$AQ30="2005-2012"),'Resultat 2005-2012'!L30*SUM($Z$9:$AE$9)/6,IF(AND($M$1=2008,Beregningsark!$AQ30="2005-2012"),'Resultat 2005-2012'!L30*SUM($AA$9:$AE$9)/5,IF(AND($M$1=2009,Beregningsark!$AQ30="2005-2012"),'Resultat 2005-2012'!L30*SUM($AB$9:$AE$9)/4,IF(AND($M$1=2010,Beregningsark!$AQ30="2005-2012"),'Resultat 2005-2012'!L30*SUM($AC$9:$AE$9)/3,IF(AND($M$1=2011,Beregningsark!$AQ30="2005-2012"),'Resultat 2005-2012'!L30*SUM($AD$9:$AE$9)/2,IF(AND($M$1=2012,Beregningsark!$AQ30="2005-2012"),'Resultat 2005-2012'!L30*$AE$9,IF(AND($M$1=2006,Beregningsark!$AQ30="1999-2012"),'Resultat 2005-2012'!L30*SUM($Y$18:$AE$18)/7,IF(AND($M$1=2007,Beregningsark!$AQ30="1999-2012"),'Resultat 2005-2012'!L30*SUM($Z$18:$AE$18)/6,IF(AND($M$1=2008,Beregningsark!$AQ30="1999-2012"),'Resultat 2005-2012'!L30*SUM($AA$18:$AE$18)/5,IF(AND($M$1=2009,Beregningsark!$AQ30="1999-2012"),'Resultat 2005-2012'!L30*SUM($AB$18:$AE$18)/4,IF(AND($M$1=2010,Beregningsark!$AQ30="1999-2012"),'Resultat 2005-2012'!L30*SUM($AC$18:$AE$18)/3,IF(AND($M$1=2011,Beregningsark!$AQ30="1999-2012"),'Resultat 2005-2012'!L30*SUM($AD$18:$AE$18)/2,IF(AND($M$1=2012,Beregningsark!$AQ30="1999-2012"),'Resultat 2005-2012'!L30*$AE$18,""))))))))))))))))</f>
        <v/>
      </c>
      <c r="M30" s="15" t="str">
        <f t="shared" si="0"/>
        <v/>
      </c>
      <c r="N30" s="15" t="str">
        <f>IF('Resultat 2005-2012'!$R30="","",IF($M$1=2005,'Resultat 2005-2012'!N30,IF(AND($M$1=2006,Beregningsark!$AQ30="2005-2012"),'Resultat 2005-2012'!N30*SUM($Y$10:$AE$10)/7,IF(AND($M$1=2007,Beregningsark!$AQ30="2005-2012"),'Resultat 2005-2012'!N30*SUM($Z$10:$AE$10)/6,IF(AND($M$1=2008,Beregningsark!$AQ30="2005-2012"),'Resultat 2005-2012'!N30*SUM($AA$10:$AE$10)/5,IF(AND($M$1=2009,Beregningsark!$AQ30="2005-2012"),'Resultat 2005-2012'!N30*SUM($AB$10:$AE$10)/4,IF(AND($M$1=2010,Beregningsark!$AQ30="2005-2012"),'Resultat 2005-2012'!N30*SUM($AC$10:$AE$10)/3,IF(AND($M$1=2011,Beregningsark!$AQ30="2005-2012"),'Resultat 2005-2012'!N30*SUM($AD$10:$AE$10)/2,IF(AND($M$1=2012,Beregningsark!$AQ30="2005-2012"),'Resultat 2005-2012'!N30*$AE$10,IF(AND($M$1=2006,Beregningsark!$AQ30="1999-2012"),'Resultat 2005-2012'!N30*SUM($Y$16:$AE$16)/7,IF(AND($M$1=2007,Beregningsark!$AQ30="1999-2012"),'Resultat 2005-2012'!N30*SUM($Z$16:$AE$16)/6,IF(AND($M$1=2008,Beregningsark!$AQ30="1999-2012"),'Resultat 2005-2012'!N30*SUM($AA$16:$AE$16)/5,IF(AND($M$1=2009,Beregningsark!$AQ30="1999-2012"),'Resultat 2005-2012'!N30*SUM($AB$16:$AE$16)/4,IF(AND($M$1=2010,Beregningsark!$AQ30="1999-2012"),'Resultat 2005-2012'!N30*SUM($AC$16:$AE$16)/3,IF(AND($M$1=2011,Beregningsark!$AQ30="1999-2012"),'Resultat 2005-2012'!N30*SUM($AD$16:$AE$16)/2,IF(AND($M$1=2012,Beregningsark!$AQ30="1999-2012"),'Resultat 2005-2012'!N30*$AE$16,""))))))))))))))))</f>
        <v/>
      </c>
      <c r="O30" s="15" t="str">
        <f>IF('Resultat 2005-2012'!$R30="","",IF($M$1=2005,'Resultat 2005-2012'!O30,IF(AND($M$1=2006,Beregningsark!$AQ30="2005-2012"),'Resultat 2005-2012'!O30*SUM($Y$10:$AE$10)/7,IF(AND($M$1=2007,Beregningsark!$AQ30="2005-2012"),'Resultat 2005-2012'!O30*SUM($Z$10:$AE$10)/6,IF(AND($M$1=2008,Beregningsark!$AQ30="2005-2012"),'Resultat 2005-2012'!O30*SUM($AA$10:$AE$10)/5,IF(AND($M$1=2009,Beregningsark!$AQ30="2005-2012"),'Resultat 2005-2012'!O30*SUM($AB$10:$AE$10)/4,IF(AND($M$1=2010,Beregningsark!$AQ30="2005-2012"),'Resultat 2005-2012'!O30*SUM($AC$10:$AE$10)/3,IF(AND($M$1=2011,Beregningsark!$AQ30="2005-2012"),'Resultat 2005-2012'!O30*SUM($AD$10:$AE$10)/2,IF(AND($M$1=2012,Beregningsark!$AQ30="2005-2012"),'Resultat 2005-2012'!O30*$AE$10,IF(AND($M$1=2006,Beregningsark!$AQ30="1999-2012"),'Resultat 2005-2012'!O30*SUM($Y$16:$AE$16)/7,IF(AND($M$1=2007,Beregningsark!$AQ30="1999-2012"),'Resultat 2005-2012'!O30*SUM($Z$16:$AE$16)/6,IF(AND($M$1=2008,Beregningsark!$AQ30="1999-2012"),'Resultat 2005-2012'!O30*SUM($AA$16:$AE$16)/5,IF(AND($M$1=2009,Beregningsark!$AQ30="1999-2012"),'Resultat 2005-2012'!O30*SUM($AB$16:$AE$16)/4,IF(AND($M$1=2010,Beregningsark!$AQ30="1999-2012"),'Resultat 2005-2012'!O30*SUM($AC$16:$AE$16)/3,IF(AND($M$1=2011,Beregningsark!$AQ30="1999-2012"),'Resultat 2005-2012'!O30*SUM($AD$16:$AE$16)/2,IF(AND($M$1=2012,Beregningsark!$AQ30="1999-2012"),'Resultat 2005-2012'!O30*$AE$16,""))))))))))))))))</f>
        <v/>
      </c>
      <c r="P30" s="15" t="str">
        <f>IF('Resultat 2005-2012'!$R30="","",IF($M$1=2005,'Resultat 2005-2012'!P30,IF(AND($M$1=2006,Beregningsark!$AQ30="2005-2012"),'Resultat 2005-2012'!P30*SUM($Y$11:$AE$11)/7,IF(AND($M$1=2007,Beregningsark!$AQ30="2005-2012"),'Resultat 2005-2012'!P30*SUM($Z$11:$AE$11)/6,IF(AND($M$1=2008,Beregningsark!$AQ30="2005-2012"),'Resultat 2005-2012'!P30*SUM($AA$11:$AE$11)/5,IF(AND($M$1=2009,Beregningsark!$AQ30="2005-2012"),'Resultat 2005-2012'!P30*SUM($AB$11:$AE$11)/4,IF(AND($M$1=2010,Beregningsark!$AQ30="2005-2012"),'Resultat 2005-2012'!P30*SUM($AC$11:$AE$11)/3,IF(AND($M$1=2011,Beregningsark!$AQ30="2005-2012"),'Resultat 2005-2012'!P30*SUM($AD$11:$AE$11)/2,IF(AND($M$1=2012,Beregningsark!$AQ30="2005-2012"),'Resultat 2005-2012'!P30*$AE$11,IF(AND($M$1=2006,Beregningsark!$AQ30="1999-2012"),'Resultat 2005-2012'!P30*SUM($Y$16:$AE$16)/7,IF(AND($M$1=2007,Beregningsark!$AQ30="1999-2012"),'Resultat 2005-2012'!P30*SUM($Z$16:$AE$16)/6,IF(AND($M$1=2008,Beregningsark!$AQ30="1999-2012"),'Resultat 2005-2012'!P30*SUM($AA$16:$AE$16)/5,IF(AND($M$1=2009,Beregningsark!$AQ30="1999-2012"),'Resultat 2005-2012'!P30*SUM($AB$16:$AE$16)/4,IF(AND($M$1=2010,Beregningsark!$AQ30="1999-2012"),'Resultat 2005-2012'!P30*SUM($AC$16:$AE$16)/3,IF(AND($M$1=2011,Beregningsark!$AQ30="1999-2012"),'Resultat 2005-2012'!P30*SUM($AD$16:$AE$16)/2,IF(AND($M$1=2012,Beregningsark!$AQ30="1999-2012"),'Resultat 2005-2012'!P30*$AE$16,""))))))))))))))))</f>
        <v/>
      </c>
      <c r="Q30" s="15" t="str">
        <f t="shared" si="1"/>
        <v/>
      </c>
      <c r="R30" s="17" t="str">
        <f t="shared" si="2"/>
        <v/>
      </c>
    </row>
    <row r="31" spans="1:47" x14ac:dyDescent="0.25">
      <c r="A31" s="4" t="str">
        <f>IF(Inddata!A46="","",Inddata!A46)</f>
        <v/>
      </c>
      <c r="B31" s="4" t="str">
        <f>IF(Inddata!B46="","",Inddata!B46)</f>
        <v/>
      </c>
      <c r="C31" s="4" t="str">
        <f>IF(Inddata!C46="","",Inddata!C46)</f>
        <v/>
      </c>
      <c r="D31" s="4" t="str">
        <f>IF(Inddata!D46="","",Inddata!D46)</f>
        <v/>
      </c>
      <c r="E31" s="4" t="str">
        <f>IF(Inddata!E46="","",Inddata!E46)</f>
        <v/>
      </c>
      <c r="F31" s="4" t="str">
        <f>IF(Inddata!F46="","",Inddata!F46)</f>
        <v/>
      </c>
      <c r="G31" s="4">
        <f>IF(Inddata!G46="","",Inddata!G46)</f>
        <v>0</v>
      </c>
      <c r="H31" s="4" t="str">
        <f>IF(Inddata!H46&gt;0.5,Inddata!H46,"")</f>
        <v/>
      </c>
      <c r="I31" s="4" t="str">
        <f>IF(Inddata!I46="","",Inddata!I46)</f>
        <v/>
      </c>
      <c r="J31" s="15" t="str">
        <f>IF('Resultat 2005-2012'!$R31="","",IF($M$1=2005,'Resultat 2005-2012'!J31,IF(AND($M$1=2006,Beregningsark!$AQ31="2005-2012"),'Resultat 2005-2012'!J31*SUM($Y$7:$AE$7)/7,IF(AND($M$1=2007,Beregningsark!$AQ31="2005-2012"),'Resultat 2005-2012'!J31*SUM($Z$7:$AE$7)/6,IF(AND($M$1=2008,Beregningsark!$AQ31="2005-2012"),'Resultat 2005-2012'!J31*SUM($AA$7:$AE$7)/5,IF(AND($M$1=2009,Beregningsark!$AQ31="2005-2012"),'Resultat 2005-2012'!J31*SUM($AB$7:$AE$7)/4,IF(AND($M$1=2010,Beregningsark!$AQ31="2005-2012"),'Resultat 2005-2012'!J31*SUM($AC$7:$AE$7)/3,IF(AND($M$1=2011,Beregningsark!$AQ31="2005-2012"),'Resultat 2005-2012'!J31*SUM($AD$7:$AE$7)/2,IF(AND($M$1=2012,Beregningsark!$AQ31="2005-2012"),'Resultat 2005-2012'!J31*$AE$7,IF(AND($M$1=2006,Beregningsark!$AQ31="1999-2012"),'Resultat 2005-2012'!J31*SUM($Y$16:$AE$16)/7,IF(AND($M$1=2007,Beregningsark!$AQ31="1999-2012"),'Resultat 2005-2012'!J31*SUM($Z$16:$AE$16)/6,IF(AND($M$1=2008,Beregningsark!$AQ31="1999-2012"),'Resultat 2005-2012'!J31*SUM($AA$16:$AE$16)/5,IF(AND($M$1=2009,Beregningsark!$AQ31="1999-2012"),'Resultat 2005-2012'!J31*SUM($AB$16:$AE$16)/4,IF(AND($M$1=2010,Beregningsark!$AQ31="1999-2012"),'Resultat 2005-2012'!J31*SUM($AC$16:$AE$16)/3,IF(AND($M$1=2011,Beregningsark!$AQ31="1999-2012"),'Resultat 2005-2012'!J31*SUM($AD$16:$AE$16)/2,IF(AND($M$1=2012,Beregningsark!$AQ31="1999-2012"),'Resultat 2005-2012'!J31*$AE$16,""))))))))))))))))</f>
        <v/>
      </c>
      <c r="K31" s="15" t="str">
        <f>IF('Resultat 2005-2012'!$R31="","",IF($M$1=2005,'Resultat 2005-2012'!K31,IF(AND($M$1=2006,Beregningsark!$AQ31="2005-2012"),'Resultat 2005-2012'!K31*SUM($Y$8:$AE$8)/7,IF(AND($M$1=2007,Beregningsark!$AQ31="2005-2012"),'Resultat 2005-2012'!K31*SUM($Z$8:$AE$8)/6,IF(AND($M$1=2008,Beregningsark!$AQ31="2005-2012"),'Resultat 2005-2012'!K31*SUM($AA$8:$AE$8)/5,IF(AND($M$1=2009,Beregningsark!$AQ31="2005-2012"),'Resultat 2005-2012'!K31*SUM($AB$8:$AE$8)/4,IF(AND($M$1=2010,Beregningsark!$AQ31="2005-2012"),'Resultat 2005-2012'!K31*SUM($AC$8:$AE$8)/3,IF(AND($M$1=2011,Beregningsark!$AQ31="2005-2012"),'Resultat 2005-2012'!K31*SUM($AD$8:$AE$8)/2,IF(AND($M$1=2012,Beregningsark!$AQ31="2005-2012"),'Resultat 2005-2012'!K31*$AE$8,IF(AND($M$1=2006,Beregningsark!$AQ31="1999-2012"),'Resultat 2005-2012'!K31*SUM($Y$17:$AE$17)/7,IF(AND($M$1=2007,Beregningsark!$AQ31="1999-2012"),'Resultat 2005-2012'!K31*SUM($Z$17:$AE$17)/6,IF(AND($M$1=2008,Beregningsark!$AQ31="1999-2012"),'Resultat 2005-2012'!K31*SUM($AA$17:$AE$17)/5,IF(AND($M$1=2009,Beregningsark!$AQ31="1999-2012"),'Resultat 2005-2012'!K31*SUM($AB$17:$AE$17)/4,IF(AND($M$1=2010,Beregningsark!$AQ31="1999-2012"),'Resultat 2005-2012'!K31*SUM($AC$17:$AE$17)/3,IF(AND($M$1=2011,Beregningsark!$AQ31="1999-2012"),'Resultat 2005-2012'!K31*SUM($AD$17:$AE$17)/2,IF(AND($M$1=2012,Beregningsark!$AQ31="1999-2012"),'Resultat 2005-2012'!K31*$AE$17,""))))))))))))))))</f>
        <v/>
      </c>
      <c r="L31" s="15" t="str">
        <f>IF('Resultat 2005-2012'!$R31="","",IF($M$1=2005,'Resultat 2005-2012'!L31,IF(AND($M$1=2006,Beregningsark!$AQ31="2005-2012"),'Resultat 2005-2012'!L31*SUM($Y$9:$AE$9)/7,IF(AND($M$1=2007,Beregningsark!$AQ31="2005-2012"),'Resultat 2005-2012'!L31*SUM($Z$9:$AE$9)/6,IF(AND($M$1=2008,Beregningsark!$AQ31="2005-2012"),'Resultat 2005-2012'!L31*SUM($AA$9:$AE$9)/5,IF(AND($M$1=2009,Beregningsark!$AQ31="2005-2012"),'Resultat 2005-2012'!L31*SUM($AB$9:$AE$9)/4,IF(AND($M$1=2010,Beregningsark!$AQ31="2005-2012"),'Resultat 2005-2012'!L31*SUM($AC$9:$AE$9)/3,IF(AND($M$1=2011,Beregningsark!$AQ31="2005-2012"),'Resultat 2005-2012'!L31*SUM($AD$9:$AE$9)/2,IF(AND($M$1=2012,Beregningsark!$AQ31="2005-2012"),'Resultat 2005-2012'!L31*$AE$9,IF(AND($M$1=2006,Beregningsark!$AQ31="1999-2012"),'Resultat 2005-2012'!L31*SUM($Y$18:$AE$18)/7,IF(AND($M$1=2007,Beregningsark!$AQ31="1999-2012"),'Resultat 2005-2012'!L31*SUM($Z$18:$AE$18)/6,IF(AND($M$1=2008,Beregningsark!$AQ31="1999-2012"),'Resultat 2005-2012'!L31*SUM($AA$18:$AE$18)/5,IF(AND($M$1=2009,Beregningsark!$AQ31="1999-2012"),'Resultat 2005-2012'!L31*SUM($AB$18:$AE$18)/4,IF(AND($M$1=2010,Beregningsark!$AQ31="1999-2012"),'Resultat 2005-2012'!L31*SUM($AC$18:$AE$18)/3,IF(AND($M$1=2011,Beregningsark!$AQ31="1999-2012"),'Resultat 2005-2012'!L31*SUM($AD$18:$AE$18)/2,IF(AND($M$1=2012,Beregningsark!$AQ31="1999-2012"),'Resultat 2005-2012'!L31*$AE$18,""))))))))))))))))</f>
        <v/>
      </c>
      <c r="M31" s="15" t="str">
        <f t="shared" si="0"/>
        <v/>
      </c>
      <c r="N31" s="15" t="str">
        <f>IF('Resultat 2005-2012'!$R31="","",IF($M$1=2005,'Resultat 2005-2012'!N31,IF(AND($M$1=2006,Beregningsark!$AQ31="2005-2012"),'Resultat 2005-2012'!N31*SUM($Y$10:$AE$10)/7,IF(AND($M$1=2007,Beregningsark!$AQ31="2005-2012"),'Resultat 2005-2012'!N31*SUM($Z$10:$AE$10)/6,IF(AND($M$1=2008,Beregningsark!$AQ31="2005-2012"),'Resultat 2005-2012'!N31*SUM($AA$10:$AE$10)/5,IF(AND($M$1=2009,Beregningsark!$AQ31="2005-2012"),'Resultat 2005-2012'!N31*SUM($AB$10:$AE$10)/4,IF(AND($M$1=2010,Beregningsark!$AQ31="2005-2012"),'Resultat 2005-2012'!N31*SUM($AC$10:$AE$10)/3,IF(AND($M$1=2011,Beregningsark!$AQ31="2005-2012"),'Resultat 2005-2012'!N31*SUM($AD$10:$AE$10)/2,IF(AND($M$1=2012,Beregningsark!$AQ31="2005-2012"),'Resultat 2005-2012'!N31*$AE$10,IF(AND($M$1=2006,Beregningsark!$AQ31="1999-2012"),'Resultat 2005-2012'!N31*SUM($Y$16:$AE$16)/7,IF(AND($M$1=2007,Beregningsark!$AQ31="1999-2012"),'Resultat 2005-2012'!N31*SUM($Z$16:$AE$16)/6,IF(AND($M$1=2008,Beregningsark!$AQ31="1999-2012"),'Resultat 2005-2012'!N31*SUM($AA$16:$AE$16)/5,IF(AND($M$1=2009,Beregningsark!$AQ31="1999-2012"),'Resultat 2005-2012'!N31*SUM($AB$16:$AE$16)/4,IF(AND($M$1=2010,Beregningsark!$AQ31="1999-2012"),'Resultat 2005-2012'!N31*SUM($AC$16:$AE$16)/3,IF(AND($M$1=2011,Beregningsark!$AQ31="1999-2012"),'Resultat 2005-2012'!N31*SUM($AD$16:$AE$16)/2,IF(AND($M$1=2012,Beregningsark!$AQ31="1999-2012"),'Resultat 2005-2012'!N31*$AE$16,""))))))))))))))))</f>
        <v/>
      </c>
      <c r="O31" s="15" t="str">
        <f>IF('Resultat 2005-2012'!$R31="","",IF($M$1=2005,'Resultat 2005-2012'!O31,IF(AND($M$1=2006,Beregningsark!$AQ31="2005-2012"),'Resultat 2005-2012'!O31*SUM($Y$10:$AE$10)/7,IF(AND($M$1=2007,Beregningsark!$AQ31="2005-2012"),'Resultat 2005-2012'!O31*SUM($Z$10:$AE$10)/6,IF(AND($M$1=2008,Beregningsark!$AQ31="2005-2012"),'Resultat 2005-2012'!O31*SUM($AA$10:$AE$10)/5,IF(AND($M$1=2009,Beregningsark!$AQ31="2005-2012"),'Resultat 2005-2012'!O31*SUM($AB$10:$AE$10)/4,IF(AND($M$1=2010,Beregningsark!$AQ31="2005-2012"),'Resultat 2005-2012'!O31*SUM($AC$10:$AE$10)/3,IF(AND($M$1=2011,Beregningsark!$AQ31="2005-2012"),'Resultat 2005-2012'!O31*SUM($AD$10:$AE$10)/2,IF(AND($M$1=2012,Beregningsark!$AQ31="2005-2012"),'Resultat 2005-2012'!O31*$AE$10,IF(AND($M$1=2006,Beregningsark!$AQ31="1999-2012"),'Resultat 2005-2012'!O31*SUM($Y$16:$AE$16)/7,IF(AND($M$1=2007,Beregningsark!$AQ31="1999-2012"),'Resultat 2005-2012'!O31*SUM($Z$16:$AE$16)/6,IF(AND($M$1=2008,Beregningsark!$AQ31="1999-2012"),'Resultat 2005-2012'!O31*SUM($AA$16:$AE$16)/5,IF(AND($M$1=2009,Beregningsark!$AQ31="1999-2012"),'Resultat 2005-2012'!O31*SUM($AB$16:$AE$16)/4,IF(AND($M$1=2010,Beregningsark!$AQ31="1999-2012"),'Resultat 2005-2012'!O31*SUM($AC$16:$AE$16)/3,IF(AND($M$1=2011,Beregningsark!$AQ31="1999-2012"),'Resultat 2005-2012'!O31*SUM($AD$16:$AE$16)/2,IF(AND($M$1=2012,Beregningsark!$AQ31="1999-2012"),'Resultat 2005-2012'!O31*$AE$16,""))))))))))))))))</f>
        <v/>
      </c>
      <c r="P31" s="15" t="str">
        <f>IF('Resultat 2005-2012'!$R31="","",IF($M$1=2005,'Resultat 2005-2012'!P31,IF(AND($M$1=2006,Beregningsark!$AQ31="2005-2012"),'Resultat 2005-2012'!P31*SUM($Y$11:$AE$11)/7,IF(AND($M$1=2007,Beregningsark!$AQ31="2005-2012"),'Resultat 2005-2012'!P31*SUM($Z$11:$AE$11)/6,IF(AND($M$1=2008,Beregningsark!$AQ31="2005-2012"),'Resultat 2005-2012'!P31*SUM($AA$11:$AE$11)/5,IF(AND($M$1=2009,Beregningsark!$AQ31="2005-2012"),'Resultat 2005-2012'!P31*SUM($AB$11:$AE$11)/4,IF(AND($M$1=2010,Beregningsark!$AQ31="2005-2012"),'Resultat 2005-2012'!P31*SUM($AC$11:$AE$11)/3,IF(AND($M$1=2011,Beregningsark!$AQ31="2005-2012"),'Resultat 2005-2012'!P31*SUM($AD$11:$AE$11)/2,IF(AND($M$1=2012,Beregningsark!$AQ31="2005-2012"),'Resultat 2005-2012'!P31*$AE$11,IF(AND($M$1=2006,Beregningsark!$AQ31="1999-2012"),'Resultat 2005-2012'!P31*SUM($Y$16:$AE$16)/7,IF(AND($M$1=2007,Beregningsark!$AQ31="1999-2012"),'Resultat 2005-2012'!P31*SUM($Z$16:$AE$16)/6,IF(AND($M$1=2008,Beregningsark!$AQ31="1999-2012"),'Resultat 2005-2012'!P31*SUM($AA$16:$AE$16)/5,IF(AND($M$1=2009,Beregningsark!$AQ31="1999-2012"),'Resultat 2005-2012'!P31*SUM($AB$16:$AE$16)/4,IF(AND($M$1=2010,Beregningsark!$AQ31="1999-2012"),'Resultat 2005-2012'!P31*SUM($AC$16:$AE$16)/3,IF(AND($M$1=2011,Beregningsark!$AQ31="1999-2012"),'Resultat 2005-2012'!P31*SUM($AD$16:$AE$16)/2,IF(AND($M$1=2012,Beregningsark!$AQ31="1999-2012"),'Resultat 2005-2012'!P31*$AE$16,""))))))))))))))))</f>
        <v/>
      </c>
      <c r="Q31" s="15" t="str">
        <f t="shared" si="1"/>
        <v/>
      </c>
      <c r="R31" s="17" t="str">
        <f t="shared" si="2"/>
        <v/>
      </c>
    </row>
    <row r="32" spans="1:47" x14ac:dyDescent="0.25">
      <c r="A32" s="4" t="str">
        <f>IF(Inddata!A47="","",Inddata!A47)</f>
        <v/>
      </c>
      <c r="B32" s="4" t="str">
        <f>IF(Inddata!B47="","",Inddata!B47)</f>
        <v/>
      </c>
      <c r="C32" s="4" t="str">
        <f>IF(Inddata!C47="","",Inddata!C47)</f>
        <v/>
      </c>
      <c r="D32" s="4" t="str">
        <f>IF(Inddata!D47="","",Inddata!D47)</f>
        <v/>
      </c>
      <c r="E32" s="4" t="str">
        <f>IF(Inddata!E47="","",Inddata!E47)</f>
        <v/>
      </c>
      <c r="F32" s="4" t="str">
        <f>IF(Inddata!F47="","",Inddata!F47)</f>
        <v/>
      </c>
      <c r="G32" s="4">
        <f>IF(Inddata!G47="","",Inddata!G47)</f>
        <v>0</v>
      </c>
      <c r="H32" s="4" t="str">
        <f>IF(Inddata!H47&gt;0.5,Inddata!H47,"")</f>
        <v/>
      </c>
      <c r="I32" s="4" t="str">
        <f>IF(Inddata!I47="","",Inddata!I47)</f>
        <v/>
      </c>
      <c r="J32" s="15" t="str">
        <f>IF('Resultat 2005-2012'!$R32="","",IF($M$1=2005,'Resultat 2005-2012'!J32,IF(AND($M$1=2006,Beregningsark!$AQ32="2005-2012"),'Resultat 2005-2012'!J32*SUM($Y$7:$AE$7)/7,IF(AND($M$1=2007,Beregningsark!$AQ32="2005-2012"),'Resultat 2005-2012'!J32*SUM($Z$7:$AE$7)/6,IF(AND($M$1=2008,Beregningsark!$AQ32="2005-2012"),'Resultat 2005-2012'!J32*SUM($AA$7:$AE$7)/5,IF(AND($M$1=2009,Beregningsark!$AQ32="2005-2012"),'Resultat 2005-2012'!J32*SUM($AB$7:$AE$7)/4,IF(AND($M$1=2010,Beregningsark!$AQ32="2005-2012"),'Resultat 2005-2012'!J32*SUM($AC$7:$AE$7)/3,IF(AND($M$1=2011,Beregningsark!$AQ32="2005-2012"),'Resultat 2005-2012'!J32*SUM($AD$7:$AE$7)/2,IF(AND($M$1=2012,Beregningsark!$AQ32="2005-2012"),'Resultat 2005-2012'!J32*$AE$7,IF(AND($M$1=2006,Beregningsark!$AQ32="1999-2012"),'Resultat 2005-2012'!J32*SUM($Y$16:$AE$16)/7,IF(AND($M$1=2007,Beregningsark!$AQ32="1999-2012"),'Resultat 2005-2012'!J32*SUM($Z$16:$AE$16)/6,IF(AND($M$1=2008,Beregningsark!$AQ32="1999-2012"),'Resultat 2005-2012'!J32*SUM($AA$16:$AE$16)/5,IF(AND($M$1=2009,Beregningsark!$AQ32="1999-2012"),'Resultat 2005-2012'!J32*SUM($AB$16:$AE$16)/4,IF(AND($M$1=2010,Beregningsark!$AQ32="1999-2012"),'Resultat 2005-2012'!J32*SUM($AC$16:$AE$16)/3,IF(AND($M$1=2011,Beregningsark!$AQ32="1999-2012"),'Resultat 2005-2012'!J32*SUM($AD$16:$AE$16)/2,IF(AND($M$1=2012,Beregningsark!$AQ32="1999-2012"),'Resultat 2005-2012'!J32*$AE$16,""))))))))))))))))</f>
        <v/>
      </c>
      <c r="K32" s="15" t="str">
        <f>IF('Resultat 2005-2012'!$R32="","",IF($M$1=2005,'Resultat 2005-2012'!K32,IF(AND($M$1=2006,Beregningsark!$AQ32="2005-2012"),'Resultat 2005-2012'!K32*SUM($Y$8:$AE$8)/7,IF(AND($M$1=2007,Beregningsark!$AQ32="2005-2012"),'Resultat 2005-2012'!K32*SUM($Z$8:$AE$8)/6,IF(AND($M$1=2008,Beregningsark!$AQ32="2005-2012"),'Resultat 2005-2012'!K32*SUM($AA$8:$AE$8)/5,IF(AND($M$1=2009,Beregningsark!$AQ32="2005-2012"),'Resultat 2005-2012'!K32*SUM($AB$8:$AE$8)/4,IF(AND($M$1=2010,Beregningsark!$AQ32="2005-2012"),'Resultat 2005-2012'!K32*SUM($AC$8:$AE$8)/3,IF(AND($M$1=2011,Beregningsark!$AQ32="2005-2012"),'Resultat 2005-2012'!K32*SUM($AD$8:$AE$8)/2,IF(AND($M$1=2012,Beregningsark!$AQ32="2005-2012"),'Resultat 2005-2012'!K32*$AE$8,IF(AND($M$1=2006,Beregningsark!$AQ32="1999-2012"),'Resultat 2005-2012'!K32*SUM($Y$17:$AE$17)/7,IF(AND($M$1=2007,Beregningsark!$AQ32="1999-2012"),'Resultat 2005-2012'!K32*SUM($Z$17:$AE$17)/6,IF(AND($M$1=2008,Beregningsark!$AQ32="1999-2012"),'Resultat 2005-2012'!K32*SUM($AA$17:$AE$17)/5,IF(AND($M$1=2009,Beregningsark!$AQ32="1999-2012"),'Resultat 2005-2012'!K32*SUM($AB$17:$AE$17)/4,IF(AND($M$1=2010,Beregningsark!$AQ32="1999-2012"),'Resultat 2005-2012'!K32*SUM($AC$17:$AE$17)/3,IF(AND($M$1=2011,Beregningsark!$AQ32="1999-2012"),'Resultat 2005-2012'!K32*SUM($AD$17:$AE$17)/2,IF(AND($M$1=2012,Beregningsark!$AQ32="1999-2012"),'Resultat 2005-2012'!K32*$AE$17,""))))))))))))))))</f>
        <v/>
      </c>
      <c r="L32" s="15" t="str">
        <f>IF('Resultat 2005-2012'!$R32="","",IF($M$1=2005,'Resultat 2005-2012'!L32,IF(AND($M$1=2006,Beregningsark!$AQ32="2005-2012"),'Resultat 2005-2012'!L32*SUM($Y$9:$AE$9)/7,IF(AND($M$1=2007,Beregningsark!$AQ32="2005-2012"),'Resultat 2005-2012'!L32*SUM($Z$9:$AE$9)/6,IF(AND($M$1=2008,Beregningsark!$AQ32="2005-2012"),'Resultat 2005-2012'!L32*SUM($AA$9:$AE$9)/5,IF(AND($M$1=2009,Beregningsark!$AQ32="2005-2012"),'Resultat 2005-2012'!L32*SUM($AB$9:$AE$9)/4,IF(AND($M$1=2010,Beregningsark!$AQ32="2005-2012"),'Resultat 2005-2012'!L32*SUM($AC$9:$AE$9)/3,IF(AND($M$1=2011,Beregningsark!$AQ32="2005-2012"),'Resultat 2005-2012'!L32*SUM($AD$9:$AE$9)/2,IF(AND($M$1=2012,Beregningsark!$AQ32="2005-2012"),'Resultat 2005-2012'!L32*$AE$9,IF(AND($M$1=2006,Beregningsark!$AQ32="1999-2012"),'Resultat 2005-2012'!L32*SUM($Y$18:$AE$18)/7,IF(AND($M$1=2007,Beregningsark!$AQ32="1999-2012"),'Resultat 2005-2012'!L32*SUM($Z$18:$AE$18)/6,IF(AND($M$1=2008,Beregningsark!$AQ32="1999-2012"),'Resultat 2005-2012'!L32*SUM($AA$18:$AE$18)/5,IF(AND($M$1=2009,Beregningsark!$AQ32="1999-2012"),'Resultat 2005-2012'!L32*SUM($AB$18:$AE$18)/4,IF(AND($M$1=2010,Beregningsark!$AQ32="1999-2012"),'Resultat 2005-2012'!L32*SUM($AC$18:$AE$18)/3,IF(AND($M$1=2011,Beregningsark!$AQ32="1999-2012"),'Resultat 2005-2012'!L32*SUM($AD$18:$AE$18)/2,IF(AND($M$1=2012,Beregningsark!$AQ32="1999-2012"),'Resultat 2005-2012'!L32*$AE$18,""))))))))))))))))</f>
        <v/>
      </c>
      <c r="M32" s="15" t="str">
        <f t="shared" si="0"/>
        <v/>
      </c>
      <c r="N32" s="15" t="str">
        <f>IF('Resultat 2005-2012'!$R32="","",IF($M$1=2005,'Resultat 2005-2012'!N32,IF(AND($M$1=2006,Beregningsark!$AQ32="2005-2012"),'Resultat 2005-2012'!N32*SUM($Y$10:$AE$10)/7,IF(AND($M$1=2007,Beregningsark!$AQ32="2005-2012"),'Resultat 2005-2012'!N32*SUM($Z$10:$AE$10)/6,IF(AND($M$1=2008,Beregningsark!$AQ32="2005-2012"),'Resultat 2005-2012'!N32*SUM($AA$10:$AE$10)/5,IF(AND($M$1=2009,Beregningsark!$AQ32="2005-2012"),'Resultat 2005-2012'!N32*SUM($AB$10:$AE$10)/4,IF(AND($M$1=2010,Beregningsark!$AQ32="2005-2012"),'Resultat 2005-2012'!N32*SUM($AC$10:$AE$10)/3,IF(AND($M$1=2011,Beregningsark!$AQ32="2005-2012"),'Resultat 2005-2012'!N32*SUM($AD$10:$AE$10)/2,IF(AND($M$1=2012,Beregningsark!$AQ32="2005-2012"),'Resultat 2005-2012'!N32*$AE$10,IF(AND($M$1=2006,Beregningsark!$AQ32="1999-2012"),'Resultat 2005-2012'!N32*SUM($Y$16:$AE$16)/7,IF(AND($M$1=2007,Beregningsark!$AQ32="1999-2012"),'Resultat 2005-2012'!N32*SUM($Z$16:$AE$16)/6,IF(AND($M$1=2008,Beregningsark!$AQ32="1999-2012"),'Resultat 2005-2012'!N32*SUM($AA$16:$AE$16)/5,IF(AND($M$1=2009,Beregningsark!$AQ32="1999-2012"),'Resultat 2005-2012'!N32*SUM($AB$16:$AE$16)/4,IF(AND($M$1=2010,Beregningsark!$AQ32="1999-2012"),'Resultat 2005-2012'!N32*SUM($AC$16:$AE$16)/3,IF(AND($M$1=2011,Beregningsark!$AQ32="1999-2012"),'Resultat 2005-2012'!N32*SUM($AD$16:$AE$16)/2,IF(AND($M$1=2012,Beregningsark!$AQ32="1999-2012"),'Resultat 2005-2012'!N32*$AE$16,""))))))))))))))))</f>
        <v/>
      </c>
      <c r="O32" s="15" t="str">
        <f>IF('Resultat 2005-2012'!$R32="","",IF($M$1=2005,'Resultat 2005-2012'!O32,IF(AND($M$1=2006,Beregningsark!$AQ32="2005-2012"),'Resultat 2005-2012'!O32*SUM($Y$10:$AE$10)/7,IF(AND($M$1=2007,Beregningsark!$AQ32="2005-2012"),'Resultat 2005-2012'!O32*SUM($Z$10:$AE$10)/6,IF(AND($M$1=2008,Beregningsark!$AQ32="2005-2012"),'Resultat 2005-2012'!O32*SUM($AA$10:$AE$10)/5,IF(AND($M$1=2009,Beregningsark!$AQ32="2005-2012"),'Resultat 2005-2012'!O32*SUM($AB$10:$AE$10)/4,IF(AND($M$1=2010,Beregningsark!$AQ32="2005-2012"),'Resultat 2005-2012'!O32*SUM($AC$10:$AE$10)/3,IF(AND($M$1=2011,Beregningsark!$AQ32="2005-2012"),'Resultat 2005-2012'!O32*SUM($AD$10:$AE$10)/2,IF(AND($M$1=2012,Beregningsark!$AQ32="2005-2012"),'Resultat 2005-2012'!O32*$AE$10,IF(AND($M$1=2006,Beregningsark!$AQ32="1999-2012"),'Resultat 2005-2012'!O32*SUM($Y$16:$AE$16)/7,IF(AND($M$1=2007,Beregningsark!$AQ32="1999-2012"),'Resultat 2005-2012'!O32*SUM($Z$16:$AE$16)/6,IF(AND($M$1=2008,Beregningsark!$AQ32="1999-2012"),'Resultat 2005-2012'!O32*SUM($AA$16:$AE$16)/5,IF(AND($M$1=2009,Beregningsark!$AQ32="1999-2012"),'Resultat 2005-2012'!O32*SUM($AB$16:$AE$16)/4,IF(AND($M$1=2010,Beregningsark!$AQ32="1999-2012"),'Resultat 2005-2012'!O32*SUM($AC$16:$AE$16)/3,IF(AND($M$1=2011,Beregningsark!$AQ32="1999-2012"),'Resultat 2005-2012'!O32*SUM($AD$16:$AE$16)/2,IF(AND($M$1=2012,Beregningsark!$AQ32="1999-2012"),'Resultat 2005-2012'!O32*$AE$16,""))))))))))))))))</f>
        <v/>
      </c>
      <c r="P32" s="15" t="str">
        <f>IF('Resultat 2005-2012'!$R32="","",IF($M$1=2005,'Resultat 2005-2012'!P32,IF(AND($M$1=2006,Beregningsark!$AQ32="2005-2012"),'Resultat 2005-2012'!P32*SUM($Y$11:$AE$11)/7,IF(AND($M$1=2007,Beregningsark!$AQ32="2005-2012"),'Resultat 2005-2012'!P32*SUM($Z$11:$AE$11)/6,IF(AND($M$1=2008,Beregningsark!$AQ32="2005-2012"),'Resultat 2005-2012'!P32*SUM($AA$11:$AE$11)/5,IF(AND($M$1=2009,Beregningsark!$AQ32="2005-2012"),'Resultat 2005-2012'!P32*SUM($AB$11:$AE$11)/4,IF(AND($M$1=2010,Beregningsark!$AQ32="2005-2012"),'Resultat 2005-2012'!P32*SUM($AC$11:$AE$11)/3,IF(AND($M$1=2011,Beregningsark!$AQ32="2005-2012"),'Resultat 2005-2012'!P32*SUM($AD$11:$AE$11)/2,IF(AND($M$1=2012,Beregningsark!$AQ32="2005-2012"),'Resultat 2005-2012'!P32*$AE$11,IF(AND($M$1=2006,Beregningsark!$AQ32="1999-2012"),'Resultat 2005-2012'!P32*SUM($Y$16:$AE$16)/7,IF(AND($M$1=2007,Beregningsark!$AQ32="1999-2012"),'Resultat 2005-2012'!P32*SUM($Z$16:$AE$16)/6,IF(AND($M$1=2008,Beregningsark!$AQ32="1999-2012"),'Resultat 2005-2012'!P32*SUM($AA$16:$AE$16)/5,IF(AND($M$1=2009,Beregningsark!$AQ32="1999-2012"),'Resultat 2005-2012'!P32*SUM($AB$16:$AE$16)/4,IF(AND($M$1=2010,Beregningsark!$AQ32="1999-2012"),'Resultat 2005-2012'!P32*SUM($AC$16:$AE$16)/3,IF(AND($M$1=2011,Beregningsark!$AQ32="1999-2012"),'Resultat 2005-2012'!P32*SUM($AD$16:$AE$16)/2,IF(AND($M$1=2012,Beregningsark!$AQ32="1999-2012"),'Resultat 2005-2012'!P32*$AE$16,""))))))))))))))))</f>
        <v/>
      </c>
      <c r="Q32" s="15" t="str">
        <f t="shared" si="1"/>
        <v/>
      </c>
      <c r="R32" s="17" t="str">
        <f t="shared" si="2"/>
        <v/>
      </c>
    </row>
    <row r="33" spans="1:18" x14ac:dyDescent="0.25">
      <c r="A33" s="4" t="str">
        <f>IF(Inddata!A48="","",Inddata!A48)</f>
        <v/>
      </c>
      <c r="B33" s="4" t="str">
        <f>IF(Inddata!B48="","",Inddata!B48)</f>
        <v/>
      </c>
      <c r="C33" s="4" t="str">
        <f>IF(Inddata!C48="","",Inddata!C48)</f>
        <v/>
      </c>
      <c r="D33" s="4" t="str">
        <f>IF(Inddata!D48="","",Inddata!D48)</f>
        <v/>
      </c>
      <c r="E33" s="4" t="str">
        <f>IF(Inddata!E48="","",Inddata!E48)</f>
        <v/>
      </c>
      <c r="F33" s="4" t="str">
        <f>IF(Inddata!F48="","",Inddata!F48)</f>
        <v/>
      </c>
      <c r="G33" s="4">
        <f>IF(Inddata!G48="","",Inddata!G48)</f>
        <v>0</v>
      </c>
      <c r="H33" s="4" t="str">
        <f>IF(Inddata!H48&gt;0.5,Inddata!H48,"")</f>
        <v/>
      </c>
      <c r="I33" s="4" t="str">
        <f>IF(Inddata!I48="","",Inddata!I48)</f>
        <v/>
      </c>
      <c r="J33" s="15" t="str">
        <f>IF('Resultat 2005-2012'!$R33="","",IF($M$1=2005,'Resultat 2005-2012'!J33,IF(AND($M$1=2006,Beregningsark!$AQ33="2005-2012"),'Resultat 2005-2012'!J33*SUM($Y$7:$AE$7)/7,IF(AND($M$1=2007,Beregningsark!$AQ33="2005-2012"),'Resultat 2005-2012'!J33*SUM($Z$7:$AE$7)/6,IF(AND($M$1=2008,Beregningsark!$AQ33="2005-2012"),'Resultat 2005-2012'!J33*SUM($AA$7:$AE$7)/5,IF(AND($M$1=2009,Beregningsark!$AQ33="2005-2012"),'Resultat 2005-2012'!J33*SUM($AB$7:$AE$7)/4,IF(AND($M$1=2010,Beregningsark!$AQ33="2005-2012"),'Resultat 2005-2012'!J33*SUM($AC$7:$AE$7)/3,IF(AND($M$1=2011,Beregningsark!$AQ33="2005-2012"),'Resultat 2005-2012'!J33*SUM($AD$7:$AE$7)/2,IF(AND($M$1=2012,Beregningsark!$AQ33="2005-2012"),'Resultat 2005-2012'!J33*$AE$7,IF(AND($M$1=2006,Beregningsark!$AQ33="1999-2012"),'Resultat 2005-2012'!J33*SUM($Y$16:$AE$16)/7,IF(AND($M$1=2007,Beregningsark!$AQ33="1999-2012"),'Resultat 2005-2012'!J33*SUM($Z$16:$AE$16)/6,IF(AND($M$1=2008,Beregningsark!$AQ33="1999-2012"),'Resultat 2005-2012'!J33*SUM($AA$16:$AE$16)/5,IF(AND($M$1=2009,Beregningsark!$AQ33="1999-2012"),'Resultat 2005-2012'!J33*SUM($AB$16:$AE$16)/4,IF(AND($M$1=2010,Beregningsark!$AQ33="1999-2012"),'Resultat 2005-2012'!J33*SUM($AC$16:$AE$16)/3,IF(AND($M$1=2011,Beregningsark!$AQ33="1999-2012"),'Resultat 2005-2012'!J33*SUM($AD$16:$AE$16)/2,IF(AND($M$1=2012,Beregningsark!$AQ33="1999-2012"),'Resultat 2005-2012'!J33*$AE$16,""))))))))))))))))</f>
        <v/>
      </c>
      <c r="K33" s="15" t="str">
        <f>IF('Resultat 2005-2012'!$R33="","",IF($M$1=2005,'Resultat 2005-2012'!K33,IF(AND($M$1=2006,Beregningsark!$AQ33="2005-2012"),'Resultat 2005-2012'!K33*SUM($Y$8:$AE$8)/7,IF(AND($M$1=2007,Beregningsark!$AQ33="2005-2012"),'Resultat 2005-2012'!K33*SUM($Z$8:$AE$8)/6,IF(AND($M$1=2008,Beregningsark!$AQ33="2005-2012"),'Resultat 2005-2012'!K33*SUM($AA$8:$AE$8)/5,IF(AND($M$1=2009,Beregningsark!$AQ33="2005-2012"),'Resultat 2005-2012'!K33*SUM($AB$8:$AE$8)/4,IF(AND($M$1=2010,Beregningsark!$AQ33="2005-2012"),'Resultat 2005-2012'!K33*SUM($AC$8:$AE$8)/3,IF(AND($M$1=2011,Beregningsark!$AQ33="2005-2012"),'Resultat 2005-2012'!K33*SUM($AD$8:$AE$8)/2,IF(AND($M$1=2012,Beregningsark!$AQ33="2005-2012"),'Resultat 2005-2012'!K33*$AE$8,IF(AND($M$1=2006,Beregningsark!$AQ33="1999-2012"),'Resultat 2005-2012'!K33*SUM($Y$17:$AE$17)/7,IF(AND($M$1=2007,Beregningsark!$AQ33="1999-2012"),'Resultat 2005-2012'!K33*SUM($Z$17:$AE$17)/6,IF(AND($M$1=2008,Beregningsark!$AQ33="1999-2012"),'Resultat 2005-2012'!K33*SUM($AA$17:$AE$17)/5,IF(AND($M$1=2009,Beregningsark!$AQ33="1999-2012"),'Resultat 2005-2012'!K33*SUM($AB$17:$AE$17)/4,IF(AND($M$1=2010,Beregningsark!$AQ33="1999-2012"),'Resultat 2005-2012'!K33*SUM($AC$17:$AE$17)/3,IF(AND($M$1=2011,Beregningsark!$AQ33="1999-2012"),'Resultat 2005-2012'!K33*SUM($AD$17:$AE$17)/2,IF(AND($M$1=2012,Beregningsark!$AQ33="1999-2012"),'Resultat 2005-2012'!K33*$AE$17,""))))))))))))))))</f>
        <v/>
      </c>
      <c r="L33" s="15" t="str">
        <f>IF('Resultat 2005-2012'!$R33="","",IF($M$1=2005,'Resultat 2005-2012'!L33,IF(AND($M$1=2006,Beregningsark!$AQ33="2005-2012"),'Resultat 2005-2012'!L33*SUM($Y$9:$AE$9)/7,IF(AND($M$1=2007,Beregningsark!$AQ33="2005-2012"),'Resultat 2005-2012'!L33*SUM($Z$9:$AE$9)/6,IF(AND($M$1=2008,Beregningsark!$AQ33="2005-2012"),'Resultat 2005-2012'!L33*SUM($AA$9:$AE$9)/5,IF(AND($M$1=2009,Beregningsark!$AQ33="2005-2012"),'Resultat 2005-2012'!L33*SUM($AB$9:$AE$9)/4,IF(AND($M$1=2010,Beregningsark!$AQ33="2005-2012"),'Resultat 2005-2012'!L33*SUM($AC$9:$AE$9)/3,IF(AND($M$1=2011,Beregningsark!$AQ33="2005-2012"),'Resultat 2005-2012'!L33*SUM($AD$9:$AE$9)/2,IF(AND($M$1=2012,Beregningsark!$AQ33="2005-2012"),'Resultat 2005-2012'!L33*$AE$9,IF(AND($M$1=2006,Beregningsark!$AQ33="1999-2012"),'Resultat 2005-2012'!L33*SUM($Y$18:$AE$18)/7,IF(AND($M$1=2007,Beregningsark!$AQ33="1999-2012"),'Resultat 2005-2012'!L33*SUM($Z$18:$AE$18)/6,IF(AND($M$1=2008,Beregningsark!$AQ33="1999-2012"),'Resultat 2005-2012'!L33*SUM($AA$18:$AE$18)/5,IF(AND($M$1=2009,Beregningsark!$AQ33="1999-2012"),'Resultat 2005-2012'!L33*SUM($AB$18:$AE$18)/4,IF(AND($M$1=2010,Beregningsark!$AQ33="1999-2012"),'Resultat 2005-2012'!L33*SUM($AC$18:$AE$18)/3,IF(AND($M$1=2011,Beregningsark!$AQ33="1999-2012"),'Resultat 2005-2012'!L33*SUM($AD$18:$AE$18)/2,IF(AND($M$1=2012,Beregningsark!$AQ33="1999-2012"),'Resultat 2005-2012'!L33*$AE$18,""))))))))))))))))</f>
        <v/>
      </c>
      <c r="M33" s="15" t="str">
        <f t="shared" si="0"/>
        <v/>
      </c>
      <c r="N33" s="15" t="str">
        <f>IF('Resultat 2005-2012'!$R33="","",IF($M$1=2005,'Resultat 2005-2012'!N33,IF(AND($M$1=2006,Beregningsark!$AQ33="2005-2012"),'Resultat 2005-2012'!N33*SUM($Y$10:$AE$10)/7,IF(AND($M$1=2007,Beregningsark!$AQ33="2005-2012"),'Resultat 2005-2012'!N33*SUM($Z$10:$AE$10)/6,IF(AND($M$1=2008,Beregningsark!$AQ33="2005-2012"),'Resultat 2005-2012'!N33*SUM($AA$10:$AE$10)/5,IF(AND($M$1=2009,Beregningsark!$AQ33="2005-2012"),'Resultat 2005-2012'!N33*SUM($AB$10:$AE$10)/4,IF(AND($M$1=2010,Beregningsark!$AQ33="2005-2012"),'Resultat 2005-2012'!N33*SUM($AC$10:$AE$10)/3,IF(AND($M$1=2011,Beregningsark!$AQ33="2005-2012"),'Resultat 2005-2012'!N33*SUM($AD$10:$AE$10)/2,IF(AND($M$1=2012,Beregningsark!$AQ33="2005-2012"),'Resultat 2005-2012'!N33*$AE$10,IF(AND($M$1=2006,Beregningsark!$AQ33="1999-2012"),'Resultat 2005-2012'!N33*SUM($Y$16:$AE$16)/7,IF(AND($M$1=2007,Beregningsark!$AQ33="1999-2012"),'Resultat 2005-2012'!N33*SUM($Z$16:$AE$16)/6,IF(AND($M$1=2008,Beregningsark!$AQ33="1999-2012"),'Resultat 2005-2012'!N33*SUM($AA$16:$AE$16)/5,IF(AND($M$1=2009,Beregningsark!$AQ33="1999-2012"),'Resultat 2005-2012'!N33*SUM($AB$16:$AE$16)/4,IF(AND($M$1=2010,Beregningsark!$AQ33="1999-2012"),'Resultat 2005-2012'!N33*SUM($AC$16:$AE$16)/3,IF(AND($M$1=2011,Beregningsark!$AQ33="1999-2012"),'Resultat 2005-2012'!N33*SUM($AD$16:$AE$16)/2,IF(AND($M$1=2012,Beregningsark!$AQ33="1999-2012"),'Resultat 2005-2012'!N33*$AE$16,""))))))))))))))))</f>
        <v/>
      </c>
      <c r="O33" s="15" t="str">
        <f>IF('Resultat 2005-2012'!$R33="","",IF($M$1=2005,'Resultat 2005-2012'!O33,IF(AND($M$1=2006,Beregningsark!$AQ33="2005-2012"),'Resultat 2005-2012'!O33*SUM($Y$10:$AE$10)/7,IF(AND($M$1=2007,Beregningsark!$AQ33="2005-2012"),'Resultat 2005-2012'!O33*SUM($Z$10:$AE$10)/6,IF(AND($M$1=2008,Beregningsark!$AQ33="2005-2012"),'Resultat 2005-2012'!O33*SUM($AA$10:$AE$10)/5,IF(AND($M$1=2009,Beregningsark!$AQ33="2005-2012"),'Resultat 2005-2012'!O33*SUM($AB$10:$AE$10)/4,IF(AND($M$1=2010,Beregningsark!$AQ33="2005-2012"),'Resultat 2005-2012'!O33*SUM($AC$10:$AE$10)/3,IF(AND($M$1=2011,Beregningsark!$AQ33="2005-2012"),'Resultat 2005-2012'!O33*SUM($AD$10:$AE$10)/2,IF(AND($M$1=2012,Beregningsark!$AQ33="2005-2012"),'Resultat 2005-2012'!O33*$AE$10,IF(AND($M$1=2006,Beregningsark!$AQ33="1999-2012"),'Resultat 2005-2012'!O33*SUM($Y$16:$AE$16)/7,IF(AND($M$1=2007,Beregningsark!$AQ33="1999-2012"),'Resultat 2005-2012'!O33*SUM($Z$16:$AE$16)/6,IF(AND($M$1=2008,Beregningsark!$AQ33="1999-2012"),'Resultat 2005-2012'!O33*SUM($AA$16:$AE$16)/5,IF(AND($M$1=2009,Beregningsark!$AQ33="1999-2012"),'Resultat 2005-2012'!O33*SUM($AB$16:$AE$16)/4,IF(AND($M$1=2010,Beregningsark!$AQ33="1999-2012"),'Resultat 2005-2012'!O33*SUM($AC$16:$AE$16)/3,IF(AND($M$1=2011,Beregningsark!$AQ33="1999-2012"),'Resultat 2005-2012'!O33*SUM($AD$16:$AE$16)/2,IF(AND($M$1=2012,Beregningsark!$AQ33="1999-2012"),'Resultat 2005-2012'!O33*$AE$16,""))))))))))))))))</f>
        <v/>
      </c>
      <c r="P33" s="15" t="str">
        <f>IF('Resultat 2005-2012'!$R33="","",IF($M$1=2005,'Resultat 2005-2012'!P33,IF(AND($M$1=2006,Beregningsark!$AQ33="2005-2012"),'Resultat 2005-2012'!P33*SUM($Y$11:$AE$11)/7,IF(AND($M$1=2007,Beregningsark!$AQ33="2005-2012"),'Resultat 2005-2012'!P33*SUM($Z$11:$AE$11)/6,IF(AND($M$1=2008,Beregningsark!$AQ33="2005-2012"),'Resultat 2005-2012'!P33*SUM($AA$11:$AE$11)/5,IF(AND($M$1=2009,Beregningsark!$AQ33="2005-2012"),'Resultat 2005-2012'!P33*SUM($AB$11:$AE$11)/4,IF(AND($M$1=2010,Beregningsark!$AQ33="2005-2012"),'Resultat 2005-2012'!P33*SUM($AC$11:$AE$11)/3,IF(AND($M$1=2011,Beregningsark!$AQ33="2005-2012"),'Resultat 2005-2012'!P33*SUM($AD$11:$AE$11)/2,IF(AND($M$1=2012,Beregningsark!$AQ33="2005-2012"),'Resultat 2005-2012'!P33*$AE$11,IF(AND($M$1=2006,Beregningsark!$AQ33="1999-2012"),'Resultat 2005-2012'!P33*SUM($Y$16:$AE$16)/7,IF(AND($M$1=2007,Beregningsark!$AQ33="1999-2012"),'Resultat 2005-2012'!P33*SUM($Z$16:$AE$16)/6,IF(AND($M$1=2008,Beregningsark!$AQ33="1999-2012"),'Resultat 2005-2012'!P33*SUM($AA$16:$AE$16)/5,IF(AND($M$1=2009,Beregningsark!$AQ33="1999-2012"),'Resultat 2005-2012'!P33*SUM($AB$16:$AE$16)/4,IF(AND($M$1=2010,Beregningsark!$AQ33="1999-2012"),'Resultat 2005-2012'!P33*SUM($AC$16:$AE$16)/3,IF(AND($M$1=2011,Beregningsark!$AQ33="1999-2012"),'Resultat 2005-2012'!P33*SUM($AD$16:$AE$16)/2,IF(AND($M$1=2012,Beregningsark!$AQ33="1999-2012"),'Resultat 2005-2012'!P33*$AE$16,""))))))))))))))))</f>
        <v/>
      </c>
      <c r="Q33" s="15" t="str">
        <f t="shared" si="1"/>
        <v/>
      </c>
      <c r="R33" s="17" t="str">
        <f t="shared" si="2"/>
        <v/>
      </c>
    </row>
    <row r="34" spans="1:18" x14ac:dyDescent="0.25">
      <c r="A34" s="4" t="str">
        <f>IF(Inddata!A49="","",Inddata!A49)</f>
        <v/>
      </c>
      <c r="B34" s="4" t="str">
        <f>IF(Inddata!B49="","",Inddata!B49)</f>
        <v/>
      </c>
      <c r="C34" s="4" t="str">
        <f>IF(Inddata!C49="","",Inddata!C49)</f>
        <v/>
      </c>
      <c r="D34" s="4" t="str">
        <f>IF(Inddata!D49="","",Inddata!D49)</f>
        <v/>
      </c>
      <c r="E34" s="4" t="str">
        <f>IF(Inddata!E49="","",Inddata!E49)</f>
        <v/>
      </c>
      <c r="F34" s="4" t="str">
        <f>IF(Inddata!F49="","",Inddata!F49)</f>
        <v/>
      </c>
      <c r="G34" s="4">
        <f>IF(Inddata!G49="","",Inddata!G49)</f>
        <v>0</v>
      </c>
      <c r="H34" s="4" t="str">
        <f>IF(Inddata!H49&gt;0.5,Inddata!H49,"")</f>
        <v/>
      </c>
      <c r="I34" s="4" t="str">
        <f>IF(Inddata!I49="","",Inddata!I49)</f>
        <v/>
      </c>
      <c r="J34" s="15" t="str">
        <f>IF('Resultat 2005-2012'!$R34="","",IF($M$1=2005,'Resultat 2005-2012'!J34,IF(AND($M$1=2006,Beregningsark!$AQ34="2005-2012"),'Resultat 2005-2012'!J34*SUM($Y$7:$AE$7)/7,IF(AND($M$1=2007,Beregningsark!$AQ34="2005-2012"),'Resultat 2005-2012'!J34*SUM($Z$7:$AE$7)/6,IF(AND($M$1=2008,Beregningsark!$AQ34="2005-2012"),'Resultat 2005-2012'!J34*SUM($AA$7:$AE$7)/5,IF(AND($M$1=2009,Beregningsark!$AQ34="2005-2012"),'Resultat 2005-2012'!J34*SUM($AB$7:$AE$7)/4,IF(AND($M$1=2010,Beregningsark!$AQ34="2005-2012"),'Resultat 2005-2012'!J34*SUM($AC$7:$AE$7)/3,IF(AND($M$1=2011,Beregningsark!$AQ34="2005-2012"),'Resultat 2005-2012'!J34*SUM($AD$7:$AE$7)/2,IF(AND($M$1=2012,Beregningsark!$AQ34="2005-2012"),'Resultat 2005-2012'!J34*$AE$7,IF(AND($M$1=2006,Beregningsark!$AQ34="1999-2012"),'Resultat 2005-2012'!J34*SUM($Y$16:$AE$16)/7,IF(AND($M$1=2007,Beregningsark!$AQ34="1999-2012"),'Resultat 2005-2012'!J34*SUM($Z$16:$AE$16)/6,IF(AND($M$1=2008,Beregningsark!$AQ34="1999-2012"),'Resultat 2005-2012'!J34*SUM($AA$16:$AE$16)/5,IF(AND($M$1=2009,Beregningsark!$AQ34="1999-2012"),'Resultat 2005-2012'!J34*SUM($AB$16:$AE$16)/4,IF(AND($M$1=2010,Beregningsark!$AQ34="1999-2012"),'Resultat 2005-2012'!J34*SUM($AC$16:$AE$16)/3,IF(AND($M$1=2011,Beregningsark!$AQ34="1999-2012"),'Resultat 2005-2012'!J34*SUM($AD$16:$AE$16)/2,IF(AND($M$1=2012,Beregningsark!$AQ34="1999-2012"),'Resultat 2005-2012'!J34*$AE$16,""))))))))))))))))</f>
        <v/>
      </c>
      <c r="K34" s="15" t="str">
        <f>IF('Resultat 2005-2012'!$R34="","",IF($M$1=2005,'Resultat 2005-2012'!K34,IF(AND($M$1=2006,Beregningsark!$AQ34="2005-2012"),'Resultat 2005-2012'!K34*SUM($Y$8:$AE$8)/7,IF(AND($M$1=2007,Beregningsark!$AQ34="2005-2012"),'Resultat 2005-2012'!K34*SUM($Z$8:$AE$8)/6,IF(AND($M$1=2008,Beregningsark!$AQ34="2005-2012"),'Resultat 2005-2012'!K34*SUM($AA$8:$AE$8)/5,IF(AND($M$1=2009,Beregningsark!$AQ34="2005-2012"),'Resultat 2005-2012'!K34*SUM($AB$8:$AE$8)/4,IF(AND($M$1=2010,Beregningsark!$AQ34="2005-2012"),'Resultat 2005-2012'!K34*SUM($AC$8:$AE$8)/3,IF(AND($M$1=2011,Beregningsark!$AQ34="2005-2012"),'Resultat 2005-2012'!K34*SUM($AD$8:$AE$8)/2,IF(AND($M$1=2012,Beregningsark!$AQ34="2005-2012"),'Resultat 2005-2012'!K34*$AE$8,IF(AND($M$1=2006,Beregningsark!$AQ34="1999-2012"),'Resultat 2005-2012'!K34*SUM($Y$17:$AE$17)/7,IF(AND($M$1=2007,Beregningsark!$AQ34="1999-2012"),'Resultat 2005-2012'!K34*SUM($Z$17:$AE$17)/6,IF(AND($M$1=2008,Beregningsark!$AQ34="1999-2012"),'Resultat 2005-2012'!K34*SUM($AA$17:$AE$17)/5,IF(AND($M$1=2009,Beregningsark!$AQ34="1999-2012"),'Resultat 2005-2012'!K34*SUM($AB$17:$AE$17)/4,IF(AND($M$1=2010,Beregningsark!$AQ34="1999-2012"),'Resultat 2005-2012'!K34*SUM($AC$17:$AE$17)/3,IF(AND($M$1=2011,Beregningsark!$AQ34="1999-2012"),'Resultat 2005-2012'!K34*SUM($AD$17:$AE$17)/2,IF(AND($M$1=2012,Beregningsark!$AQ34="1999-2012"),'Resultat 2005-2012'!K34*$AE$17,""))))))))))))))))</f>
        <v/>
      </c>
      <c r="L34" s="15" t="str">
        <f>IF('Resultat 2005-2012'!$R34="","",IF($M$1=2005,'Resultat 2005-2012'!L34,IF(AND($M$1=2006,Beregningsark!$AQ34="2005-2012"),'Resultat 2005-2012'!L34*SUM($Y$9:$AE$9)/7,IF(AND($M$1=2007,Beregningsark!$AQ34="2005-2012"),'Resultat 2005-2012'!L34*SUM($Z$9:$AE$9)/6,IF(AND($M$1=2008,Beregningsark!$AQ34="2005-2012"),'Resultat 2005-2012'!L34*SUM($AA$9:$AE$9)/5,IF(AND($M$1=2009,Beregningsark!$AQ34="2005-2012"),'Resultat 2005-2012'!L34*SUM($AB$9:$AE$9)/4,IF(AND($M$1=2010,Beregningsark!$AQ34="2005-2012"),'Resultat 2005-2012'!L34*SUM($AC$9:$AE$9)/3,IF(AND($M$1=2011,Beregningsark!$AQ34="2005-2012"),'Resultat 2005-2012'!L34*SUM($AD$9:$AE$9)/2,IF(AND($M$1=2012,Beregningsark!$AQ34="2005-2012"),'Resultat 2005-2012'!L34*$AE$9,IF(AND($M$1=2006,Beregningsark!$AQ34="1999-2012"),'Resultat 2005-2012'!L34*SUM($Y$18:$AE$18)/7,IF(AND($M$1=2007,Beregningsark!$AQ34="1999-2012"),'Resultat 2005-2012'!L34*SUM($Z$18:$AE$18)/6,IF(AND($M$1=2008,Beregningsark!$AQ34="1999-2012"),'Resultat 2005-2012'!L34*SUM($AA$18:$AE$18)/5,IF(AND($M$1=2009,Beregningsark!$AQ34="1999-2012"),'Resultat 2005-2012'!L34*SUM($AB$18:$AE$18)/4,IF(AND($M$1=2010,Beregningsark!$AQ34="1999-2012"),'Resultat 2005-2012'!L34*SUM($AC$18:$AE$18)/3,IF(AND($M$1=2011,Beregningsark!$AQ34="1999-2012"),'Resultat 2005-2012'!L34*SUM($AD$18:$AE$18)/2,IF(AND($M$1=2012,Beregningsark!$AQ34="1999-2012"),'Resultat 2005-2012'!L34*$AE$18,""))))))))))))))))</f>
        <v/>
      </c>
      <c r="M34" s="15" t="str">
        <f t="shared" si="0"/>
        <v/>
      </c>
      <c r="N34" s="15" t="str">
        <f>IF('Resultat 2005-2012'!$R34="","",IF($M$1=2005,'Resultat 2005-2012'!N34,IF(AND($M$1=2006,Beregningsark!$AQ34="2005-2012"),'Resultat 2005-2012'!N34*SUM($Y$10:$AE$10)/7,IF(AND($M$1=2007,Beregningsark!$AQ34="2005-2012"),'Resultat 2005-2012'!N34*SUM($Z$10:$AE$10)/6,IF(AND($M$1=2008,Beregningsark!$AQ34="2005-2012"),'Resultat 2005-2012'!N34*SUM($AA$10:$AE$10)/5,IF(AND($M$1=2009,Beregningsark!$AQ34="2005-2012"),'Resultat 2005-2012'!N34*SUM($AB$10:$AE$10)/4,IF(AND($M$1=2010,Beregningsark!$AQ34="2005-2012"),'Resultat 2005-2012'!N34*SUM($AC$10:$AE$10)/3,IF(AND($M$1=2011,Beregningsark!$AQ34="2005-2012"),'Resultat 2005-2012'!N34*SUM($AD$10:$AE$10)/2,IF(AND($M$1=2012,Beregningsark!$AQ34="2005-2012"),'Resultat 2005-2012'!N34*$AE$10,IF(AND($M$1=2006,Beregningsark!$AQ34="1999-2012"),'Resultat 2005-2012'!N34*SUM($Y$16:$AE$16)/7,IF(AND($M$1=2007,Beregningsark!$AQ34="1999-2012"),'Resultat 2005-2012'!N34*SUM($Z$16:$AE$16)/6,IF(AND($M$1=2008,Beregningsark!$AQ34="1999-2012"),'Resultat 2005-2012'!N34*SUM($AA$16:$AE$16)/5,IF(AND($M$1=2009,Beregningsark!$AQ34="1999-2012"),'Resultat 2005-2012'!N34*SUM($AB$16:$AE$16)/4,IF(AND($M$1=2010,Beregningsark!$AQ34="1999-2012"),'Resultat 2005-2012'!N34*SUM($AC$16:$AE$16)/3,IF(AND($M$1=2011,Beregningsark!$AQ34="1999-2012"),'Resultat 2005-2012'!N34*SUM($AD$16:$AE$16)/2,IF(AND($M$1=2012,Beregningsark!$AQ34="1999-2012"),'Resultat 2005-2012'!N34*$AE$16,""))))))))))))))))</f>
        <v/>
      </c>
      <c r="O34" s="15" t="str">
        <f>IF('Resultat 2005-2012'!$R34="","",IF($M$1=2005,'Resultat 2005-2012'!O34,IF(AND($M$1=2006,Beregningsark!$AQ34="2005-2012"),'Resultat 2005-2012'!O34*SUM($Y$10:$AE$10)/7,IF(AND($M$1=2007,Beregningsark!$AQ34="2005-2012"),'Resultat 2005-2012'!O34*SUM($Z$10:$AE$10)/6,IF(AND($M$1=2008,Beregningsark!$AQ34="2005-2012"),'Resultat 2005-2012'!O34*SUM($AA$10:$AE$10)/5,IF(AND($M$1=2009,Beregningsark!$AQ34="2005-2012"),'Resultat 2005-2012'!O34*SUM($AB$10:$AE$10)/4,IF(AND($M$1=2010,Beregningsark!$AQ34="2005-2012"),'Resultat 2005-2012'!O34*SUM($AC$10:$AE$10)/3,IF(AND($M$1=2011,Beregningsark!$AQ34="2005-2012"),'Resultat 2005-2012'!O34*SUM($AD$10:$AE$10)/2,IF(AND($M$1=2012,Beregningsark!$AQ34="2005-2012"),'Resultat 2005-2012'!O34*$AE$10,IF(AND($M$1=2006,Beregningsark!$AQ34="1999-2012"),'Resultat 2005-2012'!O34*SUM($Y$16:$AE$16)/7,IF(AND($M$1=2007,Beregningsark!$AQ34="1999-2012"),'Resultat 2005-2012'!O34*SUM($Z$16:$AE$16)/6,IF(AND($M$1=2008,Beregningsark!$AQ34="1999-2012"),'Resultat 2005-2012'!O34*SUM($AA$16:$AE$16)/5,IF(AND($M$1=2009,Beregningsark!$AQ34="1999-2012"),'Resultat 2005-2012'!O34*SUM($AB$16:$AE$16)/4,IF(AND($M$1=2010,Beregningsark!$AQ34="1999-2012"),'Resultat 2005-2012'!O34*SUM($AC$16:$AE$16)/3,IF(AND($M$1=2011,Beregningsark!$AQ34="1999-2012"),'Resultat 2005-2012'!O34*SUM($AD$16:$AE$16)/2,IF(AND($M$1=2012,Beregningsark!$AQ34="1999-2012"),'Resultat 2005-2012'!O34*$AE$16,""))))))))))))))))</f>
        <v/>
      </c>
      <c r="P34" s="15" t="str">
        <f>IF('Resultat 2005-2012'!$R34="","",IF($M$1=2005,'Resultat 2005-2012'!P34,IF(AND($M$1=2006,Beregningsark!$AQ34="2005-2012"),'Resultat 2005-2012'!P34*SUM($Y$11:$AE$11)/7,IF(AND($M$1=2007,Beregningsark!$AQ34="2005-2012"),'Resultat 2005-2012'!P34*SUM($Z$11:$AE$11)/6,IF(AND($M$1=2008,Beregningsark!$AQ34="2005-2012"),'Resultat 2005-2012'!P34*SUM($AA$11:$AE$11)/5,IF(AND($M$1=2009,Beregningsark!$AQ34="2005-2012"),'Resultat 2005-2012'!P34*SUM($AB$11:$AE$11)/4,IF(AND($M$1=2010,Beregningsark!$AQ34="2005-2012"),'Resultat 2005-2012'!P34*SUM($AC$11:$AE$11)/3,IF(AND($M$1=2011,Beregningsark!$AQ34="2005-2012"),'Resultat 2005-2012'!P34*SUM($AD$11:$AE$11)/2,IF(AND($M$1=2012,Beregningsark!$AQ34="2005-2012"),'Resultat 2005-2012'!P34*$AE$11,IF(AND($M$1=2006,Beregningsark!$AQ34="1999-2012"),'Resultat 2005-2012'!P34*SUM($Y$16:$AE$16)/7,IF(AND($M$1=2007,Beregningsark!$AQ34="1999-2012"),'Resultat 2005-2012'!P34*SUM($Z$16:$AE$16)/6,IF(AND($M$1=2008,Beregningsark!$AQ34="1999-2012"),'Resultat 2005-2012'!P34*SUM($AA$16:$AE$16)/5,IF(AND($M$1=2009,Beregningsark!$AQ34="1999-2012"),'Resultat 2005-2012'!P34*SUM($AB$16:$AE$16)/4,IF(AND($M$1=2010,Beregningsark!$AQ34="1999-2012"),'Resultat 2005-2012'!P34*SUM($AC$16:$AE$16)/3,IF(AND($M$1=2011,Beregningsark!$AQ34="1999-2012"),'Resultat 2005-2012'!P34*SUM($AD$16:$AE$16)/2,IF(AND($M$1=2012,Beregningsark!$AQ34="1999-2012"),'Resultat 2005-2012'!P34*$AE$16,""))))))))))))))))</f>
        <v/>
      </c>
      <c r="Q34" s="15" t="str">
        <f t="shared" si="1"/>
        <v/>
      </c>
      <c r="R34" s="17" t="str">
        <f t="shared" si="2"/>
        <v/>
      </c>
    </row>
    <row r="35" spans="1:18" x14ac:dyDescent="0.25">
      <c r="A35" s="4" t="str">
        <f>IF(Inddata!A50="","",Inddata!A50)</f>
        <v/>
      </c>
      <c r="B35" s="4" t="str">
        <f>IF(Inddata!B50="","",Inddata!B50)</f>
        <v/>
      </c>
      <c r="C35" s="4" t="str">
        <f>IF(Inddata!C50="","",Inddata!C50)</f>
        <v/>
      </c>
      <c r="D35" s="4" t="str">
        <f>IF(Inddata!D50="","",Inddata!D50)</f>
        <v/>
      </c>
      <c r="E35" s="4" t="str">
        <f>IF(Inddata!E50="","",Inddata!E50)</f>
        <v/>
      </c>
      <c r="F35" s="4" t="str">
        <f>IF(Inddata!F50="","",Inddata!F50)</f>
        <v/>
      </c>
      <c r="G35" s="4">
        <f>IF(Inddata!G50="","",Inddata!G50)</f>
        <v>0</v>
      </c>
      <c r="H35" s="4" t="str">
        <f>IF(Inddata!H50&gt;0.5,Inddata!H50,"")</f>
        <v/>
      </c>
      <c r="I35" s="4" t="str">
        <f>IF(Inddata!I50="","",Inddata!I50)</f>
        <v/>
      </c>
      <c r="J35" s="15" t="str">
        <f>IF('Resultat 2005-2012'!$R35="","",IF($M$1=2005,'Resultat 2005-2012'!J35,IF(AND($M$1=2006,Beregningsark!$AQ35="2005-2012"),'Resultat 2005-2012'!J35*SUM($Y$7:$AE$7)/7,IF(AND($M$1=2007,Beregningsark!$AQ35="2005-2012"),'Resultat 2005-2012'!J35*SUM($Z$7:$AE$7)/6,IF(AND($M$1=2008,Beregningsark!$AQ35="2005-2012"),'Resultat 2005-2012'!J35*SUM($AA$7:$AE$7)/5,IF(AND($M$1=2009,Beregningsark!$AQ35="2005-2012"),'Resultat 2005-2012'!J35*SUM($AB$7:$AE$7)/4,IF(AND($M$1=2010,Beregningsark!$AQ35="2005-2012"),'Resultat 2005-2012'!J35*SUM($AC$7:$AE$7)/3,IF(AND($M$1=2011,Beregningsark!$AQ35="2005-2012"),'Resultat 2005-2012'!J35*SUM($AD$7:$AE$7)/2,IF(AND($M$1=2012,Beregningsark!$AQ35="2005-2012"),'Resultat 2005-2012'!J35*$AE$7,IF(AND($M$1=2006,Beregningsark!$AQ35="1999-2012"),'Resultat 2005-2012'!J35*SUM($Y$16:$AE$16)/7,IF(AND($M$1=2007,Beregningsark!$AQ35="1999-2012"),'Resultat 2005-2012'!J35*SUM($Z$16:$AE$16)/6,IF(AND($M$1=2008,Beregningsark!$AQ35="1999-2012"),'Resultat 2005-2012'!J35*SUM($AA$16:$AE$16)/5,IF(AND($M$1=2009,Beregningsark!$AQ35="1999-2012"),'Resultat 2005-2012'!J35*SUM($AB$16:$AE$16)/4,IF(AND($M$1=2010,Beregningsark!$AQ35="1999-2012"),'Resultat 2005-2012'!J35*SUM($AC$16:$AE$16)/3,IF(AND($M$1=2011,Beregningsark!$AQ35="1999-2012"),'Resultat 2005-2012'!J35*SUM($AD$16:$AE$16)/2,IF(AND($M$1=2012,Beregningsark!$AQ35="1999-2012"),'Resultat 2005-2012'!J35*$AE$16,""))))))))))))))))</f>
        <v/>
      </c>
      <c r="K35" s="15" t="str">
        <f>IF('Resultat 2005-2012'!$R35="","",IF($M$1=2005,'Resultat 2005-2012'!K35,IF(AND($M$1=2006,Beregningsark!$AQ35="2005-2012"),'Resultat 2005-2012'!K35*SUM($Y$8:$AE$8)/7,IF(AND($M$1=2007,Beregningsark!$AQ35="2005-2012"),'Resultat 2005-2012'!K35*SUM($Z$8:$AE$8)/6,IF(AND($M$1=2008,Beregningsark!$AQ35="2005-2012"),'Resultat 2005-2012'!K35*SUM($AA$8:$AE$8)/5,IF(AND($M$1=2009,Beregningsark!$AQ35="2005-2012"),'Resultat 2005-2012'!K35*SUM($AB$8:$AE$8)/4,IF(AND($M$1=2010,Beregningsark!$AQ35="2005-2012"),'Resultat 2005-2012'!K35*SUM($AC$8:$AE$8)/3,IF(AND($M$1=2011,Beregningsark!$AQ35="2005-2012"),'Resultat 2005-2012'!K35*SUM($AD$8:$AE$8)/2,IF(AND($M$1=2012,Beregningsark!$AQ35="2005-2012"),'Resultat 2005-2012'!K35*$AE$8,IF(AND($M$1=2006,Beregningsark!$AQ35="1999-2012"),'Resultat 2005-2012'!K35*SUM($Y$17:$AE$17)/7,IF(AND($M$1=2007,Beregningsark!$AQ35="1999-2012"),'Resultat 2005-2012'!K35*SUM($Z$17:$AE$17)/6,IF(AND($M$1=2008,Beregningsark!$AQ35="1999-2012"),'Resultat 2005-2012'!K35*SUM($AA$17:$AE$17)/5,IF(AND($M$1=2009,Beregningsark!$AQ35="1999-2012"),'Resultat 2005-2012'!K35*SUM($AB$17:$AE$17)/4,IF(AND($M$1=2010,Beregningsark!$AQ35="1999-2012"),'Resultat 2005-2012'!K35*SUM($AC$17:$AE$17)/3,IF(AND($M$1=2011,Beregningsark!$AQ35="1999-2012"),'Resultat 2005-2012'!K35*SUM($AD$17:$AE$17)/2,IF(AND($M$1=2012,Beregningsark!$AQ35="1999-2012"),'Resultat 2005-2012'!K35*$AE$17,""))))))))))))))))</f>
        <v/>
      </c>
      <c r="L35" s="15" t="str">
        <f>IF('Resultat 2005-2012'!$R35="","",IF($M$1=2005,'Resultat 2005-2012'!L35,IF(AND($M$1=2006,Beregningsark!$AQ35="2005-2012"),'Resultat 2005-2012'!L35*SUM($Y$9:$AE$9)/7,IF(AND($M$1=2007,Beregningsark!$AQ35="2005-2012"),'Resultat 2005-2012'!L35*SUM($Z$9:$AE$9)/6,IF(AND($M$1=2008,Beregningsark!$AQ35="2005-2012"),'Resultat 2005-2012'!L35*SUM($AA$9:$AE$9)/5,IF(AND($M$1=2009,Beregningsark!$AQ35="2005-2012"),'Resultat 2005-2012'!L35*SUM($AB$9:$AE$9)/4,IF(AND($M$1=2010,Beregningsark!$AQ35="2005-2012"),'Resultat 2005-2012'!L35*SUM($AC$9:$AE$9)/3,IF(AND($M$1=2011,Beregningsark!$AQ35="2005-2012"),'Resultat 2005-2012'!L35*SUM($AD$9:$AE$9)/2,IF(AND($M$1=2012,Beregningsark!$AQ35="2005-2012"),'Resultat 2005-2012'!L35*$AE$9,IF(AND($M$1=2006,Beregningsark!$AQ35="1999-2012"),'Resultat 2005-2012'!L35*SUM($Y$18:$AE$18)/7,IF(AND($M$1=2007,Beregningsark!$AQ35="1999-2012"),'Resultat 2005-2012'!L35*SUM($Z$18:$AE$18)/6,IF(AND($M$1=2008,Beregningsark!$AQ35="1999-2012"),'Resultat 2005-2012'!L35*SUM($AA$18:$AE$18)/5,IF(AND($M$1=2009,Beregningsark!$AQ35="1999-2012"),'Resultat 2005-2012'!L35*SUM($AB$18:$AE$18)/4,IF(AND($M$1=2010,Beregningsark!$AQ35="1999-2012"),'Resultat 2005-2012'!L35*SUM($AC$18:$AE$18)/3,IF(AND($M$1=2011,Beregningsark!$AQ35="1999-2012"),'Resultat 2005-2012'!L35*SUM($AD$18:$AE$18)/2,IF(AND($M$1=2012,Beregningsark!$AQ35="1999-2012"),'Resultat 2005-2012'!L35*$AE$18,""))))))))))))))))</f>
        <v/>
      </c>
      <c r="M35" s="15" t="str">
        <f t="shared" si="0"/>
        <v/>
      </c>
      <c r="N35" s="15" t="str">
        <f>IF('Resultat 2005-2012'!$R35="","",IF($M$1=2005,'Resultat 2005-2012'!N35,IF(AND($M$1=2006,Beregningsark!$AQ35="2005-2012"),'Resultat 2005-2012'!N35*SUM($Y$10:$AE$10)/7,IF(AND($M$1=2007,Beregningsark!$AQ35="2005-2012"),'Resultat 2005-2012'!N35*SUM($Z$10:$AE$10)/6,IF(AND($M$1=2008,Beregningsark!$AQ35="2005-2012"),'Resultat 2005-2012'!N35*SUM($AA$10:$AE$10)/5,IF(AND($M$1=2009,Beregningsark!$AQ35="2005-2012"),'Resultat 2005-2012'!N35*SUM($AB$10:$AE$10)/4,IF(AND($M$1=2010,Beregningsark!$AQ35="2005-2012"),'Resultat 2005-2012'!N35*SUM($AC$10:$AE$10)/3,IF(AND($M$1=2011,Beregningsark!$AQ35="2005-2012"),'Resultat 2005-2012'!N35*SUM($AD$10:$AE$10)/2,IF(AND($M$1=2012,Beregningsark!$AQ35="2005-2012"),'Resultat 2005-2012'!N35*$AE$10,IF(AND($M$1=2006,Beregningsark!$AQ35="1999-2012"),'Resultat 2005-2012'!N35*SUM($Y$16:$AE$16)/7,IF(AND($M$1=2007,Beregningsark!$AQ35="1999-2012"),'Resultat 2005-2012'!N35*SUM($Z$16:$AE$16)/6,IF(AND($M$1=2008,Beregningsark!$AQ35="1999-2012"),'Resultat 2005-2012'!N35*SUM($AA$16:$AE$16)/5,IF(AND($M$1=2009,Beregningsark!$AQ35="1999-2012"),'Resultat 2005-2012'!N35*SUM($AB$16:$AE$16)/4,IF(AND($M$1=2010,Beregningsark!$AQ35="1999-2012"),'Resultat 2005-2012'!N35*SUM($AC$16:$AE$16)/3,IF(AND($M$1=2011,Beregningsark!$AQ35="1999-2012"),'Resultat 2005-2012'!N35*SUM($AD$16:$AE$16)/2,IF(AND($M$1=2012,Beregningsark!$AQ35="1999-2012"),'Resultat 2005-2012'!N35*$AE$16,""))))))))))))))))</f>
        <v/>
      </c>
      <c r="O35" s="15" t="str">
        <f>IF('Resultat 2005-2012'!$R35="","",IF($M$1=2005,'Resultat 2005-2012'!O35,IF(AND($M$1=2006,Beregningsark!$AQ35="2005-2012"),'Resultat 2005-2012'!O35*SUM($Y$10:$AE$10)/7,IF(AND($M$1=2007,Beregningsark!$AQ35="2005-2012"),'Resultat 2005-2012'!O35*SUM($Z$10:$AE$10)/6,IF(AND($M$1=2008,Beregningsark!$AQ35="2005-2012"),'Resultat 2005-2012'!O35*SUM($AA$10:$AE$10)/5,IF(AND($M$1=2009,Beregningsark!$AQ35="2005-2012"),'Resultat 2005-2012'!O35*SUM($AB$10:$AE$10)/4,IF(AND($M$1=2010,Beregningsark!$AQ35="2005-2012"),'Resultat 2005-2012'!O35*SUM($AC$10:$AE$10)/3,IF(AND($M$1=2011,Beregningsark!$AQ35="2005-2012"),'Resultat 2005-2012'!O35*SUM($AD$10:$AE$10)/2,IF(AND($M$1=2012,Beregningsark!$AQ35="2005-2012"),'Resultat 2005-2012'!O35*$AE$10,IF(AND($M$1=2006,Beregningsark!$AQ35="1999-2012"),'Resultat 2005-2012'!O35*SUM($Y$16:$AE$16)/7,IF(AND($M$1=2007,Beregningsark!$AQ35="1999-2012"),'Resultat 2005-2012'!O35*SUM($Z$16:$AE$16)/6,IF(AND($M$1=2008,Beregningsark!$AQ35="1999-2012"),'Resultat 2005-2012'!O35*SUM($AA$16:$AE$16)/5,IF(AND($M$1=2009,Beregningsark!$AQ35="1999-2012"),'Resultat 2005-2012'!O35*SUM($AB$16:$AE$16)/4,IF(AND($M$1=2010,Beregningsark!$AQ35="1999-2012"),'Resultat 2005-2012'!O35*SUM($AC$16:$AE$16)/3,IF(AND($M$1=2011,Beregningsark!$AQ35="1999-2012"),'Resultat 2005-2012'!O35*SUM($AD$16:$AE$16)/2,IF(AND($M$1=2012,Beregningsark!$AQ35="1999-2012"),'Resultat 2005-2012'!O35*$AE$16,""))))))))))))))))</f>
        <v/>
      </c>
      <c r="P35" s="15" t="str">
        <f>IF('Resultat 2005-2012'!$R35="","",IF($M$1=2005,'Resultat 2005-2012'!P35,IF(AND($M$1=2006,Beregningsark!$AQ35="2005-2012"),'Resultat 2005-2012'!P35*SUM($Y$11:$AE$11)/7,IF(AND($M$1=2007,Beregningsark!$AQ35="2005-2012"),'Resultat 2005-2012'!P35*SUM($Z$11:$AE$11)/6,IF(AND($M$1=2008,Beregningsark!$AQ35="2005-2012"),'Resultat 2005-2012'!P35*SUM($AA$11:$AE$11)/5,IF(AND($M$1=2009,Beregningsark!$AQ35="2005-2012"),'Resultat 2005-2012'!P35*SUM($AB$11:$AE$11)/4,IF(AND($M$1=2010,Beregningsark!$AQ35="2005-2012"),'Resultat 2005-2012'!P35*SUM($AC$11:$AE$11)/3,IF(AND($M$1=2011,Beregningsark!$AQ35="2005-2012"),'Resultat 2005-2012'!P35*SUM($AD$11:$AE$11)/2,IF(AND($M$1=2012,Beregningsark!$AQ35="2005-2012"),'Resultat 2005-2012'!P35*$AE$11,IF(AND($M$1=2006,Beregningsark!$AQ35="1999-2012"),'Resultat 2005-2012'!P35*SUM($Y$16:$AE$16)/7,IF(AND($M$1=2007,Beregningsark!$AQ35="1999-2012"),'Resultat 2005-2012'!P35*SUM($Z$16:$AE$16)/6,IF(AND($M$1=2008,Beregningsark!$AQ35="1999-2012"),'Resultat 2005-2012'!P35*SUM($AA$16:$AE$16)/5,IF(AND($M$1=2009,Beregningsark!$AQ35="1999-2012"),'Resultat 2005-2012'!P35*SUM($AB$16:$AE$16)/4,IF(AND($M$1=2010,Beregningsark!$AQ35="1999-2012"),'Resultat 2005-2012'!P35*SUM($AC$16:$AE$16)/3,IF(AND($M$1=2011,Beregningsark!$AQ35="1999-2012"),'Resultat 2005-2012'!P35*SUM($AD$16:$AE$16)/2,IF(AND($M$1=2012,Beregningsark!$AQ35="1999-2012"),'Resultat 2005-2012'!P35*$AE$16,""))))))))))))))))</f>
        <v/>
      </c>
      <c r="Q35" s="15" t="str">
        <f t="shared" si="1"/>
        <v/>
      </c>
      <c r="R35" s="17" t="str">
        <f t="shared" si="2"/>
        <v/>
      </c>
    </row>
    <row r="36" spans="1:18" x14ac:dyDescent="0.25">
      <c r="A36" s="4" t="str">
        <f>IF(Inddata!A51="","",Inddata!A51)</f>
        <v/>
      </c>
      <c r="B36" s="4" t="str">
        <f>IF(Inddata!B51="","",Inddata!B51)</f>
        <v/>
      </c>
      <c r="C36" s="4" t="str">
        <f>IF(Inddata!C51="","",Inddata!C51)</f>
        <v/>
      </c>
      <c r="D36" s="4" t="str">
        <f>IF(Inddata!D51="","",Inddata!D51)</f>
        <v/>
      </c>
      <c r="E36" s="4" t="str">
        <f>IF(Inddata!E51="","",Inddata!E51)</f>
        <v/>
      </c>
      <c r="F36" s="4" t="str">
        <f>IF(Inddata!F51="","",Inddata!F51)</f>
        <v/>
      </c>
      <c r="G36" s="4">
        <f>IF(Inddata!G51="","",Inddata!G51)</f>
        <v>0</v>
      </c>
      <c r="H36" s="4" t="str">
        <f>IF(Inddata!H51&gt;0.5,Inddata!H51,"")</f>
        <v/>
      </c>
      <c r="I36" s="4" t="str">
        <f>IF(Inddata!I51="","",Inddata!I51)</f>
        <v/>
      </c>
      <c r="J36" s="15" t="str">
        <f>IF('Resultat 2005-2012'!$R36="","",IF($M$1=2005,'Resultat 2005-2012'!J36,IF(AND($M$1=2006,Beregningsark!$AQ36="2005-2012"),'Resultat 2005-2012'!J36*SUM($Y$7:$AE$7)/7,IF(AND($M$1=2007,Beregningsark!$AQ36="2005-2012"),'Resultat 2005-2012'!J36*SUM($Z$7:$AE$7)/6,IF(AND($M$1=2008,Beregningsark!$AQ36="2005-2012"),'Resultat 2005-2012'!J36*SUM($AA$7:$AE$7)/5,IF(AND($M$1=2009,Beregningsark!$AQ36="2005-2012"),'Resultat 2005-2012'!J36*SUM($AB$7:$AE$7)/4,IF(AND($M$1=2010,Beregningsark!$AQ36="2005-2012"),'Resultat 2005-2012'!J36*SUM($AC$7:$AE$7)/3,IF(AND($M$1=2011,Beregningsark!$AQ36="2005-2012"),'Resultat 2005-2012'!J36*SUM($AD$7:$AE$7)/2,IF(AND($M$1=2012,Beregningsark!$AQ36="2005-2012"),'Resultat 2005-2012'!J36*$AE$7,IF(AND($M$1=2006,Beregningsark!$AQ36="1999-2012"),'Resultat 2005-2012'!J36*SUM($Y$16:$AE$16)/7,IF(AND($M$1=2007,Beregningsark!$AQ36="1999-2012"),'Resultat 2005-2012'!J36*SUM($Z$16:$AE$16)/6,IF(AND($M$1=2008,Beregningsark!$AQ36="1999-2012"),'Resultat 2005-2012'!J36*SUM($AA$16:$AE$16)/5,IF(AND($M$1=2009,Beregningsark!$AQ36="1999-2012"),'Resultat 2005-2012'!J36*SUM($AB$16:$AE$16)/4,IF(AND($M$1=2010,Beregningsark!$AQ36="1999-2012"),'Resultat 2005-2012'!J36*SUM($AC$16:$AE$16)/3,IF(AND($M$1=2011,Beregningsark!$AQ36="1999-2012"),'Resultat 2005-2012'!J36*SUM($AD$16:$AE$16)/2,IF(AND($M$1=2012,Beregningsark!$AQ36="1999-2012"),'Resultat 2005-2012'!J36*$AE$16,""))))))))))))))))</f>
        <v/>
      </c>
      <c r="K36" s="15" t="str">
        <f>IF('Resultat 2005-2012'!$R36="","",IF($M$1=2005,'Resultat 2005-2012'!K36,IF(AND($M$1=2006,Beregningsark!$AQ36="2005-2012"),'Resultat 2005-2012'!K36*SUM($Y$8:$AE$8)/7,IF(AND($M$1=2007,Beregningsark!$AQ36="2005-2012"),'Resultat 2005-2012'!K36*SUM($Z$8:$AE$8)/6,IF(AND($M$1=2008,Beregningsark!$AQ36="2005-2012"),'Resultat 2005-2012'!K36*SUM($AA$8:$AE$8)/5,IF(AND($M$1=2009,Beregningsark!$AQ36="2005-2012"),'Resultat 2005-2012'!K36*SUM($AB$8:$AE$8)/4,IF(AND($M$1=2010,Beregningsark!$AQ36="2005-2012"),'Resultat 2005-2012'!K36*SUM($AC$8:$AE$8)/3,IF(AND($M$1=2011,Beregningsark!$AQ36="2005-2012"),'Resultat 2005-2012'!K36*SUM($AD$8:$AE$8)/2,IF(AND($M$1=2012,Beregningsark!$AQ36="2005-2012"),'Resultat 2005-2012'!K36*$AE$8,IF(AND($M$1=2006,Beregningsark!$AQ36="1999-2012"),'Resultat 2005-2012'!K36*SUM($Y$17:$AE$17)/7,IF(AND($M$1=2007,Beregningsark!$AQ36="1999-2012"),'Resultat 2005-2012'!K36*SUM($Z$17:$AE$17)/6,IF(AND($M$1=2008,Beregningsark!$AQ36="1999-2012"),'Resultat 2005-2012'!K36*SUM($AA$17:$AE$17)/5,IF(AND($M$1=2009,Beregningsark!$AQ36="1999-2012"),'Resultat 2005-2012'!K36*SUM($AB$17:$AE$17)/4,IF(AND($M$1=2010,Beregningsark!$AQ36="1999-2012"),'Resultat 2005-2012'!K36*SUM($AC$17:$AE$17)/3,IF(AND($M$1=2011,Beregningsark!$AQ36="1999-2012"),'Resultat 2005-2012'!K36*SUM($AD$17:$AE$17)/2,IF(AND($M$1=2012,Beregningsark!$AQ36="1999-2012"),'Resultat 2005-2012'!K36*$AE$17,""))))))))))))))))</f>
        <v/>
      </c>
      <c r="L36" s="15" t="str">
        <f>IF('Resultat 2005-2012'!$R36="","",IF($M$1=2005,'Resultat 2005-2012'!L36,IF(AND($M$1=2006,Beregningsark!$AQ36="2005-2012"),'Resultat 2005-2012'!L36*SUM($Y$9:$AE$9)/7,IF(AND($M$1=2007,Beregningsark!$AQ36="2005-2012"),'Resultat 2005-2012'!L36*SUM($Z$9:$AE$9)/6,IF(AND($M$1=2008,Beregningsark!$AQ36="2005-2012"),'Resultat 2005-2012'!L36*SUM($AA$9:$AE$9)/5,IF(AND($M$1=2009,Beregningsark!$AQ36="2005-2012"),'Resultat 2005-2012'!L36*SUM($AB$9:$AE$9)/4,IF(AND($M$1=2010,Beregningsark!$AQ36="2005-2012"),'Resultat 2005-2012'!L36*SUM($AC$9:$AE$9)/3,IF(AND($M$1=2011,Beregningsark!$AQ36="2005-2012"),'Resultat 2005-2012'!L36*SUM($AD$9:$AE$9)/2,IF(AND($M$1=2012,Beregningsark!$AQ36="2005-2012"),'Resultat 2005-2012'!L36*$AE$9,IF(AND($M$1=2006,Beregningsark!$AQ36="1999-2012"),'Resultat 2005-2012'!L36*SUM($Y$18:$AE$18)/7,IF(AND($M$1=2007,Beregningsark!$AQ36="1999-2012"),'Resultat 2005-2012'!L36*SUM($Z$18:$AE$18)/6,IF(AND($M$1=2008,Beregningsark!$AQ36="1999-2012"),'Resultat 2005-2012'!L36*SUM($AA$18:$AE$18)/5,IF(AND($M$1=2009,Beregningsark!$AQ36="1999-2012"),'Resultat 2005-2012'!L36*SUM($AB$18:$AE$18)/4,IF(AND($M$1=2010,Beregningsark!$AQ36="1999-2012"),'Resultat 2005-2012'!L36*SUM($AC$18:$AE$18)/3,IF(AND($M$1=2011,Beregningsark!$AQ36="1999-2012"),'Resultat 2005-2012'!L36*SUM($AD$18:$AE$18)/2,IF(AND($M$1=2012,Beregningsark!$AQ36="1999-2012"),'Resultat 2005-2012'!L36*$AE$18,""))))))))))))))))</f>
        <v/>
      </c>
      <c r="M36" s="15" t="str">
        <f t="shared" si="0"/>
        <v/>
      </c>
      <c r="N36" s="15" t="str">
        <f>IF('Resultat 2005-2012'!$R36="","",IF($M$1=2005,'Resultat 2005-2012'!N36,IF(AND($M$1=2006,Beregningsark!$AQ36="2005-2012"),'Resultat 2005-2012'!N36*SUM($Y$10:$AE$10)/7,IF(AND($M$1=2007,Beregningsark!$AQ36="2005-2012"),'Resultat 2005-2012'!N36*SUM($Z$10:$AE$10)/6,IF(AND($M$1=2008,Beregningsark!$AQ36="2005-2012"),'Resultat 2005-2012'!N36*SUM($AA$10:$AE$10)/5,IF(AND($M$1=2009,Beregningsark!$AQ36="2005-2012"),'Resultat 2005-2012'!N36*SUM($AB$10:$AE$10)/4,IF(AND($M$1=2010,Beregningsark!$AQ36="2005-2012"),'Resultat 2005-2012'!N36*SUM($AC$10:$AE$10)/3,IF(AND($M$1=2011,Beregningsark!$AQ36="2005-2012"),'Resultat 2005-2012'!N36*SUM($AD$10:$AE$10)/2,IF(AND($M$1=2012,Beregningsark!$AQ36="2005-2012"),'Resultat 2005-2012'!N36*$AE$10,IF(AND($M$1=2006,Beregningsark!$AQ36="1999-2012"),'Resultat 2005-2012'!N36*SUM($Y$16:$AE$16)/7,IF(AND($M$1=2007,Beregningsark!$AQ36="1999-2012"),'Resultat 2005-2012'!N36*SUM($Z$16:$AE$16)/6,IF(AND($M$1=2008,Beregningsark!$AQ36="1999-2012"),'Resultat 2005-2012'!N36*SUM($AA$16:$AE$16)/5,IF(AND($M$1=2009,Beregningsark!$AQ36="1999-2012"),'Resultat 2005-2012'!N36*SUM($AB$16:$AE$16)/4,IF(AND($M$1=2010,Beregningsark!$AQ36="1999-2012"),'Resultat 2005-2012'!N36*SUM($AC$16:$AE$16)/3,IF(AND($M$1=2011,Beregningsark!$AQ36="1999-2012"),'Resultat 2005-2012'!N36*SUM($AD$16:$AE$16)/2,IF(AND($M$1=2012,Beregningsark!$AQ36="1999-2012"),'Resultat 2005-2012'!N36*$AE$16,""))))))))))))))))</f>
        <v/>
      </c>
      <c r="O36" s="15" t="str">
        <f>IF('Resultat 2005-2012'!$R36="","",IF($M$1=2005,'Resultat 2005-2012'!O36,IF(AND($M$1=2006,Beregningsark!$AQ36="2005-2012"),'Resultat 2005-2012'!O36*SUM($Y$10:$AE$10)/7,IF(AND($M$1=2007,Beregningsark!$AQ36="2005-2012"),'Resultat 2005-2012'!O36*SUM($Z$10:$AE$10)/6,IF(AND($M$1=2008,Beregningsark!$AQ36="2005-2012"),'Resultat 2005-2012'!O36*SUM($AA$10:$AE$10)/5,IF(AND($M$1=2009,Beregningsark!$AQ36="2005-2012"),'Resultat 2005-2012'!O36*SUM($AB$10:$AE$10)/4,IF(AND($M$1=2010,Beregningsark!$AQ36="2005-2012"),'Resultat 2005-2012'!O36*SUM($AC$10:$AE$10)/3,IF(AND($M$1=2011,Beregningsark!$AQ36="2005-2012"),'Resultat 2005-2012'!O36*SUM($AD$10:$AE$10)/2,IF(AND($M$1=2012,Beregningsark!$AQ36="2005-2012"),'Resultat 2005-2012'!O36*$AE$10,IF(AND($M$1=2006,Beregningsark!$AQ36="1999-2012"),'Resultat 2005-2012'!O36*SUM($Y$16:$AE$16)/7,IF(AND($M$1=2007,Beregningsark!$AQ36="1999-2012"),'Resultat 2005-2012'!O36*SUM($Z$16:$AE$16)/6,IF(AND($M$1=2008,Beregningsark!$AQ36="1999-2012"),'Resultat 2005-2012'!O36*SUM($AA$16:$AE$16)/5,IF(AND($M$1=2009,Beregningsark!$AQ36="1999-2012"),'Resultat 2005-2012'!O36*SUM($AB$16:$AE$16)/4,IF(AND($M$1=2010,Beregningsark!$AQ36="1999-2012"),'Resultat 2005-2012'!O36*SUM($AC$16:$AE$16)/3,IF(AND($M$1=2011,Beregningsark!$AQ36="1999-2012"),'Resultat 2005-2012'!O36*SUM($AD$16:$AE$16)/2,IF(AND($M$1=2012,Beregningsark!$AQ36="1999-2012"),'Resultat 2005-2012'!O36*$AE$16,""))))))))))))))))</f>
        <v/>
      </c>
      <c r="P36" s="15" t="str">
        <f>IF('Resultat 2005-2012'!$R36="","",IF($M$1=2005,'Resultat 2005-2012'!P36,IF(AND($M$1=2006,Beregningsark!$AQ36="2005-2012"),'Resultat 2005-2012'!P36*SUM($Y$11:$AE$11)/7,IF(AND($M$1=2007,Beregningsark!$AQ36="2005-2012"),'Resultat 2005-2012'!P36*SUM($Z$11:$AE$11)/6,IF(AND($M$1=2008,Beregningsark!$AQ36="2005-2012"),'Resultat 2005-2012'!P36*SUM($AA$11:$AE$11)/5,IF(AND($M$1=2009,Beregningsark!$AQ36="2005-2012"),'Resultat 2005-2012'!P36*SUM($AB$11:$AE$11)/4,IF(AND($M$1=2010,Beregningsark!$AQ36="2005-2012"),'Resultat 2005-2012'!P36*SUM($AC$11:$AE$11)/3,IF(AND($M$1=2011,Beregningsark!$AQ36="2005-2012"),'Resultat 2005-2012'!P36*SUM($AD$11:$AE$11)/2,IF(AND($M$1=2012,Beregningsark!$AQ36="2005-2012"),'Resultat 2005-2012'!P36*$AE$11,IF(AND($M$1=2006,Beregningsark!$AQ36="1999-2012"),'Resultat 2005-2012'!P36*SUM($Y$16:$AE$16)/7,IF(AND($M$1=2007,Beregningsark!$AQ36="1999-2012"),'Resultat 2005-2012'!P36*SUM($Z$16:$AE$16)/6,IF(AND($M$1=2008,Beregningsark!$AQ36="1999-2012"),'Resultat 2005-2012'!P36*SUM($AA$16:$AE$16)/5,IF(AND($M$1=2009,Beregningsark!$AQ36="1999-2012"),'Resultat 2005-2012'!P36*SUM($AB$16:$AE$16)/4,IF(AND($M$1=2010,Beregningsark!$AQ36="1999-2012"),'Resultat 2005-2012'!P36*SUM($AC$16:$AE$16)/3,IF(AND($M$1=2011,Beregningsark!$AQ36="1999-2012"),'Resultat 2005-2012'!P36*SUM($AD$16:$AE$16)/2,IF(AND($M$1=2012,Beregningsark!$AQ36="1999-2012"),'Resultat 2005-2012'!P36*$AE$16,""))))))))))))))))</f>
        <v/>
      </c>
      <c r="Q36" s="15" t="str">
        <f t="shared" si="1"/>
        <v/>
      </c>
      <c r="R36" s="17" t="str">
        <f t="shared" si="2"/>
        <v/>
      </c>
    </row>
    <row r="37" spans="1:18" x14ac:dyDescent="0.25">
      <c r="A37" s="4" t="str">
        <f>IF(Inddata!A52="","",Inddata!A52)</f>
        <v/>
      </c>
      <c r="B37" s="4" t="str">
        <f>IF(Inddata!B52="","",Inddata!B52)</f>
        <v/>
      </c>
      <c r="C37" s="4" t="str">
        <f>IF(Inddata!C52="","",Inddata!C52)</f>
        <v/>
      </c>
      <c r="D37" s="4" t="str">
        <f>IF(Inddata!D52="","",Inddata!D52)</f>
        <v/>
      </c>
      <c r="E37" s="4" t="str">
        <f>IF(Inddata!E52="","",Inddata!E52)</f>
        <v/>
      </c>
      <c r="F37" s="4" t="str">
        <f>IF(Inddata!F52="","",Inddata!F52)</f>
        <v/>
      </c>
      <c r="G37" s="4">
        <f>IF(Inddata!G52="","",Inddata!G52)</f>
        <v>0</v>
      </c>
      <c r="H37" s="4" t="str">
        <f>IF(Inddata!H52&gt;0.5,Inddata!H52,"")</f>
        <v/>
      </c>
      <c r="I37" s="4" t="str">
        <f>IF(Inddata!I52="","",Inddata!I52)</f>
        <v/>
      </c>
      <c r="J37" s="15" t="str">
        <f>IF('Resultat 2005-2012'!$R37="","",IF($M$1=2005,'Resultat 2005-2012'!J37,IF(AND($M$1=2006,Beregningsark!$AQ37="2005-2012"),'Resultat 2005-2012'!J37*SUM($Y$7:$AE$7)/7,IF(AND($M$1=2007,Beregningsark!$AQ37="2005-2012"),'Resultat 2005-2012'!J37*SUM($Z$7:$AE$7)/6,IF(AND($M$1=2008,Beregningsark!$AQ37="2005-2012"),'Resultat 2005-2012'!J37*SUM($AA$7:$AE$7)/5,IF(AND($M$1=2009,Beregningsark!$AQ37="2005-2012"),'Resultat 2005-2012'!J37*SUM($AB$7:$AE$7)/4,IF(AND($M$1=2010,Beregningsark!$AQ37="2005-2012"),'Resultat 2005-2012'!J37*SUM($AC$7:$AE$7)/3,IF(AND($M$1=2011,Beregningsark!$AQ37="2005-2012"),'Resultat 2005-2012'!J37*SUM($AD$7:$AE$7)/2,IF(AND($M$1=2012,Beregningsark!$AQ37="2005-2012"),'Resultat 2005-2012'!J37*$AE$7,IF(AND($M$1=2006,Beregningsark!$AQ37="1999-2012"),'Resultat 2005-2012'!J37*SUM($Y$16:$AE$16)/7,IF(AND($M$1=2007,Beregningsark!$AQ37="1999-2012"),'Resultat 2005-2012'!J37*SUM($Z$16:$AE$16)/6,IF(AND($M$1=2008,Beregningsark!$AQ37="1999-2012"),'Resultat 2005-2012'!J37*SUM($AA$16:$AE$16)/5,IF(AND($M$1=2009,Beregningsark!$AQ37="1999-2012"),'Resultat 2005-2012'!J37*SUM($AB$16:$AE$16)/4,IF(AND($M$1=2010,Beregningsark!$AQ37="1999-2012"),'Resultat 2005-2012'!J37*SUM($AC$16:$AE$16)/3,IF(AND($M$1=2011,Beregningsark!$AQ37="1999-2012"),'Resultat 2005-2012'!J37*SUM($AD$16:$AE$16)/2,IF(AND($M$1=2012,Beregningsark!$AQ37="1999-2012"),'Resultat 2005-2012'!J37*$AE$16,""))))))))))))))))</f>
        <v/>
      </c>
      <c r="K37" s="15" t="str">
        <f>IF('Resultat 2005-2012'!$R37="","",IF($M$1=2005,'Resultat 2005-2012'!K37,IF(AND($M$1=2006,Beregningsark!$AQ37="2005-2012"),'Resultat 2005-2012'!K37*SUM($Y$8:$AE$8)/7,IF(AND($M$1=2007,Beregningsark!$AQ37="2005-2012"),'Resultat 2005-2012'!K37*SUM($Z$8:$AE$8)/6,IF(AND($M$1=2008,Beregningsark!$AQ37="2005-2012"),'Resultat 2005-2012'!K37*SUM($AA$8:$AE$8)/5,IF(AND($M$1=2009,Beregningsark!$AQ37="2005-2012"),'Resultat 2005-2012'!K37*SUM($AB$8:$AE$8)/4,IF(AND($M$1=2010,Beregningsark!$AQ37="2005-2012"),'Resultat 2005-2012'!K37*SUM($AC$8:$AE$8)/3,IF(AND($M$1=2011,Beregningsark!$AQ37="2005-2012"),'Resultat 2005-2012'!K37*SUM($AD$8:$AE$8)/2,IF(AND($M$1=2012,Beregningsark!$AQ37="2005-2012"),'Resultat 2005-2012'!K37*$AE$8,IF(AND($M$1=2006,Beregningsark!$AQ37="1999-2012"),'Resultat 2005-2012'!K37*SUM($Y$17:$AE$17)/7,IF(AND($M$1=2007,Beregningsark!$AQ37="1999-2012"),'Resultat 2005-2012'!K37*SUM($Z$17:$AE$17)/6,IF(AND($M$1=2008,Beregningsark!$AQ37="1999-2012"),'Resultat 2005-2012'!K37*SUM($AA$17:$AE$17)/5,IF(AND($M$1=2009,Beregningsark!$AQ37="1999-2012"),'Resultat 2005-2012'!K37*SUM($AB$17:$AE$17)/4,IF(AND($M$1=2010,Beregningsark!$AQ37="1999-2012"),'Resultat 2005-2012'!K37*SUM($AC$17:$AE$17)/3,IF(AND($M$1=2011,Beregningsark!$AQ37="1999-2012"),'Resultat 2005-2012'!K37*SUM($AD$17:$AE$17)/2,IF(AND($M$1=2012,Beregningsark!$AQ37="1999-2012"),'Resultat 2005-2012'!K37*$AE$17,""))))))))))))))))</f>
        <v/>
      </c>
      <c r="L37" s="15" t="str">
        <f>IF('Resultat 2005-2012'!$R37="","",IF($M$1=2005,'Resultat 2005-2012'!L37,IF(AND($M$1=2006,Beregningsark!$AQ37="2005-2012"),'Resultat 2005-2012'!L37*SUM($Y$9:$AE$9)/7,IF(AND($M$1=2007,Beregningsark!$AQ37="2005-2012"),'Resultat 2005-2012'!L37*SUM($Z$9:$AE$9)/6,IF(AND($M$1=2008,Beregningsark!$AQ37="2005-2012"),'Resultat 2005-2012'!L37*SUM($AA$9:$AE$9)/5,IF(AND($M$1=2009,Beregningsark!$AQ37="2005-2012"),'Resultat 2005-2012'!L37*SUM($AB$9:$AE$9)/4,IF(AND($M$1=2010,Beregningsark!$AQ37="2005-2012"),'Resultat 2005-2012'!L37*SUM($AC$9:$AE$9)/3,IF(AND($M$1=2011,Beregningsark!$AQ37="2005-2012"),'Resultat 2005-2012'!L37*SUM($AD$9:$AE$9)/2,IF(AND($M$1=2012,Beregningsark!$AQ37="2005-2012"),'Resultat 2005-2012'!L37*$AE$9,IF(AND($M$1=2006,Beregningsark!$AQ37="1999-2012"),'Resultat 2005-2012'!L37*SUM($Y$18:$AE$18)/7,IF(AND($M$1=2007,Beregningsark!$AQ37="1999-2012"),'Resultat 2005-2012'!L37*SUM($Z$18:$AE$18)/6,IF(AND($M$1=2008,Beregningsark!$AQ37="1999-2012"),'Resultat 2005-2012'!L37*SUM($AA$18:$AE$18)/5,IF(AND($M$1=2009,Beregningsark!$AQ37="1999-2012"),'Resultat 2005-2012'!L37*SUM($AB$18:$AE$18)/4,IF(AND($M$1=2010,Beregningsark!$AQ37="1999-2012"),'Resultat 2005-2012'!L37*SUM($AC$18:$AE$18)/3,IF(AND($M$1=2011,Beregningsark!$AQ37="1999-2012"),'Resultat 2005-2012'!L37*SUM($AD$18:$AE$18)/2,IF(AND($M$1=2012,Beregningsark!$AQ37="1999-2012"),'Resultat 2005-2012'!L37*$AE$18,""))))))))))))))))</f>
        <v/>
      </c>
      <c r="M37" s="15" t="str">
        <f t="shared" si="0"/>
        <v/>
      </c>
      <c r="N37" s="15" t="str">
        <f>IF('Resultat 2005-2012'!$R37="","",IF($M$1=2005,'Resultat 2005-2012'!N37,IF(AND($M$1=2006,Beregningsark!$AQ37="2005-2012"),'Resultat 2005-2012'!N37*SUM($Y$10:$AE$10)/7,IF(AND($M$1=2007,Beregningsark!$AQ37="2005-2012"),'Resultat 2005-2012'!N37*SUM($Z$10:$AE$10)/6,IF(AND($M$1=2008,Beregningsark!$AQ37="2005-2012"),'Resultat 2005-2012'!N37*SUM($AA$10:$AE$10)/5,IF(AND($M$1=2009,Beregningsark!$AQ37="2005-2012"),'Resultat 2005-2012'!N37*SUM($AB$10:$AE$10)/4,IF(AND($M$1=2010,Beregningsark!$AQ37="2005-2012"),'Resultat 2005-2012'!N37*SUM($AC$10:$AE$10)/3,IF(AND($M$1=2011,Beregningsark!$AQ37="2005-2012"),'Resultat 2005-2012'!N37*SUM($AD$10:$AE$10)/2,IF(AND($M$1=2012,Beregningsark!$AQ37="2005-2012"),'Resultat 2005-2012'!N37*$AE$10,IF(AND($M$1=2006,Beregningsark!$AQ37="1999-2012"),'Resultat 2005-2012'!N37*SUM($Y$16:$AE$16)/7,IF(AND($M$1=2007,Beregningsark!$AQ37="1999-2012"),'Resultat 2005-2012'!N37*SUM($Z$16:$AE$16)/6,IF(AND($M$1=2008,Beregningsark!$AQ37="1999-2012"),'Resultat 2005-2012'!N37*SUM($AA$16:$AE$16)/5,IF(AND($M$1=2009,Beregningsark!$AQ37="1999-2012"),'Resultat 2005-2012'!N37*SUM($AB$16:$AE$16)/4,IF(AND($M$1=2010,Beregningsark!$AQ37="1999-2012"),'Resultat 2005-2012'!N37*SUM($AC$16:$AE$16)/3,IF(AND($M$1=2011,Beregningsark!$AQ37="1999-2012"),'Resultat 2005-2012'!N37*SUM($AD$16:$AE$16)/2,IF(AND($M$1=2012,Beregningsark!$AQ37="1999-2012"),'Resultat 2005-2012'!N37*$AE$16,""))))))))))))))))</f>
        <v/>
      </c>
      <c r="O37" s="15" t="str">
        <f>IF('Resultat 2005-2012'!$R37="","",IF($M$1=2005,'Resultat 2005-2012'!O37,IF(AND($M$1=2006,Beregningsark!$AQ37="2005-2012"),'Resultat 2005-2012'!O37*SUM($Y$10:$AE$10)/7,IF(AND($M$1=2007,Beregningsark!$AQ37="2005-2012"),'Resultat 2005-2012'!O37*SUM($Z$10:$AE$10)/6,IF(AND($M$1=2008,Beregningsark!$AQ37="2005-2012"),'Resultat 2005-2012'!O37*SUM($AA$10:$AE$10)/5,IF(AND($M$1=2009,Beregningsark!$AQ37="2005-2012"),'Resultat 2005-2012'!O37*SUM($AB$10:$AE$10)/4,IF(AND($M$1=2010,Beregningsark!$AQ37="2005-2012"),'Resultat 2005-2012'!O37*SUM($AC$10:$AE$10)/3,IF(AND($M$1=2011,Beregningsark!$AQ37="2005-2012"),'Resultat 2005-2012'!O37*SUM($AD$10:$AE$10)/2,IF(AND($M$1=2012,Beregningsark!$AQ37="2005-2012"),'Resultat 2005-2012'!O37*$AE$10,IF(AND($M$1=2006,Beregningsark!$AQ37="1999-2012"),'Resultat 2005-2012'!O37*SUM($Y$16:$AE$16)/7,IF(AND($M$1=2007,Beregningsark!$AQ37="1999-2012"),'Resultat 2005-2012'!O37*SUM($Z$16:$AE$16)/6,IF(AND($M$1=2008,Beregningsark!$AQ37="1999-2012"),'Resultat 2005-2012'!O37*SUM($AA$16:$AE$16)/5,IF(AND($M$1=2009,Beregningsark!$AQ37="1999-2012"),'Resultat 2005-2012'!O37*SUM($AB$16:$AE$16)/4,IF(AND($M$1=2010,Beregningsark!$AQ37="1999-2012"),'Resultat 2005-2012'!O37*SUM($AC$16:$AE$16)/3,IF(AND($M$1=2011,Beregningsark!$AQ37="1999-2012"),'Resultat 2005-2012'!O37*SUM($AD$16:$AE$16)/2,IF(AND($M$1=2012,Beregningsark!$AQ37="1999-2012"),'Resultat 2005-2012'!O37*$AE$16,""))))))))))))))))</f>
        <v/>
      </c>
      <c r="P37" s="15" t="str">
        <f>IF('Resultat 2005-2012'!$R37="","",IF($M$1=2005,'Resultat 2005-2012'!P37,IF(AND($M$1=2006,Beregningsark!$AQ37="2005-2012"),'Resultat 2005-2012'!P37*SUM($Y$11:$AE$11)/7,IF(AND($M$1=2007,Beregningsark!$AQ37="2005-2012"),'Resultat 2005-2012'!P37*SUM($Z$11:$AE$11)/6,IF(AND($M$1=2008,Beregningsark!$AQ37="2005-2012"),'Resultat 2005-2012'!P37*SUM($AA$11:$AE$11)/5,IF(AND($M$1=2009,Beregningsark!$AQ37="2005-2012"),'Resultat 2005-2012'!P37*SUM($AB$11:$AE$11)/4,IF(AND($M$1=2010,Beregningsark!$AQ37="2005-2012"),'Resultat 2005-2012'!P37*SUM($AC$11:$AE$11)/3,IF(AND($M$1=2011,Beregningsark!$AQ37="2005-2012"),'Resultat 2005-2012'!P37*SUM($AD$11:$AE$11)/2,IF(AND($M$1=2012,Beregningsark!$AQ37="2005-2012"),'Resultat 2005-2012'!P37*$AE$11,IF(AND($M$1=2006,Beregningsark!$AQ37="1999-2012"),'Resultat 2005-2012'!P37*SUM($Y$16:$AE$16)/7,IF(AND($M$1=2007,Beregningsark!$AQ37="1999-2012"),'Resultat 2005-2012'!P37*SUM($Z$16:$AE$16)/6,IF(AND($M$1=2008,Beregningsark!$AQ37="1999-2012"),'Resultat 2005-2012'!P37*SUM($AA$16:$AE$16)/5,IF(AND($M$1=2009,Beregningsark!$AQ37="1999-2012"),'Resultat 2005-2012'!P37*SUM($AB$16:$AE$16)/4,IF(AND($M$1=2010,Beregningsark!$AQ37="1999-2012"),'Resultat 2005-2012'!P37*SUM($AC$16:$AE$16)/3,IF(AND($M$1=2011,Beregningsark!$AQ37="1999-2012"),'Resultat 2005-2012'!P37*SUM($AD$16:$AE$16)/2,IF(AND($M$1=2012,Beregningsark!$AQ37="1999-2012"),'Resultat 2005-2012'!P37*$AE$16,""))))))))))))))))</f>
        <v/>
      </c>
      <c r="Q37" s="15" t="str">
        <f t="shared" si="1"/>
        <v/>
      </c>
      <c r="R37" s="17" t="str">
        <f t="shared" si="2"/>
        <v/>
      </c>
    </row>
    <row r="38" spans="1:18" x14ac:dyDescent="0.25">
      <c r="A38" s="4" t="str">
        <f>IF(Inddata!A53="","",Inddata!A53)</f>
        <v/>
      </c>
      <c r="B38" s="4" t="str">
        <f>IF(Inddata!B53="","",Inddata!B53)</f>
        <v/>
      </c>
      <c r="C38" s="4" t="str">
        <f>IF(Inddata!C53="","",Inddata!C53)</f>
        <v/>
      </c>
      <c r="D38" s="4" t="str">
        <f>IF(Inddata!D53="","",Inddata!D53)</f>
        <v/>
      </c>
      <c r="E38" s="4" t="str">
        <f>IF(Inddata!E53="","",Inddata!E53)</f>
        <v/>
      </c>
      <c r="F38" s="4" t="str">
        <f>IF(Inddata!F53="","",Inddata!F53)</f>
        <v/>
      </c>
      <c r="G38" s="4">
        <f>IF(Inddata!G53="","",Inddata!G53)</f>
        <v>0</v>
      </c>
      <c r="H38" s="4" t="str">
        <f>IF(Inddata!H53&gt;0.5,Inddata!H53,"")</f>
        <v/>
      </c>
      <c r="I38" s="4" t="str">
        <f>IF(Inddata!I53="","",Inddata!I53)</f>
        <v/>
      </c>
      <c r="J38" s="15" t="str">
        <f>IF('Resultat 2005-2012'!$R38="","",IF($M$1=2005,'Resultat 2005-2012'!J38,IF(AND($M$1=2006,Beregningsark!$AQ38="2005-2012"),'Resultat 2005-2012'!J38*SUM($Y$7:$AE$7)/7,IF(AND($M$1=2007,Beregningsark!$AQ38="2005-2012"),'Resultat 2005-2012'!J38*SUM($Z$7:$AE$7)/6,IF(AND($M$1=2008,Beregningsark!$AQ38="2005-2012"),'Resultat 2005-2012'!J38*SUM($AA$7:$AE$7)/5,IF(AND($M$1=2009,Beregningsark!$AQ38="2005-2012"),'Resultat 2005-2012'!J38*SUM($AB$7:$AE$7)/4,IF(AND($M$1=2010,Beregningsark!$AQ38="2005-2012"),'Resultat 2005-2012'!J38*SUM($AC$7:$AE$7)/3,IF(AND($M$1=2011,Beregningsark!$AQ38="2005-2012"),'Resultat 2005-2012'!J38*SUM($AD$7:$AE$7)/2,IF(AND($M$1=2012,Beregningsark!$AQ38="2005-2012"),'Resultat 2005-2012'!J38*$AE$7,IF(AND($M$1=2006,Beregningsark!$AQ38="1999-2012"),'Resultat 2005-2012'!J38*SUM($Y$16:$AE$16)/7,IF(AND($M$1=2007,Beregningsark!$AQ38="1999-2012"),'Resultat 2005-2012'!J38*SUM($Z$16:$AE$16)/6,IF(AND($M$1=2008,Beregningsark!$AQ38="1999-2012"),'Resultat 2005-2012'!J38*SUM($AA$16:$AE$16)/5,IF(AND($M$1=2009,Beregningsark!$AQ38="1999-2012"),'Resultat 2005-2012'!J38*SUM($AB$16:$AE$16)/4,IF(AND($M$1=2010,Beregningsark!$AQ38="1999-2012"),'Resultat 2005-2012'!J38*SUM($AC$16:$AE$16)/3,IF(AND($M$1=2011,Beregningsark!$AQ38="1999-2012"),'Resultat 2005-2012'!J38*SUM($AD$16:$AE$16)/2,IF(AND($M$1=2012,Beregningsark!$AQ38="1999-2012"),'Resultat 2005-2012'!J38*$AE$16,""))))))))))))))))</f>
        <v/>
      </c>
      <c r="K38" s="15" t="str">
        <f>IF('Resultat 2005-2012'!$R38="","",IF($M$1=2005,'Resultat 2005-2012'!K38,IF(AND($M$1=2006,Beregningsark!$AQ38="2005-2012"),'Resultat 2005-2012'!K38*SUM($Y$8:$AE$8)/7,IF(AND($M$1=2007,Beregningsark!$AQ38="2005-2012"),'Resultat 2005-2012'!K38*SUM($Z$8:$AE$8)/6,IF(AND($M$1=2008,Beregningsark!$AQ38="2005-2012"),'Resultat 2005-2012'!K38*SUM($AA$8:$AE$8)/5,IF(AND($M$1=2009,Beregningsark!$AQ38="2005-2012"),'Resultat 2005-2012'!K38*SUM($AB$8:$AE$8)/4,IF(AND($M$1=2010,Beregningsark!$AQ38="2005-2012"),'Resultat 2005-2012'!K38*SUM($AC$8:$AE$8)/3,IF(AND($M$1=2011,Beregningsark!$AQ38="2005-2012"),'Resultat 2005-2012'!K38*SUM($AD$8:$AE$8)/2,IF(AND($M$1=2012,Beregningsark!$AQ38="2005-2012"),'Resultat 2005-2012'!K38*$AE$8,IF(AND($M$1=2006,Beregningsark!$AQ38="1999-2012"),'Resultat 2005-2012'!K38*SUM($Y$17:$AE$17)/7,IF(AND($M$1=2007,Beregningsark!$AQ38="1999-2012"),'Resultat 2005-2012'!K38*SUM($Z$17:$AE$17)/6,IF(AND($M$1=2008,Beregningsark!$AQ38="1999-2012"),'Resultat 2005-2012'!K38*SUM($AA$17:$AE$17)/5,IF(AND($M$1=2009,Beregningsark!$AQ38="1999-2012"),'Resultat 2005-2012'!K38*SUM($AB$17:$AE$17)/4,IF(AND($M$1=2010,Beregningsark!$AQ38="1999-2012"),'Resultat 2005-2012'!K38*SUM($AC$17:$AE$17)/3,IF(AND($M$1=2011,Beregningsark!$AQ38="1999-2012"),'Resultat 2005-2012'!K38*SUM($AD$17:$AE$17)/2,IF(AND($M$1=2012,Beregningsark!$AQ38="1999-2012"),'Resultat 2005-2012'!K38*$AE$17,""))))))))))))))))</f>
        <v/>
      </c>
      <c r="L38" s="15" t="str">
        <f>IF('Resultat 2005-2012'!$R38="","",IF($M$1=2005,'Resultat 2005-2012'!L38,IF(AND($M$1=2006,Beregningsark!$AQ38="2005-2012"),'Resultat 2005-2012'!L38*SUM($Y$9:$AE$9)/7,IF(AND($M$1=2007,Beregningsark!$AQ38="2005-2012"),'Resultat 2005-2012'!L38*SUM($Z$9:$AE$9)/6,IF(AND($M$1=2008,Beregningsark!$AQ38="2005-2012"),'Resultat 2005-2012'!L38*SUM($AA$9:$AE$9)/5,IF(AND($M$1=2009,Beregningsark!$AQ38="2005-2012"),'Resultat 2005-2012'!L38*SUM($AB$9:$AE$9)/4,IF(AND($M$1=2010,Beregningsark!$AQ38="2005-2012"),'Resultat 2005-2012'!L38*SUM($AC$9:$AE$9)/3,IF(AND($M$1=2011,Beregningsark!$AQ38="2005-2012"),'Resultat 2005-2012'!L38*SUM($AD$9:$AE$9)/2,IF(AND($M$1=2012,Beregningsark!$AQ38="2005-2012"),'Resultat 2005-2012'!L38*$AE$9,IF(AND($M$1=2006,Beregningsark!$AQ38="1999-2012"),'Resultat 2005-2012'!L38*SUM($Y$18:$AE$18)/7,IF(AND($M$1=2007,Beregningsark!$AQ38="1999-2012"),'Resultat 2005-2012'!L38*SUM($Z$18:$AE$18)/6,IF(AND($M$1=2008,Beregningsark!$AQ38="1999-2012"),'Resultat 2005-2012'!L38*SUM($AA$18:$AE$18)/5,IF(AND($M$1=2009,Beregningsark!$AQ38="1999-2012"),'Resultat 2005-2012'!L38*SUM($AB$18:$AE$18)/4,IF(AND($M$1=2010,Beregningsark!$AQ38="1999-2012"),'Resultat 2005-2012'!L38*SUM($AC$18:$AE$18)/3,IF(AND($M$1=2011,Beregningsark!$AQ38="1999-2012"),'Resultat 2005-2012'!L38*SUM($AD$18:$AE$18)/2,IF(AND($M$1=2012,Beregningsark!$AQ38="1999-2012"),'Resultat 2005-2012'!L38*$AE$18,""))))))))))))))))</f>
        <v/>
      </c>
      <c r="M38" s="15" t="str">
        <f t="shared" si="0"/>
        <v/>
      </c>
      <c r="N38" s="15" t="str">
        <f>IF('Resultat 2005-2012'!$R38="","",IF($M$1=2005,'Resultat 2005-2012'!N38,IF(AND($M$1=2006,Beregningsark!$AQ38="2005-2012"),'Resultat 2005-2012'!N38*SUM($Y$10:$AE$10)/7,IF(AND($M$1=2007,Beregningsark!$AQ38="2005-2012"),'Resultat 2005-2012'!N38*SUM($Z$10:$AE$10)/6,IF(AND($M$1=2008,Beregningsark!$AQ38="2005-2012"),'Resultat 2005-2012'!N38*SUM($AA$10:$AE$10)/5,IF(AND($M$1=2009,Beregningsark!$AQ38="2005-2012"),'Resultat 2005-2012'!N38*SUM($AB$10:$AE$10)/4,IF(AND($M$1=2010,Beregningsark!$AQ38="2005-2012"),'Resultat 2005-2012'!N38*SUM($AC$10:$AE$10)/3,IF(AND($M$1=2011,Beregningsark!$AQ38="2005-2012"),'Resultat 2005-2012'!N38*SUM($AD$10:$AE$10)/2,IF(AND($M$1=2012,Beregningsark!$AQ38="2005-2012"),'Resultat 2005-2012'!N38*$AE$10,IF(AND($M$1=2006,Beregningsark!$AQ38="1999-2012"),'Resultat 2005-2012'!N38*SUM($Y$16:$AE$16)/7,IF(AND($M$1=2007,Beregningsark!$AQ38="1999-2012"),'Resultat 2005-2012'!N38*SUM($Z$16:$AE$16)/6,IF(AND($M$1=2008,Beregningsark!$AQ38="1999-2012"),'Resultat 2005-2012'!N38*SUM($AA$16:$AE$16)/5,IF(AND($M$1=2009,Beregningsark!$AQ38="1999-2012"),'Resultat 2005-2012'!N38*SUM($AB$16:$AE$16)/4,IF(AND($M$1=2010,Beregningsark!$AQ38="1999-2012"),'Resultat 2005-2012'!N38*SUM($AC$16:$AE$16)/3,IF(AND($M$1=2011,Beregningsark!$AQ38="1999-2012"),'Resultat 2005-2012'!N38*SUM($AD$16:$AE$16)/2,IF(AND($M$1=2012,Beregningsark!$AQ38="1999-2012"),'Resultat 2005-2012'!N38*$AE$16,""))))))))))))))))</f>
        <v/>
      </c>
      <c r="O38" s="15" t="str">
        <f>IF('Resultat 2005-2012'!$R38="","",IF($M$1=2005,'Resultat 2005-2012'!O38,IF(AND($M$1=2006,Beregningsark!$AQ38="2005-2012"),'Resultat 2005-2012'!O38*SUM($Y$10:$AE$10)/7,IF(AND($M$1=2007,Beregningsark!$AQ38="2005-2012"),'Resultat 2005-2012'!O38*SUM($Z$10:$AE$10)/6,IF(AND($M$1=2008,Beregningsark!$AQ38="2005-2012"),'Resultat 2005-2012'!O38*SUM($AA$10:$AE$10)/5,IF(AND($M$1=2009,Beregningsark!$AQ38="2005-2012"),'Resultat 2005-2012'!O38*SUM($AB$10:$AE$10)/4,IF(AND($M$1=2010,Beregningsark!$AQ38="2005-2012"),'Resultat 2005-2012'!O38*SUM($AC$10:$AE$10)/3,IF(AND($M$1=2011,Beregningsark!$AQ38="2005-2012"),'Resultat 2005-2012'!O38*SUM($AD$10:$AE$10)/2,IF(AND($M$1=2012,Beregningsark!$AQ38="2005-2012"),'Resultat 2005-2012'!O38*$AE$10,IF(AND($M$1=2006,Beregningsark!$AQ38="1999-2012"),'Resultat 2005-2012'!O38*SUM($Y$16:$AE$16)/7,IF(AND($M$1=2007,Beregningsark!$AQ38="1999-2012"),'Resultat 2005-2012'!O38*SUM($Z$16:$AE$16)/6,IF(AND($M$1=2008,Beregningsark!$AQ38="1999-2012"),'Resultat 2005-2012'!O38*SUM($AA$16:$AE$16)/5,IF(AND($M$1=2009,Beregningsark!$AQ38="1999-2012"),'Resultat 2005-2012'!O38*SUM($AB$16:$AE$16)/4,IF(AND($M$1=2010,Beregningsark!$AQ38="1999-2012"),'Resultat 2005-2012'!O38*SUM($AC$16:$AE$16)/3,IF(AND($M$1=2011,Beregningsark!$AQ38="1999-2012"),'Resultat 2005-2012'!O38*SUM($AD$16:$AE$16)/2,IF(AND($M$1=2012,Beregningsark!$AQ38="1999-2012"),'Resultat 2005-2012'!O38*$AE$16,""))))))))))))))))</f>
        <v/>
      </c>
      <c r="P38" s="15" t="str">
        <f>IF('Resultat 2005-2012'!$R38="","",IF($M$1=2005,'Resultat 2005-2012'!P38,IF(AND($M$1=2006,Beregningsark!$AQ38="2005-2012"),'Resultat 2005-2012'!P38*SUM($Y$11:$AE$11)/7,IF(AND($M$1=2007,Beregningsark!$AQ38="2005-2012"),'Resultat 2005-2012'!P38*SUM($Z$11:$AE$11)/6,IF(AND($M$1=2008,Beregningsark!$AQ38="2005-2012"),'Resultat 2005-2012'!P38*SUM($AA$11:$AE$11)/5,IF(AND($M$1=2009,Beregningsark!$AQ38="2005-2012"),'Resultat 2005-2012'!P38*SUM($AB$11:$AE$11)/4,IF(AND($M$1=2010,Beregningsark!$AQ38="2005-2012"),'Resultat 2005-2012'!P38*SUM($AC$11:$AE$11)/3,IF(AND($M$1=2011,Beregningsark!$AQ38="2005-2012"),'Resultat 2005-2012'!P38*SUM($AD$11:$AE$11)/2,IF(AND($M$1=2012,Beregningsark!$AQ38="2005-2012"),'Resultat 2005-2012'!P38*$AE$11,IF(AND($M$1=2006,Beregningsark!$AQ38="1999-2012"),'Resultat 2005-2012'!P38*SUM($Y$16:$AE$16)/7,IF(AND($M$1=2007,Beregningsark!$AQ38="1999-2012"),'Resultat 2005-2012'!P38*SUM($Z$16:$AE$16)/6,IF(AND($M$1=2008,Beregningsark!$AQ38="1999-2012"),'Resultat 2005-2012'!P38*SUM($AA$16:$AE$16)/5,IF(AND($M$1=2009,Beregningsark!$AQ38="1999-2012"),'Resultat 2005-2012'!P38*SUM($AB$16:$AE$16)/4,IF(AND($M$1=2010,Beregningsark!$AQ38="1999-2012"),'Resultat 2005-2012'!P38*SUM($AC$16:$AE$16)/3,IF(AND($M$1=2011,Beregningsark!$AQ38="1999-2012"),'Resultat 2005-2012'!P38*SUM($AD$16:$AE$16)/2,IF(AND($M$1=2012,Beregningsark!$AQ38="1999-2012"),'Resultat 2005-2012'!P38*$AE$16,""))))))))))))))))</f>
        <v/>
      </c>
      <c r="Q38" s="15" t="str">
        <f t="shared" si="1"/>
        <v/>
      </c>
      <c r="R38" s="17" t="str">
        <f t="shared" si="2"/>
        <v/>
      </c>
    </row>
    <row r="39" spans="1:18" x14ac:dyDescent="0.25">
      <c r="A39" s="4" t="str">
        <f>IF(Inddata!A54="","",Inddata!A54)</f>
        <v/>
      </c>
      <c r="B39" s="4" t="str">
        <f>IF(Inddata!B54="","",Inddata!B54)</f>
        <v/>
      </c>
      <c r="C39" s="4" t="str">
        <f>IF(Inddata!C54="","",Inddata!C54)</f>
        <v/>
      </c>
      <c r="D39" s="4" t="str">
        <f>IF(Inddata!D54="","",Inddata!D54)</f>
        <v/>
      </c>
      <c r="E39" s="4" t="str">
        <f>IF(Inddata!E54="","",Inddata!E54)</f>
        <v/>
      </c>
      <c r="F39" s="4" t="str">
        <f>IF(Inddata!F54="","",Inddata!F54)</f>
        <v/>
      </c>
      <c r="G39" s="4">
        <f>IF(Inddata!G54="","",Inddata!G54)</f>
        <v>0</v>
      </c>
      <c r="H39" s="4" t="str">
        <f>IF(Inddata!H54&gt;0.5,Inddata!H54,"")</f>
        <v/>
      </c>
      <c r="I39" s="4" t="str">
        <f>IF(Inddata!I54="","",Inddata!I54)</f>
        <v/>
      </c>
      <c r="J39" s="15" t="str">
        <f>IF('Resultat 2005-2012'!$R39="","",IF($M$1=2005,'Resultat 2005-2012'!J39,IF(AND($M$1=2006,Beregningsark!$AQ39="2005-2012"),'Resultat 2005-2012'!J39*SUM($Y$7:$AE$7)/7,IF(AND($M$1=2007,Beregningsark!$AQ39="2005-2012"),'Resultat 2005-2012'!J39*SUM($Z$7:$AE$7)/6,IF(AND($M$1=2008,Beregningsark!$AQ39="2005-2012"),'Resultat 2005-2012'!J39*SUM($AA$7:$AE$7)/5,IF(AND($M$1=2009,Beregningsark!$AQ39="2005-2012"),'Resultat 2005-2012'!J39*SUM($AB$7:$AE$7)/4,IF(AND($M$1=2010,Beregningsark!$AQ39="2005-2012"),'Resultat 2005-2012'!J39*SUM($AC$7:$AE$7)/3,IF(AND($M$1=2011,Beregningsark!$AQ39="2005-2012"),'Resultat 2005-2012'!J39*SUM($AD$7:$AE$7)/2,IF(AND($M$1=2012,Beregningsark!$AQ39="2005-2012"),'Resultat 2005-2012'!J39*$AE$7,IF(AND($M$1=2006,Beregningsark!$AQ39="1999-2012"),'Resultat 2005-2012'!J39*SUM($Y$16:$AE$16)/7,IF(AND($M$1=2007,Beregningsark!$AQ39="1999-2012"),'Resultat 2005-2012'!J39*SUM($Z$16:$AE$16)/6,IF(AND($M$1=2008,Beregningsark!$AQ39="1999-2012"),'Resultat 2005-2012'!J39*SUM($AA$16:$AE$16)/5,IF(AND($M$1=2009,Beregningsark!$AQ39="1999-2012"),'Resultat 2005-2012'!J39*SUM($AB$16:$AE$16)/4,IF(AND($M$1=2010,Beregningsark!$AQ39="1999-2012"),'Resultat 2005-2012'!J39*SUM($AC$16:$AE$16)/3,IF(AND($M$1=2011,Beregningsark!$AQ39="1999-2012"),'Resultat 2005-2012'!J39*SUM($AD$16:$AE$16)/2,IF(AND($M$1=2012,Beregningsark!$AQ39="1999-2012"),'Resultat 2005-2012'!J39*$AE$16,""))))))))))))))))</f>
        <v/>
      </c>
      <c r="K39" s="15" t="str">
        <f>IF('Resultat 2005-2012'!$R39="","",IF($M$1=2005,'Resultat 2005-2012'!K39,IF(AND($M$1=2006,Beregningsark!$AQ39="2005-2012"),'Resultat 2005-2012'!K39*SUM($Y$8:$AE$8)/7,IF(AND($M$1=2007,Beregningsark!$AQ39="2005-2012"),'Resultat 2005-2012'!K39*SUM($Z$8:$AE$8)/6,IF(AND($M$1=2008,Beregningsark!$AQ39="2005-2012"),'Resultat 2005-2012'!K39*SUM($AA$8:$AE$8)/5,IF(AND($M$1=2009,Beregningsark!$AQ39="2005-2012"),'Resultat 2005-2012'!K39*SUM($AB$8:$AE$8)/4,IF(AND($M$1=2010,Beregningsark!$AQ39="2005-2012"),'Resultat 2005-2012'!K39*SUM($AC$8:$AE$8)/3,IF(AND($M$1=2011,Beregningsark!$AQ39="2005-2012"),'Resultat 2005-2012'!K39*SUM($AD$8:$AE$8)/2,IF(AND($M$1=2012,Beregningsark!$AQ39="2005-2012"),'Resultat 2005-2012'!K39*$AE$8,IF(AND($M$1=2006,Beregningsark!$AQ39="1999-2012"),'Resultat 2005-2012'!K39*SUM($Y$17:$AE$17)/7,IF(AND($M$1=2007,Beregningsark!$AQ39="1999-2012"),'Resultat 2005-2012'!K39*SUM($Z$17:$AE$17)/6,IF(AND($M$1=2008,Beregningsark!$AQ39="1999-2012"),'Resultat 2005-2012'!K39*SUM($AA$17:$AE$17)/5,IF(AND($M$1=2009,Beregningsark!$AQ39="1999-2012"),'Resultat 2005-2012'!K39*SUM($AB$17:$AE$17)/4,IF(AND($M$1=2010,Beregningsark!$AQ39="1999-2012"),'Resultat 2005-2012'!K39*SUM($AC$17:$AE$17)/3,IF(AND($M$1=2011,Beregningsark!$AQ39="1999-2012"),'Resultat 2005-2012'!K39*SUM($AD$17:$AE$17)/2,IF(AND($M$1=2012,Beregningsark!$AQ39="1999-2012"),'Resultat 2005-2012'!K39*$AE$17,""))))))))))))))))</f>
        <v/>
      </c>
      <c r="L39" s="15" t="str">
        <f>IF('Resultat 2005-2012'!$R39="","",IF($M$1=2005,'Resultat 2005-2012'!L39,IF(AND($M$1=2006,Beregningsark!$AQ39="2005-2012"),'Resultat 2005-2012'!L39*SUM($Y$9:$AE$9)/7,IF(AND($M$1=2007,Beregningsark!$AQ39="2005-2012"),'Resultat 2005-2012'!L39*SUM($Z$9:$AE$9)/6,IF(AND($M$1=2008,Beregningsark!$AQ39="2005-2012"),'Resultat 2005-2012'!L39*SUM($AA$9:$AE$9)/5,IF(AND($M$1=2009,Beregningsark!$AQ39="2005-2012"),'Resultat 2005-2012'!L39*SUM($AB$9:$AE$9)/4,IF(AND($M$1=2010,Beregningsark!$AQ39="2005-2012"),'Resultat 2005-2012'!L39*SUM($AC$9:$AE$9)/3,IF(AND($M$1=2011,Beregningsark!$AQ39="2005-2012"),'Resultat 2005-2012'!L39*SUM($AD$9:$AE$9)/2,IF(AND($M$1=2012,Beregningsark!$AQ39="2005-2012"),'Resultat 2005-2012'!L39*$AE$9,IF(AND($M$1=2006,Beregningsark!$AQ39="1999-2012"),'Resultat 2005-2012'!L39*SUM($Y$18:$AE$18)/7,IF(AND($M$1=2007,Beregningsark!$AQ39="1999-2012"),'Resultat 2005-2012'!L39*SUM($Z$18:$AE$18)/6,IF(AND($M$1=2008,Beregningsark!$AQ39="1999-2012"),'Resultat 2005-2012'!L39*SUM($AA$18:$AE$18)/5,IF(AND($M$1=2009,Beregningsark!$AQ39="1999-2012"),'Resultat 2005-2012'!L39*SUM($AB$18:$AE$18)/4,IF(AND($M$1=2010,Beregningsark!$AQ39="1999-2012"),'Resultat 2005-2012'!L39*SUM($AC$18:$AE$18)/3,IF(AND($M$1=2011,Beregningsark!$AQ39="1999-2012"),'Resultat 2005-2012'!L39*SUM($AD$18:$AE$18)/2,IF(AND($M$1=2012,Beregningsark!$AQ39="1999-2012"),'Resultat 2005-2012'!L39*$AE$18,""))))))))))))))))</f>
        <v/>
      </c>
      <c r="M39" s="15" t="str">
        <f t="shared" si="0"/>
        <v/>
      </c>
      <c r="N39" s="15" t="str">
        <f>IF('Resultat 2005-2012'!$R39="","",IF($M$1=2005,'Resultat 2005-2012'!N39,IF(AND($M$1=2006,Beregningsark!$AQ39="2005-2012"),'Resultat 2005-2012'!N39*SUM($Y$10:$AE$10)/7,IF(AND($M$1=2007,Beregningsark!$AQ39="2005-2012"),'Resultat 2005-2012'!N39*SUM($Z$10:$AE$10)/6,IF(AND($M$1=2008,Beregningsark!$AQ39="2005-2012"),'Resultat 2005-2012'!N39*SUM($AA$10:$AE$10)/5,IF(AND($M$1=2009,Beregningsark!$AQ39="2005-2012"),'Resultat 2005-2012'!N39*SUM($AB$10:$AE$10)/4,IF(AND($M$1=2010,Beregningsark!$AQ39="2005-2012"),'Resultat 2005-2012'!N39*SUM($AC$10:$AE$10)/3,IF(AND($M$1=2011,Beregningsark!$AQ39="2005-2012"),'Resultat 2005-2012'!N39*SUM($AD$10:$AE$10)/2,IF(AND($M$1=2012,Beregningsark!$AQ39="2005-2012"),'Resultat 2005-2012'!N39*$AE$10,IF(AND($M$1=2006,Beregningsark!$AQ39="1999-2012"),'Resultat 2005-2012'!N39*SUM($Y$16:$AE$16)/7,IF(AND($M$1=2007,Beregningsark!$AQ39="1999-2012"),'Resultat 2005-2012'!N39*SUM($Z$16:$AE$16)/6,IF(AND($M$1=2008,Beregningsark!$AQ39="1999-2012"),'Resultat 2005-2012'!N39*SUM($AA$16:$AE$16)/5,IF(AND($M$1=2009,Beregningsark!$AQ39="1999-2012"),'Resultat 2005-2012'!N39*SUM($AB$16:$AE$16)/4,IF(AND($M$1=2010,Beregningsark!$AQ39="1999-2012"),'Resultat 2005-2012'!N39*SUM($AC$16:$AE$16)/3,IF(AND($M$1=2011,Beregningsark!$AQ39="1999-2012"),'Resultat 2005-2012'!N39*SUM($AD$16:$AE$16)/2,IF(AND($M$1=2012,Beregningsark!$AQ39="1999-2012"),'Resultat 2005-2012'!N39*$AE$16,""))))))))))))))))</f>
        <v/>
      </c>
      <c r="O39" s="15" t="str">
        <f>IF('Resultat 2005-2012'!$R39="","",IF($M$1=2005,'Resultat 2005-2012'!O39,IF(AND($M$1=2006,Beregningsark!$AQ39="2005-2012"),'Resultat 2005-2012'!O39*SUM($Y$10:$AE$10)/7,IF(AND($M$1=2007,Beregningsark!$AQ39="2005-2012"),'Resultat 2005-2012'!O39*SUM($Z$10:$AE$10)/6,IF(AND($M$1=2008,Beregningsark!$AQ39="2005-2012"),'Resultat 2005-2012'!O39*SUM($AA$10:$AE$10)/5,IF(AND($M$1=2009,Beregningsark!$AQ39="2005-2012"),'Resultat 2005-2012'!O39*SUM($AB$10:$AE$10)/4,IF(AND($M$1=2010,Beregningsark!$AQ39="2005-2012"),'Resultat 2005-2012'!O39*SUM($AC$10:$AE$10)/3,IF(AND($M$1=2011,Beregningsark!$AQ39="2005-2012"),'Resultat 2005-2012'!O39*SUM($AD$10:$AE$10)/2,IF(AND($M$1=2012,Beregningsark!$AQ39="2005-2012"),'Resultat 2005-2012'!O39*$AE$10,IF(AND($M$1=2006,Beregningsark!$AQ39="1999-2012"),'Resultat 2005-2012'!O39*SUM($Y$16:$AE$16)/7,IF(AND($M$1=2007,Beregningsark!$AQ39="1999-2012"),'Resultat 2005-2012'!O39*SUM($Z$16:$AE$16)/6,IF(AND($M$1=2008,Beregningsark!$AQ39="1999-2012"),'Resultat 2005-2012'!O39*SUM($AA$16:$AE$16)/5,IF(AND($M$1=2009,Beregningsark!$AQ39="1999-2012"),'Resultat 2005-2012'!O39*SUM($AB$16:$AE$16)/4,IF(AND($M$1=2010,Beregningsark!$AQ39="1999-2012"),'Resultat 2005-2012'!O39*SUM($AC$16:$AE$16)/3,IF(AND($M$1=2011,Beregningsark!$AQ39="1999-2012"),'Resultat 2005-2012'!O39*SUM($AD$16:$AE$16)/2,IF(AND($M$1=2012,Beregningsark!$AQ39="1999-2012"),'Resultat 2005-2012'!O39*$AE$16,""))))))))))))))))</f>
        <v/>
      </c>
      <c r="P39" s="15" t="str">
        <f>IF('Resultat 2005-2012'!$R39="","",IF($M$1=2005,'Resultat 2005-2012'!P39,IF(AND($M$1=2006,Beregningsark!$AQ39="2005-2012"),'Resultat 2005-2012'!P39*SUM($Y$11:$AE$11)/7,IF(AND($M$1=2007,Beregningsark!$AQ39="2005-2012"),'Resultat 2005-2012'!P39*SUM($Z$11:$AE$11)/6,IF(AND($M$1=2008,Beregningsark!$AQ39="2005-2012"),'Resultat 2005-2012'!P39*SUM($AA$11:$AE$11)/5,IF(AND($M$1=2009,Beregningsark!$AQ39="2005-2012"),'Resultat 2005-2012'!P39*SUM($AB$11:$AE$11)/4,IF(AND($M$1=2010,Beregningsark!$AQ39="2005-2012"),'Resultat 2005-2012'!P39*SUM($AC$11:$AE$11)/3,IF(AND($M$1=2011,Beregningsark!$AQ39="2005-2012"),'Resultat 2005-2012'!P39*SUM($AD$11:$AE$11)/2,IF(AND($M$1=2012,Beregningsark!$AQ39="2005-2012"),'Resultat 2005-2012'!P39*$AE$11,IF(AND($M$1=2006,Beregningsark!$AQ39="1999-2012"),'Resultat 2005-2012'!P39*SUM($Y$16:$AE$16)/7,IF(AND($M$1=2007,Beregningsark!$AQ39="1999-2012"),'Resultat 2005-2012'!P39*SUM($Z$16:$AE$16)/6,IF(AND($M$1=2008,Beregningsark!$AQ39="1999-2012"),'Resultat 2005-2012'!P39*SUM($AA$16:$AE$16)/5,IF(AND($M$1=2009,Beregningsark!$AQ39="1999-2012"),'Resultat 2005-2012'!P39*SUM($AB$16:$AE$16)/4,IF(AND($M$1=2010,Beregningsark!$AQ39="1999-2012"),'Resultat 2005-2012'!P39*SUM($AC$16:$AE$16)/3,IF(AND($M$1=2011,Beregningsark!$AQ39="1999-2012"),'Resultat 2005-2012'!P39*SUM($AD$16:$AE$16)/2,IF(AND($M$1=2012,Beregningsark!$AQ39="1999-2012"),'Resultat 2005-2012'!P39*$AE$16,""))))))))))))))))</f>
        <v/>
      </c>
      <c r="Q39" s="15" t="str">
        <f t="shared" si="1"/>
        <v/>
      </c>
      <c r="R39" s="17" t="str">
        <f t="shared" si="2"/>
        <v/>
      </c>
    </row>
    <row r="40" spans="1:18" x14ac:dyDescent="0.25">
      <c r="A40" s="4" t="str">
        <f>IF(Inddata!A55="","",Inddata!A55)</f>
        <v/>
      </c>
      <c r="B40" s="4" t="str">
        <f>IF(Inddata!B55="","",Inddata!B55)</f>
        <v/>
      </c>
      <c r="C40" s="4" t="str">
        <f>IF(Inddata!C55="","",Inddata!C55)</f>
        <v/>
      </c>
      <c r="D40" s="4" t="str">
        <f>IF(Inddata!D55="","",Inddata!D55)</f>
        <v/>
      </c>
      <c r="E40" s="4" t="str">
        <f>IF(Inddata!E55="","",Inddata!E55)</f>
        <v/>
      </c>
      <c r="F40" s="4" t="str">
        <f>IF(Inddata!F55="","",Inddata!F55)</f>
        <v/>
      </c>
      <c r="G40" s="4">
        <f>IF(Inddata!G55="","",Inddata!G55)</f>
        <v>0</v>
      </c>
      <c r="H40" s="4" t="str">
        <f>IF(Inddata!H55&gt;0.5,Inddata!H55,"")</f>
        <v/>
      </c>
      <c r="I40" s="4" t="str">
        <f>IF(Inddata!I55="","",Inddata!I55)</f>
        <v/>
      </c>
      <c r="J40" s="15" t="str">
        <f>IF('Resultat 2005-2012'!$R40="","",IF($M$1=2005,'Resultat 2005-2012'!J40,IF(AND($M$1=2006,Beregningsark!$AQ40="2005-2012"),'Resultat 2005-2012'!J40*SUM($Y$7:$AE$7)/7,IF(AND($M$1=2007,Beregningsark!$AQ40="2005-2012"),'Resultat 2005-2012'!J40*SUM($Z$7:$AE$7)/6,IF(AND($M$1=2008,Beregningsark!$AQ40="2005-2012"),'Resultat 2005-2012'!J40*SUM($AA$7:$AE$7)/5,IF(AND($M$1=2009,Beregningsark!$AQ40="2005-2012"),'Resultat 2005-2012'!J40*SUM($AB$7:$AE$7)/4,IF(AND($M$1=2010,Beregningsark!$AQ40="2005-2012"),'Resultat 2005-2012'!J40*SUM($AC$7:$AE$7)/3,IF(AND($M$1=2011,Beregningsark!$AQ40="2005-2012"),'Resultat 2005-2012'!J40*SUM($AD$7:$AE$7)/2,IF(AND($M$1=2012,Beregningsark!$AQ40="2005-2012"),'Resultat 2005-2012'!J40*$AE$7,IF(AND($M$1=2006,Beregningsark!$AQ40="1999-2012"),'Resultat 2005-2012'!J40*SUM($Y$16:$AE$16)/7,IF(AND($M$1=2007,Beregningsark!$AQ40="1999-2012"),'Resultat 2005-2012'!J40*SUM($Z$16:$AE$16)/6,IF(AND($M$1=2008,Beregningsark!$AQ40="1999-2012"),'Resultat 2005-2012'!J40*SUM($AA$16:$AE$16)/5,IF(AND($M$1=2009,Beregningsark!$AQ40="1999-2012"),'Resultat 2005-2012'!J40*SUM($AB$16:$AE$16)/4,IF(AND($M$1=2010,Beregningsark!$AQ40="1999-2012"),'Resultat 2005-2012'!J40*SUM($AC$16:$AE$16)/3,IF(AND($M$1=2011,Beregningsark!$AQ40="1999-2012"),'Resultat 2005-2012'!J40*SUM($AD$16:$AE$16)/2,IF(AND($M$1=2012,Beregningsark!$AQ40="1999-2012"),'Resultat 2005-2012'!J40*$AE$16,""))))))))))))))))</f>
        <v/>
      </c>
      <c r="K40" s="15" t="str">
        <f>IF('Resultat 2005-2012'!$R40="","",IF($M$1=2005,'Resultat 2005-2012'!K40,IF(AND($M$1=2006,Beregningsark!$AQ40="2005-2012"),'Resultat 2005-2012'!K40*SUM($Y$8:$AE$8)/7,IF(AND($M$1=2007,Beregningsark!$AQ40="2005-2012"),'Resultat 2005-2012'!K40*SUM($Z$8:$AE$8)/6,IF(AND($M$1=2008,Beregningsark!$AQ40="2005-2012"),'Resultat 2005-2012'!K40*SUM($AA$8:$AE$8)/5,IF(AND($M$1=2009,Beregningsark!$AQ40="2005-2012"),'Resultat 2005-2012'!K40*SUM($AB$8:$AE$8)/4,IF(AND($M$1=2010,Beregningsark!$AQ40="2005-2012"),'Resultat 2005-2012'!K40*SUM($AC$8:$AE$8)/3,IF(AND($M$1=2011,Beregningsark!$AQ40="2005-2012"),'Resultat 2005-2012'!K40*SUM($AD$8:$AE$8)/2,IF(AND($M$1=2012,Beregningsark!$AQ40="2005-2012"),'Resultat 2005-2012'!K40*$AE$8,IF(AND($M$1=2006,Beregningsark!$AQ40="1999-2012"),'Resultat 2005-2012'!K40*SUM($Y$17:$AE$17)/7,IF(AND($M$1=2007,Beregningsark!$AQ40="1999-2012"),'Resultat 2005-2012'!K40*SUM($Z$17:$AE$17)/6,IF(AND($M$1=2008,Beregningsark!$AQ40="1999-2012"),'Resultat 2005-2012'!K40*SUM($AA$17:$AE$17)/5,IF(AND($M$1=2009,Beregningsark!$AQ40="1999-2012"),'Resultat 2005-2012'!K40*SUM($AB$17:$AE$17)/4,IF(AND($M$1=2010,Beregningsark!$AQ40="1999-2012"),'Resultat 2005-2012'!K40*SUM($AC$17:$AE$17)/3,IF(AND($M$1=2011,Beregningsark!$AQ40="1999-2012"),'Resultat 2005-2012'!K40*SUM($AD$17:$AE$17)/2,IF(AND($M$1=2012,Beregningsark!$AQ40="1999-2012"),'Resultat 2005-2012'!K40*$AE$17,""))))))))))))))))</f>
        <v/>
      </c>
      <c r="L40" s="15" t="str">
        <f>IF('Resultat 2005-2012'!$R40="","",IF($M$1=2005,'Resultat 2005-2012'!L40,IF(AND($M$1=2006,Beregningsark!$AQ40="2005-2012"),'Resultat 2005-2012'!L40*SUM($Y$9:$AE$9)/7,IF(AND($M$1=2007,Beregningsark!$AQ40="2005-2012"),'Resultat 2005-2012'!L40*SUM($Z$9:$AE$9)/6,IF(AND($M$1=2008,Beregningsark!$AQ40="2005-2012"),'Resultat 2005-2012'!L40*SUM($AA$9:$AE$9)/5,IF(AND($M$1=2009,Beregningsark!$AQ40="2005-2012"),'Resultat 2005-2012'!L40*SUM($AB$9:$AE$9)/4,IF(AND($M$1=2010,Beregningsark!$AQ40="2005-2012"),'Resultat 2005-2012'!L40*SUM($AC$9:$AE$9)/3,IF(AND($M$1=2011,Beregningsark!$AQ40="2005-2012"),'Resultat 2005-2012'!L40*SUM($AD$9:$AE$9)/2,IF(AND($M$1=2012,Beregningsark!$AQ40="2005-2012"),'Resultat 2005-2012'!L40*$AE$9,IF(AND($M$1=2006,Beregningsark!$AQ40="1999-2012"),'Resultat 2005-2012'!L40*SUM($Y$18:$AE$18)/7,IF(AND($M$1=2007,Beregningsark!$AQ40="1999-2012"),'Resultat 2005-2012'!L40*SUM($Z$18:$AE$18)/6,IF(AND($M$1=2008,Beregningsark!$AQ40="1999-2012"),'Resultat 2005-2012'!L40*SUM($AA$18:$AE$18)/5,IF(AND($M$1=2009,Beregningsark!$AQ40="1999-2012"),'Resultat 2005-2012'!L40*SUM($AB$18:$AE$18)/4,IF(AND($M$1=2010,Beregningsark!$AQ40="1999-2012"),'Resultat 2005-2012'!L40*SUM($AC$18:$AE$18)/3,IF(AND($M$1=2011,Beregningsark!$AQ40="1999-2012"),'Resultat 2005-2012'!L40*SUM($AD$18:$AE$18)/2,IF(AND($M$1=2012,Beregningsark!$AQ40="1999-2012"),'Resultat 2005-2012'!L40*$AE$18,""))))))))))))))))</f>
        <v/>
      </c>
      <c r="M40" s="15" t="str">
        <f t="shared" si="0"/>
        <v/>
      </c>
      <c r="N40" s="15" t="str">
        <f>IF('Resultat 2005-2012'!$R40="","",IF($M$1=2005,'Resultat 2005-2012'!N40,IF(AND($M$1=2006,Beregningsark!$AQ40="2005-2012"),'Resultat 2005-2012'!N40*SUM($Y$10:$AE$10)/7,IF(AND($M$1=2007,Beregningsark!$AQ40="2005-2012"),'Resultat 2005-2012'!N40*SUM($Z$10:$AE$10)/6,IF(AND($M$1=2008,Beregningsark!$AQ40="2005-2012"),'Resultat 2005-2012'!N40*SUM($AA$10:$AE$10)/5,IF(AND($M$1=2009,Beregningsark!$AQ40="2005-2012"),'Resultat 2005-2012'!N40*SUM($AB$10:$AE$10)/4,IF(AND($M$1=2010,Beregningsark!$AQ40="2005-2012"),'Resultat 2005-2012'!N40*SUM($AC$10:$AE$10)/3,IF(AND($M$1=2011,Beregningsark!$AQ40="2005-2012"),'Resultat 2005-2012'!N40*SUM($AD$10:$AE$10)/2,IF(AND($M$1=2012,Beregningsark!$AQ40="2005-2012"),'Resultat 2005-2012'!N40*$AE$10,IF(AND($M$1=2006,Beregningsark!$AQ40="1999-2012"),'Resultat 2005-2012'!N40*SUM($Y$16:$AE$16)/7,IF(AND($M$1=2007,Beregningsark!$AQ40="1999-2012"),'Resultat 2005-2012'!N40*SUM($Z$16:$AE$16)/6,IF(AND($M$1=2008,Beregningsark!$AQ40="1999-2012"),'Resultat 2005-2012'!N40*SUM($AA$16:$AE$16)/5,IF(AND($M$1=2009,Beregningsark!$AQ40="1999-2012"),'Resultat 2005-2012'!N40*SUM($AB$16:$AE$16)/4,IF(AND($M$1=2010,Beregningsark!$AQ40="1999-2012"),'Resultat 2005-2012'!N40*SUM($AC$16:$AE$16)/3,IF(AND($M$1=2011,Beregningsark!$AQ40="1999-2012"),'Resultat 2005-2012'!N40*SUM($AD$16:$AE$16)/2,IF(AND($M$1=2012,Beregningsark!$AQ40="1999-2012"),'Resultat 2005-2012'!N40*$AE$16,""))))))))))))))))</f>
        <v/>
      </c>
      <c r="O40" s="15" t="str">
        <f>IF('Resultat 2005-2012'!$R40="","",IF($M$1=2005,'Resultat 2005-2012'!O40,IF(AND($M$1=2006,Beregningsark!$AQ40="2005-2012"),'Resultat 2005-2012'!O40*SUM($Y$10:$AE$10)/7,IF(AND($M$1=2007,Beregningsark!$AQ40="2005-2012"),'Resultat 2005-2012'!O40*SUM($Z$10:$AE$10)/6,IF(AND($M$1=2008,Beregningsark!$AQ40="2005-2012"),'Resultat 2005-2012'!O40*SUM($AA$10:$AE$10)/5,IF(AND($M$1=2009,Beregningsark!$AQ40="2005-2012"),'Resultat 2005-2012'!O40*SUM($AB$10:$AE$10)/4,IF(AND($M$1=2010,Beregningsark!$AQ40="2005-2012"),'Resultat 2005-2012'!O40*SUM($AC$10:$AE$10)/3,IF(AND($M$1=2011,Beregningsark!$AQ40="2005-2012"),'Resultat 2005-2012'!O40*SUM($AD$10:$AE$10)/2,IF(AND($M$1=2012,Beregningsark!$AQ40="2005-2012"),'Resultat 2005-2012'!O40*$AE$10,IF(AND($M$1=2006,Beregningsark!$AQ40="1999-2012"),'Resultat 2005-2012'!O40*SUM($Y$16:$AE$16)/7,IF(AND($M$1=2007,Beregningsark!$AQ40="1999-2012"),'Resultat 2005-2012'!O40*SUM($Z$16:$AE$16)/6,IF(AND($M$1=2008,Beregningsark!$AQ40="1999-2012"),'Resultat 2005-2012'!O40*SUM($AA$16:$AE$16)/5,IF(AND($M$1=2009,Beregningsark!$AQ40="1999-2012"),'Resultat 2005-2012'!O40*SUM($AB$16:$AE$16)/4,IF(AND($M$1=2010,Beregningsark!$AQ40="1999-2012"),'Resultat 2005-2012'!O40*SUM($AC$16:$AE$16)/3,IF(AND($M$1=2011,Beregningsark!$AQ40="1999-2012"),'Resultat 2005-2012'!O40*SUM($AD$16:$AE$16)/2,IF(AND($M$1=2012,Beregningsark!$AQ40="1999-2012"),'Resultat 2005-2012'!O40*$AE$16,""))))))))))))))))</f>
        <v/>
      </c>
      <c r="P40" s="15" t="str">
        <f>IF('Resultat 2005-2012'!$R40="","",IF($M$1=2005,'Resultat 2005-2012'!P40,IF(AND($M$1=2006,Beregningsark!$AQ40="2005-2012"),'Resultat 2005-2012'!P40*SUM($Y$11:$AE$11)/7,IF(AND($M$1=2007,Beregningsark!$AQ40="2005-2012"),'Resultat 2005-2012'!P40*SUM($Z$11:$AE$11)/6,IF(AND($M$1=2008,Beregningsark!$AQ40="2005-2012"),'Resultat 2005-2012'!P40*SUM($AA$11:$AE$11)/5,IF(AND($M$1=2009,Beregningsark!$AQ40="2005-2012"),'Resultat 2005-2012'!P40*SUM($AB$11:$AE$11)/4,IF(AND($M$1=2010,Beregningsark!$AQ40="2005-2012"),'Resultat 2005-2012'!P40*SUM($AC$11:$AE$11)/3,IF(AND($M$1=2011,Beregningsark!$AQ40="2005-2012"),'Resultat 2005-2012'!P40*SUM($AD$11:$AE$11)/2,IF(AND($M$1=2012,Beregningsark!$AQ40="2005-2012"),'Resultat 2005-2012'!P40*$AE$11,IF(AND($M$1=2006,Beregningsark!$AQ40="1999-2012"),'Resultat 2005-2012'!P40*SUM($Y$16:$AE$16)/7,IF(AND($M$1=2007,Beregningsark!$AQ40="1999-2012"),'Resultat 2005-2012'!P40*SUM($Z$16:$AE$16)/6,IF(AND($M$1=2008,Beregningsark!$AQ40="1999-2012"),'Resultat 2005-2012'!P40*SUM($AA$16:$AE$16)/5,IF(AND($M$1=2009,Beregningsark!$AQ40="1999-2012"),'Resultat 2005-2012'!P40*SUM($AB$16:$AE$16)/4,IF(AND($M$1=2010,Beregningsark!$AQ40="1999-2012"),'Resultat 2005-2012'!P40*SUM($AC$16:$AE$16)/3,IF(AND($M$1=2011,Beregningsark!$AQ40="1999-2012"),'Resultat 2005-2012'!P40*SUM($AD$16:$AE$16)/2,IF(AND($M$1=2012,Beregningsark!$AQ40="1999-2012"),'Resultat 2005-2012'!P40*$AE$16,""))))))))))))))))</f>
        <v/>
      </c>
      <c r="Q40" s="15" t="str">
        <f t="shared" si="1"/>
        <v/>
      </c>
      <c r="R40" s="17" t="str">
        <f t="shared" si="2"/>
        <v/>
      </c>
    </row>
    <row r="41" spans="1:18" x14ac:dyDescent="0.25">
      <c r="A41" s="4" t="str">
        <f>IF(Inddata!A56="","",Inddata!A56)</f>
        <v/>
      </c>
      <c r="B41" s="4" t="str">
        <f>IF(Inddata!B56="","",Inddata!B56)</f>
        <v/>
      </c>
      <c r="C41" s="4" t="str">
        <f>IF(Inddata!C56="","",Inddata!C56)</f>
        <v/>
      </c>
      <c r="D41" s="4" t="str">
        <f>IF(Inddata!D56="","",Inddata!D56)</f>
        <v/>
      </c>
      <c r="E41" s="4" t="str">
        <f>IF(Inddata!E56="","",Inddata!E56)</f>
        <v/>
      </c>
      <c r="F41" s="4" t="str">
        <f>IF(Inddata!F56="","",Inddata!F56)</f>
        <v/>
      </c>
      <c r="G41" s="4">
        <f>IF(Inddata!G56="","",Inddata!G56)</f>
        <v>0</v>
      </c>
      <c r="H41" s="4" t="str">
        <f>IF(Inddata!H56&gt;0.5,Inddata!H56,"")</f>
        <v/>
      </c>
      <c r="I41" s="4" t="str">
        <f>IF(Inddata!I56="","",Inddata!I56)</f>
        <v/>
      </c>
      <c r="J41" s="15" t="str">
        <f>IF('Resultat 2005-2012'!$R41="","",IF($M$1=2005,'Resultat 2005-2012'!J41,IF(AND($M$1=2006,Beregningsark!$AQ41="2005-2012"),'Resultat 2005-2012'!J41*SUM($Y$7:$AE$7)/7,IF(AND($M$1=2007,Beregningsark!$AQ41="2005-2012"),'Resultat 2005-2012'!J41*SUM($Z$7:$AE$7)/6,IF(AND($M$1=2008,Beregningsark!$AQ41="2005-2012"),'Resultat 2005-2012'!J41*SUM($AA$7:$AE$7)/5,IF(AND($M$1=2009,Beregningsark!$AQ41="2005-2012"),'Resultat 2005-2012'!J41*SUM($AB$7:$AE$7)/4,IF(AND($M$1=2010,Beregningsark!$AQ41="2005-2012"),'Resultat 2005-2012'!J41*SUM($AC$7:$AE$7)/3,IF(AND($M$1=2011,Beregningsark!$AQ41="2005-2012"),'Resultat 2005-2012'!J41*SUM($AD$7:$AE$7)/2,IF(AND($M$1=2012,Beregningsark!$AQ41="2005-2012"),'Resultat 2005-2012'!J41*$AE$7,IF(AND($M$1=2006,Beregningsark!$AQ41="1999-2012"),'Resultat 2005-2012'!J41*SUM($Y$16:$AE$16)/7,IF(AND($M$1=2007,Beregningsark!$AQ41="1999-2012"),'Resultat 2005-2012'!J41*SUM($Z$16:$AE$16)/6,IF(AND($M$1=2008,Beregningsark!$AQ41="1999-2012"),'Resultat 2005-2012'!J41*SUM($AA$16:$AE$16)/5,IF(AND($M$1=2009,Beregningsark!$AQ41="1999-2012"),'Resultat 2005-2012'!J41*SUM($AB$16:$AE$16)/4,IF(AND($M$1=2010,Beregningsark!$AQ41="1999-2012"),'Resultat 2005-2012'!J41*SUM($AC$16:$AE$16)/3,IF(AND($M$1=2011,Beregningsark!$AQ41="1999-2012"),'Resultat 2005-2012'!J41*SUM($AD$16:$AE$16)/2,IF(AND($M$1=2012,Beregningsark!$AQ41="1999-2012"),'Resultat 2005-2012'!J41*$AE$16,""))))))))))))))))</f>
        <v/>
      </c>
      <c r="K41" s="15" t="str">
        <f>IF('Resultat 2005-2012'!$R41="","",IF($M$1=2005,'Resultat 2005-2012'!K41,IF(AND($M$1=2006,Beregningsark!$AQ41="2005-2012"),'Resultat 2005-2012'!K41*SUM($Y$8:$AE$8)/7,IF(AND($M$1=2007,Beregningsark!$AQ41="2005-2012"),'Resultat 2005-2012'!K41*SUM($Z$8:$AE$8)/6,IF(AND($M$1=2008,Beregningsark!$AQ41="2005-2012"),'Resultat 2005-2012'!K41*SUM($AA$8:$AE$8)/5,IF(AND($M$1=2009,Beregningsark!$AQ41="2005-2012"),'Resultat 2005-2012'!K41*SUM($AB$8:$AE$8)/4,IF(AND($M$1=2010,Beregningsark!$AQ41="2005-2012"),'Resultat 2005-2012'!K41*SUM($AC$8:$AE$8)/3,IF(AND($M$1=2011,Beregningsark!$AQ41="2005-2012"),'Resultat 2005-2012'!K41*SUM($AD$8:$AE$8)/2,IF(AND($M$1=2012,Beregningsark!$AQ41="2005-2012"),'Resultat 2005-2012'!K41*$AE$8,IF(AND($M$1=2006,Beregningsark!$AQ41="1999-2012"),'Resultat 2005-2012'!K41*SUM($Y$17:$AE$17)/7,IF(AND($M$1=2007,Beregningsark!$AQ41="1999-2012"),'Resultat 2005-2012'!K41*SUM($Z$17:$AE$17)/6,IF(AND($M$1=2008,Beregningsark!$AQ41="1999-2012"),'Resultat 2005-2012'!K41*SUM($AA$17:$AE$17)/5,IF(AND($M$1=2009,Beregningsark!$AQ41="1999-2012"),'Resultat 2005-2012'!K41*SUM($AB$17:$AE$17)/4,IF(AND($M$1=2010,Beregningsark!$AQ41="1999-2012"),'Resultat 2005-2012'!K41*SUM($AC$17:$AE$17)/3,IF(AND($M$1=2011,Beregningsark!$AQ41="1999-2012"),'Resultat 2005-2012'!K41*SUM($AD$17:$AE$17)/2,IF(AND($M$1=2012,Beregningsark!$AQ41="1999-2012"),'Resultat 2005-2012'!K41*$AE$17,""))))))))))))))))</f>
        <v/>
      </c>
      <c r="L41" s="15" t="str">
        <f>IF('Resultat 2005-2012'!$R41="","",IF($M$1=2005,'Resultat 2005-2012'!L41,IF(AND($M$1=2006,Beregningsark!$AQ41="2005-2012"),'Resultat 2005-2012'!L41*SUM($Y$9:$AE$9)/7,IF(AND($M$1=2007,Beregningsark!$AQ41="2005-2012"),'Resultat 2005-2012'!L41*SUM($Z$9:$AE$9)/6,IF(AND($M$1=2008,Beregningsark!$AQ41="2005-2012"),'Resultat 2005-2012'!L41*SUM($AA$9:$AE$9)/5,IF(AND($M$1=2009,Beregningsark!$AQ41="2005-2012"),'Resultat 2005-2012'!L41*SUM($AB$9:$AE$9)/4,IF(AND($M$1=2010,Beregningsark!$AQ41="2005-2012"),'Resultat 2005-2012'!L41*SUM($AC$9:$AE$9)/3,IF(AND($M$1=2011,Beregningsark!$AQ41="2005-2012"),'Resultat 2005-2012'!L41*SUM($AD$9:$AE$9)/2,IF(AND($M$1=2012,Beregningsark!$AQ41="2005-2012"),'Resultat 2005-2012'!L41*$AE$9,IF(AND($M$1=2006,Beregningsark!$AQ41="1999-2012"),'Resultat 2005-2012'!L41*SUM($Y$18:$AE$18)/7,IF(AND($M$1=2007,Beregningsark!$AQ41="1999-2012"),'Resultat 2005-2012'!L41*SUM($Z$18:$AE$18)/6,IF(AND($M$1=2008,Beregningsark!$AQ41="1999-2012"),'Resultat 2005-2012'!L41*SUM($AA$18:$AE$18)/5,IF(AND($M$1=2009,Beregningsark!$AQ41="1999-2012"),'Resultat 2005-2012'!L41*SUM($AB$18:$AE$18)/4,IF(AND($M$1=2010,Beregningsark!$AQ41="1999-2012"),'Resultat 2005-2012'!L41*SUM($AC$18:$AE$18)/3,IF(AND($M$1=2011,Beregningsark!$AQ41="1999-2012"),'Resultat 2005-2012'!L41*SUM($AD$18:$AE$18)/2,IF(AND($M$1=2012,Beregningsark!$AQ41="1999-2012"),'Resultat 2005-2012'!L41*$AE$18,""))))))))))))))))</f>
        <v/>
      </c>
      <c r="M41" s="15" t="str">
        <f t="shared" si="0"/>
        <v/>
      </c>
      <c r="N41" s="15" t="str">
        <f>IF('Resultat 2005-2012'!$R41="","",IF($M$1=2005,'Resultat 2005-2012'!N41,IF(AND($M$1=2006,Beregningsark!$AQ41="2005-2012"),'Resultat 2005-2012'!N41*SUM($Y$10:$AE$10)/7,IF(AND($M$1=2007,Beregningsark!$AQ41="2005-2012"),'Resultat 2005-2012'!N41*SUM($Z$10:$AE$10)/6,IF(AND($M$1=2008,Beregningsark!$AQ41="2005-2012"),'Resultat 2005-2012'!N41*SUM($AA$10:$AE$10)/5,IF(AND($M$1=2009,Beregningsark!$AQ41="2005-2012"),'Resultat 2005-2012'!N41*SUM($AB$10:$AE$10)/4,IF(AND($M$1=2010,Beregningsark!$AQ41="2005-2012"),'Resultat 2005-2012'!N41*SUM($AC$10:$AE$10)/3,IF(AND($M$1=2011,Beregningsark!$AQ41="2005-2012"),'Resultat 2005-2012'!N41*SUM($AD$10:$AE$10)/2,IF(AND($M$1=2012,Beregningsark!$AQ41="2005-2012"),'Resultat 2005-2012'!N41*$AE$10,IF(AND($M$1=2006,Beregningsark!$AQ41="1999-2012"),'Resultat 2005-2012'!N41*SUM($Y$16:$AE$16)/7,IF(AND($M$1=2007,Beregningsark!$AQ41="1999-2012"),'Resultat 2005-2012'!N41*SUM($Z$16:$AE$16)/6,IF(AND($M$1=2008,Beregningsark!$AQ41="1999-2012"),'Resultat 2005-2012'!N41*SUM($AA$16:$AE$16)/5,IF(AND($M$1=2009,Beregningsark!$AQ41="1999-2012"),'Resultat 2005-2012'!N41*SUM($AB$16:$AE$16)/4,IF(AND($M$1=2010,Beregningsark!$AQ41="1999-2012"),'Resultat 2005-2012'!N41*SUM($AC$16:$AE$16)/3,IF(AND($M$1=2011,Beregningsark!$AQ41="1999-2012"),'Resultat 2005-2012'!N41*SUM($AD$16:$AE$16)/2,IF(AND($M$1=2012,Beregningsark!$AQ41="1999-2012"),'Resultat 2005-2012'!N41*$AE$16,""))))))))))))))))</f>
        <v/>
      </c>
      <c r="O41" s="15" t="str">
        <f>IF('Resultat 2005-2012'!$R41="","",IF($M$1=2005,'Resultat 2005-2012'!O41,IF(AND($M$1=2006,Beregningsark!$AQ41="2005-2012"),'Resultat 2005-2012'!O41*SUM($Y$10:$AE$10)/7,IF(AND($M$1=2007,Beregningsark!$AQ41="2005-2012"),'Resultat 2005-2012'!O41*SUM($Z$10:$AE$10)/6,IF(AND($M$1=2008,Beregningsark!$AQ41="2005-2012"),'Resultat 2005-2012'!O41*SUM($AA$10:$AE$10)/5,IF(AND($M$1=2009,Beregningsark!$AQ41="2005-2012"),'Resultat 2005-2012'!O41*SUM($AB$10:$AE$10)/4,IF(AND($M$1=2010,Beregningsark!$AQ41="2005-2012"),'Resultat 2005-2012'!O41*SUM($AC$10:$AE$10)/3,IF(AND($M$1=2011,Beregningsark!$AQ41="2005-2012"),'Resultat 2005-2012'!O41*SUM($AD$10:$AE$10)/2,IF(AND($M$1=2012,Beregningsark!$AQ41="2005-2012"),'Resultat 2005-2012'!O41*$AE$10,IF(AND($M$1=2006,Beregningsark!$AQ41="1999-2012"),'Resultat 2005-2012'!O41*SUM($Y$16:$AE$16)/7,IF(AND($M$1=2007,Beregningsark!$AQ41="1999-2012"),'Resultat 2005-2012'!O41*SUM($Z$16:$AE$16)/6,IF(AND($M$1=2008,Beregningsark!$AQ41="1999-2012"),'Resultat 2005-2012'!O41*SUM($AA$16:$AE$16)/5,IF(AND($M$1=2009,Beregningsark!$AQ41="1999-2012"),'Resultat 2005-2012'!O41*SUM($AB$16:$AE$16)/4,IF(AND($M$1=2010,Beregningsark!$AQ41="1999-2012"),'Resultat 2005-2012'!O41*SUM($AC$16:$AE$16)/3,IF(AND($M$1=2011,Beregningsark!$AQ41="1999-2012"),'Resultat 2005-2012'!O41*SUM($AD$16:$AE$16)/2,IF(AND($M$1=2012,Beregningsark!$AQ41="1999-2012"),'Resultat 2005-2012'!O41*$AE$16,""))))))))))))))))</f>
        <v/>
      </c>
      <c r="P41" s="15" t="str">
        <f>IF('Resultat 2005-2012'!$R41="","",IF($M$1=2005,'Resultat 2005-2012'!P41,IF(AND($M$1=2006,Beregningsark!$AQ41="2005-2012"),'Resultat 2005-2012'!P41*SUM($Y$11:$AE$11)/7,IF(AND($M$1=2007,Beregningsark!$AQ41="2005-2012"),'Resultat 2005-2012'!P41*SUM($Z$11:$AE$11)/6,IF(AND($M$1=2008,Beregningsark!$AQ41="2005-2012"),'Resultat 2005-2012'!P41*SUM($AA$11:$AE$11)/5,IF(AND($M$1=2009,Beregningsark!$AQ41="2005-2012"),'Resultat 2005-2012'!P41*SUM($AB$11:$AE$11)/4,IF(AND($M$1=2010,Beregningsark!$AQ41="2005-2012"),'Resultat 2005-2012'!P41*SUM($AC$11:$AE$11)/3,IF(AND($M$1=2011,Beregningsark!$AQ41="2005-2012"),'Resultat 2005-2012'!P41*SUM($AD$11:$AE$11)/2,IF(AND($M$1=2012,Beregningsark!$AQ41="2005-2012"),'Resultat 2005-2012'!P41*$AE$11,IF(AND($M$1=2006,Beregningsark!$AQ41="1999-2012"),'Resultat 2005-2012'!P41*SUM($Y$16:$AE$16)/7,IF(AND($M$1=2007,Beregningsark!$AQ41="1999-2012"),'Resultat 2005-2012'!P41*SUM($Z$16:$AE$16)/6,IF(AND($M$1=2008,Beregningsark!$AQ41="1999-2012"),'Resultat 2005-2012'!P41*SUM($AA$16:$AE$16)/5,IF(AND($M$1=2009,Beregningsark!$AQ41="1999-2012"),'Resultat 2005-2012'!P41*SUM($AB$16:$AE$16)/4,IF(AND($M$1=2010,Beregningsark!$AQ41="1999-2012"),'Resultat 2005-2012'!P41*SUM($AC$16:$AE$16)/3,IF(AND($M$1=2011,Beregningsark!$AQ41="1999-2012"),'Resultat 2005-2012'!P41*SUM($AD$16:$AE$16)/2,IF(AND($M$1=2012,Beregningsark!$AQ41="1999-2012"),'Resultat 2005-2012'!P41*$AE$16,""))))))))))))))))</f>
        <v/>
      </c>
      <c r="Q41" s="15" t="str">
        <f t="shared" si="1"/>
        <v/>
      </c>
      <c r="R41" s="17" t="str">
        <f t="shared" si="2"/>
        <v/>
      </c>
    </row>
    <row r="42" spans="1:18" x14ac:dyDescent="0.25">
      <c r="A42" s="4" t="str">
        <f>IF(Inddata!A57="","",Inddata!A57)</f>
        <v/>
      </c>
      <c r="B42" s="4" t="str">
        <f>IF(Inddata!B57="","",Inddata!B57)</f>
        <v/>
      </c>
      <c r="C42" s="4" t="str">
        <f>IF(Inddata!C57="","",Inddata!C57)</f>
        <v/>
      </c>
      <c r="D42" s="4" t="str">
        <f>IF(Inddata!D57="","",Inddata!D57)</f>
        <v/>
      </c>
      <c r="E42" s="4" t="str">
        <f>IF(Inddata!E57="","",Inddata!E57)</f>
        <v/>
      </c>
      <c r="F42" s="4" t="str">
        <f>IF(Inddata!F57="","",Inddata!F57)</f>
        <v/>
      </c>
      <c r="G42" s="4">
        <f>IF(Inddata!G57="","",Inddata!G57)</f>
        <v>0</v>
      </c>
      <c r="H42" s="4" t="str">
        <f>IF(Inddata!H57&gt;0.5,Inddata!H57,"")</f>
        <v/>
      </c>
      <c r="I42" s="4" t="str">
        <f>IF(Inddata!I57="","",Inddata!I57)</f>
        <v/>
      </c>
      <c r="J42" s="15" t="str">
        <f>IF('Resultat 2005-2012'!$R42="","",IF($M$1=2005,'Resultat 2005-2012'!J42,IF(AND($M$1=2006,Beregningsark!$AQ42="2005-2012"),'Resultat 2005-2012'!J42*SUM($Y$7:$AE$7)/7,IF(AND($M$1=2007,Beregningsark!$AQ42="2005-2012"),'Resultat 2005-2012'!J42*SUM($Z$7:$AE$7)/6,IF(AND($M$1=2008,Beregningsark!$AQ42="2005-2012"),'Resultat 2005-2012'!J42*SUM($AA$7:$AE$7)/5,IF(AND($M$1=2009,Beregningsark!$AQ42="2005-2012"),'Resultat 2005-2012'!J42*SUM($AB$7:$AE$7)/4,IF(AND($M$1=2010,Beregningsark!$AQ42="2005-2012"),'Resultat 2005-2012'!J42*SUM($AC$7:$AE$7)/3,IF(AND($M$1=2011,Beregningsark!$AQ42="2005-2012"),'Resultat 2005-2012'!J42*SUM($AD$7:$AE$7)/2,IF(AND($M$1=2012,Beregningsark!$AQ42="2005-2012"),'Resultat 2005-2012'!J42*$AE$7,IF(AND($M$1=2006,Beregningsark!$AQ42="1999-2012"),'Resultat 2005-2012'!J42*SUM($Y$16:$AE$16)/7,IF(AND($M$1=2007,Beregningsark!$AQ42="1999-2012"),'Resultat 2005-2012'!J42*SUM($Z$16:$AE$16)/6,IF(AND($M$1=2008,Beregningsark!$AQ42="1999-2012"),'Resultat 2005-2012'!J42*SUM($AA$16:$AE$16)/5,IF(AND($M$1=2009,Beregningsark!$AQ42="1999-2012"),'Resultat 2005-2012'!J42*SUM($AB$16:$AE$16)/4,IF(AND($M$1=2010,Beregningsark!$AQ42="1999-2012"),'Resultat 2005-2012'!J42*SUM($AC$16:$AE$16)/3,IF(AND($M$1=2011,Beregningsark!$AQ42="1999-2012"),'Resultat 2005-2012'!J42*SUM($AD$16:$AE$16)/2,IF(AND($M$1=2012,Beregningsark!$AQ42="1999-2012"),'Resultat 2005-2012'!J42*$AE$16,""))))))))))))))))</f>
        <v/>
      </c>
      <c r="K42" s="15" t="str">
        <f>IF('Resultat 2005-2012'!$R42="","",IF($M$1=2005,'Resultat 2005-2012'!K42,IF(AND($M$1=2006,Beregningsark!$AQ42="2005-2012"),'Resultat 2005-2012'!K42*SUM($Y$8:$AE$8)/7,IF(AND($M$1=2007,Beregningsark!$AQ42="2005-2012"),'Resultat 2005-2012'!K42*SUM($Z$8:$AE$8)/6,IF(AND($M$1=2008,Beregningsark!$AQ42="2005-2012"),'Resultat 2005-2012'!K42*SUM($AA$8:$AE$8)/5,IF(AND($M$1=2009,Beregningsark!$AQ42="2005-2012"),'Resultat 2005-2012'!K42*SUM($AB$8:$AE$8)/4,IF(AND($M$1=2010,Beregningsark!$AQ42="2005-2012"),'Resultat 2005-2012'!K42*SUM($AC$8:$AE$8)/3,IF(AND($M$1=2011,Beregningsark!$AQ42="2005-2012"),'Resultat 2005-2012'!K42*SUM($AD$8:$AE$8)/2,IF(AND($M$1=2012,Beregningsark!$AQ42="2005-2012"),'Resultat 2005-2012'!K42*$AE$8,IF(AND($M$1=2006,Beregningsark!$AQ42="1999-2012"),'Resultat 2005-2012'!K42*SUM($Y$17:$AE$17)/7,IF(AND($M$1=2007,Beregningsark!$AQ42="1999-2012"),'Resultat 2005-2012'!K42*SUM($Z$17:$AE$17)/6,IF(AND($M$1=2008,Beregningsark!$AQ42="1999-2012"),'Resultat 2005-2012'!K42*SUM($AA$17:$AE$17)/5,IF(AND($M$1=2009,Beregningsark!$AQ42="1999-2012"),'Resultat 2005-2012'!K42*SUM($AB$17:$AE$17)/4,IF(AND($M$1=2010,Beregningsark!$AQ42="1999-2012"),'Resultat 2005-2012'!K42*SUM($AC$17:$AE$17)/3,IF(AND($M$1=2011,Beregningsark!$AQ42="1999-2012"),'Resultat 2005-2012'!K42*SUM($AD$17:$AE$17)/2,IF(AND($M$1=2012,Beregningsark!$AQ42="1999-2012"),'Resultat 2005-2012'!K42*$AE$17,""))))))))))))))))</f>
        <v/>
      </c>
      <c r="L42" s="15" t="str">
        <f>IF('Resultat 2005-2012'!$R42="","",IF($M$1=2005,'Resultat 2005-2012'!L42,IF(AND($M$1=2006,Beregningsark!$AQ42="2005-2012"),'Resultat 2005-2012'!L42*SUM($Y$9:$AE$9)/7,IF(AND($M$1=2007,Beregningsark!$AQ42="2005-2012"),'Resultat 2005-2012'!L42*SUM($Z$9:$AE$9)/6,IF(AND($M$1=2008,Beregningsark!$AQ42="2005-2012"),'Resultat 2005-2012'!L42*SUM($AA$9:$AE$9)/5,IF(AND($M$1=2009,Beregningsark!$AQ42="2005-2012"),'Resultat 2005-2012'!L42*SUM($AB$9:$AE$9)/4,IF(AND($M$1=2010,Beregningsark!$AQ42="2005-2012"),'Resultat 2005-2012'!L42*SUM($AC$9:$AE$9)/3,IF(AND($M$1=2011,Beregningsark!$AQ42="2005-2012"),'Resultat 2005-2012'!L42*SUM($AD$9:$AE$9)/2,IF(AND($M$1=2012,Beregningsark!$AQ42="2005-2012"),'Resultat 2005-2012'!L42*$AE$9,IF(AND($M$1=2006,Beregningsark!$AQ42="1999-2012"),'Resultat 2005-2012'!L42*SUM($Y$18:$AE$18)/7,IF(AND($M$1=2007,Beregningsark!$AQ42="1999-2012"),'Resultat 2005-2012'!L42*SUM($Z$18:$AE$18)/6,IF(AND($M$1=2008,Beregningsark!$AQ42="1999-2012"),'Resultat 2005-2012'!L42*SUM($AA$18:$AE$18)/5,IF(AND($M$1=2009,Beregningsark!$AQ42="1999-2012"),'Resultat 2005-2012'!L42*SUM($AB$18:$AE$18)/4,IF(AND($M$1=2010,Beregningsark!$AQ42="1999-2012"),'Resultat 2005-2012'!L42*SUM($AC$18:$AE$18)/3,IF(AND($M$1=2011,Beregningsark!$AQ42="1999-2012"),'Resultat 2005-2012'!L42*SUM($AD$18:$AE$18)/2,IF(AND($M$1=2012,Beregningsark!$AQ42="1999-2012"),'Resultat 2005-2012'!L42*$AE$18,""))))))))))))))))</f>
        <v/>
      </c>
      <c r="M42" s="15" t="str">
        <f t="shared" si="0"/>
        <v/>
      </c>
      <c r="N42" s="15" t="str">
        <f>IF('Resultat 2005-2012'!$R42="","",IF($M$1=2005,'Resultat 2005-2012'!N42,IF(AND($M$1=2006,Beregningsark!$AQ42="2005-2012"),'Resultat 2005-2012'!N42*SUM($Y$10:$AE$10)/7,IF(AND($M$1=2007,Beregningsark!$AQ42="2005-2012"),'Resultat 2005-2012'!N42*SUM($Z$10:$AE$10)/6,IF(AND($M$1=2008,Beregningsark!$AQ42="2005-2012"),'Resultat 2005-2012'!N42*SUM($AA$10:$AE$10)/5,IF(AND($M$1=2009,Beregningsark!$AQ42="2005-2012"),'Resultat 2005-2012'!N42*SUM($AB$10:$AE$10)/4,IF(AND($M$1=2010,Beregningsark!$AQ42="2005-2012"),'Resultat 2005-2012'!N42*SUM($AC$10:$AE$10)/3,IF(AND($M$1=2011,Beregningsark!$AQ42="2005-2012"),'Resultat 2005-2012'!N42*SUM($AD$10:$AE$10)/2,IF(AND($M$1=2012,Beregningsark!$AQ42="2005-2012"),'Resultat 2005-2012'!N42*$AE$10,IF(AND($M$1=2006,Beregningsark!$AQ42="1999-2012"),'Resultat 2005-2012'!N42*SUM($Y$16:$AE$16)/7,IF(AND($M$1=2007,Beregningsark!$AQ42="1999-2012"),'Resultat 2005-2012'!N42*SUM($Z$16:$AE$16)/6,IF(AND($M$1=2008,Beregningsark!$AQ42="1999-2012"),'Resultat 2005-2012'!N42*SUM($AA$16:$AE$16)/5,IF(AND($M$1=2009,Beregningsark!$AQ42="1999-2012"),'Resultat 2005-2012'!N42*SUM($AB$16:$AE$16)/4,IF(AND($M$1=2010,Beregningsark!$AQ42="1999-2012"),'Resultat 2005-2012'!N42*SUM($AC$16:$AE$16)/3,IF(AND($M$1=2011,Beregningsark!$AQ42="1999-2012"),'Resultat 2005-2012'!N42*SUM($AD$16:$AE$16)/2,IF(AND($M$1=2012,Beregningsark!$AQ42="1999-2012"),'Resultat 2005-2012'!N42*$AE$16,""))))))))))))))))</f>
        <v/>
      </c>
      <c r="O42" s="15" t="str">
        <f>IF('Resultat 2005-2012'!$R42="","",IF($M$1=2005,'Resultat 2005-2012'!O42,IF(AND($M$1=2006,Beregningsark!$AQ42="2005-2012"),'Resultat 2005-2012'!O42*SUM($Y$10:$AE$10)/7,IF(AND($M$1=2007,Beregningsark!$AQ42="2005-2012"),'Resultat 2005-2012'!O42*SUM($Z$10:$AE$10)/6,IF(AND($M$1=2008,Beregningsark!$AQ42="2005-2012"),'Resultat 2005-2012'!O42*SUM($AA$10:$AE$10)/5,IF(AND($M$1=2009,Beregningsark!$AQ42="2005-2012"),'Resultat 2005-2012'!O42*SUM($AB$10:$AE$10)/4,IF(AND($M$1=2010,Beregningsark!$AQ42="2005-2012"),'Resultat 2005-2012'!O42*SUM($AC$10:$AE$10)/3,IF(AND($M$1=2011,Beregningsark!$AQ42="2005-2012"),'Resultat 2005-2012'!O42*SUM($AD$10:$AE$10)/2,IF(AND($M$1=2012,Beregningsark!$AQ42="2005-2012"),'Resultat 2005-2012'!O42*$AE$10,IF(AND($M$1=2006,Beregningsark!$AQ42="1999-2012"),'Resultat 2005-2012'!O42*SUM($Y$16:$AE$16)/7,IF(AND($M$1=2007,Beregningsark!$AQ42="1999-2012"),'Resultat 2005-2012'!O42*SUM($Z$16:$AE$16)/6,IF(AND($M$1=2008,Beregningsark!$AQ42="1999-2012"),'Resultat 2005-2012'!O42*SUM($AA$16:$AE$16)/5,IF(AND($M$1=2009,Beregningsark!$AQ42="1999-2012"),'Resultat 2005-2012'!O42*SUM($AB$16:$AE$16)/4,IF(AND($M$1=2010,Beregningsark!$AQ42="1999-2012"),'Resultat 2005-2012'!O42*SUM($AC$16:$AE$16)/3,IF(AND($M$1=2011,Beregningsark!$AQ42="1999-2012"),'Resultat 2005-2012'!O42*SUM($AD$16:$AE$16)/2,IF(AND($M$1=2012,Beregningsark!$AQ42="1999-2012"),'Resultat 2005-2012'!O42*$AE$16,""))))))))))))))))</f>
        <v/>
      </c>
      <c r="P42" s="15" t="str">
        <f>IF('Resultat 2005-2012'!$R42="","",IF($M$1=2005,'Resultat 2005-2012'!P42,IF(AND($M$1=2006,Beregningsark!$AQ42="2005-2012"),'Resultat 2005-2012'!P42*SUM($Y$11:$AE$11)/7,IF(AND($M$1=2007,Beregningsark!$AQ42="2005-2012"),'Resultat 2005-2012'!P42*SUM($Z$11:$AE$11)/6,IF(AND($M$1=2008,Beregningsark!$AQ42="2005-2012"),'Resultat 2005-2012'!P42*SUM($AA$11:$AE$11)/5,IF(AND($M$1=2009,Beregningsark!$AQ42="2005-2012"),'Resultat 2005-2012'!P42*SUM($AB$11:$AE$11)/4,IF(AND($M$1=2010,Beregningsark!$AQ42="2005-2012"),'Resultat 2005-2012'!P42*SUM($AC$11:$AE$11)/3,IF(AND($M$1=2011,Beregningsark!$AQ42="2005-2012"),'Resultat 2005-2012'!P42*SUM($AD$11:$AE$11)/2,IF(AND($M$1=2012,Beregningsark!$AQ42="2005-2012"),'Resultat 2005-2012'!P42*$AE$11,IF(AND($M$1=2006,Beregningsark!$AQ42="1999-2012"),'Resultat 2005-2012'!P42*SUM($Y$16:$AE$16)/7,IF(AND($M$1=2007,Beregningsark!$AQ42="1999-2012"),'Resultat 2005-2012'!P42*SUM($Z$16:$AE$16)/6,IF(AND($M$1=2008,Beregningsark!$AQ42="1999-2012"),'Resultat 2005-2012'!P42*SUM($AA$16:$AE$16)/5,IF(AND($M$1=2009,Beregningsark!$AQ42="1999-2012"),'Resultat 2005-2012'!P42*SUM($AB$16:$AE$16)/4,IF(AND($M$1=2010,Beregningsark!$AQ42="1999-2012"),'Resultat 2005-2012'!P42*SUM($AC$16:$AE$16)/3,IF(AND($M$1=2011,Beregningsark!$AQ42="1999-2012"),'Resultat 2005-2012'!P42*SUM($AD$16:$AE$16)/2,IF(AND($M$1=2012,Beregningsark!$AQ42="1999-2012"),'Resultat 2005-2012'!P42*$AE$16,""))))))))))))))))</f>
        <v/>
      </c>
      <c r="Q42" s="15" t="str">
        <f t="shared" si="1"/>
        <v/>
      </c>
      <c r="R42" s="17" t="str">
        <f t="shared" si="2"/>
        <v/>
      </c>
    </row>
    <row r="43" spans="1:18" x14ac:dyDescent="0.25">
      <c r="A43" s="4" t="str">
        <f>IF(Inddata!A58="","",Inddata!A58)</f>
        <v/>
      </c>
      <c r="B43" s="4" t="str">
        <f>IF(Inddata!B58="","",Inddata!B58)</f>
        <v/>
      </c>
      <c r="C43" s="4" t="str">
        <f>IF(Inddata!C58="","",Inddata!C58)</f>
        <v/>
      </c>
      <c r="D43" s="4" t="str">
        <f>IF(Inddata!D58="","",Inddata!D58)</f>
        <v/>
      </c>
      <c r="E43" s="4" t="str">
        <f>IF(Inddata!E58="","",Inddata!E58)</f>
        <v/>
      </c>
      <c r="F43" s="4" t="str">
        <f>IF(Inddata!F58="","",Inddata!F58)</f>
        <v/>
      </c>
      <c r="G43" s="4">
        <f>IF(Inddata!G58="","",Inddata!G58)</f>
        <v>0</v>
      </c>
      <c r="H43" s="4" t="str">
        <f>IF(Inddata!H58&gt;0.5,Inddata!H58,"")</f>
        <v/>
      </c>
      <c r="I43" s="4" t="str">
        <f>IF(Inddata!I58="","",Inddata!I58)</f>
        <v/>
      </c>
      <c r="J43" s="15" t="str">
        <f>IF('Resultat 2005-2012'!$R43="","",IF($M$1=2005,'Resultat 2005-2012'!J43,IF(AND($M$1=2006,Beregningsark!$AQ43="2005-2012"),'Resultat 2005-2012'!J43*SUM($Y$7:$AE$7)/7,IF(AND($M$1=2007,Beregningsark!$AQ43="2005-2012"),'Resultat 2005-2012'!J43*SUM($Z$7:$AE$7)/6,IF(AND($M$1=2008,Beregningsark!$AQ43="2005-2012"),'Resultat 2005-2012'!J43*SUM($AA$7:$AE$7)/5,IF(AND($M$1=2009,Beregningsark!$AQ43="2005-2012"),'Resultat 2005-2012'!J43*SUM($AB$7:$AE$7)/4,IF(AND($M$1=2010,Beregningsark!$AQ43="2005-2012"),'Resultat 2005-2012'!J43*SUM($AC$7:$AE$7)/3,IF(AND($M$1=2011,Beregningsark!$AQ43="2005-2012"),'Resultat 2005-2012'!J43*SUM($AD$7:$AE$7)/2,IF(AND($M$1=2012,Beregningsark!$AQ43="2005-2012"),'Resultat 2005-2012'!J43*$AE$7,IF(AND($M$1=2006,Beregningsark!$AQ43="1999-2012"),'Resultat 2005-2012'!J43*SUM($Y$16:$AE$16)/7,IF(AND($M$1=2007,Beregningsark!$AQ43="1999-2012"),'Resultat 2005-2012'!J43*SUM($Z$16:$AE$16)/6,IF(AND($M$1=2008,Beregningsark!$AQ43="1999-2012"),'Resultat 2005-2012'!J43*SUM($AA$16:$AE$16)/5,IF(AND($M$1=2009,Beregningsark!$AQ43="1999-2012"),'Resultat 2005-2012'!J43*SUM($AB$16:$AE$16)/4,IF(AND($M$1=2010,Beregningsark!$AQ43="1999-2012"),'Resultat 2005-2012'!J43*SUM($AC$16:$AE$16)/3,IF(AND($M$1=2011,Beregningsark!$AQ43="1999-2012"),'Resultat 2005-2012'!J43*SUM($AD$16:$AE$16)/2,IF(AND($M$1=2012,Beregningsark!$AQ43="1999-2012"),'Resultat 2005-2012'!J43*$AE$16,""))))))))))))))))</f>
        <v/>
      </c>
      <c r="K43" s="15" t="str">
        <f>IF('Resultat 2005-2012'!$R43="","",IF($M$1=2005,'Resultat 2005-2012'!K43,IF(AND($M$1=2006,Beregningsark!$AQ43="2005-2012"),'Resultat 2005-2012'!K43*SUM($Y$8:$AE$8)/7,IF(AND($M$1=2007,Beregningsark!$AQ43="2005-2012"),'Resultat 2005-2012'!K43*SUM($Z$8:$AE$8)/6,IF(AND($M$1=2008,Beregningsark!$AQ43="2005-2012"),'Resultat 2005-2012'!K43*SUM($AA$8:$AE$8)/5,IF(AND($M$1=2009,Beregningsark!$AQ43="2005-2012"),'Resultat 2005-2012'!K43*SUM($AB$8:$AE$8)/4,IF(AND($M$1=2010,Beregningsark!$AQ43="2005-2012"),'Resultat 2005-2012'!K43*SUM($AC$8:$AE$8)/3,IF(AND($M$1=2011,Beregningsark!$AQ43="2005-2012"),'Resultat 2005-2012'!K43*SUM($AD$8:$AE$8)/2,IF(AND($M$1=2012,Beregningsark!$AQ43="2005-2012"),'Resultat 2005-2012'!K43*$AE$8,IF(AND($M$1=2006,Beregningsark!$AQ43="1999-2012"),'Resultat 2005-2012'!K43*SUM($Y$17:$AE$17)/7,IF(AND($M$1=2007,Beregningsark!$AQ43="1999-2012"),'Resultat 2005-2012'!K43*SUM($Z$17:$AE$17)/6,IF(AND($M$1=2008,Beregningsark!$AQ43="1999-2012"),'Resultat 2005-2012'!K43*SUM($AA$17:$AE$17)/5,IF(AND($M$1=2009,Beregningsark!$AQ43="1999-2012"),'Resultat 2005-2012'!K43*SUM($AB$17:$AE$17)/4,IF(AND($M$1=2010,Beregningsark!$AQ43="1999-2012"),'Resultat 2005-2012'!K43*SUM($AC$17:$AE$17)/3,IF(AND($M$1=2011,Beregningsark!$AQ43="1999-2012"),'Resultat 2005-2012'!K43*SUM($AD$17:$AE$17)/2,IF(AND($M$1=2012,Beregningsark!$AQ43="1999-2012"),'Resultat 2005-2012'!K43*$AE$17,""))))))))))))))))</f>
        <v/>
      </c>
      <c r="L43" s="15" t="str">
        <f>IF('Resultat 2005-2012'!$R43="","",IF($M$1=2005,'Resultat 2005-2012'!L43,IF(AND($M$1=2006,Beregningsark!$AQ43="2005-2012"),'Resultat 2005-2012'!L43*SUM($Y$9:$AE$9)/7,IF(AND($M$1=2007,Beregningsark!$AQ43="2005-2012"),'Resultat 2005-2012'!L43*SUM($Z$9:$AE$9)/6,IF(AND($M$1=2008,Beregningsark!$AQ43="2005-2012"),'Resultat 2005-2012'!L43*SUM($AA$9:$AE$9)/5,IF(AND($M$1=2009,Beregningsark!$AQ43="2005-2012"),'Resultat 2005-2012'!L43*SUM($AB$9:$AE$9)/4,IF(AND($M$1=2010,Beregningsark!$AQ43="2005-2012"),'Resultat 2005-2012'!L43*SUM($AC$9:$AE$9)/3,IF(AND($M$1=2011,Beregningsark!$AQ43="2005-2012"),'Resultat 2005-2012'!L43*SUM($AD$9:$AE$9)/2,IF(AND($M$1=2012,Beregningsark!$AQ43="2005-2012"),'Resultat 2005-2012'!L43*$AE$9,IF(AND($M$1=2006,Beregningsark!$AQ43="1999-2012"),'Resultat 2005-2012'!L43*SUM($Y$18:$AE$18)/7,IF(AND($M$1=2007,Beregningsark!$AQ43="1999-2012"),'Resultat 2005-2012'!L43*SUM($Z$18:$AE$18)/6,IF(AND($M$1=2008,Beregningsark!$AQ43="1999-2012"),'Resultat 2005-2012'!L43*SUM($AA$18:$AE$18)/5,IF(AND($M$1=2009,Beregningsark!$AQ43="1999-2012"),'Resultat 2005-2012'!L43*SUM($AB$18:$AE$18)/4,IF(AND($M$1=2010,Beregningsark!$AQ43="1999-2012"),'Resultat 2005-2012'!L43*SUM($AC$18:$AE$18)/3,IF(AND($M$1=2011,Beregningsark!$AQ43="1999-2012"),'Resultat 2005-2012'!L43*SUM($AD$18:$AE$18)/2,IF(AND($M$1=2012,Beregningsark!$AQ43="1999-2012"),'Resultat 2005-2012'!L43*$AE$18,""))))))))))))))))</f>
        <v/>
      </c>
      <c r="M43" s="15" t="str">
        <f t="shared" si="0"/>
        <v/>
      </c>
      <c r="N43" s="15" t="str">
        <f>IF('Resultat 2005-2012'!$R43="","",IF($M$1=2005,'Resultat 2005-2012'!N43,IF(AND($M$1=2006,Beregningsark!$AQ43="2005-2012"),'Resultat 2005-2012'!N43*SUM($Y$10:$AE$10)/7,IF(AND($M$1=2007,Beregningsark!$AQ43="2005-2012"),'Resultat 2005-2012'!N43*SUM($Z$10:$AE$10)/6,IF(AND($M$1=2008,Beregningsark!$AQ43="2005-2012"),'Resultat 2005-2012'!N43*SUM($AA$10:$AE$10)/5,IF(AND($M$1=2009,Beregningsark!$AQ43="2005-2012"),'Resultat 2005-2012'!N43*SUM($AB$10:$AE$10)/4,IF(AND($M$1=2010,Beregningsark!$AQ43="2005-2012"),'Resultat 2005-2012'!N43*SUM($AC$10:$AE$10)/3,IF(AND($M$1=2011,Beregningsark!$AQ43="2005-2012"),'Resultat 2005-2012'!N43*SUM($AD$10:$AE$10)/2,IF(AND($M$1=2012,Beregningsark!$AQ43="2005-2012"),'Resultat 2005-2012'!N43*$AE$10,IF(AND($M$1=2006,Beregningsark!$AQ43="1999-2012"),'Resultat 2005-2012'!N43*SUM($Y$16:$AE$16)/7,IF(AND($M$1=2007,Beregningsark!$AQ43="1999-2012"),'Resultat 2005-2012'!N43*SUM($Z$16:$AE$16)/6,IF(AND($M$1=2008,Beregningsark!$AQ43="1999-2012"),'Resultat 2005-2012'!N43*SUM($AA$16:$AE$16)/5,IF(AND($M$1=2009,Beregningsark!$AQ43="1999-2012"),'Resultat 2005-2012'!N43*SUM($AB$16:$AE$16)/4,IF(AND($M$1=2010,Beregningsark!$AQ43="1999-2012"),'Resultat 2005-2012'!N43*SUM($AC$16:$AE$16)/3,IF(AND($M$1=2011,Beregningsark!$AQ43="1999-2012"),'Resultat 2005-2012'!N43*SUM($AD$16:$AE$16)/2,IF(AND($M$1=2012,Beregningsark!$AQ43="1999-2012"),'Resultat 2005-2012'!N43*$AE$16,""))))))))))))))))</f>
        <v/>
      </c>
      <c r="O43" s="15" t="str">
        <f>IF('Resultat 2005-2012'!$R43="","",IF($M$1=2005,'Resultat 2005-2012'!O43,IF(AND($M$1=2006,Beregningsark!$AQ43="2005-2012"),'Resultat 2005-2012'!O43*SUM($Y$10:$AE$10)/7,IF(AND($M$1=2007,Beregningsark!$AQ43="2005-2012"),'Resultat 2005-2012'!O43*SUM($Z$10:$AE$10)/6,IF(AND($M$1=2008,Beregningsark!$AQ43="2005-2012"),'Resultat 2005-2012'!O43*SUM($AA$10:$AE$10)/5,IF(AND($M$1=2009,Beregningsark!$AQ43="2005-2012"),'Resultat 2005-2012'!O43*SUM($AB$10:$AE$10)/4,IF(AND($M$1=2010,Beregningsark!$AQ43="2005-2012"),'Resultat 2005-2012'!O43*SUM($AC$10:$AE$10)/3,IF(AND($M$1=2011,Beregningsark!$AQ43="2005-2012"),'Resultat 2005-2012'!O43*SUM($AD$10:$AE$10)/2,IF(AND($M$1=2012,Beregningsark!$AQ43="2005-2012"),'Resultat 2005-2012'!O43*$AE$10,IF(AND($M$1=2006,Beregningsark!$AQ43="1999-2012"),'Resultat 2005-2012'!O43*SUM($Y$16:$AE$16)/7,IF(AND($M$1=2007,Beregningsark!$AQ43="1999-2012"),'Resultat 2005-2012'!O43*SUM($Z$16:$AE$16)/6,IF(AND($M$1=2008,Beregningsark!$AQ43="1999-2012"),'Resultat 2005-2012'!O43*SUM($AA$16:$AE$16)/5,IF(AND($M$1=2009,Beregningsark!$AQ43="1999-2012"),'Resultat 2005-2012'!O43*SUM($AB$16:$AE$16)/4,IF(AND($M$1=2010,Beregningsark!$AQ43="1999-2012"),'Resultat 2005-2012'!O43*SUM($AC$16:$AE$16)/3,IF(AND($M$1=2011,Beregningsark!$AQ43="1999-2012"),'Resultat 2005-2012'!O43*SUM($AD$16:$AE$16)/2,IF(AND($M$1=2012,Beregningsark!$AQ43="1999-2012"),'Resultat 2005-2012'!O43*$AE$16,""))))))))))))))))</f>
        <v/>
      </c>
      <c r="P43" s="15" t="str">
        <f>IF('Resultat 2005-2012'!$R43="","",IF($M$1=2005,'Resultat 2005-2012'!P43,IF(AND($M$1=2006,Beregningsark!$AQ43="2005-2012"),'Resultat 2005-2012'!P43*SUM($Y$11:$AE$11)/7,IF(AND($M$1=2007,Beregningsark!$AQ43="2005-2012"),'Resultat 2005-2012'!P43*SUM($Z$11:$AE$11)/6,IF(AND($M$1=2008,Beregningsark!$AQ43="2005-2012"),'Resultat 2005-2012'!P43*SUM($AA$11:$AE$11)/5,IF(AND($M$1=2009,Beregningsark!$AQ43="2005-2012"),'Resultat 2005-2012'!P43*SUM($AB$11:$AE$11)/4,IF(AND($M$1=2010,Beregningsark!$AQ43="2005-2012"),'Resultat 2005-2012'!P43*SUM($AC$11:$AE$11)/3,IF(AND($M$1=2011,Beregningsark!$AQ43="2005-2012"),'Resultat 2005-2012'!P43*SUM($AD$11:$AE$11)/2,IF(AND($M$1=2012,Beregningsark!$AQ43="2005-2012"),'Resultat 2005-2012'!P43*$AE$11,IF(AND($M$1=2006,Beregningsark!$AQ43="1999-2012"),'Resultat 2005-2012'!P43*SUM($Y$16:$AE$16)/7,IF(AND($M$1=2007,Beregningsark!$AQ43="1999-2012"),'Resultat 2005-2012'!P43*SUM($Z$16:$AE$16)/6,IF(AND($M$1=2008,Beregningsark!$AQ43="1999-2012"),'Resultat 2005-2012'!P43*SUM($AA$16:$AE$16)/5,IF(AND($M$1=2009,Beregningsark!$AQ43="1999-2012"),'Resultat 2005-2012'!P43*SUM($AB$16:$AE$16)/4,IF(AND($M$1=2010,Beregningsark!$AQ43="1999-2012"),'Resultat 2005-2012'!P43*SUM($AC$16:$AE$16)/3,IF(AND($M$1=2011,Beregningsark!$AQ43="1999-2012"),'Resultat 2005-2012'!P43*SUM($AD$16:$AE$16)/2,IF(AND($M$1=2012,Beregningsark!$AQ43="1999-2012"),'Resultat 2005-2012'!P43*$AE$16,""))))))))))))))))</f>
        <v/>
      </c>
      <c r="Q43" s="15" t="str">
        <f t="shared" si="1"/>
        <v/>
      </c>
      <c r="R43" s="17" t="str">
        <f t="shared" si="2"/>
        <v/>
      </c>
    </row>
    <row r="44" spans="1:18" x14ac:dyDescent="0.25">
      <c r="A44" s="4" t="str">
        <f>IF(Inddata!A59="","",Inddata!A59)</f>
        <v/>
      </c>
      <c r="B44" s="4" t="str">
        <f>IF(Inddata!B59="","",Inddata!B59)</f>
        <v/>
      </c>
      <c r="C44" s="4" t="str">
        <f>IF(Inddata!C59="","",Inddata!C59)</f>
        <v/>
      </c>
      <c r="D44" s="4" t="str">
        <f>IF(Inddata!D59="","",Inddata!D59)</f>
        <v/>
      </c>
      <c r="E44" s="4" t="str">
        <f>IF(Inddata!E59="","",Inddata!E59)</f>
        <v/>
      </c>
      <c r="F44" s="4" t="str">
        <f>IF(Inddata!F59="","",Inddata!F59)</f>
        <v/>
      </c>
      <c r="G44" s="4">
        <f>IF(Inddata!G59="","",Inddata!G59)</f>
        <v>0</v>
      </c>
      <c r="H44" s="4" t="str">
        <f>IF(Inddata!H59&gt;0.5,Inddata!H59,"")</f>
        <v/>
      </c>
      <c r="I44" s="4" t="str">
        <f>IF(Inddata!I59="","",Inddata!I59)</f>
        <v/>
      </c>
      <c r="J44" s="15" t="str">
        <f>IF('Resultat 2005-2012'!$R44="","",IF($M$1=2005,'Resultat 2005-2012'!J44,IF(AND($M$1=2006,Beregningsark!$AQ44="2005-2012"),'Resultat 2005-2012'!J44*SUM($Y$7:$AE$7)/7,IF(AND($M$1=2007,Beregningsark!$AQ44="2005-2012"),'Resultat 2005-2012'!J44*SUM($Z$7:$AE$7)/6,IF(AND($M$1=2008,Beregningsark!$AQ44="2005-2012"),'Resultat 2005-2012'!J44*SUM($AA$7:$AE$7)/5,IF(AND($M$1=2009,Beregningsark!$AQ44="2005-2012"),'Resultat 2005-2012'!J44*SUM($AB$7:$AE$7)/4,IF(AND($M$1=2010,Beregningsark!$AQ44="2005-2012"),'Resultat 2005-2012'!J44*SUM($AC$7:$AE$7)/3,IF(AND($M$1=2011,Beregningsark!$AQ44="2005-2012"),'Resultat 2005-2012'!J44*SUM($AD$7:$AE$7)/2,IF(AND($M$1=2012,Beregningsark!$AQ44="2005-2012"),'Resultat 2005-2012'!J44*$AE$7,IF(AND($M$1=2006,Beregningsark!$AQ44="1999-2012"),'Resultat 2005-2012'!J44*SUM($Y$16:$AE$16)/7,IF(AND($M$1=2007,Beregningsark!$AQ44="1999-2012"),'Resultat 2005-2012'!J44*SUM($Z$16:$AE$16)/6,IF(AND($M$1=2008,Beregningsark!$AQ44="1999-2012"),'Resultat 2005-2012'!J44*SUM($AA$16:$AE$16)/5,IF(AND($M$1=2009,Beregningsark!$AQ44="1999-2012"),'Resultat 2005-2012'!J44*SUM($AB$16:$AE$16)/4,IF(AND($M$1=2010,Beregningsark!$AQ44="1999-2012"),'Resultat 2005-2012'!J44*SUM($AC$16:$AE$16)/3,IF(AND($M$1=2011,Beregningsark!$AQ44="1999-2012"),'Resultat 2005-2012'!J44*SUM($AD$16:$AE$16)/2,IF(AND($M$1=2012,Beregningsark!$AQ44="1999-2012"),'Resultat 2005-2012'!J44*$AE$16,""))))))))))))))))</f>
        <v/>
      </c>
      <c r="K44" s="15" t="str">
        <f>IF('Resultat 2005-2012'!$R44="","",IF($M$1=2005,'Resultat 2005-2012'!K44,IF(AND($M$1=2006,Beregningsark!$AQ44="2005-2012"),'Resultat 2005-2012'!K44*SUM($Y$8:$AE$8)/7,IF(AND($M$1=2007,Beregningsark!$AQ44="2005-2012"),'Resultat 2005-2012'!K44*SUM($Z$8:$AE$8)/6,IF(AND($M$1=2008,Beregningsark!$AQ44="2005-2012"),'Resultat 2005-2012'!K44*SUM($AA$8:$AE$8)/5,IF(AND($M$1=2009,Beregningsark!$AQ44="2005-2012"),'Resultat 2005-2012'!K44*SUM($AB$8:$AE$8)/4,IF(AND($M$1=2010,Beregningsark!$AQ44="2005-2012"),'Resultat 2005-2012'!K44*SUM($AC$8:$AE$8)/3,IF(AND($M$1=2011,Beregningsark!$AQ44="2005-2012"),'Resultat 2005-2012'!K44*SUM($AD$8:$AE$8)/2,IF(AND($M$1=2012,Beregningsark!$AQ44="2005-2012"),'Resultat 2005-2012'!K44*$AE$8,IF(AND($M$1=2006,Beregningsark!$AQ44="1999-2012"),'Resultat 2005-2012'!K44*SUM($Y$17:$AE$17)/7,IF(AND($M$1=2007,Beregningsark!$AQ44="1999-2012"),'Resultat 2005-2012'!K44*SUM($Z$17:$AE$17)/6,IF(AND($M$1=2008,Beregningsark!$AQ44="1999-2012"),'Resultat 2005-2012'!K44*SUM($AA$17:$AE$17)/5,IF(AND($M$1=2009,Beregningsark!$AQ44="1999-2012"),'Resultat 2005-2012'!K44*SUM($AB$17:$AE$17)/4,IF(AND($M$1=2010,Beregningsark!$AQ44="1999-2012"),'Resultat 2005-2012'!K44*SUM($AC$17:$AE$17)/3,IF(AND($M$1=2011,Beregningsark!$AQ44="1999-2012"),'Resultat 2005-2012'!K44*SUM($AD$17:$AE$17)/2,IF(AND($M$1=2012,Beregningsark!$AQ44="1999-2012"),'Resultat 2005-2012'!K44*$AE$17,""))))))))))))))))</f>
        <v/>
      </c>
      <c r="L44" s="15" t="str">
        <f>IF('Resultat 2005-2012'!$R44="","",IF($M$1=2005,'Resultat 2005-2012'!L44,IF(AND($M$1=2006,Beregningsark!$AQ44="2005-2012"),'Resultat 2005-2012'!L44*SUM($Y$9:$AE$9)/7,IF(AND($M$1=2007,Beregningsark!$AQ44="2005-2012"),'Resultat 2005-2012'!L44*SUM($Z$9:$AE$9)/6,IF(AND($M$1=2008,Beregningsark!$AQ44="2005-2012"),'Resultat 2005-2012'!L44*SUM($AA$9:$AE$9)/5,IF(AND($M$1=2009,Beregningsark!$AQ44="2005-2012"),'Resultat 2005-2012'!L44*SUM($AB$9:$AE$9)/4,IF(AND($M$1=2010,Beregningsark!$AQ44="2005-2012"),'Resultat 2005-2012'!L44*SUM($AC$9:$AE$9)/3,IF(AND($M$1=2011,Beregningsark!$AQ44="2005-2012"),'Resultat 2005-2012'!L44*SUM($AD$9:$AE$9)/2,IF(AND($M$1=2012,Beregningsark!$AQ44="2005-2012"),'Resultat 2005-2012'!L44*$AE$9,IF(AND($M$1=2006,Beregningsark!$AQ44="1999-2012"),'Resultat 2005-2012'!L44*SUM($Y$18:$AE$18)/7,IF(AND($M$1=2007,Beregningsark!$AQ44="1999-2012"),'Resultat 2005-2012'!L44*SUM($Z$18:$AE$18)/6,IF(AND($M$1=2008,Beregningsark!$AQ44="1999-2012"),'Resultat 2005-2012'!L44*SUM($AA$18:$AE$18)/5,IF(AND($M$1=2009,Beregningsark!$AQ44="1999-2012"),'Resultat 2005-2012'!L44*SUM($AB$18:$AE$18)/4,IF(AND($M$1=2010,Beregningsark!$AQ44="1999-2012"),'Resultat 2005-2012'!L44*SUM($AC$18:$AE$18)/3,IF(AND($M$1=2011,Beregningsark!$AQ44="1999-2012"),'Resultat 2005-2012'!L44*SUM($AD$18:$AE$18)/2,IF(AND($M$1=2012,Beregningsark!$AQ44="1999-2012"),'Resultat 2005-2012'!L44*$AE$18,""))))))))))))))))</f>
        <v/>
      </c>
      <c r="M44" s="15" t="str">
        <f t="shared" si="0"/>
        <v/>
      </c>
      <c r="N44" s="15" t="str">
        <f>IF('Resultat 2005-2012'!$R44="","",IF($M$1=2005,'Resultat 2005-2012'!N44,IF(AND($M$1=2006,Beregningsark!$AQ44="2005-2012"),'Resultat 2005-2012'!N44*SUM($Y$10:$AE$10)/7,IF(AND($M$1=2007,Beregningsark!$AQ44="2005-2012"),'Resultat 2005-2012'!N44*SUM($Z$10:$AE$10)/6,IF(AND($M$1=2008,Beregningsark!$AQ44="2005-2012"),'Resultat 2005-2012'!N44*SUM($AA$10:$AE$10)/5,IF(AND($M$1=2009,Beregningsark!$AQ44="2005-2012"),'Resultat 2005-2012'!N44*SUM($AB$10:$AE$10)/4,IF(AND($M$1=2010,Beregningsark!$AQ44="2005-2012"),'Resultat 2005-2012'!N44*SUM($AC$10:$AE$10)/3,IF(AND($M$1=2011,Beregningsark!$AQ44="2005-2012"),'Resultat 2005-2012'!N44*SUM($AD$10:$AE$10)/2,IF(AND($M$1=2012,Beregningsark!$AQ44="2005-2012"),'Resultat 2005-2012'!N44*$AE$10,IF(AND($M$1=2006,Beregningsark!$AQ44="1999-2012"),'Resultat 2005-2012'!N44*SUM($Y$16:$AE$16)/7,IF(AND($M$1=2007,Beregningsark!$AQ44="1999-2012"),'Resultat 2005-2012'!N44*SUM($Z$16:$AE$16)/6,IF(AND($M$1=2008,Beregningsark!$AQ44="1999-2012"),'Resultat 2005-2012'!N44*SUM($AA$16:$AE$16)/5,IF(AND($M$1=2009,Beregningsark!$AQ44="1999-2012"),'Resultat 2005-2012'!N44*SUM($AB$16:$AE$16)/4,IF(AND($M$1=2010,Beregningsark!$AQ44="1999-2012"),'Resultat 2005-2012'!N44*SUM($AC$16:$AE$16)/3,IF(AND($M$1=2011,Beregningsark!$AQ44="1999-2012"),'Resultat 2005-2012'!N44*SUM($AD$16:$AE$16)/2,IF(AND($M$1=2012,Beregningsark!$AQ44="1999-2012"),'Resultat 2005-2012'!N44*$AE$16,""))))))))))))))))</f>
        <v/>
      </c>
      <c r="O44" s="15" t="str">
        <f>IF('Resultat 2005-2012'!$R44="","",IF($M$1=2005,'Resultat 2005-2012'!O44,IF(AND($M$1=2006,Beregningsark!$AQ44="2005-2012"),'Resultat 2005-2012'!O44*SUM($Y$10:$AE$10)/7,IF(AND($M$1=2007,Beregningsark!$AQ44="2005-2012"),'Resultat 2005-2012'!O44*SUM($Z$10:$AE$10)/6,IF(AND($M$1=2008,Beregningsark!$AQ44="2005-2012"),'Resultat 2005-2012'!O44*SUM($AA$10:$AE$10)/5,IF(AND($M$1=2009,Beregningsark!$AQ44="2005-2012"),'Resultat 2005-2012'!O44*SUM($AB$10:$AE$10)/4,IF(AND($M$1=2010,Beregningsark!$AQ44="2005-2012"),'Resultat 2005-2012'!O44*SUM($AC$10:$AE$10)/3,IF(AND($M$1=2011,Beregningsark!$AQ44="2005-2012"),'Resultat 2005-2012'!O44*SUM($AD$10:$AE$10)/2,IF(AND($M$1=2012,Beregningsark!$AQ44="2005-2012"),'Resultat 2005-2012'!O44*$AE$10,IF(AND($M$1=2006,Beregningsark!$AQ44="1999-2012"),'Resultat 2005-2012'!O44*SUM($Y$16:$AE$16)/7,IF(AND($M$1=2007,Beregningsark!$AQ44="1999-2012"),'Resultat 2005-2012'!O44*SUM($Z$16:$AE$16)/6,IF(AND($M$1=2008,Beregningsark!$AQ44="1999-2012"),'Resultat 2005-2012'!O44*SUM($AA$16:$AE$16)/5,IF(AND($M$1=2009,Beregningsark!$AQ44="1999-2012"),'Resultat 2005-2012'!O44*SUM($AB$16:$AE$16)/4,IF(AND($M$1=2010,Beregningsark!$AQ44="1999-2012"),'Resultat 2005-2012'!O44*SUM($AC$16:$AE$16)/3,IF(AND($M$1=2011,Beregningsark!$AQ44="1999-2012"),'Resultat 2005-2012'!O44*SUM($AD$16:$AE$16)/2,IF(AND($M$1=2012,Beregningsark!$AQ44="1999-2012"),'Resultat 2005-2012'!O44*$AE$16,""))))))))))))))))</f>
        <v/>
      </c>
      <c r="P44" s="15" t="str">
        <f>IF('Resultat 2005-2012'!$R44="","",IF($M$1=2005,'Resultat 2005-2012'!P44,IF(AND($M$1=2006,Beregningsark!$AQ44="2005-2012"),'Resultat 2005-2012'!P44*SUM($Y$11:$AE$11)/7,IF(AND($M$1=2007,Beregningsark!$AQ44="2005-2012"),'Resultat 2005-2012'!P44*SUM($Z$11:$AE$11)/6,IF(AND($M$1=2008,Beregningsark!$AQ44="2005-2012"),'Resultat 2005-2012'!P44*SUM($AA$11:$AE$11)/5,IF(AND($M$1=2009,Beregningsark!$AQ44="2005-2012"),'Resultat 2005-2012'!P44*SUM($AB$11:$AE$11)/4,IF(AND($M$1=2010,Beregningsark!$AQ44="2005-2012"),'Resultat 2005-2012'!P44*SUM($AC$11:$AE$11)/3,IF(AND($M$1=2011,Beregningsark!$AQ44="2005-2012"),'Resultat 2005-2012'!P44*SUM($AD$11:$AE$11)/2,IF(AND($M$1=2012,Beregningsark!$AQ44="2005-2012"),'Resultat 2005-2012'!P44*$AE$11,IF(AND($M$1=2006,Beregningsark!$AQ44="1999-2012"),'Resultat 2005-2012'!P44*SUM($Y$16:$AE$16)/7,IF(AND($M$1=2007,Beregningsark!$AQ44="1999-2012"),'Resultat 2005-2012'!P44*SUM($Z$16:$AE$16)/6,IF(AND($M$1=2008,Beregningsark!$AQ44="1999-2012"),'Resultat 2005-2012'!P44*SUM($AA$16:$AE$16)/5,IF(AND($M$1=2009,Beregningsark!$AQ44="1999-2012"),'Resultat 2005-2012'!P44*SUM($AB$16:$AE$16)/4,IF(AND($M$1=2010,Beregningsark!$AQ44="1999-2012"),'Resultat 2005-2012'!P44*SUM($AC$16:$AE$16)/3,IF(AND($M$1=2011,Beregningsark!$AQ44="1999-2012"),'Resultat 2005-2012'!P44*SUM($AD$16:$AE$16)/2,IF(AND($M$1=2012,Beregningsark!$AQ44="1999-2012"),'Resultat 2005-2012'!P44*$AE$16,""))))))))))))))))</f>
        <v/>
      </c>
      <c r="Q44" s="15" t="str">
        <f t="shared" si="1"/>
        <v/>
      </c>
      <c r="R44" s="17" t="str">
        <f t="shared" si="2"/>
        <v/>
      </c>
    </row>
    <row r="45" spans="1:18" x14ac:dyDescent="0.25">
      <c r="A45" s="4" t="str">
        <f>IF(Inddata!A60="","",Inddata!A60)</f>
        <v/>
      </c>
      <c r="B45" s="4" t="str">
        <f>IF(Inddata!B60="","",Inddata!B60)</f>
        <v/>
      </c>
      <c r="C45" s="4" t="str">
        <f>IF(Inddata!C60="","",Inddata!C60)</f>
        <v/>
      </c>
      <c r="D45" s="4" t="str">
        <f>IF(Inddata!D60="","",Inddata!D60)</f>
        <v/>
      </c>
      <c r="E45" s="4" t="str">
        <f>IF(Inddata!E60="","",Inddata!E60)</f>
        <v/>
      </c>
      <c r="F45" s="4" t="str">
        <f>IF(Inddata!F60="","",Inddata!F60)</f>
        <v/>
      </c>
      <c r="G45" s="4">
        <f>IF(Inddata!G60="","",Inddata!G60)</f>
        <v>0</v>
      </c>
      <c r="H45" s="4" t="str">
        <f>IF(Inddata!H60&gt;0.5,Inddata!H60,"")</f>
        <v/>
      </c>
      <c r="I45" s="4" t="str">
        <f>IF(Inddata!I60="","",Inddata!I60)</f>
        <v/>
      </c>
      <c r="J45" s="15" t="str">
        <f>IF('Resultat 2005-2012'!$R45="","",IF($M$1=2005,'Resultat 2005-2012'!J45,IF(AND($M$1=2006,Beregningsark!$AQ45="2005-2012"),'Resultat 2005-2012'!J45*SUM($Y$7:$AE$7)/7,IF(AND($M$1=2007,Beregningsark!$AQ45="2005-2012"),'Resultat 2005-2012'!J45*SUM($Z$7:$AE$7)/6,IF(AND($M$1=2008,Beregningsark!$AQ45="2005-2012"),'Resultat 2005-2012'!J45*SUM($AA$7:$AE$7)/5,IF(AND($M$1=2009,Beregningsark!$AQ45="2005-2012"),'Resultat 2005-2012'!J45*SUM($AB$7:$AE$7)/4,IF(AND($M$1=2010,Beregningsark!$AQ45="2005-2012"),'Resultat 2005-2012'!J45*SUM($AC$7:$AE$7)/3,IF(AND($M$1=2011,Beregningsark!$AQ45="2005-2012"),'Resultat 2005-2012'!J45*SUM($AD$7:$AE$7)/2,IF(AND($M$1=2012,Beregningsark!$AQ45="2005-2012"),'Resultat 2005-2012'!J45*$AE$7,IF(AND($M$1=2006,Beregningsark!$AQ45="1999-2012"),'Resultat 2005-2012'!J45*SUM($Y$16:$AE$16)/7,IF(AND($M$1=2007,Beregningsark!$AQ45="1999-2012"),'Resultat 2005-2012'!J45*SUM($Z$16:$AE$16)/6,IF(AND($M$1=2008,Beregningsark!$AQ45="1999-2012"),'Resultat 2005-2012'!J45*SUM($AA$16:$AE$16)/5,IF(AND($M$1=2009,Beregningsark!$AQ45="1999-2012"),'Resultat 2005-2012'!J45*SUM($AB$16:$AE$16)/4,IF(AND($M$1=2010,Beregningsark!$AQ45="1999-2012"),'Resultat 2005-2012'!J45*SUM($AC$16:$AE$16)/3,IF(AND($M$1=2011,Beregningsark!$AQ45="1999-2012"),'Resultat 2005-2012'!J45*SUM($AD$16:$AE$16)/2,IF(AND($M$1=2012,Beregningsark!$AQ45="1999-2012"),'Resultat 2005-2012'!J45*$AE$16,""))))))))))))))))</f>
        <v/>
      </c>
      <c r="K45" s="15" t="str">
        <f>IF('Resultat 2005-2012'!$R45="","",IF($M$1=2005,'Resultat 2005-2012'!K45,IF(AND($M$1=2006,Beregningsark!$AQ45="2005-2012"),'Resultat 2005-2012'!K45*SUM($Y$8:$AE$8)/7,IF(AND($M$1=2007,Beregningsark!$AQ45="2005-2012"),'Resultat 2005-2012'!K45*SUM($Z$8:$AE$8)/6,IF(AND($M$1=2008,Beregningsark!$AQ45="2005-2012"),'Resultat 2005-2012'!K45*SUM($AA$8:$AE$8)/5,IF(AND($M$1=2009,Beregningsark!$AQ45="2005-2012"),'Resultat 2005-2012'!K45*SUM($AB$8:$AE$8)/4,IF(AND($M$1=2010,Beregningsark!$AQ45="2005-2012"),'Resultat 2005-2012'!K45*SUM($AC$8:$AE$8)/3,IF(AND($M$1=2011,Beregningsark!$AQ45="2005-2012"),'Resultat 2005-2012'!K45*SUM($AD$8:$AE$8)/2,IF(AND($M$1=2012,Beregningsark!$AQ45="2005-2012"),'Resultat 2005-2012'!K45*$AE$8,IF(AND($M$1=2006,Beregningsark!$AQ45="1999-2012"),'Resultat 2005-2012'!K45*SUM($Y$17:$AE$17)/7,IF(AND($M$1=2007,Beregningsark!$AQ45="1999-2012"),'Resultat 2005-2012'!K45*SUM($Z$17:$AE$17)/6,IF(AND($M$1=2008,Beregningsark!$AQ45="1999-2012"),'Resultat 2005-2012'!K45*SUM($AA$17:$AE$17)/5,IF(AND($M$1=2009,Beregningsark!$AQ45="1999-2012"),'Resultat 2005-2012'!K45*SUM($AB$17:$AE$17)/4,IF(AND($M$1=2010,Beregningsark!$AQ45="1999-2012"),'Resultat 2005-2012'!K45*SUM($AC$17:$AE$17)/3,IF(AND($M$1=2011,Beregningsark!$AQ45="1999-2012"),'Resultat 2005-2012'!K45*SUM($AD$17:$AE$17)/2,IF(AND($M$1=2012,Beregningsark!$AQ45="1999-2012"),'Resultat 2005-2012'!K45*$AE$17,""))))))))))))))))</f>
        <v/>
      </c>
      <c r="L45" s="15" t="str">
        <f>IF('Resultat 2005-2012'!$R45="","",IF($M$1=2005,'Resultat 2005-2012'!L45,IF(AND($M$1=2006,Beregningsark!$AQ45="2005-2012"),'Resultat 2005-2012'!L45*SUM($Y$9:$AE$9)/7,IF(AND($M$1=2007,Beregningsark!$AQ45="2005-2012"),'Resultat 2005-2012'!L45*SUM($Z$9:$AE$9)/6,IF(AND($M$1=2008,Beregningsark!$AQ45="2005-2012"),'Resultat 2005-2012'!L45*SUM($AA$9:$AE$9)/5,IF(AND($M$1=2009,Beregningsark!$AQ45="2005-2012"),'Resultat 2005-2012'!L45*SUM($AB$9:$AE$9)/4,IF(AND($M$1=2010,Beregningsark!$AQ45="2005-2012"),'Resultat 2005-2012'!L45*SUM($AC$9:$AE$9)/3,IF(AND($M$1=2011,Beregningsark!$AQ45="2005-2012"),'Resultat 2005-2012'!L45*SUM($AD$9:$AE$9)/2,IF(AND($M$1=2012,Beregningsark!$AQ45="2005-2012"),'Resultat 2005-2012'!L45*$AE$9,IF(AND($M$1=2006,Beregningsark!$AQ45="1999-2012"),'Resultat 2005-2012'!L45*SUM($Y$18:$AE$18)/7,IF(AND($M$1=2007,Beregningsark!$AQ45="1999-2012"),'Resultat 2005-2012'!L45*SUM($Z$18:$AE$18)/6,IF(AND($M$1=2008,Beregningsark!$AQ45="1999-2012"),'Resultat 2005-2012'!L45*SUM($AA$18:$AE$18)/5,IF(AND($M$1=2009,Beregningsark!$AQ45="1999-2012"),'Resultat 2005-2012'!L45*SUM($AB$18:$AE$18)/4,IF(AND($M$1=2010,Beregningsark!$AQ45="1999-2012"),'Resultat 2005-2012'!L45*SUM($AC$18:$AE$18)/3,IF(AND($M$1=2011,Beregningsark!$AQ45="1999-2012"),'Resultat 2005-2012'!L45*SUM($AD$18:$AE$18)/2,IF(AND($M$1=2012,Beregningsark!$AQ45="1999-2012"),'Resultat 2005-2012'!L45*$AE$18,""))))))))))))))))</f>
        <v/>
      </c>
      <c r="M45" s="15" t="str">
        <f t="shared" si="0"/>
        <v/>
      </c>
      <c r="N45" s="15" t="str">
        <f>IF('Resultat 2005-2012'!$R45="","",IF($M$1=2005,'Resultat 2005-2012'!N45,IF(AND($M$1=2006,Beregningsark!$AQ45="2005-2012"),'Resultat 2005-2012'!N45*SUM($Y$10:$AE$10)/7,IF(AND($M$1=2007,Beregningsark!$AQ45="2005-2012"),'Resultat 2005-2012'!N45*SUM($Z$10:$AE$10)/6,IF(AND($M$1=2008,Beregningsark!$AQ45="2005-2012"),'Resultat 2005-2012'!N45*SUM($AA$10:$AE$10)/5,IF(AND($M$1=2009,Beregningsark!$AQ45="2005-2012"),'Resultat 2005-2012'!N45*SUM($AB$10:$AE$10)/4,IF(AND($M$1=2010,Beregningsark!$AQ45="2005-2012"),'Resultat 2005-2012'!N45*SUM($AC$10:$AE$10)/3,IF(AND($M$1=2011,Beregningsark!$AQ45="2005-2012"),'Resultat 2005-2012'!N45*SUM($AD$10:$AE$10)/2,IF(AND($M$1=2012,Beregningsark!$AQ45="2005-2012"),'Resultat 2005-2012'!N45*$AE$10,IF(AND($M$1=2006,Beregningsark!$AQ45="1999-2012"),'Resultat 2005-2012'!N45*SUM($Y$16:$AE$16)/7,IF(AND($M$1=2007,Beregningsark!$AQ45="1999-2012"),'Resultat 2005-2012'!N45*SUM($Z$16:$AE$16)/6,IF(AND($M$1=2008,Beregningsark!$AQ45="1999-2012"),'Resultat 2005-2012'!N45*SUM($AA$16:$AE$16)/5,IF(AND($M$1=2009,Beregningsark!$AQ45="1999-2012"),'Resultat 2005-2012'!N45*SUM($AB$16:$AE$16)/4,IF(AND($M$1=2010,Beregningsark!$AQ45="1999-2012"),'Resultat 2005-2012'!N45*SUM($AC$16:$AE$16)/3,IF(AND($M$1=2011,Beregningsark!$AQ45="1999-2012"),'Resultat 2005-2012'!N45*SUM($AD$16:$AE$16)/2,IF(AND($M$1=2012,Beregningsark!$AQ45="1999-2012"),'Resultat 2005-2012'!N45*$AE$16,""))))))))))))))))</f>
        <v/>
      </c>
      <c r="O45" s="15" t="str">
        <f>IF('Resultat 2005-2012'!$R45="","",IF($M$1=2005,'Resultat 2005-2012'!O45,IF(AND($M$1=2006,Beregningsark!$AQ45="2005-2012"),'Resultat 2005-2012'!O45*SUM($Y$10:$AE$10)/7,IF(AND($M$1=2007,Beregningsark!$AQ45="2005-2012"),'Resultat 2005-2012'!O45*SUM($Z$10:$AE$10)/6,IF(AND($M$1=2008,Beregningsark!$AQ45="2005-2012"),'Resultat 2005-2012'!O45*SUM($AA$10:$AE$10)/5,IF(AND($M$1=2009,Beregningsark!$AQ45="2005-2012"),'Resultat 2005-2012'!O45*SUM($AB$10:$AE$10)/4,IF(AND($M$1=2010,Beregningsark!$AQ45="2005-2012"),'Resultat 2005-2012'!O45*SUM($AC$10:$AE$10)/3,IF(AND($M$1=2011,Beregningsark!$AQ45="2005-2012"),'Resultat 2005-2012'!O45*SUM($AD$10:$AE$10)/2,IF(AND($M$1=2012,Beregningsark!$AQ45="2005-2012"),'Resultat 2005-2012'!O45*$AE$10,IF(AND($M$1=2006,Beregningsark!$AQ45="1999-2012"),'Resultat 2005-2012'!O45*SUM($Y$16:$AE$16)/7,IF(AND($M$1=2007,Beregningsark!$AQ45="1999-2012"),'Resultat 2005-2012'!O45*SUM($Z$16:$AE$16)/6,IF(AND($M$1=2008,Beregningsark!$AQ45="1999-2012"),'Resultat 2005-2012'!O45*SUM($AA$16:$AE$16)/5,IF(AND($M$1=2009,Beregningsark!$AQ45="1999-2012"),'Resultat 2005-2012'!O45*SUM($AB$16:$AE$16)/4,IF(AND($M$1=2010,Beregningsark!$AQ45="1999-2012"),'Resultat 2005-2012'!O45*SUM($AC$16:$AE$16)/3,IF(AND($M$1=2011,Beregningsark!$AQ45="1999-2012"),'Resultat 2005-2012'!O45*SUM($AD$16:$AE$16)/2,IF(AND($M$1=2012,Beregningsark!$AQ45="1999-2012"),'Resultat 2005-2012'!O45*$AE$16,""))))))))))))))))</f>
        <v/>
      </c>
      <c r="P45" s="15" t="str">
        <f>IF('Resultat 2005-2012'!$R45="","",IF($M$1=2005,'Resultat 2005-2012'!P45,IF(AND($M$1=2006,Beregningsark!$AQ45="2005-2012"),'Resultat 2005-2012'!P45*SUM($Y$11:$AE$11)/7,IF(AND($M$1=2007,Beregningsark!$AQ45="2005-2012"),'Resultat 2005-2012'!P45*SUM($Z$11:$AE$11)/6,IF(AND($M$1=2008,Beregningsark!$AQ45="2005-2012"),'Resultat 2005-2012'!P45*SUM($AA$11:$AE$11)/5,IF(AND($M$1=2009,Beregningsark!$AQ45="2005-2012"),'Resultat 2005-2012'!P45*SUM($AB$11:$AE$11)/4,IF(AND($M$1=2010,Beregningsark!$AQ45="2005-2012"),'Resultat 2005-2012'!P45*SUM($AC$11:$AE$11)/3,IF(AND($M$1=2011,Beregningsark!$AQ45="2005-2012"),'Resultat 2005-2012'!P45*SUM($AD$11:$AE$11)/2,IF(AND($M$1=2012,Beregningsark!$AQ45="2005-2012"),'Resultat 2005-2012'!P45*$AE$11,IF(AND($M$1=2006,Beregningsark!$AQ45="1999-2012"),'Resultat 2005-2012'!P45*SUM($Y$16:$AE$16)/7,IF(AND($M$1=2007,Beregningsark!$AQ45="1999-2012"),'Resultat 2005-2012'!P45*SUM($Z$16:$AE$16)/6,IF(AND($M$1=2008,Beregningsark!$AQ45="1999-2012"),'Resultat 2005-2012'!P45*SUM($AA$16:$AE$16)/5,IF(AND($M$1=2009,Beregningsark!$AQ45="1999-2012"),'Resultat 2005-2012'!P45*SUM($AB$16:$AE$16)/4,IF(AND($M$1=2010,Beregningsark!$AQ45="1999-2012"),'Resultat 2005-2012'!P45*SUM($AC$16:$AE$16)/3,IF(AND($M$1=2011,Beregningsark!$AQ45="1999-2012"),'Resultat 2005-2012'!P45*SUM($AD$16:$AE$16)/2,IF(AND($M$1=2012,Beregningsark!$AQ45="1999-2012"),'Resultat 2005-2012'!P45*$AE$16,""))))))))))))))))</f>
        <v/>
      </c>
      <c r="Q45" s="15" t="str">
        <f t="shared" si="1"/>
        <v/>
      </c>
      <c r="R45" s="17" t="str">
        <f t="shared" si="2"/>
        <v/>
      </c>
    </row>
    <row r="46" spans="1:18" x14ac:dyDescent="0.25">
      <c r="A46" s="4" t="str">
        <f>IF(Inddata!A61="","",Inddata!A61)</f>
        <v/>
      </c>
      <c r="B46" s="4" t="str">
        <f>IF(Inddata!B61="","",Inddata!B61)</f>
        <v/>
      </c>
      <c r="C46" s="4" t="str">
        <f>IF(Inddata!C61="","",Inddata!C61)</f>
        <v/>
      </c>
      <c r="D46" s="4" t="str">
        <f>IF(Inddata!D61="","",Inddata!D61)</f>
        <v/>
      </c>
      <c r="E46" s="4" t="str">
        <f>IF(Inddata!E61="","",Inddata!E61)</f>
        <v/>
      </c>
      <c r="F46" s="4" t="str">
        <f>IF(Inddata!F61="","",Inddata!F61)</f>
        <v/>
      </c>
      <c r="G46" s="4">
        <f>IF(Inddata!G61="","",Inddata!G61)</f>
        <v>0</v>
      </c>
      <c r="H46" s="4" t="str">
        <f>IF(Inddata!H61&gt;0.5,Inddata!H61,"")</f>
        <v/>
      </c>
      <c r="I46" s="4" t="str">
        <f>IF(Inddata!I61="","",Inddata!I61)</f>
        <v/>
      </c>
      <c r="J46" s="15" t="str">
        <f>IF('Resultat 2005-2012'!$R46="","",IF($M$1=2005,'Resultat 2005-2012'!J46,IF(AND($M$1=2006,Beregningsark!$AQ46="2005-2012"),'Resultat 2005-2012'!J46*SUM($Y$7:$AE$7)/7,IF(AND($M$1=2007,Beregningsark!$AQ46="2005-2012"),'Resultat 2005-2012'!J46*SUM($Z$7:$AE$7)/6,IF(AND($M$1=2008,Beregningsark!$AQ46="2005-2012"),'Resultat 2005-2012'!J46*SUM($AA$7:$AE$7)/5,IF(AND($M$1=2009,Beregningsark!$AQ46="2005-2012"),'Resultat 2005-2012'!J46*SUM($AB$7:$AE$7)/4,IF(AND($M$1=2010,Beregningsark!$AQ46="2005-2012"),'Resultat 2005-2012'!J46*SUM($AC$7:$AE$7)/3,IF(AND($M$1=2011,Beregningsark!$AQ46="2005-2012"),'Resultat 2005-2012'!J46*SUM($AD$7:$AE$7)/2,IF(AND($M$1=2012,Beregningsark!$AQ46="2005-2012"),'Resultat 2005-2012'!J46*$AE$7,IF(AND($M$1=2006,Beregningsark!$AQ46="1999-2012"),'Resultat 2005-2012'!J46*SUM($Y$16:$AE$16)/7,IF(AND($M$1=2007,Beregningsark!$AQ46="1999-2012"),'Resultat 2005-2012'!J46*SUM($Z$16:$AE$16)/6,IF(AND($M$1=2008,Beregningsark!$AQ46="1999-2012"),'Resultat 2005-2012'!J46*SUM($AA$16:$AE$16)/5,IF(AND($M$1=2009,Beregningsark!$AQ46="1999-2012"),'Resultat 2005-2012'!J46*SUM($AB$16:$AE$16)/4,IF(AND($M$1=2010,Beregningsark!$AQ46="1999-2012"),'Resultat 2005-2012'!J46*SUM($AC$16:$AE$16)/3,IF(AND($M$1=2011,Beregningsark!$AQ46="1999-2012"),'Resultat 2005-2012'!J46*SUM($AD$16:$AE$16)/2,IF(AND($M$1=2012,Beregningsark!$AQ46="1999-2012"),'Resultat 2005-2012'!J46*$AE$16,""))))))))))))))))</f>
        <v/>
      </c>
      <c r="K46" s="15" t="str">
        <f>IF('Resultat 2005-2012'!$R46="","",IF($M$1=2005,'Resultat 2005-2012'!K46,IF(AND($M$1=2006,Beregningsark!$AQ46="2005-2012"),'Resultat 2005-2012'!K46*SUM($Y$8:$AE$8)/7,IF(AND($M$1=2007,Beregningsark!$AQ46="2005-2012"),'Resultat 2005-2012'!K46*SUM($Z$8:$AE$8)/6,IF(AND($M$1=2008,Beregningsark!$AQ46="2005-2012"),'Resultat 2005-2012'!K46*SUM($AA$8:$AE$8)/5,IF(AND($M$1=2009,Beregningsark!$AQ46="2005-2012"),'Resultat 2005-2012'!K46*SUM($AB$8:$AE$8)/4,IF(AND($M$1=2010,Beregningsark!$AQ46="2005-2012"),'Resultat 2005-2012'!K46*SUM($AC$8:$AE$8)/3,IF(AND($M$1=2011,Beregningsark!$AQ46="2005-2012"),'Resultat 2005-2012'!K46*SUM($AD$8:$AE$8)/2,IF(AND($M$1=2012,Beregningsark!$AQ46="2005-2012"),'Resultat 2005-2012'!K46*$AE$8,IF(AND($M$1=2006,Beregningsark!$AQ46="1999-2012"),'Resultat 2005-2012'!K46*SUM($Y$17:$AE$17)/7,IF(AND($M$1=2007,Beregningsark!$AQ46="1999-2012"),'Resultat 2005-2012'!K46*SUM($Z$17:$AE$17)/6,IF(AND($M$1=2008,Beregningsark!$AQ46="1999-2012"),'Resultat 2005-2012'!K46*SUM($AA$17:$AE$17)/5,IF(AND($M$1=2009,Beregningsark!$AQ46="1999-2012"),'Resultat 2005-2012'!K46*SUM($AB$17:$AE$17)/4,IF(AND($M$1=2010,Beregningsark!$AQ46="1999-2012"),'Resultat 2005-2012'!K46*SUM($AC$17:$AE$17)/3,IF(AND($M$1=2011,Beregningsark!$AQ46="1999-2012"),'Resultat 2005-2012'!K46*SUM($AD$17:$AE$17)/2,IF(AND($M$1=2012,Beregningsark!$AQ46="1999-2012"),'Resultat 2005-2012'!K46*$AE$17,""))))))))))))))))</f>
        <v/>
      </c>
      <c r="L46" s="15" t="str">
        <f>IF('Resultat 2005-2012'!$R46="","",IF($M$1=2005,'Resultat 2005-2012'!L46,IF(AND($M$1=2006,Beregningsark!$AQ46="2005-2012"),'Resultat 2005-2012'!L46*SUM($Y$9:$AE$9)/7,IF(AND($M$1=2007,Beregningsark!$AQ46="2005-2012"),'Resultat 2005-2012'!L46*SUM($Z$9:$AE$9)/6,IF(AND($M$1=2008,Beregningsark!$AQ46="2005-2012"),'Resultat 2005-2012'!L46*SUM($AA$9:$AE$9)/5,IF(AND($M$1=2009,Beregningsark!$AQ46="2005-2012"),'Resultat 2005-2012'!L46*SUM($AB$9:$AE$9)/4,IF(AND($M$1=2010,Beregningsark!$AQ46="2005-2012"),'Resultat 2005-2012'!L46*SUM($AC$9:$AE$9)/3,IF(AND($M$1=2011,Beregningsark!$AQ46="2005-2012"),'Resultat 2005-2012'!L46*SUM($AD$9:$AE$9)/2,IF(AND($M$1=2012,Beregningsark!$AQ46="2005-2012"),'Resultat 2005-2012'!L46*$AE$9,IF(AND($M$1=2006,Beregningsark!$AQ46="1999-2012"),'Resultat 2005-2012'!L46*SUM($Y$18:$AE$18)/7,IF(AND($M$1=2007,Beregningsark!$AQ46="1999-2012"),'Resultat 2005-2012'!L46*SUM($Z$18:$AE$18)/6,IF(AND($M$1=2008,Beregningsark!$AQ46="1999-2012"),'Resultat 2005-2012'!L46*SUM($AA$18:$AE$18)/5,IF(AND($M$1=2009,Beregningsark!$AQ46="1999-2012"),'Resultat 2005-2012'!L46*SUM($AB$18:$AE$18)/4,IF(AND($M$1=2010,Beregningsark!$AQ46="1999-2012"),'Resultat 2005-2012'!L46*SUM($AC$18:$AE$18)/3,IF(AND($M$1=2011,Beregningsark!$AQ46="1999-2012"),'Resultat 2005-2012'!L46*SUM($AD$18:$AE$18)/2,IF(AND($M$1=2012,Beregningsark!$AQ46="1999-2012"),'Resultat 2005-2012'!L46*$AE$18,""))))))))))))))))</f>
        <v/>
      </c>
      <c r="M46" s="15" t="str">
        <f t="shared" si="0"/>
        <v/>
      </c>
      <c r="N46" s="15" t="str">
        <f>IF('Resultat 2005-2012'!$R46="","",IF($M$1=2005,'Resultat 2005-2012'!N46,IF(AND($M$1=2006,Beregningsark!$AQ46="2005-2012"),'Resultat 2005-2012'!N46*SUM($Y$10:$AE$10)/7,IF(AND($M$1=2007,Beregningsark!$AQ46="2005-2012"),'Resultat 2005-2012'!N46*SUM($Z$10:$AE$10)/6,IF(AND($M$1=2008,Beregningsark!$AQ46="2005-2012"),'Resultat 2005-2012'!N46*SUM($AA$10:$AE$10)/5,IF(AND($M$1=2009,Beregningsark!$AQ46="2005-2012"),'Resultat 2005-2012'!N46*SUM($AB$10:$AE$10)/4,IF(AND($M$1=2010,Beregningsark!$AQ46="2005-2012"),'Resultat 2005-2012'!N46*SUM($AC$10:$AE$10)/3,IF(AND($M$1=2011,Beregningsark!$AQ46="2005-2012"),'Resultat 2005-2012'!N46*SUM($AD$10:$AE$10)/2,IF(AND($M$1=2012,Beregningsark!$AQ46="2005-2012"),'Resultat 2005-2012'!N46*$AE$10,IF(AND($M$1=2006,Beregningsark!$AQ46="1999-2012"),'Resultat 2005-2012'!N46*SUM($Y$16:$AE$16)/7,IF(AND($M$1=2007,Beregningsark!$AQ46="1999-2012"),'Resultat 2005-2012'!N46*SUM($Z$16:$AE$16)/6,IF(AND($M$1=2008,Beregningsark!$AQ46="1999-2012"),'Resultat 2005-2012'!N46*SUM($AA$16:$AE$16)/5,IF(AND($M$1=2009,Beregningsark!$AQ46="1999-2012"),'Resultat 2005-2012'!N46*SUM($AB$16:$AE$16)/4,IF(AND($M$1=2010,Beregningsark!$AQ46="1999-2012"),'Resultat 2005-2012'!N46*SUM($AC$16:$AE$16)/3,IF(AND($M$1=2011,Beregningsark!$AQ46="1999-2012"),'Resultat 2005-2012'!N46*SUM($AD$16:$AE$16)/2,IF(AND($M$1=2012,Beregningsark!$AQ46="1999-2012"),'Resultat 2005-2012'!N46*$AE$16,""))))))))))))))))</f>
        <v/>
      </c>
      <c r="O46" s="15" t="str">
        <f>IF('Resultat 2005-2012'!$R46="","",IF($M$1=2005,'Resultat 2005-2012'!O46,IF(AND($M$1=2006,Beregningsark!$AQ46="2005-2012"),'Resultat 2005-2012'!O46*SUM($Y$10:$AE$10)/7,IF(AND($M$1=2007,Beregningsark!$AQ46="2005-2012"),'Resultat 2005-2012'!O46*SUM($Z$10:$AE$10)/6,IF(AND($M$1=2008,Beregningsark!$AQ46="2005-2012"),'Resultat 2005-2012'!O46*SUM($AA$10:$AE$10)/5,IF(AND($M$1=2009,Beregningsark!$AQ46="2005-2012"),'Resultat 2005-2012'!O46*SUM($AB$10:$AE$10)/4,IF(AND($M$1=2010,Beregningsark!$AQ46="2005-2012"),'Resultat 2005-2012'!O46*SUM($AC$10:$AE$10)/3,IF(AND($M$1=2011,Beregningsark!$AQ46="2005-2012"),'Resultat 2005-2012'!O46*SUM($AD$10:$AE$10)/2,IF(AND($M$1=2012,Beregningsark!$AQ46="2005-2012"),'Resultat 2005-2012'!O46*$AE$10,IF(AND($M$1=2006,Beregningsark!$AQ46="1999-2012"),'Resultat 2005-2012'!O46*SUM($Y$16:$AE$16)/7,IF(AND($M$1=2007,Beregningsark!$AQ46="1999-2012"),'Resultat 2005-2012'!O46*SUM($Z$16:$AE$16)/6,IF(AND($M$1=2008,Beregningsark!$AQ46="1999-2012"),'Resultat 2005-2012'!O46*SUM($AA$16:$AE$16)/5,IF(AND($M$1=2009,Beregningsark!$AQ46="1999-2012"),'Resultat 2005-2012'!O46*SUM($AB$16:$AE$16)/4,IF(AND($M$1=2010,Beregningsark!$AQ46="1999-2012"),'Resultat 2005-2012'!O46*SUM($AC$16:$AE$16)/3,IF(AND($M$1=2011,Beregningsark!$AQ46="1999-2012"),'Resultat 2005-2012'!O46*SUM($AD$16:$AE$16)/2,IF(AND($M$1=2012,Beregningsark!$AQ46="1999-2012"),'Resultat 2005-2012'!O46*$AE$16,""))))))))))))))))</f>
        <v/>
      </c>
      <c r="P46" s="15" t="str">
        <f>IF('Resultat 2005-2012'!$R46="","",IF($M$1=2005,'Resultat 2005-2012'!P46,IF(AND($M$1=2006,Beregningsark!$AQ46="2005-2012"),'Resultat 2005-2012'!P46*SUM($Y$11:$AE$11)/7,IF(AND($M$1=2007,Beregningsark!$AQ46="2005-2012"),'Resultat 2005-2012'!P46*SUM($Z$11:$AE$11)/6,IF(AND($M$1=2008,Beregningsark!$AQ46="2005-2012"),'Resultat 2005-2012'!P46*SUM($AA$11:$AE$11)/5,IF(AND($M$1=2009,Beregningsark!$AQ46="2005-2012"),'Resultat 2005-2012'!P46*SUM($AB$11:$AE$11)/4,IF(AND($M$1=2010,Beregningsark!$AQ46="2005-2012"),'Resultat 2005-2012'!P46*SUM($AC$11:$AE$11)/3,IF(AND($M$1=2011,Beregningsark!$AQ46="2005-2012"),'Resultat 2005-2012'!P46*SUM($AD$11:$AE$11)/2,IF(AND($M$1=2012,Beregningsark!$AQ46="2005-2012"),'Resultat 2005-2012'!P46*$AE$11,IF(AND($M$1=2006,Beregningsark!$AQ46="1999-2012"),'Resultat 2005-2012'!P46*SUM($Y$16:$AE$16)/7,IF(AND($M$1=2007,Beregningsark!$AQ46="1999-2012"),'Resultat 2005-2012'!P46*SUM($Z$16:$AE$16)/6,IF(AND($M$1=2008,Beregningsark!$AQ46="1999-2012"),'Resultat 2005-2012'!P46*SUM($AA$16:$AE$16)/5,IF(AND($M$1=2009,Beregningsark!$AQ46="1999-2012"),'Resultat 2005-2012'!P46*SUM($AB$16:$AE$16)/4,IF(AND($M$1=2010,Beregningsark!$AQ46="1999-2012"),'Resultat 2005-2012'!P46*SUM($AC$16:$AE$16)/3,IF(AND($M$1=2011,Beregningsark!$AQ46="1999-2012"),'Resultat 2005-2012'!P46*SUM($AD$16:$AE$16)/2,IF(AND($M$1=2012,Beregningsark!$AQ46="1999-2012"),'Resultat 2005-2012'!P46*$AE$16,""))))))))))))))))</f>
        <v/>
      </c>
      <c r="Q46" s="15" t="str">
        <f t="shared" si="1"/>
        <v/>
      </c>
      <c r="R46" s="17" t="str">
        <f t="shared" si="2"/>
        <v/>
      </c>
    </row>
    <row r="47" spans="1:18" x14ac:dyDescent="0.25">
      <c r="A47" s="4" t="str">
        <f>IF(Inddata!A62="","",Inddata!A62)</f>
        <v/>
      </c>
      <c r="B47" s="4" t="str">
        <f>IF(Inddata!B62="","",Inddata!B62)</f>
        <v/>
      </c>
      <c r="C47" s="4" t="str">
        <f>IF(Inddata!C62="","",Inddata!C62)</f>
        <v/>
      </c>
      <c r="D47" s="4" t="str">
        <f>IF(Inddata!D62="","",Inddata!D62)</f>
        <v/>
      </c>
      <c r="E47" s="4" t="str">
        <f>IF(Inddata!E62="","",Inddata!E62)</f>
        <v/>
      </c>
      <c r="F47" s="4" t="str">
        <f>IF(Inddata!F62="","",Inddata!F62)</f>
        <v/>
      </c>
      <c r="G47" s="4">
        <f>IF(Inddata!G62="","",Inddata!G62)</f>
        <v>0</v>
      </c>
      <c r="H47" s="4" t="str">
        <f>IF(Inddata!H62&gt;0.5,Inddata!H62,"")</f>
        <v/>
      </c>
      <c r="I47" s="4" t="str">
        <f>IF(Inddata!I62="","",Inddata!I62)</f>
        <v/>
      </c>
      <c r="J47" s="15" t="str">
        <f>IF('Resultat 2005-2012'!$R47="","",IF($M$1=2005,'Resultat 2005-2012'!J47,IF(AND($M$1=2006,Beregningsark!$AQ47="2005-2012"),'Resultat 2005-2012'!J47*SUM($Y$7:$AE$7)/7,IF(AND($M$1=2007,Beregningsark!$AQ47="2005-2012"),'Resultat 2005-2012'!J47*SUM($Z$7:$AE$7)/6,IF(AND($M$1=2008,Beregningsark!$AQ47="2005-2012"),'Resultat 2005-2012'!J47*SUM($AA$7:$AE$7)/5,IF(AND($M$1=2009,Beregningsark!$AQ47="2005-2012"),'Resultat 2005-2012'!J47*SUM($AB$7:$AE$7)/4,IF(AND($M$1=2010,Beregningsark!$AQ47="2005-2012"),'Resultat 2005-2012'!J47*SUM($AC$7:$AE$7)/3,IF(AND($M$1=2011,Beregningsark!$AQ47="2005-2012"),'Resultat 2005-2012'!J47*SUM($AD$7:$AE$7)/2,IF(AND($M$1=2012,Beregningsark!$AQ47="2005-2012"),'Resultat 2005-2012'!J47*$AE$7,IF(AND($M$1=2006,Beregningsark!$AQ47="1999-2012"),'Resultat 2005-2012'!J47*SUM($Y$16:$AE$16)/7,IF(AND($M$1=2007,Beregningsark!$AQ47="1999-2012"),'Resultat 2005-2012'!J47*SUM($Z$16:$AE$16)/6,IF(AND($M$1=2008,Beregningsark!$AQ47="1999-2012"),'Resultat 2005-2012'!J47*SUM($AA$16:$AE$16)/5,IF(AND($M$1=2009,Beregningsark!$AQ47="1999-2012"),'Resultat 2005-2012'!J47*SUM($AB$16:$AE$16)/4,IF(AND($M$1=2010,Beregningsark!$AQ47="1999-2012"),'Resultat 2005-2012'!J47*SUM($AC$16:$AE$16)/3,IF(AND($M$1=2011,Beregningsark!$AQ47="1999-2012"),'Resultat 2005-2012'!J47*SUM($AD$16:$AE$16)/2,IF(AND($M$1=2012,Beregningsark!$AQ47="1999-2012"),'Resultat 2005-2012'!J47*$AE$16,""))))))))))))))))</f>
        <v/>
      </c>
      <c r="K47" s="15" t="str">
        <f>IF('Resultat 2005-2012'!$R47="","",IF($M$1=2005,'Resultat 2005-2012'!K47,IF(AND($M$1=2006,Beregningsark!$AQ47="2005-2012"),'Resultat 2005-2012'!K47*SUM($Y$8:$AE$8)/7,IF(AND($M$1=2007,Beregningsark!$AQ47="2005-2012"),'Resultat 2005-2012'!K47*SUM($Z$8:$AE$8)/6,IF(AND($M$1=2008,Beregningsark!$AQ47="2005-2012"),'Resultat 2005-2012'!K47*SUM($AA$8:$AE$8)/5,IF(AND($M$1=2009,Beregningsark!$AQ47="2005-2012"),'Resultat 2005-2012'!K47*SUM($AB$8:$AE$8)/4,IF(AND($M$1=2010,Beregningsark!$AQ47="2005-2012"),'Resultat 2005-2012'!K47*SUM($AC$8:$AE$8)/3,IF(AND($M$1=2011,Beregningsark!$AQ47="2005-2012"),'Resultat 2005-2012'!K47*SUM($AD$8:$AE$8)/2,IF(AND($M$1=2012,Beregningsark!$AQ47="2005-2012"),'Resultat 2005-2012'!K47*$AE$8,IF(AND($M$1=2006,Beregningsark!$AQ47="1999-2012"),'Resultat 2005-2012'!K47*SUM($Y$17:$AE$17)/7,IF(AND($M$1=2007,Beregningsark!$AQ47="1999-2012"),'Resultat 2005-2012'!K47*SUM($Z$17:$AE$17)/6,IF(AND($M$1=2008,Beregningsark!$AQ47="1999-2012"),'Resultat 2005-2012'!K47*SUM($AA$17:$AE$17)/5,IF(AND($M$1=2009,Beregningsark!$AQ47="1999-2012"),'Resultat 2005-2012'!K47*SUM($AB$17:$AE$17)/4,IF(AND($M$1=2010,Beregningsark!$AQ47="1999-2012"),'Resultat 2005-2012'!K47*SUM($AC$17:$AE$17)/3,IF(AND($M$1=2011,Beregningsark!$AQ47="1999-2012"),'Resultat 2005-2012'!K47*SUM($AD$17:$AE$17)/2,IF(AND($M$1=2012,Beregningsark!$AQ47="1999-2012"),'Resultat 2005-2012'!K47*$AE$17,""))))))))))))))))</f>
        <v/>
      </c>
      <c r="L47" s="15" t="str">
        <f>IF('Resultat 2005-2012'!$R47="","",IF($M$1=2005,'Resultat 2005-2012'!L47,IF(AND($M$1=2006,Beregningsark!$AQ47="2005-2012"),'Resultat 2005-2012'!L47*SUM($Y$9:$AE$9)/7,IF(AND($M$1=2007,Beregningsark!$AQ47="2005-2012"),'Resultat 2005-2012'!L47*SUM($Z$9:$AE$9)/6,IF(AND($M$1=2008,Beregningsark!$AQ47="2005-2012"),'Resultat 2005-2012'!L47*SUM($AA$9:$AE$9)/5,IF(AND($M$1=2009,Beregningsark!$AQ47="2005-2012"),'Resultat 2005-2012'!L47*SUM($AB$9:$AE$9)/4,IF(AND($M$1=2010,Beregningsark!$AQ47="2005-2012"),'Resultat 2005-2012'!L47*SUM($AC$9:$AE$9)/3,IF(AND($M$1=2011,Beregningsark!$AQ47="2005-2012"),'Resultat 2005-2012'!L47*SUM($AD$9:$AE$9)/2,IF(AND($M$1=2012,Beregningsark!$AQ47="2005-2012"),'Resultat 2005-2012'!L47*$AE$9,IF(AND($M$1=2006,Beregningsark!$AQ47="1999-2012"),'Resultat 2005-2012'!L47*SUM($Y$18:$AE$18)/7,IF(AND($M$1=2007,Beregningsark!$AQ47="1999-2012"),'Resultat 2005-2012'!L47*SUM($Z$18:$AE$18)/6,IF(AND($M$1=2008,Beregningsark!$AQ47="1999-2012"),'Resultat 2005-2012'!L47*SUM($AA$18:$AE$18)/5,IF(AND($M$1=2009,Beregningsark!$AQ47="1999-2012"),'Resultat 2005-2012'!L47*SUM($AB$18:$AE$18)/4,IF(AND($M$1=2010,Beregningsark!$AQ47="1999-2012"),'Resultat 2005-2012'!L47*SUM($AC$18:$AE$18)/3,IF(AND($M$1=2011,Beregningsark!$AQ47="1999-2012"),'Resultat 2005-2012'!L47*SUM($AD$18:$AE$18)/2,IF(AND($M$1=2012,Beregningsark!$AQ47="1999-2012"),'Resultat 2005-2012'!L47*$AE$18,""))))))))))))))))</f>
        <v/>
      </c>
      <c r="M47" s="15" t="str">
        <f t="shared" si="0"/>
        <v/>
      </c>
      <c r="N47" s="15" t="str">
        <f>IF('Resultat 2005-2012'!$R47="","",IF($M$1=2005,'Resultat 2005-2012'!N47,IF(AND($M$1=2006,Beregningsark!$AQ47="2005-2012"),'Resultat 2005-2012'!N47*SUM($Y$10:$AE$10)/7,IF(AND($M$1=2007,Beregningsark!$AQ47="2005-2012"),'Resultat 2005-2012'!N47*SUM($Z$10:$AE$10)/6,IF(AND($M$1=2008,Beregningsark!$AQ47="2005-2012"),'Resultat 2005-2012'!N47*SUM($AA$10:$AE$10)/5,IF(AND($M$1=2009,Beregningsark!$AQ47="2005-2012"),'Resultat 2005-2012'!N47*SUM($AB$10:$AE$10)/4,IF(AND($M$1=2010,Beregningsark!$AQ47="2005-2012"),'Resultat 2005-2012'!N47*SUM($AC$10:$AE$10)/3,IF(AND($M$1=2011,Beregningsark!$AQ47="2005-2012"),'Resultat 2005-2012'!N47*SUM($AD$10:$AE$10)/2,IF(AND($M$1=2012,Beregningsark!$AQ47="2005-2012"),'Resultat 2005-2012'!N47*$AE$10,IF(AND($M$1=2006,Beregningsark!$AQ47="1999-2012"),'Resultat 2005-2012'!N47*SUM($Y$16:$AE$16)/7,IF(AND($M$1=2007,Beregningsark!$AQ47="1999-2012"),'Resultat 2005-2012'!N47*SUM($Z$16:$AE$16)/6,IF(AND($M$1=2008,Beregningsark!$AQ47="1999-2012"),'Resultat 2005-2012'!N47*SUM($AA$16:$AE$16)/5,IF(AND($M$1=2009,Beregningsark!$AQ47="1999-2012"),'Resultat 2005-2012'!N47*SUM($AB$16:$AE$16)/4,IF(AND($M$1=2010,Beregningsark!$AQ47="1999-2012"),'Resultat 2005-2012'!N47*SUM($AC$16:$AE$16)/3,IF(AND($M$1=2011,Beregningsark!$AQ47="1999-2012"),'Resultat 2005-2012'!N47*SUM($AD$16:$AE$16)/2,IF(AND($M$1=2012,Beregningsark!$AQ47="1999-2012"),'Resultat 2005-2012'!N47*$AE$16,""))))))))))))))))</f>
        <v/>
      </c>
      <c r="O47" s="15" t="str">
        <f>IF('Resultat 2005-2012'!$R47="","",IF($M$1=2005,'Resultat 2005-2012'!O47,IF(AND($M$1=2006,Beregningsark!$AQ47="2005-2012"),'Resultat 2005-2012'!O47*SUM($Y$10:$AE$10)/7,IF(AND($M$1=2007,Beregningsark!$AQ47="2005-2012"),'Resultat 2005-2012'!O47*SUM($Z$10:$AE$10)/6,IF(AND($M$1=2008,Beregningsark!$AQ47="2005-2012"),'Resultat 2005-2012'!O47*SUM($AA$10:$AE$10)/5,IF(AND($M$1=2009,Beregningsark!$AQ47="2005-2012"),'Resultat 2005-2012'!O47*SUM($AB$10:$AE$10)/4,IF(AND($M$1=2010,Beregningsark!$AQ47="2005-2012"),'Resultat 2005-2012'!O47*SUM($AC$10:$AE$10)/3,IF(AND($M$1=2011,Beregningsark!$AQ47="2005-2012"),'Resultat 2005-2012'!O47*SUM($AD$10:$AE$10)/2,IF(AND($M$1=2012,Beregningsark!$AQ47="2005-2012"),'Resultat 2005-2012'!O47*$AE$10,IF(AND($M$1=2006,Beregningsark!$AQ47="1999-2012"),'Resultat 2005-2012'!O47*SUM($Y$16:$AE$16)/7,IF(AND($M$1=2007,Beregningsark!$AQ47="1999-2012"),'Resultat 2005-2012'!O47*SUM($Z$16:$AE$16)/6,IF(AND($M$1=2008,Beregningsark!$AQ47="1999-2012"),'Resultat 2005-2012'!O47*SUM($AA$16:$AE$16)/5,IF(AND($M$1=2009,Beregningsark!$AQ47="1999-2012"),'Resultat 2005-2012'!O47*SUM($AB$16:$AE$16)/4,IF(AND($M$1=2010,Beregningsark!$AQ47="1999-2012"),'Resultat 2005-2012'!O47*SUM($AC$16:$AE$16)/3,IF(AND($M$1=2011,Beregningsark!$AQ47="1999-2012"),'Resultat 2005-2012'!O47*SUM($AD$16:$AE$16)/2,IF(AND($M$1=2012,Beregningsark!$AQ47="1999-2012"),'Resultat 2005-2012'!O47*$AE$16,""))))))))))))))))</f>
        <v/>
      </c>
      <c r="P47" s="15" t="str">
        <f>IF('Resultat 2005-2012'!$R47="","",IF($M$1=2005,'Resultat 2005-2012'!P47,IF(AND($M$1=2006,Beregningsark!$AQ47="2005-2012"),'Resultat 2005-2012'!P47*SUM($Y$11:$AE$11)/7,IF(AND($M$1=2007,Beregningsark!$AQ47="2005-2012"),'Resultat 2005-2012'!P47*SUM($Z$11:$AE$11)/6,IF(AND($M$1=2008,Beregningsark!$AQ47="2005-2012"),'Resultat 2005-2012'!P47*SUM($AA$11:$AE$11)/5,IF(AND($M$1=2009,Beregningsark!$AQ47="2005-2012"),'Resultat 2005-2012'!P47*SUM($AB$11:$AE$11)/4,IF(AND($M$1=2010,Beregningsark!$AQ47="2005-2012"),'Resultat 2005-2012'!P47*SUM($AC$11:$AE$11)/3,IF(AND($M$1=2011,Beregningsark!$AQ47="2005-2012"),'Resultat 2005-2012'!P47*SUM($AD$11:$AE$11)/2,IF(AND($M$1=2012,Beregningsark!$AQ47="2005-2012"),'Resultat 2005-2012'!P47*$AE$11,IF(AND($M$1=2006,Beregningsark!$AQ47="1999-2012"),'Resultat 2005-2012'!P47*SUM($Y$16:$AE$16)/7,IF(AND($M$1=2007,Beregningsark!$AQ47="1999-2012"),'Resultat 2005-2012'!P47*SUM($Z$16:$AE$16)/6,IF(AND($M$1=2008,Beregningsark!$AQ47="1999-2012"),'Resultat 2005-2012'!P47*SUM($AA$16:$AE$16)/5,IF(AND($M$1=2009,Beregningsark!$AQ47="1999-2012"),'Resultat 2005-2012'!P47*SUM($AB$16:$AE$16)/4,IF(AND($M$1=2010,Beregningsark!$AQ47="1999-2012"),'Resultat 2005-2012'!P47*SUM($AC$16:$AE$16)/3,IF(AND($M$1=2011,Beregningsark!$AQ47="1999-2012"),'Resultat 2005-2012'!P47*SUM($AD$16:$AE$16)/2,IF(AND($M$1=2012,Beregningsark!$AQ47="1999-2012"),'Resultat 2005-2012'!P47*$AE$16,""))))))))))))))))</f>
        <v/>
      </c>
      <c r="Q47" s="15" t="str">
        <f t="shared" si="1"/>
        <v/>
      </c>
      <c r="R47" s="17" t="str">
        <f t="shared" si="2"/>
        <v/>
      </c>
    </row>
    <row r="48" spans="1:18" x14ac:dyDescent="0.25">
      <c r="A48" s="4" t="str">
        <f>IF(Inddata!A63="","",Inddata!A63)</f>
        <v/>
      </c>
      <c r="B48" s="4" t="str">
        <f>IF(Inddata!B63="","",Inddata!B63)</f>
        <v/>
      </c>
      <c r="C48" s="4" t="str">
        <f>IF(Inddata!C63="","",Inddata!C63)</f>
        <v/>
      </c>
      <c r="D48" s="4" t="str">
        <f>IF(Inddata!D63="","",Inddata!D63)</f>
        <v/>
      </c>
      <c r="E48" s="4" t="str">
        <f>IF(Inddata!E63="","",Inddata!E63)</f>
        <v/>
      </c>
      <c r="F48" s="4" t="str">
        <f>IF(Inddata!F63="","",Inddata!F63)</f>
        <v/>
      </c>
      <c r="G48" s="4">
        <f>IF(Inddata!G63="","",Inddata!G63)</f>
        <v>0</v>
      </c>
      <c r="H48" s="4" t="str">
        <f>IF(Inddata!H63&gt;0.5,Inddata!H63,"")</f>
        <v/>
      </c>
      <c r="I48" s="4" t="str">
        <f>IF(Inddata!I63="","",Inddata!I63)</f>
        <v/>
      </c>
      <c r="J48" s="15" t="str">
        <f>IF('Resultat 2005-2012'!$R48="","",IF($M$1=2005,'Resultat 2005-2012'!J48,IF(AND($M$1=2006,Beregningsark!$AQ48="2005-2012"),'Resultat 2005-2012'!J48*SUM($Y$7:$AE$7)/7,IF(AND($M$1=2007,Beregningsark!$AQ48="2005-2012"),'Resultat 2005-2012'!J48*SUM($Z$7:$AE$7)/6,IF(AND($M$1=2008,Beregningsark!$AQ48="2005-2012"),'Resultat 2005-2012'!J48*SUM($AA$7:$AE$7)/5,IF(AND($M$1=2009,Beregningsark!$AQ48="2005-2012"),'Resultat 2005-2012'!J48*SUM($AB$7:$AE$7)/4,IF(AND($M$1=2010,Beregningsark!$AQ48="2005-2012"),'Resultat 2005-2012'!J48*SUM($AC$7:$AE$7)/3,IF(AND($M$1=2011,Beregningsark!$AQ48="2005-2012"),'Resultat 2005-2012'!J48*SUM($AD$7:$AE$7)/2,IF(AND($M$1=2012,Beregningsark!$AQ48="2005-2012"),'Resultat 2005-2012'!J48*$AE$7,IF(AND($M$1=2006,Beregningsark!$AQ48="1999-2012"),'Resultat 2005-2012'!J48*SUM($Y$16:$AE$16)/7,IF(AND($M$1=2007,Beregningsark!$AQ48="1999-2012"),'Resultat 2005-2012'!J48*SUM($Z$16:$AE$16)/6,IF(AND($M$1=2008,Beregningsark!$AQ48="1999-2012"),'Resultat 2005-2012'!J48*SUM($AA$16:$AE$16)/5,IF(AND($M$1=2009,Beregningsark!$AQ48="1999-2012"),'Resultat 2005-2012'!J48*SUM($AB$16:$AE$16)/4,IF(AND($M$1=2010,Beregningsark!$AQ48="1999-2012"),'Resultat 2005-2012'!J48*SUM($AC$16:$AE$16)/3,IF(AND($M$1=2011,Beregningsark!$AQ48="1999-2012"),'Resultat 2005-2012'!J48*SUM($AD$16:$AE$16)/2,IF(AND($M$1=2012,Beregningsark!$AQ48="1999-2012"),'Resultat 2005-2012'!J48*$AE$16,""))))))))))))))))</f>
        <v/>
      </c>
      <c r="K48" s="15" t="str">
        <f>IF('Resultat 2005-2012'!$R48="","",IF($M$1=2005,'Resultat 2005-2012'!K48,IF(AND($M$1=2006,Beregningsark!$AQ48="2005-2012"),'Resultat 2005-2012'!K48*SUM($Y$8:$AE$8)/7,IF(AND($M$1=2007,Beregningsark!$AQ48="2005-2012"),'Resultat 2005-2012'!K48*SUM($Z$8:$AE$8)/6,IF(AND($M$1=2008,Beregningsark!$AQ48="2005-2012"),'Resultat 2005-2012'!K48*SUM($AA$8:$AE$8)/5,IF(AND($M$1=2009,Beregningsark!$AQ48="2005-2012"),'Resultat 2005-2012'!K48*SUM($AB$8:$AE$8)/4,IF(AND($M$1=2010,Beregningsark!$AQ48="2005-2012"),'Resultat 2005-2012'!K48*SUM($AC$8:$AE$8)/3,IF(AND($M$1=2011,Beregningsark!$AQ48="2005-2012"),'Resultat 2005-2012'!K48*SUM($AD$8:$AE$8)/2,IF(AND($M$1=2012,Beregningsark!$AQ48="2005-2012"),'Resultat 2005-2012'!K48*$AE$8,IF(AND($M$1=2006,Beregningsark!$AQ48="1999-2012"),'Resultat 2005-2012'!K48*SUM($Y$17:$AE$17)/7,IF(AND($M$1=2007,Beregningsark!$AQ48="1999-2012"),'Resultat 2005-2012'!K48*SUM($Z$17:$AE$17)/6,IF(AND($M$1=2008,Beregningsark!$AQ48="1999-2012"),'Resultat 2005-2012'!K48*SUM($AA$17:$AE$17)/5,IF(AND($M$1=2009,Beregningsark!$AQ48="1999-2012"),'Resultat 2005-2012'!K48*SUM($AB$17:$AE$17)/4,IF(AND($M$1=2010,Beregningsark!$AQ48="1999-2012"),'Resultat 2005-2012'!K48*SUM($AC$17:$AE$17)/3,IF(AND($M$1=2011,Beregningsark!$AQ48="1999-2012"),'Resultat 2005-2012'!K48*SUM($AD$17:$AE$17)/2,IF(AND($M$1=2012,Beregningsark!$AQ48="1999-2012"),'Resultat 2005-2012'!K48*$AE$17,""))))))))))))))))</f>
        <v/>
      </c>
      <c r="L48" s="15" t="str">
        <f>IF('Resultat 2005-2012'!$R48="","",IF($M$1=2005,'Resultat 2005-2012'!L48,IF(AND($M$1=2006,Beregningsark!$AQ48="2005-2012"),'Resultat 2005-2012'!L48*SUM($Y$9:$AE$9)/7,IF(AND($M$1=2007,Beregningsark!$AQ48="2005-2012"),'Resultat 2005-2012'!L48*SUM($Z$9:$AE$9)/6,IF(AND($M$1=2008,Beregningsark!$AQ48="2005-2012"),'Resultat 2005-2012'!L48*SUM($AA$9:$AE$9)/5,IF(AND($M$1=2009,Beregningsark!$AQ48="2005-2012"),'Resultat 2005-2012'!L48*SUM($AB$9:$AE$9)/4,IF(AND($M$1=2010,Beregningsark!$AQ48="2005-2012"),'Resultat 2005-2012'!L48*SUM($AC$9:$AE$9)/3,IF(AND($M$1=2011,Beregningsark!$AQ48="2005-2012"),'Resultat 2005-2012'!L48*SUM($AD$9:$AE$9)/2,IF(AND($M$1=2012,Beregningsark!$AQ48="2005-2012"),'Resultat 2005-2012'!L48*$AE$9,IF(AND($M$1=2006,Beregningsark!$AQ48="1999-2012"),'Resultat 2005-2012'!L48*SUM($Y$18:$AE$18)/7,IF(AND($M$1=2007,Beregningsark!$AQ48="1999-2012"),'Resultat 2005-2012'!L48*SUM($Z$18:$AE$18)/6,IF(AND($M$1=2008,Beregningsark!$AQ48="1999-2012"),'Resultat 2005-2012'!L48*SUM($AA$18:$AE$18)/5,IF(AND($M$1=2009,Beregningsark!$AQ48="1999-2012"),'Resultat 2005-2012'!L48*SUM($AB$18:$AE$18)/4,IF(AND($M$1=2010,Beregningsark!$AQ48="1999-2012"),'Resultat 2005-2012'!L48*SUM($AC$18:$AE$18)/3,IF(AND($M$1=2011,Beregningsark!$AQ48="1999-2012"),'Resultat 2005-2012'!L48*SUM($AD$18:$AE$18)/2,IF(AND($M$1=2012,Beregningsark!$AQ48="1999-2012"),'Resultat 2005-2012'!L48*$AE$18,""))))))))))))))))</f>
        <v/>
      </c>
      <c r="M48" s="15" t="str">
        <f t="shared" si="0"/>
        <v/>
      </c>
      <c r="N48" s="15" t="str">
        <f>IF('Resultat 2005-2012'!$R48="","",IF($M$1=2005,'Resultat 2005-2012'!N48,IF(AND($M$1=2006,Beregningsark!$AQ48="2005-2012"),'Resultat 2005-2012'!N48*SUM($Y$10:$AE$10)/7,IF(AND($M$1=2007,Beregningsark!$AQ48="2005-2012"),'Resultat 2005-2012'!N48*SUM($Z$10:$AE$10)/6,IF(AND($M$1=2008,Beregningsark!$AQ48="2005-2012"),'Resultat 2005-2012'!N48*SUM($AA$10:$AE$10)/5,IF(AND($M$1=2009,Beregningsark!$AQ48="2005-2012"),'Resultat 2005-2012'!N48*SUM($AB$10:$AE$10)/4,IF(AND($M$1=2010,Beregningsark!$AQ48="2005-2012"),'Resultat 2005-2012'!N48*SUM($AC$10:$AE$10)/3,IF(AND($M$1=2011,Beregningsark!$AQ48="2005-2012"),'Resultat 2005-2012'!N48*SUM($AD$10:$AE$10)/2,IF(AND($M$1=2012,Beregningsark!$AQ48="2005-2012"),'Resultat 2005-2012'!N48*$AE$10,IF(AND($M$1=2006,Beregningsark!$AQ48="1999-2012"),'Resultat 2005-2012'!N48*SUM($Y$16:$AE$16)/7,IF(AND($M$1=2007,Beregningsark!$AQ48="1999-2012"),'Resultat 2005-2012'!N48*SUM($Z$16:$AE$16)/6,IF(AND($M$1=2008,Beregningsark!$AQ48="1999-2012"),'Resultat 2005-2012'!N48*SUM($AA$16:$AE$16)/5,IF(AND($M$1=2009,Beregningsark!$AQ48="1999-2012"),'Resultat 2005-2012'!N48*SUM($AB$16:$AE$16)/4,IF(AND($M$1=2010,Beregningsark!$AQ48="1999-2012"),'Resultat 2005-2012'!N48*SUM($AC$16:$AE$16)/3,IF(AND($M$1=2011,Beregningsark!$AQ48="1999-2012"),'Resultat 2005-2012'!N48*SUM($AD$16:$AE$16)/2,IF(AND($M$1=2012,Beregningsark!$AQ48="1999-2012"),'Resultat 2005-2012'!N48*$AE$16,""))))))))))))))))</f>
        <v/>
      </c>
      <c r="O48" s="15" t="str">
        <f>IF('Resultat 2005-2012'!$R48="","",IF($M$1=2005,'Resultat 2005-2012'!O48,IF(AND($M$1=2006,Beregningsark!$AQ48="2005-2012"),'Resultat 2005-2012'!O48*SUM($Y$10:$AE$10)/7,IF(AND($M$1=2007,Beregningsark!$AQ48="2005-2012"),'Resultat 2005-2012'!O48*SUM($Z$10:$AE$10)/6,IF(AND($M$1=2008,Beregningsark!$AQ48="2005-2012"),'Resultat 2005-2012'!O48*SUM($AA$10:$AE$10)/5,IF(AND($M$1=2009,Beregningsark!$AQ48="2005-2012"),'Resultat 2005-2012'!O48*SUM($AB$10:$AE$10)/4,IF(AND($M$1=2010,Beregningsark!$AQ48="2005-2012"),'Resultat 2005-2012'!O48*SUM($AC$10:$AE$10)/3,IF(AND($M$1=2011,Beregningsark!$AQ48="2005-2012"),'Resultat 2005-2012'!O48*SUM($AD$10:$AE$10)/2,IF(AND($M$1=2012,Beregningsark!$AQ48="2005-2012"),'Resultat 2005-2012'!O48*$AE$10,IF(AND($M$1=2006,Beregningsark!$AQ48="1999-2012"),'Resultat 2005-2012'!O48*SUM($Y$16:$AE$16)/7,IF(AND($M$1=2007,Beregningsark!$AQ48="1999-2012"),'Resultat 2005-2012'!O48*SUM($Z$16:$AE$16)/6,IF(AND($M$1=2008,Beregningsark!$AQ48="1999-2012"),'Resultat 2005-2012'!O48*SUM($AA$16:$AE$16)/5,IF(AND($M$1=2009,Beregningsark!$AQ48="1999-2012"),'Resultat 2005-2012'!O48*SUM($AB$16:$AE$16)/4,IF(AND($M$1=2010,Beregningsark!$AQ48="1999-2012"),'Resultat 2005-2012'!O48*SUM($AC$16:$AE$16)/3,IF(AND($M$1=2011,Beregningsark!$AQ48="1999-2012"),'Resultat 2005-2012'!O48*SUM($AD$16:$AE$16)/2,IF(AND($M$1=2012,Beregningsark!$AQ48="1999-2012"),'Resultat 2005-2012'!O48*$AE$16,""))))))))))))))))</f>
        <v/>
      </c>
      <c r="P48" s="15" t="str">
        <f>IF('Resultat 2005-2012'!$R48="","",IF($M$1=2005,'Resultat 2005-2012'!P48,IF(AND($M$1=2006,Beregningsark!$AQ48="2005-2012"),'Resultat 2005-2012'!P48*SUM($Y$11:$AE$11)/7,IF(AND($M$1=2007,Beregningsark!$AQ48="2005-2012"),'Resultat 2005-2012'!P48*SUM($Z$11:$AE$11)/6,IF(AND($M$1=2008,Beregningsark!$AQ48="2005-2012"),'Resultat 2005-2012'!P48*SUM($AA$11:$AE$11)/5,IF(AND($M$1=2009,Beregningsark!$AQ48="2005-2012"),'Resultat 2005-2012'!P48*SUM($AB$11:$AE$11)/4,IF(AND($M$1=2010,Beregningsark!$AQ48="2005-2012"),'Resultat 2005-2012'!P48*SUM($AC$11:$AE$11)/3,IF(AND($M$1=2011,Beregningsark!$AQ48="2005-2012"),'Resultat 2005-2012'!P48*SUM($AD$11:$AE$11)/2,IF(AND($M$1=2012,Beregningsark!$AQ48="2005-2012"),'Resultat 2005-2012'!P48*$AE$11,IF(AND($M$1=2006,Beregningsark!$AQ48="1999-2012"),'Resultat 2005-2012'!P48*SUM($Y$16:$AE$16)/7,IF(AND($M$1=2007,Beregningsark!$AQ48="1999-2012"),'Resultat 2005-2012'!P48*SUM($Z$16:$AE$16)/6,IF(AND($M$1=2008,Beregningsark!$AQ48="1999-2012"),'Resultat 2005-2012'!P48*SUM($AA$16:$AE$16)/5,IF(AND($M$1=2009,Beregningsark!$AQ48="1999-2012"),'Resultat 2005-2012'!P48*SUM($AB$16:$AE$16)/4,IF(AND($M$1=2010,Beregningsark!$AQ48="1999-2012"),'Resultat 2005-2012'!P48*SUM($AC$16:$AE$16)/3,IF(AND($M$1=2011,Beregningsark!$AQ48="1999-2012"),'Resultat 2005-2012'!P48*SUM($AD$16:$AE$16)/2,IF(AND($M$1=2012,Beregningsark!$AQ48="1999-2012"),'Resultat 2005-2012'!P48*$AE$16,""))))))))))))))))</f>
        <v/>
      </c>
      <c r="Q48" s="15" t="str">
        <f t="shared" si="1"/>
        <v/>
      </c>
      <c r="R48" s="17" t="str">
        <f t="shared" si="2"/>
        <v/>
      </c>
    </row>
    <row r="49" spans="1:18" x14ac:dyDescent="0.25">
      <c r="A49" s="4" t="str">
        <f>IF(Inddata!A64="","",Inddata!A64)</f>
        <v/>
      </c>
      <c r="B49" s="4" t="str">
        <f>IF(Inddata!B64="","",Inddata!B64)</f>
        <v/>
      </c>
      <c r="C49" s="4" t="str">
        <f>IF(Inddata!C64="","",Inddata!C64)</f>
        <v/>
      </c>
      <c r="D49" s="4" t="str">
        <f>IF(Inddata!D64="","",Inddata!D64)</f>
        <v/>
      </c>
      <c r="E49" s="4" t="str">
        <f>IF(Inddata!E64="","",Inddata!E64)</f>
        <v/>
      </c>
      <c r="F49" s="4" t="str">
        <f>IF(Inddata!F64="","",Inddata!F64)</f>
        <v/>
      </c>
      <c r="G49" s="4">
        <f>IF(Inddata!G64="","",Inddata!G64)</f>
        <v>0</v>
      </c>
      <c r="H49" s="4" t="str">
        <f>IF(Inddata!H64&gt;0.5,Inddata!H64,"")</f>
        <v/>
      </c>
      <c r="I49" s="4" t="str">
        <f>IF(Inddata!I64="","",Inddata!I64)</f>
        <v/>
      </c>
      <c r="J49" s="15" t="str">
        <f>IF('Resultat 2005-2012'!$R49="","",IF($M$1=2005,'Resultat 2005-2012'!J49,IF(AND($M$1=2006,Beregningsark!$AQ49="2005-2012"),'Resultat 2005-2012'!J49*SUM($Y$7:$AE$7)/7,IF(AND($M$1=2007,Beregningsark!$AQ49="2005-2012"),'Resultat 2005-2012'!J49*SUM($Z$7:$AE$7)/6,IF(AND($M$1=2008,Beregningsark!$AQ49="2005-2012"),'Resultat 2005-2012'!J49*SUM($AA$7:$AE$7)/5,IF(AND($M$1=2009,Beregningsark!$AQ49="2005-2012"),'Resultat 2005-2012'!J49*SUM($AB$7:$AE$7)/4,IF(AND($M$1=2010,Beregningsark!$AQ49="2005-2012"),'Resultat 2005-2012'!J49*SUM($AC$7:$AE$7)/3,IF(AND($M$1=2011,Beregningsark!$AQ49="2005-2012"),'Resultat 2005-2012'!J49*SUM($AD$7:$AE$7)/2,IF(AND($M$1=2012,Beregningsark!$AQ49="2005-2012"),'Resultat 2005-2012'!J49*$AE$7,IF(AND($M$1=2006,Beregningsark!$AQ49="1999-2012"),'Resultat 2005-2012'!J49*SUM($Y$16:$AE$16)/7,IF(AND($M$1=2007,Beregningsark!$AQ49="1999-2012"),'Resultat 2005-2012'!J49*SUM($Z$16:$AE$16)/6,IF(AND($M$1=2008,Beregningsark!$AQ49="1999-2012"),'Resultat 2005-2012'!J49*SUM($AA$16:$AE$16)/5,IF(AND($M$1=2009,Beregningsark!$AQ49="1999-2012"),'Resultat 2005-2012'!J49*SUM($AB$16:$AE$16)/4,IF(AND($M$1=2010,Beregningsark!$AQ49="1999-2012"),'Resultat 2005-2012'!J49*SUM($AC$16:$AE$16)/3,IF(AND($M$1=2011,Beregningsark!$AQ49="1999-2012"),'Resultat 2005-2012'!J49*SUM($AD$16:$AE$16)/2,IF(AND($M$1=2012,Beregningsark!$AQ49="1999-2012"),'Resultat 2005-2012'!J49*$AE$16,""))))))))))))))))</f>
        <v/>
      </c>
      <c r="K49" s="15" t="str">
        <f>IF('Resultat 2005-2012'!$R49="","",IF($M$1=2005,'Resultat 2005-2012'!K49,IF(AND($M$1=2006,Beregningsark!$AQ49="2005-2012"),'Resultat 2005-2012'!K49*SUM($Y$8:$AE$8)/7,IF(AND($M$1=2007,Beregningsark!$AQ49="2005-2012"),'Resultat 2005-2012'!K49*SUM($Z$8:$AE$8)/6,IF(AND($M$1=2008,Beregningsark!$AQ49="2005-2012"),'Resultat 2005-2012'!K49*SUM($AA$8:$AE$8)/5,IF(AND($M$1=2009,Beregningsark!$AQ49="2005-2012"),'Resultat 2005-2012'!K49*SUM($AB$8:$AE$8)/4,IF(AND($M$1=2010,Beregningsark!$AQ49="2005-2012"),'Resultat 2005-2012'!K49*SUM($AC$8:$AE$8)/3,IF(AND($M$1=2011,Beregningsark!$AQ49="2005-2012"),'Resultat 2005-2012'!K49*SUM($AD$8:$AE$8)/2,IF(AND($M$1=2012,Beregningsark!$AQ49="2005-2012"),'Resultat 2005-2012'!K49*$AE$8,IF(AND($M$1=2006,Beregningsark!$AQ49="1999-2012"),'Resultat 2005-2012'!K49*SUM($Y$17:$AE$17)/7,IF(AND($M$1=2007,Beregningsark!$AQ49="1999-2012"),'Resultat 2005-2012'!K49*SUM($Z$17:$AE$17)/6,IF(AND($M$1=2008,Beregningsark!$AQ49="1999-2012"),'Resultat 2005-2012'!K49*SUM($AA$17:$AE$17)/5,IF(AND($M$1=2009,Beregningsark!$AQ49="1999-2012"),'Resultat 2005-2012'!K49*SUM($AB$17:$AE$17)/4,IF(AND($M$1=2010,Beregningsark!$AQ49="1999-2012"),'Resultat 2005-2012'!K49*SUM($AC$17:$AE$17)/3,IF(AND($M$1=2011,Beregningsark!$AQ49="1999-2012"),'Resultat 2005-2012'!K49*SUM($AD$17:$AE$17)/2,IF(AND($M$1=2012,Beregningsark!$AQ49="1999-2012"),'Resultat 2005-2012'!K49*$AE$17,""))))))))))))))))</f>
        <v/>
      </c>
      <c r="L49" s="15" t="str">
        <f>IF('Resultat 2005-2012'!$R49="","",IF($M$1=2005,'Resultat 2005-2012'!L49,IF(AND($M$1=2006,Beregningsark!$AQ49="2005-2012"),'Resultat 2005-2012'!L49*SUM($Y$9:$AE$9)/7,IF(AND($M$1=2007,Beregningsark!$AQ49="2005-2012"),'Resultat 2005-2012'!L49*SUM($Z$9:$AE$9)/6,IF(AND($M$1=2008,Beregningsark!$AQ49="2005-2012"),'Resultat 2005-2012'!L49*SUM($AA$9:$AE$9)/5,IF(AND($M$1=2009,Beregningsark!$AQ49="2005-2012"),'Resultat 2005-2012'!L49*SUM($AB$9:$AE$9)/4,IF(AND($M$1=2010,Beregningsark!$AQ49="2005-2012"),'Resultat 2005-2012'!L49*SUM($AC$9:$AE$9)/3,IF(AND($M$1=2011,Beregningsark!$AQ49="2005-2012"),'Resultat 2005-2012'!L49*SUM($AD$9:$AE$9)/2,IF(AND($M$1=2012,Beregningsark!$AQ49="2005-2012"),'Resultat 2005-2012'!L49*$AE$9,IF(AND($M$1=2006,Beregningsark!$AQ49="1999-2012"),'Resultat 2005-2012'!L49*SUM($Y$18:$AE$18)/7,IF(AND($M$1=2007,Beregningsark!$AQ49="1999-2012"),'Resultat 2005-2012'!L49*SUM($Z$18:$AE$18)/6,IF(AND($M$1=2008,Beregningsark!$AQ49="1999-2012"),'Resultat 2005-2012'!L49*SUM($AA$18:$AE$18)/5,IF(AND($M$1=2009,Beregningsark!$AQ49="1999-2012"),'Resultat 2005-2012'!L49*SUM($AB$18:$AE$18)/4,IF(AND($M$1=2010,Beregningsark!$AQ49="1999-2012"),'Resultat 2005-2012'!L49*SUM($AC$18:$AE$18)/3,IF(AND($M$1=2011,Beregningsark!$AQ49="1999-2012"),'Resultat 2005-2012'!L49*SUM($AD$18:$AE$18)/2,IF(AND($M$1=2012,Beregningsark!$AQ49="1999-2012"),'Resultat 2005-2012'!L49*$AE$18,""))))))))))))))))</f>
        <v/>
      </c>
      <c r="M49" s="15" t="str">
        <f t="shared" si="0"/>
        <v/>
      </c>
      <c r="N49" s="15" t="str">
        <f>IF('Resultat 2005-2012'!$R49="","",IF($M$1=2005,'Resultat 2005-2012'!N49,IF(AND($M$1=2006,Beregningsark!$AQ49="2005-2012"),'Resultat 2005-2012'!N49*SUM($Y$10:$AE$10)/7,IF(AND($M$1=2007,Beregningsark!$AQ49="2005-2012"),'Resultat 2005-2012'!N49*SUM($Z$10:$AE$10)/6,IF(AND($M$1=2008,Beregningsark!$AQ49="2005-2012"),'Resultat 2005-2012'!N49*SUM($AA$10:$AE$10)/5,IF(AND($M$1=2009,Beregningsark!$AQ49="2005-2012"),'Resultat 2005-2012'!N49*SUM($AB$10:$AE$10)/4,IF(AND($M$1=2010,Beregningsark!$AQ49="2005-2012"),'Resultat 2005-2012'!N49*SUM($AC$10:$AE$10)/3,IF(AND($M$1=2011,Beregningsark!$AQ49="2005-2012"),'Resultat 2005-2012'!N49*SUM($AD$10:$AE$10)/2,IF(AND($M$1=2012,Beregningsark!$AQ49="2005-2012"),'Resultat 2005-2012'!N49*$AE$10,IF(AND($M$1=2006,Beregningsark!$AQ49="1999-2012"),'Resultat 2005-2012'!N49*SUM($Y$16:$AE$16)/7,IF(AND($M$1=2007,Beregningsark!$AQ49="1999-2012"),'Resultat 2005-2012'!N49*SUM($Z$16:$AE$16)/6,IF(AND($M$1=2008,Beregningsark!$AQ49="1999-2012"),'Resultat 2005-2012'!N49*SUM($AA$16:$AE$16)/5,IF(AND($M$1=2009,Beregningsark!$AQ49="1999-2012"),'Resultat 2005-2012'!N49*SUM($AB$16:$AE$16)/4,IF(AND($M$1=2010,Beregningsark!$AQ49="1999-2012"),'Resultat 2005-2012'!N49*SUM($AC$16:$AE$16)/3,IF(AND($M$1=2011,Beregningsark!$AQ49="1999-2012"),'Resultat 2005-2012'!N49*SUM($AD$16:$AE$16)/2,IF(AND($M$1=2012,Beregningsark!$AQ49="1999-2012"),'Resultat 2005-2012'!N49*$AE$16,""))))))))))))))))</f>
        <v/>
      </c>
      <c r="O49" s="15" t="str">
        <f>IF('Resultat 2005-2012'!$R49="","",IF($M$1=2005,'Resultat 2005-2012'!O49,IF(AND($M$1=2006,Beregningsark!$AQ49="2005-2012"),'Resultat 2005-2012'!O49*SUM($Y$10:$AE$10)/7,IF(AND($M$1=2007,Beregningsark!$AQ49="2005-2012"),'Resultat 2005-2012'!O49*SUM($Z$10:$AE$10)/6,IF(AND($M$1=2008,Beregningsark!$AQ49="2005-2012"),'Resultat 2005-2012'!O49*SUM($AA$10:$AE$10)/5,IF(AND($M$1=2009,Beregningsark!$AQ49="2005-2012"),'Resultat 2005-2012'!O49*SUM($AB$10:$AE$10)/4,IF(AND($M$1=2010,Beregningsark!$AQ49="2005-2012"),'Resultat 2005-2012'!O49*SUM($AC$10:$AE$10)/3,IF(AND($M$1=2011,Beregningsark!$AQ49="2005-2012"),'Resultat 2005-2012'!O49*SUM($AD$10:$AE$10)/2,IF(AND($M$1=2012,Beregningsark!$AQ49="2005-2012"),'Resultat 2005-2012'!O49*$AE$10,IF(AND($M$1=2006,Beregningsark!$AQ49="1999-2012"),'Resultat 2005-2012'!O49*SUM($Y$16:$AE$16)/7,IF(AND($M$1=2007,Beregningsark!$AQ49="1999-2012"),'Resultat 2005-2012'!O49*SUM($Z$16:$AE$16)/6,IF(AND($M$1=2008,Beregningsark!$AQ49="1999-2012"),'Resultat 2005-2012'!O49*SUM($AA$16:$AE$16)/5,IF(AND($M$1=2009,Beregningsark!$AQ49="1999-2012"),'Resultat 2005-2012'!O49*SUM($AB$16:$AE$16)/4,IF(AND($M$1=2010,Beregningsark!$AQ49="1999-2012"),'Resultat 2005-2012'!O49*SUM($AC$16:$AE$16)/3,IF(AND($M$1=2011,Beregningsark!$AQ49="1999-2012"),'Resultat 2005-2012'!O49*SUM($AD$16:$AE$16)/2,IF(AND($M$1=2012,Beregningsark!$AQ49="1999-2012"),'Resultat 2005-2012'!O49*$AE$16,""))))))))))))))))</f>
        <v/>
      </c>
      <c r="P49" s="15" t="str">
        <f>IF('Resultat 2005-2012'!$R49="","",IF($M$1=2005,'Resultat 2005-2012'!P49,IF(AND($M$1=2006,Beregningsark!$AQ49="2005-2012"),'Resultat 2005-2012'!P49*SUM($Y$11:$AE$11)/7,IF(AND($M$1=2007,Beregningsark!$AQ49="2005-2012"),'Resultat 2005-2012'!P49*SUM($Z$11:$AE$11)/6,IF(AND($M$1=2008,Beregningsark!$AQ49="2005-2012"),'Resultat 2005-2012'!P49*SUM($AA$11:$AE$11)/5,IF(AND($M$1=2009,Beregningsark!$AQ49="2005-2012"),'Resultat 2005-2012'!P49*SUM($AB$11:$AE$11)/4,IF(AND($M$1=2010,Beregningsark!$AQ49="2005-2012"),'Resultat 2005-2012'!P49*SUM($AC$11:$AE$11)/3,IF(AND($M$1=2011,Beregningsark!$AQ49="2005-2012"),'Resultat 2005-2012'!P49*SUM($AD$11:$AE$11)/2,IF(AND($M$1=2012,Beregningsark!$AQ49="2005-2012"),'Resultat 2005-2012'!P49*$AE$11,IF(AND($M$1=2006,Beregningsark!$AQ49="1999-2012"),'Resultat 2005-2012'!P49*SUM($Y$16:$AE$16)/7,IF(AND($M$1=2007,Beregningsark!$AQ49="1999-2012"),'Resultat 2005-2012'!P49*SUM($Z$16:$AE$16)/6,IF(AND($M$1=2008,Beregningsark!$AQ49="1999-2012"),'Resultat 2005-2012'!P49*SUM($AA$16:$AE$16)/5,IF(AND($M$1=2009,Beregningsark!$AQ49="1999-2012"),'Resultat 2005-2012'!P49*SUM($AB$16:$AE$16)/4,IF(AND($M$1=2010,Beregningsark!$AQ49="1999-2012"),'Resultat 2005-2012'!P49*SUM($AC$16:$AE$16)/3,IF(AND($M$1=2011,Beregningsark!$AQ49="1999-2012"),'Resultat 2005-2012'!P49*SUM($AD$16:$AE$16)/2,IF(AND($M$1=2012,Beregningsark!$AQ49="1999-2012"),'Resultat 2005-2012'!P49*$AE$16,""))))))))))))))))</f>
        <v/>
      </c>
      <c r="Q49" s="15" t="str">
        <f t="shared" si="1"/>
        <v/>
      </c>
      <c r="R49" s="17" t="str">
        <f t="shared" si="2"/>
        <v/>
      </c>
    </row>
    <row r="50" spans="1:18" x14ac:dyDescent="0.25">
      <c r="A50" s="4" t="str">
        <f>IF(Inddata!A65="","",Inddata!A65)</f>
        <v/>
      </c>
      <c r="B50" s="4" t="str">
        <f>IF(Inddata!B65="","",Inddata!B65)</f>
        <v/>
      </c>
      <c r="C50" s="4" t="str">
        <f>IF(Inddata!C65="","",Inddata!C65)</f>
        <v/>
      </c>
      <c r="D50" s="4" t="str">
        <f>IF(Inddata!D65="","",Inddata!D65)</f>
        <v/>
      </c>
      <c r="E50" s="4" t="str">
        <f>IF(Inddata!E65="","",Inddata!E65)</f>
        <v/>
      </c>
      <c r="F50" s="4" t="str">
        <f>IF(Inddata!F65="","",Inddata!F65)</f>
        <v/>
      </c>
      <c r="G50" s="4">
        <f>IF(Inddata!G65="","",Inddata!G65)</f>
        <v>0</v>
      </c>
      <c r="H50" s="4" t="str">
        <f>IF(Inddata!H65&gt;0.5,Inddata!H65,"")</f>
        <v/>
      </c>
      <c r="I50" s="4" t="str">
        <f>IF(Inddata!I65="","",Inddata!I65)</f>
        <v/>
      </c>
      <c r="J50" s="15" t="str">
        <f>IF('Resultat 2005-2012'!$R50="","",IF($M$1=2005,'Resultat 2005-2012'!J50,IF(AND($M$1=2006,Beregningsark!$AQ50="2005-2012"),'Resultat 2005-2012'!J50*SUM($Y$7:$AE$7)/7,IF(AND($M$1=2007,Beregningsark!$AQ50="2005-2012"),'Resultat 2005-2012'!J50*SUM($Z$7:$AE$7)/6,IF(AND($M$1=2008,Beregningsark!$AQ50="2005-2012"),'Resultat 2005-2012'!J50*SUM($AA$7:$AE$7)/5,IF(AND($M$1=2009,Beregningsark!$AQ50="2005-2012"),'Resultat 2005-2012'!J50*SUM($AB$7:$AE$7)/4,IF(AND($M$1=2010,Beregningsark!$AQ50="2005-2012"),'Resultat 2005-2012'!J50*SUM($AC$7:$AE$7)/3,IF(AND($M$1=2011,Beregningsark!$AQ50="2005-2012"),'Resultat 2005-2012'!J50*SUM($AD$7:$AE$7)/2,IF(AND($M$1=2012,Beregningsark!$AQ50="2005-2012"),'Resultat 2005-2012'!J50*$AE$7,IF(AND($M$1=2006,Beregningsark!$AQ50="1999-2012"),'Resultat 2005-2012'!J50*SUM($Y$16:$AE$16)/7,IF(AND($M$1=2007,Beregningsark!$AQ50="1999-2012"),'Resultat 2005-2012'!J50*SUM($Z$16:$AE$16)/6,IF(AND($M$1=2008,Beregningsark!$AQ50="1999-2012"),'Resultat 2005-2012'!J50*SUM($AA$16:$AE$16)/5,IF(AND($M$1=2009,Beregningsark!$AQ50="1999-2012"),'Resultat 2005-2012'!J50*SUM($AB$16:$AE$16)/4,IF(AND($M$1=2010,Beregningsark!$AQ50="1999-2012"),'Resultat 2005-2012'!J50*SUM($AC$16:$AE$16)/3,IF(AND($M$1=2011,Beregningsark!$AQ50="1999-2012"),'Resultat 2005-2012'!J50*SUM($AD$16:$AE$16)/2,IF(AND($M$1=2012,Beregningsark!$AQ50="1999-2012"),'Resultat 2005-2012'!J50*$AE$16,""))))))))))))))))</f>
        <v/>
      </c>
      <c r="K50" s="15" t="str">
        <f>IF('Resultat 2005-2012'!$R50="","",IF($M$1=2005,'Resultat 2005-2012'!K50,IF(AND($M$1=2006,Beregningsark!$AQ50="2005-2012"),'Resultat 2005-2012'!K50*SUM($Y$8:$AE$8)/7,IF(AND($M$1=2007,Beregningsark!$AQ50="2005-2012"),'Resultat 2005-2012'!K50*SUM($Z$8:$AE$8)/6,IF(AND($M$1=2008,Beregningsark!$AQ50="2005-2012"),'Resultat 2005-2012'!K50*SUM($AA$8:$AE$8)/5,IF(AND($M$1=2009,Beregningsark!$AQ50="2005-2012"),'Resultat 2005-2012'!K50*SUM($AB$8:$AE$8)/4,IF(AND($M$1=2010,Beregningsark!$AQ50="2005-2012"),'Resultat 2005-2012'!K50*SUM($AC$8:$AE$8)/3,IF(AND($M$1=2011,Beregningsark!$AQ50="2005-2012"),'Resultat 2005-2012'!K50*SUM($AD$8:$AE$8)/2,IF(AND($M$1=2012,Beregningsark!$AQ50="2005-2012"),'Resultat 2005-2012'!K50*$AE$8,IF(AND($M$1=2006,Beregningsark!$AQ50="1999-2012"),'Resultat 2005-2012'!K50*SUM($Y$17:$AE$17)/7,IF(AND($M$1=2007,Beregningsark!$AQ50="1999-2012"),'Resultat 2005-2012'!K50*SUM($Z$17:$AE$17)/6,IF(AND($M$1=2008,Beregningsark!$AQ50="1999-2012"),'Resultat 2005-2012'!K50*SUM($AA$17:$AE$17)/5,IF(AND($M$1=2009,Beregningsark!$AQ50="1999-2012"),'Resultat 2005-2012'!K50*SUM($AB$17:$AE$17)/4,IF(AND($M$1=2010,Beregningsark!$AQ50="1999-2012"),'Resultat 2005-2012'!K50*SUM($AC$17:$AE$17)/3,IF(AND($M$1=2011,Beregningsark!$AQ50="1999-2012"),'Resultat 2005-2012'!K50*SUM($AD$17:$AE$17)/2,IF(AND($M$1=2012,Beregningsark!$AQ50="1999-2012"),'Resultat 2005-2012'!K50*$AE$17,""))))))))))))))))</f>
        <v/>
      </c>
      <c r="L50" s="15" t="str">
        <f>IF('Resultat 2005-2012'!$R50="","",IF($M$1=2005,'Resultat 2005-2012'!L50,IF(AND($M$1=2006,Beregningsark!$AQ50="2005-2012"),'Resultat 2005-2012'!L50*SUM($Y$9:$AE$9)/7,IF(AND($M$1=2007,Beregningsark!$AQ50="2005-2012"),'Resultat 2005-2012'!L50*SUM($Z$9:$AE$9)/6,IF(AND($M$1=2008,Beregningsark!$AQ50="2005-2012"),'Resultat 2005-2012'!L50*SUM($AA$9:$AE$9)/5,IF(AND($M$1=2009,Beregningsark!$AQ50="2005-2012"),'Resultat 2005-2012'!L50*SUM($AB$9:$AE$9)/4,IF(AND($M$1=2010,Beregningsark!$AQ50="2005-2012"),'Resultat 2005-2012'!L50*SUM($AC$9:$AE$9)/3,IF(AND($M$1=2011,Beregningsark!$AQ50="2005-2012"),'Resultat 2005-2012'!L50*SUM($AD$9:$AE$9)/2,IF(AND($M$1=2012,Beregningsark!$AQ50="2005-2012"),'Resultat 2005-2012'!L50*$AE$9,IF(AND($M$1=2006,Beregningsark!$AQ50="1999-2012"),'Resultat 2005-2012'!L50*SUM($Y$18:$AE$18)/7,IF(AND($M$1=2007,Beregningsark!$AQ50="1999-2012"),'Resultat 2005-2012'!L50*SUM($Z$18:$AE$18)/6,IF(AND($M$1=2008,Beregningsark!$AQ50="1999-2012"),'Resultat 2005-2012'!L50*SUM($AA$18:$AE$18)/5,IF(AND($M$1=2009,Beregningsark!$AQ50="1999-2012"),'Resultat 2005-2012'!L50*SUM($AB$18:$AE$18)/4,IF(AND($M$1=2010,Beregningsark!$AQ50="1999-2012"),'Resultat 2005-2012'!L50*SUM($AC$18:$AE$18)/3,IF(AND($M$1=2011,Beregningsark!$AQ50="1999-2012"),'Resultat 2005-2012'!L50*SUM($AD$18:$AE$18)/2,IF(AND($M$1=2012,Beregningsark!$AQ50="1999-2012"),'Resultat 2005-2012'!L50*$AE$18,""))))))))))))))))</f>
        <v/>
      </c>
      <c r="M50" s="15" t="str">
        <f t="shared" si="0"/>
        <v/>
      </c>
      <c r="N50" s="15" t="str">
        <f>IF('Resultat 2005-2012'!$R50="","",IF($M$1=2005,'Resultat 2005-2012'!N50,IF(AND($M$1=2006,Beregningsark!$AQ50="2005-2012"),'Resultat 2005-2012'!N50*SUM($Y$10:$AE$10)/7,IF(AND($M$1=2007,Beregningsark!$AQ50="2005-2012"),'Resultat 2005-2012'!N50*SUM($Z$10:$AE$10)/6,IF(AND($M$1=2008,Beregningsark!$AQ50="2005-2012"),'Resultat 2005-2012'!N50*SUM($AA$10:$AE$10)/5,IF(AND($M$1=2009,Beregningsark!$AQ50="2005-2012"),'Resultat 2005-2012'!N50*SUM($AB$10:$AE$10)/4,IF(AND($M$1=2010,Beregningsark!$AQ50="2005-2012"),'Resultat 2005-2012'!N50*SUM($AC$10:$AE$10)/3,IF(AND($M$1=2011,Beregningsark!$AQ50="2005-2012"),'Resultat 2005-2012'!N50*SUM($AD$10:$AE$10)/2,IF(AND($M$1=2012,Beregningsark!$AQ50="2005-2012"),'Resultat 2005-2012'!N50*$AE$10,IF(AND($M$1=2006,Beregningsark!$AQ50="1999-2012"),'Resultat 2005-2012'!N50*SUM($Y$16:$AE$16)/7,IF(AND($M$1=2007,Beregningsark!$AQ50="1999-2012"),'Resultat 2005-2012'!N50*SUM($Z$16:$AE$16)/6,IF(AND($M$1=2008,Beregningsark!$AQ50="1999-2012"),'Resultat 2005-2012'!N50*SUM($AA$16:$AE$16)/5,IF(AND($M$1=2009,Beregningsark!$AQ50="1999-2012"),'Resultat 2005-2012'!N50*SUM($AB$16:$AE$16)/4,IF(AND($M$1=2010,Beregningsark!$AQ50="1999-2012"),'Resultat 2005-2012'!N50*SUM($AC$16:$AE$16)/3,IF(AND($M$1=2011,Beregningsark!$AQ50="1999-2012"),'Resultat 2005-2012'!N50*SUM($AD$16:$AE$16)/2,IF(AND($M$1=2012,Beregningsark!$AQ50="1999-2012"),'Resultat 2005-2012'!N50*$AE$16,""))))))))))))))))</f>
        <v/>
      </c>
      <c r="O50" s="15" t="str">
        <f>IF('Resultat 2005-2012'!$R50="","",IF($M$1=2005,'Resultat 2005-2012'!O50,IF(AND($M$1=2006,Beregningsark!$AQ50="2005-2012"),'Resultat 2005-2012'!O50*SUM($Y$10:$AE$10)/7,IF(AND($M$1=2007,Beregningsark!$AQ50="2005-2012"),'Resultat 2005-2012'!O50*SUM($Z$10:$AE$10)/6,IF(AND($M$1=2008,Beregningsark!$AQ50="2005-2012"),'Resultat 2005-2012'!O50*SUM($AA$10:$AE$10)/5,IF(AND($M$1=2009,Beregningsark!$AQ50="2005-2012"),'Resultat 2005-2012'!O50*SUM($AB$10:$AE$10)/4,IF(AND($M$1=2010,Beregningsark!$AQ50="2005-2012"),'Resultat 2005-2012'!O50*SUM($AC$10:$AE$10)/3,IF(AND($M$1=2011,Beregningsark!$AQ50="2005-2012"),'Resultat 2005-2012'!O50*SUM($AD$10:$AE$10)/2,IF(AND($M$1=2012,Beregningsark!$AQ50="2005-2012"),'Resultat 2005-2012'!O50*$AE$10,IF(AND($M$1=2006,Beregningsark!$AQ50="1999-2012"),'Resultat 2005-2012'!O50*SUM($Y$16:$AE$16)/7,IF(AND($M$1=2007,Beregningsark!$AQ50="1999-2012"),'Resultat 2005-2012'!O50*SUM($Z$16:$AE$16)/6,IF(AND($M$1=2008,Beregningsark!$AQ50="1999-2012"),'Resultat 2005-2012'!O50*SUM($AA$16:$AE$16)/5,IF(AND($M$1=2009,Beregningsark!$AQ50="1999-2012"),'Resultat 2005-2012'!O50*SUM($AB$16:$AE$16)/4,IF(AND($M$1=2010,Beregningsark!$AQ50="1999-2012"),'Resultat 2005-2012'!O50*SUM($AC$16:$AE$16)/3,IF(AND($M$1=2011,Beregningsark!$AQ50="1999-2012"),'Resultat 2005-2012'!O50*SUM($AD$16:$AE$16)/2,IF(AND($M$1=2012,Beregningsark!$AQ50="1999-2012"),'Resultat 2005-2012'!O50*$AE$16,""))))))))))))))))</f>
        <v/>
      </c>
      <c r="P50" s="15" t="str">
        <f>IF('Resultat 2005-2012'!$R50="","",IF($M$1=2005,'Resultat 2005-2012'!P50,IF(AND($M$1=2006,Beregningsark!$AQ50="2005-2012"),'Resultat 2005-2012'!P50*SUM($Y$11:$AE$11)/7,IF(AND($M$1=2007,Beregningsark!$AQ50="2005-2012"),'Resultat 2005-2012'!P50*SUM($Z$11:$AE$11)/6,IF(AND($M$1=2008,Beregningsark!$AQ50="2005-2012"),'Resultat 2005-2012'!P50*SUM($AA$11:$AE$11)/5,IF(AND($M$1=2009,Beregningsark!$AQ50="2005-2012"),'Resultat 2005-2012'!P50*SUM($AB$11:$AE$11)/4,IF(AND($M$1=2010,Beregningsark!$AQ50="2005-2012"),'Resultat 2005-2012'!P50*SUM($AC$11:$AE$11)/3,IF(AND($M$1=2011,Beregningsark!$AQ50="2005-2012"),'Resultat 2005-2012'!P50*SUM($AD$11:$AE$11)/2,IF(AND($M$1=2012,Beregningsark!$AQ50="2005-2012"),'Resultat 2005-2012'!P50*$AE$11,IF(AND($M$1=2006,Beregningsark!$AQ50="1999-2012"),'Resultat 2005-2012'!P50*SUM($Y$16:$AE$16)/7,IF(AND($M$1=2007,Beregningsark!$AQ50="1999-2012"),'Resultat 2005-2012'!P50*SUM($Z$16:$AE$16)/6,IF(AND($M$1=2008,Beregningsark!$AQ50="1999-2012"),'Resultat 2005-2012'!P50*SUM($AA$16:$AE$16)/5,IF(AND($M$1=2009,Beregningsark!$AQ50="1999-2012"),'Resultat 2005-2012'!P50*SUM($AB$16:$AE$16)/4,IF(AND($M$1=2010,Beregningsark!$AQ50="1999-2012"),'Resultat 2005-2012'!P50*SUM($AC$16:$AE$16)/3,IF(AND($M$1=2011,Beregningsark!$AQ50="1999-2012"),'Resultat 2005-2012'!P50*SUM($AD$16:$AE$16)/2,IF(AND($M$1=2012,Beregningsark!$AQ50="1999-2012"),'Resultat 2005-2012'!P50*$AE$16,""))))))))))))))))</f>
        <v/>
      </c>
      <c r="Q50" s="15" t="str">
        <f t="shared" si="1"/>
        <v/>
      </c>
      <c r="R50" s="17" t="str">
        <f t="shared" si="2"/>
        <v/>
      </c>
    </row>
    <row r="51" spans="1:18" x14ac:dyDescent="0.25">
      <c r="A51" s="4" t="str">
        <f>IF(Inddata!A66="","",Inddata!A66)</f>
        <v/>
      </c>
      <c r="B51" s="4" t="str">
        <f>IF(Inddata!B66="","",Inddata!B66)</f>
        <v/>
      </c>
      <c r="C51" s="4" t="str">
        <f>IF(Inddata!C66="","",Inddata!C66)</f>
        <v/>
      </c>
      <c r="D51" s="4" t="str">
        <f>IF(Inddata!D66="","",Inddata!D66)</f>
        <v/>
      </c>
      <c r="E51" s="4" t="str">
        <f>IF(Inddata!E66="","",Inddata!E66)</f>
        <v/>
      </c>
      <c r="F51" s="4" t="str">
        <f>IF(Inddata!F66="","",Inddata!F66)</f>
        <v/>
      </c>
      <c r="G51" s="4">
        <f>IF(Inddata!G66="","",Inddata!G66)</f>
        <v>0</v>
      </c>
      <c r="H51" s="4" t="str">
        <f>IF(Inddata!H66&gt;0.5,Inddata!H66,"")</f>
        <v/>
      </c>
      <c r="I51" s="4" t="str">
        <f>IF(Inddata!I66="","",Inddata!I66)</f>
        <v/>
      </c>
      <c r="J51" s="15" t="str">
        <f>IF('Resultat 2005-2012'!$R51="","",IF($M$1=2005,'Resultat 2005-2012'!J51,IF(AND($M$1=2006,Beregningsark!$AQ51="2005-2012"),'Resultat 2005-2012'!J51*SUM($Y$7:$AE$7)/7,IF(AND($M$1=2007,Beregningsark!$AQ51="2005-2012"),'Resultat 2005-2012'!J51*SUM($Z$7:$AE$7)/6,IF(AND($M$1=2008,Beregningsark!$AQ51="2005-2012"),'Resultat 2005-2012'!J51*SUM($AA$7:$AE$7)/5,IF(AND($M$1=2009,Beregningsark!$AQ51="2005-2012"),'Resultat 2005-2012'!J51*SUM($AB$7:$AE$7)/4,IF(AND($M$1=2010,Beregningsark!$AQ51="2005-2012"),'Resultat 2005-2012'!J51*SUM($AC$7:$AE$7)/3,IF(AND($M$1=2011,Beregningsark!$AQ51="2005-2012"),'Resultat 2005-2012'!J51*SUM($AD$7:$AE$7)/2,IF(AND($M$1=2012,Beregningsark!$AQ51="2005-2012"),'Resultat 2005-2012'!J51*$AE$7,IF(AND($M$1=2006,Beregningsark!$AQ51="1999-2012"),'Resultat 2005-2012'!J51*SUM($Y$16:$AE$16)/7,IF(AND($M$1=2007,Beregningsark!$AQ51="1999-2012"),'Resultat 2005-2012'!J51*SUM($Z$16:$AE$16)/6,IF(AND($M$1=2008,Beregningsark!$AQ51="1999-2012"),'Resultat 2005-2012'!J51*SUM($AA$16:$AE$16)/5,IF(AND($M$1=2009,Beregningsark!$AQ51="1999-2012"),'Resultat 2005-2012'!J51*SUM($AB$16:$AE$16)/4,IF(AND($M$1=2010,Beregningsark!$AQ51="1999-2012"),'Resultat 2005-2012'!J51*SUM($AC$16:$AE$16)/3,IF(AND($M$1=2011,Beregningsark!$AQ51="1999-2012"),'Resultat 2005-2012'!J51*SUM($AD$16:$AE$16)/2,IF(AND($M$1=2012,Beregningsark!$AQ51="1999-2012"),'Resultat 2005-2012'!J51*$AE$16,""))))))))))))))))</f>
        <v/>
      </c>
      <c r="K51" s="15" t="str">
        <f>IF('Resultat 2005-2012'!$R51="","",IF($M$1=2005,'Resultat 2005-2012'!K51,IF(AND($M$1=2006,Beregningsark!$AQ51="2005-2012"),'Resultat 2005-2012'!K51*SUM($Y$8:$AE$8)/7,IF(AND($M$1=2007,Beregningsark!$AQ51="2005-2012"),'Resultat 2005-2012'!K51*SUM($Z$8:$AE$8)/6,IF(AND($M$1=2008,Beregningsark!$AQ51="2005-2012"),'Resultat 2005-2012'!K51*SUM($AA$8:$AE$8)/5,IF(AND($M$1=2009,Beregningsark!$AQ51="2005-2012"),'Resultat 2005-2012'!K51*SUM($AB$8:$AE$8)/4,IF(AND($M$1=2010,Beregningsark!$AQ51="2005-2012"),'Resultat 2005-2012'!K51*SUM($AC$8:$AE$8)/3,IF(AND($M$1=2011,Beregningsark!$AQ51="2005-2012"),'Resultat 2005-2012'!K51*SUM($AD$8:$AE$8)/2,IF(AND($M$1=2012,Beregningsark!$AQ51="2005-2012"),'Resultat 2005-2012'!K51*$AE$8,IF(AND($M$1=2006,Beregningsark!$AQ51="1999-2012"),'Resultat 2005-2012'!K51*SUM($Y$17:$AE$17)/7,IF(AND($M$1=2007,Beregningsark!$AQ51="1999-2012"),'Resultat 2005-2012'!K51*SUM($Z$17:$AE$17)/6,IF(AND($M$1=2008,Beregningsark!$AQ51="1999-2012"),'Resultat 2005-2012'!K51*SUM($AA$17:$AE$17)/5,IF(AND($M$1=2009,Beregningsark!$AQ51="1999-2012"),'Resultat 2005-2012'!K51*SUM($AB$17:$AE$17)/4,IF(AND($M$1=2010,Beregningsark!$AQ51="1999-2012"),'Resultat 2005-2012'!K51*SUM($AC$17:$AE$17)/3,IF(AND($M$1=2011,Beregningsark!$AQ51="1999-2012"),'Resultat 2005-2012'!K51*SUM($AD$17:$AE$17)/2,IF(AND($M$1=2012,Beregningsark!$AQ51="1999-2012"),'Resultat 2005-2012'!K51*$AE$17,""))))))))))))))))</f>
        <v/>
      </c>
      <c r="L51" s="15" t="str">
        <f>IF('Resultat 2005-2012'!$R51="","",IF($M$1=2005,'Resultat 2005-2012'!L51,IF(AND($M$1=2006,Beregningsark!$AQ51="2005-2012"),'Resultat 2005-2012'!L51*SUM($Y$9:$AE$9)/7,IF(AND($M$1=2007,Beregningsark!$AQ51="2005-2012"),'Resultat 2005-2012'!L51*SUM($Z$9:$AE$9)/6,IF(AND($M$1=2008,Beregningsark!$AQ51="2005-2012"),'Resultat 2005-2012'!L51*SUM($AA$9:$AE$9)/5,IF(AND($M$1=2009,Beregningsark!$AQ51="2005-2012"),'Resultat 2005-2012'!L51*SUM($AB$9:$AE$9)/4,IF(AND($M$1=2010,Beregningsark!$AQ51="2005-2012"),'Resultat 2005-2012'!L51*SUM($AC$9:$AE$9)/3,IF(AND($M$1=2011,Beregningsark!$AQ51="2005-2012"),'Resultat 2005-2012'!L51*SUM($AD$9:$AE$9)/2,IF(AND($M$1=2012,Beregningsark!$AQ51="2005-2012"),'Resultat 2005-2012'!L51*$AE$9,IF(AND($M$1=2006,Beregningsark!$AQ51="1999-2012"),'Resultat 2005-2012'!L51*SUM($Y$18:$AE$18)/7,IF(AND($M$1=2007,Beregningsark!$AQ51="1999-2012"),'Resultat 2005-2012'!L51*SUM($Z$18:$AE$18)/6,IF(AND($M$1=2008,Beregningsark!$AQ51="1999-2012"),'Resultat 2005-2012'!L51*SUM($AA$18:$AE$18)/5,IF(AND($M$1=2009,Beregningsark!$AQ51="1999-2012"),'Resultat 2005-2012'!L51*SUM($AB$18:$AE$18)/4,IF(AND($M$1=2010,Beregningsark!$AQ51="1999-2012"),'Resultat 2005-2012'!L51*SUM($AC$18:$AE$18)/3,IF(AND($M$1=2011,Beregningsark!$AQ51="1999-2012"),'Resultat 2005-2012'!L51*SUM($AD$18:$AE$18)/2,IF(AND($M$1=2012,Beregningsark!$AQ51="1999-2012"),'Resultat 2005-2012'!L51*$AE$18,""))))))))))))))))</f>
        <v/>
      </c>
      <c r="M51" s="15" t="str">
        <f t="shared" si="0"/>
        <v/>
      </c>
      <c r="N51" s="15" t="str">
        <f>IF('Resultat 2005-2012'!$R51="","",IF($M$1=2005,'Resultat 2005-2012'!N51,IF(AND($M$1=2006,Beregningsark!$AQ51="2005-2012"),'Resultat 2005-2012'!N51*SUM($Y$10:$AE$10)/7,IF(AND($M$1=2007,Beregningsark!$AQ51="2005-2012"),'Resultat 2005-2012'!N51*SUM($Z$10:$AE$10)/6,IF(AND($M$1=2008,Beregningsark!$AQ51="2005-2012"),'Resultat 2005-2012'!N51*SUM($AA$10:$AE$10)/5,IF(AND($M$1=2009,Beregningsark!$AQ51="2005-2012"),'Resultat 2005-2012'!N51*SUM($AB$10:$AE$10)/4,IF(AND($M$1=2010,Beregningsark!$AQ51="2005-2012"),'Resultat 2005-2012'!N51*SUM($AC$10:$AE$10)/3,IF(AND($M$1=2011,Beregningsark!$AQ51="2005-2012"),'Resultat 2005-2012'!N51*SUM($AD$10:$AE$10)/2,IF(AND($M$1=2012,Beregningsark!$AQ51="2005-2012"),'Resultat 2005-2012'!N51*$AE$10,IF(AND($M$1=2006,Beregningsark!$AQ51="1999-2012"),'Resultat 2005-2012'!N51*SUM($Y$16:$AE$16)/7,IF(AND($M$1=2007,Beregningsark!$AQ51="1999-2012"),'Resultat 2005-2012'!N51*SUM($Z$16:$AE$16)/6,IF(AND($M$1=2008,Beregningsark!$AQ51="1999-2012"),'Resultat 2005-2012'!N51*SUM($AA$16:$AE$16)/5,IF(AND($M$1=2009,Beregningsark!$AQ51="1999-2012"),'Resultat 2005-2012'!N51*SUM($AB$16:$AE$16)/4,IF(AND($M$1=2010,Beregningsark!$AQ51="1999-2012"),'Resultat 2005-2012'!N51*SUM($AC$16:$AE$16)/3,IF(AND($M$1=2011,Beregningsark!$AQ51="1999-2012"),'Resultat 2005-2012'!N51*SUM($AD$16:$AE$16)/2,IF(AND($M$1=2012,Beregningsark!$AQ51="1999-2012"),'Resultat 2005-2012'!N51*$AE$16,""))))))))))))))))</f>
        <v/>
      </c>
      <c r="O51" s="15" t="str">
        <f>IF('Resultat 2005-2012'!$R51="","",IF($M$1=2005,'Resultat 2005-2012'!O51,IF(AND($M$1=2006,Beregningsark!$AQ51="2005-2012"),'Resultat 2005-2012'!O51*SUM($Y$10:$AE$10)/7,IF(AND($M$1=2007,Beregningsark!$AQ51="2005-2012"),'Resultat 2005-2012'!O51*SUM($Z$10:$AE$10)/6,IF(AND($M$1=2008,Beregningsark!$AQ51="2005-2012"),'Resultat 2005-2012'!O51*SUM($AA$10:$AE$10)/5,IF(AND($M$1=2009,Beregningsark!$AQ51="2005-2012"),'Resultat 2005-2012'!O51*SUM($AB$10:$AE$10)/4,IF(AND($M$1=2010,Beregningsark!$AQ51="2005-2012"),'Resultat 2005-2012'!O51*SUM($AC$10:$AE$10)/3,IF(AND($M$1=2011,Beregningsark!$AQ51="2005-2012"),'Resultat 2005-2012'!O51*SUM($AD$10:$AE$10)/2,IF(AND($M$1=2012,Beregningsark!$AQ51="2005-2012"),'Resultat 2005-2012'!O51*$AE$10,IF(AND($M$1=2006,Beregningsark!$AQ51="1999-2012"),'Resultat 2005-2012'!O51*SUM($Y$16:$AE$16)/7,IF(AND($M$1=2007,Beregningsark!$AQ51="1999-2012"),'Resultat 2005-2012'!O51*SUM($Z$16:$AE$16)/6,IF(AND($M$1=2008,Beregningsark!$AQ51="1999-2012"),'Resultat 2005-2012'!O51*SUM($AA$16:$AE$16)/5,IF(AND($M$1=2009,Beregningsark!$AQ51="1999-2012"),'Resultat 2005-2012'!O51*SUM($AB$16:$AE$16)/4,IF(AND($M$1=2010,Beregningsark!$AQ51="1999-2012"),'Resultat 2005-2012'!O51*SUM($AC$16:$AE$16)/3,IF(AND($M$1=2011,Beregningsark!$AQ51="1999-2012"),'Resultat 2005-2012'!O51*SUM($AD$16:$AE$16)/2,IF(AND($M$1=2012,Beregningsark!$AQ51="1999-2012"),'Resultat 2005-2012'!O51*$AE$16,""))))))))))))))))</f>
        <v/>
      </c>
      <c r="P51" s="15" t="str">
        <f>IF('Resultat 2005-2012'!$R51="","",IF($M$1=2005,'Resultat 2005-2012'!P51,IF(AND($M$1=2006,Beregningsark!$AQ51="2005-2012"),'Resultat 2005-2012'!P51*SUM($Y$11:$AE$11)/7,IF(AND($M$1=2007,Beregningsark!$AQ51="2005-2012"),'Resultat 2005-2012'!P51*SUM($Z$11:$AE$11)/6,IF(AND($M$1=2008,Beregningsark!$AQ51="2005-2012"),'Resultat 2005-2012'!P51*SUM($AA$11:$AE$11)/5,IF(AND($M$1=2009,Beregningsark!$AQ51="2005-2012"),'Resultat 2005-2012'!P51*SUM($AB$11:$AE$11)/4,IF(AND($M$1=2010,Beregningsark!$AQ51="2005-2012"),'Resultat 2005-2012'!P51*SUM($AC$11:$AE$11)/3,IF(AND($M$1=2011,Beregningsark!$AQ51="2005-2012"),'Resultat 2005-2012'!P51*SUM($AD$11:$AE$11)/2,IF(AND($M$1=2012,Beregningsark!$AQ51="2005-2012"),'Resultat 2005-2012'!P51*$AE$11,IF(AND($M$1=2006,Beregningsark!$AQ51="1999-2012"),'Resultat 2005-2012'!P51*SUM($Y$16:$AE$16)/7,IF(AND($M$1=2007,Beregningsark!$AQ51="1999-2012"),'Resultat 2005-2012'!P51*SUM($Z$16:$AE$16)/6,IF(AND($M$1=2008,Beregningsark!$AQ51="1999-2012"),'Resultat 2005-2012'!P51*SUM($AA$16:$AE$16)/5,IF(AND($M$1=2009,Beregningsark!$AQ51="1999-2012"),'Resultat 2005-2012'!P51*SUM($AB$16:$AE$16)/4,IF(AND($M$1=2010,Beregningsark!$AQ51="1999-2012"),'Resultat 2005-2012'!P51*SUM($AC$16:$AE$16)/3,IF(AND($M$1=2011,Beregningsark!$AQ51="1999-2012"),'Resultat 2005-2012'!P51*SUM($AD$16:$AE$16)/2,IF(AND($M$1=2012,Beregningsark!$AQ51="1999-2012"),'Resultat 2005-2012'!P51*$AE$16,""))))))))))))))))</f>
        <v/>
      </c>
      <c r="Q51" s="15" t="str">
        <f t="shared" si="1"/>
        <v/>
      </c>
      <c r="R51" s="17" t="str">
        <f t="shared" si="2"/>
        <v/>
      </c>
    </row>
    <row r="52" spans="1:18" x14ac:dyDescent="0.25">
      <c r="A52" s="4" t="str">
        <f>IF(Inddata!A67="","",Inddata!A67)</f>
        <v/>
      </c>
      <c r="B52" s="4" t="str">
        <f>IF(Inddata!B67="","",Inddata!B67)</f>
        <v/>
      </c>
      <c r="C52" s="4" t="str">
        <f>IF(Inddata!C67="","",Inddata!C67)</f>
        <v/>
      </c>
      <c r="D52" s="4" t="str">
        <f>IF(Inddata!D67="","",Inddata!D67)</f>
        <v/>
      </c>
      <c r="E52" s="4" t="str">
        <f>IF(Inddata!E67="","",Inddata!E67)</f>
        <v/>
      </c>
      <c r="F52" s="4" t="str">
        <f>IF(Inddata!F67="","",Inddata!F67)</f>
        <v/>
      </c>
      <c r="G52" s="4">
        <f>IF(Inddata!G67="","",Inddata!G67)</f>
        <v>0</v>
      </c>
      <c r="H52" s="4" t="str">
        <f>IF(Inddata!H67&gt;0.5,Inddata!H67,"")</f>
        <v/>
      </c>
      <c r="I52" s="4" t="str">
        <f>IF(Inddata!I67="","",Inddata!I67)</f>
        <v/>
      </c>
      <c r="J52" s="15" t="str">
        <f>IF('Resultat 2005-2012'!$R52="","",IF($M$1=2005,'Resultat 2005-2012'!J52,IF(AND($M$1=2006,Beregningsark!$AQ52="2005-2012"),'Resultat 2005-2012'!J52*SUM($Y$7:$AE$7)/7,IF(AND($M$1=2007,Beregningsark!$AQ52="2005-2012"),'Resultat 2005-2012'!J52*SUM($Z$7:$AE$7)/6,IF(AND($M$1=2008,Beregningsark!$AQ52="2005-2012"),'Resultat 2005-2012'!J52*SUM($AA$7:$AE$7)/5,IF(AND($M$1=2009,Beregningsark!$AQ52="2005-2012"),'Resultat 2005-2012'!J52*SUM($AB$7:$AE$7)/4,IF(AND($M$1=2010,Beregningsark!$AQ52="2005-2012"),'Resultat 2005-2012'!J52*SUM($AC$7:$AE$7)/3,IF(AND($M$1=2011,Beregningsark!$AQ52="2005-2012"),'Resultat 2005-2012'!J52*SUM($AD$7:$AE$7)/2,IF(AND($M$1=2012,Beregningsark!$AQ52="2005-2012"),'Resultat 2005-2012'!J52*$AE$7,IF(AND($M$1=2006,Beregningsark!$AQ52="1999-2012"),'Resultat 2005-2012'!J52*SUM($Y$16:$AE$16)/7,IF(AND($M$1=2007,Beregningsark!$AQ52="1999-2012"),'Resultat 2005-2012'!J52*SUM($Z$16:$AE$16)/6,IF(AND($M$1=2008,Beregningsark!$AQ52="1999-2012"),'Resultat 2005-2012'!J52*SUM($AA$16:$AE$16)/5,IF(AND($M$1=2009,Beregningsark!$AQ52="1999-2012"),'Resultat 2005-2012'!J52*SUM($AB$16:$AE$16)/4,IF(AND($M$1=2010,Beregningsark!$AQ52="1999-2012"),'Resultat 2005-2012'!J52*SUM($AC$16:$AE$16)/3,IF(AND($M$1=2011,Beregningsark!$AQ52="1999-2012"),'Resultat 2005-2012'!J52*SUM($AD$16:$AE$16)/2,IF(AND($M$1=2012,Beregningsark!$AQ52="1999-2012"),'Resultat 2005-2012'!J52*$AE$16,""))))))))))))))))</f>
        <v/>
      </c>
      <c r="K52" s="15" t="str">
        <f>IF('Resultat 2005-2012'!$R52="","",IF($M$1=2005,'Resultat 2005-2012'!K52,IF(AND($M$1=2006,Beregningsark!$AQ52="2005-2012"),'Resultat 2005-2012'!K52*SUM($Y$8:$AE$8)/7,IF(AND($M$1=2007,Beregningsark!$AQ52="2005-2012"),'Resultat 2005-2012'!K52*SUM($Z$8:$AE$8)/6,IF(AND($M$1=2008,Beregningsark!$AQ52="2005-2012"),'Resultat 2005-2012'!K52*SUM($AA$8:$AE$8)/5,IF(AND($M$1=2009,Beregningsark!$AQ52="2005-2012"),'Resultat 2005-2012'!K52*SUM($AB$8:$AE$8)/4,IF(AND($M$1=2010,Beregningsark!$AQ52="2005-2012"),'Resultat 2005-2012'!K52*SUM($AC$8:$AE$8)/3,IF(AND($M$1=2011,Beregningsark!$AQ52="2005-2012"),'Resultat 2005-2012'!K52*SUM($AD$8:$AE$8)/2,IF(AND($M$1=2012,Beregningsark!$AQ52="2005-2012"),'Resultat 2005-2012'!K52*$AE$8,IF(AND($M$1=2006,Beregningsark!$AQ52="1999-2012"),'Resultat 2005-2012'!K52*SUM($Y$17:$AE$17)/7,IF(AND($M$1=2007,Beregningsark!$AQ52="1999-2012"),'Resultat 2005-2012'!K52*SUM($Z$17:$AE$17)/6,IF(AND($M$1=2008,Beregningsark!$AQ52="1999-2012"),'Resultat 2005-2012'!K52*SUM($AA$17:$AE$17)/5,IF(AND($M$1=2009,Beregningsark!$AQ52="1999-2012"),'Resultat 2005-2012'!K52*SUM($AB$17:$AE$17)/4,IF(AND($M$1=2010,Beregningsark!$AQ52="1999-2012"),'Resultat 2005-2012'!K52*SUM($AC$17:$AE$17)/3,IF(AND($M$1=2011,Beregningsark!$AQ52="1999-2012"),'Resultat 2005-2012'!K52*SUM($AD$17:$AE$17)/2,IF(AND($M$1=2012,Beregningsark!$AQ52="1999-2012"),'Resultat 2005-2012'!K52*$AE$17,""))))))))))))))))</f>
        <v/>
      </c>
      <c r="L52" s="15" t="str">
        <f>IF('Resultat 2005-2012'!$R52="","",IF($M$1=2005,'Resultat 2005-2012'!L52,IF(AND($M$1=2006,Beregningsark!$AQ52="2005-2012"),'Resultat 2005-2012'!L52*SUM($Y$9:$AE$9)/7,IF(AND($M$1=2007,Beregningsark!$AQ52="2005-2012"),'Resultat 2005-2012'!L52*SUM($Z$9:$AE$9)/6,IF(AND($M$1=2008,Beregningsark!$AQ52="2005-2012"),'Resultat 2005-2012'!L52*SUM($AA$9:$AE$9)/5,IF(AND($M$1=2009,Beregningsark!$AQ52="2005-2012"),'Resultat 2005-2012'!L52*SUM($AB$9:$AE$9)/4,IF(AND($M$1=2010,Beregningsark!$AQ52="2005-2012"),'Resultat 2005-2012'!L52*SUM($AC$9:$AE$9)/3,IF(AND($M$1=2011,Beregningsark!$AQ52="2005-2012"),'Resultat 2005-2012'!L52*SUM($AD$9:$AE$9)/2,IF(AND($M$1=2012,Beregningsark!$AQ52="2005-2012"),'Resultat 2005-2012'!L52*$AE$9,IF(AND($M$1=2006,Beregningsark!$AQ52="1999-2012"),'Resultat 2005-2012'!L52*SUM($Y$18:$AE$18)/7,IF(AND($M$1=2007,Beregningsark!$AQ52="1999-2012"),'Resultat 2005-2012'!L52*SUM($Z$18:$AE$18)/6,IF(AND($M$1=2008,Beregningsark!$AQ52="1999-2012"),'Resultat 2005-2012'!L52*SUM($AA$18:$AE$18)/5,IF(AND($M$1=2009,Beregningsark!$AQ52="1999-2012"),'Resultat 2005-2012'!L52*SUM($AB$18:$AE$18)/4,IF(AND($M$1=2010,Beregningsark!$AQ52="1999-2012"),'Resultat 2005-2012'!L52*SUM($AC$18:$AE$18)/3,IF(AND($M$1=2011,Beregningsark!$AQ52="1999-2012"),'Resultat 2005-2012'!L52*SUM($AD$18:$AE$18)/2,IF(AND($M$1=2012,Beregningsark!$AQ52="1999-2012"),'Resultat 2005-2012'!L52*$AE$18,""))))))))))))))))</f>
        <v/>
      </c>
      <c r="M52" s="15" t="str">
        <f t="shared" si="0"/>
        <v/>
      </c>
      <c r="N52" s="15" t="str">
        <f>IF('Resultat 2005-2012'!$R52="","",IF($M$1=2005,'Resultat 2005-2012'!N52,IF(AND($M$1=2006,Beregningsark!$AQ52="2005-2012"),'Resultat 2005-2012'!N52*SUM($Y$10:$AE$10)/7,IF(AND($M$1=2007,Beregningsark!$AQ52="2005-2012"),'Resultat 2005-2012'!N52*SUM($Z$10:$AE$10)/6,IF(AND($M$1=2008,Beregningsark!$AQ52="2005-2012"),'Resultat 2005-2012'!N52*SUM($AA$10:$AE$10)/5,IF(AND($M$1=2009,Beregningsark!$AQ52="2005-2012"),'Resultat 2005-2012'!N52*SUM($AB$10:$AE$10)/4,IF(AND($M$1=2010,Beregningsark!$AQ52="2005-2012"),'Resultat 2005-2012'!N52*SUM($AC$10:$AE$10)/3,IF(AND($M$1=2011,Beregningsark!$AQ52="2005-2012"),'Resultat 2005-2012'!N52*SUM($AD$10:$AE$10)/2,IF(AND($M$1=2012,Beregningsark!$AQ52="2005-2012"),'Resultat 2005-2012'!N52*$AE$10,IF(AND($M$1=2006,Beregningsark!$AQ52="1999-2012"),'Resultat 2005-2012'!N52*SUM($Y$16:$AE$16)/7,IF(AND($M$1=2007,Beregningsark!$AQ52="1999-2012"),'Resultat 2005-2012'!N52*SUM($Z$16:$AE$16)/6,IF(AND($M$1=2008,Beregningsark!$AQ52="1999-2012"),'Resultat 2005-2012'!N52*SUM($AA$16:$AE$16)/5,IF(AND($M$1=2009,Beregningsark!$AQ52="1999-2012"),'Resultat 2005-2012'!N52*SUM($AB$16:$AE$16)/4,IF(AND($M$1=2010,Beregningsark!$AQ52="1999-2012"),'Resultat 2005-2012'!N52*SUM($AC$16:$AE$16)/3,IF(AND($M$1=2011,Beregningsark!$AQ52="1999-2012"),'Resultat 2005-2012'!N52*SUM($AD$16:$AE$16)/2,IF(AND($M$1=2012,Beregningsark!$AQ52="1999-2012"),'Resultat 2005-2012'!N52*$AE$16,""))))))))))))))))</f>
        <v/>
      </c>
      <c r="O52" s="15" t="str">
        <f>IF('Resultat 2005-2012'!$R52="","",IF($M$1=2005,'Resultat 2005-2012'!O52,IF(AND($M$1=2006,Beregningsark!$AQ52="2005-2012"),'Resultat 2005-2012'!O52*SUM($Y$10:$AE$10)/7,IF(AND($M$1=2007,Beregningsark!$AQ52="2005-2012"),'Resultat 2005-2012'!O52*SUM($Z$10:$AE$10)/6,IF(AND($M$1=2008,Beregningsark!$AQ52="2005-2012"),'Resultat 2005-2012'!O52*SUM($AA$10:$AE$10)/5,IF(AND($M$1=2009,Beregningsark!$AQ52="2005-2012"),'Resultat 2005-2012'!O52*SUM($AB$10:$AE$10)/4,IF(AND($M$1=2010,Beregningsark!$AQ52="2005-2012"),'Resultat 2005-2012'!O52*SUM($AC$10:$AE$10)/3,IF(AND($M$1=2011,Beregningsark!$AQ52="2005-2012"),'Resultat 2005-2012'!O52*SUM($AD$10:$AE$10)/2,IF(AND($M$1=2012,Beregningsark!$AQ52="2005-2012"),'Resultat 2005-2012'!O52*$AE$10,IF(AND($M$1=2006,Beregningsark!$AQ52="1999-2012"),'Resultat 2005-2012'!O52*SUM($Y$16:$AE$16)/7,IF(AND($M$1=2007,Beregningsark!$AQ52="1999-2012"),'Resultat 2005-2012'!O52*SUM($Z$16:$AE$16)/6,IF(AND($M$1=2008,Beregningsark!$AQ52="1999-2012"),'Resultat 2005-2012'!O52*SUM($AA$16:$AE$16)/5,IF(AND($M$1=2009,Beregningsark!$AQ52="1999-2012"),'Resultat 2005-2012'!O52*SUM($AB$16:$AE$16)/4,IF(AND($M$1=2010,Beregningsark!$AQ52="1999-2012"),'Resultat 2005-2012'!O52*SUM($AC$16:$AE$16)/3,IF(AND($M$1=2011,Beregningsark!$AQ52="1999-2012"),'Resultat 2005-2012'!O52*SUM($AD$16:$AE$16)/2,IF(AND($M$1=2012,Beregningsark!$AQ52="1999-2012"),'Resultat 2005-2012'!O52*$AE$16,""))))))))))))))))</f>
        <v/>
      </c>
      <c r="P52" s="15" t="str">
        <f>IF('Resultat 2005-2012'!$R52="","",IF($M$1=2005,'Resultat 2005-2012'!P52,IF(AND($M$1=2006,Beregningsark!$AQ52="2005-2012"),'Resultat 2005-2012'!P52*SUM($Y$11:$AE$11)/7,IF(AND($M$1=2007,Beregningsark!$AQ52="2005-2012"),'Resultat 2005-2012'!P52*SUM($Z$11:$AE$11)/6,IF(AND($M$1=2008,Beregningsark!$AQ52="2005-2012"),'Resultat 2005-2012'!P52*SUM($AA$11:$AE$11)/5,IF(AND($M$1=2009,Beregningsark!$AQ52="2005-2012"),'Resultat 2005-2012'!P52*SUM($AB$11:$AE$11)/4,IF(AND($M$1=2010,Beregningsark!$AQ52="2005-2012"),'Resultat 2005-2012'!P52*SUM($AC$11:$AE$11)/3,IF(AND($M$1=2011,Beregningsark!$AQ52="2005-2012"),'Resultat 2005-2012'!P52*SUM($AD$11:$AE$11)/2,IF(AND($M$1=2012,Beregningsark!$AQ52="2005-2012"),'Resultat 2005-2012'!P52*$AE$11,IF(AND($M$1=2006,Beregningsark!$AQ52="1999-2012"),'Resultat 2005-2012'!P52*SUM($Y$16:$AE$16)/7,IF(AND($M$1=2007,Beregningsark!$AQ52="1999-2012"),'Resultat 2005-2012'!P52*SUM($Z$16:$AE$16)/6,IF(AND($M$1=2008,Beregningsark!$AQ52="1999-2012"),'Resultat 2005-2012'!P52*SUM($AA$16:$AE$16)/5,IF(AND($M$1=2009,Beregningsark!$AQ52="1999-2012"),'Resultat 2005-2012'!P52*SUM($AB$16:$AE$16)/4,IF(AND($M$1=2010,Beregningsark!$AQ52="1999-2012"),'Resultat 2005-2012'!P52*SUM($AC$16:$AE$16)/3,IF(AND($M$1=2011,Beregningsark!$AQ52="1999-2012"),'Resultat 2005-2012'!P52*SUM($AD$16:$AE$16)/2,IF(AND($M$1=2012,Beregningsark!$AQ52="1999-2012"),'Resultat 2005-2012'!P52*$AE$16,""))))))))))))))))</f>
        <v/>
      </c>
      <c r="Q52" s="15" t="str">
        <f t="shared" si="1"/>
        <v/>
      </c>
      <c r="R52" s="17" t="str">
        <f t="shared" si="2"/>
        <v/>
      </c>
    </row>
    <row r="53" spans="1:18" x14ac:dyDescent="0.25">
      <c r="A53" s="4" t="str">
        <f>IF(Inddata!A68="","",Inddata!A68)</f>
        <v/>
      </c>
      <c r="B53" s="4" t="str">
        <f>IF(Inddata!B68="","",Inddata!B68)</f>
        <v/>
      </c>
      <c r="C53" s="4" t="str">
        <f>IF(Inddata!C68="","",Inddata!C68)</f>
        <v/>
      </c>
      <c r="D53" s="4" t="str">
        <f>IF(Inddata!D68="","",Inddata!D68)</f>
        <v/>
      </c>
      <c r="E53" s="4" t="str">
        <f>IF(Inddata!E68="","",Inddata!E68)</f>
        <v/>
      </c>
      <c r="F53" s="4" t="str">
        <f>IF(Inddata!F68="","",Inddata!F68)</f>
        <v/>
      </c>
      <c r="G53" s="4">
        <f>IF(Inddata!G68="","",Inddata!G68)</f>
        <v>0</v>
      </c>
      <c r="H53" s="4" t="str">
        <f>IF(Inddata!H68&gt;0.5,Inddata!H68,"")</f>
        <v/>
      </c>
      <c r="I53" s="4" t="str">
        <f>IF(Inddata!I68="","",Inddata!I68)</f>
        <v/>
      </c>
      <c r="J53" s="15" t="str">
        <f>IF('Resultat 2005-2012'!$R53="","",IF($M$1=2005,'Resultat 2005-2012'!J53,IF(AND($M$1=2006,Beregningsark!$AQ53="2005-2012"),'Resultat 2005-2012'!J53*SUM($Y$7:$AE$7)/7,IF(AND($M$1=2007,Beregningsark!$AQ53="2005-2012"),'Resultat 2005-2012'!J53*SUM($Z$7:$AE$7)/6,IF(AND($M$1=2008,Beregningsark!$AQ53="2005-2012"),'Resultat 2005-2012'!J53*SUM($AA$7:$AE$7)/5,IF(AND($M$1=2009,Beregningsark!$AQ53="2005-2012"),'Resultat 2005-2012'!J53*SUM($AB$7:$AE$7)/4,IF(AND($M$1=2010,Beregningsark!$AQ53="2005-2012"),'Resultat 2005-2012'!J53*SUM($AC$7:$AE$7)/3,IF(AND($M$1=2011,Beregningsark!$AQ53="2005-2012"),'Resultat 2005-2012'!J53*SUM($AD$7:$AE$7)/2,IF(AND($M$1=2012,Beregningsark!$AQ53="2005-2012"),'Resultat 2005-2012'!J53*$AE$7,IF(AND($M$1=2006,Beregningsark!$AQ53="1999-2012"),'Resultat 2005-2012'!J53*SUM($Y$16:$AE$16)/7,IF(AND($M$1=2007,Beregningsark!$AQ53="1999-2012"),'Resultat 2005-2012'!J53*SUM($Z$16:$AE$16)/6,IF(AND($M$1=2008,Beregningsark!$AQ53="1999-2012"),'Resultat 2005-2012'!J53*SUM($AA$16:$AE$16)/5,IF(AND($M$1=2009,Beregningsark!$AQ53="1999-2012"),'Resultat 2005-2012'!J53*SUM($AB$16:$AE$16)/4,IF(AND($M$1=2010,Beregningsark!$AQ53="1999-2012"),'Resultat 2005-2012'!J53*SUM($AC$16:$AE$16)/3,IF(AND($M$1=2011,Beregningsark!$AQ53="1999-2012"),'Resultat 2005-2012'!J53*SUM($AD$16:$AE$16)/2,IF(AND($M$1=2012,Beregningsark!$AQ53="1999-2012"),'Resultat 2005-2012'!J53*$AE$16,""))))))))))))))))</f>
        <v/>
      </c>
      <c r="K53" s="15" t="str">
        <f>IF('Resultat 2005-2012'!$R53="","",IF($M$1=2005,'Resultat 2005-2012'!K53,IF(AND($M$1=2006,Beregningsark!$AQ53="2005-2012"),'Resultat 2005-2012'!K53*SUM($Y$8:$AE$8)/7,IF(AND($M$1=2007,Beregningsark!$AQ53="2005-2012"),'Resultat 2005-2012'!K53*SUM($Z$8:$AE$8)/6,IF(AND($M$1=2008,Beregningsark!$AQ53="2005-2012"),'Resultat 2005-2012'!K53*SUM($AA$8:$AE$8)/5,IF(AND($M$1=2009,Beregningsark!$AQ53="2005-2012"),'Resultat 2005-2012'!K53*SUM($AB$8:$AE$8)/4,IF(AND($M$1=2010,Beregningsark!$AQ53="2005-2012"),'Resultat 2005-2012'!K53*SUM($AC$8:$AE$8)/3,IF(AND($M$1=2011,Beregningsark!$AQ53="2005-2012"),'Resultat 2005-2012'!K53*SUM($AD$8:$AE$8)/2,IF(AND($M$1=2012,Beregningsark!$AQ53="2005-2012"),'Resultat 2005-2012'!K53*$AE$8,IF(AND($M$1=2006,Beregningsark!$AQ53="1999-2012"),'Resultat 2005-2012'!K53*SUM($Y$17:$AE$17)/7,IF(AND($M$1=2007,Beregningsark!$AQ53="1999-2012"),'Resultat 2005-2012'!K53*SUM($Z$17:$AE$17)/6,IF(AND($M$1=2008,Beregningsark!$AQ53="1999-2012"),'Resultat 2005-2012'!K53*SUM($AA$17:$AE$17)/5,IF(AND($M$1=2009,Beregningsark!$AQ53="1999-2012"),'Resultat 2005-2012'!K53*SUM($AB$17:$AE$17)/4,IF(AND($M$1=2010,Beregningsark!$AQ53="1999-2012"),'Resultat 2005-2012'!K53*SUM($AC$17:$AE$17)/3,IF(AND($M$1=2011,Beregningsark!$AQ53="1999-2012"),'Resultat 2005-2012'!K53*SUM($AD$17:$AE$17)/2,IF(AND($M$1=2012,Beregningsark!$AQ53="1999-2012"),'Resultat 2005-2012'!K53*$AE$17,""))))))))))))))))</f>
        <v/>
      </c>
      <c r="L53" s="15" t="str">
        <f>IF('Resultat 2005-2012'!$R53="","",IF($M$1=2005,'Resultat 2005-2012'!L53,IF(AND($M$1=2006,Beregningsark!$AQ53="2005-2012"),'Resultat 2005-2012'!L53*SUM($Y$9:$AE$9)/7,IF(AND($M$1=2007,Beregningsark!$AQ53="2005-2012"),'Resultat 2005-2012'!L53*SUM($Z$9:$AE$9)/6,IF(AND($M$1=2008,Beregningsark!$AQ53="2005-2012"),'Resultat 2005-2012'!L53*SUM($AA$9:$AE$9)/5,IF(AND($M$1=2009,Beregningsark!$AQ53="2005-2012"),'Resultat 2005-2012'!L53*SUM($AB$9:$AE$9)/4,IF(AND($M$1=2010,Beregningsark!$AQ53="2005-2012"),'Resultat 2005-2012'!L53*SUM($AC$9:$AE$9)/3,IF(AND($M$1=2011,Beregningsark!$AQ53="2005-2012"),'Resultat 2005-2012'!L53*SUM($AD$9:$AE$9)/2,IF(AND($M$1=2012,Beregningsark!$AQ53="2005-2012"),'Resultat 2005-2012'!L53*$AE$9,IF(AND($M$1=2006,Beregningsark!$AQ53="1999-2012"),'Resultat 2005-2012'!L53*SUM($Y$18:$AE$18)/7,IF(AND($M$1=2007,Beregningsark!$AQ53="1999-2012"),'Resultat 2005-2012'!L53*SUM($Z$18:$AE$18)/6,IF(AND($M$1=2008,Beregningsark!$AQ53="1999-2012"),'Resultat 2005-2012'!L53*SUM($AA$18:$AE$18)/5,IF(AND($M$1=2009,Beregningsark!$AQ53="1999-2012"),'Resultat 2005-2012'!L53*SUM($AB$18:$AE$18)/4,IF(AND($M$1=2010,Beregningsark!$AQ53="1999-2012"),'Resultat 2005-2012'!L53*SUM($AC$18:$AE$18)/3,IF(AND($M$1=2011,Beregningsark!$AQ53="1999-2012"),'Resultat 2005-2012'!L53*SUM($AD$18:$AE$18)/2,IF(AND($M$1=2012,Beregningsark!$AQ53="1999-2012"),'Resultat 2005-2012'!L53*$AE$18,""))))))))))))))))</f>
        <v/>
      </c>
      <c r="M53" s="15" t="str">
        <f t="shared" si="0"/>
        <v/>
      </c>
      <c r="N53" s="15" t="str">
        <f>IF('Resultat 2005-2012'!$R53="","",IF($M$1=2005,'Resultat 2005-2012'!N53,IF(AND($M$1=2006,Beregningsark!$AQ53="2005-2012"),'Resultat 2005-2012'!N53*SUM($Y$10:$AE$10)/7,IF(AND($M$1=2007,Beregningsark!$AQ53="2005-2012"),'Resultat 2005-2012'!N53*SUM($Z$10:$AE$10)/6,IF(AND($M$1=2008,Beregningsark!$AQ53="2005-2012"),'Resultat 2005-2012'!N53*SUM($AA$10:$AE$10)/5,IF(AND($M$1=2009,Beregningsark!$AQ53="2005-2012"),'Resultat 2005-2012'!N53*SUM($AB$10:$AE$10)/4,IF(AND($M$1=2010,Beregningsark!$AQ53="2005-2012"),'Resultat 2005-2012'!N53*SUM($AC$10:$AE$10)/3,IF(AND($M$1=2011,Beregningsark!$AQ53="2005-2012"),'Resultat 2005-2012'!N53*SUM($AD$10:$AE$10)/2,IF(AND($M$1=2012,Beregningsark!$AQ53="2005-2012"),'Resultat 2005-2012'!N53*$AE$10,IF(AND($M$1=2006,Beregningsark!$AQ53="1999-2012"),'Resultat 2005-2012'!N53*SUM($Y$16:$AE$16)/7,IF(AND($M$1=2007,Beregningsark!$AQ53="1999-2012"),'Resultat 2005-2012'!N53*SUM($Z$16:$AE$16)/6,IF(AND($M$1=2008,Beregningsark!$AQ53="1999-2012"),'Resultat 2005-2012'!N53*SUM($AA$16:$AE$16)/5,IF(AND($M$1=2009,Beregningsark!$AQ53="1999-2012"),'Resultat 2005-2012'!N53*SUM($AB$16:$AE$16)/4,IF(AND($M$1=2010,Beregningsark!$AQ53="1999-2012"),'Resultat 2005-2012'!N53*SUM($AC$16:$AE$16)/3,IF(AND($M$1=2011,Beregningsark!$AQ53="1999-2012"),'Resultat 2005-2012'!N53*SUM($AD$16:$AE$16)/2,IF(AND($M$1=2012,Beregningsark!$AQ53="1999-2012"),'Resultat 2005-2012'!N53*$AE$16,""))))))))))))))))</f>
        <v/>
      </c>
      <c r="O53" s="15" t="str">
        <f>IF('Resultat 2005-2012'!$R53="","",IF($M$1=2005,'Resultat 2005-2012'!O53,IF(AND($M$1=2006,Beregningsark!$AQ53="2005-2012"),'Resultat 2005-2012'!O53*SUM($Y$10:$AE$10)/7,IF(AND($M$1=2007,Beregningsark!$AQ53="2005-2012"),'Resultat 2005-2012'!O53*SUM($Z$10:$AE$10)/6,IF(AND($M$1=2008,Beregningsark!$AQ53="2005-2012"),'Resultat 2005-2012'!O53*SUM($AA$10:$AE$10)/5,IF(AND($M$1=2009,Beregningsark!$AQ53="2005-2012"),'Resultat 2005-2012'!O53*SUM($AB$10:$AE$10)/4,IF(AND($M$1=2010,Beregningsark!$AQ53="2005-2012"),'Resultat 2005-2012'!O53*SUM($AC$10:$AE$10)/3,IF(AND($M$1=2011,Beregningsark!$AQ53="2005-2012"),'Resultat 2005-2012'!O53*SUM($AD$10:$AE$10)/2,IF(AND($M$1=2012,Beregningsark!$AQ53="2005-2012"),'Resultat 2005-2012'!O53*$AE$10,IF(AND($M$1=2006,Beregningsark!$AQ53="1999-2012"),'Resultat 2005-2012'!O53*SUM($Y$16:$AE$16)/7,IF(AND($M$1=2007,Beregningsark!$AQ53="1999-2012"),'Resultat 2005-2012'!O53*SUM($Z$16:$AE$16)/6,IF(AND($M$1=2008,Beregningsark!$AQ53="1999-2012"),'Resultat 2005-2012'!O53*SUM($AA$16:$AE$16)/5,IF(AND($M$1=2009,Beregningsark!$AQ53="1999-2012"),'Resultat 2005-2012'!O53*SUM($AB$16:$AE$16)/4,IF(AND($M$1=2010,Beregningsark!$AQ53="1999-2012"),'Resultat 2005-2012'!O53*SUM($AC$16:$AE$16)/3,IF(AND($M$1=2011,Beregningsark!$AQ53="1999-2012"),'Resultat 2005-2012'!O53*SUM($AD$16:$AE$16)/2,IF(AND($M$1=2012,Beregningsark!$AQ53="1999-2012"),'Resultat 2005-2012'!O53*$AE$16,""))))))))))))))))</f>
        <v/>
      </c>
      <c r="P53" s="15" t="str">
        <f>IF('Resultat 2005-2012'!$R53="","",IF($M$1=2005,'Resultat 2005-2012'!P53,IF(AND($M$1=2006,Beregningsark!$AQ53="2005-2012"),'Resultat 2005-2012'!P53*SUM($Y$11:$AE$11)/7,IF(AND($M$1=2007,Beregningsark!$AQ53="2005-2012"),'Resultat 2005-2012'!P53*SUM($Z$11:$AE$11)/6,IF(AND($M$1=2008,Beregningsark!$AQ53="2005-2012"),'Resultat 2005-2012'!P53*SUM($AA$11:$AE$11)/5,IF(AND($M$1=2009,Beregningsark!$AQ53="2005-2012"),'Resultat 2005-2012'!P53*SUM($AB$11:$AE$11)/4,IF(AND($M$1=2010,Beregningsark!$AQ53="2005-2012"),'Resultat 2005-2012'!P53*SUM($AC$11:$AE$11)/3,IF(AND($M$1=2011,Beregningsark!$AQ53="2005-2012"),'Resultat 2005-2012'!P53*SUM($AD$11:$AE$11)/2,IF(AND($M$1=2012,Beregningsark!$AQ53="2005-2012"),'Resultat 2005-2012'!P53*$AE$11,IF(AND($M$1=2006,Beregningsark!$AQ53="1999-2012"),'Resultat 2005-2012'!P53*SUM($Y$16:$AE$16)/7,IF(AND($M$1=2007,Beregningsark!$AQ53="1999-2012"),'Resultat 2005-2012'!P53*SUM($Z$16:$AE$16)/6,IF(AND($M$1=2008,Beregningsark!$AQ53="1999-2012"),'Resultat 2005-2012'!P53*SUM($AA$16:$AE$16)/5,IF(AND($M$1=2009,Beregningsark!$AQ53="1999-2012"),'Resultat 2005-2012'!P53*SUM($AB$16:$AE$16)/4,IF(AND($M$1=2010,Beregningsark!$AQ53="1999-2012"),'Resultat 2005-2012'!P53*SUM($AC$16:$AE$16)/3,IF(AND($M$1=2011,Beregningsark!$AQ53="1999-2012"),'Resultat 2005-2012'!P53*SUM($AD$16:$AE$16)/2,IF(AND($M$1=2012,Beregningsark!$AQ53="1999-2012"),'Resultat 2005-2012'!P53*$AE$16,""))))))))))))))))</f>
        <v/>
      </c>
      <c r="Q53" s="15" t="str">
        <f t="shared" si="1"/>
        <v/>
      </c>
      <c r="R53" s="17" t="str">
        <f t="shared" si="2"/>
        <v/>
      </c>
    </row>
    <row r="54" spans="1:18" x14ac:dyDescent="0.25">
      <c r="A54" s="4" t="str">
        <f>IF(Inddata!A69="","",Inddata!A69)</f>
        <v/>
      </c>
      <c r="B54" s="4" t="str">
        <f>IF(Inddata!B69="","",Inddata!B69)</f>
        <v/>
      </c>
      <c r="C54" s="4" t="str">
        <f>IF(Inddata!C69="","",Inddata!C69)</f>
        <v/>
      </c>
      <c r="D54" s="4" t="str">
        <f>IF(Inddata!D69="","",Inddata!D69)</f>
        <v/>
      </c>
      <c r="E54" s="4" t="str">
        <f>IF(Inddata!E69="","",Inddata!E69)</f>
        <v/>
      </c>
      <c r="F54" s="4" t="str">
        <f>IF(Inddata!F69="","",Inddata!F69)</f>
        <v/>
      </c>
      <c r="G54" s="4">
        <f>IF(Inddata!G69="","",Inddata!G69)</f>
        <v>0</v>
      </c>
      <c r="H54" s="4" t="str">
        <f>IF(Inddata!H69&gt;0.5,Inddata!H69,"")</f>
        <v/>
      </c>
      <c r="I54" s="4" t="str">
        <f>IF(Inddata!I69="","",Inddata!I69)</f>
        <v/>
      </c>
      <c r="J54" s="15" t="str">
        <f>IF('Resultat 2005-2012'!$R54="","",IF($M$1=2005,'Resultat 2005-2012'!J54,IF(AND($M$1=2006,Beregningsark!$AQ54="2005-2012"),'Resultat 2005-2012'!J54*SUM($Y$7:$AE$7)/7,IF(AND($M$1=2007,Beregningsark!$AQ54="2005-2012"),'Resultat 2005-2012'!J54*SUM($Z$7:$AE$7)/6,IF(AND($M$1=2008,Beregningsark!$AQ54="2005-2012"),'Resultat 2005-2012'!J54*SUM($AA$7:$AE$7)/5,IF(AND($M$1=2009,Beregningsark!$AQ54="2005-2012"),'Resultat 2005-2012'!J54*SUM($AB$7:$AE$7)/4,IF(AND($M$1=2010,Beregningsark!$AQ54="2005-2012"),'Resultat 2005-2012'!J54*SUM($AC$7:$AE$7)/3,IF(AND($M$1=2011,Beregningsark!$AQ54="2005-2012"),'Resultat 2005-2012'!J54*SUM($AD$7:$AE$7)/2,IF(AND($M$1=2012,Beregningsark!$AQ54="2005-2012"),'Resultat 2005-2012'!J54*$AE$7,IF(AND($M$1=2006,Beregningsark!$AQ54="1999-2012"),'Resultat 2005-2012'!J54*SUM($Y$16:$AE$16)/7,IF(AND($M$1=2007,Beregningsark!$AQ54="1999-2012"),'Resultat 2005-2012'!J54*SUM($Z$16:$AE$16)/6,IF(AND($M$1=2008,Beregningsark!$AQ54="1999-2012"),'Resultat 2005-2012'!J54*SUM($AA$16:$AE$16)/5,IF(AND($M$1=2009,Beregningsark!$AQ54="1999-2012"),'Resultat 2005-2012'!J54*SUM($AB$16:$AE$16)/4,IF(AND($M$1=2010,Beregningsark!$AQ54="1999-2012"),'Resultat 2005-2012'!J54*SUM($AC$16:$AE$16)/3,IF(AND($M$1=2011,Beregningsark!$AQ54="1999-2012"),'Resultat 2005-2012'!J54*SUM($AD$16:$AE$16)/2,IF(AND($M$1=2012,Beregningsark!$AQ54="1999-2012"),'Resultat 2005-2012'!J54*$AE$16,""))))))))))))))))</f>
        <v/>
      </c>
      <c r="K54" s="15" t="str">
        <f>IF('Resultat 2005-2012'!$R54="","",IF($M$1=2005,'Resultat 2005-2012'!K54,IF(AND($M$1=2006,Beregningsark!$AQ54="2005-2012"),'Resultat 2005-2012'!K54*SUM($Y$8:$AE$8)/7,IF(AND($M$1=2007,Beregningsark!$AQ54="2005-2012"),'Resultat 2005-2012'!K54*SUM($Z$8:$AE$8)/6,IF(AND($M$1=2008,Beregningsark!$AQ54="2005-2012"),'Resultat 2005-2012'!K54*SUM($AA$8:$AE$8)/5,IF(AND($M$1=2009,Beregningsark!$AQ54="2005-2012"),'Resultat 2005-2012'!K54*SUM($AB$8:$AE$8)/4,IF(AND($M$1=2010,Beregningsark!$AQ54="2005-2012"),'Resultat 2005-2012'!K54*SUM($AC$8:$AE$8)/3,IF(AND($M$1=2011,Beregningsark!$AQ54="2005-2012"),'Resultat 2005-2012'!K54*SUM($AD$8:$AE$8)/2,IF(AND($M$1=2012,Beregningsark!$AQ54="2005-2012"),'Resultat 2005-2012'!K54*$AE$8,IF(AND($M$1=2006,Beregningsark!$AQ54="1999-2012"),'Resultat 2005-2012'!K54*SUM($Y$17:$AE$17)/7,IF(AND($M$1=2007,Beregningsark!$AQ54="1999-2012"),'Resultat 2005-2012'!K54*SUM($Z$17:$AE$17)/6,IF(AND($M$1=2008,Beregningsark!$AQ54="1999-2012"),'Resultat 2005-2012'!K54*SUM($AA$17:$AE$17)/5,IF(AND($M$1=2009,Beregningsark!$AQ54="1999-2012"),'Resultat 2005-2012'!K54*SUM($AB$17:$AE$17)/4,IF(AND($M$1=2010,Beregningsark!$AQ54="1999-2012"),'Resultat 2005-2012'!K54*SUM($AC$17:$AE$17)/3,IF(AND($M$1=2011,Beregningsark!$AQ54="1999-2012"),'Resultat 2005-2012'!K54*SUM($AD$17:$AE$17)/2,IF(AND($M$1=2012,Beregningsark!$AQ54="1999-2012"),'Resultat 2005-2012'!K54*$AE$17,""))))))))))))))))</f>
        <v/>
      </c>
      <c r="L54" s="15" t="str">
        <f>IF('Resultat 2005-2012'!$R54="","",IF($M$1=2005,'Resultat 2005-2012'!L54,IF(AND($M$1=2006,Beregningsark!$AQ54="2005-2012"),'Resultat 2005-2012'!L54*SUM($Y$9:$AE$9)/7,IF(AND($M$1=2007,Beregningsark!$AQ54="2005-2012"),'Resultat 2005-2012'!L54*SUM($Z$9:$AE$9)/6,IF(AND($M$1=2008,Beregningsark!$AQ54="2005-2012"),'Resultat 2005-2012'!L54*SUM($AA$9:$AE$9)/5,IF(AND($M$1=2009,Beregningsark!$AQ54="2005-2012"),'Resultat 2005-2012'!L54*SUM($AB$9:$AE$9)/4,IF(AND($M$1=2010,Beregningsark!$AQ54="2005-2012"),'Resultat 2005-2012'!L54*SUM($AC$9:$AE$9)/3,IF(AND($M$1=2011,Beregningsark!$AQ54="2005-2012"),'Resultat 2005-2012'!L54*SUM($AD$9:$AE$9)/2,IF(AND($M$1=2012,Beregningsark!$AQ54="2005-2012"),'Resultat 2005-2012'!L54*$AE$9,IF(AND($M$1=2006,Beregningsark!$AQ54="1999-2012"),'Resultat 2005-2012'!L54*SUM($Y$18:$AE$18)/7,IF(AND($M$1=2007,Beregningsark!$AQ54="1999-2012"),'Resultat 2005-2012'!L54*SUM($Z$18:$AE$18)/6,IF(AND($M$1=2008,Beregningsark!$AQ54="1999-2012"),'Resultat 2005-2012'!L54*SUM($AA$18:$AE$18)/5,IF(AND($M$1=2009,Beregningsark!$AQ54="1999-2012"),'Resultat 2005-2012'!L54*SUM($AB$18:$AE$18)/4,IF(AND($M$1=2010,Beregningsark!$AQ54="1999-2012"),'Resultat 2005-2012'!L54*SUM($AC$18:$AE$18)/3,IF(AND($M$1=2011,Beregningsark!$AQ54="1999-2012"),'Resultat 2005-2012'!L54*SUM($AD$18:$AE$18)/2,IF(AND($M$1=2012,Beregningsark!$AQ54="1999-2012"),'Resultat 2005-2012'!L54*$AE$18,""))))))))))))))))</f>
        <v/>
      </c>
      <c r="M54" s="15" t="str">
        <f t="shared" si="0"/>
        <v/>
      </c>
      <c r="N54" s="15" t="str">
        <f>IF('Resultat 2005-2012'!$R54="","",IF($M$1=2005,'Resultat 2005-2012'!N54,IF(AND($M$1=2006,Beregningsark!$AQ54="2005-2012"),'Resultat 2005-2012'!N54*SUM($Y$10:$AE$10)/7,IF(AND($M$1=2007,Beregningsark!$AQ54="2005-2012"),'Resultat 2005-2012'!N54*SUM($Z$10:$AE$10)/6,IF(AND($M$1=2008,Beregningsark!$AQ54="2005-2012"),'Resultat 2005-2012'!N54*SUM($AA$10:$AE$10)/5,IF(AND($M$1=2009,Beregningsark!$AQ54="2005-2012"),'Resultat 2005-2012'!N54*SUM($AB$10:$AE$10)/4,IF(AND($M$1=2010,Beregningsark!$AQ54="2005-2012"),'Resultat 2005-2012'!N54*SUM($AC$10:$AE$10)/3,IF(AND($M$1=2011,Beregningsark!$AQ54="2005-2012"),'Resultat 2005-2012'!N54*SUM($AD$10:$AE$10)/2,IF(AND($M$1=2012,Beregningsark!$AQ54="2005-2012"),'Resultat 2005-2012'!N54*$AE$10,IF(AND($M$1=2006,Beregningsark!$AQ54="1999-2012"),'Resultat 2005-2012'!N54*SUM($Y$16:$AE$16)/7,IF(AND($M$1=2007,Beregningsark!$AQ54="1999-2012"),'Resultat 2005-2012'!N54*SUM($Z$16:$AE$16)/6,IF(AND($M$1=2008,Beregningsark!$AQ54="1999-2012"),'Resultat 2005-2012'!N54*SUM($AA$16:$AE$16)/5,IF(AND($M$1=2009,Beregningsark!$AQ54="1999-2012"),'Resultat 2005-2012'!N54*SUM($AB$16:$AE$16)/4,IF(AND($M$1=2010,Beregningsark!$AQ54="1999-2012"),'Resultat 2005-2012'!N54*SUM($AC$16:$AE$16)/3,IF(AND($M$1=2011,Beregningsark!$AQ54="1999-2012"),'Resultat 2005-2012'!N54*SUM($AD$16:$AE$16)/2,IF(AND($M$1=2012,Beregningsark!$AQ54="1999-2012"),'Resultat 2005-2012'!N54*$AE$16,""))))))))))))))))</f>
        <v/>
      </c>
      <c r="O54" s="15" t="str">
        <f>IF('Resultat 2005-2012'!$R54="","",IF($M$1=2005,'Resultat 2005-2012'!O54,IF(AND($M$1=2006,Beregningsark!$AQ54="2005-2012"),'Resultat 2005-2012'!O54*SUM($Y$10:$AE$10)/7,IF(AND($M$1=2007,Beregningsark!$AQ54="2005-2012"),'Resultat 2005-2012'!O54*SUM($Z$10:$AE$10)/6,IF(AND($M$1=2008,Beregningsark!$AQ54="2005-2012"),'Resultat 2005-2012'!O54*SUM($AA$10:$AE$10)/5,IF(AND($M$1=2009,Beregningsark!$AQ54="2005-2012"),'Resultat 2005-2012'!O54*SUM($AB$10:$AE$10)/4,IF(AND($M$1=2010,Beregningsark!$AQ54="2005-2012"),'Resultat 2005-2012'!O54*SUM($AC$10:$AE$10)/3,IF(AND($M$1=2011,Beregningsark!$AQ54="2005-2012"),'Resultat 2005-2012'!O54*SUM($AD$10:$AE$10)/2,IF(AND($M$1=2012,Beregningsark!$AQ54="2005-2012"),'Resultat 2005-2012'!O54*$AE$10,IF(AND($M$1=2006,Beregningsark!$AQ54="1999-2012"),'Resultat 2005-2012'!O54*SUM($Y$16:$AE$16)/7,IF(AND($M$1=2007,Beregningsark!$AQ54="1999-2012"),'Resultat 2005-2012'!O54*SUM($Z$16:$AE$16)/6,IF(AND($M$1=2008,Beregningsark!$AQ54="1999-2012"),'Resultat 2005-2012'!O54*SUM($AA$16:$AE$16)/5,IF(AND($M$1=2009,Beregningsark!$AQ54="1999-2012"),'Resultat 2005-2012'!O54*SUM($AB$16:$AE$16)/4,IF(AND($M$1=2010,Beregningsark!$AQ54="1999-2012"),'Resultat 2005-2012'!O54*SUM($AC$16:$AE$16)/3,IF(AND($M$1=2011,Beregningsark!$AQ54="1999-2012"),'Resultat 2005-2012'!O54*SUM($AD$16:$AE$16)/2,IF(AND($M$1=2012,Beregningsark!$AQ54="1999-2012"),'Resultat 2005-2012'!O54*$AE$16,""))))))))))))))))</f>
        <v/>
      </c>
      <c r="P54" s="15" t="str">
        <f>IF('Resultat 2005-2012'!$R54="","",IF($M$1=2005,'Resultat 2005-2012'!P54,IF(AND($M$1=2006,Beregningsark!$AQ54="2005-2012"),'Resultat 2005-2012'!P54*SUM($Y$11:$AE$11)/7,IF(AND($M$1=2007,Beregningsark!$AQ54="2005-2012"),'Resultat 2005-2012'!P54*SUM($Z$11:$AE$11)/6,IF(AND($M$1=2008,Beregningsark!$AQ54="2005-2012"),'Resultat 2005-2012'!P54*SUM($AA$11:$AE$11)/5,IF(AND($M$1=2009,Beregningsark!$AQ54="2005-2012"),'Resultat 2005-2012'!P54*SUM($AB$11:$AE$11)/4,IF(AND($M$1=2010,Beregningsark!$AQ54="2005-2012"),'Resultat 2005-2012'!P54*SUM($AC$11:$AE$11)/3,IF(AND($M$1=2011,Beregningsark!$AQ54="2005-2012"),'Resultat 2005-2012'!P54*SUM($AD$11:$AE$11)/2,IF(AND($M$1=2012,Beregningsark!$AQ54="2005-2012"),'Resultat 2005-2012'!P54*$AE$11,IF(AND($M$1=2006,Beregningsark!$AQ54="1999-2012"),'Resultat 2005-2012'!P54*SUM($Y$16:$AE$16)/7,IF(AND($M$1=2007,Beregningsark!$AQ54="1999-2012"),'Resultat 2005-2012'!P54*SUM($Z$16:$AE$16)/6,IF(AND($M$1=2008,Beregningsark!$AQ54="1999-2012"),'Resultat 2005-2012'!P54*SUM($AA$16:$AE$16)/5,IF(AND($M$1=2009,Beregningsark!$AQ54="1999-2012"),'Resultat 2005-2012'!P54*SUM($AB$16:$AE$16)/4,IF(AND($M$1=2010,Beregningsark!$AQ54="1999-2012"),'Resultat 2005-2012'!P54*SUM($AC$16:$AE$16)/3,IF(AND($M$1=2011,Beregningsark!$AQ54="1999-2012"),'Resultat 2005-2012'!P54*SUM($AD$16:$AE$16)/2,IF(AND($M$1=2012,Beregningsark!$AQ54="1999-2012"),'Resultat 2005-2012'!P54*$AE$16,""))))))))))))))))</f>
        <v/>
      </c>
      <c r="Q54" s="15" t="str">
        <f t="shared" si="1"/>
        <v/>
      </c>
      <c r="R54" s="17" t="str">
        <f t="shared" si="2"/>
        <v/>
      </c>
    </row>
    <row r="55" spans="1:18" x14ac:dyDescent="0.25">
      <c r="A55" s="4" t="str">
        <f>IF(Inddata!A70="","",Inddata!A70)</f>
        <v/>
      </c>
      <c r="B55" s="4" t="str">
        <f>IF(Inddata!B70="","",Inddata!B70)</f>
        <v/>
      </c>
      <c r="C55" s="4" t="str">
        <f>IF(Inddata!C70="","",Inddata!C70)</f>
        <v/>
      </c>
      <c r="D55" s="4" t="str">
        <f>IF(Inddata!D70="","",Inddata!D70)</f>
        <v/>
      </c>
      <c r="E55" s="4" t="str">
        <f>IF(Inddata!E70="","",Inddata!E70)</f>
        <v/>
      </c>
      <c r="F55" s="4" t="str">
        <f>IF(Inddata!F70="","",Inddata!F70)</f>
        <v/>
      </c>
      <c r="G55" s="4">
        <f>IF(Inddata!G70="","",Inddata!G70)</f>
        <v>0</v>
      </c>
      <c r="H55" s="4" t="str">
        <f>IF(Inddata!H70&gt;0.5,Inddata!H70,"")</f>
        <v/>
      </c>
      <c r="I55" s="4" t="str">
        <f>IF(Inddata!I70="","",Inddata!I70)</f>
        <v/>
      </c>
      <c r="J55" s="15" t="str">
        <f>IF('Resultat 2005-2012'!$R55="","",IF($M$1=2005,'Resultat 2005-2012'!J55,IF(AND($M$1=2006,Beregningsark!$AQ55="2005-2012"),'Resultat 2005-2012'!J55*SUM($Y$7:$AE$7)/7,IF(AND($M$1=2007,Beregningsark!$AQ55="2005-2012"),'Resultat 2005-2012'!J55*SUM($Z$7:$AE$7)/6,IF(AND($M$1=2008,Beregningsark!$AQ55="2005-2012"),'Resultat 2005-2012'!J55*SUM($AA$7:$AE$7)/5,IF(AND($M$1=2009,Beregningsark!$AQ55="2005-2012"),'Resultat 2005-2012'!J55*SUM($AB$7:$AE$7)/4,IF(AND($M$1=2010,Beregningsark!$AQ55="2005-2012"),'Resultat 2005-2012'!J55*SUM($AC$7:$AE$7)/3,IF(AND($M$1=2011,Beregningsark!$AQ55="2005-2012"),'Resultat 2005-2012'!J55*SUM($AD$7:$AE$7)/2,IF(AND($M$1=2012,Beregningsark!$AQ55="2005-2012"),'Resultat 2005-2012'!J55*$AE$7,IF(AND($M$1=2006,Beregningsark!$AQ55="1999-2012"),'Resultat 2005-2012'!J55*SUM($Y$16:$AE$16)/7,IF(AND($M$1=2007,Beregningsark!$AQ55="1999-2012"),'Resultat 2005-2012'!J55*SUM($Z$16:$AE$16)/6,IF(AND($M$1=2008,Beregningsark!$AQ55="1999-2012"),'Resultat 2005-2012'!J55*SUM($AA$16:$AE$16)/5,IF(AND($M$1=2009,Beregningsark!$AQ55="1999-2012"),'Resultat 2005-2012'!J55*SUM($AB$16:$AE$16)/4,IF(AND($M$1=2010,Beregningsark!$AQ55="1999-2012"),'Resultat 2005-2012'!J55*SUM($AC$16:$AE$16)/3,IF(AND($M$1=2011,Beregningsark!$AQ55="1999-2012"),'Resultat 2005-2012'!J55*SUM($AD$16:$AE$16)/2,IF(AND($M$1=2012,Beregningsark!$AQ55="1999-2012"),'Resultat 2005-2012'!J55*$AE$16,""))))))))))))))))</f>
        <v/>
      </c>
      <c r="K55" s="15" t="str">
        <f>IF('Resultat 2005-2012'!$R55="","",IF($M$1=2005,'Resultat 2005-2012'!K55,IF(AND($M$1=2006,Beregningsark!$AQ55="2005-2012"),'Resultat 2005-2012'!K55*SUM($Y$8:$AE$8)/7,IF(AND($M$1=2007,Beregningsark!$AQ55="2005-2012"),'Resultat 2005-2012'!K55*SUM($Z$8:$AE$8)/6,IF(AND($M$1=2008,Beregningsark!$AQ55="2005-2012"),'Resultat 2005-2012'!K55*SUM($AA$8:$AE$8)/5,IF(AND($M$1=2009,Beregningsark!$AQ55="2005-2012"),'Resultat 2005-2012'!K55*SUM($AB$8:$AE$8)/4,IF(AND($M$1=2010,Beregningsark!$AQ55="2005-2012"),'Resultat 2005-2012'!K55*SUM($AC$8:$AE$8)/3,IF(AND($M$1=2011,Beregningsark!$AQ55="2005-2012"),'Resultat 2005-2012'!K55*SUM($AD$8:$AE$8)/2,IF(AND($M$1=2012,Beregningsark!$AQ55="2005-2012"),'Resultat 2005-2012'!K55*$AE$8,IF(AND($M$1=2006,Beregningsark!$AQ55="1999-2012"),'Resultat 2005-2012'!K55*SUM($Y$17:$AE$17)/7,IF(AND($M$1=2007,Beregningsark!$AQ55="1999-2012"),'Resultat 2005-2012'!K55*SUM($Z$17:$AE$17)/6,IF(AND($M$1=2008,Beregningsark!$AQ55="1999-2012"),'Resultat 2005-2012'!K55*SUM($AA$17:$AE$17)/5,IF(AND($M$1=2009,Beregningsark!$AQ55="1999-2012"),'Resultat 2005-2012'!K55*SUM($AB$17:$AE$17)/4,IF(AND($M$1=2010,Beregningsark!$AQ55="1999-2012"),'Resultat 2005-2012'!K55*SUM($AC$17:$AE$17)/3,IF(AND($M$1=2011,Beregningsark!$AQ55="1999-2012"),'Resultat 2005-2012'!K55*SUM($AD$17:$AE$17)/2,IF(AND($M$1=2012,Beregningsark!$AQ55="1999-2012"),'Resultat 2005-2012'!K55*$AE$17,""))))))))))))))))</f>
        <v/>
      </c>
      <c r="L55" s="15" t="str">
        <f>IF('Resultat 2005-2012'!$R55="","",IF($M$1=2005,'Resultat 2005-2012'!L55,IF(AND($M$1=2006,Beregningsark!$AQ55="2005-2012"),'Resultat 2005-2012'!L55*SUM($Y$9:$AE$9)/7,IF(AND($M$1=2007,Beregningsark!$AQ55="2005-2012"),'Resultat 2005-2012'!L55*SUM($Z$9:$AE$9)/6,IF(AND($M$1=2008,Beregningsark!$AQ55="2005-2012"),'Resultat 2005-2012'!L55*SUM($AA$9:$AE$9)/5,IF(AND($M$1=2009,Beregningsark!$AQ55="2005-2012"),'Resultat 2005-2012'!L55*SUM($AB$9:$AE$9)/4,IF(AND($M$1=2010,Beregningsark!$AQ55="2005-2012"),'Resultat 2005-2012'!L55*SUM($AC$9:$AE$9)/3,IF(AND($M$1=2011,Beregningsark!$AQ55="2005-2012"),'Resultat 2005-2012'!L55*SUM($AD$9:$AE$9)/2,IF(AND($M$1=2012,Beregningsark!$AQ55="2005-2012"),'Resultat 2005-2012'!L55*$AE$9,IF(AND($M$1=2006,Beregningsark!$AQ55="1999-2012"),'Resultat 2005-2012'!L55*SUM($Y$18:$AE$18)/7,IF(AND($M$1=2007,Beregningsark!$AQ55="1999-2012"),'Resultat 2005-2012'!L55*SUM($Z$18:$AE$18)/6,IF(AND($M$1=2008,Beregningsark!$AQ55="1999-2012"),'Resultat 2005-2012'!L55*SUM($AA$18:$AE$18)/5,IF(AND($M$1=2009,Beregningsark!$AQ55="1999-2012"),'Resultat 2005-2012'!L55*SUM($AB$18:$AE$18)/4,IF(AND($M$1=2010,Beregningsark!$AQ55="1999-2012"),'Resultat 2005-2012'!L55*SUM($AC$18:$AE$18)/3,IF(AND($M$1=2011,Beregningsark!$AQ55="1999-2012"),'Resultat 2005-2012'!L55*SUM($AD$18:$AE$18)/2,IF(AND($M$1=2012,Beregningsark!$AQ55="1999-2012"),'Resultat 2005-2012'!L55*$AE$18,""))))))))))))))))</f>
        <v/>
      </c>
      <c r="M55" s="15" t="str">
        <f t="shared" si="0"/>
        <v/>
      </c>
      <c r="N55" s="15" t="str">
        <f>IF('Resultat 2005-2012'!$R55="","",IF($M$1=2005,'Resultat 2005-2012'!N55,IF(AND($M$1=2006,Beregningsark!$AQ55="2005-2012"),'Resultat 2005-2012'!N55*SUM($Y$10:$AE$10)/7,IF(AND($M$1=2007,Beregningsark!$AQ55="2005-2012"),'Resultat 2005-2012'!N55*SUM($Z$10:$AE$10)/6,IF(AND($M$1=2008,Beregningsark!$AQ55="2005-2012"),'Resultat 2005-2012'!N55*SUM($AA$10:$AE$10)/5,IF(AND($M$1=2009,Beregningsark!$AQ55="2005-2012"),'Resultat 2005-2012'!N55*SUM($AB$10:$AE$10)/4,IF(AND($M$1=2010,Beregningsark!$AQ55="2005-2012"),'Resultat 2005-2012'!N55*SUM($AC$10:$AE$10)/3,IF(AND($M$1=2011,Beregningsark!$AQ55="2005-2012"),'Resultat 2005-2012'!N55*SUM($AD$10:$AE$10)/2,IF(AND($M$1=2012,Beregningsark!$AQ55="2005-2012"),'Resultat 2005-2012'!N55*$AE$10,IF(AND($M$1=2006,Beregningsark!$AQ55="1999-2012"),'Resultat 2005-2012'!N55*SUM($Y$16:$AE$16)/7,IF(AND($M$1=2007,Beregningsark!$AQ55="1999-2012"),'Resultat 2005-2012'!N55*SUM($Z$16:$AE$16)/6,IF(AND($M$1=2008,Beregningsark!$AQ55="1999-2012"),'Resultat 2005-2012'!N55*SUM($AA$16:$AE$16)/5,IF(AND($M$1=2009,Beregningsark!$AQ55="1999-2012"),'Resultat 2005-2012'!N55*SUM($AB$16:$AE$16)/4,IF(AND($M$1=2010,Beregningsark!$AQ55="1999-2012"),'Resultat 2005-2012'!N55*SUM($AC$16:$AE$16)/3,IF(AND($M$1=2011,Beregningsark!$AQ55="1999-2012"),'Resultat 2005-2012'!N55*SUM($AD$16:$AE$16)/2,IF(AND($M$1=2012,Beregningsark!$AQ55="1999-2012"),'Resultat 2005-2012'!N55*$AE$16,""))))))))))))))))</f>
        <v/>
      </c>
      <c r="O55" s="15" t="str">
        <f>IF('Resultat 2005-2012'!$R55="","",IF($M$1=2005,'Resultat 2005-2012'!O55,IF(AND($M$1=2006,Beregningsark!$AQ55="2005-2012"),'Resultat 2005-2012'!O55*SUM($Y$10:$AE$10)/7,IF(AND($M$1=2007,Beregningsark!$AQ55="2005-2012"),'Resultat 2005-2012'!O55*SUM($Z$10:$AE$10)/6,IF(AND($M$1=2008,Beregningsark!$AQ55="2005-2012"),'Resultat 2005-2012'!O55*SUM($AA$10:$AE$10)/5,IF(AND($M$1=2009,Beregningsark!$AQ55="2005-2012"),'Resultat 2005-2012'!O55*SUM($AB$10:$AE$10)/4,IF(AND($M$1=2010,Beregningsark!$AQ55="2005-2012"),'Resultat 2005-2012'!O55*SUM($AC$10:$AE$10)/3,IF(AND($M$1=2011,Beregningsark!$AQ55="2005-2012"),'Resultat 2005-2012'!O55*SUM($AD$10:$AE$10)/2,IF(AND($M$1=2012,Beregningsark!$AQ55="2005-2012"),'Resultat 2005-2012'!O55*$AE$10,IF(AND($M$1=2006,Beregningsark!$AQ55="1999-2012"),'Resultat 2005-2012'!O55*SUM($Y$16:$AE$16)/7,IF(AND($M$1=2007,Beregningsark!$AQ55="1999-2012"),'Resultat 2005-2012'!O55*SUM($Z$16:$AE$16)/6,IF(AND($M$1=2008,Beregningsark!$AQ55="1999-2012"),'Resultat 2005-2012'!O55*SUM($AA$16:$AE$16)/5,IF(AND($M$1=2009,Beregningsark!$AQ55="1999-2012"),'Resultat 2005-2012'!O55*SUM($AB$16:$AE$16)/4,IF(AND($M$1=2010,Beregningsark!$AQ55="1999-2012"),'Resultat 2005-2012'!O55*SUM($AC$16:$AE$16)/3,IF(AND($M$1=2011,Beregningsark!$AQ55="1999-2012"),'Resultat 2005-2012'!O55*SUM($AD$16:$AE$16)/2,IF(AND($M$1=2012,Beregningsark!$AQ55="1999-2012"),'Resultat 2005-2012'!O55*$AE$16,""))))))))))))))))</f>
        <v/>
      </c>
      <c r="P55" s="15" t="str">
        <f>IF('Resultat 2005-2012'!$R55="","",IF($M$1=2005,'Resultat 2005-2012'!P55,IF(AND($M$1=2006,Beregningsark!$AQ55="2005-2012"),'Resultat 2005-2012'!P55*SUM($Y$11:$AE$11)/7,IF(AND($M$1=2007,Beregningsark!$AQ55="2005-2012"),'Resultat 2005-2012'!P55*SUM($Z$11:$AE$11)/6,IF(AND($M$1=2008,Beregningsark!$AQ55="2005-2012"),'Resultat 2005-2012'!P55*SUM($AA$11:$AE$11)/5,IF(AND($M$1=2009,Beregningsark!$AQ55="2005-2012"),'Resultat 2005-2012'!P55*SUM($AB$11:$AE$11)/4,IF(AND($M$1=2010,Beregningsark!$AQ55="2005-2012"),'Resultat 2005-2012'!P55*SUM($AC$11:$AE$11)/3,IF(AND($M$1=2011,Beregningsark!$AQ55="2005-2012"),'Resultat 2005-2012'!P55*SUM($AD$11:$AE$11)/2,IF(AND($M$1=2012,Beregningsark!$AQ55="2005-2012"),'Resultat 2005-2012'!P55*$AE$11,IF(AND($M$1=2006,Beregningsark!$AQ55="1999-2012"),'Resultat 2005-2012'!P55*SUM($Y$16:$AE$16)/7,IF(AND($M$1=2007,Beregningsark!$AQ55="1999-2012"),'Resultat 2005-2012'!P55*SUM($Z$16:$AE$16)/6,IF(AND($M$1=2008,Beregningsark!$AQ55="1999-2012"),'Resultat 2005-2012'!P55*SUM($AA$16:$AE$16)/5,IF(AND($M$1=2009,Beregningsark!$AQ55="1999-2012"),'Resultat 2005-2012'!P55*SUM($AB$16:$AE$16)/4,IF(AND($M$1=2010,Beregningsark!$AQ55="1999-2012"),'Resultat 2005-2012'!P55*SUM($AC$16:$AE$16)/3,IF(AND($M$1=2011,Beregningsark!$AQ55="1999-2012"),'Resultat 2005-2012'!P55*SUM($AD$16:$AE$16)/2,IF(AND($M$1=2012,Beregningsark!$AQ55="1999-2012"),'Resultat 2005-2012'!P55*$AE$16,""))))))))))))))))</f>
        <v/>
      </c>
      <c r="Q55" s="15" t="str">
        <f t="shared" si="1"/>
        <v/>
      </c>
      <c r="R55" s="17" t="str">
        <f t="shared" si="2"/>
        <v/>
      </c>
    </row>
    <row r="56" spans="1:18" x14ac:dyDescent="0.25">
      <c r="A56" s="4" t="str">
        <f>IF(Inddata!A71="","",Inddata!A71)</f>
        <v/>
      </c>
      <c r="B56" s="4" t="str">
        <f>IF(Inddata!B71="","",Inddata!B71)</f>
        <v/>
      </c>
      <c r="C56" s="4" t="str">
        <f>IF(Inddata!C71="","",Inddata!C71)</f>
        <v/>
      </c>
      <c r="D56" s="4" t="str">
        <f>IF(Inddata!D71="","",Inddata!D71)</f>
        <v/>
      </c>
      <c r="E56" s="4" t="str">
        <f>IF(Inddata!E71="","",Inddata!E71)</f>
        <v/>
      </c>
      <c r="F56" s="4" t="str">
        <f>IF(Inddata!F71="","",Inddata!F71)</f>
        <v/>
      </c>
      <c r="G56" s="4">
        <f>IF(Inddata!G71="","",Inddata!G71)</f>
        <v>0</v>
      </c>
      <c r="H56" s="4" t="str">
        <f>IF(Inddata!H71&gt;0.5,Inddata!H71,"")</f>
        <v/>
      </c>
      <c r="I56" s="4" t="str">
        <f>IF(Inddata!I71="","",Inddata!I71)</f>
        <v/>
      </c>
      <c r="J56" s="15" t="str">
        <f>IF('Resultat 2005-2012'!$R56="","",IF($M$1=2005,'Resultat 2005-2012'!J56,IF(AND($M$1=2006,Beregningsark!$AQ56="2005-2012"),'Resultat 2005-2012'!J56*SUM($Y$7:$AE$7)/7,IF(AND($M$1=2007,Beregningsark!$AQ56="2005-2012"),'Resultat 2005-2012'!J56*SUM($Z$7:$AE$7)/6,IF(AND($M$1=2008,Beregningsark!$AQ56="2005-2012"),'Resultat 2005-2012'!J56*SUM($AA$7:$AE$7)/5,IF(AND($M$1=2009,Beregningsark!$AQ56="2005-2012"),'Resultat 2005-2012'!J56*SUM($AB$7:$AE$7)/4,IF(AND($M$1=2010,Beregningsark!$AQ56="2005-2012"),'Resultat 2005-2012'!J56*SUM($AC$7:$AE$7)/3,IF(AND($M$1=2011,Beregningsark!$AQ56="2005-2012"),'Resultat 2005-2012'!J56*SUM($AD$7:$AE$7)/2,IF(AND($M$1=2012,Beregningsark!$AQ56="2005-2012"),'Resultat 2005-2012'!J56*$AE$7,IF(AND($M$1=2006,Beregningsark!$AQ56="1999-2012"),'Resultat 2005-2012'!J56*SUM($Y$16:$AE$16)/7,IF(AND($M$1=2007,Beregningsark!$AQ56="1999-2012"),'Resultat 2005-2012'!J56*SUM($Z$16:$AE$16)/6,IF(AND($M$1=2008,Beregningsark!$AQ56="1999-2012"),'Resultat 2005-2012'!J56*SUM($AA$16:$AE$16)/5,IF(AND($M$1=2009,Beregningsark!$AQ56="1999-2012"),'Resultat 2005-2012'!J56*SUM($AB$16:$AE$16)/4,IF(AND($M$1=2010,Beregningsark!$AQ56="1999-2012"),'Resultat 2005-2012'!J56*SUM($AC$16:$AE$16)/3,IF(AND($M$1=2011,Beregningsark!$AQ56="1999-2012"),'Resultat 2005-2012'!J56*SUM($AD$16:$AE$16)/2,IF(AND($M$1=2012,Beregningsark!$AQ56="1999-2012"),'Resultat 2005-2012'!J56*$AE$16,""))))))))))))))))</f>
        <v/>
      </c>
      <c r="K56" s="15" t="str">
        <f>IF('Resultat 2005-2012'!$R56="","",IF($M$1=2005,'Resultat 2005-2012'!K56,IF(AND($M$1=2006,Beregningsark!$AQ56="2005-2012"),'Resultat 2005-2012'!K56*SUM($Y$8:$AE$8)/7,IF(AND($M$1=2007,Beregningsark!$AQ56="2005-2012"),'Resultat 2005-2012'!K56*SUM($Z$8:$AE$8)/6,IF(AND($M$1=2008,Beregningsark!$AQ56="2005-2012"),'Resultat 2005-2012'!K56*SUM($AA$8:$AE$8)/5,IF(AND($M$1=2009,Beregningsark!$AQ56="2005-2012"),'Resultat 2005-2012'!K56*SUM($AB$8:$AE$8)/4,IF(AND($M$1=2010,Beregningsark!$AQ56="2005-2012"),'Resultat 2005-2012'!K56*SUM($AC$8:$AE$8)/3,IF(AND($M$1=2011,Beregningsark!$AQ56="2005-2012"),'Resultat 2005-2012'!K56*SUM($AD$8:$AE$8)/2,IF(AND($M$1=2012,Beregningsark!$AQ56="2005-2012"),'Resultat 2005-2012'!K56*$AE$8,IF(AND($M$1=2006,Beregningsark!$AQ56="1999-2012"),'Resultat 2005-2012'!K56*SUM($Y$17:$AE$17)/7,IF(AND($M$1=2007,Beregningsark!$AQ56="1999-2012"),'Resultat 2005-2012'!K56*SUM($Z$17:$AE$17)/6,IF(AND($M$1=2008,Beregningsark!$AQ56="1999-2012"),'Resultat 2005-2012'!K56*SUM($AA$17:$AE$17)/5,IF(AND($M$1=2009,Beregningsark!$AQ56="1999-2012"),'Resultat 2005-2012'!K56*SUM($AB$17:$AE$17)/4,IF(AND($M$1=2010,Beregningsark!$AQ56="1999-2012"),'Resultat 2005-2012'!K56*SUM($AC$17:$AE$17)/3,IF(AND($M$1=2011,Beregningsark!$AQ56="1999-2012"),'Resultat 2005-2012'!K56*SUM($AD$17:$AE$17)/2,IF(AND($M$1=2012,Beregningsark!$AQ56="1999-2012"),'Resultat 2005-2012'!K56*$AE$17,""))))))))))))))))</f>
        <v/>
      </c>
      <c r="L56" s="15" t="str">
        <f>IF('Resultat 2005-2012'!$R56="","",IF($M$1=2005,'Resultat 2005-2012'!L56,IF(AND($M$1=2006,Beregningsark!$AQ56="2005-2012"),'Resultat 2005-2012'!L56*SUM($Y$9:$AE$9)/7,IF(AND($M$1=2007,Beregningsark!$AQ56="2005-2012"),'Resultat 2005-2012'!L56*SUM($Z$9:$AE$9)/6,IF(AND($M$1=2008,Beregningsark!$AQ56="2005-2012"),'Resultat 2005-2012'!L56*SUM($AA$9:$AE$9)/5,IF(AND($M$1=2009,Beregningsark!$AQ56="2005-2012"),'Resultat 2005-2012'!L56*SUM($AB$9:$AE$9)/4,IF(AND($M$1=2010,Beregningsark!$AQ56="2005-2012"),'Resultat 2005-2012'!L56*SUM($AC$9:$AE$9)/3,IF(AND($M$1=2011,Beregningsark!$AQ56="2005-2012"),'Resultat 2005-2012'!L56*SUM($AD$9:$AE$9)/2,IF(AND($M$1=2012,Beregningsark!$AQ56="2005-2012"),'Resultat 2005-2012'!L56*$AE$9,IF(AND($M$1=2006,Beregningsark!$AQ56="1999-2012"),'Resultat 2005-2012'!L56*SUM($Y$18:$AE$18)/7,IF(AND($M$1=2007,Beregningsark!$AQ56="1999-2012"),'Resultat 2005-2012'!L56*SUM($Z$18:$AE$18)/6,IF(AND($M$1=2008,Beregningsark!$AQ56="1999-2012"),'Resultat 2005-2012'!L56*SUM($AA$18:$AE$18)/5,IF(AND($M$1=2009,Beregningsark!$AQ56="1999-2012"),'Resultat 2005-2012'!L56*SUM($AB$18:$AE$18)/4,IF(AND($M$1=2010,Beregningsark!$AQ56="1999-2012"),'Resultat 2005-2012'!L56*SUM($AC$18:$AE$18)/3,IF(AND($M$1=2011,Beregningsark!$AQ56="1999-2012"),'Resultat 2005-2012'!L56*SUM($AD$18:$AE$18)/2,IF(AND($M$1=2012,Beregningsark!$AQ56="1999-2012"),'Resultat 2005-2012'!L56*$AE$18,""))))))))))))))))</f>
        <v/>
      </c>
      <c r="M56" s="15" t="str">
        <f t="shared" si="0"/>
        <v/>
      </c>
      <c r="N56" s="15" t="str">
        <f>IF('Resultat 2005-2012'!$R56="","",IF($M$1=2005,'Resultat 2005-2012'!N56,IF(AND($M$1=2006,Beregningsark!$AQ56="2005-2012"),'Resultat 2005-2012'!N56*SUM($Y$10:$AE$10)/7,IF(AND($M$1=2007,Beregningsark!$AQ56="2005-2012"),'Resultat 2005-2012'!N56*SUM($Z$10:$AE$10)/6,IF(AND($M$1=2008,Beregningsark!$AQ56="2005-2012"),'Resultat 2005-2012'!N56*SUM($AA$10:$AE$10)/5,IF(AND($M$1=2009,Beregningsark!$AQ56="2005-2012"),'Resultat 2005-2012'!N56*SUM($AB$10:$AE$10)/4,IF(AND($M$1=2010,Beregningsark!$AQ56="2005-2012"),'Resultat 2005-2012'!N56*SUM($AC$10:$AE$10)/3,IF(AND($M$1=2011,Beregningsark!$AQ56="2005-2012"),'Resultat 2005-2012'!N56*SUM($AD$10:$AE$10)/2,IF(AND($M$1=2012,Beregningsark!$AQ56="2005-2012"),'Resultat 2005-2012'!N56*$AE$10,IF(AND($M$1=2006,Beregningsark!$AQ56="1999-2012"),'Resultat 2005-2012'!N56*SUM($Y$16:$AE$16)/7,IF(AND($M$1=2007,Beregningsark!$AQ56="1999-2012"),'Resultat 2005-2012'!N56*SUM($Z$16:$AE$16)/6,IF(AND($M$1=2008,Beregningsark!$AQ56="1999-2012"),'Resultat 2005-2012'!N56*SUM($AA$16:$AE$16)/5,IF(AND($M$1=2009,Beregningsark!$AQ56="1999-2012"),'Resultat 2005-2012'!N56*SUM($AB$16:$AE$16)/4,IF(AND($M$1=2010,Beregningsark!$AQ56="1999-2012"),'Resultat 2005-2012'!N56*SUM($AC$16:$AE$16)/3,IF(AND($M$1=2011,Beregningsark!$AQ56="1999-2012"),'Resultat 2005-2012'!N56*SUM($AD$16:$AE$16)/2,IF(AND($M$1=2012,Beregningsark!$AQ56="1999-2012"),'Resultat 2005-2012'!N56*$AE$16,""))))))))))))))))</f>
        <v/>
      </c>
      <c r="O56" s="15" t="str">
        <f>IF('Resultat 2005-2012'!$R56="","",IF($M$1=2005,'Resultat 2005-2012'!O56,IF(AND($M$1=2006,Beregningsark!$AQ56="2005-2012"),'Resultat 2005-2012'!O56*SUM($Y$10:$AE$10)/7,IF(AND($M$1=2007,Beregningsark!$AQ56="2005-2012"),'Resultat 2005-2012'!O56*SUM($Z$10:$AE$10)/6,IF(AND($M$1=2008,Beregningsark!$AQ56="2005-2012"),'Resultat 2005-2012'!O56*SUM($AA$10:$AE$10)/5,IF(AND($M$1=2009,Beregningsark!$AQ56="2005-2012"),'Resultat 2005-2012'!O56*SUM($AB$10:$AE$10)/4,IF(AND($M$1=2010,Beregningsark!$AQ56="2005-2012"),'Resultat 2005-2012'!O56*SUM($AC$10:$AE$10)/3,IF(AND($M$1=2011,Beregningsark!$AQ56="2005-2012"),'Resultat 2005-2012'!O56*SUM($AD$10:$AE$10)/2,IF(AND($M$1=2012,Beregningsark!$AQ56="2005-2012"),'Resultat 2005-2012'!O56*$AE$10,IF(AND($M$1=2006,Beregningsark!$AQ56="1999-2012"),'Resultat 2005-2012'!O56*SUM($Y$16:$AE$16)/7,IF(AND($M$1=2007,Beregningsark!$AQ56="1999-2012"),'Resultat 2005-2012'!O56*SUM($Z$16:$AE$16)/6,IF(AND($M$1=2008,Beregningsark!$AQ56="1999-2012"),'Resultat 2005-2012'!O56*SUM($AA$16:$AE$16)/5,IF(AND($M$1=2009,Beregningsark!$AQ56="1999-2012"),'Resultat 2005-2012'!O56*SUM($AB$16:$AE$16)/4,IF(AND($M$1=2010,Beregningsark!$AQ56="1999-2012"),'Resultat 2005-2012'!O56*SUM($AC$16:$AE$16)/3,IF(AND($M$1=2011,Beregningsark!$AQ56="1999-2012"),'Resultat 2005-2012'!O56*SUM($AD$16:$AE$16)/2,IF(AND($M$1=2012,Beregningsark!$AQ56="1999-2012"),'Resultat 2005-2012'!O56*$AE$16,""))))))))))))))))</f>
        <v/>
      </c>
      <c r="P56" s="15" t="str">
        <f>IF('Resultat 2005-2012'!$R56="","",IF($M$1=2005,'Resultat 2005-2012'!P56,IF(AND($M$1=2006,Beregningsark!$AQ56="2005-2012"),'Resultat 2005-2012'!P56*SUM($Y$11:$AE$11)/7,IF(AND($M$1=2007,Beregningsark!$AQ56="2005-2012"),'Resultat 2005-2012'!P56*SUM($Z$11:$AE$11)/6,IF(AND($M$1=2008,Beregningsark!$AQ56="2005-2012"),'Resultat 2005-2012'!P56*SUM($AA$11:$AE$11)/5,IF(AND($M$1=2009,Beregningsark!$AQ56="2005-2012"),'Resultat 2005-2012'!P56*SUM($AB$11:$AE$11)/4,IF(AND($M$1=2010,Beregningsark!$AQ56="2005-2012"),'Resultat 2005-2012'!P56*SUM($AC$11:$AE$11)/3,IF(AND($M$1=2011,Beregningsark!$AQ56="2005-2012"),'Resultat 2005-2012'!P56*SUM($AD$11:$AE$11)/2,IF(AND($M$1=2012,Beregningsark!$AQ56="2005-2012"),'Resultat 2005-2012'!P56*$AE$11,IF(AND($M$1=2006,Beregningsark!$AQ56="1999-2012"),'Resultat 2005-2012'!P56*SUM($Y$16:$AE$16)/7,IF(AND($M$1=2007,Beregningsark!$AQ56="1999-2012"),'Resultat 2005-2012'!P56*SUM($Z$16:$AE$16)/6,IF(AND($M$1=2008,Beregningsark!$AQ56="1999-2012"),'Resultat 2005-2012'!P56*SUM($AA$16:$AE$16)/5,IF(AND($M$1=2009,Beregningsark!$AQ56="1999-2012"),'Resultat 2005-2012'!P56*SUM($AB$16:$AE$16)/4,IF(AND($M$1=2010,Beregningsark!$AQ56="1999-2012"),'Resultat 2005-2012'!P56*SUM($AC$16:$AE$16)/3,IF(AND($M$1=2011,Beregningsark!$AQ56="1999-2012"),'Resultat 2005-2012'!P56*SUM($AD$16:$AE$16)/2,IF(AND($M$1=2012,Beregningsark!$AQ56="1999-2012"),'Resultat 2005-2012'!P56*$AE$16,""))))))))))))))))</f>
        <v/>
      </c>
      <c r="Q56" s="15" t="str">
        <f t="shared" si="1"/>
        <v/>
      </c>
      <c r="R56" s="17" t="str">
        <f t="shared" si="2"/>
        <v/>
      </c>
    </row>
    <row r="57" spans="1:18" x14ac:dyDescent="0.25">
      <c r="A57" s="4" t="str">
        <f>IF(Inddata!A72="","",Inddata!A72)</f>
        <v/>
      </c>
      <c r="B57" s="4" t="str">
        <f>IF(Inddata!B72="","",Inddata!B72)</f>
        <v/>
      </c>
      <c r="C57" s="4" t="str">
        <f>IF(Inddata!C72="","",Inddata!C72)</f>
        <v/>
      </c>
      <c r="D57" s="4" t="str">
        <f>IF(Inddata!D72="","",Inddata!D72)</f>
        <v/>
      </c>
      <c r="E57" s="4" t="str">
        <f>IF(Inddata!E72="","",Inddata!E72)</f>
        <v/>
      </c>
      <c r="F57" s="4" t="str">
        <f>IF(Inddata!F72="","",Inddata!F72)</f>
        <v/>
      </c>
      <c r="G57" s="4">
        <f>IF(Inddata!G72="","",Inddata!G72)</f>
        <v>0</v>
      </c>
      <c r="H57" s="4" t="str">
        <f>IF(Inddata!H72&gt;0.5,Inddata!H72,"")</f>
        <v/>
      </c>
      <c r="I57" s="4" t="str">
        <f>IF(Inddata!I72="","",Inddata!I72)</f>
        <v/>
      </c>
      <c r="J57" s="15" t="str">
        <f>IF('Resultat 2005-2012'!$R57="","",IF($M$1=2005,'Resultat 2005-2012'!J57,IF(AND($M$1=2006,Beregningsark!$AQ57="2005-2012"),'Resultat 2005-2012'!J57*SUM($Y$7:$AE$7)/7,IF(AND($M$1=2007,Beregningsark!$AQ57="2005-2012"),'Resultat 2005-2012'!J57*SUM($Z$7:$AE$7)/6,IF(AND($M$1=2008,Beregningsark!$AQ57="2005-2012"),'Resultat 2005-2012'!J57*SUM($AA$7:$AE$7)/5,IF(AND($M$1=2009,Beregningsark!$AQ57="2005-2012"),'Resultat 2005-2012'!J57*SUM($AB$7:$AE$7)/4,IF(AND($M$1=2010,Beregningsark!$AQ57="2005-2012"),'Resultat 2005-2012'!J57*SUM($AC$7:$AE$7)/3,IF(AND($M$1=2011,Beregningsark!$AQ57="2005-2012"),'Resultat 2005-2012'!J57*SUM($AD$7:$AE$7)/2,IF(AND($M$1=2012,Beregningsark!$AQ57="2005-2012"),'Resultat 2005-2012'!J57*$AE$7,IF(AND($M$1=2006,Beregningsark!$AQ57="1999-2012"),'Resultat 2005-2012'!J57*SUM($Y$16:$AE$16)/7,IF(AND($M$1=2007,Beregningsark!$AQ57="1999-2012"),'Resultat 2005-2012'!J57*SUM($Z$16:$AE$16)/6,IF(AND($M$1=2008,Beregningsark!$AQ57="1999-2012"),'Resultat 2005-2012'!J57*SUM($AA$16:$AE$16)/5,IF(AND($M$1=2009,Beregningsark!$AQ57="1999-2012"),'Resultat 2005-2012'!J57*SUM($AB$16:$AE$16)/4,IF(AND($M$1=2010,Beregningsark!$AQ57="1999-2012"),'Resultat 2005-2012'!J57*SUM($AC$16:$AE$16)/3,IF(AND($M$1=2011,Beregningsark!$AQ57="1999-2012"),'Resultat 2005-2012'!J57*SUM($AD$16:$AE$16)/2,IF(AND($M$1=2012,Beregningsark!$AQ57="1999-2012"),'Resultat 2005-2012'!J57*$AE$16,""))))))))))))))))</f>
        <v/>
      </c>
      <c r="K57" s="15" t="str">
        <f>IF('Resultat 2005-2012'!$R57="","",IF($M$1=2005,'Resultat 2005-2012'!K57,IF(AND($M$1=2006,Beregningsark!$AQ57="2005-2012"),'Resultat 2005-2012'!K57*SUM($Y$8:$AE$8)/7,IF(AND($M$1=2007,Beregningsark!$AQ57="2005-2012"),'Resultat 2005-2012'!K57*SUM($Z$8:$AE$8)/6,IF(AND($M$1=2008,Beregningsark!$AQ57="2005-2012"),'Resultat 2005-2012'!K57*SUM($AA$8:$AE$8)/5,IF(AND($M$1=2009,Beregningsark!$AQ57="2005-2012"),'Resultat 2005-2012'!K57*SUM($AB$8:$AE$8)/4,IF(AND($M$1=2010,Beregningsark!$AQ57="2005-2012"),'Resultat 2005-2012'!K57*SUM($AC$8:$AE$8)/3,IF(AND($M$1=2011,Beregningsark!$AQ57="2005-2012"),'Resultat 2005-2012'!K57*SUM($AD$8:$AE$8)/2,IF(AND($M$1=2012,Beregningsark!$AQ57="2005-2012"),'Resultat 2005-2012'!K57*$AE$8,IF(AND($M$1=2006,Beregningsark!$AQ57="1999-2012"),'Resultat 2005-2012'!K57*SUM($Y$17:$AE$17)/7,IF(AND($M$1=2007,Beregningsark!$AQ57="1999-2012"),'Resultat 2005-2012'!K57*SUM($Z$17:$AE$17)/6,IF(AND($M$1=2008,Beregningsark!$AQ57="1999-2012"),'Resultat 2005-2012'!K57*SUM($AA$17:$AE$17)/5,IF(AND($M$1=2009,Beregningsark!$AQ57="1999-2012"),'Resultat 2005-2012'!K57*SUM($AB$17:$AE$17)/4,IF(AND($M$1=2010,Beregningsark!$AQ57="1999-2012"),'Resultat 2005-2012'!K57*SUM($AC$17:$AE$17)/3,IF(AND($M$1=2011,Beregningsark!$AQ57="1999-2012"),'Resultat 2005-2012'!K57*SUM($AD$17:$AE$17)/2,IF(AND($M$1=2012,Beregningsark!$AQ57="1999-2012"),'Resultat 2005-2012'!K57*$AE$17,""))))))))))))))))</f>
        <v/>
      </c>
      <c r="L57" s="15" t="str">
        <f>IF('Resultat 2005-2012'!$R57="","",IF($M$1=2005,'Resultat 2005-2012'!L57,IF(AND($M$1=2006,Beregningsark!$AQ57="2005-2012"),'Resultat 2005-2012'!L57*SUM($Y$9:$AE$9)/7,IF(AND($M$1=2007,Beregningsark!$AQ57="2005-2012"),'Resultat 2005-2012'!L57*SUM($Z$9:$AE$9)/6,IF(AND($M$1=2008,Beregningsark!$AQ57="2005-2012"),'Resultat 2005-2012'!L57*SUM($AA$9:$AE$9)/5,IF(AND($M$1=2009,Beregningsark!$AQ57="2005-2012"),'Resultat 2005-2012'!L57*SUM($AB$9:$AE$9)/4,IF(AND($M$1=2010,Beregningsark!$AQ57="2005-2012"),'Resultat 2005-2012'!L57*SUM($AC$9:$AE$9)/3,IF(AND($M$1=2011,Beregningsark!$AQ57="2005-2012"),'Resultat 2005-2012'!L57*SUM($AD$9:$AE$9)/2,IF(AND($M$1=2012,Beregningsark!$AQ57="2005-2012"),'Resultat 2005-2012'!L57*$AE$9,IF(AND($M$1=2006,Beregningsark!$AQ57="1999-2012"),'Resultat 2005-2012'!L57*SUM($Y$18:$AE$18)/7,IF(AND($M$1=2007,Beregningsark!$AQ57="1999-2012"),'Resultat 2005-2012'!L57*SUM($Z$18:$AE$18)/6,IF(AND($M$1=2008,Beregningsark!$AQ57="1999-2012"),'Resultat 2005-2012'!L57*SUM($AA$18:$AE$18)/5,IF(AND($M$1=2009,Beregningsark!$AQ57="1999-2012"),'Resultat 2005-2012'!L57*SUM($AB$18:$AE$18)/4,IF(AND($M$1=2010,Beregningsark!$AQ57="1999-2012"),'Resultat 2005-2012'!L57*SUM($AC$18:$AE$18)/3,IF(AND($M$1=2011,Beregningsark!$AQ57="1999-2012"),'Resultat 2005-2012'!L57*SUM($AD$18:$AE$18)/2,IF(AND($M$1=2012,Beregningsark!$AQ57="1999-2012"),'Resultat 2005-2012'!L57*$AE$18,""))))))))))))))))</f>
        <v/>
      </c>
      <c r="M57" s="15" t="str">
        <f t="shared" si="0"/>
        <v/>
      </c>
      <c r="N57" s="15" t="str">
        <f>IF('Resultat 2005-2012'!$R57="","",IF($M$1=2005,'Resultat 2005-2012'!N57,IF(AND($M$1=2006,Beregningsark!$AQ57="2005-2012"),'Resultat 2005-2012'!N57*SUM($Y$10:$AE$10)/7,IF(AND($M$1=2007,Beregningsark!$AQ57="2005-2012"),'Resultat 2005-2012'!N57*SUM($Z$10:$AE$10)/6,IF(AND($M$1=2008,Beregningsark!$AQ57="2005-2012"),'Resultat 2005-2012'!N57*SUM($AA$10:$AE$10)/5,IF(AND($M$1=2009,Beregningsark!$AQ57="2005-2012"),'Resultat 2005-2012'!N57*SUM($AB$10:$AE$10)/4,IF(AND($M$1=2010,Beregningsark!$AQ57="2005-2012"),'Resultat 2005-2012'!N57*SUM($AC$10:$AE$10)/3,IF(AND($M$1=2011,Beregningsark!$AQ57="2005-2012"),'Resultat 2005-2012'!N57*SUM($AD$10:$AE$10)/2,IF(AND($M$1=2012,Beregningsark!$AQ57="2005-2012"),'Resultat 2005-2012'!N57*$AE$10,IF(AND($M$1=2006,Beregningsark!$AQ57="1999-2012"),'Resultat 2005-2012'!N57*SUM($Y$16:$AE$16)/7,IF(AND($M$1=2007,Beregningsark!$AQ57="1999-2012"),'Resultat 2005-2012'!N57*SUM($Z$16:$AE$16)/6,IF(AND($M$1=2008,Beregningsark!$AQ57="1999-2012"),'Resultat 2005-2012'!N57*SUM($AA$16:$AE$16)/5,IF(AND($M$1=2009,Beregningsark!$AQ57="1999-2012"),'Resultat 2005-2012'!N57*SUM($AB$16:$AE$16)/4,IF(AND($M$1=2010,Beregningsark!$AQ57="1999-2012"),'Resultat 2005-2012'!N57*SUM($AC$16:$AE$16)/3,IF(AND($M$1=2011,Beregningsark!$AQ57="1999-2012"),'Resultat 2005-2012'!N57*SUM($AD$16:$AE$16)/2,IF(AND($M$1=2012,Beregningsark!$AQ57="1999-2012"),'Resultat 2005-2012'!N57*$AE$16,""))))))))))))))))</f>
        <v/>
      </c>
      <c r="O57" s="15" t="str">
        <f>IF('Resultat 2005-2012'!$R57="","",IF($M$1=2005,'Resultat 2005-2012'!O57,IF(AND($M$1=2006,Beregningsark!$AQ57="2005-2012"),'Resultat 2005-2012'!O57*SUM($Y$10:$AE$10)/7,IF(AND($M$1=2007,Beregningsark!$AQ57="2005-2012"),'Resultat 2005-2012'!O57*SUM($Z$10:$AE$10)/6,IF(AND($M$1=2008,Beregningsark!$AQ57="2005-2012"),'Resultat 2005-2012'!O57*SUM($AA$10:$AE$10)/5,IF(AND($M$1=2009,Beregningsark!$AQ57="2005-2012"),'Resultat 2005-2012'!O57*SUM($AB$10:$AE$10)/4,IF(AND($M$1=2010,Beregningsark!$AQ57="2005-2012"),'Resultat 2005-2012'!O57*SUM($AC$10:$AE$10)/3,IF(AND($M$1=2011,Beregningsark!$AQ57="2005-2012"),'Resultat 2005-2012'!O57*SUM($AD$10:$AE$10)/2,IF(AND($M$1=2012,Beregningsark!$AQ57="2005-2012"),'Resultat 2005-2012'!O57*$AE$10,IF(AND($M$1=2006,Beregningsark!$AQ57="1999-2012"),'Resultat 2005-2012'!O57*SUM($Y$16:$AE$16)/7,IF(AND($M$1=2007,Beregningsark!$AQ57="1999-2012"),'Resultat 2005-2012'!O57*SUM($Z$16:$AE$16)/6,IF(AND($M$1=2008,Beregningsark!$AQ57="1999-2012"),'Resultat 2005-2012'!O57*SUM($AA$16:$AE$16)/5,IF(AND($M$1=2009,Beregningsark!$AQ57="1999-2012"),'Resultat 2005-2012'!O57*SUM($AB$16:$AE$16)/4,IF(AND($M$1=2010,Beregningsark!$AQ57="1999-2012"),'Resultat 2005-2012'!O57*SUM($AC$16:$AE$16)/3,IF(AND($M$1=2011,Beregningsark!$AQ57="1999-2012"),'Resultat 2005-2012'!O57*SUM($AD$16:$AE$16)/2,IF(AND($M$1=2012,Beregningsark!$AQ57="1999-2012"),'Resultat 2005-2012'!O57*$AE$16,""))))))))))))))))</f>
        <v/>
      </c>
      <c r="P57" s="15" t="str">
        <f>IF('Resultat 2005-2012'!$R57="","",IF($M$1=2005,'Resultat 2005-2012'!P57,IF(AND($M$1=2006,Beregningsark!$AQ57="2005-2012"),'Resultat 2005-2012'!P57*SUM($Y$11:$AE$11)/7,IF(AND($M$1=2007,Beregningsark!$AQ57="2005-2012"),'Resultat 2005-2012'!P57*SUM($Z$11:$AE$11)/6,IF(AND($M$1=2008,Beregningsark!$AQ57="2005-2012"),'Resultat 2005-2012'!P57*SUM($AA$11:$AE$11)/5,IF(AND($M$1=2009,Beregningsark!$AQ57="2005-2012"),'Resultat 2005-2012'!P57*SUM($AB$11:$AE$11)/4,IF(AND($M$1=2010,Beregningsark!$AQ57="2005-2012"),'Resultat 2005-2012'!P57*SUM($AC$11:$AE$11)/3,IF(AND($M$1=2011,Beregningsark!$AQ57="2005-2012"),'Resultat 2005-2012'!P57*SUM($AD$11:$AE$11)/2,IF(AND($M$1=2012,Beregningsark!$AQ57="2005-2012"),'Resultat 2005-2012'!P57*$AE$11,IF(AND($M$1=2006,Beregningsark!$AQ57="1999-2012"),'Resultat 2005-2012'!P57*SUM($Y$16:$AE$16)/7,IF(AND($M$1=2007,Beregningsark!$AQ57="1999-2012"),'Resultat 2005-2012'!P57*SUM($Z$16:$AE$16)/6,IF(AND($M$1=2008,Beregningsark!$AQ57="1999-2012"),'Resultat 2005-2012'!P57*SUM($AA$16:$AE$16)/5,IF(AND($M$1=2009,Beregningsark!$AQ57="1999-2012"),'Resultat 2005-2012'!P57*SUM($AB$16:$AE$16)/4,IF(AND($M$1=2010,Beregningsark!$AQ57="1999-2012"),'Resultat 2005-2012'!P57*SUM($AC$16:$AE$16)/3,IF(AND($M$1=2011,Beregningsark!$AQ57="1999-2012"),'Resultat 2005-2012'!P57*SUM($AD$16:$AE$16)/2,IF(AND($M$1=2012,Beregningsark!$AQ57="1999-2012"),'Resultat 2005-2012'!P57*$AE$16,""))))))))))))))))</f>
        <v/>
      </c>
      <c r="Q57" s="15" t="str">
        <f t="shared" si="1"/>
        <v/>
      </c>
      <c r="R57" s="17" t="str">
        <f t="shared" si="2"/>
        <v/>
      </c>
    </row>
    <row r="58" spans="1:18" x14ac:dyDescent="0.25">
      <c r="A58" s="4" t="str">
        <f>IF(Inddata!A73="","",Inddata!A73)</f>
        <v/>
      </c>
      <c r="B58" s="4" t="str">
        <f>IF(Inddata!B73="","",Inddata!B73)</f>
        <v/>
      </c>
      <c r="C58" s="4" t="str">
        <f>IF(Inddata!C73="","",Inddata!C73)</f>
        <v/>
      </c>
      <c r="D58" s="4" t="str">
        <f>IF(Inddata!D73="","",Inddata!D73)</f>
        <v/>
      </c>
      <c r="E58" s="4" t="str">
        <f>IF(Inddata!E73="","",Inddata!E73)</f>
        <v/>
      </c>
      <c r="F58" s="4" t="str">
        <f>IF(Inddata!F73="","",Inddata!F73)</f>
        <v/>
      </c>
      <c r="G58" s="4">
        <f>IF(Inddata!G73="","",Inddata!G73)</f>
        <v>0</v>
      </c>
      <c r="H58" s="4" t="str">
        <f>IF(Inddata!H73&gt;0.5,Inddata!H73,"")</f>
        <v/>
      </c>
      <c r="I58" s="4" t="str">
        <f>IF(Inddata!I73="","",Inddata!I73)</f>
        <v/>
      </c>
      <c r="J58" s="15" t="str">
        <f>IF('Resultat 2005-2012'!$R58="","",IF($M$1=2005,'Resultat 2005-2012'!J58,IF(AND($M$1=2006,Beregningsark!$AQ58="2005-2012"),'Resultat 2005-2012'!J58*SUM($Y$7:$AE$7)/7,IF(AND($M$1=2007,Beregningsark!$AQ58="2005-2012"),'Resultat 2005-2012'!J58*SUM($Z$7:$AE$7)/6,IF(AND($M$1=2008,Beregningsark!$AQ58="2005-2012"),'Resultat 2005-2012'!J58*SUM($AA$7:$AE$7)/5,IF(AND($M$1=2009,Beregningsark!$AQ58="2005-2012"),'Resultat 2005-2012'!J58*SUM($AB$7:$AE$7)/4,IF(AND($M$1=2010,Beregningsark!$AQ58="2005-2012"),'Resultat 2005-2012'!J58*SUM($AC$7:$AE$7)/3,IF(AND($M$1=2011,Beregningsark!$AQ58="2005-2012"),'Resultat 2005-2012'!J58*SUM($AD$7:$AE$7)/2,IF(AND($M$1=2012,Beregningsark!$AQ58="2005-2012"),'Resultat 2005-2012'!J58*$AE$7,IF(AND($M$1=2006,Beregningsark!$AQ58="1999-2012"),'Resultat 2005-2012'!J58*SUM($Y$16:$AE$16)/7,IF(AND($M$1=2007,Beregningsark!$AQ58="1999-2012"),'Resultat 2005-2012'!J58*SUM($Z$16:$AE$16)/6,IF(AND($M$1=2008,Beregningsark!$AQ58="1999-2012"),'Resultat 2005-2012'!J58*SUM($AA$16:$AE$16)/5,IF(AND($M$1=2009,Beregningsark!$AQ58="1999-2012"),'Resultat 2005-2012'!J58*SUM($AB$16:$AE$16)/4,IF(AND($M$1=2010,Beregningsark!$AQ58="1999-2012"),'Resultat 2005-2012'!J58*SUM($AC$16:$AE$16)/3,IF(AND($M$1=2011,Beregningsark!$AQ58="1999-2012"),'Resultat 2005-2012'!J58*SUM($AD$16:$AE$16)/2,IF(AND($M$1=2012,Beregningsark!$AQ58="1999-2012"),'Resultat 2005-2012'!J58*$AE$16,""))))))))))))))))</f>
        <v/>
      </c>
      <c r="K58" s="15" t="str">
        <f>IF('Resultat 2005-2012'!$R58="","",IF($M$1=2005,'Resultat 2005-2012'!K58,IF(AND($M$1=2006,Beregningsark!$AQ58="2005-2012"),'Resultat 2005-2012'!K58*SUM($Y$8:$AE$8)/7,IF(AND($M$1=2007,Beregningsark!$AQ58="2005-2012"),'Resultat 2005-2012'!K58*SUM($Z$8:$AE$8)/6,IF(AND($M$1=2008,Beregningsark!$AQ58="2005-2012"),'Resultat 2005-2012'!K58*SUM($AA$8:$AE$8)/5,IF(AND($M$1=2009,Beregningsark!$AQ58="2005-2012"),'Resultat 2005-2012'!K58*SUM($AB$8:$AE$8)/4,IF(AND($M$1=2010,Beregningsark!$AQ58="2005-2012"),'Resultat 2005-2012'!K58*SUM($AC$8:$AE$8)/3,IF(AND($M$1=2011,Beregningsark!$AQ58="2005-2012"),'Resultat 2005-2012'!K58*SUM($AD$8:$AE$8)/2,IF(AND($M$1=2012,Beregningsark!$AQ58="2005-2012"),'Resultat 2005-2012'!K58*$AE$8,IF(AND($M$1=2006,Beregningsark!$AQ58="1999-2012"),'Resultat 2005-2012'!K58*SUM($Y$17:$AE$17)/7,IF(AND($M$1=2007,Beregningsark!$AQ58="1999-2012"),'Resultat 2005-2012'!K58*SUM($Z$17:$AE$17)/6,IF(AND($M$1=2008,Beregningsark!$AQ58="1999-2012"),'Resultat 2005-2012'!K58*SUM($AA$17:$AE$17)/5,IF(AND($M$1=2009,Beregningsark!$AQ58="1999-2012"),'Resultat 2005-2012'!K58*SUM($AB$17:$AE$17)/4,IF(AND($M$1=2010,Beregningsark!$AQ58="1999-2012"),'Resultat 2005-2012'!K58*SUM($AC$17:$AE$17)/3,IF(AND($M$1=2011,Beregningsark!$AQ58="1999-2012"),'Resultat 2005-2012'!K58*SUM($AD$17:$AE$17)/2,IF(AND($M$1=2012,Beregningsark!$AQ58="1999-2012"),'Resultat 2005-2012'!K58*$AE$17,""))))))))))))))))</f>
        <v/>
      </c>
      <c r="L58" s="15" t="str">
        <f>IF('Resultat 2005-2012'!$R58="","",IF($M$1=2005,'Resultat 2005-2012'!L58,IF(AND($M$1=2006,Beregningsark!$AQ58="2005-2012"),'Resultat 2005-2012'!L58*SUM($Y$9:$AE$9)/7,IF(AND($M$1=2007,Beregningsark!$AQ58="2005-2012"),'Resultat 2005-2012'!L58*SUM($Z$9:$AE$9)/6,IF(AND($M$1=2008,Beregningsark!$AQ58="2005-2012"),'Resultat 2005-2012'!L58*SUM($AA$9:$AE$9)/5,IF(AND($M$1=2009,Beregningsark!$AQ58="2005-2012"),'Resultat 2005-2012'!L58*SUM($AB$9:$AE$9)/4,IF(AND($M$1=2010,Beregningsark!$AQ58="2005-2012"),'Resultat 2005-2012'!L58*SUM($AC$9:$AE$9)/3,IF(AND($M$1=2011,Beregningsark!$AQ58="2005-2012"),'Resultat 2005-2012'!L58*SUM($AD$9:$AE$9)/2,IF(AND($M$1=2012,Beregningsark!$AQ58="2005-2012"),'Resultat 2005-2012'!L58*$AE$9,IF(AND($M$1=2006,Beregningsark!$AQ58="1999-2012"),'Resultat 2005-2012'!L58*SUM($Y$18:$AE$18)/7,IF(AND($M$1=2007,Beregningsark!$AQ58="1999-2012"),'Resultat 2005-2012'!L58*SUM($Z$18:$AE$18)/6,IF(AND($M$1=2008,Beregningsark!$AQ58="1999-2012"),'Resultat 2005-2012'!L58*SUM($AA$18:$AE$18)/5,IF(AND($M$1=2009,Beregningsark!$AQ58="1999-2012"),'Resultat 2005-2012'!L58*SUM($AB$18:$AE$18)/4,IF(AND($M$1=2010,Beregningsark!$AQ58="1999-2012"),'Resultat 2005-2012'!L58*SUM($AC$18:$AE$18)/3,IF(AND($M$1=2011,Beregningsark!$AQ58="1999-2012"),'Resultat 2005-2012'!L58*SUM($AD$18:$AE$18)/2,IF(AND($M$1=2012,Beregningsark!$AQ58="1999-2012"),'Resultat 2005-2012'!L58*$AE$18,""))))))))))))))))</f>
        <v/>
      </c>
      <c r="M58" s="15" t="str">
        <f t="shared" si="0"/>
        <v/>
      </c>
      <c r="N58" s="15" t="str">
        <f>IF('Resultat 2005-2012'!$R58="","",IF($M$1=2005,'Resultat 2005-2012'!N58,IF(AND($M$1=2006,Beregningsark!$AQ58="2005-2012"),'Resultat 2005-2012'!N58*SUM($Y$10:$AE$10)/7,IF(AND($M$1=2007,Beregningsark!$AQ58="2005-2012"),'Resultat 2005-2012'!N58*SUM($Z$10:$AE$10)/6,IF(AND($M$1=2008,Beregningsark!$AQ58="2005-2012"),'Resultat 2005-2012'!N58*SUM($AA$10:$AE$10)/5,IF(AND($M$1=2009,Beregningsark!$AQ58="2005-2012"),'Resultat 2005-2012'!N58*SUM($AB$10:$AE$10)/4,IF(AND($M$1=2010,Beregningsark!$AQ58="2005-2012"),'Resultat 2005-2012'!N58*SUM($AC$10:$AE$10)/3,IF(AND($M$1=2011,Beregningsark!$AQ58="2005-2012"),'Resultat 2005-2012'!N58*SUM($AD$10:$AE$10)/2,IF(AND($M$1=2012,Beregningsark!$AQ58="2005-2012"),'Resultat 2005-2012'!N58*$AE$10,IF(AND($M$1=2006,Beregningsark!$AQ58="1999-2012"),'Resultat 2005-2012'!N58*SUM($Y$16:$AE$16)/7,IF(AND($M$1=2007,Beregningsark!$AQ58="1999-2012"),'Resultat 2005-2012'!N58*SUM($Z$16:$AE$16)/6,IF(AND($M$1=2008,Beregningsark!$AQ58="1999-2012"),'Resultat 2005-2012'!N58*SUM($AA$16:$AE$16)/5,IF(AND($M$1=2009,Beregningsark!$AQ58="1999-2012"),'Resultat 2005-2012'!N58*SUM($AB$16:$AE$16)/4,IF(AND($M$1=2010,Beregningsark!$AQ58="1999-2012"),'Resultat 2005-2012'!N58*SUM($AC$16:$AE$16)/3,IF(AND($M$1=2011,Beregningsark!$AQ58="1999-2012"),'Resultat 2005-2012'!N58*SUM($AD$16:$AE$16)/2,IF(AND($M$1=2012,Beregningsark!$AQ58="1999-2012"),'Resultat 2005-2012'!N58*$AE$16,""))))))))))))))))</f>
        <v/>
      </c>
      <c r="O58" s="15" t="str">
        <f>IF('Resultat 2005-2012'!$R58="","",IF($M$1=2005,'Resultat 2005-2012'!O58,IF(AND($M$1=2006,Beregningsark!$AQ58="2005-2012"),'Resultat 2005-2012'!O58*SUM($Y$10:$AE$10)/7,IF(AND($M$1=2007,Beregningsark!$AQ58="2005-2012"),'Resultat 2005-2012'!O58*SUM($Z$10:$AE$10)/6,IF(AND($M$1=2008,Beregningsark!$AQ58="2005-2012"),'Resultat 2005-2012'!O58*SUM($AA$10:$AE$10)/5,IF(AND($M$1=2009,Beregningsark!$AQ58="2005-2012"),'Resultat 2005-2012'!O58*SUM($AB$10:$AE$10)/4,IF(AND($M$1=2010,Beregningsark!$AQ58="2005-2012"),'Resultat 2005-2012'!O58*SUM($AC$10:$AE$10)/3,IF(AND($M$1=2011,Beregningsark!$AQ58="2005-2012"),'Resultat 2005-2012'!O58*SUM($AD$10:$AE$10)/2,IF(AND($M$1=2012,Beregningsark!$AQ58="2005-2012"),'Resultat 2005-2012'!O58*$AE$10,IF(AND($M$1=2006,Beregningsark!$AQ58="1999-2012"),'Resultat 2005-2012'!O58*SUM($Y$16:$AE$16)/7,IF(AND($M$1=2007,Beregningsark!$AQ58="1999-2012"),'Resultat 2005-2012'!O58*SUM($Z$16:$AE$16)/6,IF(AND($M$1=2008,Beregningsark!$AQ58="1999-2012"),'Resultat 2005-2012'!O58*SUM($AA$16:$AE$16)/5,IF(AND($M$1=2009,Beregningsark!$AQ58="1999-2012"),'Resultat 2005-2012'!O58*SUM($AB$16:$AE$16)/4,IF(AND($M$1=2010,Beregningsark!$AQ58="1999-2012"),'Resultat 2005-2012'!O58*SUM($AC$16:$AE$16)/3,IF(AND($M$1=2011,Beregningsark!$AQ58="1999-2012"),'Resultat 2005-2012'!O58*SUM($AD$16:$AE$16)/2,IF(AND($M$1=2012,Beregningsark!$AQ58="1999-2012"),'Resultat 2005-2012'!O58*$AE$16,""))))))))))))))))</f>
        <v/>
      </c>
      <c r="P58" s="15" t="str">
        <f>IF('Resultat 2005-2012'!$R58="","",IF($M$1=2005,'Resultat 2005-2012'!P58,IF(AND($M$1=2006,Beregningsark!$AQ58="2005-2012"),'Resultat 2005-2012'!P58*SUM($Y$11:$AE$11)/7,IF(AND($M$1=2007,Beregningsark!$AQ58="2005-2012"),'Resultat 2005-2012'!P58*SUM($Z$11:$AE$11)/6,IF(AND($M$1=2008,Beregningsark!$AQ58="2005-2012"),'Resultat 2005-2012'!P58*SUM($AA$11:$AE$11)/5,IF(AND($M$1=2009,Beregningsark!$AQ58="2005-2012"),'Resultat 2005-2012'!P58*SUM($AB$11:$AE$11)/4,IF(AND($M$1=2010,Beregningsark!$AQ58="2005-2012"),'Resultat 2005-2012'!P58*SUM($AC$11:$AE$11)/3,IF(AND($M$1=2011,Beregningsark!$AQ58="2005-2012"),'Resultat 2005-2012'!P58*SUM($AD$11:$AE$11)/2,IF(AND($M$1=2012,Beregningsark!$AQ58="2005-2012"),'Resultat 2005-2012'!P58*$AE$11,IF(AND($M$1=2006,Beregningsark!$AQ58="1999-2012"),'Resultat 2005-2012'!P58*SUM($Y$16:$AE$16)/7,IF(AND($M$1=2007,Beregningsark!$AQ58="1999-2012"),'Resultat 2005-2012'!P58*SUM($Z$16:$AE$16)/6,IF(AND($M$1=2008,Beregningsark!$AQ58="1999-2012"),'Resultat 2005-2012'!P58*SUM($AA$16:$AE$16)/5,IF(AND($M$1=2009,Beregningsark!$AQ58="1999-2012"),'Resultat 2005-2012'!P58*SUM($AB$16:$AE$16)/4,IF(AND($M$1=2010,Beregningsark!$AQ58="1999-2012"),'Resultat 2005-2012'!P58*SUM($AC$16:$AE$16)/3,IF(AND($M$1=2011,Beregningsark!$AQ58="1999-2012"),'Resultat 2005-2012'!P58*SUM($AD$16:$AE$16)/2,IF(AND($M$1=2012,Beregningsark!$AQ58="1999-2012"),'Resultat 2005-2012'!P58*$AE$16,""))))))))))))))))</f>
        <v/>
      </c>
      <c r="Q58" s="15" t="str">
        <f t="shared" si="1"/>
        <v/>
      </c>
      <c r="R58" s="17" t="str">
        <f t="shared" si="2"/>
        <v/>
      </c>
    </row>
    <row r="59" spans="1:18" x14ac:dyDescent="0.25">
      <c r="A59" s="4" t="str">
        <f>IF(Inddata!A74="","",Inddata!A74)</f>
        <v/>
      </c>
      <c r="B59" s="4" t="str">
        <f>IF(Inddata!B74="","",Inddata!B74)</f>
        <v/>
      </c>
      <c r="C59" s="4" t="str">
        <f>IF(Inddata!C74="","",Inddata!C74)</f>
        <v/>
      </c>
      <c r="D59" s="4" t="str">
        <f>IF(Inddata!D74="","",Inddata!D74)</f>
        <v/>
      </c>
      <c r="E59" s="4" t="str">
        <f>IF(Inddata!E74="","",Inddata!E74)</f>
        <v/>
      </c>
      <c r="F59" s="4" t="str">
        <f>IF(Inddata!F74="","",Inddata!F74)</f>
        <v/>
      </c>
      <c r="G59" s="4">
        <f>IF(Inddata!G74="","",Inddata!G74)</f>
        <v>0</v>
      </c>
      <c r="H59" s="4" t="str">
        <f>IF(Inddata!H74&gt;0.5,Inddata!H74,"")</f>
        <v/>
      </c>
      <c r="I59" s="4" t="str">
        <f>IF(Inddata!I74="","",Inddata!I74)</f>
        <v/>
      </c>
      <c r="J59" s="15" t="str">
        <f>IF('Resultat 2005-2012'!$R59="","",IF($M$1=2005,'Resultat 2005-2012'!J59,IF(AND($M$1=2006,Beregningsark!$AQ59="2005-2012"),'Resultat 2005-2012'!J59*SUM($Y$7:$AE$7)/7,IF(AND($M$1=2007,Beregningsark!$AQ59="2005-2012"),'Resultat 2005-2012'!J59*SUM($Z$7:$AE$7)/6,IF(AND($M$1=2008,Beregningsark!$AQ59="2005-2012"),'Resultat 2005-2012'!J59*SUM($AA$7:$AE$7)/5,IF(AND($M$1=2009,Beregningsark!$AQ59="2005-2012"),'Resultat 2005-2012'!J59*SUM($AB$7:$AE$7)/4,IF(AND($M$1=2010,Beregningsark!$AQ59="2005-2012"),'Resultat 2005-2012'!J59*SUM($AC$7:$AE$7)/3,IF(AND($M$1=2011,Beregningsark!$AQ59="2005-2012"),'Resultat 2005-2012'!J59*SUM($AD$7:$AE$7)/2,IF(AND($M$1=2012,Beregningsark!$AQ59="2005-2012"),'Resultat 2005-2012'!J59*$AE$7,IF(AND($M$1=2006,Beregningsark!$AQ59="1999-2012"),'Resultat 2005-2012'!J59*SUM($Y$16:$AE$16)/7,IF(AND($M$1=2007,Beregningsark!$AQ59="1999-2012"),'Resultat 2005-2012'!J59*SUM($Z$16:$AE$16)/6,IF(AND($M$1=2008,Beregningsark!$AQ59="1999-2012"),'Resultat 2005-2012'!J59*SUM($AA$16:$AE$16)/5,IF(AND($M$1=2009,Beregningsark!$AQ59="1999-2012"),'Resultat 2005-2012'!J59*SUM($AB$16:$AE$16)/4,IF(AND($M$1=2010,Beregningsark!$AQ59="1999-2012"),'Resultat 2005-2012'!J59*SUM($AC$16:$AE$16)/3,IF(AND($M$1=2011,Beregningsark!$AQ59="1999-2012"),'Resultat 2005-2012'!J59*SUM($AD$16:$AE$16)/2,IF(AND($M$1=2012,Beregningsark!$AQ59="1999-2012"),'Resultat 2005-2012'!J59*$AE$16,""))))))))))))))))</f>
        <v/>
      </c>
      <c r="K59" s="15" t="str">
        <f>IF('Resultat 2005-2012'!$R59="","",IF($M$1=2005,'Resultat 2005-2012'!K59,IF(AND($M$1=2006,Beregningsark!$AQ59="2005-2012"),'Resultat 2005-2012'!K59*SUM($Y$8:$AE$8)/7,IF(AND($M$1=2007,Beregningsark!$AQ59="2005-2012"),'Resultat 2005-2012'!K59*SUM($Z$8:$AE$8)/6,IF(AND($M$1=2008,Beregningsark!$AQ59="2005-2012"),'Resultat 2005-2012'!K59*SUM($AA$8:$AE$8)/5,IF(AND($M$1=2009,Beregningsark!$AQ59="2005-2012"),'Resultat 2005-2012'!K59*SUM($AB$8:$AE$8)/4,IF(AND($M$1=2010,Beregningsark!$AQ59="2005-2012"),'Resultat 2005-2012'!K59*SUM($AC$8:$AE$8)/3,IF(AND($M$1=2011,Beregningsark!$AQ59="2005-2012"),'Resultat 2005-2012'!K59*SUM($AD$8:$AE$8)/2,IF(AND($M$1=2012,Beregningsark!$AQ59="2005-2012"),'Resultat 2005-2012'!K59*$AE$8,IF(AND($M$1=2006,Beregningsark!$AQ59="1999-2012"),'Resultat 2005-2012'!K59*SUM($Y$17:$AE$17)/7,IF(AND($M$1=2007,Beregningsark!$AQ59="1999-2012"),'Resultat 2005-2012'!K59*SUM($Z$17:$AE$17)/6,IF(AND($M$1=2008,Beregningsark!$AQ59="1999-2012"),'Resultat 2005-2012'!K59*SUM($AA$17:$AE$17)/5,IF(AND($M$1=2009,Beregningsark!$AQ59="1999-2012"),'Resultat 2005-2012'!K59*SUM($AB$17:$AE$17)/4,IF(AND($M$1=2010,Beregningsark!$AQ59="1999-2012"),'Resultat 2005-2012'!K59*SUM($AC$17:$AE$17)/3,IF(AND($M$1=2011,Beregningsark!$AQ59="1999-2012"),'Resultat 2005-2012'!K59*SUM($AD$17:$AE$17)/2,IF(AND($M$1=2012,Beregningsark!$AQ59="1999-2012"),'Resultat 2005-2012'!K59*$AE$17,""))))))))))))))))</f>
        <v/>
      </c>
      <c r="L59" s="15" t="str">
        <f>IF('Resultat 2005-2012'!$R59="","",IF($M$1=2005,'Resultat 2005-2012'!L59,IF(AND($M$1=2006,Beregningsark!$AQ59="2005-2012"),'Resultat 2005-2012'!L59*SUM($Y$9:$AE$9)/7,IF(AND($M$1=2007,Beregningsark!$AQ59="2005-2012"),'Resultat 2005-2012'!L59*SUM($Z$9:$AE$9)/6,IF(AND($M$1=2008,Beregningsark!$AQ59="2005-2012"),'Resultat 2005-2012'!L59*SUM($AA$9:$AE$9)/5,IF(AND($M$1=2009,Beregningsark!$AQ59="2005-2012"),'Resultat 2005-2012'!L59*SUM($AB$9:$AE$9)/4,IF(AND($M$1=2010,Beregningsark!$AQ59="2005-2012"),'Resultat 2005-2012'!L59*SUM($AC$9:$AE$9)/3,IF(AND($M$1=2011,Beregningsark!$AQ59="2005-2012"),'Resultat 2005-2012'!L59*SUM($AD$9:$AE$9)/2,IF(AND($M$1=2012,Beregningsark!$AQ59="2005-2012"),'Resultat 2005-2012'!L59*$AE$9,IF(AND($M$1=2006,Beregningsark!$AQ59="1999-2012"),'Resultat 2005-2012'!L59*SUM($Y$18:$AE$18)/7,IF(AND($M$1=2007,Beregningsark!$AQ59="1999-2012"),'Resultat 2005-2012'!L59*SUM($Z$18:$AE$18)/6,IF(AND($M$1=2008,Beregningsark!$AQ59="1999-2012"),'Resultat 2005-2012'!L59*SUM($AA$18:$AE$18)/5,IF(AND($M$1=2009,Beregningsark!$AQ59="1999-2012"),'Resultat 2005-2012'!L59*SUM($AB$18:$AE$18)/4,IF(AND($M$1=2010,Beregningsark!$AQ59="1999-2012"),'Resultat 2005-2012'!L59*SUM($AC$18:$AE$18)/3,IF(AND($M$1=2011,Beregningsark!$AQ59="1999-2012"),'Resultat 2005-2012'!L59*SUM($AD$18:$AE$18)/2,IF(AND($M$1=2012,Beregningsark!$AQ59="1999-2012"),'Resultat 2005-2012'!L59*$AE$18,""))))))))))))))))</f>
        <v/>
      </c>
      <c r="M59" s="15" t="str">
        <f t="shared" si="0"/>
        <v/>
      </c>
      <c r="N59" s="15" t="str">
        <f>IF('Resultat 2005-2012'!$R59="","",IF($M$1=2005,'Resultat 2005-2012'!N59,IF(AND($M$1=2006,Beregningsark!$AQ59="2005-2012"),'Resultat 2005-2012'!N59*SUM($Y$10:$AE$10)/7,IF(AND($M$1=2007,Beregningsark!$AQ59="2005-2012"),'Resultat 2005-2012'!N59*SUM($Z$10:$AE$10)/6,IF(AND($M$1=2008,Beregningsark!$AQ59="2005-2012"),'Resultat 2005-2012'!N59*SUM($AA$10:$AE$10)/5,IF(AND($M$1=2009,Beregningsark!$AQ59="2005-2012"),'Resultat 2005-2012'!N59*SUM($AB$10:$AE$10)/4,IF(AND($M$1=2010,Beregningsark!$AQ59="2005-2012"),'Resultat 2005-2012'!N59*SUM($AC$10:$AE$10)/3,IF(AND($M$1=2011,Beregningsark!$AQ59="2005-2012"),'Resultat 2005-2012'!N59*SUM($AD$10:$AE$10)/2,IF(AND($M$1=2012,Beregningsark!$AQ59="2005-2012"),'Resultat 2005-2012'!N59*$AE$10,IF(AND($M$1=2006,Beregningsark!$AQ59="1999-2012"),'Resultat 2005-2012'!N59*SUM($Y$16:$AE$16)/7,IF(AND($M$1=2007,Beregningsark!$AQ59="1999-2012"),'Resultat 2005-2012'!N59*SUM($Z$16:$AE$16)/6,IF(AND($M$1=2008,Beregningsark!$AQ59="1999-2012"),'Resultat 2005-2012'!N59*SUM($AA$16:$AE$16)/5,IF(AND($M$1=2009,Beregningsark!$AQ59="1999-2012"),'Resultat 2005-2012'!N59*SUM($AB$16:$AE$16)/4,IF(AND($M$1=2010,Beregningsark!$AQ59="1999-2012"),'Resultat 2005-2012'!N59*SUM($AC$16:$AE$16)/3,IF(AND($M$1=2011,Beregningsark!$AQ59="1999-2012"),'Resultat 2005-2012'!N59*SUM($AD$16:$AE$16)/2,IF(AND($M$1=2012,Beregningsark!$AQ59="1999-2012"),'Resultat 2005-2012'!N59*$AE$16,""))))))))))))))))</f>
        <v/>
      </c>
      <c r="O59" s="15" t="str">
        <f>IF('Resultat 2005-2012'!$R59="","",IF($M$1=2005,'Resultat 2005-2012'!O59,IF(AND($M$1=2006,Beregningsark!$AQ59="2005-2012"),'Resultat 2005-2012'!O59*SUM($Y$10:$AE$10)/7,IF(AND($M$1=2007,Beregningsark!$AQ59="2005-2012"),'Resultat 2005-2012'!O59*SUM($Z$10:$AE$10)/6,IF(AND($M$1=2008,Beregningsark!$AQ59="2005-2012"),'Resultat 2005-2012'!O59*SUM($AA$10:$AE$10)/5,IF(AND($M$1=2009,Beregningsark!$AQ59="2005-2012"),'Resultat 2005-2012'!O59*SUM($AB$10:$AE$10)/4,IF(AND($M$1=2010,Beregningsark!$AQ59="2005-2012"),'Resultat 2005-2012'!O59*SUM($AC$10:$AE$10)/3,IF(AND($M$1=2011,Beregningsark!$AQ59="2005-2012"),'Resultat 2005-2012'!O59*SUM($AD$10:$AE$10)/2,IF(AND($M$1=2012,Beregningsark!$AQ59="2005-2012"),'Resultat 2005-2012'!O59*$AE$10,IF(AND($M$1=2006,Beregningsark!$AQ59="1999-2012"),'Resultat 2005-2012'!O59*SUM($Y$16:$AE$16)/7,IF(AND($M$1=2007,Beregningsark!$AQ59="1999-2012"),'Resultat 2005-2012'!O59*SUM($Z$16:$AE$16)/6,IF(AND($M$1=2008,Beregningsark!$AQ59="1999-2012"),'Resultat 2005-2012'!O59*SUM($AA$16:$AE$16)/5,IF(AND($M$1=2009,Beregningsark!$AQ59="1999-2012"),'Resultat 2005-2012'!O59*SUM($AB$16:$AE$16)/4,IF(AND($M$1=2010,Beregningsark!$AQ59="1999-2012"),'Resultat 2005-2012'!O59*SUM($AC$16:$AE$16)/3,IF(AND($M$1=2011,Beregningsark!$AQ59="1999-2012"),'Resultat 2005-2012'!O59*SUM($AD$16:$AE$16)/2,IF(AND($M$1=2012,Beregningsark!$AQ59="1999-2012"),'Resultat 2005-2012'!O59*$AE$16,""))))))))))))))))</f>
        <v/>
      </c>
      <c r="P59" s="15" t="str">
        <f>IF('Resultat 2005-2012'!$R59="","",IF($M$1=2005,'Resultat 2005-2012'!P59,IF(AND($M$1=2006,Beregningsark!$AQ59="2005-2012"),'Resultat 2005-2012'!P59*SUM($Y$11:$AE$11)/7,IF(AND($M$1=2007,Beregningsark!$AQ59="2005-2012"),'Resultat 2005-2012'!P59*SUM($Z$11:$AE$11)/6,IF(AND($M$1=2008,Beregningsark!$AQ59="2005-2012"),'Resultat 2005-2012'!P59*SUM($AA$11:$AE$11)/5,IF(AND($M$1=2009,Beregningsark!$AQ59="2005-2012"),'Resultat 2005-2012'!P59*SUM($AB$11:$AE$11)/4,IF(AND($M$1=2010,Beregningsark!$AQ59="2005-2012"),'Resultat 2005-2012'!P59*SUM($AC$11:$AE$11)/3,IF(AND($M$1=2011,Beregningsark!$AQ59="2005-2012"),'Resultat 2005-2012'!P59*SUM($AD$11:$AE$11)/2,IF(AND($M$1=2012,Beregningsark!$AQ59="2005-2012"),'Resultat 2005-2012'!P59*$AE$11,IF(AND($M$1=2006,Beregningsark!$AQ59="1999-2012"),'Resultat 2005-2012'!P59*SUM($Y$16:$AE$16)/7,IF(AND($M$1=2007,Beregningsark!$AQ59="1999-2012"),'Resultat 2005-2012'!P59*SUM($Z$16:$AE$16)/6,IF(AND($M$1=2008,Beregningsark!$AQ59="1999-2012"),'Resultat 2005-2012'!P59*SUM($AA$16:$AE$16)/5,IF(AND($M$1=2009,Beregningsark!$AQ59="1999-2012"),'Resultat 2005-2012'!P59*SUM($AB$16:$AE$16)/4,IF(AND($M$1=2010,Beregningsark!$AQ59="1999-2012"),'Resultat 2005-2012'!P59*SUM($AC$16:$AE$16)/3,IF(AND($M$1=2011,Beregningsark!$AQ59="1999-2012"),'Resultat 2005-2012'!P59*SUM($AD$16:$AE$16)/2,IF(AND($M$1=2012,Beregningsark!$AQ59="1999-2012"),'Resultat 2005-2012'!P59*$AE$16,""))))))))))))))))</f>
        <v/>
      </c>
      <c r="Q59" s="15" t="str">
        <f t="shared" si="1"/>
        <v/>
      </c>
      <c r="R59" s="17" t="str">
        <f t="shared" si="2"/>
        <v/>
      </c>
    </row>
    <row r="60" spans="1:18" x14ac:dyDescent="0.25">
      <c r="A60" s="4" t="str">
        <f>IF(Inddata!A75="","",Inddata!A75)</f>
        <v/>
      </c>
      <c r="B60" s="4" t="str">
        <f>IF(Inddata!B75="","",Inddata!B75)</f>
        <v/>
      </c>
      <c r="C60" s="4" t="str">
        <f>IF(Inddata!C75="","",Inddata!C75)</f>
        <v/>
      </c>
      <c r="D60" s="4" t="str">
        <f>IF(Inddata!D75="","",Inddata!D75)</f>
        <v/>
      </c>
      <c r="E60" s="4" t="str">
        <f>IF(Inddata!E75="","",Inddata!E75)</f>
        <v/>
      </c>
      <c r="F60" s="4" t="str">
        <f>IF(Inddata!F75="","",Inddata!F75)</f>
        <v/>
      </c>
      <c r="G60" s="4">
        <f>IF(Inddata!G75="","",Inddata!G75)</f>
        <v>0</v>
      </c>
      <c r="H60" s="4" t="str">
        <f>IF(Inddata!H75&gt;0.5,Inddata!H75,"")</f>
        <v/>
      </c>
      <c r="I60" s="4" t="str">
        <f>IF(Inddata!I75="","",Inddata!I75)</f>
        <v/>
      </c>
      <c r="J60" s="15" t="str">
        <f>IF('Resultat 2005-2012'!$R60="","",IF($M$1=2005,'Resultat 2005-2012'!J60,IF(AND($M$1=2006,Beregningsark!$AQ60="2005-2012"),'Resultat 2005-2012'!J60*SUM($Y$7:$AE$7)/7,IF(AND($M$1=2007,Beregningsark!$AQ60="2005-2012"),'Resultat 2005-2012'!J60*SUM($Z$7:$AE$7)/6,IF(AND($M$1=2008,Beregningsark!$AQ60="2005-2012"),'Resultat 2005-2012'!J60*SUM($AA$7:$AE$7)/5,IF(AND($M$1=2009,Beregningsark!$AQ60="2005-2012"),'Resultat 2005-2012'!J60*SUM($AB$7:$AE$7)/4,IF(AND($M$1=2010,Beregningsark!$AQ60="2005-2012"),'Resultat 2005-2012'!J60*SUM($AC$7:$AE$7)/3,IF(AND($M$1=2011,Beregningsark!$AQ60="2005-2012"),'Resultat 2005-2012'!J60*SUM($AD$7:$AE$7)/2,IF(AND($M$1=2012,Beregningsark!$AQ60="2005-2012"),'Resultat 2005-2012'!J60*$AE$7,IF(AND($M$1=2006,Beregningsark!$AQ60="1999-2012"),'Resultat 2005-2012'!J60*SUM($Y$16:$AE$16)/7,IF(AND($M$1=2007,Beregningsark!$AQ60="1999-2012"),'Resultat 2005-2012'!J60*SUM($Z$16:$AE$16)/6,IF(AND($M$1=2008,Beregningsark!$AQ60="1999-2012"),'Resultat 2005-2012'!J60*SUM($AA$16:$AE$16)/5,IF(AND($M$1=2009,Beregningsark!$AQ60="1999-2012"),'Resultat 2005-2012'!J60*SUM($AB$16:$AE$16)/4,IF(AND($M$1=2010,Beregningsark!$AQ60="1999-2012"),'Resultat 2005-2012'!J60*SUM($AC$16:$AE$16)/3,IF(AND($M$1=2011,Beregningsark!$AQ60="1999-2012"),'Resultat 2005-2012'!J60*SUM($AD$16:$AE$16)/2,IF(AND($M$1=2012,Beregningsark!$AQ60="1999-2012"),'Resultat 2005-2012'!J60*$AE$16,""))))))))))))))))</f>
        <v/>
      </c>
      <c r="K60" s="15" t="str">
        <f>IF('Resultat 2005-2012'!$R60="","",IF($M$1=2005,'Resultat 2005-2012'!K60,IF(AND($M$1=2006,Beregningsark!$AQ60="2005-2012"),'Resultat 2005-2012'!K60*SUM($Y$8:$AE$8)/7,IF(AND($M$1=2007,Beregningsark!$AQ60="2005-2012"),'Resultat 2005-2012'!K60*SUM($Z$8:$AE$8)/6,IF(AND($M$1=2008,Beregningsark!$AQ60="2005-2012"),'Resultat 2005-2012'!K60*SUM($AA$8:$AE$8)/5,IF(AND($M$1=2009,Beregningsark!$AQ60="2005-2012"),'Resultat 2005-2012'!K60*SUM($AB$8:$AE$8)/4,IF(AND($M$1=2010,Beregningsark!$AQ60="2005-2012"),'Resultat 2005-2012'!K60*SUM($AC$8:$AE$8)/3,IF(AND($M$1=2011,Beregningsark!$AQ60="2005-2012"),'Resultat 2005-2012'!K60*SUM($AD$8:$AE$8)/2,IF(AND($M$1=2012,Beregningsark!$AQ60="2005-2012"),'Resultat 2005-2012'!K60*$AE$8,IF(AND($M$1=2006,Beregningsark!$AQ60="1999-2012"),'Resultat 2005-2012'!K60*SUM($Y$17:$AE$17)/7,IF(AND($M$1=2007,Beregningsark!$AQ60="1999-2012"),'Resultat 2005-2012'!K60*SUM($Z$17:$AE$17)/6,IF(AND($M$1=2008,Beregningsark!$AQ60="1999-2012"),'Resultat 2005-2012'!K60*SUM($AA$17:$AE$17)/5,IF(AND($M$1=2009,Beregningsark!$AQ60="1999-2012"),'Resultat 2005-2012'!K60*SUM($AB$17:$AE$17)/4,IF(AND($M$1=2010,Beregningsark!$AQ60="1999-2012"),'Resultat 2005-2012'!K60*SUM($AC$17:$AE$17)/3,IF(AND($M$1=2011,Beregningsark!$AQ60="1999-2012"),'Resultat 2005-2012'!K60*SUM($AD$17:$AE$17)/2,IF(AND($M$1=2012,Beregningsark!$AQ60="1999-2012"),'Resultat 2005-2012'!K60*$AE$17,""))))))))))))))))</f>
        <v/>
      </c>
      <c r="L60" s="15" t="str">
        <f>IF('Resultat 2005-2012'!$R60="","",IF($M$1=2005,'Resultat 2005-2012'!L60,IF(AND($M$1=2006,Beregningsark!$AQ60="2005-2012"),'Resultat 2005-2012'!L60*SUM($Y$9:$AE$9)/7,IF(AND($M$1=2007,Beregningsark!$AQ60="2005-2012"),'Resultat 2005-2012'!L60*SUM($Z$9:$AE$9)/6,IF(AND($M$1=2008,Beregningsark!$AQ60="2005-2012"),'Resultat 2005-2012'!L60*SUM($AA$9:$AE$9)/5,IF(AND($M$1=2009,Beregningsark!$AQ60="2005-2012"),'Resultat 2005-2012'!L60*SUM($AB$9:$AE$9)/4,IF(AND($M$1=2010,Beregningsark!$AQ60="2005-2012"),'Resultat 2005-2012'!L60*SUM($AC$9:$AE$9)/3,IF(AND($M$1=2011,Beregningsark!$AQ60="2005-2012"),'Resultat 2005-2012'!L60*SUM($AD$9:$AE$9)/2,IF(AND($M$1=2012,Beregningsark!$AQ60="2005-2012"),'Resultat 2005-2012'!L60*$AE$9,IF(AND($M$1=2006,Beregningsark!$AQ60="1999-2012"),'Resultat 2005-2012'!L60*SUM($Y$18:$AE$18)/7,IF(AND($M$1=2007,Beregningsark!$AQ60="1999-2012"),'Resultat 2005-2012'!L60*SUM($Z$18:$AE$18)/6,IF(AND($M$1=2008,Beregningsark!$AQ60="1999-2012"),'Resultat 2005-2012'!L60*SUM($AA$18:$AE$18)/5,IF(AND($M$1=2009,Beregningsark!$AQ60="1999-2012"),'Resultat 2005-2012'!L60*SUM($AB$18:$AE$18)/4,IF(AND($M$1=2010,Beregningsark!$AQ60="1999-2012"),'Resultat 2005-2012'!L60*SUM($AC$18:$AE$18)/3,IF(AND($M$1=2011,Beregningsark!$AQ60="1999-2012"),'Resultat 2005-2012'!L60*SUM($AD$18:$AE$18)/2,IF(AND($M$1=2012,Beregningsark!$AQ60="1999-2012"),'Resultat 2005-2012'!L60*$AE$18,""))))))))))))))))</f>
        <v/>
      </c>
      <c r="M60" s="15" t="str">
        <f t="shared" si="0"/>
        <v/>
      </c>
      <c r="N60" s="15" t="str">
        <f>IF('Resultat 2005-2012'!$R60="","",IF($M$1=2005,'Resultat 2005-2012'!N60,IF(AND($M$1=2006,Beregningsark!$AQ60="2005-2012"),'Resultat 2005-2012'!N60*SUM($Y$10:$AE$10)/7,IF(AND($M$1=2007,Beregningsark!$AQ60="2005-2012"),'Resultat 2005-2012'!N60*SUM($Z$10:$AE$10)/6,IF(AND($M$1=2008,Beregningsark!$AQ60="2005-2012"),'Resultat 2005-2012'!N60*SUM($AA$10:$AE$10)/5,IF(AND($M$1=2009,Beregningsark!$AQ60="2005-2012"),'Resultat 2005-2012'!N60*SUM($AB$10:$AE$10)/4,IF(AND($M$1=2010,Beregningsark!$AQ60="2005-2012"),'Resultat 2005-2012'!N60*SUM($AC$10:$AE$10)/3,IF(AND($M$1=2011,Beregningsark!$AQ60="2005-2012"),'Resultat 2005-2012'!N60*SUM($AD$10:$AE$10)/2,IF(AND($M$1=2012,Beregningsark!$AQ60="2005-2012"),'Resultat 2005-2012'!N60*$AE$10,IF(AND($M$1=2006,Beregningsark!$AQ60="1999-2012"),'Resultat 2005-2012'!N60*SUM($Y$16:$AE$16)/7,IF(AND($M$1=2007,Beregningsark!$AQ60="1999-2012"),'Resultat 2005-2012'!N60*SUM($Z$16:$AE$16)/6,IF(AND($M$1=2008,Beregningsark!$AQ60="1999-2012"),'Resultat 2005-2012'!N60*SUM($AA$16:$AE$16)/5,IF(AND($M$1=2009,Beregningsark!$AQ60="1999-2012"),'Resultat 2005-2012'!N60*SUM($AB$16:$AE$16)/4,IF(AND($M$1=2010,Beregningsark!$AQ60="1999-2012"),'Resultat 2005-2012'!N60*SUM($AC$16:$AE$16)/3,IF(AND($M$1=2011,Beregningsark!$AQ60="1999-2012"),'Resultat 2005-2012'!N60*SUM($AD$16:$AE$16)/2,IF(AND($M$1=2012,Beregningsark!$AQ60="1999-2012"),'Resultat 2005-2012'!N60*$AE$16,""))))))))))))))))</f>
        <v/>
      </c>
      <c r="O60" s="15" t="str">
        <f>IF('Resultat 2005-2012'!$R60="","",IF($M$1=2005,'Resultat 2005-2012'!O60,IF(AND($M$1=2006,Beregningsark!$AQ60="2005-2012"),'Resultat 2005-2012'!O60*SUM($Y$10:$AE$10)/7,IF(AND($M$1=2007,Beregningsark!$AQ60="2005-2012"),'Resultat 2005-2012'!O60*SUM($Z$10:$AE$10)/6,IF(AND($M$1=2008,Beregningsark!$AQ60="2005-2012"),'Resultat 2005-2012'!O60*SUM($AA$10:$AE$10)/5,IF(AND($M$1=2009,Beregningsark!$AQ60="2005-2012"),'Resultat 2005-2012'!O60*SUM($AB$10:$AE$10)/4,IF(AND($M$1=2010,Beregningsark!$AQ60="2005-2012"),'Resultat 2005-2012'!O60*SUM($AC$10:$AE$10)/3,IF(AND($M$1=2011,Beregningsark!$AQ60="2005-2012"),'Resultat 2005-2012'!O60*SUM($AD$10:$AE$10)/2,IF(AND($M$1=2012,Beregningsark!$AQ60="2005-2012"),'Resultat 2005-2012'!O60*$AE$10,IF(AND($M$1=2006,Beregningsark!$AQ60="1999-2012"),'Resultat 2005-2012'!O60*SUM($Y$16:$AE$16)/7,IF(AND($M$1=2007,Beregningsark!$AQ60="1999-2012"),'Resultat 2005-2012'!O60*SUM($Z$16:$AE$16)/6,IF(AND($M$1=2008,Beregningsark!$AQ60="1999-2012"),'Resultat 2005-2012'!O60*SUM($AA$16:$AE$16)/5,IF(AND($M$1=2009,Beregningsark!$AQ60="1999-2012"),'Resultat 2005-2012'!O60*SUM($AB$16:$AE$16)/4,IF(AND($M$1=2010,Beregningsark!$AQ60="1999-2012"),'Resultat 2005-2012'!O60*SUM($AC$16:$AE$16)/3,IF(AND($M$1=2011,Beregningsark!$AQ60="1999-2012"),'Resultat 2005-2012'!O60*SUM($AD$16:$AE$16)/2,IF(AND($M$1=2012,Beregningsark!$AQ60="1999-2012"),'Resultat 2005-2012'!O60*$AE$16,""))))))))))))))))</f>
        <v/>
      </c>
      <c r="P60" s="15" t="str">
        <f>IF('Resultat 2005-2012'!$R60="","",IF($M$1=2005,'Resultat 2005-2012'!P60,IF(AND($M$1=2006,Beregningsark!$AQ60="2005-2012"),'Resultat 2005-2012'!P60*SUM($Y$11:$AE$11)/7,IF(AND($M$1=2007,Beregningsark!$AQ60="2005-2012"),'Resultat 2005-2012'!P60*SUM($Z$11:$AE$11)/6,IF(AND($M$1=2008,Beregningsark!$AQ60="2005-2012"),'Resultat 2005-2012'!P60*SUM($AA$11:$AE$11)/5,IF(AND($M$1=2009,Beregningsark!$AQ60="2005-2012"),'Resultat 2005-2012'!P60*SUM($AB$11:$AE$11)/4,IF(AND($M$1=2010,Beregningsark!$AQ60="2005-2012"),'Resultat 2005-2012'!P60*SUM($AC$11:$AE$11)/3,IF(AND($M$1=2011,Beregningsark!$AQ60="2005-2012"),'Resultat 2005-2012'!P60*SUM($AD$11:$AE$11)/2,IF(AND($M$1=2012,Beregningsark!$AQ60="2005-2012"),'Resultat 2005-2012'!P60*$AE$11,IF(AND($M$1=2006,Beregningsark!$AQ60="1999-2012"),'Resultat 2005-2012'!P60*SUM($Y$16:$AE$16)/7,IF(AND($M$1=2007,Beregningsark!$AQ60="1999-2012"),'Resultat 2005-2012'!P60*SUM($Z$16:$AE$16)/6,IF(AND($M$1=2008,Beregningsark!$AQ60="1999-2012"),'Resultat 2005-2012'!P60*SUM($AA$16:$AE$16)/5,IF(AND($M$1=2009,Beregningsark!$AQ60="1999-2012"),'Resultat 2005-2012'!P60*SUM($AB$16:$AE$16)/4,IF(AND($M$1=2010,Beregningsark!$AQ60="1999-2012"),'Resultat 2005-2012'!P60*SUM($AC$16:$AE$16)/3,IF(AND($M$1=2011,Beregningsark!$AQ60="1999-2012"),'Resultat 2005-2012'!P60*SUM($AD$16:$AE$16)/2,IF(AND($M$1=2012,Beregningsark!$AQ60="1999-2012"),'Resultat 2005-2012'!P60*$AE$16,""))))))))))))))))</f>
        <v/>
      </c>
      <c r="Q60" s="15" t="str">
        <f t="shared" si="1"/>
        <v/>
      </c>
      <c r="R60" s="17" t="str">
        <f t="shared" si="2"/>
        <v/>
      </c>
    </row>
    <row r="61" spans="1:18" x14ac:dyDescent="0.25">
      <c r="A61" s="4" t="str">
        <f>IF(Inddata!A76="","",Inddata!A76)</f>
        <v/>
      </c>
      <c r="B61" s="4" t="str">
        <f>IF(Inddata!B76="","",Inddata!B76)</f>
        <v/>
      </c>
      <c r="C61" s="4" t="str">
        <f>IF(Inddata!C76="","",Inddata!C76)</f>
        <v/>
      </c>
      <c r="D61" s="4" t="str">
        <f>IF(Inddata!D76="","",Inddata!D76)</f>
        <v/>
      </c>
      <c r="E61" s="4" t="str">
        <f>IF(Inddata!E76="","",Inddata!E76)</f>
        <v/>
      </c>
      <c r="F61" s="4" t="str">
        <f>IF(Inddata!F76="","",Inddata!F76)</f>
        <v/>
      </c>
      <c r="G61" s="4">
        <f>IF(Inddata!G76="","",Inddata!G76)</f>
        <v>0</v>
      </c>
      <c r="H61" s="4" t="str">
        <f>IF(Inddata!H76&gt;0.5,Inddata!H76,"")</f>
        <v/>
      </c>
      <c r="I61" s="4" t="str">
        <f>IF(Inddata!I76="","",Inddata!I76)</f>
        <v/>
      </c>
      <c r="J61" s="15" t="str">
        <f>IF('Resultat 2005-2012'!$R61="","",IF($M$1=2005,'Resultat 2005-2012'!J61,IF(AND($M$1=2006,Beregningsark!$AQ61="2005-2012"),'Resultat 2005-2012'!J61*SUM($Y$7:$AE$7)/7,IF(AND($M$1=2007,Beregningsark!$AQ61="2005-2012"),'Resultat 2005-2012'!J61*SUM($Z$7:$AE$7)/6,IF(AND($M$1=2008,Beregningsark!$AQ61="2005-2012"),'Resultat 2005-2012'!J61*SUM($AA$7:$AE$7)/5,IF(AND($M$1=2009,Beregningsark!$AQ61="2005-2012"),'Resultat 2005-2012'!J61*SUM($AB$7:$AE$7)/4,IF(AND($M$1=2010,Beregningsark!$AQ61="2005-2012"),'Resultat 2005-2012'!J61*SUM($AC$7:$AE$7)/3,IF(AND($M$1=2011,Beregningsark!$AQ61="2005-2012"),'Resultat 2005-2012'!J61*SUM($AD$7:$AE$7)/2,IF(AND($M$1=2012,Beregningsark!$AQ61="2005-2012"),'Resultat 2005-2012'!J61*$AE$7,IF(AND($M$1=2006,Beregningsark!$AQ61="1999-2012"),'Resultat 2005-2012'!J61*SUM($Y$16:$AE$16)/7,IF(AND($M$1=2007,Beregningsark!$AQ61="1999-2012"),'Resultat 2005-2012'!J61*SUM($Z$16:$AE$16)/6,IF(AND($M$1=2008,Beregningsark!$AQ61="1999-2012"),'Resultat 2005-2012'!J61*SUM($AA$16:$AE$16)/5,IF(AND($M$1=2009,Beregningsark!$AQ61="1999-2012"),'Resultat 2005-2012'!J61*SUM($AB$16:$AE$16)/4,IF(AND($M$1=2010,Beregningsark!$AQ61="1999-2012"),'Resultat 2005-2012'!J61*SUM($AC$16:$AE$16)/3,IF(AND($M$1=2011,Beregningsark!$AQ61="1999-2012"),'Resultat 2005-2012'!J61*SUM($AD$16:$AE$16)/2,IF(AND($M$1=2012,Beregningsark!$AQ61="1999-2012"),'Resultat 2005-2012'!J61*$AE$16,""))))))))))))))))</f>
        <v/>
      </c>
      <c r="K61" s="15" t="str">
        <f>IF('Resultat 2005-2012'!$R61="","",IF($M$1=2005,'Resultat 2005-2012'!K61,IF(AND($M$1=2006,Beregningsark!$AQ61="2005-2012"),'Resultat 2005-2012'!K61*SUM($Y$8:$AE$8)/7,IF(AND($M$1=2007,Beregningsark!$AQ61="2005-2012"),'Resultat 2005-2012'!K61*SUM($Z$8:$AE$8)/6,IF(AND($M$1=2008,Beregningsark!$AQ61="2005-2012"),'Resultat 2005-2012'!K61*SUM($AA$8:$AE$8)/5,IF(AND($M$1=2009,Beregningsark!$AQ61="2005-2012"),'Resultat 2005-2012'!K61*SUM($AB$8:$AE$8)/4,IF(AND($M$1=2010,Beregningsark!$AQ61="2005-2012"),'Resultat 2005-2012'!K61*SUM($AC$8:$AE$8)/3,IF(AND($M$1=2011,Beregningsark!$AQ61="2005-2012"),'Resultat 2005-2012'!K61*SUM($AD$8:$AE$8)/2,IF(AND($M$1=2012,Beregningsark!$AQ61="2005-2012"),'Resultat 2005-2012'!K61*$AE$8,IF(AND($M$1=2006,Beregningsark!$AQ61="1999-2012"),'Resultat 2005-2012'!K61*SUM($Y$17:$AE$17)/7,IF(AND($M$1=2007,Beregningsark!$AQ61="1999-2012"),'Resultat 2005-2012'!K61*SUM($Z$17:$AE$17)/6,IF(AND($M$1=2008,Beregningsark!$AQ61="1999-2012"),'Resultat 2005-2012'!K61*SUM($AA$17:$AE$17)/5,IF(AND($M$1=2009,Beregningsark!$AQ61="1999-2012"),'Resultat 2005-2012'!K61*SUM($AB$17:$AE$17)/4,IF(AND($M$1=2010,Beregningsark!$AQ61="1999-2012"),'Resultat 2005-2012'!K61*SUM($AC$17:$AE$17)/3,IF(AND($M$1=2011,Beregningsark!$AQ61="1999-2012"),'Resultat 2005-2012'!K61*SUM($AD$17:$AE$17)/2,IF(AND($M$1=2012,Beregningsark!$AQ61="1999-2012"),'Resultat 2005-2012'!K61*$AE$17,""))))))))))))))))</f>
        <v/>
      </c>
      <c r="L61" s="15" t="str">
        <f>IF('Resultat 2005-2012'!$R61="","",IF($M$1=2005,'Resultat 2005-2012'!L61,IF(AND($M$1=2006,Beregningsark!$AQ61="2005-2012"),'Resultat 2005-2012'!L61*SUM($Y$9:$AE$9)/7,IF(AND($M$1=2007,Beregningsark!$AQ61="2005-2012"),'Resultat 2005-2012'!L61*SUM($Z$9:$AE$9)/6,IF(AND($M$1=2008,Beregningsark!$AQ61="2005-2012"),'Resultat 2005-2012'!L61*SUM($AA$9:$AE$9)/5,IF(AND($M$1=2009,Beregningsark!$AQ61="2005-2012"),'Resultat 2005-2012'!L61*SUM($AB$9:$AE$9)/4,IF(AND($M$1=2010,Beregningsark!$AQ61="2005-2012"),'Resultat 2005-2012'!L61*SUM($AC$9:$AE$9)/3,IF(AND($M$1=2011,Beregningsark!$AQ61="2005-2012"),'Resultat 2005-2012'!L61*SUM($AD$9:$AE$9)/2,IF(AND($M$1=2012,Beregningsark!$AQ61="2005-2012"),'Resultat 2005-2012'!L61*$AE$9,IF(AND($M$1=2006,Beregningsark!$AQ61="1999-2012"),'Resultat 2005-2012'!L61*SUM($Y$18:$AE$18)/7,IF(AND($M$1=2007,Beregningsark!$AQ61="1999-2012"),'Resultat 2005-2012'!L61*SUM($Z$18:$AE$18)/6,IF(AND($M$1=2008,Beregningsark!$AQ61="1999-2012"),'Resultat 2005-2012'!L61*SUM($AA$18:$AE$18)/5,IF(AND($M$1=2009,Beregningsark!$AQ61="1999-2012"),'Resultat 2005-2012'!L61*SUM($AB$18:$AE$18)/4,IF(AND($M$1=2010,Beregningsark!$AQ61="1999-2012"),'Resultat 2005-2012'!L61*SUM($AC$18:$AE$18)/3,IF(AND($M$1=2011,Beregningsark!$AQ61="1999-2012"),'Resultat 2005-2012'!L61*SUM($AD$18:$AE$18)/2,IF(AND($M$1=2012,Beregningsark!$AQ61="1999-2012"),'Resultat 2005-2012'!L61*$AE$18,""))))))))))))))))</f>
        <v/>
      </c>
      <c r="M61" s="15" t="str">
        <f t="shared" si="0"/>
        <v/>
      </c>
      <c r="N61" s="15" t="str">
        <f>IF('Resultat 2005-2012'!$R61="","",IF($M$1=2005,'Resultat 2005-2012'!N61,IF(AND($M$1=2006,Beregningsark!$AQ61="2005-2012"),'Resultat 2005-2012'!N61*SUM($Y$10:$AE$10)/7,IF(AND($M$1=2007,Beregningsark!$AQ61="2005-2012"),'Resultat 2005-2012'!N61*SUM($Z$10:$AE$10)/6,IF(AND($M$1=2008,Beregningsark!$AQ61="2005-2012"),'Resultat 2005-2012'!N61*SUM($AA$10:$AE$10)/5,IF(AND($M$1=2009,Beregningsark!$AQ61="2005-2012"),'Resultat 2005-2012'!N61*SUM($AB$10:$AE$10)/4,IF(AND($M$1=2010,Beregningsark!$AQ61="2005-2012"),'Resultat 2005-2012'!N61*SUM($AC$10:$AE$10)/3,IF(AND($M$1=2011,Beregningsark!$AQ61="2005-2012"),'Resultat 2005-2012'!N61*SUM($AD$10:$AE$10)/2,IF(AND($M$1=2012,Beregningsark!$AQ61="2005-2012"),'Resultat 2005-2012'!N61*$AE$10,IF(AND($M$1=2006,Beregningsark!$AQ61="1999-2012"),'Resultat 2005-2012'!N61*SUM($Y$16:$AE$16)/7,IF(AND($M$1=2007,Beregningsark!$AQ61="1999-2012"),'Resultat 2005-2012'!N61*SUM($Z$16:$AE$16)/6,IF(AND($M$1=2008,Beregningsark!$AQ61="1999-2012"),'Resultat 2005-2012'!N61*SUM($AA$16:$AE$16)/5,IF(AND($M$1=2009,Beregningsark!$AQ61="1999-2012"),'Resultat 2005-2012'!N61*SUM($AB$16:$AE$16)/4,IF(AND($M$1=2010,Beregningsark!$AQ61="1999-2012"),'Resultat 2005-2012'!N61*SUM($AC$16:$AE$16)/3,IF(AND($M$1=2011,Beregningsark!$AQ61="1999-2012"),'Resultat 2005-2012'!N61*SUM($AD$16:$AE$16)/2,IF(AND($M$1=2012,Beregningsark!$AQ61="1999-2012"),'Resultat 2005-2012'!N61*$AE$16,""))))))))))))))))</f>
        <v/>
      </c>
      <c r="O61" s="15" t="str">
        <f>IF('Resultat 2005-2012'!$R61="","",IF($M$1=2005,'Resultat 2005-2012'!O61,IF(AND($M$1=2006,Beregningsark!$AQ61="2005-2012"),'Resultat 2005-2012'!O61*SUM($Y$10:$AE$10)/7,IF(AND($M$1=2007,Beregningsark!$AQ61="2005-2012"),'Resultat 2005-2012'!O61*SUM($Z$10:$AE$10)/6,IF(AND($M$1=2008,Beregningsark!$AQ61="2005-2012"),'Resultat 2005-2012'!O61*SUM($AA$10:$AE$10)/5,IF(AND($M$1=2009,Beregningsark!$AQ61="2005-2012"),'Resultat 2005-2012'!O61*SUM($AB$10:$AE$10)/4,IF(AND($M$1=2010,Beregningsark!$AQ61="2005-2012"),'Resultat 2005-2012'!O61*SUM($AC$10:$AE$10)/3,IF(AND($M$1=2011,Beregningsark!$AQ61="2005-2012"),'Resultat 2005-2012'!O61*SUM($AD$10:$AE$10)/2,IF(AND($M$1=2012,Beregningsark!$AQ61="2005-2012"),'Resultat 2005-2012'!O61*$AE$10,IF(AND($M$1=2006,Beregningsark!$AQ61="1999-2012"),'Resultat 2005-2012'!O61*SUM($Y$16:$AE$16)/7,IF(AND($M$1=2007,Beregningsark!$AQ61="1999-2012"),'Resultat 2005-2012'!O61*SUM($Z$16:$AE$16)/6,IF(AND($M$1=2008,Beregningsark!$AQ61="1999-2012"),'Resultat 2005-2012'!O61*SUM($AA$16:$AE$16)/5,IF(AND($M$1=2009,Beregningsark!$AQ61="1999-2012"),'Resultat 2005-2012'!O61*SUM($AB$16:$AE$16)/4,IF(AND($M$1=2010,Beregningsark!$AQ61="1999-2012"),'Resultat 2005-2012'!O61*SUM($AC$16:$AE$16)/3,IF(AND($M$1=2011,Beregningsark!$AQ61="1999-2012"),'Resultat 2005-2012'!O61*SUM($AD$16:$AE$16)/2,IF(AND($M$1=2012,Beregningsark!$AQ61="1999-2012"),'Resultat 2005-2012'!O61*$AE$16,""))))))))))))))))</f>
        <v/>
      </c>
      <c r="P61" s="15" t="str">
        <f>IF('Resultat 2005-2012'!$R61="","",IF($M$1=2005,'Resultat 2005-2012'!P61,IF(AND($M$1=2006,Beregningsark!$AQ61="2005-2012"),'Resultat 2005-2012'!P61*SUM($Y$11:$AE$11)/7,IF(AND($M$1=2007,Beregningsark!$AQ61="2005-2012"),'Resultat 2005-2012'!P61*SUM($Z$11:$AE$11)/6,IF(AND($M$1=2008,Beregningsark!$AQ61="2005-2012"),'Resultat 2005-2012'!P61*SUM($AA$11:$AE$11)/5,IF(AND($M$1=2009,Beregningsark!$AQ61="2005-2012"),'Resultat 2005-2012'!P61*SUM($AB$11:$AE$11)/4,IF(AND($M$1=2010,Beregningsark!$AQ61="2005-2012"),'Resultat 2005-2012'!P61*SUM($AC$11:$AE$11)/3,IF(AND($M$1=2011,Beregningsark!$AQ61="2005-2012"),'Resultat 2005-2012'!P61*SUM($AD$11:$AE$11)/2,IF(AND($M$1=2012,Beregningsark!$AQ61="2005-2012"),'Resultat 2005-2012'!P61*$AE$11,IF(AND($M$1=2006,Beregningsark!$AQ61="1999-2012"),'Resultat 2005-2012'!P61*SUM($Y$16:$AE$16)/7,IF(AND($M$1=2007,Beregningsark!$AQ61="1999-2012"),'Resultat 2005-2012'!P61*SUM($Z$16:$AE$16)/6,IF(AND($M$1=2008,Beregningsark!$AQ61="1999-2012"),'Resultat 2005-2012'!P61*SUM($AA$16:$AE$16)/5,IF(AND($M$1=2009,Beregningsark!$AQ61="1999-2012"),'Resultat 2005-2012'!P61*SUM($AB$16:$AE$16)/4,IF(AND($M$1=2010,Beregningsark!$AQ61="1999-2012"),'Resultat 2005-2012'!P61*SUM($AC$16:$AE$16)/3,IF(AND($M$1=2011,Beregningsark!$AQ61="1999-2012"),'Resultat 2005-2012'!P61*SUM($AD$16:$AE$16)/2,IF(AND($M$1=2012,Beregningsark!$AQ61="1999-2012"),'Resultat 2005-2012'!P61*$AE$16,""))))))))))))))))</f>
        <v/>
      </c>
      <c r="Q61" s="15" t="str">
        <f t="shared" si="1"/>
        <v/>
      </c>
      <c r="R61" s="17" t="str">
        <f t="shared" si="2"/>
        <v/>
      </c>
    </row>
    <row r="62" spans="1:18" x14ac:dyDescent="0.25">
      <c r="A62" s="4" t="str">
        <f>IF(Inddata!A77="","",Inddata!A77)</f>
        <v/>
      </c>
      <c r="B62" s="4" t="str">
        <f>IF(Inddata!B77="","",Inddata!B77)</f>
        <v/>
      </c>
      <c r="C62" s="4" t="str">
        <f>IF(Inddata!C77="","",Inddata!C77)</f>
        <v/>
      </c>
      <c r="D62" s="4" t="str">
        <f>IF(Inddata!D77="","",Inddata!D77)</f>
        <v/>
      </c>
      <c r="E62" s="4" t="str">
        <f>IF(Inddata!E77="","",Inddata!E77)</f>
        <v/>
      </c>
      <c r="F62" s="4" t="str">
        <f>IF(Inddata!F77="","",Inddata!F77)</f>
        <v/>
      </c>
      <c r="G62" s="4">
        <f>IF(Inddata!G77="","",Inddata!G77)</f>
        <v>0</v>
      </c>
      <c r="H62" s="4" t="str">
        <f>IF(Inddata!H77&gt;0.5,Inddata!H77,"")</f>
        <v/>
      </c>
      <c r="I62" s="4" t="str">
        <f>IF(Inddata!I77="","",Inddata!I77)</f>
        <v/>
      </c>
      <c r="J62" s="15" t="str">
        <f>IF('Resultat 2005-2012'!$R62="","",IF($M$1=2005,'Resultat 2005-2012'!J62,IF(AND($M$1=2006,Beregningsark!$AQ62="2005-2012"),'Resultat 2005-2012'!J62*SUM($Y$7:$AE$7)/7,IF(AND($M$1=2007,Beregningsark!$AQ62="2005-2012"),'Resultat 2005-2012'!J62*SUM($Z$7:$AE$7)/6,IF(AND($M$1=2008,Beregningsark!$AQ62="2005-2012"),'Resultat 2005-2012'!J62*SUM($AA$7:$AE$7)/5,IF(AND($M$1=2009,Beregningsark!$AQ62="2005-2012"),'Resultat 2005-2012'!J62*SUM($AB$7:$AE$7)/4,IF(AND($M$1=2010,Beregningsark!$AQ62="2005-2012"),'Resultat 2005-2012'!J62*SUM($AC$7:$AE$7)/3,IF(AND($M$1=2011,Beregningsark!$AQ62="2005-2012"),'Resultat 2005-2012'!J62*SUM($AD$7:$AE$7)/2,IF(AND($M$1=2012,Beregningsark!$AQ62="2005-2012"),'Resultat 2005-2012'!J62*$AE$7,IF(AND($M$1=2006,Beregningsark!$AQ62="1999-2012"),'Resultat 2005-2012'!J62*SUM($Y$16:$AE$16)/7,IF(AND($M$1=2007,Beregningsark!$AQ62="1999-2012"),'Resultat 2005-2012'!J62*SUM($Z$16:$AE$16)/6,IF(AND($M$1=2008,Beregningsark!$AQ62="1999-2012"),'Resultat 2005-2012'!J62*SUM($AA$16:$AE$16)/5,IF(AND($M$1=2009,Beregningsark!$AQ62="1999-2012"),'Resultat 2005-2012'!J62*SUM($AB$16:$AE$16)/4,IF(AND($M$1=2010,Beregningsark!$AQ62="1999-2012"),'Resultat 2005-2012'!J62*SUM($AC$16:$AE$16)/3,IF(AND($M$1=2011,Beregningsark!$AQ62="1999-2012"),'Resultat 2005-2012'!J62*SUM($AD$16:$AE$16)/2,IF(AND($M$1=2012,Beregningsark!$AQ62="1999-2012"),'Resultat 2005-2012'!J62*$AE$16,""))))))))))))))))</f>
        <v/>
      </c>
      <c r="K62" s="15" t="str">
        <f>IF('Resultat 2005-2012'!$R62="","",IF($M$1=2005,'Resultat 2005-2012'!K62,IF(AND($M$1=2006,Beregningsark!$AQ62="2005-2012"),'Resultat 2005-2012'!K62*SUM($Y$8:$AE$8)/7,IF(AND($M$1=2007,Beregningsark!$AQ62="2005-2012"),'Resultat 2005-2012'!K62*SUM($Z$8:$AE$8)/6,IF(AND($M$1=2008,Beregningsark!$AQ62="2005-2012"),'Resultat 2005-2012'!K62*SUM($AA$8:$AE$8)/5,IF(AND($M$1=2009,Beregningsark!$AQ62="2005-2012"),'Resultat 2005-2012'!K62*SUM($AB$8:$AE$8)/4,IF(AND($M$1=2010,Beregningsark!$AQ62="2005-2012"),'Resultat 2005-2012'!K62*SUM($AC$8:$AE$8)/3,IF(AND($M$1=2011,Beregningsark!$AQ62="2005-2012"),'Resultat 2005-2012'!K62*SUM($AD$8:$AE$8)/2,IF(AND($M$1=2012,Beregningsark!$AQ62="2005-2012"),'Resultat 2005-2012'!K62*$AE$8,IF(AND($M$1=2006,Beregningsark!$AQ62="1999-2012"),'Resultat 2005-2012'!K62*SUM($Y$17:$AE$17)/7,IF(AND($M$1=2007,Beregningsark!$AQ62="1999-2012"),'Resultat 2005-2012'!K62*SUM($Z$17:$AE$17)/6,IF(AND($M$1=2008,Beregningsark!$AQ62="1999-2012"),'Resultat 2005-2012'!K62*SUM($AA$17:$AE$17)/5,IF(AND($M$1=2009,Beregningsark!$AQ62="1999-2012"),'Resultat 2005-2012'!K62*SUM($AB$17:$AE$17)/4,IF(AND($M$1=2010,Beregningsark!$AQ62="1999-2012"),'Resultat 2005-2012'!K62*SUM($AC$17:$AE$17)/3,IF(AND($M$1=2011,Beregningsark!$AQ62="1999-2012"),'Resultat 2005-2012'!K62*SUM($AD$17:$AE$17)/2,IF(AND($M$1=2012,Beregningsark!$AQ62="1999-2012"),'Resultat 2005-2012'!K62*$AE$17,""))))))))))))))))</f>
        <v/>
      </c>
      <c r="L62" s="15" t="str">
        <f>IF('Resultat 2005-2012'!$R62="","",IF($M$1=2005,'Resultat 2005-2012'!L62,IF(AND($M$1=2006,Beregningsark!$AQ62="2005-2012"),'Resultat 2005-2012'!L62*SUM($Y$9:$AE$9)/7,IF(AND($M$1=2007,Beregningsark!$AQ62="2005-2012"),'Resultat 2005-2012'!L62*SUM($Z$9:$AE$9)/6,IF(AND($M$1=2008,Beregningsark!$AQ62="2005-2012"),'Resultat 2005-2012'!L62*SUM($AA$9:$AE$9)/5,IF(AND($M$1=2009,Beregningsark!$AQ62="2005-2012"),'Resultat 2005-2012'!L62*SUM($AB$9:$AE$9)/4,IF(AND($M$1=2010,Beregningsark!$AQ62="2005-2012"),'Resultat 2005-2012'!L62*SUM($AC$9:$AE$9)/3,IF(AND($M$1=2011,Beregningsark!$AQ62="2005-2012"),'Resultat 2005-2012'!L62*SUM($AD$9:$AE$9)/2,IF(AND($M$1=2012,Beregningsark!$AQ62="2005-2012"),'Resultat 2005-2012'!L62*$AE$9,IF(AND($M$1=2006,Beregningsark!$AQ62="1999-2012"),'Resultat 2005-2012'!L62*SUM($Y$18:$AE$18)/7,IF(AND($M$1=2007,Beregningsark!$AQ62="1999-2012"),'Resultat 2005-2012'!L62*SUM($Z$18:$AE$18)/6,IF(AND($M$1=2008,Beregningsark!$AQ62="1999-2012"),'Resultat 2005-2012'!L62*SUM($AA$18:$AE$18)/5,IF(AND($M$1=2009,Beregningsark!$AQ62="1999-2012"),'Resultat 2005-2012'!L62*SUM($AB$18:$AE$18)/4,IF(AND($M$1=2010,Beregningsark!$AQ62="1999-2012"),'Resultat 2005-2012'!L62*SUM($AC$18:$AE$18)/3,IF(AND($M$1=2011,Beregningsark!$AQ62="1999-2012"),'Resultat 2005-2012'!L62*SUM($AD$18:$AE$18)/2,IF(AND($M$1=2012,Beregningsark!$AQ62="1999-2012"),'Resultat 2005-2012'!L62*$AE$18,""))))))))))))))))</f>
        <v/>
      </c>
      <c r="M62" s="15" t="str">
        <f t="shared" si="0"/>
        <v/>
      </c>
      <c r="N62" s="15" t="str">
        <f>IF('Resultat 2005-2012'!$R62="","",IF($M$1=2005,'Resultat 2005-2012'!N62,IF(AND($M$1=2006,Beregningsark!$AQ62="2005-2012"),'Resultat 2005-2012'!N62*SUM($Y$10:$AE$10)/7,IF(AND($M$1=2007,Beregningsark!$AQ62="2005-2012"),'Resultat 2005-2012'!N62*SUM($Z$10:$AE$10)/6,IF(AND($M$1=2008,Beregningsark!$AQ62="2005-2012"),'Resultat 2005-2012'!N62*SUM($AA$10:$AE$10)/5,IF(AND($M$1=2009,Beregningsark!$AQ62="2005-2012"),'Resultat 2005-2012'!N62*SUM($AB$10:$AE$10)/4,IF(AND($M$1=2010,Beregningsark!$AQ62="2005-2012"),'Resultat 2005-2012'!N62*SUM($AC$10:$AE$10)/3,IF(AND($M$1=2011,Beregningsark!$AQ62="2005-2012"),'Resultat 2005-2012'!N62*SUM($AD$10:$AE$10)/2,IF(AND($M$1=2012,Beregningsark!$AQ62="2005-2012"),'Resultat 2005-2012'!N62*$AE$10,IF(AND($M$1=2006,Beregningsark!$AQ62="1999-2012"),'Resultat 2005-2012'!N62*SUM($Y$16:$AE$16)/7,IF(AND($M$1=2007,Beregningsark!$AQ62="1999-2012"),'Resultat 2005-2012'!N62*SUM($Z$16:$AE$16)/6,IF(AND($M$1=2008,Beregningsark!$AQ62="1999-2012"),'Resultat 2005-2012'!N62*SUM($AA$16:$AE$16)/5,IF(AND($M$1=2009,Beregningsark!$AQ62="1999-2012"),'Resultat 2005-2012'!N62*SUM($AB$16:$AE$16)/4,IF(AND($M$1=2010,Beregningsark!$AQ62="1999-2012"),'Resultat 2005-2012'!N62*SUM($AC$16:$AE$16)/3,IF(AND($M$1=2011,Beregningsark!$AQ62="1999-2012"),'Resultat 2005-2012'!N62*SUM($AD$16:$AE$16)/2,IF(AND($M$1=2012,Beregningsark!$AQ62="1999-2012"),'Resultat 2005-2012'!N62*$AE$16,""))))))))))))))))</f>
        <v/>
      </c>
      <c r="O62" s="15" t="str">
        <f>IF('Resultat 2005-2012'!$R62="","",IF($M$1=2005,'Resultat 2005-2012'!O62,IF(AND($M$1=2006,Beregningsark!$AQ62="2005-2012"),'Resultat 2005-2012'!O62*SUM($Y$10:$AE$10)/7,IF(AND($M$1=2007,Beregningsark!$AQ62="2005-2012"),'Resultat 2005-2012'!O62*SUM($Z$10:$AE$10)/6,IF(AND($M$1=2008,Beregningsark!$AQ62="2005-2012"),'Resultat 2005-2012'!O62*SUM($AA$10:$AE$10)/5,IF(AND($M$1=2009,Beregningsark!$AQ62="2005-2012"),'Resultat 2005-2012'!O62*SUM($AB$10:$AE$10)/4,IF(AND($M$1=2010,Beregningsark!$AQ62="2005-2012"),'Resultat 2005-2012'!O62*SUM($AC$10:$AE$10)/3,IF(AND($M$1=2011,Beregningsark!$AQ62="2005-2012"),'Resultat 2005-2012'!O62*SUM($AD$10:$AE$10)/2,IF(AND($M$1=2012,Beregningsark!$AQ62="2005-2012"),'Resultat 2005-2012'!O62*$AE$10,IF(AND($M$1=2006,Beregningsark!$AQ62="1999-2012"),'Resultat 2005-2012'!O62*SUM($Y$16:$AE$16)/7,IF(AND($M$1=2007,Beregningsark!$AQ62="1999-2012"),'Resultat 2005-2012'!O62*SUM($Z$16:$AE$16)/6,IF(AND($M$1=2008,Beregningsark!$AQ62="1999-2012"),'Resultat 2005-2012'!O62*SUM($AA$16:$AE$16)/5,IF(AND($M$1=2009,Beregningsark!$AQ62="1999-2012"),'Resultat 2005-2012'!O62*SUM($AB$16:$AE$16)/4,IF(AND($M$1=2010,Beregningsark!$AQ62="1999-2012"),'Resultat 2005-2012'!O62*SUM($AC$16:$AE$16)/3,IF(AND($M$1=2011,Beregningsark!$AQ62="1999-2012"),'Resultat 2005-2012'!O62*SUM($AD$16:$AE$16)/2,IF(AND($M$1=2012,Beregningsark!$AQ62="1999-2012"),'Resultat 2005-2012'!O62*$AE$16,""))))))))))))))))</f>
        <v/>
      </c>
      <c r="P62" s="15" t="str">
        <f>IF('Resultat 2005-2012'!$R62="","",IF($M$1=2005,'Resultat 2005-2012'!P62,IF(AND($M$1=2006,Beregningsark!$AQ62="2005-2012"),'Resultat 2005-2012'!P62*SUM($Y$11:$AE$11)/7,IF(AND($M$1=2007,Beregningsark!$AQ62="2005-2012"),'Resultat 2005-2012'!P62*SUM($Z$11:$AE$11)/6,IF(AND($M$1=2008,Beregningsark!$AQ62="2005-2012"),'Resultat 2005-2012'!P62*SUM($AA$11:$AE$11)/5,IF(AND($M$1=2009,Beregningsark!$AQ62="2005-2012"),'Resultat 2005-2012'!P62*SUM($AB$11:$AE$11)/4,IF(AND($M$1=2010,Beregningsark!$AQ62="2005-2012"),'Resultat 2005-2012'!P62*SUM($AC$11:$AE$11)/3,IF(AND($M$1=2011,Beregningsark!$AQ62="2005-2012"),'Resultat 2005-2012'!P62*SUM($AD$11:$AE$11)/2,IF(AND($M$1=2012,Beregningsark!$AQ62="2005-2012"),'Resultat 2005-2012'!P62*$AE$11,IF(AND($M$1=2006,Beregningsark!$AQ62="1999-2012"),'Resultat 2005-2012'!P62*SUM($Y$16:$AE$16)/7,IF(AND($M$1=2007,Beregningsark!$AQ62="1999-2012"),'Resultat 2005-2012'!P62*SUM($Z$16:$AE$16)/6,IF(AND($M$1=2008,Beregningsark!$AQ62="1999-2012"),'Resultat 2005-2012'!P62*SUM($AA$16:$AE$16)/5,IF(AND($M$1=2009,Beregningsark!$AQ62="1999-2012"),'Resultat 2005-2012'!P62*SUM($AB$16:$AE$16)/4,IF(AND($M$1=2010,Beregningsark!$AQ62="1999-2012"),'Resultat 2005-2012'!P62*SUM($AC$16:$AE$16)/3,IF(AND($M$1=2011,Beregningsark!$AQ62="1999-2012"),'Resultat 2005-2012'!P62*SUM($AD$16:$AE$16)/2,IF(AND($M$1=2012,Beregningsark!$AQ62="1999-2012"),'Resultat 2005-2012'!P62*$AE$16,""))))))))))))))))</f>
        <v/>
      </c>
      <c r="Q62" s="15" t="str">
        <f t="shared" si="1"/>
        <v/>
      </c>
      <c r="R62" s="17" t="str">
        <f t="shared" si="2"/>
        <v/>
      </c>
    </row>
    <row r="63" spans="1:18" x14ac:dyDescent="0.25">
      <c r="A63" s="4" t="str">
        <f>IF(Inddata!A78="","",Inddata!A78)</f>
        <v/>
      </c>
      <c r="B63" s="4" t="str">
        <f>IF(Inddata!B78="","",Inddata!B78)</f>
        <v/>
      </c>
      <c r="C63" s="4" t="str">
        <f>IF(Inddata!C78="","",Inddata!C78)</f>
        <v/>
      </c>
      <c r="D63" s="4" t="str">
        <f>IF(Inddata!D78="","",Inddata!D78)</f>
        <v/>
      </c>
      <c r="E63" s="4" t="str">
        <f>IF(Inddata!E78="","",Inddata!E78)</f>
        <v/>
      </c>
      <c r="F63" s="4" t="str">
        <f>IF(Inddata!F78="","",Inddata!F78)</f>
        <v/>
      </c>
      <c r="G63" s="4">
        <f>IF(Inddata!G78="","",Inddata!G78)</f>
        <v>0</v>
      </c>
      <c r="H63" s="4" t="str">
        <f>IF(Inddata!H78&gt;0.5,Inddata!H78,"")</f>
        <v/>
      </c>
      <c r="I63" s="4" t="str">
        <f>IF(Inddata!I78="","",Inddata!I78)</f>
        <v/>
      </c>
      <c r="J63" s="15" t="str">
        <f>IF('Resultat 2005-2012'!$R63="","",IF($M$1=2005,'Resultat 2005-2012'!J63,IF(AND($M$1=2006,Beregningsark!$AQ63="2005-2012"),'Resultat 2005-2012'!J63*SUM($Y$7:$AE$7)/7,IF(AND($M$1=2007,Beregningsark!$AQ63="2005-2012"),'Resultat 2005-2012'!J63*SUM($Z$7:$AE$7)/6,IF(AND($M$1=2008,Beregningsark!$AQ63="2005-2012"),'Resultat 2005-2012'!J63*SUM($AA$7:$AE$7)/5,IF(AND($M$1=2009,Beregningsark!$AQ63="2005-2012"),'Resultat 2005-2012'!J63*SUM($AB$7:$AE$7)/4,IF(AND($M$1=2010,Beregningsark!$AQ63="2005-2012"),'Resultat 2005-2012'!J63*SUM($AC$7:$AE$7)/3,IF(AND($M$1=2011,Beregningsark!$AQ63="2005-2012"),'Resultat 2005-2012'!J63*SUM($AD$7:$AE$7)/2,IF(AND($M$1=2012,Beregningsark!$AQ63="2005-2012"),'Resultat 2005-2012'!J63*$AE$7,IF(AND($M$1=2006,Beregningsark!$AQ63="1999-2012"),'Resultat 2005-2012'!J63*SUM($Y$16:$AE$16)/7,IF(AND($M$1=2007,Beregningsark!$AQ63="1999-2012"),'Resultat 2005-2012'!J63*SUM($Z$16:$AE$16)/6,IF(AND($M$1=2008,Beregningsark!$AQ63="1999-2012"),'Resultat 2005-2012'!J63*SUM($AA$16:$AE$16)/5,IF(AND($M$1=2009,Beregningsark!$AQ63="1999-2012"),'Resultat 2005-2012'!J63*SUM($AB$16:$AE$16)/4,IF(AND($M$1=2010,Beregningsark!$AQ63="1999-2012"),'Resultat 2005-2012'!J63*SUM($AC$16:$AE$16)/3,IF(AND($M$1=2011,Beregningsark!$AQ63="1999-2012"),'Resultat 2005-2012'!J63*SUM($AD$16:$AE$16)/2,IF(AND($M$1=2012,Beregningsark!$AQ63="1999-2012"),'Resultat 2005-2012'!J63*$AE$16,""))))))))))))))))</f>
        <v/>
      </c>
      <c r="K63" s="15" t="str">
        <f>IF('Resultat 2005-2012'!$R63="","",IF($M$1=2005,'Resultat 2005-2012'!K63,IF(AND($M$1=2006,Beregningsark!$AQ63="2005-2012"),'Resultat 2005-2012'!K63*SUM($Y$8:$AE$8)/7,IF(AND($M$1=2007,Beregningsark!$AQ63="2005-2012"),'Resultat 2005-2012'!K63*SUM($Z$8:$AE$8)/6,IF(AND($M$1=2008,Beregningsark!$AQ63="2005-2012"),'Resultat 2005-2012'!K63*SUM($AA$8:$AE$8)/5,IF(AND($M$1=2009,Beregningsark!$AQ63="2005-2012"),'Resultat 2005-2012'!K63*SUM($AB$8:$AE$8)/4,IF(AND($M$1=2010,Beregningsark!$AQ63="2005-2012"),'Resultat 2005-2012'!K63*SUM($AC$8:$AE$8)/3,IF(AND($M$1=2011,Beregningsark!$AQ63="2005-2012"),'Resultat 2005-2012'!K63*SUM($AD$8:$AE$8)/2,IF(AND($M$1=2012,Beregningsark!$AQ63="2005-2012"),'Resultat 2005-2012'!K63*$AE$8,IF(AND($M$1=2006,Beregningsark!$AQ63="1999-2012"),'Resultat 2005-2012'!K63*SUM($Y$17:$AE$17)/7,IF(AND($M$1=2007,Beregningsark!$AQ63="1999-2012"),'Resultat 2005-2012'!K63*SUM($Z$17:$AE$17)/6,IF(AND($M$1=2008,Beregningsark!$AQ63="1999-2012"),'Resultat 2005-2012'!K63*SUM($AA$17:$AE$17)/5,IF(AND($M$1=2009,Beregningsark!$AQ63="1999-2012"),'Resultat 2005-2012'!K63*SUM($AB$17:$AE$17)/4,IF(AND($M$1=2010,Beregningsark!$AQ63="1999-2012"),'Resultat 2005-2012'!K63*SUM($AC$17:$AE$17)/3,IF(AND($M$1=2011,Beregningsark!$AQ63="1999-2012"),'Resultat 2005-2012'!K63*SUM($AD$17:$AE$17)/2,IF(AND($M$1=2012,Beregningsark!$AQ63="1999-2012"),'Resultat 2005-2012'!K63*$AE$17,""))))))))))))))))</f>
        <v/>
      </c>
      <c r="L63" s="15" t="str">
        <f>IF('Resultat 2005-2012'!$R63="","",IF($M$1=2005,'Resultat 2005-2012'!L63,IF(AND($M$1=2006,Beregningsark!$AQ63="2005-2012"),'Resultat 2005-2012'!L63*SUM($Y$9:$AE$9)/7,IF(AND($M$1=2007,Beregningsark!$AQ63="2005-2012"),'Resultat 2005-2012'!L63*SUM($Z$9:$AE$9)/6,IF(AND($M$1=2008,Beregningsark!$AQ63="2005-2012"),'Resultat 2005-2012'!L63*SUM($AA$9:$AE$9)/5,IF(AND($M$1=2009,Beregningsark!$AQ63="2005-2012"),'Resultat 2005-2012'!L63*SUM($AB$9:$AE$9)/4,IF(AND($M$1=2010,Beregningsark!$AQ63="2005-2012"),'Resultat 2005-2012'!L63*SUM($AC$9:$AE$9)/3,IF(AND($M$1=2011,Beregningsark!$AQ63="2005-2012"),'Resultat 2005-2012'!L63*SUM($AD$9:$AE$9)/2,IF(AND($M$1=2012,Beregningsark!$AQ63="2005-2012"),'Resultat 2005-2012'!L63*$AE$9,IF(AND($M$1=2006,Beregningsark!$AQ63="1999-2012"),'Resultat 2005-2012'!L63*SUM($Y$18:$AE$18)/7,IF(AND($M$1=2007,Beregningsark!$AQ63="1999-2012"),'Resultat 2005-2012'!L63*SUM($Z$18:$AE$18)/6,IF(AND($M$1=2008,Beregningsark!$AQ63="1999-2012"),'Resultat 2005-2012'!L63*SUM($AA$18:$AE$18)/5,IF(AND($M$1=2009,Beregningsark!$AQ63="1999-2012"),'Resultat 2005-2012'!L63*SUM($AB$18:$AE$18)/4,IF(AND($M$1=2010,Beregningsark!$AQ63="1999-2012"),'Resultat 2005-2012'!L63*SUM($AC$18:$AE$18)/3,IF(AND($M$1=2011,Beregningsark!$AQ63="1999-2012"),'Resultat 2005-2012'!L63*SUM($AD$18:$AE$18)/2,IF(AND($M$1=2012,Beregningsark!$AQ63="1999-2012"),'Resultat 2005-2012'!L63*$AE$18,""))))))))))))))))</f>
        <v/>
      </c>
      <c r="M63" s="15" t="str">
        <f t="shared" si="0"/>
        <v/>
      </c>
      <c r="N63" s="15" t="str">
        <f>IF('Resultat 2005-2012'!$R63="","",IF($M$1=2005,'Resultat 2005-2012'!N63,IF(AND($M$1=2006,Beregningsark!$AQ63="2005-2012"),'Resultat 2005-2012'!N63*SUM($Y$10:$AE$10)/7,IF(AND($M$1=2007,Beregningsark!$AQ63="2005-2012"),'Resultat 2005-2012'!N63*SUM($Z$10:$AE$10)/6,IF(AND($M$1=2008,Beregningsark!$AQ63="2005-2012"),'Resultat 2005-2012'!N63*SUM($AA$10:$AE$10)/5,IF(AND($M$1=2009,Beregningsark!$AQ63="2005-2012"),'Resultat 2005-2012'!N63*SUM($AB$10:$AE$10)/4,IF(AND($M$1=2010,Beregningsark!$AQ63="2005-2012"),'Resultat 2005-2012'!N63*SUM($AC$10:$AE$10)/3,IF(AND($M$1=2011,Beregningsark!$AQ63="2005-2012"),'Resultat 2005-2012'!N63*SUM($AD$10:$AE$10)/2,IF(AND($M$1=2012,Beregningsark!$AQ63="2005-2012"),'Resultat 2005-2012'!N63*$AE$10,IF(AND($M$1=2006,Beregningsark!$AQ63="1999-2012"),'Resultat 2005-2012'!N63*SUM($Y$16:$AE$16)/7,IF(AND($M$1=2007,Beregningsark!$AQ63="1999-2012"),'Resultat 2005-2012'!N63*SUM($Z$16:$AE$16)/6,IF(AND($M$1=2008,Beregningsark!$AQ63="1999-2012"),'Resultat 2005-2012'!N63*SUM($AA$16:$AE$16)/5,IF(AND($M$1=2009,Beregningsark!$AQ63="1999-2012"),'Resultat 2005-2012'!N63*SUM($AB$16:$AE$16)/4,IF(AND($M$1=2010,Beregningsark!$AQ63="1999-2012"),'Resultat 2005-2012'!N63*SUM($AC$16:$AE$16)/3,IF(AND($M$1=2011,Beregningsark!$AQ63="1999-2012"),'Resultat 2005-2012'!N63*SUM($AD$16:$AE$16)/2,IF(AND($M$1=2012,Beregningsark!$AQ63="1999-2012"),'Resultat 2005-2012'!N63*$AE$16,""))))))))))))))))</f>
        <v/>
      </c>
      <c r="O63" s="15" t="str">
        <f>IF('Resultat 2005-2012'!$R63="","",IF($M$1=2005,'Resultat 2005-2012'!O63,IF(AND($M$1=2006,Beregningsark!$AQ63="2005-2012"),'Resultat 2005-2012'!O63*SUM($Y$10:$AE$10)/7,IF(AND($M$1=2007,Beregningsark!$AQ63="2005-2012"),'Resultat 2005-2012'!O63*SUM($Z$10:$AE$10)/6,IF(AND($M$1=2008,Beregningsark!$AQ63="2005-2012"),'Resultat 2005-2012'!O63*SUM($AA$10:$AE$10)/5,IF(AND($M$1=2009,Beregningsark!$AQ63="2005-2012"),'Resultat 2005-2012'!O63*SUM($AB$10:$AE$10)/4,IF(AND($M$1=2010,Beregningsark!$AQ63="2005-2012"),'Resultat 2005-2012'!O63*SUM($AC$10:$AE$10)/3,IF(AND($M$1=2011,Beregningsark!$AQ63="2005-2012"),'Resultat 2005-2012'!O63*SUM($AD$10:$AE$10)/2,IF(AND($M$1=2012,Beregningsark!$AQ63="2005-2012"),'Resultat 2005-2012'!O63*$AE$10,IF(AND($M$1=2006,Beregningsark!$AQ63="1999-2012"),'Resultat 2005-2012'!O63*SUM($Y$16:$AE$16)/7,IF(AND($M$1=2007,Beregningsark!$AQ63="1999-2012"),'Resultat 2005-2012'!O63*SUM($Z$16:$AE$16)/6,IF(AND($M$1=2008,Beregningsark!$AQ63="1999-2012"),'Resultat 2005-2012'!O63*SUM($AA$16:$AE$16)/5,IF(AND($M$1=2009,Beregningsark!$AQ63="1999-2012"),'Resultat 2005-2012'!O63*SUM($AB$16:$AE$16)/4,IF(AND($M$1=2010,Beregningsark!$AQ63="1999-2012"),'Resultat 2005-2012'!O63*SUM($AC$16:$AE$16)/3,IF(AND($M$1=2011,Beregningsark!$AQ63="1999-2012"),'Resultat 2005-2012'!O63*SUM($AD$16:$AE$16)/2,IF(AND($M$1=2012,Beregningsark!$AQ63="1999-2012"),'Resultat 2005-2012'!O63*$AE$16,""))))))))))))))))</f>
        <v/>
      </c>
      <c r="P63" s="15" t="str">
        <f>IF('Resultat 2005-2012'!$R63="","",IF($M$1=2005,'Resultat 2005-2012'!P63,IF(AND($M$1=2006,Beregningsark!$AQ63="2005-2012"),'Resultat 2005-2012'!P63*SUM($Y$11:$AE$11)/7,IF(AND($M$1=2007,Beregningsark!$AQ63="2005-2012"),'Resultat 2005-2012'!P63*SUM($Z$11:$AE$11)/6,IF(AND($M$1=2008,Beregningsark!$AQ63="2005-2012"),'Resultat 2005-2012'!P63*SUM($AA$11:$AE$11)/5,IF(AND($M$1=2009,Beregningsark!$AQ63="2005-2012"),'Resultat 2005-2012'!P63*SUM($AB$11:$AE$11)/4,IF(AND($M$1=2010,Beregningsark!$AQ63="2005-2012"),'Resultat 2005-2012'!P63*SUM($AC$11:$AE$11)/3,IF(AND($M$1=2011,Beregningsark!$AQ63="2005-2012"),'Resultat 2005-2012'!P63*SUM($AD$11:$AE$11)/2,IF(AND($M$1=2012,Beregningsark!$AQ63="2005-2012"),'Resultat 2005-2012'!P63*$AE$11,IF(AND($M$1=2006,Beregningsark!$AQ63="1999-2012"),'Resultat 2005-2012'!P63*SUM($Y$16:$AE$16)/7,IF(AND($M$1=2007,Beregningsark!$AQ63="1999-2012"),'Resultat 2005-2012'!P63*SUM($Z$16:$AE$16)/6,IF(AND($M$1=2008,Beregningsark!$AQ63="1999-2012"),'Resultat 2005-2012'!P63*SUM($AA$16:$AE$16)/5,IF(AND($M$1=2009,Beregningsark!$AQ63="1999-2012"),'Resultat 2005-2012'!P63*SUM($AB$16:$AE$16)/4,IF(AND($M$1=2010,Beregningsark!$AQ63="1999-2012"),'Resultat 2005-2012'!P63*SUM($AC$16:$AE$16)/3,IF(AND($M$1=2011,Beregningsark!$AQ63="1999-2012"),'Resultat 2005-2012'!P63*SUM($AD$16:$AE$16)/2,IF(AND($M$1=2012,Beregningsark!$AQ63="1999-2012"),'Resultat 2005-2012'!P63*$AE$16,""))))))))))))))))</f>
        <v/>
      </c>
      <c r="Q63" s="15" t="str">
        <f t="shared" si="1"/>
        <v/>
      </c>
      <c r="R63" s="17" t="str">
        <f t="shared" si="2"/>
        <v/>
      </c>
    </row>
    <row r="64" spans="1:18" x14ac:dyDescent="0.25">
      <c r="A64" s="4" t="str">
        <f>IF(Inddata!A79="","",Inddata!A79)</f>
        <v/>
      </c>
      <c r="B64" s="4" t="str">
        <f>IF(Inddata!B79="","",Inddata!B79)</f>
        <v/>
      </c>
      <c r="C64" s="4" t="str">
        <f>IF(Inddata!C79="","",Inddata!C79)</f>
        <v/>
      </c>
      <c r="D64" s="4" t="str">
        <f>IF(Inddata!D79="","",Inddata!D79)</f>
        <v/>
      </c>
      <c r="E64" s="4" t="str">
        <f>IF(Inddata!E79="","",Inddata!E79)</f>
        <v/>
      </c>
      <c r="F64" s="4" t="str">
        <f>IF(Inddata!F79="","",Inddata!F79)</f>
        <v/>
      </c>
      <c r="G64" s="4">
        <f>IF(Inddata!G79="","",Inddata!G79)</f>
        <v>0</v>
      </c>
      <c r="H64" s="4" t="str">
        <f>IF(Inddata!H79&gt;0.5,Inddata!H79,"")</f>
        <v/>
      </c>
      <c r="I64" s="4" t="str">
        <f>IF(Inddata!I79="","",Inddata!I79)</f>
        <v/>
      </c>
      <c r="J64" s="15" t="str">
        <f>IF('Resultat 2005-2012'!$R64="","",IF($M$1=2005,'Resultat 2005-2012'!J64,IF(AND($M$1=2006,Beregningsark!$AQ64="2005-2012"),'Resultat 2005-2012'!J64*SUM($Y$7:$AE$7)/7,IF(AND($M$1=2007,Beregningsark!$AQ64="2005-2012"),'Resultat 2005-2012'!J64*SUM($Z$7:$AE$7)/6,IF(AND($M$1=2008,Beregningsark!$AQ64="2005-2012"),'Resultat 2005-2012'!J64*SUM($AA$7:$AE$7)/5,IF(AND($M$1=2009,Beregningsark!$AQ64="2005-2012"),'Resultat 2005-2012'!J64*SUM($AB$7:$AE$7)/4,IF(AND($M$1=2010,Beregningsark!$AQ64="2005-2012"),'Resultat 2005-2012'!J64*SUM($AC$7:$AE$7)/3,IF(AND($M$1=2011,Beregningsark!$AQ64="2005-2012"),'Resultat 2005-2012'!J64*SUM($AD$7:$AE$7)/2,IF(AND($M$1=2012,Beregningsark!$AQ64="2005-2012"),'Resultat 2005-2012'!J64*$AE$7,IF(AND($M$1=2006,Beregningsark!$AQ64="1999-2012"),'Resultat 2005-2012'!J64*SUM($Y$16:$AE$16)/7,IF(AND($M$1=2007,Beregningsark!$AQ64="1999-2012"),'Resultat 2005-2012'!J64*SUM($Z$16:$AE$16)/6,IF(AND($M$1=2008,Beregningsark!$AQ64="1999-2012"),'Resultat 2005-2012'!J64*SUM($AA$16:$AE$16)/5,IF(AND($M$1=2009,Beregningsark!$AQ64="1999-2012"),'Resultat 2005-2012'!J64*SUM($AB$16:$AE$16)/4,IF(AND($M$1=2010,Beregningsark!$AQ64="1999-2012"),'Resultat 2005-2012'!J64*SUM($AC$16:$AE$16)/3,IF(AND($M$1=2011,Beregningsark!$AQ64="1999-2012"),'Resultat 2005-2012'!J64*SUM($AD$16:$AE$16)/2,IF(AND($M$1=2012,Beregningsark!$AQ64="1999-2012"),'Resultat 2005-2012'!J64*$AE$16,""))))))))))))))))</f>
        <v/>
      </c>
      <c r="K64" s="15" t="str">
        <f>IF('Resultat 2005-2012'!$R64="","",IF($M$1=2005,'Resultat 2005-2012'!K64,IF(AND($M$1=2006,Beregningsark!$AQ64="2005-2012"),'Resultat 2005-2012'!K64*SUM($Y$8:$AE$8)/7,IF(AND($M$1=2007,Beregningsark!$AQ64="2005-2012"),'Resultat 2005-2012'!K64*SUM($Z$8:$AE$8)/6,IF(AND($M$1=2008,Beregningsark!$AQ64="2005-2012"),'Resultat 2005-2012'!K64*SUM($AA$8:$AE$8)/5,IF(AND($M$1=2009,Beregningsark!$AQ64="2005-2012"),'Resultat 2005-2012'!K64*SUM($AB$8:$AE$8)/4,IF(AND($M$1=2010,Beregningsark!$AQ64="2005-2012"),'Resultat 2005-2012'!K64*SUM($AC$8:$AE$8)/3,IF(AND($M$1=2011,Beregningsark!$AQ64="2005-2012"),'Resultat 2005-2012'!K64*SUM($AD$8:$AE$8)/2,IF(AND($M$1=2012,Beregningsark!$AQ64="2005-2012"),'Resultat 2005-2012'!K64*$AE$8,IF(AND($M$1=2006,Beregningsark!$AQ64="1999-2012"),'Resultat 2005-2012'!K64*SUM($Y$17:$AE$17)/7,IF(AND($M$1=2007,Beregningsark!$AQ64="1999-2012"),'Resultat 2005-2012'!K64*SUM($Z$17:$AE$17)/6,IF(AND($M$1=2008,Beregningsark!$AQ64="1999-2012"),'Resultat 2005-2012'!K64*SUM($AA$17:$AE$17)/5,IF(AND($M$1=2009,Beregningsark!$AQ64="1999-2012"),'Resultat 2005-2012'!K64*SUM($AB$17:$AE$17)/4,IF(AND($M$1=2010,Beregningsark!$AQ64="1999-2012"),'Resultat 2005-2012'!K64*SUM($AC$17:$AE$17)/3,IF(AND($M$1=2011,Beregningsark!$AQ64="1999-2012"),'Resultat 2005-2012'!K64*SUM($AD$17:$AE$17)/2,IF(AND($M$1=2012,Beregningsark!$AQ64="1999-2012"),'Resultat 2005-2012'!K64*$AE$17,""))))))))))))))))</f>
        <v/>
      </c>
      <c r="L64" s="15" t="str">
        <f>IF('Resultat 2005-2012'!$R64="","",IF($M$1=2005,'Resultat 2005-2012'!L64,IF(AND($M$1=2006,Beregningsark!$AQ64="2005-2012"),'Resultat 2005-2012'!L64*SUM($Y$9:$AE$9)/7,IF(AND($M$1=2007,Beregningsark!$AQ64="2005-2012"),'Resultat 2005-2012'!L64*SUM($Z$9:$AE$9)/6,IF(AND($M$1=2008,Beregningsark!$AQ64="2005-2012"),'Resultat 2005-2012'!L64*SUM($AA$9:$AE$9)/5,IF(AND($M$1=2009,Beregningsark!$AQ64="2005-2012"),'Resultat 2005-2012'!L64*SUM($AB$9:$AE$9)/4,IF(AND($M$1=2010,Beregningsark!$AQ64="2005-2012"),'Resultat 2005-2012'!L64*SUM($AC$9:$AE$9)/3,IF(AND($M$1=2011,Beregningsark!$AQ64="2005-2012"),'Resultat 2005-2012'!L64*SUM($AD$9:$AE$9)/2,IF(AND($M$1=2012,Beregningsark!$AQ64="2005-2012"),'Resultat 2005-2012'!L64*$AE$9,IF(AND($M$1=2006,Beregningsark!$AQ64="1999-2012"),'Resultat 2005-2012'!L64*SUM($Y$18:$AE$18)/7,IF(AND($M$1=2007,Beregningsark!$AQ64="1999-2012"),'Resultat 2005-2012'!L64*SUM($Z$18:$AE$18)/6,IF(AND($M$1=2008,Beregningsark!$AQ64="1999-2012"),'Resultat 2005-2012'!L64*SUM($AA$18:$AE$18)/5,IF(AND($M$1=2009,Beregningsark!$AQ64="1999-2012"),'Resultat 2005-2012'!L64*SUM($AB$18:$AE$18)/4,IF(AND($M$1=2010,Beregningsark!$AQ64="1999-2012"),'Resultat 2005-2012'!L64*SUM($AC$18:$AE$18)/3,IF(AND($M$1=2011,Beregningsark!$AQ64="1999-2012"),'Resultat 2005-2012'!L64*SUM($AD$18:$AE$18)/2,IF(AND($M$1=2012,Beregningsark!$AQ64="1999-2012"),'Resultat 2005-2012'!L64*$AE$18,""))))))))))))))))</f>
        <v/>
      </c>
      <c r="M64" s="15" t="str">
        <f t="shared" si="0"/>
        <v/>
      </c>
      <c r="N64" s="15" t="str">
        <f>IF('Resultat 2005-2012'!$R64="","",IF($M$1=2005,'Resultat 2005-2012'!N64,IF(AND($M$1=2006,Beregningsark!$AQ64="2005-2012"),'Resultat 2005-2012'!N64*SUM($Y$10:$AE$10)/7,IF(AND($M$1=2007,Beregningsark!$AQ64="2005-2012"),'Resultat 2005-2012'!N64*SUM($Z$10:$AE$10)/6,IF(AND($M$1=2008,Beregningsark!$AQ64="2005-2012"),'Resultat 2005-2012'!N64*SUM($AA$10:$AE$10)/5,IF(AND($M$1=2009,Beregningsark!$AQ64="2005-2012"),'Resultat 2005-2012'!N64*SUM($AB$10:$AE$10)/4,IF(AND($M$1=2010,Beregningsark!$AQ64="2005-2012"),'Resultat 2005-2012'!N64*SUM($AC$10:$AE$10)/3,IF(AND($M$1=2011,Beregningsark!$AQ64="2005-2012"),'Resultat 2005-2012'!N64*SUM($AD$10:$AE$10)/2,IF(AND($M$1=2012,Beregningsark!$AQ64="2005-2012"),'Resultat 2005-2012'!N64*$AE$10,IF(AND($M$1=2006,Beregningsark!$AQ64="1999-2012"),'Resultat 2005-2012'!N64*SUM($Y$16:$AE$16)/7,IF(AND($M$1=2007,Beregningsark!$AQ64="1999-2012"),'Resultat 2005-2012'!N64*SUM($Z$16:$AE$16)/6,IF(AND($M$1=2008,Beregningsark!$AQ64="1999-2012"),'Resultat 2005-2012'!N64*SUM($AA$16:$AE$16)/5,IF(AND($M$1=2009,Beregningsark!$AQ64="1999-2012"),'Resultat 2005-2012'!N64*SUM($AB$16:$AE$16)/4,IF(AND($M$1=2010,Beregningsark!$AQ64="1999-2012"),'Resultat 2005-2012'!N64*SUM($AC$16:$AE$16)/3,IF(AND($M$1=2011,Beregningsark!$AQ64="1999-2012"),'Resultat 2005-2012'!N64*SUM($AD$16:$AE$16)/2,IF(AND($M$1=2012,Beregningsark!$AQ64="1999-2012"),'Resultat 2005-2012'!N64*$AE$16,""))))))))))))))))</f>
        <v/>
      </c>
      <c r="O64" s="15" t="str">
        <f>IF('Resultat 2005-2012'!$R64="","",IF($M$1=2005,'Resultat 2005-2012'!O64,IF(AND($M$1=2006,Beregningsark!$AQ64="2005-2012"),'Resultat 2005-2012'!O64*SUM($Y$10:$AE$10)/7,IF(AND($M$1=2007,Beregningsark!$AQ64="2005-2012"),'Resultat 2005-2012'!O64*SUM($Z$10:$AE$10)/6,IF(AND($M$1=2008,Beregningsark!$AQ64="2005-2012"),'Resultat 2005-2012'!O64*SUM($AA$10:$AE$10)/5,IF(AND($M$1=2009,Beregningsark!$AQ64="2005-2012"),'Resultat 2005-2012'!O64*SUM($AB$10:$AE$10)/4,IF(AND($M$1=2010,Beregningsark!$AQ64="2005-2012"),'Resultat 2005-2012'!O64*SUM($AC$10:$AE$10)/3,IF(AND($M$1=2011,Beregningsark!$AQ64="2005-2012"),'Resultat 2005-2012'!O64*SUM($AD$10:$AE$10)/2,IF(AND($M$1=2012,Beregningsark!$AQ64="2005-2012"),'Resultat 2005-2012'!O64*$AE$10,IF(AND($M$1=2006,Beregningsark!$AQ64="1999-2012"),'Resultat 2005-2012'!O64*SUM($Y$16:$AE$16)/7,IF(AND($M$1=2007,Beregningsark!$AQ64="1999-2012"),'Resultat 2005-2012'!O64*SUM($Z$16:$AE$16)/6,IF(AND($M$1=2008,Beregningsark!$AQ64="1999-2012"),'Resultat 2005-2012'!O64*SUM($AA$16:$AE$16)/5,IF(AND($M$1=2009,Beregningsark!$AQ64="1999-2012"),'Resultat 2005-2012'!O64*SUM($AB$16:$AE$16)/4,IF(AND($M$1=2010,Beregningsark!$AQ64="1999-2012"),'Resultat 2005-2012'!O64*SUM($AC$16:$AE$16)/3,IF(AND($M$1=2011,Beregningsark!$AQ64="1999-2012"),'Resultat 2005-2012'!O64*SUM($AD$16:$AE$16)/2,IF(AND($M$1=2012,Beregningsark!$AQ64="1999-2012"),'Resultat 2005-2012'!O64*$AE$16,""))))))))))))))))</f>
        <v/>
      </c>
      <c r="P64" s="15" t="str">
        <f>IF('Resultat 2005-2012'!$R64="","",IF($M$1=2005,'Resultat 2005-2012'!P64,IF(AND($M$1=2006,Beregningsark!$AQ64="2005-2012"),'Resultat 2005-2012'!P64*SUM($Y$11:$AE$11)/7,IF(AND($M$1=2007,Beregningsark!$AQ64="2005-2012"),'Resultat 2005-2012'!P64*SUM($Z$11:$AE$11)/6,IF(AND($M$1=2008,Beregningsark!$AQ64="2005-2012"),'Resultat 2005-2012'!P64*SUM($AA$11:$AE$11)/5,IF(AND($M$1=2009,Beregningsark!$AQ64="2005-2012"),'Resultat 2005-2012'!P64*SUM($AB$11:$AE$11)/4,IF(AND($M$1=2010,Beregningsark!$AQ64="2005-2012"),'Resultat 2005-2012'!P64*SUM($AC$11:$AE$11)/3,IF(AND($M$1=2011,Beregningsark!$AQ64="2005-2012"),'Resultat 2005-2012'!P64*SUM($AD$11:$AE$11)/2,IF(AND($M$1=2012,Beregningsark!$AQ64="2005-2012"),'Resultat 2005-2012'!P64*$AE$11,IF(AND($M$1=2006,Beregningsark!$AQ64="1999-2012"),'Resultat 2005-2012'!P64*SUM($Y$16:$AE$16)/7,IF(AND($M$1=2007,Beregningsark!$AQ64="1999-2012"),'Resultat 2005-2012'!P64*SUM($Z$16:$AE$16)/6,IF(AND($M$1=2008,Beregningsark!$AQ64="1999-2012"),'Resultat 2005-2012'!P64*SUM($AA$16:$AE$16)/5,IF(AND($M$1=2009,Beregningsark!$AQ64="1999-2012"),'Resultat 2005-2012'!P64*SUM($AB$16:$AE$16)/4,IF(AND($M$1=2010,Beregningsark!$AQ64="1999-2012"),'Resultat 2005-2012'!P64*SUM($AC$16:$AE$16)/3,IF(AND($M$1=2011,Beregningsark!$AQ64="1999-2012"),'Resultat 2005-2012'!P64*SUM($AD$16:$AE$16)/2,IF(AND($M$1=2012,Beregningsark!$AQ64="1999-2012"),'Resultat 2005-2012'!P64*$AE$16,""))))))))))))))))</f>
        <v/>
      </c>
      <c r="Q64" s="15" t="str">
        <f t="shared" si="1"/>
        <v/>
      </c>
      <c r="R64" s="17" t="str">
        <f t="shared" si="2"/>
        <v/>
      </c>
    </row>
    <row r="65" spans="1:18" x14ac:dyDescent="0.25">
      <c r="A65" s="4" t="str">
        <f>IF(Inddata!A80="","",Inddata!A80)</f>
        <v/>
      </c>
      <c r="B65" s="4" t="str">
        <f>IF(Inddata!B80="","",Inddata!B80)</f>
        <v/>
      </c>
      <c r="C65" s="4" t="str">
        <f>IF(Inddata!C80="","",Inddata!C80)</f>
        <v/>
      </c>
      <c r="D65" s="4" t="str">
        <f>IF(Inddata!D80="","",Inddata!D80)</f>
        <v/>
      </c>
      <c r="E65" s="4" t="str">
        <f>IF(Inddata!E80="","",Inddata!E80)</f>
        <v/>
      </c>
      <c r="F65" s="4" t="str">
        <f>IF(Inddata!F80="","",Inddata!F80)</f>
        <v/>
      </c>
      <c r="G65" s="4">
        <f>IF(Inddata!G80="","",Inddata!G80)</f>
        <v>0</v>
      </c>
      <c r="H65" s="4" t="str">
        <f>IF(Inddata!H80&gt;0.5,Inddata!H80,"")</f>
        <v/>
      </c>
      <c r="I65" s="4" t="str">
        <f>IF(Inddata!I80="","",Inddata!I80)</f>
        <v/>
      </c>
      <c r="J65" s="15" t="str">
        <f>IF('Resultat 2005-2012'!$R65="","",IF($M$1=2005,'Resultat 2005-2012'!J65,IF(AND($M$1=2006,Beregningsark!$AQ65="2005-2012"),'Resultat 2005-2012'!J65*SUM($Y$7:$AE$7)/7,IF(AND($M$1=2007,Beregningsark!$AQ65="2005-2012"),'Resultat 2005-2012'!J65*SUM($Z$7:$AE$7)/6,IF(AND($M$1=2008,Beregningsark!$AQ65="2005-2012"),'Resultat 2005-2012'!J65*SUM($AA$7:$AE$7)/5,IF(AND($M$1=2009,Beregningsark!$AQ65="2005-2012"),'Resultat 2005-2012'!J65*SUM($AB$7:$AE$7)/4,IF(AND($M$1=2010,Beregningsark!$AQ65="2005-2012"),'Resultat 2005-2012'!J65*SUM($AC$7:$AE$7)/3,IF(AND($M$1=2011,Beregningsark!$AQ65="2005-2012"),'Resultat 2005-2012'!J65*SUM($AD$7:$AE$7)/2,IF(AND($M$1=2012,Beregningsark!$AQ65="2005-2012"),'Resultat 2005-2012'!J65*$AE$7,IF(AND($M$1=2006,Beregningsark!$AQ65="1999-2012"),'Resultat 2005-2012'!J65*SUM($Y$16:$AE$16)/7,IF(AND($M$1=2007,Beregningsark!$AQ65="1999-2012"),'Resultat 2005-2012'!J65*SUM($Z$16:$AE$16)/6,IF(AND($M$1=2008,Beregningsark!$AQ65="1999-2012"),'Resultat 2005-2012'!J65*SUM($AA$16:$AE$16)/5,IF(AND($M$1=2009,Beregningsark!$AQ65="1999-2012"),'Resultat 2005-2012'!J65*SUM($AB$16:$AE$16)/4,IF(AND($M$1=2010,Beregningsark!$AQ65="1999-2012"),'Resultat 2005-2012'!J65*SUM($AC$16:$AE$16)/3,IF(AND($M$1=2011,Beregningsark!$AQ65="1999-2012"),'Resultat 2005-2012'!J65*SUM($AD$16:$AE$16)/2,IF(AND($M$1=2012,Beregningsark!$AQ65="1999-2012"),'Resultat 2005-2012'!J65*$AE$16,""))))))))))))))))</f>
        <v/>
      </c>
      <c r="K65" s="15" t="str">
        <f>IF('Resultat 2005-2012'!$R65="","",IF($M$1=2005,'Resultat 2005-2012'!K65,IF(AND($M$1=2006,Beregningsark!$AQ65="2005-2012"),'Resultat 2005-2012'!K65*SUM($Y$8:$AE$8)/7,IF(AND($M$1=2007,Beregningsark!$AQ65="2005-2012"),'Resultat 2005-2012'!K65*SUM($Z$8:$AE$8)/6,IF(AND($M$1=2008,Beregningsark!$AQ65="2005-2012"),'Resultat 2005-2012'!K65*SUM($AA$8:$AE$8)/5,IF(AND($M$1=2009,Beregningsark!$AQ65="2005-2012"),'Resultat 2005-2012'!K65*SUM($AB$8:$AE$8)/4,IF(AND($M$1=2010,Beregningsark!$AQ65="2005-2012"),'Resultat 2005-2012'!K65*SUM($AC$8:$AE$8)/3,IF(AND($M$1=2011,Beregningsark!$AQ65="2005-2012"),'Resultat 2005-2012'!K65*SUM($AD$8:$AE$8)/2,IF(AND($M$1=2012,Beregningsark!$AQ65="2005-2012"),'Resultat 2005-2012'!K65*$AE$8,IF(AND($M$1=2006,Beregningsark!$AQ65="1999-2012"),'Resultat 2005-2012'!K65*SUM($Y$17:$AE$17)/7,IF(AND($M$1=2007,Beregningsark!$AQ65="1999-2012"),'Resultat 2005-2012'!K65*SUM($Z$17:$AE$17)/6,IF(AND($M$1=2008,Beregningsark!$AQ65="1999-2012"),'Resultat 2005-2012'!K65*SUM($AA$17:$AE$17)/5,IF(AND($M$1=2009,Beregningsark!$AQ65="1999-2012"),'Resultat 2005-2012'!K65*SUM($AB$17:$AE$17)/4,IF(AND($M$1=2010,Beregningsark!$AQ65="1999-2012"),'Resultat 2005-2012'!K65*SUM($AC$17:$AE$17)/3,IF(AND($M$1=2011,Beregningsark!$AQ65="1999-2012"),'Resultat 2005-2012'!K65*SUM($AD$17:$AE$17)/2,IF(AND($M$1=2012,Beregningsark!$AQ65="1999-2012"),'Resultat 2005-2012'!K65*$AE$17,""))))))))))))))))</f>
        <v/>
      </c>
      <c r="L65" s="15" t="str">
        <f>IF('Resultat 2005-2012'!$R65="","",IF($M$1=2005,'Resultat 2005-2012'!L65,IF(AND($M$1=2006,Beregningsark!$AQ65="2005-2012"),'Resultat 2005-2012'!L65*SUM($Y$9:$AE$9)/7,IF(AND($M$1=2007,Beregningsark!$AQ65="2005-2012"),'Resultat 2005-2012'!L65*SUM($Z$9:$AE$9)/6,IF(AND($M$1=2008,Beregningsark!$AQ65="2005-2012"),'Resultat 2005-2012'!L65*SUM($AA$9:$AE$9)/5,IF(AND($M$1=2009,Beregningsark!$AQ65="2005-2012"),'Resultat 2005-2012'!L65*SUM($AB$9:$AE$9)/4,IF(AND($M$1=2010,Beregningsark!$AQ65="2005-2012"),'Resultat 2005-2012'!L65*SUM($AC$9:$AE$9)/3,IF(AND($M$1=2011,Beregningsark!$AQ65="2005-2012"),'Resultat 2005-2012'!L65*SUM($AD$9:$AE$9)/2,IF(AND($M$1=2012,Beregningsark!$AQ65="2005-2012"),'Resultat 2005-2012'!L65*$AE$9,IF(AND($M$1=2006,Beregningsark!$AQ65="1999-2012"),'Resultat 2005-2012'!L65*SUM($Y$18:$AE$18)/7,IF(AND($M$1=2007,Beregningsark!$AQ65="1999-2012"),'Resultat 2005-2012'!L65*SUM($Z$18:$AE$18)/6,IF(AND($M$1=2008,Beregningsark!$AQ65="1999-2012"),'Resultat 2005-2012'!L65*SUM($AA$18:$AE$18)/5,IF(AND($M$1=2009,Beregningsark!$AQ65="1999-2012"),'Resultat 2005-2012'!L65*SUM($AB$18:$AE$18)/4,IF(AND($M$1=2010,Beregningsark!$AQ65="1999-2012"),'Resultat 2005-2012'!L65*SUM($AC$18:$AE$18)/3,IF(AND($M$1=2011,Beregningsark!$AQ65="1999-2012"),'Resultat 2005-2012'!L65*SUM($AD$18:$AE$18)/2,IF(AND($M$1=2012,Beregningsark!$AQ65="1999-2012"),'Resultat 2005-2012'!L65*$AE$18,""))))))))))))))))</f>
        <v/>
      </c>
      <c r="M65" s="15" t="str">
        <f t="shared" si="0"/>
        <v/>
      </c>
      <c r="N65" s="15" t="str">
        <f>IF('Resultat 2005-2012'!$R65="","",IF($M$1=2005,'Resultat 2005-2012'!N65,IF(AND($M$1=2006,Beregningsark!$AQ65="2005-2012"),'Resultat 2005-2012'!N65*SUM($Y$10:$AE$10)/7,IF(AND($M$1=2007,Beregningsark!$AQ65="2005-2012"),'Resultat 2005-2012'!N65*SUM($Z$10:$AE$10)/6,IF(AND($M$1=2008,Beregningsark!$AQ65="2005-2012"),'Resultat 2005-2012'!N65*SUM($AA$10:$AE$10)/5,IF(AND($M$1=2009,Beregningsark!$AQ65="2005-2012"),'Resultat 2005-2012'!N65*SUM($AB$10:$AE$10)/4,IF(AND($M$1=2010,Beregningsark!$AQ65="2005-2012"),'Resultat 2005-2012'!N65*SUM($AC$10:$AE$10)/3,IF(AND($M$1=2011,Beregningsark!$AQ65="2005-2012"),'Resultat 2005-2012'!N65*SUM($AD$10:$AE$10)/2,IF(AND($M$1=2012,Beregningsark!$AQ65="2005-2012"),'Resultat 2005-2012'!N65*$AE$10,IF(AND($M$1=2006,Beregningsark!$AQ65="1999-2012"),'Resultat 2005-2012'!N65*SUM($Y$16:$AE$16)/7,IF(AND($M$1=2007,Beregningsark!$AQ65="1999-2012"),'Resultat 2005-2012'!N65*SUM($Z$16:$AE$16)/6,IF(AND($M$1=2008,Beregningsark!$AQ65="1999-2012"),'Resultat 2005-2012'!N65*SUM($AA$16:$AE$16)/5,IF(AND($M$1=2009,Beregningsark!$AQ65="1999-2012"),'Resultat 2005-2012'!N65*SUM($AB$16:$AE$16)/4,IF(AND($M$1=2010,Beregningsark!$AQ65="1999-2012"),'Resultat 2005-2012'!N65*SUM($AC$16:$AE$16)/3,IF(AND($M$1=2011,Beregningsark!$AQ65="1999-2012"),'Resultat 2005-2012'!N65*SUM($AD$16:$AE$16)/2,IF(AND($M$1=2012,Beregningsark!$AQ65="1999-2012"),'Resultat 2005-2012'!N65*$AE$16,""))))))))))))))))</f>
        <v/>
      </c>
      <c r="O65" s="15" t="str">
        <f>IF('Resultat 2005-2012'!$R65="","",IF($M$1=2005,'Resultat 2005-2012'!O65,IF(AND($M$1=2006,Beregningsark!$AQ65="2005-2012"),'Resultat 2005-2012'!O65*SUM($Y$10:$AE$10)/7,IF(AND($M$1=2007,Beregningsark!$AQ65="2005-2012"),'Resultat 2005-2012'!O65*SUM($Z$10:$AE$10)/6,IF(AND($M$1=2008,Beregningsark!$AQ65="2005-2012"),'Resultat 2005-2012'!O65*SUM($AA$10:$AE$10)/5,IF(AND($M$1=2009,Beregningsark!$AQ65="2005-2012"),'Resultat 2005-2012'!O65*SUM($AB$10:$AE$10)/4,IF(AND($M$1=2010,Beregningsark!$AQ65="2005-2012"),'Resultat 2005-2012'!O65*SUM($AC$10:$AE$10)/3,IF(AND($M$1=2011,Beregningsark!$AQ65="2005-2012"),'Resultat 2005-2012'!O65*SUM($AD$10:$AE$10)/2,IF(AND($M$1=2012,Beregningsark!$AQ65="2005-2012"),'Resultat 2005-2012'!O65*$AE$10,IF(AND($M$1=2006,Beregningsark!$AQ65="1999-2012"),'Resultat 2005-2012'!O65*SUM($Y$16:$AE$16)/7,IF(AND($M$1=2007,Beregningsark!$AQ65="1999-2012"),'Resultat 2005-2012'!O65*SUM($Z$16:$AE$16)/6,IF(AND($M$1=2008,Beregningsark!$AQ65="1999-2012"),'Resultat 2005-2012'!O65*SUM($AA$16:$AE$16)/5,IF(AND($M$1=2009,Beregningsark!$AQ65="1999-2012"),'Resultat 2005-2012'!O65*SUM($AB$16:$AE$16)/4,IF(AND($M$1=2010,Beregningsark!$AQ65="1999-2012"),'Resultat 2005-2012'!O65*SUM($AC$16:$AE$16)/3,IF(AND($M$1=2011,Beregningsark!$AQ65="1999-2012"),'Resultat 2005-2012'!O65*SUM($AD$16:$AE$16)/2,IF(AND($M$1=2012,Beregningsark!$AQ65="1999-2012"),'Resultat 2005-2012'!O65*$AE$16,""))))))))))))))))</f>
        <v/>
      </c>
      <c r="P65" s="15" t="str">
        <f>IF('Resultat 2005-2012'!$R65="","",IF($M$1=2005,'Resultat 2005-2012'!P65,IF(AND($M$1=2006,Beregningsark!$AQ65="2005-2012"),'Resultat 2005-2012'!P65*SUM($Y$11:$AE$11)/7,IF(AND($M$1=2007,Beregningsark!$AQ65="2005-2012"),'Resultat 2005-2012'!P65*SUM($Z$11:$AE$11)/6,IF(AND($M$1=2008,Beregningsark!$AQ65="2005-2012"),'Resultat 2005-2012'!P65*SUM($AA$11:$AE$11)/5,IF(AND($M$1=2009,Beregningsark!$AQ65="2005-2012"),'Resultat 2005-2012'!P65*SUM($AB$11:$AE$11)/4,IF(AND($M$1=2010,Beregningsark!$AQ65="2005-2012"),'Resultat 2005-2012'!P65*SUM($AC$11:$AE$11)/3,IF(AND($M$1=2011,Beregningsark!$AQ65="2005-2012"),'Resultat 2005-2012'!P65*SUM($AD$11:$AE$11)/2,IF(AND($M$1=2012,Beregningsark!$AQ65="2005-2012"),'Resultat 2005-2012'!P65*$AE$11,IF(AND($M$1=2006,Beregningsark!$AQ65="1999-2012"),'Resultat 2005-2012'!P65*SUM($Y$16:$AE$16)/7,IF(AND($M$1=2007,Beregningsark!$AQ65="1999-2012"),'Resultat 2005-2012'!P65*SUM($Z$16:$AE$16)/6,IF(AND($M$1=2008,Beregningsark!$AQ65="1999-2012"),'Resultat 2005-2012'!P65*SUM($AA$16:$AE$16)/5,IF(AND($M$1=2009,Beregningsark!$AQ65="1999-2012"),'Resultat 2005-2012'!P65*SUM($AB$16:$AE$16)/4,IF(AND($M$1=2010,Beregningsark!$AQ65="1999-2012"),'Resultat 2005-2012'!P65*SUM($AC$16:$AE$16)/3,IF(AND($M$1=2011,Beregningsark!$AQ65="1999-2012"),'Resultat 2005-2012'!P65*SUM($AD$16:$AE$16)/2,IF(AND($M$1=2012,Beregningsark!$AQ65="1999-2012"),'Resultat 2005-2012'!P65*$AE$16,""))))))))))))))))</f>
        <v/>
      </c>
      <c r="Q65" s="15" t="str">
        <f t="shared" si="1"/>
        <v/>
      </c>
      <c r="R65" s="17" t="str">
        <f t="shared" si="2"/>
        <v/>
      </c>
    </row>
    <row r="66" spans="1:18" x14ac:dyDescent="0.25">
      <c r="A66" s="4" t="str">
        <f>IF(Inddata!A81="","",Inddata!A81)</f>
        <v/>
      </c>
      <c r="B66" s="4" t="str">
        <f>IF(Inddata!B81="","",Inddata!B81)</f>
        <v/>
      </c>
      <c r="C66" s="4" t="str">
        <f>IF(Inddata!C81="","",Inddata!C81)</f>
        <v/>
      </c>
      <c r="D66" s="4" t="str">
        <f>IF(Inddata!D81="","",Inddata!D81)</f>
        <v/>
      </c>
      <c r="E66" s="4" t="str">
        <f>IF(Inddata!E81="","",Inddata!E81)</f>
        <v/>
      </c>
      <c r="F66" s="4" t="str">
        <f>IF(Inddata!F81="","",Inddata!F81)</f>
        <v/>
      </c>
      <c r="G66" s="4">
        <f>IF(Inddata!G81="","",Inddata!G81)</f>
        <v>0</v>
      </c>
      <c r="H66" s="4" t="str">
        <f>IF(Inddata!H81&gt;0.5,Inddata!H81,"")</f>
        <v/>
      </c>
      <c r="I66" s="4" t="str">
        <f>IF(Inddata!I81="","",Inddata!I81)</f>
        <v/>
      </c>
      <c r="J66" s="15" t="str">
        <f>IF('Resultat 2005-2012'!$R66="","",IF($M$1=2005,'Resultat 2005-2012'!J66,IF(AND($M$1=2006,Beregningsark!$AQ66="2005-2012"),'Resultat 2005-2012'!J66*SUM($Y$7:$AE$7)/7,IF(AND($M$1=2007,Beregningsark!$AQ66="2005-2012"),'Resultat 2005-2012'!J66*SUM($Z$7:$AE$7)/6,IF(AND($M$1=2008,Beregningsark!$AQ66="2005-2012"),'Resultat 2005-2012'!J66*SUM($AA$7:$AE$7)/5,IF(AND($M$1=2009,Beregningsark!$AQ66="2005-2012"),'Resultat 2005-2012'!J66*SUM($AB$7:$AE$7)/4,IF(AND($M$1=2010,Beregningsark!$AQ66="2005-2012"),'Resultat 2005-2012'!J66*SUM($AC$7:$AE$7)/3,IF(AND($M$1=2011,Beregningsark!$AQ66="2005-2012"),'Resultat 2005-2012'!J66*SUM($AD$7:$AE$7)/2,IF(AND($M$1=2012,Beregningsark!$AQ66="2005-2012"),'Resultat 2005-2012'!J66*$AE$7,IF(AND($M$1=2006,Beregningsark!$AQ66="1999-2012"),'Resultat 2005-2012'!J66*SUM($Y$16:$AE$16)/7,IF(AND($M$1=2007,Beregningsark!$AQ66="1999-2012"),'Resultat 2005-2012'!J66*SUM($Z$16:$AE$16)/6,IF(AND($M$1=2008,Beregningsark!$AQ66="1999-2012"),'Resultat 2005-2012'!J66*SUM($AA$16:$AE$16)/5,IF(AND($M$1=2009,Beregningsark!$AQ66="1999-2012"),'Resultat 2005-2012'!J66*SUM($AB$16:$AE$16)/4,IF(AND($M$1=2010,Beregningsark!$AQ66="1999-2012"),'Resultat 2005-2012'!J66*SUM($AC$16:$AE$16)/3,IF(AND($M$1=2011,Beregningsark!$AQ66="1999-2012"),'Resultat 2005-2012'!J66*SUM($AD$16:$AE$16)/2,IF(AND($M$1=2012,Beregningsark!$AQ66="1999-2012"),'Resultat 2005-2012'!J66*$AE$16,""))))))))))))))))</f>
        <v/>
      </c>
      <c r="K66" s="15" t="str">
        <f>IF('Resultat 2005-2012'!$R66="","",IF($M$1=2005,'Resultat 2005-2012'!K66,IF(AND($M$1=2006,Beregningsark!$AQ66="2005-2012"),'Resultat 2005-2012'!K66*SUM($Y$8:$AE$8)/7,IF(AND($M$1=2007,Beregningsark!$AQ66="2005-2012"),'Resultat 2005-2012'!K66*SUM($Z$8:$AE$8)/6,IF(AND($M$1=2008,Beregningsark!$AQ66="2005-2012"),'Resultat 2005-2012'!K66*SUM($AA$8:$AE$8)/5,IF(AND($M$1=2009,Beregningsark!$AQ66="2005-2012"),'Resultat 2005-2012'!K66*SUM($AB$8:$AE$8)/4,IF(AND($M$1=2010,Beregningsark!$AQ66="2005-2012"),'Resultat 2005-2012'!K66*SUM($AC$8:$AE$8)/3,IF(AND($M$1=2011,Beregningsark!$AQ66="2005-2012"),'Resultat 2005-2012'!K66*SUM($AD$8:$AE$8)/2,IF(AND($M$1=2012,Beregningsark!$AQ66="2005-2012"),'Resultat 2005-2012'!K66*$AE$8,IF(AND($M$1=2006,Beregningsark!$AQ66="1999-2012"),'Resultat 2005-2012'!K66*SUM($Y$17:$AE$17)/7,IF(AND($M$1=2007,Beregningsark!$AQ66="1999-2012"),'Resultat 2005-2012'!K66*SUM($Z$17:$AE$17)/6,IF(AND($M$1=2008,Beregningsark!$AQ66="1999-2012"),'Resultat 2005-2012'!K66*SUM($AA$17:$AE$17)/5,IF(AND($M$1=2009,Beregningsark!$AQ66="1999-2012"),'Resultat 2005-2012'!K66*SUM($AB$17:$AE$17)/4,IF(AND($M$1=2010,Beregningsark!$AQ66="1999-2012"),'Resultat 2005-2012'!K66*SUM($AC$17:$AE$17)/3,IF(AND($M$1=2011,Beregningsark!$AQ66="1999-2012"),'Resultat 2005-2012'!K66*SUM($AD$17:$AE$17)/2,IF(AND($M$1=2012,Beregningsark!$AQ66="1999-2012"),'Resultat 2005-2012'!K66*$AE$17,""))))))))))))))))</f>
        <v/>
      </c>
      <c r="L66" s="15" t="str">
        <f>IF('Resultat 2005-2012'!$R66="","",IF($M$1=2005,'Resultat 2005-2012'!L66,IF(AND($M$1=2006,Beregningsark!$AQ66="2005-2012"),'Resultat 2005-2012'!L66*SUM($Y$9:$AE$9)/7,IF(AND($M$1=2007,Beregningsark!$AQ66="2005-2012"),'Resultat 2005-2012'!L66*SUM($Z$9:$AE$9)/6,IF(AND($M$1=2008,Beregningsark!$AQ66="2005-2012"),'Resultat 2005-2012'!L66*SUM($AA$9:$AE$9)/5,IF(AND($M$1=2009,Beregningsark!$AQ66="2005-2012"),'Resultat 2005-2012'!L66*SUM($AB$9:$AE$9)/4,IF(AND($M$1=2010,Beregningsark!$AQ66="2005-2012"),'Resultat 2005-2012'!L66*SUM($AC$9:$AE$9)/3,IF(AND($M$1=2011,Beregningsark!$AQ66="2005-2012"),'Resultat 2005-2012'!L66*SUM($AD$9:$AE$9)/2,IF(AND($M$1=2012,Beregningsark!$AQ66="2005-2012"),'Resultat 2005-2012'!L66*$AE$9,IF(AND($M$1=2006,Beregningsark!$AQ66="1999-2012"),'Resultat 2005-2012'!L66*SUM($Y$18:$AE$18)/7,IF(AND($M$1=2007,Beregningsark!$AQ66="1999-2012"),'Resultat 2005-2012'!L66*SUM($Z$18:$AE$18)/6,IF(AND($M$1=2008,Beregningsark!$AQ66="1999-2012"),'Resultat 2005-2012'!L66*SUM($AA$18:$AE$18)/5,IF(AND($M$1=2009,Beregningsark!$AQ66="1999-2012"),'Resultat 2005-2012'!L66*SUM($AB$18:$AE$18)/4,IF(AND($M$1=2010,Beregningsark!$AQ66="1999-2012"),'Resultat 2005-2012'!L66*SUM($AC$18:$AE$18)/3,IF(AND($M$1=2011,Beregningsark!$AQ66="1999-2012"),'Resultat 2005-2012'!L66*SUM($AD$18:$AE$18)/2,IF(AND($M$1=2012,Beregningsark!$AQ66="1999-2012"),'Resultat 2005-2012'!L66*$AE$18,""))))))))))))))))</f>
        <v/>
      </c>
      <c r="M66" s="15" t="str">
        <f t="shared" si="0"/>
        <v/>
      </c>
      <c r="N66" s="15" t="str">
        <f>IF('Resultat 2005-2012'!$R66="","",IF($M$1=2005,'Resultat 2005-2012'!N66,IF(AND($M$1=2006,Beregningsark!$AQ66="2005-2012"),'Resultat 2005-2012'!N66*SUM($Y$10:$AE$10)/7,IF(AND($M$1=2007,Beregningsark!$AQ66="2005-2012"),'Resultat 2005-2012'!N66*SUM($Z$10:$AE$10)/6,IF(AND($M$1=2008,Beregningsark!$AQ66="2005-2012"),'Resultat 2005-2012'!N66*SUM($AA$10:$AE$10)/5,IF(AND($M$1=2009,Beregningsark!$AQ66="2005-2012"),'Resultat 2005-2012'!N66*SUM($AB$10:$AE$10)/4,IF(AND($M$1=2010,Beregningsark!$AQ66="2005-2012"),'Resultat 2005-2012'!N66*SUM($AC$10:$AE$10)/3,IF(AND($M$1=2011,Beregningsark!$AQ66="2005-2012"),'Resultat 2005-2012'!N66*SUM($AD$10:$AE$10)/2,IF(AND($M$1=2012,Beregningsark!$AQ66="2005-2012"),'Resultat 2005-2012'!N66*$AE$10,IF(AND($M$1=2006,Beregningsark!$AQ66="1999-2012"),'Resultat 2005-2012'!N66*SUM($Y$16:$AE$16)/7,IF(AND($M$1=2007,Beregningsark!$AQ66="1999-2012"),'Resultat 2005-2012'!N66*SUM($Z$16:$AE$16)/6,IF(AND($M$1=2008,Beregningsark!$AQ66="1999-2012"),'Resultat 2005-2012'!N66*SUM($AA$16:$AE$16)/5,IF(AND($M$1=2009,Beregningsark!$AQ66="1999-2012"),'Resultat 2005-2012'!N66*SUM($AB$16:$AE$16)/4,IF(AND($M$1=2010,Beregningsark!$AQ66="1999-2012"),'Resultat 2005-2012'!N66*SUM($AC$16:$AE$16)/3,IF(AND($M$1=2011,Beregningsark!$AQ66="1999-2012"),'Resultat 2005-2012'!N66*SUM($AD$16:$AE$16)/2,IF(AND($M$1=2012,Beregningsark!$AQ66="1999-2012"),'Resultat 2005-2012'!N66*$AE$16,""))))))))))))))))</f>
        <v/>
      </c>
      <c r="O66" s="15" t="str">
        <f>IF('Resultat 2005-2012'!$R66="","",IF($M$1=2005,'Resultat 2005-2012'!O66,IF(AND($M$1=2006,Beregningsark!$AQ66="2005-2012"),'Resultat 2005-2012'!O66*SUM($Y$10:$AE$10)/7,IF(AND($M$1=2007,Beregningsark!$AQ66="2005-2012"),'Resultat 2005-2012'!O66*SUM($Z$10:$AE$10)/6,IF(AND($M$1=2008,Beregningsark!$AQ66="2005-2012"),'Resultat 2005-2012'!O66*SUM($AA$10:$AE$10)/5,IF(AND($M$1=2009,Beregningsark!$AQ66="2005-2012"),'Resultat 2005-2012'!O66*SUM($AB$10:$AE$10)/4,IF(AND($M$1=2010,Beregningsark!$AQ66="2005-2012"),'Resultat 2005-2012'!O66*SUM($AC$10:$AE$10)/3,IF(AND($M$1=2011,Beregningsark!$AQ66="2005-2012"),'Resultat 2005-2012'!O66*SUM($AD$10:$AE$10)/2,IF(AND($M$1=2012,Beregningsark!$AQ66="2005-2012"),'Resultat 2005-2012'!O66*$AE$10,IF(AND($M$1=2006,Beregningsark!$AQ66="1999-2012"),'Resultat 2005-2012'!O66*SUM($Y$16:$AE$16)/7,IF(AND($M$1=2007,Beregningsark!$AQ66="1999-2012"),'Resultat 2005-2012'!O66*SUM($Z$16:$AE$16)/6,IF(AND($M$1=2008,Beregningsark!$AQ66="1999-2012"),'Resultat 2005-2012'!O66*SUM($AA$16:$AE$16)/5,IF(AND($M$1=2009,Beregningsark!$AQ66="1999-2012"),'Resultat 2005-2012'!O66*SUM($AB$16:$AE$16)/4,IF(AND($M$1=2010,Beregningsark!$AQ66="1999-2012"),'Resultat 2005-2012'!O66*SUM($AC$16:$AE$16)/3,IF(AND($M$1=2011,Beregningsark!$AQ66="1999-2012"),'Resultat 2005-2012'!O66*SUM($AD$16:$AE$16)/2,IF(AND($M$1=2012,Beregningsark!$AQ66="1999-2012"),'Resultat 2005-2012'!O66*$AE$16,""))))))))))))))))</f>
        <v/>
      </c>
      <c r="P66" s="15" t="str">
        <f>IF('Resultat 2005-2012'!$R66="","",IF($M$1=2005,'Resultat 2005-2012'!P66,IF(AND($M$1=2006,Beregningsark!$AQ66="2005-2012"),'Resultat 2005-2012'!P66*SUM($Y$11:$AE$11)/7,IF(AND($M$1=2007,Beregningsark!$AQ66="2005-2012"),'Resultat 2005-2012'!P66*SUM($Z$11:$AE$11)/6,IF(AND($M$1=2008,Beregningsark!$AQ66="2005-2012"),'Resultat 2005-2012'!P66*SUM($AA$11:$AE$11)/5,IF(AND($M$1=2009,Beregningsark!$AQ66="2005-2012"),'Resultat 2005-2012'!P66*SUM($AB$11:$AE$11)/4,IF(AND($M$1=2010,Beregningsark!$AQ66="2005-2012"),'Resultat 2005-2012'!P66*SUM($AC$11:$AE$11)/3,IF(AND($M$1=2011,Beregningsark!$AQ66="2005-2012"),'Resultat 2005-2012'!P66*SUM($AD$11:$AE$11)/2,IF(AND($M$1=2012,Beregningsark!$AQ66="2005-2012"),'Resultat 2005-2012'!P66*$AE$11,IF(AND($M$1=2006,Beregningsark!$AQ66="1999-2012"),'Resultat 2005-2012'!P66*SUM($Y$16:$AE$16)/7,IF(AND($M$1=2007,Beregningsark!$AQ66="1999-2012"),'Resultat 2005-2012'!P66*SUM($Z$16:$AE$16)/6,IF(AND($M$1=2008,Beregningsark!$AQ66="1999-2012"),'Resultat 2005-2012'!P66*SUM($AA$16:$AE$16)/5,IF(AND($M$1=2009,Beregningsark!$AQ66="1999-2012"),'Resultat 2005-2012'!P66*SUM($AB$16:$AE$16)/4,IF(AND($M$1=2010,Beregningsark!$AQ66="1999-2012"),'Resultat 2005-2012'!P66*SUM($AC$16:$AE$16)/3,IF(AND($M$1=2011,Beregningsark!$AQ66="1999-2012"),'Resultat 2005-2012'!P66*SUM($AD$16:$AE$16)/2,IF(AND($M$1=2012,Beregningsark!$AQ66="1999-2012"),'Resultat 2005-2012'!P66*$AE$16,""))))))))))))))))</f>
        <v/>
      </c>
      <c r="Q66" s="15" t="str">
        <f t="shared" si="1"/>
        <v/>
      </c>
      <c r="R66" s="17" t="str">
        <f t="shared" si="2"/>
        <v/>
      </c>
    </row>
    <row r="67" spans="1:18" x14ac:dyDescent="0.25">
      <c r="A67" s="4" t="str">
        <f>IF(Inddata!A82="","",Inddata!A82)</f>
        <v/>
      </c>
      <c r="B67" s="4" t="str">
        <f>IF(Inddata!B82="","",Inddata!B82)</f>
        <v/>
      </c>
      <c r="C67" s="4" t="str">
        <f>IF(Inddata!C82="","",Inddata!C82)</f>
        <v/>
      </c>
      <c r="D67" s="4" t="str">
        <f>IF(Inddata!D82="","",Inddata!D82)</f>
        <v/>
      </c>
      <c r="E67" s="4" t="str">
        <f>IF(Inddata!E82="","",Inddata!E82)</f>
        <v/>
      </c>
      <c r="F67" s="4" t="str">
        <f>IF(Inddata!F82="","",Inddata!F82)</f>
        <v/>
      </c>
      <c r="G67" s="4">
        <f>IF(Inddata!G82="","",Inddata!G82)</f>
        <v>0</v>
      </c>
      <c r="H67" s="4" t="str">
        <f>IF(Inddata!H82&gt;0.5,Inddata!H82,"")</f>
        <v/>
      </c>
      <c r="I67" s="4" t="str">
        <f>IF(Inddata!I82="","",Inddata!I82)</f>
        <v/>
      </c>
      <c r="J67" s="15" t="str">
        <f>IF('Resultat 2005-2012'!$R67="","",IF($M$1=2005,'Resultat 2005-2012'!J67,IF(AND($M$1=2006,Beregningsark!$AQ67="2005-2012"),'Resultat 2005-2012'!J67*SUM($Y$7:$AE$7)/7,IF(AND($M$1=2007,Beregningsark!$AQ67="2005-2012"),'Resultat 2005-2012'!J67*SUM($Z$7:$AE$7)/6,IF(AND($M$1=2008,Beregningsark!$AQ67="2005-2012"),'Resultat 2005-2012'!J67*SUM($AA$7:$AE$7)/5,IF(AND($M$1=2009,Beregningsark!$AQ67="2005-2012"),'Resultat 2005-2012'!J67*SUM($AB$7:$AE$7)/4,IF(AND($M$1=2010,Beregningsark!$AQ67="2005-2012"),'Resultat 2005-2012'!J67*SUM($AC$7:$AE$7)/3,IF(AND($M$1=2011,Beregningsark!$AQ67="2005-2012"),'Resultat 2005-2012'!J67*SUM($AD$7:$AE$7)/2,IF(AND($M$1=2012,Beregningsark!$AQ67="2005-2012"),'Resultat 2005-2012'!J67*$AE$7,IF(AND($M$1=2006,Beregningsark!$AQ67="1999-2012"),'Resultat 2005-2012'!J67*SUM($Y$16:$AE$16)/7,IF(AND($M$1=2007,Beregningsark!$AQ67="1999-2012"),'Resultat 2005-2012'!J67*SUM($Z$16:$AE$16)/6,IF(AND($M$1=2008,Beregningsark!$AQ67="1999-2012"),'Resultat 2005-2012'!J67*SUM($AA$16:$AE$16)/5,IF(AND($M$1=2009,Beregningsark!$AQ67="1999-2012"),'Resultat 2005-2012'!J67*SUM($AB$16:$AE$16)/4,IF(AND($M$1=2010,Beregningsark!$AQ67="1999-2012"),'Resultat 2005-2012'!J67*SUM($AC$16:$AE$16)/3,IF(AND($M$1=2011,Beregningsark!$AQ67="1999-2012"),'Resultat 2005-2012'!J67*SUM($AD$16:$AE$16)/2,IF(AND($M$1=2012,Beregningsark!$AQ67="1999-2012"),'Resultat 2005-2012'!J67*$AE$16,""))))))))))))))))</f>
        <v/>
      </c>
      <c r="K67" s="15" t="str">
        <f>IF('Resultat 2005-2012'!$R67="","",IF($M$1=2005,'Resultat 2005-2012'!K67,IF(AND($M$1=2006,Beregningsark!$AQ67="2005-2012"),'Resultat 2005-2012'!K67*SUM($Y$8:$AE$8)/7,IF(AND($M$1=2007,Beregningsark!$AQ67="2005-2012"),'Resultat 2005-2012'!K67*SUM($Z$8:$AE$8)/6,IF(AND($M$1=2008,Beregningsark!$AQ67="2005-2012"),'Resultat 2005-2012'!K67*SUM($AA$8:$AE$8)/5,IF(AND($M$1=2009,Beregningsark!$AQ67="2005-2012"),'Resultat 2005-2012'!K67*SUM($AB$8:$AE$8)/4,IF(AND($M$1=2010,Beregningsark!$AQ67="2005-2012"),'Resultat 2005-2012'!K67*SUM($AC$8:$AE$8)/3,IF(AND($M$1=2011,Beregningsark!$AQ67="2005-2012"),'Resultat 2005-2012'!K67*SUM($AD$8:$AE$8)/2,IF(AND($M$1=2012,Beregningsark!$AQ67="2005-2012"),'Resultat 2005-2012'!K67*$AE$8,IF(AND($M$1=2006,Beregningsark!$AQ67="1999-2012"),'Resultat 2005-2012'!K67*SUM($Y$17:$AE$17)/7,IF(AND($M$1=2007,Beregningsark!$AQ67="1999-2012"),'Resultat 2005-2012'!K67*SUM($Z$17:$AE$17)/6,IF(AND($M$1=2008,Beregningsark!$AQ67="1999-2012"),'Resultat 2005-2012'!K67*SUM($AA$17:$AE$17)/5,IF(AND($M$1=2009,Beregningsark!$AQ67="1999-2012"),'Resultat 2005-2012'!K67*SUM($AB$17:$AE$17)/4,IF(AND($M$1=2010,Beregningsark!$AQ67="1999-2012"),'Resultat 2005-2012'!K67*SUM($AC$17:$AE$17)/3,IF(AND($M$1=2011,Beregningsark!$AQ67="1999-2012"),'Resultat 2005-2012'!K67*SUM($AD$17:$AE$17)/2,IF(AND($M$1=2012,Beregningsark!$AQ67="1999-2012"),'Resultat 2005-2012'!K67*$AE$17,""))))))))))))))))</f>
        <v/>
      </c>
      <c r="L67" s="15" t="str">
        <f>IF('Resultat 2005-2012'!$R67="","",IF($M$1=2005,'Resultat 2005-2012'!L67,IF(AND($M$1=2006,Beregningsark!$AQ67="2005-2012"),'Resultat 2005-2012'!L67*SUM($Y$9:$AE$9)/7,IF(AND($M$1=2007,Beregningsark!$AQ67="2005-2012"),'Resultat 2005-2012'!L67*SUM($Z$9:$AE$9)/6,IF(AND($M$1=2008,Beregningsark!$AQ67="2005-2012"),'Resultat 2005-2012'!L67*SUM($AA$9:$AE$9)/5,IF(AND($M$1=2009,Beregningsark!$AQ67="2005-2012"),'Resultat 2005-2012'!L67*SUM($AB$9:$AE$9)/4,IF(AND($M$1=2010,Beregningsark!$AQ67="2005-2012"),'Resultat 2005-2012'!L67*SUM($AC$9:$AE$9)/3,IF(AND($M$1=2011,Beregningsark!$AQ67="2005-2012"),'Resultat 2005-2012'!L67*SUM($AD$9:$AE$9)/2,IF(AND($M$1=2012,Beregningsark!$AQ67="2005-2012"),'Resultat 2005-2012'!L67*$AE$9,IF(AND($M$1=2006,Beregningsark!$AQ67="1999-2012"),'Resultat 2005-2012'!L67*SUM($Y$18:$AE$18)/7,IF(AND($M$1=2007,Beregningsark!$AQ67="1999-2012"),'Resultat 2005-2012'!L67*SUM($Z$18:$AE$18)/6,IF(AND($M$1=2008,Beregningsark!$AQ67="1999-2012"),'Resultat 2005-2012'!L67*SUM($AA$18:$AE$18)/5,IF(AND($M$1=2009,Beregningsark!$AQ67="1999-2012"),'Resultat 2005-2012'!L67*SUM($AB$18:$AE$18)/4,IF(AND($M$1=2010,Beregningsark!$AQ67="1999-2012"),'Resultat 2005-2012'!L67*SUM($AC$18:$AE$18)/3,IF(AND($M$1=2011,Beregningsark!$AQ67="1999-2012"),'Resultat 2005-2012'!L67*SUM($AD$18:$AE$18)/2,IF(AND($M$1=2012,Beregningsark!$AQ67="1999-2012"),'Resultat 2005-2012'!L67*$AE$18,""))))))))))))))))</f>
        <v/>
      </c>
      <c r="M67" s="15" t="str">
        <f t="shared" si="0"/>
        <v/>
      </c>
      <c r="N67" s="15" t="str">
        <f>IF('Resultat 2005-2012'!$R67="","",IF($M$1=2005,'Resultat 2005-2012'!N67,IF(AND($M$1=2006,Beregningsark!$AQ67="2005-2012"),'Resultat 2005-2012'!N67*SUM($Y$10:$AE$10)/7,IF(AND($M$1=2007,Beregningsark!$AQ67="2005-2012"),'Resultat 2005-2012'!N67*SUM($Z$10:$AE$10)/6,IF(AND($M$1=2008,Beregningsark!$AQ67="2005-2012"),'Resultat 2005-2012'!N67*SUM($AA$10:$AE$10)/5,IF(AND($M$1=2009,Beregningsark!$AQ67="2005-2012"),'Resultat 2005-2012'!N67*SUM($AB$10:$AE$10)/4,IF(AND($M$1=2010,Beregningsark!$AQ67="2005-2012"),'Resultat 2005-2012'!N67*SUM($AC$10:$AE$10)/3,IF(AND($M$1=2011,Beregningsark!$AQ67="2005-2012"),'Resultat 2005-2012'!N67*SUM($AD$10:$AE$10)/2,IF(AND($M$1=2012,Beregningsark!$AQ67="2005-2012"),'Resultat 2005-2012'!N67*$AE$10,IF(AND($M$1=2006,Beregningsark!$AQ67="1999-2012"),'Resultat 2005-2012'!N67*SUM($Y$16:$AE$16)/7,IF(AND($M$1=2007,Beregningsark!$AQ67="1999-2012"),'Resultat 2005-2012'!N67*SUM($Z$16:$AE$16)/6,IF(AND($M$1=2008,Beregningsark!$AQ67="1999-2012"),'Resultat 2005-2012'!N67*SUM($AA$16:$AE$16)/5,IF(AND($M$1=2009,Beregningsark!$AQ67="1999-2012"),'Resultat 2005-2012'!N67*SUM($AB$16:$AE$16)/4,IF(AND($M$1=2010,Beregningsark!$AQ67="1999-2012"),'Resultat 2005-2012'!N67*SUM($AC$16:$AE$16)/3,IF(AND($M$1=2011,Beregningsark!$AQ67="1999-2012"),'Resultat 2005-2012'!N67*SUM($AD$16:$AE$16)/2,IF(AND($M$1=2012,Beregningsark!$AQ67="1999-2012"),'Resultat 2005-2012'!N67*$AE$16,""))))))))))))))))</f>
        <v/>
      </c>
      <c r="O67" s="15" t="str">
        <f>IF('Resultat 2005-2012'!$R67="","",IF($M$1=2005,'Resultat 2005-2012'!O67,IF(AND($M$1=2006,Beregningsark!$AQ67="2005-2012"),'Resultat 2005-2012'!O67*SUM($Y$10:$AE$10)/7,IF(AND($M$1=2007,Beregningsark!$AQ67="2005-2012"),'Resultat 2005-2012'!O67*SUM($Z$10:$AE$10)/6,IF(AND($M$1=2008,Beregningsark!$AQ67="2005-2012"),'Resultat 2005-2012'!O67*SUM($AA$10:$AE$10)/5,IF(AND($M$1=2009,Beregningsark!$AQ67="2005-2012"),'Resultat 2005-2012'!O67*SUM($AB$10:$AE$10)/4,IF(AND($M$1=2010,Beregningsark!$AQ67="2005-2012"),'Resultat 2005-2012'!O67*SUM($AC$10:$AE$10)/3,IF(AND($M$1=2011,Beregningsark!$AQ67="2005-2012"),'Resultat 2005-2012'!O67*SUM($AD$10:$AE$10)/2,IF(AND($M$1=2012,Beregningsark!$AQ67="2005-2012"),'Resultat 2005-2012'!O67*$AE$10,IF(AND($M$1=2006,Beregningsark!$AQ67="1999-2012"),'Resultat 2005-2012'!O67*SUM($Y$16:$AE$16)/7,IF(AND($M$1=2007,Beregningsark!$AQ67="1999-2012"),'Resultat 2005-2012'!O67*SUM($Z$16:$AE$16)/6,IF(AND($M$1=2008,Beregningsark!$AQ67="1999-2012"),'Resultat 2005-2012'!O67*SUM($AA$16:$AE$16)/5,IF(AND($M$1=2009,Beregningsark!$AQ67="1999-2012"),'Resultat 2005-2012'!O67*SUM($AB$16:$AE$16)/4,IF(AND($M$1=2010,Beregningsark!$AQ67="1999-2012"),'Resultat 2005-2012'!O67*SUM($AC$16:$AE$16)/3,IF(AND($M$1=2011,Beregningsark!$AQ67="1999-2012"),'Resultat 2005-2012'!O67*SUM($AD$16:$AE$16)/2,IF(AND($M$1=2012,Beregningsark!$AQ67="1999-2012"),'Resultat 2005-2012'!O67*$AE$16,""))))))))))))))))</f>
        <v/>
      </c>
      <c r="P67" s="15" t="str">
        <f>IF('Resultat 2005-2012'!$R67="","",IF($M$1=2005,'Resultat 2005-2012'!P67,IF(AND($M$1=2006,Beregningsark!$AQ67="2005-2012"),'Resultat 2005-2012'!P67*SUM($Y$11:$AE$11)/7,IF(AND($M$1=2007,Beregningsark!$AQ67="2005-2012"),'Resultat 2005-2012'!P67*SUM($Z$11:$AE$11)/6,IF(AND($M$1=2008,Beregningsark!$AQ67="2005-2012"),'Resultat 2005-2012'!P67*SUM($AA$11:$AE$11)/5,IF(AND($M$1=2009,Beregningsark!$AQ67="2005-2012"),'Resultat 2005-2012'!P67*SUM($AB$11:$AE$11)/4,IF(AND($M$1=2010,Beregningsark!$AQ67="2005-2012"),'Resultat 2005-2012'!P67*SUM($AC$11:$AE$11)/3,IF(AND($M$1=2011,Beregningsark!$AQ67="2005-2012"),'Resultat 2005-2012'!P67*SUM($AD$11:$AE$11)/2,IF(AND($M$1=2012,Beregningsark!$AQ67="2005-2012"),'Resultat 2005-2012'!P67*$AE$11,IF(AND($M$1=2006,Beregningsark!$AQ67="1999-2012"),'Resultat 2005-2012'!P67*SUM($Y$16:$AE$16)/7,IF(AND($M$1=2007,Beregningsark!$AQ67="1999-2012"),'Resultat 2005-2012'!P67*SUM($Z$16:$AE$16)/6,IF(AND($M$1=2008,Beregningsark!$AQ67="1999-2012"),'Resultat 2005-2012'!P67*SUM($AA$16:$AE$16)/5,IF(AND($M$1=2009,Beregningsark!$AQ67="1999-2012"),'Resultat 2005-2012'!P67*SUM($AB$16:$AE$16)/4,IF(AND($M$1=2010,Beregningsark!$AQ67="1999-2012"),'Resultat 2005-2012'!P67*SUM($AC$16:$AE$16)/3,IF(AND($M$1=2011,Beregningsark!$AQ67="1999-2012"),'Resultat 2005-2012'!P67*SUM($AD$16:$AE$16)/2,IF(AND($M$1=2012,Beregningsark!$AQ67="1999-2012"),'Resultat 2005-2012'!P67*$AE$16,""))))))))))))))))</f>
        <v/>
      </c>
      <c r="Q67" s="15" t="str">
        <f t="shared" si="1"/>
        <v/>
      </c>
      <c r="R67" s="17" t="str">
        <f t="shared" si="2"/>
        <v/>
      </c>
    </row>
    <row r="68" spans="1:18" x14ac:dyDescent="0.25">
      <c r="A68" s="4" t="str">
        <f>IF(Inddata!A83="","",Inddata!A83)</f>
        <v/>
      </c>
      <c r="B68" s="4" t="str">
        <f>IF(Inddata!B83="","",Inddata!B83)</f>
        <v/>
      </c>
      <c r="C68" s="4" t="str">
        <f>IF(Inddata!C83="","",Inddata!C83)</f>
        <v/>
      </c>
      <c r="D68" s="4" t="str">
        <f>IF(Inddata!D83="","",Inddata!D83)</f>
        <v/>
      </c>
      <c r="E68" s="4" t="str">
        <f>IF(Inddata!E83="","",Inddata!E83)</f>
        <v/>
      </c>
      <c r="F68" s="4" t="str">
        <f>IF(Inddata!F83="","",Inddata!F83)</f>
        <v/>
      </c>
      <c r="G68" s="4">
        <f>IF(Inddata!G83="","",Inddata!G83)</f>
        <v>0</v>
      </c>
      <c r="H68" s="4" t="str">
        <f>IF(Inddata!H83&gt;0.5,Inddata!H83,"")</f>
        <v/>
      </c>
      <c r="I68" s="4" t="str">
        <f>IF(Inddata!I83="","",Inddata!I83)</f>
        <v/>
      </c>
      <c r="J68" s="15" t="str">
        <f>IF('Resultat 2005-2012'!$R68="","",IF($M$1=2005,'Resultat 2005-2012'!J68,IF(AND($M$1=2006,Beregningsark!$AQ68="2005-2012"),'Resultat 2005-2012'!J68*SUM($Y$7:$AE$7)/7,IF(AND($M$1=2007,Beregningsark!$AQ68="2005-2012"),'Resultat 2005-2012'!J68*SUM($Z$7:$AE$7)/6,IF(AND($M$1=2008,Beregningsark!$AQ68="2005-2012"),'Resultat 2005-2012'!J68*SUM($AA$7:$AE$7)/5,IF(AND($M$1=2009,Beregningsark!$AQ68="2005-2012"),'Resultat 2005-2012'!J68*SUM($AB$7:$AE$7)/4,IF(AND($M$1=2010,Beregningsark!$AQ68="2005-2012"),'Resultat 2005-2012'!J68*SUM($AC$7:$AE$7)/3,IF(AND($M$1=2011,Beregningsark!$AQ68="2005-2012"),'Resultat 2005-2012'!J68*SUM($AD$7:$AE$7)/2,IF(AND($M$1=2012,Beregningsark!$AQ68="2005-2012"),'Resultat 2005-2012'!J68*$AE$7,IF(AND($M$1=2006,Beregningsark!$AQ68="1999-2012"),'Resultat 2005-2012'!J68*SUM($Y$16:$AE$16)/7,IF(AND($M$1=2007,Beregningsark!$AQ68="1999-2012"),'Resultat 2005-2012'!J68*SUM($Z$16:$AE$16)/6,IF(AND($M$1=2008,Beregningsark!$AQ68="1999-2012"),'Resultat 2005-2012'!J68*SUM($AA$16:$AE$16)/5,IF(AND($M$1=2009,Beregningsark!$AQ68="1999-2012"),'Resultat 2005-2012'!J68*SUM($AB$16:$AE$16)/4,IF(AND($M$1=2010,Beregningsark!$AQ68="1999-2012"),'Resultat 2005-2012'!J68*SUM($AC$16:$AE$16)/3,IF(AND($M$1=2011,Beregningsark!$AQ68="1999-2012"),'Resultat 2005-2012'!J68*SUM($AD$16:$AE$16)/2,IF(AND($M$1=2012,Beregningsark!$AQ68="1999-2012"),'Resultat 2005-2012'!J68*$AE$16,""))))))))))))))))</f>
        <v/>
      </c>
      <c r="K68" s="15" t="str">
        <f>IF('Resultat 2005-2012'!$R68="","",IF($M$1=2005,'Resultat 2005-2012'!K68,IF(AND($M$1=2006,Beregningsark!$AQ68="2005-2012"),'Resultat 2005-2012'!K68*SUM($Y$8:$AE$8)/7,IF(AND($M$1=2007,Beregningsark!$AQ68="2005-2012"),'Resultat 2005-2012'!K68*SUM($Z$8:$AE$8)/6,IF(AND($M$1=2008,Beregningsark!$AQ68="2005-2012"),'Resultat 2005-2012'!K68*SUM($AA$8:$AE$8)/5,IF(AND($M$1=2009,Beregningsark!$AQ68="2005-2012"),'Resultat 2005-2012'!K68*SUM($AB$8:$AE$8)/4,IF(AND($M$1=2010,Beregningsark!$AQ68="2005-2012"),'Resultat 2005-2012'!K68*SUM($AC$8:$AE$8)/3,IF(AND($M$1=2011,Beregningsark!$AQ68="2005-2012"),'Resultat 2005-2012'!K68*SUM($AD$8:$AE$8)/2,IF(AND($M$1=2012,Beregningsark!$AQ68="2005-2012"),'Resultat 2005-2012'!K68*$AE$8,IF(AND($M$1=2006,Beregningsark!$AQ68="1999-2012"),'Resultat 2005-2012'!K68*SUM($Y$17:$AE$17)/7,IF(AND($M$1=2007,Beregningsark!$AQ68="1999-2012"),'Resultat 2005-2012'!K68*SUM($Z$17:$AE$17)/6,IF(AND($M$1=2008,Beregningsark!$AQ68="1999-2012"),'Resultat 2005-2012'!K68*SUM($AA$17:$AE$17)/5,IF(AND($M$1=2009,Beregningsark!$AQ68="1999-2012"),'Resultat 2005-2012'!K68*SUM($AB$17:$AE$17)/4,IF(AND($M$1=2010,Beregningsark!$AQ68="1999-2012"),'Resultat 2005-2012'!K68*SUM($AC$17:$AE$17)/3,IF(AND($M$1=2011,Beregningsark!$AQ68="1999-2012"),'Resultat 2005-2012'!K68*SUM($AD$17:$AE$17)/2,IF(AND($M$1=2012,Beregningsark!$AQ68="1999-2012"),'Resultat 2005-2012'!K68*$AE$17,""))))))))))))))))</f>
        <v/>
      </c>
      <c r="L68" s="15" t="str">
        <f>IF('Resultat 2005-2012'!$R68="","",IF($M$1=2005,'Resultat 2005-2012'!L68,IF(AND($M$1=2006,Beregningsark!$AQ68="2005-2012"),'Resultat 2005-2012'!L68*SUM($Y$9:$AE$9)/7,IF(AND($M$1=2007,Beregningsark!$AQ68="2005-2012"),'Resultat 2005-2012'!L68*SUM($Z$9:$AE$9)/6,IF(AND($M$1=2008,Beregningsark!$AQ68="2005-2012"),'Resultat 2005-2012'!L68*SUM($AA$9:$AE$9)/5,IF(AND($M$1=2009,Beregningsark!$AQ68="2005-2012"),'Resultat 2005-2012'!L68*SUM($AB$9:$AE$9)/4,IF(AND($M$1=2010,Beregningsark!$AQ68="2005-2012"),'Resultat 2005-2012'!L68*SUM($AC$9:$AE$9)/3,IF(AND($M$1=2011,Beregningsark!$AQ68="2005-2012"),'Resultat 2005-2012'!L68*SUM($AD$9:$AE$9)/2,IF(AND($M$1=2012,Beregningsark!$AQ68="2005-2012"),'Resultat 2005-2012'!L68*$AE$9,IF(AND($M$1=2006,Beregningsark!$AQ68="1999-2012"),'Resultat 2005-2012'!L68*SUM($Y$18:$AE$18)/7,IF(AND($M$1=2007,Beregningsark!$AQ68="1999-2012"),'Resultat 2005-2012'!L68*SUM($Z$18:$AE$18)/6,IF(AND($M$1=2008,Beregningsark!$AQ68="1999-2012"),'Resultat 2005-2012'!L68*SUM($AA$18:$AE$18)/5,IF(AND($M$1=2009,Beregningsark!$AQ68="1999-2012"),'Resultat 2005-2012'!L68*SUM($AB$18:$AE$18)/4,IF(AND($M$1=2010,Beregningsark!$AQ68="1999-2012"),'Resultat 2005-2012'!L68*SUM($AC$18:$AE$18)/3,IF(AND($M$1=2011,Beregningsark!$AQ68="1999-2012"),'Resultat 2005-2012'!L68*SUM($AD$18:$AE$18)/2,IF(AND($M$1=2012,Beregningsark!$AQ68="1999-2012"),'Resultat 2005-2012'!L68*$AE$18,""))))))))))))))))</f>
        <v/>
      </c>
      <c r="M68" s="15" t="str">
        <f t="shared" si="0"/>
        <v/>
      </c>
      <c r="N68" s="15" t="str">
        <f>IF('Resultat 2005-2012'!$R68="","",IF($M$1=2005,'Resultat 2005-2012'!N68,IF(AND($M$1=2006,Beregningsark!$AQ68="2005-2012"),'Resultat 2005-2012'!N68*SUM($Y$10:$AE$10)/7,IF(AND($M$1=2007,Beregningsark!$AQ68="2005-2012"),'Resultat 2005-2012'!N68*SUM($Z$10:$AE$10)/6,IF(AND($M$1=2008,Beregningsark!$AQ68="2005-2012"),'Resultat 2005-2012'!N68*SUM($AA$10:$AE$10)/5,IF(AND($M$1=2009,Beregningsark!$AQ68="2005-2012"),'Resultat 2005-2012'!N68*SUM($AB$10:$AE$10)/4,IF(AND($M$1=2010,Beregningsark!$AQ68="2005-2012"),'Resultat 2005-2012'!N68*SUM($AC$10:$AE$10)/3,IF(AND($M$1=2011,Beregningsark!$AQ68="2005-2012"),'Resultat 2005-2012'!N68*SUM($AD$10:$AE$10)/2,IF(AND($M$1=2012,Beregningsark!$AQ68="2005-2012"),'Resultat 2005-2012'!N68*$AE$10,IF(AND($M$1=2006,Beregningsark!$AQ68="1999-2012"),'Resultat 2005-2012'!N68*SUM($Y$16:$AE$16)/7,IF(AND($M$1=2007,Beregningsark!$AQ68="1999-2012"),'Resultat 2005-2012'!N68*SUM($Z$16:$AE$16)/6,IF(AND($M$1=2008,Beregningsark!$AQ68="1999-2012"),'Resultat 2005-2012'!N68*SUM($AA$16:$AE$16)/5,IF(AND($M$1=2009,Beregningsark!$AQ68="1999-2012"),'Resultat 2005-2012'!N68*SUM($AB$16:$AE$16)/4,IF(AND($M$1=2010,Beregningsark!$AQ68="1999-2012"),'Resultat 2005-2012'!N68*SUM($AC$16:$AE$16)/3,IF(AND($M$1=2011,Beregningsark!$AQ68="1999-2012"),'Resultat 2005-2012'!N68*SUM($AD$16:$AE$16)/2,IF(AND($M$1=2012,Beregningsark!$AQ68="1999-2012"),'Resultat 2005-2012'!N68*$AE$16,""))))))))))))))))</f>
        <v/>
      </c>
      <c r="O68" s="15" t="str">
        <f>IF('Resultat 2005-2012'!$R68="","",IF($M$1=2005,'Resultat 2005-2012'!O68,IF(AND($M$1=2006,Beregningsark!$AQ68="2005-2012"),'Resultat 2005-2012'!O68*SUM($Y$10:$AE$10)/7,IF(AND($M$1=2007,Beregningsark!$AQ68="2005-2012"),'Resultat 2005-2012'!O68*SUM($Z$10:$AE$10)/6,IF(AND($M$1=2008,Beregningsark!$AQ68="2005-2012"),'Resultat 2005-2012'!O68*SUM($AA$10:$AE$10)/5,IF(AND($M$1=2009,Beregningsark!$AQ68="2005-2012"),'Resultat 2005-2012'!O68*SUM($AB$10:$AE$10)/4,IF(AND($M$1=2010,Beregningsark!$AQ68="2005-2012"),'Resultat 2005-2012'!O68*SUM($AC$10:$AE$10)/3,IF(AND($M$1=2011,Beregningsark!$AQ68="2005-2012"),'Resultat 2005-2012'!O68*SUM($AD$10:$AE$10)/2,IF(AND($M$1=2012,Beregningsark!$AQ68="2005-2012"),'Resultat 2005-2012'!O68*$AE$10,IF(AND($M$1=2006,Beregningsark!$AQ68="1999-2012"),'Resultat 2005-2012'!O68*SUM($Y$16:$AE$16)/7,IF(AND($M$1=2007,Beregningsark!$AQ68="1999-2012"),'Resultat 2005-2012'!O68*SUM($Z$16:$AE$16)/6,IF(AND($M$1=2008,Beregningsark!$AQ68="1999-2012"),'Resultat 2005-2012'!O68*SUM($AA$16:$AE$16)/5,IF(AND($M$1=2009,Beregningsark!$AQ68="1999-2012"),'Resultat 2005-2012'!O68*SUM($AB$16:$AE$16)/4,IF(AND($M$1=2010,Beregningsark!$AQ68="1999-2012"),'Resultat 2005-2012'!O68*SUM($AC$16:$AE$16)/3,IF(AND($M$1=2011,Beregningsark!$AQ68="1999-2012"),'Resultat 2005-2012'!O68*SUM($AD$16:$AE$16)/2,IF(AND($M$1=2012,Beregningsark!$AQ68="1999-2012"),'Resultat 2005-2012'!O68*$AE$16,""))))))))))))))))</f>
        <v/>
      </c>
      <c r="P68" s="15" t="str">
        <f>IF('Resultat 2005-2012'!$R68="","",IF($M$1=2005,'Resultat 2005-2012'!P68,IF(AND($M$1=2006,Beregningsark!$AQ68="2005-2012"),'Resultat 2005-2012'!P68*SUM($Y$11:$AE$11)/7,IF(AND($M$1=2007,Beregningsark!$AQ68="2005-2012"),'Resultat 2005-2012'!P68*SUM($Z$11:$AE$11)/6,IF(AND($M$1=2008,Beregningsark!$AQ68="2005-2012"),'Resultat 2005-2012'!P68*SUM($AA$11:$AE$11)/5,IF(AND($M$1=2009,Beregningsark!$AQ68="2005-2012"),'Resultat 2005-2012'!P68*SUM($AB$11:$AE$11)/4,IF(AND($M$1=2010,Beregningsark!$AQ68="2005-2012"),'Resultat 2005-2012'!P68*SUM($AC$11:$AE$11)/3,IF(AND($M$1=2011,Beregningsark!$AQ68="2005-2012"),'Resultat 2005-2012'!P68*SUM($AD$11:$AE$11)/2,IF(AND($M$1=2012,Beregningsark!$AQ68="2005-2012"),'Resultat 2005-2012'!P68*$AE$11,IF(AND($M$1=2006,Beregningsark!$AQ68="1999-2012"),'Resultat 2005-2012'!P68*SUM($Y$16:$AE$16)/7,IF(AND($M$1=2007,Beregningsark!$AQ68="1999-2012"),'Resultat 2005-2012'!P68*SUM($Z$16:$AE$16)/6,IF(AND($M$1=2008,Beregningsark!$AQ68="1999-2012"),'Resultat 2005-2012'!P68*SUM($AA$16:$AE$16)/5,IF(AND($M$1=2009,Beregningsark!$AQ68="1999-2012"),'Resultat 2005-2012'!P68*SUM($AB$16:$AE$16)/4,IF(AND($M$1=2010,Beregningsark!$AQ68="1999-2012"),'Resultat 2005-2012'!P68*SUM($AC$16:$AE$16)/3,IF(AND($M$1=2011,Beregningsark!$AQ68="1999-2012"),'Resultat 2005-2012'!P68*SUM($AD$16:$AE$16)/2,IF(AND($M$1=2012,Beregningsark!$AQ68="1999-2012"),'Resultat 2005-2012'!P68*$AE$16,""))))))))))))))))</f>
        <v/>
      </c>
      <c r="Q68" s="15" t="str">
        <f t="shared" si="1"/>
        <v/>
      </c>
      <c r="R68" s="17" t="str">
        <f t="shared" si="2"/>
        <v/>
      </c>
    </row>
    <row r="69" spans="1:18" x14ac:dyDescent="0.25">
      <c r="A69" s="4" t="str">
        <f>IF(Inddata!A84="","",Inddata!A84)</f>
        <v/>
      </c>
      <c r="B69" s="4" t="str">
        <f>IF(Inddata!B84="","",Inddata!B84)</f>
        <v/>
      </c>
      <c r="C69" s="4" t="str">
        <f>IF(Inddata!C84="","",Inddata!C84)</f>
        <v/>
      </c>
      <c r="D69" s="4" t="str">
        <f>IF(Inddata!D84="","",Inddata!D84)</f>
        <v/>
      </c>
      <c r="E69" s="4" t="str">
        <f>IF(Inddata!E84="","",Inddata!E84)</f>
        <v/>
      </c>
      <c r="F69" s="4" t="str">
        <f>IF(Inddata!F84="","",Inddata!F84)</f>
        <v/>
      </c>
      <c r="G69" s="4">
        <f>IF(Inddata!G84="","",Inddata!G84)</f>
        <v>0</v>
      </c>
      <c r="H69" s="4" t="str">
        <f>IF(Inddata!H84&gt;0.5,Inddata!H84,"")</f>
        <v/>
      </c>
      <c r="I69" s="4" t="str">
        <f>IF(Inddata!I84="","",Inddata!I84)</f>
        <v/>
      </c>
      <c r="J69" s="15" t="str">
        <f>IF('Resultat 2005-2012'!$R69="","",IF($M$1=2005,'Resultat 2005-2012'!J69,IF(AND($M$1=2006,Beregningsark!$AQ69="2005-2012"),'Resultat 2005-2012'!J69*SUM($Y$7:$AE$7)/7,IF(AND($M$1=2007,Beregningsark!$AQ69="2005-2012"),'Resultat 2005-2012'!J69*SUM($Z$7:$AE$7)/6,IF(AND($M$1=2008,Beregningsark!$AQ69="2005-2012"),'Resultat 2005-2012'!J69*SUM($AA$7:$AE$7)/5,IF(AND($M$1=2009,Beregningsark!$AQ69="2005-2012"),'Resultat 2005-2012'!J69*SUM($AB$7:$AE$7)/4,IF(AND($M$1=2010,Beregningsark!$AQ69="2005-2012"),'Resultat 2005-2012'!J69*SUM($AC$7:$AE$7)/3,IF(AND($M$1=2011,Beregningsark!$AQ69="2005-2012"),'Resultat 2005-2012'!J69*SUM($AD$7:$AE$7)/2,IF(AND($M$1=2012,Beregningsark!$AQ69="2005-2012"),'Resultat 2005-2012'!J69*$AE$7,IF(AND($M$1=2006,Beregningsark!$AQ69="1999-2012"),'Resultat 2005-2012'!J69*SUM($Y$16:$AE$16)/7,IF(AND($M$1=2007,Beregningsark!$AQ69="1999-2012"),'Resultat 2005-2012'!J69*SUM($Z$16:$AE$16)/6,IF(AND($M$1=2008,Beregningsark!$AQ69="1999-2012"),'Resultat 2005-2012'!J69*SUM($AA$16:$AE$16)/5,IF(AND($M$1=2009,Beregningsark!$AQ69="1999-2012"),'Resultat 2005-2012'!J69*SUM($AB$16:$AE$16)/4,IF(AND($M$1=2010,Beregningsark!$AQ69="1999-2012"),'Resultat 2005-2012'!J69*SUM($AC$16:$AE$16)/3,IF(AND($M$1=2011,Beregningsark!$AQ69="1999-2012"),'Resultat 2005-2012'!J69*SUM($AD$16:$AE$16)/2,IF(AND($M$1=2012,Beregningsark!$AQ69="1999-2012"),'Resultat 2005-2012'!J69*$AE$16,""))))))))))))))))</f>
        <v/>
      </c>
      <c r="K69" s="15" t="str">
        <f>IF('Resultat 2005-2012'!$R69="","",IF($M$1=2005,'Resultat 2005-2012'!K69,IF(AND($M$1=2006,Beregningsark!$AQ69="2005-2012"),'Resultat 2005-2012'!K69*SUM($Y$8:$AE$8)/7,IF(AND($M$1=2007,Beregningsark!$AQ69="2005-2012"),'Resultat 2005-2012'!K69*SUM($Z$8:$AE$8)/6,IF(AND($M$1=2008,Beregningsark!$AQ69="2005-2012"),'Resultat 2005-2012'!K69*SUM($AA$8:$AE$8)/5,IF(AND($M$1=2009,Beregningsark!$AQ69="2005-2012"),'Resultat 2005-2012'!K69*SUM($AB$8:$AE$8)/4,IF(AND($M$1=2010,Beregningsark!$AQ69="2005-2012"),'Resultat 2005-2012'!K69*SUM($AC$8:$AE$8)/3,IF(AND($M$1=2011,Beregningsark!$AQ69="2005-2012"),'Resultat 2005-2012'!K69*SUM($AD$8:$AE$8)/2,IF(AND($M$1=2012,Beregningsark!$AQ69="2005-2012"),'Resultat 2005-2012'!K69*$AE$8,IF(AND($M$1=2006,Beregningsark!$AQ69="1999-2012"),'Resultat 2005-2012'!K69*SUM($Y$17:$AE$17)/7,IF(AND($M$1=2007,Beregningsark!$AQ69="1999-2012"),'Resultat 2005-2012'!K69*SUM($Z$17:$AE$17)/6,IF(AND($M$1=2008,Beregningsark!$AQ69="1999-2012"),'Resultat 2005-2012'!K69*SUM($AA$17:$AE$17)/5,IF(AND($M$1=2009,Beregningsark!$AQ69="1999-2012"),'Resultat 2005-2012'!K69*SUM($AB$17:$AE$17)/4,IF(AND($M$1=2010,Beregningsark!$AQ69="1999-2012"),'Resultat 2005-2012'!K69*SUM($AC$17:$AE$17)/3,IF(AND($M$1=2011,Beregningsark!$AQ69="1999-2012"),'Resultat 2005-2012'!K69*SUM($AD$17:$AE$17)/2,IF(AND($M$1=2012,Beregningsark!$AQ69="1999-2012"),'Resultat 2005-2012'!K69*$AE$17,""))))))))))))))))</f>
        <v/>
      </c>
      <c r="L69" s="15" t="str">
        <f>IF('Resultat 2005-2012'!$R69="","",IF($M$1=2005,'Resultat 2005-2012'!L69,IF(AND($M$1=2006,Beregningsark!$AQ69="2005-2012"),'Resultat 2005-2012'!L69*SUM($Y$9:$AE$9)/7,IF(AND($M$1=2007,Beregningsark!$AQ69="2005-2012"),'Resultat 2005-2012'!L69*SUM($Z$9:$AE$9)/6,IF(AND($M$1=2008,Beregningsark!$AQ69="2005-2012"),'Resultat 2005-2012'!L69*SUM($AA$9:$AE$9)/5,IF(AND($M$1=2009,Beregningsark!$AQ69="2005-2012"),'Resultat 2005-2012'!L69*SUM($AB$9:$AE$9)/4,IF(AND($M$1=2010,Beregningsark!$AQ69="2005-2012"),'Resultat 2005-2012'!L69*SUM($AC$9:$AE$9)/3,IF(AND($M$1=2011,Beregningsark!$AQ69="2005-2012"),'Resultat 2005-2012'!L69*SUM($AD$9:$AE$9)/2,IF(AND($M$1=2012,Beregningsark!$AQ69="2005-2012"),'Resultat 2005-2012'!L69*$AE$9,IF(AND($M$1=2006,Beregningsark!$AQ69="1999-2012"),'Resultat 2005-2012'!L69*SUM($Y$18:$AE$18)/7,IF(AND($M$1=2007,Beregningsark!$AQ69="1999-2012"),'Resultat 2005-2012'!L69*SUM($Z$18:$AE$18)/6,IF(AND($M$1=2008,Beregningsark!$AQ69="1999-2012"),'Resultat 2005-2012'!L69*SUM($AA$18:$AE$18)/5,IF(AND($M$1=2009,Beregningsark!$AQ69="1999-2012"),'Resultat 2005-2012'!L69*SUM($AB$18:$AE$18)/4,IF(AND($M$1=2010,Beregningsark!$AQ69="1999-2012"),'Resultat 2005-2012'!L69*SUM($AC$18:$AE$18)/3,IF(AND($M$1=2011,Beregningsark!$AQ69="1999-2012"),'Resultat 2005-2012'!L69*SUM($AD$18:$AE$18)/2,IF(AND($M$1=2012,Beregningsark!$AQ69="1999-2012"),'Resultat 2005-2012'!L69*$AE$18,""))))))))))))))))</f>
        <v/>
      </c>
      <c r="M69" s="15" t="str">
        <f t="shared" si="0"/>
        <v/>
      </c>
      <c r="N69" s="15" t="str">
        <f>IF('Resultat 2005-2012'!$R69="","",IF($M$1=2005,'Resultat 2005-2012'!N69,IF(AND($M$1=2006,Beregningsark!$AQ69="2005-2012"),'Resultat 2005-2012'!N69*SUM($Y$10:$AE$10)/7,IF(AND($M$1=2007,Beregningsark!$AQ69="2005-2012"),'Resultat 2005-2012'!N69*SUM($Z$10:$AE$10)/6,IF(AND($M$1=2008,Beregningsark!$AQ69="2005-2012"),'Resultat 2005-2012'!N69*SUM($AA$10:$AE$10)/5,IF(AND($M$1=2009,Beregningsark!$AQ69="2005-2012"),'Resultat 2005-2012'!N69*SUM($AB$10:$AE$10)/4,IF(AND($M$1=2010,Beregningsark!$AQ69="2005-2012"),'Resultat 2005-2012'!N69*SUM($AC$10:$AE$10)/3,IF(AND($M$1=2011,Beregningsark!$AQ69="2005-2012"),'Resultat 2005-2012'!N69*SUM($AD$10:$AE$10)/2,IF(AND($M$1=2012,Beregningsark!$AQ69="2005-2012"),'Resultat 2005-2012'!N69*$AE$10,IF(AND($M$1=2006,Beregningsark!$AQ69="1999-2012"),'Resultat 2005-2012'!N69*SUM($Y$16:$AE$16)/7,IF(AND($M$1=2007,Beregningsark!$AQ69="1999-2012"),'Resultat 2005-2012'!N69*SUM($Z$16:$AE$16)/6,IF(AND($M$1=2008,Beregningsark!$AQ69="1999-2012"),'Resultat 2005-2012'!N69*SUM($AA$16:$AE$16)/5,IF(AND($M$1=2009,Beregningsark!$AQ69="1999-2012"),'Resultat 2005-2012'!N69*SUM($AB$16:$AE$16)/4,IF(AND($M$1=2010,Beregningsark!$AQ69="1999-2012"),'Resultat 2005-2012'!N69*SUM($AC$16:$AE$16)/3,IF(AND($M$1=2011,Beregningsark!$AQ69="1999-2012"),'Resultat 2005-2012'!N69*SUM($AD$16:$AE$16)/2,IF(AND($M$1=2012,Beregningsark!$AQ69="1999-2012"),'Resultat 2005-2012'!N69*$AE$16,""))))))))))))))))</f>
        <v/>
      </c>
      <c r="O69" s="15" t="str">
        <f>IF('Resultat 2005-2012'!$R69="","",IF($M$1=2005,'Resultat 2005-2012'!O69,IF(AND($M$1=2006,Beregningsark!$AQ69="2005-2012"),'Resultat 2005-2012'!O69*SUM($Y$10:$AE$10)/7,IF(AND($M$1=2007,Beregningsark!$AQ69="2005-2012"),'Resultat 2005-2012'!O69*SUM($Z$10:$AE$10)/6,IF(AND($M$1=2008,Beregningsark!$AQ69="2005-2012"),'Resultat 2005-2012'!O69*SUM($AA$10:$AE$10)/5,IF(AND($M$1=2009,Beregningsark!$AQ69="2005-2012"),'Resultat 2005-2012'!O69*SUM($AB$10:$AE$10)/4,IF(AND($M$1=2010,Beregningsark!$AQ69="2005-2012"),'Resultat 2005-2012'!O69*SUM($AC$10:$AE$10)/3,IF(AND($M$1=2011,Beregningsark!$AQ69="2005-2012"),'Resultat 2005-2012'!O69*SUM($AD$10:$AE$10)/2,IF(AND($M$1=2012,Beregningsark!$AQ69="2005-2012"),'Resultat 2005-2012'!O69*$AE$10,IF(AND($M$1=2006,Beregningsark!$AQ69="1999-2012"),'Resultat 2005-2012'!O69*SUM($Y$16:$AE$16)/7,IF(AND($M$1=2007,Beregningsark!$AQ69="1999-2012"),'Resultat 2005-2012'!O69*SUM($Z$16:$AE$16)/6,IF(AND($M$1=2008,Beregningsark!$AQ69="1999-2012"),'Resultat 2005-2012'!O69*SUM($AA$16:$AE$16)/5,IF(AND($M$1=2009,Beregningsark!$AQ69="1999-2012"),'Resultat 2005-2012'!O69*SUM($AB$16:$AE$16)/4,IF(AND($M$1=2010,Beregningsark!$AQ69="1999-2012"),'Resultat 2005-2012'!O69*SUM($AC$16:$AE$16)/3,IF(AND($M$1=2011,Beregningsark!$AQ69="1999-2012"),'Resultat 2005-2012'!O69*SUM($AD$16:$AE$16)/2,IF(AND($M$1=2012,Beregningsark!$AQ69="1999-2012"),'Resultat 2005-2012'!O69*$AE$16,""))))))))))))))))</f>
        <v/>
      </c>
      <c r="P69" s="15" t="str">
        <f>IF('Resultat 2005-2012'!$R69="","",IF($M$1=2005,'Resultat 2005-2012'!P69,IF(AND($M$1=2006,Beregningsark!$AQ69="2005-2012"),'Resultat 2005-2012'!P69*SUM($Y$11:$AE$11)/7,IF(AND($M$1=2007,Beregningsark!$AQ69="2005-2012"),'Resultat 2005-2012'!P69*SUM($Z$11:$AE$11)/6,IF(AND($M$1=2008,Beregningsark!$AQ69="2005-2012"),'Resultat 2005-2012'!P69*SUM($AA$11:$AE$11)/5,IF(AND($M$1=2009,Beregningsark!$AQ69="2005-2012"),'Resultat 2005-2012'!P69*SUM($AB$11:$AE$11)/4,IF(AND($M$1=2010,Beregningsark!$AQ69="2005-2012"),'Resultat 2005-2012'!P69*SUM($AC$11:$AE$11)/3,IF(AND($M$1=2011,Beregningsark!$AQ69="2005-2012"),'Resultat 2005-2012'!P69*SUM($AD$11:$AE$11)/2,IF(AND($M$1=2012,Beregningsark!$AQ69="2005-2012"),'Resultat 2005-2012'!P69*$AE$11,IF(AND($M$1=2006,Beregningsark!$AQ69="1999-2012"),'Resultat 2005-2012'!P69*SUM($Y$16:$AE$16)/7,IF(AND($M$1=2007,Beregningsark!$AQ69="1999-2012"),'Resultat 2005-2012'!P69*SUM($Z$16:$AE$16)/6,IF(AND($M$1=2008,Beregningsark!$AQ69="1999-2012"),'Resultat 2005-2012'!P69*SUM($AA$16:$AE$16)/5,IF(AND($M$1=2009,Beregningsark!$AQ69="1999-2012"),'Resultat 2005-2012'!P69*SUM($AB$16:$AE$16)/4,IF(AND($M$1=2010,Beregningsark!$AQ69="1999-2012"),'Resultat 2005-2012'!P69*SUM($AC$16:$AE$16)/3,IF(AND($M$1=2011,Beregningsark!$AQ69="1999-2012"),'Resultat 2005-2012'!P69*SUM($AD$16:$AE$16)/2,IF(AND($M$1=2012,Beregningsark!$AQ69="1999-2012"),'Resultat 2005-2012'!P69*$AE$16,""))))))))))))))))</f>
        <v/>
      </c>
      <c r="Q69" s="15" t="str">
        <f t="shared" si="1"/>
        <v/>
      </c>
      <c r="R69" s="17" t="str">
        <f t="shared" si="2"/>
        <v/>
      </c>
    </row>
    <row r="70" spans="1:18" x14ac:dyDescent="0.25">
      <c r="A70" s="4" t="str">
        <f>IF(Inddata!A85="","",Inddata!A85)</f>
        <v/>
      </c>
      <c r="B70" s="4" t="str">
        <f>IF(Inddata!B85="","",Inddata!B85)</f>
        <v/>
      </c>
      <c r="C70" s="4" t="str">
        <f>IF(Inddata!C85="","",Inddata!C85)</f>
        <v/>
      </c>
      <c r="D70" s="4" t="str">
        <f>IF(Inddata!D85="","",Inddata!D85)</f>
        <v/>
      </c>
      <c r="E70" s="4" t="str">
        <f>IF(Inddata!E85="","",Inddata!E85)</f>
        <v/>
      </c>
      <c r="F70" s="4" t="str">
        <f>IF(Inddata!F85="","",Inddata!F85)</f>
        <v/>
      </c>
      <c r="G70" s="4">
        <f>IF(Inddata!G85="","",Inddata!G85)</f>
        <v>0</v>
      </c>
      <c r="H70" s="4" t="str">
        <f>IF(Inddata!H85&gt;0.5,Inddata!H85,"")</f>
        <v/>
      </c>
      <c r="I70" s="4" t="str">
        <f>IF(Inddata!I85="","",Inddata!I85)</f>
        <v/>
      </c>
      <c r="J70" s="15" t="str">
        <f>IF('Resultat 2005-2012'!$R70="","",IF($M$1=2005,'Resultat 2005-2012'!J70,IF(AND($M$1=2006,Beregningsark!$AQ70="2005-2012"),'Resultat 2005-2012'!J70*SUM($Y$7:$AE$7)/7,IF(AND($M$1=2007,Beregningsark!$AQ70="2005-2012"),'Resultat 2005-2012'!J70*SUM($Z$7:$AE$7)/6,IF(AND($M$1=2008,Beregningsark!$AQ70="2005-2012"),'Resultat 2005-2012'!J70*SUM($AA$7:$AE$7)/5,IF(AND($M$1=2009,Beregningsark!$AQ70="2005-2012"),'Resultat 2005-2012'!J70*SUM($AB$7:$AE$7)/4,IF(AND($M$1=2010,Beregningsark!$AQ70="2005-2012"),'Resultat 2005-2012'!J70*SUM($AC$7:$AE$7)/3,IF(AND($M$1=2011,Beregningsark!$AQ70="2005-2012"),'Resultat 2005-2012'!J70*SUM($AD$7:$AE$7)/2,IF(AND($M$1=2012,Beregningsark!$AQ70="2005-2012"),'Resultat 2005-2012'!J70*$AE$7,IF(AND($M$1=2006,Beregningsark!$AQ70="1999-2012"),'Resultat 2005-2012'!J70*SUM($Y$16:$AE$16)/7,IF(AND($M$1=2007,Beregningsark!$AQ70="1999-2012"),'Resultat 2005-2012'!J70*SUM($Z$16:$AE$16)/6,IF(AND($M$1=2008,Beregningsark!$AQ70="1999-2012"),'Resultat 2005-2012'!J70*SUM($AA$16:$AE$16)/5,IF(AND($M$1=2009,Beregningsark!$AQ70="1999-2012"),'Resultat 2005-2012'!J70*SUM($AB$16:$AE$16)/4,IF(AND($M$1=2010,Beregningsark!$AQ70="1999-2012"),'Resultat 2005-2012'!J70*SUM($AC$16:$AE$16)/3,IF(AND($M$1=2011,Beregningsark!$AQ70="1999-2012"),'Resultat 2005-2012'!J70*SUM($AD$16:$AE$16)/2,IF(AND($M$1=2012,Beregningsark!$AQ70="1999-2012"),'Resultat 2005-2012'!J70*$AE$16,""))))))))))))))))</f>
        <v/>
      </c>
      <c r="K70" s="15" t="str">
        <f>IF('Resultat 2005-2012'!$R70="","",IF($M$1=2005,'Resultat 2005-2012'!K70,IF(AND($M$1=2006,Beregningsark!$AQ70="2005-2012"),'Resultat 2005-2012'!K70*SUM($Y$8:$AE$8)/7,IF(AND($M$1=2007,Beregningsark!$AQ70="2005-2012"),'Resultat 2005-2012'!K70*SUM($Z$8:$AE$8)/6,IF(AND($M$1=2008,Beregningsark!$AQ70="2005-2012"),'Resultat 2005-2012'!K70*SUM($AA$8:$AE$8)/5,IF(AND($M$1=2009,Beregningsark!$AQ70="2005-2012"),'Resultat 2005-2012'!K70*SUM($AB$8:$AE$8)/4,IF(AND($M$1=2010,Beregningsark!$AQ70="2005-2012"),'Resultat 2005-2012'!K70*SUM($AC$8:$AE$8)/3,IF(AND($M$1=2011,Beregningsark!$AQ70="2005-2012"),'Resultat 2005-2012'!K70*SUM($AD$8:$AE$8)/2,IF(AND($M$1=2012,Beregningsark!$AQ70="2005-2012"),'Resultat 2005-2012'!K70*$AE$8,IF(AND($M$1=2006,Beregningsark!$AQ70="1999-2012"),'Resultat 2005-2012'!K70*SUM($Y$17:$AE$17)/7,IF(AND($M$1=2007,Beregningsark!$AQ70="1999-2012"),'Resultat 2005-2012'!K70*SUM($Z$17:$AE$17)/6,IF(AND($M$1=2008,Beregningsark!$AQ70="1999-2012"),'Resultat 2005-2012'!K70*SUM($AA$17:$AE$17)/5,IF(AND($M$1=2009,Beregningsark!$AQ70="1999-2012"),'Resultat 2005-2012'!K70*SUM($AB$17:$AE$17)/4,IF(AND($M$1=2010,Beregningsark!$AQ70="1999-2012"),'Resultat 2005-2012'!K70*SUM($AC$17:$AE$17)/3,IF(AND($M$1=2011,Beregningsark!$AQ70="1999-2012"),'Resultat 2005-2012'!K70*SUM($AD$17:$AE$17)/2,IF(AND($M$1=2012,Beregningsark!$AQ70="1999-2012"),'Resultat 2005-2012'!K70*$AE$17,""))))))))))))))))</f>
        <v/>
      </c>
      <c r="L70" s="15" t="str">
        <f>IF('Resultat 2005-2012'!$R70="","",IF($M$1=2005,'Resultat 2005-2012'!L70,IF(AND($M$1=2006,Beregningsark!$AQ70="2005-2012"),'Resultat 2005-2012'!L70*SUM($Y$9:$AE$9)/7,IF(AND($M$1=2007,Beregningsark!$AQ70="2005-2012"),'Resultat 2005-2012'!L70*SUM($Z$9:$AE$9)/6,IF(AND($M$1=2008,Beregningsark!$AQ70="2005-2012"),'Resultat 2005-2012'!L70*SUM($AA$9:$AE$9)/5,IF(AND($M$1=2009,Beregningsark!$AQ70="2005-2012"),'Resultat 2005-2012'!L70*SUM($AB$9:$AE$9)/4,IF(AND($M$1=2010,Beregningsark!$AQ70="2005-2012"),'Resultat 2005-2012'!L70*SUM($AC$9:$AE$9)/3,IF(AND($M$1=2011,Beregningsark!$AQ70="2005-2012"),'Resultat 2005-2012'!L70*SUM($AD$9:$AE$9)/2,IF(AND($M$1=2012,Beregningsark!$AQ70="2005-2012"),'Resultat 2005-2012'!L70*$AE$9,IF(AND($M$1=2006,Beregningsark!$AQ70="1999-2012"),'Resultat 2005-2012'!L70*SUM($Y$18:$AE$18)/7,IF(AND($M$1=2007,Beregningsark!$AQ70="1999-2012"),'Resultat 2005-2012'!L70*SUM($Z$18:$AE$18)/6,IF(AND($M$1=2008,Beregningsark!$AQ70="1999-2012"),'Resultat 2005-2012'!L70*SUM($AA$18:$AE$18)/5,IF(AND($M$1=2009,Beregningsark!$AQ70="1999-2012"),'Resultat 2005-2012'!L70*SUM($AB$18:$AE$18)/4,IF(AND($M$1=2010,Beregningsark!$AQ70="1999-2012"),'Resultat 2005-2012'!L70*SUM($AC$18:$AE$18)/3,IF(AND($M$1=2011,Beregningsark!$AQ70="1999-2012"),'Resultat 2005-2012'!L70*SUM($AD$18:$AE$18)/2,IF(AND($M$1=2012,Beregningsark!$AQ70="1999-2012"),'Resultat 2005-2012'!L70*$AE$18,""))))))))))))))))</f>
        <v/>
      </c>
      <c r="M70" s="15" t="str">
        <f t="shared" si="0"/>
        <v/>
      </c>
      <c r="N70" s="15" t="str">
        <f>IF('Resultat 2005-2012'!$R70="","",IF($M$1=2005,'Resultat 2005-2012'!N70,IF(AND($M$1=2006,Beregningsark!$AQ70="2005-2012"),'Resultat 2005-2012'!N70*SUM($Y$10:$AE$10)/7,IF(AND($M$1=2007,Beregningsark!$AQ70="2005-2012"),'Resultat 2005-2012'!N70*SUM($Z$10:$AE$10)/6,IF(AND($M$1=2008,Beregningsark!$AQ70="2005-2012"),'Resultat 2005-2012'!N70*SUM($AA$10:$AE$10)/5,IF(AND($M$1=2009,Beregningsark!$AQ70="2005-2012"),'Resultat 2005-2012'!N70*SUM($AB$10:$AE$10)/4,IF(AND($M$1=2010,Beregningsark!$AQ70="2005-2012"),'Resultat 2005-2012'!N70*SUM($AC$10:$AE$10)/3,IF(AND($M$1=2011,Beregningsark!$AQ70="2005-2012"),'Resultat 2005-2012'!N70*SUM($AD$10:$AE$10)/2,IF(AND($M$1=2012,Beregningsark!$AQ70="2005-2012"),'Resultat 2005-2012'!N70*$AE$10,IF(AND($M$1=2006,Beregningsark!$AQ70="1999-2012"),'Resultat 2005-2012'!N70*SUM($Y$16:$AE$16)/7,IF(AND($M$1=2007,Beregningsark!$AQ70="1999-2012"),'Resultat 2005-2012'!N70*SUM($Z$16:$AE$16)/6,IF(AND($M$1=2008,Beregningsark!$AQ70="1999-2012"),'Resultat 2005-2012'!N70*SUM($AA$16:$AE$16)/5,IF(AND($M$1=2009,Beregningsark!$AQ70="1999-2012"),'Resultat 2005-2012'!N70*SUM($AB$16:$AE$16)/4,IF(AND($M$1=2010,Beregningsark!$AQ70="1999-2012"),'Resultat 2005-2012'!N70*SUM($AC$16:$AE$16)/3,IF(AND($M$1=2011,Beregningsark!$AQ70="1999-2012"),'Resultat 2005-2012'!N70*SUM($AD$16:$AE$16)/2,IF(AND($M$1=2012,Beregningsark!$AQ70="1999-2012"),'Resultat 2005-2012'!N70*$AE$16,""))))))))))))))))</f>
        <v/>
      </c>
      <c r="O70" s="15" t="str">
        <f>IF('Resultat 2005-2012'!$R70="","",IF($M$1=2005,'Resultat 2005-2012'!O70,IF(AND($M$1=2006,Beregningsark!$AQ70="2005-2012"),'Resultat 2005-2012'!O70*SUM($Y$10:$AE$10)/7,IF(AND($M$1=2007,Beregningsark!$AQ70="2005-2012"),'Resultat 2005-2012'!O70*SUM($Z$10:$AE$10)/6,IF(AND($M$1=2008,Beregningsark!$AQ70="2005-2012"),'Resultat 2005-2012'!O70*SUM($AA$10:$AE$10)/5,IF(AND($M$1=2009,Beregningsark!$AQ70="2005-2012"),'Resultat 2005-2012'!O70*SUM($AB$10:$AE$10)/4,IF(AND($M$1=2010,Beregningsark!$AQ70="2005-2012"),'Resultat 2005-2012'!O70*SUM($AC$10:$AE$10)/3,IF(AND($M$1=2011,Beregningsark!$AQ70="2005-2012"),'Resultat 2005-2012'!O70*SUM($AD$10:$AE$10)/2,IF(AND($M$1=2012,Beregningsark!$AQ70="2005-2012"),'Resultat 2005-2012'!O70*$AE$10,IF(AND($M$1=2006,Beregningsark!$AQ70="1999-2012"),'Resultat 2005-2012'!O70*SUM($Y$16:$AE$16)/7,IF(AND($M$1=2007,Beregningsark!$AQ70="1999-2012"),'Resultat 2005-2012'!O70*SUM($Z$16:$AE$16)/6,IF(AND($M$1=2008,Beregningsark!$AQ70="1999-2012"),'Resultat 2005-2012'!O70*SUM($AA$16:$AE$16)/5,IF(AND($M$1=2009,Beregningsark!$AQ70="1999-2012"),'Resultat 2005-2012'!O70*SUM($AB$16:$AE$16)/4,IF(AND($M$1=2010,Beregningsark!$AQ70="1999-2012"),'Resultat 2005-2012'!O70*SUM($AC$16:$AE$16)/3,IF(AND($M$1=2011,Beregningsark!$AQ70="1999-2012"),'Resultat 2005-2012'!O70*SUM($AD$16:$AE$16)/2,IF(AND($M$1=2012,Beregningsark!$AQ70="1999-2012"),'Resultat 2005-2012'!O70*$AE$16,""))))))))))))))))</f>
        <v/>
      </c>
      <c r="P70" s="15" t="str">
        <f>IF('Resultat 2005-2012'!$R70="","",IF($M$1=2005,'Resultat 2005-2012'!P70,IF(AND($M$1=2006,Beregningsark!$AQ70="2005-2012"),'Resultat 2005-2012'!P70*SUM($Y$11:$AE$11)/7,IF(AND($M$1=2007,Beregningsark!$AQ70="2005-2012"),'Resultat 2005-2012'!P70*SUM($Z$11:$AE$11)/6,IF(AND($M$1=2008,Beregningsark!$AQ70="2005-2012"),'Resultat 2005-2012'!P70*SUM($AA$11:$AE$11)/5,IF(AND($M$1=2009,Beregningsark!$AQ70="2005-2012"),'Resultat 2005-2012'!P70*SUM($AB$11:$AE$11)/4,IF(AND($M$1=2010,Beregningsark!$AQ70="2005-2012"),'Resultat 2005-2012'!P70*SUM($AC$11:$AE$11)/3,IF(AND($M$1=2011,Beregningsark!$AQ70="2005-2012"),'Resultat 2005-2012'!P70*SUM($AD$11:$AE$11)/2,IF(AND($M$1=2012,Beregningsark!$AQ70="2005-2012"),'Resultat 2005-2012'!P70*$AE$11,IF(AND($M$1=2006,Beregningsark!$AQ70="1999-2012"),'Resultat 2005-2012'!P70*SUM($Y$16:$AE$16)/7,IF(AND($M$1=2007,Beregningsark!$AQ70="1999-2012"),'Resultat 2005-2012'!P70*SUM($Z$16:$AE$16)/6,IF(AND($M$1=2008,Beregningsark!$AQ70="1999-2012"),'Resultat 2005-2012'!P70*SUM($AA$16:$AE$16)/5,IF(AND($M$1=2009,Beregningsark!$AQ70="1999-2012"),'Resultat 2005-2012'!P70*SUM($AB$16:$AE$16)/4,IF(AND($M$1=2010,Beregningsark!$AQ70="1999-2012"),'Resultat 2005-2012'!P70*SUM($AC$16:$AE$16)/3,IF(AND($M$1=2011,Beregningsark!$AQ70="1999-2012"),'Resultat 2005-2012'!P70*SUM($AD$16:$AE$16)/2,IF(AND($M$1=2012,Beregningsark!$AQ70="1999-2012"),'Resultat 2005-2012'!P70*$AE$16,""))))))))))))))))</f>
        <v/>
      </c>
      <c r="Q70" s="15" t="str">
        <f t="shared" si="1"/>
        <v/>
      </c>
      <c r="R70" s="17" t="str">
        <f t="shared" si="2"/>
        <v/>
      </c>
    </row>
    <row r="71" spans="1:18" x14ac:dyDescent="0.25">
      <c r="A71" s="4" t="str">
        <f>IF(Inddata!A86="","",Inddata!A86)</f>
        <v/>
      </c>
      <c r="B71" s="4" t="str">
        <f>IF(Inddata!B86="","",Inddata!B86)</f>
        <v/>
      </c>
      <c r="C71" s="4" t="str">
        <f>IF(Inddata!C86="","",Inddata!C86)</f>
        <v/>
      </c>
      <c r="D71" s="4" t="str">
        <f>IF(Inddata!D86="","",Inddata!D86)</f>
        <v/>
      </c>
      <c r="E71" s="4" t="str">
        <f>IF(Inddata!E86="","",Inddata!E86)</f>
        <v/>
      </c>
      <c r="F71" s="4" t="str">
        <f>IF(Inddata!F86="","",Inddata!F86)</f>
        <v/>
      </c>
      <c r="G71" s="4">
        <f>IF(Inddata!G86="","",Inddata!G86)</f>
        <v>0</v>
      </c>
      <c r="H71" s="4" t="str">
        <f>IF(Inddata!H86&gt;0.5,Inddata!H86,"")</f>
        <v/>
      </c>
      <c r="I71" s="4" t="str">
        <f>IF(Inddata!I86="","",Inddata!I86)</f>
        <v/>
      </c>
      <c r="J71" s="15" t="str">
        <f>IF('Resultat 2005-2012'!$R71="","",IF($M$1=2005,'Resultat 2005-2012'!J71,IF(AND($M$1=2006,Beregningsark!$AQ71="2005-2012"),'Resultat 2005-2012'!J71*SUM($Y$7:$AE$7)/7,IF(AND($M$1=2007,Beregningsark!$AQ71="2005-2012"),'Resultat 2005-2012'!J71*SUM($Z$7:$AE$7)/6,IF(AND($M$1=2008,Beregningsark!$AQ71="2005-2012"),'Resultat 2005-2012'!J71*SUM($AA$7:$AE$7)/5,IF(AND($M$1=2009,Beregningsark!$AQ71="2005-2012"),'Resultat 2005-2012'!J71*SUM($AB$7:$AE$7)/4,IF(AND($M$1=2010,Beregningsark!$AQ71="2005-2012"),'Resultat 2005-2012'!J71*SUM($AC$7:$AE$7)/3,IF(AND($M$1=2011,Beregningsark!$AQ71="2005-2012"),'Resultat 2005-2012'!J71*SUM($AD$7:$AE$7)/2,IF(AND($M$1=2012,Beregningsark!$AQ71="2005-2012"),'Resultat 2005-2012'!J71*$AE$7,IF(AND($M$1=2006,Beregningsark!$AQ71="1999-2012"),'Resultat 2005-2012'!J71*SUM($Y$16:$AE$16)/7,IF(AND($M$1=2007,Beregningsark!$AQ71="1999-2012"),'Resultat 2005-2012'!J71*SUM($Z$16:$AE$16)/6,IF(AND($M$1=2008,Beregningsark!$AQ71="1999-2012"),'Resultat 2005-2012'!J71*SUM($AA$16:$AE$16)/5,IF(AND($M$1=2009,Beregningsark!$AQ71="1999-2012"),'Resultat 2005-2012'!J71*SUM($AB$16:$AE$16)/4,IF(AND($M$1=2010,Beregningsark!$AQ71="1999-2012"),'Resultat 2005-2012'!J71*SUM($AC$16:$AE$16)/3,IF(AND($M$1=2011,Beregningsark!$AQ71="1999-2012"),'Resultat 2005-2012'!J71*SUM($AD$16:$AE$16)/2,IF(AND($M$1=2012,Beregningsark!$AQ71="1999-2012"),'Resultat 2005-2012'!J71*$AE$16,""))))))))))))))))</f>
        <v/>
      </c>
      <c r="K71" s="15" t="str">
        <f>IF('Resultat 2005-2012'!$R71="","",IF($M$1=2005,'Resultat 2005-2012'!K71,IF(AND($M$1=2006,Beregningsark!$AQ71="2005-2012"),'Resultat 2005-2012'!K71*SUM($Y$8:$AE$8)/7,IF(AND($M$1=2007,Beregningsark!$AQ71="2005-2012"),'Resultat 2005-2012'!K71*SUM($Z$8:$AE$8)/6,IF(AND($M$1=2008,Beregningsark!$AQ71="2005-2012"),'Resultat 2005-2012'!K71*SUM($AA$8:$AE$8)/5,IF(AND($M$1=2009,Beregningsark!$AQ71="2005-2012"),'Resultat 2005-2012'!K71*SUM($AB$8:$AE$8)/4,IF(AND($M$1=2010,Beregningsark!$AQ71="2005-2012"),'Resultat 2005-2012'!K71*SUM($AC$8:$AE$8)/3,IF(AND($M$1=2011,Beregningsark!$AQ71="2005-2012"),'Resultat 2005-2012'!K71*SUM($AD$8:$AE$8)/2,IF(AND($M$1=2012,Beregningsark!$AQ71="2005-2012"),'Resultat 2005-2012'!K71*$AE$8,IF(AND($M$1=2006,Beregningsark!$AQ71="1999-2012"),'Resultat 2005-2012'!K71*SUM($Y$17:$AE$17)/7,IF(AND($M$1=2007,Beregningsark!$AQ71="1999-2012"),'Resultat 2005-2012'!K71*SUM($Z$17:$AE$17)/6,IF(AND($M$1=2008,Beregningsark!$AQ71="1999-2012"),'Resultat 2005-2012'!K71*SUM($AA$17:$AE$17)/5,IF(AND($M$1=2009,Beregningsark!$AQ71="1999-2012"),'Resultat 2005-2012'!K71*SUM($AB$17:$AE$17)/4,IF(AND($M$1=2010,Beregningsark!$AQ71="1999-2012"),'Resultat 2005-2012'!K71*SUM($AC$17:$AE$17)/3,IF(AND($M$1=2011,Beregningsark!$AQ71="1999-2012"),'Resultat 2005-2012'!K71*SUM($AD$17:$AE$17)/2,IF(AND($M$1=2012,Beregningsark!$AQ71="1999-2012"),'Resultat 2005-2012'!K71*$AE$17,""))))))))))))))))</f>
        <v/>
      </c>
      <c r="L71" s="15" t="str">
        <f>IF('Resultat 2005-2012'!$R71="","",IF($M$1=2005,'Resultat 2005-2012'!L71,IF(AND($M$1=2006,Beregningsark!$AQ71="2005-2012"),'Resultat 2005-2012'!L71*SUM($Y$9:$AE$9)/7,IF(AND($M$1=2007,Beregningsark!$AQ71="2005-2012"),'Resultat 2005-2012'!L71*SUM($Z$9:$AE$9)/6,IF(AND($M$1=2008,Beregningsark!$AQ71="2005-2012"),'Resultat 2005-2012'!L71*SUM($AA$9:$AE$9)/5,IF(AND($M$1=2009,Beregningsark!$AQ71="2005-2012"),'Resultat 2005-2012'!L71*SUM($AB$9:$AE$9)/4,IF(AND($M$1=2010,Beregningsark!$AQ71="2005-2012"),'Resultat 2005-2012'!L71*SUM($AC$9:$AE$9)/3,IF(AND($M$1=2011,Beregningsark!$AQ71="2005-2012"),'Resultat 2005-2012'!L71*SUM($AD$9:$AE$9)/2,IF(AND($M$1=2012,Beregningsark!$AQ71="2005-2012"),'Resultat 2005-2012'!L71*$AE$9,IF(AND($M$1=2006,Beregningsark!$AQ71="1999-2012"),'Resultat 2005-2012'!L71*SUM($Y$18:$AE$18)/7,IF(AND($M$1=2007,Beregningsark!$AQ71="1999-2012"),'Resultat 2005-2012'!L71*SUM($Z$18:$AE$18)/6,IF(AND($M$1=2008,Beregningsark!$AQ71="1999-2012"),'Resultat 2005-2012'!L71*SUM($AA$18:$AE$18)/5,IF(AND($M$1=2009,Beregningsark!$AQ71="1999-2012"),'Resultat 2005-2012'!L71*SUM($AB$18:$AE$18)/4,IF(AND($M$1=2010,Beregningsark!$AQ71="1999-2012"),'Resultat 2005-2012'!L71*SUM($AC$18:$AE$18)/3,IF(AND($M$1=2011,Beregningsark!$AQ71="1999-2012"),'Resultat 2005-2012'!L71*SUM($AD$18:$AE$18)/2,IF(AND($M$1=2012,Beregningsark!$AQ71="1999-2012"),'Resultat 2005-2012'!L71*$AE$18,""))))))))))))))))</f>
        <v/>
      </c>
      <c r="M71" s="15" t="str">
        <f t="shared" ref="M71:M134" si="5">IF(SUM(J71:L71)&gt;0,SUM(J71:L71),"")</f>
        <v/>
      </c>
      <c r="N71" s="15" t="str">
        <f>IF('Resultat 2005-2012'!$R71="","",IF($M$1=2005,'Resultat 2005-2012'!N71,IF(AND($M$1=2006,Beregningsark!$AQ71="2005-2012"),'Resultat 2005-2012'!N71*SUM($Y$10:$AE$10)/7,IF(AND($M$1=2007,Beregningsark!$AQ71="2005-2012"),'Resultat 2005-2012'!N71*SUM($Z$10:$AE$10)/6,IF(AND($M$1=2008,Beregningsark!$AQ71="2005-2012"),'Resultat 2005-2012'!N71*SUM($AA$10:$AE$10)/5,IF(AND($M$1=2009,Beregningsark!$AQ71="2005-2012"),'Resultat 2005-2012'!N71*SUM($AB$10:$AE$10)/4,IF(AND($M$1=2010,Beregningsark!$AQ71="2005-2012"),'Resultat 2005-2012'!N71*SUM($AC$10:$AE$10)/3,IF(AND($M$1=2011,Beregningsark!$AQ71="2005-2012"),'Resultat 2005-2012'!N71*SUM($AD$10:$AE$10)/2,IF(AND($M$1=2012,Beregningsark!$AQ71="2005-2012"),'Resultat 2005-2012'!N71*$AE$10,IF(AND($M$1=2006,Beregningsark!$AQ71="1999-2012"),'Resultat 2005-2012'!N71*SUM($Y$16:$AE$16)/7,IF(AND($M$1=2007,Beregningsark!$AQ71="1999-2012"),'Resultat 2005-2012'!N71*SUM($Z$16:$AE$16)/6,IF(AND($M$1=2008,Beregningsark!$AQ71="1999-2012"),'Resultat 2005-2012'!N71*SUM($AA$16:$AE$16)/5,IF(AND($M$1=2009,Beregningsark!$AQ71="1999-2012"),'Resultat 2005-2012'!N71*SUM($AB$16:$AE$16)/4,IF(AND($M$1=2010,Beregningsark!$AQ71="1999-2012"),'Resultat 2005-2012'!N71*SUM($AC$16:$AE$16)/3,IF(AND($M$1=2011,Beregningsark!$AQ71="1999-2012"),'Resultat 2005-2012'!N71*SUM($AD$16:$AE$16)/2,IF(AND($M$1=2012,Beregningsark!$AQ71="1999-2012"),'Resultat 2005-2012'!N71*$AE$16,""))))))))))))))))</f>
        <v/>
      </c>
      <c r="O71" s="15" t="str">
        <f>IF('Resultat 2005-2012'!$R71="","",IF($M$1=2005,'Resultat 2005-2012'!O71,IF(AND($M$1=2006,Beregningsark!$AQ71="2005-2012"),'Resultat 2005-2012'!O71*SUM($Y$10:$AE$10)/7,IF(AND($M$1=2007,Beregningsark!$AQ71="2005-2012"),'Resultat 2005-2012'!O71*SUM($Z$10:$AE$10)/6,IF(AND($M$1=2008,Beregningsark!$AQ71="2005-2012"),'Resultat 2005-2012'!O71*SUM($AA$10:$AE$10)/5,IF(AND($M$1=2009,Beregningsark!$AQ71="2005-2012"),'Resultat 2005-2012'!O71*SUM($AB$10:$AE$10)/4,IF(AND($M$1=2010,Beregningsark!$AQ71="2005-2012"),'Resultat 2005-2012'!O71*SUM($AC$10:$AE$10)/3,IF(AND($M$1=2011,Beregningsark!$AQ71="2005-2012"),'Resultat 2005-2012'!O71*SUM($AD$10:$AE$10)/2,IF(AND($M$1=2012,Beregningsark!$AQ71="2005-2012"),'Resultat 2005-2012'!O71*$AE$10,IF(AND($M$1=2006,Beregningsark!$AQ71="1999-2012"),'Resultat 2005-2012'!O71*SUM($Y$16:$AE$16)/7,IF(AND($M$1=2007,Beregningsark!$AQ71="1999-2012"),'Resultat 2005-2012'!O71*SUM($Z$16:$AE$16)/6,IF(AND($M$1=2008,Beregningsark!$AQ71="1999-2012"),'Resultat 2005-2012'!O71*SUM($AA$16:$AE$16)/5,IF(AND($M$1=2009,Beregningsark!$AQ71="1999-2012"),'Resultat 2005-2012'!O71*SUM($AB$16:$AE$16)/4,IF(AND($M$1=2010,Beregningsark!$AQ71="1999-2012"),'Resultat 2005-2012'!O71*SUM($AC$16:$AE$16)/3,IF(AND($M$1=2011,Beregningsark!$AQ71="1999-2012"),'Resultat 2005-2012'!O71*SUM($AD$16:$AE$16)/2,IF(AND($M$1=2012,Beregningsark!$AQ71="1999-2012"),'Resultat 2005-2012'!O71*$AE$16,""))))))))))))))))</f>
        <v/>
      </c>
      <c r="P71" s="15" t="str">
        <f>IF('Resultat 2005-2012'!$R71="","",IF($M$1=2005,'Resultat 2005-2012'!P71,IF(AND($M$1=2006,Beregningsark!$AQ71="2005-2012"),'Resultat 2005-2012'!P71*SUM($Y$11:$AE$11)/7,IF(AND($M$1=2007,Beregningsark!$AQ71="2005-2012"),'Resultat 2005-2012'!P71*SUM($Z$11:$AE$11)/6,IF(AND($M$1=2008,Beregningsark!$AQ71="2005-2012"),'Resultat 2005-2012'!P71*SUM($AA$11:$AE$11)/5,IF(AND($M$1=2009,Beregningsark!$AQ71="2005-2012"),'Resultat 2005-2012'!P71*SUM($AB$11:$AE$11)/4,IF(AND($M$1=2010,Beregningsark!$AQ71="2005-2012"),'Resultat 2005-2012'!P71*SUM($AC$11:$AE$11)/3,IF(AND($M$1=2011,Beregningsark!$AQ71="2005-2012"),'Resultat 2005-2012'!P71*SUM($AD$11:$AE$11)/2,IF(AND($M$1=2012,Beregningsark!$AQ71="2005-2012"),'Resultat 2005-2012'!P71*$AE$11,IF(AND($M$1=2006,Beregningsark!$AQ71="1999-2012"),'Resultat 2005-2012'!P71*SUM($Y$16:$AE$16)/7,IF(AND($M$1=2007,Beregningsark!$AQ71="1999-2012"),'Resultat 2005-2012'!P71*SUM($Z$16:$AE$16)/6,IF(AND($M$1=2008,Beregningsark!$AQ71="1999-2012"),'Resultat 2005-2012'!P71*SUM($AA$16:$AE$16)/5,IF(AND($M$1=2009,Beregningsark!$AQ71="1999-2012"),'Resultat 2005-2012'!P71*SUM($AB$16:$AE$16)/4,IF(AND($M$1=2010,Beregningsark!$AQ71="1999-2012"),'Resultat 2005-2012'!P71*SUM($AC$16:$AE$16)/3,IF(AND($M$1=2011,Beregningsark!$AQ71="1999-2012"),'Resultat 2005-2012'!P71*SUM($AD$16:$AE$16)/2,IF(AND($M$1=2012,Beregningsark!$AQ71="1999-2012"),'Resultat 2005-2012'!P71*$AE$16,""))))))))))))))))</f>
        <v/>
      </c>
      <c r="Q71" s="15" t="str">
        <f t="shared" ref="Q71:Q134" si="6">IF(SUM(N71:P71)&gt;0,SUM(N71:P71),"")</f>
        <v/>
      </c>
      <c r="R71" s="17" t="str">
        <f t="shared" ref="R71:R134" si="7">IF(M71="","",18609867*N71+3188341*O71+480261*P71+697929*(J71+K71))</f>
        <v/>
      </c>
    </row>
    <row r="72" spans="1:18" x14ac:dyDescent="0.25">
      <c r="A72" s="4" t="str">
        <f>IF(Inddata!A87="","",Inddata!A87)</f>
        <v/>
      </c>
      <c r="B72" s="4" t="str">
        <f>IF(Inddata!B87="","",Inddata!B87)</f>
        <v/>
      </c>
      <c r="C72" s="4" t="str">
        <f>IF(Inddata!C87="","",Inddata!C87)</f>
        <v/>
      </c>
      <c r="D72" s="4" t="str">
        <f>IF(Inddata!D87="","",Inddata!D87)</f>
        <v/>
      </c>
      <c r="E72" s="4" t="str">
        <f>IF(Inddata!E87="","",Inddata!E87)</f>
        <v/>
      </c>
      <c r="F72" s="4" t="str">
        <f>IF(Inddata!F87="","",Inddata!F87)</f>
        <v/>
      </c>
      <c r="G72" s="4">
        <f>IF(Inddata!G87="","",Inddata!G87)</f>
        <v>0</v>
      </c>
      <c r="H72" s="4" t="str">
        <f>IF(Inddata!H87&gt;0.5,Inddata!H87,"")</f>
        <v/>
      </c>
      <c r="I72" s="4" t="str">
        <f>IF(Inddata!I87="","",Inddata!I87)</f>
        <v/>
      </c>
      <c r="J72" s="15" t="str">
        <f>IF('Resultat 2005-2012'!$R72="","",IF($M$1=2005,'Resultat 2005-2012'!J72,IF(AND($M$1=2006,Beregningsark!$AQ72="2005-2012"),'Resultat 2005-2012'!J72*SUM($Y$7:$AE$7)/7,IF(AND($M$1=2007,Beregningsark!$AQ72="2005-2012"),'Resultat 2005-2012'!J72*SUM($Z$7:$AE$7)/6,IF(AND($M$1=2008,Beregningsark!$AQ72="2005-2012"),'Resultat 2005-2012'!J72*SUM($AA$7:$AE$7)/5,IF(AND($M$1=2009,Beregningsark!$AQ72="2005-2012"),'Resultat 2005-2012'!J72*SUM($AB$7:$AE$7)/4,IF(AND($M$1=2010,Beregningsark!$AQ72="2005-2012"),'Resultat 2005-2012'!J72*SUM($AC$7:$AE$7)/3,IF(AND($M$1=2011,Beregningsark!$AQ72="2005-2012"),'Resultat 2005-2012'!J72*SUM($AD$7:$AE$7)/2,IF(AND($M$1=2012,Beregningsark!$AQ72="2005-2012"),'Resultat 2005-2012'!J72*$AE$7,IF(AND($M$1=2006,Beregningsark!$AQ72="1999-2012"),'Resultat 2005-2012'!J72*SUM($Y$16:$AE$16)/7,IF(AND($M$1=2007,Beregningsark!$AQ72="1999-2012"),'Resultat 2005-2012'!J72*SUM($Z$16:$AE$16)/6,IF(AND($M$1=2008,Beregningsark!$AQ72="1999-2012"),'Resultat 2005-2012'!J72*SUM($AA$16:$AE$16)/5,IF(AND($M$1=2009,Beregningsark!$AQ72="1999-2012"),'Resultat 2005-2012'!J72*SUM($AB$16:$AE$16)/4,IF(AND($M$1=2010,Beregningsark!$AQ72="1999-2012"),'Resultat 2005-2012'!J72*SUM($AC$16:$AE$16)/3,IF(AND($M$1=2011,Beregningsark!$AQ72="1999-2012"),'Resultat 2005-2012'!J72*SUM($AD$16:$AE$16)/2,IF(AND($M$1=2012,Beregningsark!$AQ72="1999-2012"),'Resultat 2005-2012'!J72*$AE$16,""))))))))))))))))</f>
        <v/>
      </c>
      <c r="K72" s="15" t="str">
        <f>IF('Resultat 2005-2012'!$R72="","",IF($M$1=2005,'Resultat 2005-2012'!K72,IF(AND($M$1=2006,Beregningsark!$AQ72="2005-2012"),'Resultat 2005-2012'!K72*SUM($Y$8:$AE$8)/7,IF(AND($M$1=2007,Beregningsark!$AQ72="2005-2012"),'Resultat 2005-2012'!K72*SUM($Z$8:$AE$8)/6,IF(AND($M$1=2008,Beregningsark!$AQ72="2005-2012"),'Resultat 2005-2012'!K72*SUM($AA$8:$AE$8)/5,IF(AND($M$1=2009,Beregningsark!$AQ72="2005-2012"),'Resultat 2005-2012'!K72*SUM($AB$8:$AE$8)/4,IF(AND($M$1=2010,Beregningsark!$AQ72="2005-2012"),'Resultat 2005-2012'!K72*SUM($AC$8:$AE$8)/3,IF(AND($M$1=2011,Beregningsark!$AQ72="2005-2012"),'Resultat 2005-2012'!K72*SUM($AD$8:$AE$8)/2,IF(AND($M$1=2012,Beregningsark!$AQ72="2005-2012"),'Resultat 2005-2012'!K72*$AE$8,IF(AND($M$1=2006,Beregningsark!$AQ72="1999-2012"),'Resultat 2005-2012'!K72*SUM($Y$17:$AE$17)/7,IF(AND($M$1=2007,Beregningsark!$AQ72="1999-2012"),'Resultat 2005-2012'!K72*SUM($Z$17:$AE$17)/6,IF(AND($M$1=2008,Beregningsark!$AQ72="1999-2012"),'Resultat 2005-2012'!K72*SUM($AA$17:$AE$17)/5,IF(AND($M$1=2009,Beregningsark!$AQ72="1999-2012"),'Resultat 2005-2012'!K72*SUM($AB$17:$AE$17)/4,IF(AND($M$1=2010,Beregningsark!$AQ72="1999-2012"),'Resultat 2005-2012'!K72*SUM($AC$17:$AE$17)/3,IF(AND($M$1=2011,Beregningsark!$AQ72="1999-2012"),'Resultat 2005-2012'!K72*SUM($AD$17:$AE$17)/2,IF(AND($M$1=2012,Beregningsark!$AQ72="1999-2012"),'Resultat 2005-2012'!K72*$AE$17,""))))))))))))))))</f>
        <v/>
      </c>
      <c r="L72" s="15" t="str">
        <f>IF('Resultat 2005-2012'!$R72="","",IF($M$1=2005,'Resultat 2005-2012'!L72,IF(AND($M$1=2006,Beregningsark!$AQ72="2005-2012"),'Resultat 2005-2012'!L72*SUM($Y$9:$AE$9)/7,IF(AND($M$1=2007,Beregningsark!$AQ72="2005-2012"),'Resultat 2005-2012'!L72*SUM($Z$9:$AE$9)/6,IF(AND($M$1=2008,Beregningsark!$AQ72="2005-2012"),'Resultat 2005-2012'!L72*SUM($AA$9:$AE$9)/5,IF(AND($M$1=2009,Beregningsark!$AQ72="2005-2012"),'Resultat 2005-2012'!L72*SUM($AB$9:$AE$9)/4,IF(AND($M$1=2010,Beregningsark!$AQ72="2005-2012"),'Resultat 2005-2012'!L72*SUM($AC$9:$AE$9)/3,IF(AND($M$1=2011,Beregningsark!$AQ72="2005-2012"),'Resultat 2005-2012'!L72*SUM($AD$9:$AE$9)/2,IF(AND($M$1=2012,Beregningsark!$AQ72="2005-2012"),'Resultat 2005-2012'!L72*$AE$9,IF(AND($M$1=2006,Beregningsark!$AQ72="1999-2012"),'Resultat 2005-2012'!L72*SUM($Y$18:$AE$18)/7,IF(AND($M$1=2007,Beregningsark!$AQ72="1999-2012"),'Resultat 2005-2012'!L72*SUM($Z$18:$AE$18)/6,IF(AND($M$1=2008,Beregningsark!$AQ72="1999-2012"),'Resultat 2005-2012'!L72*SUM($AA$18:$AE$18)/5,IF(AND($M$1=2009,Beregningsark!$AQ72="1999-2012"),'Resultat 2005-2012'!L72*SUM($AB$18:$AE$18)/4,IF(AND($M$1=2010,Beregningsark!$AQ72="1999-2012"),'Resultat 2005-2012'!L72*SUM($AC$18:$AE$18)/3,IF(AND($M$1=2011,Beregningsark!$AQ72="1999-2012"),'Resultat 2005-2012'!L72*SUM($AD$18:$AE$18)/2,IF(AND($M$1=2012,Beregningsark!$AQ72="1999-2012"),'Resultat 2005-2012'!L72*$AE$18,""))))))))))))))))</f>
        <v/>
      </c>
      <c r="M72" s="15" t="str">
        <f t="shared" si="5"/>
        <v/>
      </c>
      <c r="N72" s="15" t="str">
        <f>IF('Resultat 2005-2012'!$R72="","",IF($M$1=2005,'Resultat 2005-2012'!N72,IF(AND($M$1=2006,Beregningsark!$AQ72="2005-2012"),'Resultat 2005-2012'!N72*SUM($Y$10:$AE$10)/7,IF(AND($M$1=2007,Beregningsark!$AQ72="2005-2012"),'Resultat 2005-2012'!N72*SUM($Z$10:$AE$10)/6,IF(AND($M$1=2008,Beregningsark!$AQ72="2005-2012"),'Resultat 2005-2012'!N72*SUM($AA$10:$AE$10)/5,IF(AND($M$1=2009,Beregningsark!$AQ72="2005-2012"),'Resultat 2005-2012'!N72*SUM($AB$10:$AE$10)/4,IF(AND($M$1=2010,Beregningsark!$AQ72="2005-2012"),'Resultat 2005-2012'!N72*SUM($AC$10:$AE$10)/3,IF(AND($M$1=2011,Beregningsark!$AQ72="2005-2012"),'Resultat 2005-2012'!N72*SUM($AD$10:$AE$10)/2,IF(AND($M$1=2012,Beregningsark!$AQ72="2005-2012"),'Resultat 2005-2012'!N72*$AE$10,IF(AND($M$1=2006,Beregningsark!$AQ72="1999-2012"),'Resultat 2005-2012'!N72*SUM($Y$16:$AE$16)/7,IF(AND($M$1=2007,Beregningsark!$AQ72="1999-2012"),'Resultat 2005-2012'!N72*SUM($Z$16:$AE$16)/6,IF(AND($M$1=2008,Beregningsark!$AQ72="1999-2012"),'Resultat 2005-2012'!N72*SUM($AA$16:$AE$16)/5,IF(AND($M$1=2009,Beregningsark!$AQ72="1999-2012"),'Resultat 2005-2012'!N72*SUM($AB$16:$AE$16)/4,IF(AND($M$1=2010,Beregningsark!$AQ72="1999-2012"),'Resultat 2005-2012'!N72*SUM($AC$16:$AE$16)/3,IF(AND($M$1=2011,Beregningsark!$AQ72="1999-2012"),'Resultat 2005-2012'!N72*SUM($AD$16:$AE$16)/2,IF(AND($M$1=2012,Beregningsark!$AQ72="1999-2012"),'Resultat 2005-2012'!N72*$AE$16,""))))))))))))))))</f>
        <v/>
      </c>
      <c r="O72" s="15" t="str">
        <f>IF('Resultat 2005-2012'!$R72="","",IF($M$1=2005,'Resultat 2005-2012'!O72,IF(AND($M$1=2006,Beregningsark!$AQ72="2005-2012"),'Resultat 2005-2012'!O72*SUM($Y$10:$AE$10)/7,IF(AND($M$1=2007,Beregningsark!$AQ72="2005-2012"),'Resultat 2005-2012'!O72*SUM($Z$10:$AE$10)/6,IF(AND($M$1=2008,Beregningsark!$AQ72="2005-2012"),'Resultat 2005-2012'!O72*SUM($AA$10:$AE$10)/5,IF(AND($M$1=2009,Beregningsark!$AQ72="2005-2012"),'Resultat 2005-2012'!O72*SUM($AB$10:$AE$10)/4,IF(AND($M$1=2010,Beregningsark!$AQ72="2005-2012"),'Resultat 2005-2012'!O72*SUM($AC$10:$AE$10)/3,IF(AND($M$1=2011,Beregningsark!$AQ72="2005-2012"),'Resultat 2005-2012'!O72*SUM($AD$10:$AE$10)/2,IF(AND($M$1=2012,Beregningsark!$AQ72="2005-2012"),'Resultat 2005-2012'!O72*$AE$10,IF(AND($M$1=2006,Beregningsark!$AQ72="1999-2012"),'Resultat 2005-2012'!O72*SUM($Y$16:$AE$16)/7,IF(AND($M$1=2007,Beregningsark!$AQ72="1999-2012"),'Resultat 2005-2012'!O72*SUM($Z$16:$AE$16)/6,IF(AND($M$1=2008,Beregningsark!$AQ72="1999-2012"),'Resultat 2005-2012'!O72*SUM($AA$16:$AE$16)/5,IF(AND($M$1=2009,Beregningsark!$AQ72="1999-2012"),'Resultat 2005-2012'!O72*SUM($AB$16:$AE$16)/4,IF(AND($M$1=2010,Beregningsark!$AQ72="1999-2012"),'Resultat 2005-2012'!O72*SUM($AC$16:$AE$16)/3,IF(AND($M$1=2011,Beregningsark!$AQ72="1999-2012"),'Resultat 2005-2012'!O72*SUM($AD$16:$AE$16)/2,IF(AND($M$1=2012,Beregningsark!$AQ72="1999-2012"),'Resultat 2005-2012'!O72*$AE$16,""))))))))))))))))</f>
        <v/>
      </c>
      <c r="P72" s="15" t="str">
        <f>IF('Resultat 2005-2012'!$R72="","",IF($M$1=2005,'Resultat 2005-2012'!P72,IF(AND($M$1=2006,Beregningsark!$AQ72="2005-2012"),'Resultat 2005-2012'!P72*SUM($Y$11:$AE$11)/7,IF(AND($M$1=2007,Beregningsark!$AQ72="2005-2012"),'Resultat 2005-2012'!P72*SUM($Z$11:$AE$11)/6,IF(AND($M$1=2008,Beregningsark!$AQ72="2005-2012"),'Resultat 2005-2012'!P72*SUM($AA$11:$AE$11)/5,IF(AND($M$1=2009,Beregningsark!$AQ72="2005-2012"),'Resultat 2005-2012'!P72*SUM($AB$11:$AE$11)/4,IF(AND($M$1=2010,Beregningsark!$AQ72="2005-2012"),'Resultat 2005-2012'!P72*SUM($AC$11:$AE$11)/3,IF(AND($M$1=2011,Beregningsark!$AQ72="2005-2012"),'Resultat 2005-2012'!P72*SUM($AD$11:$AE$11)/2,IF(AND($M$1=2012,Beregningsark!$AQ72="2005-2012"),'Resultat 2005-2012'!P72*$AE$11,IF(AND($M$1=2006,Beregningsark!$AQ72="1999-2012"),'Resultat 2005-2012'!P72*SUM($Y$16:$AE$16)/7,IF(AND($M$1=2007,Beregningsark!$AQ72="1999-2012"),'Resultat 2005-2012'!P72*SUM($Z$16:$AE$16)/6,IF(AND($M$1=2008,Beregningsark!$AQ72="1999-2012"),'Resultat 2005-2012'!P72*SUM($AA$16:$AE$16)/5,IF(AND($M$1=2009,Beregningsark!$AQ72="1999-2012"),'Resultat 2005-2012'!P72*SUM($AB$16:$AE$16)/4,IF(AND($M$1=2010,Beregningsark!$AQ72="1999-2012"),'Resultat 2005-2012'!P72*SUM($AC$16:$AE$16)/3,IF(AND($M$1=2011,Beregningsark!$AQ72="1999-2012"),'Resultat 2005-2012'!P72*SUM($AD$16:$AE$16)/2,IF(AND($M$1=2012,Beregningsark!$AQ72="1999-2012"),'Resultat 2005-2012'!P72*$AE$16,""))))))))))))))))</f>
        <v/>
      </c>
      <c r="Q72" s="15" t="str">
        <f t="shared" si="6"/>
        <v/>
      </c>
      <c r="R72" s="17" t="str">
        <f t="shared" si="7"/>
        <v/>
      </c>
    </row>
    <row r="73" spans="1:18" x14ac:dyDescent="0.25">
      <c r="A73" s="4" t="str">
        <f>IF(Inddata!A88="","",Inddata!A88)</f>
        <v/>
      </c>
      <c r="B73" s="4" t="str">
        <f>IF(Inddata!B88="","",Inddata!B88)</f>
        <v/>
      </c>
      <c r="C73" s="4" t="str">
        <f>IF(Inddata!C88="","",Inddata!C88)</f>
        <v/>
      </c>
      <c r="D73" s="4" t="str">
        <f>IF(Inddata!D88="","",Inddata!D88)</f>
        <v/>
      </c>
      <c r="E73" s="4" t="str">
        <f>IF(Inddata!E88="","",Inddata!E88)</f>
        <v/>
      </c>
      <c r="F73" s="4" t="str">
        <f>IF(Inddata!F88="","",Inddata!F88)</f>
        <v/>
      </c>
      <c r="G73" s="4">
        <f>IF(Inddata!G88="","",Inddata!G88)</f>
        <v>0</v>
      </c>
      <c r="H73" s="4" t="str">
        <f>IF(Inddata!H88&gt;0.5,Inddata!H88,"")</f>
        <v/>
      </c>
      <c r="I73" s="4" t="str">
        <f>IF(Inddata!I88="","",Inddata!I88)</f>
        <v/>
      </c>
      <c r="J73" s="15" t="str">
        <f>IF('Resultat 2005-2012'!$R73="","",IF($M$1=2005,'Resultat 2005-2012'!J73,IF(AND($M$1=2006,Beregningsark!$AQ73="2005-2012"),'Resultat 2005-2012'!J73*SUM($Y$7:$AE$7)/7,IF(AND($M$1=2007,Beregningsark!$AQ73="2005-2012"),'Resultat 2005-2012'!J73*SUM($Z$7:$AE$7)/6,IF(AND($M$1=2008,Beregningsark!$AQ73="2005-2012"),'Resultat 2005-2012'!J73*SUM($AA$7:$AE$7)/5,IF(AND($M$1=2009,Beregningsark!$AQ73="2005-2012"),'Resultat 2005-2012'!J73*SUM($AB$7:$AE$7)/4,IF(AND($M$1=2010,Beregningsark!$AQ73="2005-2012"),'Resultat 2005-2012'!J73*SUM($AC$7:$AE$7)/3,IF(AND($M$1=2011,Beregningsark!$AQ73="2005-2012"),'Resultat 2005-2012'!J73*SUM($AD$7:$AE$7)/2,IF(AND($M$1=2012,Beregningsark!$AQ73="2005-2012"),'Resultat 2005-2012'!J73*$AE$7,IF(AND($M$1=2006,Beregningsark!$AQ73="1999-2012"),'Resultat 2005-2012'!J73*SUM($Y$16:$AE$16)/7,IF(AND($M$1=2007,Beregningsark!$AQ73="1999-2012"),'Resultat 2005-2012'!J73*SUM($Z$16:$AE$16)/6,IF(AND($M$1=2008,Beregningsark!$AQ73="1999-2012"),'Resultat 2005-2012'!J73*SUM($AA$16:$AE$16)/5,IF(AND($M$1=2009,Beregningsark!$AQ73="1999-2012"),'Resultat 2005-2012'!J73*SUM($AB$16:$AE$16)/4,IF(AND($M$1=2010,Beregningsark!$AQ73="1999-2012"),'Resultat 2005-2012'!J73*SUM($AC$16:$AE$16)/3,IF(AND($M$1=2011,Beregningsark!$AQ73="1999-2012"),'Resultat 2005-2012'!J73*SUM($AD$16:$AE$16)/2,IF(AND($M$1=2012,Beregningsark!$AQ73="1999-2012"),'Resultat 2005-2012'!J73*$AE$16,""))))))))))))))))</f>
        <v/>
      </c>
      <c r="K73" s="15" t="str">
        <f>IF('Resultat 2005-2012'!$R73="","",IF($M$1=2005,'Resultat 2005-2012'!K73,IF(AND($M$1=2006,Beregningsark!$AQ73="2005-2012"),'Resultat 2005-2012'!K73*SUM($Y$8:$AE$8)/7,IF(AND($M$1=2007,Beregningsark!$AQ73="2005-2012"),'Resultat 2005-2012'!K73*SUM($Z$8:$AE$8)/6,IF(AND($M$1=2008,Beregningsark!$AQ73="2005-2012"),'Resultat 2005-2012'!K73*SUM($AA$8:$AE$8)/5,IF(AND($M$1=2009,Beregningsark!$AQ73="2005-2012"),'Resultat 2005-2012'!K73*SUM($AB$8:$AE$8)/4,IF(AND($M$1=2010,Beregningsark!$AQ73="2005-2012"),'Resultat 2005-2012'!K73*SUM($AC$8:$AE$8)/3,IF(AND($M$1=2011,Beregningsark!$AQ73="2005-2012"),'Resultat 2005-2012'!K73*SUM($AD$8:$AE$8)/2,IF(AND($M$1=2012,Beregningsark!$AQ73="2005-2012"),'Resultat 2005-2012'!K73*$AE$8,IF(AND($M$1=2006,Beregningsark!$AQ73="1999-2012"),'Resultat 2005-2012'!K73*SUM($Y$17:$AE$17)/7,IF(AND($M$1=2007,Beregningsark!$AQ73="1999-2012"),'Resultat 2005-2012'!K73*SUM($Z$17:$AE$17)/6,IF(AND($M$1=2008,Beregningsark!$AQ73="1999-2012"),'Resultat 2005-2012'!K73*SUM($AA$17:$AE$17)/5,IF(AND($M$1=2009,Beregningsark!$AQ73="1999-2012"),'Resultat 2005-2012'!K73*SUM($AB$17:$AE$17)/4,IF(AND($M$1=2010,Beregningsark!$AQ73="1999-2012"),'Resultat 2005-2012'!K73*SUM($AC$17:$AE$17)/3,IF(AND($M$1=2011,Beregningsark!$AQ73="1999-2012"),'Resultat 2005-2012'!K73*SUM($AD$17:$AE$17)/2,IF(AND($M$1=2012,Beregningsark!$AQ73="1999-2012"),'Resultat 2005-2012'!K73*$AE$17,""))))))))))))))))</f>
        <v/>
      </c>
      <c r="L73" s="15" t="str">
        <f>IF('Resultat 2005-2012'!$R73="","",IF($M$1=2005,'Resultat 2005-2012'!L73,IF(AND($M$1=2006,Beregningsark!$AQ73="2005-2012"),'Resultat 2005-2012'!L73*SUM($Y$9:$AE$9)/7,IF(AND($M$1=2007,Beregningsark!$AQ73="2005-2012"),'Resultat 2005-2012'!L73*SUM($Z$9:$AE$9)/6,IF(AND($M$1=2008,Beregningsark!$AQ73="2005-2012"),'Resultat 2005-2012'!L73*SUM($AA$9:$AE$9)/5,IF(AND($M$1=2009,Beregningsark!$AQ73="2005-2012"),'Resultat 2005-2012'!L73*SUM($AB$9:$AE$9)/4,IF(AND($M$1=2010,Beregningsark!$AQ73="2005-2012"),'Resultat 2005-2012'!L73*SUM($AC$9:$AE$9)/3,IF(AND($M$1=2011,Beregningsark!$AQ73="2005-2012"),'Resultat 2005-2012'!L73*SUM($AD$9:$AE$9)/2,IF(AND($M$1=2012,Beregningsark!$AQ73="2005-2012"),'Resultat 2005-2012'!L73*$AE$9,IF(AND($M$1=2006,Beregningsark!$AQ73="1999-2012"),'Resultat 2005-2012'!L73*SUM($Y$18:$AE$18)/7,IF(AND($M$1=2007,Beregningsark!$AQ73="1999-2012"),'Resultat 2005-2012'!L73*SUM($Z$18:$AE$18)/6,IF(AND($M$1=2008,Beregningsark!$AQ73="1999-2012"),'Resultat 2005-2012'!L73*SUM($AA$18:$AE$18)/5,IF(AND($M$1=2009,Beregningsark!$AQ73="1999-2012"),'Resultat 2005-2012'!L73*SUM($AB$18:$AE$18)/4,IF(AND($M$1=2010,Beregningsark!$AQ73="1999-2012"),'Resultat 2005-2012'!L73*SUM($AC$18:$AE$18)/3,IF(AND($M$1=2011,Beregningsark!$AQ73="1999-2012"),'Resultat 2005-2012'!L73*SUM($AD$18:$AE$18)/2,IF(AND($M$1=2012,Beregningsark!$AQ73="1999-2012"),'Resultat 2005-2012'!L73*$AE$18,""))))))))))))))))</f>
        <v/>
      </c>
      <c r="M73" s="15" t="str">
        <f t="shared" si="5"/>
        <v/>
      </c>
      <c r="N73" s="15" t="str">
        <f>IF('Resultat 2005-2012'!$R73="","",IF($M$1=2005,'Resultat 2005-2012'!N73,IF(AND($M$1=2006,Beregningsark!$AQ73="2005-2012"),'Resultat 2005-2012'!N73*SUM($Y$10:$AE$10)/7,IF(AND($M$1=2007,Beregningsark!$AQ73="2005-2012"),'Resultat 2005-2012'!N73*SUM($Z$10:$AE$10)/6,IF(AND($M$1=2008,Beregningsark!$AQ73="2005-2012"),'Resultat 2005-2012'!N73*SUM($AA$10:$AE$10)/5,IF(AND($M$1=2009,Beregningsark!$AQ73="2005-2012"),'Resultat 2005-2012'!N73*SUM($AB$10:$AE$10)/4,IF(AND($M$1=2010,Beregningsark!$AQ73="2005-2012"),'Resultat 2005-2012'!N73*SUM($AC$10:$AE$10)/3,IF(AND($M$1=2011,Beregningsark!$AQ73="2005-2012"),'Resultat 2005-2012'!N73*SUM($AD$10:$AE$10)/2,IF(AND($M$1=2012,Beregningsark!$AQ73="2005-2012"),'Resultat 2005-2012'!N73*$AE$10,IF(AND($M$1=2006,Beregningsark!$AQ73="1999-2012"),'Resultat 2005-2012'!N73*SUM($Y$16:$AE$16)/7,IF(AND($M$1=2007,Beregningsark!$AQ73="1999-2012"),'Resultat 2005-2012'!N73*SUM($Z$16:$AE$16)/6,IF(AND($M$1=2008,Beregningsark!$AQ73="1999-2012"),'Resultat 2005-2012'!N73*SUM($AA$16:$AE$16)/5,IF(AND($M$1=2009,Beregningsark!$AQ73="1999-2012"),'Resultat 2005-2012'!N73*SUM($AB$16:$AE$16)/4,IF(AND($M$1=2010,Beregningsark!$AQ73="1999-2012"),'Resultat 2005-2012'!N73*SUM($AC$16:$AE$16)/3,IF(AND($M$1=2011,Beregningsark!$AQ73="1999-2012"),'Resultat 2005-2012'!N73*SUM($AD$16:$AE$16)/2,IF(AND($M$1=2012,Beregningsark!$AQ73="1999-2012"),'Resultat 2005-2012'!N73*$AE$16,""))))))))))))))))</f>
        <v/>
      </c>
      <c r="O73" s="15" t="str">
        <f>IF('Resultat 2005-2012'!$R73="","",IF($M$1=2005,'Resultat 2005-2012'!O73,IF(AND($M$1=2006,Beregningsark!$AQ73="2005-2012"),'Resultat 2005-2012'!O73*SUM($Y$10:$AE$10)/7,IF(AND($M$1=2007,Beregningsark!$AQ73="2005-2012"),'Resultat 2005-2012'!O73*SUM($Z$10:$AE$10)/6,IF(AND($M$1=2008,Beregningsark!$AQ73="2005-2012"),'Resultat 2005-2012'!O73*SUM($AA$10:$AE$10)/5,IF(AND($M$1=2009,Beregningsark!$AQ73="2005-2012"),'Resultat 2005-2012'!O73*SUM($AB$10:$AE$10)/4,IF(AND($M$1=2010,Beregningsark!$AQ73="2005-2012"),'Resultat 2005-2012'!O73*SUM($AC$10:$AE$10)/3,IF(AND($M$1=2011,Beregningsark!$AQ73="2005-2012"),'Resultat 2005-2012'!O73*SUM($AD$10:$AE$10)/2,IF(AND($M$1=2012,Beregningsark!$AQ73="2005-2012"),'Resultat 2005-2012'!O73*$AE$10,IF(AND($M$1=2006,Beregningsark!$AQ73="1999-2012"),'Resultat 2005-2012'!O73*SUM($Y$16:$AE$16)/7,IF(AND($M$1=2007,Beregningsark!$AQ73="1999-2012"),'Resultat 2005-2012'!O73*SUM($Z$16:$AE$16)/6,IF(AND($M$1=2008,Beregningsark!$AQ73="1999-2012"),'Resultat 2005-2012'!O73*SUM($AA$16:$AE$16)/5,IF(AND($M$1=2009,Beregningsark!$AQ73="1999-2012"),'Resultat 2005-2012'!O73*SUM($AB$16:$AE$16)/4,IF(AND($M$1=2010,Beregningsark!$AQ73="1999-2012"),'Resultat 2005-2012'!O73*SUM($AC$16:$AE$16)/3,IF(AND($M$1=2011,Beregningsark!$AQ73="1999-2012"),'Resultat 2005-2012'!O73*SUM($AD$16:$AE$16)/2,IF(AND($M$1=2012,Beregningsark!$AQ73="1999-2012"),'Resultat 2005-2012'!O73*$AE$16,""))))))))))))))))</f>
        <v/>
      </c>
      <c r="P73" s="15" t="str">
        <f>IF('Resultat 2005-2012'!$R73="","",IF($M$1=2005,'Resultat 2005-2012'!P73,IF(AND($M$1=2006,Beregningsark!$AQ73="2005-2012"),'Resultat 2005-2012'!P73*SUM($Y$11:$AE$11)/7,IF(AND($M$1=2007,Beregningsark!$AQ73="2005-2012"),'Resultat 2005-2012'!P73*SUM($Z$11:$AE$11)/6,IF(AND($M$1=2008,Beregningsark!$AQ73="2005-2012"),'Resultat 2005-2012'!P73*SUM($AA$11:$AE$11)/5,IF(AND($M$1=2009,Beregningsark!$AQ73="2005-2012"),'Resultat 2005-2012'!P73*SUM($AB$11:$AE$11)/4,IF(AND($M$1=2010,Beregningsark!$AQ73="2005-2012"),'Resultat 2005-2012'!P73*SUM($AC$11:$AE$11)/3,IF(AND($M$1=2011,Beregningsark!$AQ73="2005-2012"),'Resultat 2005-2012'!P73*SUM($AD$11:$AE$11)/2,IF(AND($M$1=2012,Beregningsark!$AQ73="2005-2012"),'Resultat 2005-2012'!P73*$AE$11,IF(AND($M$1=2006,Beregningsark!$AQ73="1999-2012"),'Resultat 2005-2012'!P73*SUM($Y$16:$AE$16)/7,IF(AND($M$1=2007,Beregningsark!$AQ73="1999-2012"),'Resultat 2005-2012'!P73*SUM($Z$16:$AE$16)/6,IF(AND($M$1=2008,Beregningsark!$AQ73="1999-2012"),'Resultat 2005-2012'!P73*SUM($AA$16:$AE$16)/5,IF(AND($M$1=2009,Beregningsark!$AQ73="1999-2012"),'Resultat 2005-2012'!P73*SUM($AB$16:$AE$16)/4,IF(AND($M$1=2010,Beregningsark!$AQ73="1999-2012"),'Resultat 2005-2012'!P73*SUM($AC$16:$AE$16)/3,IF(AND($M$1=2011,Beregningsark!$AQ73="1999-2012"),'Resultat 2005-2012'!P73*SUM($AD$16:$AE$16)/2,IF(AND($M$1=2012,Beregningsark!$AQ73="1999-2012"),'Resultat 2005-2012'!P73*$AE$16,""))))))))))))))))</f>
        <v/>
      </c>
      <c r="Q73" s="15" t="str">
        <f t="shared" si="6"/>
        <v/>
      </c>
      <c r="R73" s="17" t="str">
        <f t="shared" si="7"/>
        <v/>
      </c>
    </row>
    <row r="74" spans="1:18" x14ac:dyDescent="0.25">
      <c r="A74" s="4" t="str">
        <f>IF(Inddata!A89="","",Inddata!A89)</f>
        <v/>
      </c>
      <c r="B74" s="4" t="str">
        <f>IF(Inddata!B89="","",Inddata!B89)</f>
        <v/>
      </c>
      <c r="C74" s="4" t="str">
        <f>IF(Inddata!C89="","",Inddata!C89)</f>
        <v/>
      </c>
      <c r="D74" s="4" t="str">
        <f>IF(Inddata!D89="","",Inddata!D89)</f>
        <v/>
      </c>
      <c r="E74" s="4" t="str">
        <f>IF(Inddata!E89="","",Inddata!E89)</f>
        <v/>
      </c>
      <c r="F74" s="4" t="str">
        <f>IF(Inddata!F89="","",Inddata!F89)</f>
        <v/>
      </c>
      <c r="G74" s="4">
        <f>IF(Inddata!G89="","",Inddata!G89)</f>
        <v>0</v>
      </c>
      <c r="H74" s="4" t="str">
        <f>IF(Inddata!H89&gt;0.5,Inddata!H89,"")</f>
        <v/>
      </c>
      <c r="I74" s="4" t="str">
        <f>IF(Inddata!I89="","",Inddata!I89)</f>
        <v/>
      </c>
      <c r="J74" s="15" t="str">
        <f>IF('Resultat 2005-2012'!$R74="","",IF($M$1=2005,'Resultat 2005-2012'!J74,IF(AND($M$1=2006,Beregningsark!$AQ74="2005-2012"),'Resultat 2005-2012'!J74*SUM($Y$7:$AE$7)/7,IF(AND($M$1=2007,Beregningsark!$AQ74="2005-2012"),'Resultat 2005-2012'!J74*SUM($Z$7:$AE$7)/6,IF(AND($M$1=2008,Beregningsark!$AQ74="2005-2012"),'Resultat 2005-2012'!J74*SUM($AA$7:$AE$7)/5,IF(AND($M$1=2009,Beregningsark!$AQ74="2005-2012"),'Resultat 2005-2012'!J74*SUM($AB$7:$AE$7)/4,IF(AND($M$1=2010,Beregningsark!$AQ74="2005-2012"),'Resultat 2005-2012'!J74*SUM($AC$7:$AE$7)/3,IF(AND($M$1=2011,Beregningsark!$AQ74="2005-2012"),'Resultat 2005-2012'!J74*SUM($AD$7:$AE$7)/2,IF(AND($M$1=2012,Beregningsark!$AQ74="2005-2012"),'Resultat 2005-2012'!J74*$AE$7,IF(AND($M$1=2006,Beregningsark!$AQ74="1999-2012"),'Resultat 2005-2012'!J74*SUM($Y$16:$AE$16)/7,IF(AND($M$1=2007,Beregningsark!$AQ74="1999-2012"),'Resultat 2005-2012'!J74*SUM($Z$16:$AE$16)/6,IF(AND($M$1=2008,Beregningsark!$AQ74="1999-2012"),'Resultat 2005-2012'!J74*SUM($AA$16:$AE$16)/5,IF(AND($M$1=2009,Beregningsark!$AQ74="1999-2012"),'Resultat 2005-2012'!J74*SUM($AB$16:$AE$16)/4,IF(AND($M$1=2010,Beregningsark!$AQ74="1999-2012"),'Resultat 2005-2012'!J74*SUM($AC$16:$AE$16)/3,IF(AND($M$1=2011,Beregningsark!$AQ74="1999-2012"),'Resultat 2005-2012'!J74*SUM($AD$16:$AE$16)/2,IF(AND($M$1=2012,Beregningsark!$AQ74="1999-2012"),'Resultat 2005-2012'!J74*$AE$16,""))))))))))))))))</f>
        <v/>
      </c>
      <c r="K74" s="15" t="str">
        <f>IF('Resultat 2005-2012'!$R74="","",IF($M$1=2005,'Resultat 2005-2012'!K74,IF(AND($M$1=2006,Beregningsark!$AQ74="2005-2012"),'Resultat 2005-2012'!K74*SUM($Y$8:$AE$8)/7,IF(AND($M$1=2007,Beregningsark!$AQ74="2005-2012"),'Resultat 2005-2012'!K74*SUM($Z$8:$AE$8)/6,IF(AND($M$1=2008,Beregningsark!$AQ74="2005-2012"),'Resultat 2005-2012'!K74*SUM($AA$8:$AE$8)/5,IF(AND($M$1=2009,Beregningsark!$AQ74="2005-2012"),'Resultat 2005-2012'!K74*SUM($AB$8:$AE$8)/4,IF(AND($M$1=2010,Beregningsark!$AQ74="2005-2012"),'Resultat 2005-2012'!K74*SUM($AC$8:$AE$8)/3,IF(AND($M$1=2011,Beregningsark!$AQ74="2005-2012"),'Resultat 2005-2012'!K74*SUM($AD$8:$AE$8)/2,IF(AND($M$1=2012,Beregningsark!$AQ74="2005-2012"),'Resultat 2005-2012'!K74*$AE$8,IF(AND($M$1=2006,Beregningsark!$AQ74="1999-2012"),'Resultat 2005-2012'!K74*SUM($Y$17:$AE$17)/7,IF(AND($M$1=2007,Beregningsark!$AQ74="1999-2012"),'Resultat 2005-2012'!K74*SUM($Z$17:$AE$17)/6,IF(AND($M$1=2008,Beregningsark!$AQ74="1999-2012"),'Resultat 2005-2012'!K74*SUM($AA$17:$AE$17)/5,IF(AND($M$1=2009,Beregningsark!$AQ74="1999-2012"),'Resultat 2005-2012'!K74*SUM($AB$17:$AE$17)/4,IF(AND($M$1=2010,Beregningsark!$AQ74="1999-2012"),'Resultat 2005-2012'!K74*SUM($AC$17:$AE$17)/3,IF(AND($M$1=2011,Beregningsark!$AQ74="1999-2012"),'Resultat 2005-2012'!K74*SUM($AD$17:$AE$17)/2,IF(AND($M$1=2012,Beregningsark!$AQ74="1999-2012"),'Resultat 2005-2012'!K74*$AE$17,""))))))))))))))))</f>
        <v/>
      </c>
      <c r="L74" s="15" t="str">
        <f>IF('Resultat 2005-2012'!$R74="","",IF($M$1=2005,'Resultat 2005-2012'!L74,IF(AND($M$1=2006,Beregningsark!$AQ74="2005-2012"),'Resultat 2005-2012'!L74*SUM($Y$9:$AE$9)/7,IF(AND($M$1=2007,Beregningsark!$AQ74="2005-2012"),'Resultat 2005-2012'!L74*SUM($Z$9:$AE$9)/6,IF(AND($M$1=2008,Beregningsark!$AQ74="2005-2012"),'Resultat 2005-2012'!L74*SUM($AA$9:$AE$9)/5,IF(AND($M$1=2009,Beregningsark!$AQ74="2005-2012"),'Resultat 2005-2012'!L74*SUM($AB$9:$AE$9)/4,IF(AND($M$1=2010,Beregningsark!$AQ74="2005-2012"),'Resultat 2005-2012'!L74*SUM($AC$9:$AE$9)/3,IF(AND($M$1=2011,Beregningsark!$AQ74="2005-2012"),'Resultat 2005-2012'!L74*SUM($AD$9:$AE$9)/2,IF(AND($M$1=2012,Beregningsark!$AQ74="2005-2012"),'Resultat 2005-2012'!L74*$AE$9,IF(AND($M$1=2006,Beregningsark!$AQ74="1999-2012"),'Resultat 2005-2012'!L74*SUM($Y$18:$AE$18)/7,IF(AND($M$1=2007,Beregningsark!$AQ74="1999-2012"),'Resultat 2005-2012'!L74*SUM($Z$18:$AE$18)/6,IF(AND($M$1=2008,Beregningsark!$AQ74="1999-2012"),'Resultat 2005-2012'!L74*SUM($AA$18:$AE$18)/5,IF(AND($M$1=2009,Beregningsark!$AQ74="1999-2012"),'Resultat 2005-2012'!L74*SUM($AB$18:$AE$18)/4,IF(AND($M$1=2010,Beregningsark!$AQ74="1999-2012"),'Resultat 2005-2012'!L74*SUM($AC$18:$AE$18)/3,IF(AND($M$1=2011,Beregningsark!$AQ74="1999-2012"),'Resultat 2005-2012'!L74*SUM($AD$18:$AE$18)/2,IF(AND($M$1=2012,Beregningsark!$AQ74="1999-2012"),'Resultat 2005-2012'!L74*$AE$18,""))))))))))))))))</f>
        <v/>
      </c>
      <c r="M74" s="15" t="str">
        <f t="shared" si="5"/>
        <v/>
      </c>
      <c r="N74" s="15" t="str">
        <f>IF('Resultat 2005-2012'!$R74="","",IF($M$1=2005,'Resultat 2005-2012'!N74,IF(AND($M$1=2006,Beregningsark!$AQ74="2005-2012"),'Resultat 2005-2012'!N74*SUM($Y$10:$AE$10)/7,IF(AND($M$1=2007,Beregningsark!$AQ74="2005-2012"),'Resultat 2005-2012'!N74*SUM($Z$10:$AE$10)/6,IF(AND($M$1=2008,Beregningsark!$AQ74="2005-2012"),'Resultat 2005-2012'!N74*SUM($AA$10:$AE$10)/5,IF(AND($M$1=2009,Beregningsark!$AQ74="2005-2012"),'Resultat 2005-2012'!N74*SUM($AB$10:$AE$10)/4,IF(AND($M$1=2010,Beregningsark!$AQ74="2005-2012"),'Resultat 2005-2012'!N74*SUM($AC$10:$AE$10)/3,IF(AND($M$1=2011,Beregningsark!$AQ74="2005-2012"),'Resultat 2005-2012'!N74*SUM($AD$10:$AE$10)/2,IF(AND($M$1=2012,Beregningsark!$AQ74="2005-2012"),'Resultat 2005-2012'!N74*$AE$10,IF(AND($M$1=2006,Beregningsark!$AQ74="1999-2012"),'Resultat 2005-2012'!N74*SUM($Y$16:$AE$16)/7,IF(AND($M$1=2007,Beregningsark!$AQ74="1999-2012"),'Resultat 2005-2012'!N74*SUM($Z$16:$AE$16)/6,IF(AND($M$1=2008,Beregningsark!$AQ74="1999-2012"),'Resultat 2005-2012'!N74*SUM($AA$16:$AE$16)/5,IF(AND($M$1=2009,Beregningsark!$AQ74="1999-2012"),'Resultat 2005-2012'!N74*SUM($AB$16:$AE$16)/4,IF(AND($M$1=2010,Beregningsark!$AQ74="1999-2012"),'Resultat 2005-2012'!N74*SUM($AC$16:$AE$16)/3,IF(AND($M$1=2011,Beregningsark!$AQ74="1999-2012"),'Resultat 2005-2012'!N74*SUM($AD$16:$AE$16)/2,IF(AND($M$1=2012,Beregningsark!$AQ74="1999-2012"),'Resultat 2005-2012'!N74*$AE$16,""))))))))))))))))</f>
        <v/>
      </c>
      <c r="O74" s="15" t="str">
        <f>IF('Resultat 2005-2012'!$R74="","",IF($M$1=2005,'Resultat 2005-2012'!O74,IF(AND($M$1=2006,Beregningsark!$AQ74="2005-2012"),'Resultat 2005-2012'!O74*SUM($Y$10:$AE$10)/7,IF(AND($M$1=2007,Beregningsark!$AQ74="2005-2012"),'Resultat 2005-2012'!O74*SUM($Z$10:$AE$10)/6,IF(AND($M$1=2008,Beregningsark!$AQ74="2005-2012"),'Resultat 2005-2012'!O74*SUM($AA$10:$AE$10)/5,IF(AND($M$1=2009,Beregningsark!$AQ74="2005-2012"),'Resultat 2005-2012'!O74*SUM($AB$10:$AE$10)/4,IF(AND($M$1=2010,Beregningsark!$AQ74="2005-2012"),'Resultat 2005-2012'!O74*SUM($AC$10:$AE$10)/3,IF(AND($M$1=2011,Beregningsark!$AQ74="2005-2012"),'Resultat 2005-2012'!O74*SUM($AD$10:$AE$10)/2,IF(AND($M$1=2012,Beregningsark!$AQ74="2005-2012"),'Resultat 2005-2012'!O74*$AE$10,IF(AND($M$1=2006,Beregningsark!$AQ74="1999-2012"),'Resultat 2005-2012'!O74*SUM($Y$16:$AE$16)/7,IF(AND($M$1=2007,Beregningsark!$AQ74="1999-2012"),'Resultat 2005-2012'!O74*SUM($Z$16:$AE$16)/6,IF(AND($M$1=2008,Beregningsark!$AQ74="1999-2012"),'Resultat 2005-2012'!O74*SUM($AA$16:$AE$16)/5,IF(AND($M$1=2009,Beregningsark!$AQ74="1999-2012"),'Resultat 2005-2012'!O74*SUM($AB$16:$AE$16)/4,IF(AND($M$1=2010,Beregningsark!$AQ74="1999-2012"),'Resultat 2005-2012'!O74*SUM($AC$16:$AE$16)/3,IF(AND($M$1=2011,Beregningsark!$AQ74="1999-2012"),'Resultat 2005-2012'!O74*SUM($AD$16:$AE$16)/2,IF(AND($M$1=2012,Beregningsark!$AQ74="1999-2012"),'Resultat 2005-2012'!O74*$AE$16,""))))))))))))))))</f>
        <v/>
      </c>
      <c r="P74" s="15" t="str">
        <f>IF('Resultat 2005-2012'!$R74="","",IF($M$1=2005,'Resultat 2005-2012'!P74,IF(AND($M$1=2006,Beregningsark!$AQ74="2005-2012"),'Resultat 2005-2012'!P74*SUM($Y$11:$AE$11)/7,IF(AND($M$1=2007,Beregningsark!$AQ74="2005-2012"),'Resultat 2005-2012'!P74*SUM($Z$11:$AE$11)/6,IF(AND($M$1=2008,Beregningsark!$AQ74="2005-2012"),'Resultat 2005-2012'!P74*SUM($AA$11:$AE$11)/5,IF(AND($M$1=2009,Beregningsark!$AQ74="2005-2012"),'Resultat 2005-2012'!P74*SUM($AB$11:$AE$11)/4,IF(AND($M$1=2010,Beregningsark!$AQ74="2005-2012"),'Resultat 2005-2012'!P74*SUM($AC$11:$AE$11)/3,IF(AND($M$1=2011,Beregningsark!$AQ74="2005-2012"),'Resultat 2005-2012'!P74*SUM($AD$11:$AE$11)/2,IF(AND($M$1=2012,Beregningsark!$AQ74="2005-2012"),'Resultat 2005-2012'!P74*$AE$11,IF(AND($M$1=2006,Beregningsark!$AQ74="1999-2012"),'Resultat 2005-2012'!P74*SUM($Y$16:$AE$16)/7,IF(AND($M$1=2007,Beregningsark!$AQ74="1999-2012"),'Resultat 2005-2012'!P74*SUM($Z$16:$AE$16)/6,IF(AND($M$1=2008,Beregningsark!$AQ74="1999-2012"),'Resultat 2005-2012'!P74*SUM($AA$16:$AE$16)/5,IF(AND($M$1=2009,Beregningsark!$AQ74="1999-2012"),'Resultat 2005-2012'!P74*SUM($AB$16:$AE$16)/4,IF(AND($M$1=2010,Beregningsark!$AQ74="1999-2012"),'Resultat 2005-2012'!P74*SUM($AC$16:$AE$16)/3,IF(AND($M$1=2011,Beregningsark!$AQ74="1999-2012"),'Resultat 2005-2012'!P74*SUM($AD$16:$AE$16)/2,IF(AND($M$1=2012,Beregningsark!$AQ74="1999-2012"),'Resultat 2005-2012'!P74*$AE$16,""))))))))))))))))</f>
        <v/>
      </c>
      <c r="Q74" s="15" t="str">
        <f t="shared" si="6"/>
        <v/>
      </c>
      <c r="R74" s="17" t="str">
        <f t="shared" si="7"/>
        <v/>
      </c>
    </row>
    <row r="75" spans="1:18" x14ac:dyDescent="0.25">
      <c r="A75" s="4" t="str">
        <f>IF(Inddata!A90="","",Inddata!A90)</f>
        <v/>
      </c>
      <c r="B75" s="4" t="str">
        <f>IF(Inddata!B90="","",Inddata!B90)</f>
        <v/>
      </c>
      <c r="C75" s="4" t="str">
        <f>IF(Inddata!C90="","",Inddata!C90)</f>
        <v/>
      </c>
      <c r="D75" s="4" t="str">
        <f>IF(Inddata!D90="","",Inddata!D90)</f>
        <v/>
      </c>
      <c r="E75" s="4" t="str">
        <f>IF(Inddata!E90="","",Inddata!E90)</f>
        <v/>
      </c>
      <c r="F75" s="4" t="str">
        <f>IF(Inddata!F90="","",Inddata!F90)</f>
        <v/>
      </c>
      <c r="G75" s="4">
        <f>IF(Inddata!G90="","",Inddata!G90)</f>
        <v>0</v>
      </c>
      <c r="H75" s="4" t="str">
        <f>IF(Inddata!H90&gt;0.5,Inddata!H90,"")</f>
        <v/>
      </c>
      <c r="I75" s="4" t="str">
        <f>IF(Inddata!I90="","",Inddata!I90)</f>
        <v/>
      </c>
      <c r="J75" s="15" t="str">
        <f>IF('Resultat 2005-2012'!$R75="","",IF($M$1=2005,'Resultat 2005-2012'!J75,IF(AND($M$1=2006,Beregningsark!$AQ75="2005-2012"),'Resultat 2005-2012'!J75*SUM($Y$7:$AE$7)/7,IF(AND($M$1=2007,Beregningsark!$AQ75="2005-2012"),'Resultat 2005-2012'!J75*SUM($Z$7:$AE$7)/6,IF(AND($M$1=2008,Beregningsark!$AQ75="2005-2012"),'Resultat 2005-2012'!J75*SUM($AA$7:$AE$7)/5,IF(AND($M$1=2009,Beregningsark!$AQ75="2005-2012"),'Resultat 2005-2012'!J75*SUM($AB$7:$AE$7)/4,IF(AND($M$1=2010,Beregningsark!$AQ75="2005-2012"),'Resultat 2005-2012'!J75*SUM($AC$7:$AE$7)/3,IF(AND($M$1=2011,Beregningsark!$AQ75="2005-2012"),'Resultat 2005-2012'!J75*SUM($AD$7:$AE$7)/2,IF(AND($M$1=2012,Beregningsark!$AQ75="2005-2012"),'Resultat 2005-2012'!J75*$AE$7,IF(AND($M$1=2006,Beregningsark!$AQ75="1999-2012"),'Resultat 2005-2012'!J75*SUM($Y$16:$AE$16)/7,IF(AND($M$1=2007,Beregningsark!$AQ75="1999-2012"),'Resultat 2005-2012'!J75*SUM($Z$16:$AE$16)/6,IF(AND($M$1=2008,Beregningsark!$AQ75="1999-2012"),'Resultat 2005-2012'!J75*SUM($AA$16:$AE$16)/5,IF(AND($M$1=2009,Beregningsark!$AQ75="1999-2012"),'Resultat 2005-2012'!J75*SUM($AB$16:$AE$16)/4,IF(AND($M$1=2010,Beregningsark!$AQ75="1999-2012"),'Resultat 2005-2012'!J75*SUM($AC$16:$AE$16)/3,IF(AND($M$1=2011,Beregningsark!$AQ75="1999-2012"),'Resultat 2005-2012'!J75*SUM($AD$16:$AE$16)/2,IF(AND($M$1=2012,Beregningsark!$AQ75="1999-2012"),'Resultat 2005-2012'!J75*$AE$16,""))))))))))))))))</f>
        <v/>
      </c>
      <c r="K75" s="15" t="str">
        <f>IF('Resultat 2005-2012'!$R75="","",IF($M$1=2005,'Resultat 2005-2012'!K75,IF(AND($M$1=2006,Beregningsark!$AQ75="2005-2012"),'Resultat 2005-2012'!K75*SUM($Y$8:$AE$8)/7,IF(AND($M$1=2007,Beregningsark!$AQ75="2005-2012"),'Resultat 2005-2012'!K75*SUM($Z$8:$AE$8)/6,IF(AND($M$1=2008,Beregningsark!$AQ75="2005-2012"),'Resultat 2005-2012'!K75*SUM($AA$8:$AE$8)/5,IF(AND($M$1=2009,Beregningsark!$AQ75="2005-2012"),'Resultat 2005-2012'!K75*SUM($AB$8:$AE$8)/4,IF(AND($M$1=2010,Beregningsark!$AQ75="2005-2012"),'Resultat 2005-2012'!K75*SUM($AC$8:$AE$8)/3,IF(AND($M$1=2011,Beregningsark!$AQ75="2005-2012"),'Resultat 2005-2012'!K75*SUM($AD$8:$AE$8)/2,IF(AND($M$1=2012,Beregningsark!$AQ75="2005-2012"),'Resultat 2005-2012'!K75*$AE$8,IF(AND($M$1=2006,Beregningsark!$AQ75="1999-2012"),'Resultat 2005-2012'!K75*SUM($Y$17:$AE$17)/7,IF(AND($M$1=2007,Beregningsark!$AQ75="1999-2012"),'Resultat 2005-2012'!K75*SUM($Z$17:$AE$17)/6,IF(AND($M$1=2008,Beregningsark!$AQ75="1999-2012"),'Resultat 2005-2012'!K75*SUM($AA$17:$AE$17)/5,IF(AND($M$1=2009,Beregningsark!$AQ75="1999-2012"),'Resultat 2005-2012'!K75*SUM($AB$17:$AE$17)/4,IF(AND($M$1=2010,Beregningsark!$AQ75="1999-2012"),'Resultat 2005-2012'!K75*SUM($AC$17:$AE$17)/3,IF(AND($M$1=2011,Beregningsark!$AQ75="1999-2012"),'Resultat 2005-2012'!K75*SUM($AD$17:$AE$17)/2,IF(AND($M$1=2012,Beregningsark!$AQ75="1999-2012"),'Resultat 2005-2012'!K75*$AE$17,""))))))))))))))))</f>
        <v/>
      </c>
      <c r="L75" s="15" t="str">
        <f>IF('Resultat 2005-2012'!$R75="","",IF($M$1=2005,'Resultat 2005-2012'!L75,IF(AND($M$1=2006,Beregningsark!$AQ75="2005-2012"),'Resultat 2005-2012'!L75*SUM($Y$9:$AE$9)/7,IF(AND($M$1=2007,Beregningsark!$AQ75="2005-2012"),'Resultat 2005-2012'!L75*SUM($Z$9:$AE$9)/6,IF(AND($M$1=2008,Beregningsark!$AQ75="2005-2012"),'Resultat 2005-2012'!L75*SUM($AA$9:$AE$9)/5,IF(AND($M$1=2009,Beregningsark!$AQ75="2005-2012"),'Resultat 2005-2012'!L75*SUM($AB$9:$AE$9)/4,IF(AND($M$1=2010,Beregningsark!$AQ75="2005-2012"),'Resultat 2005-2012'!L75*SUM($AC$9:$AE$9)/3,IF(AND($M$1=2011,Beregningsark!$AQ75="2005-2012"),'Resultat 2005-2012'!L75*SUM($AD$9:$AE$9)/2,IF(AND($M$1=2012,Beregningsark!$AQ75="2005-2012"),'Resultat 2005-2012'!L75*$AE$9,IF(AND($M$1=2006,Beregningsark!$AQ75="1999-2012"),'Resultat 2005-2012'!L75*SUM($Y$18:$AE$18)/7,IF(AND($M$1=2007,Beregningsark!$AQ75="1999-2012"),'Resultat 2005-2012'!L75*SUM($Z$18:$AE$18)/6,IF(AND($M$1=2008,Beregningsark!$AQ75="1999-2012"),'Resultat 2005-2012'!L75*SUM($AA$18:$AE$18)/5,IF(AND($M$1=2009,Beregningsark!$AQ75="1999-2012"),'Resultat 2005-2012'!L75*SUM($AB$18:$AE$18)/4,IF(AND($M$1=2010,Beregningsark!$AQ75="1999-2012"),'Resultat 2005-2012'!L75*SUM($AC$18:$AE$18)/3,IF(AND($M$1=2011,Beregningsark!$AQ75="1999-2012"),'Resultat 2005-2012'!L75*SUM($AD$18:$AE$18)/2,IF(AND($M$1=2012,Beregningsark!$AQ75="1999-2012"),'Resultat 2005-2012'!L75*$AE$18,""))))))))))))))))</f>
        <v/>
      </c>
      <c r="M75" s="15" t="str">
        <f t="shared" si="5"/>
        <v/>
      </c>
      <c r="N75" s="15" t="str">
        <f>IF('Resultat 2005-2012'!$R75="","",IF($M$1=2005,'Resultat 2005-2012'!N75,IF(AND($M$1=2006,Beregningsark!$AQ75="2005-2012"),'Resultat 2005-2012'!N75*SUM($Y$10:$AE$10)/7,IF(AND($M$1=2007,Beregningsark!$AQ75="2005-2012"),'Resultat 2005-2012'!N75*SUM($Z$10:$AE$10)/6,IF(AND($M$1=2008,Beregningsark!$AQ75="2005-2012"),'Resultat 2005-2012'!N75*SUM($AA$10:$AE$10)/5,IF(AND($M$1=2009,Beregningsark!$AQ75="2005-2012"),'Resultat 2005-2012'!N75*SUM($AB$10:$AE$10)/4,IF(AND($M$1=2010,Beregningsark!$AQ75="2005-2012"),'Resultat 2005-2012'!N75*SUM($AC$10:$AE$10)/3,IF(AND($M$1=2011,Beregningsark!$AQ75="2005-2012"),'Resultat 2005-2012'!N75*SUM($AD$10:$AE$10)/2,IF(AND($M$1=2012,Beregningsark!$AQ75="2005-2012"),'Resultat 2005-2012'!N75*$AE$10,IF(AND($M$1=2006,Beregningsark!$AQ75="1999-2012"),'Resultat 2005-2012'!N75*SUM($Y$16:$AE$16)/7,IF(AND($M$1=2007,Beregningsark!$AQ75="1999-2012"),'Resultat 2005-2012'!N75*SUM($Z$16:$AE$16)/6,IF(AND($M$1=2008,Beregningsark!$AQ75="1999-2012"),'Resultat 2005-2012'!N75*SUM($AA$16:$AE$16)/5,IF(AND($M$1=2009,Beregningsark!$AQ75="1999-2012"),'Resultat 2005-2012'!N75*SUM($AB$16:$AE$16)/4,IF(AND($M$1=2010,Beregningsark!$AQ75="1999-2012"),'Resultat 2005-2012'!N75*SUM($AC$16:$AE$16)/3,IF(AND($M$1=2011,Beregningsark!$AQ75="1999-2012"),'Resultat 2005-2012'!N75*SUM($AD$16:$AE$16)/2,IF(AND($M$1=2012,Beregningsark!$AQ75="1999-2012"),'Resultat 2005-2012'!N75*$AE$16,""))))))))))))))))</f>
        <v/>
      </c>
      <c r="O75" s="15" t="str">
        <f>IF('Resultat 2005-2012'!$R75="","",IF($M$1=2005,'Resultat 2005-2012'!O75,IF(AND($M$1=2006,Beregningsark!$AQ75="2005-2012"),'Resultat 2005-2012'!O75*SUM($Y$10:$AE$10)/7,IF(AND($M$1=2007,Beregningsark!$AQ75="2005-2012"),'Resultat 2005-2012'!O75*SUM($Z$10:$AE$10)/6,IF(AND($M$1=2008,Beregningsark!$AQ75="2005-2012"),'Resultat 2005-2012'!O75*SUM($AA$10:$AE$10)/5,IF(AND($M$1=2009,Beregningsark!$AQ75="2005-2012"),'Resultat 2005-2012'!O75*SUM($AB$10:$AE$10)/4,IF(AND($M$1=2010,Beregningsark!$AQ75="2005-2012"),'Resultat 2005-2012'!O75*SUM($AC$10:$AE$10)/3,IF(AND($M$1=2011,Beregningsark!$AQ75="2005-2012"),'Resultat 2005-2012'!O75*SUM($AD$10:$AE$10)/2,IF(AND($M$1=2012,Beregningsark!$AQ75="2005-2012"),'Resultat 2005-2012'!O75*$AE$10,IF(AND($M$1=2006,Beregningsark!$AQ75="1999-2012"),'Resultat 2005-2012'!O75*SUM($Y$16:$AE$16)/7,IF(AND($M$1=2007,Beregningsark!$AQ75="1999-2012"),'Resultat 2005-2012'!O75*SUM($Z$16:$AE$16)/6,IF(AND($M$1=2008,Beregningsark!$AQ75="1999-2012"),'Resultat 2005-2012'!O75*SUM($AA$16:$AE$16)/5,IF(AND($M$1=2009,Beregningsark!$AQ75="1999-2012"),'Resultat 2005-2012'!O75*SUM($AB$16:$AE$16)/4,IF(AND($M$1=2010,Beregningsark!$AQ75="1999-2012"),'Resultat 2005-2012'!O75*SUM($AC$16:$AE$16)/3,IF(AND($M$1=2011,Beregningsark!$AQ75="1999-2012"),'Resultat 2005-2012'!O75*SUM($AD$16:$AE$16)/2,IF(AND($M$1=2012,Beregningsark!$AQ75="1999-2012"),'Resultat 2005-2012'!O75*$AE$16,""))))))))))))))))</f>
        <v/>
      </c>
      <c r="P75" s="15" t="str">
        <f>IF('Resultat 2005-2012'!$R75="","",IF($M$1=2005,'Resultat 2005-2012'!P75,IF(AND($M$1=2006,Beregningsark!$AQ75="2005-2012"),'Resultat 2005-2012'!P75*SUM($Y$11:$AE$11)/7,IF(AND($M$1=2007,Beregningsark!$AQ75="2005-2012"),'Resultat 2005-2012'!P75*SUM($Z$11:$AE$11)/6,IF(AND($M$1=2008,Beregningsark!$AQ75="2005-2012"),'Resultat 2005-2012'!P75*SUM($AA$11:$AE$11)/5,IF(AND($M$1=2009,Beregningsark!$AQ75="2005-2012"),'Resultat 2005-2012'!P75*SUM($AB$11:$AE$11)/4,IF(AND($M$1=2010,Beregningsark!$AQ75="2005-2012"),'Resultat 2005-2012'!P75*SUM($AC$11:$AE$11)/3,IF(AND($M$1=2011,Beregningsark!$AQ75="2005-2012"),'Resultat 2005-2012'!P75*SUM($AD$11:$AE$11)/2,IF(AND($M$1=2012,Beregningsark!$AQ75="2005-2012"),'Resultat 2005-2012'!P75*$AE$11,IF(AND($M$1=2006,Beregningsark!$AQ75="1999-2012"),'Resultat 2005-2012'!P75*SUM($Y$16:$AE$16)/7,IF(AND($M$1=2007,Beregningsark!$AQ75="1999-2012"),'Resultat 2005-2012'!P75*SUM($Z$16:$AE$16)/6,IF(AND($M$1=2008,Beregningsark!$AQ75="1999-2012"),'Resultat 2005-2012'!P75*SUM($AA$16:$AE$16)/5,IF(AND($M$1=2009,Beregningsark!$AQ75="1999-2012"),'Resultat 2005-2012'!P75*SUM($AB$16:$AE$16)/4,IF(AND($M$1=2010,Beregningsark!$AQ75="1999-2012"),'Resultat 2005-2012'!P75*SUM($AC$16:$AE$16)/3,IF(AND($M$1=2011,Beregningsark!$AQ75="1999-2012"),'Resultat 2005-2012'!P75*SUM($AD$16:$AE$16)/2,IF(AND($M$1=2012,Beregningsark!$AQ75="1999-2012"),'Resultat 2005-2012'!P75*$AE$16,""))))))))))))))))</f>
        <v/>
      </c>
      <c r="Q75" s="15" t="str">
        <f t="shared" si="6"/>
        <v/>
      </c>
      <c r="R75" s="17" t="str">
        <f t="shared" si="7"/>
        <v/>
      </c>
    </row>
    <row r="76" spans="1:18" x14ac:dyDescent="0.25">
      <c r="A76" s="4" t="str">
        <f>IF(Inddata!A91="","",Inddata!A91)</f>
        <v/>
      </c>
      <c r="B76" s="4" t="str">
        <f>IF(Inddata!B91="","",Inddata!B91)</f>
        <v/>
      </c>
      <c r="C76" s="4" t="str">
        <f>IF(Inddata!C91="","",Inddata!C91)</f>
        <v/>
      </c>
      <c r="D76" s="4" t="str">
        <f>IF(Inddata!D91="","",Inddata!D91)</f>
        <v/>
      </c>
      <c r="E76" s="4" t="str">
        <f>IF(Inddata!E91="","",Inddata!E91)</f>
        <v/>
      </c>
      <c r="F76" s="4" t="str">
        <f>IF(Inddata!F91="","",Inddata!F91)</f>
        <v/>
      </c>
      <c r="G76" s="4">
        <f>IF(Inddata!G91="","",Inddata!G91)</f>
        <v>0</v>
      </c>
      <c r="H76" s="4" t="str">
        <f>IF(Inddata!H91&gt;0.5,Inddata!H91,"")</f>
        <v/>
      </c>
      <c r="I76" s="4" t="str">
        <f>IF(Inddata!I91="","",Inddata!I91)</f>
        <v/>
      </c>
      <c r="J76" s="15" t="str">
        <f>IF('Resultat 2005-2012'!$R76="","",IF($M$1=2005,'Resultat 2005-2012'!J76,IF(AND($M$1=2006,Beregningsark!$AQ76="2005-2012"),'Resultat 2005-2012'!J76*SUM($Y$7:$AE$7)/7,IF(AND($M$1=2007,Beregningsark!$AQ76="2005-2012"),'Resultat 2005-2012'!J76*SUM($Z$7:$AE$7)/6,IF(AND($M$1=2008,Beregningsark!$AQ76="2005-2012"),'Resultat 2005-2012'!J76*SUM($AA$7:$AE$7)/5,IF(AND($M$1=2009,Beregningsark!$AQ76="2005-2012"),'Resultat 2005-2012'!J76*SUM($AB$7:$AE$7)/4,IF(AND($M$1=2010,Beregningsark!$AQ76="2005-2012"),'Resultat 2005-2012'!J76*SUM($AC$7:$AE$7)/3,IF(AND($M$1=2011,Beregningsark!$AQ76="2005-2012"),'Resultat 2005-2012'!J76*SUM($AD$7:$AE$7)/2,IF(AND($M$1=2012,Beregningsark!$AQ76="2005-2012"),'Resultat 2005-2012'!J76*$AE$7,IF(AND($M$1=2006,Beregningsark!$AQ76="1999-2012"),'Resultat 2005-2012'!J76*SUM($Y$16:$AE$16)/7,IF(AND($M$1=2007,Beregningsark!$AQ76="1999-2012"),'Resultat 2005-2012'!J76*SUM($Z$16:$AE$16)/6,IF(AND($M$1=2008,Beregningsark!$AQ76="1999-2012"),'Resultat 2005-2012'!J76*SUM($AA$16:$AE$16)/5,IF(AND($M$1=2009,Beregningsark!$AQ76="1999-2012"),'Resultat 2005-2012'!J76*SUM($AB$16:$AE$16)/4,IF(AND($M$1=2010,Beregningsark!$AQ76="1999-2012"),'Resultat 2005-2012'!J76*SUM($AC$16:$AE$16)/3,IF(AND($M$1=2011,Beregningsark!$AQ76="1999-2012"),'Resultat 2005-2012'!J76*SUM($AD$16:$AE$16)/2,IF(AND($M$1=2012,Beregningsark!$AQ76="1999-2012"),'Resultat 2005-2012'!J76*$AE$16,""))))))))))))))))</f>
        <v/>
      </c>
      <c r="K76" s="15" t="str">
        <f>IF('Resultat 2005-2012'!$R76="","",IF($M$1=2005,'Resultat 2005-2012'!K76,IF(AND($M$1=2006,Beregningsark!$AQ76="2005-2012"),'Resultat 2005-2012'!K76*SUM($Y$8:$AE$8)/7,IF(AND($M$1=2007,Beregningsark!$AQ76="2005-2012"),'Resultat 2005-2012'!K76*SUM($Z$8:$AE$8)/6,IF(AND($M$1=2008,Beregningsark!$AQ76="2005-2012"),'Resultat 2005-2012'!K76*SUM($AA$8:$AE$8)/5,IF(AND($M$1=2009,Beregningsark!$AQ76="2005-2012"),'Resultat 2005-2012'!K76*SUM($AB$8:$AE$8)/4,IF(AND($M$1=2010,Beregningsark!$AQ76="2005-2012"),'Resultat 2005-2012'!K76*SUM($AC$8:$AE$8)/3,IF(AND($M$1=2011,Beregningsark!$AQ76="2005-2012"),'Resultat 2005-2012'!K76*SUM($AD$8:$AE$8)/2,IF(AND($M$1=2012,Beregningsark!$AQ76="2005-2012"),'Resultat 2005-2012'!K76*$AE$8,IF(AND($M$1=2006,Beregningsark!$AQ76="1999-2012"),'Resultat 2005-2012'!K76*SUM($Y$17:$AE$17)/7,IF(AND($M$1=2007,Beregningsark!$AQ76="1999-2012"),'Resultat 2005-2012'!K76*SUM($Z$17:$AE$17)/6,IF(AND($M$1=2008,Beregningsark!$AQ76="1999-2012"),'Resultat 2005-2012'!K76*SUM($AA$17:$AE$17)/5,IF(AND($M$1=2009,Beregningsark!$AQ76="1999-2012"),'Resultat 2005-2012'!K76*SUM($AB$17:$AE$17)/4,IF(AND($M$1=2010,Beregningsark!$AQ76="1999-2012"),'Resultat 2005-2012'!K76*SUM($AC$17:$AE$17)/3,IF(AND($M$1=2011,Beregningsark!$AQ76="1999-2012"),'Resultat 2005-2012'!K76*SUM($AD$17:$AE$17)/2,IF(AND($M$1=2012,Beregningsark!$AQ76="1999-2012"),'Resultat 2005-2012'!K76*$AE$17,""))))))))))))))))</f>
        <v/>
      </c>
      <c r="L76" s="15" t="str">
        <f>IF('Resultat 2005-2012'!$R76="","",IF($M$1=2005,'Resultat 2005-2012'!L76,IF(AND($M$1=2006,Beregningsark!$AQ76="2005-2012"),'Resultat 2005-2012'!L76*SUM($Y$9:$AE$9)/7,IF(AND($M$1=2007,Beregningsark!$AQ76="2005-2012"),'Resultat 2005-2012'!L76*SUM($Z$9:$AE$9)/6,IF(AND($M$1=2008,Beregningsark!$AQ76="2005-2012"),'Resultat 2005-2012'!L76*SUM($AA$9:$AE$9)/5,IF(AND($M$1=2009,Beregningsark!$AQ76="2005-2012"),'Resultat 2005-2012'!L76*SUM($AB$9:$AE$9)/4,IF(AND($M$1=2010,Beregningsark!$AQ76="2005-2012"),'Resultat 2005-2012'!L76*SUM($AC$9:$AE$9)/3,IF(AND($M$1=2011,Beregningsark!$AQ76="2005-2012"),'Resultat 2005-2012'!L76*SUM($AD$9:$AE$9)/2,IF(AND($M$1=2012,Beregningsark!$AQ76="2005-2012"),'Resultat 2005-2012'!L76*$AE$9,IF(AND($M$1=2006,Beregningsark!$AQ76="1999-2012"),'Resultat 2005-2012'!L76*SUM($Y$18:$AE$18)/7,IF(AND($M$1=2007,Beregningsark!$AQ76="1999-2012"),'Resultat 2005-2012'!L76*SUM($Z$18:$AE$18)/6,IF(AND($M$1=2008,Beregningsark!$AQ76="1999-2012"),'Resultat 2005-2012'!L76*SUM($AA$18:$AE$18)/5,IF(AND($M$1=2009,Beregningsark!$AQ76="1999-2012"),'Resultat 2005-2012'!L76*SUM($AB$18:$AE$18)/4,IF(AND($M$1=2010,Beregningsark!$AQ76="1999-2012"),'Resultat 2005-2012'!L76*SUM($AC$18:$AE$18)/3,IF(AND($M$1=2011,Beregningsark!$AQ76="1999-2012"),'Resultat 2005-2012'!L76*SUM($AD$18:$AE$18)/2,IF(AND($M$1=2012,Beregningsark!$AQ76="1999-2012"),'Resultat 2005-2012'!L76*$AE$18,""))))))))))))))))</f>
        <v/>
      </c>
      <c r="M76" s="15" t="str">
        <f t="shared" si="5"/>
        <v/>
      </c>
      <c r="N76" s="15" t="str">
        <f>IF('Resultat 2005-2012'!$R76="","",IF($M$1=2005,'Resultat 2005-2012'!N76,IF(AND($M$1=2006,Beregningsark!$AQ76="2005-2012"),'Resultat 2005-2012'!N76*SUM($Y$10:$AE$10)/7,IF(AND($M$1=2007,Beregningsark!$AQ76="2005-2012"),'Resultat 2005-2012'!N76*SUM($Z$10:$AE$10)/6,IF(AND($M$1=2008,Beregningsark!$AQ76="2005-2012"),'Resultat 2005-2012'!N76*SUM($AA$10:$AE$10)/5,IF(AND($M$1=2009,Beregningsark!$AQ76="2005-2012"),'Resultat 2005-2012'!N76*SUM($AB$10:$AE$10)/4,IF(AND($M$1=2010,Beregningsark!$AQ76="2005-2012"),'Resultat 2005-2012'!N76*SUM($AC$10:$AE$10)/3,IF(AND($M$1=2011,Beregningsark!$AQ76="2005-2012"),'Resultat 2005-2012'!N76*SUM($AD$10:$AE$10)/2,IF(AND($M$1=2012,Beregningsark!$AQ76="2005-2012"),'Resultat 2005-2012'!N76*$AE$10,IF(AND($M$1=2006,Beregningsark!$AQ76="1999-2012"),'Resultat 2005-2012'!N76*SUM($Y$16:$AE$16)/7,IF(AND($M$1=2007,Beregningsark!$AQ76="1999-2012"),'Resultat 2005-2012'!N76*SUM($Z$16:$AE$16)/6,IF(AND($M$1=2008,Beregningsark!$AQ76="1999-2012"),'Resultat 2005-2012'!N76*SUM($AA$16:$AE$16)/5,IF(AND($M$1=2009,Beregningsark!$AQ76="1999-2012"),'Resultat 2005-2012'!N76*SUM($AB$16:$AE$16)/4,IF(AND($M$1=2010,Beregningsark!$AQ76="1999-2012"),'Resultat 2005-2012'!N76*SUM($AC$16:$AE$16)/3,IF(AND($M$1=2011,Beregningsark!$AQ76="1999-2012"),'Resultat 2005-2012'!N76*SUM($AD$16:$AE$16)/2,IF(AND($M$1=2012,Beregningsark!$AQ76="1999-2012"),'Resultat 2005-2012'!N76*$AE$16,""))))))))))))))))</f>
        <v/>
      </c>
      <c r="O76" s="15" t="str">
        <f>IF('Resultat 2005-2012'!$R76="","",IF($M$1=2005,'Resultat 2005-2012'!O76,IF(AND($M$1=2006,Beregningsark!$AQ76="2005-2012"),'Resultat 2005-2012'!O76*SUM($Y$10:$AE$10)/7,IF(AND($M$1=2007,Beregningsark!$AQ76="2005-2012"),'Resultat 2005-2012'!O76*SUM($Z$10:$AE$10)/6,IF(AND($M$1=2008,Beregningsark!$AQ76="2005-2012"),'Resultat 2005-2012'!O76*SUM($AA$10:$AE$10)/5,IF(AND($M$1=2009,Beregningsark!$AQ76="2005-2012"),'Resultat 2005-2012'!O76*SUM($AB$10:$AE$10)/4,IF(AND($M$1=2010,Beregningsark!$AQ76="2005-2012"),'Resultat 2005-2012'!O76*SUM($AC$10:$AE$10)/3,IF(AND($M$1=2011,Beregningsark!$AQ76="2005-2012"),'Resultat 2005-2012'!O76*SUM($AD$10:$AE$10)/2,IF(AND($M$1=2012,Beregningsark!$AQ76="2005-2012"),'Resultat 2005-2012'!O76*$AE$10,IF(AND($M$1=2006,Beregningsark!$AQ76="1999-2012"),'Resultat 2005-2012'!O76*SUM($Y$16:$AE$16)/7,IF(AND($M$1=2007,Beregningsark!$AQ76="1999-2012"),'Resultat 2005-2012'!O76*SUM($Z$16:$AE$16)/6,IF(AND($M$1=2008,Beregningsark!$AQ76="1999-2012"),'Resultat 2005-2012'!O76*SUM($AA$16:$AE$16)/5,IF(AND($M$1=2009,Beregningsark!$AQ76="1999-2012"),'Resultat 2005-2012'!O76*SUM($AB$16:$AE$16)/4,IF(AND($M$1=2010,Beregningsark!$AQ76="1999-2012"),'Resultat 2005-2012'!O76*SUM($AC$16:$AE$16)/3,IF(AND($M$1=2011,Beregningsark!$AQ76="1999-2012"),'Resultat 2005-2012'!O76*SUM($AD$16:$AE$16)/2,IF(AND($M$1=2012,Beregningsark!$AQ76="1999-2012"),'Resultat 2005-2012'!O76*$AE$16,""))))))))))))))))</f>
        <v/>
      </c>
      <c r="P76" s="15" t="str">
        <f>IF('Resultat 2005-2012'!$R76="","",IF($M$1=2005,'Resultat 2005-2012'!P76,IF(AND($M$1=2006,Beregningsark!$AQ76="2005-2012"),'Resultat 2005-2012'!P76*SUM($Y$11:$AE$11)/7,IF(AND($M$1=2007,Beregningsark!$AQ76="2005-2012"),'Resultat 2005-2012'!P76*SUM($Z$11:$AE$11)/6,IF(AND($M$1=2008,Beregningsark!$AQ76="2005-2012"),'Resultat 2005-2012'!P76*SUM($AA$11:$AE$11)/5,IF(AND($M$1=2009,Beregningsark!$AQ76="2005-2012"),'Resultat 2005-2012'!P76*SUM($AB$11:$AE$11)/4,IF(AND($M$1=2010,Beregningsark!$AQ76="2005-2012"),'Resultat 2005-2012'!P76*SUM($AC$11:$AE$11)/3,IF(AND($M$1=2011,Beregningsark!$AQ76="2005-2012"),'Resultat 2005-2012'!P76*SUM($AD$11:$AE$11)/2,IF(AND($M$1=2012,Beregningsark!$AQ76="2005-2012"),'Resultat 2005-2012'!P76*$AE$11,IF(AND($M$1=2006,Beregningsark!$AQ76="1999-2012"),'Resultat 2005-2012'!P76*SUM($Y$16:$AE$16)/7,IF(AND($M$1=2007,Beregningsark!$AQ76="1999-2012"),'Resultat 2005-2012'!P76*SUM($Z$16:$AE$16)/6,IF(AND($M$1=2008,Beregningsark!$AQ76="1999-2012"),'Resultat 2005-2012'!P76*SUM($AA$16:$AE$16)/5,IF(AND($M$1=2009,Beregningsark!$AQ76="1999-2012"),'Resultat 2005-2012'!P76*SUM($AB$16:$AE$16)/4,IF(AND($M$1=2010,Beregningsark!$AQ76="1999-2012"),'Resultat 2005-2012'!P76*SUM($AC$16:$AE$16)/3,IF(AND($M$1=2011,Beregningsark!$AQ76="1999-2012"),'Resultat 2005-2012'!P76*SUM($AD$16:$AE$16)/2,IF(AND($M$1=2012,Beregningsark!$AQ76="1999-2012"),'Resultat 2005-2012'!P76*$AE$16,""))))))))))))))))</f>
        <v/>
      </c>
      <c r="Q76" s="15" t="str">
        <f t="shared" si="6"/>
        <v/>
      </c>
      <c r="R76" s="17" t="str">
        <f t="shared" si="7"/>
        <v/>
      </c>
    </row>
    <row r="77" spans="1:18" x14ac:dyDescent="0.25">
      <c r="A77" s="4" t="str">
        <f>IF(Inddata!A92="","",Inddata!A92)</f>
        <v/>
      </c>
      <c r="B77" s="4" t="str">
        <f>IF(Inddata!B92="","",Inddata!B92)</f>
        <v/>
      </c>
      <c r="C77" s="4" t="str">
        <f>IF(Inddata!C92="","",Inddata!C92)</f>
        <v/>
      </c>
      <c r="D77" s="4" t="str">
        <f>IF(Inddata!D92="","",Inddata!D92)</f>
        <v/>
      </c>
      <c r="E77" s="4" t="str">
        <f>IF(Inddata!E92="","",Inddata!E92)</f>
        <v/>
      </c>
      <c r="F77" s="4" t="str">
        <f>IF(Inddata!F92="","",Inddata!F92)</f>
        <v/>
      </c>
      <c r="G77" s="4">
        <f>IF(Inddata!G92="","",Inddata!G92)</f>
        <v>0</v>
      </c>
      <c r="H77" s="4" t="str">
        <f>IF(Inddata!H92&gt;0.5,Inddata!H92,"")</f>
        <v/>
      </c>
      <c r="I77" s="4" t="str">
        <f>IF(Inddata!I92="","",Inddata!I92)</f>
        <v/>
      </c>
      <c r="J77" s="15" t="str">
        <f>IF('Resultat 2005-2012'!$R77="","",IF($M$1=2005,'Resultat 2005-2012'!J77,IF(AND($M$1=2006,Beregningsark!$AQ77="2005-2012"),'Resultat 2005-2012'!J77*SUM($Y$7:$AE$7)/7,IF(AND($M$1=2007,Beregningsark!$AQ77="2005-2012"),'Resultat 2005-2012'!J77*SUM($Z$7:$AE$7)/6,IF(AND($M$1=2008,Beregningsark!$AQ77="2005-2012"),'Resultat 2005-2012'!J77*SUM($AA$7:$AE$7)/5,IF(AND($M$1=2009,Beregningsark!$AQ77="2005-2012"),'Resultat 2005-2012'!J77*SUM($AB$7:$AE$7)/4,IF(AND($M$1=2010,Beregningsark!$AQ77="2005-2012"),'Resultat 2005-2012'!J77*SUM($AC$7:$AE$7)/3,IF(AND($M$1=2011,Beregningsark!$AQ77="2005-2012"),'Resultat 2005-2012'!J77*SUM($AD$7:$AE$7)/2,IF(AND($M$1=2012,Beregningsark!$AQ77="2005-2012"),'Resultat 2005-2012'!J77*$AE$7,IF(AND($M$1=2006,Beregningsark!$AQ77="1999-2012"),'Resultat 2005-2012'!J77*SUM($Y$16:$AE$16)/7,IF(AND($M$1=2007,Beregningsark!$AQ77="1999-2012"),'Resultat 2005-2012'!J77*SUM($Z$16:$AE$16)/6,IF(AND($M$1=2008,Beregningsark!$AQ77="1999-2012"),'Resultat 2005-2012'!J77*SUM($AA$16:$AE$16)/5,IF(AND($M$1=2009,Beregningsark!$AQ77="1999-2012"),'Resultat 2005-2012'!J77*SUM($AB$16:$AE$16)/4,IF(AND($M$1=2010,Beregningsark!$AQ77="1999-2012"),'Resultat 2005-2012'!J77*SUM($AC$16:$AE$16)/3,IF(AND($M$1=2011,Beregningsark!$AQ77="1999-2012"),'Resultat 2005-2012'!J77*SUM($AD$16:$AE$16)/2,IF(AND($M$1=2012,Beregningsark!$AQ77="1999-2012"),'Resultat 2005-2012'!J77*$AE$16,""))))))))))))))))</f>
        <v/>
      </c>
      <c r="K77" s="15" t="str">
        <f>IF('Resultat 2005-2012'!$R77="","",IF($M$1=2005,'Resultat 2005-2012'!K77,IF(AND($M$1=2006,Beregningsark!$AQ77="2005-2012"),'Resultat 2005-2012'!K77*SUM($Y$8:$AE$8)/7,IF(AND($M$1=2007,Beregningsark!$AQ77="2005-2012"),'Resultat 2005-2012'!K77*SUM($Z$8:$AE$8)/6,IF(AND($M$1=2008,Beregningsark!$AQ77="2005-2012"),'Resultat 2005-2012'!K77*SUM($AA$8:$AE$8)/5,IF(AND($M$1=2009,Beregningsark!$AQ77="2005-2012"),'Resultat 2005-2012'!K77*SUM($AB$8:$AE$8)/4,IF(AND($M$1=2010,Beregningsark!$AQ77="2005-2012"),'Resultat 2005-2012'!K77*SUM($AC$8:$AE$8)/3,IF(AND($M$1=2011,Beregningsark!$AQ77="2005-2012"),'Resultat 2005-2012'!K77*SUM($AD$8:$AE$8)/2,IF(AND($M$1=2012,Beregningsark!$AQ77="2005-2012"),'Resultat 2005-2012'!K77*$AE$8,IF(AND($M$1=2006,Beregningsark!$AQ77="1999-2012"),'Resultat 2005-2012'!K77*SUM($Y$17:$AE$17)/7,IF(AND($M$1=2007,Beregningsark!$AQ77="1999-2012"),'Resultat 2005-2012'!K77*SUM($Z$17:$AE$17)/6,IF(AND($M$1=2008,Beregningsark!$AQ77="1999-2012"),'Resultat 2005-2012'!K77*SUM($AA$17:$AE$17)/5,IF(AND($M$1=2009,Beregningsark!$AQ77="1999-2012"),'Resultat 2005-2012'!K77*SUM($AB$17:$AE$17)/4,IF(AND($M$1=2010,Beregningsark!$AQ77="1999-2012"),'Resultat 2005-2012'!K77*SUM($AC$17:$AE$17)/3,IF(AND($M$1=2011,Beregningsark!$AQ77="1999-2012"),'Resultat 2005-2012'!K77*SUM($AD$17:$AE$17)/2,IF(AND($M$1=2012,Beregningsark!$AQ77="1999-2012"),'Resultat 2005-2012'!K77*$AE$17,""))))))))))))))))</f>
        <v/>
      </c>
      <c r="L77" s="15" t="str">
        <f>IF('Resultat 2005-2012'!$R77="","",IF($M$1=2005,'Resultat 2005-2012'!L77,IF(AND($M$1=2006,Beregningsark!$AQ77="2005-2012"),'Resultat 2005-2012'!L77*SUM($Y$9:$AE$9)/7,IF(AND($M$1=2007,Beregningsark!$AQ77="2005-2012"),'Resultat 2005-2012'!L77*SUM($Z$9:$AE$9)/6,IF(AND($M$1=2008,Beregningsark!$AQ77="2005-2012"),'Resultat 2005-2012'!L77*SUM($AA$9:$AE$9)/5,IF(AND($M$1=2009,Beregningsark!$AQ77="2005-2012"),'Resultat 2005-2012'!L77*SUM($AB$9:$AE$9)/4,IF(AND($M$1=2010,Beregningsark!$AQ77="2005-2012"),'Resultat 2005-2012'!L77*SUM($AC$9:$AE$9)/3,IF(AND($M$1=2011,Beregningsark!$AQ77="2005-2012"),'Resultat 2005-2012'!L77*SUM($AD$9:$AE$9)/2,IF(AND($M$1=2012,Beregningsark!$AQ77="2005-2012"),'Resultat 2005-2012'!L77*$AE$9,IF(AND($M$1=2006,Beregningsark!$AQ77="1999-2012"),'Resultat 2005-2012'!L77*SUM($Y$18:$AE$18)/7,IF(AND($M$1=2007,Beregningsark!$AQ77="1999-2012"),'Resultat 2005-2012'!L77*SUM($Z$18:$AE$18)/6,IF(AND($M$1=2008,Beregningsark!$AQ77="1999-2012"),'Resultat 2005-2012'!L77*SUM($AA$18:$AE$18)/5,IF(AND($M$1=2009,Beregningsark!$AQ77="1999-2012"),'Resultat 2005-2012'!L77*SUM($AB$18:$AE$18)/4,IF(AND($M$1=2010,Beregningsark!$AQ77="1999-2012"),'Resultat 2005-2012'!L77*SUM($AC$18:$AE$18)/3,IF(AND($M$1=2011,Beregningsark!$AQ77="1999-2012"),'Resultat 2005-2012'!L77*SUM($AD$18:$AE$18)/2,IF(AND($M$1=2012,Beregningsark!$AQ77="1999-2012"),'Resultat 2005-2012'!L77*$AE$18,""))))))))))))))))</f>
        <v/>
      </c>
      <c r="M77" s="15" t="str">
        <f t="shared" si="5"/>
        <v/>
      </c>
      <c r="N77" s="15" t="str">
        <f>IF('Resultat 2005-2012'!$R77="","",IF($M$1=2005,'Resultat 2005-2012'!N77,IF(AND($M$1=2006,Beregningsark!$AQ77="2005-2012"),'Resultat 2005-2012'!N77*SUM($Y$10:$AE$10)/7,IF(AND($M$1=2007,Beregningsark!$AQ77="2005-2012"),'Resultat 2005-2012'!N77*SUM($Z$10:$AE$10)/6,IF(AND($M$1=2008,Beregningsark!$AQ77="2005-2012"),'Resultat 2005-2012'!N77*SUM($AA$10:$AE$10)/5,IF(AND($M$1=2009,Beregningsark!$AQ77="2005-2012"),'Resultat 2005-2012'!N77*SUM($AB$10:$AE$10)/4,IF(AND($M$1=2010,Beregningsark!$AQ77="2005-2012"),'Resultat 2005-2012'!N77*SUM($AC$10:$AE$10)/3,IF(AND($M$1=2011,Beregningsark!$AQ77="2005-2012"),'Resultat 2005-2012'!N77*SUM($AD$10:$AE$10)/2,IF(AND($M$1=2012,Beregningsark!$AQ77="2005-2012"),'Resultat 2005-2012'!N77*$AE$10,IF(AND($M$1=2006,Beregningsark!$AQ77="1999-2012"),'Resultat 2005-2012'!N77*SUM($Y$16:$AE$16)/7,IF(AND($M$1=2007,Beregningsark!$AQ77="1999-2012"),'Resultat 2005-2012'!N77*SUM($Z$16:$AE$16)/6,IF(AND($M$1=2008,Beregningsark!$AQ77="1999-2012"),'Resultat 2005-2012'!N77*SUM($AA$16:$AE$16)/5,IF(AND($M$1=2009,Beregningsark!$AQ77="1999-2012"),'Resultat 2005-2012'!N77*SUM($AB$16:$AE$16)/4,IF(AND($M$1=2010,Beregningsark!$AQ77="1999-2012"),'Resultat 2005-2012'!N77*SUM($AC$16:$AE$16)/3,IF(AND($M$1=2011,Beregningsark!$AQ77="1999-2012"),'Resultat 2005-2012'!N77*SUM($AD$16:$AE$16)/2,IF(AND($M$1=2012,Beregningsark!$AQ77="1999-2012"),'Resultat 2005-2012'!N77*$AE$16,""))))))))))))))))</f>
        <v/>
      </c>
      <c r="O77" s="15" t="str">
        <f>IF('Resultat 2005-2012'!$R77="","",IF($M$1=2005,'Resultat 2005-2012'!O77,IF(AND($M$1=2006,Beregningsark!$AQ77="2005-2012"),'Resultat 2005-2012'!O77*SUM($Y$10:$AE$10)/7,IF(AND($M$1=2007,Beregningsark!$AQ77="2005-2012"),'Resultat 2005-2012'!O77*SUM($Z$10:$AE$10)/6,IF(AND($M$1=2008,Beregningsark!$AQ77="2005-2012"),'Resultat 2005-2012'!O77*SUM($AA$10:$AE$10)/5,IF(AND($M$1=2009,Beregningsark!$AQ77="2005-2012"),'Resultat 2005-2012'!O77*SUM($AB$10:$AE$10)/4,IF(AND($M$1=2010,Beregningsark!$AQ77="2005-2012"),'Resultat 2005-2012'!O77*SUM($AC$10:$AE$10)/3,IF(AND($M$1=2011,Beregningsark!$AQ77="2005-2012"),'Resultat 2005-2012'!O77*SUM($AD$10:$AE$10)/2,IF(AND($M$1=2012,Beregningsark!$AQ77="2005-2012"),'Resultat 2005-2012'!O77*$AE$10,IF(AND($M$1=2006,Beregningsark!$AQ77="1999-2012"),'Resultat 2005-2012'!O77*SUM($Y$16:$AE$16)/7,IF(AND($M$1=2007,Beregningsark!$AQ77="1999-2012"),'Resultat 2005-2012'!O77*SUM($Z$16:$AE$16)/6,IF(AND($M$1=2008,Beregningsark!$AQ77="1999-2012"),'Resultat 2005-2012'!O77*SUM($AA$16:$AE$16)/5,IF(AND($M$1=2009,Beregningsark!$AQ77="1999-2012"),'Resultat 2005-2012'!O77*SUM($AB$16:$AE$16)/4,IF(AND($M$1=2010,Beregningsark!$AQ77="1999-2012"),'Resultat 2005-2012'!O77*SUM($AC$16:$AE$16)/3,IF(AND($M$1=2011,Beregningsark!$AQ77="1999-2012"),'Resultat 2005-2012'!O77*SUM($AD$16:$AE$16)/2,IF(AND($M$1=2012,Beregningsark!$AQ77="1999-2012"),'Resultat 2005-2012'!O77*$AE$16,""))))))))))))))))</f>
        <v/>
      </c>
      <c r="P77" s="15" t="str">
        <f>IF('Resultat 2005-2012'!$R77="","",IF($M$1=2005,'Resultat 2005-2012'!P77,IF(AND($M$1=2006,Beregningsark!$AQ77="2005-2012"),'Resultat 2005-2012'!P77*SUM($Y$11:$AE$11)/7,IF(AND($M$1=2007,Beregningsark!$AQ77="2005-2012"),'Resultat 2005-2012'!P77*SUM($Z$11:$AE$11)/6,IF(AND($M$1=2008,Beregningsark!$AQ77="2005-2012"),'Resultat 2005-2012'!P77*SUM($AA$11:$AE$11)/5,IF(AND($M$1=2009,Beregningsark!$AQ77="2005-2012"),'Resultat 2005-2012'!P77*SUM($AB$11:$AE$11)/4,IF(AND($M$1=2010,Beregningsark!$AQ77="2005-2012"),'Resultat 2005-2012'!P77*SUM($AC$11:$AE$11)/3,IF(AND($M$1=2011,Beregningsark!$AQ77="2005-2012"),'Resultat 2005-2012'!P77*SUM($AD$11:$AE$11)/2,IF(AND($M$1=2012,Beregningsark!$AQ77="2005-2012"),'Resultat 2005-2012'!P77*$AE$11,IF(AND($M$1=2006,Beregningsark!$AQ77="1999-2012"),'Resultat 2005-2012'!P77*SUM($Y$16:$AE$16)/7,IF(AND($M$1=2007,Beregningsark!$AQ77="1999-2012"),'Resultat 2005-2012'!P77*SUM($Z$16:$AE$16)/6,IF(AND($M$1=2008,Beregningsark!$AQ77="1999-2012"),'Resultat 2005-2012'!P77*SUM($AA$16:$AE$16)/5,IF(AND($M$1=2009,Beregningsark!$AQ77="1999-2012"),'Resultat 2005-2012'!P77*SUM($AB$16:$AE$16)/4,IF(AND($M$1=2010,Beregningsark!$AQ77="1999-2012"),'Resultat 2005-2012'!P77*SUM($AC$16:$AE$16)/3,IF(AND($M$1=2011,Beregningsark!$AQ77="1999-2012"),'Resultat 2005-2012'!P77*SUM($AD$16:$AE$16)/2,IF(AND($M$1=2012,Beregningsark!$AQ77="1999-2012"),'Resultat 2005-2012'!P77*$AE$16,""))))))))))))))))</f>
        <v/>
      </c>
      <c r="Q77" s="15" t="str">
        <f t="shared" si="6"/>
        <v/>
      </c>
      <c r="R77" s="17" t="str">
        <f t="shared" si="7"/>
        <v/>
      </c>
    </row>
    <row r="78" spans="1:18" x14ac:dyDescent="0.25">
      <c r="A78" s="4" t="str">
        <f>IF(Inddata!A93="","",Inddata!A93)</f>
        <v/>
      </c>
      <c r="B78" s="4" t="str">
        <f>IF(Inddata!B93="","",Inddata!B93)</f>
        <v/>
      </c>
      <c r="C78" s="4" t="str">
        <f>IF(Inddata!C93="","",Inddata!C93)</f>
        <v/>
      </c>
      <c r="D78" s="4" t="str">
        <f>IF(Inddata!D93="","",Inddata!D93)</f>
        <v/>
      </c>
      <c r="E78" s="4" t="str">
        <f>IF(Inddata!E93="","",Inddata!E93)</f>
        <v/>
      </c>
      <c r="F78" s="4" t="str">
        <f>IF(Inddata!F93="","",Inddata!F93)</f>
        <v/>
      </c>
      <c r="G78" s="4">
        <f>IF(Inddata!G93="","",Inddata!G93)</f>
        <v>0</v>
      </c>
      <c r="H78" s="4" t="str">
        <f>IF(Inddata!H93&gt;0.5,Inddata!H93,"")</f>
        <v/>
      </c>
      <c r="I78" s="4" t="str">
        <f>IF(Inddata!I93="","",Inddata!I93)</f>
        <v/>
      </c>
      <c r="J78" s="15" t="str">
        <f>IF('Resultat 2005-2012'!$R78="","",IF($M$1=2005,'Resultat 2005-2012'!J78,IF(AND($M$1=2006,Beregningsark!$AQ78="2005-2012"),'Resultat 2005-2012'!J78*SUM($Y$7:$AE$7)/7,IF(AND($M$1=2007,Beregningsark!$AQ78="2005-2012"),'Resultat 2005-2012'!J78*SUM($Z$7:$AE$7)/6,IF(AND($M$1=2008,Beregningsark!$AQ78="2005-2012"),'Resultat 2005-2012'!J78*SUM($AA$7:$AE$7)/5,IF(AND($M$1=2009,Beregningsark!$AQ78="2005-2012"),'Resultat 2005-2012'!J78*SUM($AB$7:$AE$7)/4,IF(AND($M$1=2010,Beregningsark!$AQ78="2005-2012"),'Resultat 2005-2012'!J78*SUM($AC$7:$AE$7)/3,IF(AND($M$1=2011,Beregningsark!$AQ78="2005-2012"),'Resultat 2005-2012'!J78*SUM($AD$7:$AE$7)/2,IF(AND($M$1=2012,Beregningsark!$AQ78="2005-2012"),'Resultat 2005-2012'!J78*$AE$7,IF(AND($M$1=2006,Beregningsark!$AQ78="1999-2012"),'Resultat 2005-2012'!J78*SUM($Y$16:$AE$16)/7,IF(AND($M$1=2007,Beregningsark!$AQ78="1999-2012"),'Resultat 2005-2012'!J78*SUM($Z$16:$AE$16)/6,IF(AND($M$1=2008,Beregningsark!$AQ78="1999-2012"),'Resultat 2005-2012'!J78*SUM($AA$16:$AE$16)/5,IF(AND($M$1=2009,Beregningsark!$AQ78="1999-2012"),'Resultat 2005-2012'!J78*SUM($AB$16:$AE$16)/4,IF(AND($M$1=2010,Beregningsark!$AQ78="1999-2012"),'Resultat 2005-2012'!J78*SUM($AC$16:$AE$16)/3,IF(AND($M$1=2011,Beregningsark!$AQ78="1999-2012"),'Resultat 2005-2012'!J78*SUM($AD$16:$AE$16)/2,IF(AND($M$1=2012,Beregningsark!$AQ78="1999-2012"),'Resultat 2005-2012'!J78*$AE$16,""))))))))))))))))</f>
        <v/>
      </c>
      <c r="K78" s="15" t="str">
        <f>IF('Resultat 2005-2012'!$R78="","",IF($M$1=2005,'Resultat 2005-2012'!K78,IF(AND($M$1=2006,Beregningsark!$AQ78="2005-2012"),'Resultat 2005-2012'!K78*SUM($Y$8:$AE$8)/7,IF(AND($M$1=2007,Beregningsark!$AQ78="2005-2012"),'Resultat 2005-2012'!K78*SUM($Z$8:$AE$8)/6,IF(AND($M$1=2008,Beregningsark!$AQ78="2005-2012"),'Resultat 2005-2012'!K78*SUM($AA$8:$AE$8)/5,IF(AND($M$1=2009,Beregningsark!$AQ78="2005-2012"),'Resultat 2005-2012'!K78*SUM($AB$8:$AE$8)/4,IF(AND($M$1=2010,Beregningsark!$AQ78="2005-2012"),'Resultat 2005-2012'!K78*SUM($AC$8:$AE$8)/3,IF(AND($M$1=2011,Beregningsark!$AQ78="2005-2012"),'Resultat 2005-2012'!K78*SUM($AD$8:$AE$8)/2,IF(AND($M$1=2012,Beregningsark!$AQ78="2005-2012"),'Resultat 2005-2012'!K78*$AE$8,IF(AND($M$1=2006,Beregningsark!$AQ78="1999-2012"),'Resultat 2005-2012'!K78*SUM($Y$17:$AE$17)/7,IF(AND($M$1=2007,Beregningsark!$AQ78="1999-2012"),'Resultat 2005-2012'!K78*SUM($Z$17:$AE$17)/6,IF(AND($M$1=2008,Beregningsark!$AQ78="1999-2012"),'Resultat 2005-2012'!K78*SUM($AA$17:$AE$17)/5,IF(AND($M$1=2009,Beregningsark!$AQ78="1999-2012"),'Resultat 2005-2012'!K78*SUM($AB$17:$AE$17)/4,IF(AND($M$1=2010,Beregningsark!$AQ78="1999-2012"),'Resultat 2005-2012'!K78*SUM($AC$17:$AE$17)/3,IF(AND($M$1=2011,Beregningsark!$AQ78="1999-2012"),'Resultat 2005-2012'!K78*SUM($AD$17:$AE$17)/2,IF(AND($M$1=2012,Beregningsark!$AQ78="1999-2012"),'Resultat 2005-2012'!K78*$AE$17,""))))))))))))))))</f>
        <v/>
      </c>
      <c r="L78" s="15" t="str">
        <f>IF('Resultat 2005-2012'!$R78="","",IF($M$1=2005,'Resultat 2005-2012'!L78,IF(AND($M$1=2006,Beregningsark!$AQ78="2005-2012"),'Resultat 2005-2012'!L78*SUM($Y$9:$AE$9)/7,IF(AND($M$1=2007,Beregningsark!$AQ78="2005-2012"),'Resultat 2005-2012'!L78*SUM($Z$9:$AE$9)/6,IF(AND($M$1=2008,Beregningsark!$AQ78="2005-2012"),'Resultat 2005-2012'!L78*SUM($AA$9:$AE$9)/5,IF(AND($M$1=2009,Beregningsark!$AQ78="2005-2012"),'Resultat 2005-2012'!L78*SUM($AB$9:$AE$9)/4,IF(AND($M$1=2010,Beregningsark!$AQ78="2005-2012"),'Resultat 2005-2012'!L78*SUM($AC$9:$AE$9)/3,IF(AND($M$1=2011,Beregningsark!$AQ78="2005-2012"),'Resultat 2005-2012'!L78*SUM($AD$9:$AE$9)/2,IF(AND($M$1=2012,Beregningsark!$AQ78="2005-2012"),'Resultat 2005-2012'!L78*$AE$9,IF(AND($M$1=2006,Beregningsark!$AQ78="1999-2012"),'Resultat 2005-2012'!L78*SUM($Y$18:$AE$18)/7,IF(AND($M$1=2007,Beregningsark!$AQ78="1999-2012"),'Resultat 2005-2012'!L78*SUM($Z$18:$AE$18)/6,IF(AND($M$1=2008,Beregningsark!$AQ78="1999-2012"),'Resultat 2005-2012'!L78*SUM($AA$18:$AE$18)/5,IF(AND($M$1=2009,Beregningsark!$AQ78="1999-2012"),'Resultat 2005-2012'!L78*SUM($AB$18:$AE$18)/4,IF(AND($M$1=2010,Beregningsark!$AQ78="1999-2012"),'Resultat 2005-2012'!L78*SUM($AC$18:$AE$18)/3,IF(AND($M$1=2011,Beregningsark!$AQ78="1999-2012"),'Resultat 2005-2012'!L78*SUM($AD$18:$AE$18)/2,IF(AND($M$1=2012,Beregningsark!$AQ78="1999-2012"),'Resultat 2005-2012'!L78*$AE$18,""))))))))))))))))</f>
        <v/>
      </c>
      <c r="M78" s="15" t="str">
        <f t="shared" si="5"/>
        <v/>
      </c>
      <c r="N78" s="15" t="str">
        <f>IF('Resultat 2005-2012'!$R78="","",IF($M$1=2005,'Resultat 2005-2012'!N78,IF(AND($M$1=2006,Beregningsark!$AQ78="2005-2012"),'Resultat 2005-2012'!N78*SUM($Y$10:$AE$10)/7,IF(AND($M$1=2007,Beregningsark!$AQ78="2005-2012"),'Resultat 2005-2012'!N78*SUM($Z$10:$AE$10)/6,IF(AND($M$1=2008,Beregningsark!$AQ78="2005-2012"),'Resultat 2005-2012'!N78*SUM($AA$10:$AE$10)/5,IF(AND($M$1=2009,Beregningsark!$AQ78="2005-2012"),'Resultat 2005-2012'!N78*SUM($AB$10:$AE$10)/4,IF(AND($M$1=2010,Beregningsark!$AQ78="2005-2012"),'Resultat 2005-2012'!N78*SUM($AC$10:$AE$10)/3,IF(AND($M$1=2011,Beregningsark!$AQ78="2005-2012"),'Resultat 2005-2012'!N78*SUM($AD$10:$AE$10)/2,IF(AND($M$1=2012,Beregningsark!$AQ78="2005-2012"),'Resultat 2005-2012'!N78*$AE$10,IF(AND($M$1=2006,Beregningsark!$AQ78="1999-2012"),'Resultat 2005-2012'!N78*SUM($Y$16:$AE$16)/7,IF(AND($M$1=2007,Beregningsark!$AQ78="1999-2012"),'Resultat 2005-2012'!N78*SUM($Z$16:$AE$16)/6,IF(AND($M$1=2008,Beregningsark!$AQ78="1999-2012"),'Resultat 2005-2012'!N78*SUM($AA$16:$AE$16)/5,IF(AND($M$1=2009,Beregningsark!$AQ78="1999-2012"),'Resultat 2005-2012'!N78*SUM($AB$16:$AE$16)/4,IF(AND($M$1=2010,Beregningsark!$AQ78="1999-2012"),'Resultat 2005-2012'!N78*SUM($AC$16:$AE$16)/3,IF(AND($M$1=2011,Beregningsark!$AQ78="1999-2012"),'Resultat 2005-2012'!N78*SUM($AD$16:$AE$16)/2,IF(AND($M$1=2012,Beregningsark!$AQ78="1999-2012"),'Resultat 2005-2012'!N78*$AE$16,""))))))))))))))))</f>
        <v/>
      </c>
      <c r="O78" s="15" t="str">
        <f>IF('Resultat 2005-2012'!$R78="","",IF($M$1=2005,'Resultat 2005-2012'!O78,IF(AND($M$1=2006,Beregningsark!$AQ78="2005-2012"),'Resultat 2005-2012'!O78*SUM($Y$10:$AE$10)/7,IF(AND($M$1=2007,Beregningsark!$AQ78="2005-2012"),'Resultat 2005-2012'!O78*SUM($Z$10:$AE$10)/6,IF(AND($M$1=2008,Beregningsark!$AQ78="2005-2012"),'Resultat 2005-2012'!O78*SUM($AA$10:$AE$10)/5,IF(AND($M$1=2009,Beregningsark!$AQ78="2005-2012"),'Resultat 2005-2012'!O78*SUM($AB$10:$AE$10)/4,IF(AND($M$1=2010,Beregningsark!$AQ78="2005-2012"),'Resultat 2005-2012'!O78*SUM($AC$10:$AE$10)/3,IF(AND($M$1=2011,Beregningsark!$AQ78="2005-2012"),'Resultat 2005-2012'!O78*SUM($AD$10:$AE$10)/2,IF(AND($M$1=2012,Beregningsark!$AQ78="2005-2012"),'Resultat 2005-2012'!O78*$AE$10,IF(AND($M$1=2006,Beregningsark!$AQ78="1999-2012"),'Resultat 2005-2012'!O78*SUM($Y$16:$AE$16)/7,IF(AND($M$1=2007,Beregningsark!$AQ78="1999-2012"),'Resultat 2005-2012'!O78*SUM($Z$16:$AE$16)/6,IF(AND($M$1=2008,Beregningsark!$AQ78="1999-2012"),'Resultat 2005-2012'!O78*SUM($AA$16:$AE$16)/5,IF(AND($M$1=2009,Beregningsark!$AQ78="1999-2012"),'Resultat 2005-2012'!O78*SUM($AB$16:$AE$16)/4,IF(AND($M$1=2010,Beregningsark!$AQ78="1999-2012"),'Resultat 2005-2012'!O78*SUM($AC$16:$AE$16)/3,IF(AND($M$1=2011,Beregningsark!$AQ78="1999-2012"),'Resultat 2005-2012'!O78*SUM($AD$16:$AE$16)/2,IF(AND($M$1=2012,Beregningsark!$AQ78="1999-2012"),'Resultat 2005-2012'!O78*$AE$16,""))))))))))))))))</f>
        <v/>
      </c>
      <c r="P78" s="15" t="str">
        <f>IF('Resultat 2005-2012'!$R78="","",IF($M$1=2005,'Resultat 2005-2012'!P78,IF(AND($M$1=2006,Beregningsark!$AQ78="2005-2012"),'Resultat 2005-2012'!P78*SUM($Y$11:$AE$11)/7,IF(AND($M$1=2007,Beregningsark!$AQ78="2005-2012"),'Resultat 2005-2012'!P78*SUM($Z$11:$AE$11)/6,IF(AND($M$1=2008,Beregningsark!$AQ78="2005-2012"),'Resultat 2005-2012'!P78*SUM($AA$11:$AE$11)/5,IF(AND($M$1=2009,Beregningsark!$AQ78="2005-2012"),'Resultat 2005-2012'!P78*SUM($AB$11:$AE$11)/4,IF(AND($M$1=2010,Beregningsark!$AQ78="2005-2012"),'Resultat 2005-2012'!P78*SUM($AC$11:$AE$11)/3,IF(AND($M$1=2011,Beregningsark!$AQ78="2005-2012"),'Resultat 2005-2012'!P78*SUM($AD$11:$AE$11)/2,IF(AND($M$1=2012,Beregningsark!$AQ78="2005-2012"),'Resultat 2005-2012'!P78*$AE$11,IF(AND($M$1=2006,Beregningsark!$AQ78="1999-2012"),'Resultat 2005-2012'!P78*SUM($Y$16:$AE$16)/7,IF(AND($M$1=2007,Beregningsark!$AQ78="1999-2012"),'Resultat 2005-2012'!P78*SUM($Z$16:$AE$16)/6,IF(AND($M$1=2008,Beregningsark!$AQ78="1999-2012"),'Resultat 2005-2012'!P78*SUM($AA$16:$AE$16)/5,IF(AND($M$1=2009,Beregningsark!$AQ78="1999-2012"),'Resultat 2005-2012'!P78*SUM($AB$16:$AE$16)/4,IF(AND($M$1=2010,Beregningsark!$AQ78="1999-2012"),'Resultat 2005-2012'!P78*SUM($AC$16:$AE$16)/3,IF(AND($M$1=2011,Beregningsark!$AQ78="1999-2012"),'Resultat 2005-2012'!P78*SUM($AD$16:$AE$16)/2,IF(AND($M$1=2012,Beregningsark!$AQ78="1999-2012"),'Resultat 2005-2012'!P78*$AE$16,""))))))))))))))))</f>
        <v/>
      </c>
      <c r="Q78" s="15" t="str">
        <f t="shared" si="6"/>
        <v/>
      </c>
      <c r="R78" s="17" t="str">
        <f t="shared" si="7"/>
        <v/>
      </c>
    </row>
    <row r="79" spans="1:18" x14ac:dyDescent="0.25">
      <c r="A79" s="4" t="str">
        <f>IF(Inddata!A94="","",Inddata!A94)</f>
        <v/>
      </c>
      <c r="B79" s="4" t="str">
        <f>IF(Inddata!B94="","",Inddata!B94)</f>
        <v/>
      </c>
      <c r="C79" s="4" t="str">
        <f>IF(Inddata!C94="","",Inddata!C94)</f>
        <v/>
      </c>
      <c r="D79" s="4" t="str">
        <f>IF(Inddata!D94="","",Inddata!D94)</f>
        <v/>
      </c>
      <c r="E79" s="4" t="str">
        <f>IF(Inddata!E94="","",Inddata!E94)</f>
        <v/>
      </c>
      <c r="F79" s="4" t="str">
        <f>IF(Inddata!F94="","",Inddata!F94)</f>
        <v/>
      </c>
      <c r="G79" s="4">
        <f>IF(Inddata!G94="","",Inddata!G94)</f>
        <v>0</v>
      </c>
      <c r="H79" s="4" t="str">
        <f>IF(Inddata!H94&gt;0.5,Inddata!H94,"")</f>
        <v/>
      </c>
      <c r="I79" s="4" t="str">
        <f>IF(Inddata!I94="","",Inddata!I94)</f>
        <v/>
      </c>
      <c r="J79" s="15" t="str">
        <f>IF('Resultat 2005-2012'!$R79="","",IF($M$1=2005,'Resultat 2005-2012'!J79,IF(AND($M$1=2006,Beregningsark!$AQ79="2005-2012"),'Resultat 2005-2012'!J79*SUM($Y$7:$AE$7)/7,IF(AND($M$1=2007,Beregningsark!$AQ79="2005-2012"),'Resultat 2005-2012'!J79*SUM($Z$7:$AE$7)/6,IF(AND($M$1=2008,Beregningsark!$AQ79="2005-2012"),'Resultat 2005-2012'!J79*SUM($AA$7:$AE$7)/5,IF(AND($M$1=2009,Beregningsark!$AQ79="2005-2012"),'Resultat 2005-2012'!J79*SUM($AB$7:$AE$7)/4,IF(AND($M$1=2010,Beregningsark!$AQ79="2005-2012"),'Resultat 2005-2012'!J79*SUM($AC$7:$AE$7)/3,IF(AND($M$1=2011,Beregningsark!$AQ79="2005-2012"),'Resultat 2005-2012'!J79*SUM($AD$7:$AE$7)/2,IF(AND($M$1=2012,Beregningsark!$AQ79="2005-2012"),'Resultat 2005-2012'!J79*$AE$7,IF(AND($M$1=2006,Beregningsark!$AQ79="1999-2012"),'Resultat 2005-2012'!J79*SUM($Y$16:$AE$16)/7,IF(AND($M$1=2007,Beregningsark!$AQ79="1999-2012"),'Resultat 2005-2012'!J79*SUM($Z$16:$AE$16)/6,IF(AND($M$1=2008,Beregningsark!$AQ79="1999-2012"),'Resultat 2005-2012'!J79*SUM($AA$16:$AE$16)/5,IF(AND($M$1=2009,Beregningsark!$AQ79="1999-2012"),'Resultat 2005-2012'!J79*SUM($AB$16:$AE$16)/4,IF(AND($M$1=2010,Beregningsark!$AQ79="1999-2012"),'Resultat 2005-2012'!J79*SUM($AC$16:$AE$16)/3,IF(AND($M$1=2011,Beregningsark!$AQ79="1999-2012"),'Resultat 2005-2012'!J79*SUM($AD$16:$AE$16)/2,IF(AND($M$1=2012,Beregningsark!$AQ79="1999-2012"),'Resultat 2005-2012'!J79*$AE$16,""))))))))))))))))</f>
        <v/>
      </c>
      <c r="K79" s="15" t="str">
        <f>IF('Resultat 2005-2012'!$R79="","",IF($M$1=2005,'Resultat 2005-2012'!K79,IF(AND($M$1=2006,Beregningsark!$AQ79="2005-2012"),'Resultat 2005-2012'!K79*SUM($Y$8:$AE$8)/7,IF(AND($M$1=2007,Beregningsark!$AQ79="2005-2012"),'Resultat 2005-2012'!K79*SUM($Z$8:$AE$8)/6,IF(AND($M$1=2008,Beregningsark!$AQ79="2005-2012"),'Resultat 2005-2012'!K79*SUM($AA$8:$AE$8)/5,IF(AND($M$1=2009,Beregningsark!$AQ79="2005-2012"),'Resultat 2005-2012'!K79*SUM($AB$8:$AE$8)/4,IF(AND($M$1=2010,Beregningsark!$AQ79="2005-2012"),'Resultat 2005-2012'!K79*SUM($AC$8:$AE$8)/3,IF(AND($M$1=2011,Beregningsark!$AQ79="2005-2012"),'Resultat 2005-2012'!K79*SUM($AD$8:$AE$8)/2,IF(AND($M$1=2012,Beregningsark!$AQ79="2005-2012"),'Resultat 2005-2012'!K79*$AE$8,IF(AND($M$1=2006,Beregningsark!$AQ79="1999-2012"),'Resultat 2005-2012'!K79*SUM($Y$17:$AE$17)/7,IF(AND($M$1=2007,Beregningsark!$AQ79="1999-2012"),'Resultat 2005-2012'!K79*SUM($Z$17:$AE$17)/6,IF(AND($M$1=2008,Beregningsark!$AQ79="1999-2012"),'Resultat 2005-2012'!K79*SUM($AA$17:$AE$17)/5,IF(AND($M$1=2009,Beregningsark!$AQ79="1999-2012"),'Resultat 2005-2012'!K79*SUM($AB$17:$AE$17)/4,IF(AND($M$1=2010,Beregningsark!$AQ79="1999-2012"),'Resultat 2005-2012'!K79*SUM($AC$17:$AE$17)/3,IF(AND($M$1=2011,Beregningsark!$AQ79="1999-2012"),'Resultat 2005-2012'!K79*SUM($AD$17:$AE$17)/2,IF(AND($M$1=2012,Beregningsark!$AQ79="1999-2012"),'Resultat 2005-2012'!K79*$AE$17,""))))))))))))))))</f>
        <v/>
      </c>
      <c r="L79" s="15" t="str">
        <f>IF('Resultat 2005-2012'!$R79="","",IF($M$1=2005,'Resultat 2005-2012'!L79,IF(AND($M$1=2006,Beregningsark!$AQ79="2005-2012"),'Resultat 2005-2012'!L79*SUM($Y$9:$AE$9)/7,IF(AND($M$1=2007,Beregningsark!$AQ79="2005-2012"),'Resultat 2005-2012'!L79*SUM($Z$9:$AE$9)/6,IF(AND($M$1=2008,Beregningsark!$AQ79="2005-2012"),'Resultat 2005-2012'!L79*SUM($AA$9:$AE$9)/5,IF(AND($M$1=2009,Beregningsark!$AQ79="2005-2012"),'Resultat 2005-2012'!L79*SUM($AB$9:$AE$9)/4,IF(AND($M$1=2010,Beregningsark!$AQ79="2005-2012"),'Resultat 2005-2012'!L79*SUM($AC$9:$AE$9)/3,IF(AND($M$1=2011,Beregningsark!$AQ79="2005-2012"),'Resultat 2005-2012'!L79*SUM($AD$9:$AE$9)/2,IF(AND($M$1=2012,Beregningsark!$AQ79="2005-2012"),'Resultat 2005-2012'!L79*$AE$9,IF(AND($M$1=2006,Beregningsark!$AQ79="1999-2012"),'Resultat 2005-2012'!L79*SUM($Y$18:$AE$18)/7,IF(AND($M$1=2007,Beregningsark!$AQ79="1999-2012"),'Resultat 2005-2012'!L79*SUM($Z$18:$AE$18)/6,IF(AND($M$1=2008,Beregningsark!$AQ79="1999-2012"),'Resultat 2005-2012'!L79*SUM($AA$18:$AE$18)/5,IF(AND($M$1=2009,Beregningsark!$AQ79="1999-2012"),'Resultat 2005-2012'!L79*SUM($AB$18:$AE$18)/4,IF(AND($M$1=2010,Beregningsark!$AQ79="1999-2012"),'Resultat 2005-2012'!L79*SUM($AC$18:$AE$18)/3,IF(AND($M$1=2011,Beregningsark!$AQ79="1999-2012"),'Resultat 2005-2012'!L79*SUM($AD$18:$AE$18)/2,IF(AND($M$1=2012,Beregningsark!$AQ79="1999-2012"),'Resultat 2005-2012'!L79*$AE$18,""))))))))))))))))</f>
        <v/>
      </c>
      <c r="M79" s="15" t="str">
        <f t="shared" si="5"/>
        <v/>
      </c>
      <c r="N79" s="15" t="str">
        <f>IF('Resultat 2005-2012'!$R79="","",IF($M$1=2005,'Resultat 2005-2012'!N79,IF(AND($M$1=2006,Beregningsark!$AQ79="2005-2012"),'Resultat 2005-2012'!N79*SUM($Y$10:$AE$10)/7,IF(AND($M$1=2007,Beregningsark!$AQ79="2005-2012"),'Resultat 2005-2012'!N79*SUM($Z$10:$AE$10)/6,IF(AND($M$1=2008,Beregningsark!$AQ79="2005-2012"),'Resultat 2005-2012'!N79*SUM($AA$10:$AE$10)/5,IF(AND($M$1=2009,Beregningsark!$AQ79="2005-2012"),'Resultat 2005-2012'!N79*SUM($AB$10:$AE$10)/4,IF(AND($M$1=2010,Beregningsark!$AQ79="2005-2012"),'Resultat 2005-2012'!N79*SUM($AC$10:$AE$10)/3,IF(AND($M$1=2011,Beregningsark!$AQ79="2005-2012"),'Resultat 2005-2012'!N79*SUM($AD$10:$AE$10)/2,IF(AND($M$1=2012,Beregningsark!$AQ79="2005-2012"),'Resultat 2005-2012'!N79*$AE$10,IF(AND($M$1=2006,Beregningsark!$AQ79="1999-2012"),'Resultat 2005-2012'!N79*SUM($Y$16:$AE$16)/7,IF(AND($M$1=2007,Beregningsark!$AQ79="1999-2012"),'Resultat 2005-2012'!N79*SUM($Z$16:$AE$16)/6,IF(AND($M$1=2008,Beregningsark!$AQ79="1999-2012"),'Resultat 2005-2012'!N79*SUM($AA$16:$AE$16)/5,IF(AND($M$1=2009,Beregningsark!$AQ79="1999-2012"),'Resultat 2005-2012'!N79*SUM($AB$16:$AE$16)/4,IF(AND($M$1=2010,Beregningsark!$AQ79="1999-2012"),'Resultat 2005-2012'!N79*SUM($AC$16:$AE$16)/3,IF(AND($M$1=2011,Beregningsark!$AQ79="1999-2012"),'Resultat 2005-2012'!N79*SUM($AD$16:$AE$16)/2,IF(AND($M$1=2012,Beregningsark!$AQ79="1999-2012"),'Resultat 2005-2012'!N79*$AE$16,""))))))))))))))))</f>
        <v/>
      </c>
      <c r="O79" s="15" t="str">
        <f>IF('Resultat 2005-2012'!$R79="","",IF($M$1=2005,'Resultat 2005-2012'!O79,IF(AND($M$1=2006,Beregningsark!$AQ79="2005-2012"),'Resultat 2005-2012'!O79*SUM($Y$10:$AE$10)/7,IF(AND($M$1=2007,Beregningsark!$AQ79="2005-2012"),'Resultat 2005-2012'!O79*SUM($Z$10:$AE$10)/6,IF(AND($M$1=2008,Beregningsark!$AQ79="2005-2012"),'Resultat 2005-2012'!O79*SUM($AA$10:$AE$10)/5,IF(AND($M$1=2009,Beregningsark!$AQ79="2005-2012"),'Resultat 2005-2012'!O79*SUM($AB$10:$AE$10)/4,IF(AND($M$1=2010,Beregningsark!$AQ79="2005-2012"),'Resultat 2005-2012'!O79*SUM($AC$10:$AE$10)/3,IF(AND($M$1=2011,Beregningsark!$AQ79="2005-2012"),'Resultat 2005-2012'!O79*SUM($AD$10:$AE$10)/2,IF(AND($M$1=2012,Beregningsark!$AQ79="2005-2012"),'Resultat 2005-2012'!O79*$AE$10,IF(AND($M$1=2006,Beregningsark!$AQ79="1999-2012"),'Resultat 2005-2012'!O79*SUM($Y$16:$AE$16)/7,IF(AND($M$1=2007,Beregningsark!$AQ79="1999-2012"),'Resultat 2005-2012'!O79*SUM($Z$16:$AE$16)/6,IF(AND($M$1=2008,Beregningsark!$AQ79="1999-2012"),'Resultat 2005-2012'!O79*SUM($AA$16:$AE$16)/5,IF(AND($M$1=2009,Beregningsark!$AQ79="1999-2012"),'Resultat 2005-2012'!O79*SUM($AB$16:$AE$16)/4,IF(AND($M$1=2010,Beregningsark!$AQ79="1999-2012"),'Resultat 2005-2012'!O79*SUM($AC$16:$AE$16)/3,IF(AND($M$1=2011,Beregningsark!$AQ79="1999-2012"),'Resultat 2005-2012'!O79*SUM($AD$16:$AE$16)/2,IF(AND($M$1=2012,Beregningsark!$AQ79="1999-2012"),'Resultat 2005-2012'!O79*$AE$16,""))))))))))))))))</f>
        <v/>
      </c>
      <c r="P79" s="15" t="str">
        <f>IF('Resultat 2005-2012'!$R79="","",IF($M$1=2005,'Resultat 2005-2012'!P79,IF(AND($M$1=2006,Beregningsark!$AQ79="2005-2012"),'Resultat 2005-2012'!P79*SUM($Y$11:$AE$11)/7,IF(AND($M$1=2007,Beregningsark!$AQ79="2005-2012"),'Resultat 2005-2012'!P79*SUM($Z$11:$AE$11)/6,IF(AND($M$1=2008,Beregningsark!$AQ79="2005-2012"),'Resultat 2005-2012'!P79*SUM($AA$11:$AE$11)/5,IF(AND($M$1=2009,Beregningsark!$AQ79="2005-2012"),'Resultat 2005-2012'!P79*SUM($AB$11:$AE$11)/4,IF(AND($M$1=2010,Beregningsark!$AQ79="2005-2012"),'Resultat 2005-2012'!P79*SUM($AC$11:$AE$11)/3,IF(AND($M$1=2011,Beregningsark!$AQ79="2005-2012"),'Resultat 2005-2012'!P79*SUM($AD$11:$AE$11)/2,IF(AND($M$1=2012,Beregningsark!$AQ79="2005-2012"),'Resultat 2005-2012'!P79*$AE$11,IF(AND($M$1=2006,Beregningsark!$AQ79="1999-2012"),'Resultat 2005-2012'!P79*SUM($Y$16:$AE$16)/7,IF(AND($M$1=2007,Beregningsark!$AQ79="1999-2012"),'Resultat 2005-2012'!P79*SUM($Z$16:$AE$16)/6,IF(AND($M$1=2008,Beregningsark!$AQ79="1999-2012"),'Resultat 2005-2012'!P79*SUM($AA$16:$AE$16)/5,IF(AND($M$1=2009,Beregningsark!$AQ79="1999-2012"),'Resultat 2005-2012'!P79*SUM($AB$16:$AE$16)/4,IF(AND($M$1=2010,Beregningsark!$AQ79="1999-2012"),'Resultat 2005-2012'!P79*SUM($AC$16:$AE$16)/3,IF(AND($M$1=2011,Beregningsark!$AQ79="1999-2012"),'Resultat 2005-2012'!P79*SUM($AD$16:$AE$16)/2,IF(AND($M$1=2012,Beregningsark!$AQ79="1999-2012"),'Resultat 2005-2012'!P79*$AE$16,""))))))))))))))))</f>
        <v/>
      </c>
      <c r="Q79" s="15" t="str">
        <f t="shared" si="6"/>
        <v/>
      </c>
      <c r="R79" s="17" t="str">
        <f t="shared" si="7"/>
        <v/>
      </c>
    </row>
    <row r="80" spans="1:18" x14ac:dyDescent="0.25">
      <c r="A80" s="4" t="str">
        <f>IF(Inddata!A95="","",Inddata!A95)</f>
        <v/>
      </c>
      <c r="B80" s="4" t="str">
        <f>IF(Inddata!B95="","",Inddata!B95)</f>
        <v/>
      </c>
      <c r="C80" s="4" t="str">
        <f>IF(Inddata!C95="","",Inddata!C95)</f>
        <v/>
      </c>
      <c r="D80" s="4" t="str">
        <f>IF(Inddata!D95="","",Inddata!D95)</f>
        <v/>
      </c>
      <c r="E80" s="4" t="str">
        <f>IF(Inddata!E95="","",Inddata!E95)</f>
        <v/>
      </c>
      <c r="F80" s="4" t="str">
        <f>IF(Inddata!F95="","",Inddata!F95)</f>
        <v/>
      </c>
      <c r="G80" s="4">
        <f>IF(Inddata!G95="","",Inddata!G95)</f>
        <v>0</v>
      </c>
      <c r="H80" s="4" t="str">
        <f>IF(Inddata!H95&gt;0.5,Inddata!H95,"")</f>
        <v/>
      </c>
      <c r="I80" s="4" t="str">
        <f>IF(Inddata!I95="","",Inddata!I95)</f>
        <v/>
      </c>
      <c r="J80" s="15" t="str">
        <f>IF('Resultat 2005-2012'!$R80="","",IF($M$1=2005,'Resultat 2005-2012'!J80,IF(AND($M$1=2006,Beregningsark!$AQ80="2005-2012"),'Resultat 2005-2012'!J80*SUM($Y$7:$AE$7)/7,IF(AND($M$1=2007,Beregningsark!$AQ80="2005-2012"),'Resultat 2005-2012'!J80*SUM($Z$7:$AE$7)/6,IF(AND($M$1=2008,Beregningsark!$AQ80="2005-2012"),'Resultat 2005-2012'!J80*SUM($AA$7:$AE$7)/5,IF(AND($M$1=2009,Beregningsark!$AQ80="2005-2012"),'Resultat 2005-2012'!J80*SUM($AB$7:$AE$7)/4,IF(AND($M$1=2010,Beregningsark!$AQ80="2005-2012"),'Resultat 2005-2012'!J80*SUM($AC$7:$AE$7)/3,IF(AND($M$1=2011,Beregningsark!$AQ80="2005-2012"),'Resultat 2005-2012'!J80*SUM($AD$7:$AE$7)/2,IF(AND($M$1=2012,Beregningsark!$AQ80="2005-2012"),'Resultat 2005-2012'!J80*$AE$7,IF(AND($M$1=2006,Beregningsark!$AQ80="1999-2012"),'Resultat 2005-2012'!J80*SUM($Y$16:$AE$16)/7,IF(AND($M$1=2007,Beregningsark!$AQ80="1999-2012"),'Resultat 2005-2012'!J80*SUM($Z$16:$AE$16)/6,IF(AND($M$1=2008,Beregningsark!$AQ80="1999-2012"),'Resultat 2005-2012'!J80*SUM($AA$16:$AE$16)/5,IF(AND($M$1=2009,Beregningsark!$AQ80="1999-2012"),'Resultat 2005-2012'!J80*SUM($AB$16:$AE$16)/4,IF(AND($M$1=2010,Beregningsark!$AQ80="1999-2012"),'Resultat 2005-2012'!J80*SUM($AC$16:$AE$16)/3,IF(AND($M$1=2011,Beregningsark!$AQ80="1999-2012"),'Resultat 2005-2012'!J80*SUM($AD$16:$AE$16)/2,IF(AND($M$1=2012,Beregningsark!$AQ80="1999-2012"),'Resultat 2005-2012'!J80*$AE$16,""))))))))))))))))</f>
        <v/>
      </c>
      <c r="K80" s="15" t="str">
        <f>IF('Resultat 2005-2012'!$R80="","",IF($M$1=2005,'Resultat 2005-2012'!K80,IF(AND($M$1=2006,Beregningsark!$AQ80="2005-2012"),'Resultat 2005-2012'!K80*SUM($Y$8:$AE$8)/7,IF(AND($M$1=2007,Beregningsark!$AQ80="2005-2012"),'Resultat 2005-2012'!K80*SUM($Z$8:$AE$8)/6,IF(AND($M$1=2008,Beregningsark!$AQ80="2005-2012"),'Resultat 2005-2012'!K80*SUM($AA$8:$AE$8)/5,IF(AND($M$1=2009,Beregningsark!$AQ80="2005-2012"),'Resultat 2005-2012'!K80*SUM($AB$8:$AE$8)/4,IF(AND($M$1=2010,Beregningsark!$AQ80="2005-2012"),'Resultat 2005-2012'!K80*SUM($AC$8:$AE$8)/3,IF(AND($M$1=2011,Beregningsark!$AQ80="2005-2012"),'Resultat 2005-2012'!K80*SUM($AD$8:$AE$8)/2,IF(AND($M$1=2012,Beregningsark!$AQ80="2005-2012"),'Resultat 2005-2012'!K80*$AE$8,IF(AND($M$1=2006,Beregningsark!$AQ80="1999-2012"),'Resultat 2005-2012'!K80*SUM($Y$17:$AE$17)/7,IF(AND($M$1=2007,Beregningsark!$AQ80="1999-2012"),'Resultat 2005-2012'!K80*SUM($Z$17:$AE$17)/6,IF(AND($M$1=2008,Beregningsark!$AQ80="1999-2012"),'Resultat 2005-2012'!K80*SUM($AA$17:$AE$17)/5,IF(AND($M$1=2009,Beregningsark!$AQ80="1999-2012"),'Resultat 2005-2012'!K80*SUM($AB$17:$AE$17)/4,IF(AND($M$1=2010,Beregningsark!$AQ80="1999-2012"),'Resultat 2005-2012'!K80*SUM($AC$17:$AE$17)/3,IF(AND($M$1=2011,Beregningsark!$AQ80="1999-2012"),'Resultat 2005-2012'!K80*SUM($AD$17:$AE$17)/2,IF(AND($M$1=2012,Beregningsark!$AQ80="1999-2012"),'Resultat 2005-2012'!K80*$AE$17,""))))))))))))))))</f>
        <v/>
      </c>
      <c r="L80" s="15" t="str">
        <f>IF('Resultat 2005-2012'!$R80="","",IF($M$1=2005,'Resultat 2005-2012'!L80,IF(AND($M$1=2006,Beregningsark!$AQ80="2005-2012"),'Resultat 2005-2012'!L80*SUM($Y$9:$AE$9)/7,IF(AND($M$1=2007,Beregningsark!$AQ80="2005-2012"),'Resultat 2005-2012'!L80*SUM($Z$9:$AE$9)/6,IF(AND($M$1=2008,Beregningsark!$AQ80="2005-2012"),'Resultat 2005-2012'!L80*SUM($AA$9:$AE$9)/5,IF(AND($M$1=2009,Beregningsark!$AQ80="2005-2012"),'Resultat 2005-2012'!L80*SUM($AB$9:$AE$9)/4,IF(AND($M$1=2010,Beregningsark!$AQ80="2005-2012"),'Resultat 2005-2012'!L80*SUM($AC$9:$AE$9)/3,IF(AND($M$1=2011,Beregningsark!$AQ80="2005-2012"),'Resultat 2005-2012'!L80*SUM($AD$9:$AE$9)/2,IF(AND($M$1=2012,Beregningsark!$AQ80="2005-2012"),'Resultat 2005-2012'!L80*$AE$9,IF(AND($M$1=2006,Beregningsark!$AQ80="1999-2012"),'Resultat 2005-2012'!L80*SUM($Y$18:$AE$18)/7,IF(AND($M$1=2007,Beregningsark!$AQ80="1999-2012"),'Resultat 2005-2012'!L80*SUM($Z$18:$AE$18)/6,IF(AND($M$1=2008,Beregningsark!$AQ80="1999-2012"),'Resultat 2005-2012'!L80*SUM($AA$18:$AE$18)/5,IF(AND($M$1=2009,Beregningsark!$AQ80="1999-2012"),'Resultat 2005-2012'!L80*SUM($AB$18:$AE$18)/4,IF(AND($M$1=2010,Beregningsark!$AQ80="1999-2012"),'Resultat 2005-2012'!L80*SUM($AC$18:$AE$18)/3,IF(AND($M$1=2011,Beregningsark!$AQ80="1999-2012"),'Resultat 2005-2012'!L80*SUM($AD$18:$AE$18)/2,IF(AND($M$1=2012,Beregningsark!$AQ80="1999-2012"),'Resultat 2005-2012'!L80*$AE$18,""))))))))))))))))</f>
        <v/>
      </c>
      <c r="M80" s="15" t="str">
        <f t="shared" si="5"/>
        <v/>
      </c>
      <c r="N80" s="15" t="str">
        <f>IF('Resultat 2005-2012'!$R80="","",IF($M$1=2005,'Resultat 2005-2012'!N80,IF(AND($M$1=2006,Beregningsark!$AQ80="2005-2012"),'Resultat 2005-2012'!N80*SUM($Y$10:$AE$10)/7,IF(AND($M$1=2007,Beregningsark!$AQ80="2005-2012"),'Resultat 2005-2012'!N80*SUM($Z$10:$AE$10)/6,IF(AND($M$1=2008,Beregningsark!$AQ80="2005-2012"),'Resultat 2005-2012'!N80*SUM($AA$10:$AE$10)/5,IF(AND($M$1=2009,Beregningsark!$AQ80="2005-2012"),'Resultat 2005-2012'!N80*SUM($AB$10:$AE$10)/4,IF(AND($M$1=2010,Beregningsark!$AQ80="2005-2012"),'Resultat 2005-2012'!N80*SUM($AC$10:$AE$10)/3,IF(AND($M$1=2011,Beregningsark!$AQ80="2005-2012"),'Resultat 2005-2012'!N80*SUM($AD$10:$AE$10)/2,IF(AND($M$1=2012,Beregningsark!$AQ80="2005-2012"),'Resultat 2005-2012'!N80*$AE$10,IF(AND($M$1=2006,Beregningsark!$AQ80="1999-2012"),'Resultat 2005-2012'!N80*SUM($Y$16:$AE$16)/7,IF(AND($M$1=2007,Beregningsark!$AQ80="1999-2012"),'Resultat 2005-2012'!N80*SUM($Z$16:$AE$16)/6,IF(AND($M$1=2008,Beregningsark!$AQ80="1999-2012"),'Resultat 2005-2012'!N80*SUM($AA$16:$AE$16)/5,IF(AND($M$1=2009,Beregningsark!$AQ80="1999-2012"),'Resultat 2005-2012'!N80*SUM($AB$16:$AE$16)/4,IF(AND($M$1=2010,Beregningsark!$AQ80="1999-2012"),'Resultat 2005-2012'!N80*SUM($AC$16:$AE$16)/3,IF(AND($M$1=2011,Beregningsark!$AQ80="1999-2012"),'Resultat 2005-2012'!N80*SUM($AD$16:$AE$16)/2,IF(AND($M$1=2012,Beregningsark!$AQ80="1999-2012"),'Resultat 2005-2012'!N80*$AE$16,""))))))))))))))))</f>
        <v/>
      </c>
      <c r="O80" s="15" t="str">
        <f>IF('Resultat 2005-2012'!$R80="","",IF($M$1=2005,'Resultat 2005-2012'!O80,IF(AND($M$1=2006,Beregningsark!$AQ80="2005-2012"),'Resultat 2005-2012'!O80*SUM($Y$10:$AE$10)/7,IF(AND($M$1=2007,Beregningsark!$AQ80="2005-2012"),'Resultat 2005-2012'!O80*SUM($Z$10:$AE$10)/6,IF(AND($M$1=2008,Beregningsark!$AQ80="2005-2012"),'Resultat 2005-2012'!O80*SUM($AA$10:$AE$10)/5,IF(AND($M$1=2009,Beregningsark!$AQ80="2005-2012"),'Resultat 2005-2012'!O80*SUM($AB$10:$AE$10)/4,IF(AND($M$1=2010,Beregningsark!$AQ80="2005-2012"),'Resultat 2005-2012'!O80*SUM($AC$10:$AE$10)/3,IF(AND($M$1=2011,Beregningsark!$AQ80="2005-2012"),'Resultat 2005-2012'!O80*SUM($AD$10:$AE$10)/2,IF(AND($M$1=2012,Beregningsark!$AQ80="2005-2012"),'Resultat 2005-2012'!O80*$AE$10,IF(AND($M$1=2006,Beregningsark!$AQ80="1999-2012"),'Resultat 2005-2012'!O80*SUM($Y$16:$AE$16)/7,IF(AND($M$1=2007,Beregningsark!$AQ80="1999-2012"),'Resultat 2005-2012'!O80*SUM($Z$16:$AE$16)/6,IF(AND($M$1=2008,Beregningsark!$AQ80="1999-2012"),'Resultat 2005-2012'!O80*SUM($AA$16:$AE$16)/5,IF(AND($M$1=2009,Beregningsark!$AQ80="1999-2012"),'Resultat 2005-2012'!O80*SUM($AB$16:$AE$16)/4,IF(AND($M$1=2010,Beregningsark!$AQ80="1999-2012"),'Resultat 2005-2012'!O80*SUM($AC$16:$AE$16)/3,IF(AND($M$1=2011,Beregningsark!$AQ80="1999-2012"),'Resultat 2005-2012'!O80*SUM($AD$16:$AE$16)/2,IF(AND($M$1=2012,Beregningsark!$AQ80="1999-2012"),'Resultat 2005-2012'!O80*$AE$16,""))))))))))))))))</f>
        <v/>
      </c>
      <c r="P80" s="15" t="str">
        <f>IF('Resultat 2005-2012'!$R80="","",IF($M$1=2005,'Resultat 2005-2012'!P80,IF(AND($M$1=2006,Beregningsark!$AQ80="2005-2012"),'Resultat 2005-2012'!P80*SUM($Y$11:$AE$11)/7,IF(AND($M$1=2007,Beregningsark!$AQ80="2005-2012"),'Resultat 2005-2012'!P80*SUM($Z$11:$AE$11)/6,IF(AND($M$1=2008,Beregningsark!$AQ80="2005-2012"),'Resultat 2005-2012'!P80*SUM($AA$11:$AE$11)/5,IF(AND($M$1=2009,Beregningsark!$AQ80="2005-2012"),'Resultat 2005-2012'!P80*SUM($AB$11:$AE$11)/4,IF(AND($M$1=2010,Beregningsark!$AQ80="2005-2012"),'Resultat 2005-2012'!P80*SUM($AC$11:$AE$11)/3,IF(AND($M$1=2011,Beregningsark!$AQ80="2005-2012"),'Resultat 2005-2012'!P80*SUM($AD$11:$AE$11)/2,IF(AND($M$1=2012,Beregningsark!$AQ80="2005-2012"),'Resultat 2005-2012'!P80*$AE$11,IF(AND($M$1=2006,Beregningsark!$AQ80="1999-2012"),'Resultat 2005-2012'!P80*SUM($Y$16:$AE$16)/7,IF(AND($M$1=2007,Beregningsark!$AQ80="1999-2012"),'Resultat 2005-2012'!P80*SUM($Z$16:$AE$16)/6,IF(AND($M$1=2008,Beregningsark!$AQ80="1999-2012"),'Resultat 2005-2012'!P80*SUM($AA$16:$AE$16)/5,IF(AND($M$1=2009,Beregningsark!$AQ80="1999-2012"),'Resultat 2005-2012'!P80*SUM($AB$16:$AE$16)/4,IF(AND($M$1=2010,Beregningsark!$AQ80="1999-2012"),'Resultat 2005-2012'!P80*SUM($AC$16:$AE$16)/3,IF(AND($M$1=2011,Beregningsark!$AQ80="1999-2012"),'Resultat 2005-2012'!P80*SUM($AD$16:$AE$16)/2,IF(AND($M$1=2012,Beregningsark!$AQ80="1999-2012"),'Resultat 2005-2012'!P80*$AE$16,""))))))))))))))))</f>
        <v/>
      </c>
      <c r="Q80" s="15" t="str">
        <f t="shared" si="6"/>
        <v/>
      </c>
      <c r="R80" s="17" t="str">
        <f t="shared" si="7"/>
        <v/>
      </c>
    </row>
    <row r="81" spans="1:18" x14ac:dyDescent="0.25">
      <c r="A81" s="4" t="str">
        <f>IF(Inddata!A96="","",Inddata!A96)</f>
        <v/>
      </c>
      <c r="B81" s="4" t="str">
        <f>IF(Inddata!B96="","",Inddata!B96)</f>
        <v/>
      </c>
      <c r="C81" s="4" t="str">
        <f>IF(Inddata!C96="","",Inddata!C96)</f>
        <v/>
      </c>
      <c r="D81" s="4" t="str">
        <f>IF(Inddata!D96="","",Inddata!D96)</f>
        <v/>
      </c>
      <c r="E81" s="4" t="str">
        <f>IF(Inddata!E96="","",Inddata!E96)</f>
        <v/>
      </c>
      <c r="F81" s="4" t="str">
        <f>IF(Inddata!F96="","",Inddata!F96)</f>
        <v/>
      </c>
      <c r="G81" s="4">
        <f>IF(Inddata!G96="","",Inddata!G96)</f>
        <v>0</v>
      </c>
      <c r="H81" s="4" t="str">
        <f>IF(Inddata!H96&gt;0.5,Inddata!H96,"")</f>
        <v/>
      </c>
      <c r="I81" s="4" t="str">
        <f>IF(Inddata!I96="","",Inddata!I96)</f>
        <v/>
      </c>
      <c r="J81" s="15" t="str">
        <f>IF('Resultat 2005-2012'!$R81="","",IF($M$1=2005,'Resultat 2005-2012'!J81,IF(AND($M$1=2006,Beregningsark!$AQ81="2005-2012"),'Resultat 2005-2012'!J81*SUM($Y$7:$AE$7)/7,IF(AND($M$1=2007,Beregningsark!$AQ81="2005-2012"),'Resultat 2005-2012'!J81*SUM($Z$7:$AE$7)/6,IF(AND($M$1=2008,Beregningsark!$AQ81="2005-2012"),'Resultat 2005-2012'!J81*SUM($AA$7:$AE$7)/5,IF(AND($M$1=2009,Beregningsark!$AQ81="2005-2012"),'Resultat 2005-2012'!J81*SUM($AB$7:$AE$7)/4,IF(AND($M$1=2010,Beregningsark!$AQ81="2005-2012"),'Resultat 2005-2012'!J81*SUM($AC$7:$AE$7)/3,IF(AND($M$1=2011,Beregningsark!$AQ81="2005-2012"),'Resultat 2005-2012'!J81*SUM($AD$7:$AE$7)/2,IF(AND($M$1=2012,Beregningsark!$AQ81="2005-2012"),'Resultat 2005-2012'!J81*$AE$7,IF(AND($M$1=2006,Beregningsark!$AQ81="1999-2012"),'Resultat 2005-2012'!J81*SUM($Y$16:$AE$16)/7,IF(AND($M$1=2007,Beregningsark!$AQ81="1999-2012"),'Resultat 2005-2012'!J81*SUM($Z$16:$AE$16)/6,IF(AND($M$1=2008,Beregningsark!$AQ81="1999-2012"),'Resultat 2005-2012'!J81*SUM($AA$16:$AE$16)/5,IF(AND($M$1=2009,Beregningsark!$AQ81="1999-2012"),'Resultat 2005-2012'!J81*SUM($AB$16:$AE$16)/4,IF(AND($M$1=2010,Beregningsark!$AQ81="1999-2012"),'Resultat 2005-2012'!J81*SUM($AC$16:$AE$16)/3,IF(AND($M$1=2011,Beregningsark!$AQ81="1999-2012"),'Resultat 2005-2012'!J81*SUM($AD$16:$AE$16)/2,IF(AND($M$1=2012,Beregningsark!$AQ81="1999-2012"),'Resultat 2005-2012'!J81*$AE$16,""))))))))))))))))</f>
        <v/>
      </c>
      <c r="K81" s="15" t="str">
        <f>IF('Resultat 2005-2012'!$R81="","",IF($M$1=2005,'Resultat 2005-2012'!K81,IF(AND($M$1=2006,Beregningsark!$AQ81="2005-2012"),'Resultat 2005-2012'!K81*SUM($Y$8:$AE$8)/7,IF(AND($M$1=2007,Beregningsark!$AQ81="2005-2012"),'Resultat 2005-2012'!K81*SUM($Z$8:$AE$8)/6,IF(AND($M$1=2008,Beregningsark!$AQ81="2005-2012"),'Resultat 2005-2012'!K81*SUM($AA$8:$AE$8)/5,IF(AND($M$1=2009,Beregningsark!$AQ81="2005-2012"),'Resultat 2005-2012'!K81*SUM($AB$8:$AE$8)/4,IF(AND($M$1=2010,Beregningsark!$AQ81="2005-2012"),'Resultat 2005-2012'!K81*SUM($AC$8:$AE$8)/3,IF(AND($M$1=2011,Beregningsark!$AQ81="2005-2012"),'Resultat 2005-2012'!K81*SUM($AD$8:$AE$8)/2,IF(AND($M$1=2012,Beregningsark!$AQ81="2005-2012"),'Resultat 2005-2012'!K81*$AE$8,IF(AND($M$1=2006,Beregningsark!$AQ81="1999-2012"),'Resultat 2005-2012'!K81*SUM($Y$17:$AE$17)/7,IF(AND($M$1=2007,Beregningsark!$AQ81="1999-2012"),'Resultat 2005-2012'!K81*SUM($Z$17:$AE$17)/6,IF(AND($M$1=2008,Beregningsark!$AQ81="1999-2012"),'Resultat 2005-2012'!K81*SUM($AA$17:$AE$17)/5,IF(AND($M$1=2009,Beregningsark!$AQ81="1999-2012"),'Resultat 2005-2012'!K81*SUM($AB$17:$AE$17)/4,IF(AND($M$1=2010,Beregningsark!$AQ81="1999-2012"),'Resultat 2005-2012'!K81*SUM($AC$17:$AE$17)/3,IF(AND($M$1=2011,Beregningsark!$AQ81="1999-2012"),'Resultat 2005-2012'!K81*SUM($AD$17:$AE$17)/2,IF(AND($M$1=2012,Beregningsark!$AQ81="1999-2012"),'Resultat 2005-2012'!K81*$AE$17,""))))))))))))))))</f>
        <v/>
      </c>
      <c r="L81" s="15" t="str">
        <f>IF('Resultat 2005-2012'!$R81="","",IF($M$1=2005,'Resultat 2005-2012'!L81,IF(AND($M$1=2006,Beregningsark!$AQ81="2005-2012"),'Resultat 2005-2012'!L81*SUM($Y$9:$AE$9)/7,IF(AND($M$1=2007,Beregningsark!$AQ81="2005-2012"),'Resultat 2005-2012'!L81*SUM($Z$9:$AE$9)/6,IF(AND($M$1=2008,Beregningsark!$AQ81="2005-2012"),'Resultat 2005-2012'!L81*SUM($AA$9:$AE$9)/5,IF(AND($M$1=2009,Beregningsark!$AQ81="2005-2012"),'Resultat 2005-2012'!L81*SUM($AB$9:$AE$9)/4,IF(AND($M$1=2010,Beregningsark!$AQ81="2005-2012"),'Resultat 2005-2012'!L81*SUM($AC$9:$AE$9)/3,IF(AND($M$1=2011,Beregningsark!$AQ81="2005-2012"),'Resultat 2005-2012'!L81*SUM($AD$9:$AE$9)/2,IF(AND($M$1=2012,Beregningsark!$AQ81="2005-2012"),'Resultat 2005-2012'!L81*$AE$9,IF(AND($M$1=2006,Beregningsark!$AQ81="1999-2012"),'Resultat 2005-2012'!L81*SUM($Y$18:$AE$18)/7,IF(AND($M$1=2007,Beregningsark!$AQ81="1999-2012"),'Resultat 2005-2012'!L81*SUM($Z$18:$AE$18)/6,IF(AND($M$1=2008,Beregningsark!$AQ81="1999-2012"),'Resultat 2005-2012'!L81*SUM($AA$18:$AE$18)/5,IF(AND($M$1=2009,Beregningsark!$AQ81="1999-2012"),'Resultat 2005-2012'!L81*SUM($AB$18:$AE$18)/4,IF(AND($M$1=2010,Beregningsark!$AQ81="1999-2012"),'Resultat 2005-2012'!L81*SUM($AC$18:$AE$18)/3,IF(AND($M$1=2011,Beregningsark!$AQ81="1999-2012"),'Resultat 2005-2012'!L81*SUM($AD$18:$AE$18)/2,IF(AND($M$1=2012,Beregningsark!$AQ81="1999-2012"),'Resultat 2005-2012'!L81*$AE$18,""))))))))))))))))</f>
        <v/>
      </c>
      <c r="M81" s="15" t="str">
        <f t="shared" si="5"/>
        <v/>
      </c>
      <c r="N81" s="15" t="str">
        <f>IF('Resultat 2005-2012'!$R81="","",IF($M$1=2005,'Resultat 2005-2012'!N81,IF(AND($M$1=2006,Beregningsark!$AQ81="2005-2012"),'Resultat 2005-2012'!N81*SUM($Y$10:$AE$10)/7,IF(AND($M$1=2007,Beregningsark!$AQ81="2005-2012"),'Resultat 2005-2012'!N81*SUM($Z$10:$AE$10)/6,IF(AND($M$1=2008,Beregningsark!$AQ81="2005-2012"),'Resultat 2005-2012'!N81*SUM($AA$10:$AE$10)/5,IF(AND($M$1=2009,Beregningsark!$AQ81="2005-2012"),'Resultat 2005-2012'!N81*SUM($AB$10:$AE$10)/4,IF(AND($M$1=2010,Beregningsark!$AQ81="2005-2012"),'Resultat 2005-2012'!N81*SUM($AC$10:$AE$10)/3,IF(AND($M$1=2011,Beregningsark!$AQ81="2005-2012"),'Resultat 2005-2012'!N81*SUM($AD$10:$AE$10)/2,IF(AND($M$1=2012,Beregningsark!$AQ81="2005-2012"),'Resultat 2005-2012'!N81*$AE$10,IF(AND($M$1=2006,Beregningsark!$AQ81="1999-2012"),'Resultat 2005-2012'!N81*SUM($Y$16:$AE$16)/7,IF(AND($M$1=2007,Beregningsark!$AQ81="1999-2012"),'Resultat 2005-2012'!N81*SUM($Z$16:$AE$16)/6,IF(AND($M$1=2008,Beregningsark!$AQ81="1999-2012"),'Resultat 2005-2012'!N81*SUM($AA$16:$AE$16)/5,IF(AND($M$1=2009,Beregningsark!$AQ81="1999-2012"),'Resultat 2005-2012'!N81*SUM($AB$16:$AE$16)/4,IF(AND($M$1=2010,Beregningsark!$AQ81="1999-2012"),'Resultat 2005-2012'!N81*SUM($AC$16:$AE$16)/3,IF(AND($M$1=2011,Beregningsark!$AQ81="1999-2012"),'Resultat 2005-2012'!N81*SUM($AD$16:$AE$16)/2,IF(AND($M$1=2012,Beregningsark!$AQ81="1999-2012"),'Resultat 2005-2012'!N81*$AE$16,""))))))))))))))))</f>
        <v/>
      </c>
      <c r="O81" s="15" t="str">
        <f>IF('Resultat 2005-2012'!$R81="","",IF($M$1=2005,'Resultat 2005-2012'!O81,IF(AND($M$1=2006,Beregningsark!$AQ81="2005-2012"),'Resultat 2005-2012'!O81*SUM($Y$10:$AE$10)/7,IF(AND($M$1=2007,Beregningsark!$AQ81="2005-2012"),'Resultat 2005-2012'!O81*SUM($Z$10:$AE$10)/6,IF(AND($M$1=2008,Beregningsark!$AQ81="2005-2012"),'Resultat 2005-2012'!O81*SUM($AA$10:$AE$10)/5,IF(AND($M$1=2009,Beregningsark!$AQ81="2005-2012"),'Resultat 2005-2012'!O81*SUM($AB$10:$AE$10)/4,IF(AND($M$1=2010,Beregningsark!$AQ81="2005-2012"),'Resultat 2005-2012'!O81*SUM($AC$10:$AE$10)/3,IF(AND($M$1=2011,Beregningsark!$AQ81="2005-2012"),'Resultat 2005-2012'!O81*SUM($AD$10:$AE$10)/2,IF(AND($M$1=2012,Beregningsark!$AQ81="2005-2012"),'Resultat 2005-2012'!O81*$AE$10,IF(AND($M$1=2006,Beregningsark!$AQ81="1999-2012"),'Resultat 2005-2012'!O81*SUM($Y$16:$AE$16)/7,IF(AND($M$1=2007,Beregningsark!$AQ81="1999-2012"),'Resultat 2005-2012'!O81*SUM($Z$16:$AE$16)/6,IF(AND($M$1=2008,Beregningsark!$AQ81="1999-2012"),'Resultat 2005-2012'!O81*SUM($AA$16:$AE$16)/5,IF(AND($M$1=2009,Beregningsark!$AQ81="1999-2012"),'Resultat 2005-2012'!O81*SUM($AB$16:$AE$16)/4,IF(AND($M$1=2010,Beregningsark!$AQ81="1999-2012"),'Resultat 2005-2012'!O81*SUM($AC$16:$AE$16)/3,IF(AND($M$1=2011,Beregningsark!$AQ81="1999-2012"),'Resultat 2005-2012'!O81*SUM($AD$16:$AE$16)/2,IF(AND($M$1=2012,Beregningsark!$AQ81="1999-2012"),'Resultat 2005-2012'!O81*$AE$16,""))))))))))))))))</f>
        <v/>
      </c>
      <c r="P81" s="15" t="str">
        <f>IF('Resultat 2005-2012'!$R81="","",IF($M$1=2005,'Resultat 2005-2012'!P81,IF(AND($M$1=2006,Beregningsark!$AQ81="2005-2012"),'Resultat 2005-2012'!P81*SUM($Y$11:$AE$11)/7,IF(AND($M$1=2007,Beregningsark!$AQ81="2005-2012"),'Resultat 2005-2012'!P81*SUM($Z$11:$AE$11)/6,IF(AND($M$1=2008,Beregningsark!$AQ81="2005-2012"),'Resultat 2005-2012'!P81*SUM($AA$11:$AE$11)/5,IF(AND($M$1=2009,Beregningsark!$AQ81="2005-2012"),'Resultat 2005-2012'!P81*SUM($AB$11:$AE$11)/4,IF(AND($M$1=2010,Beregningsark!$AQ81="2005-2012"),'Resultat 2005-2012'!P81*SUM($AC$11:$AE$11)/3,IF(AND($M$1=2011,Beregningsark!$AQ81="2005-2012"),'Resultat 2005-2012'!P81*SUM($AD$11:$AE$11)/2,IF(AND($M$1=2012,Beregningsark!$AQ81="2005-2012"),'Resultat 2005-2012'!P81*$AE$11,IF(AND($M$1=2006,Beregningsark!$AQ81="1999-2012"),'Resultat 2005-2012'!P81*SUM($Y$16:$AE$16)/7,IF(AND($M$1=2007,Beregningsark!$AQ81="1999-2012"),'Resultat 2005-2012'!P81*SUM($Z$16:$AE$16)/6,IF(AND($M$1=2008,Beregningsark!$AQ81="1999-2012"),'Resultat 2005-2012'!P81*SUM($AA$16:$AE$16)/5,IF(AND($M$1=2009,Beregningsark!$AQ81="1999-2012"),'Resultat 2005-2012'!P81*SUM($AB$16:$AE$16)/4,IF(AND($M$1=2010,Beregningsark!$AQ81="1999-2012"),'Resultat 2005-2012'!P81*SUM($AC$16:$AE$16)/3,IF(AND($M$1=2011,Beregningsark!$AQ81="1999-2012"),'Resultat 2005-2012'!P81*SUM($AD$16:$AE$16)/2,IF(AND($M$1=2012,Beregningsark!$AQ81="1999-2012"),'Resultat 2005-2012'!P81*$AE$16,""))))))))))))))))</f>
        <v/>
      </c>
      <c r="Q81" s="15" t="str">
        <f t="shared" si="6"/>
        <v/>
      </c>
      <c r="R81" s="17" t="str">
        <f t="shared" si="7"/>
        <v/>
      </c>
    </row>
    <row r="82" spans="1:18" x14ac:dyDescent="0.25">
      <c r="A82" s="4" t="str">
        <f>IF(Inddata!A97="","",Inddata!A97)</f>
        <v/>
      </c>
      <c r="B82" s="4" t="str">
        <f>IF(Inddata!B97="","",Inddata!B97)</f>
        <v/>
      </c>
      <c r="C82" s="4" t="str">
        <f>IF(Inddata!C97="","",Inddata!C97)</f>
        <v/>
      </c>
      <c r="D82" s="4" t="str">
        <f>IF(Inddata!D97="","",Inddata!D97)</f>
        <v/>
      </c>
      <c r="E82" s="4" t="str">
        <f>IF(Inddata!E97="","",Inddata!E97)</f>
        <v/>
      </c>
      <c r="F82" s="4" t="str">
        <f>IF(Inddata!F97="","",Inddata!F97)</f>
        <v/>
      </c>
      <c r="G82" s="4">
        <f>IF(Inddata!G97="","",Inddata!G97)</f>
        <v>0</v>
      </c>
      <c r="H82" s="4" t="str">
        <f>IF(Inddata!H97&gt;0.5,Inddata!H97,"")</f>
        <v/>
      </c>
      <c r="I82" s="4" t="str">
        <f>IF(Inddata!I97="","",Inddata!I97)</f>
        <v/>
      </c>
      <c r="J82" s="15" t="str">
        <f>IF('Resultat 2005-2012'!$R82="","",IF($M$1=2005,'Resultat 2005-2012'!J82,IF(AND($M$1=2006,Beregningsark!$AQ82="2005-2012"),'Resultat 2005-2012'!J82*SUM($Y$7:$AE$7)/7,IF(AND($M$1=2007,Beregningsark!$AQ82="2005-2012"),'Resultat 2005-2012'!J82*SUM($Z$7:$AE$7)/6,IF(AND($M$1=2008,Beregningsark!$AQ82="2005-2012"),'Resultat 2005-2012'!J82*SUM($AA$7:$AE$7)/5,IF(AND($M$1=2009,Beregningsark!$AQ82="2005-2012"),'Resultat 2005-2012'!J82*SUM($AB$7:$AE$7)/4,IF(AND($M$1=2010,Beregningsark!$AQ82="2005-2012"),'Resultat 2005-2012'!J82*SUM($AC$7:$AE$7)/3,IF(AND($M$1=2011,Beregningsark!$AQ82="2005-2012"),'Resultat 2005-2012'!J82*SUM($AD$7:$AE$7)/2,IF(AND($M$1=2012,Beregningsark!$AQ82="2005-2012"),'Resultat 2005-2012'!J82*$AE$7,IF(AND($M$1=2006,Beregningsark!$AQ82="1999-2012"),'Resultat 2005-2012'!J82*SUM($Y$16:$AE$16)/7,IF(AND($M$1=2007,Beregningsark!$AQ82="1999-2012"),'Resultat 2005-2012'!J82*SUM($Z$16:$AE$16)/6,IF(AND($M$1=2008,Beregningsark!$AQ82="1999-2012"),'Resultat 2005-2012'!J82*SUM($AA$16:$AE$16)/5,IF(AND($M$1=2009,Beregningsark!$AQ82="1999-2012"),'Resultat 2005-2012'!J82*SUM($AB$16:$AE$16)/4,IF(AND($M$1=2010,Beregningsark!$AQ82="1999-2012"),'Resultat 2005-2012'!J82*SUM($AC$16:$AE$16)/3,IF(AND($M$1=2011,Beregningsark!$AQ82="1999-2012"),'Resultat 2005-2012'!J82*SUM($AD$16:$AE$16)/2,IF(AND($M$1=2012,Beregningsark!$AQ82="1999-2012"),'Resultat 2005-2012'!J82*$AE$16,""))))))))))))))))</f>
        <v/>
      </c>
      <c r="K82" s="15" t="str">
        <f>IF('Resultat 2005-2012'!$R82="","",IF($M$1=2005,'Resultat 2005-2012'!K82,IF(AND($M$1=2006,Beregningsark!$AQ82="2005-2012"),'Resultat 2005-2012'!K82*SUM($Y$8:$AE$8)/7,IF(AND($M$1=2007,Beregningsark!$AQ82="2005-2012"),'Resultat 2005-2012'!K82*SUM($Z$8:$AE$8)/6,IF(AND($M$1=2008,Beregningsark!$AQ82="2005-2012"),'Resultat 2005-2012'!K82*SUM($AA$8:$AE$8)/5,IF(AND($M$1=2009,Beregningsark!$AQ82="2005-2012"),'Resultat 2005-2012'!K82*SUM($AB$8:$AE$8)/4,IF(AND($M$1=2010,Beregningsark!$AQ82="2005-2012"),'Resultat 2005-2012'!K82*SUM($AC$8:$AE$8)/3,IF(AND($M$1=2011,Beregningsark!$AQ82="2005-2012"),'Resultat 2005-2012'!K82*SUM($AD$8:$AE$8)/2,IF(AND($M$1=2012,Beregningsark!$AQ82="2005-2012"),'Resultat 2005-2012'!K82*$AE$8,IF(AND($M$1=2006,Beregningsark!$AQ82="1999-2012"),'Resultat 2005-2012'!K82*SUM($Y$17:$AE$17)/7,IF(AND($M$1=2007,Beregningsark!$AQ82="1999-2012"),'Resultat 2005-2012'!K82*SUM($Z$17:$AE$17)/6,IF(AND($M$1=2008,Beregningsark!$AQ82="1999-2012"),'Resultat 2005-2012'!K82*SUM($AA$17:$AE$17)/5,IF(AND($M$1=2009,Beregningsark!$AQ82="1999-2012"),'Resultat 2005-2012'!K82*SUM($AB$17:$AE$17)/4,IF(AND($M$1=2010,Beregningsark!$AQ82="1999-2012"),'Resultat 2005-2012'!K82*SUM($AC$17:$AE$17)/3,IF(AND($M$1=2011,Beregningsark!$AQ82="1999-2012"),'Resultat 2005-2012'!K82*SUM($AD$17:$AE$17)/2,IF(AND($M$1=2012,Beregningsark!$AQ82="1999-2012"),'Resultat 2005-2012'!K82*$AE$17,""))))))))))))))))</f>
        <v/>
      </c>
      <c r="L82" s="15" t="str">
        <f>IF('Resultat 2005-2012'!$R82="","",IF($M$1=2005,'Resultat 2005-2012'!L82,IF(AND($M$1=2006,Beregningsark!$AQ82="2005-2012"),'Resultat 2005-2012'!L82*SUM($Y$9:$AE$9)/7,IF(AND($M$1=2007,Beregningsark!$AQ82="2005-2012"),'Resultat 2005-2012'!L82*SUM($Z$9:$AE$9)/6,IF(AND($M$1=2008,Beregningsark!$AQ82="2005-2012"),'Resultat 2005-2012'!L82*SUM($AA$9:$AE$9)/5,IF(AND($M$1=2009,Beregningsark!$AQ82="2005-2012"),'Resultat 2005-2012'!L82*SUM($AB$9:$AE$9)/4,IF(AND($M$1=2010,Beregningsark!$AQ82="2005-2012"),'Resultat 2005-2012'!L82*SUM($AC$9:$AE$9)/3,IF(AND($M$1=2011,Beregningsark!$AQ82="2005-2012"),'Resultat 2005-2012'!L82*SUM($AD$9:$AE$9)/2,IF(AND($M$1=2012,Beregningsark!$AQ82="2005-2012"),'Resultat 2005-2012'!L82*$AE$9,IF(AND($M$1=2006,Beregningsark!$AQ82="1999-2012"),'Resultat 2005-2012'!L82*SUM($Y$18:$AE$18)/7,IF(AND($M$1=2007,Beregningsark!$AQ82="1999-2012"),'Resultat 2005-2012'!L82*SUM($Z$18:$AE$18)/6,IF(AND($M$1=2008,Beregningsark!$AQ82="1999-2012"),'Resultat 2005-2012'!L82*SUM($AA$18:$AE$18)/5,IF(AND($M$1=2009,Beregningsark!$AQ82="1999-2012"),'Resultat 2005-2012'!L82*SUM($AB$18:$AE$18)/4,IF(AND($M$1=2010,Beregningsark!$AQ82="1999-2012"),'Resultat 2005-2012'!L82*SUM($AC$18:$AE$18)/3,IF(AND($M$1=2011,Beregningsark!$AQ82="1999-2012"),'Resultat 2005-2012'!L82*SUM($AD$18:$AE$18)/2,IF(AND($M$1=2012,Beregningsark!$AQ82="1999-2012"),'Resultat 2005-2012'!L82*$AE$18,""))))))))))))))))</f>
        <v/>
      </c>
      <c r="M82" s="15" t="str">
        <f t="shared" si="5"/>
        <v/>
      </c>
      <c r="N82" s="15" t="str">
        <f>IF('Resultat 2005-2012'!$R82="","",IF($M$1=2005,'Resultat 2005-2012'!N82,IF(AND($M$1=2006,Beregningsark!$AQ82="2005-2012"),'Resultat 2005-2012'!N82*SUM($Y$10:$AE$10)/7,IF(AND($M$1=2007,Beregningsark!$AQ82="2005-2012"),'Resultat 2005-2012'!N82*SUM($Z$10:$AE$10)/6,IF(AND($M$1=2008,Beregningsark!$AQ82="2005-2012"),'Resultat 2005-2012'!N82*SUM($AA$10:$AE$10)/5,IF(AND($M$1=2009,Beregningsark!$AQ82="2005-2012"),'Resultat 2005-2012'!N82*SUM($AB$10:$AE$10)/4,IF(AND($M$1=2010,Beregningsark!$AQ82="2005-2012"),'Resultat 2005-2012'!N82*SUM($AC$10:$AE$10)/3,IF(AND($M$1=2011,Beregningsark!$AQ82="2005-2012"),'Resultat 2005-2012'!N82*SUM($AD$10:$AE$10)/2,IF(AND($M$1=2012,Beregningsark!$AQ82="2005-2012"),'Resultat 2005-2012'!N82*$AE$10,IF(AND($M$1=2006,Beregningsark!$AQ82="1999-2012"),'Resultat 2005-2012'!N82*SUM($Y$16:$AE$16)/7,IF(AND($M$1=2007,Beregningsark!$AQ82="1999-2012"),'Resultat 2005-2012'!N82*SUM($Z$16:$AE$16)/6,IF(AND($M$1=2008,Beregningsark!$AQ82="1999-2012"),'Resultat 2005-2012'!N82*SUM($AA$16:$AE$16)/5,IF(AND($M$1=2009,Beregningsark!$AQ82="1999-2012"),'Resultat 2005-2012'!N82*SUM($AB$16:$AE$16)/4,IF(AND($M$1=2010,Beregningsark!$AQ82="1999-2012"),'Resultat 2005-2012'!N82*SUM($AC$16:$AE$16)/3,IF(AND($M$1=2011,Beregningsark!$AQ82="1999-2012"),'Resultat 2005-2012'!N82*SUM($AD$16:$AE$16)/2,IF(AND($M$1=2012,Beregningsark!$AQ82="1999-2012"),'Resultat 2005-2012'!N82*$AE$16,""))))))))))))))))</f>
        <v/>
      </c>
      <c r="O82" s="15" t="str">
        <f>IF('Resultat 2005-2012'!$R82="","",IF($M$1=2005,'Resultat 2005-2012'!O82,IF(AND($M$1=2006,Beregningsark!$AQ82="2005-2012"),'Resultat 2005-2012'!O82*SUM($Y$10:$AE$10)/7,IF(AND($M$1=2007,Beregningsark!$AQ82="2005-2012"),'Resultat 2005-2012'!O82*SUM($Z$10:$AE$10)/6,IF(AND($M$1=2008,Beregningsark!$AQ82="2005-2012"),'Resultat 2005-2012'!O82*SUM($AA$10:$AE$10)/5,IF(AND($M$1=2009,Beregningsark!$AQ82="2005-2012"),'Resultat 2005-2012'!O82*SUM($AB$10:$AE$10)/4,IF(AND($M$1=2010,Beregningsark!$AQ82="2005-2012"),'Resultat 2005-2012'!O82*SUM($AC$10:$AE$10)/3,IF(AND($M$1=2011,Beregningsark!$AQ82="2005-2012"),'Resultat 2005-2012'!O82*SUM($AD$10:$AE$10)/2,IF(AND($M$1=2012,Beregningsark!$AQ82="2005-2012"),'Resultat 2005-2012'!O82*$AE$10,IF(AND($M$1=2006,Beregningsark!$AQ82="1999-2012"),'Resultat 2005-2012'!O82*SUM($Y$16:$AE$16)/7,IF(AND($M$1=2007,Beregningsark!$AQ82="1999-2012"),'Resultat 2005-2012'!O82*SUM($Z$16:$AE$16)/6,IF(AND($M$1=2008,Beregningsark!$AQ82="1999-2012"),'Resultat 2005-2012'!O82*SUM($AA$16:$AE$16)/5,IF(AND($M$1=2009,Beregningsark!$AQ82="1999-2012"),'Resultat 2005-2012'!O82*SUM($AB$16:$AE$16)/4,IF(AND($M$1=2010,Beregningsark!$AQ82="1999-2012"),'Resultat 2005-2012'!O82*SUM($AC$16:$AE$16)/3,IF(AND($M$1=2011,Beregningsark!$AQ82="1999-2012"),'Resultat 2005-2012'!O82*SUM($AD$16:$AE$16)/2,IF(AND($M$1=2012,Beregningsark!$AQ82="1999-2012"),'Resultat 2005-2012'!O82*$AE$16,""))))))))))))))))</f>
        <v/>
      </c>
      <c r="P82" s="15" t="str">
        <f>IF('Resultat 2005-2012'!$R82="","",IF($M$1=2005,'Resultat 2005-2012'!P82,IF(AND($M$1=2006,Beregningsark!$AQ82="2005-2012"),'Resultat 2005-2012'!P82*SUM($Y$11:$AE$11)/7,IF(AND($M$1=2007,Beregningsark!$AQ82="2005-2012"),'Resultat 2005-2012'!P82*SUM($Z$11:$AE$11)/6,IF(AND($M$1=2008,Beregningsark!$AQ82="2005-2012"),'Resultat 2005-2012'!P82*SUM($AA$11:$AE$11)/5,IF(AND($M$1=2009,Beregningsark!$AQ82="2005-2012"),'Resultat 2005-2012'!P82*SUM($AB$11:$AE$11)/4,IF(AND($M$1=2010,Beregningsark!$AQ82="2005-2012"),'Resultat 2005-2012'!P82*SUM($AC$11:$AE$11)/3,IF(AND($M$1=2011,Beregningsark!$AQ82="2005-2012"),'Resultat 2005-2012'!P82*SUM($AD$11:$AE$11)/2,IF(AND($M$1=2012,Beregningsark!$AQ82="2005-2012"),'Resultat 2005-2012'!P82*$AE$11,IF(AND($M$1=2006,Beregningsark!$AQ82="1999-2012"),'Resultat 2005-2012'!P82*SUM($Y$16:$AE$16)/7,IF(AND($M$1=2007,Beregningsark!$AQ82="1999-2012"),'Resultat 2005-2012'!P82*SUM($Z$16:$AE$16)/6,IF(AND($M$1=2008,Beregningsark!$AQ82="1999-2012"),'Resultat 2005-2012'!P82*SUM($AA$16:$AE$16)/5,IF(AND($M$1=2009,Beregningsark!$AQ82="1999-2012"),'Resultat 2005-2012'!P82*SUM($AB$16:$AE$16)/4,IF(AND($M$1=2010,Beregningsark!$AQ82="1999-2012"),'Resultat 2005-2012'!P82*SUM($AC$16:$AE$16)/3,IF(AND($M$1=2011,Beregningsark!$AQ82="1999-2012"),'Resultat 2005-2012'!P82*SUM($AD$16:$AE$16)/2,IF(AND($M$1=2012,Beregningsark!$AQ82="1999-2012"),'Resultat 2005-2012'!P82*$AE$16,""))))))))))))))))</f>
        <v/>
      </c>
      <c r="Q82" s="15" t="str">
        <f t="shared" si="6"/>
        <v/>
      </c>
      <c r="R82" s="17" t="str">
        <f t="shared" si="7"/>
        <v/>
      </c>
    </row>
    <row r="83" spans="1:18" x14ac:dyDescent="0.25">
      <c r="A83" s="4" t="str">
        <f>IF(Inddata!A98="","",Inddata!A98)</f>
        <v/>
      </c>
      <c r="B83" s="4" t="str">
        <f>IF(Inddata!B98="","",Inddata!B98)</f>
        <v/>
      </c>
      <c r="C83" s="4" t="str">
        <f>IF(Inddata!C98="","",Inddata!C98)</f>
        <v/>
      </c>
      <c r="D83" s="4" t="str">
        <f>IF(Inddata!D98="","",Inddata!D98)</f>
        <v/>
      </c>
      <c r="E83" s="4" t="str">
        <f>IF(Inddata!E98="","",Inddata!E98)</f>
        <v/>
      </c>
      <c r="F83" s="4" t="str">
        <f>IF(Inddata!F98="","",Inddata!F98)</f>
        <v/>
      </c>
      <c r="G83" s="4">
        <f>IF(Inddata!G98="","",Inddata!G98)</f>
        <v>0</v>
      </c>
      <c r="H83" s="4" t="str">
        <f>IF(Inddata!H98&gt;0.5,Inddata!H98,"")</f>
        <v/>
      </c>
      <c r="I83" s="4" t="str">
        <f>IF(Inddata!I98="","",Inddata!I98)</f>
        <v/>
      </c>
      <c r="J83" s="15" t="str">
        <f>IF('Resultat 2005-2012'!$R83="","",IF($M$1=2005,'Resultat 2005-2012'!J83,IF(AND($M$1=2006,Beregningsark!$AQ83="2005-2012"),'Resultat 2005-2012'!J83*SUM($Y$7:$AE$7)/7,IF(AND($M$1=2007,Beregningsark!$AQ83="2005-2012"),'Resultat 2005-2012'!J83*SUM($Z$7:$AE$7)/6,IF(AND($M$1=2008,Beregningsark!$AQ83="2005-2012"),'Resultat 2005-2012'!J83*SUM($AA$7:$AE$7)/5,IF(AND($M$1=2009,Beregningsark!$AQ83="2005-2012"),'Resultat 2005-2012'!J83*SUM($AB$7:$AE$7)/4,IF(AND($M$1=2010,Beregningsark!$AQ83="2005-2012"),'Resultat 2005-2012'!J83*SUM($AC$7:$AE$7)/3,IF(AND($M$1=2011,Beregningsark!$AQ83="2005-2012"),'Resultat 2005-2012'!J83*SUM($AD$7:$AE$7)/2,IF(AND($M$1=2012,Beregningsark!$AQ83="2005-2012"),'Resultat 2005-2012'!J83*$AE$7,IF(AND($M$1=2006,Beregningsark!$AQ83="1999-2012"),'Resultat 2005-2012'!J83*SUM($Y$16:$AE$16)/7,IF(AND($M$1=2007,Beregningsark!$AQ83="1999-2012"),'Resultat 2005-2012'!J83*SUM($Z$16:$AE$16)/6,IF(AND($M$1=2008,Beregningsark!$AQ83="1999-2012"),'Resultat 2005-2012'!J83*SUM($AA$16:$AE$16)/5,IF(AND($M$1=2009,Beregningsark!$AQ83="1999-2012"),'Resultat 2005-2012'!J83*SUM($AB$16:$AE$16)/4,IF(AND($M$1=2010,Beregningsark!$AQ83="1999-2012"),'Resultat 2005-2012'!J83*SUM($AC$16:$AE$16)/3,IF(AND($M$1=2011,Beregningsark!$AQ83="1999-2012"),'Resultat 2005-2012'!J83*SUM($AD$16:$AE$16)/2,IF(AND($M$1=2012,Beregningsark!$AQ83="1999-2012"),'Resultat 2005-2012'!J83*$AE$16,""))))))))))))))))</f>
        <v/>
      </c>
      <c r="K83" s="15" t="str">
        <f>IF('Resultat 2005-2012'!$R83="","",IF($M$1=2005,'Resultat 2005-2012'!K83,IF(AND($M$1=2006,Beregningsark!$AQ83="2005-2012"),'Resultat 2005-2012'!K83*SUM($Y$8:$AE$8)/7,IF(AND($M$1=2007,Beregningsark!$AQ83="2005-2012"),'Resultat 2005-2012'!K83*SUM($Z$8:$AE$8)/6,IF(AND($M$1=2008,Beregningsark!$AQ83="2005-2012"),'Resultat 2005-2012'!K83*SUM($AA$8:$AE$8)/5,IF(AND($M$1=2009,Beregningsark!$AQ83="2005-2012"),'Resultat 2005-2012'!K83*SUM($AB$8:$AE$8)/4,IF(AND($M$1=2010,Beregningsark!$AQ83="2005-2012"),'Resultat 2005-2012'!K83*SUM($AC$8:$AE$8)/3,IF(AND($M$1=2011,Beregningsark!$AQ83="2005-2012"),'Resultat 2005-2012'!K83*SUM($AD$8:$AE$8)/2,IF(AND($M$1=2012,Beregningsark!$AQ83="2005-2012"),'Resultat 2005-2012'!K83*$AE$8,IF(AND($M$1=2006,Beregningsark!$AQ83="1999-2012"),'Resultat 2005-2012'!K83*SUM($Y$17:$AE$17)/7,IF(AND($M$1=2007,Beregningsark!$AQ83="1999-2012"),'Resultat 2005-2012'!K83*SUM($Z$17:$AE$17)/6,IF(AND($M$1=2008,Beregningsark!$AQ83="1999-2012"),'Resultat 2005-2012'!K83*SUM($AA$17:$AE$17)/5,IF(AND($M$1=2009,Beregningsark!$AQ83="1999-2012"),'Resultat 2005-2012'!K83*SUM($AB$17:$AE$17)/4,IF(AND($M$1=2010,Beregningsark!$AQ83="1999-2012"),'Resultat 2005-2012'!K83*SUM($AC$17:$AE$17)/3,IF(AND($M$1=2011,Beregningsark!$AQ83="1999-2012"),'Resultat 2005-2012'!K83*SUM($AD$17:$AE$17)/2,IF(AND($M$1=2012,Beregningsark!$AQ83="1999-2012"),'Resultat 2005-2012'!K83*$AE$17,""))))))))))))))))</f>
        <v/>
      </c>
      <c r="L83" s="15" t="str">
        <f>IF('Resultat 2005-2012'!$R83="","",IF($M$1=2005,'Resultat 2005-2012'!L83,IF(AND($M$1=2006,Beregningsark!$AQ83="2005-2012"),'Resultat 2005-2012'!L83*SUM($Y$9:$AE$9)/7,IF(AND($M$1=2007,Beregningsark!$AQ83="2005-2012"),'Resultat 2005-2012'!L83*SUM($Z$9:$AE$9)/6,IF(AND($M$1=2008,Beregningsark!$AQ83="2005-2012"),'Resultat 2005-2012'!L83*SUM($AA$9:$AE$9)/5,IF(AND($M$1=2009,Beregningsark!$AQ83="2005-2012"),'Resultat 2005-2012'!L83*SUM($AB$9:$AE$9)/4,IF(AND($M$1=2010,Beregningsark!$AQ83="2005-2012"),'Resultat 2005-2012'!L83*SUM($AC$9:$AE$9)/3,IF(AND($M$1=2011,Beregningsark!$AQ83="2005-2012"),'Resultat 2005-2012'!L83*SUM($AD$9:$AE$9)/2,IF(AND($M$1=2012,Beregningsark!$AQ83="2005-2012"),'Resultat 2005-2012'!L83*$AE$9,IF(AND($M$1=2006,Beregningsark!$AQ83="1999-2012"),'Resultat 2005-2012'!L83*SUM($Y$18:$AE$18)/7,IF(AND($M$1=2007,Beregningsark!$AQ83="1999-2012"),'Resultat 2005-2012'!L83*SUM($Z$18:$AE$18)/6,IF(AND($M$1=2008,Beregningsark!$AQ83="1999-2012"),'Resultat 2005-2012'!L83*SUM($AA$18:$AE$18)/5,IF(AND($M$1=2009,Beregningsark!$AQ83="1999-2012"),'Resultat 2005-2012'!L83*SUM($AB$18:$AE$18)/4,IF(AND($M$1=2010,Beregningsark!$AQ83="1999-2012"),'Resultat 2005-2012'!L83*SUM($AC$18:$AE$18)/3,IF(AND($M$1=2011,Beregningsark!$AQ83="1999-2012"),'Resultat 2005-2012'!L83*SUM($AD$18:$AE$18)/2,IF(AND($M$1=2012,Beregningsark!$AQ83="1999-2012"),'Resultat 2005-2012'!L83*$AE$18,""))))))))))))))))</f>
        <v/>
      </c>
      <c r="M83" s="15" t="str">
        <f t="shared" si="5"/>
        <v/>
      </c>
      <c r="N83" s="15" t="str">
        <f>IF('Resultat 2005-2012'!$R83="","",IF($M$1=2005,'Resultat 2005-2012'!N83,IF(AND($M$1=2006,Beregningsark!$AQ83="2005-2012"),'Resultat 2005-2012'!N83*SUM($Y$10:$AE$10)/7,IF(AND($M$1=2007,Beregningsark!$AQ83="2005-2012"),'Resultat 2005-2012'!N83*SUM($Z$10:$AE$10)/6,IF(AND($M$1=2008,Beregningsark!$AQ83="2005-2012"),'Resultat 2005-2012'!N83*SUM($AA$10:$AE$10)/5,IF(AND($M$1=2009,Beregningsark!$AQ83="2005-2012"),'Resultat 2005-2012'!N83*SUM($AB$10:$AE$10)/4,IF(AND($M$1=2010,Beregningsark!$AQ83="2005-2012"),'Resultat 2005-2012'!N83*SUM($AC$10:$AE$10)/3,IF(AND($M$1=2011,Beregningsark!$AQ83="2005-2012"),'Resultat 2005-2012'!N83*SUM($AD$10:$AE$10)/2,IF(AND($M$1=2012,Beregningsark!$AQ83="2005-2012"),'Resultat 2005-2012'!N83*$AE$10,IF(AND($M$1=2006,Beregningsark!$AQ83="1999-2012"),'Resultat 2005-2012'!N83*SUM($Y$16:$AE$16)/7,IF(AND($M$1=2007,Beregningsark!$AQ83="1999-2012"),'Resultat 2005-2012'!N83*SUM($Z$16:$AE$16)/6,IF(AND($M$1=2008,Beregningsark!$AQ83="1999-2012"),'Resultat 2005-2012'!N83*SUM($AA$16:$AE$16)/5,IF(AND($M$1=2009,Beregningsark!$AQ83="1999-2012"),'Resultat 2005-2012'!N83*SUM($AB$16:$AE$16)/4,IF(AND($M$1=2010,Beregningsark!$AQ83="1999-2012"),'Resultat 2005-2012'!N83*SUM($AC$16:$AE$16)/3,IF(AND($M$1=2011,Beregningsark!$AQ83="1999-2012"),'Resultat 2005-2012'!N83*SUM($AD$16:$AE$16)/2,IF(AND($M$1=2012,Beregningsark!$AQ83="1999-2012"),'Resultat 2005-2012'!N83*$AE$16,""))))))))))))))))</f>
        <v/>
      </c>
      <c r="O83" s="15" t="str">
        <f>IF('Resultat 2005-2012'!$R83="","",IF($M$1=2005,'Resultat 2005-2012'!O83,IF(AND($M$1=2006,Beregningsark!$AQ83="2005-2012"),'Resultat 2005-2012'!O83*SUM($Y$10:$AE$10)/7,IF(AND($M$1=2007,Beregningsark!$AQ83="2005-2012"),'Resultat 2005-2012'!O83*SUM($Z$10:$AE$10)/6,IF(AND($M$1=2008,Beregningsark!$AQ83="2005-2012"),'Resultat 2005-2012'!O83*SUM($AA$10:$AE$10)/5,IF(AND($M$1=2009,Beregningsark!$AQ83="2005-2012"),'Resultat 2005-2012'!O83*SUM($AB$10:$AE$10)/4,IF(AND($M$1=2010,Beregningsark!$AQ83="2005-2012"),'Resultat 2005-2012'!O83*SUM($AC$10:$AE$10)/3,IF(AND($M$1=2011,Beregningsark!$AQ83="2005-2012"),'Resultat 2005-2012'!O83*SUM($AD$10:$AE$10)/2,IF(AND($M$1=2012,Beregningsark!$AQ83="2005-2012"),'Resultat 2005-2012'!O83*$AE$10,IF(AND($M$1=2006,Beregningsark!$AQ83="1999-2012"),'Resultat 2005-2012'!O83*SUM($Y$16:$AE$16)/7,IF(AND($M$1=2007,Beregningsark!$AQ83="1999-2012"),'Resultat 2005-2012'!O83*SUM($Z$16:$AE$16)/6,IF(AND($M$1=2008,Beregningsark!$AQ83="1999-2012"),'Resultat 2005-2012'!O83*SUM($AA$16:$AE$16)/5,IF(AND($M$1=2009,Beregningsark!$AQ83="1999-2012"),'Resultat 2005-2012'!O83*SUM($AB$16:$AE$16)/4,IF(AND($M$1=2010,Beregningsark!$AQ83="1999-2012"),'Resultat 2005-2012'!O83*SUM($AC$16:$AE$16)/3,IF(AND($M$1=2011,Beregningsark!$AQ83="1999-2012"),'Resultat 2005-2012'!O83*SUM($AD$16:$AE$16)/2,IF(AND($M$1=2012,Beregningsark!$AQ83="1999-2012"),'Resultat 2005-2012'!O83*$AE$16,""))))))))))))))))</f>
        <v/>
      </c>
      <c r="P83" s="15" t="str">
        <f>IF('Resultat 2005-2012'!$R83="","",IF($M$1=2005,'Resultat 2005-2012'!P83,IF(AND($M$1=2006,Beregningsark!$AQ83="2005-2012"),'Resultat 2005-2012'!P83*SUM($Y$11:$AE$11)/7,IF(AND($M$1=2007,Beregningsark!$AQ83="2005-2012"),'Resultat 2005-2012'!P83*SUM($Z$11:$AE$11)/6,IF(AND($M$1=2008,Beregningsark!$AQ83="2005-2012"),'Resultat 2005-2012'!P83*SUM($AA$11:$AE$11)/5,IF(AND($M$1=2009,Beregningsark!$AQ83="2005-2012"),'Resultat 2005-2012'!P83*SUM($AB$11:$AE$11)/4,IF(AND($M$1=2010,Beregningsark!$AQ83="2005-2012"),'Resultat 2005-2012'!P83*SUM($AC$11:$AE$11)/3,IF(AND($M$1=2011,Beregningsark!$AQ83="2005-2012"),'Resultat 2005-2012'!P83*SUM($AD$11:$AE$11)/2,IF(AND($M$1=2012,Beregningsark!$AQ83="2005-2012"),'Resultat 2005-2012'!P83*$AE$11,IF(AND($M$1=2006,Beregningsark!$AQ83="1999-2012"),'Resultat 2005-2012'!P83*SUM($Y$16:$AE$16)/7,IF(AND($M$1=2007,Beregningsark!$AQ83="1999-2012"),'Resultat 2005-2012'!P83*SUM($Z$16:$AE$16)/6,IF(AND($M$1=2008,Beregningsark!$AQ83="1999-2012"),'Resultat 2005-2012'!P83*SUM($AA$16:$AE$16)/5,IF(AND($M$1=2009,Beregningsark!$AQ83="1999-2012"),'Resultat 2005-2012'!P83*SUM($AB$16:$AE$16)/4,IF(AND($M$1=2010,Beregningsark!$AQ83="1999-2012"),'Resultat 2005-2012'!P83*SUM($AC$16:$AE$16)/3,IF(AND($M$1=2011,Beregningsark!$AQ83="1999-2012"),'Resultat 2005-2012'!P83*SUM($AD$16:$AE$16)/2,IF(AND($M$1=2012,Beregningsark!$AQ83="1999-2012"),'Resultat 2005-2012'!P83*$AE$16,""))))))))))))))))</f>
        <v/>
      </c>
      <c r="Q83" s="15" t="str">
        <f t="shared" si="6"/>
        <v/>
      </c>
      <c r="R83" s="17" t="str">
        <f t="shared" si="7"/>
        <v/>
      </c>
    </row>
    <row r="84" spans="1:18" x14ac:dyDescent="0.25">
      <c r="A84" s="4" t="str">
        <f>IF(Inddata!A99="","",Inddata!A99)</f>
        <v/>
      </c>
      <c r="B84" s="4" t="str">
        <f>IF(Inddata!B99="","",Inddata!B99)</f>
        <v/>
      </c>
      <c r="C84" s="4" t="str">
        <f>IF(Inddata!C99="","",Inddata!C99)</f>
        <v/>
      </c>
      <c r="D84" s="4" t="str">
        <f>IF(Inddata!D99="","",Inddata!D99)</f>
        <v/>
      </c>
      <c r="E84" s="4" t="str">
        <f>IF(Inddata!E99="","",Inddata!E99)</f>
        <v/>
      </c>
      <c r="F84" s="4" t="str">
        <f>IF(Inddata!F99="","",Inddata!F99)</f>
        <v/>
      </c>
      <c r="G84" s="4">
        <f>IF(Inddata!G99="","",Inddata!G99)</f>
        <v>0</v>
      </c>
      <c r="H84" s="4" t="str">
        <f>IF(Inddata!H99&gt;0.5,Inddata!H99,"")</f>
        <v/>
      </c>
      <c r="I84" s="4" t="str">
        <f>IF(Inddata!I99="","",Inddata!I99)</f>
        <v/>
      </c>
      <c r="J84" s="15" t="str">
        <f>IF('Resultat 2005-2012'!$R84="","",IF($M$1=2005,'Resultat 2005-2012'!J84,IF(AND($M$1=2006,Beregningsark!$AQ84="2005-2012"),'Resultat 2005-2012'!J84*SUM($Y$7:$AE$7)/7,IF(AND($M$1=2007,Beregningsark!$AQ84="2005-2012"),'Resultat 2005-2012'!J84*SUM($Z$7:$AE$7)/6,IF(AND($M$1=2008,Beregningsark!$AQ84="2005-2012"),'Resultat 2005-2012'!J84*SUM($AA$7:$AE$7)/5,IF(AND($M$1=2009,Beregningsark!$AQ84="2005-2012"),'Resultat 2005-2012'!J84*SUM($AB$7:$AE$7)/4,IF(AND($M$1=2010,Beregningsark!$AQ84="2005-2012"),'Resultat 2005-2012'!J84*SUM($AC$7:$AE$7)/3,IF(AND($M$1=2011,Beregningsark!$AQ84="2005-2012"),'Resultat 2005-2012'!J84*SUM($AD$7:$AE$7)/2,IF(AND($M$1=2012,Beregningsark!$AQ84="2005-2012"),'Resultat 2005-2012'!J84*$AE$7,IF(AND($M$1=2006,Beregningsark!$AQ84="1999-2012"),'Resultat 2005-2012'!J84*SUM($Y$16:$AE$16)/7,IF(AND($M$1=2007,Beregningsark!$AQ84="1999-2012"),'Resultat 2005-2012'!J84*SUM($Z$16:$AE$16)/6,IF(AND($M$1=2008,Beregningsark!$AQ84="1999-2012"),'Resultat 2005-2012'!J84*SUM($AA$16:$AE$16)/5,IF(AND($M$1=2009,Beregningsark!$AQ84="1999-2012"),'Resultat 2005-2012'!J84*SUM($AB$16:$AE$16)/4,IF(AND($M$1=2010,Beregningsark!$AQ84="1999-2012"),'Resultat 2005-2012'!J84*SUM($AC$16:$AE$16)/3,IF(AND($M$1=2011,Beregningsark!$AQ84="1999-2012"),'Resultat 2005-2012'!J84*SUM($AD$16:$AE$16)/2,IF(AND($M$1=2012,Beregningsark!$AQ84="1999-2012"),'Resultat 2005-2012'!J84*$AE$16,""))))))))))))))))</f>
        <v/>
      </c>
      <c r="K84" s="15" t="str">
        <f>IF('Resultat 2005-2012'!$R84="","",IF($M$1=2005,'Resultat 2005-2012'!K84,IF(AND($M$1=2006,Beregningsark!$AQ84="2005-2012"),'Resultat 2005-2012'!K84*SUM($Y$8:$AE$8)/7,IF(AND($M$1=2007,Beregningsark!$AQ84="2005-2012"),'Resultat 2005-2012'!K84*SUM($Z$8:$AE$8)/6,IF(AND($M$1=2008,Beregningsark!$AQ84="2005-2012"),'Resultat 2005-2012'!K84*SUM($AA$8:$AE$8)/5,IF(AND($M$1=2009,Beregningsark!$AQ84="2005-2012"),'Resultat 2005-2012'!K84*SUM($AB$8:$AE$8)/4,IF(AND($M$1=2010,Beregningsark!$AQ84="2005-2012"),'Resultat 2005-2012'!K84*SUM($AC$8:$AE$8)/3,IF(AND($M$1=2011,Beregningsark!$AQ84="2005-2012"),'Resultat 2005-2012'!K84*SUM($AD$8:$AE$8)/2,IF(AND($M$1=2012,Beregningsark!$AQ84="2005-2012"),'Resultat 2005-2012'!K84*$AE$8,IF(AND($M$1=2006,Beregningsark!$AQ84="1999-2012"),'Resultat 2005-2012'!K84*SUM($Y$17:$AE$17)/7,IF(AND($M$1=2007,Beregningsark!$AQ84="1999-2012"),'Resultat 2005-2012'!K84*SUM($Z$17:$AE$17)/6,IF(AND($M$1=2008,Beregningsark!$AQ84="1999-2012"),'Resultat 2005-2012'!K84*SUM($AA$17:$AE$17)/5,IF(AND($M$1=2009,Beregningsark!$AQ84="1999-2012"),'Resultat 2005-2012'!K84*SUM($AB$17:$AE$17)/4,IF(AND($M$1=2010,Beregningsark!$AQ84="1999-2012"),'Resultat 2005-2012'!K84*SUM($AC$17:$AE$17)/3,IF(AND($M$1=2011,Beregningsark!$AQ84="1999-2012"),'Resultat 2005-2012'!K84*SUM($AD$17:$AE$17)/2,IF(AND($M$1=2012,Beregningsark!$AQ84="1999-2012"),'Resultat 2005-2012'!K84*$AE$17,""))))))))))))))))</f>
        <v/>
      </c>
      <c r="L84" s="15" t="str">
        <f>IF('Resultat 2005-2012'!$R84="","",IF($M$1=2005,'Resultat 2005-2012'!L84,IF(AND($M$1=2006,Beregningsark!$AQ84="2005-2012"),'Resultat 2005-2012'!L84*SUM($Y$9:$AE$9)/7,IF(AND($M$1=2007,Beregningsark!$AQ84="2005-2012"),'Resultat 2005-2012'!L84*SUM($Z$9:$AE$9)/6,IF(AND($M$1=2008,Beregningsark!$AQ84="2005-2012"),'Resultat 2005-2012'!L84*SUM($AA$9:$AE$9)/5,IF(AND($M$1=2009,Beregningsark!$AQ84="2005-2012"),'Resultat 2005-2012'!L84*SUM($AB$9:$AE$9)/4,IF(AND($M$1=2010,Beregningsark!$AQ84="2005-2012"),'Resultat 2005-2012'!L84*SUM($AC$9:$AE$9)/3,IF(AND($M$1=2011,Beregningsark!$AQ84="2005-2012"),'Resultat 2005-2012'!L84*SUM($AD$9:$AE$9)/2,IF(AND($M$1=2012,Beregningsark!$AQ84="2005-2012"),'Resultat 2005-2012'!L84*$AE$9,IF(AND($M$1=2006,Beregningsark!$AQ84="1999-2012"),'Resultat 2005-2012'!L84*SUM($Y$18:$AE$18)/7,IF(AND($M$1=2007,Beregningsark!$AQ84="1999-2012"),'Resultat 2005-2012'!L84*SUM($Z$18:$AE$18)/6,IF(AND($M$1=2008,Beregningsark!$AQ84="1999-2012"),'Resultat 2005-2012'!L84*SUM($AA$18:$AE$18)/5,IF(AND($M$1=2009,Beregningsark!$AQ84="1999-2012"),'Resultat 2005-2012'!L84*SUM($AB$18:$AE$18)/4,IF(AND($M$1=2010,Beregningsark!$AQ84="1999-2012"),'Resultat 2005-2012'!L84*SUM($AC$18:$AE$18)/3,IF(AND($M$1=2011,Beregningsark!$AQ84="1999-2012"),'Resultat 2005-2012'!L84*SUM($AD$18:$AE$18)/2,IF(AND($M$1=2012,Beregningsark!$AQ84="1999-2012"),'Resultat 2005-2012'!L84*$AE$18,""))))))))))))))))</f>
        <v/>
      </c>
      <c r="M84" s="15" t="str">
        <f t="shared" si="5"/>
        <v/>
      </c>
      <c r="N84" s="15" t="str">
        <f>IF('Resultat 2005-2012'!$R84="","",IF($M$1=2005,'Resultat 2005-2012'!N84,IF(AND($M$1=2006,Beregningsark!$AQ84="2005-2012"),'Resultat 2005-2012'!N84*SUM($Y$10:$AE$10)/7,IF(AND($M$1=2007,Beregningsark!$AQ84="2005-2012"),'Resultat 2005-2012'!N84*SUM($Z$10:$AE$10)/6,IF(AND($M$1=2008,Beregningsark!$AQ84="2005-2012"),'Resultat 2005-2012'!N84*SUM($AA$10:$AE$10)/5,IF(AND($M$1=2009,Beregningsark!$AQ84="2005-2012"),'Resultat 2005-2012'!N84*SUM($AB$10:$AE$10)/4,IF(AND($M$1=2010,Beregningsark!$AQ84="2005-2012"),'Resultat 2005-2012'!N84*SUM($AC$10:$AE$10)/3,IF(AND($M$1=2011,Beregningsark!$AQ84="2005-2012"),'Resultat 2005-2012'!N84*SUM($AD$10:$AE$10)/2,IF(AND($M$1=2012,Beregningsark!$AQ84="2005-2012"),'Resultat 2005-2012'!N84*$AE$10,IF(AND($M$1=2006,Beregningsark!$AQ84="1999-2012"),'Resultat 2005-2012'!N84*SUM($Y$16:$AE$16)/7,IF(AND($M$1=2007,Beregningsark!$AQ84="1999-2012"),'Resultat 2005-2012'!N84*SUM($Z$16:$AE$16)/6,IF(AND($M$1=2008,Beregningsark!$AQ84="1999-2012"),'Resultat 2005-2012'!N84*SUM($AA$16:$AE$16)/5,IF(AND($M$1=2009,Beregningsark!$AQ84="1999-2012"),'Resultat 2005-2012'!N84*SUM($AB$16:$AE$16)/4,IF(AND($M$1=2010,Beregningsark!$AQ84="1999-2012"),'Resultat 2005-2012'!N84*SUM($AC$16:$AE$16)/3,IF(AND($M$1=2011,Beregningsark!$AQ84="1999-2012"),'Resultat 2005-2012'!N84*SUM($AD$16:$AE$16)/2,IF(AND($M$1=2012,Beregningsark!$AQ84="1999-2012"),'Resultat 2005-2012'!N84*$AE$16,""))))))))))))))))</f>
        <v/>
      </c>
      <c r="O84" s="15" t="str">
        <f>IF('Resultat 2005-2012'!$R84="","",IF($M$1=2005,'Resultat 2005-2012'!O84,IF(AND($M$1=2006,Beregningsark!$AQ84="2005-2012"),'Resultat 2005-2012'!O84*SUM($Y$10:$AE$10)/7,IF(AND($M$1=2007,Beregningsark!$AQ84="2005-2012"),'Resultat 2005-2012'!O84*SUM($Z$10:$AE$10)/6,IF(AND($M$1=2008,Beregningsark!$AQ84="2005-2012"),'Resultat 2005-2012'!O84*SUM($AA$10:$AE$10)/5,IF(AND($M$1=2009,Beregningsark!$AQ84="2005-2012"),'Resultat 2005-2012'!O84*SUM($AB$10:$AE$10)/4,IF(AND($M$1=2010,Beregningsark!$AQ84="2005-2012"),'Resultat 2005-2012'!O84*SUM($AC$10:$AE$10)/3,IF(AND($M$1=2011,Beregningsark!$AQ84="2005-2012"),'Resultat 2005-2012'!O84*SUM($AD$10:$AE$10)/2,IF(AND($M$1=2012,Beregningsark!$AQ84="2005-2012"),'Resultat 2005-2012'!O84*$AE$10,IF(AND($M$1=2006,Beregningsark!$AQ84="1999-2012"),'Resultat 2005-2012'!O84*SUM($Y$16:$AE$16)/7,IF(AND($M$1=2007,Beregningsark!$AQ84="1999-2012"),'Resultat 2005-2012'!O84*SUM($Z$16:$AE$16)/6,IF(AND($M$1=2008,Beregningsark!$AQ84="1999-2012"),'Resultat 2005-2012'!O84*SUM($AA$16:$AE$16)/5,IF(AND($M$1=2009,Beregningsark!$AQ84="1999-2012"),'Resultat 2005-2012'!O84*SUM($AB$16:$AE$16)/4,IF(AND($M$1=2010,Beregningsark!$AQ84="1999-2012"),'Resultat 2005-2012'!O84*SUM($AC$16:$AE$16)/3,IF(AND($M$1=2011,Beregningsark!$AQ84="1999-2012"),'Resultat 2005-2012'!O84*SUM($AD$16:$AE$16)/2,IF(AND($M$1=2012,Beregningsark!$AQ84="1999-2012"),'Resultat 2005-2012'!O84*$AE$16,""))))))))))))))))</f>
        <v/>
      </c>
      <c r="P84" s="15" t="str">
        <f>IF('Resultat 2005-2012'!$R84="","",IF($M$1=2005,'Resultat 2005-2012'!P84,IF(AND($M$1=2006,Beregningsark!$AQ84="2005-2012"),'Resultat 2005-2012'!P84*SUM($Y$11:$AE$11)/7,IF(AND($M$1=2007,Beregningsark!$AQ84="2005-2012"),'Resultat 2005-2012'!P84*SUM($Z$11:$AE$11)/6,IF(AND($M$1=2008,Beregningsark!$AQ84="2005-2012"),'Resultat 2005-2012'!P84*SUM($AA$11:$AE$11)/5,IF(AND($M$1=2009,Beregningsark!$AQ84="2005-2012"),'Resultat 2005-2012'!P84*SUM($AB$11:$AE$11)/4,IF(AND($M$1=2010,Beregningsark!$AQ84="2005-2012"),'Resultat 2005-2012'!P84*SUM($AC$11:$AE$11)/3,IF(AND($M$1=2011,Beregningsark!$AQ84="2005-2012"),'Resultat 2005-2012'!P84*SUM($AD$11:$AE$11)/2,IF(AND($M$1=2012,Beregningsark!$AQ84="2005-2012"),'Resultat 2005-2012'!P84*$AE$11,IF(AND($M$1=2006,Beregningsark!$AQ84="1999-2012"),'Resultat 2005-2012'!P84*SUM($Y$16:$AE$16)/7,IF(AND($M$1=2007,Beregningsark!$AQ84="1999-2012"),'Resultat 2005-2012'!P84*SUM($Z$16:$AE$16)/6,IF(AND($M$1=2008,Beregningsark!$AQ84="1999-2012"),'Resultat 2005-2012'!P84*SUM($AA$16:$AE$16)/5,IF(AND($M$1=2009,Beregningsark!$AQ84="1999-2012"),'Resultat 2005-2012'!P84*SUM($AB$16:$AE$16)/4,IF(AND($M$1=2010,Beregningsark!$AQ84="1999-2012"),'Resultat 2005-2012'!P84*SUM($AC$16:$AE$16)/3,IF(AND($M$1=2011,Beregningsark!$AQ84="1999-2012"),'Resultat 2005-2012'!P84*SUM($AD$16:$AE$16)/2,IF(AND($M$1=2012,Beregningsark!$AQ84="1999-2012"),'Resultat 2005-2012'!P84*$AE$16,""))))))))))))))))</f>
        <v/>
      </c>
      <c r="Q84" s="15" t="str">
        <f t="shared" si="6"/>
        <v/>
      </c>
      <c r="R84" s="17" t="str">
        <f t="shared" si="7"/>
        <v/>
      </c>
    </row>
    <row r="85" spans="1:18" x14ac:dyDescent="0.25">
      <c r="A85" s="4" t="str">
        <f>IF(Inddata!A100="","",Inddata!A100)</f>
        <v/>
      </c>
      <c r="B85" s="4" t="str">
        <f>IF(Inddata!B100="","",Inddata!B100)</f>
        <v/>
      </c>
      <c r="C85" s="4" t="str">
        <f>IF(Inddata!C100="","",Inddata!C100)</f>
        <v/>
      </c>
      <c r="D85" s="4" t="str">
        <f>IF(Inddata!D100="","",Inddata!D100)</f>
        <v/>
      </c>
      <c r="E85" s="4" t="str">
        <f>IF(Inddata!E100="","",Inddata!E100)</f>
        <v/>
      </c>
      <c r="F85" s="4" t="str">
        <f>IF(Inddata!F100="","",Inddata!F100)</f>
        <v/>
      </c>
      <c r="G85" s="4">
        <f>IF(Inddata!G100="","",Inddata!G100)</f>
        <v>0</v>
      </c>
      <c r="H85" s="4" t="str">
        <f>IF(Inddata!H100&gt;0.5,Inddata!H100,"")</f>
        <v/>
      </c>
      <c r="I85" s="4" t="str">
        <f>IF(Inddata!I100="","",Inddata!I100)</f>
        <v/>
      </c>
      <c r="J85" s="15" t="str">
        <f>IF('Resultat 2005-2012'!$R85="","",IF($M$1=2005,'Resultat 2005-2012'!J85,IF(AND($M$1=2006,Beregningsark!$AQ85="2005-2012"),'Resultat 2005-2012'!J85*SUM($Y$7:$AE$7)/7,IF(AND($M$1=2007,Beregningsark!$AQ85="2005-2012"),'Resultat 2005-2012'!J85*SUM($Z$7:$AE$7)/6,IF(AND($M$1=2008,Beregningsark!$AQ85="2005-2012"),'Resultat 2005-2012'!J85*SUM($AA$7:$AE$7)/5,IF(AND($M$1=2009,Beregningsark!$AQ85="2005-2012"),'Resultat 2005-2012'!J85*SUM($AB$7:$AE$7)/4,IF(AND($M$1=2010,Beregningsark!$AQ85="2005-2012"),'Resultat 2005-2012'!J85*SUM($AC$7:$AE$7)/3,IF(AND($M$1=2011,Beregningsark!$AQ85="2005-2012"),'Resultat 2005-2012'!J85*SUM($AD$7:$AE$7)/2,IF(AND($M$1=2012,Beregningsark!$AQ85="2005-2012"),'Resultat 2005-2012'!J85*$AE$7,IF(AND($M$1=2006,Beregningsark!$AQ85="1999-2012"),'Resultat 2005-2012'!J85*SUM($Y$16:$AE$16)/7,IF(AND($M$1=2007,Beregningsark!$AQ85="1999-2012"),'Resultat 2005-2012'!J85*SUM($Z$16:$AE$16)/6,IF(AND($M$1=2008,Beregningsark!$AQ85="1999-2012"),'Resultat 2005-2012'!J85*SUM($AA$16:$AE$16)/5,IF(AND($M$1=2009,Beregningsark!$AQ85="1999-2012"),'Resultat 2005-2012'!J85*SUM($AB$16:$AE$16)/4,IF(AND($M$1=2010,Beregningsark!$AQ85="1999-2012"),'Resultat 2005-2012'!J85*SUM($AC$16:$AE$16)/3,IF(AND($M$1=2011,Beregningsark!$AQ85="1999-2012"),'Resultat 2005-2012'!J85*SUM($AD$16:$AE$16)/2,IF(AND($M$1=2012,Beregningsark!$AQ85="1999-2012"),'Resultat 2005-2012'!J85*$AE$16,""))))))))))))))))</f>
        <v/>
      </c>
      <c r="K85" s="15" t="str">
        <f>IF('Resultat 2005-2012'!$R85="","",IF($M$1=2005,'Resultat 2005-2012'!K85,IF(AND($M$1=2006,Beregningsark!$AQ85="2005-2012"),'Resultat 2005-2012'!K85*SUM($Y$8:$AE$8)/7,IF(AND($M$1=2007,Beregningsark!$AQ85="2005-2012"),'Resultat 2005-2012'!K85*SUM($Z$8:$AE$8)/6,IF(AND($M$1=2008,Beregningsark!$AQ85="2005-2012"),'Resultat 2005-2012'!K85*SUM($AA$8:$AE$8)/5,IF(AND($M$1=2009,Beregningsark!$AQ85="2005-2012"),'Resultat 2005-2012'!K85*SUM($AB$8:$AE$8)/4,IF(AND($M$1=2010,Beregningsark!$AQ85="2005-2012"),'Resultat 2005-2012'!K85*SUM($AC$8:$AE$8)/3,IF(AND($M$1=2011,Beregningsark!$AQ85="2005-2012"),'Resultat 2005-2012'!K85*SUM($AD$8:$AE$8)/2,IF(AND($M$1=2012,Beregningsark!$AQ85="2005-2012"),'Resultat 2005-2012'!K85*$AE$8,IF(AND($M$1=2006,Beregningsark!$AQ85="1999-2012"),'Resultat 2005-2012'!K85*SUM($Y$17:$AE$17)/7,IF(AND($M$1=2007,Beregningsark!$AQ85="1999-2012"),'Resultat 2005-2012'!K85*SUM($Z$17:$AE$17)/6,IF(AND($M$1=2008,Beregningsark!$AQ85="1999-2012"),'Resultat 2005-2012'!K85*SUM($AA$17:$AE$17)/5,IF(AND($M$1=2009,Beregningsark!$AQ85="1999-2012"),'Resultat 2005-2012'!K85*SUM($AB$17:$AE$17)/4,IF(AND($M$1=2010,Beregningsark!$AQ85="1999-2012"),'Resultat 2005-2012'!K85*SUM($AC$17:$AE$17)/3,IF(AND($M$1=2011,Beregningsark!$AQ85="1999-2012"),'Resultat 2005-2012'!K85*SUM($AD$17:$AE$17)/2,IF(AND($M$1=2012,Beregningsark!$AQ85="1999-2012"),'Resultat 2005-2012'!K85*$AE$17,""))))))))))))))))</f>
        <v/>
      </c>
      <c r="L85" s="15" t="str">
        <f>IF('Resultat 2005-2012'!$R85="","",IF($M$1=2005,'Resultat 2005-2012'!L85,IF(AND($M$1=2006,Beregningsark!$AQ85="2005-2012"),'Resultat 2005-2012'!L85*SUM($Y$9:$AE$9)/7,IF(AND($M$1=2007,Beregningsark!$AQ85="2005-2012"),'Resultat 2005-2012'!L85*SUM($Z$9:$AE$9)/6,IF(AND($M$1=2008,Beregningsark!$AQ85="2005-2012"),'Resultat 2005-2012'!L85*SUM($AA$9:$AE$9)/5,IF(AND($M$1=2009,Beregningsark!$AQ85="2005-2012"),'Resultat 2005-2012'!L85*SUM($AB$9:$AE$9)/4,IF(AND($M$1=2010,Beregningsark!$AQ85="2005-2012"),'Resultat 2005-2012'!L85*SUM($AC$9:$AE$9)/3,IF(AND($M$1=2011,Beregningsark!$AQ85="2005-2012"),'Resultat 2005-2012'!L85*SUM($AD$9:$AE$9)/2,IF(AND($M$1=2012,Beregningsark!$AQ85="2005-2012"),'Resultat 2005-2012'!L85*$AE$9,IF(AND($M$1=2006,Beregningsark!$AQ85="1999-2012"),'Resultat 2005-2012'!L85*SUM($Y$18:$AE$18)/7,IF(AND($M$1=2007,Beregningsark!$AQ85="1999-2012"),'Resultat 2005-2012'!L85*SUM($Z$18:$AE$18)/6,IF(AND($M$1=2008,Beregningsark!$AQ85="1999-2012"),'Resultat 2005-2012'!L85*SUM($AA$18:$AE$18)/5,IF(AND($M$1=2009,Beregningsark!$AQ85="1999-2012"),'Resultat 2005-2012'!L85*SUM($AB$18:$AE$18)/4,IF(AND($M$1=2010,Beregningsark!$AQ85="1999-2012"),'Resultat 2005-2012'!L85*SUM($AC$18:$AE$18)/3,IF(AND($M$1=2011,Beregningsark!$AQ85="1999-2012"),'Resultat 2005-2012'!L85*SUM($AD$18:$AE$18)/2,IF(AND($M$1=2012,Beregningsark!$AQ85="1999-2012"),'Resultat 2005-2012'!L85*$AE$18,""))))))))))))))))</f>
        <v/>
      </c>
      <c r="M85" s="15" t="str">
        <f t="shared" si="5"/>
        <v/>
      </c>
      <c r="N85" s="15" t="str">
        <f>IF('Resultat 2005-2012'!$R85="","",IF($M$1=2005,'Resultat 2005-2012'!N85,IF(AND($M$1=2006,Beregningsark!$AQ85="2005-2012"),'Resultat 2005-2012'!N85*SUM($Y$10:$AE$10)/7,IF(AND($M$1=2007,Beregningsark!$AQ85="2005-2012"),'Resultat 2005-2012'!N85*SUM($Z$10:$AE$10)/6,IF(AND($M$1=2008,Beregningsark!$AQ85="2005-2012"),'Resultat 2005-2012'!N85*SUM($AA$10:$AE$10)/5,IF(AND($M$1=2009,Beregningsark!$AQ85="2005-2012"),'Resultat 2005-2012'!N85*SUM($AB$10:$AE$10)/4,IF(AND($M$1=2010,Beregningsark!$AQ85="2005-2012"),'Resultat 2005-2012'!N85*SUM($AC$10:$AE$10)/3,IF(AND($M$1=2011,Beregningsark!$AQ85="2005-2012"),'Resultat 2005-2012'!N85*SUM($AD$10:$AE$10)/2,IF(AND($M$1=2012,Beregningsark!$AQ85="2005-2012"),'Resultat 2005-2012'!N85*$AE$10,IF(AND($M$1=2006,Beregningsark!$AQ85="1999-2012"),'Resultat 2005-2012'!N85*SUM($Y$16:$AE$16)/7,IF(AND($M$1=2007,Beregningsark!$AQ85="1999-2012"),'Resultat 2005-2012'!N85*SUM($Z$16:$AE$16)/6,IF(AND($M$1=2008,Beregningsark!$AQ85="1999-2012"),'Resultat 2005-2012'!N85*SUM($AA$16:$AE$16)/5,IF(AND($M$1=2009,Beregningsark!$AQ85="1999-2012"),'Resultat 2005-2012'!N85*SUM($AB$16:$AE$16)/4,IF(AND($M$1=2010,Beregningsark!$AQ85="1999-2012"),'Resultat 2005-2012'!N85*SUM($AC$16:$AE$16)/3,IF(AND($M$1=2011,Beregningsark!$AQ85="1999-2012"),'Resultat 2005-2012'!N85*SUM($AD$16:$AE$16)/2,IF(AND($M$1=2012,Beregningsark!$AQ85="1999-2012"),'Resultat 2005-2012'!N85*$AE$16,""))))))))))))))))</f>
        <v/>
      </c>
      <c r="O85" s="15" t="str">
        <f>IF('Resultat 2005-2012'!$R85="","",IF($M$1=2005,'Resultat 2005-2012'!O85,IF(AND($M$1=2006,Beregningsark!$AQ85="2005-2012"),'Resultat 2005-2012'!O85*SUM($Y$10:$AE$10)/7,IF(AND($M$1=2007,Beregningsark!$AQ85="2005-2012"),'Resultat 2005-2012'!O85*SUM($Z$10:$AE$10)/6,IF(AND($M$1=2008,Beregningsark!$AQ85="2005-2012"),'Resultat 2005-2012'!O85*SUM($AA$10:$AE$10)/5,IF(AND($M$1=2009,Beregningsark!$AQ85="2005-2012"),'Resultat 2005-2012'!O85*SUM($AB$10:$AE$10)/4,IF(AND($M$1=2010,Beregningsark!$AQ85="2005-2012"),'Resultat 2005-2012'!O85*SUM($AC$10:$AE$10)/3,IF(AND($M$1=2011,Beregningsark!$AQ85="2005-2012"),'Resultat 2005-2012'!O85*SUM($AD$10:$AE$10)/2,IF(AND($M$1=2012,Beregningsark!$AQ85="2005-2012"),'Resultat 2005-2012'!O85*$AE$10,IF(AND($M$1=2006,Beregningsark!$AQ85="1999-2012"),'Resultat 2005-2012'!O85*SUM($Y$16:$AE$16)/7,IF(AND($M$1=2007,Beregningsark!$AQ85="1999-2012"),'Resultat 2005-2012'!O85*SUM($Z$16:$AE$16)/6,IF(AND($M$1=2008,Beregningsark!$AQ85="1999-2012"),'Resultat 2005-2012'!O85*SUM($AA$16:$AE$16)/5,IF(AND($M$1=2009,Beregningsark!$AQ85="1999-2012"),'Resultat 2005-2012'!O85*SUM($AB$16:$AE$16)/4,IF(AND($M$1=2010,Beregningsark!$AQ85="1999-2012"),'Resultat 2005-2012'!O85*SUM($AC$16:$AE$16)/3,IF(AND($M$1=2011,Beregningsark!$AQ85="1999-2012"),'Resultat 2005-2012'!O85*SUM($AD$16:$AE$16)/2,IF(AND($M$1=2012,Beregningsark!$AQ85="1999-2012"),'Resultat 2005-2012'!O85*$AE$16,""))))))))))))))))</f>
        <v/>
      </c>
      <c r="P85" s="15" t="str">
        <f>IF('Resultat 2005-2012'!$R85="","",IF($M$1=2005,'Resultat 2005-2012'!P85,IF(AND($M$1=2006,Beregningsark!$AQ85="2005-2012"),'Resultat 2005-2012'!P85*SUM($Y$11:$AE$11)/7,IF(AND($M$1=2007,Beregningsark!$AQ85="2005-2012"),'Resultat 2005-2012'!P85*SUM($Z$11:$AE$11)/6,IF(AND($M$1=2008,Beregningsark!$AQ85="2005-2012"),'Resultat 2005-2012'!P85*SUM($AA$11:$AE$11)/5,IF(AND($M$1=2009,Beregningsark!$AQ85="2005-2012"),'Resultat 2005-2012'!P85*SUM($AB$11:$AE$11)/4,IF(AND($M$1=2010,Beregningsark!$AQ85="2005-2012"),'Resultat 2005-2012'!P85*SUM($AC$11:$AE$11)/3,IF(AND($M$1=2011,Beregningsark!$AQ85="2005-2012"),'Resultat 2005-2012'!P85*SUM($AD$11:$AE$11)/2,IF(AND($M$1=2012,Beregningsark!$AQ85="2005-2012"),'Resultat 2005-2012'!P85*$AE$11,IF(AND($M$1=2006,Beregningsark!$AQ85="1999-2012"),'Resultat 2005-2012'!P85*SUM($Y$16:$AE$16)/7,IF(AND($M$1=2007,Beregningsark!$AQ85="1999-2012"),'Resultat 2005-2012'!P85*SUM($Z$16:$AE$16)/6,IF(AND($M$1=2008,Beregningsark!$AQ85="1999-2012"),'Resultat 2005-2012'!P85*SUM($AA$16:$AE$16)/5,IF(AND($M$1=2009,Beregningsark!$AQ85="1999-2012"),'Resultat 2005-2012'!P85*SUM($AB$16:$AE$16)/4,IF(AND($M$1=2010,Beregningsark!$AQ85="1999-2012"),'Resultat 2005-2012'!P85*SUM($AC$16:$AE$16)/3,IF(AND($M$1=2011,Beregningsark!$AQ85="1999-2012"),'Resultat 2005-2012'!P85*SUM($AD$16:$AE$16)/2,IF(AND($M$1=2012,Beregningsark!$AQ85="1999-2012"),'Resultat 2005-2012'!P85*$AE$16,""))))))))))))))))</f>
        <v/>
      </c>
      <c r="Q85" s="15" t="str">
        <f t="shared" si="6"/>
        <v/>
      </c>
      <c r="R85" s="17" t="str">
        <f t="shared" si="7"/>
        <v/>
      </c>
    </row>
    <row r="86" spans="1:18" x14ac:dyDescent="0.25">
      <c r="A86" s="4" t="str">
        <f>IF(Inddata!A101="","",Inddata!A101)</f>
        <v/>
      </c>
      <c r="B86" s="4" t="str">
        <f>IF(Inddata!B101="","",Inddata!B101)</f>
        <v/>
      </c>
      <c r="C86" s="4" t="str">
        <f>IF(Inddata!C101="","",Inddata!C101)</f>
        <v/>
      </c>
      <c r="D86" s="4" t="str">
        <f>IF(Inddata!D101="","",Inddata!D101)</f>
        <v/>
      </c>
      <c r="E86" s="4" t="str">
        <f>IF(Inddata!E101="","",Inddata!E101)</f>
        <v/>
      </c>
      <c r="F86" s="4" t="str">
        <f>IF(Inddata!F101="","",Inddata!F101)</f>
        <v/>
      </c>
      <c r="G86" s="4">
        <f>IF(Inddata!G101="","",Inddata!G101)</f>
        <v>0</v>
      </c>
      <c r="H86" s="4" t="str">
        <f>IF(Inddata!H101&gt;0.5,Inddata!H101,"")</f>
        <v/>
      </c>
      <c r="I86" s="4" t="str">
        <f>IF(Inddata!I101="","",Inddata!I101)</f>
        <v/>
      </c>
      <c r="J86" s="15" t="str">
        <f>IF('Resultat 2005-2012'!$R86="","",IF($M$1=2005,'Resultat 2005-2012'!J86,IF(AND($M$1=2006,Beregningsark!$AQ86="2005-2012"),'Resultat 2005-2012'!J86*SUM($Y$7:$AE$7)/7,IF(AND($M$1=2007,Beregningsark!$AQ86="2005-2012"),'Resultat 2005-2012'!J86*SUM($Z$7:$AE$7)/6,IF(AND($M$1=2008,Beregningsark!$AQ86="2005-2012"),'Resultat 2005-2012'!J86*SUM($AA$7:$AE$7)/5,IF(AND($M$1=2009,Beregningsark!$AQ86="2005-2012"),'Resultat 2005-2012'!J86*SUM($AB$7:$AE$7)/4,IF(AND($M$1=2010,Beregningsark!$AQ86="2005-2012"),'Resultat 2005-2012'!J86*SUM($AC$7:$AE$7)/3,IF(AND($M$1=2011,Beregningsark!$AQ86="2005-2012"),'Resultat 2005-2012'!J86*SUM($AD$7:$AE$7)/2,IF(AND($M$1=2012,Beregningsark!$AQ86="2005-2012"),'Resultat 2005-2012'!J86*$AE$7,IF(AND($M$1=2006,Beregningsark!$AQ86="1999-2012"),'Resultat 2005-2012'!J86*SUM($Y$16:$AE$16)/7,IF(AND($M$1=2007,Beregningsark!$AQ86="1999-2012"),'Resultat 2005-2012'!J86*SUM($Z$16:$AE$16)/6,IF(AND($M$1=2008,Beregningsark!$AQ86="1999-2012"),'Resultat 2005-2012'!J86*SUM($AA$16:$AE$16)/5,IF(AND($M$1=2009,Beregningsark!$AQ86="1999-2012"),'Resultat 2005-2012'!J86*SUM($AB$16:$AE$16)/4,IF(AND($M$1=2010,Beregningsark!$AQ86="1999-2012"),'Resultat 2005-2012'!J86*SUM($AC$16:$AE$16)/3,IF(AND($M$1=2011,Beregningsark!$AQ86="1999-2012"),'Resultat 2005-2012'!J86*SUM($AD$16:$AE$16)/2,IF(AND($M$1=2012,Beregningsark!$AQ86="1999-2012"),'Resultat 2005-2012'!J86*$AE$16,""))))))))))))))))</f>
        <v/>
      </c>
      <c r="K86" s="15" t="str">
        <f>IF('Resultat 2005-2012'!$R86="","",IF($M$1=2005,'Resultat 2005-2012'!K86,IF(AND($M$1=2006,Beregningsark!$AQ86="2005-2012"),'Resultat 2005-2012'!K86*SUM($Y$8:$AE$8)/7,IF(AND($M$1=2007,Beregningsark!$AQ86="2005-2012"),'Resultat 2005-2012'!K86*SUM($Z$8:$AE$8)/6,IF(AND($M$1=2008,Beregningsark!$AQ86="2005-2012"),'Resultat 2005-2012'!K86*SUM($AA$8:$AE$8)/5,IF(AND($M$1=2009,Beregningsark!$AQ86="2005-2012"),'Resultat 2005-2012'!K86*SUM($AB$8:$AE$8)/4,IF(AND($M$1=2010,Beregningsark!$AQ86="2005-2012"),'Resultat 2005-2012'!K86*SUM($AC$8:$AE$8)/3,IF(AND($M$1=2011,Beregningsark!$AQ86="2005-2012"),'Resultat 2005-2012'!K86*SUM($AD$8:$AE$8)/2,IF(AND($M$1=2012,Beregningsark!$AQ86="2005-2012"),'Resultat 2005-2012'!K86*$AE$8,IF(AND($M$1=2006,Beregningsark!$AQ86="1999-2012"),'Resultat 2005-2012'!K86*SUM($Y$17:$AE$17)/7,IF(AND($M$1=2007,Beregningsark!$AQ86="1999-2012"),'Resultat 2005-2012'!K86*SUM($Z$17:$AE$17)/6,IF(AND($M$1=2008,Beregningsark!$AQ86="1999-2012"),'Resultat 2005-2012'!K86*SUM($AA$17:$AE$17)/5,IF(AND($M$1=2009,Beregningsark!$AQ86="1999-2012"),'Resultat 2005-2012'!K86*SUM($AB$17:$AE$17)/4,IF(AND($M$1=2010,Beregningsark!$AQ86="1999-2012"),'Resultat 2005-2012'!K86*SUM($AC$17:$AE$17)/3,IF(AND($M$1=2011,Beregningsark!$AQ86="1999-2012"),'Resultat 2005-2012'!K86*SUM($AD$17:$AE$17)/2,IF(AND($M$1=2012,Beregningsark!$AQ86="1999-2012"),'Resultat 2005-2012'!K86*$AE$17,""))))))))))))))))</f>
        <v/>
      </c>
      <c r="L86" s="15" t="str">
        <f>IF('Resultat 2005-2012'!$R86="","",IF($M$1=2005,'Resultat 2005-2012'!L86,IF(AND($M$1=2006,Beregningsark!$AQ86="2005-2012"),'Resultat 2005-2012'!L86*SUM($Y$9:$AE$9)/7,IF(AND($M$1=2007,Beregningsark!$AQ86="2005-2012"),'Resultat 2005-2012'!L86*SUM($Z$9:$AE$9)/6,IF(AND($M$1=2008,Beregningsark!$AQ86="2005-2012"),'Resultat 2005-2012'!L86*SUM($AA$9:$AE$9)/5,IF(AND($M$1=2009,Beregningsark!$AQ86="2005-2012"),'Resultat 2005-2012'!L86*SUM($AB$9:$AE$9)/4,IF(AND($M$1=2010,Beregningsark!$AQ86="2005-2012"),'Resultat 2005-2012'!L86*SUM($AC$9:$AE$9)/3,IF(AND($M$1=2011,Beregningsark!$AQ86="2005-2012"),'Resultat 2005-2012'!L86*SUM($AD$9:$AE$9)/2,IF(AND($M$1=2012,Beregningsark!$AQ86="2005-2012"),'Resultat 2005-2012'!L86*$AE$9,IF(AND($M$1=2006,Beregningsark!$AQ86="1999-2012"),'Resultat 2005-2012'!L86*SUM($Y$18:$AE$18)/7,IF(AND($M$1=2007,Beregningsark!$AQ86="1999-2012"),'Resultat 2005-2012'!L86*SUM($Z$18:$AE$18)/6,IF(AND($M$1=2008,Beregningsark!$AQ86="1999-2012"),'Resultat 2005-2012'!L86*SUM($AA$18:$AE$18)/5,IF(AND($M$1=2009,Beregningsark!$AQ86="1999-2012"),'Resultat 2005-2012'!L86*SUM($AB$18:$AE$18)/4,IF(AND($M$1=2010,Beregningsark!$AQ86="1999-2012"),'Resultat 2005-2012'!L86*SUM($AC$18:$AE$18)/3,IF(AND($M$1=2011,Beregningsark!$AQ86="1999-2012"),'Resultat 2005-2012'!L86*SUM($AD$18:$AE$18)/2,IF(AND($M$1=2012,Beregningsark!$AQ86="1999-2012"),'Resultat 2005-2012'!L86*$AE$18,""))))))))))))))))</f>
        <v/>
      </c>
      <c r="M86" s="15" t="str">
        <f t="shared" si="5"/>
        <v/>
      </c>
      <c r="N86" s="15" t="str">
        <f>IF('Resultat 2005-2012'!$R86="","",IF($M$1=2005,'Resultat 2005-2012'!N86,IF(AND($M$1=2006,Beregningsark!$AQ86="2005-2012"),'Resultat 2005-2012'!N86*SUM($Y$10:$AE$10)/7,IF(AND($M$1=2007,Beregningsark!$AQ86="2005-2012"),'Resultat 2005-2012'!N86*SUM($Z$10:$AE$10)/6,IF(AND($M$1=2008,Beregningsark!$AQ86="2005-2012"),'Resultat 2005-2012'!N86*SUM($AA$10:$AE$10)/5,IF(AND($M$1=2009,Beregningsark!$AQ86="2005-2012"),'Resultat 2005-2012'!N86*SUM($AB$10:$AE$10)/4,IF(AND($M$1=2010,Beregningsark!$AQ86="2005-2012"),'Resultat 2005-2012'!N86*SUM($AC$10:$AE$10)/3,IF(AND($M$1=2011,Beregningsark!$AQ86="2005-2012"),'Resultat 2005-2012'!N86*SUM($AD$10:$AE$10)/2,IF(AND($M$1=2012,Beregningsark!$AQ86="2005-2012"),'Resultat 2005-2012'!N86*$AE$10,IF(AND($M$1=2006,Beregningsark!$AQ86="1999-2012"),'Resultat 2005-2012'!N86*SUM($Y$16:$AE$16)/7,IF(AND($M$1=2007,Beregningsark!$AQ86="1999-2012"),'Resultat 2005-2012'!N86*SUM($Z$16:$AE$16)/6,IF(AND($M$1=2008,Beregningsark!$AQ86="1999-2012"),'Resultat 2005-2012'!N86*SUM($AA$16:$AE$16)/5,IF(AND($M$1=2009,Beregningsark!$AQ86="1999-2012"),'Resultat 2005-2012'!N86*SUM($AB$16:$AE$16)/4,IF(AND($M$1=2010,Beregningsark!$AQ86="1999-2012"),'Resultat 2005-2012'!N86*SUM($AC$16:$AE$16)/3,IF(AND($M$1=2011,Beregningsark!$AQ86="1999-2012"),'Resultat 2005-2012'!N86*SUM($AD$16:$AE$16)/2,IF(AND($M$1=2012,Beregningsark!$AQ86="1999-2012"),'Resultat 2005-2012'!N86*$AE$16,""))))))))))))))))</f>
        <v/>
      </c>
      <c r="O86" s="15" t="str">
        <f>IF('Resultat 2005-2012'!$R86="","",IF($M$1=2005,'Resultat 2005-2012'!O86,IF(AND($M$1=2006,Beregningsark!$AQ86="2005-2012"),'Resultat 2005-2012'!O86*SUM($Y$10:$AE$10)/7,IF(AND($M$1=2007,Beregningsark!$AQ86="2005-2012"),'Resultat 2005-2012'!O86*SUM($Z$10:$AE$10)/6,IF(AND($M$1=2008,Beregningsark!$AQ86="2005-2012"),'Resultat 2005-2012'!O86*SUM($AA$10:$AE$10)/5,IF(AND($M$1=2009,Beregningsark!$AQ86="2005-2012"),'Resultat 2005-2012'!O86*SUM($AB$10:$AE$10)/4,IF(AND($M$1=2010,Beregningsark!$AQ86="2005-2012"),'Resultat 2005-2012'!O86*SUM($AC$10:$AE$10)/3,IF(AND($M$1=2011,Beregningsark!$AQ86="2005-2012"),'Resultat 2005-2012'!O86*SUM($AD$10:$AE$10)/2,IF(AND($M$1=2012,Beregningsark!$AQ86="2005-2012"),'Resultat 2005-2012'!O86*$AE$10,IF(AND($M$1=2006,Beregningsark!$AQ86="1999-2012"),'Resultat 2005-2012'!O86*SUM($Y$16:$AE$16)/7,IF(AND($M$1=2007,Beregningsark!$AQ86="1999-2012"),'Resultat 2005-2012'!O86*SUM($Z$16:$AE$16)/6,IF(AND($M$1=2008,Beregningsark!$AQ86="1999-2012"),'Resultat 2005-2012'!O86*SUM($AA$16:$AE$16)/5,IF(AND($M$1=2009,Beregningsark!$AQ86="1999-2012"),'Resultat 2005-2012'!O86*SUM($AB$16:$AE$16)/4,IF(AND($M$1=2010,Beregningsark!$AQ86="1999-2012"),'Resultat 2005-2012'!O86*SUM($AC$16:$AE$16)/3,IF(AND($M$1=2011,Beregningsark!$AQ86="1999-2012"),'Resultat 2005-2012'!O86*SUM($AD$16:$AE$16)/2,IF(AND($M$1=2012,Beregningsark!$AQ86="1999-2012"),'Resultat 2005-2012'!O86*$AE$16,""))))))))))))))))</f>
        <v/>
      </c>
      <c r="P86" s="15" t="str">
        <f>IF('Resultat 2005-2012'!$R86="","",IF($M$1=2005,'Resultat 2005-2012'!P86,IF(AND($M$1=2006,Beregningsark!$AQ86="2005-2012"),'Resultat 2005-2012'!P86*SUM($Y$11:$AE$11)/7,IF(AND($M$1=2007,Beregningsark!$AQ86="2005-2012"),'Resultat 2005-2012'!P86*SUM($Z$11:$AE$11)/6,IF(AND($M$1=2008,Beregningsark!$AQ86="2005-2012"),'Resultat 2005-2012'!P86*SUM($AA$11:$AE$11)/5,IF(AND($M$1=2009,Beregningsark!$AQ86="2005-2012"),'Resultat 2005-2012'!P86*SUM($AB$11:$AE$11)/4,IF(AND($M$1=2010,Beregningsark!$AQ86="2005-2012"),'Resultat 2005-2012'!P86*SUM($AC$11:$AE$11)/3,IF(AND($M$1=2011,Beregningsark!$AQ86="2005-2012"),'Resultat 2005-2012'!P86*SUM($AD$11:$AE$11)/2,IF(AND($M$1=2012,Beregningsark!$AQ86="2005-2012"),'Resultat 2005-2012'!P86*$AE$11,IF(AND($M$1=2006,Beregningsark!$AQ86="1999-2012"),'Resultat 2005-2012'!P86*SUM($Y$16:$AE$16)/7,IF(AND($M$1=2007,Beregningsark!$AQ86="1999-2012"),'Resultat 2005-2012'!P86*SUM($Z$16:$AE$16)/6,IF(AND($M$1=2008,Beregningsark!$AQ86="1999-2012"),'Resultat 2005-2012'!P86*SUM($AA$16:$AE$16)/5,IF(AND($M$1=2009,Beregningsark!$AQ86="1999-2012"),'Resultat 2005-2012'!P86*SUM($AB$16:$AE$16)/4,IF(AND($M$1=2010,Beregningsark!$AQ86="1999-2012"),'Resultat 2005-2012'!P86*SUM($AC$16:$AE$16)/3,IF(AND($M$1=2011,Beregningsark!$AQ86="1999-2012"),'Resultat 2005-2012'!P86*SUM($AD$16:$AE$16)/2,IF(AND($M$1=2012,Beregningsark!$AQ86="1999-2012"),'Resultat 2005-2012'!P86*$AE$16,""))))))))))))))))</f>
        <v/>
      </c>
      <c r="Q86" s="15" t="str">
        <f t="shared" si="6"/>
        <v/>
      </c>
      <c r="R86" s="17" t="str">
        <f t="shared" si="7"/>
        <v/>
      </c>
    </row>
    <row r="87" spans="1:18" x14ac:dyDescent="0.25">
      <c r="A87" s="4" t="str">
        <f>IF(Inddata!A102="","",Inddata!A102)</f>
        <v/>
      </c>
      <c r="B87" s="4" t="str">
        <f>IF(Inddata!B102="","",Inddata!B102)</f>
        <v/>
      </c>
      <c r="C87" s="4" t="str">
        <f>IF(Inddata!C102="","",Inddata!C102)</f>
        <v/>
      </c>
      <c r="D87" s="4" t="str">
        <f>IF(Inddata!D102="","",Inddata!D102)</f>
        <v/>
      </c>
      <c r="E87" s="4" t="str">
        <f>IF(Inddata!E102="","",Inddata!E102)</f>
        <v/>
      </c>
      <c r="F87" s="4" t="str">
        <f>IF(Inddata!F102="","",Inddata!F102)</f>
        <v/>
      </c>
      <c r="G87" s="4">
        <f>IF(Inddata!G102="","",Inddata!G102)</f>
        <v>0</v>
      </c>
      <c r="H87" s="4" t="str">
        <f>IF(Inddata!H102&gt;0.5,Inddata!H102,"")</f>
        <v/>
      </c>
      <c r="I87" s="4" t="str">
        <f>IF(Inddata!I102="","",Inddata!I102)</f>
        <v/>
      </c>
      <c r="J87" s="15" t="str">
        <f>IF('Resultat 2005-2012'!$R87="","",IF($M$1=2005,'Resultat 2005-2012'!J87,IF(AND($M$1=2006,Beregningsark!$AQ87="2005-2012"),'Resultat 2005-2012'!J87*SUM($Y$7:$AE$7)/7,IF(AND($M$1=2007,Beregningsark!$AQ87="2005-2012"),'Resultat 2005-2012'!J87*SUM($Z$7:$AE$7)/6,IF(AND($M$1=2008,Beregningsark!$AQ87="2005-2012"),'Resultat 2005-2012'!J87*SUM($AA$7:$AE$7)/5,IF(AND($M$1=2009,Beregningsark!$AQ87="2005-2012"),'Resultat 2005-2012'!J87*SUM($AB$7:$AE$7)/4,IF(AND($M$1=2010,Beregningsark!$AQ87="2005-2012"),'Resultat 2005-2012'!J87*SUM($AC$7:$AE$7)/3,IF(AND($M$1=2011,Beregningsark!$AQ87="2005-2012"),'Resultat 2005-2012'!J87*SUM($AD$7:$AE$7)/2,IF(AND($M$1=2012,Beregningsark!$AQ87="2005-2012"),'Resultat 2005-2012'!J87*$AE$7,IF(AND($M$1=2006,Beregningsark!$AQ87="1999-2012"),'Resultat 2005-2012'!J87*SUM($Y$16:$AE$16)/7,IF(AND($M$1=2007,Beregningsark!$AQ87="1999-2012"),'Resultat 2005-2012'!J87*SUM($Z$16:$AE$16)/6,IF(AND($M$1=2008,Beregningsark!$AQ87="1999-2012"),'Resultat 2005-2012'!J87*SUM($AA$16:$AE$16)/5,IF(AND($M$1=2009,Beregningsark!$AQ87="1999-2012"),'Resultat 2005-2012'!J87*SUM($AB$16:$AE$16)/4,IF(AND($M$1=2010,Beregningsark!$AQ87="1999-2012"),'Resultat 2005-2012'!J87*SUM($AC$16:$AE$16)/3,IF(AND($M$1=2011,Beregningsark!$AQ87="1999-2012"),'Resultat 2005-2012'!J87*SUM($AD$16:$AE$16)/2,IF(AND($M$1=2012,Beregningsark!$AQ87="1999-2012"),'Resultat 2005-2012'!J87*$AE$16,""))))))))))))))))</f>
        <v/>
      </c>
      <c r="K87" s="15" t="str">
        <f>IF('Resultat 2005-2012'!$R87="","",IF($M$1=2005,'Resultat 2005-2012'!K87,IF(AND($M$1=2006,Beregningsark!$AQ87="2005-2012"),'Resultat 2005-2012'!K87*SUM($Y$8:$AE$8)/7,IF(AND($M$1=2007,Beregningsark!$AQ87="2005-2012"),'Resultat 2005-2012'!K87*SUM($Z$8:$AE$8)/6,IF(AND($M$1=2008,Beregningsark!$AQ87="2005-2012"),'Resultat 2005-2012'!K87*SUM($AA$8:$AE$8)/5,IF(AND($M$1=2009,Beregningsark!$AQ87="2005-2012"),'Resultat 2005-2012'!K87*SUM($AB$8:$AE$8)/4,IF(AND($M$1=2010,Beregningsark!$AQ87="2005-2012"),'Resultat 2005-2012'!K87*SUM($AC$8:$AE$8)/3,IF(AND($M$1=2011,Beregningsark!$AQ87="2005-2012"),'Resultat 2005-2012'!K87*SUM($AD$8:$AE$8)/2,IF(AND($M$1=2012,Beregningsark!$AQ87="2005-2012"),'Resultat 2005-2012'!K87*$AE$8,IF(AND($M$1=2006,Beregningsark!$AQ87="1999-2012"),'Resultat 2005-2012'!K87*SUM($Y$17:$AE$17)/7,IF(AND($M$1=2007,Beregningsark!$AQ87="1999-2012"),'Resultat 2005-2012'!K87*SUM($Z$17:$AE$17)/6,IF(AND($M$1=2008,Beregningsark!$AQ87="1999-2012"),'Resultat 2005-2012'!K87*SUM($AA$17:$AE$17)/5,IF(AND($M$1=2009,Beregningsark!$AQ87="1999-2012"),'Resultat 2005-2012'!K87*SUM($AB$17:$AE$17)/4,IF(AND($M$1=2010,Beregningsark!$AQ87="1999-2012"),'Resultat 2005-2012'!K87*SUM($AC$17:$AE$17)/3,IF(AND($M$1=2011,Beregningsark!$AQ87="1999-2012"),'Resultat 2005-2012'!K87*SUM($AD$17:$AE$17)/2,IF(AND($M$1=2012,Beregningsark!$AQ87="1999-2012"),'Resultat 2005-2012'!K87*$AE$17,""))))))))))))))))</f>
        <v/>
      </c>
      <c r="L87" s="15" t="str">
        <f>IF('Resultat 2005-2012'!$R87="","",IF($M$1=2005,'Resultat 2005-2012'!L87,IF(AND($M$1=2006,Beregningsark!$AQ87="2005-2012"),'Resultat 2005-2012'!L87*SUM($Y$9:$AE$9)/7,IF(AND($M$1=2007,Beregningsark!$AQ87="2005-2012"),'Resultat 2005-2012'!L87*SUM($Z$9:$AE$9)/6,IF(AND($M$1=2008,Beregningsark!$AQ87="2005-2012"),'Resultat 2005-2012'!L87*SUM($AA$9:$AE$9)/5,IF(AND($M$1=2009,Beregningsark!$AQ87="2005-2012"),'Resultat 2005-2012'!L87*SUM($AB$9:$AE$9)/4,IF(AND($M$1=2010,Beregningsark!$AQ87="2005-2012"),'Resultat 2005-2012'!L87*SUM($AC$9:$AE$9)/3,IF(AND($M$1=2011,Beregningsark!$AQ87="2005-2012"),'Resultat 2005-2012'!L87*SUM($AD$9:$AE$9)/2,IF(AND($M$1=2012,Beregningsark!$AQ87="2005-2012"),'Resultat 2005-2012'!L87*$AE$9,IF(AND($M$1=2006,Beregningsark!$AQ87="1999-2012"),'Resultat 2005-2012'!L87*SUM($Y$18:$AE$18)/7,IF(AND($M$1=2007,Beregningsark!$AQ87="1999-2012"),'Resultat 2005-2012'!L87*SUM($Z$18:$AE$18)/6,IF(AND($M$1=2008,Beregningsark!$AQ87="1999-2012"),'Resultat 2005-2012'!L87*SUM($AA$18:$AE$18)/5,IF(AND($M$1=2009,Beregningsark!$AQ87="1999-2012"),'Resultat 2005-2012'!L87*SUM($AB$18:$AE$18)/4,IF(AND($M$1=2010,Beregningsark!$AQ87="1999-2012"),'Resultat 2005-2012'!L87*SUM($AC$18:$AE$18)/3,IF(AND($M$1=2011,Beregningsark!$AQ87="1999-2012"),'Resultat 2005-2012'!L87*SUM($AD$18:$AE$18)/2,IF(AND($M$1=2012,Beregningsark!$AQ87="1999-2012"),'Resultat 2005-2012'!L87*$AE$18,""))))))))))))))))</f>
        <v/>
      </c>
      <c r="M87" s="15" t="str">
        <f t="shared" si="5"/>
        <v/>
      </c>
      <c r="N87" s="15" t="str">
        <f>IF('Resultat 2005-2012'!$R87="","",IF($M$1=2005,'Resultat 2005-2012'!N87,IF(AND($M$1=2006,Beregningsark!$AQ87="2005-2012"),'Resultat 2005-2012'!N87*SUM($Y$10:$AE$10)/7,IF(AND($M$1=2007,Beregningsark!$AQ87="2005-2012"),'Resultat 2005-2012'!N87*SUM($Z$10:$AE$10)/6,IF(AND($M$1=2008,Beregningsark!$AQ87="2005-2012"),'Resultat 2005-2012'!N87*SUM($AA$10:$AE$10)/5,IF(AND($M$1=2009,Beregningsark!$AQ87="2005-2012"),'Resultat 2005-2012'!N87*SUM($AB$10:$AE$10)/4,IF(AND($M$1=2010,Beregningsark!$AQ87="2005-2012"),'Resultat 2005-2012'!N87*SUM($AC$10:$AE$10)/3,IF(AND($M$1=2011,Beregningsark!$AQ87="2005-2012"),'Resultat 2005-2012'!N87*SUM($AD$10:$AE$10)/2,IF(AND($M$1=2012,Beregningsark!$AQ87="2005-2012"),'Resultat 2005-2012'!N87*$AE$10,IF(AND($M$1=2006,Beregningsark!$AQ87="1999-2012"),'Resultat 2005-2012'!N87*SUM($Y$16:$AE$16)/7,IF(AND($M$1=2007,Beregningsark!$AQ87="1999-2012"),'Resultat 2005-2012'!N87*SUM($Z$16:$AE$16)/6,IF(AND($M$1=2008,Beregningsark!$AQ87="1999-2012"),'Resultat 2005-2012'!N87*SUM($AA$16:$AE$16)/5,IF(AND($M$1=2009,Beregningsark!$AQ87="1999-2012"),'Resultat 2005-2012'!N87*SUM($AB$16:$AE$16)/4,IF(AND($M$1=2010,Beregningsark!$AQ87="1999-2012"),'Resultat 2005-2012'!N87*SUM($AC$16:$AE$16)/3,IF(AND($M$1=2011,Beregningsark!$AQ87="1999-2012"),'Resultat 2005-2012'!N87*SUM($AD$16:$AE$16)/2,IF(AND($M$1=2012,Beregningsark!$AQ87="1999-2012"),'Resultat 2005-2012'!N87*$AE$16,""))))))))))))))))</f>
        <v/>
      </c>
      <c r="O87" s="15" t="str">
        <f>IF('Resultat 2005-2012'!$R87="","",IF($M$1=2005,'Resultat 2005-2012'!O87,IF(AND($M$1=2006,Beregningsark!$AQ87="2005-2012"),'Resultat 2005-2012'!O87*SUM($Y$10:$AE$10)/7,IF(AND($M$1=2007,Beregningsark!$AQ87="2005-2012"),'Resultat 2005-2012'!O87*SUM($Z$10:$AE$10)/6,IF(AND($M$1=2008,Beregningsark!$AQ87="2005-2012"),'Resultat 2005-2012'!O87*SUM($AA$10:$AE$10)/5,IF(AND($M$1=2009,Beregningsark!$AQ87="2005-2012"),'Resultat 2005-2012'!O87*SUM($AB$10:$AE$10)/4,IF(AND($M$1=2010,Beregningsark!$AQ87="2005-2012"),'Resultat 2005-2012'!O87*SUM($AC$10:$AE$10)/3,IF(AND($M$1=2011,Beregningsark!$AQ87="2005-2012"),'Resultat 2005-2012'!O87*SUM($AD$10:$AE$10)/2,IF(AND($M$1=2012,Beregningsark!$AQ87="2005-2012"),'Resultat 2005-2012'!O87*$AE$10,IF(AND($M$1=2006,Beregningsark!$AQ87="1999-2012"),'Resultat 2005-2012'!O87*SUM($Y$16:$AE$16)/7,IF(AND($M$1=2007,Beregningsark!$AQ87="1999-2012"),'Resultat 2005-2012'!O87*SUM($Z$16:$AE$16)/6,IF(AND($M$1=2008,Beregningsark!$AQ87="1999-2012"),'Resultat 2005-2012'!O87*SUM($AA$16:$AE$16)/5,IF(AND($M$1=2009,Beregningsark!$AQ87="1999-2012"),'Resultat 2005-2012'!O87*SUM($AB$16:$AE$16)/4,IF(AND($M$1=2010,Beregningsark!$AQ87="1999-2012"),'Resultat 2005-2012'!O87*SUM($AC$16:$AE$16)/3,IF(AND($M$1=2011,Beregningsark!$AQ87="1999-2012"),'Resultat 2005-2012'!O87*SUM($AD$16:$AE$16)/2,IF(AND($M$1=2012,Beregningsark!$AQ87="1999-2012"),'Resultat 2005-2012'!O87*$AE$16,""))))))))))))))))</f>
        <v/>
      </c>
      <c r="P87" s="15" t="str">
        <f>IF('Resultat 2005-2012'!$R87="","",IF($M$1=2005,'Resultat 2005-2012'!P87,IF(AND($M$1=2006,Beregningsark!$AQ87="2005-2012"),'Resultat 2005-2012'!P87*SUM($Y$11:$AE$11)/7,IF(AND($M$1=2007,Beregningsark!$AQ87="2005-2012"),'Resultat 2005-2012'!P87*SUM($Z$11:$AE$11)/6,IF(AND($M$1=2008,Beregningsark!$AQ87="2005-2012"),'Resultat 2005-2012'!P87*SUM($AA$11:$AE$11)/5,IF(AND($M$1=2009,Beregningsark!$AQ87="2005-2012"),'Resultat 2005-2012'!P87*SUM($AB$11:$AE$11)/4,IF(AND($M$1=2010,Beregningsark!$AQ87="2005-2012"),'Resultat 2005-2012'!P87*SUM($AC$11:$AE$11)/3,IF(AND($M$1=2011,Beregningsark!$AQ87="2005-2012"),'Resultat 2005-2012'!P87*SUM($AD$11:$AE$11)/2,IF(AND($M$1=2012,Beregningsark!$AQ87="2005-2012"),'Resultat 2005-2012'!P87*$AE$11,IF(AND($M$1=2006,Beregningsark!$AQ87="1999-2012"),'Resultat 2005-2012'!P87*SUM($Y$16:$AE$16)/7,IF(AND($M$1=2007,Beregningsark!$AQ87="1999-2012"),'Resultat 2005-2012'!P87*SUM($Z$16:$AE$16)/6,IF(AND($M$1=2008,Beregningsark!$AQ87="1999-2012"),'Resultat 2005-2012'!P87*SUM($AA$16:$AE$16)/5,IF(AND($M$1=2009,Beregningsark!$AQ87="1999-2012"),'Resultat 2005-2012'!P87*SUM($AB$16:$AE$16)/4,IF(AND($M$1=2010,Beregningsark!$AQ87="1999-2012"),'Resultat 2005-2012'!P87*SUM($AC$16:$AE$16)/3,IF(AND($M$1=2011,Beregningsark!$AQ87="1999-2012"),'Resultat 2005-2012'!P87*SUM($AD$16:$AE$16)/2,IF(AND($M$1=2012,Beregningsark!$AQ87="1999-2012"),'Resultat 2005-2012'!P87*$AE$16,""))))))))))))))))</f>
        <v/>
      </c>
      <c r="Q87" s="15" t="str">
        <f t="shared" si="6"/>
        <v/>
      </c>
      <c r="R87" s="17" t="str">
        <f t="shared" si="7"/>
        <v/>
      </c>
    </row>
    <row r="88" spans="1:18" x14ac:dyDescent="0.25">
      <c r="A88" s="4" t="str">
        <f>IF(Inddata!A103="","",Inddata!A103)</f>
        <v/>
      </c>
      <c r="B88" s="4" t="str">
        <f>IF(Inddata!B103="","",Inddata!B103)</f>
        <v/>
      </c>
      <c r="C88" s="4" t="str">
        <f>IF(Inddata!C103="","",Inddata!C103)</f>
        <v/>
      </c>
      <c r="D88" s="4" t="str">
        <f>IF(Inddata!D103="","",Inddata!D103)</f>
        <v/>
      </c>
      <c r="E88" s="4" t="str">
        <f>IF(Inddata!E103="","",Inddata!E103)</f>
        <v/>
      </c>
      <c r="F88" s="4" t="str">
        <f>IF(Inddata!F103="","",Inddata!F103)</f>
        <v/>
      </c>
      <c r="G88" s="4">
        <f>IF(Inddata!G103="","",Inddata!G103)</f>
        <v>0</v>
      </c>
      <c r="H88" s="4" t="str">
        <f>IF(Inddata!H103&gt;0.5,Inddata!H103,"")</f>
        <v/>
      </c>
      <c r="I88" s="4" t="str">
        <f>IF(Inddata!I103="","",Inddata!I103)</f>
        <v/>
      </c>
      <c r="J88" s="15" t="str">
        <f>IF('Resultat 2005-2012'!$R88="","",IF($M$1=2005,'Resultat 2005-2012'!J88,IF(AND($M$1=2006,Beregningsark!$AQ88="2005-2012"),'Resultat 2005-2012'!J88*SUM($Y$7:$AE$7)/7,IF(AND($M$1=2007,Beregningsark!$AQ88="2005-2012"),'Resultat 2005-2012'!J88*SUM($Z$7:$AE$7)/6,IF(AND($M$1=2008,Beregningsark!$AQ88="2005-2012"),'Resultat 2005-2012'!J88*SUM($AA$7:$AE$7)/5,IF(AND($M$1=2009,Beregningsark!$AQ88="2005-2012"),'Resultat 2005-2012'!J88*SUM($AB$7:$AE$7)/4,IF(AND($M$1=2010,Beregningsark!$AQ88="2005-2012"),'Resultat 2005-2012'!J88*SUM($AC$7:$AE$7)/3,IF(AND($M$1=2011,Beregningsark!$AQ88="2005-2012"),'Resultat 2005-2012'!J88*SUM($AD$7:$AE$7)/2,IF(AND($M$1=2012,Beregningsark!$AQ88="2005-2012"),'Resultat 2005-2012'!J88*$AE$7,IF(AND($M$1=2006,Beregningsark!$AQ88="1999-2012"),'Resultat 2005-2012'!J88*SUM($Y$16:$AE$16)/7,IF(AND($M$1=2007,Beregningsark!$AQ88="1999-2012"),'Resultat 2005-2012'!J88*SUM($Z$16:$AE$16)/6,IF(AND($M$1=2008,Beregningsark!$AQ88="1999-2012"),'Resultat 2005-2012'!J88*SUM($AA$16:$AE$16)/5,IF(AND($M$1=2009,Beregningsark!$AQ88="1999-2012"),'Resultat 2005-2012'!J88*SUM($AB$16:$AE$16)/4,IF(AND($M$1=2010,Beregningsark!$AQ88="1999-2012"),'Resultat 2005-2012'!J88*SUM($AC$16:$AE$16)/3,IF(AND($M$1=2011,Beregningsark!$AQ88="1999-2012"),'Resultat 2005-2012'!J88*SUM($AD$16:$AE$16)/2,IF(AND($M$1=2012,Beregningsark!$AQ88="1999-2012"),'Resultat 2005-2012'!J88*$AE$16,""))))))))))))))))</f>
        <v/>
      </c>
      <c r="K88" s="15" t="str">
        <f>IF('Resultat 2005-2012'!$R88="","",IF($M$1=2005,'Resultat 2005-2012'!K88,IF(AND($M$1=2006,Beregningsark!$AQ88="2005-2012"),'Resultat 2005-2012'!K88*SUM($Y$8:$AE$8)/7,IF(AND($M$1=2007,Beregningsark!$AQ88="2005-2012"),'Resultat 2005-2012'!K88*SUM($Z$8:$AE$8)/6,IF(AND($M$1=2008,Beregningsark!$AQ88="2005-2012"),'Resultat 2005-2012'!K88*SUM($AA$8:$AE$8)/5,IF(AND($M$1=2009,Beregningsark!$AQ88="2005-2012"),'Resultat 2005-2012'!K88*SUM($AB$8:$AE$8)/4,IF(AND($M$1=2010,Beregningsark!$AQ88="2005-2012"),'Resultat 2005-2012'!K88*SUM($AC$8:$AE$8)/3,IF(AND($M$1=2011,Beregningsark!$AQ88="2005-2012"),'Resultat 2005-2012'!K88*SUM($AD$8:$AE$8)/2,IF(AND($M$1=2012,Beregningsark!$AQ88="2005-2012"),'Resultat 2005-2012'!K88*$AE$8,IF(AND($M$1=2006,Beregningsark!$AQ88="1999-2012"),'Resultat 2005-2012'!K88*SUM($Y$17:$AE$17)/7,IF(AND($M$1=2007,Beregningsark!$AQ88="1999-2012"),'Resultat 2005-2012'!K88*SUM($Z$17:$AE$17)/6,IF(AND($M$1=2008,Beregningsark!$AQ88="1999-2012"),'Resultat 2005-2012'!K88*SUM($AA$17:$AE$17)/5,IF(AND($M$1=2009,Beregningsark!$AQ88="1999-2012"),'Resultat 2005-2012'!K88*SUM($AB$17:$AE$17)/4,IF(AND($M$1=2010,Beregningsark!$AQ88="1999-2012"),'Resultat 2005-2012'!K88*SUM($AC$17:$AE$17)/3,IF(AND($M$1=2011,Beregningsark!$AQ88="1999-2012"),'Resultat 2005-2012'!K88*SUM($AD$17:$AE$17)/2,IF(AND($M$1=2012,Beregningsark!$AQ88="1999-2012"),'Resultat 2005-2012'!K88*$AE$17,""))))))))))))))))</f>
        <v/>
      </c>
      <c r="L88" s="15" t="str">
        <f>IF('Resultat 2005-2012'!$R88="","",IF($M$1=2005,'Resultat 2005-2012'!L88,IF(AND($M$1=2006,Beregningsark!$AQ88="2005-2012"),'Resultat 2005-2012'!L88*SUM($Y$9:$AE$9)/7,IF(AND($M$1=2007,Beregningsark!$AQ88="2005-2012"),'Resultat 2005-2012'!L88*SUM($Z$9:$AE$9)/6,IF(AND($M$1=2008,Beregningsark!$AQ88="2005-2012"),'Resultat 2005-2012'!L88*SUM($AA$9:$AE$9)/5,IF(AND($M$1=2009,Beregningsark!$AQ88="2005-2012"),'Resultat 2005-2012'!L88*SUM($AB$9:$AE$9)/4,IF(AND($M$1=2010,Beregningsark!$AQ88="2005-2012"),'Resultat 2005-2012'!L88*SUM($AC$9:$AE$9)/3,IF(AND($M$1=2011,Beregningsark!$AQ88="2005-2012"),'Resultat 2005-2012'!L88*SUM($AD$9:$AE$9)/2,IF(AND($M$1=2012,Beregningsark!$AQ88="2005-2012"),'Resultat 2005-2012'!L88*$AE$9,IF(AND($M$1=2006,Beregningsark!$AQ88="1999-2012"),'Resultat 2005-2012'!L88*SUM($Y$18:$AE$18)/7,IF(AND($M$1=2007,Beregningsark!$AQ88="1999-2012"),'Resultat 2005-2012'!L88*SUM($Z$18:$AE$18)/6,IF(AND($M$1=2008,Beregningsark!$AQ88="1999-2012"),'Resultat 2005-2012'!L88*SUM($AA$18:$AE$18)/5,IF(AND($M$1=2009,Beregningsark!$AQ88="1999-2012"),'Resultat 2005-2012'!L88*SUM($AB$18:$AE$18)/4,IF(AND($M$1=2010,Beregningsark!$AQ88="1999-2012"),'Resultat 2005-2012'!L88*SUM($AC$18:$AE$18)/3,IF(AND($M$1=2011,Beregningsark!$AQ88="1999-2012"),'Resultat 2005-2012'!L88*SUM($AD$18:$AE$18)/2,IF(AND($M$1=2012,Beregningsark!$AQ88="1999-2012"),'Resultat 2005-2012'!L88*$AE$18,""))))))))))))))))</f>
        <v/>
      </c>
      <c r="M88" s="15" t="str">
        <f t="shared" si="5"/>
        <v/>
      </c>
      <c r="N88" s="15" t="str">
        <f>IF('Resultat 2005-2012'!$R88="","",IF($M$1=2005,'Resultat 2005-2012'!N88,IF(AND($M$1=2006,Beregningsark!$AQ88="2005-2012"),'Resultat 2005-2012'!N88*SUM($Y$10:$AE$10)/7,IF(AND($M$1=2007,Beregningsark!$AQ88="2005-2012"),'Resultat 2005-2012'!N88*SUM($Z$10:$AE$10)/6,IF(AND($M$1=2008,Beregningsark!$AQ88="2005-2012"),'Resultat 2005-2012'!N88*SUM($AA$10:$AE$10)/5,IF(AND($M$1=2009,Beregningsark!$AQ88="2005-2012"),'Resultat 2005-2012'!N88*SUM($AB$10:$AE$10)/4,IF(AND($M$1=2010,Beregningsark!$AQ88="2005-2012"),'Resultat 2005-2012'!N88*SUM($AC$10:$AE$10)/3,IF(AND($M$1=2011,Beregningsark!$AQ88="2005-2012"),'Resultat 2005-2012'!N88*SUM($AD$10:$AE$10)/2,IF(AND($M$1=2012,Beregningsark!$AQ88="2005-2012"),'Resultat 2005-2012'!N88*$AE$10,IF(AND($M$1=2006,Beregningsark!$AQ88="1999-2012"),'Resultat 2005-2012'!N88*SUM($Y$16:$AE$16)/7,IF(AND($M$1=2007,Beregningsark!$AQ88="1999-2012"),'Resultat 2005-2012'!N88*SUM($Z$16:$AE$16)/6,IF(AND($M$1=2008,Beregningsark!$AQ88="1999-2012"),'Resultat 2005-2012'!N88*SUM($AA$16:$AE$16)/5,IF(AND($M$1=2009,Beregningsark!$AQ88="1999-2012"),'Resultat 2005-2012'!N88*SUM($AB$16:$AE$16)/4,IF(AND($M$1=2010,Beregningsark!$AQ88="1999-2012"),'Resultat 2005-2012'!N88*SUM($AC$16:$AE$16)/3,IF(AND($M$1=2011,Beregningsark!$AQ88="1999-2012"),'Resultat 2005-2012'!N88*SUM($AD$16:$AE$16)/2,IF(AND($M$1=2012,Beregningsark!$AQ88="1999-2012"),'Resultat 2005-2012'!N88*$AE$16,""))))))))))))))))</f>
        <v/>
      </c>
      <c r="O88" s="15" t="str">
        <f>IF('Resultat 2005-2012'!$R88="","",IF($M$1=2005,'Resultat 2005-2012'!O88,IF(AND($M$1=2006,Beregningsark!$AQ88="2005-2012"),'Resultat 2005-2012'!O88*SUM($Y$10:$AE$10)/7,IF(AND($M$1=2007,Beregningsark!$AQ88="2005-2012"),'Resultat 2005-2012'!O88*SUM($Z$10:$AE$10)/6,IF(AND($M$1=2008,Beregningsark!$AQ88="2005-2012"),'Resultat 2005-2012'!O88*SUM($AA$10:$AE$10)/5,IF(AND($M$1=2009,Beregningsark!$AQ88="2005-2012"),'Resultat 2005-2012'!O88*SUM($AB$10:$AE$10)/4,IF(AND($M$1=2010,Beregningsark!$AQ88="2005-2012"),'Resultat 2005-2012'!O88*SUM($AC$10:$AE$10)/3,IF(AND($M$1=2011,Beregningsark!$AQ88="2005-2012"),'Resultat 2005-2012'!O88*SUM($AD$10:$AE$10)/2,IF(AND($M$1=2012,Beregningsark!$AQ88="2005-2012"),'Resultat 2005-2012'!O88*$AE$10,IF(AND($M$1=2006,Beregningsark!$AQ88="1999-2012"),'Resultat 2005-2012'!O88*SUM($Y$16:$AE$16)/7,IF(AND($M$1=2007,Beregningsark!$AQ88="1999-2012"),'Resultat 2005-2012'!O88*SUM($Z$16:$AE$16)/6,IF(AND($M$1=2008,Beregningsark!$AQ88="1999-2012"),'Resultat 2005-2012'!O88*SUM($AA$16:$AE$16)/5,IF(AND($M$1=2009,Beregningsark!$AQ88="1999-2012"),'Resultat 2005-2012'!O88*SUM($AB$16:$AE$16)/4,IF(AND($M$1=2010,Beregningsark!$AQ88="1999-2012"),'Resultat 2005-2012'!O88*SUM($AC$16:$AE$16)/3,IF(AND($M$1=2011,Beregningsark!$AQ88="1999-2012"),'Resultat 2005-2012'!O88*SUM($AD$16:$AE$16)/2,IF(AND($M$1=2012,Beregningsark!$AQ88="1999-2012"),'Resultat 2005-2012'!O88*$AE$16,""))))))))))))))))</f>
        <v/>
      </c>
      <c r="P88" s="15" t="str">
        <f>IF('Resultat 2005-2012'!$R88="","",IF($M$1=2005,'Resultat 2005-2012'!P88,IF(AND($M$1=2006,Beregningsark!$AQ88="2005-2012"),'Resultat 2005-2012'!P88*SUM($Y$11:$AE$11)/7,IF(AND($M$1=2007,Beregningsark!$AQ88="2005-2012"),'Resultat 2005-2012'!P88*SUM($Z$11:$AE$11)/6,IF(AND($M$1=2008,Beregningsark!$AQ88="2005-2012"),'Resultat 2005-2012'!P88*SUM($AA$11:$AE$11)/5,IF(AND($M$1=2009,Beregningsark!$AQ88="2005-2012"),'Resultat 2005-2012'!P88*SUM($AB$11:$AE$11)/4,IF(AND($M$1=2010,Beregningsark!$AQ88="2005-2012"),'Resultat 2005-2012'!P88*SUM($AC$11:$AE$11)/3,IF(AND($M$1=2011,Beregningsark!$AQ88="2005-2012"),'Resultat 2005-2012'!P88*SUM($AD$11:$AE$11)/2,IF(AND($M$1=2012,Beregningsark!$AQ88="2005-2012"),'Resultat 2005-2012'!P88*$AE$11,IF(AND($M$1=2006,Beregningsark!$AQ88="1999-2012"),'Resultat 2005-2012'!P88*SUM($Y$16:$AE$16)/7,IF(AND($M$1=2007,Beregningsark!$AQ88="1999-2012"),'Resultat 2005-2012'!P88*SUM($Z$16:$AE$16)/6,IF(AND($M$1=2008,Beregningsark!$AQ88="1999-2012"),'Resultat 2005-2012'!P88*SUM($AA$16:$AE$16)/5,IF(AND($M$1=2009,Beregningsark!$AQ88="1999-2012"),'Resultat 2005-2012'!P88*SUM($AB$16:$AE$16)/4,IF(AND($M$1=2010,Beregningsark!$AQ88="1999-2012"),'Resultat 2005-2012'!P88*SUM($AC$16:$AE$16)/3,IF(AND($M$1=2011,Beregningsark!$AQ88="1999-2012"),'Resultat 2005-2012'!P88*SUM($AD$16:$AE$16)/2,IF(AND($M$1=2012,Beregningsark!$AQ88="1999-2012"),'Resultat 2005-2012'!P88*$AE$16,""))))))))))))))))</f>
        <v/>
      </c>
      <c r="Q88" s="15" t="str">
        <f t="shared" si="6"/>
        <v/>
      </c>
      <c r="R88" s="17" t="str">
        <f t="shared" si="7"/>
        <v/>
      </c>
    </row>
    <row r="89" spans="1:18" x14ac:dyDescent="0.25">
      <c r="A89" s="4" t="str">
        <f>IF(Inddata!A104="","",Inddata!A104)</f>
        <v/>
      </c>
      <c r="B89" s="4" t="str">
        <f>IF(Inddata!B104="","",Inddata!B104)</f>
        <v/>
      </c>
      <c r="C89" s="4" t="str">
        <f>IF(Inddata!C104="","",Inddata!C104)</f>
        <v/>
      </c>
      <c r="D89" s="4" t="str">
        <f>IF(Inddata!D104="","",Inddata!D104)</f>
        <v/>
      </c>
      <c r="E89" s="4" t="str">
        <f>IF(Inddata!E104="","",Inddata!E104)</f>
        <v/>
      </c>
      <c r="F89" s="4" t="str">
        <f>IF(Inddata!F104="","",Inddata!F104)</f>
        <v/>
      </c>
      <c r="G89" s="4">
        <f>IF(Inddata!G104="","",Inddata!G104)</f>
        <v>0</v>
      </c>
      <c r="H89" s="4" t="str">
        <f>IF(Inddata!H104&gt;0.5,Inddata!H104,"")</f>
        <v/>
      </c>
      <c r="I89" s="4" t="str">
        <f>IF(Inddata!I104="","",Inddata!I104)</f>
        <v/>
      </c>
      <c r="J89" s="15" t="str">
        <f>IF('Resultat 2005-2012'!$R89="","",IF($M$1=2005,'Resultat 2005-2012'!J89,IF(AND($M$1=2006,Beregningsark!$AQ89="2005-2012"),'Resultat 2005-2012'!J89*SUM($Y$7:$AE$7)/7,IF(AND($M$1=2007,Beregningsark!$AQ89="2005-2012"),'Resultat 2005-2012'!J89*SUM($Z$7:$AE$7)/6,IF(AND($M$1=2008,Beregningsark!$AQ89="2005-2012"),'Resultat 2005-2012'!J89*SUM($AA$7:$AE$7)/5,IF(AND($M$1=2009,Beregningsark!$AQ89="2005-2012"),'Resultat 2005-2012'!J89*SUM($AB$7:$AE$7)/4,IF(AND($M$1=2010,Beregningsark!$AQ89="2005-2012"),'Resultat 2005-2012'!J89*SUM($AC$7:$AE$7)/3,IF(AND($M$1=2011,Beregningsark!$AQ89="2005-2012"),'Resultat 2005-2012'!J89*SUM($AD$7:$AE$7)/2,IF(AND($M$1=2012,Beregningsark!$AQ89="2005-2012"),'Resultat 2005-2012'!J89*$AE$7,IF(AND($M$1=2006,Beregningsark!$AQ89="1999-2012"),'Resultat 2005-2012'!J89*SUM($Y$16:$AE$16)/7,IF(AND($M$1=2007,Beregningsark!$AQ89="1999-2012"),'Resultat 2005-2012'!J89*SUM($Z$16:$AE$16)/6,IF(AND($M$1=2008,Beregningsark!$AQ89="1999-2012"),'Resultat 2005-2012'!J89*SUM($AA$16:$AE$16)/5,IF(AND($M$1=2009,Beregningsark!$AQ89="1999-2012"),'Resultat 2005-2012'!J89*SUM($AB$16:$AE$16)/4,IF(AND($M$1=2010,Beregningsark!$AQ89="1999-2012"),'Resultat 2005-2012'!J89*SUM($AC$16:$AE$16)/3,IF(AND($M$1=2011,Beregningsark!$AQ89="1999-2012"),'Resultat 2005-2012'!J89*SUM($AD$16:$AE$16)/2,IF(AND($M$1=2012,Beregningsark!$AQ89="1999-2012"),'Resultat 2005-2012'!J89*$AE$16,""))))))))))))))))</f>
        <v/>
      </c>
      <c r="K89" s="15" t="str">
        <f>IF('Resultat 2005-2012'!$R89="","",IF($M$1=2005,'Resultat 2005-2012'!K89,IF(AND($M$1=2006,Beregningsark!$AQ89="2005-2012"),'Resultat 2005-2012'!K89*SUM($Y$8:$AE$8)/7,IF(AND($M$1=2007,Beregningsark!$AQ89="2005-2012"),'Resultat 2005-2012'!K89*SUM($Z$8:$AE$8)/6,IF(AND($M$1=2008,Beregningsark!$AQ89="2005-2012"),'Resultat 2005-2012'!K89*SUM($AA$8:$AE$8)/5,IF(AND($M$1=2009,Beregningsark!$AQ89="2005-2012"),'Resultat 2005-2012'!K89*SUM($AB$8:$AE$8)/4,IF(AND($M$1=2010,Beregningsark!$AQ89="2005-2012"),'Resultat 2005-2012'!K89*SUM($AC$8:$AE$8)/3,IF(AND($M$1=2011,Beregningsark!$AQ89="2005-2012"),'Resultat 2005-2012'!K89*SUM($AD$8:$AE$8)/2,IF(AND($M$1=2012,Beregningsark!$AQ89="2005-2012"),'Resultat 2005-2012'!K89*$AE$8,IF(AND($M$1=2006,Beregningsark!$AQ89="1999-2012"),'Resultat 2005-2012'!K89*SUM($Y$17:$AE$17)/7,IF(AND($M$1=2007,Beregningsark!$AQ89="1999-2012"),'Resultat 2005-2012'!K89*SUM($Z$17:$AE$17)/6,IF(AND($M$1=2008,Beregningsark!$AQ89="1999-2012"),'Resultat 2005-2012'!K89*SUM($AA$17:$AE$17)/5,IF(AND($M$1=2009,Beregningsark!$AQ89="1999-2012"),'Resultat 2005-2012'!K89*SUM($AB$17:$AE$17)/4,IF(AND($M$1=2010,Beregningsark!$AQ89="1999-2012"),'Resultat 2005-2012'!K89*SUM($AC$17:$AE$17)/3,IF(AND($M$1=2011,Beregningsark!$AQ89="1999-2012"),'Resultat 2005-2012'!K89*SUM($AD$17:$AE$17)/2,IF(AND($M$1=2012,Beregningsark!$AQ89="1999-2012"),'Resultat 2005-2012'!K89*$AE$17,""))))))))))))))))</f>
        <v/>
      </c>
      <c r="L89" s="15" t="str">
        <f>IF('Resultat 2005-2012'!$R89="","",IF($M$1=2005,'Resultat 2005-2012'!L89,IF(AND($M$1=2006,Beregningsark!$AQ89="2005-2012"),'Resultat 2005-2012'!L89*SUM($Y$9:$AE$9)/7,IF(AND($M$1=2007,Beregningsark!$AQ89="2005-2012"),'Resultat 2005-2012'!L89*SUM($Z$9:$AE$9)/6,IF(AND($M$1=2008,Beregningsark!$AQ89="2005-2012"),'Resultat 2005-2012'!L89*SUM($AA$9:$AE$9)/5,IF(AND($M$1=2009,Beregningsark!$AQ89="2005-2012"),'Resultat 2005-2012'!L89*SUM($AB$9:$AE$9)/4,IF(AND($M$1=2010,Beregningsark!$AQ89="2005-2012"),'Resultat 2005-2012'!L89*SUM($AC$9:$AE$9)/3,IF(AND($M$1=2011,Beregningsark!$AQ89="2005-2012"),'Resultat 2005-2012'!L89*SUM($AD$9:$AE$9)/2,IF(AND($M$1=2012,Beregningsark!$AQ89="2005-2012"),'Resultat 2005-2012'!L89*$AE$9,IF(AND($M$1=2006,Beregningsark!$AQ89="1999-2012"),'Resultat 2005-2012'!L89*SUM($Y$18:$AE$18)/7,IF(AND($M$1=2007,Beregningsark!$AQ89="1999-2012"),'Resultat 2005-2012'!L89*SUM($Z$18:$AE$18)/6,IF(AND($M$1=2008,Beregningsark!$AQ89="1999-2012"),'Resultat 2005-2012'!L89*SUM($AA$18:$AE$18)/5,IF(AND($M$1=2009,Beregningsark!$AQ89="1999-2012"),'Resultat 2005-2012'!L89*SUM($AB$18:$AE$18)/4,IF(AND($M$1=2010,Beregningsark!$AQ89="1999-2012"),'Resultat 2005-2012'!L89*SUM($AC$18:$AE$18)/3,IF(AND($M$1=2011,Beregningsark!$AQ89="1999-2012"),'Resultat 2005-2012'!L89*SUM($AD$18:$AE$18)/2,IF(AND($M$1=2012,Beregningsark!$AQ89="1999-2012"),'Resultat 2005-2012'!L89*$AE$18,""))))))))))))))))</f>
        <v/>
      </c>
      <c r="M89" s="15" t="str">
        <f t="shared" si="5"/>
        <v/>
      </c>
      <c r="N89" s="15" t="str">
        <f>IF('Resultat 2005-2012'!$R89="","",IF($M$1=2005,'Resultat 2005-2012'!N89,IF(AND($M$1=2006,Beregningsark!$AQ89="2005-2012"),'Resultat 2005-2012'!N89*SUM($Y$10:$AE$10)/7,IF(AND($M$1=2007,Beregningsark!$AQ89="2005-2012"),'Resultat 2005-2012'!N89*SUM($Z$10:$AE$10)/6,IF(AND($M$1=2008,Beregningsark!$AQ89="2005-2012"),'Resultat 2005-2012'!N89*SUM($AA$10:$AE$10)/5,IF(AND($M$1=2009,Beregningsark!$AQ89="2005-2012"),'Resultat 2005-2012'!N89*SUM($AB$10:$AE$10)/4,IF(AND($M$1=2010,Beregningsark!$AQ89="2005-2012"),'Resultat 2005-2012'!N89*SUM($AC$10:$AE$10)/3,IF(AND($M$1=2011,Beregningsark!$AQ89="2005-2012"),'Resultat 2005-2012'!N89*SUM($AD$10:$AE$10)/2,IF(AND($M$1=2012,Beregningsark!$AQ89="2005-2012"),'Resultat 2005-2012'!N89*$AE$10,IF(AND($M$1=2006,Beregningsark!$AQ89="1999-2012"),'Resultat 2005-2012'!N89*SUM($Y$16:$AE$16)/7,IF(AND($M$1=2007,Beregningsark!$AQ89="1999-2012"),'Resultat 2005-2012'!N89*SUM($Z$16:$AE$16)/6,IF(AND($M$1=2008,Beregningsark!$AQ89="1999-2012"),'Resultat 2005-2012'!N89*SUM($AA$16:$AE$16)/5,IF(AND($M$1=2009,Beregningsark!$AQ89="1999-2012"),'Resultat 2005-2012'!N89*SUM($AB$16:$AE$16)/4,IF(AND($M$1=2010,Beregningsark!$AQ89="1999-2012"),'Resultat 2005-2012'!N89*SUM($AC$16:$AE$16)/3,IF(AND($M$1=2011,Beregningsark!$AQ89="1999-2012"),'Resultat 2005-2012'!N89*SUM($AD$16:$AE$16)/2,IF(AND($M$1=2012,Beregningsark!$AQ89="1999-2012"),'Resultat 2005-2012'!N89*$AE$16,""))))))))))))))))</f>
        <v/>
      </c>
      <c r="O89" s="15" t="str">
        <f>IF('Resultat 2005-2012'!$R89="","",IF($M$1=2005,'Resultat 2005-2012'!O89,IF(AND($M$1=2006,Beregningsark!$AQ89="2005-2012"),'Resultat 2005-2012'!O89*SUM($Y$10:$AE$10)/7,IF(AND($M$1=2007,Beregningsark!$AQ89="2005-2012"),'Resultat 2005-2012'!O89*SUM($Z$10:$AE$10)/6,IF(AND($M$1=2008,Beregningsark!$AQ89="2005-2012"),'Resultat 2005-2012'!O89*SUM($AA$10:$AE$10)/5,IF(AND($M$1=2009,Beregningsark!$AQ89="2005-2012"),'Resultat 2005-2012'!O89*SUM($AB$10:$AE$10)/4,IF(AND($M$1=2010,Beregningsark!$AQ89="2005-2012"),'Resultat 2005-2012'!O89*SUM($AC$10:$AE$10)/3,IF(AND($M$1=2011,Beregningsark!$AQ89="2005-2012"),'Resultat 2005-2012'!O89*SUM($AD$10:$AE$10)/2,IF(AND($M$1=2012,Beregningsark!$AQ89="2005-2012"),'Resultat 2005-2012'!O89*$AE$10,IF(AND($M$1=2006,Beregningsark!$AQ89="1999-2012"),'Resultat 2005-2012'!O89*SUM($Y$16:$AE$16)/7,IF(AND($M$1=2007,Beregningsark!$AQ89="1999-2012"),'Resultat 2005-2012'!O89*SUM($Z$16:$AE$16)/6,IF(AND($M$1=2008,Beregningsark!$AQ89="1999-2012"),'Resultat 2005-2012'!O89*SUM($AA$16:$AE$16)/5,IF(AND($M$1=2009,Beregningsark!$AQ89="1999-2012"),'Resultat 2005-2012'!O89*SUM($AB$16:$AE$16)/4,IF(AND($M$1=2010,Beregningsark!$AQ89="1999-2012"),'Resultat 2005-2012'!O89*SUM($AC$16:$AE$16)/3,IF(AND($M$1=2011,Beregningsark!$AQ89="1999-2012"),'Resultat 2005-2012'!O89*SUM($AD$16:$AE$16)/2,IF(AND($M$1=2012,Beregningsark!$AQ89="1999-2012"),'Resultat 2005-2012'!O89*$AE$16,""))))))))))))))))</f>
        <v/>
      </c>
      <c r="P89" s="15" t="str">
        <f>IF('Resultat 2005-2012'!$R89="","",IF($M$1=2005,'Resultat 2005-2012'!P89,IF(AND($M$1=2006,Beregningsark!$AQ89="2005-2012"),'Resultat 2005-2012'!P89*SUM($Y$11:$AE$11)/7,IF(AND($M$1=2007,Beregningsark!$AQ89="2005-2012"),'Resultat 2005-2012'!P89*SUM($Z$11:$AE$11)/6,IF(AND($M$1=2008,Beregningsark!$AQ89="2005-2012"),'Resultat 2005-2012'!P89*SUM($AA$11:$AE$11)/5,IF(AND($M$1=2009,Beregningsark!$AQ89="2005-2012"),'Resultat 2005-2012'!P89*SUM($AB$11:$AE$11)/4,IF(AND($M$1=2010,Beregningsark!$AQ89="2005-2012"),'Resultat 2005-2012'!P89*SUM($AC$11:$AE$11)/3,IF(AND($M$1=2011,Beregningsark!$AQ89="2005-2012"),'Resultat 2005-2012'!P89*SUM($AD$11:$AE$11)/2,IF(AND($M$1=2012,Beregningsark!$AQ89="2005-2012"),'Resultat 2005-2012'!P89*$AE$11,IF(AND($M$1=2006,Beregningsark!$AQ89="1999-2012"),'Resultat 2005-2012'!P89*SUM($Y$16:$AE$16)/7,IF(AND($M$1=2007,Beregningsark!$AQ89="1999-2012"),'Resultat 2005-2012'!P89*SUM($Z$16:$AE$16)/6,IF(AND($M$1=2008,Beregningsark!$AQ89="1999-2012"),'Resultat 2005-2012'!P89*SUM($AA$16:$AE$16)/5,IF(AND($M$1=2009,Beregningsark!$AQ89="1999-2012"),'Resultat 2005-2012'!P89*SUM($AB$16:$AE$16)/4,IF(AND($M$1=2010,Beregningsark!$AQ89="1999-2012"),'Resultat 2005-2012'!P89*SUM($AC$16:$AE$16)/3,IF(AND($M$1=2011,Beregningsark!$AQ89="1999-2012"),'Resultat 2005-2012'!P89*SUM($AD$16:$AE$16)/2,IF(AND($M$1=2012,Beregningsark!$AQ89="1999-2012"),'Resultat 2005-2012'!P89*$AE$16,""))))))))))))))))</f>
        <v/>
      </c>
      <c r="Q89" s="15" t="str">
        <f t="shared" si="6"/>
        <v/>
      </c>
      <c r="R89" s="17" t="str">
        <f t="shared" si="7"/>
        <v/>
      </c>
    </row>
    <row r="90" spans="1:18" x14ac:dyDescent="0.25">
      <c r="A90" s="4" t="str">
        <f>IF(Inddata!A105="","",Inddata!A105)</f>
        <v/>
      </c>
      <c r="B90" s="4" t="str">
        <f>IF(Inddata!B105="","",Inddata!B105)</f>
        <v/>
      </c>
      <c r="C90" s="4" t="str">
        <f>IF(Inddata!C105="","",Inddata!C105)</f>
        <v/>
      </c>
      <c r="D90" s="4" t="str">
        <f>IF(Inddata!D105="","",Inddata!D105)</f>
        <v/>
      </c>
      <c r="E90" s="4" t="str">
        <f>IF(Inddata!E105="","",Inddata!E105)</f>
        <v/>
      </c>
      <c r="F90" s="4" t="str">
        <f>IF(Inddata!F105="","",Inddata!F105)</f>
        <v/>
      </c>
      <c r="G90" s="4">
        <f>IF(Inddata!G105="","",Inddata!G105)</f>
        <v>0</v>
      </c>
      <c r="H90" s="4" t="str">
        <f>IF(Inddata!H105&gt;0.5,Inddata!H105,"")</f>
        <v/>
      </c>
      <c r="I90" s="4" t="str">
        <f>IF(Inddata!I105="","",Inddata!I105)</f>
        <v/>
      </c>
      <c r="J90" s="15" t="str">
        <f>IF('Resultat 2005-2012'!$R90="","",IF($M$1=2005,'Resultat 2005-2012'!J90,IF(AND($M$1=2006,Beregningsark!$AQ90="2005-2012"),'Resultat 2005-2012'!J90*SUM($Y$7:$AE$7)/7,IF(AND($M$1=2007,Beregningsark!$AQ90="2005-2012"),'Resultat 2005-2012'!J90*SUM($Z$7:$AE$7)/6,IF(AND($M$1=2008,Beregningsark!$AQ90="2005-2012"),'Resultat 2005-2012'!J90*SUM($AA$7:$AE$7)/5,IF(AND($M$1=2009,Beregningsark!$AQ90="2005-2012"),'Resultat 2005-2012'!J90*SUM($AB$7:$AE$7)/4,IF(AND($M$1=2010,Beregningsark!$AQ90="2005-2012"),'Resultat 2005-2012'!J90*SUM($AC$7:$AE$7)/3,IF(AND($M$1=2011,Beregningsark!$AQ90="2005-2012"),'Resultat 2005-2012'!J90*SUM($AD$7:$AE$7)/2,IF(AND($M$1=2012,Beregningsark!$AQ90="2005-2012"),'Resultat 2005-2012'!J90*$AE$7,IF(AND($M$1=2006,Beregningsark!$AQ90="1999-2012"),'Resultat 2005-2012'!J90*SUM($Y$16:$AE$16)/7,IF(AND($M$1=2007,Beregningsark!$AQ90="1999-2012"),'Resultat 2005-2012'!J90*SUM($Z$16:$AE$16)/6,IF(AND($M$1=2008,Beregningsark!$AQ90="1999-2012"),'Resultat 2005-2012'!J90*SUM($AA$16:$AE$16)/5,IF(AND($M$1=2009,Beregningsark!$AQ90="1999-2012"),'Resultat 2005-2012'!J90*SUM($AB$16:$AE$16)/4,IF(AND($M$1=2010,Beregningsark!$AQ90="1999-2012"),'Resultat 2005-2012'!J90*SUM($AC$16:$AE$16)/3,IF(AND($M$1=2011,Beregningsark!$AQ90="1999-2012"),'Resultat 2005-2012'!J90*SUM($AD$16:$AE$16)/2,IF(AND($M$1=2012,Beregningsark!$AQ90="1999-2012"),'Resultat 2005-2012'!J90*$AE$16,""))))))))))))))))</f>
        <v/>
      </c>
      <c r="K90" s="15" t="str">
        <f>IF('Resultat 2005-2012'!$R90="","",IF($M$1=2005,'Resultat 2005-2012'!K90,IF(AND($M$1=2006,Beregningsark!$AQ90="2005-2012"),'Resultat 2005-2012'!K90*SUM($Y$8:$AE$8)/7,IF(AND($M$1=2007,Beregningsark!$AQ90="2005-2012"),'Resultat 2005-2012'!K90*SUM($Z$8:$AE$8)/6,IF(AND($M$1=2008,Beregningsark!$AQ90="2005-2012"),'Resultat 2005-2012'!K90*SUM($AA$8:$AE$8)/5,IF(AND($M$1=2009,Beregningsark!$AQ90="2005-2012"),'Resultat 2005-2012'!K90*SUM($AB$8:$AE$8)/4,IF(AND($M$1=2010,Beregningsark!$AQ90="2005-2012"),'Resultat 2005-2012'!K90*SUM($AC$8:$AE$8)/3,IF(AND($M$1=2011,Beregningsark!$AQ90="2005-2012"),'Resultat 2005-2012'!K90*SUM($AD$8:$AE$8)/2,IF(AND($M$1=2012,Beregningsark!$AQ90="2005-2012"),'Resultat 2005-2012'!K90*$AE$8,IF(AND($M$1=2006,Beregningsark!$AQ90="1999-2012"),'Resultat 2005-2012'!K90*SUM($Y$17:$AE$17)/7,IF(AND($M$1=2007,Beregningsark!$AQ90="1999-2012"),'Resultat 2005-2012'!K90*SUM($Z$17:$AE$17)/6,IF(AND($M$1=2008,Beregningsark!$AQ90="1999-2012"),'Resultat 2005-2012'!K90*SUM($AA$17:$AE$17)/5,IF(AND($M$1=2009,Beregningsark!$AQ90="1999-2012"),'Resultat 2005-2012'!K90*SUM($AB$17:$AE$17)/4,IF(AND($M$1=2010,Beregningsark!$AQ90="1999-2012"),'Resultat 2005-2012'!K90*SUM($AC$17:$AE$17)/3,IF(AND($M$1=2011,Beregningsark!$AQ90="1999-2012"),'Resultat 2005-2012'!K90*SUM($AD$17:$AE$17)/2,IF(AND($M$1=2012,Beregningsark!$AQ90="1999-2012"),'Resultat 2005-2012'!K90*$AE$17,""))))))))))))))))</f>
        <v/>
      </c>
      <c r="L90" s="15" t="str">
        <f>IF('Resultat 2005-2012'!$R90="","",IF($M$1=2005,'Resultat 2005-2012'!L90,IF(AND($M$1=2006,Beregningsark!$AQ90="2005-2012"),'Resultat 2005-2012'!L90*SUM($Y$9:$AE$9)/7,IF(AND($M$1=2007,Beregningsark!$AQ90="2005-2012"),'Resultat 2005-2012'!L90*SUM($Z$9:$AE$9)/6,IF(AND($M$1=2008,Beregningsark!$AQ90="2005-2012"),'Resultat 2005-2012'!L90*SUM($AA$9:$AE$9)/5,IF(AND($M$1=2009,Beregningsark!$AQ90="2005-2012"),'Resultat 2005-2012'!L90*SUM($AB$9:$AE$9)/4,IF(AND($M$1=2010,Beregningsark!$AQ90="2005-2012"),'Resultat 2005-2012'!L90*SUM($AC$9:$AE$9)/3,IF(AND($M$1=2011,Beregningsark!$AQ90="2005-2012"),'Resultat 2005-2012'!L90*SUM($AD$9:$AE$9)/2,IF(AND($M$1=2012,Beregningsark!$AQ90="2005-2012"),'Resultat 2005-2012'!L90*$AE$9,IF(AND($M$1=2006,Beregningsark!$AQ90="1999-2012"),'Resultat 2005-2012'!L90*SUM($Y$18:$AE$18)/7,IF(AND($M$1=2007,Beregningsark!$AQ90="1999-2012"),'Resultat 2005-2012'!L90*SUM($Z$18:$AE$18)/6,IF(AND($M$1=2008,Beregningsark!$AQ90="1999-2012"),'Resultat 2005-2012'!L90*SUM($AA$18:$AE$18)/5,IF(AND($M$1=2009,Beregningsark!$AQ90="1999-2012"),'Resultat 2005-2012'!L90*SUM($AB$18:$AE$18)/4,IF(AND($M$1=2010,Beregningsark!$AQ90="1999-2012"),'Resultat 2005-2012'!L90*SUM($AC$18:$AE$18)/3,IF(AND($M$1=2011,Beregningsark!$AQ90="1999-2012"),'Resultat 2005-2012'!L90*SUM($AD$18:$AE$18)/2,IF(AND($M$1=2012,Beregningsark!$AQ90="1999-2012"),'Resultat 2005-2012'!L90*$AE$18,""))))))))))))))))</f>
        <v/>
      </c>
      <c r="M90" s="15" t="str">
        <f t="shared" si="5"/>
        <v/>
      </c>
      <c r="N90" s="15" t="str">
        <f>IF('Resultat 2005-2012'!$R90="","",IF($M$1=2005,'Resultat 2005-2012'!N90,IF(AND($M$1=2006,Beregningsark!$AQ90="2005-2012"),'Resultat 2005-2012'!N90*SUM($Y$10:$AE$10)/7,IF(AND($M$1=2007,Beregningsark!$AQ90="2005-2012"),'Resultat 2005-2012'!N90*SUM($Z$10:$AE$10)/6,IF(AND($M$1=2008,Beregningsark!$AQ90="2005-2012"),'Resultat 2005-2012'!N90*SUM($AA$10:$AE$10)/5,IF(AND($M$1=2009,Beregningsark!$AQ90="2005-2012"),'Resultat 2005-2012'!N90*SUM($AB$10:$AE$10)/4,IF(AND($M$1=2010,Beregningsark!$AQ90="2005-2012"),'Resultat 2005-2012'!N90*SUM($AC$10:$AE$10)/3,IF(AND($M$1=2011,Beregningsark!$AQ90="2005-2012"),'Resultat 2005-2012'!N90*SUM($AD$10:$AE$10)/2,IF(AND($M$1=2012,Beregningsark!$AQ90="2005-2012"),'Resultat 2005-2012'!N90*$AE$10,IF(AND($M$1=2006,Beregningsark!$AQ90="1999-2012"),'Resultat 2005-2012'!N90*SUM($Y$16:$AE$16)/7,IF(AND($M$1=2007,Beregningsark!$AQ90="1999-2012"),'Resultat 2005-2012'!N90*SUM($Z$16:$AE$16)/6,IF(AND($M$1=2008,Beregningsark!$AQ90="1999-2012"),'Resultat 2005-2012'!N90*SUM($AA$16:$AE$16)/5,IF(AND($M$1=2009,Beregningsark!$AQ90="1999-2012"),'Resultat 2005-2012'!N90*SUM($AB$16:$AE$16)/4,IF(AND($M$1=2010,Beregningsark!$AQ90="1999-2012"),'Resultat 2005-2012'!N90*SUM($AC$16:$AE$16)/3,IF(AND($M$1=2011,Beregningsark!$AQ90="1999-2012"),'Resultat 2005-2012'!N90*SUM($AD$16:$AE$16)/2,IF(AND($M$1=2012,Beregningsark!$AQ90="1999-2012"),'Resultat 2005-2012'!N90*$AE$16,""))))))))))))))))</f>
        <v/>
      </c>
      <c r="O90" s="15" t="str">
        <f>IF('Resultat 2005-2012'!$R90="","",IF($M$1=2005,'Resultat 2005-2012'!O90,IF(AND($M$1=2006,Beregningsark!$AQ90="2005-2012"),'Resultat 2005-2012'!O90*SUM($Y$10:$AE$10)/7,IF(AND($M$1=2007,Beregningsark!$AQ90="2005-2012"),'Resultat 2005-2012'!O90*SUM($Z$10:$AE$10)/6,IF(AND($M$1=2008,Beregningsark!$AQ90="2005-2012"),'Resultat 2005-2012'!O90*SUM($AA$10:$AE$10)/5,IF(AND($M$1=2009,Beregningsark!$AQ90="2005-2012"),'Resultat 2005-2012'!O90*SUM($AB$10:$AE$10)/4,IF(AND($M$1=2010,Beregningsark!$AQ90="2005-2012"),'Resultat 2005-2012'!O90*SUM($AC$10:$AE$10)/3,IF(AND($M$1=2011,Beregningsark!$AQ90="2005-2012"),'Resultat 2005-2012'!O90*SUM($AD$10:$AE$10)/2,IF(AND($M$1=2012,Beregningsark!$AQ90="2005-2012"),'Resultat 2005-2012'!O90*$AE$10,IF(AND($M$1=2006,Beregningsark!$AQ90="1999-2012"),'Resultat 2005-2012'!O90*SUM($Y$16:$AE$16)/7,IF(AND($M$1=2007,Beregningsark!$AQ90="1999-2012"),'Resultat 2005-2012'!O90*SUM($Z$16:$AE$16)/6,IF(AND($M$1=2008,Beregningsark!$AQ90="1999-2012"),'Resultat 2005-2012'!O90*SUM($AA$16:$AE$16)/5,IF(AND($M$1=2009,Beregningsark!$AQ90="1999-2012"),'Resultat 2005-2012'!O90*SUM($AB$16:$AE$16)/4,IF(AND($M$1=2010,Beregningsark!$AQ90="1999-2012"),'Resultat 2005-2012'!O90*SUM($AC$16:$AE$16)/3,IF(AND($M$1=2011,Beregningsark!$AQ90="1999-2012"),'Resultat 2005-2012'!O90*SUM($AD$16:$AE$16)/2,IF(AND($M$1=2012,Beregningsark!$AQ90="1999-2012"),'Resultat 2005-2012'!O90*$AE$16,""))))))))))))))))</f>
        <v/>
      </c>
      <c r="P90" s="15" t="str">
        <f>IF('Resultat 2005-2012'!$R90="","",IF($M$1=2005,'Resultat 2005-2012'!P90,IF(AND($M$1=2006,Beregningsark!$AQ90="2005-2012"),'Resultat 2005-2012'!P90*SUM($Y$11:$AE$11)/7,IF(AND($M$1=2007,Beregningsark!$AQ90="2005-2012"),'Resultat 2005-2012'!P90*SUM($Z$11:$AE$11)/6,IF(AND($M$1=2008,Beregningsark!$AQ90="2005-2012"),'Resultat 2005-2012'!P90*SUM($AA$11:$AE$11)/5,IF(AND($M$1=2009,Beregningsark!$AQ90="2005-2012"),'Resultat 2005-2012'!P90*SUM($AB$11:$AE$11)/4,IF(AND($M$1=2010,Beregningsark!$AQ90="2005-2012"),'Resultat 2005-2012'!P90*SUM($AC$11:$AE$11)/3,IF(AND($M$1=2011,Beregningsark!$AQ90="2005-2012"),'Resultat 2005-2012'!P90*SUM($AD$11:$AE$11)/2,IF(AND($M$1=2012,Beregningsark!$AQ90="2005-2012"),'Resultat 2005-2012'!P90*$AE$11,IF(AND($M$1=2006,Beregningsark!$AQ90="1999-2012"),'Resultat 2005-2012'!P90*SUM($Y$16:$AE$16)/7,IF(AND($M$1=2007,Beregningsark!$AQ90="1999-2012"),'Resultat 2005-2012'!P90*SUM($Z$16:$AE$16)/6,IF(AND($M$1=2008,Beregningsark!$AQ90="1999-2012"),'Resultat 2005-2012'!P90*SUM($AA$16:$AE$16)/5,IF(AND($M$1=2009,Beregningsark!$AQ90="1999-2012"),'Resultat 2005-2012'!P90*SUM($AB$16:$AE$16)/4,IF(AND($M$1=2010,Beregningsark!$AQ90="1999-2012"),'Resultat 2005-2012'!P90*SUM($AC$16:$AE$16)/3,IF(AND($M$1=2011,Beregningsark!$AQ90="1999-2012"),'Resultat 2005-2012'!P90*SUM($AD$16:$AE$16)/2,IF(AND($M$1=2012,Beregningsark!$AQ90="1999-2012"),'Resultat 2005-2012'!P90*$AE$16,""))))))))))))))))</f>
        <v/>
      </c>
      <c r="Q90" s="15" t="str">
        <f t="shared" si="6"/>
        <v/>
      </c>
      <c r="R90" s="17" t="str">
        <f t="shared" si="7"/>
        <v/>
      </c>
    </row>
    <row r="91" spans="1:18" x14ac:dyDescent="0.25">
      <c r="A91" s="4" t="str">
        <f>IF(Inddata!A106="","",Inddata!A106)</f>
        <v/>
      </c>
      <c r="B91" s="4" t="str">
        <f>IF(Inddata!B106="","",Inddata!B106)</f>
        <v/>
      </c>
      <c r="C91" s="4" t="str">
        <f>IF(Inddata!C106="","",Inddata!C106)</f>
        <v/>
      </c>
      <c r="D91" s="4" t="str">
        <f>IF(Inddata!D106="","",Inddata!D106)</f>
        <v/>
      </c>
      <c r="E91" s="4" t="str">
        <f>IF(Inddata!E106="","",Inddata!E106)</f>
        <v/>
      </c>
      <c r="F91" s="4" t="str">
        <f>IF(Inddata!F106="","",Inddata!F106)</f>
        <v/>
      </c>
      <c r="G91" s="4">
        <f>IF(Inddata!G106="","",Inddata!G106)</f>
        <v>0</v>
      </c>
      <c r="H91" s="4" t="str">
        <f>IF(Inddata!H106&gt;0.5,Inddata!H106,"")</f>
        <v/>
      </c>
      <c r="I91" s="4" t="str">
        <f>IF(Inddata!I106="","",Inddata!I106)</f>
        <v/>
      </c>
      <c r="J91" s="15" t="str">
        <f>IF('Resultat 2005-2012'!$R91="","",IF($M$1=2005,'Resultat 2005-2012'!J91,IF(AND($M$1=2006,Beregningsark!$AQ91="2005-2012"),'Resultat 2005-2012'!J91*SUM($Y$7:$AE$7)/7,IF(AND($M$1=2007,Beregningsark!$AQ91="2005-2012"),'Resultat 2005-2012'!J91*SUM($Z$7:$AE$7)/6,IF(AND($M$1=2008,Beregningsark!$AQ91="2005-2012"),'Resultat 2005-2012'!J91*SUM($AA$7:$AE$7)/5,IF(AND($M$1=2009,Beregningsark!$AQ91="2005-2012"),'Resultat 2005-2012'!J91*SUM($AB$7:$AE$7)/4,IF(AND($M$1=2010,Beregningsark!$AQ91="2005-2012"),'Resultat 2005-2012'!J91*SUM($AC$7:$AE$7)/3,IF(AND($M$1=2011,Beregningsark!$AQ91="2005-2012"),'Resultat 2005-2012'!J91*SUM($AD$7:$AE$7)/2,IF(AND($M$1=2012,Beregningsark!$AQ91="2005-2012"),'Resultat 2005-2012'!J91*$AE$7,IF(AND($M$1=2006,Beregningsark!$AQ91="1999-2012"),'Resultat 2005-2012'!J91*SUM($Y$16:$AE$16)/7,IF(AND($M$1=2007,Beregningsark!$AQ91="1999-2012"),'Resultat 2005-2012'!J91*SUM($Z$16:$AE$16)/6,IF(AND($M$1=2008,Beregningsark!$AQ91="1999-2012"),'Resultat 2005-2012'!J91*SUM($AA$16:$AE$16)/5,IF(AND($M$1=2009,Beregningsark!$AQ91="1999-2012"),'Resultat 2005-2012'!J91*SUM($AB$16:$AE$16)/4,IF(AND($M$1=2010,Beregningsark!$AQ91="1999-2012"),'Resultat 2005-2012'!J91*SUM($AC$16:$AE$16)/3,IF(AND($M$1=2011,Beregningsark!$AQ91="1999-2012"),'Resultat 2005-2012'!J91*SUM($AD$16:$AE$16)/2,IF(AND($M$1=2012,Beregningsark!$AQ91="1999-2012"),'Resultat 2005-2012'!J91*$AE$16,""))))))))))))))))</f>
        <v/>
      </c>
      <c r="K91" s="15" t="str">
        <f>IF('Resultat 2005-2012'!$R91="","",IF($M$1=2005,'Resultat 2005-2012'!K91,IF(AND($M$1=2006,Beregningsark!$AQ91="2005-2012"),'Resultat 2005-2012'!K91*SUM($Y$8:$AE$8)/7,IF(AND($M$1=2007,Beregningsark!$AQ91="2005-2012"),'Resultat 2005-2012'!K91*SUM($Z$8:$AE$8)/6,IF(AND($M$1=2008,Beregningsark!$AQ91="2005-2012"),'Resultat 2005-2012'!K91*SUM($AA$8:$AE$8)/5,IF(AND($M$1=2009,Beregningsark!$AQ91="2005-2012"),'Resultat 2005-2012'!K91*SUM($AB$8:$AE$8)/4,IF(AND($M$1=2010,Beregningsark!$AQ91="2005-2012"),'Resultat 2005-2012'!K91*SUM($AC$8:$AE$8)/3,IF(AND($M$1=2011,Beregningsark!$AQ91="2005-2012"),'Resultat 2005-2012'!K91*SUM($AD$8:$AE$8)/2,IF(AND($M$1=2012,Beregningsark!$AQ91="2005-2012"),'Resultat 2005-2012'!K91*$AE$8,IF(AND($M$1=2006,Beregningsark!$AQ91="1999-2012"),'Resultat 2005-2012'!K91*SUM($Y$17:$AE$17)/7,IF(AND($M$1=2007,Beregningsark!$AQ91="1999-2012"),'Resultat 2005-2012'!K91*SUM($Z$17:$AE$17)/6,IF(AND($M$1=2008,Beregningsark!$AQ91="1999-2012"),'Resultat 2005-2012'!K91*SUM($AA$17:$AE$17)/5,IF(AND($M$1=2009,Beregningsark!$AQ91="1999-2012"),'Resultat 2005-2012'!K91*SUM($AB$17:$AE$17)/4,IF(AND($M$1=2010,Beregningsark!$AQ91="1999-2012"),'Resultat 2005-2012'!K91*SUM($AC$17:$AE$17)/3,IF(AND($M$1=2011,Beregningsark!$AQ91="1999-2012"),'Resultat 2005-2012'!K91*SUM($AD$17:$AE$17)/2,IF(AND($M$1=2012,Beregningsark!$AQ91="1999-2012"),'Resultat 2005-2012'!K91*$AE$17,""))))))))))))))))</f>
        <v/>
      </c>
      <c r="L91" s="15" t="str">
        <f>IF('Resultat 2005-2012'!$R91="","",IF($M$1=2005,'Resultat 2005-2012'!L91,IF(AND($M$1=2006,Beregningsark!$AQ91="2005-2012"),'Resultat 2005-2012'!L91*SUM($Y$9:$AE$9)/7,IF(AND($M$1=2007,Beregningsark!$AQ91="2005-2012"),'Resultat 2005-2012'!L91*SUM($Z$9:$AE$9)/6,IF(AND($M$1=2008,Beregningsark!$AQ91="2005-2012"),'Resultat 2005-2012'!L91*SUM($AA$9:$AE$9)/5,IF(AND($M$1=2009,Beregningsark!$AQ91="2005-2012"),'Resultat 2005-2012'!L91*SUM($AB$9:$AE$9)/4,IF(AND($M$1=2010,Beregningsark!$AQ91="2005-2012"),'Resultat 2005-2012'!L91*SUM($AC$9:$AE$9)/3,IF(AND($M$1=2011,Beregningsark!$AQ91="2005-2012"),'Resultat 2005-2012'!L91*SUM($AD$9:$AE$9)/2,IF(AND($M$1=2012,Beregningsark!$AQ91="2005-2012"),'Resultat 2005-2012'!L91*$AE$9,IF(AND($M$1=2006,Beregningsark!$AQ91="1999-2012"),'Resultat 2005-2012'!L91*SUM($Y$18:$AE$18)/7,IF(AND($M$1=2007,Beregningsark!$AQ91="1999-2012"),'Resultat 2005-2012'!L91*SUM($Z$18:$AE$18)/6,IF(AND($M$1=2008,Beregningsark!$AQ91="1999-2012"),'Resultat 2005-2012'!L91*SUM($AA$18:$AE$18)/5,IF(AND($M$1=2009,Beregningsark!$AQ91="1999-2012"),'Resultat 2005-2012'!L91*SUM($AB$18:$AE$18)/4,IF(AND($M$1=2010,Beregningsark!$AQ91="1999-2012"),'Resultat 2005-2012'!L91*SUM($AC$18:$AE$18)/3,IF(AND($M$1=2011,Beregningsark!$AQ91="1999-2012"),'Resultat 2005-2012'!L91*SUM($AD$18:$AE$18)/2,IF(AND($M$1=2012,Beregningsark!$AQ91="1999-2012"),'Resultat 2005-2012'!L91*$AE$18,""))))))))))))))))</f>
        <v/>
      </c>
      <c r="M91" s="15" t="str">
        <f t="shared" si="5"/>
        <v/>
      </c>
      <c r="N91" s="15" t="str">
        <f>IF('Resultat 2005-2012'!$R91="","",IF($M$1=2005,'Resultat 2005-2012'!N91,IF(AND($M$1=2006,Beregningsark!$AQ91="2005-2012"),'Resultat 2005-2012'!N91*SUM($Y$10:$AE$10)/7,IF(AND($M$1=2007,Beregningsark!$AQ91="2005-2012"),'Resultat 2005-2012'!N91*SUM($Z$10:$AE$10)/6,IF(AND($M$1=2008,Beregningsark!$AQ91="2005-2012"),'Resultat 2005-2012'!N91*SUM($AA$10:$AE$10)/5,IF(AND($M$1=2009,Beregningsark!$AQ91="2005-2012"),'Resultat 2005-2012'!N91*SUM($AB$10:$AE$10)/4,IF(AND($M$1=2010,Beregningsark!$AQ91="2005-2012"),'Resultat 2005-2012'!N91*SUM($AC$10:$AE$10)/3,IF(AND($M$1=2011,Beregningsark!$AQ91="2005-2012"),'Resultat 2005-2012'!N91*SUM($AD$10:$AE$10)/2,IF(AND($M$1=2012,Beregningsark!$AQ91="2005-2012"),'Resultat 2005-2012'!N91*$AE$10,IF(AND($M$1=2006,Beregningsark!$AQ91="1999-2012"),'Resultat 2005-2012'!N91*SUM($Y$16:$AE$16)/7,IF(AND($M$1=2007,Beregningsark!$AQ91="1999-2012"),'Resultat 2005-2012'!N91*SUM($Z$16:$AE$16)/6,IF(AND($M$1=2008,Beregningsark!$AQ91="1999-2012"),'Resultat 2005-2012'!N91*SUM($AA$16:$AE$16)/5,IF(AND($M$1=2009,Beregningsark!$AQ91="1999-2012"),'Resultat 2005-2012'!N91*SUM($AB$16:$AE$16)/4,IF(AND($M$1=2010,Beregningsark!$AQ91="1999-2012"),'Resultat 2005-2012'!N91*SUM($AC$16:$AE$16)/3,IF(AND($M$1=2011,Beregningsark!$AQ91="1999-2012"),'Resultat 2005-2012'!N91*SUM($AD$16:$AE$16)/2,IF(AND($M$1=2012,Beregningsark!$AQ91="1999-2012"),'Resultat 2005-2012'!N91*$AE$16,""))))))))))))))))</f>
        <v/>
      </c>
      <c r="O91" s="15" t="str">
        <f>IF('Resultat 2005-2012'!$R91="","",IF($M$1=2005,'Resultat 2005-2012'!O91,IF(AND($M$1=2006,Beregningsark!$AQ91="2005-2012"),'Resultat 2005-2012'!O91*SUM($Y$10:$AE$10)/7,IF(AND($M$1=2007,Beregningsark!$AQ91="2005-2012"),'Resultat 2005-2012'!O91*SUM($Z$10:$AE$10)/6,IF(AND($M$1=2008,Beregningsark!$AQ91="2005-2012"),'Resultat 2005-2012'!O91*SUM($AA$10:$AE$10)/5,IF(AND($M$1=2009,Beregningsark!$AQ91="2005-2012"),'Resultat 2005-2012'!O91*SUM($AB$10:$AE$10)/4,IF(AND($M$1=2010,Beregningsark!$AQ91="2005-2012"),'Resultat 2005-2012'!O91*SUM($AC$10:$AE$10)/3,IF(AND($M$1=2011,Beregningsark!$AQ91="2005-2012"),'Resultat 2005-2012'!O91*SUM($AD$10:$AE$10)/2,IF(AND($M$1=2012,Beregningsark!$AQ91="2005-2012"),'Resultat 2005-2012'!O91*$AE$10,IF(AND($M$1=2006,Beregningsark!$AQ91="1999-2012"),'Resultat 2005-2012'!O91*SUM($Y$16:$AE$16)/7,IF(AND($M$1=2007,Beregningsark!$AQ91="1999-2012"),'Resultat 2005-2012'!O91*SUM($Z$16:$AE$16)/6,IF(AND($M$1=2008,Beregningsark!$AQ91="1999-2012"),'Resultat 2005-2012'!O91*SUM($AA$16:$AE$16)/5,IF(AND($M$1=2009,Beregningsark!$AQ91="1999-2012"),'Resultat 2005-2012'!O91*SUM($AB$16:$AE$16)/4,IF(AND($M$1=2010,Beregningsark!$AQ91="1999-2012"),'Resultat 2005-2012'!O91*SUM($AC$16:$AE$16)/3,IF(AND($M$1=2011,Beregningsark!$AQ91="1999-2012"),'Resultat 2005-2012'!O91*SUM($AD$16:$AE$16)/2,IF(AND($M$1=2012,Beregningsark!$AQ91="1999-2012"),'Resultat 2005-2012'!O91*$AE$16,""))))))))))))))))</f>
        <v/>
      </c>
      <c r="P91" s="15" t="str">
        <f>IF('Resultat 2005-2012'!$R91="","",IF($M$1=2005,'Resultat 2005-2012'!P91,IF(AND($M$1=2006,Beregningsark!$AQ91="2005-2012"),'Resultat 2005-2012'!P91*SUM($Y$11:$AE$11)/7,IF(AND($M$1=2007,Beregningsark!$AQ91="2005-2012"),'Resultat 2005-2012'!P91*SUM($Z$11:$AE$11)/6,IF(AND($M$1=2008,Beregningsark!$AQ91="2005-2012"),'Resultat 2005-2012'!P91*SUM($AA$11:$AE$11)/5,IF(AND($M$1=2009,Beregningsark!$AQ91="2005-2012"),'Resultat 2005-2012'!P91*SUM($AB$11:$AE$11)/4,IF(AND($M$1=2010,Beregningsark!$AQ91="2005-2012"),'Resultat 2005-2012'!P91*SUM($AC$11:$AE$11)/3,IF(AND($M$1=2011,Beregningsark!$AQ91="2005-2012"),'Resultat 2005-2012'!P91*SUM($AD$11:$AE$11)/2,IF(AND($M$1=2012,Beregningsark!$AQ91="2005-2012"),'Resultat 2005-2012'!P91*$AE$11,IF(AND($M$1=2006,Beregningsark!$AQ91="1999-2012"),'Resultat 2005-2012'!P91*SUM($Y$16:$AE$16)/7,IF(AND($M$1=2007,Beregningsark!$AQ91="1999-2012"),'Resultat 2005-2012'!P91*SUM($Z$16:$AE$16)/6,IF(AND($M$1=2008,Beregningsark!$AQ91="1999-2012"),'Resultat 2005-2012'!P91*SUM($AA$16:$AE$16)/5,IF(AND($M$1=2009,Beregningsark!$AQ91="1999-2012"),'Resultat 2005-2012'!P91*SUM($AB$16:$AE$16)/4,IF(AND($M$1=2010,Beregningsark!$AQ91="1999-2012"),'Resultat 2005-2012'!P91*SUM($AC$16:$AE$16)/3,IF(AND($M$1=2011,Beregningsark!$AQ91="1999-2012"),'Resultat 2005-2012'!P91*SUM($AD$16:$AE$16)/2,IF(AND($M$1=2012,Beregningsark!$AQ91="1999-2012"),'Resultat 2005-2012'!P91*$AE$16,""))))))))))))))))</f>
        <v/>
      </c>
      <c r="Q91" s="15" t="str">
        <f t="shared" si="6"/>
        <v/>
      </c>
      <c r="R91" s="17" t="str">
        <f t="shared" si="7"/>
        <v/>
      </c>
    </row>
    <row r="92" spans="1:18" x14ac:dyDescent="0.25">
      <c r="A92" s="4" t="str">
        <f>IF(Inddata!A107="","",Inddata!A107)</f>
        <v/>
      </c>
      <c r="B92" s="4" t="str">
        <f>IF(Inddata!B107="","",Inddata!B107)</f>
        <v/>
      </c>
      <c r="C92" s="4" t="str">
        <f>IF(Inddata!C107="","",Inddata!C107)</f>
        <v/>
      </c>
      <c r="D92" s="4" t="str">
        <f>IF(Inddata!D107="","",Inddata!D107)</f>
        <v/>
      </c>
      <c r="E92" s="4" t="str">
        <f>IF(Inddata!E107="","",Inddata!E107)</f>
        <v/>
      </c>
      <c r="F92" s="4" t="str">
        <f>IF(Inddata!F107="","",Inddata!F107)</f>
        <v/>
      </c>
      <c r="G92" s="4">
        <f>IF(Inddata!G107="","",Inddata!G107)</f>
        <v>0</v>
      </c>
      <c r="H92" s="4" t="str">
        <f>IF(Inddata!H107&gt;0.5,Inddata!H107,"")</f>
        <v/>
      </c>
      <c r="I92" s="4" t="str">
        <f>IF(Inddata!I107="","",Inddata!I107)</f>
        <v/>
      </c>
      <c r="J92" s="15" t="str">
        <f>IF('Resultat 2005-2012'!$R92="","",IF($M$1=2005,'Resultat 2005-2012'!J92,IF(AND($M$1=2006,Beregningsark!$AQ92="2005-2012"),'Resultat 2005-2012'!J92*SUM($Y$7:$AE$7)/7,IF(AND($M$1=2007,Beregningsark!$AQ92="2005-2012"),'Resultat 2005-2012'!J92*SUM($Z$7:$AE$7)/6,IF(AND($M$1=2008,Beregningsark!$AQ92="2005-2012"),'Resultat 2005-2012'!J92*SUM($AA$7:$AE$7)/5,IF(AND($M$1=2009,Beregningsark!$AQ92="2005-2012"),'Resultat 2005-2012'!J92*SUM($AB$7:$AE$7)/4,IF(AND($M$1=2010,Beregningsark!$AQ92="2005-2012"),'Resultat 2005-2012'!J92*SUM($AC$7:$AE$7)/3,IF(AND($M$1=2011,Beregningsark!$AQ92="2005-2012"),'Resultat 2005-2012'!J92*SUM($AD$7:$AE$7)/2,IF(AND($M$1=2012,Beregningsark!$AQ92="2005-2012"),'Resultat 2005-2012'!J92*$AE$7,IF(AND($M$1=2006,Beregningsark!$AQ92="1999-2012"),'Resultat 2005-2012'!J92*SUM($Y$16:$AE$16)/7,IF(AND($M$1=2007,Beregningsark!$AQ92="1999-2012"),'Resultat 2005-2012'!J92*SUM($Z$16:$AE$16)/6,IF(AND($M$1=2008,Beregningsark!$AQ92="1999-2012"),'Resultat 2005-2012'!J92*SUM($AA$16:$AE$16)/5,IF(AND($M$1=2009,Beregningsark!$AQ92="1999-2012"),'Resultat 2005-2012'!J92*SUM($AB$16:$AE$16)/4,IF(AND($M$1=2010,Beregningsark!$AQ92="1999-2012"),'Resultat 2005-2012'!J92*SUM($AC$16:$AE$16)/3,IF(AND($M$1=2011,Beregningsark!$AQ92="1999-2012"),'Resultat 2005-2012'!J92*SUM($AD$16:$AE$16)/2,IF(AND($M$1=2012,Beregningsark!$AQ92="1999-2012"),'Resultat 2005-2012'!J92*$AE$16,""))))))))))))))))</f>
        <v/>
      </c>
      <c r="K92" s="15" t="str">
        <f>IF('Resultat 2005-2012'!$R92="","",IF($M$1=2005,'Resultat 2005-2012'!K92,IF(AND($M$1=2006,Beregningsark!$AQ92="2005-2012"),'Resultat 2005-2012'!K92*SUM($Y$8:$AE$8)/7,IF(AND($M$1=2007,Beregningsark!$AQ92="2005-2012"),'Resultat 2005-2012'!K92*SUM($Z$8:$AE$8)/6,IF(AND($M$1=2008,Beregningsark!$AQ92="2005-2012"),'Resultat 2005-2012'!K92*SUM($AA$8:$AE$8)/5,IF(AND($M$1=2009,Beregningsark!$AQ92="2005-2012"),'Resultat 2005-2012'!K92*SUM($AB$8:$AE$8)/4,IF(AND($M$1=2010,Beregningsark!$AQ92="2005-2012"),'Resultat 2005-2012'!K92*SUM($AC$8:$AE$8)/3,IF(AND($M$1=2011,Beregningsark!$AQ92="2005-2012"),'Resultat 2005-2012'!K92*SUM($AD$8:$AE$8)/2,IF(AND($M$1=2012,Beregningsark!$AQ92="2005-2012"),'Resultat 2005-2012'!K92*$AE$8,IF(AND($M$1=2006,Beregningsark!$AQ92="1999-2012"),'Resultat 2005-2012'!K92*SUM($Y$17:$AE$17)/7,IF(AND($M$1=2007,Beregningsark!$AQ92="1999-2012"),'Resultat 2005-2012'!K92*SUM($Z$17:$AE$17)/6,IF(AND($M$1=2008,Beregningsark!$AQ92="1999-2012"),'Resultat 2005-2012'!K92*SUM($AA$17:$AE$17)/5,IF(AND($M$1=2009,Beregningsark!$AQ92="1999-2012"),'Resultat 2005-2012'!K92*SUM($AB$17:$AE$17)/4,IF(AND($M$1=2010,Beregningsark!$AQ92="1999-2012"),'Resultat 2005-2012'!K92*SUM($AC$17:$AE$17)/3,IF(AND($M$1=2011,Beregningsark!$AQ92="1999-2012"),'Resultat 2005-2012'!K92*SUM($AD$17:$AE$17)/2,IF(AND($M$1=2012,Beregningsark!$AQ92="1999-2012"),'Resultat 2005-2012'!K92*$AE$17,""))))))))))))))))</f>
        <v/>
      </c>
      <c r="L92" s="15" t="str">
        <f>IF('Resultat 2005-2012'!$R92="","",IF($M$1=2005,'Resultat 2005-2012'!L92,IF(AND($M$1=2006,Beregningsark!$AQ92="2005-2012"),'Resultat 2005-2012'!L92*SUM($Y$9:$AE$9)/7,IF(AND($M$1=2007,Beregningsark!$AQ92="2005-2012"),'Resultat 2005-2012'!L92*SUM($Z$9:$AE$9)/6,IF(AND($M$1=2008,Beregningsark!$AQ92="2005-2012"),'Resultat 2005-2012'!L92*SUM($AA$9:$AE$9)/5,IF(AND($M$1=2009,Beregningsark!$AQ92="2005-2012"),'Resultat 2005-2012'!L92*SUM($AB$9:$AE$9)/4,IF(AND($M$1=2010,Beregningsark!$AQ92="2005-2012"),'Resultat 2005-2012'!L92*SUM($AC$9:$AE$9)/3,IF(AND($M$1=2011,Beregningsark!$AQ92="2005-2012"),'Resultat 2005-2012'!L92*SUM($AD$9:$AE$9)/2,IF(AND($M$1=2012,Beregningsark!$AQ92="2005-2012"),'Resultat 2005-2012'!L92*$AE$9,IF(AND($M$1=2006,Beregningsark!$AQ92="1999-2012"),'Resultat 2005-2012'!L92*SUM($Y$18:$AE$18)/7,IF(AND($M$1=2007,Beregningsark!$AQ92="1999-2012"),'Resultat 2005-2012'!L92*SUM($Z$18:$AE$18)/6,IF(AND($M$1=2008,Beregningsark!$AQ92="1999-2012"),'Resultat 2005-2012'!L92*SUM($AA$18:$AE$18)/5,IF(AND($M$1=2009,Beregningsark!$AQ92="1999-2012"),'Resultat 2005-2012'!L92*SUM($AB$18:$AE$18)/4,IF(AND($M$1=2010,Beregningsark!$AQ92="1999-2012"),'Resultat 2005-2012'!L92*SUM($AC$18:$AE$18)/3,IF(AND($M$1=2011,Beregningsark!$AQ92="1999-2012"),'Resultat 2005-2012'!L92*SUM($AD$18:$AE$18)/2,IF(AND($M$1=2012,Beregningsark!$AQ92="1999-2012"),'Resultat 2005-2012'!L92*$AE$18,""))))))))))))))))</f>
        <v/>
      </c>
      <c r="M92" s="15" t="str">
        <f t="shared" si="5"/>
        <v/>
      </c>
      <c r="N92" s="15" t="str">
        <f>IF('Resultat 2005-2012'!$R92="","",IF($M$1=2005,'Resultat 2005-2012'!N92,IF(AND($M$1=2006,Beregningsark!$AQ92="2005-2012"),'Resultat 2005-2012'!N92*SUM($Y$10:$AE$10)/7,IF(AND($M$1=2007,Beregningsark!$AQ92="2005-2012"),'Resultat 2005-2012'!N92*SUM($Z$10:$AE$10)/6,IF(AND($M$1=2008,Beregningsark!$AQ92="2005-2012"),'Resultat 2005-2012'!N92*SUM($AA$10:$AE$10)/5,IF(AND($M$1=2009,Beregningsark!$AQ92="2005-2012"),'Resultat 2005-2012'!N92*SUM($AB$10:$AE$10)/4,IF(AND($M$1=2010,Beregningsark!$AQ92="2005-2012"),'Resultat 2005-2012'!N92*SUM($AC$10:$AE$10)/3,IF(AND($M$1=2011,Beregningsark!$AQ92="2005-2012"),'Resultat 2005-2012'!N92*SUM($AD$10:$AE$10)/2,IF(AND($M$1=2012,Beregningsark!$AQ92="2005-2012"),'Resultat 2005-2012'!N92*$AE$10,IF(AND($M$1=2006,Beregningsark!$AQ92="1999-2012"),'Resultat 2005-2012'!N92*SUM($Y$16:$AE$16)/7,IF(AND($M$1=2007,Beregningsark!$AQ92="1999-2012"),'Resultat 2005-2012'!N92*SUM($Z$16:$AE$16)/6,IF(AND($M$1=2008,Beregningsark!$AQ92="1999-2012"),'Resultat 2005-2012'!N92*SUM($AA$16:$AE$16)/5,IF(AND($M$1=2009,Beregningsark!$AQ92="1999-2012"),'Resultat 2005-2012'!N92*SUM($AB$16:$AE$16)/4,IF(AND($M$1=2010,Beregningsark!$AQ92="1999-2012"),'Resultat 2005-2012'!N92*SUM($AC$16:$AE$16)/3,IF(AND($M$1=2011,Beregningsark!$AQ92="1999-2012"),'Resultat 2005-2012'!N92*SUM($AD$16:$AE$16)/2,IF(AND($M$1=2012,Beregningsark!$AQ92="1999-2012"),'Resultat 2005-2012'!N92*$AE$16,""))))))))))))))))</f>
        <v/>
      </c>
      <c r="O92" s="15" t="str">
        <f>IF('Resultat 2005-2012'!$R92="","",IF($M$1=2005,'Resultat 2005-2012'!O92,IF(AND($M$1=2006,Beregningsark!$AQ92="2005-2012"),'Resultat 2005-2012'!O92*SUM($Y$10:$AE$10)/7,IF(AND($M$1=2007,Beregningsark!$AQ92="2005-2012"),'Resultat 2005-2012'!O92*SUM($Z$10:$AE$10)/6,IF(AND($M$1=2008,Beregningsark!$AQ92="2005-2012"),'Resultat 2005-2012'!O92*SUM($AA$10:$AE$10)/5,IF(AND($M$1=2009,Beregningsark!$AQ92="2005-2012"),'Resultat 2005-2012'!O92*SUM($AB$10:$AE$10)/4,IF(AND($M$1=2010,Beregningsark!$AQ92="2005-2012"),'Resultat 2005-2012'!O92*SUM($AC$10:$AE$10)/3,IF(AND($M$1=2011,Beregningsark!$AQ92="2005-2012"),'Resultat 2005-2012'!O92*SUM($AD$10:$AE$10)/2,IF(AND($M$1=2012,Beregningsark!$AQ92="2005-2012"),'Resultat 2005-2012'!O92*$AE$10,IF(AND($M$1=2006,Beregningsark!$AQ92="1999-2012"),'Resultat 2005-2012'!O92*SUM($Y$16:$AE$16)/7,IF(AND($M$1=2007,Beregningsark!$AQ92="1999-2012"),'Resultat 2005-2012'!O92*SUM($Z$16:$AE$16)/6,IF(AND($M$1=2008,Beregningsark!$AQ92="1999-2012"),'Resultat 2005-2012'!O92*SUM($AA$16:$AE$16)/5,IF(AND($M$1=2009,Beregningsark!$AQ92="1999-2012"),'Resultat 2005-2012'!O92*SUM($AB$16:$AE$16)/4,IF(AND($M$1=2010,Beregningsark!$AQ92="1999-2012"),'Resultat 2005-2012'!O92*SUM($AC$16:$AE$16)/3,IF(AND($M$1=2011,Beregningsark!$AQ92="1999-2012"),'Resultat 2005-2012'!O92*SUM($AD$16:$AE$16)/2,IF(AND($M$1=2012,Beregningsark!$AQ92="1999-2012"),'Resultat 2005-2012'!O92*$AE$16,""))))))))))))))))</f>
        <v/>
      </c>
      <c r="P92" s="15" t="str">
        <f>IF('Resultat 2005-2012'!$R92="","",IF($M$1=2005,'Resultat 2005-2012'!P92,IF(AND($M$1=2006,Beregningsark!$AQ92="2005-2012"),'Resultat 2005-2012'!P92*SUM($Y$11:$AE$11)/7,IF(AND($M$1=2007,Beregningsark!$AQ92="2005-2012"),'Resultat 2005-2012'!P92*SUM($Z$11:$AE$11)/6,IF(AND($M$1=2008,Beregningsark!$AQ92="2005-2012"),'Resultat 2005-2012'!P92*SUM($AA$11:$AE$11)/5,IF(AND($M$1=2009,Beregningsark!$AQ92="2005-2012"),'Resultat 2005-2012'!P92*SUM($AB$11:$AE$11)/4,IF(AND($M$1=2010,Beregningsark!$AQ92="2005-2012"),'Resultat 2005-2012'!P92*SUM($AC$11:$AE$11)/3,IF(AND($M$1=2011,Beregningsark!$AQ92="2005-2012"),'Resultat 2005-2012'!P92*SUM($AD$11:$AE$11)/2,IF(AND($M$1=2012,Beregningsark!$AQ92="2005-2012"),'Resultat 2005-2012'!P92*$AE$11,IF(AND($M$1=2006,Beregningsark!$AQ92="1999-2012"),'Resultat 2005-2012'!P92*SUM($Y$16:$AE$16)/7,IF(AND($M$1=2007,Beregningsark!$AQ92="1999-2012"),'Resultat 2005-2012'!P92*SUM($Z$16:$AE$16)/6,IF(AND($M$1=2008,Beregningsark!$AQ92="1999-2012"),'Resultat 2005-2012'!P92*SUM($AA$16:$AE$16)/5,IF(AND($M$1=2009,Beregningsark!$AQ92="1999-2012"),'Resultat 2005-2012'!P92*SUM($AB$16:$AE$16)/4,IF(AND($M$1=2010,Beregningsark!$AQ92="1999-2012"),'Resultat 2005-2012'!P92*SUM($AC$16:$AE$16)/3,IF(AND($M$1=2011,Beregningsark!$AQ92="1999-2012"),'Resultat 2005-2012'!P92*SUM($AD$16:$AE$16)/2,IF(AND($M$1=2012,Beregningsark!$AQ92="1999-2012"),'Resultat 2005-2012'!P92*$AE$16,""))))))))))))))))</f>
        <v/>
      </c>
      <c r="Q92" s="15" t="str">
        <f t="shared" si="6"/>
        <v/>
      </c>
      <c r="R92" s="17" t="str">
        <f t="shared" si="7"/>
        <v/>
      </c>
    </row>
    <row r="93" spans="1:18" x14ac:dyDescent="0.25">
      <c r="A93" s="4" t="str">
        <f>IF(Inddata!A108="","",Inddata!A108)</f>
        <v/>
      </c>
      <c r="B93" s="4" t="str">
        <f>IF(Inddata!B108="","",Inddata!B108)</f>
        <v/>
      </c>
      <c r="C93" s="4" t="str">
        <f>IF(Inddata!C108="","",Inddata!C108)</f>
        <v/>
      </c>
      <c r="D93" s="4" t="str">
        <f>IF(Inddata!D108="","",Inddata!D108)</f>
        <v/>
      </c>
      <c r="E93" s="4" t="str">
        <f>IF(Inddata!E108="","",Inddata!E108)</f>
        <v/>
      </c>
      <c r="F93" s="4" t="str">
        <f>IF(Inddata!F108="","",Inddata!F108)</f>
        <v/>
      </c>
      <c r="G93" s="4">
        <f>IF(Inddata!G108="","",Inddata!G108)</f>
        <v>0</v>
      </c>
      <c r="H93" s="4" t="str">
        <f>IF(Inddata!H108&gt;0.5,Inddata!H108,"")</f>
        <v/>
      </c>
      <c r="I93" s="4" t="str">
        <f>IF(Inddata!I108="","",Inddata!I108)</f>
        <v/>
      </c>
      <c r="J93" s="15" t="str">
        <f>IF('Resultat 2005-2012'!$R93="","",IF($M$1=2005,'Resultat 2005-2012'!J93,IF(AND($M$1=2006,Beregningsark!$AQ93="2005-2012"),'Resultat 2005-2012'!J93*SUM($Y$7:$AE$7)/7,IF(AND($M$1=2007,Beregningsark!$AQ93="2005-2012"),'Resultat 2005-2012'!J93*SUM($Z$7:$AE$7)/6,IF(AND($M$1=2008,Beregningsark!$AQ93="2005-2012"),'Resultat 2005-2012'!J93*SUM($AA$7:$AE$7)/5,IF(AND($M$1=2009,Beregningsark!$AQ93="2005-2012"),'Resultat 2005-2012'!J93*SUM($AB$7:$AE$7)/4,IF(AND($M$1=2010,Beregningsark!$AQ93="2005-2012"),'Resultat 2005-2012'!J93*SUM($AC$7:$AE$7)/3,IF(AND($M$1=2011,Beregningsark!$AQ93="2005-2012"),'Resultat 2005-2012'!J93*SUM($AD$7:$AE$7)/2,IF(AND($M$1=2012,Beregningsark!$AQ93="2005-2012"),'Resultat 2005-2012'!J93*$AE$7,IF(AND($M$1=2006,Beregningsark!$AQ93="1999-2012"),'Resultat 2005-2012'!J93*SUM($Y$16:$AE$16)/7,IF(AND($M$1=2007,Beregningsark!$AQ93="1999-2012"),'Resultat 2005-2012'!J93*SUM($Z$16:$AE$16)/6,IF(AND($M$1=2008,Beregningsark!$AQ93="1999-2012"),'Resultat 2005-2012'!J93*SUM($AA$16:$AE$16)/5,IF(AND($M$1=2009,Beregningsark!$AQ93="1999-2012"),'Resultat 2005-2012'!J93*SUM($AB$16:$AE$16)/4,IF(AND($M$1=2010,Beregningsark!$AQ93="1999-2012"),'Resultat 2005-2012'!J93*SUM($AC$16:$AE$16)/3,IF(AND($M$1=2011,Beregningsark!$AQ93="1999-2012"),'Resultat 2005-2012'!J93*SUM($AD$16:$AE$16)/2,IF(AND($M$1=2012,Beregningsark!$AQ93="1999-2012"),'Resultat 2005-2012'!J93*$AE$16,""))))))))))))))))</f>
        <v/>
      </c>
      <c r="K93" s="15" t="str">
        <f>IF('Resultat 2005-2012'!$R93="","",IF($M$1=2005,'Resultat 2005-2012'!K93,IF(AND($M$1=2006,Beregningsark!$AQ93="2005-2012"),'Resultat 2005-2012'!K93*SUM($Y$8:$AE$8)/7,IF(AND($M$1=2007,Beregningsark!$AQ93="2005-2012"),'Resultat 2005-2012'!K93*SUM($Z$8:$AE$8)/6,IF(AND($M$1=2008,Beregningsark!$AQ93="2005-2012"),'Resultat 2005-2012'!K93*SUM($AA$8:$AE$8)/5,IF(AND($M$1=2009,Beregningsark!$AQ93="2005-2012"),'Resultat 2005-2012'!K93*SUM($AB$8:$AE$8)/4,IF(AND($M$1=2010,Beregningsark!$AQ93="2005-2012"),'Resultat 2005-2012'!K93*SUM($AC$8:$AE$8)/3,IF(AND($M$1=2011,Beregningsark!$AQ93="2005-2012"),'Resultat 2005-2012'!K93*SUM($AD$8:$AE$8)/2,IF(AND($M$1=2012,Beregningsark!$AQ93="2005-2012"),'Resultat 2005-2012'!K93*$AE$8,IF(AND($M$1=2006,Beregningsark!$AQ93="1999-2012"),'Resultat 2005-2012'!K93*SUM($Y$17:$AE$17)/7,IF(AND($M$1=2007,Beregningsark!$AQ93="1999-2012"),'Resultat 2005-2012'!K93*SUM($Z$17:$AE$17)/6,IF(AND($M$1=2008,Beregningsark!$AQ93="1999-2012"),'Resultat 2005-2012'!K93*SUM($AA$17:$AE$17)/5,IF(AND($M$1=2009,Beregningsark!$AQ93="1999-2012"),'Resultat 2005-2012'!K93*SUM($AB$17:$AE$17)/4,IF(AND($M$1=2010,Beregningsark!$AQ93="1999-2012"),'Resultat 2005-2012'!K93*SUM($AC$17:$AE$17)/3,IF(AND($M$1=2011,Beregningsark!$AQ93="1999-2012"),'Resultat 2005-2012'!K93*SUM($AD$17:$AE$17)/2,IF(AND($M$1=2012,Beregningsark!$AQ93="1999-2012"),'Resultat 2005-2012'!K93*$AE$17,""))))))))))))))))</f>
        <v/>
      </c>
      <c r="L93" s="15" t="str">
        <f>IF('Resultat 2005-2012'!$R93="","",IF($M$1=2005,'Resultat 2005-2012'!L93,IF(AND($M$1=2006,Beregningsark!$AQ93="2005-2012"),'Resultat 2005-2012'!L93*SUM($Y$9:$AE$9)/7,IF(AND($M$1=2007,Beregningsark!$AQ93="2005-2012"),'Resultat 2005-2012'!L93*SUM($Z$9:$AE$9)/6,IF(AND($M$1=2008,Beregningsark!$AQ93="2005-2012"),'Resultat 2005-2012'!L93*SUM($AA$9:$AE$9)/5,IF(AND($M$1=2009,Beregningsark!$AQ93="2005-2012"),'Resultat 2005-2012'!L93*SUM($AB$9:$AE$9)/4,IF(AND($M$1=2010,Beregningsark!$AQ93="2005-2012"),'Resultat 2005-2012'!L93*SUM($AC$9:$AE$9)/3,IF(AND($M$1=2011,Beregningsark!$AQ93="2005-2012"),'Resultat 2005-2012'!L93*SUM($AD$9:$AE$9)/2,IF(AND($M$1=2012,Beregningsark!$AQ93="2005-2012"),'Resultat 2005-2012'!L93*$AE$9,IF(AND($M$1=2006,Beregningsark!$AQ93="1999-2012"),'Resultat 2005-2012'!L93*SUM($Y$18:$AE$18)/7,IF(AND($M$1=2007,Beregningsark!$AQ93="1999-2012"),'Resultat 2005-2012'!L93*SUM($Z$18:$AE$18)/6,IF(AND($M$1=2008,Beregningsark!$AQ93="1999-2012"),'Resultat 2005-2012'!L93*SUM($AA$18:$AE$18)/5,IF(AND($M$1=2009,Beregningsark!$AQ93="1999-2012"),'Resultat 2005-2012'!L93*SUM($AB$18:$AE$18)/4,IF(AND($M$1=2010,Beregningsark!$AQ93="1999-2012"),'Resultat 2005-2012'!L93*SUM($AC$18:$AE$18)/3,IF(AND($M$1=2011,Beregningsark!$AQ93="1999-2012"),'Resultat 2005-2012'!L93*SUM($AD$18:$AE$18)/2,IF(AND($M$1=2012,Beregningsark!$AQ93="1999-2012"),'Resultat 2005-2012'!L93*$AE$18,""))))))))))))))))</f>
        <v/>
      </c>
      <c r="M93" s="15" t="str">
        <f t="shared" si="5"/>
        <v/>
      </c>
      <c r="N93" s="15" t="str">
        <f>IF('Resultat 2005-2012'!$R93="","",IF($M$1=2005,'Resultat 2005-2012'!N93,IF(AND($M$1=2006,Beregningsark!$AQ93="2005-2012"),'Resultat 2005-2012'!N93*SUM($Y$10:$AE$10)/7,IF(AND($M$1=2007,Beregningsark!$AQ93="2005-2012"),'Resultat 2005-2012'!N93*SUM($Z$10:$AE$10)/6,IF(AND($M$1=2008,Beregningsark!$AQ93="2005-2012"),'Resultat 2005-2012'!N93*SUM($AA$10:$AE$10)/5,IF(AND($M$1=2009,Beregningsark!$AQ93="2005-2012"),'Resultat 2005-2012'!N93*SUM($AB$10:$AE$10)/4,IF(AND($M$1=2010,Beregningsark!$AQ93="2005-2012"),'Resultat 2005-2012'!N93*SUM($AC$10:$AE$10)/3,IF(AND($M$1=2011,Beregningsark!$AQ93="2005-2012"),'Resultat 2005-2012'!N93*SUM($AD$10:$AE$10)/2,IF(AND($M$1=2012,Beregningsark!$AQ93="2005-2012"),'Resultat 2005-2012'!N93*$AE$10,IF(AND($M$1=2006,Beregningsark!$AQ93="1999-2012"),'Resultat 2005-2012'!N93*SUM($Y$16:$AE$16)/7,IF(AND($M$1=2007,Beregningsark!$AQ93="1999-2012"),'Resultat 2005-2012'!N93*SUM($Z$16:$AE$16)/6,IF(AND($M$1=2008,Beregningsark!$AQ93="1999-2012"),'Resultat 2005-2012'!N93*SUM($AA$16:$AE$16)/5,IF(AND($M$1=2009,Beregningsark!$AQ93="1999-2012"),'Resultat 2005-2012'!N93*SUM($AB$16:$AE$16)/4,IF(AND($M$1=2010,Beregningsark!$AQ93="1999-2012"),'Resultat 2005-2012'!N93*SUM($AC$16:$AE$16)/3,IF(AND($M$1=2011,Beregningsark!$AQ93="1999-2012"),'Resultat 2005-2012'!N93*SUM($AD$16:$AE$16)/2,IF(AND($M$1=2012,Beregningsark!$AQ93="1999-2012"),'Resultat 2005-2012'!N93*$AE$16,""))))))))))))))))</f>
        <v/>
      </c>
      <c r="O93" s="15" t="str">
        <f>IF('Resultat 2005-2012'!$R93="","",IF($M$1=2005,'Resultat 2005-2012'!O93,IF(AND($M$1=2006,Beregningsark!$AQ93="2005-2012"),'Resultat 2005-2012'!O93*SUM($Y$10:$AE$10)/7,IF(AND($M$1=2007,Beregningsark!$AQ93="2005-2012"),'Resultat 2005-2012'!O93*SUM($Z$10:$AE$10)/6,IF(AND($M$1=2008,Beregningsark!$AQ93="2005-2012"),'Resultat 2005-2012'!O93*SUM($AA$10:$AE$10)/5,IF(AND($M$1=2009,Beregningsark!$AQ93="2005-2012"),'Resultat 2005-2012'!O93*SUM($AB$10:$AE$10)/4,IF(AND($M$1=2010,Beregningsark!$AQ93="2005-2012"),'Resultat 2005-2012'!O93*SUM($AC$10:$AE$10)/3,IF(AND($M$1=2011,Beregningsark!$AQ93="2005-2012"),'Resultat 2005-2012'!O93*SUM($AD$10:$AE$10)/2,IF(AND($M$1=2012,Beregningsark!$AQ93="2005-2012"),'Resultat 2005-2012'!O93*$AE$10,IF(AND($M$1=2006,Beregningsark!$AQ93="1999-2012"),'Resultat 2005-2012'!O93*SUM($Y$16:$AE$16)/7,IF(AND($M$1=2007,Beregningsark!$AQ93="1999-2012"),'Resultat 2005-2012'!O93*SUM($Z$16:$AE$16)/6,IF(AND($M$1=2008,Beregningsark!$AQ93="1999-2012"),'Resultat 2005-2012'!O93*SUM($AA$16:$AE$16)/5,IF(AND($M$1=2009,Beregningsark!$AQ93="1999-2012"),'Resultat 2005-2012'!O93*SUM($AB$16:$AE$16)/4,IF(AND($M$1=2010,Beregningsark!$AQ93="1999-2012"),'Resultat 2005-2012'!O93*SUM($AC$16:$AE$16)/3,IF(AND($M$1=2011,Beregningsark!$AQ93="1999-2012"),'Resultat 2005-2012'!O93*SUM($AD$16:$AE$16)/2,IF(AND($M$1=2012,Beregningsark!$AQ93="1999-2012"),'Resultat 2005-2012'!O93*$AE$16,""))))))))))))))))</f>
        <v/>
      </c>
      <c r="P93" s="15" t="str">
        <f>IF('Resultat 2005-2012'!$R93="","",IF($M$1=2005,'Resultat 2005-2012'!P93,IF(AND($M$1=2006,Beregningsark!$AQ93="2005-2012"),'Resultat 2005-2012'!P93*SUM($Y$11:$AE$11)/7,IF(AND($M$1=2007,Beregningsark!$AQ93="2005-2012"),'Resultat 2005-2012'!P93*SUM($Z$11:$AE$11)/6,IF(AND($M$1=2008,Beregningsark!$AQ93="2005-2012"),'Resultat 2005-2012'!P93*SUM($AA$11:$AE$11)/5,IF(AND($M$1=2009,Beregningsark!$AQ93="2005-2012"),'Resultat 2005-2012'!P93*SUM($AB$11:$AE$11)/4,IF(AND($M$1=2010,Beregningsark!$AQ93="2005-2012"),'Resultat 2005-2012'!P93*SUM($AC$11:$AE$11)/3,IF(AND($M$1=2011,Beregningsark!$AQ93="2005-2012"),'Resultat 2005-2012'!P93*SUM($AD$11:$AE$11)/2,IF(AND($M$1=2012,Beregningsark!$AQ93="2005-2012"),'Resultat 2005-2012'!P93*$AE$11,IF(AND($M$1=2006,Beregningsark!$AQ93="1999-2012"),'Resultat 2005-2012'!P93*SUM($Y$16:$AE$16)/7,IF(AND($M$1=2007,Beregningsark!$AQ93="1999-2012"),'Resultat 2005-2012'!P93*SUM($Z$16:$AE$16)/6,IF(AND($M$1=2008,Beregningsark!$AQ93="1999-2012"),'Resultat 2005-2012'!P93*SUM($AA$16:$AE$16)/5,IF(AND($M$1=2009,Beregningsark!$AQ93="1999-2012"),'Resultat 2005-2012'!P93*SUM($AB$16:$AE$16)/4,IF(AND($M$1=2010,Beregningsark!$AQ93="1999-2012"),'Resultat 2005-2012'!P93*SUM($AC$16:$AE$16)/3,IF(AND($M$1=2011,Beregningsark!$AQ93="1999-2012"),'Resultat 2005-2012'!P93*SUM($AD$16:$AE$16)/2,IF(AND($M$1=2012,Beregningsark!$AQ93="1999-2012"),'Resultat 2005-2012'!P93*$AE$16,""))))))))))))))))</f>
        <v/>
      </c>
      <c r="Q93" s="15" t="str">
        <f t="shared" si="6"/>
        <v/>
      </c>
      <c r="R93" s="17" t="str">
        <f t="shared" si="7"/>
        <v/>
      </c>
    </row>
    <row r="94" spans="1:18" x14ac:dyDescent="0.25">
      <c r="A94" s="4" t="str">
        <f>IF(Inddata!A109="","",Inddata!A109)</f>
        <v/>
      </c>
      <c r="B94" s="4" t="str">
        <f>IF(Inddata!B109="","",Inddata!B109)</f>
        <v/>
      </c>
      <c r="C94" s="4" t="str">
        <f>IF(Inddata!C109="","",Inddata!C109)</f>
        <v/>
      </c>
      <c r="D94" s="4" t="str">
        <f>IF(Inddata!D109="","",Inddata!D109)</f>
        <v/>
      </c>
      <c r="E94" s="4" t="str">
        <f>IF(Inddata!E109="","",Inddata!E109)</f>
        <v/>
      </c>
      <c r="F94" s="4" t="str">
        <f>IF(Inddata!F109="","",Inddata!F109)</f>
        <v/>
      </c>
      <c r="G94" s="4">
        <f>IF(Inddata!G109="","",Inddata!G109)</f>
        <v>0</v>
      </c>
      <c r="H94" s="4" t="str">
        <f>IF(Inddata!H109&gt;0.5,Inddata!H109,"")</f>
        <v/>
      </c>
      <c r="I94" s="4" t="str">
        <f>IF(Inddata!I109="","",Inddata!I109)</f>
        <v/>
      </c>
      <c r="J94" s="15" t="str">
        <f>IF('Resultat 2005-2012'!$R94="","",IF($M$1=2005,'Resultat 2005-2012'!J94,IF(AND($M$1=2006,Beregningsark!$AQ94="2005-2012"),'Resultat 2005-2012'!J94*SUM($Y$7:$AE$7)/7,IF(AND($M$1=2007,Beregningsark!$AQ94="2005-2012"),'Resultat 2005-2012'!J94*SUM($Z$7:$AE$7)/6,IF(AND($M$1=2008,Beregningsark!$AQ94="2005-2012"),'Resultat 2005-2012'!J94*SUM($AA$7:$AE$7)/5,IF(AND($M$1=2009,Beregningsark!$AQ94="2005-2012"),'Resultat 2005-2012'!J94*SUM($AB$7:$AE$7)/4,IF(AND($M$1=2010,Beregningsark!$AQ94="2005-2012"),'Resultat 2005-2012'!J94*SUM($AC$7:$AE$7)/3,IF(AND($M$1=2011,Beregningsark!$AQ94="2005-2012"),'Resultat 2005-2012'!J94*SUM($AD$7:$AE$7)/2,IF(AND($M$1=2012,Beregningsark!$AQ94="2005-2012"),'Resultat 2005-2012'!J94*$AE$7,IF(AND($M$1=2006,Beregningsark!$AQ94="1999-2012"),'Resultat 2005-2012'!J94*SUM($Y$16:$AE$16)/7,IF(AND($M$1=2007,Beregningsark!$AQ94="1999-2012"),'Resultat 2005-2012'!J94*SUM($Z$16:$AE$16)/6,IF(AND($M$1=2008,Beregningsark!$AQ94="1999-2012"),'Resultat 2005-2012'!J94*SUM($AA$16:$AE$16)/5,IF(AND($M$1=2009,Beregningsark!$AQ94="1999-2012"),'Resultat 2005-2012'!J94*SUM($AB$16:$AE$16)/4,IF(AND($M$1=2010,Beregningsark!$AQ94="1999-2012"),'Resultat 2005-2012'!J94*SUM($AC$16:$AE$16)/3,IF(AND($M$1=2011,Beregningsark!$AQ94="1999-2012"),'Resultat 2005-2012'!J94*SUM($AD$16:$AE$16)/2,IF(AND($M$1=2012,Beregningsark!$AQ94="1999-2012"),'Resultat 2005-2012'!J94*$AE$16,""))))))))))))))))</f>
        <v/>
      </c>
      <c r="K94" s="15" t="str">
        <f>IF('Resultat 2005-2012'!$R94="","",IF($M$1=2005,'Resultat 2005-2012'!K94,IF(AND($M$1=2006,Beregningsark!$AQ94="2005-2012"),'Resultat 2005-2012'!K94*SUM($Y$8:$AE$8)/7,IF(AND($M$1=2007,Beregningsark!$AQ94="2005-2012"),'Resultat 2005-2012'!K94*SUM($Z$8:$AE$8)/6,IF(AND($M$1=2008,Beregningsark!$AQ94="2005-2012"),'Resultat 2005-2012'!K94*SUM($AA$8:$AE$8)/5,IF(AND($M$1=2009,Beregningsark!$AQ94="2005-2012"),'Resultat 2005-2012'!K94*SUM($AB$8:$AE$8)/4,IF(AND($M$1=2010,Beregningsark!$AQ94="2005-2012"),'Resultat 2005-2012'!K94*SUM($AC$8:$AE$8)/3,IF(AND($M$1=2011,Beregningsark!$AQ94="2005-2012"),'Resultat 2005-2012'!K94*SUM($AD$8:$AE$8)/2,IF(AND($M$1=2012,Beregningsark!$AQ94="2005-2012"),'Resultat 2005-2012'!K94*$AE$8,IF(AND($M$1=2006,Beregningsark!$AQ94="1999-2012"),'Resultat 2005-2012'!K94*SUM($Y$17:$AE$17)/7,IF(AND($M$1=2007,Beregningsark!$AQ94="1999-2012"),'Resultat 2005-2012'!K94*SUM($Z$17:$AE$17)/6,IF(AND($M$1=2008,Beregningsark!$AQ94="1999-2012"),'Resultat 2005-2012'!K94*SUM($AA$17:$AE$17)/5,IF(AND($M$1=2009,Beregningsark!$AQ94="1999-2012"),'Resultat 2005-2012'!K94*SUM($AB$17:$AE$17)/4,IF(AND($M$1=2010,Beregningsark!$AQ94="1999-2012"),'Resultat 2005-2012'!K94*SUM($AC$17:$AE$17)/3,IF(AND($M$1=2011,Beregningsark!$AQ94="1999-2012"),'Resultat 2005-2012'!K94*SUM($AD$17:$AE$17)/2,IF(AND($M$1=2012,Beregningsark!$AQ94="1999-2012"),'Resultat 2005-2012'!K94*$AE$17,""))))))))))))))))</f>
        <v/>
      </c>
      <c r="L94" s="15" t="str">
        <f>IF('Resultat 2005-2012'!$R94="","",IF($M$1=2005,'Resultat 2005-2012'!L94,IF(AND($M$1=2006,Beregningsark!$AQ94="2005-2012"),'Resultat 2005-2012'!L94*SUM($Y$9:$AE$9)/7,IF(AND($M$1=2007,Beregningsark!$AQ94="2005-2012"),'Resultat 2005-2012'!L94*SUM($Z$9:$AE$9)/6,IF(AND($M$1=2008,Beregningsark!$AQ94="2005-2012"),'Resultat 2005-2012'!L94*SUM($AA$9:$AE$9)/5,IF(AND($M$1=2009,Beregningsark!$AQ94="2005-2012"),'Resultat 2005-2012'!L94*SUM($AB$9:$AE$9)/4,IF(AND($M$1=2010,Beregningsark!$AQ94="2005-2012"),'Resultat 2005-2012'!L94*SUM($AC$9:$AE$9)/3,IF(AND($M$1=2011,Beregningsark!$AQ94="2005-2012"),'Resultat 2005-2012'!L94*SUM($AD$9:$AE$9)/2,IF(AND($M$1=2012,Beregningsark!$AQ94="2005-2012"),'Resultat 2005-2012'!L94*$AE$9,IF(AND($M$1=2006,Beregningsark!$AQ94="1999-2012"),'Resultat 2005-2012'!L94*SUM($Y$18:$AE$18)/7,IF(AND($M$1=2007,Beregningsark!$AQ94="1999-2012"),'Resultat 2005-2012'!L94*SUM($Z$18:$AE$18)/6,IF(AND($M$1=2008,Beregningsark!$AQ94="1999-2012"),'Resultat 2005-2012'!L94*SUM($AA$18:$AE$18)/5,IF(AND($M$1=2009,Beregningsark!$AQ94="1999-2012"),'Resultat 2005-2012'!L94*SUM($AB$18:$AE$18)/4,IF(AND($M$1=2010,Beregningsark!$AQ94="1999-2012"),'Resultat 2005-2012'!L94*SUM($AC$18:$AE$18)/3,IF(AND($M$1=2011,Beregningsark!$AQ94="1999-2012"),'Resultat 2005-2012'!L94*SUM($AD$18:$AE$18)/2,IF(AND($M$1=2012,Beregningsark!$AQ94="1999-2012"),'Resultat 2005-2012'!L94*$AE$18,""))))))))))))))))</f>
        <v/>
      </c>
      <c r="M94" s="15" t="str">
        <f t="shared" si="5"/>
        <v/>
      </c>
      <c r="N94" s="15" t="str">
        <f>IF('Resultat 2005-2012'!$R94="","",IF($M$1=2005,'Resultat 2005-2012'!N94,IF(AND($M$1=2006,Beregningsark!$AQ94="2005-2012"),'Resultat 2005-2012'!N94*SUM($Y$10:$AE$10)/7,IF(AND($M$1=2007,Beregningsark!$AQ94="2005-2012"),'Resultat 2005-2012'!N94*SUM($Z$10:$AE$10)/6,IF(AND($M$1=2008,Beregningsark!$AQ94="2005-2012"),'Resultat 2005-2012'!N94*SUM($AA$10:$AE$10)/5,IF(AND($M$1=2009,Beregningsark!$AQ94="2005-2012"),'Resultat 2005-2012'!N94*SUM($AB$10:$AE$10)/4,IF(AND($M$1=2010,Beregningsark!$AQ94="2005-2012"),'Resultat 2005-2012'!N94*SUM($AC$10:$AE$10)/3,IF(AND($M$1=2011,Beregningsark!$AQ94="2005-2012"),'Resultat 2005-2012'!N94*SUM($AD$10:$AE$10)/2,IF(AND($M$1=2012,Beregningsark!$AQ94="2005-2012"),'Resultat 2005-2012'!N94*$AE$10,IF(AND($M$1=2006,Beregningsark!$AQ94="1999-2012"),'Resultat 2005-2012'!N94*SUM($Y$16:$AE$16)/7,IF(AND($M$1=2007,Beregningsark!$AQ94="1999-2012"),'Resultat 2005-2012'!N94*SUM($Z$16:$AE$16)/6,IF(AND($M$1=2008,Beregningsark!$AQ94="1999-2012"),'Resultat 2005-2012'!N94*SUM($AA$16:$AE$16)/5,IF(AND($M$1=2009,Beregningsark!$AQ94="1999-2012"),'Resultat 2005-2012'!N94*SUM($AB$16:$AE$16)/4,IF(AND($M$1=2010,Beregningsark!$AQ94="1999-2012"),'Resultat 2005-2012'!N94*SUM($AC$16:$AE$16)/3,IF(AND($M$1=2011,Beregningsark!$AQ94="1999-2012"),'Resultat 2005-2012'!N94*SUM($AD$16:$AE$16)/2,IF(AND($M$1=2012,Beregningsark!$AQ94="1999-2012"),'Resultat 2005-2012'!N94*$AE$16,""))))))))))))))))</f>
        <v/>
      </c>
      <c r="O94" s="15" t="str">
        <f>IF('Resultat 2005-2012'!$R94="","",IF($M$1=2005,'Resultat 2005-2012'!O94,IF(AND($M$1=2006,Beregningsark!$AQ94="2005-2012"),'Resultat 2005-2012'!O94*SUM($Y$10:$AE$10)/7,IF(AND($M$1=2007,Beregningsark!$AQ94="2005-2012"),'Resultat 2005-2012'!O94*SUM($Z$10:$AE$10)/6,IF(AND($M$1=2008,Beregningsark!$AQ94="2005-2012"),'Resultat 2005-2012'!O94*SUM($AA$10:$AE$10)/5,IF(AND($M$1=2009,Beregningsark!$AQ94="2005-2012"),'Resultat 2005-2012'!O94*SUM($AB$10:$AE$10)/4,IF(AND($M$1=2010,Beregningsark!$AQ94="2005-2012"),'Resultat 2005-2012'!O94*SUM($AC$10:$AE$10)/3,IF(AND($M$1=2011,Beregningsark!$AQ94="2005-2012"),'Resultat 2005-2012'!O94*SUM($AD$10:$AE$10)/2,IF(AND($M$1=2012,Beregningsark!$AQ94="2005-2012"),'Resultat 2005-2012'!O94*$AE$10,IF(AND($M$1=2006,Beregningsark!$AQ94="1999-2012"),'Resultat 2005-2012'!O94*SUM($Y$16:$AE$16)/7,IF(AND($M$1=2007,Beregningsark!$AQ94="1999-2012"),'Resultat 2005-2012'!O94*SUM($Z$16:$AE$16)/6,IF(AND($M$1=2008,Beregningsark!$AQ94="1999-2012"),'Resultat 2005-2012'!O94*SUM($AA$16:$AE$16)/5,IF(AND($M$1=2009,Beregningsark!$AQ94="1999-2012"),'Resultat 2005-2012'!O94*SUM($AB$16:$AE$16)/4,IF(AND($M$1=2010,Beregningsark!$AQ94="1999-2012"),'Resultat 2005-2012'!O94*SUM($AC$16:$AE$16)/3,IF(AND($M$1=2011,Beregningsark!$AQ94="1999-2012"),'Resultat 2005-2012'!O94*SUM($AD$16:$AE$16)/2,IF(AND($M$1=2012,Beregningsark!$AQ94="1999-2012"),'Resultat 2005-2012'!O94*$AE$16,""))))))))))))))))</f>
        <v/>
      </c>
      <c r="P94" s="15" t="str">
        <f>IF('Resultat 2005-2012'!$R94="","",IF($M$1=2005,'Resultat 2005-2012'!P94,IF(AND($M$1=2006,Beregningsark!$AQ94="2005-2012"),'Resultat 2005-2012'!P94*SUM($Y$11:$AE$11)/7,IF(AND($M$1=2007,Beregningsark!$AQ94="2005-2012"),'Resultat 2005-2012'!P94*SUM($Z$11:$AE$11)/6,IF(AND($M$1=2008,Beregningsark!$AQ94="2005-2012"),'Resultat 2005-2012'!P94*SUM($AA$11:$AE$11)/5,IF(AND($M$1=2009,Beregningsark!$AQ94="2005-2012"),'Resultat 2005-2012'!P94*SUM($AB$11:$AE$11)/4,IF(AND($M$1=2010,Beregningsark!$AQ94="2005-2012"),'Resultat 2005-2012'!P94*SUM($AC$11:$AE$11)/3,IF(AND($M$1=2011,Beregningsark!$AQ94="2005-2012"),'Resultat 2005-2012'!P94*SUM($AD$11:$AE$11)/2,IF(AND($M$1=2012,Beregningsark!$AQ94="2005-2012"),'Resultat 2005-2012'!P94*$AE$11,IF(AND($M$1=2006,Beregningsark!$AQ94="1999-2012"),'Resultat 2005-2012'!P94*SUM($Y$16:$AE$16)/7,IF(AND($M$1=2007,Beregningsark!$AQ94="1999-2012"),'Resultat 2005-2012'!P94*SUM($Z$16:$AE$16)/6,IF(AND($M$1=2008,Beregningsark!$AQ94="1999-2012"),'Resultat 2005-2012'!P94*SUM($AA$16:$AE$16)/5,IF(AND($M$1=2009,Beregningsark!$AQ94="1999-2012"),'Resultat 2005-2012'!P94*SUM($AB$16:$AE$16)/4,IF(AND($M$1=2010,Beregningsark!$AQ94="1999-2012"),'Resultat 2005-2012'!P94*SUM($AC$16:$AE$16)/3,IF(AND($M$1=2011,Beregningsark!$AQ94="1999-2012"),'Resultat 2005-2012'!P94*SUM($AD$16:$AE$16)/2,IF(AND($M$1=2012,Beregningsark!$AQ94="1999-2012"),'Resultat 2005-2012'!P94*$AE$16,""))))))))))))))))</f>
        <v/>
      </c>
      <c r="Q94" s="15" t="str">
        <f t="shared" si="6"/>
        <v/>
      </c>
      <c r="R94" s="17" t="str">
        <f t="shared" si="7"/>
        <v/>
      </c>
    </row>
    <row r="95" spans="1:18" x14ac:dyDescent="0.25">
      <c r="A95" s="4" t="str">
        <f>IF(Inddata!A110="","",Inddata!A110)</f>
        <v/>
      </c>
      <c r="B95" s="4" t="str">
        <f>IF(Inddata!B110="","",Inddata!B110)</f>
        <v/>
      </c>
      <c r="C95" s="4" t="str">
        <f>IF(Inddata!C110="","",Inddata!C110)</f>
        <v/>
      </c>
      <c r="D95" s="4" t="str">
        <f>IF(Inddata!D110="","",Inddata!D110)</f>
        <v/>
      </c>
      <c r="E95" s="4" t="str">
        <f>IF(Inddata!E110="","",Inddata!E110)</f>
        <v/>
      </c>
      <c r="F95" s="4" t="str">
        <f>IF(Inddata!F110="","",Inddata!F110)</f>
        <v/>
      </c>
      <c r="G95" s="4">
        <f>IF(Inddata!G110="","",Inddata!G110)</f>
        <v>0</v>
      </c>
      <c r="H95" s="4" t="str">
        <f>IF(Inddata!H110&gt;0.5,Inddata!H110,"")</f>
        <v/>
      </c>
      <c r="I95" s="4" t="str">
        <f>IF(Inddata!I110="","",Inddata!I110)</f>
        <v/>
      </c>
      <c r="J95" s="15" t="str">
        <f>IF('Resultat 2005-2012'!$R95="","",IF($M$1=2005,'Resultat 2005-2012'!J95,IF(AND($M$1=2006,Beregningsark!$AQ95="2005-2012"),'Resultat 2005-2012'!J95*SUM($Y$7:$AE$7)/7,IF(AND($M$1=2007,Beregningsark!$AQ95="2005-2012"),'Resultat 2005-2012'!J95*SUM($Z$7:$AE$7)/6,IF(AND($M$1=2008,Beregningsark!$AQ95="2005-2012"),'Resultat 2005-2012'!J95*SUM($AA$7:$AE$7)/5,IF(AND($M$1=2009,Beregningsark!$AQ95="2005-2012"),'Resultat 2005-2012'!J95*SUM($AB$7:$AE$7)/4,IF(AND($M$1=2010,Beregningsark!$AQ95="2005-2012"),'Resultat 2005-2012'!J95*SUM($AC$7:$AE$7)/3,IF(AND($M$1=2011,Beregningsark!$AQ95="2005-2012"),'Resultat 2005-2012'!J95*SUM($AD$7:$AE$7)/2,IF(AND($M$1=2012,Beregningsark!$AQ95="2005-2012"),'Resultat 2005-2012'!J95*$AE$7,IF(AND($M$1=2006,Beregningsark!$AQ95="1999-2012"),'Resultat 2005-2012'!J95*SUM($Y$16:$AE$16)/7,IF(AND($M$1=2007,Beregningsark!$AQ95="1999-2012"),'Resultat 2005-2012'!J95*SUM($Z$16:$AE$16)/6,IF(AND($M$1=2008,Beregningsark!$AQ95="1999-2012"),'Resultat 2005-2012'!J95*SUM($AA$16:$AE$16)/5,IF(AND($M$1=2009,Beregningsark!$AQ95="1999-2012"),'Resultat 2005-2012'!J95*SUM($AB$16:$AE$16)/4,IF(AND($M$1=2010,Beregningsark!$AQ95="1999-2012"),'Resultat 2005-2012'!J95*SUM($AC$16:$AE$16)/3,IF(AND($M$1=2011,Beregningsark!$AQ95="1999-2012"),'Resultat 2005-2012'!J95*SUM($AD$16:$AE$16)/2,IF(AND($M$1=2012,Beregningsark!$AQ95="1999-2012"),'Resultat 2005-2012'!J95*$AE$16,""))))))))))))))))</f>
        <v/>
      </c>
      <c r="K95" s="15" t="str">
        <f>IF('Resultat 2005-2012'!$R95="","",IF($M$1=2005,'Resultat 2005-2012'!K95,IF(AND($M$1=2006,Beregningsark!$AQ95="2005-2012"),'Resultat 2005-2012'!K95*SUM($Y$8:$AE$8)/7,IF(AND($M$1=2007,Beregningsark!$AQ95="2005-2012"),'Resultat 2005-2012'!K95*SUM($Z$8:$AE$8)/6,IF(AND($M$1=2008,Beregningsark!$AQ95="2005-2012"),'Resultat 2005-2012'!K95*SUM($AA$8:$AE$8)/5,IF(AND($M$1=2009,Beregningsark!$AQ95="2005-2012"),'Resultat 2005-2012'!K95*SUM($AB$8:$AE$8)/4,IF(AND($M$1=2010,Beregningsark!$AQ95="2005-2012"),'Resultat 2005-2012'!K95*SUM($AC$8:$AE$8)/3,IF(AND($M$1=2011,Beregningsark!$AQ95="2005-2012"),'Resultat 2005-2012'!K95*SUM($AD$8:$AE$8)/2,IF(AND($M$1=2012,Beregningsark!$AQ95="2005-2012"),'Resultat 2005-2012'!K95*$AE$8,IF(AND($M$1=2006,Beregningsark!$AQ95="1999-2012"),'Resultat 2005-2012'!K95*SUM($Y$17:$AE$17)/7,IF(AND($M$1=2007,Beregningsark!$AQ95="1999-2012"),'Resultat 2005-2012'!K95*SUM($Z$17:$AE$17)/6,IF(AND($M$1=2008,Beregningsark!$AQ95="1999-2012"),'Resultat 2005-2012'!K95*SUM($AA$17:$AE$17)/5,IF(AND($M$1=2009,Beregningsark!$AQ95="1999-2012"),'Resultat 2005-2012'!K95*SUM($AB$17:$AE$17)/4,IF(AND($M$1=2010,Beregningsark!$AQ95="1999-2012"),'Resultat 2005-2012'!K95*SUM($AC$17:$AE$17)/3,IF(AND($M$1=2011,Beregningsark!$AQ95="1999-2012"),'Resultat 2005-2012'!K95*SUM($AD$17:$AE$17)/2,IF(AND($M$1=2012,Beregningsark!$AQ95="1999-2012"),'Resultat 2005-2012'!K95*$AE$17,""))))))))))))))))</f>
        <v/>
      </c>
      <c r="L95" s="15" t="str">
        <f>IF('Resultat 2005-2012'!$R95="","",IF($M$1=2005,'Resultat 2005-2012'!L95,IF(AND($M$1=2006,Beregningsark!$AQ95="2005-2012"),'Resultat 2005-2012'!L95*SUM($Y$9:$AE$9)/7,IF(AND($M$1=2007,Beregningsark!$AQ95="2005-2012"),'Resultat 2005-2012'!L95*SUM($Z$9:$AE$9)/6,IF(AND($M$1=2008,Beregningsark!$AQ95="2005-2012"),'Resultat 2005-2012'!L95*SUM($AA$9:$AE$9)/5,IF(AND($M$1=2009,Beregningsark!$AQ95="2005-2012"),'Resultat 2005-2012'!L95*SUM($AB$9:$AE$9)/4,IF(AND($M$1=2010,Beregningsark!$AQ95="2005-2012"),'Resultat 2005-2012'!L95*SUM($AC$9:$AE$9)/3,IF(AND($M$1=2011,Beregningsark!$AQ95="2005-2012"),'Resultat 2005-2012'!L95*SUM($AD$9:$AE$9)/2,IF(AND($M$1=2012,Beregningsark!$AQ95="2005-2012"),'Resultat 2005-2012'!L95*$AE$9,IF(AND($M$1=2006,Beregningsark!$AQ95="1999-2012"),'Resultat 2005-2012'!L95*SUM($Y$18:$AE$18)/7,IF(AND($M$1=2007,Beregningsark!$AQ95="1999-2012"),'Resultat 2005-2012'!L95*SUM($Z$18:$AE$18)/6,IF(AND($M$1=2008,Beregningsark!$AQ95="1999-2012"),'Resultat 2005-2012'!L95*SUM($AA$18:$AE$18)/5,IF(AND($M$1=2009,Beregningsark!$AQ95="1999-2012"),'Resultat 2005-2012'!L95*SUM($AB$18:$AE$18)/4,IF(AND($M$1=2010,Beregningsark!$AQ95="1999-2012"),'Resultat 2005-2012'!L95*SUM($AC$18:$AE$18)/3,IF(AND($M$1=2011,Beregningsark!$AQ95="1999-2012"),'Resultat 2005-2012'!L95*SUM($AD$18:$AE$18)/2,IF(AND($M$1=2012,Beregningsark!$AQ95="1999-2012"),'Resultat 2005-2012'!L95*$AE$18,""))))))))))))))))</f>
        <v/>
      </c>
      <c r="M95" s="15" t="str">
        <f t="shared" si="5"/>
        <v/>
      </c>
      <c r="N95" s="15" t="str">
        <f>IF('Resultat 2005-2012'!$R95="","",IF($M$1=2005,'Resultat 2005-2012'!N95,IF(AND($M$1=2006,Beregningsark!$AQ95="2005-2012"),'Resultat 2005-2012'!N95*SUM($Y$10:$AE$10)/7,IF(AND($M$1=2007,Beregningsark!$AQ95="2005-2012"),'Resultat 2005-2012'!N95*SUM($Z$10:$AE$10)/6,IF(AND($M$1=2008,Beregningsark!$AQ95="2005-2012"),'Resultat 2005-2012'!N95*SUM($AA$10:$AE$10)/5,IF(AND($M$1=2009,Beregningsark!$AQ95="2005-2012"),'Resultat 2005-2012'!N95*SUM($AB$10:$AE$10)/4,IF(AND($M$1=2010,Beregningsark!$AQ95="2005-2012"),'Resultat 2005-2012'!N95*SUM($AC$10:$AE$10)/3,IF(AND($M$1=2011,Beregningsark!$AQ95="2005-2012"),'Resultat 2005-2012'!N95*SUM($AD$10:$AE$10)/2,IF(AND($M$1=2012,Beregningsark!$AQ95="2005-2012"),'Resultat 2005-2012'!N95*$AE$10,IF(AND($M$1=2006,Beregningsark!$AQ95="1999-2012"),'Resultat 2005-2012'!N95*SUM($Y$16:$AE$16)/7,IF(AND($M$1=2007,Beregningsark!$AQ95="1999-2012"),'Resultat 2005-2012'!N95*SUM($Z$16:$AE$16)/6,IF(AND($M$1=2008,Beregningsark!$AQ95="1999-2012"),'Resultat 2005-2012'!N95*SUM($AA$16:$AE$16)/5,IF(AND($M$1=2009,Beregningsark!$AQ95="1999-2012"),'Resultat 2005-2012'!N95*SUM($AB$16:$AE$16)/4,IF(AND($M$1=2010,Beregningsark!$AQ95="1999-2012"),'Resultat 2005-2012'!N95*SUM($AC$16:$AE$16)/3,IF(AND($M$1=2011,Beregningsark!$AQ95="1999-2012"),'Resultat 2005-2012'!N95*SUM($AD$16:$AE$16)/2,IF(AND($M$1=2012,Beregningsark!$AQ95="1999-2012"),'Resultat 2005-2012'!N95*$AE$16,""))))))))))))))))</f>
        <v/>
      </c>
      <c r="O95" s="15" t="str">
        <f>IF('Resultat 2005-2012'!$R95="","",IF($M$1=2005,'Resultat 2005-2012'!O95,IF(AND($M$1=2006,Beregningsark!$AQ95="2005-2012"),'Resultat 2005-2012'!O95*SUM($Y$10:$AE$10)/7,IF(AND($M$1=2007,Beregningsark!$AQ95="2005-2012"),'Resultat 2005-2012'!O95*SUM($Z$10:$AE$10)/6,IF(AND($M$1=2008,Beregningsark!$AQ95="2005-2012"),'Resultat 2005-2012'!O95*SUM($AA$10:$AE$10)/5,IF(AND($M$1=2009,Beregningsark!$AQ95="2005-2012"),'Resultat 2005-2012'!O95*SUM($AB$10:$AE$10)/4,IF(AND($M$1=2010,Beregningsark!$AQ95="2005-2012"),'Resultat 2005-2012'!O95*SUM($AC$10:$AE$10)/3,IF(AND($M$1=2011,Beregningsark!$AQ95="2005-2012"),'Resultat 2005-2012'!O95*SUM($AD$10:$AE$10)/2,IF(AND($M$1=2012,Beregningsark!$AQ95="2005-2012"),'Resultat 2005-2012'!O95*$AE$10,IF(AND($M$1=2006,Beregningsark!$AQ95="1999-2012"),'Resultat 2005-2012'!O95*SUM($Y$16:$AE$16)/7,IF(AND($M$1=2007,Beregningsark!$AQ95="1999-2012"),'Resultat 2005-2012'!O95*SUM($Z$16:$AE$16)/6,IF(AND($M$1=2008,Beregningsark!$AQ95="1999-2012"),'Resultat 2005-2012'!O95*SUM($AA$16:$AE$16)/5,IF(AND($M$1=2009,Beregningsark!$AQ95="1999-2012"),'Resultat 2005-2012'!O95*SUM($AB$16:$AE$16)/4,IF(AND($M$1=2010,Beregningsark!$AQ95="1999-2012"),'Resultat 2005-2012'!O95*SUM($AC$16:$AE$16)/3,IF(AND($M$1=2011,Beregningsark!$AQ95="1999-2012"),'Resultat 2005-2012'!O95*SUM($AD$16:$AE$16)/2,IF(AND($M$1=2012,Beregningsark!$AQ95="1999-2012"),'Resultat 2005-2012'!O95*$AE$16,""))))))))))))))))</f>
        <v/>
      </c>
      <c r="P95" s="15" t="str">
        <f>IF('Resultat 2005-2012'!$R95="","",IF($M$1=2005,'Resultat 2005-2012'!P95,IF(AND($M$1=2006,Beregningsark!$AQ95="2005-2012"),'Resultat 2005-2012'!P95*SUM($Y$11:$AE$11)/7,IF(AND($M$1=2007,Beregningsark!$AQ95="2005-2012"),'Resultat 2005-2012'!P95*SUM($Z$11:$AE$11)/6,IF(AND($M$1=2008,Beregningsark!$AQ95="2005-2012"),'Resultat 2005-2012'!P95*SUM($AA$11:$AE$11)/5,IF(AND($M$1=2009,Beregningsark!$AQ95="2005-2012"),'Resultat 2005-2012'!P95*SUM($AB$11:$AE$11)/4,IF(AND($M$1=2010,Beregningsark!$AQ95="2005-2012"),'Resultat 2005-2012'!P95*SUM($AC$11:$AE$11)/3,IF(AND($M$1=2011,Beregningsark!$AQ95="2005-2012"),'Resultat 2005-2012'!P95*SUM($AD$11:$AE$11)/2,IF(AND($M$1=2012,Beregningsark!$AQ95="2005-2012"),'Resultat 2005-2012'!P95*$AE$11,IF(AND($M$1=2006,Beregningsark!$AQ95="1999-2012"),'Resultat 2005-2012'!P95*SUM($Y$16:$AE$16)/7,IF(AND($M$1=2007,Beregningsark!$AQ95="1999-2012"),'Resultat 2005-2012'!P95*SUM($Z$16:$AE$16)/6,IF(AND($M$1=2008,Beregningsark!$AQ95="1999-2012"),'Resultat 2005-2012'!P95*SUM($AA$16:$AE$16)/5,IF(AND($M$1=2009,Beregningsark!$AQ95="1999-2012"),'Resultat 2005-2012'!P95*SUM($AB$16:$AE$16)/4,IF(AND($M$1=2010,Beregningsark!$AQ95="1999-2012"),'Resultat 2005-2012'!P95*SUM($AC$16:$AE$16)/3,IF(AND($M$1=2011,Beregningsark!$AQ95="1999-2012"),'Resultat 2005-2012'!P95*SUM($AD$16:$AE$16)/2,IF(AND($M$1=2012,Beregningsark!$AQ95="1999-2012"),'Resultat 2005-2012'!P95*$AE$16,""))))))))))))))))</f>
        <v/>
      </c>
      <c r="Q95" s="15" t="str">
        <f t="shared" si="6"/>
        <v/>
      </c>
      <c r="R95" s="17" t="str">
        <f t="shared" si="7"/>
        <v/>
      </c>
    </row>
    <row r="96" spans="1:18" x14ac:dyDescent="0.25">
      <c r="A96" s="4" t="str">
        <f>IF(Inddata!A111="","",Inddata!A111)</f>
        <v/>
      </c>
      <c r="B96" s="4" t="str">
        <f>IF(Inddata!B111="","",Inddata!B111)</f>
        <v/>
      </c>
      <c r="C96" s="4" t="str">
        <f>IF(Inddata!C111="","",Inddata!C111)</f>
        <v/>
      </c>
      <c r="D96" s="4" t="str">
        <f>IF(Inddata!D111="","",Inddata!D111)</f>
        <v/>
      </c>
      <c r="E96" s="4" t="str">
        <f>IF(Inddata!E111="","",Inddata!E111)</f>
        <v/>
      </c>
      <c r="F96" s="4" t="str">
        <f>IF(Inddata!F111="","",Inddata!F111)</f>
        <v/>
      </c>
      <c r="G96" s="4">
        <f>IF(Inddata!G111="","",Inddata!G111)</f>
        <v>0</v>
      </c>
      <c r="H96" s="4" t="str">
        <f>IF(Inddata!H111&gt;0.5,Inddata!H111,"")</f>
        <v/>
      </c>
      <c r="I96" s="4" t="str">
        <f>IF(Inddata!I111="","",Inddata!I111)</f>
        <v/>
      </c>
      <c r="J96" s="15" t="str">
        <f>IF('Resultat 2005-2012'!$R96="","",IF($M$1=2005,'Resultat 2005-2012'!J96,IF(AND($M$1=2006,Beregningsark!$AQ96="2005-2012"),'Resultat 2005-2012'!J96*SUM($Y$7:$AE$7)/7,IF(AND($M$1=2007,Beregningsark!$AQ96="2005-2012"),'Resultat 2005-2012'!J96*SUM($Z$7:$AE$7)/6,IF(AND($M$1=2008,Beregningsark!$AQ96="2005-2012"),'Resultat 2005-2012'!J96*SUM($AA$7:$AE$7)/5,IF(AND($M$1=2009,Beregningsark!$AQ96="2005-2012"),'Resultat 2005-2012'!J96*SUM($AB$7:$AE$7)/4,IF(AND($M$1=2010,Beregningsark!$AQ96="2005-2012"),'Resultat 2005-2012'!J96*SUM($AC$7:$AE$7)/3,IF(AND($M$1=2011,Beregningsark!$AQ96="2005-2012"),'Resultat 2005-2012'!J96*SUM($AD$7:$AE$7)/2,IF(AND($M$1=2012,Beregningsark!$AQ96="2005-2012"),'Resultat 2005-2012'!J96*$AE$7,IF(AND($M$1=2006,Beregningsark!$AQ96="1999-2012"),'Resultat 2005-2012'!J96*SUM($Y$16:$AE$16)/7,IF(AND($M$1=2007,Beregningsark!$AQ96="1999-2012"),'Resultat 2005-2012'!J96*SUM($Z$16:$AE$16)/6,IF(AND($M$1=2008,Beregningsark!$AQ96="1999-2012"),'Resultat 2005-2012'!J96*SUM($AA$16:$AE$16)/5,IF(AND($M$1=2009,Beregningsark!$AQ96="1999-2012"),'Resultat 2005-2012'!J96*SUM($AB$16:$AE$16)/4,IF(AND($M$1=2010,Beregningsark!$AQ96="1999-2012"),'Resultat 2005-2012'!J96*SUM($AC$16:$AE$16)/3,IF(AND($M$1=2011,Beregningsark!$AQ96="1999-2012"),'Resultat 2005-2012'!J96*SUM($AD$16:$AE$16)/2,IF(AND($M$1=2012,Beregningsark!$AQ96="1999-2012"),'Resultat 2005-2012'!J96*$AE$16,""))))))))))))))))</f>
        <v/>
      </c>
      <c r="K96" s="15" t="str">
        <f>IF('Resultat 2005-2012'!$R96="","",IF($M$1=2005,'Resultat 2005-2012'!K96,IF(AND($M$1=2006,Beregningsark!$AQ96="2005-2012"),'Resultat 2005-2012'!K96*SUM($Y$8:$AE$8)/7,IF(AND($M$1=2007,Beregningsark!$AQ96="2005-2012"),'Resultat 2005-2012'!K96*SUM($Z$8:$AE$8)/6,IF(AND($M$1=2008,Beregningsark!$AQ96="2005-2012"),'Resultat 2005-2012'!K96*SUM($AA$8:$AE$8)/5,IF(AND($M$1=2009,Beregningsark!$AQ96="2005-2012"),'Resultat 2005-2012'!K96*SUM($AB$8:$AE$8)/4,IF(AND($M$1=2010,Beregningsark!$AQ96="2005-2012"),'Resultat 2005-2012'!K96*SUM($AC$8:$AE$8)/3,IF(AND($M$1=2011,Beregningsark!$AQ96="2005-2012"),'Resultat 2005-2012'!K96*SUM($AD$8:$AE$8)/2,IF(AND($M$1=2012,Beregningsark!$AQ96="2005-2012"),'Resultat 2005-2012'!K96*$AE$8,IF(AND($M$1=2006,Beregningsark!$AQ96="1999-2012"),'Resultat 2005-2012'!K96*SUM($Y$17:$AE$17)/7,IF(AND($M$1=2007,Beregningsark!$AQ96="1999-2012"),'Resultat 2005-2012'!K96*SUM($Z$17:$AE$17)/6,IF(AND($M$1=2008,Beregningsark!$AQ96="1999-2012"),'Resultat 2005-2012'!K96*SUM($AA$17:$AE$17)/5,IF(AND($M$1=2009,Beregningsark!$AQ96="1999-2012"),'Resultat 2005-2012'!K96*SUM($AB$17:$AE$17)/4,IF(AND($M$1=2010,Beregningsark!$AQ96="1999-2012"),'Resultat 2005-2012'!K96*SUM($AC$17:$AE$17)/3,IF(AND($M$1=2011,Beregningsark!$AQ96="1999-2012"),'Resultat 2005-2012'!K96*SUM($AD$17:$AE$17)/2,IF(AND($M$1=2012,Beregningsark!$AQ96="1999-2012"),'Resultat 2005-2012'!K96*$AE$17,""))))))))))))))))</f>
        <v/>
      </c>
      <c r="L96" s="15" t="str">
        <f>IF('Resultat 2005-2012'!$R96="","",IF($M$1=2005,'Resultat 2005-2012'!L96,IF(AND($M$1=2006,Beregningsark!$AQ96="2005-2012"),'Resultat 2005-2012'!L96*SUM($Y$9:$AE$9)/7,IF(AND($M$1=2007,Beregningsark!$AQ96="2005-2012"),'Resultat 2005-2012'!L96*SUM($Z$9:$AE$9)/6,IF(AND($M$1=2008,Beregningsark!$AQ96="2005-2012"),'Resultat 2005-2012'!L96*SUM($AA$9:$AE$9)/5,IF(AND($M$1=2009,Beregningsark!$AQ96="2005-2012"),'Resultat 2005-2012'!L96*SUM($AB$9:$AE$9)/4,IF(AND($M$1=2010,Beregningsark!$AQ96="2005-2012"),'Resultat 2005-2012'!L96*SUM($AC$9:$AE$9)/3,IF(AND($M$1=2011,Beregningsark!$AQ96="2005-2012"),'Resultat 2005-2012'!L96*SUM($AD$9:$AE$9)/2,IF(AND($M$1=2012,Beregningsark!$AQ96="2005-2012"),'Resultat 2005-2012'!L96*$AE$9,IF(AND($M$1=2006,Beregningsark!$AQ96="1999-2012"),'Resultat 2005-2012'!L96*SUM($Y$18:$AE$18)/7,IF(AND($M$1=2007,Beregningsark!$AQ96="1999-2012"),'Resultat 2005-2012'!L96*SUM($Z$18:$AE$18)/6,IF(AND($M$1=2008,Beregningsark!$AQ96="1999-2012"),'Resultat 2005-2012'!L96*SUM($AA$18:$AE$18)/5,IF(AND($M$1=2009,Beregningsark!$AQ96="1999-2012"),'Resultat 2005-2012'!L96*SUM($AB$18:$AE$18)/4,IF(AND($M$1=2010,Beregningsark!$AQ96="1999-2012"),'Resultat 2005-2012'!L96*SUM($AC$18:$AE$18)/3,IF(AND($M$1=2011,Beregningsark!$AQ96="1999-2012"),'Resultat 2005-2012'!L96*SUM($AD$18:$AE$18)/2,IF(AND($M$1=2012,Beregningsark!$AQ96="1999-2012"),'Resultat 2005-2012'!L96*$AE$18,""))))))))))))))))</f>
        <v/>
      </c>
      <c r="M96" s="15" t="str">
        <f t="shared" si="5"/>
        <v/>
      </c>
      <c r="N96" s="15" t="str">
        <f>IF('Resultat 2005-2012'!$R96="","",IF($M$1=2005,'Resultat 2005-2012'!N96,IF(AND($M$1=2006,Beregningsark!$AQ96="2005-2012"),'Resultat 2005-2012'!N96*SUM($Y$10:$AE$10)/7,IF(AND($M$1=2007,Beregningsark!$AQ96="2005-2012"),'Resultat 2005-2012'!N96*SUM($Z$10:$AE$10)/6,IF(AND($M$1=2008,Beregningsark!$AQ96="2005-2012"),'Resultat 2005-2012'!N96*SUM($AA$10:$AE$10)/5,IF(AND($M$1=2009,Beregningsark!$AQ96="2005-2012"),'Resultat 2005-2012'!N96*SUM($AB$10:$AE$10)/4,IF(AND($M$1=2010,Beregningsark!$AQ96="2005-2012"),'Resultat 2005-2012'!N96*SUM($AC$10:$AE$10)/3,IF(AND($M$1=2011,Beregningsark!$AQ96="2005-2012"),'Resultat 2005-2012'!N96*SUM($AD$10:$AE$10)/2,IF(AND($M$1=2012,Beregningsark!$AQ96="2005-2012"),'Resultat 2005-2012'!N96*$AE$10,IF(AND($M$1=2006,Beregningsark!$AQ96="1999-2012"),'Resultat 2005-2012'!N96*SUM($Y$16:$AE$16)/7,IF(AND($M$1=2007,Beregningsark!$AQ96="1999-2012"),'Resultat 2005-2012'!N96*SUM($Z$16:$AE$16)/6,IF(AND($M$1=2008,Beregningsark!$AQ96="1999-2012"),'Resultat 2005-2012'!N96*SUM($AA$16:$AE$16)/5,IF(AND($M$1=2009,Beregningsark!$AQ96="1999-2012"),'Resultat 2005-2012'!N96*SUM($AB$16:$AE$16)/4,IF(AND($M$1=2010,Beregningsark!$AQ96="1999-2012"),'Resultat 2005-2012'!N96*SUM($AC$16:$AE$16)/3,IF(AND($M$1=2011,Beregningsark!$AQ96="1999-2012"),'Resultat 2005-2012'!N96*SUM($AD$16:$AE$16)/2,IF(AND($M$1=2012,Beregningsark!$AQ96="1999-2012"),'Resultat 2005-2012'!N96*$AE$16,""))))))))))))))))</f>
        <v/>
      </c>
      <c r="O96" s="15" t="str">
        <f>IF('Resultat 2005-2012'!$R96="","",IF($M$1=2005,'Resultat 2005-2012'!O96,IF(AND($M$1=2006,Beregningsark!$AQ96="2005-2012"),'Resultat 2005-2012'!O96*SUM($Y$10:$AE$10)/7,IF(AND($M$1=2007,Beregningsark!$AQ96="2005-2012"),'Resultat 2005-2012'!O96*SUM($Z$10:$AE$10)/6,IF(AND($M$1=2008,Beregningsark!$AQ96="2005-2012"),'Resultat 2005-2012'!O96*SUM($AA$10:$AE$10)/5,IF(AND($M$1=2009,Beregningsark!$AQ96="2005-2012"),'Resultat 2005-2012'!O96*SUM($AB$10:$AE$10)/4,IF(AND($M$1=2010,Beregningsark!$AQ96="2005-2012"),'Resultat 2005-2012'!O96*SUM($AC$10:$AE$10)/3,IF(AND($M$1=2011,Beregningsark!$AQ96="2005-2012"),'Resultat 2005-2012'!O96*SUM($AD$10:$AE$10)/2,IF(AND($M$1=2012,Beregningsark!$AQ96="2005-2012"),'Resultat 2005-2012'!O96*$AE$10,IF(AND($M$1=2006,Beregningsark!$AQ96="1999-2012"),'Resultat 2005-2012'!O96*SUM($Y$16:$AE$16)/7,IF(AND($M$1=2007,Beregningsark!$AQ96="1999-2012"),'Resultat 2005-2012'!O96*SUM($Z$16:$AE$16)/6,IF(AND($M$1=2008,Beregningsark!$AQ96="1999-2012"),'Resultat 2005-2012'!O96*SUM($AA$16:$AE$16)/5,IF(AND($M$1=2009,Beregningsark!$AQ96="1999-2012"),'Resultat 2005-2012'!O96*SUM($AB$16:$AE$16)/4,IF(AND($M$1=2010,Beregningsark!$AQ96="1999-2012"),'Resultat 2005-2012'!O96*SUM($AC$16:$AE$16)/3,IF(AND($M$1=2011,Beregningsark!$AQ96="1999-2012"),'Resultat 2005-2012'!O96*SUM($AD$16:$AE$16)/2,IF(AND($M$1=2012,Beregningsark!$AQ96="1999-2012"),'Resultat 2005-2012'!O96*$AE$16,""))))))))))))))))</f>
        <v/>
      </c>
      <c r="P96" s="15" t="str">
        <f>IF('Resultat 2005-2012'!$R96="","",IF($M$1=2005,'Resultat 2005-2012'!P96,IF(AND($M$1=2006,Beregningsark!$AQ96="2005-2012"),'Resultat 2005-2012'!P96*SUM($Y$11:$AE$11)/7,IF(AND($M$1=2007,Beregningsark!$AQ96="2005-2012"),'Resultat 2005-2012'!P96*SUM($Z$11:$AE$11)/6,IF(AND($M$1=2008,Beregningsark!$AQ96="2005-2012"),'Resultat 2005-2012'!P96*SUM($AA$11:$AE$11)/5,IF(AND($M$1=2009,Beregningsark!$AQ96="2005-2012"),'Resultat 2005-2012'!P96*SUM($AB$11:$AE$11)/4,IF(AND($M$1=2010,Beregningsark!$AQ96="2005-2012"),'Resultat 2005-2012'!P96*SUM($AC$11:$AE$11)/3,IF(AND($M$1=2011,Beregningsark!$AQ96="2005-2012"),'Resultat 2005-2012'!P96*SUM($AD$11:$AE$11)/2,IF(AND($M$1=2012,Beregningsark!$AQ96="2005-2012"),'Resultat 2005-2012'!P96*$AE$11,IF(AND($M$1=2006,Beregningsark!$AQ96="1999-2012"),'Resultat 2005-2012'!P96*SUM($Y$16:$AE$16)/7,IF(AND($M$1=2007,Beregningsark!$AQ96="1999-2012"),'Resultat 2005-2012'!P96*SUM($Z$16:$AE$16)/6,IF(AND($M$1=2008,Beregningsark!$AQ96="1999-2012"),'Resultat 2005-2012'!P96*SUM($AA$16:$AE$16)/5,IF(AND($M$1=2009,Beregningsark!$AQ96="1999-2012"),'Resultat 2005-2012'!P96*SUM($AB$16:$AE$16)/4,IF(AND($M$1=2010,Beregningsark!$AQ96="1999-2012"),'Resultat 2005-2012'!P96*SUM($AC$16:$AE$16)/3,IF(AND($M$1=2011,Beregningsark!$AQ96="1999-2012"),'Resultat 2005-2012'!P96*SUM($AD$16:$AE$16)/2,IF(AND($M$1=2012,Beregningsark!$AQ96="1999-2012"),'Resultat 2005-2012'!P96*$AE$16,""))))))))))))))))</f>
        <v/>
      </c>
      <c r="Q96" s="15" t="str">
        <f t="shared" si="6"/>
        <v/>
      </c>
      <c r="R96" s="17" t="str">
        <f t="shared" si="7"/>
        <v/>
      </c>
    </row>
    <row r="97" spans="1:18" x14ac:dyDescent="0.25">
      <c r="A97" s="4" t="str">
        <f>IF(Inddata!A112="","",Inddata!A112)</f>
        <v/>
      </c>
      <c r="B97" s="4" t="str">
        <f>IF(Inddata!B112="","",Inddata!B112)</f>
        <v/>
      </c>
      <c r="C97" s="4" t="str">
        <f>IF(Inddata!C112="","",Inddata!C112)</f>
        <v/>
      </c>
      <c r="D97" s="4" t="str">
        <f>IF(Inddata!D112="","",Inddata!D112)</f>
        <v/>
      </c>
      <c r="E97" s="4" t="str">
        <f>IF(Inddata!E112="","",Inddata!E112)</f>
        <v/>
      </c>
      <c r="F97" s="4" t="str">
        <f>IF(Inddata!F112="","",Inddata!F112)</f>
        <v/>
      </c>
      <c r="G97" s="4">
        <f>IF(Inddata!G112="","",Inddata!G112)</f>
        <v>0</v>
      </c>
      <c r="H97" s="4" t="str">
        <f>IF(Inddata!H112&gt;0.5,Inddata!H112,"")</f>
        <v/>
      </c>
      <c r="I97" s="4" t="str">
        <f>IF(Inddata!I112="","",Inddata!I112)</f>
        <v/>
      </c>
      <c r="J97" s="15" t="str">
        <f>IF('Resultat 2005-2012'!$R97="","",IF($M$1=2005,'Resultat 2005-2012'!J97,IF(AND($M$1=2006,Beregningsark!$AQ97="2005-2012"),'Resultat 2005-2012'!J97*SUM($Y$7:$AE$7)/7,IF(AND($M$1=2007,Beregningsark!$AQ97="2005-2012"),'Resultat 2005-2012'!J97*SUM($Z$7:$AE$7)/6,IF(AND($M$1=2008,Beregningsark!$AQ97="2005-2012"),'Resultat 2005-2012'!J97*SUM($AA$7:$AE$7)/5,IF(AND($M$1=2009,Beregningsark!$AQ97="2005-2012"),'Resultat 2005-2012'!J97*SUM($AB$7:$AE$7)/4,IF(AND($M$1=2010,Beregningsark!$AQ97="2005-2012"),'Resultat 2005-2012'!J97*SUM($AC$7:$AE$7)/3,IF(AND($M$1=2011,Beregningsark!$AQ97="2005-2012"),'Resultat 2005-2012'!J97*SUM($AD$7:$AE$7)/2,IF(AND($M$1=2012,Beregningsark!$AQ97="2005-2012"),'Resultat 2005-2012'!J97*$AE$7,IF(AND($M$1=2006,Beregningsark!$AQ97="1999-2012"),'Resultat 2005-2012'!J97*SUM($Y$16:$AE$16)/7,IF(AND($M$1=2007,Beregningsark!$AQ97="1999-2012"),'Resultat 2005-2012'!J97*SUM($Z$16:$AE$16)/6,IF(AND($M$1=2008,Beregningsark!$AQ97="1999-2012"),'Resultat 2005-2012'!J97*SUM($AA$16:$AE$16)/5,IF(AND($M$1=2009,Beregningsark!$AQ97="1999-2012"),'Resultat 2005-2012'!J97*SUM($AB$16:$AE$16)/4,IF(AND($M$1=2010,Beregningsark!$AQ97="1999-2012"),'Resultat 2005-2012'!J97*SUM($AC$16:$AE$16)/3,IF(AND($M$1=2011,Beregningsark!$AQ97="1999-2012"),'Resultat 2005-2012'!J97*SUM($AD$16:$AE$16)/2,IF(AND($M$1=2012,Beregningsark!$AQ97="1999-2012"),'Resultat 2005-2012'!J97*$AE$16,""))))))))))))))))</f>
        <v/>
      </c>
      <c r="K97" s="15" t="str">
        <f>IF('Resultat 2005-2012'!$R97="","",IF($M$1=2005,'Resultat 2005-2012'!K97,IF(AND($M$1=2006,Beregningsark!$AQ97="2005-2012"),'Resultat 2005-2012'!K97*SUM($Y$8:$AE$8)/7,IF(AND($M$1=2007,Beregningsark!$AQ97="2005-2012"),'Resultat 2005-2012'!K97*SUM($Z$8:$AE$8)/6,IF(AND($M$1=2008,Beregningsark!$AQ97="2005-2012"),'Resultat 2005-2012'!K97*SUM($AA$8:$AE$8)/5,IF(AND($M$1=2009,Beregningsark!$AQ97="2005-2012"),'Resultat 2005-2012'!K97*SUM($AB$8:$AE$8)/4,IF(AND($M$1=2010,Beregningsark!$AQ97="2005-2012"),'Resultat 2005-2012'!K97*SUM($AC$8:$AE$8)/3,IF(AND($M$1=2011,Beregningsark!$AQ97="2005-2012"),'Resultat 2005-2012'!K97*SUM($AD$8:$AE$8)/2,IF(AND($M$1=2012,Beregningsark!$AQ97="2005-2012"),'Resultat 2005-2012'!K97*$AE$8,IF(AND($M$1=2006,Beregningsark!$AQ97="1999-2012"),'Resultat 2005-2012'!K97*SUM($Y$17:$AE$17)/7,IF(AND($M$1=2007,Beregningsark!$AQ97="1999-2012"),'Resultat 2005-2012'!K97*SUM($Z$17:$AE$17)/6,IF(AND($M$1=2008,Beregningsark!$AQ97="1999-2012"),'Resultat 2005-2012'!K97*SUM($AA$17:$AE$17)/5,IF(AND($M$1=2009,Beregningsark!$AQ97="1999-2012"),'Resultat 2005-2012'!K97*SUM($AB$17:$AE$17)/4,IF(AND($M$1=2010,Beregningsark!$AQ97="1999-2012"),'Resultat 2005-2012'!K97*SUM($AC$17:$AE$17)/3,IF(AND($M$1=2011,Beregningsark!$AQ97="1999-2012"),'Resultat 2005-2012'!K97*SUM($AD$17:$AE$17)/2,IF(AND($M$1=2012,Beregningsark!$AQ97="1999-2012"),'Resultat 2005-2012'!K97*$AE$17,""))))))))))))))))</f>
        <v/>
      </c>
      <c r="L97" s="15" t="str">
        <f>IF('Resultat 2005-2012'!$R97="","",IF($M$1=2005,'Resultat 2005-2012'!L97,IF(AND($M$1=2006,Beregningsark!$AQ97="2005-2012"),'Resultat 2005-2012'!L97*SUM($Y$9:$AE$9)/7,IF(AND($M$1=2007,Beregningsark!$AQ97="2005-2012"),'Resultat 2005-2012'!L97*SUM($Z$9:$AE$9)/6,IF(AND($M$1=2008,Beregningsark!$AQ97="2005-2012"),'Resultat 2005-2012'!L97*SUM($AA$9:$AE$9)/5,IF(AND($M$1=2009,Beregningsark!$AQ97="2005-2012"),'Resultat 2005-2012'!L97*SUM($AB$9:$AE$9)/4,IF(AND($M$1=2010,Beregningsark!$AQ97="2005-2012"),'Resultat 2005-2012'!L97*SUM($AC$9:$AE$9)/3,IF(AND($M$1=2011,Beregningsark!$AQ97="2005-2012"),'Resultat 2005-2012'!L97*SUM($AD$9:$AE$9)/2,IF(AND($M$1=2012,Beregningsark!$AQ97="2005-2012"),'Resultat 2005-2012'!L97*$AE$9,IF(AND($M$1=2006,Beregningsark!$AQ97="1999-2012"),'Resultat 2005-2012'!L97*SUM($Y$18:$AE$18)/7,IF(AND($M$1=2007,Beregningsark!$AQ97="1999-2012"),'Resultat 2005-2012'!L97*SUM($Z$18:$AE$18)/6,IF(AND($M$1=2008,Beregningsark!$AQ97="1999-2012"),'Resultat 2005-2012'!L97*SUM($AA$18:$AE$18)/5,IF(AND($M$1=2009,Beregningsark!$AQ97="1999-2012"),'Resultat 2005-2012'!L97*SUM($AB$18:$AE$18)/4,IF(AND($M$1=2010,Beregningsark!$AQ97="1999-2012"),'Resultat 2005-2012'!L97*SUM($AC$18:$AE$18)/3,IF(AND($M$1=2011,Beregningsark!$AQ97="1999-2012"),'Resultat 2005-2012'!L97*SUM($AD$18:$AE$18)/2,IF(AND($M$1=2012,Beregningsark!$AQ97="1999-2012"),'Resultat 2005-2012'!L97*$AE$18,""))))))))))))))))</f>
        <v/>
      </c>
      <c r="M97" s="15" t="str">
        <f t="shared" si="5"/>
        <v/>
      </c>
      <c r="N97" s="15" t="str">
        <f>IF('Resultat 2005-2012'!$R97="","",IF($M$1=2005,'Resultat 2005-2012'!N97,IF(AND($M$1=2006,Beregningsark!$AQ97="2005-2012"),'Resultat 2005-2012'!N97*SUM($Y$10:$AE$10)/7,IF(AND($M$1=2007,Beregningsark!$AQ97="2005-2012"),'Resultat 2005-2012'!N97*SUM($Z$10:$AE$10)/6,IF(AND($M$1=2008,Beregningsark!$AQ97="2005-2012"),'Resultat 2005-2012'!N97*SUM($AA$10:$AE$10)/5,IF(AND($M$1=2009,Beregningsark!$AQ97="2005-2012"),'Resultat 2005-2012'!N97*SUM($AB$10:$AE$10)/4,IF(AND($M$1=2010,Beregningsark!$AQ97="2005-2012"),'Resultat 2005-2012'!N97*SUM($AC$10:$AE$10)/3,IF(AND($M$1=2011,Beregningsark!$AQ97="2005-2012"),'Resultat 2005-2012'!N97*SUM($AD$10:$AE$10)/2,IF(AND($M$1=2012,Beregningsark!$AQ97="2005-2012"),'Resultat 2005-2012'!N97*$AE$10,IF(AND($M$1=2006,Beregningsark!$AQ97="1999-2012"),'Resultat 2005-2012'!N97*SUM($Y$16:$AE$16)/7,IF(AND($M$1=2007,Beregningsark!$AQ97="1999-2012"),'Resultat 2005-2012'!N97*SUM($Z$16:$AE$16)/6,IF(AND($M$1=2008,Beregningsark!$AQ97="1999-2012"),'Resultat 2005-2012'!N97*SUM($AA$16:$AE$16)/5,IF(AND($M$1=2009,Beregningsark!$AQ97="1999-2012"),'Resultat 2005-2012'!N97*SUM($AB$16:$AE$16)/4,IF(AND($M$1=2010,Beregningsark!$AQ97="1999-2012"),'Resultat 2005-2012'!N97*SUM($AC$16:$AE$16)/3,IF(AND($M$1=2011,Beregningsark!$AQ97="1999-2012"),'Resultat 2005-2012'!N97*SUM($AD$16:$AE$16)/2,IF(AND($M$1=2012,Beregningsark!$AQ97="1999-2012"),'Resultat 2005-2012'!N97*$AE$16,""))))))))))))))))</f>
        <v/>
      </c>
      <c r="O97" s="15" t="str">
        <f>IF('Resultat 2005-2012'!$R97="","",IF($M$1=2005,'Resultat 2005-2012'!O97,IF(AND($M$1=2006,Beregningsark!$AQ97="2005-2012"),'Resultat 2005-2012'!O97*SUM($Y$10:$AE$10)/7,IF(AND($M$1=2007,Beregningsark!$AQ97="2005-2012"),'Resultat 2005-2012'!O97*SUM($Z$10:$AE$10)/6,IF(AND($M$1=2008,Beregningsark!$AQ97="2005-2012"),'Resultat 2005-2012'!O97*SUM($AA$10:$AE$10)/5,IF(AND($M$1=2009,Beregningsark!$AQ97="2005-2012"),'Resultat 2005-2012'!O97*SUM($AB$10:$AE$10)/4,IF(AND($M$1=2010,Beregningsark!$AQ97="2005-2012"),'Resultat 2005-2012'!O97*SUM($AC$10:$AE$10)/3,IF(AND($M$1=2011,Beregningsark!$AQ97="2005-2012"),'Resultat 2005-2012'!O97*SUM($AD$10:$AE$10)/2,IF(AND($M$1=2012,Beregningsark!$AQ97="2005-2012"),'Resultat 2005-2012'!O97*$AE$10,IF(AND($M$1=2006,Beregningsark!$AQ97="1999-2012"),'Resultat 2005-2012'!O97*SUM($Y$16:$AE$16)/7,IF(AND($M$1=2007,Beregningsark!$AQ97="1999-2012"),'Resultat 2005-2012'!O97*SUM($Z$16:$AE$16)/6,IF(AND($M$1=2008,Beregningsark!$AQ97="1999-2012"),'Resultat 2005-2012'!O97*SUM($AA$16:$AE$16)/5,IF(AND($M$1=2009,Beregningsark!$AQ97="1999-2012"),'Resultat 2005-2012'!O97*SUM($AB$16:$AE$16)/4,IF(AND($M$1=2010,Beregningsark!$AQ97="1999-2012"),'Resultat 2005-2012'!O97*SUM($AC$16:$AE$16)/3,IF(AND($M$1=2011,Beregningsark!$AQ97="1999-2012"),'Resultat 2005-2012'!O97*SUM($AD$16:$AE$16)/2,IF(AND($M$1=2012,Beregningsark!$AQ97="1999-2012"),'Resultat 2005-2012'!O97*$AE$16,""))))))))))))))))</f>
        <v/>
      </c>
      <c r="P97" s="15" t="str">
        <f>IF('Resultat 2005-2012'!$R97="","",IF($M$1=2005,'Resultat 2005-2012'!P97,IF(AND($M$1=2006,Beregningsark!$AQ97="2005-2012"),'Resultat 2005-2012'!P97*SUM($Y$11:$AE$11)/7,IF(AND($M$1=2007,Beregningsark!$AQ97="2005-2012"),'Resultat 2005-2012'!P97*SUM($Z$11:$AE$11)/6,IF(AND($M$1=2008,Beregningsark!$AQ97="2005-2012"),'Resultat 2005-2012'!P97*SUM($AA$11:$AE$11)/5,IF(AND($M$1=2009,Beregningsark!$AQ97="2005-2012"),'Resultat 2005-2012'!P97*SUM($AB$11:$AE$11)/4,IF(AND($M$1=2010,Beregningsark!$AQ97="2005-2012"),'Resultat 2005-2012'!P97*SUM($AC$11:$AE$11)/3,IF(AND($M$1=2011,Beregningsark!$AQ97="2005-2012"),'Resultat 2005-2012'!P97*SUM($AD$11:$AE$11)/2,IF(AND($M$1=2012,Beregningsark!$AQ97="2005-2012"),'Resultat 2005-2012'!P97*$AE$11,IF(AND($M$1=2006,Beregningsark!$AQ97="1999-2012"),'Resultat 2005-2012'!P97*SUM($Y$16:$AE$16)/7,IF(AND($M$1=2007,Beregningsark!$AQ97="1999-2012"),'Resultat 2005-2012'!P97*SUM($Z$16:$AE$16)/6,IF(AND($M$1=2008,Beregningsark!$AQ97="1999-2012"),'Resultat 2005-2012'!P97*SUM($AA$16:$AE$16)/5,IF(AND($M$1=2009,Beregningsark!$AQ97="1999-2012"),'Resultat 2005-2012'!P97*SUM($AB$16:$AE$16)/4,IF(AND($M$1=2010,Beregningsark!$AQ97="1999-2012"),'Resultat 2005-2012'!P97*SUM($AC$16:$AE$16)/3,IF(AND($M$1=2011,Beregningsark!$AQ97="1999-2012"),'Resultat 2005-2012'!P97*SUM($AD$16:$AE$16)/2,IF(AND($M$1=2012,Beregningsark!$AQ97="1999-2012"),'Resultat 2005-2012'!P97*$AE$16,""))))))))))))))))</f>
        <v/>
      </c>
      <c r="Q97" s="15" t="str">
        <f t="shared" si="6"/>
        <v/>
      </c>
      <c r="R97" s="17" t="str">
        <f t="shared" si="7"/>
        <v/>
      </c>
    </row>
    <row r="98" spans="1:18" x14ac:dyDescent="0.25">
      <c r="A98" s="4" t="str">
        <f>IF(Inddata!A113="","",Inddata!A113)</f>
        <v/>
      </c>
      <c r="B98" s="4" t="str">
        <f>IF(Inddata!B113="","",Inddata!B113)</f>
        <v/>
      </c>
      <c r="C98" s="4" t="str">
        <f>IF(Inddata!C113="","",Inddata!C113)</f>
        <v/>
      </c>
      <c r="D98" s="4" t="str">
        <f>IF(Inddata!D113="","",Inddata!D113)</f>
        <v/>
      </c>
      <c r="E98" s="4" t="str">
        <f>IF(Inddata!E113="","",Inddata!E113)</f>
        <v/>
      </c>
      <c r="F98" s="4" t="str">
        <f>IF(Inddata!F113="","",Inddata!F113)</f>
        <v/>
      </c>
      <c r="G98" s="4">
        <f>IF(Inddata!G113="","",Inddata!G113)</f>
        <v>0</v>
      </c>
      <c r="H98" s="4" t="str">
        <f>IF(Inddata!H113&gt;0.5,Inddata!H113,"")</f>
        <v/>
      </c>
      <c r="I98" s="4" t="str">
        <f>IF(Inddata!I113="","",Inddata!I113)</f>
        <v/>
      </c>
      <c r="J98" s="15" t="str">
        <f>IF('Resultat 2005-2012'!$R98="","",IF($M$1=2005,'Resultat 2005-2012'!J98,IF(AND($M$1=2006,Beregningsark!$AQ98="2005-2012"),'Resultat 2005-2012'!J98*SUM($Y$7:$AE$7)/7,IF(AND($M$1=2007,Beregningsark!$AQ98="2005-2012"),'Resultat 2005-2012'!J98*SUM($Z$7:$AE$7)/6,IF(AND($M$1=2008,Beregningsark!$AQ98="2005-2012"),'Resultat 2005-2012'!J98*SUM($AA$7:$AE$7)/5,IF(AND($M$1=2009,Beregningsark!$AQ98="2005-2012"),'Resultat 2005-2012'!J98*SUM($AB$7:$AE$7)/4,IF(AND($M$1=2010,Beregningsark!$AQ98="2005-2012"),'Resultat 2005-2012'!J98*SUM($AC$7:$AE$7)/3,IF(AND($M$1=2011,Beregningsark!$AQ98="2005-2012"),'Resultat 2005-2012'!J98*SUM($AD$7:$AE$7)/2,IF(AND($M$1=2012,Beregningsark!$AQ98="2005-2012"),'Resultat 2005-2012'!J98*$AE$7,IF(AND($M$1=2006,Beregningsark!$AQ98="1999-2012"),'Resultat 2005-2012'!J98*SUM($Y$16:$AE$16)/7,IF(AND($M$1=2007,Beregningsark!$AQ98="1999-2012"),'Resultat 2005-2012'!J98*SUM($Z$16:$AE$16)/6,IF(AND($M$1=2008,Beregningsark!$AQ98="1999-2012"),'Resultat 2005-2012'!J98*SUM($AA$16:$AE$16)/5,IF(AND($M$1=2009,Beregningsark!$AQ98="1999-2012"),'Resultat 2005-2012'!J98*SUM($AB$16:$AE$16)/4,IF(AND($M$1=2010,Beregningsark!$AQ98="1999-2012"),'Resultat 2005-2012'!J98*SUM($AC$16:$AE$16)/3,IF(AND($M$1=2011,Beregningsark!$AQ98="1999-2012"),'Resultat 2005-2012'!J98*SUM($AD$16:$AE$16)/2,IF(AND($M$1=2012,Beregningsark!$AQ98="1999-2012"),'Resultat 2005-2012'!J98*$AE$16,""))))))))))))))))</f>
        <v/>
      </c>
      <c r="K98" s="15" t="str">
        <f>IF('Resultat 2005-2012'!$R98="","",IF($M$1=2005,'Resultat 2005-2012'!K98,IF(AND($M$1=2006,Beregningsark!$AQ98="2005-2012"),'Resultat 2005-2012'!K98*SUM($Y$8:$AE$8)/7,IF(AND($M$1=2007,Beregningsark!$AQ98="2005-2012"),'Resultat 2005-2012'!K98*SUM($Z$8:$AE$8)/6,IF(AND($M$1=2008,Beregningsark!$AQ98="2005-2012"),'Resultat 2005-2012'!K98*SUM($AA$8:$AE$8)/5,IF(AND($M$1=2009,Beregningsark!$AQ98="2005-2012"),'Resultat 2005-2012'!K98*SUM($AB$8:$AE$8)/4,IF(AND($M$1=2010,Beregningsark!$AQ98="2005-2012"),'Resultat 2005-2012'!K98*SUM($AC$8:$AE$8)/3,IF(AND($M$1=2011,Beregningsark!$AQ98="2005-2012"),'Resultat 2005-2012'!K98*SUM($AD$8:$AE$8)/2,IF(AND($M$1=2012,Beregningsark!$AQ98="2005-2012"),'Resultat 2005-2012'!K98*$AE$8,IF(AND($M$1=2006,Beregningsark!$AQ98="1999-2012"),'Resultat 2005-2012'!K98*SUM($Y$17:$AE$17)/7,IF(AND($M$1=2007,Beregningsark!$AQ98="1999-2012"),'Resultat 2005-2012'!K98*SUM($Z$17:$AE$17)/6,IF(AND($M$1=2008,Beregningsark!$AQ98="1999-2012"),'Resultat 2005-2012'!K98*SUM($AA$17:$AE$17)/5,IF(AND($M$1=2009,Beregningsark!$AQ98="1999-2012"),'Resultat 2005-2012'!K98*SUM($AB$17:$AE$17)/4,IF(AND($M$1=2010,Beregningsark!$AQ98="1999-2012"),'Resultat 2005-2012'!K98*SUM($AC$17:$AE$17)/3,IF(AND($M$1=2011,Beregningsark!$AQ98="1999-2012"),'Resultat 2005-2012'!K98*SUM($AD$17:$AE$17)/2,IF(AND($M$1=2012,Beregningsark!$AQ98="1999-2012"),'Resultat 2005-2012'!K98*$AE$17,""))))))))))))))))</f>
        <v/>
      </c>
      <c r="L98" s="15" t="str">
        <f>IF('Resultat 2005-2012'!$R98="","",IF($M$1=2005,'Resultat 2005-2012'!L98,IF(AND($M$1=2006,Beregningsark!$AQ98="2005-2012"),'Resultat 2005-2012'!L98*SUM($Y$9:$AE$9)/7,IF(AND($M$1=2007,Beregningsark!$AQ98="2005-2012"),'Resultat 2005-2012'!L98*SUM($Z$9:$AE$9)/6,IF(AND($M$1=2008,Beregningsark!$AQ98="2005-2012"),'Resultat 2005-2012'!L98*SUM($AA$9:$AE$9)/5,IF(AND($M$1=2009,Beregningsark!$AQ98="2005-2012"),'Resultat 2005-2012'!L98*SUM($AB$9:$AE$9)/4,IF(AND($M$1=2010,Beregningsark!$AQ98="2005-2012"),'Resultat 2005-2012'!L98*SUM($AC$9:$AE$9)/3,IF(AND($M$1=2011,Beregningsark!$AQ98="2005-2012"),'Resultat 2005-2012'!L98*SUM($AD$9:$AE$9)/2,IF(AND($M$1=2012,Beregningsark!$AQ98="2005-2012"),'Resultat 2005-2012'!L98*$AE$9,IF(AND($M$1=2006,Beregningsark!$AQ98="1999-2012"),'Resultat 2005-2012'!L98*SUM($Y$18:$AE$18)/7,IF(AND($M$1=2007,Beregningsark!$AQ98="1999-2012"),'Resultat 2005-2012'!L98*SUM($Z$18:$AE$18)/6,IF(AND($M$1=2008,Beregningsark!$AQ98="1999-2012"),'Resultat 2005-2012'!L98*SUM($AA$18:$AE$18)/5,IF(AND($M$1=2009,Beregningsark!$AQ98="1999-2012"),'Resultat 2005-2012'!L98*SUM($AB$18:$AE$18)/4,IF(AND($M$1=2010,Beregningsark!$AQ98="1999-2012"),'Resultat 2005-2012'!L98*SUM($AC$18:$AE$18)/3,IF(AND($M$1=2011,Beregningsark!$AQ98="1999-2012"),'Resultat 2005-2012'!L98*SUM($AD$18:$AE$18)/2,IF(AND($M$1=2012,Beregningsark!$AQ98="1999-2012"),'Resultat 2005-2012'!L98*$AE$18,""))))))))))))))))</f>
        <v/>
      </c>
      <c r="M98" s="15" t="str">
        <f t="shared" si="5"/>
        <v/>
      </c>
      <c r="N98" s="15" t="str">
        <f>IF('Resultat 2005-2012'!$R98="","",IF($M$1=2005,'Resultat 2005-2012'!N98,IF(AND($M$1=2006,Beregningsark!$AQ98="2005-2012"),'Resultat 2005-2012'!N98*SUM($Y$10:$AE$10)/7,IF(AND($M$1=2007,Beregningsark!$AQ98="2005-2012"),'Resultat 2005-2012'!N98*SUM($Z$10:$AE$10)/6,IF(AND($M$1=2008,Beregningsark!$AQ98="2005-2012"),'Resultat 2005-2012'!N98*SUM($AA$10:$AE$10)/5,IF(AND($M$1=2009,Beregningsark!$AQ98="2005-2012"),'Resultat 2005-2012'!N98*SUM($AB$10:$AE$10)/4,IF(AND($M$1=2010,Beregningsark!$AQ98="2005-2012"),'Resultat 2005-2012'!N98*SUM($AC$10:$AE$10)/3,IF(AND($M$1=2011,Beregningsark!$AQ98="2005-2012"),'Resultat 2005-2012'!N98*SUM($AD$10:$AE$10)/2,IF(AND($M$1=2012,Beregningsark!$AQ98="2005-2012"),'Resultat 2005-2012'!N98*$AE$10,IF(AND($M$1=2006,Beregningsark!$AQ98="1999-2012"),'Resultat 2005-2012'!N98*SUM($Y$16:$AE$16)/7,IF(AND($M$1=2007,Beregningsark!$AQ98="1999-2012"),'Resultat 2005-2012'!N98*SUM($Z$16:$AE$16)/6,IF(AND($M$1=2008,Beregningsark!$AQ98="1999-2012"),'Resultat 2005-2012'!N98*SUM($AA$16:$AE$16)/5,IF(AND($M$1=2009,Beregningsark!$AQ98="1999-2012"),'Resultat 2005-2012'!N98*SUM($AB$16:$AE$16)/4,IF(AND($M$1=2010,Beregningsark!$AQ98="1999-2012"),'Resultat 2005-2012'!N98*SUM($AC$16:$AE$16)/3,IF(AND($M$1=2011,Beregningsark!$AQ98="1999-2012"),'Resultat 2005-2012'!N98*SUM($AD$16:$AE$16)/2,IF(AND($M$1=2012,Beregningsark!$AQ98="1999-2012"),'Resultat 2005-2012'!N98*$AE$16,""))))))))))))))))</f>
        <v/>
      </c>
      <c r="O98" s="15" t="str">
        <f>IF('Resultat 2005-2012'!$R98="","",IF($M$1=2005,'Resultat 2005-2012'!O98,IF(AND($M$1=2006,Beregningsark!$AQ98="2005-2012"),'Resultat 2005-2012'!O98*SUM($Y$10:$AE$10)/7,IF(AND($M$1=2007,Beregningsark!$AQ98="2005-2012"),'Resultat 2005-2012'!O98*SUM($Z$10:$AE$10)/6,IF(AND($M$1=2008,Beregningsark!$AQ98="2005-2012"),'Resultat 2005-2012'!O98*SUM($AA$10:$AE$10)/5,IF(AND($M$1=2009,Beregningsark!$AQ98="2005-2012"),'Resultat 2005-2012'!O98*SUM($AB$10:$AE$10)/4,IF(AND($M$1=2010,Beregningsark!$AQ98="2005-2012"),'Resultat 2005-2012'!O98*SUM($AC$10:$AE$10)/3,IF(AND($M$1=2011,Beregningsark!$AQ98="2005-2012"),'Resultat 2005-2012'!O98*SUM($AD$10:$AE$10)/2,IF(AND($M$1=2012,Beregningsark!$AQ98="2005-2012"),'Resultat 2005-2012'!O98*$AE$10,IF(AND($M$1=2006,Beregningsark!$AQ98="1999-2012"),'Resultat 2005-2012'!O98*SUM($Y$16:$AE$16)/7,IF(AND($M$1=2007,Beregningsark!$AQ98="1999-2012"),'Resultat 2005-2012'!O98*SUM($Z$16:$AE$16)/6,IF(AND($M$1=2008,Beregningsark!$AQ98="1999-2012"),'Resultat 2005-2012'!O98*SUM($AA$16:$AE$16)/5,IF(AND($M$1=2009,Beregningsark!$AQ98="1999-2012"),'Resultat 2005-2012'!O98*SUM($AB$16:$AE$16)/4,IF(AND($M$1=2010,Beregningsark!$AQ98="1999-2012"),'Resultat 2005-2012'!O98*SUM($AC$16:$AE$16)/3,IF(AND($M$1=2011,Beregningsark!$AQ98="1999-2012"),'Resultat 2005-2012'!O98*SUM($AD$16:$AE$16)/2,IF(AND($M$1=2012,Beregningsark!$AQ98="1999-2012"),'Resultat 2005-2012'!O98*$AE$16,""))))))))))))))))</f>
        <v/>
      </c>
      <c r="P98" s="15" t="str">
        <f>IF('Resultat 2005-2012'!$R98="","",IF($M$1=2005,'Resultat 2005-2012'!P98,IF(AND($M$1=2006,Beregningsark!$AQ98="2005-2012"),'Resultat 2005-2012'!P98*SUM($Y$11:$AE$11)/7,IF(AND($M$1=2007,Beregningsark!$AQ98="2005-2012"),'Resultat 2005-2012'!P98*SUM($Z$11:$AE$11)/6,IF(AND($M$1=2008,Beregningsark!$AQ98="2005-2012"),'Resultat 2005-2012'!P98*SUM($AA$11:$AE$11)/5,IF(AND($M$1=2009,Beregningsark!$AQ98="2005-2012"),'Resultat 2005-2012'!P98*SUM($AB$11:$AE$11)/4,IF(AND($M$1=2010,Beregningsark!$AQ98="2005-2012"),'Resultat 2005-2012'!P98*SUM($AC$11:$AE$11)/3,IF(AND($M$1=2011,Beregningsark!$AQ98="2005-2012"),'Resultat 2005-2012'!P98*SUM($AD$11:$AE$11)/2,IF(AND($M$1=2012,Beregningsark!$AQ98="2005-2012"),'Resultat 2005-2012'!P98*$AE$11,IF(AND($M$1=2006,Beregningsark!$AQ98="1999-2012"),'Resultat 2005-2012'!P98*SUM($Y$16:$AE$16)/7,IF(AND($M$1=2007,Beregningsark!$AQ98="1999-2012"),'Resultat 2005-2012'!P98*SUM($Z$16:$AE$16)/6,IF(AND($M$1=2008,Beregningsark!$AQ98="1999-2012"),'Resultat 2005-2012'!P98*SUM($AA$16:$AE$16)/5,IF(AND($M$1=2009,Beregningsark!$AQ98="1999-2012"),'Resultat 2005-2012'!P98*SUM($AB$16:$AE$16)/4,IF(AND($M$1=2010,Beregningsark!$AQ98="1999-2012"),'Resultat 2005-2012'!P98*SUM($AC$16:$AE$16)/3,IF(AND($M$1=2011,Beregningsark!$AQ98="1999-2012"),'Resultat 2005-2012'!P98*SUM($AD$16:$AE$16)/2,IF(AND($M$1=2012,Beregningsark!$AQ98="1999-2012"),'Resultat 2005-2012'!P98*$AE$16,""))))))))))))))))</f>
        <v/>
      </c>
      <c r="Q98" s="15" t="str">
        <f t="shared" si="6"/>
        <v/>
      </c>
      <c r="R98" s="17" t="str">
        <f t="shared" si="7"/>
        <v/>
      </c>
    </row>
    <row r="99" spans="1:18" x14ac:dyDescent="0.25">
      <c r="A99" s="4" t="str">
        <f>IF(Inddata!A114="","",Inddata!A114)</f>
        <v/>
      </c>
      <c r="B99" s="4" t="str">
        <f>IF(Inddata!B114="","",Inddata!B114)</f>
        <v/>
      </c>
      <c r="C99" s="4" t="str">
        <f>IF(Inddata!C114="","",Inddata!C114)</f>
        <v/>
      </c>
      <c r="D99" s="4" t="str">
        <f>IF(Inddata!D114="","",Inddata!D114)</f>
        <v/>
      </c>
      <c r="E99" s="4" t="str">
        <f>IF(Inddata!E114="","",Inddata!E114)</f>
        <v/>
      </c>
      <c r="F99" s="4" t="str">
        <f>IF(Inddata!F114="","",Inddata!F114)</f>
        <v/>
      </c>
      <c r="G99" s="4">
        <f>IF(Inddata!G114="","",Inddata!G114)</f>
        <v>0</v>
      </c>
      <c r="H99" s="4" t="str">
        <f>IF(Inddata!H114&gt;0.5,Inddata!H114,"")</f>
        <v/>
      </c>
      <c r="I99" s="4" t="str">
        <f>IF(Inddata!I114="","",Inddata!I114)</f>
        <v/>
      </c>
      <c r="J99" s="15" t="str">
        <f>IF('Resultat 2005-2012'!$R99="","",IF($M$1=2005,'Resultat 2005-2012'!J99,IF(AND($M$1=2006,Beregningsark!$AQ99="2005-2012"),'Resultat 2005-2012'!J99*SUM($Y$7:$AE$7)/7,IF(AND($M$1=2007,Beregningsark!$AQ99="2005-2012"),'Resultat 2005-2012'!J99*SUM($Z$7:$AE$7)/6,IF(AND($M$1=2008,Beregningsark!$AQ99="2005-2012"),'Resultat 2005-2012'!J99*SUM($AA$7:$AE$7)/5,IF(AND($M$1=2009,Beregningsark!$AQ99="2005-2012"),'Resultat 2005-2012'!J99*SUM($AB$7:$AE$7)/4,IF(AND($M$1=2010,Beregningsark!$AQ99="2005-2012"),'Resultat 2005-2012'!J99*SUM($AC$7:$AE$7)/3,IF(AND($M$1=2011,Beregningsark!$AQ99="2005-2012"),'Resultat 2005-2012'!J99*SUM($AD$7:$AE$7)/2,IF(AND($M$1=2012,Beregningsark!$AQ99="2005-2012"),'Resultat 2005-2012'!J99*$AE$7,IF(AND($M$1=2006,Beregningsark!$AQ99="1999-2012"),'Resultat 2005-2012'!J99*SUM($Y$16:$AE$16)/7,IF(AND($M$1=2007,Beregningsark!$AQ99="1999-2012"),'Resultat 2005-2012'!J99*SUM($Z$16:$AE$16)/6,IF(AND($M$1=2008,Beregningsark!$AQ99="1999-2012"),'Resultat 2005-2012'!J99*SUM($AA$16:$AE$16)/5,IF(AND($M$1=2009,Beregningsark!$AQ99="1999-2012"),'Resultat 2005-2012'!J99*SUM($AB$16:$AE$16)/4,IF(AND($M$1=2010,Beregningsark!$AQ99="1999-2012"),'Resultat 2005-2012'!J99*SUM($AC$16:$AE$16)/3,IF(AND($M$1=2011,Beregningsark!$AQ99="1999-2012"),'Resultat 2005-2012'!J99*SUM($AD$16:$AE$16)/2,IF(AND($M$1=2012,Beregningsark!$AQ99="1999-2012"),'Resultat 2005-2012'!J99*$AE$16,""))))))))))))))))</f>
        <v/>
      </c>
      <c r="K99" s="15" t="str">
        <f>IF('Resultat 2005-2012'!$R99="","",IF($M$1=2005,'Resultat 2005-2012'!K99,IF(AND($M$1=2006,Beregningsark!$AQ99="2005-2012"),'Resultat 2005-2012'!K99*SUM($Y$8:$AE$8)/7,IF(AND($M$1=2007,Beregningsark!$AQ99="2005-2012"),'Resultat 2005-2012'!K99*SUM($Z$8:$AE$8)/6,IF(AND($M$1=2008,Beregningsark!$AQ99="2005-2012"),'Resultat 2005-2012'!K99*SUM($AA$8:$AE$8)/5,IF(AND($M$1=2009,Beregningsark!$AQ99="2005-2012"),'Resultat 2005-2012'!K99*SUM($AB$8:$AE$8)/4,IF(AND($M$1=2010,Beregningsark!$AQ99="2005-2012"),'Resultat 2005-2012'!K99*SUM($AC$8:$AE$8)/3,IF(AND($M$1=2011,Beregningsark!$AQ99="2005-2012"),'Resultat 2005-2012'!K99*SUM($AD$8:$AE$8)/2,IF(AND($M$1=2012,Beregningsark!$AQ99="2005-2012"),'Resultat 2005-2012'!K99*$AE$8,IF(AND($M$1=2006,Beregningsark!$AQ99="1999-2012"),'Resultat 2005-2012'!K99*SUM($Y$17:$AE$17)/7,IF(AND($M$1=2007,Beregningsark!$AQ99="1999-2012"),'Resultat 2005-2012'!K99*SUM($Z$17:$AE$17)/6,IF(AND($M$1=2008,Beregningsark!$AQ99="1999-2012"),'Resultat 2005-2012'!K99*SUM($AA$17:$AE$17)/5,IF(AND($M$1=2009,Beregningsark!$AQ99="1999-2012"),'Resultat 2005-2012'!K99*SUM($AB$17:$AE$17)/4,IF(AND($M$1=2010,Beregningsark!$AQ99="1999-2012"),'Resultat 2005-2012'!K99*SUM($AC$17:$AE$17)/3,IF(AND($M$1=2011,Beregningsark!$AQ99="1999-2012"),'Resultat 2005-2012'!K99*SUM($AD$17:$AE$17)/2,IF(AND($M$1=2012,Beregningsark!$AQ99="1999-2012"),'Resultat 2005-2012'!K99*$AE$17,""))))))))))))))))</f>
        <v/>
      </c>
      <c r="L99" s="15" t="str">
        <f>IF('Resultat 2005-2012'!$R99="","",IF($M$1=2005,'Resultat 2005-2012'!L99,IF(AND($M$1=2006,Beregningsark!$AQ99="2005-2012"),'Resultat 2005-2012'!L99*SUM($Y$9:$AE$9)/7,IF(AND($M$1=2007,Beregningsark!$AQ99="2005-2012"),'Resultat 2005-2012'!L99*SUM($Z$9:$AE$9)/6,IF(AND($M$1=2008,Beregningsark!$AQ99="2005-2012"),'Resultat 2005-2012'!L99*SUM($AA$9:$AE$9)/5,IF(AND($M$1=2009,Beregningsark!$AQ99="2005-2012"),'Resultat 2005-2012'!L99*SUM($AB$9:$AE$9)/4,IF(AND($M$1=2010,Beregningsark!$AQ99="2005-2012"),'Resultat 2005-2012'!L99*SUM($AC$9:$AE$9)/3,IF(AND($M$1=2011,Beregningsark!$AQ99="2005-2012"),'Resultat 2005-2012'!L99*SUM($AD$9:$AE$9)/2,IF(AND($M$1=2012,Beregningsark!$AQ99="2005-2012"),'Resultat 2005-2012'!L99*$AE$9,IF(AND($M$1=2006,Beregningsark!$AQ99="1999-2012"),'Resultat 2005-2012'!L99*SUM($Y$18:$AE$18)/7,IF(AND($M$1=2007,Beregningsark!$AQ99="1999-2012"),'Resultat 2005-2012'!L99*SUM($Z$18:$AE$18)/6,IF(AND($M$1=2008,Beregningsark!$AQ99="1999-2012"),'Resultat 2005-2012'!L99*SUM($AA$18:$AE$18)/5,IF(AND($M$1=2009,Beregningsark!$AQ99="1999-2012"),'Resultat 2005-2012'!L99*SUM($AB$18:$AE$18)/4,IF(AND($M$1=2010,Beregningsark!$AQ99="1999-2012"),'Resultat 2005-2012'!L99*SUM($AC$18:$AE$18)/3,IF(AND($M$1=2011,Beregningsark!$AQ99="1999-2012"),'Resultat 2005-2012'!L99*SUM($AD$18:$AE$18)/2,IF(AND($M$1=2012,Beregningsark!$AQ99="1999-2012"),'Resultat 2005-2012'!L99*$AE$18,""))))))))))))))))</f>
        <v/>
      </c>
      <c r="M99" s="15" t="str">
        <f t="shared" si="5"/>
        <v/>
      </c>
      <c r="N99" s="15" t="str">
        <f>IF('Resultat 2005-2012'!$R99="","",IF($M$1=2005,'Resultat 2005-2012'!N99,IF(AND($M$1=2006,Beregningsark!$AQ99="2005-2012"),'Resultat 2005-2012'!N99*SUM($Y$10:$AE$10)/7,IF(AND($M$1=2007,Beregningsark!$AQ99="2005-2012"),'Resultat 2005-2012'!N99*SUM($Z$10:$AE$10)/6,IF(AND($M$1=2008,Beregningsark!$AQ99="2005-2012"),'Resultat 2005-2012'!N99*SUM($AA$10:$AE$10)/5,IF(AND($M$1=2009,Beregningsark!$AQ99="2005-2012"),'Resultat 2005-2012'!N99*SUM($AB$10:$AE$10)/4,IF(AND($M$1=2010,Beregningsark!$AQ99="2005-2012"),'Resultat 2005-2012'!N99*SUM($AC$10:$AE$10)/3,IF(AND($M$1=2011,Beregningsark!$AQ99="2005-2012"),'Resultat 2005-2012'!N99*SUM($AD$10:$AE$10)/2,IF(AND($M$1=2012,Beregningsark!$AQ99="2005-2012"),'Resultat 2005-2012'!N99*$AE$10,IF(AND($M$1=2006,Beregningsark!$AQ99="1999-2012"),'Resultat 2005-2012'!N99*SUM($Y$16:$AE$16)/7,IF(AND($M$1=2007,Beregningsark!$AQ99="1999-2012"),'Resultat 2005-2012'!N99*SUM($Z$16:$AE$16)/6,IF(AND($M$1=2008,Beregningsark!$AQ99="1999-2012"),'Resultat 2005-2012'!N99*SUM($AA$16:$AE$16)/5,IF(AND($M$1=2009,Beregningsark!$AQ99="1999-2012"),'Resultat 2005-2012'!N99*SUM($AB$16:$AE$16)/4,IF(AND($M$1=2010,Beregningsark!$AQ99="1999-2012"),'Resultat 2005-2012'!N99*SUM($AC$16:$AE$16)/3,IF(AND($M$1=2011,Beregningsark!$AQ99="1999-2012"),'Resultat 2005-2012'!N99*SUM($AD$16:$AE$16)/2,IF(AND($M$1=2012,Beregningsark!$AQ99="1999-2012"),'Resultat 2005-2012'!N99*$AE$16,""))))))))))))))))</f>
        <v/>
      </c>
      <c r="O99" s="15" t="str">
        <f>IF('Resultat 2005-2012'!$R99="","",IF($M$1=2005,'Resultat 2005-2012'!O99,IF(AND($M$1=2006,Beregningsark!$AQ99="2005-2012"),'Resultat 2005-2012'!O99*SUM($Y$10:$AE$10)/7,IF(AND($M$1=2007,Beregningsark!$AQ99="2005-2012"),'Resultat 2005-2012'!O99*SUM($Z$10:$AE$10)/6,IF(AND($M$1=2008,Beregningsark!$AQ99="2005-2012"),'Resultat 2005-2012'!O99*SUM($AA$10:$AE$10)/5,IF(AND($M$1=2009,Beregningsark!$AQ99="2005-2012"),'Resultat 2005-2012'!O99*SUM($AB$10:$AE$10)/4,IF(AND($M$1=2010,Beregningsark!$AQ99="2005-2012"),'Resultat 2005-2012'!O99*SUM($AC$10:$AE$10)/3,IF(AND($M$1=2011,Beregningsark!$AQ99="2005-2012"),'Resultat 2005-2012'!O99*SUM($AD$10:$AE$10)/2,IF(AND($M$1=2012,Beregningsark!$AQ99="2005-2012"),'Resultat 2005-2012'!O99*$AE$10,IF(AND($M$1=2006,Beregningsark!$AQ99="1999-2012"),'Resultat 2005-2012'!O99*SUM($Y$16:$AE$16)/7,IF(AND($M$1=2007,Beregningsark!$AQ99="1999-2012"),'Resultat 2005-2012'!O99*SUM($Z$16:$AE$16)/6,IF(AND($M$1=2008,Beregningsark!$AQ99="1999-2012"),'Resultat 2005-2012'!O99*SUM($AA$16:$AE$16)/5,IF(AND($M$1=2009,Beregningsark!$AQ99="1999-2012"),'Resultat 2005-2012'!O99*SUM($AB$16:$AE$16)/4,IF(AND($M$1=2010,Beregningsark!$AQ99="1999-2012"),'Resultat 2005-2012'!O99*SUM($AC$16:$AE$16)/3,IF(AND($M$1=2011,Beregningsark!$AQ99="1999-2012"),'Resultat 2005-2012'!O99*SUM($AD$16:$AE$16)/2,IF(AND($M$1=2012,Beregningsark!$AQ99="1999-2012"),'Resultat 2005-2012'!O99*$AE$16,""))))))))))))))))</f>
        <v/>
      </c>
      <c r="P99" s="15" t="str">
        <f>IF('Resultat 2005-2012'!$R99="","",IF($M$1=2005,'Resultat 2005-2012'!P99,IF(AND($M$1=2006,Beregningsark!$AQ99="2005-2012"),'Resultat 2005-2012'!P99*SUM($Y$11:$AE$11)/7,IF(AND($M$1=2007,Beregningsark!$AQ99="2005-2012"),'Resultat 2005-2012'!P99*SUM($Z$11:$AE$11)/6,IF(AND($M$1=2008,Beregningsark!$AQ99="2005-2012"),'Resultat 2005-2012'!P99*SUM($AA$11:$AE$11)/5,IF(AND($M$1=2009,Beregningsark!$AQ99="2005-2012"),'Resultat 2005-2012'!P99*SUM($AB$11:$AE$11)/4,IF(AND($M$1=2010,Beregningsark!$AQ99="2005-2012"),'Resultat 2005-2012'!P99*SUM($AC$11:$AE$11)/3,IF(AND($M$1=2011,Beregningsark!$AQ99="2005-2012"),'Resultat 2005-2012'!P99*SUM($AD$11:$AE$11)/2,IF(AND($M$1=2012,Beregningsark!$AQ99="2005-2012"),'Resultat 2005-2012'!P99*$AE$11,IF(AND($M$1=2006,Beregningsark!$AQ99="1999-2012"),'Resultat 2005-2012'!P99*SUM($Y$16:$AE$16)/7,IF(AND($M$1=2007,Beregningsark!$AQ99="1999-2012"),'Resultat 2005-2012'!P99*SUM($Z$16:$AE$16)/6,IF(AND($M$1=2008,Beregningsark!$AQ99="1999-2012"),'Resultat 2005-2012'!P99*SUM($AA$16:$AE$16)/5,IF(AND($M$1=2009,Beregningsark!$AQ99="1999-2012"),'Resultat 2005-2012'!P99*SUM($AB$16:$AE$16)/4,IF(AND($M$1=2010,Beregningsark!$AQ99="1999-2012"),'Resultat 2005-2012'!P99*SUM($AC$16:$AE$16)/3,IF(AND($M$1=2011,Beregningsark!$AQ99="1999-2012"),'Resultat 2005-2012'!P99*SUM($AD$16:$AE$16)/2,IF(AND($M$1=2012,Beregningsark!$AQ99="1999-2012"),'Resultat 2005-2012'!P99*$AE$16,""))))))))))))))))</f>
        <v/>
      </c>
      <c r="Q99" s="15" t="str">
        <f t="shared" si="6"/>
        <v/>
      </c>
      <c r="R99" s="17" t="str">
        <f t="shared" si="7"/>
        <v/>
      </c>
    </row>
    <row r="100" spans="1:18" x14ac:dyDescent="0.25">
      <c r="A100" s="4" t="str">
        <f>IF(Inddata!A115="","",Inddata!A115)</f>
        <v/>
      </c>
      <c r="B100" s="4" t="str">
        <f>IF(Inddata!B115="","",Inddata!B115)</f>
        <v/>
      </c>
      <c r="C100" s="4" t="str">
        <f>IF(Inddata!C115="","",Inddata!C115)</f>
        <v/>
      </c>
      <c r="D100" s="4" t="str">
        <f>IF(Inddata!D115="","",Inddata!D115)</f>
        <v/>
      </c>
      <c r="E100" s="4" t="str">
        <f>IF(Inddata!E115="","",Inddata!E115)</f>
        <v/>
      </c>
      <c r="F100" s="4" t="str">
        <f>IF(Inddata!F115="","",Inddata!F115)</f>
        <v/>
      </c>
      <c r="G100" s="4">
        <f>IF(Inddata!G115="","",Inddata!G115)</f>
        <v>0</v>
      </c>
      <c r="H100" s="4" t="str">
        <f>IF(Inddata!H115&gt;0.5,Inddata!H115,"")</f>
        <v/>
      </c>
      <c r="I100" s="4" t="str">
        <f>IF(Inddata!I115="","",Inddata!I115)</f>
        <v/>
      </c>
      <c r="J100" s="15" t="str">
        <f>IF('Resultat 2005-2012'!$R100="","",IF($M$1=2005,'Resultat 2005-2012'!J100,IF(AND($M$1=2006,Beregningsark!$AQ100="2005-2012"),'Resultat 2005-2012'!J100*SUM($Y$7:$AE$7)/7,IF(AND($M$1=2007,Beregningsark!$AQ100="2005-2012"),'Resultat 2005-2012'!J100*SUM($Z$7:$AE$7)/6,IF(AND($M$1=2008,Beregningsark!$AQ100="2005-2012"),'Resultat 2005-2012'!J100*SUM($AA$7:$AE$7)/5,IF(AND($M$1=2009,Beregningsark!$AQ100="2005-2012"),'Resultat 2005-2012'!J100*SUM($AB$7:$AE$7)/4,IF(AND($M$1=2010,Beregningsark!$AQ100="2005-2012"),'Resultat 2005-2012'!J100*SUM($AC$7:$AE$7)/3,IF(AND($M$1=2011,Beregningsark!$AQ100="2005-2012"),'Resultat 2005-2012'!J100*SUM($AD$7:$AE$7)/2,IF(AND($M$1=2012,Beregningsark!$AQ100="2005-2012"),'Resultat 2005-2012'!J100*$AE$7,IF(AND($M$1=2006,Beregningsark!$AQ100="1999-2012"),'Resultat 2005-2012'!J100*SUM($Y$16:$AE$16)/7,IF(AND($M$1=2007,Beregningsark!$AQ100="1999-2012"),'Resultat 2005-2012'!J100*SUM($Z$16:$AE$16)/6,IF(AND($M$1=2008,Beregningsark!$AQ100="1999-2012"),'Resultat 2005-2012'!J100*SUM($AA$16:$AE$16)/5,IF(AND($M$1=2009,Beregningsark!$AQ100="1999-2012"),'Resultat 2005-2012'!J100*SUM($AB$16:$AE$16)/4,IF(AND($M$1=2010,Beregningsark!$AQ100="1999-2012"),'Resultat 2005-2012'!J100*SUM($AC$16:$AE$16)/3,IF(AND($M$1=2011,Beregningsark!$AQ100="1999-2012"),'Resultat 2005-2012'!J100*SUM($AD$16:$AE$16)/2,IF(AND($M$1=2012,Beregningsark!$AQ100="1999-2012"),'Resultat 2005-2012'!J100*$AE$16,""))))))))))))))))</f>
        <v/>
      </c>
      <c r="K100" s="15" t="str">
        <f>IF('Resultat 2005-2012'!$R100="","",IF($M$1=2005,'Resultat 2005-2012'!K100,IF(AND($M$1=2006,Beregningsark!$AQ100="2005-2012"),'Resultat 2005-2012'!K100*SUM($Y$8:$AE$8)/7,IF(AND($M$1=2007,Beregningsark!$AQ100="2005-2012"),'Resultat 2005-2012'!K100*SUM($Z$8:$AE$8)/6,IF(AND($M$1=2008,Beregningsark!$AQ100="2005-2012"),'Resultat 2005-2012'!K100*SUM($AA$8:$AE$8)/5,IF(AND($M$1=2009,Beregningsark!$AQ100="2005-2012"),'Resultat 2005-2012'!K100*SUM($AB$8:$AE$8)/4,IF(AND($M$1=2010,Beregningsark!$AQ100="2005-2012"),'Resultat 2005-2012'!K100*SUM($AC$8:$AE$8)/3,IF(AND($M$1=2011,Beregningsark!$AQ100="2005-2012"),'Resultat 2005-2012'!K100*SUM($AD$8:$AE$8)/2,IF(AND($M$1=2012,Beregningsark!$AQ100="2005-2012"),'Resultat 2005-2012'!K100*$AE$8,IF(AND($M$1=2006,Beregningsark!$AQ100="1999-2012"),'Resultat 2005-2012'!K100*SUM($Y$17:$AE$17)/7,IF(AND($M$1=2007,Beregningsark!$AQ100="1999-2012"),'Resultat 2005-2012'!K100*SUM($Z$17:$AE$17)/6,IF(AND($M$1=2008,Beregningsark!$AQ100="1999-2012"),'Resultat 2005-2012'!K100*SUM($AA$17:$AE$17)/5,IF(AND($M$1=2009,Beregningsark!$AQ100="1999-2012"),'Resultat 2005-2012'!K100*SUM($AB$17:$AE$17)/4,IF(AND($M$1=2010,Beregningsark!$AQ100="1999-2012"),'Resultat 2005-2012'!K100*SUM($AC$17:$AE$17)/3,IF(AND($M$1=2011,Beregningsark!$AQ100="1999-2012"),'Resultat 2005-2012'!K100*SUM($AD$17:$AE$17)/2,IF(AND($M$1=2012,Beregningsark!$AQ100="1999-2012"),'Resultat 2005-2012'!K100*$AE$17,""))))))))))))))))</f>
        <v/>
      </c>
      <c r="L100" s="15" t="str">
        <f>IF('Resultat 2005-2012'!$R100="","",IF($M$1=2005,'Resultat 2005-2012'!L100,IF(AND($M$1=2006,Beregningsark!$AQ100="2005-2012"),'Resultat 2005-2012'!L100*SUM($Y$9:$AE$9)/7,IF(AND($M$1=2007,Beregningsark!$AQ100="2005-2012"),'Resultat 2005-2012'!L100*SUM($Z$9:$AE$9)/6,IF(AND($M$1=2008,Beregningsark!$AQ100="2005-2012"),'Resultat 2005-2012'!L100*SUM($AA$9:$AE$9)/5,IF(AND($M$1=2009,Beregningsark!$AQ100="2005-2012"),'Resultat 2005-2012'!L100*SUM($AB$9:$AE$9)/4,IF(AND($M$1=2010,Beregningsark!$AQ100="2005-2012"),'Resultat 2005-2012'!L100*SUM($AC$9:$AE$9)/3,IF(AND($M$1=2011,Beregningsark!$AQ100="2005-2012"),'Resultat 2005-2012'!L100*SUM($AD$9:$AE$9)/2,IF(AND($M$1=2012,Beregningsark!$AQ100="2005-2012"),'Resultat 2005-2012'!L100*$AE$9,IF(AND($M$1=2006,Beregningsark!$AQ100="1999-2012"),'Resultat 2005-2012'!L100*SUM($Y$18:$AE$18)/7,IF(AND($M$1=2007,Beregningsark!$AQ100="1999-2012"),'Resultat 2005-2012'!L100*SUM($Z$18:$AE$18)/6,IF(AND($M$1=2008,Beregningsark!$AQ100="1999-2012"),'Resultat 2005-2012'!L100*SUM($AA$18:$AE$18)/5,IF(AND($M$1=2009,Beregningsark!$AQ100="1999-2012"),'Resultat 2005-2012'!L100*SUM($AB$18:$AE$18)/4,IF(AND($M$1=2010,Beregningsark!$AQ100="1999-2012"),'Resultat 2005-2012'!L100*SUM($AC$18:$AE$18)/3,IF(AND($M$1=2011,Beregningsark!$AQ100="1999-2012"),'Resultat 2005-2012'!L100*SUM($AD$18:$AE$18)/2,IF(AND($M$1=2012,Beregningsark!$AQ100="1999-2012"),'Resultat 2005-2012'!L100*$AE$18,""))))))))))))))))</f>
        <v/>
      </c>
      <c r="M100" s="15" t="str">
        <f t="shared" si="5"/>
        <v/>
      </c>
      <c r="N100" s="15" t="str">
        <f>IF('Resultat 2005-2012'!$R100="","",IF($M$1=2005,'Resultat 2005-2012'!N100,IF(AND($M$1=2006,Beregningsark!$AQ100="2005-2012"),'Resultat 2005-2012'!N100*SUM($Y$10:$AE$10)/7,IF(AND($M$1=2007,Beregningsark!$AQ100="2005-2012"),'Resultat 2005-2012'!N100*SUM($Z$10:$AE$10)/6,IF(AND($M$1=2008,Beregningsark!$AQ100="2005-2012"),'Resultat 2005-2012'!N100*SUM($AA$10:$AE$10)/5,IF(AND($M$1=2009,Beregningsark!$AQ100="2005-2012"),'Resultat 2005-2012'!N100*SUM($AB$10:$AE$10)/4,IF(AND($M$1=2010,Beregningsark!$AQ100="2005-2012"),'Resultat 2005-2012'!N100*SUM($AC$10:$AE$10)/3,IF(AND($M$1=2011,Beregningsark!$AQ100="2005-2012"),'Resultat 2005-2012'!N100*SUM($AD$10:$AE$10)/2,IF(AND($M$1=2012,Beregningsark!$AQ100="2005-2012"),'Resultat 2005-2012'!N100*$AE$10,IF(AND($M$1=2006,Beregningsark!$AQ100="1999-2012"),'Resultat 2005-2012'!N100*SUM($Y$16:$AE$16)/7,IF(AND($M$1=2007,Beregningsark!$AQ100="1999-2012"),'Resultat 2005-2012'!N100*SUM($Z$16:$AE$16)/6,IF(AND($M$1=2008,Beregningsark!$AQ100="1999-2012"),'Resultat 2005-2012'!N100*SUM($AA$16:$AE$16)/5,IF(AND($M$1=2009,Beregningsark!$AQ100="1999-2012"),'Resultat 2005-2012'!N100*SUM($AB$16:$AE$16)/4,IF(AND($M$1=2010,Beregningsark!$AQ100="1999-2012"),'Resultat 2005-2012'!N100*SUM($AC$16:$AE$16)/3,IF(AND($M$1=2011,Beregningsark!$AQ100="1999-2012"),'Resultat 2005-2012'!N100*SUM($AD$16:$AE$16)/2,IF(AND($M$1=2012,Beregningsark!$AQ100="1999-2012"),'Resultat 2005-2012'!N100*$AE$16,""))))))))))))))))</f>
        <v/>
      </c>
      <c r="O100" s="15" t="str">
        <f>IF('Resultat 2005-2012'!$R100="","",IF($M$1=2005,'Resultat 2005-2012'!O100,IF(AND($M$1=2006,Beregningsark!$AQ100="2005-2012"),'Resultat 2005-2012'!O100*SUM($Y$10:$AE$10)/7,IF(AND($M$1=2007,Beregningsark!$AQ100="2005-2012"),'Resultat 2005-2012'!O100*SUM($Z$10:$AE$10)/6,IF(AND($M$1=2008,Beregningsark!$AQ100="2005-2012"),'Resultat 2005-2012'!O100*SUM($AA$10:$AE$10)/5,IF(AND($M$1=2009,Beregningsark!$AQ100="2005-2012"),'Resultat 2005-2012'!O100*SUM($AB$10:$AE$10)/4,IF(AND($M$1=2010,Beregningsark!$AQ100="2005-2012"),'Resultat 2005-2012'!O100*SUM($AC$10:$AE$10)/3,IF(AND($M$1=2011,Beregningsark!$AQ100="2005-2012"),'Resultat 2005-2012'!O100*SUM($AD$10:$AE$10)/2,IF(AND($M$1=2012,Beregningsark!$AQ100="2005-2012"),'Resultat 2005-2012'!O100*$AE$10,IF(AND($M$1=2006,Beregningsark!$AQ100="1999-2012"),'Resultat 2005-2012'!O100*SUM($Y$16:$AE$16)/7,IF(AND($M$1=2007,Beregningsark!$AQ100="1999-2012"),'Resultat 2005-2012'!O100*SUM($Z$16:$AE$16)/6,IF(AND($M$1=2008,Beregningsark!$AQ100="1999-2012"),'Resultat 2005-2012'!O100*SUM($AA$16:$AE$16)/5,IF(AND($M$1=2009,Beregningsark!$AQ100="1999-2012"),'Resultat 2005-2012'!O100*SUM($AB$16:$AE$16)/4,IF(AND($M$1=2010,Beregningsark!$AQ100="1999-2012"),'Resultat 2005-2012'!O100*SUM($AC$16:$AE$16)/3,IF(AND($M$1=2011,Beregningsark!$AQ100="1999-2012"),'Resultat 2005-2012'!O100*SUM($AD$16:$AE$16)/2,IF(AND($M$1=2012,Beregningsark!$AQ100="1999-2012"),'Resultat 2005-2012'!O100*$AE$16,""))))))))))))))))</f>
        <v/>
      </c>
      <c r="P100" s="15" t="str">
        <f>IF('Resultat 2005-2012'!$R100="","",IF($M$1=2005,'Resultat 2005-2012'!P100,IF(AND($M$1=2006,Beregningsark!$AQ100="2005-2012"),'Resultat 2005-2012'!P100*SUM($Y$11:$AE$11)/7,IF(AND($M$1=2007,Beregningsark!$AQ100="2005-2012"),'Resultat 2005-2012'!P100*SUM($Z$11:$AE$11)/6,IF(AND($M$1=2008,Beregningsark!$AQ100="2005-2012"),'Resultat 2005-2012'!P100*SUM($AA$11:$AE$11)/5,IF(AND($M$1=2009,Beregningsark!$AQ100="2005-2012"),'Resultat 2005-2012'!P100*SUM($AB$11:$AE$11)/4,IF(AND($M$1=2010,Beregningsark!$AQ100="2005-2012"),'Resultat 2005-2012'!P100*SUM($AC$11:$AE$11)/3,IF(AND($M$1=2011,Beregningsark!$AQ100="2005-2012"),'Resultat 2005-2012'!P100*SUM($AD$11:$AE$11)/2,IF(AND($M$1=2012,Beregningsark!$AQ100="2005-2012"),'Resultat 2005-2012'!P100*$AE$11,IF(AND($M$1=2006,Beregningsark!$AQ100="1999-2012"),'Resultat 2005-2012'!P100*SUM($Y$16:$AE$16)/7,IF(AND($M$1=2007,Beregningsark!$AQ100="1999-2012"),'Resultat 2005-2012'!P100*SUM($Z$16:$AE$16)/6,IF(AND($M$1=2008,Beregningsark!$AQ100="1999-2012"),'Resultat 2005-2012'!P100*SUM($AA$16:$AE$16)/5,IF(AND($M$1=2009,Beregningsark!$AQ100="1999-2012"),'Resultat 2005-2012'!P100*SUM($AB$16:$AE$16)/4,IF(AND($M$1=2010,Beregningsark!$AQ100="1999-2012"),'Resultat 2005-2012'!P100*SUM($AC$16:$AE$16)/3,IF(AND($M$1=2011,Beregningsark!$AQ100="1999-2012"),'Resultat 2005-2012'!P100*SUM($AD$16:$AE$16)/2,IF(AND($M$1=2012,Beregningsark!$AQ100="1999-2012"),'Resultat 2005-2012'!P100*$AE$16,""))))))))))))))))</f>
        <v/>
      </c>
      <c r="Q100" s="15" t="str">
        <f t="shared" si="6"/>
        <v/>
      </c>
      <c r="R100" s="17" t="str">
        <f t="shared" si="7"/>
        <v/>
      </c>
    </row>
    <row r="101" spans="1:18" x14ac:dyDescent="0.25">
      <c r="A101" s="4" t="str">
        <f>IF(Inddata!A116="","",Inddata!A116)</f>
        <v/>
      </c>
      <c r="B101" s="4" t="str">
        <f>IF(Inddata!B116="","",Inddata!B116)</f>
        <v/>
      </c>
      <c r="C101" s="4" t="str">
        <f>IF(Inddata!C116="","",Inddata!C116)</f>
        <v/>
      </c>
      <c r="D101" s="4" t="str">
        <f>IF(Inddata!D116="","",Inddata!D116)</f>
        <v/>
      </c>
      <c r="E101" s="4" t="str">
        <f>IF(Inddata!E116="","",Inddata!E116)</f>
        <v/>
      </c>
      <c r="F101" s="4" t="str">
        <f>IF(Inddata!F116="","",Inddata!F116)</f>
        <v/>
      </c>
      <c r="G101" s="4">
        <f>IF(Inddata!G116="","",Inddata!G116)</f>
        <v>0</v>
      </c>
      <c r="H101" s="4" t="str">
        <f>IF(Inddata!H116&gt;0.5,Inddata!H116,"")</f>
        <v/>
      </c>
      <c r="I101" s="4" t="str">
        <f>IF(Inddata!I116="","",Inddata!I116)</f>
        <v/>
      </c>
      <c r="J101" s="15" t="str">
        <f>IF('Resultat 2005-2012'!$R101="","",IF($M$1=2005,'Resultat 2005-2012'!J101,IF(AND($M$1=2006,Beregningsark!$AQ101="2005-2012"),'Resultat 2005-2012'!J101*SUM($Y$7:$AE$7)/7,IF(AND($M$1=2007,Beregningsark!$AQ101="2005-2012"),'Resultat 2005-2012'!J101*SUM($Z$7:$AE$7)/6,IF(AND($M$1=2008,Beregningsark!$AQ101="2005-2012"),'Resultat 2005-2012'!J101*SUM($AA$7:$AE$7)/5,IF(AND($M$1=2009,Beregningsark!$AQ101="2005-2012"),'Resultat 2005-2012'!J101*SUM($AB$7:$AE$7)/4,IF(AND($M$1=2010,Beregningsark!$AQ101="2005-2012"),'Resultat 2005-2012'!J101*SUM($AC$7:$AE$7)/3,IF(AND($M$1=2011,Beregningsark!$AQ101="2005-2012"),'Resultat 2005-2012'!J101*SUM($AD$7:$AE$7)/2,IF(AND($M$1=2012,Beregningsark!$AQ101="2005-2012"),'Resultat 2005-2012'!J101*$AE$7,IF(AND($M$1=2006,Beregningsark!$AQ101="1999-2012"),'Resultat 2005-2012'!J101*SUM($Y$16:$AE$16)/7,IF(AND($M$1=2007,Beregningsark!$AQ101="1999-2012"),'Resultat 2005-2012'!J101*SUM($Z$16:$AE$16)/6,IF(AND($M$1=2008,Beregningsark!$AQ101="1999-2012"),'Resultat 2005-2012'!J101*SUM($AA$16:$AE$16)/5,IF(AND($M$1=2009,Beregningsark!$AQ101="1999-2012"),'Resultat 2005-2012'!J101*SUM($AB$16:$AE$16)/4,IF(AND($M$1=2010,Beregningsark!$AQ101="1999-2012"),'Resultat 2005-2012'!J101*SUM($AC$16:$AE$16)/3,IF(AND($M$1=2011,Beregningsark!$AQ101="1999-2012"),'Resultat 2005-2012'!J101*SUM($AD$16:$AE$16)/2,IF(AND($M$1=2012,Beregningsark!$AQ101="1999-2012"),'Resultat 2005-2012'!J101*$AE$16,""))))))))))))))))</f>
        <v/>
      </c>
      <c r="K101" s="15" t="str">
        <f>IF('Resultat 2005-2012'!$R101="","",IF($M$1=2005,'Resultat 2005-2012'!K101,IF(AND($M$1=2006,Beregningsark!$AQ101="2005-2012"),'Resultat 2005-2012'!K101*SUM($Y$8:$AE$8)/7,IF(AND($M$1=2007,Beregningsark!$AQ101="2005-2012"),'Resultat 2005-2012'!K101*SUM($Z$8:$AE$8)/6,IF(AND($M$1=2008,Beregningsark!$AQ101="2005-2012"),'Resultat 2005-2012'!K101*SUM($AA$8:$AE$8)/5,IF(AND($M$1=2009,Beregningsark!$AQ101="2005-2012"),'Resultat 2005-2012'!K101*SUM($AB$8:$AE$8)/4,IF(AND($M$1=2010,Beregningsark!$AQ101="2005-2012"),'Resultat 2005-2012'!K101*SUM($AC$8:$AE$8)/3,IF(AND($M$1=2011,Beregningsark!$AQ101="2005-2012"),'Resultat 2005-2012'!K101*SUM($AD$8:$AE$8)/2,IF(AND($M$1=2012,Beregningsark!$AQ101="2005-2012"),'Resultat 2005-2012'!K101*$AE$8,IF(AND($M$1=2006,Beregningsark!$AQ101="1999-2012"),'Resultat 2005-2012'!K101*SUM($Y$17:$AE$17)/7,IF(AND($M$1=2007,Beregningsark!$AQ101="1999-2012"),'Resultat 2005-2012'!K101*SUM($Z$17:$AE$17)/6,IF(AND($M$1=2008,Beregningsark!$AQ101="1999-2012"),'Resultat 2005-2012'!K101*SUM($AA$17:$AE$17)/5,IF(AND($M$1=2009,Beregningsark!$AQ101="1999-2012"),'Resultat 2005-2012'!K101*SUM($AB$17:$AE$17)/4,IF(AND($M$1=2010,Beregningsark!$AQ101="1999-2012"),'Resultat 2005-2012'!K101*SUM($AC$17:$AE$17)/3,IF(AND($M$1=2011,Beregningsark!$AQ101="1999-2012"),'Resultat 2005-2012'!K101*SUM($AD$17:$AE$17)/2,IF(AND($M$1=2012,Beregningsark!$AQ101="1999-2012"),'Resultat 2005-2012'!K101*$AE$17,""))))))))))))))))</f>
        <v/>
      </c>
      <c r="L101" s="15" t="str">
        <f>IF('Resultat 2005-2012'!$R101="","",IF($M$1=2005,'Resultat 2005-2012'!L101,IF(AND($M$1=2006,Beregningsark!$AQ101="2005-2012"),'Resultat 2005-2012'!L101*SUM($Y$9:$AE$9)/7,IF(AND($M$1=2007,Beregningsark!$AQ101="2005-2012"),'Resultat 2005-2012'!L101*SUM($Z$9:$AE$9)/6,IF(AND($M$1=2008,Beregningsark!$AQ101="2005-2012"),'Resultat 2005-2012'!L101*SUM($AA$9:$AE$9)/5,IF(AND($M$1=2009,Beregningsark!$AQ101="2005-2012"),'Resultat 2005-2012'!L101*SUM($AB$9:$AE$9)/4,IF(AND($M$1=2010,Beregningsark!$AQ101="2005-2012"),'Resultat 2005-2012'!L101*SUM($AC$9:$AE$9)/3,IF(AND($M$1=2011,Beregningsark!$AQ101="2005-2012"),'Resultat 2005-2012'!L101*SUM($AD$9:$AE$9)/2,IF(AND($M$1=2012,Beregningsark!$AQ101="2005-2012"),'Resultat 2005-2012'!L101*$AE$9,IF(AND($M$1=2006,Beregningsark!$AQ101="1999-2012"),'Resultat 2005-2012'!L101*SUM($Y$18:$AE$18)/7,IF(AND($M$1=2007,Beregningsark!$AQ101="1999-2012"),'Resultat 2005-2012'!L101*SUM($Z$18:$AE$18)/6,IF(AND($M$1=2008,Beregningsark!$AQ101="1999-2012"),'Resultat 2005-2012'!L101*SUM($AA$18:$AE$18)/5,IF(AND($M$1=2009,Beregningsark!$AQ101="1999-2012"),'Resultat 2005-2012'!L101*SUM($AB$18:$AE$18)/4,IF(AND($M$1=2010,Beregningsark!$AQ101="1999-2012"),'Resultat 2005-2012'!L101*SUM($AC$18:$AE$18)/3,IF(AND($M$1=2011,Beregningsark!$AQ101="1999-2012"),'Resultat 2005-2012'!L101*SUM($AD$18:$AE$18)/2,IF(AND($M$1=2012,Beregningsark!$AQ101="1999-2012"),'Resultat 2005-2012'!L101*$AE$18,""))))))))))))))))</f>
        <v/>
      </c>
      <c r="M101" s="15" t="str">
        <f t="shared" si="5"/>
        <v/>
      </c>
      <c r="N101" s="15" t="str">
        <f>IF('Resultat 2005-2012'!$R101="","",IF($M$1=2005,'Resultat 2005-2012'!N101,IF(AND($M$1=2006,Beregningsark!$AQ101="2005-2012"),'Resultat 2005-2012'!N101*SUM($Y$10:$AE$10)/7,IF(AND($M$1=2007,Beregningsark!$AQ101="2005-2012"),'Resultat 2005-2012'!N101*SUM($Z$10:$AE$10)/6,IF(AND($M$1=2008,Beregningsark!$AQ101="2005-2012"),'Resultat 2005-2012'!N101*SUM($AA$10:$AE$10)/5,IF(AND($M$1=2009,Beregningsark!$AQ101="2005-2012"),'Resultat 2005-2012'!N101*SUM($AB$10:$AE$10)/4,IF(AND($M$1=2010,Beregningsark!$AQ101="2005-2012"),'Resultat 2005-2012'!N101*SUM($AC$10:$AE$10)/3,IF(AND($M$1=2011,Beregningsark!$AQ101="2005-2012"),'Resultat 2005-2012'!N101*SUM($AD$10:$AE$10)/2,IF(AND($M$1=2012,Beregningsark!$AQ101="2005-2012"),'Resultat 2005-2012'!N101*$AE$10,IF(AND($M$1=2006,Beregningsark!$AQ101="1999-2012"),'Resultat 2005-2012'!N101*SUM($Y$16:$AE$16)/7,IF(AND($M$1=2007,Beregningsark!$AQ101="1999-2012"),'Resultat 2005-2012'!N101*SUM($Z$16:$AE$16)/6,IF(AND($M$1=2008,Beregningsark!$AQ101="1999-2012"),'Resultat 2005-2012'!N101*SUM($AA$16:$AE$16)/5,IF(AND($M$1=2009,Beregningsark!$AQ101="1999-2012"),'Resultat 2005-2012'!N101*SUM($AB$16:$AE$16)/4,IF(AND($M$1=2010,Beregningsark!$AQ101="1999-2012"),'Resultat 2005-2012'!N101*SUM($AC$16:$AE$16)/3,IF(AND($M$1=2011,Beregningsark!$AQ101="1999-2012"),'Resultat 2005-2012'!N101*SUM($AD$16:$AE$16)/2,IF(AND($M$1=2012,Beregningsark!$AQ101="1999-2012"),'Resultat 2005-2012'!N101*$AE$16,""))))))))))))))))</f>
        <v/>
      </c>
      <c r="O101" s="15" t="str">
        <f>IF('Resultat 2005-2012'!$R101="","",IF($M$1=2005,'Resultat 2005-2012'!O101,IF(AND($M$1=2006,Beregningsark!$AQ101="2005-2012"),'Resultat 2005-2012'!O101*SUM($Y$10:$AE$10)/7,IF(AND($M$1=2007,Beregningsark!$AQ101="2005-2012"),'Resultat 2005-2012'!O101*SUM($Z$10:$AE$10)/6,IF(AND($M$1=2008,Beregningsark!$AQ101="2005-2012"),'Resultat 2005-2012'!O101*SUM($AA$10:$AE$10)/5,IF(AND($M$1=2009,Beregningsark!$AQ101="2005-2012"),'Resultat 2005-2012'!O101*SUM($AB$10:$AE$10)/4,IF(AND($M$1=2010,Beregningsark!$AQ101="2005-2012"),'Resultat 2005-2012'!O101*SUM($AC$10:$AE$10)/3,IF(AND($M$1=2011,Beregningsark!$AQ101="2005-2012"),'Resultat 2005-2012'!O101*SUM($AD$10:$AE$10)/2,IF(AND($M$1=2012,Beregningsark!$AQ101="2005-2012"),'Resultat 2005-2012'!O101*$AE$10,IF(AND($M$1=2006,Beregningsark!$AQ101="1999-2012"),'Resultat 2005-2012'!O101*SUM($Y$16:$AE$16)/7,IF(AND($M$1=2007,Beregningsark!$AQ101="1999-2012"),'Resultat 2005-2012'!O101*SUM($Z$16:$AE$16)/6,IF(AND($M$1=2008,Beregningsark!$AQ101="1999-2012"),'Resultat 2005-2012'!O101*SUM($AA$16:$AE$16)/5,IF(AND($M$1=2009,Beregningsark!$AQ101="1999-2012"),'Resultat 2005-2012'!O101*SUM($AB$16:$AE$16)/4,IF(AND($M$1=2010,Beregningsark!$AQ101="1999-2012"),'Resultat 2005-2012'!O101*SUM($AC$16:$AE$16)/3,IF(AND($M$1=2011,Beregningsark!$AQ101="1999-2012"),'Resultat 2005-2012'!O101*SUM($AD$16:$AE$16)/2,IF(AND($M$1=2012,Beregningsark!$AQ101="1999-2012"),'Resultat 2005-2012'!O101*$AE$16,""))))))))))))))))</f>
        <v/>
      </c>
      <c r="P101" s="15" t="str">
        <f>IF('Resultat 2005-2012'!$R101="","",IF($M$1=2005,'Resultat 2005-2012'!P101,IF(AND($M$1=2006,Beregningsark!$AQ101="2005-2012"),'Resultat 2005-2012'!P101*SUM($Y$11:$AE$11)/7,IF(AND($M$1=2007,Beregningsark!$AQ101="2005-2012"),'Resultat 2005-2012'!P101*SUM($Z$11:$AE$11)/6,IF(AND($M$1=2008,Beregningsark!$AQ101="2005-2012"),'Resultat 2005-2012'!P101*SUM($AA$11:$AE$11)/5,IF(AND($M$1=2009,Beregningsark!$AQ101="2005-2012"),'Resultat 2005-2012'!P101*SUM($AB$11:$AE$11)/4,IF(AND($M$1=2010,Beregningsark!$AQ101="2005-2012"),'Resultat 2005-2012'!P101*SUM($AC$11:$AE$11)/3,IF(AND($M$1=2011,Beregningsark!$AQ101="2005-2012"),'Resultat 2005-2012'!P101*SUM($AD$11:$AE$11)/2,IF(AND($M$1=2012,Beregningsark!$AQ101="2005-2012"),'Resultat 2005-2012'!P101*$AE$11,IF(AND($M$1=2006,Beregningsark!$AQ101="1999-2012"),'Resultat 2005-2012'!P101*SUM($Y$16:$AE$16)/7,IF(AND($M$1=2007,Beregningsark!$AQ101="1999-2012"),'Resultat 2005-2012'!P101*SUM($Z$16:$AE$16)/6,IF(AND($M$1=2008,Beregningsark!$AQ101="1999-2012"),'Resultat 2005-2012'!P101*SUM($AA$16:$AE$16)/5,IF(AND($M$1=2009,Beregningsark!$AQ101="1999-2012"),'Resultat 2005-2012'!P101*SUM($AB$16:$AE$16)/4,IF(AND($M$1=2010,Beregningsark!$AQ101="1999-2012"),'Resultat 2005-2012'!P101*SUM($AC$16:$AE$16)/3,IF(AND($M$1=2011,Beregningsark!$AQ101="1999-2012"),'Resultat 2005-2012'!P101*SUM($AD$16:$AE$16)/2,IF(AND($M$1=2012,Beregningsark!$AQ101="1999-2012"),'Resultat 2005-2012'!P101*$AE$16,""))))))))))))))))</f>
        <v/>
      </c>
      <c r="Q101" s="15" t="str">
        <f t="shared" si="6"/>
        <v/>
      </c>
      <c r="R101" s="17" t="str">
        <f t="shared" si="7"/>
        <v/>
      </c>
    </row>
    <row r="102" spans="1:18" x14ac:dyDescent="0.25">
      <c r="A102" s="4" t="str">
        <f>IF(Inddata!A117="","",Inddata!A117)</f>
        <v/>
      </c>
      <c r="B102" s="4" t="str">
        <f>IF(Inddata!B117="","",Inddata!B117)</f>
        <v/>
      </c>
      <c r="C102" s="4" t="str">
        <f>IF(Inddata!C117="","",Inddata!C117)</f>
        <v/>
      </c>
      <c r="D102" s="4" t="str">
        <f>IF(Inddata!D117="","",Inddata!D117)</f>
        <v/>
      </c>
      <c r="E102" s="4" t="str">
        <f>IF(Inddata!E117="","",Inddata!E117)</f>
        <v/>
      </c>
      <c r="F102" s="4" t="str">
        <f>IF(Inddata!F117="","",Inddata!F117)</f>
        <v/>
      </c>
      <c r="G102" s="4">
        <f>IF(Inddata!G117="","",Inddata!G117)</f>
        <v>0</v>
      </c>
      <c r="H102" s="4" t="str">
        <f>IF(Inddata!H117&gt;0.5,Inddata!H117,"")</f>
        <v/>
      </c>
      <c r="I102" s="4" t="str">
        <f>IF(Inddata!I117="","",Inddata!I117)</f>
        <v/>
      </c>
      <c r="J102" s="15" t="str">
        <f>IF('Resultat 2005-2012'!$R102="","",IF($M$1=2005,'Resultat 2005-2012'!J102,IF(AND($M$1=2006,Beregningsark!$AQ102="2005-2012"),'Resultat 2005-2012'!J102*SUM($Y$7:$AE$7)/7,IF(AND($M$1=2007,Beregningsark!$AQ102="2005-2012"),'Resultat 2005-2012'!J102*SUM($Z$7:$AE$7)/6,IF(AND($M$1=2008,Beregningsark!$AQ102="2005-2012"),'Resultat 2005-2012'!J102*SUM($AA$7:$AE$7)/5,IF(AND($M$1=2009,Beregningsark!$AQ102="2005-2012"),'Resultat 2005-2012'!J102*SUM($AB$7:$AE$7)/4,IF(AND($M$1=2010,Beregningsark!$AQ102="2005-2012"),'Resultat 2005-2012'!J102*SUM($AC$7:$AE$7)/3,IF(AND($M$1=2011,Beregningsark!$AQ102="2005-2012"),'Resultat 2005-2012'!J102*SUM($AD$7:$AE$7)/2,IF(AND($M$1=2012,Beregningsark!$AQ102="2005-2012"),'Resultat 2005-2012'!J102*$AE$7,IF(AND($M$1=2006,Beregningsark!$AQ102="1999-2012"),'Resultat 2005-2012'!J102*SUM($Y$16:$AE$16)/7,IF(AND($M$1=2007,Beregningsark!$AQ102="1999-2012"),'Resultat 2005-2012'!J102*SUM($Z$16:$AE$16)/6,IF(AND($M$1=2008,Beregningsark!$AQ102="1999-2012"),'Resultat 2005-2012'!J102*SUM($AA$16:$AE$16)/5,IF(AND($M$1=2009,Beregningsark!$AQ102="1999-2012"),'Resultat 2005-2012'!J102*SUM($AB$16:$AE$16)/4,IF(AND($M$1=2010,Beregningsark!$AQ102="1999-2012"),'Resultat 2005-2012'!J102*SUM($AC$16:$AE$16)/3,IF(AND($M$1=2011,Beregningsark!$AQ102="1999-2012"),'Resultat 2005-2012'!J102*SUM($AD$16:$AE$16)/2,IF(AND($M$1=2012,Beregningsark!$AQ102="1999-2012"),'Resultat 2005-2012'!J102*$AE$16,""))))))))))))))))</f>
        <v/>
      </c>
      <c r="K102" s="15" t="str">
        <f>IF('Resultat 2005-2012'!$R102="","",IF($M$1=2005,'Resultat 2005-2012'!K102,IF(AND($M$1=2006,Beregningsark!$AQ102="2005-2012"),'Resultat 2005-2012'!K102*SUM($Y$8:$AE$8)/7,IF(AND($M$1=2007,Beregningsark!$AQ102="2005-2012"),'Resultat 2005-2012'!K102*SUM($Z$8:$AE$8)/6,IF(AND($M$1=2008,Beregningsark!$AQ102="2005-2012"),'Resultat 2005-2012'!K102*SUM($AA$8:$AE$8)/5,IF(AND($M$1=2009,Beregningsark!$AQ102="2005-2012"),'Resultat 2005-2012'!K102*SUM($AB$8:$AE$8)/4,IF(AND($M$1=2010,Beregningsark!$AQ102="2005-2012"),'Resultat 2005-2012'!K102*SUM($AC$8:$AE$8)/3,IF(AND($M$1=2011,Beregningsark!$AQ102="2005-2012"),'Resultat 2005-2012'!K102*SUM($AD$8:$AE$8)/2,IF(AND($M$1=2012,Beregningsark!$AQ102="2005-2012"),'Resultat 2005-2012'!K102*$AE$8,IF(AND($M$1=2006,Beregningsark!$AQ102="1999-2012"),'Resultat 2005-2012'!K102*SUM($Y$17:$AE$17)/7,IF(AND($M$1=2007,Beregningsark!$AQ102="1999-2012"),'Resultat 2005-2012'!K102*SUM($Z$17:$AE$17)/6,IF(AND($M$1=2008,Beregningsark!$AQ102="1999-2012"),'Resultat 2005-2012'!K102*SUM($AA$17:$AE$17)/5,IF(AND($M$1=2009,Beregningsark!$AQ102="1999-2012"),'Resultat 2005-2012'!K102*SUM($AB$17:$AE$17)/4,IF(AND($M$1=2010,Beregningsark!$AQ102="1999-2012"),'Resultat 2005-2012'!K102*SUM($AC$17:$AE$17)/3,IF(AND($M$1=2011,Beregningsark!$AQ102="1999-2012"),'Resultat 2005-2012'!K102*SUM($AD$17:$AE$17)/2,IF(AND($M$1=2012,Beregningsark!$AQ102="1999-2012"),'Resultat 2005-2012'!K102*$AE$17,""))))))))))))))))</f>
        <v/>
      </c>
      <c r="L102" s="15" t="str">
        <f>IF('Resultat 2005-2012'!$R102="","",IF($M$1=2005,'Resultat 2005-2012'!L102,IF(AND($M$1=2006,Beregningsark!$AQ102="2005-2012"),'Resultat 2005-2012'!L102*SUM($Y$9:$AE$9)/7,IF(AND($M$1=2007,Beregningsark!$AQ102="2005-2012"),'Resultat 2005-2012'!L102*SUM($Z$9:$AE$9)/6,IF(AND($M$1=2008,Beregningsark!$AQ102="2005-2012"),'Resultat 2005-2012'!L102*SUM($AA$9:$AE$9)/5,IF(AND($M$1=2009,Beregningsark!$AQ102="2005-2012"),'Resultat 2005-2012'!L102*SUM($AB$9:$AE$9)/4,IF(AND($M$1=2010,Beregningsark!$AQ102="2005-2012"),'Resultat 2005-2012'!L102*SUM($AC$9:$AE$9)/3,IF(AND($M$1=2011,Beregningsark!$AQ102="2005-2012"),'Resultat 2005-2012'!L102*SUM($AD$9:$AE$9)/2,IF(AND($M$1=2012,Beregningsark!$AQ102="2005-2012"),'Resultat 2005-2012'!L102*$AE$9,IF(AND($M$1=2006,Beregningsark!$AQ102="1999-2012"),'Resultat 2005-2012'!L102*SUM($Y$18:$AE$18)/7,IF(AND($M$1=2007,Beregningsark!$AQ102="1999-2012"),'Resultat 2005-2012'!L102*SUM($Z$18:$AE$18)/6,IF(AND($M$1=2008,Beregningsark!$AQ102="1999-2012"),'Resultat 2005-2012'!L102*SUM($AA$18:$AE$18)/5,IF(AND($M$1=2009,Beregningsark!$AQ102="1999-2012"),'Resultat 2005-2012'!L102*SUM($AB$18:$AE$18)/4,IF(AND($M$1=2010,Beregningsark!$AQ102="1999-2012"),'Resultat 2005-2012'!L102*SUM($AC$18:$AE$18)/3,IF(AND($M$1=2011,Beregningsark!$AQ102="1999-2012"),'Resultat 2005-2012'!L102*SUM($AD$18:$AE$18)/2,IF(AND($M$1=2012,Beregningsark!$AQ102="1999-2012"),'Resultat 2005-2012'!L102*$AE$18,""))))))))))))))))</f>
        <v/>
      </c>
      <c r="M102" s="15" t="str">
        <f t="shared" si="5"/>
        <v/>
      </c>
      <c r="N102" s="15" t="str">
        <f>IF('Resultat 2005-2012'!$R102="","",IF($M$1=2005,'Resultat 2005-2012'!N102,IF(AND($M$1=2006,Beregningsark!$AQ102="2005-2012"),'Resultat 2005-2012'!N102*SUM($Y$10:$AE$10)/7,IF(AND($M$1=2007,Beregningsark!$AQ102="2005-2012"),'Resultat 2005-2012'!N102*SUM($Z$10:$AE$10)/6,IF(AND($M$1=2008,Beregningsark!$AQ102="2005-2012"),'Resultat 2005-2012'!N102*SUM($AA$10:$AE$10)/5,IF(AND($M$1=2009,Beregningsark!$AQ102="2005-2012"),'Resultat 2005-2012'!N102*SUM($AB$10:$AE$10)/4,IF(AND($M$1=2010,Beregningsark!$AQ102="2005-2012"),'Resultat 2005-2012'!N102*SUM($AC$10:$AE$10)/3,IF(AND($M$1=2011,Beregningsark!$AQ102="2005-2012"),'Resultat 2005-2012'!N102*SUM($AD$10:$AE$10)/2,IF(AND($M$1=2012,Beregningsark!$AQ102="2005-2012"),'Resultat 2005-2012'!N102*$AE$10,IF(AND($M$1=2006,Beregningsark!$AQ102="1999-2012"),'Resultat 2005-2012'!N102*SUM($Y$16:$AE$16)/7,IF(AND($M$1=2007,Beregningsark!$AQ102="1999-2012"),'Resultat 2005-2012'!N102*SUM($Z$16:$AE$16)/6,IF(AND($M$1=2008,Beregningsark!$AQ102="1999-2012"),'Resultat 2005-2012'!N102*SUM($AA$16:$AE$16)/5,IF(AND($M$1=2009,Beregningsark!$AQ102="1999-2012"),'Resultat 2005-2012'!N102*SUM($AB$16:$AE$16)/4,IF(AND($M$1=2010,Beregningsark!$AQ102="1999-2012"),'Resultat 2005-2012'!N102*SUM($AC$16:$AE$16)/3,IF(AND($M$1=2011,Beregningsark!$AQ102="1999-2012"),'Resultat 2005-2012'!N102*SUM($AD$16:$AE$16)/2,IF(AND($M$1=2012,Beregningsark!$AQ102="1999-2012"),'Resultat 2005-2012'!N102*$AE$16,""))))))))))))))))</f>
        <v/>
      </c>
      <c r="O102" s="15" t="str">
        <f>IF('Resultat 2005-2012'!$R102="","",IF($M$1=2005,'Resultat 2005-2012'!O102,IF(AND($M$1=2006,Beregningsark!$AQ102="2005-2012"),'Resultat 2005-2012'!O102*SUM($Y$10:$AE$10)/7,IF(AND($M$1=2007,Beregningsark!$AQ102="2005-2012"),'Resultat 2005-2012'!O102*SUM($Z$10:$AE$10)/6,IF(AND($M$1=2008,Beregningsark!$AQ102="2005-2012"),'Resultat 2005-2012'!O102*SUM($AA$10:$AE$10)/5,IF(AND($M$1=2009,Beregningsark!$AQ102="2005-2012"),'Resultat 2005-2012'!O102*SUM($AB$10:$AE$10)/4,IF(AND($M$1=2010,Beregningsark!$AQ102="2005-2012"),'Resultat 2005-2012'!O102*SUM($AC$10:$AE$10)/3,IF(AND($M$1=2011,Beregningsark!$AQ102="2005-2012"),'Resultat 2005-2012'!O102*SUM($AD$10:$AE$10)/2,IF(AND($M$1=2012,Beregningsark!$AQ102="2005-2012"),'Resultat 2005-2012'!O102*$AE$10,IF(AND($M$1=2006,Beregningsark!$AQ102="1999-2012"),'Resultat 2005-2012'!O102*SUM($Y$16:$AE$16)/7,IF(AND($M$1=2007,Beregningsark!$AQ102="1999-2012"),'Resultat 2005-2012'!O102*SUM($Z$16:$AE$16)/6,IF(AND($M$1=2008,Beregningsark!$AQ102="1999-2012"),'Resultat 2005-2012'!O102*SUM($AA$16:$AE$16)/5,IF(AND($M$1=2009,Beregningsark!$AQ102="1999-2012"),'Resultat 2005-2012'!O102*SUM($AB$16:$AE$16)/4,IF(AND($M$1=2010,Beregningsark!$AQ102="1999-2012"),'Resultat 2005-2012'!O102*SUM($AC$16:$AE$16)/3,IF(AND($M$1=2011,Beregningsark!$AQ102="1999-2012"),'Resultat 2005-2012'!O102*SUM($AD$16:$AE$16)/2,IF(AND($M$1=2012,Beregningsark!$AQ102="1999-2012"),'Resultat 2005-2012'!O102*$AE$16,""))))))))))))))))</f>
        <v/>
      </c>
      <c r="P102" s="15" t="str">
        <f>IF('Resultat 2005-2012'!$R102="","",IF($M$1=2005,'Resultat 2005-2012'!P102,IF(AND($M$1=2006,Beregningsark!$AQ102="2005-2012"),'Resultat 2005-2012'!P102*SUM($Y$11:$AE$11)/7,IF(AND($M$1=2007,Beregningsark!$AQ102="2005-2012"),'Resultat 2005-2012'!P102*SUM($Z$11:$AE$11)/6,IF(AND($M$1=2008,Beregningsark!$AQ102="2005-2012"),'Resultat 2005-2012'!P102*SUM($AA$11:$AE$11)/5,IF(AND($M$1=2009,Beregningsark!$AQ102="2005-2012"),'Resultat 2005-2012'!P102*SUM($AB$11:$AE$11)/4,IF(AND($M$1=2010,Beregningsark!$AQ102="2005-2012"),'Resultat 2005-2012'!P102*SUM($AC$11:$AE$11)/3,IF(AND($M$1=2011,Beregningsark!$AQ102="2005-2012"),'Resultat 2005-2012'!P102*SUM($AD$11:$AE$11)/2,IF(AND($M$1=2012,Beregningsark!$AQ102="2005-2012"),'Resultat 2005-2012'!P102*$AE$11,IF(AND($M$1=2006,Beregningsark!$AQ102="1999-2012"),'Resultat 2005-2012'!P102*SUM($Y$16:$AE$16)/7,IF(AND($M$1=2007,Beregningsark!$AQ102="1999-2012"),'Resultat 2005-2012'!P102*SUM($Z$16:$AE$16)/6,IF(AND($M$1=2008,Beregningsark!$AQ102="1999-2012"),'Resultat 2005-2012'!P102*SUM($AA$16:$AE$16)/5,IF(AND($M$1=2009,Beregningsark!$AQ102="1999-2012"),'Resultat 2005-2012'!P102*SUM($AB$16:$AE$16)/4,IF(AND($M$1=2010,Beregningsark!$AQ102="1999-2012"),'Resultat 2005-2012'!P102*SUM($AC$16:$AE$16)/3,IF(AND($M$1=2011,Beregningsark!$AQ102="1999-2012"),'Resultat 2005-2012'!P102*SUM($AD$16:$AE$16)/2,IF(AND($M$1=2012,Beregningsark!$AQ102="1999-2012"),'Resultat 2005-2012'!P102*$AE$16,""))))))))))))))))</f>
        <v/>
      </c>
      <c r="Q102" s="15" t="str">
        <f t="shared" si="6"/>
        <v/>
      </c>
      <c r="R102" s="17" t="str">
        <f t="shared" si="7"/>
        <v/>
      </c>
    </row>
    <row r="103" spans="1:18" x14ac:dyDescent="0.25">
      <c r="A103" s="4" t="str">
        <f>IF(Inddata!A118="","",Inddata!A118)</f>
        <v/>
      </c>
      <c r="B103" s="4" t="str">
        <f>IF(Inddata!B118="","",Inddata!B118)</f>
        <v/>
      </c>
      <c r="C103" s="4" t="str">
        <f>IF(Inddata!C118="","",Inddata!C118)</f>
        <v/>
      </c>
      <c r="D103" s="4" t="str">
        <f>IF(Inddata!D118="","",Inddata!D118)</f>
        <v/>
      </c>
      <c r="E103" s="4" t="str">
        <f>IF(Inddata!E118="","",Inddata!E118)</f>
        <v/>
      </c>
      <c r="F103" s="4" t="str">
        <f>IF(Inddata!F118="","",Inddata!F118)</f>
        <v/>
      </c>
      <c r="G103" s="4">
        <f>IF(Inddata!G118="","",Inddata!G118)</f>
        <v>0</v>
      </c>
      <c r="H103" s="4" t="str">
        <f>IF(Inddata!H118&gt;0.5,Inddata!H118,"")</f>
        <v/>
      </c>
      <c r="I103" s="4" t="str">
        <f>IF(Inddata!I118="","",Inddata!I118)</f>
        <v/>
      </c>
      <c r="J103" s="15" t="str">
        <f>IF('Resultat 2005-2012'!$R103="","",IF($M$1=2005,'Resultat 2005-2012'!J103,IF(AND($M$1=2006,Beregningsark!$AQ103="2005-2012"),'Resultat 2005-2012'!J103*SUM($Y$7:$AE$7)/7,IF(AND($M$1=2007,Beregningsark!$AQ103="2005-2012"),'Resultat 2005-2012'!J103*SUM($Z$7:$AE$7)/6,IF(AND($M$1=2008,Beregningsark!$AQ103="2005-2012"),'Resultat 2005-2012'!J103*SUM($AA$7:$AE$7)/5,IF(AND($M$1=2009,Beregningsark!$AQ103="2005-2012"),'Resultat 2005-2012'!J103*SUM($AB$7:$AE$7)/4,IF(AND($M$1=2010,Beregningsark!$AQ103="2005-2012"),'Resultat 2005-2012'!J103*SUM($AC$7:$AE$7)/3,IF(AND($M$1=2011,Beregningsark!$AQ103="2005-2012"),'Resultat 2005-2012'!J103*SUM($AD$7:$AE$7)/2,IF(AND($M$1=2012,Beregningsark!$AQ103="2005-2012"),'Resultat 2005-2012'!J103*$AE$7,IF(AND($M$1=2006,Beregningsark!$AQ103="1999-2012"),'Resultat 2005-2012'!J103*SUM($Y$16:$AE$16)/7,IF(AND($M$1=2007,Beregningsark!$AQ103="1999-2012"),'Resultat 2005-2012'!J103*SUM($Z$16:$AE$16)/6,IF(AND($M$1=2008,Beregningsark!$AQ103="1999-2012"),'Resultat 2005-2012'!J103*SUM($AA$16:$AE$16)/5,IF(AND($M$1=2009,Beregningsark!$AQ103="1999-2012"),'Resultat 2005-2012'!J103*SUM($AB$16:$AE$16)/4,IF(AND($M$1=2010,Beregningsark!$AQ103="1999-2012"),'Resultat 2005-2012'!J103*SUM($AC$16:$AE$16)/3,IF(AND($M$1=2011,Beregningsark!$AQ103="1999-2012"),'Resultat 2005-2012'!J103*SUM($AD$16:$AE$16)/2,IF(AND($M$1=2012,Beregningsark!$AQ103="1999-2012"),'Resultat 2005-2012'!J103*$AE$16,""))))))))))))))))</f>
        <v/>
      </c>
      <c r="K103" s="15" t="str">
        <f>IF('Resultat 2005-2012'!$R103="","",IF($M$1=2005,'Resultat 2005-2012'!K103,IF(AND($M$1=2006,Beregningsark!$AQ103="2005-2012"),'Resultat 2005-2012'!K103*SUM($Y$8:$AE$8)/7,IF(AND($M$1=2007,Beregningsark!$AQ103="2005-2012"),'Resultat 2005-2012'!K103*SUM($Z$8:$AE$8)/6,IF(AND($M$1=2008,Beregningsark!$AQ103="2005-2012"),'Resultat 2005-2012'!K103*SUM($AA$8:$AE$8)/5,IF(AND($M$1=2009,Beregningsark!$AQ103="2005-2012"),'Resultat 2005-2012'!K103*SUM($AB$8:$AE$8)/4,IF(AND($M$1=2010,Beregningsark!$AQ103="2005-2012"),'Resultat 2005-2012'!K103*SUM($AC$8:$AE$8)/3,IF(AND($M$1=2011,Beregningsark!$AQ103="2005-2012"),'Resultat 2005-2012'!K103*SUM($AD$8:$AE$8)/2,IF(AND($M$1=2012,Beregningsark!$AQ103="2005-2012"),'Resultat 2005-2012'!K103*$AE$8,IF(AND($M$1=2006,Beregningsark!$AQ103="1999-2012"),'Resultat 2005-2012'!K103*SUM($Y$17:$AE$17)/7,IF(AND($M$1=2007,Beregningsark!$AQ103="1999-2012"),'Resultat 2005-2012'!K103*SUM($Z$17:$AE$17)/6,IF(AND($M$1=2008,Beregningsark!$AQ103="1999-2012"),'Resultat 2005-2012'!K103*SUM($AA$17:$AE$17)/5,IF(AND($M$1=2009,Beregningsark!$AQ103="1999-2012"),'Resultat 2005-2012'!K103*SUM($AB$17:$AE$17)/4,IF(AND($M$1=2010,Beregningsark!$AQ103="1999-2012"),'Resultat 2005-2012'!K103*SUM($AC$17:$AE$17)/3,IF(AND($M$1=2011,Beregningsark!$AQ103="1999-2012"),'Resultat 2005-2012'!K103*SUM($AD$17:$AE$17)/2,IF(AND($M$1=2012,Beregningsark!$AQ103="1999-2012"),'Resultat 2005-2012'!K103*$AE$17,""))))))))))))))))</f>
        <v/>
      </c>
      <c r="L103" s="15" t="str">
        <f>IF('Resultat 2005-2012'!$R103="","",IF($M$1=2005,'Resultat 2005-2012'!L103,IF(AND($M$1=2006,Beregningsark!$AQ103="2005-2012"),'Resultat 2005-2012'!L103*SUM($Y$9:$AE$9)/7,IF(AND($M$1=2007,Beregningsark!$AQ103="2005-2012"),'Resultat 2005-2012'!L103*SUM($Z$9:$AE$9)/6,IF(AND($M$1=2008,Beregningsark!$AQ103="2005-2012"),'Resultat 2005-2012'!L103*SUM($AA$9:$AE$9)/5,IF(AND($M$1=2009,Beregningsark!$AQ103="2005-2012"),'Resultat 2005-2012'!L103*SUM($AB$9:$AE$9)/4,IF(AND($M$1=2010,Beregningsark!$AQ103="2005-2012"),'Resultat 2005-2012'!L103*SUM($AC$9:$AE$9)/3,IF(AND($M$1=2011,Beregningsark!$AQ103="2005-2012"),'Resultat 2005-2012'!L103*SUM($AD$9:$AE$9)/2,IF(AND($M$1=2012,Beregningsark!$AQ103="2005-2012"),'Resultat 2005-2012'!L103*$AE$9,IF(AND($M$1=2006,Beregningsark!$AQ103="1999-2012"),'Resultat 2005-2012'!L103*SUM($Y$18:$AE$18)/7,IF(AND($M$1=2007,Beregningsark!$AQ103="1999-2012"),'Resultat 2005-2012'!L103*SUM($Z$18:$AE$18)/6,IF(AND($M$1=2008,Beregningsark!$AQ103="1999-2012"),'Resultat 2005-2012'!L103*SUM($AA$18:$AE$18)/5,IF(AND($M$1=2009,Beregningsark!$AQ103="1999-2012"),'Resultat 2005-2012'!L103*SUM($AB$18:$AE$18)/4,IF(AND($M$1=2010,Beregningsark!$AQ103="1999-2012"),'Resultat 2005-2012'!L103*SUM($AC$18:$AE$18)/3,IF(AND($M$1=2011,Beregningsark!$AQ103="1999-2012"),'Resultat 2005-2012'!L103*SUM($AD$18:$AE$18)/2,IF(AND($M$1=2012,Beregningsark!$AQ103="1999-2012"),'Resultat 2005-2012'!L103*$AE$18,""))))))))))))))))</f>
        <v/>
      </c>
      <c r="M103" s="15" t="str">
        <f t="shared" si="5"/>
        <v/>
      </c>
      <c r="N103" s="15" t="str">
        <f>IF('Resultat 2005-2012'!$R103="","",IF($M$1=2005,'Resultat 2005-2012'!N103,IF(AND($M$1=2006,Beregningsark!$AQ103="2005-2012"),'Resultat 2005-2012'!N103*SUM($Y$10:$AE$10)/7,IF(AND($M$1=2007,Beregningsark!$AQ103="2005-2012"),'Resultat 2005-2012'!N103*SUM($Z$10:$AE$10)/6,IF(AND($M$1=2008,Beregningsark!$AQ103="2005-2012"),'Resultat 2005-2012'!N103*SUM($AA$10:$AE$10)/5,IF(AND($M$1=2009,Beregningsark!$AQ103="2005-2012"),'Resultat 2005-2012'!N103*SUM($AB$10:$AE$10)/4,IF(AND($M$1=2010,Beregningsark!$AQ103="2005-2012"),'Resultat 2005-2012'!N103*SUM($AC$10:$AE$10)/3,IF(AND($M$1=2011,Beregningsark!$AQ103="2005-2012"),'Resultat 2005-2012'!N103*SUM($AD$10:$AE$10)/2,IF(AND($M$1=2012,Beregningsark!$AQ103="2005-2012"),'Resultat 2005-2012'!N103*$AE$10,IF(AND($M$1=2006,Beregningsark!$AQ103="1999-2012"),'Resultat 2005-2012'!N103*SUM($Y$16:$AE$16)/7,IF(AND($M$1=2007,Beregningsark!$AQ103="1999-2012"),'Resultat 2005-2012'!N103*SUM($Z$16:$AE$16)/6,IF(AND($M$1=2008,Beregningsark!$AQ103="1999-2012"),'Resultat 2005-2012'!N103*SUM($AA$16:$AE$16)/5,IF(AND($M$1=2009,Beregningsark!$AQ103="1999-2012"),'Resultat 2005-2012'!N103*SUM($AB$16:$AE$16)/4,IF(AND($M$1=2010,Beregningsark!$AQ103="1999-2012"),'Resultat 2005-2012'!N103*SUM($AC$16:$AE$16)/3,IF(AND($M$1=2011,Beregningsark!$AQ103="1999-2012"),'Resultat 2005-2012'!N103*SUM($AD$16:$AE$16)/2,IF(AND($M$1=2012,Beregningsark!$AQ103="1999-2012"),'Resultat 2005-2012'!N103*$AE$16,""))))))))))))))))</f>
        <v/>
      </c>
      <c r="O103" s="15" t="str">
        <f>IF('Resultat 2005-2012'!$R103="","",IF($M$1=2005,'Resultat 2005-2012'!O103,IF(AND($M$1=2006,Beregningsark!$AQ103="2005-2012"),'Resultat 2005-2012'!O103*SUM($Y$10:$AE$10)/7,IF(AND($M$1=2007,Beregningsark!$AQ103="2005-2012"),'Resultat 2005-2012'!O103*SUM($Z$10:$AE$10)/6,IF(AND($M$1=2008,Beregningsark!$AQ103="2005-2012"),'Resultat 2005-2012'!O103*SUM($AA$10:$AE$10)/5,IF(AND($M$1=2009,Beregningsark!$AQ103="2005-2012"),'Resultat 2005-2012'!O103*SUM($AB$10:$AE$10)/4,IF(AND($M$1=2010,Beregningsark!$AQ103="2005-2012"),'Resultat 2005-2012'!O103*SUM($AC$10:$AE$10)/3,IF(AND($M$1=2011,Beregningsark!$AQ103="2005-2012"),'Resultat 2005-2012'!O103*SUM($AD$10:$AE$10)/2,IF(AND($M$1=2012,Beregningsark!$AQ103="2005-2012"),'Resultat 2005-2012'!O103*$AE$10,IF(AND($M$1=2006,Beregningsark!$AQ103="1999-2012"),'Resultat 2005-2012'!O103*SUM($Y$16:$AE$16)/7,IF(AND($M$1=2007,Beregningsark!$AQ103="1999-2012"),'Resultat 2005-2012'!O103*SUM($Z$16:$AE$16)/6,IF(AND($M$1=2008,Beregningsark!$AQ103="1999-2012"),'Resultat 2005-2012'!O103*SUM($AA$16:$AE$16)/5,IF(AND($M$1=2009,Beregningsark!$AQ103="1999-2012"),'Resultat 2005-2012'!O103*SUM($AB$16:$AE$16)/4,IF(AND($M$1=2010,Beregningsark!$AQ103="1999-2012"),'Resultat 2005-2012'!O103*SUM($AC$16:$AE$16)/3,IF(AND($M$1=2011,Beregningsark!$AQ103="1999-2012"),'Resultat 2005-2012'!O103*SUM($AD$16:$AE$16)/2,IF(AND($M$1=2012,Beregningsark!$AQ103="1999-2012"),'Resultat 2005-2012'!O103*$AE$16,""))))))))))))))))</f>
        <v/>
      </c>
      <c r="P103" s="15" t="str">
        <f>IF('Resultat 2005-2012'!$R103="","",IF($M$1=2005,'Resultat 2005-2012'!P103,IF(AND($M$1=2006,Beregningsark!$AQ103="2005-2012"),'Resultat 2005-2012'!P103*SUM($Y$11:$AE$11)/7,IF(AND($M$1=2007,Beregningsark!$AQ103="2005-2012"),'Resultat 2005-2012'!P103*SUM($Z$11:$AE$11)/6,IF(AND($M$1=2008,Beregningsark!$AQ103="2005-2012"),'Resultat 2005-2012'!P103*SUM($AA$11:$AE$11)/5,IF(AND($M$1=2009,Beregningsark!$AQ103="2005-2012"),'Resultat 2005-2012'!P103*SUM($AB$11:$AE$11)/4,IF(AND($M$1=2010,Beregningsark!$AQ103="2005-2012"),'Resultat 2005-2012'!P103*SUM($AC$11:$AE$11)/3,IF(AND($M$1=2011,Beregningsark!$AQ103="2005-2012"),'Resultat 2005-2012'!P103*SUM($AD$11:$AE$11)/2,IF(AND($M$1=2012,Beregningsark!$AQ103="2005-2012"),'Resultat 2005-2012'!P103*$AE$11,IF(AND($M$1=2006,Beregningsark!$AQ103="1999-2012"),'Resultat 2005-2012'!P103*SUM($Y$16:$AE$16)/7,IF(AND($M$1=2007,Beregningsark!$AQ103="1999-2012"),'Resultat 2005-2012'!P103*SUM($Z$16:$AE$16)/6,IF(AND($M$1=2008,Beregningsark!$AQ103="1999-2012"),'Resultat 2005-2012'!P103*SUM($AA$16:$AE$16)/5,IF(AND($M$1=2009,Beregningsark!$AQ103="1999-2012"),'Resultat 2005-2012'!P103*SUM($AB$16:$AE$16)/4,IF(AND($M$1=2010,Beregningsark!$AQ103="1999-2012"),'Resultat 2005-2012'!P103*SUM($AC$16:$AE$16)/3,IF(AND($M$1=2011,Beregningsark!$AQ103="1999-2012"),'Resultat 2005-2012'!P103*SUM($AD$16:$AE$16)/2,IF(AND($M$1=2012,Beregningsark!$AQ103="1999-2012"),'Resultat 2005-2012'!P103*$AE$16,""))))))))))))))))</f>
        <v/>
      </c>
      <c r="Q103" s="15" t="str">
        <f t="shared" si="6"/>
        <v/>
      </c>
      <c r="R103" s="17" t="str">
        <f t="shared" si="7"/>
        <v/>
      </c>
    </row>
    <row r="104" spans="1:18" x14ac:dyDescent="0.25">
      <c r="A104" s="4" t="str">
        <f>IF(Inddata!A119="","",Inddata!A119)</f>
        <v/>
      </c>
      <c r="B104" s="4" t="str">
        <f>IF(Inddata!B119="","",Inddata!B119)</f>
        <v/>
      </c>
      <c r="C104" s="4" t="str">
        <f>IF(Inddata!C119="","",Inddata!C119)</f>
        <v/>
      </c>
      <c r="D104" s="4" t="str">
        <f>IF(Inddata!D119="","",Inddata!D119)</f>
        <v/>
      </c>
      <c r="E104" s="4" t="str">
        <f>IF(Inddata!E119="","",Inddata!E119)</f>
        <v/>
      </c>
      <c r="F104" s="4" t="str">
        <f>IF(Inddata!F119="","",Inddata!F119)</f>
        <v/>
      </c>
      <c r="G104" s="4">
        <f>IF(Inddata!G119="","",Inddata!G119)</f>
        <v>0</v>
      </c>
      <c r="H104" s="4" t="str">
        <f>IF(Inddata!H119&gt;0.5,Inddata!H119,"")</f>
        <v/>
      </c>
      <c r="I104" s="4" t="str">
        <f>IF(Inddata!I119="","",Inddata!I119)</f>
        <v/>
      </c>
      <c r="J104" s="15" t="str">
        <f>IF('Resultat 2005-2012'!$R104="","",IF($M$1=2005,'Resultat 2005-2012'!J104,IF(AND($M$1=2006,Beregningsark!$AQ104="2005-2012"),'Resultat 2005-2012'!J104*SUM($Y$7:$AE$7)/7,IF(AND($M$1=2007,Beregningsark!$AQ104="2005-2012"),'Resultat 2005-2012'!J104*SUM($Z$7:$AE$7)/6,IF(AND($M$1=2008,Beregningsark!$AQ104="2005-2012"),'Resultat 2005-2012'!J104*SUM($AA$7:$AE$7)/5,IF(AND($M$1=2009,Beregningsark!$AQ104="2005-2012"),'Resultat 2005-2012'!J104*SUM($AB$7:$AE$7)/4,IF(AND($M$1=2010,Beregningsark!$AQ104="2005-2012"),'Resultat 2005-2012'!J104*SUM($AC$7:$AE$7)/3,IF(AND($M$1=2011,Beregningsark!$AQ104="2005-2012"),'Resultat 2005-2012'!J104*SUM($AD$7:$AE$7)/2,IF(AND($M$1=2012,Beregningsark!$AQ104="2005-2012"),'Resultat 2005-2012'!J104*$AE$7,IF(AND($M$1=2006,Beregningsark!$AQ104="1999-2012"),'Resultat 2005-2012'!J104*SUM($Y$16:$AE$16)/7,IF(AND($M$1=2007,Beregningsark!$AQ104="1999-2012"),'Resultat 2005-2012'!J104*SUM($Z$16:$AE$16)/6,IF(AND($M$1=2008,Beregningsark!$AQ104="1999-2012"),'Resultat 2005-2012'!J104*SUM($AA$16:$AE$16)/5,IF(AND($M$1=2009,Beregningsark!$AQ104="1999-2012"),'Resultat 2005-2012'!J104*SUM($AB$16:$AE$16)/4,IF(AND($M$1=2010,Beregningsark!$AQ104="1999-2012"),'Resultat 2005-2012'!J104*SUM($AC$16:$AE$16)/3,IF(AND($M$1=2011,Beregningsark!$AQ104="1999-2012"),'Resultat 2005-2012'!J104*SUM($AD$16:$AE$16)/2,IF(AND($M$1=2012,Beregningsark!$AQ104="1999-2012"),'Resultat 2005-2012'!J104*$AE$16,""))))))))))))))))</f>
        <v/>
      </c>
      <c r="K104" s="15" t="str">
        <f>IF('Resultat 2005-2012'!$R104="","",IF($M$1=2005,'Resultat 2005-2012'!K104,IF(AND($M$1=2006,Beregningsark!$AQ104="2005-2012"),'Resultat 2005-2012'!K104*SUM($Y$8:$AE$8)/7,IF(AND($M$1=2007,Beregningsark!$AQ104="2005-2012"),'Resultat 2005-2012'!K104*SUM($Z$8:$AE$8)/6,IF(AND($M$1=2008,Beregningsark!$AQ104="2005-2012"),'Resultat 2005-2012'!K104*SUM($AA$8:$AE$8)/5,IF(AND($M$1=2009,Beregningsark!$AQ104="2005-2012"),'Resultat 2005-2012'!K104*SUM($AB$8:$AE$8)/4,IF(AND($M$1=2010,Beregningsark!$AQ104="2005-2012"),'Resultat 2005-2012'!K104*SUM($AC$8:$AE$8)/3,IF(AND($M$1=2011,Beregningsark!$AQ104="2005-2012"),'Resultat 2005-2012'!K104*SUM($AD$8:$AE$8)/2,IF(AND($M$1=2012,Beregningsark!$AQ104="2005-2012"),'Resultat 2005-2012'!K104*$AE$8,IF(AND($M$1=2006,Beregningsark!$AQ104="1999-2012"),'Resultat 2005-2012'!K104*SUM($Y$17:$AE$17)/7,IF(AND($M$1=2007,Beregningsark!$AQ104="1999-2012"),'Resultat 2005-2012'!K104*SUM($Z$17:$AE$17)/6,IF(AND($M$1=2008,Beregningsark!$AQ104="1999-2012"),'Resultat 2005-2012'!K104*SUM($AA$17:$AE$17)/5,IF(AND($M$1=2009,Beregningsark!$AQ104="1999-2012"),'Resultat 2005-2012'!K104*SUM($AB$17:$AE$17)/4,IF(AND($M$1=2010,Beregningsark!$AQ104="1999-2012"),'Resultat 2005-2012'!K104*SUM($AC$17:$AE$17)/3,IF(AND($M$1=2011,Beregningsark!$AQ104="1999-2012"),'Resultat 2005-2012'!K104*SUM($AD$17:$AE$17)/2,IF(AND($M$1=2012,Beregningsark!$AQ104="1999-2012"),'Resultat 2005-2012'!K104*$AE$17,""))))))))))))))))</f>
        <v/>
      </c>
      <c r="L104" s="15" t="str">
        <f>IF('Resultat 2005-2012'!$R104="","",IF($M$1=2005,'Resultat 2005-2012'!L104,IF(AND($M$1=2006,Beregningsark!$AQ104="2005-2012"),'Resultat 2005-2012'!L104*SUM($Y$9:$AE$9)/7,IF(AND($M$1=2007,Beregningsark!$AQ104="2005-2012"),'Resultat 2005-2012'!L104*SUM($Z$9:$AE$9)/6,IF(AND($M$1=2008,Beregningsark!$AQ104="2005-2012"),'Resultat 2005-2012'!L104*SUM($AA$9:$AE$9)/5,IF(AND($M$1=2009,Beregningsark!$AQ104="2005-2012"),'Resultat 2005-2012'!L104*SUM($AB$9:$AE$9)/4,IF(AND($M$1=2010,Beregningsark!$AQ104="2005-2012"),'Resultat 2005-2012'!L104*SUM($AC$9:$AE$9)/3,IF(AND($M$1=2011,Beregningsark!$AQ104="2005-2012"),'Resultat 2005-2012'!L104*SUM($AD$9:$AE$9)/2,IF(AND($M$1=2012,Beregningsark!$AQ104="2005-2012"),'Resultat 2005-2012'!L104*$AE$9,IF(AND($M$1=2006,Beregningsark!$AQ104="1999-2012"),'Resultat 2005-2012'!L104*SUM($Y$18:$AE$18)/7,IF(AND($M$1=2007,Beregningsark!$AQ104="1999-2012"),'Resultat 2005-2012'!L104*SUM($Z$18:$AE$18)/6,IF(AND($M$1=2008,Beregningsark!$AQ104="1999-2012"),'Resultat 2005-2012'!L104*SUM($AA$18:$AE$18)/5,IF(AND($M$1=2009,Beregningsark!$AQ104="1999-2012"),'Resultat 2005-2012'!L104*SUM($AB$18:$AE$18)/4,IF(AND($M$1=2010,Beregningsark!$AQ104="1999-2012"),'Resultat 2005-2012'!L104*SUM($AC$18:$AE$18)/3,IF(AND($M$1=2011,Beregningsark!$AQ104="1999-2012"),'Resultat 2005-2012'!L104*SUM($AD$18:$AE$18)/2,IF(AND($M$1=2012,Beregningsark!$AQ104="1999-2012"),'Resultat 2005-2012'!L104*$AE$18,""))))))))))))))))</f>
        <v/>
      </c>
      <c r="M104" s="15" t="str">
        <f t="shared" si="5"/>
        <v/>
      </c>
      <c r="N104" s="15" t="str">
        <f>IF('Resultat 2005-2012'!$R104="","",IF($M$1=2005,'Resultat 2005-2012'!N104,IF(AND($M$1=2006,Beregningsark!$AQ104="2005-2012"),'Resultat 2005-2012'!N104*SUM($Y$10:$AE$10)/7,IF(AND($M$1=2007,Beregningsark!$AQ104="2005-2012"),'Resultat 2005-2012'!N104*SUM($Z$10:$AE$10)/6,IF(AND($M$1=2008,Beregningsark!$AQ104="2005-2012"),'Resultat 2005-2012'!N104*SUM($AA$10:$AE$10)/5,IF(AND($M$1=2009,Beregningsark!$AQ104="2005-2012"),'Resultat 2005-2012'!N104*SUM($AB$10:$AE$10)/4,IF(AND($M$1=2010,Beregningsark!$AQ104="2005-2012"),'Resultat 2005-2012'!N104*SUM($AC$10:$AE$10)/3,IF(AND($M$1=2011,Beregningsark!$AQ104="2005-2012"),'Resultat 2005-2012'!N104*SUM($AD$10:$AE$10)/2,IF(AND($M$1=2012,Beregningsark!$AQ104="2005-2012"),'Resultat 2005-2012'!N104*$AE$10,IF(AND($M$1=2006,Beregningsark!$AQ104="1999-2012"),'Resultat 2005-2012'!N104*SUM($Y$16:$AE$16)/7,IF(AND($M$1=2007,Beregningsark!$AQ104="1999-2012"),'Resultat 2005-2012'!N104*SUM($Z$16:$AE$16)/6,IF(AND($M$1=2008,Beregningsark!$AQ104="1999-2012"),'Resultat 2005-2012'!N104*SUM($AA$16:$AE$16)/5,IF(AND($M$1=2009,Beregningsark!$AQ104="1999-2012"),'Resultat 2005-2012'!N104*SUM($AB$16:$AE$16)/4,IF(AND($M$1=2010,Beregningsark!$AQ104="1999-2012"),'Resultat 2005-2012'!N104*SUM($AC$16:$AE$16)/3,IF(AND($M$1=2011,Beregningsark!$AQ104="1999-2012"),'Resultat 2005-2012'!N104*SUM($AD$16:$AE$16)/2,IF(AND($M$1=2012,Beregningsark!$AQ104="1999-2012"),'Resultat 2005-2012'!N104*$AE$16,""))))))))))))))))</f>
        <v/>
      </c>
      <c r="O104" s="15" t="str">
        <f>IF('Resultat 2005-2012'!$R104="","",IF($M$1=2005,'Resultat 2005-2012'!O104,IF(AND($M$1=2006,Beregningsark!$AQ104="2005-2012"),'Resultat 2005-2012'!O104*SUM($Y$10:$AE$10)/7,IF(AND($M$1=2007,Beregningsark!$AQ104="2005-2012"),'Resultat 2005-2012'!O104*SUM($Z$10:$AE$10)/6,IF(AND($M$1=2008,Beregningsark!$AQ104="2005-2012"),'Resultat 2005-2012'!O104*SUM($AA$10:$AE$10)/5,IF(AND($M$1=2009,Beregningsark!$AQ104="2005-2012"),'Resultat 2005-2012'!O104*SUM($AB$10:$AE$10)/4,IF(AND($M$1=2010,Beregningsark!$AQ104="2005-2012"),'Resultat 2005-2012'!O104*SUM($AC$10:$AE$10)/3,IF(AND($M$1=2011,Beregningsark!$AQ104="2005-2012"),'Resultat 2005-2012'!O104*SUM($AD$10:$AE$10)/2,IF(AND($M$1=2012,Beregningsark!$AQ104="2005-2012"),'Resultat 2005-2012'!O104*$AE$10,IF(AND($M$1=2006,Beregningsark!$AQ104="1999-2012"),'Resultat 2005-2012'!O104*SUM($Y$16:$AE$16)/7,IF(AND($M$1=2007,Beregningsark!$AQ104="1999-2012"),'Resultat 2005-2012'!O104*SUM($Z$16:$AE$16)/6,IF(AND($M$1=2008,Beregningsark!$AQ104="1999-2012"),'Resultat 2005-2012'!O104*SUM($AA$16:$AE$16)/5,IF(AND($M$1=2009,Beregningsark!$AQ104="1999-2012"),'Resultat 2005-2012'!O104*SUM($AB$16:$AE$16)/4,IF(AND($M$1=2010,Beregningsark!$AQ104="1999-2012"),'Resultat 2005-2012'!O104*SUM($AC$16:$AE$16)/3,IF(AND($M$1=2011,Beregningsark!$AQ104="1999-2012"),'Resultat 2005-2012'!O104*SUM($AD$16:$AE$16)/2,IF(AND($M$1=2012,Beregningsark!$AQ104="1999-2012"),'Resultat 2005-2012'!O104*$AE$16,""))))))))))))))))</f>
        <v/>
      </c>
      <c r="P104" s="15" t="str">
        <f>IF('Resultat 2005-2012'!$R104="","",IF($M$1=2005,'Resultat 2005-2012'!P104,IF(AND($M$1=2006,Beregningsark!$AQ104="2005-2012"),'Resultat 2005-2012'!P104*SUM($Y$11:$AE$11)/7,IF(AND($M$1=2007,Beregningsark!$AQ104="2005-2012"),'Resultat 2005-2012'!P104*SUM($Z$11:$AE$11)/6,IF(AND($M$1=2008,Beregningsark!$AQ104="2005-2012"),'Resultat 2005-2012'!P104*SUM($AA$11:$AE$11)/5,IF(AND($M$1=2009,Beregningsark!$AQ104="2005-2012"),'Resultat 2005-2012'!P104*SUM($AB$11:$AE$11)/4,IF(AND($M$1=2010,Beregningsark!$AQ104="2005-2012"),'Resultat 2005-2012'!P104*SUM($AC$11:$AE$11)/3,IF(AND($M$1=2011,Beregningsark!$AQ104="2005-2012"),'Resultat 2005-2012'!P104*SUM($AD$11:$AE$11)/2,IF(AND($M$1=2012,Beregningsark!$AQ104="2005-2012"),'Resultat 2005-2012'!P104*$AE$11,IF(AND($M$1=2006,Beregningsark!$AQ104="1999-2012"),'Resultat 2005-2012'!P104*SUM($Y$16:$AE$16)/7,IF(AND($M$1=2007,Beregningsark!$AQ104="1999-2012"),'Resultat 2005-2012'!P104*SUM($Z$16:$AE$16)/6,IF(AND($M$1=2008,Beregningsark!$AQ104="1999-2012"),'Resultat 2005-2012'!P104*SUM($AA$16:$AE$16)/5,IF(AND($M$1=2009,Beregningsark!$AQ104="1999-2012"),'Resultat 2005-2012'!P104*SUM($AB$16:$AE$16)/4,IF(AND($M$1=2010,Beregningsark!$AQ104="1999-2012"),'Resultat 2005-2012'!P104*SUM($AC$16:$AE$16)/3,IF(AND($M$1=2011,Beregningsark!$AQ104="1999-2012"),'Resultat 2005-2012'!P104*SUM($AD$16:$AE$16)/2,IF(AND($M$1=2012,Beregningsark!$AQ104="1999-2012"),'Resultat 2005-2012'!P104*$AE$16,""))))))))))))))))</f>
        <v/>
      </c>
      <c r="Q104" s="15" t="str">
        <f t="shared" si="6"/>
        <v/>
      </c>
      <c r="R104" s="17" t="str">
        <f t="shared" si="7"/>
        <v/>
      </c>
    </row>
    <row r="105" spans="1:18" x14ac:dyDescent="0.25">
      <c r="A105" s="4" t="str">
        <f>IF(Inddata!A120="","",Inddata!A120)</f>
        <v/>
      </c>
      <c r="B105" s="4" t="str">
        <f>IF(Inddata!B120="","",Inddata!B120)</f>
        <v/>
      </c>
      <c r="C105" s="4" t="str">
        <f>IF(Inddata!C120="","",Inddata!C120)</f>
        <v/>
      </c>
      <c r="D105" s="4" t="str">
        <f>IF(Inddata!D120="","",Inddata!D120)</f>
        <v/>
      </c>
      <c r="E105" s="4" t="str">
        <f>IF(Inddata!E120="","",Inddata!E120)</f>
        <v/>
      </c>
      <c r="F105" s="4" t="str">
        <f>IF(Inddata!F120="","",Inddata!F120)</f>
        <v/>
      </c>
      <c r="G105" s="4">
        <f>IF(Inddata!G120="","",Inddata!G120)</f>
        <v>0</v>
      </c>
      <c r="H105" s="4" t="str">
        <f>IF(Inddata!H120&gt;0.5,Inddata!H120,"")</f>
        <v/>
      </c>
      <c r="I105" s="4" t="str">
        <f>IF(Inddata!I120="","",Inddata!I120)</f>
        <v/>
      </c>
      <c r="J105" s="15" t="str">
        <f>IF('Resultat 2005-2012'!$R105="","",IF($M$1=2005,'Resultat 2005-2012'!J105,IF(AND($M$1=2006,Beregningsark!$AQ105="2005-2012"),'Resultat 2005-2012'!J105*SUM($Y$7:$AE$7)/7,IF(AND($M$1=2007,Beregningsark!$AQ105="2005-2012"),'Resultat 2005-2012'!J105*SUM($Z$7:$AE$7)/6,IF(AND($M$1=2008,Beregningsark!$AQ105="2005-2012"),'Resultat 2005-2012'!J105*SUM($AA$7:$AE$7)/5,IF(AND($M$1=2009,Beregningsark!$AQ105="2005-2012"),'Resultat 2005-2012'!J105*SUM($AB$7:$AE$7)/4,IF(AND($M$1=2010,Beregningsark!$AQ105="2005-2012"),'Resultat 2005-2012'!J105*SUM($AC$7:$AE$7)/3,IF(AND($M$1=2011,Beregningsark!$AQ105="2005-2012"),'Resultat 2005-2012'!J105*SUM($AD$7:$AE$7)/2,IF(AND($M$1=2012,Beregningsark!$AQ105="2005-2012"),'Resultat 2005-2012'!J105*$AE$7,IF(AND($M$1=2006,Beregningsark!$AQ105="1999-2012"),'Resultat 2005-2012'!J105*SUM($Y$16:$AE$16)/7,IF(AND($M$1=2007,Beregningsark!$AQ105="1999-2012"),'Resultat 2005-2012'!J105*SUM($Z$16:$AE$16)/6,IF(AND($M$1=2008,Beregningsark!$AQ105="1999-2012"),'Resultat 2005-2012'!J105*SUM($AA$16:$AE$16)/5,IF(AND($M$1=2009,Beregningsark!$AQ105="1999-2012"),'Resultat 2005-2012'!J105*SUM($AB$16:$AE$16)/4,IF(AND($M$1=2010,Beregningsark!$AQ105="1999-2012"),'Resultat 2005-2012'!J105*SUM($AC$16:$AE$16)/3,IF(AND($M$1=2011,Beregningsark!$AQ105="1999-2012"),'Resultat 2005-2012'!J105*SUM($AD$16:$AE$16)/2,IF(AND($M$1=2012,Beregningsark!$AQ105="1999-2012"),'Resultat 2005-2012'!J105*$AE$16,""))))))))))))))))</f>
        <v/>
      </c>
      <c r="K105" s="15" t="str">
        <f>IF('Resultat 2005-2012'!$R105="","",IF($M$1=2005,'Resultat 2005-2012'!K105,IF(AND($M$1=2006,Beregningsark!$AQ105="2005-2012"),'Resultat 2005-2012'!K105*SUM($Y$8:$AE$8)/7,IF(AND($M$1=2007,Beregningsark!$AQ105="2005-2012"),'Resultat 2005-2012'!K105*SUM($Z$8:$AE$8)/6,IF(AND($M$1=2008,Beregningsark!$AQ105="2005-2012"),'Resultat 2005-2012'!K105*SUM($AA$8:$AE$8)/5,IF(AND($M$1=2009,Beregningsark!$AQ105="2005-2012"),'Resultat 2005-2012'!K105*SUM($AB$8:$AE$8)/4,IF(AND($M$1=2010,Beregningsark!$AQ105="2005-2012"),'Resultat 2005-2012'!K105*SUM($AC$8:$AE$8)/3,IF(AND($M$1=2011,Beregningsark!$AQ105="2005-2012"),'Resultat 2005-2012'!K105*SUM($AD$8:$AE$8)/2,IF(AND($M$1=2012,Beregningsark!$AQ105="2005-2012"),'Resultat 2005-2012'!K105*$AE$8,IF(AND($M$1=2006,Beregningsark!$AQ105="1999-2012"),'Resultat 2005-2012'!K105*SUM($Y$17:$AE$17)/7,IF(AND($M$1=2007,Beregningsark!$AQ105="1999-2012"),'Resultat 2005-2012'!K105*SUM($Z$17:$AE$17)/6,IF(AND($M$1=2008,Beregningsark!$AQ105="1999-2012"),'Resultat 2005-2012'!K105*SUM($AA$17:$AE$17)/5,IF(AND($M$1=2009,Beregningsark!$AQ105="1999-2012"),'Resultat 2005-2012'!K105*SUM($AB$17:$AE$17)/4,IF(AND($M$1=2010,Beregningsark!$AQ105="1999-2012"),'Resultat 2005-2012'!K105*SUM($AC$17:$AE$17)/3,IF(AND($M$1=2011,Beregningsark!$AQ105="1999-2012"),'Resultat 2005-2012'!K105*SUM($AD$17:$AE$17)/2,IF(AND($M$1=2012,Beregningsark!$AQ105="1999-2012"),'Resultat 2005-2012'!K105*$AE$17,""))))))))))))))))</f>
        <v/>
      </c>
      <c r="L105" s="15" t="str">
        <f>IF('Resultat 2005-2012'!$R105="","",IF($M$1=2005,'Resultat 2005-2012'!L105,IF(AND($M$1=2006,Beregningsark!$AQ105="2005-2012"),'Resultat 2005-2012'!L105*SUM($Y$9:$AE$9)/7,IF(AND($M$1=2007,Beregningsark!$AQ105="2005-2012"),'Resultat 2005-2012'!L105*SUM($Z$9:$AE$9)/6,IF(AND($M$1=2008,Beregningsark!$AQ105="2005-2012"),'Resultat 2005-2012'!L105*SUM($AA$9:$AE$9)/5,IF(AND($M$1=2009,Beregningsark!$AQ105="2005-2012"),'Resultat 2005-2012'!L105*SUM($AB$9:$AE$9)/4,IF(AND($M$1=2010,Beregningsark!$AQ105="2005-2012"),'Resultat 2005-2012'!L105*SUM($AC$9:$AE$9)/3,IF(AND($M$1=2011,Beregningsark!$AQ105="2005-2012"),'Resultat 2005-2012'!L105*SUM($AD$9:$AE$9)/2,IF(AND($M$1=2012,Beregningsark!$AQ105="2005-2012"),'Resultat 2005-2012'!L105*$AE$9,IF(AND($M$1=2006,Beregningsark!$AQ105="1999-2012"),'Resultat 2005-2012'!L105*SUM($Y$18:$AE$18)/7,IF(AND($M$1=2007,Beregningsark!$AQ105="1999-2012"),'Resultat 2005-2012'!L105*SUM($Z$18:$AE$18)/6,IF(AND($M$1=2008,Beregningsark!$AQ105="1999-2012"),'Resultat 2005-2012'!L105*SUM($AA$18:$AE$18)/5,IF(AND($M$1=2009,Beregningsark!$AQ105="1999-2012"),'Resultat 2005-2012'!L105*SUM($AB$18:$AE$18)/4,IF(AND($M$1=2010,Beregningsark!$AQ105="1999-2012"),'Resultat 2005-2012'!L105*SUM($AC$18:$AE$18)/3,IF(AND($M$1=2011,Beregningsark!$AQ105="1999-2012"),'Resultat 2005-2012'!L105*SUM($AD$18:$AE$18)/2,IF(AND($M$1=2012,Beregningsark!$AQ105="1999-2012"),'Resultat 2005-2012'!L105*$AE$18,""))))))))))))))))</f>
        <v/>
      </c>
      <c r="M105" s="15" t="str">
        <f t="shared" si="5"/>
        <v/>
      </c>
      <c r="N105" s="15" t="str">
        <f>IF('Resultat 2005-2012'!$R105="","",IF($M$1=2005,'Resultat 2005-2012'!N105,IF(AND($M$1=2006,Beregningsark!$AQ105="2005-2012"),'Resultat 2005-2012'!N105*SUM($Y$10:$AE$10)/7,IF(AND($M$1=2007,Beregningsark!$AQ105="2005-2012"),'Resultat 2005-2012'!N105*SUM($Z$10:$AE$10)/6,IF(AND($M$1=2008,Beregningsark!$AQ105="2005-2012"),'Resultat 2005-2012'!N105*SUM($AA$10:$AE$10)/5,IF(AND($M$1=2009,Beregningsark!$AQ105="2005-2012"),'Resultat 2005-2012'!N105*SUM($AB$10:$AE$10)/4,IF(AND($M$1=2010,Beregningsark!$AQ105="2005-2012"),'Resultat 2005-2012'!N105*SUM($AC$10:$AE$10)/3,IF(AND($M$1=2011,Beregningsark!$AQ105="2005-2012"),'Resultat 2005-2012'!N105*SUM($AD$10:$AE$10)/2,IF(AND($M$1=2012,Beregningsark!$AQ105="2005-2012"),'Resultat 2005-2012'!N105*$AE$10,IF(AND($M$1=2006,Beregningsark!$AQ105="1999-2012"),'Resultat 2005-2012'!N105*SUM($Y$16:$AE$16)/7,IF(AND($M$1=2007,Beregningsark!$AQ105="1999-2012"),'Resultat 2005-2012'!N105*SUM($Z$16:$AE$16)/6,IF(AND($M$1=2008,Beregningsark!$AQ105="1999-2012"),'Resultat 2005-2012'!N105*SUM($AA$16:$AE$16)/5,IF(AND($M$1=2009,Beregningsark!$AQ105="1999-2012"),'Resultat 2005-2012'!N105*SUM($AB$16:$AE$16)/4,IF(AND($M$1=2010,Beregningsark!$AQ105="1999-2012"),'Resultat 2005-2012'!N105*SUM($AC$16:$AE$16)/3,IF(AND($M$1=2011,Beregningsark!$AQ105="1999-2012"),'Resultat 2005-2012'!N105*SUM($AD$16:$AE$16)/2,IF(AND($M$1=2012,Beregningsark!$AQ105="1999-2012"),'Resultat 2005-2012'!N105*$AE$16,""))))))))))))))))</f>
        <v/>
      </c>
      <c r="O105" s="15" t="str">
        <f>IF('Resultat 2005-2012'!$R105="","",IF($M$1=2005,'Resultat 2005-2012'!O105,IF(AND($M$1=2006,Beregningsark!$AQ105="2005-2012"),'Resultat 2005-2012'!O105*SUM($Y$10:$AE$10)/7,IF(AND($M$1=2007,Beregningsark!$AQ105="2005-2012"),'Resultat 2005-2012'!O105*SUM($Z$10:$AE$10)/6,IF(AND($M$1=2008,Beregningsark!$AQ105="2005-2012"),'Resultat 2005-2012'!O105*SUM($AA$10:$AE$10)/5,IF(AND($M$1=2009,Beregningsark!$AQ105="2005-2012"),'Resultat 2005-2012'!O105*SUM($AB$10:$AE$10)/4,IF(AND($M$1=2010,Beregningsark!$AQ105="2005-2012"),'Resultat 2005-2012'!O105*SUM($AC$10:$AE$10)/3,IF(AND($M$1=2011,Beregningsark!$AQ105="2005-2012"),'Resultat 2005-2012'!O105*SUM($AD$10:$AE$10)/2,IF(AND($M$1=2012,Beregningsark!$AQ105="2005-2012"),'Resultat 2005-2012'!O105*$AE$10,IF(AND($M$1=2006,Beregningsark!$AQ105="1999-2012"),'Resultat 2005-2012'!O105*SUM($Y$16:$AE$16)/7,IF(AND($M$1=2007,Beregningsark!$AQ105="1999-2012"),'Resultat 2005-2012'!O105*SUM($Z$16:$AE$16)/6,IF(AND($M$1=2008,Beregningsark!$AQ105="1999-2012"),'Resultat 2005-2012'!O105*SUM($AA$16:$AE$16)/5,IF(AND($M$1=2009,Beregningsark!$AQ105="1999-2012"),'Resultat 2005-2012'!O105*SUM($AB$16:$AE$16)/4,IF(AND($M$1=2010,Beregningsark!$AQ105="1999-2012"),'Resultat 2005-2012'!O105*SUM($AC$16:$AE$16)/3,IF(AND($M$1=2011,Beregningsark!$AQ105="1999-2012"),'Resultat 2005-2012'!O105*SUM($AD$16:$AE$16)/2,IF(AND($M$1=2012,Beregningsark!$AQ105="1999-2012"),'Resultat 2005-2012'!O105*$AE$16,""))))))))))))))))</f>
        <v/>
      </c>
      <c r="P105" s="15" t="str">
        <f>IF('Resultat 2005-2012'!$R105="","",IF($M$1=2005,'Resultat 2005-2012'!P105,IF(AND($M$1=2006,Beregningsark!$AQ105="2005-2012"),'Resultat 2005-2012'!P105*SUM($Y$11:$AE$11)/7,IF(AND($M$1=2007,Beregningsark!$AQ105="2005-2012"),'Resultat 2005-2012'!P105*SUM($Z$11:$AE$11)/6,IF(AND($M$1=2008,Beregningsark!$AQ105="2005-2012"),'Resultat 2005-2012'!P105*SUM($AA$11:$AE$11)/5,IF(AND($M$1=2009,Beregningsark!$AQ105="2005-2012"),'Resultat 2005-2012'!P105*SUM($AB$11:$AE$11)/4,IF(AND($M$1=2010,Beregningsark!$AQ105="2005-2012"),'Resultat 2005-2012'!P105*SUM($AC$11:$AE$11)/3,IF(AND($M$1=2011,Beregningsark!$AQ105="2005-2012"),'Resultat 2005-2012'!P105*SUM($AD$11:$AE$11)/2,IF(AND($M$1=2012,Beregningsark!$AQ105="2005-2012"),'Resultat 2005-2012'!P105*$AE$11,IF(AND($M$1=2006,Beregningsark!$AQ105="1999-2012"),'Resultat 2005-2012'!P105*SUM($Y$16:$AE$16)/7,IF(AND($M$1=2007,Beregningsark!$AQ105="1999-2012"),'Resultat 2005-2012'!P105*SUM($Z$16:$AE$16)/6,IF(AND($M$1=2008,Beregningsark!$AQ105="1999-2012"),'Resultat 2005-2012'!P105*SUM($AA$16:$AE$16)/5,IF(AND($M$1=2009,Beregningsark!$AQ105="1999-2012"),'Resultat 2005-2012'!P105*SUM($AB$16:$AE$16)/4,IF(AND($M$1=2010,Beregningsark!$AQ105="1999-2012"),'Resultat 2005-2012'!P105*SUM($AC$16:$AE$16)/3,IF(AND($M$1=2011,Beregningsark!$AQ105="1999-2012"),'Resultat 2005-2012'!P105*SUM($AD$16:$AE$16)/2,IF(AND($M$1=2012,Beregningsark!$AQ105="1999-2012"),'Resultat 2005-2012'!P105*$AE$16,""))))))))))))))))</f>
        <v/>
      </c>
      <c r="Q105" s="15" t="str">
        <f t="shared" si="6"/>
        <v/>
      </c>
      <c r="R105" s="17" t="str">
        <f t="shared" si="7"/>
        <v/>
      </c>
    </row>
    <row r="106" spans="1:18" x14ac:dyDescent="0.25">
      <c r="A106" s="4" t="str">
        <f>IF(Inddata!A121="","",Inddata!A121)</f>
        <v/>
      </c>
      <c r="B106" s="4" t="str">
        <f>IF(Inddata!B121="","",Inddata!B121)</f>
        <v/>
      </c>
      <c r="C106" s="4" t="str">
        <f>IF(Inddata!C121="","",Inddata!C121)</f>
        <v/>
      </c>
      <c r="D106" s="4" t="str">
        <f>IF(Inddata!D121="","",Inddata!D121)</f>
        <v/>
      </c>
      <c r="E106" s="4" t="str">
        <f>IF(Inddata!E121="","",Inddata!E121)</f>
        <v/>
      </c>
      <c r="F106" s="4" t="str">
        <f>IF(Inddata!F121="","",Inddata!F121)</f>
        <v/>
      </c>
      <c r="G106" s="4">
        <f>IF(Inddata!G121="","",Inddata!G121)</f>
        <v>0</v>
      </c>
      <c r="H106" s="4" t="str">
        <f>IF(Inddata!H121&gt;0.5,Inddata!H121,"")</f>
        <v/>
      </c>
      <c r="I106" s="4" t="str">
        <f>IF(Inddata!I121="","",Inddata!I121)</f>
        <v/>
      </c>
      <c r="J106" s="15" t="str">
        <f>IF('Resultat 2005-2012'!$R106="","",IF($M$1=2005,'Resultat 2005-2012'!J106,IF(AND($M$1=2006,Beregningsark!$AQ106="2005-2012"),'Resultat 2005-2012'!J106*SUM($Y$7:$AE$7)/7,IF(AND($M$1=2007,Beregningsark!$AQ106="2005-2012"),'Resultat 2005-2012'!J106*SUM($Z$7:$AE$7)/6,IF(AND($M$1=2008,Beregningsark!$AQ106="2005-2012"),'Resultat 2005-2012'!J106*SUM($AA$7:$AE$7)/5,IF(AND($M$1=2009,Beregningsark!$AQ106="2005-2012"),'Resultat 2005-2012'!J106*SUM($AB$7:$AE$7)/4,IF(AND($M$1=2010,Beregningsark!$AQ106="2005-2012"),'Resultat 2005-2012'!J106*SUM($AC$7:$AE$7)/3,IF(AND($M$1=2011,Beregningsark!$AQ106="2005-2012"),'Resultat 2005-2012'!J106*SUM($AD$7:$AE$7)/2,IF(AND($M$1=2012,Beregningsark!$AQ106="2005-2012"),'Resultat 2005-2012'!J106*$AE$7,IF(AND($M$1=2006,Beregningsark!$AQ106="1999-2012"),'Resultat 2005-2012'!J106*SUM($Y$16:$AE$16)/7,IF(AND($M$1=2007,Beregningsark!$AQ106="1999-2012"),'Resultat 2005-2012'!J106*SUM($Z$16:$AE$16)/6,IF(AND($M$1=2008,Beregningsark!$AQ106="1999-2012"),'Resultat 2005-2012'!J106*SUM($AA$16:$AE$16)/5,IF(AND($M$1=2009,Beregningsark!$AQ106="1999-2012"),'Resultat 2005-2012'!J106*SUM($AB$16:$AE$16)/4,IF(AND($M$1=2010,Beregningsark!$AQ106="1999-2012"),'Resultat 2005-2012'!J106*SUM($AC$16:$AE$16)/3,IF(AND($M$1=2011,Beregningsark!$AQ106="1999-2012"),'Resultat 2005-2012'!J106*SUM($AD$16:$AE$16)/2,IF(AND($M$1=2012,Beregningsark!$AQ106="1999-2012"),'Resultat 2005-2012'!J106*$AE$16,""))))))))))))))))</f>
        <v/>
      </c>
      <c r="K106" s="15" t="str">
        <f>IF('Resultat 2005-2012'!$R106="","",IF($M$1=2005,'Resultat 2005-2012'!K106,IF(AND($M$1=2006,Beregningsark!$AQ106="2005-2012"),'Resultat 2005-2012'!K106*SUM($Y$8:$AE$8)/7,IF(AND($M$1=2007,Beregningsark!$AQ106="2005-2012"),'Resultat 2005-2012'!K106*SUM($Z$8:$AE$8)/6,IF(AND($M$1=2008,Beregningsark!$AQ106="2005-2012"),'Resultat 2005-2012'!K106*SUM($AA$8:$AE$8)/5,IF(AND($M$1=2009,Beregningsark!$AQ106="2005-2012"),'Resultat 2005-2012'!K106*SUM($AB$8:$AE$8)/4,IF(AND($M$1=2010,Beregningsark!$AQ106="2005-2012"),'Resultat 2005-2012'!K106*SUM($AC$8:$AE$8)/3,IF(AND($M$1=2011,Beregningsark!$AQ106="2005-2012"),'Resultat 2005-2012'!K106*SUM($AD$8:$AE$8)/2,IF(AND($M$1=2012,Beregningsark!$AQ106="2005-2012"),'Resultat 2005-2012'!K106*$AE$8,IF(AND($M$1=2006,Beregningsark!$AQ106="1999-2012"),'Resultat 2005-2012'!K106*SUM($Y$17:$AE$17)/7,IF(AND($M$1=2007,Beregningsark!$AQ106="1999-2012"),'Resultat 2005-2012'!K106*SUM($Z$17:$AE$17)/6,IF(AND($M$1=2008,Beregningsark!$AQ106="1999-2012"),'Resultat 2005-2012'!K106*SUM($AA$17:$AE$17)/5,IF(AND($M$1=2009,Beregningsark!$AQ106="1999-2012"),'Resultat 2005-2012'!K106*SUM($AB$17:$AE$17)/4,IF(AND($M$1=2010,Beregningsark!$AQ106="1999-2012"),'Resultat 2005-2012'!K106*SUM($AC$17:$AE$17)/3,IF(AND($M$1=2011,Beregningsark!$AQ106="1999-2012"),'Resultat 2005-2012'!K106*SUM($AD$17:$AE$17)/2,IF(AND($M$1=2012,Beregningsark!$AQ106="1999-2012"),'Resultat 2005-2012'!K106*$AE$17,""))))))))))))))))</f>
        <v/>
      </c>
      <c r="L106" s="15" t="str">
        <f>IF('Resultat 2005-2012'!$R106="","",IF($M$1=2005,'Resultat 2005-2012'!L106,IF(AND($M$1=2006,Beregningsark!$AQ106="2005-2012"),'Resultat 2005-2012'!L106*SUM($Y$9:$AE$9)/7,IF(AND($M$1=2007,Beregningsark!$AQ106="2005-2012"),'Resultat 2005-2012'!L106*SUM($Z$9:$AE$9)/6,IF(AND($M$1=2008,Beregningsark!$AQ106="2005-2012"),'Resultat 2005-2012'!L106*SUM($AA$9:$AE$9)/5,IF(AND($M$1=2009,Beregningsark!$AQ106="2005-2012"),'Resultat 2005-2012'!L106*SUM($AB$9:$AE$9)/4,IF(AND($M$1=2010,Beregningsark!$AQ106="2005-2012"),'Resultat 2005-2012'!L106*SUM($AC$9:$AE$9)/3,IF(AND($M$1=2011,Beregningsark!$AQ106="2005-2012"),'Resultat 2005-2012'!L106*SUM($AD$9:$AE$9)/2,IF(AND($M$1=2012,Beregningsark!$AQ106="2005-2012"),'Resultat 2005-2012'!L106*$AE$9,IF(AND($M$1=2006,Beregningsark!$AQ106="1999-2012"),'Resultat 2005-2012'!L106*SUM($Y$18:$AE$18)/7,IF(AND($M$1=2007,Beregningsark!$AQ106="1999-2012"),'Resultat 2005-2012'!L106*SUM($Z$18:$AE$18)/6,IF(AND($M$1=2008,Beregningsark!$AQ106="1999-2012"),'Resultat 2005-2012'!L106*SUM($AA$18:$AE$18)/5,IF(AND($M$1=2009,Beregningsark!$AQ106="1999-2012"),'Resultat 2005-2012'!L106*SUM($AB$18:$AE$18)/4,IF(AND($M$1=2010,Beregningsark!$AQ106="1999-2012"),'Resultat 2005-2012'!L106*SUM($AC$18:$AE$18)/3,IF(AND($M$1=2011,Beregningsark!$AQ106="1999-2012"),'Resultat 2005-2012'!L106*SUM($AD$18:$AE$18)/2,IF(AND($M$1=2012,Beregningsark!$AQ106="1999-2012"),'Resultat 2005-2012'!L106*$AE$18,""))))))))))))))))</f>
        <v/>
      </c>
      <c r="M106" s="15" t="str">
        <f t="shared" si="5"/>
        <v/>
      </c>
      <c r="N106" s="15" t="str">
        <f>IF('Resultat 2005-2012'!$R106="","",IF($M$1=2005,'Resultat 2005-2012'!N106,IF(AND($M$1=2006,Beregningsark!$AQ106="2005-2012"),'Resultat 2005-2012'!N106*SUM($Y$10:$AE$10)/7,IF(AND($M$1=2007,Beregningsark!$AQ106="2005-2012"),'Resultat 2005-2012'!N106*SUM($Z$10:$AE$10)/6,IF(AND($M$1=2008,Beregningsark!$AQ106="2005-2012"),'Resultat 2005-2012'!N106*SUM($AA$10:$AE$10)/5,IF(AND($M$1=2009,Beregningsark!$AQ106="2005-2012"),'Resultat 2005-2012'!N106*SUM($AB$10:$AE$10)/4,IF(AND($M$1=2010,Beregningsark!$AQ106="2005-2012"),'Resultat 2005-2012'!N106*SUM($AC$10:$AE$10)/3,IF(AND($M$1=2011,Beregningsark!$AQ106="2005-2012"),'Resultat 2005-2012'!N106*SUM($AD$10:$AE$10)/2,IF(AND($M$1=2012,Beregningsark!$AQ106="2005-2012"),'Resultat 2005-2012'!N106*$AE$10,IF(AND($M$1=2006,Beregningsark!$AQ106="1999-2012"),'Resultat 2005-2012'!N106*SUM($Y$16:$AE$16)/7,IF(AND($M$1=2007,Beregningsark!$AQ106="1999-2012"),'Resultat 2005-2012'!N106*SUM($Z$16:$AE$16)/6,IF(AND($M$1=2008,Beregningsark!$AQ106="1999-2012"),'Resultat 2005-2012'!N106*SUM($AA$16:$AE$16)/5,IF(AND($M$1=2009,Beregningsark!$AQ106="1999-2012"),'Resultat 2005-2012'!N106*SUM($AB$16:$AE$16)/4,IF(AND($M$1=2010,Beregningsark!$AQ106="1999-2012"),'Resultat 2005-2012'!N106*SUM($AC$16:$AE$16)/3,IF(AND($M$1=2011,Beregningsark!$AQ106="1999-2012"),'Resultat 2005-2012'!N106*SUM($AD$16:$AE$16)/2,IF(AND($M$1=2012,Beregningsark!$AQ106="1999-2012"),'Resultat 2005-2012'!N106*$AE$16,""))))))))))))))))</f>
        <v/>
      </c>
      <c r="O106" s="15" t="str">
        <f>IF('Resultat 2005-2012'!$R106="","",IF($M$1=2005,'Resultat 2005-2012'!O106,IF(AND($M$1=2006,Beregningsark!$AQ106="2005-2012"),'Resultat 2005-2012'!O106*SUM($Y$10:$AE$10)/7,IF(AND($M$1=2007,Beregningsark!$AQ106="2005-2012"),'Resultat 2005-2012'!O106*SUM($Z$10:$AE$10)/6,IF(AND($M$1=2008,Beregningsark!$AQ106="2005-2012"),'Resultat 2005-2012'!O106*SUM($AA$10:$AE$10)/5,IF(AND($M$1=2009,Beregningsark!$AQ106="2005-2012"),'Resultat 2005-2012'!O106*SUM($AB$10:$AE$10)/4,IF(AND($M$1=2010,Beregningsark!$AQ106="2005-2012"),'Resultat 2005-2012'!O106*SUM($AC$10:$AE$10)/3,IF(AND($M$1=2011,Beregningsark!$AQ106="2005-2012"),'Resultat 2005-2012'!O106*SUM($AD$10:$AE$10)/2,IF(AND($M$1=2012,Beregningsark!$AQ106="2005-2012"),'Resultat 2005-2012'!O106*$AE$10,IF(AND($M$1=2006,Beregningsark!$AQ106="1999-2012"),'Resultat 2005-2012'!O106*SUM($Y$16:$AE$16)/7,IF(AND($M$1=2007,Beregningsark!$AQ106="1999-2012"),'Resultat 2005-2012'!O106*SUM($Z$16:$AE$16)/6,IF(AND($M$1=2008,Beregningsark!$AQ106="1999-2012"),'Resultat 2005-2012'!O106*SUM($AA$16:$AE$16)/5,IF(AND($M$1=2009,Beregningsark!$AQ106="1999-2012"),'Resultat 2005-2012'!O106*SUM($AB$16:$AE$16)/4,IF(AND($M$1=2010,Beregningsark!$AQ106="1999-2012"),'Resultat 2005-2012'!O106*SUM($AC$16:$AE$16)/3,IF(AND($M$1=2011,Beregningsark!$AQ106="1999-2012"),'Resultat 2005-2012'!O106*SUM($AD$16:$AE$16)/2,IF(AND($M$1=2012,Beregningsark!$AQ106="1999-2012"),'Resultat 2005-2012'!O106*$AE$16,""))))))))))))))))</f>
        <v/>
      </c>
      <c r="P106" s="15" t="str">
        <f>IF('Resultat 2005-2012'!$R106="","",IF($M$1=2005,'Resultat 2005-2012'!P106,IF(AND($M$1=2006,Beregningsark!$AQ106="2005-2012"),'Resultat 2005-2012'!P106*SUM($Y$11:$AE$11)/7,IF(AND($M$1=2007,Beregningsark!$AQ106="2005-2012"),'Resultat 2005-2012'!P106*SUM($Z$11:$AE$11)/6,IF(AND($M$1=2008,Beregningsark!$AQ106="2005-2012"),'Resultat 2005-2012'!P106*SUM($AA$11:$AE$11)/5,IF(AND($M$1=2009,Beregningsark!$AQ106="2005-2012"),'Resultat 2005-2012'!P106*SUM($AB$11:$AE$11)/4,IF(AND($M$1=2010,Beregningsark!$AQ106="2005-2012"),'Resultat 2005-2012'!P106*SUM($AC$11:$AE$11)/3,IF(AND($M$1=2011,Beregningsark!$AQ106="2005-2012"),'Resultat 2005-2012'!P106*SUM($AD$11:$AE$11)/2,IF(AND($M$1=2012,Beregningsark!$AQ106="2005-2012"),'Resultat 2005-2012'!P106*$AE$11,IF(AND($M$1=2006,Beregningsark!$AQ106="1999-2012"),'Resultat 2005-2012'!P106*SUM($Y$16:$AE$16)/7,IF(AND($M$1=2007,Beregningsark!$AQ106="1999-2012"),'Resultat 2005-2012'!P106*SUM($Z$16:$AE$16)/6,IF(AND($M$1=2008,Beregningsark!$AQ106="1999-2012"),'Resultat 2005-2012'!P106*SUM($AA$16:$AE$16)/5,IF(AND($M$1=2009,Beregningsark!$AQ106="1999-2012"),'Resultat 2005-2012'!P106*SUM($AB$16:$AE$16)/4,IF(AND($M$1=2010,Beregningsark!$AQ106="1999-2012"),'Resultat 2005-2012'!P106*SUM($AC$16:$AE$16)/3,IF(AND($M$1=2011,Beregningsark!$AQ106="1999-2012"),'Resultat 2005-2012'!P106*SUM($AD$16:$AE$16)/2,IF(AND($M$1=2012,Beregningsark!$AQ106="1999-2012"),'Resultat 2005-2012'!P106*$AE$16,""))))))))))))))))</f>
        <v/>
      </c>
      <c r="Q106" s="15" t="str">
        <f t="shared" si="6"/>
        <v/>
      </c>
      <c r="R106" s="17" t="str">
        <f t="shared" si="7"/>
        <v/>
      </c>
    </row>
    <row r="107" spans="1:18" x14ac:dyDescent="0.25">
      <c r="A107" s="4" t="str">
        <f>IF(Inddata!A122="","",Inddata!A122)</f>
        <v/>
      </c>
      <c r="B107" s="4" t="str">
        <f>IF(Inddata!B122="","",Inddata!B122)</f>
        <v/>
      </c>
      <c r="C107" s="4" t="str">
        <f>IF(Inddata!C122="","",Inddata!C122)</f>
        <v/>
      </c>
      <c r="D107" s="4" t="str">
        <f>IF(Inddata!D122="","",Inddata!D122)</f>
        <v/>
      </c>
      <c r="E107" s="4" t="str">
        <f>IF(Inddata!E122="","",Inddata!E122)</f>
        <v/>
      </c>
      <c r="F107" s="4" t="str">
        <f>IF(Inddata!F122="","",Inddata!F122)</f>
        <v/>
      </c>
      <c r="G107" s="4">
        <f>IF(Inddata!G122="","",Inddata!G122)</f>
        <v>0</v>
      </c>
      <c r="H107" s="4" t="str">
        <f>IF(Inddata!H122&gt;0.5,Inddata!H122,"")</f>
        <v/>
      </c>
      <c r="I107" s="4" t="str">
        <f>IF(Inddata!I122="","",Inddata!I122)</f>
        <v/>
      </c>
      <c r="J107" s="15" t="str">
        <f>IF('Resultat 2005-2012'!$R107="","",IF($M$1=2005,'Resultat 2005-2012'!J107,IF(AND($M$1=2006,Beregningsark!$AQ107="2005-2012"),'Resultat 2005-2012'!J107*SUM($Y$7:$AE$7)/7,IF(AND($M$1=2007,Beregningsark!$AQ107="2005-2012"),'Resultat 2005-2012'!J107*SUM($Z$7:$AE$7)/6,IF(AND($M$1=2008,Beregningsark!$AQ107="2005-2012"),'Resultat 2005-2012'!J107*SUM($AA$7:$AE$7)/5,IF(AND($M$1=2009,Beregningsark!$AQ107="2005-2012"),'Resultat 2005-2012'!J107*SUM($AB$7:$AE$7)/4,IF(AND($M$1=2010,Beregningsark!$AQ107="2005-2012"),'Resultat 2005-2012'!J107*SUM($AC$7:$AE$7)/3,IF(AND($M$1=2011,Beregningsark!$AQ107="2005-2012"),'Resultat 2005-2012'!J107*SUM($AD$7:$AE$7)/2,IF(AND($M$1=2012,Beregningsark!$AQ107="2005-2012"),'Resultat 2005-2012'!J107*$AE$7,IF(AND($M$1=2006,Beregningsark!$AQ107="1999-2012"),'Resultat 2005-2012'!J107*SUM($Y$16:$AE$16)/7,IF(AND($M$1=2007,Beregningsark!$AQ107="1999-2012"),'Resultat 2005-2012'!J107*SUM($Z$16:$AE$16)/6,IF(AND($M$1=2008,Beregningsark!$AQ107="1999-2012"),'Resultat 2005-2012'!J107*SUM($AA$16:$AE$16)/5,IF(AND($M$1=2009,Beregningsark!$AQ107="1999-2012"),'Resultat 2005-2012'!J107*SUM($AB$16:$AE$16)/4,IF(AND($M$1=2010,Beregningsark!$AQ107="1999-2012"),'Resultat 2005-2012'!J107*SUM($AC$16:$AE$16)/3,IF(AND($M$1=2011,Beregningsark!$AQ107="1999-2012"),'Resultat 2005-2012'!J107*SUM($AD$16:$AE$16)/2,IF(AND($M$1=2012,Beregningsark!$AQ107="1999-2012"),'Resultat 2005-2012'!J107*$AE$16,""))))))))))))))))</f>
        <v/>
      </c>
      <c r="K107" s="15" t="str">
        <f>IF('Resultat 2005-2012'!$R107="","",IF($M$1=2005,'Resultat 2005-2012'!K107,IF(AND($M$1=2006,Beregningsark!$AQ107="2005-2012"),'Resultat 2005-2012'!K107*SUM($Y$8:$AE$8)/7,IF(AND($M$1=2007,Beregningsark!$AQ107="2005-2012"),'Resultat 2005-2012'!K107*SUM($Z$8:$AE$8)/6,IF(AND($M$1=2008,Beregningsark!$AQ107="2005-2012"),'Resultat 2005-2012'!K107*SUM($AA$8:$AE$8)/5,IF(AND($M$1=2009,Beregningsark!$AQ107="2005-2012"),'Resultat 2005-2012'!K107*SUM($AB$8:$AE$8)/4,IF(AND($M$1=2010,Beregningsark!$AQ107="2005-2012"),'Resultat 2005-2012'!K107*SUM($AC$8:$AE$8)/3,IF(AND($M$1=2011,Beregningsark!$AQ107="2005-2012"),'Resultat 2005-2012'!K107*SUM($AD$8:$AE$8)/2,IF(AND($M$1=2012,Beregningsark!$AQ107="2005-2012"),'Resultat 2005-2012'!K107*$AE$8,IF(AND($M$1=2006,Beregningsark!$AQ107="1999-2012"),'Resultat 2005-2012'!K107*SUM($Y$17:$AE$17)/7,IF(AND($M$1=2007,Beregningsark!$AQ107="1999-2012"),'Resultat 2005-2012'!K107*SUM($Z$17:$AE$17)/6,IF(AND($M$1=2008,Beregningsark!$AQ107="1999-2012"),'Resultat 2005-2012'!K107*SUM($AA$17:$AE$17)/5,IF(AND($M$1=2009,Beregningsark!$AQ107="1999-2012"),'Resultat 2005-2012'!K107*SUM($AB$17:$AE$17)/4,IF(AND($M$1=2010,Beregningsark!$AQ107="1999-2012"),'Resultat 2005-2012'!K107*SUM($AC$17:$AE$17)/3,IF(AND($M$1=2011,Beregningsark!$AQ107="1999-2012"),'Resultat 2005-2012'!K107*SUM($AD$17:$AE$17)/2,IF(AND($M$1=2012,Beregningsark!$AQ107="1999-2012"),'Resultat 2005-2012'!K107*$AE$17,""))))))))))))))))</f>
        <v/>
      </c>
      <c r="L107" s="15" t="str">
        <f>IF('Resultat 2005-2012'!$R107="","",IF($M$1=2005,'Resultat 2005-2012'!L107,IF(AND($M$1=2006,Beregningsark!$AQ107="2005-2012"),'Resultat 2005-2012'!L107*SUM($Y$9:$AE$9)/7,IF(AND($M$1=2007,Beregningsark!$AQ107="2005-2012"),'Resultat 2005-2012'!L107*SUM($Z$9:$AE$9)/6,IF(AND($M$1=2008,Beregningsark!$AQ107="2005-2012"),'Resultat 2005-2012'!L107*SUM($AA$9:$AE$9)/5,IF(AND($M$1=2009,Beregningsark!$AQ107="2005-2012"),'Resultat 2005-2012'!L107*SUM($AB$9:$AE$9)/4,IF(AND($M$1=2010,Beregningsark!$AQ107="2005-2012"),'Resultat 2005-2012'!L107*SUM($AC$9:$AE$9)/3,IF(AND($M$1=2011,Beregningsark!$AQ107="2005-2012"),'Resultat 2005-2012'!L107*SUM($AD$9:$AE$9)/2,IF(AND($M$1=2012,Beregningsark!$AQ107="2005-2012"),'Resultat 2005-2012'!L107*$AE$9,IF(AND($M$1=2006,Beregningsark!$AQ107="1999-2012"),'Resultat 2005-2012'!L107*SUM($Y$18:$AE$18)/7,IF(AND($M$1=2007,Beregningsark!$AQ107="1999-2012"),'Resultat 2005-2012'!L107*SUM($Z$18:$AE$18)/6,IF(AND($M$1=2008,Beregningsark!$AQ107="1999-2012"),'Resultat 2005-2012'!L107*SUM($AA$18:$AE$18)/5,IF(AND($M$1=2009,Beregningsark!$AQ107="1999-2012"),'Resultat 2005-2012'!L107*SUM($AB$18:$AE$18)/4,IF(AND($M$1=2010,Beregningsark!$AQ107="1999-2012"),'Resultat 2005-2012'!L107*SUM($AC$18:$AE$18)/3,IF(AND($M$1=2011,Beregningsark!$AQ107="1999-2012"),'Resultat 2005-2012'!L107*SUM($AD$18:$AE$18)/2,IF(AND($M$1=2012,Beregningsark!$AQ107="1999-2012"),'Resultat 2005-2012'!L107*$AE$18,""))))))))))))))))</f>
        <v/>
      </c>
      <c r="M107" s="15" t="str">
        <f t="shared" si="5"/>
        <v/>
      </c>
      <c r="N107" s="15" t="str">
        <f>IF('Resultat 2005-2012'!$R107="","",IF($M$1=2005,'Resultat 2005-2012'!N107,IF(AND($M$1=2006,Beregningsark!$AQ107="2005-2012"),'Resultat 2005-2012'!N107*SUM($Y$10:$AE$10)/7,IF(AND($M$1=2007,Beregningsark!$AQ107="2005-2012"),'Resultat 2005-2012'!N107*SUM($Z$10:$AE$10)/6,IF(AND($M$1=2008,Beregningsark!$AQ107="2005-2012"),'Resultat 2005-2012'!N107*SUM($AA$10:$AE$10)/5,IF(AND($M$1=2009,Beregningsark!$AQ107="2005-2012"),'Resultat 2005-2012'!N107*SUM($AB$10:$AE$10)/4,IF(AND($M$1=2010,Beregningsark!$AQ107="2005-2012"),'Resultat 2005-2012'!N107*SUM($AC$10:$AE$10)/3,IF(AND($M$1=2011,Beregningsark!$AQ107="2005-2012"),'Resultat 2005-2012'!N107*SUM($AD$10:$AE$10)/2,IF(AND($M$1=2012,Beregningsark!$AQ107="2005-2012"),'Resultat 2005-2012'!N107*$AE$10,IF(AND($M$1=2006,Beregningsark!$AQ107="1999-2012"),'Resultat 2005-2012'!N107*SUM($Y$16:$AE$16)/7,IF(AND($M$1=2007,Beregningsark!$AQ107="1999-2012"),'Resultat 2005-2012'!N107*SUM($Z$16:$AE$16)/6,IF(AND($M$1=2008,Beregningsark!$AQ107="1999-2012"),'Resultat 2005-2012'!N107*SUM($AA$16:$AE$16)/5,IF(AND($M$1=2009,Beregningsark!$AQ107="1999-2012"),'Resultat 2005-2012'!N107*SUM($AB$16:$AE$16)/4,IF(AND($M$1=2010,Beregningsark!$AQ107="1999-2012"),'Resultat 2005-2012'!N107*SUM($AC$16:$AE$16)/3,IF(AND($M$1=2011,Beregningsark!$AQ107="1999-2012"),'Resultat 2005-2012'!N107*SUM($AD$16:$AE$16)/2,IF(AND($M$1=2012,Beregningsark!$AQ107="1999-2012"),'Resultat 2005-2012'!N107*$AE$16,""))))))))))))))))</f>
        <v/>
      </c>
      <c r="O107" s="15" t="str">
        <f>IF('Resultat 2005-2012'!$R107="","",IF($M$1=2005,'Resultat 2005-2012'!O107,IF(AND($M$1=2006,Beregningsark!$AQ107="2005-2012"),'Resultat 2005-2012'!O107*SUM($Y$10:$AE$10)/7,IF(AND($M$1=2007,Beregningsark!$AQ107="2005-2012"),'Resultat 2005-2012'!O107*SUM($Z$10:$AE$10)/6,IF(AND($M$1=2008,Beregningsark!$AQ107="2005-2012"),'Resultat 2005-2012'!O107*SUM($AA$10:$AE$10)/5,IF(AND($M$1=2009,Beregningsark!$AQ107="2005-2012"),'Resultat 2005-2012'!O107*SUM($AB$10:$AE$10)/4,IF(AND($M$1=2010,Beregningsark!$AQ107="2005-2012"),'Resultat 2005-2012'!O107*SUM($AC$10:$AE$10)/3,IF(AND($M$1=2011,Beregningsark!$AQ107="2005-2012"),'Resultat 2005-2012'!O107*SUM($AD$10:$AE$10)/2,IF(AND($M$1=2012,Beregningsark!$AQ107="2005-2012"),'Resultat 2005-2012'!O107*$AE$10,IF(AND($M$1=2006,Beregningsark!$AQ107="1999-2012"),'Resultat 2005-2012'!O107*SUM($Y$16:$AE$16)/7,IF(AND($M$1=2007,Beregningsark!$AQ107="1999-2012"),'Resultat 2005-2012'!O107*SUM($Z$16:$AE$16)/6,IF(AND($M$1=2008,Beregningsark!$AQ107="1999-2012"),'Resultat 2005-2012'!O107*SUM($AA$16:$AE$16)/5,IF(AND($M$1=2009,Beregningsark!$AQ107="1999-2012"),'Resultat 2005-2012'!O107*SUM($AB$16:$AE$16)/4,IF(AND($M$1=2010,Beregningsark!$AQ107="1999-2012"),'Resultat 2005-2012'!O107*SUM($AC$16:$AE$16)/3,IF(AND($M$1=2011,Beregningsark!$AQ107="1999-2012"),'Resultat 2005-2012'!O107*SUM($AD$16:$AE$16)/2,IF(AND($M$1=2012,Beregningsark!$AQ107="1999-2012"),'Resultat 2005-2012'!O107*$AE$16,""))))))))))))))))</f>
        <v/>
      </c>
      <c r="P107" s="15" t="str">
        <f>IF('Resultat 2005-2012'!$R107="","",IF($M$1=2005,'Resultat 2005-2012'!P107,IF(AND($M$1=2006,Beregningsark!$AQ107="2005-2012"),'Resultat 2005-2012'!P107*SUM($Y$11:$AE$11)/7,IF(AND($M$1=2007,Beregningsark!$AQ107="2005-2012"),'Resultat 2005-2012'!P107*SUM($Z$11:$AE$11)/6,IF(AND($M$1=2008,Beregningsark!$AQ107="2005-2012"),'Resultat 2005-2012'!P107*SUM($AA$11:$AE$11)/5,IF(AND($M$1=2009,Beregningsark!$AQ107="2005-2012"),'Resultat 2005-2012'!P107*SUM($AB$11:$AE$11)/4,IF(AND($M$1=2010,Beregningsark!$AQ107="2005-2012"),'Resultat 2005-2012'!P107*SUM($AC$11:$AE$11)/3,IF(AND($M$1=2011,Beregningsark!$AQ107="2005-2012"),'Resultat 2005-2012'!P107*SUM($AD$11:$AE$11)/2,IF(AND($M$1=2012,Beregningsark!$AQ107="2005-2012"),'Resultat 2005-2012'!P107*$AE$11,IF(AND($M$1=2006,Beregningsark!$AQ107="1999-2012"),'Resultat 2005-2012'!P107*SUM($Y$16:$AE$16)/7,IF(AND($M$1=2007,Beregningsark!$AQ107="1999-2012"),'Resultat 2005-2012'!P107*SUM($Z$16:$AE$16)/6,IF(AND($M$1=2008,Beregningsark!$AQ107="1999-2012"),'Resultat 2005-2012'!P107*SUM($AA$16:$AE$16)/5,IF(AND($M$1=2009,Beregningsark!$AQ107="1999-2012"),'Resultat 2005-2012'!P107*SUM($AB$16:$AE$16)/4,IF(AND($M$1=2010,Beregningsark!$AQ107="1999-2012"),'Resultat 2005-2012'!P107*SUM($AC$16:$AE$16)/3,IF(AND($M$1=2011,Beregningsark!$AQ107="1999-2012"),'Resultat 2005-2012'!P107*SUM($AD$16:$AE$16)/2,IF(AND($M$1=2012,Beregningsark!$AQ107="1999-2012"),'Resultat 2005-2012'!P107*$AE$16,""))))))))))))))))</f>
        <v/>
      </c>
      <c r="Q107" s="15" t="str">
        <f t="shared" si="6"/>
        <v/>
      </c>
      <c r="R107" s="17" t="str">
        <f t="shared" si="7"/>
        <v/>
      </c>
    </row>
    <row r="108" spans="1:18" x14ac:dyDescent="0.25">
      <c r="A108" s="4" t="str">
        <f>IF(Inddata!A123="","",Inddata!A123)</f>
        <v/>
      </c>
      <c r="B108" s="4" t="str">
        <f>IF(Inddata!B123="","",Inddata!B123)</f>
        <v/>
      </c>
      <c r="C108" s="4" t="str">
        <f>IF(Inddata!C123="","",Inddata!C123)</f>
        <v/>
      </c>
      <c r="D108" s="4" t="str">
        <f>IF(Inddata!D123="","",Inddata!D123)</f>
        <v/>
      </c>
      <c r="E108" s="4" t="str">
        <f>IF(Inddata!E123="","",Inddata!E123)</f>
        <v/>
      </c>
      <c r="F108" s="4" t="str">
        <f>IF(Inddata!F123="","",Inddata!F123)</f>
        <v/>
      </c>
      <c r="G108" s="4">
        <f>IF(Inddata!G123="","",Inddata!G123)</f>
        <v>0</v>
      </c>
      <c r="H108" s="4" t="str">
        <f>IF(Inddata!H123&gt;0.5,Inddata!H123,"")</f>
        <v/>
      </c>
      <c r="I108" s="4" t="str">
        <f>IF(Inddata!I123="","",Inddata!I123)</f>
        <v/>
      </c>
      <c r="J108" s="15" t="str">
        <f>IF('Resultat 2005-2012'!$R108="","",IF($M$1=2005,'Resultat 2005-2012'!J108,IF(AND($M$1=2006,Beregningsark!$AQ108="2005-2012"),'Resultat 2005-2012'!J108*SUM($Y$7:$AE$7)/7,IF(AND($M$1=2007,Beregningsark!$AQ108="2005-2012"),'Resultat 2005-2012'!J108*SUM($Z$7:$AE$7)/6,IF(AND($M$1=2008,Beregningsark!$AQ108="2005-2012"),'Resultat 2005-2012'!J108*SUM($AA$7:$AE$7)/5,IF(AND($M$1=2009,Beregningsark!$AQ108="2005-2012"),'Resultat 2005-2012'!J108*SUM($AB$7:$AE$7)/4,IF(AND($M$1=2010,Beregningsark!$AQ108="2005-2012"),'Resultat 2005-2012'!J108*SUM($AC$7:$AE$7)/3,IF(AND($M$1=2011,Beregningsark!$AQ108="2005-2012"),'Resultat 2005-2012'!J108*SUM($AD$7:$AE$7)/2,IF(AND($M$1=2012,Beregningsark!$AQ108="2005-2012"),'Resultat 2005-2012'!J108*$AE$7,IF(AND($M$1=2006,Beregningsark!$AQ108="1999-2012"),'Resultat 2005-2012'!J108*SUM($Y$16:$AE$16)/7,IF(AND($M$1=2007,Beregningsark!$AQ108="1999-2012"),'Resultat 2005-2012'!J108*SUM($Z$16:$AE$16)/6,IF(AND($M$1=2008,Beregningsark!$AQ108="1999-2012"),'Resultat 2005-2012'!J108*SUM($AA$16:$AE$16)/5,IF(AND($M$1=2009,Beregningsark!$AQ108="1999-2012"),'Resultat 2005-2012'!J108*SUM($AB$16:$AE$16)/4,IF(AND($M$1=2010,Beregningsark!$AQ108="1999-2012"),'Resultat 2005-2012'!J108*SUM($AC$16:$AE$16)/3,IF(AND($M$1=2011,Beregningsark!$AQ108="1999-2012"),'Resultat 2005-2012'!J108*SUM($AD$16:$AE$16)/2,IF(AND($M$1=2012,Beregningsark!$AQ108="1999-2012"),'Resultat 2005-2012'!J108*$AE$16,""))))))))))))))))</f>
        <v/>
      </c>
      <c r="K108" s="15" t="str">
        <f>IF('Resultat 2005-2012'!$R108="","",IF($M$1=2005,'Resultat 2005-2012'!K108,IF(AND($M$1=2006,Beregningsark!$AQ108="2005-2012"),'Resultat 2005-2012'!K108*SUM($Y$8:$AE$8)/7,IF(AND($M$1=2007,Beregningsark!$AQ108="2005-2012"),'Resultat 2005-2012'!K108*SUM($Z$8:$AE$8)/6,IF(AND($M$1=2008,Beregningsark!$AQ108="2005-2012"),'Resultat 2005-2012'!K108*SUM($AA$8:$AE$8)/5,IF(AND($M$1=2009,Beregningsark!$AQ108="2005-2012"),'Resultat 2005-2012'!K108*SUM($AB$8:$AE$8)/4,IF(AND($M$1=2010,Beregningsark!$AQ108="2005-2012"),'Resultat 2005-2012'!K108*SUM($AC$8:$AE$8)/3,IF(AND($M$1=2011,Beregningsark!$AQ108="2005-2012"),'Resultat 2005-2012'!K108*SUM($AD$8:$AE$8)/2,IF(AND($M$1=2012,Beregningsark!$AQ108="2005-2012"),'Resultat 2005-2012'!K108*$AE$8,IF(AND($M$1=2006,Beregningsark!$AQ108="1999-2012"),'Resultat 2005-2012'!K108*SUM($Y$17:$AE$17)/7,IF(AND($M$1=2007,Beregningsark!$AQ108="1999-2012"),'Resultat 2005-2012'!K108*SUM($Z$17:$AE$17)/6,IF(AND($M$1=2008,Beregningsark!$AQ108="1999-2012"),'Resultat 2005-2012'!K108*SUM($AA$17:$AE$17)/5,IF(AND($M$1=2009,Beregningsark!$AQ108="1999-2012"),'Resultat 2005-2012'!K108*SUM($AB$17:$AE$17)/4,IF(AND($M$1=2010,Beregningsark!$AQ108="1999-2012"),'Resultat 2005-2012'!K108*SUM($AC$17:$AE$17)/3,IF(AND($M$1=2011,Beregningsark!$AQ108="1999-2012"),'Resultat 2005-2012'!K108*SUM($AD$17:$AE$17)/2,IF(AND($M$1=2012,Beregningsark!$AQ108="1999-2012"),'Resultat 2005-2012'!K108*$AE$17,""))))))))))))))))</f>
        <v/>
      </c>
      <c r="L108" s="15" t="str">
        <f>IF('Resultat 2005-2012'!$R108="","",IF($M$1=2005,'Resultat 2005-2012'!L108,IF(AND($M$1=2006,Beregningsark!$AQ108="2005-2012"),'Resultat 2005-2012'!L108*SUM($Y$9:$AE$9)/7,IF(AND($M$1=2007,Beregningsark!$AQ108="2005-2012"),'Resultat 2005-2012'!L108*SUM($Z$9:$AE$9)/6,IF(AND($M$1=2008,Beregningsark!$AQ108="2005-2012"),'Resultat 2005-2012'!L108*SUM($AA$9:$AE$9)/5,IF(AND($M$1=2009,Beregningsark!$AQ108="2005-2012"),'Resultat 2005-2012'!L108*SUM($AB$9:$AE$9)/4,IF(AND($M$1=2010,Beregningsark!$AQ108="2005-2012"),'Resultat 2005-2012'!L108*SUM($AC$9:$AE$9)/3,IF(AND($M$1=2011,Beregningsark!$AQ108="2005-2012"),'Resultat 2005-2012'!L108*SUM($AD$9:$AE$9)/2,IF(AND($M$1=2012,Beregningsark!$AQ108="2005-2012"),'Resultat 2005-2012'!L108*$AE$9,IF(AND($M$1=2006,Beregningsark!$AQ108="1999-2012"),'Resultat 2005-2012'!L108*SUM($Y$18:$AE$18)/7,IF(AND($M$1=2007,Beregningsark!$AQ108="1999-2012"),'Resultat 2005-2012'!L108*SUM($Z$18:$AE$18)/6,IF(AND($M$1=2008,Beregningsark!$AQ108="1999-2012"),'Resultat 2005-2012'!L108*SUM($AA$18:$AE$18)/5,IF(AND($M$1=2009,Beregningsark!$AQ108="1999-2012"),'Resultat 2005-2012'!L108*SUM($AB$18:$AE$18)/4,IF(AND($M$1=2010,Beregningsark!$AQ108="1999-2012"),'Resultat 2005-2012'!L108*SUM($AC$18:$AE$18)/3,IF(AND($M$1=2011,Beregningsark!$AQ108="1999-2012"),'Resultat 2005-2012'!L108*SUM($AD$18:$AE$18)/2,IF(AND($M$1=2012,Beregningsark!$AQ108="1999-2012"),'Resultat 2005-2012'!L108*$AE$18,""))))))))))))))))</f>
        <v/>
      </c>
      <c r="M108" s="15" t="str">
        <f t="shared" si="5"/>
        <v/>
      </c>
      <c r="N108" s="15" t="str">
        <f>IF('Resultat 2005-2012'!$R108="","",IF($M$1=2005,'Resultat 2005-2012'!N108,IF(AND($M$1=2006,Beregningsark!$AQ108="2005-2012"),'Resultat 2005-2012'!N108*SUM($Y$10:$AE$10)/7,IF(AND($M$1=2007,Beregningsark!$AQ108="2005-2012"),'Resultat 2005-2012'!N108*SUM($Z$10:$AE$10)/6,IF(AND($M$1=2008,Beregningsark!$AQ108="2005-2012"),'Resultat 2005-2012'!N108*SUM($AA$10:$AE$10)/5,IF(AND($M$1=2009,Beregningsark!$AQ108="2005-2012"),'Resultat 2005-2012'!N108*SUM($AB$10:$AE$10)/4,IF(AND($M$1=2010,Beregningsark!$AQ108="2005-2012"),'Resultat 2005-2012'!N108*SUM($AC$10:$AE$10)/3,IF(AND($M$1=2011,Beregningsark!$AQ108="2005-2012"),'Resultat 2005-2012'!N108*SUM($AD$10:$AE$10)/2,IF(AND($M$1=2012,Beregningsark!$AQ108="2005-2012"),'Resultat 2005-2012'!N108*$AE$10,IF(AND($M$1=2006,Beregningsark!$AQ108="1999-2012"),'Resultat 2005-2012'!N108*SUM($Y$16:$AE$16)/7,IF(AND($M$1=2007,Beregningsark!$AQ108="1999-2012"),'Resultat 2005-2012'!N108*SUM($Z$16:$AE$16)/6,IF(AND($M$1=2008,Beregningsark!$AQ108="1999-2012"),'Resultat 2005-2012'!N108*SUM($AA$16:$AE$16)/5,IF(AND($M$1=2009,Beregningsark!$AQ108="1999-2012"),'Resultat 2005-2012'!N108*SUM($AB$16:$AE$16)/4,IF(AND($M$1=2010,Beregningsark!$AQ108="1999-2012"),'Resultat 2005-2012'!N108*SUM($AC$16:$AE$16)/3,IF(AND($M$1=2011,Beregningsark!$AQ108="1999-2012"),'Resultat 2005-2012'!N108*SUM($AD$16:$AE$16)/2,IF(AND($M$1=2012,Beregningsark!$AQ108="1999-2012"),'Resultat 2005-2012'!N108*$AE$16,""))))))))))))))))</f>
        <v/>
      </c>
      <c r="O108" s="15" t="str">
        <f>IF('Resultat 2005-2012'!$R108="","",IF($M$1=2005,'Resultat 2005-2012'!O108,IF(AND($M$1=2006,Beregningsark!$AQ108="2005-2012"),'Resultat 2005-2012'!O108*SUM($Y$10:$AE$10)/7,IF(AND($M$1=2007,Beregningsark!$AQ108="2005-2012"),'Resultat 2005-2012'!O108*SUM($Z$10:$AE$10)/6,IF(AND($M$1=2008,Beregningsark!$AQ108="2005-2012"),'Resultat 2005-2012'!O108*SUM($AA$10:$AE$10)/5,IF(AND($M$1=2009,Beregningsark!$AQ108="2005-2012"),'Resultat 2005-2012'!O108*SUM($AB$10:$AE$10)/4,IF(AND($M$1=2010,Beregningsark!$AQ108="2005-2012"),'Resultat 2005-2012'!O108*SUM($AC$10:$AE$10)/3,IF(AND($M$1=2011,Beregningsark!$AQ108="2005-2012"),'Resultat 2005-2012'!O108*SUM($AD$10:$AE$10)/2,IF(AND($M$1=2012,Beregningsark!$AQ108="2005-2012"),'Resultat 2005-2012'!O108*$AE$10,IF(AND($M$1=2006,Beregningsark!$AQ108="1999-2012"),'Resultat 2005-2012'!O108*SUM($Y$16:$AE$16)/7,IF(AND($M$1=2007,Beregningsark!$AQ108="1999-2012"),'Resultat 2005-2012'!O108*SUM($Z$16:$AE$16)/6,IF(AND($M$1=2008,Beregningsark!$AQ108="1999-2012"),'Resultat 2005-2012'!O108*SUM($AA$16:$AE$16)/5,IF(AND($M$1=2009,Beregningsark!$AQ108="1999-2012"),'Resultat 2005-2012'!O108*SUM($AB$16:$AE$16)/4,IF(AND($M$1=2010,Beregningsark!$AQ108="1999-2012"),'Resultat 2005-2012'!O108*SUM($AC$16:$AE$16)/3,IF(AND($M$1=2011,Beregningsark!$AQ108="1999-2012"),'Resultat 2005-2012'!O108*SUM($AD$16:$AE$16)/2,IF(AND($M$1=2012,Beregningsark!$AQ108="1999-2012"),'Resultat 2005-2012'!O108*$AE$16,""))))))))))))))))</f>
        <v/>
      </c>
      <c r="P108" s="15" t="str">
        <f>IF('Resultat 2005-2012'!$R108="","",IF($M$1=2005,'Resultat 2005-2012'!P108,IF(AND($M$1=2006,Beregningsark!$AQ108="2005-2012"),'Resultat 2005-2012'!P108*SUM($Y$11:$AE$11)/7,IF(AND($M$1=2007,Beregningsark!$AQ108="2005-2012"),'Resultat 2005-2012'!P108*SUM($Z$11:$AE$11)/6,IF(AND($M$1=2008,Beregningsark!$AQ108="2005-2012"),'Resultat 2005-2012'!P108*SUM($AA$11:$AE$11)/5,IF(AND($M$1=2009,Beregningsark!$AQ108="2005-2012"),'Resultat 2005-2012'!P108*SUM($AB$11:$AE$11)/4,IF(AND($M$1=2010,Beregningsark!$AQ108="2005-2012"),'Resultat 2005-2012'!P108*SUM($AC$11:$AE$11)/3,IF(AND($M$1=2011,Beregningsark!$AQ108="2005-2012"),'Resultat 2005-2012'!P108*SUM($AD$11:$AE$11)/2,IF(AND($M$1=2012,Beregningsark!$AQ108="2005-2012"),'Resultat 2005-2012'!P108*$AE$11,IF(AND($M$1=2006,Beregningsark!$AQ108="1999-2012"),'Resultat 2005-2012'!P108*SUM($Y$16:$AE$16)/7,IF(AND($M$1=2007,Beregningsark!$AQ108="1999-2012"),'Resultat 2005-2012'!P108*SUM($Z$16:$AE$16)/6,IF(AND($M$1=2008,Beregningsark!$AQ108="1999-2012"),'Resultat 2005-2012'!P108*SUM($AA$16:$AE$16)/5,IF(AND($M$1=2009,Beregningsark!$AQ108="1999-2012"),'Resultat 2005-2012'!P108*SUM($AB$16:$AE$16)/4,IF(AND($M$1=2010,Beregningsark!$AQ108="1999-2012"),'Resultat 2005-2012'!P108*SUM($AC$16:$AE$16)/3,IF(AND($M$1=2011,Beregningsark!$AQ108="1999-2012"),'Resultat 2005-2012'!P108*SUM($AD$16:$AE$16)/2,IF(AND($M$1=2012,Beregningsark!$AQ108="1999-2012"),'Resultat 2005-2012'!P108*$AE$16,""))))))))))))))))</f>
        <v/>
      </c>
      <c r="Q108" s="15" t="str">
        <f t="shared" si="6"/>
        <v/>
      </c>
      <c r="R108" s="17" t="str">
        <f t="shared" si="7"/>
        <v/>
      </c>
    </row>
    <row r="109" spans="1:18" x14ac:dyDescent="0.25">
      <c r="A109" s="4" t="str">
        <f>IF(Inddata!A124="","",Inddata!A124)</f>
        <v/>
      </c>
      <c r="B109" s="4" t="str">
        <f>IF(Inddata!B124="","",Inddata!B124)</f>
        <v/>
      </c>
      <c r="C109" s="4" t="str">
        <f>IF(Inddata!C124="","",Inddata!C124)</f>
        <v/>
      </c>
      <c r="D109" s="4" t="str">
        <f>IF(Inddata!D124="","",Inddata!D124)</f>
        <v/>
      </c>
      <c r="E109" s="4" t="str">
        <f>IF(Inddata!E124="","",Inddata!E124)</f>
        <v/>
      </c>
      <c r="F109" s="4" t="str">
        <f>IF(Inddata!F124="","",Inddata!F124)</f>
        <v/>
      </c>
      <c r="G109" s="4">
        <f>IF(Inddata!G124="","",Inddata!G124)</f>
        <v>0</v>
      </c>
      <c r="H109" s="4" t="str">
        <f>IF(Inddata!H124&gt;0.5,Inddata!H124,"")</f>
        <v/>
      </c>
      <c r="I109" s="4" t="str">
        <f>IF(Inddata!I124="","",Inddata!I124)</f>
        <v/>
      </c>
      <c r="J109" s="15" t="str">
        <f>IF('Resultat 2005-2012'!$R109="","",IF($M$1=2005,'Resultat 2005-2012'!J109,IF(AND($M$1=2006,Beregningsark!$AQ109="2005-2012"),'Resultat 2005-2012'!J109*SUM($Y$7:$AE$7)/7,IF(AND($M$1=2007,Beregningsark!$AQ109="2005-2012"),'Resultat 2005-2012'!J109*SUM($Z$7:$AE$7)/6,IF(AND($M$1=2008,Beregningsark!$AQ109="2005-2012"),'Resultat 2005-2012'!J109*SUM($AA$7:$AE$7)/5,IF(AND($M$1=2009,Beregningsark!$AQ109="2005-2012"),'Resultat 2005-2012'!J109*SUM($AB$7:$AE$7)/4,IF(AND($M$1=2010,Beregningsark!$AQ109="2005-2012"),'Resultat 2005-2012'!J109*SUM($AC$7:$AE$7)/3,IF(AND($M$1=2011,Beregningsark!$AQ109="2005-2012"),'Resultat 2005-2012'!J109*SUM($AD$7:$AE$7)/2,IF(AND($M$1=2012,Beregningsark!$AQ109="2005-2012"),'Resultat 2005-2012'!J109*$AE$7,IF(AND($M$1=2006,Beregningsark!$AQ109="1999-2012"),'Resultat 2005-2012'!J109*SUM($Y$16:$AE$16)/7,IF(AND($M$1=2007,Beregningsark!$AQ109="1999-2012"),'Resultat 2005-2012'!J109*SUM($Z$16:$AE$16)/6,IF(AND($M$1=2008,Beregningsark!$AQ109="1999-2012"),'Resultat 2005-2012'!J109*SUM($AA$16:$AE$16)/5,IF(AND($M$1=2009,Beregningsark!$AQ109="1999-2012"),'Resultat 2005-2012'!J109*SUM($AB$16:$AE$16)/4,IF(AND($M$1=2010,Beregningsark!$AQ109="1999-2012"),'Resultat 2005-2012'!J109*SUM($AC$16:$AE$16)/3,IF(AND($M$1=2011,Beregningsark!$AQ109="1999-2012"),'Resultat 2005-2012'!J109*SUM($AD$16:$AE$16)/2,IF(AND($M$1=2012,Beregningsark!$AQ109="1999-2012"),'Resultat 2005-2012'!J109*$AE$16,""))))))))))))))))</f>
        <v/>
      </c>
      <c r="K109" s="15" t="str">
        <f>IF('Resultat 2005-2012'!$R109="","",IF($M$1=2005,'Resultat 2005-2012'!K109,IF(AND($M$1=2006,Beregningsark!$AQ109="2005-2012"),'Resultat 2005-2012'!K109*SUM($Y$8:$AE$8)/7,IF(AND($M$1=2007,Beregningsark!$AQ109="2005-2012"),'Resultat 2005-2012'!K109*SUM($Z$8:$AE$8)/6,IF(AND($M$1=2008,Beregningsark!$AQ109="2005-2012"),'Resultat 2005-2012'!K109*SUM($AA$8:$AE$8)/5,IF(AND($M$1=2009,Beregningsark!$AQ109="2005-2012"),'Resultat 2005-2012'!K109*SUM($AB$8:$AE$8)/4,IF(AND($M$1=2010,Beregningsark!$AQ109="2005-2012"),'Resultat 2005-2012'!K109*SUM($AC$8:$AE$8)/3,IF(AND($M$1=2011,Beregningsark!$AQ109="2005-2012"),'Resultat 2005-2012'!K109*SUM($AD$8:$AE$8)/2,IF(AND($M$1=2012,Beregningsark!$AQ109="2005-2012"),'Resultat 2005-2012'!K109*$AE$8,IF(AND($M$1=2006,Beregningsark!$AQ109="1999-2012"),'Resultat 2005-2012'!K109*SUM($Y$17:$AE$17)/7,IF(AND($M$1=2007,Beregningsark!$AQ109="1999-2012"),'Resultat 2005-2012'!K109*SUM($Z$17:$AE$17)/6,IF(AND($M$1=2008,Beregningsark!$AQ109="1999-2012"),'Resultat 2005-2012'!K109*SUM($AA$17:$AE$17)/5,IF(AND($M$1=2009,Beregningsark!$AQ109="1999-2012"),'Resultat 2005-2012'!K109*SUM($AB$17:$AE$17)/4,IF(AND($M$1=2010,Beregningsark!$AQ109="1999-2012"),'Resultat 2005-2012'!K109*SUM($AC$17:$AE$17)/3,IF(AND($M$1=2011,Beregningsark!$AQ109="1999-2012"),'Resultat 2005-2012'!K109*SUM($AD$17:$AE$17)/2,IF(AND($M$1=2012,Beregningsark!$AQ109="1999-2012"),'Resultat 2005-2012'!K109*$AE$17,""))))))))))))))))</f>
        <v/>
      </c>
      <c r="L109" s="15" t="str">
        <f>IF('Resultat 2005-2012'!$R109="","",IF($M$1=2005,'Resultat 2005-2012'!L109,IF(AND($M$1=2006,Beregningsark!$AQ109="2005-2012"),'Resultat 2005-2012'!L109*SUM($Y$9:$AE$9)/7,IF(AND($M$1=2007,Beregningsark!$AQ109="2005-2012"),'Resultat 2005-2012'!L109*SUM($Z$9:$AE$9)/6,IF(AND($M$1=2008,Beregningsark!$AQ109="2005-2012"),'Resultat 2005-2012'!L109*SUM($AA$9:$AE$9)/5,IF(AND($M$1=2009,Beregningsark!$AQ109="2005-2012"),'Resultat 2005-2012'!L109*SUM($AB$9:$AE$9)/4,IF(AND($M$1=2010,Beregningsark!$AQ109="2005-2012"),'Resultat 2005-2012'!L109*SUM($AC$9:$AE$9)/3,IF(AND($M$1=2011,Beregningsark!$AQ109="2005-2012"),'Resultat 2005-2012'!L109*SUM($AD$9:$AE$9)/2,IF(AND($M$1=2012,Beregningsark!$AQ109="2005-2012"),'Resultat 2005-2012'!L109*$AE$9,IF(AND($M$1=2006,Beregningsark!$AQ109="1999-2012"),'Resultat 2005-2012'!L109*SUM($Y$18:$AE$18)/7,IF(AND($M$1=2007,Beregningsark!$AQ109="1999-2012"),'Resultat 2005-2012'!L109*SUM($Z$18:$AE$18)/6,IF(AND($M$1=2008,Beregningsark!$AQ109="1999-2012"),'Resultat 2005-2012'!L109*SUM($AA$18:$AE$18)/5,IF(AND($M$1=2009,Beregningsark!$AQ109="1999-2012"),'Resultat 2005-2012'!L109*SUM($AB$18:$AE$18)/4,IF(AND($M$1=2010,Beregningsark!$AQ109="1999-2012"),'Resultat 2005-2012'!L109*SUM($AC$18:$AE$18)/3,IF(AND($M$1=2011,Beregningsark!$AQ109="1999-2012"),'Resultat 2005-2012'!L109*SUM($AD$18:$AE$18)/2,IF(AND($M$1=2012,Beregningsark!$AQ109="1999-2012"),'Resultat 2005-2012'!L109*$AE$18,""))))))))))))))))</f>
        <v/>
      </c>
      <c r="M109" s="15" t="str">
        <f t="shared" si="5"/>
        <v/>
      </c>
      <c r="N109" s="15" t="str">
        <f>IF('Resultat 2005-2012'!$R109="","",IF($M$1=2005,'Resultat 2005-2012'!N109,IF(AND($M$1=2006,Beregningsark!$AQ109="2005-2012"),'Resultat 2005-2012'!N109*SUM($Y$10:$AE$10)/7,IF(AND($M$1=2007,Beregningsark!$AQ109="2005-2012"),'Resultat 2005-2012'!N109*SUM($Z$10:$AE$10)/6,IF(AND($M$1=2008,Beregningsark!$AQ109="2005-2012"),'Resultat 2005-2012'!N109*SUM($AA$10:$AE$10)/5,IF(AND($M$1=2009,Beregningsark!$AQ109="2005-2012"),'Resultat 2005-2012'!N109*SUM($AB$10:$AE$10)/4,IF(AND($M$1=2010,Beregningsark!$AQ109="2005-2012"),'Resultat 2005-2012'!N109*SUM($AC$10:$AE$10)/3,IF(AND($M$1=2011,Beregningsark!$AQ109="2005-2012"),'Resultat 2005-2012'!N109*SUM($AD$10:$AE$10)/2,IF(AND($M$1=2012,Beregningsark!$AQ109="2005-2012"),'Resultat 2005-2012'!N109*$AE$10,IF(AND($M$1=2006,Beregningsark!$AQ109="1999-2012"),'Resultat 2005-2012'!N109*SUM($Y$16:$AE$16)/7,IF(AND($M$1=2007,Beregningsark!$AQ109="1999-2012"),'Resultat 2005-2012'!N109*SUM($Z$16:$AE$16)/6,IF(AND($M$1=2008,Beregningsark!$AQ109="1999-2012"),'Resultat 2005-2012'!N109*SUM($AA$16:$AE$16)/5,IF(AND($M$1=2009,Beregningsark!$AQ109="1999-2012"),'Resultat 2005-2012'!N109*SUM($AB$16:$AE$16)/4,IF(AND($M$1=2010,Beregningsark!$AQ109="1999-2012"),'Resultat 2005-2012'!N109*SUM($AC$16:$AE$16)/3,IF(AND($M$1=2011,Beregningsark!$AQ109="1999-2012"),'Resultat 2005-2012'!N109*SUM($AD$16:$AE$16)/2,IF(AND($M$1=2012,Beregningsark!$AQ109="1999-2012"),'Resultat 2005-2012'!N109*$AE$16,""))))))))))))))))</f>
        <v/>
      </c>
      <c r="O109" s="15" t="str">
        <f>IF('Resultat 2005-2012'!$R109="","",IF($M$1=2005,'Resultat 2005-2012'!O109,IF(AND($M$1=2006,Beregningsark!$AQ109="2005-2012"),'Resultat 2005-2012'!O109*SUM($Y$10:$AE$10)/7,IF(AND($M$1=2007,Beregningsark!$AQ109="2005-2012"),'Resultat 2005-2012'!O109*SUM($Z$10:$AE$10)/6,IF(AND($M$1=2008,Beregningsark!$AQ109="2005-2012"),'Resultat 2005-2012'!O109*SUM($AA$10:$AE$10)/5,IF(AND($M$1=2009,Beregningsark!$AQ109="2005-2012"),'Resultat 2005-2012'!O109*SUM($AB$10:$AE$10)/4,IF(AND($M$1=2010,Beregningsark!$AQ109="2005-2012"),'Resultat 2005-2012'!O109*SUM($AC$10:$AE$10)/3,IF(AND($M$1=2011,Beregningsark!$AQ109="2005-2012"),'Resultat 2005-2012'!O109*SUM($AD$10:$AE$10)/2,IF(AND($M$1=2012,Beregningsark!$AQ109="2005-2012"),'Resultat 2005-2012'!O109*$AE$10,IF(AND($M$1=2006,Beregningsark!$AQ109="1999-2012"),'Resultat 2005-2012'!O109*SUM($Y$16:$AE$16)/7,IF(AND($M$1=2007,Beregningsark!$AQ109="1999-2012"),'Resultat 2005-2012'!O109*SUM($Z$16:$AE$16)/6,IF(AND($M$1=2008,Beregningsark!$AQ109="1999-2012"),'Resultat 2005-2012'!O109*SUM($AA$16:$AE$16)/5,IF(AND($M$1=2009,Beregningsark!$AQ109="1999-2012"),'Resultat 2005-2012'!O109*SUM($AB$16:$AE$16)/4,IF(AND($M$1=2010,Beregningsark!$AQ109="1999-2012"),'Resultat 2005-2012'!O109*SUM($AC$16:$AE$16)/3,IF(AND($M$1=2011,Beregningsark!$AQ109="1999-2012"),'Resultat 2005-2012'!O109*SUM($AD$16:$AE$16)/2,IF(AND($M$1=2012,Beregningsark!$AQ109="1999-2012"),'Resultat 2005-2012'!O109*$AE$16,""))))))))))))))))</f>
        <v/>
      </c>
      <c r="P109" s="15" t="str">
        <f>IF('Resultat 2005-2012'!$R109="","",IF($M$1=2005,'Resultat 2005-2012'!P109,IF(AND($M$1=2006,Beregningsark!$AQ109="2005-2012"),'Resultat 2005-2012'!P109*SUM($Y$11:$AE$11)/7,IF(AND($M$1=2007,Beregningsark!$AQ109="2005-2012"),'Resultat 2005-2012'!P109*SUM($Z$11:$AE$11)/6,IF(AND($M$1=2008,Beregningsark!$AQ109="2005-2012"),'Resultat 2005-2012'!P109*SUM($AA$11:$AE$11)/5,IF(AND($M$1=2009,Beregningsark!$AQ109="2005-2012"),'Resultat 2005-2012'!P109*SUM($AB$11:$AE$11)/4,IF(AND($M$1=2010,Beregningsark!$AQ109="2005-2012"),'Resultat 2005-2012'!P109*SUM($AC$11:$AE$11)/3,IF(AND($M$1=2011,Beregningsark!$AQ109="2005-2012"),'Resultat 2005-2012'!P109*SUM($AD$11:$AE$11)/2,IF(AND($M$1=2012,Beregningsark!$AQ109="2005-2012"),'Resultat 2005-2012'!P109*$AE$11,IF(AND($M$1=2006,Beregningsark!$AQ109="1999-2012"),'Resultat 2005-2012'!P109*SUM($Y$16:$AE$16)/7,IF(AND($M$1=2007,Beregningsark!$AQ109="1999-2012"),'Resultat 2005-2012'!P109*SUM($Z$16:$AE$16)/6,IF(AND($M$1=2008,Beregningsark!$AQ109="1999-2012"),'Resultat 2005-2012'!P109*SUM($AA$16:$AE$16)/5,IF(AND($M$1=2009,Beregningsark!$AQ109="1999-2012"),'Resultat 2005-2012'!P109*SUM($AB$16:$AE$16)/4,IF(AND($M$1=2010,Beregningsark!$AQ109="1999-2012"),'Resultat 2005-2012'!P109*SUM($AC$16:$AE$16)/3,IF(AND($M$1=2011,Beregningsark!$AQ109="1999-2012"),'Resultat 2005-2012'!P109*SUM($AD$16:$AE$16)/2,IF(AND($M$1=2012,Beregningsark!$AQ109="1999-2012"),'Resultat 2005-2012'!P109*$AE$16,""))))))))))))))))</f>
        <v/>
      </c>
      <c r="Q109" s="15" t="str">
        <f t="shared" si="6"/>
        <v/>
      </c>
      <c r="R109" s="17" t="str">
        <f t="shared" si="7"/>
        <v/>
      </c>
    </row>
    <row r="110" spans="1:18" x14ac:dyDescent="0.25">
      <c r="A110" s="4" t="str">
        <f>IF(Inddata!A125="","",Inddata!A125)</f>
        <v/>
      </c>
      <c r="B110" s="4" t="str">
        <f>IF(Inddata!B125="","",Inddata!B125)</f>
        <v/>
      </c>
      <c r="C110" s="4" t="str">
        <f>IF(Inddata!C125="","",Inddata!C125)</f>
        <v/>
      </c>
      <c r="D110" s="4" t="str">
        <f>IF(Inddata!D125="","",Inddata!D125)</f>
        <v/>
      </c>
      <c r="E110" s="4" t="str">
        <f>IF(Inddata!E125="","",Inddata!E125)</f>
        <v/>
      </c>
      <c r="F110" s="4" t="str">
        <f>IF(Inddata!F125="","",Inddata!F125)</f>
        <v/>
      </c>
      <c r="G110" s="4">
        <f>IF(Inddata!G125="","",Inddata!G125)</f>
        <v>0</v>
      </c>
      <c r="H110" s="4" t="str">
        <f>IF(Inddata!H125&gt;0.5,Inddata!H125,"")</f>
        <v/>
      </c>
      <c r="I110" s="4" t="str">
        <f>IF(Inddata!I125="","",Inddata!I125)</f>
        <v/>
      </c>
      <c r="J110" s="15" t="str">
        <f>IF('Resultat 2005-2012'!$R110="","",IF($M$1=2005,'Resultat 2005-2012'!J110,IF(AND($M$1=2006,Beregningsark!$AQ110="2005-2012"),'Resultat 2005-2012'!J110*SUM($Y$7:$AE$7)/7,IF(AND($M$1=2007,Beregningsark!$AQ110="2005-2012"),'Resultat 2005-2012'!J110*SUM($Z$7:$AE$7)/6,IF(AND($M$1=2008,Beregningsark!$AQ110="2005-2012"),'Resultat 2005-2012'!J110*SUM($AA$7:$AE$7)/5,IF(AND($M$1=2009,Beregningsark!$AQ110="2005-2012"),'Resultat 2005-2012'!J110*SUM($AB$7:$AE$7)/4,IF(AND($M$1=2010,Beregningsark!$AQ110="2005-2012"),'Resultat 2005-2012'!J110*SUM($AC$7:$AE$7)/3,IF(AND($M$1=2011,Beregningsark!$AQ110="2005-2012"),'Resultat 2005-2012'!J110*SUM($AD$7:$AE$7)/2,IF(AND($M$1=2012,Beregningsark!$AQ110="2005-2012"),'Resultat 2005-2012'!J110*$AE$7,IF(AND($M$1=2006,Beregningsark!$AQ110="1999-2012"),'Resultat 2005-2012'!J110*SUM($Y$16:$AE$16)/7,IF(AND($M$1=2007,Beregningsark!$AQ110="1999-2012"),'Resultat 2005-2012'!J110*SUM($Z$16:$AE$16)/6,IF(AND($M$1=2008,Beregningsark!$AQ110="1999-2012"),'Resultat 2005-2012'!J110*SUM($AA$16:$AE$16)/5,IF(AND($M$1=2009,Beregningsark!$AQ110="1999-2012"),'Resultat 2005-2012'!J110*SUM($AB$16:$AE$16)/4,IF(AND($M$1=2010,Beregningsark!$AQ110="1999-2012"),'Resultat 2005-2012'!J110*SUM($AC$16:$AE$16)/3,IF(AND($M$1=2011,Beregningsark!$AQ110="1999-2012"),'Resultat 2005-2012'!J110*SUM($AD$16:$AE$16)/2,IF(AND($M$1=2012,Beregningsark!$AQ110="1999-2012"),'Resultat 2005-2012'!J110*$AE$16,""))))))))))))))))</f>
        <v/>
      </c>
      <c r="K110" s="15" t="str">
        <f>IF('Resultat 2005-2012'!$R110="","",IF($M$1=2005,'Resultat 2005-2012'!K110,IF(AND($M$1=2006,Beregningsark!$AQ110="2005-2012"),'Resultat 2005-2012'!K110*SUM($Y$8:$AE$8)/7,IF(AND($M$1=2007,Beregningsark!$AQ110="2005-2012"),'Resultat 2005-2012'!K110*SUM($Z$8:$AE$8)/6,IF(AND($M$1=2008,Beregningsark!$AQ110="2005-2012"),'Resultat 2005-2012'!K110*SUM($AA$8:$AE$8)/5,IF(AND($M$1=2009,Beregningsark!$AQ110="2005-2012"),'Resultat 2005-2012'!K110*SUM($AB$8:$AE$8)/4,IF(AND($M$1=2010,Beregningsark!$AQ110="2005-2012"),'Resultat 2005-2012'!K110*SUM($AC$8:$AE$8)/3,IF(AND($M$1=2011,Beregningsark!$AQ110="2005-2012"),'Resultat 2005-2012'!K110*SUM($AD$8:$AE$8)/2,IF(AND($M$1=2012,Beregningsark!$AQ110="2005-2012"),'Resultat 2005-2012'!K110*$AE$8,IF(AND($M$1=2006,Beregningsark!$AQ110="1999-2012"),'Resultat 2005-2012'!K110*SUM($Y$17:$AE$17)/7,IF(AND($M$1=2007,Beregningsark!$AQ110="1999-2012"),'Resultat 2005-2012'!K110*SUM($Z$17:$AE$17)/6,IF(AND($M$1=2008,Beregningsark!$AQ110="1999-2012"),'Resultat 2005-2012'!K110*SUM($AA$17:$AE$17)/5,IF(AND($M$1=2009,Beregningsark!$AQ110="1999-2012"),'Resultat 2005-2012'!K110*SUM($AB$17:$AE$17)/4,IF(AND($M$1=2010,Beregningsark!$AQ110="1999-2012"),'Resultat 2005-2012'!K110*SUM($AC$17:$AE$17)/3,IF(AND($M$1=2011,Beregningsark!$AQ110="1999-2012"),'Resultat 2005-2012'!K110*SUM($AD$17:$AE$17)/2,IF(AND($M$1=2012,Beregningsark!$AQ110="1999-2012"),'Resultat 2005-2012'!K110*$AE$17,""))))))))))))))))</f>
        <v/>
      </c>
      <c r="L110" s="15" t="str">
        <f>IF('Resultat 2005-2012'!$R110="","",IF($M$1=2005,'Resultat 2005-2012'!L110,IF(AND($M$1=2006,Beregningsark!$AQ110="2005-2012"),'Resultat 2005-2012'!L110*SUM($Y$9:$AE$9)/7,IF(AND($M$1=2007,Beregningsark!$AQ110="2005-2012"),'Resultat 2005-2012'!L110*SUM($Z$9:$AE$9)/6,IF(AND($M$1=2008,Beregningsark!$AQ110="2005-2012"),'Resultat 2005-2012'!L110*SUM($AA$9:$AE$9)/5,IF(AND($M$1=2009,Beregningsark!$AQ110="2005-2012"),'Resultat 2005-2012'!L110*SUM($AB$9:$AE$9)/4,IF(AND($M$1=2010,Beregningsark!$AQ110="2005-2012"),'Resultat 2005-2012'!L110*SUM($AC$9:$AE$9)/3,IF(AND($M$1=2011,Beregningsark!$AQ110="2005-2012"),'Resultat 2005-2012'!L110*SUM($AD$9:$AE$9)/2,IF(AND($M$1=2012,Beregningsark!$AQ110="2005-2012"),'Resultat 2005-2012'!L110*$AE$9,IF(AND($M$1=2006,Beregningsark!$AQ110="1999-2012"),'Resultat 2005-2012'!L110*SUM($Y$18:$AE$18)/7,IF(AND($M$1=2007,Beregningsark!$AQ110="1999-2012"),'Resultat 2005-2012'!L110*SUM($Z$18:$AE$18)/6,IF(AND($M$1=2008,Beregningsark!$AQ110="1999-2012"),'Resultat 2005-2012'!L110*SUM($AA$18:$AE$18)/5,IF(AND($M$1=2009,Beregningsark!$AQ110="1999-2012"),'Resultat 2005-2012'!L110*SUM($AB$18:$AE$18)/4,IF(AND($M$1=2010,Beregningsark!$AQ110="1999-2012"),'Resultat 2005-2012'!L110*SUM($AC$18:$AE$18)/3,IF(AND($M$1=2011,Beregningsark!$AQ110="1999-2012"),'Resultat 2005-2012'!L110*SUM($AD$18:$AE$18)/2,IF(AND($M$1=2012,Beregningsark!$AQ110="1999-2012"),'Resultat 2005-2012'!L110*$AE$18,""))))))))))))))))</f>
        <v/>
      </c>
      <c r="M110" s="15" t="str">
        <f t="shared" si="5"/>
        <v/>
      </c>
      <c r="N110" s="15" t="str">
        <f>IF('Resultat 2005-2012'!$R110="","",IF($M$1=2005,'Resultat 2005-2012'!N110,IF(AND($M$1=2006,Beregningsark!$AQ110="2005-2012"),'Resultat 2005-2012'!N110*SUM($Y$10:$AE$10)/7,IF(AND($M$1=2007,Beregningsark!$AQ110="2005-2012"),'Resultat 2005-2012'!N110*SUM($Z$10:$AE$10)/6,IF(AND($M$1=2008,Beregningsark!$AQ110="2005-2012"),'Resultat 2005-2012'!N110*SUM($AA$10:$AE$10)/5,IF(AND($M$1=2009,Beregningsark!$AQ110="2005-2012"),'Resultat 2005-2012'!N110*SUM($AB$10:$AE$10)/4,IF(AND($M$1=2010,Beregningsark!$AQ110="2005-2012"),'Resultat 2005-2012'!N110*SUM($AC$10:$AE$10)/3,IF(AND($M$1=2011,Beregningsark!$AQ110="2005-2012"),'Resultat 2005-2012'!N110*SUM($AD$10:$AE$10)/2,IF(AND($M$1=2012,Beregningsark!$AQ110="2005-2012"),'Resultat 2005-2012'!N110*$AE$10,IF(AND($M$1=2006,Beregningsark!$AQ110="1999-2012"),'Resultat 2005-2012'!N110*SUM($Y$16:$AE$16)/7,IF(AND($M$1=2007,Beregningsark!$AQ110="1999-2012"),'Resultat 2005-2012'!N110*SUM($Z$16:$AE$16)/6,IF(AND($M$1=2008,Beregningsark!$AQ110="1999-2012"),'Resultat 2005-2012'!N110*SUM($AA$16:$AE$16)/5,IF(AND($M$1=2009,Beregningsark!$AQ110="1999-2012"),'Resultat 2005-2012'!N110*SUM($AB$16:$AE$16)/4,IF(AND($M$1=2010,Beregningsark!$AQ110="1999-2012"),'Resultat 2005-2012'!N110*SUM($AC$16:$AE$16)/3,IF(AND($M$1=2011,Beregningsark!$AQ110="1999-2012"),'Resultat 2005-2012'!N110*SUM($AD$16:$AE$16)/2,IF(AND($M$1=2012,Beregningsark!$AQ110="1999-2012"),'Resultat 2005-2012'!N110*$AE$16,""))))))))))))))))</f>
        <v/>
      </c>
      <c r="O110" s="15" t="str">
        <f>IF('Resultat 2005-2012'!$R110="","",IF($M$1=2005,'Resultat 2005-2012'!O110,IF(AND($M$1=2006,Beregningsark!$AQ110="2005-2012"),'Resultat 2005-2012'!O110*SUM($Y$10:$AE$10)/7,IF(AND($M$1=2007,Beregningsark!$AQ110="2005-2012"),'Resultat 2005-2012'!O110*SUM($Z$10:$AE$10)/6,IF(AND($M$1=2008,Beregningsark!$AQ110="2005-2012"),'Resultat 2005-2012'!O110*SUM($AA$10:$AE$10)/5,IF(AND($M$1=2009,Beregningsark!$AQ110="2005-2012"),'Resultat 2005-2012'!O110*SUM($AB$10:$AE$10)/4,IF(AND($M$1=2010,Beregningsark!$AQ110="2005-2012"),'Resultat 2005-2012'!O110*SUM($AC$10:$AE$10)/3,IF(AND($M$1=2011,Beregningsark!$AQ110="2005-2012"),'Resultat 2005-2012'!O110*SUM($AD$10:$AE$10)/2,IF(AND($M$1=2012,Beregningsark!$AQ110="2005-2012"),'Resultat 2005-2012'!O110*$AE$10,IF(AND($M$1=2006,Beregningsark!$AQ110="1999-2012"),'Resultat 2005-2012'!O110*SUM($Y$16:$AE$16)/7,IF(AND($M$1=2007,Beregningsark!$AQ110="1999-2012"),'Resultat 2005-2012'!O110*SUM($Z$16:$AE$16)/6,IF(AND($M$1=2008,Beregningsark!$AQ110="1999-2012"),'Resultat 2005-2012'!O110*SUM($AA$16:$AE$16)/5,IF(AND($M$1=2009,Beregningsark!$AQ110="1999-2012"),'Resultat 2005-2012'!O110*SUM($AB$16:$AE$16)/4,IF(AND($M$1=2010,Beregningsark!$AQ110="1999-2012"),'Resultat 2005-2012'!O110*SUM($AC$16:$AE$16)/3,IF(AND($M$1=2011,Beregningsark!$AQ110="1999-2012"),'Resultat 2005-2012'!O110*SUM($AD$16:$AE$16)/2,IF(AND($M$1=2012,Beregningsark!$AQ110="1999-2012"),'Resultat 2005-2012'!O110*$AE$16,""))))))))))))))))</f>
        <v/>
      </c>
      <c r="P110" s="15" t="str">
        <f>IF('Resultat 2005-2012'!$R110="","",IF($M$1=2005,'Resultat 2005-2012'!P110,IF(AND($M$1=2006,Beregningsark!$AQ110="2005-2012"),'Resultat 2005-2012'!P110*SUM($Y$11:$AE$11)/7,IF(AND($M$1=2007,Beregningsark!$AQ110="2005-2012"),'Resultat 2005-2012'!P110*SUM($Z$11:$AE$11)/6,IF(AND($M$1=2008,Beregningsark!$AQ110="2005-2012"),'Resultat 2005-2012'!P110*SUM($AA$11:$AE$11)/5,IF(AND($M$1=2009,Beregningsark!$AQ110="2005-2012"),'Resultat 2005-2012'!P110*SUM($AB$11:$AE$11)/4,IF(AND($M$1=2010,Beregningsark!$AQ110="2005-2012"),'Resultat 2005-2012'!P110*SUM($AC$11:$AE$11)/3,IF(AND($M$1=2011,Beregningsark!$AQ110="2005-2012"),'Resultat 2005-2012'!P110*SUM($AD$11:$AE$11)/2,IF(AND($M$1=2012,Beregningsark!$AQ110="2005-2012"),'Resultat 2005-2012'!P110*$AE$11,IF(AND($M$1=2006,Beregningsark!$AQ110="1999-2012"),'Resultat 2005-2012'!P110*SUM($Y$16:$AE$16)/7,IF(AND($M$1=2007,Beregningsark!$AQ110="1999-2012"),'Resultat 2005-2012'!P110*SUM($Z$16:$AE$16)/6,IF(AND($M$1=2008,Beregningsark!$AQ110="1999-2012"),'Resultat 2005-2012'!P110*SUM($AA$16:$AE$16)/5,IF(AND($M$1=2009,Beregningsark!$AQ110="1999-2012"),'Resultat 2005-2012'!P110*SUM($AB$16:$AE$16)/4,IF(AND($M$1=2010,Beregningsark!$AQ110="1999-2012"),'Resultat 2005-2012'!P110*SUM($AC$16:$AE$16)/3,IF(AND($M$1=2011,Beregningsark!$AQ110="1999-2012"),'Resultat 2005-2012'!P110*SUM($AD$16:$AE$16)/2,IF(AND($M$1=2012,Beregningsark!$AQ110="1999-2012"),'Resultat 2005-2012'!P110*$AE$16,""))))))))))))))))</f>
        <v/>
      </c>
      <c r="Q110" s="15" t="str">
        <f t="shared" si="6"/>
        <v/>
      </c>
      <c r="R110" s="17" t="str">
        <f t="shared" si="7"/>
        <v/>
      </c>
    </row>
    <row r="111" spans="1:18" x14ac:dyDescent="0.25">
      <c r="A111" s="4" t="str">
        <f>IF(Inddata!A126="","",Inddata!A126)</f>
        <v/>
      </c>
      <c r="B111" s="4" t="str">
        <f>IF(Inddata!B126="","",Inddata!B126)</f>
        <v/>
      </c>
      <c r="C111" s="4" t="str">
        <f>IF(Inddata!C126="","",Inddata!C126)</f>
        <v/>
      </c>
      <c r="D111" s="4" t="str">
        <f>IF(Inddata!D126="","",Inddata!D126)</f>
        <v/>
      </c>
      <c r="E111" s="4" t="str">
        <f>IF(Inddata!E126="","",Inddata!E126)</f>
        <v/>
      </c>
      <c r="F111" s="4" t="str">
        <f>IF(Inddata!F126="","",Inddata!F126)</f>
        <v/>
      </c>
      <c r="G111" s="4">
        <f>IF(Inddata!G126="","",Inddata!G126)</f>
        <v>0</v>
      </c>
      <c r="H111" s="4" t="str">
        <f>IF(Inddata!H126&gt;0.5,Inddata!H126,"")</f>
        <v/>
      </c>
      <c r="I111" s="4" t="str">
        <f>IF(Inddata!I126="","",Inddata!I126)</f>
        <v/>
      </c>
      <c r="J111" s="15" t="str">
        <f>IF('Resultat 2005-2012'!$R111="","",IF($M$1=2005,'Resultat 2005-2012'!J111,IF(AND($M$1=2006,Beregningsark!$AQ111="2005-2012"),'Resultat 2005-2012'!J111*SUM($Y$7:$AE$7)/7,IF(AND($M$1=2007,Beregningsark!$AQ111="2005-2012"),'Resultat 2005-2012'!J111*SUM($Z$7:$AE$7)/6,IF(AND($M$1=2008,Beregningsark!$AQ111="2005-2012"),'Resultat 2005-2012'!J111*SUM($AA$7:$AE$7)/5,IF(AND($M$1=2009,Beregningsark!$AQ111="2005-2012"),'Resultat 2005-2012'!J111*SUM($AB$7:$AE$7)/4,IF(AND($M$1=2010,Beregningsark!$AQ111="2005-2012"),'Resultat 2005-2012'!J111*SUM($AC$7:$AE$7)/3,IF(AND($M$1=2011,Beregningsark!$AQ111="2005-2012"),'Resultat 2005-2012'!J111*SUM($AD$7:$AE$7)/2,IF(AND($M$1=2012,Beregningsark!$AQ111="2005-2012"),'Resultat 2005-2012'!J111*$AE$7,IF(AND($M$1=2006,Beregningsark!$AQ111="1999-2012"),'Resultat 2005-2012'!J111*SUM($Y$16:$AE$16)/7,IF(AND($M$1=2007,Beregningsark!$AQ111="1999-2012"),'Resultat 2005-2012'!J111*SUM($Z$16:$AE$16)/6,IF(AND($M$1=2008,Beregningsark!$AQ111="1999-2012"),'Resultat 2005-2012'!J111*SUM($AA$16:$AE$16)/5,IF(AND($M$1=2009,Beregningsark!$AQ111="1999-2012"),'Resultat 2005-2012'!J111*SUM($AB$16:$AE$16)/4,IF(AND($M$1=2010,Beregningsark!$AQ111="1999-2012"),'Resultat 2005-2012'!J111*SUM($AC$16:$AE$16)/3,IF(AND($M$1=2011,Beregningsark!$AQ111="1999-2012"),'Resultat 2005-2012'!J111*SUM($AD$16:$AE$16)/2,IF(AND($M$1=2012,Beregningsark!$AQ111="1999-2012"),'Resultat 2005-2012'!J111*$AE$16,""))))))))))))))))</f>
        <v/>
      </c>
      <c r="K111" s="15" t="str">
        <f>IF('Resultat 2005-2012'!$R111="","",IF($M$1=2005,'Resultat 2005-2012'!K111,IF(AND($M$1=2006,Beregningsark!$AQ111="2005-2012"),'Resultat 2005-2012'!K111*SUM($Y$8:$AE$8)/7,IF(AND($M$1=2007,Beregningsark!$AQ111="2005-2012"),'Resultat 2005-2012'!K111*SUM($Z$8:$AE$8)/6,IF(AND($M$1=2008,Beregningsark!$AQ111="2005-2012"),'Resultat 2005-2012'!K111*SUM($AA$8:$AE$8)/5,IF(AND($M$1=2009,Beregningsark!$AQ111="2005-2012"),'Resultat 2005-2012'!K111*SUM($AB$8:$AE$8)/4,IF(AND($M$1=2010,Beregningsark!$AQ111="2005-2012"),'Resultat 2005-2012'!K111*SUM($AC$8:$AE$8)/3,IF(AND($M$1=2011,Beregningsark!$AQ111="2005-2012"),'Resultat 2005-2012'!K111*SUM($AD$8:$AE$8)/2,IF(AND($M$1=2012,Beregningsark!$AQ111="2005-2012"),'Resultat 2005-2012'!K111*$AE$8,IF(AND($M$1=2006,Beregningsark!$AQ111="1999-2012"),'Resultat 2005-2012'!K111*SUM($Y$17:$AE$17)/7,IF(AND($M$1=2007,Beregningsark!$AQ111="1999-2012"),'Resultat 2005-2012'!K111*SUM($Z$17:$AE$17)/6,IF(AND($M$1=2008,Beregningsark!$AQ111="1999-2012"),'Resultat 2005-2012'!K111*SUM($AA$17:$AE$17)/5,IF(AND($M$1=2009,Beregningsark!$AQ111="1999-2012"),'Resultat 2005-2012'!K111*SUM($AB$17:$AE$17)/4,IF(AND($M$1=2010,Beregningsark!$AQ111="1999-2012"),'Resultat 2005-2012'!K111*SUM($AC$17:$AE$17)/3,IF(AND($M$1=2011,Beregningsark!$AQ111="1999-2012"),'Resultat 2005-2012'!K111*SUM($AD$17:$AE$17)/2,IF(AND($M$1=2012,Beregningsark!$AQ111="1999-2012"),'Resultat 2005-2012'!K111*$AE$17,""))))))))))))))))</f>
        <v/>
      </c>
      <c r="L111" s="15" t="str">
        <f>IF('Resultat 2005-2012'!$R111="","",IF($M$1=2005,'Resultat 2005-2012'!L111,IF(AND($M$1=2006,Beregningsark!$AQ111="2005-2012"),'Resultat 2005-2012'!L111*SUM($Y$9:$AE$9)/7,IF(AND($M$1=2007,Beregningsark!$AQ111="2005-2012"),'Resultat 2005-2012'!L111*SUM($Z$9:$AE$9)/6,IF(AND($M$1=2008,Beregningsark!$AQ111="2005-2012"),'Resultat 2005-2012'!L111*SUM($AA$9:$AE$9)/5,IF(AND($M$1=2009,Beregningsark!$AQ111="2005-2012"),'Resultat 2005-2012'!L111*SUM($AB$9:$AE$9)/4,IF(AND($M$1=2010,Beregningsark!$AQ111="2005-2012"),'Resultat 2005-2012'!L111*SUM($AC$9:$AE$9)/3,IF(AND($M$1=2011,Beregningsark!$AQ111="2005-2012"),'Resultat 2005-2012'!L111*SUM($AD$9:$AE$9)/2,IF(AND($M$1=2012,Beregningsark!$AQ111="2005-2012"),'Resultat 2005-2012'!L111*$AE$9,IF(AND($M$1=2006,Beregningsark!$AQ111="1999-2012"),'Resultat 2005-2012'!L111*SUM($Y$18:$AE$18)/7,IF(AND($M$1=2007,Beregningsark!$AQ111="1999-2012"),'Resultat 2005-2012'!L111*SUM($Z$18:$AE$18)/6,IF(AND($M$1=2008,Beregningsark!$AQ111="1999-2012"),'Resultat 2005-2012'!L111*SUM($AA$18:$AE$18)/5,IF(AND($M$1=2009,Beregningsark!$AQ111="1999-2012"),'Resultat 2005-2012'!L111*SUM($AB$18:$AE$18)/4,IF(AND($M$1=2010,Beregningsark!$AQ111="1999-2012"),'Resultat 2005-2012'!L111*SUM($AC$18:$AE$18)/3,IF(AND($M$1=2011,Beregningsark!$AQ111="1999-2012"),'Resultat 2005-2012'!L111*SUM($AD$18:$AE$18)/2,IF(AND($M$1=2012,Beregningsark!$AQ111="1999-2012"),'Resultat 2005-2012'!L111*$AE$18,""))))))))))))))))</f>
        <v/>
      </c>
      <c r="M111" s="15" t="str">
        <f t="shared" si="5"/>
        <v/>
      </c>
      <c r="N111" s="15" t="str">
        <f>IF('Resultat 2005-2012'!$R111="","",IF($M$1=2005,'Resultat 2005-2012'!N111,IF(AND($M$1=2006,Beregningsark!$AQ111="2005-2012"),'Resultat 2005-2012'!N111*SUM($Y$10:$AE$10)/7,IF(AND($M$1=2007,Beregningsark!$AQ111="2005-2012"),'Resultat 2005-2012'!N111*SUM($Z$10:$AE$10)/6,IF(AND($M$1=2008,Beregningsark!$AQ111="2005-2012"),'Resultat 2005-2012'!N111*SUM($AA$10:$AE$10)/5,IF(AND($M$1=2009,Beregningsark!$AQ111="2005-2012"),'Resultat 2005-2012'!N111*SUM($AB$10:$AE$10)/4,IF(AND($M$1=2010,Beregningsark!$AQ111="2005-2012"),'Resultat 2005-2012'!N111*SUM($AC$10:$AE$10)/3,IF(AND($M$1=2011,Beregningsark!$AQ111="2005-2012"),'Resultat 2005-2012'!N111*SUM($AD$10:$AE$10)/2,IF(AND($M$1=2012,Beregningsark!$AQ111="2005-2012"),'Resultat 2005-2012'!N111*$AE$10,IF(AND($M$1=2006,Beregningsark!$AQ111="1999-2012"),'Resultat 2005-2012'!N111*SUM($Y$16:$AE$16)/7,IF(AND($M$1=2007,Beregningsark!$AQ111="1999-2012"),'Resultat 2005-2012'!N111*SUM($Z$16:$AE$16)/6,IF(AND($M$1=2008,Beregningsark!$AQ111="1999-2012"),'Resultat 2005-2012'!N111*SUM($AA$16:$AE$16)/5,IF(AND($M$1=2009,Beregningsark!$AQ111="1999-2012"),'Resultat 2005-2012'!N111*SUM($AB$16:$AE$16)/4,IF(AND($M$1=2010,Beregningsark!$AQ111="1999-2012"),'Resultat 2005-2012'!N111*SUM($AC$16:$AE$16)/3,IF(AND($M$1=2011,Beregningsark!$AQ111="1999-2012"),'Resultat 2005-2012'!N111*SUM($AD$16:$AE$16)/2,IF(AND($M$1=2012,Beregningsark!$AQ111="1999-2012"),'Resultat 2005-2012'!N111*$AE$16,""))))))))))))))))</f>
        <v/>
      </c>
      <c r="O111" s="15" t="str">
        <f>IF('Resultat 2005-2012'!$R111="","",IF($M$1=2005,'Resultat 2005-2012'!O111,IF(AND($M$1=2006,Beregningsark!$AQ111="2005-2012"),'Resultat 2005-2012'!O111*SUM($Y$10:$AE$10)/7,IF(AND($M$1=2007,Beregningsark!$AQ111="2005-2012"),'Resultat 2005-2012'!O111*SUM($Z$10:$AE$10)/6,IF(AND($M$1=2008,Beregningsark!$AQ111="2005-2012"),'Resultat 2005-2012'!O111*SUM($AA$10:$AE$10)/5,IF(AND($M$1=2009,Beregningsark!$AQ111="2005-2012"),'Resultat 2005-2012'!O111*SUM($AB$10:$AE$10)/4,IF(AND($M$1=2010,Beregningsark!$AQ111="2005-2012"),'Resultat 2005-2012'!O111*SUM($AC$10:$AE$10)/3,IF(AND($M$1=2011,Beregningsark!$AQ111="2005-2012"),'Resultat 2005-2012'!O111*SUM($AD$10:$AE$10)/2,IF(AND($M$1=2012,Beregningsark!$AQ111="2005-2012"),'Resultat 2005-2012'!O111*$AE$10,IF(AND($M$1=2006,Beregningsark!$AQ111="1999-2012"),'Resultat 2005-2012'!O111*SUM($Y$16:$AE$16)/7,IF(AND($M$1=2007,Beregningsark!$AQ111="1999-2012"),'Resultat 2005-2012'!O111*SUM($Z$16:$AE$16)/6,IF(AND($M$1=2008,Beregningsark!$AQ111="1999-2012"),'Resultat 2005-2012'!O111*SUM($AA$16:$AE$16)/5,IF(AND($M$1=2009,Beregningsark!$AQ111="1999-2012"),'Resultat 2005-2012'!O111*SUM($AB$16:$AE$16)/4,IF(AND($M$1=2010,Beregningsark!$AQ111="1999-2012"),'Resultat 2005-2012'!O111*SUM($AC$16:$AE$16)/3,IF(AND($M$1=2011,Beregningsark!$AQ111="1999-2012"),'Resultat 2005-2012'!O111*SUM($AD$16:$AE$16)/2,IF(AND($M$1=2012,Beregningsark!$AQ111="1999-2012"),'Resultat 2005-2012'!O111*$AE$16,""))))))))))))))))</f>
        <v/>
      </c>
      <c r="P111" s="15" t="str">
        <f>IF('Resultat 2005-2012'!$R111="","",IF($M$1=2005,'Resultat 2005-2012'!P111,IF(AND($M$1=2006,Beregningsark!$AQ111="2005-2012"),'Resultat 2005-2012'!P111*SUM($Y$11:$AE$11)/7,IF(AND($M$1=2007,Beregningsark!$AQ111="2005-2012"),'Resultat 2005-2012'!P111*SUM($Z$11:$AE$11)/6,IF(AND($M$1=2008,Beregningsark!$AQ111="2005-2012"),'Resultat 2005-2012'!P111*SUM($AA$11:$AE$11)/5,IF(AND($M$1=2009,Beregningsark!$AQ111="2005-2012"),'Resultat 2005-2012'!P111*SUM($AB$11:$AE$11)/4,IF(AND($M$1=2010,Beregningsark!$AQ111="2005-2012"),'Resultat 2005-2012'!P111*SUM($AC$11:$AE$11)/3,IF(AND($M$1=2011,Beregningsark!$AQ111="2005-2012"),'Resultat 2005-2012'!P111*SUM($AD$11:$AE$11)/2,IF(AND($M$1=2012,Beregningsark!$AQ111="2005-2012"),'Resultat 2005-2012'!P111*$AE$11,IF(AND($M$1=2006,Beregningsark!$AQ111="1999-2012"),'Resultat 2005-2012'!P111*SUM($Y$16:$AE$16)/7,IF(AND($M$1=2007,Beregningsark!$AQ111="1999-2012"),'Resultat 2005-2012'!P111*SUM($Z$16:$AE$16)/6,IF(AND($M$1=2008,Beregningsark!$AQ111="1999-2012"),'Resultat 2005-2012'!P111*SUM($AA$16:$AE$16)/5,IF(AND($M$1=2009,Beregningsark!$AQ111="1999-2012"),'Resultat 2005-2012'!P111*SUM($AB$16:$AE$16)/4,IF(AND($M$1=2010,Beregningsark!$AQ111="1999-2012"),'Resultat 2005-2012'!P111*SUM($AC$16:$AE$16)/3,IF(AND($M$1=2011,Beregningsark!$AQ111="1999-2012"),'Resultat 2005-2012'!P111*SUM($AD$16:$AE$16)/2,IF(AND($M$1=2012,Beregningsark!$AQ111="1999-2012"),'Resultat 2005-2012'!P111*$AE$16,""))))))))))))))))</f>
        <v/>
      </c>
      <c r="Q111" s="15" t="str">
        <f t="shared" si="6"/>
        <v/>
      </c>
      <c r="R111" s="17" t="str">
        <f t="shared" si="7"/>
        <v/>
      </c>
    </row>
    <row r="112" spans="1:18" x14ac:dyDescent="0.25">
      <c r="A112" s="4" t="str">
        <f>IF(Inddata!A127="","",Inddata!A127)</f>
        <v/>
      </c>
      <c r="B112" s="4" t="str">
        <f>IF(Inddata!B127="","",Inddata!B127)</f>
        <v/>
      </c>
      <c r="C112" s="4" t="str">
        <f>IF(Inddata!C127="","",Inddata!C127)</f>
        <v/>
      </c>
      <c r="D112" s="4" t="str">
        <f>IF(Inddata!D127="","",Inddata!D127)</f>
        <v/>
      </c>
      <c r="E112" s="4" t="str">
        <f>IF(Inddata!E127="","",Inddata!E127)</f>
        <v/>
      </c>
      <c r="F112" s="4" t="str">
        <f>IF(Inddata!F127="","",Inddata!F127)</f>
        <v/>
      </c>
      <c r="G112" s="4">
        <f>IF(Inddata!G127="","",Inddata!G127)</f>
        <v>0</v>
      </c>
      <c r="H112" s="4" t="str">
        <f>IF(Inddata!H127&gt;0.5,Inddata!H127,"")</f>
        <v/>
      </c>
      <c r="I112" s="4" t="str">
        <f>IF(Inddata!I127="","",Inddata!I127)</f>
        <v/>
      </c>
      <c r="J112" s="15" t="str">
        <f>IF('Resultat 2005-2012'!$R112="","",IF($M$1=2005,'Resultat 2005-2012'!J112,IF(AND($M$1=2006,Beregningsark!$AQ112="2005-2012"),'Resultat 2005-2012'!J112*SUM($Y$7:$AE$7)/7,IF(AND($M$1=2007,Beregningsark!$AQ112="2005-2012"),'Resultat 2005-2012'!J112*SUM($Z$7:$AE$7)/6,IF(AND($M$1=2008,Beregningsark!$AQ112="2005-2012"),'Resultat 2005-2012'!J112*SUM($AA$7:$AE$7)/5,IF(AND($M$1=2009,Beregningsark!$AQ112="2005-2012"),'Resultat 2005-2012'!J112*SUM($AB$7:$AE$7)/4,IF(AND($M$1=2010,Beregningsark!$AQ112="2005-2012"),'Resultat 2005-2012'!J112*SUM($AC$7:$AE$7)/3,IF(AND($M$1=2011,Beregningsark!$AQ112="2005-2012"),'Resultat 2005-2012'!J112*SUM($AD$7:$AE$7)/2,IF(AND($M$1=2012,Beregningsark!$AQ112="2005-2012"),'Resultat 2005-2012'!J112*$AE$7,IF(AND($M$1=2006,Beregningsark!$AQ112="1999-2012"),'Resultat 2005-2012'!J112*SUM($Y$16:$AE$16)/7,IF(AND($M$1=2007,Beregningsark!$AQ112="1999-2012"),'Resultat 2005-2012'!J112*SUM($Z$16:$AE$16)/6,IF(AND($M$1=2008,Beregningsark!$AQ112="1999-2012"),'Resultat 2005-2012'!J112*SUM($AA$16:$AE$16)/5,IF(AND($M$1=2009,Beregningsark!$AQ112="1999-2012"),'Resultat 2005-2012'!J112*SUM($AB$16:$AE$16)/4,IF(AND($M$1=2010,Beregningsark!$AQ112="1999-2012"),'Resultat 2005-2012'!J112*SUM($AC$16:$AE$16)/3,IF(AND($M$1=2011,Beregningsark!$AQ112="1999-2012"),'Resultat 2005-2012'!J112*SUM($AD$16:$AE$16)/2,IF(AND($M$1=2012,Beregningsark!$AQ112="1999-2012"),'Resultat 2005-2012'!J112*$AE$16,""))))))))))))))))</f>
        <v/>
      </c>
      <c r="K112" s="15" t="str">
        <f>IF('Resultat 2005-2012'!$R112="","",IF($M$1=2005,'Resultat 2005-2012'!K112,IF(AND($M$1=2006,Beregningsark!$AQ112="2005-2012"),'Resultat 2005-2012'!K112*SUM($Y$8:$AE$8)/7,IF(AND($M$1=2007,Beregningsark!$AQ112="2005-2012"),'Resultat 2005-2012'!K112*SUM($Z$8:$AE$8)/6,IF(AND($M$1=2008,Beregningsark!$AQ112="2005-2012"),'Resultat 2005-2012'!K112*SUM($AA$8:$AE$8)/5,IF(AND($M$1=2009,Beregningsark!$AQ112="2005-2012"),'Resultat 2005-2012'!K112*SUM($AB$8:$AE$8)/4,IF(AND($M$1=2010,Beregningsark!$AQ112="2005-2012"),'Resultat 2005-2012'!K112*SUM($AC$8:$AE$8)/3,IF(AND($M$1=2011,Beregningsark!$AQ112="2005-2012"),'Resultat 2005-2012'!K112*SUM($AD$8:$AE$8)/2,IF(AND($M$1=2012,Beregningsark!$AQ112="2005-2012"),'Resultat 2005-2012'!K112*$AE$8,IF(AND($M$1=2006,Beregningsark!$AQ112="1999-2012"),'Resultat 2005-2012'!K112*SUM($Y$17:$AE$17)/7,IF(AND($M$1=2007,Beregningsark!$AQ112="1999-2012"),'Resultat 2005-2012'!K112*SUM($Z$17:$AE$17)/6,IF(AND($M$1=2008,Beregningsark!$AQ112="1999-2012"),'Resultat 2005-2012'!K112*SUM($AA$17:$AE$17)/5,IF(AND($M$1=2009,Beregningsark!$AQ112="1999-2012"),'Resultat 2005-2012'!K112*SUM($AB$17:$AE$17)/4,IF(AND($M$1=2010,Beregningsark!$AQ112="1999-2012"),'Resultat 2005-2012'!K112*SUM($AC$17:$AE$17)/3,IF(AND($M$1=2011,Beregningsark!$AQ112="1999-2012"),'Resultat 2005-2012'!K112*SUM($AD$17:$AE$17)/2,IF(AND($M$1=2012,Beregningsark!$AQ112="1999-2012"),'Resultat 2005-2012'!K112*$AE$17,""))))))))))))))))</f>
        <v/>
      </c>
      <c r="L112" s="15" t="str">
        <f>IF('Resultat 2005-2012'!$R112="","",IF($M$1=2005,'Resultat 2005-2012'!L112,IF(AND($M$1=2006,Beregningsark!$AQ112="2005-2012"),'Resultat 2005-2012'!L112*SUM($Y$9:$AE$9)/7,IF(AND($M$1=2007,Beregningsark!$AQ112="2005-2012"),'Resultat 2005-2012'!L112*SUM($Z$9:$AE$9)/6,IF(AND($M$1=2008,Beregningsark!$AQ112="2005-2012"),'Resultat 2005-2012'!L112*SUM($AA$9:$AE$9)/5,IF(AND($M$1=2009,Beregningsark!$AQ112="2005-2012"),'Resultat 2005-2012'!L112*SUM($AB$9:$AE$9)/4,IF(AND($M$1=2010,Beregningsark!$AQ112="2005-2012"),'Resultat 2005-2012'!L112*SUM($AC$9:$AE$9)/3,IF(AND($M$1=2011,Beregningsark!$AQ112="2005-2012"),'Resultat 2005-2012'!L112*SUM($AD$9:$AE$9)/2,IF(AND($M$1=2012,Beregningsark!$AQ112="2005-2012"),'Resultat 2005-2012'!L112*$AE$9,IF(AND($M$1=2006,Beregningsark!$AQ112="1999-2012"),'Resultat 2005-2012'!L112*SUM($Y$18:$AE$18)/7,IF(AND($M$1=2007,Beregningsark!$AQ112="1999-2012"),'Resultat 2005-2012'!L112*SUM($Z$18:$AE$18)/6,IF(AND($M$1=2008,Beregningsark!$AQ112="1999-2012"),'Resultat 2005-2012'!L112*SUM($AA$18:$AE$18)/5,IF(AND($M$1=2009,Beregningsark!$AQ112="1999-2012"),'Resultat 2005-2012'!L112*SUM($AB$18:$AE$18)/4,IF(AND($M$1=2010,Beregningsark!$AQ112="1999-2012"),'Resultat 2005-2012'!L112*SUM($AC$18:$AE$18)/3,IF(AND($M$1=2011,Beregningsark!$AQ112="1999-2012"),'Resultat 2005-2012'!L112*SUM($AD$18:$AE$18)/2,IF(AND($M$1=2012,Beregningsark!$AQ112="1999-2012"),'Resultat 2005-2012'!L112*$AE$18,""))))))))))))))))</f>
        <v/>
      </c>
      <c r="M112" s="15" t="str">
        <f t="shared" si="5"/>
        <v/>
      </c>
      <c r="N112" s="15" t="str">
        <f>IF('Resultat 2005-2012'!$R112="","",IF($M$1=2005,'Resultat 2005-2012'!N112,IF(AND($M$1=2006,Beregningsark!$AQ112="2005-2012"),'Resultat 2005-2012'!N112*SUM($Y$10:$AE$10)/7,IF(AND($M$1=2007,Beregningsark!$AQ112="2005-2012"),'Resultat 2005-2012'!N112*SUM($Z$10:$AE$10)/6,IF(AND($M$1=2008,Beregningsark!$AQ112="2005-2012"),'Resultat 2005-2012'!N112*SUM($AA$10:$AE$10)/5,IF(AND($M$1=2009,Beregningsark!$AQ112="2005-2012"),'Resultat 2005-2012'!N112*SUM($AB$10:$AE$10)/4,IF(AND($M$1=2010,Beregningsark!$AQ112="2005-2012"),'Resultat 2005-2012'!N112*SUM($AC$10:$AE$10)/3,IF(AND($M$1=2011,Beregningsark!$AQ112="2005-2012"),'Resultat 2005-2012'!N112*SUM($AD$10:$AE$10)/2,IF(AND($M$1=2012,Beregningsark!$AQ112="2005-2012"),'Resultat 2005-2012'!N112*$AE$10,IF(AND($M$1=2006,Beregningsark!$AQ112="1999-2012"),'Resultat 2005-2012'!N112*SUM($Y$16:$AE$16)/7,IF(AND($M$1=2007,Beregningsark!$AQ112="1999-2012"),'Resultat 2005-2012'!N112*SUM($Z$16:$AE$16)/6,IF(AND($M$1=2008,Beregningsark!$AQ112="1999-2012"),'Resultat 2005-2012'!N112*SUM($AA$16:$AE$16)/5,IF(AND($M$1=2009,Beregningsark!$AQ112="1999-2012"),'Resultat 2005-2012'!N112*SUM($AB$16:$AE$16)/4,IF(AND($M$1=2010,Beregningsark!$AQ112="1999-2012"),'Resultat 2005-2012'!N112*SUM($AC$16:$AE$16)/3,IF(AND($M$1=2011,Beregningsark!$AQ112="1999-2012"),'Resultat 2005-2012'!N112*SUM($AD$16:$AE$16)/2,IF(AND($M$1=2012,Beregningsark!$AQ112="1999-2012"),'Resultat 2005-2012'!N112*$AE$16,""))))))))))))))))</f>
        <v/>
      </c>
      <c r="O112" s="15" t="str">
        <f>IF('Resultat 2005-2012'!$R112="","",IF($M$1=2005,'Resultat 2005-2012'!O112,IF(AND($M$1=2006,Beregningsark!$AQ112="2005-2012"),'Resultat 2005-2012'!O112*SUM($Y$10:$AE$10)/7,IF(AND($M$1=2007,Beregningsark!$AQ112="2005-2012"),'Resultat 2005-2012'!O112*SUM($Z$10:$AE$10)/6,IF(AND($M$1=2008,Beregningsark!$AQ112="2005-2012"),'Resultat 2005-2012'!O112*SUM($AA$10:$AE$10)/5,IF(AND($M$1=2009,Beregningsark!$AQ112="2005-2012"),'Resultat 2005-2012'!O112*SUM($AB$10:$AE$10)/4,IF(AND($M$1=2010,Beregningsark!$AQ112="2005-2012"),'Resultat 2005-2012'!O112*SUM($AC$10:$AE$10)/3,IF(AND($M$1=2011,Beregningsark!$AQ112="2005-2012"),'Resultat 2005-2012'!O112*SUM($AD$10:$AE$10)/2,IF(AND($M$1=2012,Beregningsark!$AQ112="2005-2012"),'Resultat 2005-2012'!O112*$AE$10,IF(AND($M$1=2006,Beregningsark!$AQ112="1999-2012"),'Resultat 2005-2012'!O112*SUM($Y$16:$AE$16)/7,IF(AND($M$1=2007,Beregningsark!$AQ112="1999-2012"),'Resultat 2005-2012'!O112*SUM($Z$16:$AE$16)/6,IF(AND($M$1=2008,Beregningsark!$AQ112="1999-2012"),'Resultat 2005-2012'!O112*SUM($AA$16:$AE$16)/5,IF(AND($M$1=2009,Beregningsark!$AQ112="1999-2012"),'Resultat 2005-2012'!O112*SUM($AB$16:$AE$16)/4,IF(AND($M$1=2010,Beregningsark!$AQ112="1999-2012"),'Resultat 2005-2012'!O112*SUM($AC$16:$AE$16)/3,IF(AND($M$1=2011,Beregningsark!$AQ112="1999-2012"),'Resultat 2005-2012'!O112*SUM($AD$16:$AE$16)/2,IF(AND($M$1=2012,Beregningsark!$AQ112="1999-2012"),'Resultat 2005-2012'!O112*$AE$16,""))))))))))))))))</f>
        <v/>
      </c>
      <c r="P112" s="15" t="str">
        <f>IF('Resultat 2005-2012'!$R112="","",IF($M$1=2005,'Resultat 2005-2012'!P112,IF(AND($M$1=2006,Beregningsark!$AQ112="2005-2012"),'Resultat 2005-2012'!P112*SUM($Y$11:$AE$11)/7,IF(AND($M$1=2007,Beregningsark!$AQ112="2005-2012"),'Resultat 2005-2012'!P112*SUM($Z$11:$AE$11)/6,IF(AND($M$1=2008,Beregningsark!$AQ112="2005-2012"),'Resultat 2005-2012'!P112*SUM($AA$11:$AE$11)/5,IF(AND($M$1=2009,Beregningsark!$AQ112="2005-2012"),'Resultat 2005-2012'!P112*SUM($AB$11:$AE$11)/4,IF(AND($M$1=2010,Beregningsark!$AQ112="2005-2012"),'Resultat 2005-2012'!P112*SUM($AC$11:$AE$11)/3,IF(AND($M$1=2011,Beregningsark!$AQ112="2005-2012"),'Resultat 2005-2012'!P112*SUM($AD$11:$AE$11)/2,IF(AND($M$1=2012,Beregningsark!$AQ112="2005-2012"),'Resultat 2005-2012'!P112*$AE$11,IF(AND($M$1=2006,Beregningsark!$AQ112="1999-2012"),'Resultat 2005-2012'!P112*SUM($Y$16:$AE$16)/7,IF(AND($M$1=2007,Beregningsark!$AQ112="1999-2012"),'Resultat 2005-2012'!P112*SUM($Z$16:$AE$16)/6,IF(AND($M$1=2008,Beregningsark!$AQ112="1999-2012"),'Resultat 2005-2012'!P112*SUM($AA$16:$AE$16)/5,IF(AND($M$1=2009,Beregningsark!$AQ112="1999-2012"),'Resultat 2005-2012'!P112*SUM($AB$16:$AE$16)/4,IF(AND($M$1=2010,Beregningsark!$AQ112="1999-2012"),'Resultat 2005-2012'!P112*SUM($AC$16:$AE$16)/3,IF(AND($M$1=2011,Beregningsark!$AQ112="1999-2012"),'Resultat 2005-2012'!P112*SUM($AD$16:$AE$16)/2,IF(AND($M$1=2012,Beregningsark!$AQ112="1999-2012"),'Resultat 2005-2012'!P112*$AE$16,""))))))))))))))))</f>
        <v/>
      </c>
      <c r="Q112" s="15" t="str">
        <f t="shared" si="6"/>
        <v/>
      </c>
      <c r="R112" s="17" t="str">
        <f t="shared" si="7"/>
        <v/>
      </c>
    </row>
    <row r="113" spans="1:18" x14ac:dyDescent="0.25">
      <c r="A113" s="4" t="str">
        <f>IF(Inddata!A128="","",Inddata!A128)</f>
        <v/>
      </c>
      <c r="B113" s="4" t="str">
        <f>IF(Inddata!B128="","",Inddata!B128)</f>
        <v/>
      </c>
      <c r="C113" s="4" t="str">
        <f>IF(Inddata!C128="","",Inddata!C128)</f>
        <v/>
      </c>
      <c r="D113" s="4" t="str">
        <f>IF(Inddata!D128="","",Inddata!D128)</f>
        <v/>
      </c>
      <c r="E113" s="4" t="str">
        <f>IF(Inddata!E128="","",Inddata!E128)</f>
        <v/>
      </c>
      <c r="F113" s="4" t="str">
        <f>IF(Inddata!F128="","",Inddata!F128)</f>
        <v/>
      </c>
      <c r="G113" s="4">
        <f>IF(Inddata!G128="","",Inddata!G128)</f>
        <v>0</v>
      </c>
      <c r="H113" s="4" t="str">
        <f>IF(Inddata!H128&gt;0.5,Inddata!H128,"")</f>
        <v/>
      </c>
      <c r="I113" s="4" t="str">
        <f>IF(Inddata!I128="","",Inddata!I128)</f>
        <v/>
      </c>
      <c r="J113" s="15" t="str">
        <f>IF('Resultat 2005-2012'!$R113="","",IF($M$1=2005,'Resultat 2005-2012'!J113,IF(AND($M$1=2006,Beregningsark!$AQ113="2005-2012"),'Resultat 2005-2012'!J113*SUM($Y$7:$AE$7)/7,IF(AND($M$1=2007,Beregningsark!$AQ113="2005-2012"),'Resultat 2005-2012'!J113*SUM($Z$7:$AE$7)/6,IF(AND($M$1=2008,Beregningsark!$AQ113="2005-2012"),'Resultat 2005-2012'!J113*SUM($AA$7:$AE$7)/5,IF(AND($M$1=2009,Beregningsark!$AQ113="2005-2012"),'Resultat 2005-2012'!J113*SUM($AB$7:$AE$7)/4,IF(AND($M$1=2010,Beregningsark!$AQ113="2005-2012"),'Resultat 2005-2012'!J113*SUM($AC$7:$AE$7)/3,IF(AND($M$1=2011,Beregningsark!$AQ113="2005-2012"),'Resultat 2005-2012'!J113*SUM($AD$7:$AE$7)/2,IF(AND($M$1=2012,Beregningsark!$AQ113="2005-2012"),'Resultat 2005-2012'!J113*$AE$7,IF(AND($M$1=2006,Beregningsark!$AQ113="1999-2012"),'Resultat 2005-2012'!J113*SUM($Y$16:$AE$16)/7,IF(AND($M$1=2007,Beregningsark!$AQ113="1999-2012"),'Resultat 2005-2012'!J113*SUM($Z$16:$AE$16)/6,IF(AND($M$1=2008,Beregningsark!$AQ113="1999-2012"),'Resultat 2005-2012'!J113*SUM($AA$16:$AE$16)/5,IF(AND($M$1=2009,Beregningsark!$AQ113="1999-2012"),'Resultat 2005-2012'!J113*SUM($AB$16:$AE$16)/4,IF(AND($M$1=2010,Beregningsark!$AQ113="1999-2012"),'Resultat 2005-2012'!J113*SUM($AC$16:$AE$16)/3,IF(AND($M$1=2011,Beregningsark!$AQ113="1999-2012"),'Resultat 2005-2012'!J113*SUM($AD$16:$AE$16)/2,IF(AND($M$1=2012,Beregningsark!$AQ113="1999-2012"),'Resultat 2005-2012'!J113*$AE$16,""))))))))))))))))</f>
        <v/>
      </c>
      <c r="K113" s="15" t="str">
        <f>IF('Resultat 2005-2012'!$R113="","",IF($M$1=2005,'Resultat 2005-2012'!K113,IF(AND($M$1=2006,Beregningsark!$AQ113="2005-2012"),'Resultat 2005-2012'!K113*SUM($Y$8:$AE$8)/7,IF(AND($M$1=2007,Beregningsark!$AQ113="2005-2012"),'Resultat 2005-2012'!K113*SUM($Z$8:$AE$8)/6,IF(AND($M$1=2008,Beregningsark!$AQ113="2005-2012"),'Resultat 2005-2012'!K113*SUM($AA$8:$AE$8)/5,IF(AND($M$1=2009,Beregningsark!$AQ113="2005-2012"),'Resultat 2005-2012'!K113*SUM($AB$8:$AE$8)/4,IF(AND($M$1=2010,Beregningsark!$AQ113="2005-2012"),'Resultat 2005-2012'!K113*SUM($AC$8:$AE$8)/3,IF(AND($M$1=2011,Beregningsark!$AQ113="2005-2012"),'Resultat 2005-2012'!K113*SUM($AD$8:$AE$8)/2,IF(AND($M$1=2012,Beregningsark!$AQ113="2005-2012"),'Resultat 2005-2012'!K113*$AE$8,IF(AND($M$1=2006,Beregningsark!$AQ113="1999-2012"),'Resultat 2005-2012'!K113*SUM($Y$17:$AE$17)/7,IF(AND($M$1=2007,Beregningsark!$AQ113="1999-2012"),'Resultat 2005-2012'!K113*SUM($Z$17:$AE$17)/6,IF(AND($M$1=2008,Beregningsark!$AQ113="1999-2012"),'Resultat 2005-2012'!K113*SUM($AA$17:$AE$17)/5,IF(AND($M$1=2009,Beregningsark!$AQ113="1999-2012"),'Resultat 2005-2012'!K113*SUM($AB$17:$AE$17)/4,IF(AND($M$1=2010,Beregningsark!$AQ113="1999-2012"),'Resultat 2005-2012'!K113*SUM($AC$17:$AE$17)/3,IF(AND($M$1=2011,Beregningsark!$AQ113="1999-2012"),'Resultat 2005-2012'!K113*SUM($AD$17:$AE$17)/2,IF(AND($M$1=2012,Beregningsark!$AQ113="1999-2012"),'Resultat 2005-2012'!K113*$AE$17,""))))))))))))))))</f>
        <v/>
      </c>
      <c r="L113" s="15" t="str">
        <f>IF('Resultat 2005-2012'!$R113="","",IF($M$1=2005,'Resultat 2005-2012'!L113,IF(AND($M$1=2006,Beregningsark!$AQ113="2005-2012"),'Resultat 2005-2012'!L113*SUM($Y$9:$AE$9)/7,IF(AND($M$1=2007,Beregningsark!$AQ113="2005-2012"),'Resultat 2005-2012'!L113*SUM($Z$9:$AE$9)/6,IF(AND($M$1=2008,Beregningsark!$AQ113="2005-2012"),'Resultat 2005-2012'!L113*SUM($AA$9:$AE$9)/5,IF(AND($M$1=2009,Beregningsark!$AQ113="2005-2012"),'Resultat 2005-2012'!L113*SUM($AB$9:$AE$9)/4,IF(AND($M$1=2010,Beregningsark!$AQ113="2005-2012"),'Resultat 2005-2012'!L113*SUM($AC$9:$AE$9)/3,IF(AND($M$1=2011,Beregningsark!$AQ113="2005-2012"),'Resultat 2005-2012'!L113*SUM($AD$9:$AE$9)/2,IF(AND($M$1=2012,Beregningsark!$AQ113="2005-2012"),'Resultat 2005-2012'!L113*$AE$9,IF(AND($M$1=2006,Beregningsark!$AQ113="1999-2012"),'Resultat 2005-2012'!L113*SUM($Y$18:$AE$18)/7,IF(AND($M$1=2007,Beregningsark!$AQ113="1999-2012"),'Resultat 2005-2012'!L113*SUM($Z$18:$AE$18)/6,IF(AND($M$1=2008,Beregningsark!$AQ113="1999-2012"),'Resultat 2005-2012'!L113*SUM($AA$18:$AE$18)/5,IF(AND($M$1=2009,Beregningsark!$AQ113="1999-2012"),'Resultat 2005-2012'!L113*SUM($AB$18:$AE$18)/4,IF(AND($M$1=2010,Beregningsark!$AQ113="1999-2012"),'Resultat 2005-2012'!L113*SUM($AC$18:$AE$18)/3,IF(AND($M$1=2011,Beregningsark!$AQ113="1999-2012"),'Resultat 2005-2012'!L113*SUM($AD$18:$AE$18)/2,IF(AND($M$1=2012,Beregningsark!$AQ113="1999-2012"),'Resultat 2005-2012'!L113*$AE$18,""))))))))))))))))</f>
        <v/>
      </c>
      <c r="M113" s="15" t="str">
        <f t="shared" si="5"/>
        <v/>
      </c>
      <c r="N113" s="15" t="str">
        <f>IF('Resultat 2005-2012'!$R113="","",IF($M$1=2005,'Resultat 2005-2012'!N113,IF(AND($M$1=2006,Beregningsark!$AQ113="2005-2012"),'Resultat 2005-2012'!N113*SUM($Y$10:$AE$10)/7,IF(AND($M$1=2007,Beregningsark!$AQ113="2005-2012"),'Resultat 2005-2012'!N113*SUM($Z$10:$AE$10)/6,IF(AND($M$1=2008,Beregningsark!$AQ113="2005-2012"),'Resultat 2005-2012'!N113*SUM($AA$10:$AE$10)/5,IF(AND($M$1=2009,Beregningsark!$AQ113="2005-2012"),'Resultat 2005-2012'!N113*SUM($AB$10:$AE$10)/4,IF(AND($M$1=2010,Beregningsark!$AQ113="2005-2012"),'Resultat 2005-2012'!N113*SUM($AC$10:$AE$10)/3,IF(AND($M$1=2011,Beregningsark!$AQ113="2005-2012"),'Resultat 2005-2012'!N113*SUM($AD$10:$AE$10)/2,IF(AND($M$1=2012,Beregningsark!$AQ113="2005-2012"),'Resultat 2005-2012'!N113*$AE$10,IF(AND($M$1=2006,Beregningsark!$AQ113="1999-2012"),'Resultat 2005-2012'!N113*SUM($Y$16:$AE$16)/7,IF(AND($M$1=2007,Beregningsark!$AQ113="1999-2012"),'Resultat 2005-2012'!N113*SUM($Z$16:$AE$16)/6,IF(AND($M$1=2008,Beregningsark!$AQ113="1999-2012"),'Resultat 2005-2012'!N113*SUM($AA$16:$AE$16)/5,IF(AND($M$1=2009,Beregningsark!$AQ113="1999-2012"),'Resultat 2005-2012'!N113*SUM($AB$16:$AE$16)/4,IF(AND($M$1=2010,Beregningsark!$AQ113="1999-2012"),'Resultat 2005-2012'!N113*SUM($AC$16:$AE$16)/3,IF(AND($M$1=2011,Beregningsark!$AQ113="1999-2012"),'Resultat 2005-2012'!N113*SUM($AD$16:$AE$16)/2,IF(AND($M$1=2012,Beregningsark!$AQ113="1999-2012"),'Resultat 2005-2012'!N113*$AE$16,""))))))))))))))))</f>
        <v/>
      </c>
      <c r="O113" s="15" t="str">
        <f>IF('Resultat 2005-2012'!$R113="","",IF($M$1=2005,'Resultat 2005-2012'!O113,IF(AND($M$1=2006,Beregningsark!$AQ113="2005-2012"),'Resultat 2005-2012'!O113*SUM($Y$10:$AE$10)/7,IF(AND($M$1=2007,Beregningsark!$AQ113="2005-2012"),'Resultat 2005-2012'!O113*SUM($Z$10:$AE$10)/6,IF(AND($M$1=2008,Beregningsark!$AQ113="2005-2012"),'Resultat 2005-2012'!O113*SUM($AA$10:$AE$10)/5,IF(AND($M$1=2009,Beregningsark!$AQ113="2005-2012"),'Resultat 2005-2012'!O113*SUM($AB$10:$AE$10)/4,IF(AND($M$1=2010,Beregningsark!$AQ113="2005-2012"),'Resultat 2005-2012'!O113*SUM($AC$10:$AE$10)/3,IF(AND($M$1=2011,Beregningsark!$AQ113="2005-2012"),'Resultat 2005-2012'!O113*SUM($AD$10:$AE$10)/2,IF(AND($M$1=2012,Beregningsark!$AQ113="2005-2012"),'Resultat 2005-2012'!O113*$AE$10,IF(AND($M$1=2006,Beregningsark!$AQ113="1999-2012"),'Resultat 2005-2012'!O113*SUM($Y$16:$AE$16)/7,IF(AND($M$1=2007,Beregningsark!$AQ113="1999-2012"),'Resultat 2005-2012'!O113*SUM($Z$16:$AE$16)/6,IF(AND($M$1=2008,Beregningsark!$AQ113="1999-2012"),'Resultat 2005-2012'!O113*SUM($AA$16:$AE$16)/5,IF(AND($M$1=2009,Beregningsark!$AQ113="1999-2012"),'Resultat 2005-2012'!O113*SUM($AB$16:$AE$16)/4,IF(AND($M$1=2010,Beregningsark!$AQ113="1999-2012"),'Resultat 2005-2012'!O113*SUM($AC$16:$AE$16)/3,IF(AND($M$1=2011,Beregningsark!$AQ113="1999-2012"),'Resultat 2005-2012'!O113*SUM($AD$16:$AE$16)/2,IF(AND($M$1=2012,Beregningsark!$AQ113="1999-2012"),'Resultat 2005-2012'!O113*$AE$16,""))))))))))))))))</f>
        <v/>
      </c>
      <c r="P113" s="15" t="str">
        <f>IF('Resultat 2005-2012'!$R113="","",IF($M$1=2005,'Resultat 2005-2012'!P113,IF(AND($M$1=2006,Beregningsark!$AQ113="2005-2012"),'Resultat 2005-2012'!P113*SUM($Y$11:$AE$11)/7,IF(AND($M$1=2007,Beregningsark!$AQ113="2005-2012"),'Resultat 2005-2012'!P113*SUM($Z$11:$AE$11)/6,IF(AND($M$1=2008,Beregningsark!$AQ113="2005-2012"),'Resultat 2005-2012'!P113*SUM($AA$11:$AE$11)/5,IF(AND($M$1=2009,Beregningsark!$AQ113="2005-2012"),'Resultat 2005-2012'!P113*SUM($AB$11:$AE$11)/4,IF(AND($M$1=2010,Beregningsark!$AQ113="2005-2012"),'Resultat 2005-2012'!P113*SUM($AC$11:$AE$11)/3,IF(AND($M$1=2011,Beregningsark!$AQ113="2005-2012"),'Resultat 2005-2012'!P113*SUM($AD$11:$AE$11)/2,IF(AND($M$1=2012,Beregningsark!$AQ113="2005-2012"),'Resultat 2005-2012'!P113*$AE$11,IF(AND($M$1=2006,Beregningsark!$AQ113="1999-2012"),'Resultat 2005-2012'!P113*SUM($Y$16:$AE$16)/7,IF(AND($M$1=2007,Beregningsark!$AQ113="1999-2012"),'Resultat 2005-2012'!P113*SUM($Z$16:$AE$16)/6,IF(AND($M$1=2008,Beregningsark!$AQ113="1999-2012"),'Resultat 2005-2012'!P113*SUM($AA$16:$AE$16)/5,IF(AND($M$1=2009,Beregningsark!$AQ113="1999-2012"),'Resultat 2005-2012'!P113*SUM($AB$16:$AE$16)/4,IF(AND($M$1=2010,Beregningsark!$AQ113="1999-2012"),'Resultat 2005-2012'!P113*SUM($AC$16:$AE$16)/3,IF(AND($M$1=2011,Beregningsark!$AQ113="1999-2012"),'Resultat 2005-2012'!P113*SUM($AD$16:$AE$16)/2,IF(AND($M$1=2012,Beregningsark!$AQ113="1999-2012"),'Resultat 2005-2012'!P113*$AE$16,""))))))))))))))))</f>
        <v/>
      </c>
      <c r="Q113" s="15" t="str">
        <f t="shared" si="6"/>
        <v/>
      </c>
      <c r="R113" s="17" t="str">
        <f t="shared" si="7"/>
        <v/>
      </c>
    </row>
    <row r="114" spans="1:18" x14ac:dyDescent="0.25">
      <c r="A114" s="4" t="str">
        <f>IF(Inddata!A129="","",Inddata!A129)</f>
        <v/>
      </c>
      <c r="B114" s="4" t="str">
        <f>IF(Inddata!B129="","",Inddata!B129)</f>
        <v/>
      </c>
      <c r="C114" s="4" t="str">
        <f>IF(Inddata!C129="","",Inddata!C129)</f>
        <v/>
      </c>
      <c r="D114" s="4" t="str">
        <f>IF(Inddata!D129="","",Inddata!D129)</f>
        <v/>
      </c>
      <c r="E114" s="4" t="str">
        <f>IF(Inddata!E129="","",Inddata!E129)</f>
        <v/>
      </c>
      <c r="F114" s="4" t="str">
        <f>IF(Inddata!F129="","",Inddata!F129)</f>
        <v/>
      </c>
      <c r="G114" s="4">
        <f>IF(Inddata!G129="","",Inddata!G129)</f>
        <v>0</v>
      </c>
      <c r="H114" s="4" t="str">
        <f>IF(Inddata!H129&gt;0.5,Inddata!H129,"")</f>
        <v/>
      </c>
      <c r="I114" s="4" t="str">
        <f>IF(Inddata!I129="","",Inddata!I129)</f>
        <v/>
      </c>
      <c r="J114" s="15" t="str">
        <f>IF('Resultat 2005-2012'!$R114="","",IF($M$1=2005,'Resultat 2005-2012'!J114,IF(AND($M$1=2006,Beregningsark!$AQ114="2005-2012"),'Resultat 2005-2012'!J114*SUM($Y$7:$AE$7)/7,IF(AND($M$1=2007,Beregningsark!$AQ114="2005-2012"),'Resultat 2005-2012'!J114*SUM($Z$7:$AE$7)/6,IF(AND($M$1=2008,Beregningsark!$AQ114="2005-2012"),'Resultat 2005-2012'!J114*SUM($AA$7:$AE$7)/5,IF(AND($M$1=2009,Beregningsark!$AQ114="2005-2012"),'Resultat 2005-2012'!J114*SUM($AB$7:$AE$7)/4,IF(AND($M$1=2010,Beregningsark!$AQ114="2005-2012"),'Resultat 2005-2012'!J114*SUM($AC$7:$AE$7)/3,IF(AND($M$1=2011,Beregningsark!$AQ114="2005-2012"),'Resultat 2005-2012'!J114*SUM($AD$7:$AE$7)/2,IF(AND($M$1=2012,Beregningsark!$AQ114="2005-2012"),'Resultat 2005-2012'!J114*$AE$7,IF(AND($M$1=2006,Beregningsark!$AQ114="1999-2012"),'Resultat 2005-2012'!J114*SUM($Y$16:$AE$16)/7,IF(AND($M$1=2007,Beregningsark!$AQ114="1999-2012"),'Resultat 2005-2012'!J114*SUM($Z$16:$AE$16)/6,IF(AND($M$1=2008,Beregningsark!$AQ114="1999-2012"),'Resultat 2005-2012'!J114*SUM($AA$16:$AE$16)/5,IF(AND($M$1=2009,Beregningsark!$AQ114="1999-2012"),'Resultat 2005-2012'!J114*SUM($AB$16:$AE$16)/4,IF(AND($M$1=2010,Beregningsark!$AQ114="1999-2012"),'Resultat 2005-2012'!J114*SUM($AC$16:$AE$16)/3,IF(AND($M$1=2011,Beregningsark!$AQ114="1999-2012"),'Resultat 2005-2012'!J114*SUM($AD$16:$AE$16)/2,IF(AND($M$1=2012,Beregningsark!$AQ114="1999-2012"),'Resultat 2005-2012'!J114*$AE$16,""))))))))))))))))</f>
        <v/>
      </c>
      <c r="K114" s="15" t="str">
        <f>IF('Resultat 2005-2012'!$R114="","",IF($M$1=2005,'Resultat 2005-2012'!K114,IF(AND($M$1=2006,Beregningsark!$AQ114="2005-2012"),'Resultat 2005-2012'!K114*SUM($Y$8:$AE$8)/7,IF(AND($M$1=2007,Beregningsark!$AQ114="2005-2012"),'Resultat 2005-2012'!K114*SUM($Z$8:$AE$8)/6,IF(AND($M$1=2008,Beregningsark!$AQ114="2005-2012"),'Resultat 2005-2012'!K114*SUM($AA$8:$AE$8)/5,IF(AND($M$1=2009,Beregningsark!$AQ114="2005-2012"),'Resultat 2005-2012'!K114*SUM($AB$8:$AE$8)/4,IF(AND($M$1=2010,Beregningsark!$AQ114="2005-2012"),'Resultat 2005-2012'!K114*SUM($AC$8:$AE$8)/3,IF(AND($M$1=2011,Beregningsark!$AQ114="2005-2012"),'Resultat 2005-2012'!K114*SUM($AD$8:$AE$8)/2,IF(AND($M$1=2012,Beregningsark!$AQ114="2005-2012"),'Resultat 2005-2012'!K114*$AE$8,IF(AND($M$1=2006,Beregningsark!$AQ114="1999-2012"),'Resultat 2005-2012'!K114*SUM($Y$17:$AE$17)/7,IF(AND($M$1=2007,Beregningsark!$AQ114="1999-2012"),'Resultat 2005-2012'!K114*SUM($Z$17:$AE$17)/6,IF(AND($M$1=2008,Beregningsark!$AQ114="1999-2012"),'Resultat 2005-2012'!K114*SUM($AA$17:$AE$17)/5,IF(AND($M$1=2009,Beregningsark!$AQ114="1999-2012"),'Resultat 2005-2012'!K114*SUM($AB$17:$AE$17)/4,IF(AND($M$1=2010,Beregningsark!$AQ114="1999-2012"),'Resultat 2005-2012'!K114*SUM($AC$17:$AE$17)/3,IF(AND($M$1=2011,Beregningsark!$AQ114="1999-2012"),'Resultat 2005-2012'!K114*SUM($AD$17:$AE$17)/2,IF(AND($M$1=2012,Beregningsark!$AQ114="1999-2012"),'Resultat 2005-2012'!K114*$AE$17,""))))))))))))))))</f>
        <v/>
      </c>
      <c r="L114" s="15" t="str">
        <f>IF('Resultat 2005-2012'!$R114="","",IF($M$1=2005,'Resultat 2005-2012'!L114,IF(AND($M$1=2006,Beregningsark!$AQ114="2005-2012"),'Resultat 2005-2012'!L114*SUM($Y$9:$AE$9)/7,IF(AND($M$1=2007,Beregningsark!$AQ114="2005-2012"),'Resultat 2005-2012'!L114*SUM($Z$9:$AE$9)/6,IF(AND($M$1=2008,Beregningsark!$AQ114="2005-2012"),'Resultat 2005-2012'!L114*SUM($AA$9:$AE$9)/5,IF(AND($M$1=2009,Beregningsark!$AQ114="2005-2012"),'Resultat 2005-2012'!L114*SUM($AB$9:$AE$9)/4,IF(AND($M$1=2010,Beregningsark!$AQ114="2005-2012"),'Resultat 2005-2012'!L114*SUM($AC$9:$AE$9)/3,IF(AND($M$1=2011,Beregningsark!$AQ114="2005-2012"),'Resultat 2005-2012'!L114*SUM($AD$9:$AE$9)/2,IF(AND($M$1=2012,Beregningsark!$AQ114="2005-2012"),'Resultat 2005-2012'!L114*$AE$9,IF(AND($M$1=2006,Beregningsark!$AQ114="1999-2012"),'Resultat 2005-2012'!L114*SUM($Y$18:$AE$18)/7,IF(AND($M$1=2007,Beregningsark!$AQ114="1999-2012"),'Resultat 2005-2012'!L114*SUM($Z$18:$AE$18)/6,IF(AND($M$1=2008,Beregningsark!$AQ114="1999-2012"),'Resultat 2005-2012'!L114*SUM($AA$18:$AE$18)/5,IF(AND($M$1=2009,Beregningsark!$AQ114="1999-2012"),'Resultat 2005-2012'!L114*SUM($AB$18:$AE$18)/4,IF(AND($M$1=2010,Beregningsark!$AQ114="1999-2012"),'Resultat 2005-2012'!L114*SUM($AC$18:$AE$18)/3,IF(AND($M$1=2011,Beregningsark!$AQ114="1999-2012"),'Resultat 2005-2012'!L114*SUM($AD$18:$AE$18)/2,IF(AND($M$1=2012,Beregningsark!$AQ114="1999-2012"),'Resultat 2005-2012'!L114*$AE$18,""))))))))))))))))</f>
        <v/>
      </c>
      <c r="M114" s="15" t="str">
        <f t="shared" si="5"/>
        <v/>
      </c>
      <c r="N114" s="15" t="str">
        <f>IF('Resultat 2005-2012'!$R114="","",IF($M$1=2005,'Resultat 2005-2012'!N114,IF(AND($M$1=2006,Beregningsark!$AQ114="2005-2012"),'Resultat 2005-2012'!N114*SUM($Y$10:$AE$10)/7,IF(AND($M$1=2007,Beregningsark!$AQ114="2005-2012"),'Resultat 2005-2012'!N114*SUM($Z$10:$AE$10)/6,IF(AND($M$1=2008,Beregningsark!$AQ114="2005-2012"),'Resultat 2005-2012'!N114*SUM($AA$10:$AE$10)/5,IF(AND($M$1=2009,Beregningsark!$AQ114="2005-2012"),'Resultat 2005-2012'!N114*SUM($AB$10:$AE$10)/4,IF(AND($M$1=2010,Beregningsark!$AQ114="2005-2012"),'Resultat 2005-2012'!N114*SUM($AC$10:$AE$10)/3,IF(AND($M$1=2011,Beregningsark!$AQ114="2005-2012"),'Resultat 2005-2012'!N114*SUM($AD$10:$AE$10)/2,IF(AND($M$1=2012,Beregningsark!$AQ114="2005-2012"),'Resultat 2005-2012'!N114*$AE$10,IF(AND($M$1=2006,Beregningsark!$AQ114="1999-2012"),'Resultat 2005-2012'!N114*SUM($Y$16:$AE$16)/7,IF(AND($M$1=2007,Beregningsark!$AQ114="1999-2012"),'Resultat 2005-2012'!N114*SUM($Z$16:$AE$16)/6,IF(AND($M$1=2008,Beregningsark!$AQ114="1999-2012"),'Resultat 2005-2012'!N114*SUM($AA$16:$AE$16)/5,IF(AND($M$1=2009,Beregningsark!$AQ114="1999-2012"),'Resultat 2005-2012'!N114*SUM($AB$16:$AE$16)/4,IF(AND($M$1=2010,Beregningsark!$AQ114="1999-2012"),'Resultat 2005-2012'!N114*SUM($AC$16:$AE$16)/3,IF(AND($M$1=2011,Beregningsark!$AQ114="1999-2012"),'Resultat 2005-2012'!N114*SUM($AD$16:$AE$16)/2,IF(AND($M$1=2012,Beregningsark!$AQ114="1999-2012"),'Resultat 2005-2012'!N114*$AE$16,""))))))))))))))))</f>
        <v/>
      </c>
      <c r="O114" s="15" t="str">
        <f>IF('Resultat 2005-2012'!$R114="","",IF($M$1=2005,'Resultat 2005-2012'!O114,IF(AND($M$1=2006,Beregningsark!$AQ114="2005-2012"),'Resultat 2005-2012'!O114*SUM($Y$10:$AE$10)/7,IF(AND($M$1=2007,Beregningsark!$AQ114="2005-2012"),'Resultat 2005-2012'!O114*SUM($Z$10:$AE$10)/6,IF(AND($M$1=2008,Beregningsark!$AQ114="2005-2012"),'Resultat 2005-2012'!O114*SUM($AA$10:$AE$10)/5,IF(AND($M$1=2009,Beregningsark!$AQ114="2005-2012"),'Resultat 2005-2012'!O114*SUM($AB$10:$AE$10)/4,IF(AND($M$1=2010,Beregningsark!$AQ114="2005-2012"),'Resultat 2005-2012'!O114*SUM($AC$10:$AE$10)/3,IF(AND($M$1=2011,Beregningsark!$AQ114="2005-2012"),'Resultat 2005-2012'!O114*SUM($AD$10:$AE$10)/2,IF(AND($M$1=2012,Beregningsark!$AQ114="2005-2012"),'Resultat 2005-2012'!O114*$AE$10,IF(AND($M$1=2006,Beregningsark!$AQ114="1999-2012"),'Resultat 2005-2012'!O114*SUM($Y$16:$AE$16)/7,IF(AND($M$1=2007,Beregningsark!$AQ114="1999-2012"),'Resultat 2005-2012'!O114*SUM($Z$16:$AE$16)/6,IF(AND($M$1=2008,Beregningsark!$AQ114="1999-2012"),'Resultat 2005-2012'!O114*SUM($AA$16:$AE$16)/5,IF(AND($M$1=2009,Beregningsark!$AQ114="1999-2012"),'Resultat 2005-2012'!O114*SUM($AB$16:$AE$16)/4,IF(AND($M$1=2010,Beregningsark!$AQ114="1999-2012"),'Resultat 2005-2012'!O114*SUM($AC$16:$AE$16)/3,IF(AND($M$1=2011,Beregningsark!$AQ114="1999-2012"),'Resultat 2005-2012'!O114*SUM($AD$16:$AE$16)/2,IF(AND($M$1=2012,Beregningsark!$AQ114="1999-2012"),'Resultat 2005-2012'!O114*$AE$16,""))))))))))))))))</f>
        <v/>
      </c>
      <c r="P114" s="15" t="str">
        <f>IF('Resultat 2005-2012'!$R114="","",IF($M$1=2005,'Resultat 2005-2012'!P114,IF(AND($M$1=2006,Beregningsark!$AQ114="2005-2012"),'Resultat 2005-2012'!P114*SUM($Y$11:$AE$11)/7,IF(AND($M$1=2007,Beregningsark!$AQ114="2005-2012"),'Resultat 2005-2012'!P114*SUM($Z$11:$AE$11)/6,IF(AND($M$1=2008,Beregningsark!$AQ114="2005-2012"),'Resultat 2005-2012'!P114*SUM($AA$11:$AE$11)/5,IF(AND($M$1=2009,Beregningsark!$AQ114="2005-2012"),'Resultat 2005-2012'!P114*SUM($AB$11:$AE$11)/4,IF(AND($M$1=2010,Beregningsark!$AQ114="2005-2012"),'Resultat 2005-2012'!P114*SUM($AC$11:$AE$11)/3,IF(AND($M$1=2011,Beregningsark!$AQ114="2005-2012"),'Resultat 2005-2012'!P114*SUM($AD$11:$AE$11)/2,IF(AND($M$1=2012,Beregningsark!$AQ114="2005-2012"),'Resultat 2005-2012'!P114*$AE$11,IF(AND($M$1=2006,Beregningsark!$AQ114="1999-2012"),'Resultat 2005-2012'!P114*SUM($Y$16:$AE$16)/7,IF(AND($M$1=2007,Beregningsark!$AQ114="1999-2012"),'Resultat 2005-2012'!P114*SUM($Z$16:$AE$16)/6,IF(AND($M$1=2008,Beregningsark!$AQ114="1999-2012"),'Resultat 2005-2012'!P114*SUM($AA$16:$AE$16)/5,IF(AND($M$1=2009,Beregningsark!$AQ114="1999-2012"),'Resultat 2005-2012'!P114*SUM($AB$16:$AE$16)/4,IF(AND($M$1=2010,Beregningsark!$AQ114="1999-2012"),'Resultat 2005-2012'!P114*SUM($AC$16:$AE$16)/3,IF(AND($M$1=2011,Beregningsark!$AQ114="1999-2012"),'Resultat 2005-2012'!P114*SUM($AD$16:$AE$16)/2,IF(AND($M$1=2012,Beregningsark!$AQ114="1999-2012"),'Resultat 2005-2012'!P114*$AE$16,""))))))))))))))))</f>
        <v/>
      </c>
      <c r="Q114" s="15" t="str">
        <f t="shared" si="6"/>
        <v/>
      </c>
      <c r="R114" s="17" t="str">
        <f t="shared" si="7"/>
        <v/>
      </c>
    </row>
    <row r="115" spans="1:18" x14ac:dyDescent="0.25">
      <c r="A115" s="4" t="str">
        <f>IF(Inddata!A130="","",Inddata!A130)</f>
        <v/>
      </c>
      <c r="B115" s="4" t="str">
        <f>IF(Inddata!B130="","",Inddata!B130)</f>
        <v/>
      </c>
      <c r="C115" s="4" t="str">
        <f>IF(Inddata!C130="","",Inddata!C130)</f>
        <v/>
      </c>
      <c r="D115" s="4" t="str">
        <f>IF(Inddata!D130="","",Inddata!D130)</f>
        <v/>
      </c>
      <c r="E115" s="4" t="str">
        <f>IF(Inddata!E130="","",Inddata!E130)</f>
        <v/>
      </c>
      <c r="F115" s="4" t="str">
        <f>IF(Inddata!F130="","",Inddata!F130)</f>
        <v/>
      </c>
      <c r="G115" s="4">
        <f>IF(Inddata!G130="","",Inddata!G130)</f>
        <v>0</v>
      </c>
      <c r="H115" s="4" t="str">
        <f>IF(Inddata!H130&gt;0.5,Inddata!H130,"")</f>
        <v/>
      </c>
      <c r="I115" s="4" t="str">
        <f>IF(Inddata!I130="","",Inddata!I130)</f>
        <v/>
      </c>
      <c r="J115" s="15" t="str">
        <f>IF('Resultat 2005-2012'!$R115="","",IF($M$1=2005,'Resultat 2005-2012'!J115,IF(AND($M$1=2006,Beregningsark!$AQ115="2005-2012"),'Resultat 2005-2012'!J115*SUM($Y$7:$AE$7)/7,IF(AND($M$1=2007,Beregningsark!$AQ115="2005-2012"),'Resultat 2005-2012'!J115*SUM($Z$7:$AE$7)/6,IF(AND($M$1=2008,Beregningsark!$AQ115="2005-2012"),'Resultat 2005-2012'!J115*SUM($AA$7:$AE$7)/5,IF(AND($M$1=2009,Beregningsark!$AQ115="2005-2012"),'Resultat 2005-2012'!J115*SUM($AB$7:$AE$7)/4,IF(AND($M$1=2010,Beregningsark!$AQ115="2005-2012"),'Resultat 2005-2012'!J115*SUM($AC$7:$AE$7)/3,IF(AND($M$1=2011,Beregningsark!$AQ115="2005-2012"),'Resultat 2005-2012'!J115*SUM($AD$7:$AE$7)/2,IF(AND($M$1=2012,Beregningsark!$AQ115="2005-2012"),'Resultat 2005-2012'!J115*$AE$7,IF(AND($M$1=2006,Beregningsark!$AQ115="1999-2012"),'Resultat 2005-2012'!J115*SUM($Y$16:$AE$16)/7,IF(AND($M$1=2007,Beregningsark!$AQ115="1999-2012"),'Resultat 2005-2012'!J115*SUM($Z$16:$AE$16)/6,IF(AND($M$1=2008,Beregningsark!$AQ115="1999-2012"),'Resultat 2005-2012'!J115*SUM($AA$16:$AE$16)/5,IF(AND($M$1=2009,Beregningsark!$AQ115="1999-2012"),'Resultat 2005-2012'!J115*SUM($AB$16:$AE$16)/4,IF(AND($M$1=2010,Beregningsark!$AQ115="1999-2012"),'Resultat 2005-2012'!J115*SUM($AC$16:$AE$16)/3,IF(AND($M$1=2011,Beregningsark!$AQ115="1999-2012"),'Resultat 2005-2012'!J115*SUM($AD$16:$AE$16)/2,IF(AND($M$1=2012,Beregningsark!$AQ115="1999-2012"),'Resultat 2005-2012'!J115*$AE$16,""))))))))))))))))</f>
        <v/>
      </c>
      <c r="K115" s="15" t="str">
        <f>IF('Resultat 2005-2012'!$R115="","",IF($M$1=2005,'Resultat 2005-2012'!K115,IF(AND($M$1=2006,Beregningsark!$AQ115="2005-2012"),'Resultat 2005-2012'!K115*SUM($Y$8:$AE$8)/7,IF(AND($M$1=2007,Beregningsark!$AQ115="2005-2012"),'Resultat 2005-2012'!K115*SUM($Z$8:$AE$8)/6,IF(AND($M$1=2008,Beregningsark!$AQ115="2005-2012"),'Resultat 2005-2012'!K115*SUM($AA$8:$AE$8)/5,IF(AND($M$1=2009,Beregningsark!$AQ115="2005-2012"),'Resultat 2005-2012'!K115*SUM($AB$8:$AE$8)/4,IF(AND($M$1=2010,Beregningsark!$AQ115="2005-2012"),'Resultat 2005-2012'!K115*SUM($AC$8:$AE$8)/3,IF(AND($M$1=2011,Beregningsark!$AQ115="2005-2012"),'Resultat 2005-2012'!K115*SUM($AD$8:$AE$8)/2,IF(AND($M$1=2012,Beregningsark!$AQ115="2005-2012"),'Resultat 2005-2012'!K115*$AE$8,IF(AND($M$1=2006,Beregningsark!$AQ115="1999-2012"),'Resultat 2005-2012'!K115*SUM($Y$17:$AE$17)/7,IF(AND($M$1=2007,Beregningsark!$AQ115="1999-2012"),'Resultat 2005-2012'!K115*SUM($Z$17:$AE$17)/6,IF(AND($M$1=2008,Beregningsark!$AQ115="1999-2012"),'Resultat 2005-2012'!K115*SUM($AA$17:$AE$17)/5,IF(AND($M$1=2009,Beregningsark!$AQ115="1999-2012"),'Resultat 2005-2012'!K115*SUM($AB$17:$AE$17)/4,IF(AND($M$1=2010,Beregningsark!$AQ115="1999-2012"),'Resultat 2005-2012'!K115*SUM($AC$17:$AE$17)/3,IF(AND($M$1=2011,Beregningsark!$AQ115="1999-2012"),'Resultat 2005-2012'!K115*SUM($AD$17:$AE$17)/2,IF(AND($M$1=2012,Beregningsark!$AQ115="1999-2012"),'Resultat 2005-2012'!K115*$AE$17,""))))))))))))))))</f>
        <v/>
      </c>
      <c r="L115" s="15" t="str">
        <f>IF('Resultat 2005-2012'!$R115="","",IF($M$1=2005,'Resultat 2005-2012'!L115,IF(AND($M$1=2006,Beregningsark!$AQ115="2005-2012"),'Resultat 2005-2012'!L115*SUM($Y$9:$AE$9)/7,IF(AND($M$1=2007,Beregningsark!$AQ115="2005-2012"),'Resultat 2005-2012'!L115*SUM($Z$9:$AE$9)/6,IF(AND($M$1=2008,Beregningsark!$AQ115="2005-2012"),'Resultat 2005-2012'!L115*SUM($AA$9:$AE$9)/5,IF(AND($M$1=2009,Beregningsark!$AQ115="2005-2012"),'Resultat 2005-2012'!L115*SUM($AB$9:$AE$9)/4,IF(AND($M$1=2010,Beregningsark!$AQ115="2005-2012"),'Resultat 2005-2012'!L115*SUM($AC$9:$AE$9)/3,IF(AND($M$1=2011,Beregningsark!$AQ115="2005-2012"),'Resultat 2005-2012'!L115*SUM($AD$9:$AE$9)/2,IF(AND($M$1=2012,Beregningsark!$AQ115="2005-2012"),'Resultat 2005-2012'!L115*$AE$9,IF(AND($M$1=2006,Beregningsark!$AQ115="1999-2012"),'Resultat 2005-2012'!L115*SUM($Y$18:$AE$18)/7,IF(AND($M$1=2007,Beregningsark!$AQ115="1999-2012"),'Resultat 2005-2012'!L115*SUM($Z$18:$AE$18)/6,IF(AND($M$1=2008,Beregningsark!$AQ115="1999-2012"),'Resultat 2005-2012'!L115*SUM($AA$18:$AE$18)/5,IF(AND($M$1=2009,Beregningsark!$AQ115="1999-2012"),'Resultat 2005-2012'!L115*SUM($AB$18:$AE$18)/4,IF(AND($M$1=2010,Beregningsark!$AQ115="1999-2012"),'Resultat 2005-2012'!L115*SUM($AC$18:$AE$18)/3,IF(AND($M$1=2011,Beregningsark!$AQ115="1999-2012"),'Resultat 2005-2012'!L115*SUM($AD$18:$AE$18)/2,IF(AND($M$1=2012,Beregningsark!$AQ115="1999-2012"),'Resultat 2005-2012'!L115*$AE$18,""))))))))))))))))</f>
        <v/>
      </c>
      <c r="M115" s="15" t="str">
        <f t="shared" si="5"/>
        <v/>
      </c>
      <c r="N115" s="15" t="str">
        <f>IF('Resultat 2005-2012'!$R115="","",IF($M$1=2005,'Resultat 2005-2012'!N115,IF(AND($M$1=2006,Beregningsark!$AQ115="2005-2012"),'Resultat 2005-2012'!N115*SUM($Y$10:$AE$10)/7,IF(AND($M$1=2007,Beregningsark!$AQ115="2005-2012"),'Resultat 2005-2012'!N115*SUM($Z$10:$AE$10)/6,IF(AND($M$1=2008,Beregningsark!$AQ115="2005-2012"),'Resultat 2005-2012'!N115*SUM($AA$10:$AE$10)/5,IF(AND($M$1=2009,Beregningsark!$AQ115="2005-2012"),'Resultat 2005-2012'!N115*SUM($AB$10:$AE$10)/4,IF(AND($M$1=2010,Beregningsark!$AQ115="2005-2012"),'Resultat 2005-2012'!N115*SUM($AC$10:$AE$10)/3,IF(AND($M$1=2011,Beregningsark!$AQ115="2005-2012"),'Resultat 2005-2012'!N115*SUM($AD$10:$AE$10)/2,IF(AND($M$1=2012,Beregningsark!$AQ115="2005-2012"),'Resultat 2005-2012'!N115*$AE$10,IF(AND($M$1=2006,Beregningsark!$AQ115="1999-2012"),'Resultat 2005-2012'!N115*SUM($Y$16:$AE$16)/7,IF(AND($M$1=2007,Beregningsark!$AQ115="1999-2012"),'Resultat 2005-2012'!N115*SUM($Z$16:$AE$16)/6,IF(AND($M$1=2008,Beregningsark!$AQ115="1999-2012"),'Resultat 2005-2012'!N115*SUM($AA$16:$AE$16)/5,IF(AND($M$1=2009,Beregningsark!$AQ115="1999-2012"),'Resultat 2005-2012'!N115*SUM($AB$16:$AE$16)/4,IF(AND($M$1=2010,Beregningsark!$AQ115="1999-2012"),'Resultat 2005-2012'!N115*SUM($AC$16:$AE$16)/3,IF(AND($M$1=2011,Beregningsark!$AQ115="1999-2012"),'Resultat 2005-2012'!N115*SUM($AD$16:$AE$16)/2,IF(AND($M$1=2012,Beregningsark!$AQ115="1999-2012"),'Resultat 2005-2012'!N115*$AE$16,""))))))))))))))))</f>
        <v/>
      </c>
      <c r="O115" s="15" t="str">
        <f>IF('Resultat 2005-2012'!$R115="","",IF($M$1=2005,'Resultat 2005-2012'!O115,IF(AND($M$1=2006,Beregningsark!$AQ115="2005-2012"),'Resultat 2005-2012'!O115*SUM($Y$10:$AE$10)/7,IF(AND($M$1=2007,Beregningsark!$AQ115="2005-2012"),'Resultat 2005-2012'!O115*SUM($Z$10:$AE$10)/6,IF(AND($M$1=2008,Beregningsark!$AQ115="2005-2012"),'Resultat 2005-2012'!O115*SUM($AA$10:$AE$10)/5,IF(AND($M$1=2009,Beregningsark!$AQ115="2005-2012"),'Resultat 2005-2012'!O115*SUM($AB$10:$AE$10)/4,IF(AND($M$1=2010,Beregningsark!$AQ115="2005-2012"),'Resultat 2005-2012'!O115*SUM($AC$10:$AE$10)/3,IF(AND($M$1=2011,Beregningsark!$AQ115="2005-2012"),'Resultat 2005-2012'!O115*SUM($AD$10:$AE$10)/2,IF(AND($M$1=2012,Beregningsark!$AQ115="2005-2012"),'Resultat 2005-2012'!O115*$AE$10,IF(AND($M$1=2006,Beregningsark!$AQ115="1999-2012"),'Resultat 2005-2012'!O115*SUM($Y$16:$AE$16)/7,IF(AND($M$1=2007,Beregningsark!$AQ115="1999-2012"),'Resultat 2005-2012'!O115*SUM($Z$16:$AE$16)/6,IF(AND($M$1=2008,Beregningsark!$AQ115="1999-2012"),'Resultat 2005-2012'!O115*SUM($AA$16:$AE$16)/5,IF(AND($M$1=2009,Beregningsark!$AQ115="1999-2012"),'Resultat 2005-2012'!O115*SUM($AB$16:$AE$16)/4,IF(AND($M$1=2010,Beregningsark!$AQ115="1999-2012"),'Resultat 2005-2012'!O115*SUM($AC$16:$AE$16)/3,IF(AND($M$1=2011,Beregningsark!$AQ115="1999-2012"),'Resultat 2005-2012'!O115*SUM($AD$16:$AE$16)/2,IF(AND($M$1=2012,Beregningsark!$AQ115="1999-2012"),'Resultat 2005-2012'!O115*$AE$16,""))))))))))))))))</f>
        <v/>
      </c>
      <c r="P115" s="15" t="str">
        <f>IF('Resultat 2005-2012'!$R115="","",IF($M$1=2005,'Resultat 2005-2012'!P115,IF(AND($M$1=2006,Beregningsark!$AQ115="2005-2012"),'Resultat 2005-2012'!P115*SUM($Y$11:$AE$11)/7,IF(AND($M$1=2007,Beregningsark!$AQ115="2005-2012"),'Resultat 2005-2012'!P115*SUM($Z$11:$AE$11)/6,IF(AND($M$1=2008,Beregningsark!$AQ115="2005-2012"),'Resultat 2005-2012'!P115*SUM($AA$11:$AE$11)/5,IF(AND($M$1=2009,Beregningsark!$AQ115="2005-2012"),'Resultat 2005-2012'!P115*SUM($AB$11:$AE$11)/4,IF(AND($M$1=2010,Beregningsark!$AQ115="2005-2012"),'Resultat 2005-2012'!P115*SUM($AC$11:$AE$11)/3,IF(AND($M$1=2011,Beregningsark!$AQ115="2005-2012"),'Resultat 2005-2012'!P115*SUM($AD$11:$AE$11)/2,IF(AND($M$1=2012,Beregningsark!$AQ115="2005-2012"),'Resultat 2005-2012'!P115*$AE$11,IF(AND($M$1=2006,Beregningsark!$AQ115="1999-2012"),'Resultat 2005-2012'!P115*SUM($Y$16:$AE$16)/7,IF(AND($M$1=2007,Beregningsark!$AQ115="1999-2012"),'Resultat 2005-2012'!P115*SUM($Z$16:$AE$16)/6,IF(AND($M$1=2008,Beregningsark!$AQ115="1999-2012"),'Resultat 2005-2012'!P115*SUM($AA$16:$AE$16)/5,IF(AND($M$1=2009,Beregningsark!$AQ115="1999-2012"),'Resultat 2005-2012'!P115*SUM($AB$16:$AE$16)/4,IF(AND($M$1=2010,Beregningsark!$AQ115="1999-2012"),'Resultat 2005-2012'!P115*SUM($AC$16:$AE$16)/3,IF(AND($M$1=2011,Beregningsark!$AQ115="1999-2012"),'Resultat 2005-2012'!P115*SUM($AD$16:$AE$16)/2,IF(AND($M$1=2012,Beregningsark!$AQ115="1999-2012"),'Resultat 2005-2012'!P115*$AE$16,""))))))))))))))))</f>
        <v/>
      </c>
      <c r="Q115" s="15" t="str">
        <f t="shared" si="6"/>
        <v/>
      </c>
      <c r="R115" s="17" t="str">
        <f t="shared" si="7"/>
        <v/>
      </c>
    </row>
    <row r="116" spans="1:18" x14ac:dyDescent="0.25">
      <c r="A116" s="4" t="str">
        <f>IF(Inddata!A131="","",Inddata!A131)</f>
        <v/>
      </c>
      <c r="B116" s="4" t="str">
        <f>IF(Inddata!B131="","",Inddata!B131)</f>
        <v/>
      </c>
      <c r="C116" s="4" t="str">
        <f>IF(Inddata!C131="","",Inddata!C131)</f>
        <v/>
      </c>
      <c r="D116" s="4" t="str">
        <f>IF(Inddata!D131="","",Inddata!D131)</f>
        <v/>
      </c>
      <c r="E116" s="4" t="str">
        <f>IF(Inddata!E131="","",Inddata!E131)</f>
        <v/>
      </c>
      <c r="F116" s="4" t="str">
        <f>IF(Inddata!F131="","",Inddata!F131)</f>
        <v/>
      </c>
      <c r="G116" s="4">
        <f>IF(Inddata!G131="","",Inddata!G131)</f>
        <v>0</v>
      </c>
      <c r="H116" s="4" t="str">
        <f>IF(Inddata!H131&gt;0.5,Inddata!H131,"")</f>
        <v/>
      </c>
      <c r="I116" s="4" t="str">
        <f>IF(Inddata!I131="","",Inddata!I131)</f>
        <v/>
      </c>
      <c r="J116" s="15" t="str">
        <f>IF('Resultat 2005-2012'!$R116="","",IF($M$1=2005,'Resultat 2005-2012'!J116,IF(AND($M$1=2006,Beregningsark!$AQ116="2005-2012"),'Resultat 2005-2012'!J116*SUM($Y$7:$AE$7)/7,IF(AND($M$1=2007,Beregningsark!$AQ116="2005-2012"),'Resultat 2005-2012'!J116*SUM($Z$7:$AE$7)/6,IF(AND($M$1=2008,Beregningsark!$AQ116="2005-2012"),'Resultat 2005-2012'!J116*SUM($AA$7:$AE$7)/5,IF(AND($M$1=2009,Beregningsark!$AQ116="2005-2012"),'Resultat 2005-2012'!J116*SUM($AB$7:$AE$7)/4,IF(AND($M$1=2010,Beregningsark!$AQ116="2005-2012"),'Resultat 2005-2012'!J116*SUM($AC$7:$AE$7)/3,IF(AND($M$1=2011,Beregningsark!$AQ116="2005-2012"),'Resultat 2005-2012'!J116*SUM($AD$7:$AE$7)/2,IF(AND($M$1=2012,Beregningsark!$AQ116="2005-2012"),'Resultat 2005-2012'!J116*$AE$7,IF(AND($M$1=2006,Beregningsark!$AQ116="1999-2012"),'Resultat 2005-2012'!J116*SUM($Y$16:$AE$16)/7,IF(AND($M$1=2007,Beregningsark!$AQ116="1999-2012"),'Resultat 2005-2012'!J116*SUM($Z$16:$AE$16)/6,IF(AND($M$1=2008,Beregningsark!$AQ116="1999-2012"),'Resultat 2005-2012'!J116*SUM($AA$16:$AE$16)/5,IF(AND($M$1=2009,Beregningsark!$AQ116="1999-2012"),'Resultat 2005-2012'!J116*SUM($AB$16:$AE$16)/4,IF(AND($M$1=2010,Beregningsark!$AQ116="1999-2012"),'Resultat 2005-2012'!J116*SUM($AC$16:$AE$16)/3,IF(AND($M$1=2011,Beregningsark!$AQ116="1999-2012"),'Resultat 2005-2012'!J116*SUM($AD$16:$AE$16)/2,IF(AND($M$1=2012,Beregningsark!$AQ116="1999-2012"),'Resultat 2005-2012'!J116*$AE$16,""))))))))))))))))</f>
        <v/>
      </c>
      <c r="K116" s="15" t="str">
        <f>IF('Resultat 2005-2012'!$R116="","",IF($M$1=2005,'Resultat 2005-2012'!K116,IF(AND($M$1=2006,Beregningsark!$AQ116="2005-2012"),'Resultat 2005-2012'!K116*SUM($Y$8:$AE$8)/7,IF(AND($M$1=2007,Beregningsark!$AQ116="2005-2012"),'Resultat 2005-2012'!K116*SUM($Z$8:$AE$8)/6,IF(AND($M$1=2008,Beregningsark!$AQ116="2005-2012"),'Resultat 2005-2012'!K116*SUM($AA$8:$AE$8)/5,IF(AND($M$1=2009,Beregningsark!$AQ116="2005-2012"),'Resultat 2005-2012'!K116*SUM($AB$8:$AE$8)/4,IF(AND($M$1=2010,Beregningsark!$AQ116="2005-2012"),'Resultat 2005-2012'!K116*SUM($AC$8:$AE$8)/3,IF(AND($M$1=2011,Beregningsark!$AQ116="2005-2012"),'Resultat 2005-2012'!K116*SUM($AD$8:$AE$8)/2,IF(AND($M$1=2012,Beregningsark!$AQ116="2005-2012"),'Resultat 2005-2012'!K116*$AE$8,IF(AND($M$1=2006,Beregningsark!$AQ116="1999-2012"),'Resultat 2005-2012'!K116*SUM($Y$17:$AE$17)/7,IF(AND($M$1=2007,Beregningsark!$AQ116="1999-2012"),'Resultat 2005-2012'!K116*SUM($Z$17:$AE$17)/6,IF(AND($M$1=2008,Beregningsark!$AQ116="1999-2012"),'Resultat 2005-2012'!K116*SUM($AA$17:$AE$17)/5,IF(AND($M$1=2009,Beregningsark!$AQ116="1999-2012"),'Resultat 2005-2012'!K116*SUM($AB$17:$AE$17)/4,IF(AND($M$1=2010,Beregningsark!$AQ116="1999-2012"),'Resultat 2005-2012'!K116*SUM($AC$17:$AE$17)/3,IF(AND($M$1=2011,Beregningsark!$AQ116="1999-2012"),'Resultat 2005-2012'!K116*SUM($AD$17:$AE$17)/2,IF(AND($M$1=2012,Beregningsark!$AQ116="1999-2012"),'Resultat 2005-2012'!K116*$AE$17,""))))))))))))))))</f>
        <v/>
      </c>
      <c r="L116" s="15" t="str">
        <f>IF('Resultat 2005-2012'!$R116="","",IF($M$1=2005,'Resultat 2005-2012'!L116,IF(AND($M$1=2006,Beregningsark!$AQ116="2005-2012"),'Resultat 2005-2012'!L116*SUM($Y$9:$AE$9)/7,IF(AND($M$1=2007,Beregningsark!$AQ116="2005-2012"),'Resultat 2005-2012'!L116*SUM($Z$9:$AE$9)/6,IF(AND($M$1=2008,Beregningsark!$AQ116="2005-2012"),'Resultat 2005-2012'!L116*SUM($AA$9:$AE$9)/5,IF(AND($M$1=2009,Beregningsark!$AQ116="2005-2012"),'Resultat 2005-2012'!L116*SUM($AB$9:$AE$9)/4,IF(AND($M$1=2010,Beregningsark!$AQ116="2005-2012"),'Resultat 2005-2012'!L116*SUM($AC$9:$AE$9)/3,IF(AND($M$1=2011,Beregningsark!$AQ116="2005-2012"),'Resultat 2005-2012'!L116*SUM($AD$9:$AE$9)/2,IF(AND($M$1=2012,Beregningsark!$AQ116="2005-2012"),'Resultat 2005-2012'!L116*$AE$9,IF(AND($M$1=2006,Beregningsark!$AQ116="1999-2012"),'Resultat 2005-2012'!L116*SUM($Y$18:$AE$18)/7,IF(AND($M$1=2007,Beregningsark!$AQ116="1999-2012"),'Resultat 2005-2012'!L116*SUM($Z$18:$AE$18)/6,IF(AND($M$1=2008,Beregningsark!$AQ116="1999-2012"),'Resultat 2005-2012'!L116*SUM($AA$18:$AE$18)/5,IF(AND($M$1=2009,Beregningsark!$AQ116="1999-2012"),'Resultat 2005-2012'!L116*SUM($AB$18:$AE$18)/4,IF(AND($M$1=2010,Beregningsark!$AQ116="1999-2012"),'Resultat 2005-2012'!L116*SUM($AC$18:$AE$18)/3,IF(AND($M$1=2011,Beregningsark!$AQ116="1999-2012"),'Resultat 2005-2012'!L116*SUM($AD$18:$AE$18)/2,IF(AND($M$1=2012,Beregningsark!$AQ116="1999-2012"),'Resultat 2005-2012'!L116*$AE$18,""))))))))))))))))</f>
        <v/>
      </c>
      <c r="M116" s="15" t="str">
        <f t="shared" si="5"/>
        <v/>
      </c>
      <c r="N116" s="15" t="str">
        <f>IF('Resultat 2005-2012'!$R116="","",IF($M$1=2005,'Resultat 2005-2012'!N116,IF(AND($M$1=2006,Beregningsark!$AQ116="2005-2012"),'Resultat 2005-2012'!N116*SUM($Y$10:$AE$10)/7,IF(AND($M$1=2007,Beregningsark!$AQ116="2005-2012"),'Resultat 2005-2012'!N116*SUM($Z$10:$AE$10)/6,IF(AND($M$1=2008,Beregningsark!$AQ116="2005-2012"),'Resultat 2005-2012'!N116*SUM($AA$10:$AE$10)/5,IF(AND($M$1=2009,Beregningsark!$AQ116="2005-2012"),'Resultat 2005-2012'!N116*SUM($AB$10:$AE$10)/4,IF(AND($M$1=2010,Beregningsark!$AQ116="2005-2012"),'Resultat 2005-2012'!N116*SUM($AC$10:$AE$10)/3,IF(AND($M$1=2011,Beregningsark!$AQ116="2005-2012"),'Resultat 2005-2012'!N116*SUM($AD$10:$AE$10)/2,IF(AND($M$1=2012,Beregningsark!$AQ116="2005-2012"),'Resultat 2005-2012'!N116*$AE$10,IF(AND($M$1=2006,Beregningsark!$AQ116="1999-2012"),'Resultat 2005-2012'!N116*SUM($Y$16:$AE$16)/7,IF(AND($M$1=2007,Beregningsark!$AQ116="1999-2012"),'Resultat 2005-2012'!N116*SUM($Z$16:$AE$16)/6,IF(AND($M$1=2008,Beregningsark!$AQ116="1999-2012"),'Resultat 2005-2012'!N116*SUM($AA$16:$AE$16)/5,IF(AND($M$1=2009,Beregningsark!$AQ116="1999-2012"),'Resultat 2005-2012'!N116*SUM($AB$16:$AE$16)/4,IF(AND($M$1=2010,Beregningsark!$AQ116="1999-2012"),'Resultat 2005-2012'!N116*SUM($AC$16:$AE$16)/3,IF(AND($M$1=2011,Beregningsark!$AQ116="1999-2012"),'Resultat 2005-2012'!N116*SUM($AD$16:$AE$16)/2,IF(AND($M$1=2012,Beregningsark!$AQ116="1999-2012"),'Resultat 2005-2012'!N116*$AE$16,""))))))))))))))))</f>
        <v/>
      </c>
      <c r="O116" s="15" t="str">
        <f>IF('Resultat 2005-2012'!$R116="","",IF($M$1=2005,'Resultat 2005-2012'!O116,IF(AND($M$1=2006,Beregningsark!$AQ116="2005-2012"),'Resultat 2005-2012'!O116*SUM($Y$10:$AE$10)/7,IF(AND($M$1=2007,Beregningsark!$AQ116="2005-2012"),'Resultat 2005-2012'!O116*SUM($Z$10:$AE$10)/6,IF(AND($M$1=2008,Beregningsark!$AQ116="2005-2012"),'Resultat 2005-2012'!O116*SUM($AA$10:$AE$10)/5,IF(AND($M$1=2009,Beregningsark!$AQ116="2005-2012"),'Resultat 2005-2012'!O116*SUM($AB$10:$AE$10)/4,IF(AND($M$1=2010,Beregningsark!$AQ116="2005-2012"),'Resultat 2005-2012'!O116*SUM($AC$10:$AE$10)/3,IF(AND($M$1=2011,Beregningsark!$AQ116="2005-2012"),'Resultat 2005-2012'!O116*SUM($AD$10:$AE$10)/2,IF(AND($M$1=2012,Beregningsark!$AQ116="2005-2012"),'Resultat 2005-2012'!O116*$AE$10,IF(AND($M$1=2006,Beregningsark!$AQ116="1999-2012"),'Resultat 2005-2012'!O116*SUM($Y$16:$AE$16)/7,IF(AND($M$1=2007,Beregningsark!$AQ116="1999-2012"),'Resultat 2005-2012'!O116*SUM($Z$16:$AE$16)/6,IF(AND($M$1=2008,Beregningsark!$AQ116="1999-2012"),'Resultat 2005-2012'!O116*SUM($AA$16:$AE$16)/5,IF(AND($M$1=2009,Beregningsark!$AQ116="1999-2012"),'Resultat 2005-2012'!O116*SUM($AB$16:$AE$16)/4,IF(AND($M$1=2010,Beregningsark!$AQ116="1999-2012"),'Resultat 2005-2012'!O116*SUM($AC$16:$AE$16)/3,IF(AND($M$1=2011,Beregningsark!$AQ116="1999-2012"),'Resultat 2005-2012'!O116*SUM($AD$16:$AE$16)/2,IF(AND($M$1=2012,Beregningsark!$AQ116="1999-2012"),'Resultat 2005-2012'!O116*$AE$16,""))))))))))))))))</f>
        <v/>
      </c>
      <c r="P116" s="15" t="str">
        <f>IF('Resultat 2005-2012'!$R116="","",IF($M$1=2005,'Resultat 2005-2012'!P116,IF(AND($M$1=2006,Beregningsark!$AQ116="2005-2012"),'Resultat 2005-2012'!P116*SUM($Y$11:$AE$11)/7,IF(AND($M$1=2007,Beregningsark!$AQ116="2005-2012"),'Resultat 2005-2012'!P116*SUM($Z$11:$AE$11)/6,IF(AND($M$1=2008,Beregningsark!$AQ116="2005-2012"),'Resultat 2005-2012'!P116*SUM($AA$11:$AE$11)/5,IF(AND($M$1=2009,Beregningsark!$AQ116="2005-2012"),'Resultat 2005-2012'!P116*SUM($AB$11:$AE$11)/4,IF(AND($M$1=2010,Beregningsark!$AQ116="2005-2012"),'Resultat 2005-2012'!P116*SUM($AC$11:$AE$11)/3,IF(AND($M$1=2011,Beregningsark!$AQ116="2005-2012"),'Resultat 2005-2012'!P116*SUM($AD$11:$AE$11)/2,IF(AND($M$1=2012,Beregningsark!$AQ116="2005-2012"),'Resultat 2005-2012'!P116*$AE$11,IF(AND($M$1=2006,Beregningsark!$AQ116="1999-2012"),'Resultat 2005-2012'!P116*SUM($Y$16:$AE$16)/7,IF(AND($M$1=2007,Beregningsark!$AQ116="1999-2012"),'Resultat 2005-2012'!P116*SUM($Z$16:$AE$16)/6,IF(AND($M$1=2008,Beregningsark!$AQ116="1999-2012"),'Resultat 2005-2012'!P116*SUM($AA$16:$AE$16)/5,IF(AND($M$1=2009,Beregningsark!$AQ116="1999-2012"),'Resultat 2005-2012'!P116*SUM($AB$16:$AE$16)/4,IF(AND($M$1=2010,Beregningsark!$AQ116="1999-2012"),'Resultat 2005-2012'!P116*SUM($AC$16:$AE$16)/3,IF(AND($M$1=2011,Beregningsark!$AQ116="1999-2012"),'Resultat 2005-2012'!P116*SUM($AD$16:$AE$16)/2,IF(AND($M$1=2012,Beregningsark!$AQ116="1999-2012"),'Resultat 2005-2012'!P116*$AE$16,""))))))))))))))))</f>
        <v/>
      </c>
      <c r="Q116" s="15" t="str">
        <f t="shared" si="6"/>
        <v/>
      </c>
      <c r="R116" s="17" t="str">
        <f t="shared" si="7"/>
        <v/>
      </c>
    </row>
    <row r="117" spans="1:18" x14ac:dyDescent="0.25">
      <c r="A117" s="4" t="str">
        <f>IF(Inddata!A132="","",Inddata!A132)</f>
        <v/>
      </c>
      <c r="B117" s="4" t="str">
        <f>IF(Inddata!B132="","",Inddata!B132)</f>
        <v/>
      </c>
      <c r="C117" s="4" t="str">
        <f>IF(Inddata!C132="","",Inddata!C132)</f>
        <v/>
      </c>
      <c r="D117" s="4" t="str">
        <f>IF(Inddata!D132="","",Inddata!D132)</f>
        <v/>
      </c>
      <c r="E117" s="4" t="str">
        <f>IF(Inddata!E132="","",Inddata!E132)</f>
        <v/>
      </c>
      <c r="F117" s="4" t="str">
        <f>IF(Inddata!F132="","",Inddata!F132)</f>
        <v/>
      </c>
      <c r="G117" s="4">
        <f>IF(Inddata!G132="","",Inddata!G132)</f>
        <v>0</v>
      </c>
      <c r="H117" s="4" t="str">
        <f>IF(Inddata!H132&gt;0.5,Inddata!H132,"")</f>
        <v/>
      </c>
      <c r="I117" s="4" t="str">
        <f>IF(Inddata!I132="","",Inddata!I132)</f>
        <v/>
      </c>
      <c r="J117" s="15" t="str">
        <f>IF('Resultat 2005-2012'!$R117="","",IF($M$1=2005,'Resultat 2005-2012'!J117,IF(AND($M$1=2006,Beregningsark!$AQ117="2005-2012"),'Resultat 2005-2012'!J117*SUM($Y$7:$AE$7)/7,IF(AND($M$1=2007,Beregningsark!$AQ117="2005-2012"),'Resultat 2005-2012'!J117*SUM($Z$7:$AE$7)/6,IF(AND($M$1=2008,Beregningsark!$AQ117="2005-2012"),'Resultat 2005-2012'!J117*SUM($AA$7:$AE$7)/5,IF(AND($M$1=2009,Beregningsark!$AQ117="2005-2012"),'Resultat 2005-2012'!J117*SUM($AB$7:$AE$7)/4,IF(AND($M$1=2010,Beregningsark!$AQ117="2005-2012"),'Resultat 2005-2012'!J117*SUM($AC$7:$AE$7)/3,IF(AND($M$1=2011,Beregningsark!$AQ117="2005-2012"),'Resultat 2005-2012'!J117*SUM($AD$7:$AE$7)/2,IF(AND($M$1=2012,Beregningsark!$AQ117="2005-2012"),'Resultat 2005-2012'!J117*$AE$7,IF(AND($M$1=2006,Beregningsark!$AQ117="1999-2012"),'Resultat 2005-2012'!J117*SUM($Y$16:$AE$16)/7,IF(AND($M$1=2007,Beregningsark!$AQ117="1999-2012"),'Resultat 2005-2012'!J117*SUM($Z$16:$AE$16)/6,IF(AND($M$1=2008,Beregningsark!$AQ117="1999-2012"),'Resultat 2005-2012'!J117*SUM($AA$16:$AE$16)/5,IF(AND($M$1=2009,Beregningsark!$AQ117="1999-2012"),'Resultat 2005-2012'!J117*SUM($AB$16:$AE$16)/4,IF(AND($M$1=2010,Beregningsark!$AQ117="1999-2012"),'Resultat 2005-2012'!J117*SUM($AC$16:$AE$16)/3,IF(AND($M$1=2011,Beregningsark!$AQ117="1999-2012"),'Resultat 2005-2012'!J117*SUM($AD$16:$AE$16)/2,IF(AND($M$1=2012,Beregningsark!$AQ117="1999-2012"),'Resultat 2005-2012'!J117*$AE$16,""))))))))))))))))</f>
        <v/>
      </c>
      <c r="K117" s="15" t="str">
        <f>IF('Resultat 2005-2012'!$R117="","",IF($M$1=2005,'Resultat 2005-2012'!K117,IF(AND($M$1=2006,Beregningsark!$AQ117="2005-2012"),'Resultat 2005-2012'!K117*SUM($Y$8:$AE$8)/7,IF(AND($M$1=2007,Beregningsark!$AQ117="2005-2012"),'Resultat 2005-2012'!K117*SUM($Z$8:$AE$8)/6,IF(AND($M$1=2008,Beregningsark!$AQ117="2005-2012"),'Resultat 2005-2012'!K117*SUM($AA$8:$AE$8)/5,IF(AND($M$1=2009,Beregningsark!$AQ117="2005-2012"),'Resultat 2005-2012'!K117*SUM($AB$8:$AE$8)/4,IF(AND($M$1=2010,Beregningsark!$AQ117="2005-2012"),'Resultat 2005-2012'!K117*SUM($AC$8:$AE$8)/3,IF(AND($M$1=2011,Beregningsark!$AQ117="2005-2012"),'Resultat 2005-2012'!K117*SUM($AD$8:$AE$8)/2,IF(AND($M$1=2012,Beregningsark!$AQ117="2005-2012"),'Resultat 2005-2012'!K117*$AE$8,IF(AND($M$1=2006,Beregningsark!$AQ117="1999-2012"),'Resultat 2005-2012'!K117*SUM($Y$17:$AE$17)/7,IF(AND($M$1=2007,Beregningsark!$AQ117="1999-2012"),'Resultat 2005-2012'!K117*SUM($Z$17:$AE$17)/6,IF(AND($M$1=2008,Beregningsark!$AQ117="1999-2012"),'Resultat 2005-2012'!K117*SUM($AA$17:$AE$17)/5,IF(AND($M$1=2009,Beregningsark!$AQ117="1999-2012"),'Resultat 2005-2012'!K117*SUM($AB$17:$AE$17)/4,IF(AND($M$1=2010,Beregningsark!$AQ117="1999-2012"),'Resultat 2005-2012'!K117*SUM($AC$17:$AE$17)/3,IF(AND($M$1=2011,Beregningsark!$AQ117="1999-2012"),'Resultat 2005-2012'!K117*SUM($AD$17:$AE$17)/2,IF(AND($M$1=2012,Beregningsark!$AQ117="1999-2012"),'Resultat 2005-2012'!K117*$AE$17,""))))))))))))))))</f>
        <v/>
      </c>
      <c r="L117" s="15" t="str">
        <f>IF('Resultat 2005-2012'!$R117="","",IF($M$1=2005,'Resultat 2005-2012'!L117,IF(AND($M$1=2006,Beregningsark!$AQ117="2005-2012"),'Resultat 2005-2012'!L117*SUM($Y$9:$AE$9)/7,IF(AND($M$1=2007,Beregningsark!$AQ117="2005-2012"),'Resultat 2005-2012'!L117*SUM($Z$9:$AE$9)/6,IF(AND($M$1=2008,Beregningsark!$AQ117="2005-2012"),'Resultat 2005-2012'!L117*SUM($AA$9:$AE$9)/5,IF(AND($M$1=2009,Beregningsark!$AQ117="2005-2012"),'Resultat 2005-2012'!L117*SUM($AB$9:$AE$9)/4,IF(AND($M$1=2010,Beregningsark!$AQ117="2005-2012"),'Resultat 2005-2012'!L117*SUM($AC$9:$AE$9)/3,IF(AND($M$1=2011,Beregningsark!$AQ117="2005-2012"),'Resultat 2005-2012'!L117*SUM($AD$9:$AE$9)/2,IF(AND($M$1=2012,Beregningsark!$AQ117="2005-2012"),'Resultat 2005-2012'!L117*$AE$9,IF(AND($M$1=2006,Beregningsark!$AQ117="1999-2012"),'Resultat 2005-2012'!L117*SUM($Y$18:$AE$18)/7,IF(AND($M$1=2007,Beregningsark!$AQ117="1999-2012"),'Resultat 2005-2012'!L117*SUM($Z$18:$AE$18)/6,IF(AND($M$1=2008,Beregningsark!$AQ117="1999-2012"),'Resultat 2005-2012'!L117*SUM($AA$18:$AE$18)/5,IF(AND($M$1=2009,Beregningsark!$AQ117="1999-2012"),'Resultat 2005-2012'!L117*SUM($AB$18:$AE$18)/4,IF(AND($M$1=2010,Beregningsark!$AQ117="1999-2012"),'Resultat 2005-2012'!L117*SUM($AC$18:$AE$18)/3,IF(AND($M$1=2011,Beregningsark!$AQ117="1999-2012"),'Resultat 2005-2012'!L117*SUM($AD$18:$AE$18)/2,IF(AND($M$1=2012,Beregningsark!$AQ117="1999-2012"),'Resultat 2005-2012'!L117*$AE$18,""))))))))))))))))</f>
        <v/>
      </c>
      <c r="M117" s="15" t="str">
        <f t="shared" si="5"/>
        <v/>
      </c>
      <c r="N117" s="15" t="str">
        <f>IF('Resultat 2005-2012'!$R117="","",IF($M$1=2005,'Resultat 2005-2012'!N117,IF(AND($M$1=2006,Beregningsark!$AQ117="2005-2012"),'Resultat 2005-2012'!N117*SUM($Y$10:$AE$10)/7,IF(AND($M$1=2007,Beregningsark!$AQ117="2005-2012"),'Resultat 2005-2012'!N117*SUM($Z$10:$AE$10)/6,IF(AND($M$1=2008,Beregningsark!$AQ117="2005-2012"),'Resultat 2005-2012'!N117*SUM($AA$10:$AE$10)/5,IF(AND($M$1=2009,Beregningsark!$AQ117="2005-2012"),'Resultat 2005-2012'!N117*SUM($AB$10:$AE$10)/4,IF(AND($M$1=2010,Beregningsark!$AQ117="2005-2012"),'Resultat 2005-2012'!N117*SUM($AC$10:$AE$10)/3,IF(AND($M$1=2011,Beregningsark!$AQ117="2005-2012"),'Resultat 2005-2012'!N117*SUM($AD$10:$AE$10)/2,IF(AND($M$1=2012,Beregningsark!$AQ117="2005-2012"),'Resultat 2005-2012'!N117*$AE$10,IF(AND($M$1=2006,Beregningsark!$AQ117="1999-2012"),'Resultat 2005-2012'!N117*SUM($Y$16:$AE$16)/7,IF(AND($M$1=2007,Beregningsark!$AQ117="1999-2012"),'Resultat 2005-2012'!N117*SUM($Z$16:$AE$16)/6,IF(AND($M$1=2008,Beregningsark!$AQ117="1999-2012"),'Resultat 2005-2012'!N117*SUM($AA$16:$AE$16)/5,IF(AND($M$1=2009,Beregningsark!$AQ117="1999-2012"),'Resultat 2005-2012'!N117*SUM($AB$16:$AE$16)/4,IF(AND($M$1=2010,Beregningsark!$AQ117="1999-2012"),'Resultat 2005-2012'!N117*SUM($AC$16:$AE$16)/3,IF(AND($M$1=2011,Beregningsark!$AQ117="1999-2012"),'Resultat 2005-2012'!N117*SUM($AD$16:$AE$16)/2,IF(AND($M$1=2012,Beregningsark!$AQ117="1999-2012"),'Resultat 2005-2012'!N117*$AE$16,""))))))))))))))))</f>
        <v/>
      </c>
      <c r="O117" s="15" t="str">
        <f>IF('Resultat 2005-2012'!$R117="","",IF($M$1=2005,'Resultat 2005-2012'!O117,IF(AND($M$1=2006,Beregningsark!$AQ117="2005-2012"),'Resultat 2005-2012'!O117*SUM($Y$10:$AE$10)/7,IF(AND($M$1=2007,Beregningsark!$AQ117="2005-2012"),'Resultat 2005-2012'!O117*SUM($Z$10:$AE$10)/6,IF(AND($M$1=2008,Beregningsark!$AQ117="2005-2012"),'Resultat 2005-2012'!O117*SUM($AA$10:$AE$10)/5,IF(AND($M$1=2009,Beregningsark!$AQ117="2005-2012"),'Resultat 2005-2012'!O117*SUM($AB$10:$AE$10)/4,IF(AND($M$1=2010,Beregningsark!$AQ117="2005-2012"),'Resultat 2005-2012'!O117*SUM($AC$10:$AE$10)/3,IF(AND($M$1=2011,Beregningsark!$AQ117="2005-2012"),'Resultat 2005-2012'!O117*SUM($AD$10:$AE$10)/2,IF(AND($M$1=2012,Beregningsark!$AQ117="2005-2012"),'Resultat 2005-2012'!O117*$AE$10,IF(AND($M$1=2006,Beregningsark!$AQ117="1999-2012"),'Resultat 2005-2012'!O117*SUM($Y$16:$AE$16)/7,IF(AND($M$1=2007,Beregningsark!$AQ117="1999-2012"),'Resultat 2005-2012'!O117*SUM($Z$16:$AE$16)/6,IF(AND($M$1=2008,Beregningsark!$AQ117="1999-2012"),'Resultat 2005-2012'!O117*SUM($AA$16:$AE$16)/5,IF(AND($M$1=2009,Beregningsark!$AQ117="1999-2012"),'Resultat 2005-2012'!O117*SUM($AB$16:$AE$16)/4,IF(AND($M$1=2010,Beregningsark!$AQ117="1999-2012"),'Resultat 2005-2012'!O117*SUM($AC$16:$AE$16)/3,IF(AND($M$1=2011,Beregningsark!$AQ117="1999-2012"),'Resultat 2005-2012'!O117*SUM($AD$16:$AE$16)/2,IF(AND($M$1=2012,Beregningsark!$AQ117="1999-2012"),'Resultat 2005-2012'!O117*$AE$16,""))))))))))))))))</f>
        <v/>
      </c>
      <c r="P117" s="15" t="str">
        <f>IF('Resultat 2005-2012'!$R117="","",IF($M$1=2005,'Resultat 2005-2012'!P117,IF(AND($M$1=2006,Beregningsark!$AQ117="2005-2012"),'Resultat 2005-2012'!P117*SUM($Y$11:$AE$11)/7,IF(AND($M$1=2007,Beregningsark!$AQ117="2005-2012"),'Resultat 2005-2012'!P117*SUM($Z$11:$AE$11)/6,IF(AND($M$1=2008,Beregningsark!$AQ117="2005-2012"),'Resultat 2005-2012'!P117*SUM($AA$11:$AE$11)/5,IF(AND($M$1=2009,Beregningsark!$AQ117="2005-2012"),'Resultat 2005-2012'!P117*SUM($AB$11:$AE$11)/4,IF(AND($M$1=2010,Beregningsark!$AQ117="2005-2012"),'Resultat 2005-2012'!P117*SUM($AC$11:$AE$11)/3,IF(AND($M$1=2011,Beregningsark!$AQ117="2005-2012"),'Resultat 2005-2012'!P117*SUM($AD$11:$AE$11)/2,IF(AND($M$1=2012,Beregningsark!$AQ117="2005-2012"),'Resultat 2005-2012'!P117*$AE$11,IF(AND($M$1=2006,Beregningsark!$AQ117="1999-2012"),'Resultat 2005-2012'!P117*SUM($Y$16:$AE$16)/7,IF(AND($M$1=2007,Beregningsark!$AQ117="1999-2012"),'Resultat 2005-2012'!P117*SUM($Z$16:$AE$16)/6,IF(AND($M$1=2008,Beregningsark!$AQ117="1999-2012"),'Resultat 2005-2012'!P117*SUM($AA$16:$AE$16)/5,IF(AND($M$1=2009,Beregningsark!$AQ117="1999-2012"),'Resultat 2005-2012'!P117*SUM($AB$16:$AE$16)/4,IF(AND($M$1=2010,Beregningsark!$AQ117="1999-2012"),'Resultat 2005-2012'!P117*SUM($AC$16:$AE$16)/3,IF(AND($M$1=2011,Beregningsark!$AQ117="1999-2012"),'Resultat 2005-2012'!P117*SUM($AD$16:$AE$16)/2,IF(AND($M$1=2012,Beregningsark!$AQ117="1999-2012"),'Resultat 2005-2012'!P117*$AE$16,""))))))))))))))))</f>
        <v/>
      </c>
      <c r="Q117" s="15" t="str">
        <f t="shared" si="6"/>
        <v/>
      </c>
      <c r="R117" s="17" t="str">
        <f t="shared" si="7"/>
        <v/>
      </c>
    </row>
    <row r="118" spans="1:18" x14ac:dyDescent="0.25">
      <c r="A118" s="4" t="str">
        <f>IF(Inddata!A133="","",Inddata!A133)</f>
        <v/>
      </c>
      <c r="B118" s="4" t="str">
        <f>IF(Inddata!B133="","",Inddata!B133)</f>
        <v/>
      </c>
      <c r="C118" s="4" t="str">
        <f>IF(Inddata!C133="","",Inddata!C133)</f>
        <v/>
      </c>
      <c r="D118" s="4" t="str">
        <f>IF(Inddata!D133="","",Inddata!D133)</f>
        <v/>
      </c>
      <c r="E118" s="4" t="str">
        <f>IF(Inddata!E133="","",Inddata!E133)</f>
        <v/>
      </c>
      <c r="F118" s="4" t="str">
        <f>IF(Inddata!F133="","",Inddata!F133)</f>
        <v/>
      </c>
      <c r="G118" s="4">
        <f>IF(Inddata!G133="","",Inddata!G133)</f>
        <v>0</v>
      </c>
      <c r="H118" s="4" t="str">
        <f>IF(Inddata!H133&gt;0.5,Inddata!H133,"")</f>
        <v/>
      </c>
      <c r="I118" s="4" t="str">
        <f>IF(Inddata!I133="","",Inddata!I133)</f>
        <v/>
      </c>
      <c r="J118" s="15" t="str">
        <f>IF('Resultat 2005-2012'!$R118="","",IF($M$1=2005,'Resultat 2005-2012'!J118,IF(AND($M$1=2006,Beregningsark!$AQ118="2005-2012"),'Resultat 2005-2012'!J118*SUM($Y$7:$AE$7)/7,IF(AND($M$1=2007,Beregningsark!$AQ118="2005-2012"),'Resultat 2005-2012'!J118*SUM($Z$7:$AE$7)/6,IF(AND($M$1=2008,Beregningsark!$AQ118="2005-2012"),'Resultat 2005-2012'!J118*SUM($AA$7:$AE$7)/5,IF(AND($M$1=2009,Beregningsark!$AQ118="2005-2012"),'Resultat 2005-2012'!J118*SUM($AB$7:$AE$7)/4,IF(AND($M$1=2010,Beregningsark!$AQ118="2005-2012"),'Resultat 2005-2012'!J118*SUM($AC$7:$AE$7)/3,IF(AND($M$1=2011,Beregningsark!$AQ118="2005-2012"),'Resultat 2005-2012'!J118*SUM($AD$7:$AE$7)/2,IF(AND($M$1=2012,Beregningsark!$AQ118="2005-2012"),'Resultat 2005-2012'!J118*$AE$7,IF(AND($M$1=2006,Beregningsark!$AQ118="1999-2012"),'Resultat 2005-2012'!J118*SUM($Y$16:$AE$16)/7,IF(AND($M$1=2007,Beregningsark!$AQ118="1999-2012"),'Resultat 2005-2012'!J118*SUM($Z$16:$AE$16)/6,IF(AND($M$1=2008,Beregningsark!$AQ118="1999-2012"),'Resultat 2005-2012'!J118*SUM($AA$16:$AE$16)/5,IF(AND($M$1=2009,Beregningsark!$AQ118="1999-2012"),'Resultat 2005-2012'!J118*SUM($AB$16:$AE$16)/4,IF(AND($M$1=2010,Beregningsark!$AQ118="1999-2012"),'Resultat 2005-2012'!J118*SUM($AC$16:$AE$16)/3,IF(AND($M$1=2011,Beregningsark!$AQ118="1999-2012"),'Resultat 2005-2012'!J118*SUM($AD$16:$AE$16)/2,IF(AND($M$1=2012,Beregningsark!$AQ118="1999-2012"),'Resultat 2005-2012'!J118*$AE$16,""))))))))))))))))</f>
        <v/>
      </c>
      <c r="K118" s="15" t="str">
        <f>IF('Resultat 2005-2012'!$R118="","",IF($M$1=2005,'Resultat 2005-2012'!K118,IF(AND($M$1=2006,Beregningsark!$AQ118="2005-2012"),'Resultat 2005-2012'!K118*SUM($Y$8:$AE$8)/7,IF(AND($M$1=2007,Beregningsark!$AQ118="2005-2012"),'Resultat 2005-2012'!K118*SUM($Z$8:$AE$8)/6,IF(AND($M$1=2008,Beregningsark!$AQ118="2005-2012"),'Resultat 2005-2012'!K118*SUM($AA$8:$AE$8)/5,IF(AND($M$1=2009,Beregningsark!$AQ118="2005-2012"),'Resultat 2005-2012'!K118*SUM($AB$8:$AE$8)/4,IF(AND($M$1=2010,Beregningsark!$AQ118="2005-2012"),'Resultat 2005-2012'!K118*SUM($AC$8:$AE$8)/3,IF(AND($M$1=2011,Beregningsark!$AQ118="2005-2012"),'Resultat 2005-2012'!K118*SUM($AD$8:$AE$8)/2,IF(AND($M$1=2012,Beregningsark!$AQ118="2005-2012"),'Resultat 2005-2012'!K118*$AE$8,IF(AND($M$1=2006,Beregningsark!$AQ118="1999-2012"),'Resultat 2005-2012'!K118*SUM($Y$17:$AE$17)/7,IF(AND($M$1=2007,Beregningsark!$AQ118="1999-2012"),'Resultat 2005-2012'!K118*SUM($Z$17:$AE$17)/6,IF(AND($M$1=2008,Beregningsark!$AQ118="1999-2012"),'Resultat 2005-2012'!K118*SUM($AA$17:$AE$17)/5,IF(AND($M$1=2009,Beregningsark!$AQ118="1999-2012"),'Resultat 2005-2012'!K118*SUM($AB$17:$AE$17)/4,IF(AND($M$1=2010,Beregningsark!$AQ118="1999-2012"),'Resultat 2005-2012'!K118*SUM($AC$17:$AE$17)/3,IF(AND($M$1=2011,Beregningsark!$AQ118="1999-2012"),'Resultat 2005-2012'!K118*SUM($AD$17:$AE$17)/2,IF(AND($M$1=2012,Beregningsark!$AQ118="1999-2012"),'Resultat 2005-2012'!K118*$AE$17,""))))))))))))))))</f>
        <v/>
      </c>
      <c r="L118" s="15" t="str">
        <f>IF('Resultat 2005-2012'!$R118="","",IF($M$1=2005,'Resultat 2005-2012'!L118,IF(AND($M$1=2006,Beregningsark!$AQ118="2005-2012"),'Resultat 2005-2012'!L118*SUM($Y$9:$AE$9)/7,IF(AND($M$1=2007,Beregningsark!$AQ118="2005-2012"),'Resultat 2005-2012'!L118*SUM($Z$9:$AE$9)/6,IF(AND($M$1=2008,Beregningsark!$AQ118="2005-2012"),'Resultat 2005-2012'!L118*SUM($AA$9:$AE$9)/5,IF(AND($M$1=2009,Beregningsark!$AQ118="2005-2012"),'Resultat 2005-2012'!L118*SUM($AB$9:$AE$9)/4,IF(AND($M$1=2010,Beregningsark!$AQ118="2005-2012"),'Resultat 2005-2012'!L118*SUM($AC$9:$AE$9)/3,IF(AND($M$1=2011,Beregningsark!$AQ118="2005-2012"),'Resultat 2005-2012'!L118*SUM($AD$9:$AE$9)/2,IF(AND($M$1=2012,Beregningsark!$AQ118="2005-2012"),'Resultat 2005-2012'!L118*$AE$9,IF(AND($M$1=2006,Beregningsark!$AQ118="1999-2012"),'Resultat 2005-2012'!L118*SUM($Y$18:$AE$18)/7,IF(AND($M$1=2007,Beregningsark!$AQ118="1999-2012"),'Resultat 2005-2012'!L118*SUM($Z$18:$AE$18)/6,IF(AND($M$1=2008,Beregningsark!$AQ118="1999-2012"),'Resultat 2005-2012'!L118*SUM($AA$18:$AE$18)/5,IF(AND($M$1=2009,Beregningsark!$AQ118="1999-2012"),'Resultat 2005-2012'!L118*SUM($AB$18:$AE$18)/4,IF(AND($M$1=2010,Beregningsark!$AQ118="1999-2012"),'Resultat 2005-2012'!L118*SUM($AC$18:$AE$18)/3,IF(AND($M$1=2011,Beregningsark!$AQ118="1999-2012"),'Resultat 2005-2012'!L118*SUM($AD$18:$AE$18)/2,IF(AND($M$1=2012,Beregningsark!$AQ118="1999-2012"),'Resultat 2005-2012'!L118*$AE$18,""))))))))))))))))</f>
        <v/>
      </c>
      <c r="M118" s="15" t="str">
        <f t="shared" si="5"/>
        <v/>
      </c>
      <c r="N118" s="15" t="str">
        <f>IF('Resultat 2005-2012'!$R118="","",IF($M$1=2005,'Resultat 2005-2012'!N118,IF(AND($M$1=2006,Beregningsark!$AQ118="2005-2012"),'Resultat 2005-2012'!N118*SUM($Y$10:$AE$10)/7,IF(AND($M$1=2007,Beregningsark!$AQ118="2005-2012"),'Resultat 2005-2012'!N118*SUM($Z$10:$AE$10)/6,IF(AND($M$1=2008,Beregningsark!$AQ118="2005-2012"),'Resultat 2005-2012'!N118*SUM($AA$10:$AE$10)/5,IF(AND($M$1=2009,Beregningsark!$AQ118="2005-2012"),'Resultat 2005-2012'!N118*SUM($AB$10:$AE$10)/4,IF(AND($M$1=2010,Beregningsark!$AQ118="2005-2012"),'Resultat 2005-2012'!N118*SUM($AC$10:$AE$10)/3,IF(AND($M$1=2011,Beregningsark!$AQ118="2005-2012"),'Resultat 2005-2012'!N118*SUM($AD$10:$AE$10)/2,IF(AND($M$1=2012,Beregningsark!$AQ118="2005-2012"),'Resultat 2005-2012'!N118*$AE$10,IF(AND($M$1=2006,Beregningsark!$AQ118="1999-2012"),'Resultat 2005-2012'!N118*SUM($Y$16:$AE$16)/7,IF(AND($M$1=2007,Beregningsark!$AQ118="1999-2012"),'Resultat 2005-2012'!N118*SUM($Z$16:$AE$16)/6,IF(AND($M$1=2008,Beregningsark!$AQ118="1999-2012"),'Resultat 2005-2012'!N118*SUM($AA$16:$AE$16)/5,IF(AND($M$1=2009,Beregningsark!$AQ118="1999-2012"),'Resultat 2005-2012'!N118*SUM($AB$16:$AE$16)/4,IF(AND($M$1=2010,Beregningsark!$AQ118="1999-2012"),'Resultat 2005-2012'!N118*SUM($AC$16:$AE$16)/3,IF(AND($M$1=2011,Beregningsark!$AQ118="1999-2012"),'Resultat 2005-2012'!N118*SUM($AD$16:$AE$16)/2,IF(AND($M$1=2012,Beregningsark!$AQ118="1999-2012"),'Resultat 2005-2012'!N118*$AE$16,""))))))))))))))))</f>
        <v/>
      </c>
      <c r="O118" s="15" t="str">
        <f>IF('Resultat 2005-2012'!$R118="","",IF($M$1=2005,'Resultat 2005-2012'!O118,IF(AND($M$1=2006,Beregningsark!$AQ118="2005-2012"),'Resultat 2005-2012'!O118*SUM($Y$10:$AE$10)/7,IF(AND($M$1=2007,Beregningsark!$AQ118="2005-2012"),'Resultat 2005-2012'!O118*SUM($Z$10:$AE$10)/6,IF(AND($M$1=2008,Beregningsark!$AQ118="2005-2012"),'Resultat 2005-2012'!O118*SUM($AA$10:$AE$10)/5,IF(AND($M$1=2009,Beregningsark!$AQ118="2005-2012"),'Resultat 2005-2012'!O118*SUM($AB$10:$AE$10)/4,IF(AND($M$1=2010,Beregningsark!$AQ118="2005-2012"),'Resultat 2005-2012'!O118*SUM($AC$10:$AE$10)/3,IF(AND($M$1=2011,Beregningsark!$AQ118="2005-2012"),'Resultat 2005-2012'!O118*SUM($AD$10:$AE$10)/2,IF(AND($M$1=2012,Beregningsark!$AQ118="2005-2012"),'Resultat 2005-2012'!O118*$AE$10,IF(AND($M$1=2006,Beregningsark!$AQ118="1999-2012"),'Resultat 2005-2012'!O118*SUM($Y$16:$AE$16)/7,IF(AND($M$1=2007,Beregningsark!$AQ118="1999-2012"),'Resultat 2005-2012'!O118*SUM($Z$16:$AE$16)/6,IF(AND($M$1=2008,Beregningsark!$AQ118="1999-2012"),'Resultat 2005-2012'!O118*SUM($AA$16:$AE$16)/5,IF(AND($M$1=2009,Beregningsark!$AQ118="1999-2012"),'Resultat 2005-2012'!O118*SUM($AB$16:$AE$16)/4,IF(AND($M$1=2010,Beregningsark!$AQ118="1999-2012"),'Resultat 2005-2012'!O118*SUM($AC$16:$AE$16)/3,IF(AND($M$1=2011,Beregningsark!$AQ118="1999-2012"),'Resultat 2005-2012'!O118*SUM($AD$16:$AE$16)/2,IF(AND($M$1=2012,Beregningsark!$AQ118="1999-2012"),'Resultat 2005-2012'!O118*$AE$16,""))))))))))))))))</f>
        <v/>
      </c>
      <c r="P118" s="15" t="str">
        <f>IF('Resultat 2005-2012'!$R118="","",IF($M$1=2005,'Resultat 2005-2012'!P118,IF(AND($M$1=2006,Beregningsark!$AQ118="2005-2012"),'Resultat 2005-2012'!P118*SUM($Y$11:$AE$11)/7,IF(AND($M$1=2007,Beregningsark!$AQ118="2005-2012"),'Resultat 2005-2012'!P118*SUM($Z$11:$AE$11)/6,IF(AND($M$1=2008,Beregningsark!$AQ118="2005-2012"),'Resultat 2005-2012'!P118*SUM($AA$11:$AE$11)/5,IF(AND($M$1=2009,Beregningsark!$AQ118="2005-2012"),'Resultat 2005-2012'!P118*SUM($AB$11:$AE$11)/4,IF(AND($M$1=2010,Beregningsark!$AQ118="2005-2012"),'Resultat 2005-2012'!P118*SUM($AC$11:$AE$11)/3,IF(AND($M$1=2011,Beregningsark!$AQ118="2005-2012"),'Resultat 2005-2012'!P118*SUM($AD$11:$AE$11)/2,IF(AND($M$1=2012,Beregningsark!$AQ118="2005-2012"),'Resultat 2005-2012'!P118*$AE$11,IF(AND($M$1=2006,Beregningsark!$AQ118="1999-2012"),'Resultat 2005-2012'!P118*SUM($Y$16:$AE$16)/7,IF(AND($M$1=2007,Beregningsark!$AQ118="1999-2012"),'Resultat 2005-2012'!P118*SUM($Z$16:$AE$16)/6,IF(AND($M$1=2008,Beregningsark!$AQ118="1999-2012"),'Resultat 2005-2012'!P118*SUM($AA$16:$AE$16)/5,IF(AND($M$1=2009,Beregningsark!$AQ118="1999-2012"),'Resultat 2005-2012'!P118*SUM($AB$16:$AE$16)/4,IF(AND($M$1=2010,Beregningsark!$AQ118="1999-2012"),'Resultat 2005-2012'!P118*SUM($AC$16:$AE$16)/3,IF(AND($M$1=2011,Beregningsark!$AQ118="1999-2012"),'Resultat 2005-2012'!P118*SUM($AD$16:$AE$16)/2,IF(AND($M$1=2012,Beregningsark!$AQ118="1999-2012"),'Resultat 2005-2012'!P118*$AE$16,""))))))))))))))))</f>
        <v/>
      </c>
      <c r="Q118" s="15" t="str">
        <f t="shared" si="6"/>
        <v/>
      </c>
      <c r="R118" s="17" t="str">
        <f t="shared" si="7"/>
        <v/>
      </c>
    </row>
    <row r="119" spans="1:18" x14ac:dyDescent="0.25">
      <c r="A119" s="4" t="str">
        <f>IF(Inddata!A134="","",Inddata!A134)</f>
        <v/>
      </c>
      <c r="B119" s="4" t="str">
        <f>IF(Inddata!B134="","",Inddata!B134)</f>
        <v/>
      </c>
      <c r="C119" s="4" t="str">
        <f>IF(Inddata!C134="","",Inddata!C134)</f>
        <v/>
      </c>
      <c r="D119" s="4" t="str">
        <f>IF(Inddata!D134="","",Inddata!D134)</f>
        <v/>
      </c>
      <c r="E119" s="4" t="str">
        <f>IF(Inddata!E134="","",Inddata!E134)</f>
        <v/>
      </c>
      <c r="F119" s="4" t="str">
        <f>IF(Inddata!F134="","",Inddata!F134)</f>
        <v/>
      </c>
      <c r="G119" s="4">
        <f>IF(Inddata!G134="","",Inddata!G134)</f>
        <v>0</v>
      </c>
      <c r="H119" s="4" t="str">
        <f>IF(Inddata!H134&gt;0.5,Inddata!H134,"")</f>
        <v/>
      </c>
      <c r="I119" s="4" t="str">
        <f>IF(Inddata!I134="","",Inddata!I134)</f>
        <v/>
      </c>
      <c r="J119" s="15" t="str">
        <f>IF('Resultat 2005-2012'!$R119="","",IF($M$1=2005,'Resultat 2005-2012'!J119,IF(AND($M$1=2006,Beregningsark!$AQ119="2005-2012"),'Resultat 2005-2012'!J119*SUM($Y$7:$AE$7)/7,IF(AND($M$1=2007,Beregningsark!$AQ119="2005-2012"),'Resultat 2005-2012'!J119*SUM($Z$7:$AE$7)/6,IF(AND($M$1=2008,Beregningsark!$AQ119="2005-2012"),'Resultat 2005-2012'!J119*SUM($AA$7:$AE$7)/5,IF(AND($M$1=2009,Beregningsark!$AQ119="2005-2012"),'Resultat 2005-2012'!J119*SUM($AB$7:$AE$7)/4,IF(AND($M$1=2010,Beregningsark!$AQ119="2005-2012"),'Resultat 2005-2012'!J119*SUM($AC$7:$AE$7)/3,IF(AND($M$1=2011,Beregningsark!$AQ119="2005-2012"),'Resultat 2005-2012'!J119*SUM($AD$7:$AE$7)/2,IF(AND($M$1=2012,Beregningsark!$AQ119="2005-2012"),'Resultat 2005-2012'!J119*$AE$7,IF(AND($M$1=2006,Beregningsark!$AQ119="1999-2012"),'Resultat 2005-2012'!J119*SUM($Y$16:$AE$16)/7,IF(AND($M$1=2007,Beregningsark!$AQ119="1999-2012"),'Resultat 2005-2012'!J119*SUM($Z$16:$AE$16)/6,IF(AND($M$1=2008,Beregningsark!$AQ119="1999-2012"),'Resultat 2005-2012'!J119*SUM($AA$16:$AE$16)/5,IF(AND($M$1=2009,Beregningsark!$AQ119="1999-2012"),'Resultat 2005-2012'!J119*SUM($AB$16:$AE$16)/4,IF(AND($M$1=2010,Beregningsark!$AQ119="1999-2012"),'Resultat 2005-2012'!J119*SUM($AC$16:$AE$16)/3,IF(AND($M$1=2011,Beregningsark!$AQ119="1999-2012"),'Resultat 2005-2012'!J119*SUM($AD$16:$AE$16)/2,IF(AND($M$1=2012,Beregningsark!$AQ119="1999-2012"),'Resultat 2005-2012'!J119*$AE$16,""))))))))))))))))</f>
        <v/>
      </c>
      <c r="K119" s="15" t="str">
        <f>IF('Resultat 2005-2012'!$R119="","",IF($M$1=2005,'Resultat 2005-2012'!K119,IF(AND($M$1=2006,Beregningsark!$AQ119="2005-2012"),'Resultat 2005-2012'!K119*SUM($Y$8:$AE$8)/7,IF(AND($M$1=2007,Beregningsark!$AQ119="2005-2012"),'Resultat 2005-2012'!K119*SUM($Z$8:$AE$8)/6,IF(AND($M$1=2008,Beregningsark!$AQ119="2005-2012"),'Resultat 2005-2012'!K119*SUM($AA$8:$AE$8)/5,IF(AND($M$1=2009,Beregningsark!$AQ119="2005-2012"),'Resultat 2005-2012'!K119*SUM($AB$8:$AE$8)/4,IF(AND($M$1=2010,Beregningsark!$AQ119="2005-2012"),'Resultat 2005-2012'!K119*SUM($AC$8:$AE$8)/3,IF(AND($M$1=2011,Beregningsark!$AQ119="2005-2012"),'Resultat 2005-2012'!K119*SUM($AD$8:$AE$8)/2,IF(AND($M$1=2012,Beregningsark!$AQ119="2005-2012"),'Resultat 2005-2012'!K119*$AE$8,IF(AND($M$1=2006,Beregningsark!$AQ119="1999-2012"),'Resultat 2005-2012'!K119*SUM($Y$17:$AE$17)/7,IF(AND($M$1=2007,Beregningsark!$AQ119="1999-2012"),'Resultat 2005-2012'!K119*SUM($Z$17:$AE$17)/6,IF(AND($M$1=2008,Beregningsark!$AQ119="1999-2012"),'Resultat 2005-2012'!K119*SUM($AA$17:$AE$17)/5,IF(AND($M$1=2009,Beregningsark!$AQ119="1999-2012"),'Resultat 2005-2012'!K119*SUM($AB$17:$AE$17)/4,IF(AND($M$1=2010,Beregningsark!$AQ119="1999-2012"),'Resultat 2005-2012'!K119*SUM($AC$17:$AE$17)/3,IF(AND($M$1=2011,Beregningsark!$AQ119="1999-2012"),'Resultat 2005-2012'!K119*SUM($AD$17:$AE$17)/2,IF(AND($M$1=2012,Beregningsark!$AQ119="1999-2012"),'Resultat 2005-2012'!K119*$AE$17,""))))))))))))))))</f>
        <v/>
      </c>
      <c r="L119" s="15" t="str">
        <f>IF('Resultat 2005-2012'!$R119="","",IF($M$1=2005,'Resultat 2005-2012'!L119,IF(AND($M$1=2006,Beregningsark!$AQ119="2005-2012"),'Resultat 2005-2012'!L119*SUM($Y$9:$AE$9)/7,IF(AND($M$1=2007,Beregningsark!$AQ119="2005-2012"),'Resultat 2005-2012'!L119*SUM($Z$9:$AE$9)/6,IF(AND($M$1=2008,Beregningsark!$AQ119="2005-2012"),'Resultat 2005-2012'!L119*SUM($AA$9:$AE$9)/5,IF(AND($M$1=2009,Beregningsark!$AQ119="2005-2012"),'Resultat 2005-2012'!L119*SUM($AB$9:$AE$9)/4,IF(AND($M$1=2010,Beregningsark!$AQ119="2005-2012"),'Resultat 2005-2012'!L119*SUM($AC$9:$AE$9)/3,IF(AND($M$1=2011,Beregningsark!$AQ119="2005-2012"),'Resultat 2005-2012'!L119*SUM($AD$9:$AE$9)/2,IF(AND($M$1=2012,Beregningsark!$AQ119="2005-2012"),'Resultat 2005-2012'!L119*$AE$9,IF(AND($M$1=2006,Beregningsark!$AQ119="1999-2012"),'Resultat 2005-2012'!L119*SUM($Y$18:$AE$18)/7,IF(AND($M$1=2007,Beregningsark!$AQ119="1999-2012"),'Resultat 2005-2012'!L119*SUM($Z$18:$AE$18)/6,IF(AND($M$1=2008,Beregningsark!$AQ119="1999-2012"),'Resultat 2005-2012'!L119*SUM($AA$18:$AE$18)/5,IF(AND($M$1=2009,Beregningsark!$AQ119="1999-2012"),'Resultat 2005-2012'!L119*SUM($AB$18:$AE$18)/4,IF(AND($M$1=2010,Beregningsark!$AQ119="1999-2012"),'Resultat 2005-2012'!L119*SUM($AC$18:$AE$18)/3,IF(AND($M$1=2011,Beregningsark!$AQ119="1999-2012"),'Resultat 2005-2012'!L119*SUM($AD$18:$AE$18)/2,IF(AND($M$1=2012,Beregningsark!$AQ119="1999-2012"),'Resultat 2005-2012'!L119*$AE$18,""))))))))))))))))</f>
        <v/>
      </c>
      <c r="M119" s="15" t="str">
        <f t="shared" si="5"/>
        <v/>
      </c>
      <c r="N119" s="15" t="str">
        <f>IF('Resultat 2005-2012'!$R119="","",IF($M$1=2005,'Resultat 2005-2012'!N119,IF(AND($M$1=2006,Beregningsark!$AQ119="2005-2012"),'Resultat 2005-2012'!N119*SUM($Y$10:$AE$10)/7,IF(AND($M$1=2007,Beregningsark!$AQ119="2005-2012"),'Resultat 2005-2012'!N119*SUM($Z$10:$AE$10)/6,IF(AND($M$1=2008,Beregningsark!$AQ119="2005-2012"),'Resultat 2005-2012'!N119*SUM($AA$10:$AE$10)/5,IF(AND($M$1=2009,Beregningsark!$AQ119="2005-2012"),'Resultat 2005-2012'!N119*SUM($AB$10:$AE$10)/4,IF(AND($M$1=2010,Beregningsark!$AQ119="2005-2012"),'Resultat 2005-2012'!N119*SUM($AC$10:$AE$10)/3,IF(AND($M$1=2011,Beregningsark!$AQ119="2005-2012"),'Resultat 2005-2012'!N119*SUM($AD$10:$AE$10)/2,IF(AND($M$1=2012,Beregningsark!$AQ119="2005-2012"),'Resultat 2005-2012'!N119*$AE$10,IF(AND($M$1=2006,Beregningsark!$AQ119="1999-2012"),'Resultat 2005-2012'!N119*SUM($Y$16:$AE$16)/7,IF(AND($M$1=2007,Beregningsark!$AQ119="1999-2012"),'Resultat 2005-2012'!N119*SUM($Z$16:$AE$16)/6,IF(AND($M$1=2008,Beregningsark!$AQ119="1999-2012"),'Resultat 2005-2012'!N119*SUM($AA$16:$AE$16)/5,IF(AND($M$1=2009,Beregningsark!$AQ119="1999-2012"),'Resultat 2005-2012'!N119*SUM($AB$16:$AE$16)/4,IF(AND($M$1=2010,Beregningsark!$AQ119="1999-2012"),'Resultat 2005-2012'!N119*SUM($AC$16:$AE$16)/3,IF(AND($M$1=2011,Beregningsark!$AQ119="1999-2012"),'Resultat 2005-2012'!N119*SUM($AD$16:$AE$16)/2,IF(AND($M$1=2012,Beregningsark!$AQ119="1999-2012"),'Resultat 2005-2012'!N119*$AE$16,""))))))))))))))))</f>
        <v/>
      </c>
      <c r="O119" s="15" t="str">
        <f>IF('Resultat 2005-2012'!$R119="","",IF($M$1=2005,'Resultat 2005-2012'!O119,IF(AND($M$1=2006,Beregningsark!$AQ119="2005-2012"),'Resultat 2005-2012'!O119*SUM($Y$10:$AE$10)/7,IF(AND($M$1=2007,Beregningsark!$AQ119="2005-2012"),'Resultat 2005-2012'!O119*SUM($Z$10:$AE$10)/6,IF(AND($M$1=2008,Beregningsark!$AQ119="2005-2012"),'Resultat 2005-2012'!O119*SUM($AA$10:$AE$10)/5,IF(AND($M$1=2009,Beregningsark!$AQ119="2005-2012"),'Resultat 2005-2012'!O119*SUM($AB$10:$AE$10)/4,IF(AND($M$1=2010,Beregningsark!$AQ119="2005-2012"),'Resultat 2005-2012'!O119*SUM($AC$10:$AE$10)/3,IF(AND($M$1=2011,Beregningsark!$AQ119="2005-2012"),'Resultat 2005-2012'!O119*SUM($AD$10:$AE$10)/2,IF(AND($M$1=2012,Beregningsark!$AQ119="2005-2012"),'Resultat 2005-2012'!O119*$AE$10,IF(AND($M$1=2006,Beregningsark!$AQ119="1999-2012"),'Resultat 2005-2012'!O119*SUM($Y$16:$AE$16)/7,IF(AND($M$1=2007,Beregningsark!$AQ119="1999-2012"),'Resultat 2005-2012'!O119*SUM($Z$16:$AE$16)/6,IF(AND($M$1=2008,Beregningsark!$AQ119="1999-2012"),'Resultat 2005-2012'!O119*SUM($AA$16:$AE$16)/5,IF(AND($M$1=2009,Beregningsark!$AQ119="1999-2012"),'Resultat 2005-2012'!O119*SUM($AB$16:$AE$16)/4,IF(AND($M$1=2010,Beregningsark!$AQ119="1999-2012"),'Resultat 2005-2012'!O119*SUM($AC$16:$AE$16)/3,IF(AND($M$1=2011,Beregningsark!$AQ119="1999-2012"),'Resultat 2005-2012'!O119*SUM($AD$16:$AE$16)/2,IF(AND($M$1=2012,Beregningsark!$AQ119="1999-2012"),'Resultat 2005-2012'!O119*$AE$16,""))))))))))))))))</f>
        <v/>
      </c>
      <c r="P119" s="15" t="str">
        <f>IF('Resultat 2005-2012'!$R119="","",IF($M$1=2005,'Resultat 2005-2012'!P119,IF(AND($M$1=2006,Beregningsark!$AQ119="2005-2012"),'Resultat 2005-2012'!P119*SUM($Y$11:$AE$11)/7,IF(AND($M$1=2007,Beregningsark!$AQ119="2005-2012"),'Resultat 2005-2012'!P119*SUM($Z$11:$AE$11)/6,IF(AND($M$1=2008,Beregningsark!$AQ119="2005-2012"),'Resultat 2005-2012'!P119*SUM($AA$11:$AE$11)/5,IF(AND($M$1=2009,Beregningsark!$AQ119="2005-2012"),'Resultat 2005-2012'!P119*SUM($AB$11:$AE$11)/4,IF(AND($M$1=2010,Beregningsark!$AQ119="2005-2012"),'Resultat 2005-2012'!P119*SUM($AC$11:$AE$11)/3,IF(AND($M$1=2011,Beregningsark!$AQ119="2005-2012"),'Resultat 2005-2012'!P119*SUM($AD$11:$AE$11)/2,IF(AND($M$1=2012,Beregningsark!$AQ119="2005-2012"),'Resultat 2005-2012'!P119*$AE$11,IF(AND($M$1=2006,Beregningsark!$AQ119="1999-2012"),'Resultat 2005-2012'!P119*SUM($Y$16:$AE$16)/7,IF(AND($M$1=2007,Beregningsark!$AQ119="1999-2012"),'Resultat 2005-2012'!P119*SUM($Z$16:$AE$16)/6,IF(AND($M$1=2008,Beregningsark!$AQ119="1999-2012"),'Resultat 2005-2012'!P119*SUM($AA$16:$AE$16)/5,IF(AND($M$1=2009,Beregningsark!$AQ119="1999-2012"),'Resultat 2005-2012'!P119*SUM($AB$16:$AE$16)/4,IF(AND($M$1=2010,Beregningsark!$AQ119="1999-2012"),'Resultat 2005-2012'!P119*SUM($AC$16:$AE$16)/3,IF(AND($M$1=2011,Beregningsark!$AQ119="1999-2012"),'Resultat 2005-2012'!P119*SUM($AD$16:$AE$16)/2,IF(AND($M$1=2012,Beregningsark!$AQ119="1999-2012"),'Resultat 2005-2012'!P119*$AE$16,""))))))))))))))))</f>
        <v/>
      </c>
      <c r="Q119" s="15" t="str">
        <f t="shared" si="6"/>
        <v/>
      </c>
      <c r="R119" s="17" t="str">
        <f t="shared" si="7"/>
        <v/>
      </c>
    </row>
    <row r="120" spans="1:18" x14ac:dyDescent="0.25">
      <c r="A120" s="4" t="str">
        <f>IF(Inddata!A135="","",Inddata!A135)</f>
        <v/>
      </c>
      <c r="B120" s="4" t="str">
        <f>IF(Inddata!B135="","",Inddata!B135)</f>
        <v/>
      </c>
      <c r="C120" s="4" t="str">
        <f>IF(Inddata!C135="","",Inddata!C135)</f>
        <v/>
      </c>
      <c r="D120" s="4" t="str">
        <f>IF(Inddata!D135="","",Inddata!D135)</f>
        <v/>
      </c>
      <c r="E120" s="4" t="str">
        <f>IF(Inddata!E135="","",Inddata!E135)</f>
        <v/>
      </c>
      <c r="F120" s="4" t="str">
        <f>IF(Inddata!F135="","",Inddata!F135)</f>
        <v/>
      </c>
      <c r="G120" s="4">
        <f>IF(Inddata!G135="","",Inddata!G135)</f>
        <v>0</v>
      </c>
      <c r="H120" s="4" t="str">
        <f>IF(Inddata!H135&gt;0.5,Inddata!H135,"")</f>
        <v/>
      </c>
      <c r="I120" s="4" t="str">
        <f>IF(Inddata!I135="","",Inddata!I135)</f>
        <v/>
      </c>
      <c r="J120" s="15" t="str">
        <f>IF('Resultat 2005-2012'!$R120="","",IF($M$1=2005,'Resultat 2005-2012'!J120,IF(AND($M$1=2006,Beregningsark!$AQ120="2005-2012"),'Resultat 2005-2012'!J120*SUM($Y$7:$AE$7)/7,IF(AND($M$1=2007,Beregningsark!$AQ120="2005-2012"),'Resultat 2005-2012'!J120*SUM($Z$7:$AE$7)/6,IF(AND($M$1=2008,Beregningsark!$AQ120="2005-2012"),'Resultat 2005-2012'!J120*SUM($AA$7:$AE$7)/5,IF(AND($M$1=2009,Beregningsark!$AQ120="2005-2012"),'Resultat 2005-2012'!J120*SUM($AB$7:$AE$7)/4,IF(AND($M$1=2010,Beregningsark!$AQ120="2005-2012"),'Resultat 2005-2012'!J120*SUM($AC$7:$AE$7)/3,IF(AND($M$1=2011,Beregningsark!$AQ120="2005-2012"),'Resultat 2005-2012'!J120*SUM($AD$7:$AE$7)/2,IF(AND($M$1=2012,Beregningsark!$AQ120="2005-2012"),'Resultat 2005-2012'!J120*$AE$7,IF(AND($M$1=2006,Beregningsark!$AQ120="1999-2012"),'Resultat 2005-2012'!J120*SUM($Y$16:$AE$16)/7,IF(AND($M$1=2007,Beregningsark!$AQ120="1999-2012"),'Resultat 2005-2012'!J120*SUM($Z$16:$AE$16)/6,IF(AND($M$1=2008,Beregningsark!$AQ120="1999-2012"),'Resultat 2005-2012'!J120*SUM($AA$16:$AE$16)/5,IF(AND($M$1=2009,Beregningsark!$AQ120="1999-2012"),'Resultat 2005-2012'!J120*SUM($AB$16:$AE$16)/4,IF(AND($M$1=2010,Beregningsark!$AQ120="1999-2012"),'Resultat 2005-2012'!J120*SUM($AC$16:$AE$16)/3,IF(AND($M$1=2011,Beregningsark!$AQ120="1999-2012"),'Resultat 2005-2012'!J120*SUM($AD$16:$AE$16)/2,IF(AND($M$1=2012,Beregningsark!$AQ120="1999-2012"),'Resultat 2005-2012'!J120*$AE$16,""))))))))))))))))</f>
        <v/>
      </c>
      <c r="K120" s="15" t="str">
        <f>IF('Resultat 2005-2012'!$R120="","",IF($M$1=2005,'Resultat 2005-2012'!K120,IF(AND($M$1=2006,Beregningsark!$AQ120="2005-2012"),'Resultat 2005-2012'!K120*SUM($Y$8:$AE$8)/7,IF(AND($M$1=2007,Beregningsark!$AQ120="2005-2012"),'Resultat 2005-2012'!K120*SUM($Z$8:$AE$8)/6,IF(AND($M$1=2008,Beregningsark!$AQ120="2005-2012"),'Resultat 2005-2012'!K120*SUM($AA$8:$AE$8)/5,IF(AND($M$1=2009,Beregningsark!$AQ120="2005-2012"),'Resultat 2005-2012'!K120*SUM($AB$8:$AE$8)/4,IF(AND($M$1=2010,Beregningsark!$AQ120="2005-2012"),'Resultat 2005-2012'!K120*SUM($AC$8:$AE$8)/3,IF(AND($M$1=2011,Beregningsark!$AQ120="2005-2012"),'Resultat 2005-2012'!K120*SUM($AD$8:$AE$8)/2,IF(AND($M$1=2012,Beregningsark!$AQ120="2005-2012"),'Resultat 2005-2012'!K120*$AE$8,IF(AND($M$1=2006,Beregningsark!$AQ120="1999-2012"),'Resultat 2005-2012'!K120*SUM($Y$17:$AE$17)/7,IF(AND($M$1=2007,Beregningsark!$AQ120="1999-2012"),'Resultat 2005-2012'!K120*SUM($Z$17:$AE$17)/6,IF(AND($M$1=2008,Beregningsark!$AQ120="1999-2012"),'Resultat 2005-2012'!K120*SUM($AA$17:$AE$17)/5,IF(AND($M$1=2009,Beregningsark!$AQ120="1999-2012"),'Resultat 2005-2012'!K120*SUM($AB$17:$AE$17)/4,IF(AND($M$1=2010,Beregningsark!$AQ120="1999-2012"),'Resultat 2005-2012'!K120*SUM($AC$17:$AE$17)/3,IF(AND($M$1=2011,Beregningsark!$AQ120="1999-2012"),'Resultat 2005-2012'!K120*SUM($AD$17:$AE$17)/2,IF(AND($M$1=2012,Beregningsark!$AQ120="1999-2012"),'Resultat 2005-2012'!K120*$AE$17,""))))))))))))))))</f>
        <v/>
      </c>
      <c r="L120" s="15" t="str">
        <f>IF('Resultat 2005-2012'!$R120="","",IF($M$1=2005,'Resultat 2005-2012'!L120,IF(AND($M$1=2006,Beregningsark!$AQ120="2005-2012"),'Resultat 2005-2012'!L120*SUM($Y$9:$AE$9)/7,IF(AND($M$1=2007,Beregningsark!$AQ120="2005-2012"),'Resultat 2005-2012'!L120*SUM($Z$9:$AE$9)/6,IF(AND($M$1=2008,Beregningsark!$AQ120="2005-2012"),'Resultat 2005-2012'!L120*SUM($AA$9:$AE$9)/5,IF(AND($M$1=2009,Beregningsark!$AQ120="2005-2012"),'Resultat 2005-2012'!L120*SUM($AB$9:$AE$9)/4,IF(AND($M$1=2010,Beregningsark!$AQ120="2005-2012"),'Resultat 2005-2012'!L120*SUM($AC$9:$AE$9)/3,IF(AND($M$1=2011,Beregningsark!$AQ120="2005-2012"),'Resultat 2005-2012'!L120*SUM($AD$9:$AE$9)/2,IF(AND($M$1=2012,Beregningsark!$AQ120="2005-2012"),'Resultat 2005-2012'!L120*$AE$9,IF(AND($M$1=2006,Beregningsark!$AQ120="1999-2012"),'Resultat 2005-2012'!L120*SUM($Y$18:$AE$18)/7,IF(AND($M$1=2007,Beregningsark!$AQ120="1999-2012"),'Resultat 2005-2012'!L120*SUM($Z$18:$AE$18)/6,IF(AND($M$1=2008,Beregningsark!$AQ120="1999-2012"),'Resultat 2005-2012'!L120*SUM($AA$18:$AE$18)/5,IF(AND($M$1=2009,Beregningsark!$AQ120="1999-2012"),'Resultat 2005-2012'!L120*SUM($AB$18:$AE$18)/4,IF(AND($M$1=2010,Beregningsark!$AQ120="1999-2012"),'Resultat 2005-2012'!L120*SUM($AC$18:$AE$18)/3,IF(AND($M$1=2011,Beregningsark!$AQ120="1999-2012"),'Resultat 2005-2012'!L120*SUM($AD$18:$AE$18)/2,IF(AND($M$1=2012,Beregningsark!$AQ120="1999-2012"),'Resultat 2005-2012'!L120*$AE$18,""))))))))))))))))</f>
        <v/>
      </c>
      <c r="M120" s="15" t="str">
        <f t="shared" si="5"/>
        <v/>
      </c>
      <c r="N120" s="15" t="str">
        <f>IF('Resultat 2005-2012'!$R120="","",IF($M$1=2005,'Resultat 2005-2012'!N120,IF(AND($M$1=2006,Beregningsark!$AQ120="2005-2012"),'Resultat 2005-2012'!N120*SUM($Y$10:$AE$10)/7,IF(AND($M$1=2007,Beregningsark!$AQ120="2005-2012"),'Resultat 2005-2012'!N120*SUM($Z$10:$AE$10)/6,IF(AND($M$1=2008,Beregningsark!$AQ120="2005-2012"),'Resultat 2005-2012'!N120*SUM($AA$10:$AE$10)/5,IF(AND($M$1=2009,Beregningsark!$AQ120="2005-2012"),'Resultat 2005-2012'!N120*SUM($AB$10:$AE$10)/4,IF(AND($M$1=2010,Beregningsark!$AQ120="2005-2012"),'Resultat 2005-2012'!N120*SUM($AC$10:$AE$10)/3,IF(AND($M$1=2011,Beregningsark!$AQ120="2005-2012"),'Resultat 2005-2012'!N120*SUM($AD$10:$AE$10)/2,IF(AND($M$1=2012,Beregningsark!$AQ120="2005-2012"),'Resultat 2005-2012'!N120*$AE$10,IF(AND($M$1=2006,Beregningsark!$AQ120="1999-2012"),'Resultat 2005-2012'!N120*SUM($Y$16:$AE$16)/7,IF(AND($M$1=2007,Beregningsark!$AQ120="1999-2012"),'Resultat 2005-2012'!N120*SUM($Z$16:$AE$16)/6,IF(AND($M$1=2008,Beregningsark!$AQ120="1999-2012"),'Resultat 2005-2012'!N120*SUM($AA$16:$AE$16)/5,IF(AND($M$1=2009,Beregningsark!$AQ120="1999-2012"),'Resultat 2005-2012'!N120*SUM($AB$16:$AE$16)/4,IF(AND($M$1=2010,Beregningsark!$AQ120="1999-2012"),'Resultat 2005-2012'!N120*SUM($AC$16:$AE$16)/3,IF(AND($M$1=2011,Beregningsark!$AQ120="1999-2012"),'Resultat 2005-2012'!N120*SUM($AD$16:$AE$16)/2,IF(AND($M$1=2012,Beregningsark!$AQ120="1999-2012"),'Resultat 2005-2012'!N120*$AE$16,""))))))))))))))))</f>
        <v/>
      </c>
      <c r="O120" s="15" t="str">
        <f>IF('Resultat 2005-2012'!$R120="","",IF($M$1=2005,'Resultat 2005-2012'!O120,IF(AND($M$1=2006,Beregningsark!$AQ120="2005-2012"),'Resultat 2005-2012'!O120*SUM($Y$10:$AE$10)/7,IF(AND($M$1=2007,Beregningsark!$AQ120="2005-2012"),'Resultat 2005-2012'!O120*SUM($Z$10:$AE$10)/6,IF(AND($M$1=2008,Beregningsark!$AQ120="2005-2012"),'Resultat 2005-2012'!O120*SUM($AA$10:$AE$10)/5,IF(AND($M$1=2009,Beregningsark!$AQ120="2005-2012"),'Resultat 2005-2012'!O120*SUM($AB$10:$AE$10)/4,IF(AND($M$1=2010,Beregningsark!$AQ120="2005-2012"),'Resultat 2005-2012'!O120*SUM($AC$10:$AE$10)/3,IF(AND($M$1=2011,Beregningsark!$AQ120="2005-2012"),'Resultat 2005-2012'!O120*SUM($AD$10:$AE$10)/2,IF(AND($M$1=2012,Beregningsark!$AQ120="2005-2012"),'Resultat 2005-2012'!O120*$AE$10,IF(AND($M$1=2006,Beregningsark!$AQ120="1999-2012"),'Resultat 2005-2012'!O120*SUM($Y$16:$AE$16)/7,IF(AND($M$1=2007,Beregningsark!$AQ120="1999-2012"),'Resultat 2005-2012'!O120*SUM($Z$16:$AE$16)/6,IF(AND($M$1=2008,Beregningsark!$AQ120="1999-2012"),'Resultat 2005-2012'!O120*SUM($AA$16:$AE$16)/5,IF(AND($M$1=2009,Beregningsark!$AQ120="1999-2012"),'Resultat 2005-2012'!O120*SUM($AB$16:$AE$16)/4,IF(AND($M$1=2010,Beregningsark!$AQ120="1999-2012"),'Resultat 2005-2012'!O120*SUM($AC$16:$AE$16)/3,IF(AND($M$1=2011,Beregningsark!$AQ120="1999-2012"),'Resultat 2005-2012'!O120*SUM($AD$16:$AE$16)/2,IF(AND($M$1=2012,Beregningsark!$AQ120="1999-2012"),'Resultat 2005-2012'!O120*$AE$16,""))))))))))))))))</f>
        <v/>
      </c>
      <c r="P120" s="15" t="str">
        <f>IF('Resultat 2005-2012'!$R120="","",IF($M$1=2005,'Resultat 2005-2012'!P120,IF(AND($M$1=2006,Beregningsark!$AQ120="2005-2012"),'Resultat 2005-2012'!P120*SUM($Y$11:$AE$11)/7,IF(AND($M$1=2007,Beregningsark!$AQ120="2005-2012"),'Resultat 2005-2012'!P120*SUM($Z$11:$AE$11)/6,IF(AND($M$1=2008,Beregningsark!$AQ120="2005-2012"),'Resultat 2005-2012'!P120*SUM($AA$11:$AE$11)/5,IF(AND($M$1=2009,Beregningsark!$AQ120="2005-2012"),'Resultat 2005-2012'!P120*SUM($AB$11:$AE$11)/4,IF(AND($M$1=2010,Beregningsark!$AQ120="2005-2012"),'Resultat 2005-2012'!P120*SUM($AC$11:$AE$11)/3,IF(AND($M$1=2011,Beregningsark!$AQ120="2005-2012"),'Resultat 2005-2012'!P120*SUM($AD$11:$AE$11)/2,IF(AND($M$1=2012,Beregningsark!$AQ120="2005-2012"),'Resultat 2005-2012'!P120*$AE$11,IF(AND($M$1=2006,Beregningsark!$AQ120="1999-2012"),'Resultat 2005-2012'!P120*SUM($Y$16:$AE$16)/7,IF(AND($M$1=2007,Beregningsark!$AQ120="1999-2012"),'Resultat 2005-2012'!P120*SUM($Z$16:$AE$16)/6,IF(AND($M$1=2008,Beregningsark!$AQ120="1999-2012"),'Resultat 2005-2012'!P120*SUM($AA$16:$AE$16)/5,IF(AND($M$1=2009,Beregningsark!$AQ120="1999-2012"),'Resultat 2005-2012'!P120*SUM($AB$16:$AE$16)/4,IF(AND($M$1=2010,Beregningsark!$AQ120="1999-2012"),'Resultat 2005-2012'!P120*SUM($AC$16:$AE$16)/3,IF(AND($M$1=2011,Beregningsark!$AQ120="1999-2012"),'Resultat 2005-2012'!P120*SUM($AD$16:$AE$16)/2,IF(AND($M$1=2012,Beregningsark!$AQ120="1999-2012"),'Resultat 2005-2012'!P120*$AE$16,""))))))))))))))))</f>
        <v/>
      </c>
      <c r="Q120" s="15" t="str">
        <f t="shared" si="6"/>
        <v/>
      </c>
      <c r="R120" s="17" t="str">
        <f t="shared" si="7"/>
        <v/>
      </c>
    </row>
    <row r="121" spans="1:18" x14ac:dyDescent="0.25">
      <c r="A121" s="4" t="str">
        <f>IF(Inddata!A136="","",Inddata!A136)</f>
        <v/>
      </c>
      <c r="B121" s="4" t="str">
        <f>IF(Inddata!B136="","",Inddata!B136)</f>
        <v/>
      </c>
      <c r="C121" s="4" t="str">
        <f>IF(Inddata!C136="","",Inddata!C136)</f>
        <v/>
      </c>
      <c r="D121" s="4" t="str">
        <f>IF(Inddata!D136="","",Inddata!D136)</f>
        <v/>
      </c>
      <c r="E121" s="4" t="str">
        <f>IF(Inddata!E136="","",Inddata!E136)</f>
        <v/>
      </c>
      <c r="F121" s="4" t="str">
        <f>IF(Inddata!F136="","",Inddata!F136)</f>
        <v/>
      </c>
      <c r="G121" s="4">
        <f>IF(Inddata!G136="","",Inddata!G136)</f>
        <v>0</v>
      </c>
      <c r="H121" s="4" t="str">
        <f>IF(Inddata!H136&gt;0.5,Inddata!H136,"")</f>
        <v/>
      </c>
      <c r="I121" s="4" t="str">
        <f>IF(Inddata!I136="","",Inddata!I136)</f>
        <v/>
      </c>
      <c r="J121" s="15" t="str">
        <f>IF('Resultat 2005-2012'!$R121="","",IF($M$1=2005,'Resultat 2005-2012'!J121,IF(AND($M$1=2006,Beregningsark!$AQ121="2005-2012"),'Resultat 2005-2012'!J121*SUM($Y$7:$AE$7)/7,IF(AND($M$1=2007,Beregningsark!$AQ121="2005-2012"),'Resultat 2005-2012'!J121*SUM($Z$7:$AE$7)/6,IF(AND($M$1=2008,Beregningsark!$AQ121="2005-2012"),'Resultat 2005-2012'!J121*SUM($AA$7:$AE$7)/5,IF(AND($M$1=2009,Beregningsark!$AQ121="2005-2012"),'Resultat 2005-2012'!J121*SUM($AB$7:$AE$7)/4,IF(AND($M$1=2010,Beregningsark!$AQ121="2005-2012"),'Resultat 2005-2012'!J121*SUM($AC$7:$AE$7)/3,IF(AND($M$1=2011,Beregningsark!$AQ121="2005-2012"),'Resultat 2005-2012'!J121*SUM($AD$7:$AE$7)/2,IF(AND($M$1=2012,Beregningsark!$AQ121="2005-2012"),'Resultat 2005-2012'!J121*$AE$7,IF(AND($M$1=2006,Beregningsark!$AQ121="1999-2012"),'Resultat 2005-2012'!J121*SUM($Y$16:$AE$16)/7,IF(AND($M$1=2007,Beregningsark!$AQ121="1999-2012"),'Resultat 2005-2012'!J121*SUM($Z$16:$AE$16)/6,IF(AND($M$1=2008,Beregningsark!$AQ121="1999-2012"),'Resultat 2005-2012'!J121*SUM($AA$16:$AE$16)/5,IF(AND($M$1=2009,Beregningsark!$AQ121="1999-2012"),'Resultat 2005-2012'!J121*SUM($AB$16:$AE$16)/4,IF(AND($M$1=2010,Beregningsark!$AQ121="1999-2012"),'Resultat 2005-2012'!J121*SUM($AC$16:$AE$16)/3,IF(AND($M$1=2011,Beregningsark!$AQ121="1999-2012"),'Resultat 2005-2012'!J121*SUM($AD$16:$AE$16)/2,IF(AND($M$1=2012,Beregningsark!$AQ121="1999-2012"),'Resultat 2005-2012'!J121*$AE$16,""))))))))))))))))</f>
        <v/>
      </c>
      <c r="K121" s="15" t="str">
        <f>IF('Resultat 2005-2012'!$R121="","",IF($M$1=2005,'Resultat 2005-2012'!K121,IF(AND($M$1=2006,Beregningsark!$AQ121="2005-2012"),'Resultat 2005-2012'!K121*SUM($Y$8:$AE$8)/7,IF(AND($M$1=2007,Beregningsark!$AQ121="2005-2012"),'Resultat 2005-2012'!K121*SUM($Z$8:$AE$8)/6,IF(AND($M$1=2008,Beregningsark!$AQ121="2005-2012"),'Resultat 2005-2012'!K121*SUM($AA$8:$AE$8)/5,IF(AND($M$1=2009,Beregningsark!$AQ121="2005-2012"),'Resultat 2005-2012'!K121*SUM($AB$8:$AE$8)/4,IF(AND($M$1=2010,Beregningsark!$AQ121="2005-2012"),'Resultat 2005-2012'!K121*SUM($AC$8:$AE$8)/3,IF(AND($M$1=2011,Beregningsark!$AQ121="2005-2012"),'Resultat 2005-2012'!K121*SUM($AD$8:$AE$8)/2,IF(AND($M$1=2012,Beregningsark!$AQ121="2005-2012"),'Resultat 2005-2012'!K121*$AE$8,IF(AND($M$1=2006,Beregningsark!$AQ121="1999-2012"),'Resultat 2005-2012'!K121*SUM($Y$17:$AE$17)/7,IF(AND($M$1=2007,Beregningsark!$AQ121="1999-2012"),'Resultat 2005-2012'!K121*SUM($Z$17:$AE$17)/6,IF(AND($M$1=2008,Beregningsark!$AQ121="1999-2012"),'Resultat 2005-2012'!K121*SUM($AA$17:$AE$17)/5,IF(AND($M$1=2009,Beregningsark!$AQ121="1999-2012"),'Resultat 2005-2012'!K121*SUM($AB$17:$AE$17)/4,IF(AND($M$1=2010,Beregningsark!$AQ121="1999-2012"),'Resultat 2005-2012'!K121*SUM($AC$17:$AE$17)/3,IF(AND($M$1=2011,Beregningsark!$AQ121="1999-2012"),'Resultat 2005-2012'!K121*SUM($AD$17:$AE$17)/2,IF(AND($M$1=2012,Beregningsark!$AQ121="1999-2012"),'Resultat 2005-2012'!K121*$AE$17,""))))))))))))))))</f>
        <v/>
      </c>
      <c r="L121" s="15" t="str">
        <f>IF('Resultat 2005-2012'!$R121="","",IF($M$1=2005,'Resultat 2005-2012'!L121,IF(AND($M$1=2006,Beregningsark!$AQ121="2005-2012"),'Resultat 2005-2012'!L121*SUM($Y$9:$AE$9)/7,IF(AND($M$1=2007,Beregningsark!$AQ121="2005-2012"),'Resultat 2005-2012'!L121*SUM($Z$9:$AE$9)/6,IF(AND($M$1=2008,Beregningsark!$AQ121="2005-2012"),'Resultat 2005-2012'!L121*SUM($AA$9:$AE$9)/5,IF(AND($M$1=2009,Beregningsark!$AQ121="2005-2012"),'Resultat 2005-2012'!L121*SUM($AB$9:$AE$9)/4,IF(AND($M$1=2010,Beregningsark!$AQ121="2005-2012"),'Resultat 2005-2012'!L121*SUM($AC$9:$AE$9)/3,IF(AND($M$1=2011,Beregningsark!$AQ121="2005-2012"),'Resultat 2005-2012'!L121*SUM($AD$9:$AE$9)/2,IF(AND($M$1=2012,Beregningsark!$AQ121="2005-2012"),'Resultat 2005-2012'!L121*$AE$9,IF(AND($M$1=2006,Beregningsark!$AQ121="1999-2012"),'Resultat 2005-2012'!L121*SUM($Y$18:$AE$18)/7,IF(AND($M$1=2007,Beregningsark!$AQ121="1999-2012"),'Resultat 2005-2012'!L121*SUM($Z$18:$AE$18)/6,IF(AND($M$1=2008,Beregningsark!$AQ121="1999-2012"),'Resultat 2005-2012'!L121*SUM($AA$18:$AE$18)/5,IF(AND($M$1=2009,Beregningsark!$AQ121="1999-2012"),'Resultat 2005-2012'!L121*SUM($AB$18:$AE$18)/4,IF(AND($M$1=2010,Beregningsark!$AQ121="1999-2012"),'Resultat 2005-2012'!L121*SUM($AC$18:$AE$18)/3,IF(AND($M$1=2011,Beregningsark!$AQ121="1999-2012"),'Resultat 2005-2012'!L121*SUM($AD$18:$AE$18)/2,IF(AND($M$1=2012,Beregningsark!$AQ121="1999-2012"),'Resultat 2005-2012'!L121*$AE$18,""))))))))))))))))</f>
        <v/>
      </c>
      <c r="M121" s="15" t="str">
        <f t="shared" si="5"/>
        <v/>
      </c>
      <c r="N121" s="15" t="str">
        <f>IF('Resultat 2005-2012'!$R121="","",IF($M$1=2005,'Resultat 2005-2012'!N121,IF(AND($M$1=2006,Beregningsark!$AQ121="2005-2012"),'Resultat 2005-2012'!N121*SUM($Y$10:$AE$10)/7,IF(AND($M$1=2007,Beregningsark!$AQ121="2005-2012"),'Resultat 2005-2012'!N121*SUM($Z$10:$AE$10)/6,IF(AND($M$1=2008,Beregningsark!$AQ121="2005-2012"),'Resultat 2005-2012'!N121*SUM($AA$10:$AE$10)/5,IF(AND($M$1=2009,Beregningsark!$AQ121="2005-2012"),'Resultat 2005-2012'!N121*SUM($AB$10:$AE$10)/4,IF(AND($M$1=2010,Beregningsark!$AQ121="2005-2012"),'Resultat 2005-2012'!N121*SUM($AC$10:$AE$10)/3,IF(AND($M$1=2011,Beregningsark!$AQ121="2005-2012"),'Resultat 2005-2012'!N121*SUM($AD$10:$AE$10)/2,IF(AND($M$1=2012,Beregningsark!$AQ121="2005-2012"),'Resultat 2005-2012'!N121*$AE$10,IF(AND($M$1=2006,Beregningsark!$AQ121="1999-2012"),'Resultat 2005-2012'!N121*SUM($Y$16:$AE$16)/7,IF(AND($M$1=2007,Beregningsark!$AQ121="1999-2012"),'Resultat 2005-2012'!N121*SUM($Z$16:$AE$16)/6,IF(AND($M$1=2008,Beregningsark!$AQ121="1999-2012"),'Resultat 2005-2012'!N121*SUM($AA$16:$AE$16)/5,IF(AND($M$1=2009,Beregningsark!$AQ121="1999-2012"),'Resultat 2005-2012'!N121*SUM($AB$16:$AE$16)/4,IF(AND($M$1=2010,Beregningsark!$AQ121="1999-2012"),'Resultat 2005-2012'!N121*SUM($AC$16:$AE$16)/3,IF(AND($M$1=2011,Beregningsark!$AQ121="1999-2012"),'Resultat 2005-2012'!N121*SUM($AD$16:$AE$16)/2,IF(AND($M$1=2012,Beregningsark!$AQ121="1999-2012"),'Resultat 2005-2012'!N121*$AE$16,""))))))))))))))))</f>
        <v/>
      </c>
      <c r="O121" s="15" t="str">
        <f>IF('Resultat 2005-2012'!$R121="","",IF($M$1=2005,'Resultat 2005-2012'!O121,IF(AND($M$1=2006,Beregningsark!$AQ121="2005-2012"),'Resultat 2005-2012'!O121*SUM($Y$10:$AE$10)/7,IF(AND($M$1=2007,Beregningsark!$AQ121="2005-2012"),'Resultat 2005-2012'!O121*SUM($Z$10:$AE$10)/6,IF(AND($M$1=2008,Beregningsark!$AQ121="2005-2012"),'Resultat 2005-2012'!O121*SUM($AA$10:$AE$10)/5,IF(AND($M$1=2009,Beregningsark!$AQ121="2005-2012"),'Resultat 2005-2012'!O121*SUM($AB$10:$AE$10)/4,IF(AND($M$1=2010,Beregningsark!$AQ121="2005-2012"),'Resultat 2005-2012'!O121*SUM($AC$10:$AE$10)/3,IF(AND($M$1=2011,Beregningsark!$AQ121="2005-2012"),'Resultat 2005-2012'!O121*SUM($AD$10:$AE$10)/2,IF(AND($M$1=2012,Beregningsark!$AQ121="2005-2012"),'Resultat 2005-2012'!O121*$AE$10,IF(AND($M$1=2006,Beregningsark!$AQ121="1999-2012"),'Resultat 2005-2012'!O121*SUM($Y$16:$AE$16)/7,IF(AND($M$1=2007,Beregningsark!$AQ121="1999-2012"),'Resultat 2005-2012'!O121*SUM($Z$16:$AE$16)/6,IF(AND($M$1=2008,Beregningsark!$AQ121="1999-2012"),'Resultat 2005-2012'!O121*SUM($AA$16:$AE$16)/5,IF(AND($M$1=2009,Beregningsark!$AQ121="1999-2012"),'Resultat 2005-2012'!O121*SUM($AB$16:$AE$16)/4,IF(AND($M$1=2010,Beregningsark!$AQ121="1999-2012"),'Resultat 2005-2012'!O121*SUM($AC$16:$AE$16)/3,IF(AND($M$1=2011,Beregningsark!$AQ121="1999-2012"),'Resultat 2005-2012'!O121*SUM($AD$16:$AE$16)/2,IF(AND($M$1=2012,Beregningsark!$AQ121="1999-2012"),'Resultat 2005-2012'!O121*$AE$16,""))))))))))))))))</f>
        <v/>
      </c>
      <c r="P121" s="15" t="str">
        <f>IF('Resultat 2005-2012'!$R121="","",IF($M$1=2005,'Resultat 2005-2012'!P121,IF(AND($M$1=2006,Beregningsark!$AQ121="2005-2012"),'Resultat 2005-2012'!P121*SUM($Y$11:$AE$11)/7,IF(AND($M$1=2007,Beregningsark!$AQ121="2005-2012"),'Resultat 2005-2012'!P121*SUM($Z$11:$AE$11)/6,IF(AND($M$1=2008,Beregningsark!$AQ121="2005-2012"),'Resultat 2005-2012'!P121*SUM($AA$11:$AE$11)/5,IF(AND($M$1=2009,Beregningsark!$AQ121="2005-2012"),'Resultat 2005-2012'!P121*SUM($AB$11:$AE$11)/4,IF(AND($M$1=2010,Beregningsark!$AQ121="2005-2012"),'Resultat 2005-2012'!P121*SUM($AC$11:$AE$11)/3,IF(AND($M$1=2011,Beregningsark!$AQ121="2005-2012"),'Resultat 2005-2012'!P121*SUM($AD$11:$AE$11)/2,IF(AND($M$1=2012,Beregningsark!$AQ121="2005-2012"),'Resultat 2005-2012'!P121*$AE$11,IF(AND($M$1=2006,Beregningsark!$AQ121="1999-2012"),'Resultat 2005-2012'!P121*SUM($Y$16:$AE$16)/7,IF(AND($M$1=2007,Beregningsark!$AQ121="1999-2012"),'Resultat 2005-2012'!P121*SUM($Z$16:$AE$16)/6,IF(AND($M$1=2008,Beregningsark!$AQ121="1999-2012"),'Resultat 2005-2012'!P121*SUM($AA$16:$AE$16)/5,IF(AND($M$1=2009,Beregningsark!$AQ121="1999-2012"),'Resultat 2005-2012'!P121*SUM($AB$16:$AE$16)/4,IF(AND($M$1=2010,Beregningsark!$AQ121="1999-2012"),'Resultat 2005-2012'!P121*SUM($AC$16:$AE$16)/3,IF(AND($M$1=2011,Beregningsark!$AQ121="1999-2012"),'Resultat 2005-2012'!P121*SUM($AD$16:$AE$16)/2,IF(AND($M$1=2012,Beregningsark!$AQ121="1999-2012"),'Resultat 2005-2012'!P121*$AE$16,""))))))))))))))))</f>
        <v/>
      </c>
      <c r="Q121" s="15" t="str">
        <f t="shared" si="6"/>
        <v/>
      </c>
      <c r="R121" s="17" t="str">
        <f t="shared" si="7"/>
        <v/>
      </c>
    </row>
    <row r="122" spans="1:18" x14ac:dyDescent="0.25">
      <c r="A122" s="4" t="str">
        <f>IF(Inddata!A137="","",Inddata!A137)</f>
        <v/>
      </c>
      <c r="B122" s="4" t="str">
        <f>IF(Inddata!B137="","",Inddata!B137)</f>
        <v/>
      </c>
      <c r="C122" s="4" t="str">
        <f>IF(Inddata!C137="","",Inddata!C137)</f>
        <v/>
      </c>
      <c r="D122" s="4" t="str">
        <f>IF(Inddata!D137="","",Inddata!D137)</f>
        <v/>
      </c>
      <c r="E122" s="4" t="str">
        <f>IF(Inddata!E137="","",Inddata!E137)</f>
        <v/>
      </c>
      <c r="F122" s="4" t="str">
        <f>IF(Inddata!F137="","",Inddata!F137)</f>
        <v/>
      </c>
      <c r="G122" s="4">
        <f>IF(Inddata!G137="","",Inddata!G137)</f>
        <v>0</v>
      </c>
      <c r="H122" s="4" t="str">
        <f>IF(Inddata!H137&gt;0.5,Inddata!H137,"")</f>
        <v/>
      </c>
      <c r="I122" s="4" t="str">
        <f>IF(Inddata!I137="","",Inddata!I137)</f>
        <v/>
      </c>
      <c r="J122" s="15" t="str">
        <f>IF('Resultat 2005-2012'!$R122="","",IF($M$1=2005,'Resultat 2005-2012'!J122,IF(AND($M$1=2006,Beregningsark!$AQ122="2005-2012"),'Resultat 2005-2012'!J122*SUM($Y$7:$AE$7)/7,IF(AND($M$1=2007,Beregningsark!$AQ122="2005-2012"),'Resultat 2005-2012'!J122*SUM($Z$7:$AE$7)/6,IF(AND($M$1=2008,Beregningsark!$AQ122="2005-2012"),'Resultat 2005-2012'!J122*SUM($AA$7:$AE$7)/5,IF(AND($M$1=2009,Beregningsark!$AQ122="2005-2012"),'Resultat 2005-2012'!J122*SUM($AB$7:$AE$7)/4,IF(AND($M$1=2010,Beregningsark!$AQ122="2005-2012"),'Resultat 2005-2012'!J122*SUM($AC$7:$AE$7)/3,IF(AND($M$1=2011,Beregningsark!$AQ122="2005-2012"),'Resultat 2005-2012'!J122*SUM($AD$7:$AE$7)/2,IF(AND($M$1=2012,Beregningsark!$AQ122="2005-2012"),'Resultat 2005-2012'!J122*$AE$7,IF(AND($M$1=2006,Beregningsark!$AQ122="1999-2012"),'Resultat 2005-2012'!J122*SUM($Y$16:$AE$16)/7,IF(AND($M$1=2007,Beregningsark!$AQ122="1999-2012"),'Resultat 2005-2012'!J122*SUM($Z$16:$AE$16)/6,IF(AND($M$1=2008,Beregningsark!$AQ122="1999-2012"),'Resultat 2005-2012'!J122*SUM($AA$16:$AE$16)/5,IF(AND($M$1=2009,Beregningsark!$AQ122="1999-2012"),'Resultat 2005-2012'!J122*SUM($AB$16:$AE$16)/4,IF(AND($M$1=2010,Beregningsark!$AQ122="1999-2012"),'Resultat 2005-2012'!J122*SUM($AC$16:$AE$16)/3,IF(AND($M$1=2011,Beregningsark!$AQ122="1999-2012"),'Resultat 2005-2012'!J122*SUM($AD$16:$AE$16)/2,IF(AND($M$1=2012,Beregningsark!$AQ122="1999-2012"),'Resultat 2005-2012'!J122*$AE$16,""))))))))))))))))</f>
        <v/>
      </c>
      <c r="K122" s="15" t="str">
        <f>IF('Resultat 2005-2012'!$R122="","",IF($M$1=2005,'Resultat 2005-2012'!K122,IF(AND($M$1=2006,Beregningsark!$AQ122="2005-2012"),'Resultat 2005-2012'!K122*SUM($Y$8:$AE$8)/7,IF(AND($M$1=2007,Beregningsark!$AQ122="2005-2012"),'Resultat 2005-2012'!K122*SUM($Z$8:$AE$8)/6,IF(AND($M$1=2008,Beregningsark!$AQ122="2005-2012"),'Resultat 2005-2012'!K122*SUM($AA$8:$AE$8)/5,IF(AND($M$1=2009,Beregningsark!$AQ122="2005-2012"),'Resultat 2005-2012'!K122*SUM($AB$8:$AE$8)/4,IF(AND($M$1=2010,Beregningsark!$AQ122="2005-2012"),'Resultat 2005-2012'!K122*SUM($AC$8:$AE$8)/3,IF(AND($M$1=2011,Beregningsark!$AQ122="2005-2012"),'Resultat 2005-2012'!K122*SUM($AD$8:$AE$8)/2,IF(AND($M$1=2012,Beregningsark!$AQ122="2005-2012"),'Resultat 2005-2012'!K122*$AE$8,IF(AND($M$1=2006,Beregningsark!$AQ122="1999-2012"),'Resultat 2005-2012'!K122*SUM($Y$17:$AE$17)/7,IF(AND($M$1=2007,Beregningsark!$AQ122="1999-2012"),'Resultat 2005-2012'!K122*SUM($Z$17:$AE$17)/6,IF(AND($M$1=2008,Beregningsark!$AQ122="1999-2012"),'Resultat 2005-2012'!K122*SUM($AA$17:$AE$17)/5,IF(AND($M$1=2009,Beregningsark!$AQ122="1999-2012"),'Resultat 2005-2012'!K122*SUM($AB$17:$AE$17)/4,IF(AND($M$1=2010,Beregningsark!$AQ122="1999-2012"),'Resultat 2005-2012'!K122*SUM($AC$17:$AE$17)/3,IF(AND($M$1=2011,Beregningsark!$AQ122="1999-2012"),'Resultat 2005-2012'!K122*SUM($AD$17:$AE$17)/2,IF(AND($M$1=2012,Beregningsark!$AQ122="1999-2012"),'Resultat 2005-2012'!K122*$AE$17,""))))))))))))))))</f>
        <v/>
      </c>
      <c r="L122" s="15" t="str">
        <f>IF('Resultat 2005-2012'!$R122="","",IF($M$1=2005,'Resultat 2005-2012'!L122,IF(AND($M$1=2006,Beregningsark!$AQ122="2005-2012"),'Resultat 2005-2012'!L122*SUM($Y$9:$AE$9)/7,IF(AND($M$1=2007,Beregningsark!$AQ122="2005-2012"),'Resultat 2005-2012'!L122*SUM($Z$9:$AE$9)/6,IF(AND($M$1=2008,Beregningsark!$AQ122="2005-2012"),'Resultat 2005-2012'!L122*SUM($AA$9:$AE$9)/5,IF(AND($M$1=2009,Beregningsark!$AQ122="2005-2012"),'Resultat 2005-2012'!L122*SUM($AB$9:$AE$9)/4,IF(AND($M$1=2010,Beregningsark!$AQ122="2005-2012"),'Resultat 2005-2012'!L122*SUM($AC$9:$AE$9)/3,IF(AND($M$1=2011,Beregningsark!$AQ122="2005-2012"),'Resultat 2005-2012'!L122*SUM($AD$9:$AE$9)/2,IF(AND($M$1=2012,Beregningsark!$AQ122="2005-2012"),'Resultat 2005-2012'!L122*$AE$9,IF(AND($M$1=2006,Beregningsark!$AQ122="1999-2012"),'Resultat 2005-2012'!L122*SUM($Y$18:$AE$18)/7,IF(AND($M$1=2007,Beregningsark!$AQ122="1999-2012"),'Resultat 2005-2012'!L122*SUM($Z$18:$AE$18)/6,IF(AND($M$1=2008,Beregningsark!$AQ122="1999-2012"),'Resultat 2005-2012'!L122*SUM($AA$18:$AE$18)/5,IF(AND($M$1=2009,Beregningsark!$AQ122="1999-2012"),'Resultat 2005-2012'!L122*SUM($AB$18:$AE$18)/4,IF(AND($M$1=2010,Beregningsark!$AQ122="1999-2012"),'Resultat 2005-2012'!L122*SUM($AC$18:$AE$18)/3,IF(AND($M$1=2011,Beregningsark!$AQ122="1999-2012"),'Resultat 2005-2012'!L122*SUM($AD$18:$AE$18)/2,IF(AND($M$1=2012,Beregningsark!$AQ122="1999-2012"),'Resultat 2005-2012'!L122*$AE$18,""))))))))))))))))</f>
        <v/>
      </c>
      <c r="M122" s="15" t="str">
        <f t="shared" si="5"/>
        <v/>
      </c>
      <c r="N122" s="15" t="str">
        <f>IF('Resultat 2005-2012'!$R122="","",IF($M$1=2005,'Resultat 2005-2012'!N122,IF(AND($M$1=2006,Beregningsark!$AQ122="2005-2012"),'Resultat 2005-2012'!N122*SUM($Y$10:$AE$10)/7,IF(AND($M$1=2007,Beregningsark!$AQ122="2005-2012"),'Resultat 2005-2012'!N122*SUM($Z$10:$AE$10)/6,IF(AND($M$1=2008,Beregningsark!$AQ122="2005-2012"),'Resultat 2005-2012'!N122*SUM($AA$10:$AE$10)/5,IF(AND($M$1=2009,Beregningsark!$AQ122="2005-2012"),'Resultat 2005-2012'!N122*SUM($AB$10:$AE$10)/4,IF(AND($M$1=2010,Beregningsark!$AQ122="2005-2012"),'Resultat 2005-2012'!N122*SUM($AC$10:$AE$10)/3,IF(AND($M$1=2011,Beregningsark!$AQ122="2005-2012"),'Resultat 2005-2012'!N122*SUM($AD$10:$AE$10)/2,IF(AND($M$1=2012,Beregningsark!$AQ122="2005-2012"),'Resultat 2005-2012'!N122*$AE$10,IF(AND($M$1=2006,Beregningsark!$AQ122="1999-2012"),'Resultat 2005-2012'!N122*SUM($Y$16:$AE$16)/7,IF(AND($M$1=2007,Beregningsark!$AQ122="1999-2012"),'Resultat 2005-2012'!N122*SUM($Z$16:$AE$16)/6,IF(AND($M$1=2008,Beregningsark!$AQ122="1999-2012"),'Resultat 2005-2012'!N122*SUM($AA$16:$AE$16)/5,IF(AND($M$1=2009,Beregningsark!$AQ122="1999-2012"),'Resultat 2005-2012'!N122*SUM($AB$16:$AE$16)/4,IF(AND($M$1=2010,Beregningsark!$AQ122="1999-2012"),'Resultat 2005-2012'!N122*SUM($AC$16:$AE$16)/3,IF(AND($M$1=2011,Beregningsark!$AQ122="1999-2012"),'Resultat 2005-2012'!N122*SUM($AD$16:$AE$16)/2,IF(AND($M$1=2012,Beregningsark!$AQ122="1999-2012"),'Resultat 2005-2012'!N122*$AE$16,""))))))))))))))))</f>
        <v/>
      </c>
      <c r="O122" s="15" t="str">
        <f>IF('Resultat 2005-2012'!$R122="","",IF($M$1=2005,'Resultat 2005-2012'!O122,IF(AND($M$1=2006,Beregningsark!$AQ122="2005-2012"),'Resultat 2005-2012'!O122*SUM($Y$10:$AE$10)/7,IF(AND($M$1=2007,Beregningsark!$AQ122="2005-2012"),'Resultat 2005-2012'!O122*SUM($Z$10:$AE$10)/6,IF(AND($M$1=2008,Beregningsark!$AQ122="2005-2012"),'Resultat 2005-2012'!O122*SUM($AA$10:$AE$10)/5,IF(AND($M$1=2009,Beregningsark!$AQ122="2005-2012"),'Resultat 2005-2012'!O122*SUM($AB$10:$AE$10)/4,IF(AND($M$1=2010,Beregningsark!$AQ122="2005-2012"),'Resultat 2005-2012'!O122*SUM($AC$10:$AE$10)/3,IF(AND($M$1=2011,Beregningsark!$AQ122="2005-2012"),'Resultat 2005-2012'!O122*SUM($AD$10:$AE$10)/2,IF(AND($M$1=2012,Beregningsark!$AQ122="2005-2012"),'Resultat 2005-2012'!O122*$AE$10,IF(AND($M$1=2006,Beregningsark!$AQ122="1999-2012"),'Resultat 2005-2012'!O122*SUM($Y$16:$AE$16)/7,IF(AND($M$1=2007,Beregningsark!$AQ122="1999-2012"),'Resultat 2005-2012'!O122*SUM($Z$16:$AE$16)/6,IF(AND($M$1=2008,Beregningsark!$AQ122="1999-2012"),'Resultat 2005-2012'!O122*SUM($AA$16:$AE$16)/5,IF(AND($M$1=2009,Beregningsark!$AQ122="1999-2012"),'Resultat 2005-2012'!O122*SUM($AB$16:$AE$16)/4,IF(AND($M$1=2010,Beregningsark!$AQ122="1999-2012"),'Resultat 2005-2012'!O122*SUM($AC$16:$AE$16)/3,IF(AND($M$1=2011,Beregningsark!$AQ122="1999-2012"),'Resultat 2005-2012'!O122*SUM($AD$16:$AE$16)/2,IF(AND($M$1=2012,Beregningsark!$AQ122="1999-2012"),'Resultat 2005-2012'!O122*$AE$16,""))))))))))))))))</f>
        <v/>
      </c>
      <c r="P122" s="15" t="str">
        <f>IF('Resultat 2005-2012'!$R122="","",IF($M$1=2005,'Resultat 2005-2012'!P122,IF(AND($M$1=2006,Beregningsark!$AQ122="2005-2012"),'Resultat 2005-2012'!P122*SUM($Y$11:$AE$11)/7,IF(AND($M$1=2007,Beregningsark!$AQ122="2005-2012"),'Resultat 2005-2012'!P122*SUM($Z$11:$AE$11)/6,IF(AND($M$1=2008,Beregningsark!$AQ122="2005-2012"),'Resultat 2005-2012'!P122*SUM($AA$11:$AE$11)/5,IF(AND($M$1=2009,Beregningsark!$AQ122="2005-2012"),'Resultat 2005-2012'!P122*SUM($AB$11:$AE$11)/4,IF(AND($M$1=2010,Beregningsark!$AQ122="2005-2012"),'Resultat 2005-2012'!P122*SUM($AC$11:$AE$11)/3,IF(AND($M$1=2011,Beregningsark!$AQ122="2005-2012"),'Resultat 2005-2012'!P122*SUM($AD$11:$AE$11)/2,IF(AND($M$1=2012,Beregningsark!$AQ122="2005-2012"),'Resultat 2005-2012'!P122*$AE$11,IF(AND($M$1=2006,Beregningsark!$AQ122="1999-2012"),'Resultat 2005-2012'!P122*SUM($Y$16:$AE$16)/7,IF(AND($M$1=2007,Beregningsark!$AQ122="1999-2012"),'Resultat 2005-2012'!P122*SUM($Z$16:$AE$16)/6,IF(AND($M$1=2008,Beregningsark!$AQ122="1999-2012"),'Resultat 2005-2012'!P122*SUM($AA$16:$AE$16)/5,IF(AND($M$1=2009,Beregningsark!$AQ122="1999-2012"),'Resultat 2005-2012'!P122*SUM($AB$16:$AE$16)/4,IF(AND($M$1=2010,Beregningsark!$AQ122="1999-2012"),'Resultat 2005-2012'!P122*SUM($AC$16:$AE$16)/3,IF(AND($M$1=2011,Beregningsark!$AQ122="1999-2012"),'Resultat 2005-2012'!P122*SUM($AD$16:$AE$16)/2,IF(AND($M$1=2012,Beregningsark!$AQ122="1999-2012"),'Resultat 2005-2012'!P122*$AE$16,""))))))))))))))))</f>
        <v/>
      </c>
      <c r="Q122" s="15" t="str">
        <f t="shared" si="6"/>
        <v/>
      </c>
      <c r="R122" s="17" t="str">
        <f t="shared" si="7"/>
        <v/>
      </c>
    </row>
    <row r="123" spans="1:18" x14ac:dyDescent="0.25">
      <c r="A123" s="4" t="str">
        <f>IF(Inddata!A138="","",Inddata!A138)</f>
        <v/>
      </c>
      <c r="B123" s="4" t="str">
        <f>IF(Inddata!B138="","",Inddata!B138)</f>
        <v/>
      </c>
      <c r="C123" s="4" t="str">
        <f>IF(Inddata!C138="","",Inddata!C138)</f>
        <v/>
      </c>
      <c r="D123" s="4" t="str">
        <f>IF(Inddata!D138="","",Inddata!D138)</f>
        <v/>
      </c>
      <c r="E123" s="4" t="str">
        <f>IF(Inddata!E138="","",Inddata!E138)</f>
        <v/>
      </c>
      <c r="F123" s="4" t="str">
        <f>IF(Inddata!F138="","",Inddata!F138)</f>
        <v/>
      </c>
      <c r="G123" s="4">
        <f>IF(Inddata!G138="","",Inddata!G138)</f>
        <v>0</v>
      </c>
      <c r="H123" s="4" t="str">
        <f>IF(Inddata!H138&gt;0.5,Inddata!H138,"")</f>
        <v/>
      </c>
      <c r="I123" s="4" t="str">
        <f>IF(Inddata!I138="","",Inddata!I138)</f>
        <v/>
      </c>
      <c r="J123" s="15" t="str">
        <f>IF('Resultat 2005-2012'!$R123="","",IF($M$1=2005,'Resultat 2005-2012'!J123,IF(AND($M$1=2006,Beregningsark!$AQ123="2005-2012"),'Resultat 2005-2012'!J123*SUM($Y$7:$AE$7)/7,IF(AND($M$1=2007,Beregningsark!$AQ123="2005-2012"),'Resultat 2005-2012'!J123*SUM($Z$7:$AE$7)/6,IF(AND($M$1=2008,Beregningsark!$AQ123="2005-2012"),'Resultat 2005-2012'!J123*SUM($AA$7:$AE$7)/5,IF(AND($M$1=2009,Beregningsark!$AQ123="2005-2012"),'Resultat 2005-2012'!J123*SUM($AB$7:$AE$7)/4,IF(AND($M$1=2010,Beregningsark!$AQ123="2005-2012"),'Resultat 2005-2012'!J123*SUM($AC$7:$AE$7)/3,IF(AND($M$1=2011,Beregningsark!$AQ123="2005-2012"),'Resultat 2005-2012'!J123*SUM($AD$7:$AE$7)/2,IF(AND($M$1=2012,Beregningsark!$AQ123="2005-2012"),'Resultat 2005-2012'!J123*$AE$7,IF(AND($M$1=2006,Beregningsark!$AQ123="1999-2012"),'Resultat 2005-2012'!J123*SUM($Y$16:$AE$16)/7,IF(AND($M$1=2007,Beregningsark!$AQ123="1999-2012"),'Resultat 2005-2012'!J123*SUM($Z$16:$AE$16)/6,IF(AND($M$1=2008,Beregningsark!$AQ123="1999-2012"),'Resultat 2005-2012'!J123*SUM($AA$16:$AE$16)/5,IF(AND($M$1=2009,Beregningsark!$AQ123="1999-2012"),'Resultat 2005-2012'!J123*SUM($AB$16:$AE$16)/4,IF(AND($M$1=2010,Beregningsark!$AQ123="1999-2012"),'Resultat 2005-2012'!J123*SUM($AC$16:$AE$16)/3,IF(AND($M$1=2011,Beregningsark!$AQ123="1999-2012"),'Resultat 2005-2012'!J123*SUM($AD$16:$AE$16)/2,IF(AND($M$1=2012,Beregningsark!$AQ123="1999-2012"),'Resultat 2005-2012'!J123*$AE$16,""))))))))))))))))</f>
        <v/>
      </c>
      <c r="K123" s="15" t="str">
        <f>IF('Resultat 2005-2012'!$R123="","",IF($M$1=2005,'Resultat 2005-2012'!K123,IF(AND($M$1=2006,Beregningsark!$AQ123="2005-2012"),'Resultat 2005-2012'!K123*SUM($Y$8:$AE$8)/7,IF(AND($M$1=2007,Beregningsark!$AQ123="2005-2012"),'Resultat 2005-2012'!K123*SUM($Z$8:$AE$8)/6,IF(AND($M$1=2008,Beregningsark!$AQ123="2005-2012"),'Resultat 2005-2012'!K123*SUM($AA$8:$AE$8)/5,IF(AND($M$1=2009,Beregningsark!$AQ123="2005-2012"),'Resultat 2005-2012'!K123*SUM($AB$8:$AE$8)/4,IF(AND($M$1=2010,Beregningsark!$AQ123="2005-2012"),'Resultat 2005-2012'!K123*SUM($AC$8:$AE$8)/3,IF(AND($M$1=2011,Beregningsark!$AQ123="2005-2012"),'Resultat 2005-2012'!K123*SUM($AD$8:$AE$8)/2,IF(AND($M$1=2012,Beregningsark!$AQ123="2005-2012"),'Resultat 2005-2012'!K123*$AE$8,IF(AND($M$1=2006,Beregningsark!$AQ123="1999-2012"),'Resultat 2005-2012'!K123*SUM($Y$17:$AE$17)/7,IF(AND($M$1=2007,Beregningsark!$AQ123="1999-2012"),'Resultat 2005-2012'!K123*SUM($Z$17:$AE$17)/6,IF(AND($M$1=2008,Beregningsark!$AQ123="1999-2012"),'Resultat 2005-2012'!K123*SUM($AA$17:$AE$17)/5,IF(AND($M$1=2009,Beregningsark!$AQ123="1999-2012"),'Resultat 2005-2012'!K123*SUM($AB$17:$AE$17)/4,IF(AND($M$1=2010,Beregningsark!$AQ123="1999-2012"),'Resultat 2005-2012'!K123*SUM($AC$17:$AE$17)/3,IF(AND($M$1=2011,Beregningsark!$AQ123="1999-2012"),'Resultat 2005-2012'!K123*SUM($AD$17:$AE$17)/2,IF(AND($M$1=2012,Beregningsark!$AQ123="1999-2012"),'Resultat 2005-2012'!K123*$AE$17,""))))))))))))))))</f>
        <v/>
      </c>
      <c r="L123" s="15" t="str">
        <f>IF('Resultat 2005-2012'!$R123="","",IF($M$1=2005,'Resultat 2005-2012'!L123,IF(AND($M$1=2006,Beregningsark!$AQ123="2005-2012"),'Resultat 2005-2012'!L123*SUM($Y$9:$AE$9)/7,IF(AND($M$1=2007,Beregningsark!$AQ123="2005-2012"),'Resultat 2005-2012'!L123*SUM($Z$9:$AE$9)/6,IF(AND($M$1=2008,Beregningsark!$AQ123="2005-2012"),'Resultat 2005-2012'!L123*SUM($AA$9:$AE$9)/5,IF(AND($M$1=2009,Beregningsark!$AQ123="2005-2012"),'Resultat 2005-2012'!L123*SUM($AB$9:$AE$9)/4,IF(AND($M$1=2010,Beregningsark!$AQ123="2005-2012"),'Resultat 2005-2012'!L123*SUM($AC$9:$AE$9)/3,IF(AND($M$1=2011,Beregningsark!$AQ123="2005-2012"),'Resultat 2005-2012'!L123*SUM($AD$9:$AE$9)/2,IF(AND($M$1=2012,Beregningsark!$AQ123="2005-2012"),'Resultat 2005-2012'!L123*$AE$9,IF(AND($M$1=2006,Beregningsark!$AQ123="1999-2012"),'Resultat 2005-2012'!L123*SUM($Y$18:$AE$18)/7,IF(AND($M$1=2007,Beregningsark!$AQ123="1999-2012"),'Resultat 2005-2012'!L123*SUM($Z$18:$AE$18)/6,IF(AND($M$1=2008,Beregningsark!$AQ123="1999-2012"),'Resultat 2005-2012'!L123*SUM($AA$18:$AE$18)/5,IF(AND($M$1=2009,Beregningsark!$AQ123="1999-2012"),'Resultat 2005-2012'!L123*SUM($AB$18:$AE$18)/4,IF(AND($M$1=2010,Beregningsark!$AQ123="1999-2012"),'Resultat 2005-2012'!L123*SUM($AC$18:$AE$18)/3,IF(AND($M$1=2011,Beregningsark!$AQ123="1999-2012"),'Resultat 2005-2012'!L123*SUM($AD$18:$AE$18)/2,IF(AND($M$1=2012,Beregningsark!$AQ123="1999-2012"),'Resultat 2005-2012'!L123*$AE$18,""))))))))))))))))</f>
        <v/>
      </c>
      <c r="M123" s="15" t="str">
        <f t="shared" si="5"/>
        <v/>
      </c>
      <c r="N123" s="15" t="str">
        <f>IF('Resultat 2005-2012'!$R123="","",IF($M$1=2005,'Resultat 2005-2012'!N123,IF(AND($M$1=2006,Beregningsark!$AQ123="2005-2012"),'Resultat 2005-2012'!N123*SUM($Y$10:$AE$10)/7,IF(AND($M$1=2007,Beregningsark!$AQ123="2005-2012"),'Resultat 2005-2012'!N123*SUM($Z$10:$AE$10)/6,IF(AND($M$1=2008,Beregningsark!$AQ123="2005-2012"),'Resultat 2005-2012'!N123*SUM($AA$10:$AE$10)/5,IF(AND($M$1=2009,Beregningsark!$AQ123="2005-2012"),'Resultat 2005-2012'!N123*SUM($AB$10:$AE$10)/4,IF(AND($M$1=2010,Beregningsark!$AQ123="2005-2012"),'Resultat 2005-2012'!N123*SUM($AC$10:$AE$10)/3,IF(AND($M$1=2011,Beregningsark!$AQ123="2005-2012"),'Resultat 2005-2012'!N123*SUM($AD$10:$AE$10)/2,IF(AND($M$1=2012,Beregningsark!$AQ123="2005-2012"),'Resultat 2005-2012'!N123*$AE$10,IF(AND($M$1=2006,Beregningsark!$AQ123="1999-2012"),'Resultat 2005-2012'!N123*SUM($Y$16:$AE$16)/7,IF(AND($M$1=2007,Beregningsark!$AQ123="1999-2012"),'Resultat 2005-2012'!N123*SUM($Z$16:$AE$16)/6,IF(AND($M$1=2008,Beregningsark!$AQ123="1999-2012"),'Resultat 2005-2012'!N123*SUM($AA$16:$AE$16)/5,IF(AND($M$1=2009,Beregningsark!$AQ123="1999-2012"),'Resultat 2005-2012'!N123*SUM($AB$16:$AE$16)/4,IF(AND($M$1=2010,Beregningsark!$AQ123="1999-2012"),'Resultat 2005-2012'!N123*SUM($AC$16:$AE$16)/3,IF(AND($M$1=2011,Beregningsark!$AQ123="1999-2012"),'Resultat 2005-2012'!N123*SUM($AD$16:$AE$16)/2,IF(AND($M$1=2012,Beregningsark!$AQ123="1999-2012"),'Resultat 2005-2012'!N123*$AE$16,""))))))))))))))))</f>
        <v/>
      </c>
      <c r="O123" s="15" t="str">
        <f>IF('Resultat 2005-2012'!$R123="","",IF($M$1=2005,'Resultat 2005-2012'!O123,IF(AND($M$1=2006,Beregningsark!$AQ123="2005-2012"),'Resultat 2005-2012'!O123*SUM($Y$10:$AE$10)/7,IF(AND($M$1=2007,Beregningsark!$AQ123="2005-2012"),'Resultat 2005-2012'!O123*SUM($Z$10:$AE$10)/6,IF(AND($M$1=2008,Beregningsark!$AQ123="2005-2012"),'Resultat 2005-2012'!O123*SUM($AA$10:$AE$10)/5,IF(AND($M$1=2009,Beregningsark!$AQ123="2005-2012"),'Resultat 2005-2012'!O123*SUM($AB$10:$AE$10)/4,IF(AND($M$1=2010,Beregningsark!$AQ123="2005-2012"),'Resultat 2005-2012'!O123*SUM($AC$10:$AE$10)/3,IF(AND($M$1=2011,Beregningsark!$AQ123="2005-2012"),'Resultat 2005-2012'!O123*SUM($AD$10:$AE$10)/2,IF(AND($M$1=2012,Beregningsark!$AQ123="2005-2012"),'Resultat 2005-2012'!O123*$AE$10,IF(AND($M$1=2006,Beregningsark!$AQ123="1999-2012"),'Resultat 2005-2012'!O123*SUM($Y$16:$AE$16)/7,IF(AND($M$1=2007,Beregningsark!$AQ123="1999-2012"),'Resultat 2005-2012'!O123*SUM($Z$16:$AE$16)/6,IF(AND($M$1=2008,Beregningsark!$AQ123="1999-2012"),'Resultat 2005-2012'!O123*SUM($AA$16:$AE$16)/5,IF(AND($M$1=2009,Beregningsark!$AQ123="1999-2012"),'Resultat 2005-2012'!O123*SUM($AB$16:$AE$16)/4,IF(AND($M$1=2010,Beregningsark!$AQ123="1999-2012"),'Resultat 2005-2012'!O123*SUM($AC$16:$AE$16)/3,IF(AND($M$1=2011,Beregningsark!$AQ123="1999-2012"),'Resultat 2005-2012'!O123*SUM($AD$16:$AE$16)/2,IF(AND($M$1=2012,Beregningsark!$AQ123="1999-2012"),'Resultat 2005-2012'!O123*$AE$16,""))))))))))))))))</f>
        <v/>
      </c>
      <c r="P123" s="15" t="str">
        <f>IF('Resultat 2005-2012'!$R123="","",IF($M$1=2005,'Resultat 2005-2012'!P123,IF(AND($M$1=2006,Beregningsark!$AQ123="2005-2012"),'Resultat 2005-2012'!P123*SUM($Y$11:$AE$11)/7,IF(AND($M$1=2007,Beregningsark!$AQ123="2005-2012"),'Resultat 2005-2012'!P123*SUM($Z$11:$AE$11)/6,IF(AND($M$1=2008,Beregningsark!$AQ123="2005-2012"),'Resultat 2005-2012'!P123*SUM($AA$11:$AE$11)/5,IF(AND($M$1=2009,Beregningsark!$AQ123="2005-2012"),'Resultat 2005-2012'!P123*SUM($AB$11:$AE$11)/4,IF(AND($M$1=2010,Beregningsark!$AQ123="2005-2012"),'Resultat 2005-2012'!P123*SUM($AC$11:$AE$11)/3,IF(AND($M$1=2011,Beregningsark!$AQ123="2005-2012"),'Resultat 2005-2012'!P123*SUM($AD$11:$AE$11)/2,IF(AND($M$1=2012,Beregningsark!$AQ123="2005-2012"),'Resultat 2005-2012'!P123*$AE$11,IF(AND($M$1=2006,Beregningsark!$AQ123="1999-2012"),'Resultat 2005-2012'!P123*SUM($Y$16:$AE$16)/7,IF(AND($M$1=2007,Beregningsark!$AQ123="1999-2012"),'Resultat 2005-2012'!P123*SUM($Z$16:$AE$16)/6,IF(AND($M$1=2008,Beregningsark!$AQ123="1999-2012"),'Resultat 2005-2012'!P123*SUM($AA$16:$AE$16)/5,IF(AND($M$1=2009,Beregningsark!$AQ123="1999-2012"),'Resultat 2005-2012'!P123*SUM($AB$16:$AE$16)/4,IF(AND($M$1=2010,Beregningsark!$AQ123="1999-2012"),'Resultat 2005-2012'!P123*SUM($AC$16:$AE$16)/3,IF(AND($M$1=2011,Beregningsark!$AQ123="1999-2012"),'Resultat 2005-2012'!P123*SUM($AD$16:$AE$16)/2,IF(AND($M$1=2012,Beregningsark!$AQ123="1999-2012"),'Resultat 2005-2012'!P123*$AE$16,""))))))))))))))))</f>
        <v/>
      </c>
      <c r="Q123" s="15" t="str">
        <f t="shared" si="6"/>
        <v/>
      </c>
      <c r="R123" s="17" t="str">
        <f t="shared" si="7"/>
        <v/>
      </c>
    </row>
    <row r="124" spans="1:18" x14ac:dyDescent="0.25">
      <c r="A124" s="4" t="str">
        <f>IF(Inddata!A139="","",Inddata!A139)</f>
        <v/>
      </c>
      <c r="B124" s="4" t="str">
        <f>IF(Inddata!B139="","",Inddata!B139)</f>
        <v/>
      </c>
      <c r="C124" s="4" t="str">
        <f>IF(Inddata!C139="","",Inddata!C139)</f>
        <v/>
      </c>
      <c r="D124" s="4" t="str">
        <f>IF(Inddata!D139="","",Inddata!D139)</f>
        <v/>
      </c>
      <c r="E124" s="4" t="str">
        <f>IF(Inddata!E139="","",Inddata!E139)</f>
        <v/>
      </c>
      <c r="F124" s="4" t="str">
        <f>IF(Inddata!F139="","",Inddata!F139)</f>
        <v/>
      </c>
      <c r="G124" s="4">
        <f>IF(Inddata!G139="","",Inddata!G139)</f>
        <v>0</v>
      </c>
      <c r="H124" s="4" t="str">
        <f>IF(Inddata!H139&gt;0.5,Inddata!H139,"")</f>
        <v/>
      </c>
      <c r="I124" s="4" t="str">
        <f>IF(Inddata!I139="","",Inddata!I139)</f>
        <v/>
      </c>
      <c r="J124" s="15" t="str">
        <f>IF('Resultat 2005-2012'!$R124="","",IF($M$1=2005,'Resultat 2005-2012'!J124,IF(AND($M$1=2006,Beregningsark!$AQ124="2005-2012"),'Resultat 2005-2012'!J124*SUM($Y$7:$AE$7)/7,IF(AND($M$1=2007,Beregningsark!$AQ124="2005-2012"),'Resultat 2005-2012'!J124*SUM($Z$7:$AE$7)/6,IF(AND($M$1=2008,Beregningsark!$AQ124="2005-2012"),'Resultat 2005-2012'!J124*SUM($AA$7:$AE$7)/5,IF(AND($M$1=2009,Beregningsark!$AQ124="2005-2012"),'Resultat 2005-2012'!J124*SUM($AB$7:$AE$7)/4,IF(AND($M$1=2010,Beregningsark!$AQ124="2005-2012"),'Resultat 2005-2012'!J124*SUM($AC$7:$AE$7)/3,IF(AND($M$1=2011,Beregningsark!$AQ124="2005-2012"),'Resultat 2005-2012'!J124*SUM($AD$7:$AE$7)/2,IF(AND($M$1=2012,Beregningsark!$AQ124="2005-2012"),'Resultat 2005-2012'!J124*$AE$7,IF(AND($M$1=2006,Beregningsark!$AQ124="1999-2012"),'Resultat 2005-2012'!J124*SUM($Y$16:$AE$16)/7,IF(AND($M$1=2007,Beregningsark!$AQ124="1999-2012"),'Resultat 2005-2012'!J124*SUM($Z$16:$AE$16)/6,IF(AND($M$1=2008,Beregningsark!$AQ124="1999-2012"),'Resultat 2005-2012'!J124*SUM($AA$16:$AE$16)/5,IF(AND($M$1=2009,Beregningsark!$AQ124="1999-2012"),'Resultat 2005-2012'!J124*SUM($AB$16:$AE$16)/4,IF(AND($M$1=2010,Beregningsark!$AQ124="1999-2012"),'Resultat 2005-2012'!J124*SUM($AC$16:$AE$16)/3,IF(AND($M$1=2011,Beregningsark!$AQ124="1999-2012"),'Resultat 2005-2012'!J124*SUM($AD$16:$AE$16)/2,IF(AND($M$1=2012,Beregningsark!$AQ124="1999-2012"),'Resultat 2005-2012'!J124*$AE$16,""))))))))))))))))</f>
        <v/>
      </c>
      <c r="K124" s="15" t="str">
        <f>IF('Resultat 2005-2012'!$R124="","",IF($M$1=2005,'Resultat 2005-2012'!K124,IF(AND($M$1=2006,Beregningsark!$AQ124="2005-2012"),'Resultat 2005-2012'!K124*SUM($Y$8:$AE$8)/7,IF(AND($M$1=2007,Beregningsark!$AQ124="2005-2012"),'Resultat 2005-2012'!K124*SUM($Z$8:$AE$8)/6,IF(AND($M$1=2008,Beregningsark!$AQ124="2005-2012"),'Resultat 2005-2012'!K124*SUM($AA$8:$AE$8)/5,IF(AND($M$1=2009,Beregningsark!$AQ124="2005-2012"),'Resultat 2005-2012'!K124*SUM($AB$8:$AE$8)/4,IF(AND($M$1=2010,Beregningsark!$AQ124="2005-2012"),'Resultat 2005-2012'!K124*SUM($AC$8:$AE$8)/3,IF(AND($M$1=2011,Beregningsark!$AQ124="2005-2012"),'Resultat 2005-2012'!K124*SUM($AD$8:$AE$8)/2,IF(AND($M$1=2012,Beregningsark!$AQ124="2005-2012"),'Resultat 2005-2012'!K124*$AE$8,IF(AND($M$1=2006,Beregningsark!$AQ124="1999-2012"),'Resultat 2005-2012'!K124*SUM($Y$17:$AE$17)/7,IF(AND($M$1=2007,Beregningsark!$AQ124="1999-2012"),'Resultat 2005-2012'!K124*SUM($Z$17:$AE$17)/6,IF(AND($M$1=2008,Beregningsark!$AQ124="1999-2012"),'Resultat 2005-2012'!K124*SUM($AA$17:$AE$17)/5,IF(AND($M$1=2009,Beregningsark!$AQ124="1999-2012"),'Resultat 2005-2012'!K124*SUM($AB$17:$AE$17)/4,IF(AND($M$1=2010,Beregningsark!$AQ124="1999-2012"),'Resultat 2005-2012'!K124*SUM($AC$17:$AE$17)/3,IF(AND($M$1=2011,Beregningsark!$AQ124="1999-2012"),'Resultat 2005-2012'!K124*SUM($AD$17:$AE$17)/2,IF(AND($M$1=2012,Beregningsark!$AQ124="1999-2012"),'Resultat 2005-2012'!K124*$AE$17,""))))))))))))))))</f>
        <v/>
      </c>
      <c r="L124" s="15" t="str">
        <f>IF('Resultat 2005-2012'!$R124="","",IF($M$1=2005,'Resultat 2005-2012'!L124,IF(AND($M$1=2006,Beregningsark!$AQ124="2005-2012"),'Resultat 2005-2012'!L124*SUM($Y$9:$AE$9)/7,IF(AND($M$1=2007,Beregningsark!$AQ124="2005-2012"),'Resultat 2005-2012'!L124*SUM($Z$9:$AE$9)/6,IF(AND($M$1=2008,Beregningsark!$AQ124="2005-2012"),'Resultat 2005-2012'!L124*SUM($AA$9:$AE$9)/5,IF(AND($M$1=2009,Beregningsark!$AQ124="2005-2012"),'Resultat 2005-2012'!L124*SUM($AB$9:$AE$9)/4,IF(AND($M$1=2010,Beregningsark!$AQ124="2005-2012"),'Resultat 2005-2012'!L124*SUM($AC$9:$AE$9)/3,IF(AND($M$1=2011,Beregningsark!$AQ124="2005-2012"),'Resultat 2005-2012'!L124*SUM($AD$9:$AE$9)/2,IF(AND($M$1=2012,Beregningsark!$AQ124="2005-2012"),'Resultat 2005-2012'!L124*$AE$9,IF(AND($M$1=2006,Beregningsark!$AQ124="1999-2012"),'Resultat 2005-2012'!L124*SUM($Y$18:$AE$18)/7,IF(AND($M$1=2007,Beregningsark!$AQ124="1999-2012"),'Resultat 2005-2012'!L124*SUM($Z$18:$AE$18)/6,IF(AND($M$1=2008,Beregningsark!$AQ124="1999-2012"),'Resultat 2005-2012'!L124*SUM($AA$18:$AE$18)/5,IF(AND($M$1=2009,Beregningsark!$AQ124="1999-2012"),'Resultat 2005-2012'!L124*SUM($AB$18:$AE$18)/4,IF(AND($M$1=2010,Beregningsark!$AQ124="1999-2012"),'Resultat 2005-2012'!L124*SUM($AC$18:$AE$18)/3,IF(AND($M$1=2011,Beregningsark!$AQ124="1999-2012"),'Resultat 2005-2012'!L124*SUM($AD$18:$AE$18)/2,IF(AND($M$1=2012,Beregningsark!$AQ124="1999-2012"),'Resultat 2005-2012'!L124*$AE$18,""))))))))))))))))</f>
        <v/>
      </c>
      <c r="M124" s="15" t="str">
        <f t="shared" si="5"/>
        <v/>
      </c>
      <c r="N124" s="15" t="str">
        <f>IF('Resultat 2005-2012'!$R124="","",IF($M$1=2005,'Resultat 2005-2012'!N124,IF(AND($M$1=2006,Beregningsark!$AQ124="2005-2012"),'Resultat 2005-2012'!N124*SUM($Y$10:$AE$10)/7,IF(AND($M$1=2007,Beregningsark!$AQ124="2005-2012"),'Resultat 2005-2012'!N124*SUM($Z$10:$AE$10)/6,IF(AND($M$1=2008,Beregningsark!$AQ124="2005-2012"),'Resultat 2005-2012'!N124*SUM($AA$10:$AE$10)/5,IF(AND($M$1=2009,Beregningsark!$AQ124="2005-2012"),'Resultat 2005-2012'!N124*SUM($AB$10:$AE$10)/4,IF(AND($M$1=2010,Beregningsark!$AQ124="2005-2012"),'Resultat 2005-2012'!N124*SUM($AC$10:$AE$10)/3,IF(AND($M$1=2011,Beregningsark!$AQ124="2005-2012"),'Resultat 2005-2012'!N124*SUM($AD$10:$AE$10)/2,IF(AND($M$1=2012,Beregningsark!$AQ124="2005-2012"),'Resultat 2005-2012'!N124*$AE$10,IF(AND($M$1=2006,Beregningsark!$AQ124="1999-2012"),'Resultat 2005-2012'!N124*SUM($Y$16:$AE$16)/7,IF(AND($M$1=2007,Beregningsark!$AQ124="1999-2012"),'Resultat 2005-2012'!N124*SUM($Z$16:$AE$16)/6,IF(AND($M$1=2008,Beregningsark!$AQ124="1999-2012"),'Resultat 2005-2012'!N124*SUM($AA$16:$AE$16)/5,IF(AND($M$1=2009,Beregningsark!$AQ124="1999-2012"),'Resultat 2005-2012'!N124*SUM($AB$16:$AE$16)/4,IF(AND($M$1=2010,Beregningsark!$AQ124="1999-2012"),'Resultat 2005-2012'!N124*SUM($AC$16:$AE$16)/3,IF(AND($M$1=2011,Beregningsark!$AQ124="1999-2012"),'Resultat 2005-2012'!N124*SUM($AD$16:$AE$16)/2,IF(AND($M$1=2012,Beregningsark!$AQ124="1999-2012"),'Resultat 2005-2012'!N124*$AE$16,""))))))))))))))))</f>
        <v/>
      </c>
      <c r="O124" s="15" t="str">
        <f>IF('Resultat 2005-2012'!$R124="","",IF($M$1=2005,'Resultat 2005-2012'!O124,IF(AND($M$1=2006,Beregningsark!$AQ124="2005-2012"),'Resultat 2005-2012'!O124*SUM($Y$10:$AE$10)/7,IF(AND($M$1=2007,Beregningsark!$AQ124="2005-2012"),'Resultat 2005-2012'!O124*SUM($Z$10:$AE$10)/6,IF(AND($M$1=2008,Beregningsark!$AQ124="2005-2012"),'Resultat 2005-2012'!O124*SUM($AA$10:$AE$10)/5,IF(AND($M$1=2009,Beregningsark!$AQ124="2005-2012"),'Resultat 2005-2012'!O124*SUM($AB$10:$AE$10)/4,IF(AND($M$1=2010,Beregningsark!$AQ124="2005-2012"),'Resultat 2005-2012'!O124*SUM($AC$10:$AE$10)/3,IF(AND($M$1=2011,Beregningsark!$AQ124="2005-2012"),'Resultat 2005-2012'!O124*SUM($AD$10:$AE$10)/2,IF(AND($M$1=2012,Beregningsark!$AQ124="2005-2012"),'Resultat 2005-2012'!O124*$AE$10,IF(AND($M$1=2006,Beregningsark!$AQ124="1999-2012"),'Resultat 2005-2012'!O124*SUM($Y$16:$AE$16)/7,IF(AND($M$1=2007,Beregningsark!$AQ124="1999-2012"),'Resultat 2005-2012'!O124*SUM($Z$16:$AE$16)/6,IF(AND($M$1=2008,Beregningsark!$AQ124="1999-2012"),'Resultat 2005-2012'!O124*SUM($AA$16:$AE$16)/5,IF(AND($M$1=2009,Beregningsark!$AQ124="1999-2012"),'Resultat 2005-2012'!O124*SUM($AB$16:$AE$16)/4,IF(AND($M$1=2010,Beregningsark!$AQ124="1999-2012"),'Resultat 2005-2012'!O124*SUM($AC$16:$AE$16)/3,IF(AND($M$1=2011,Beregningsark!$AQ124="1999-2012"),'Resultat 2005-2012'!O124*SUM($AD$16:$AE$16)/2,IF(AND($M$1=2012,Beregningsark!$AQ124="1999-2012"),'Resultat 2005-2012'!O124*$AE$16,""))))))))))))))))</f>
        <v/>
      </c>
      <c r="P124" s="15" t="str">
        <f>IF('Resultat 2005-2012'!$R124="","",IF($M$1=2005,'Resultat 2005-2012'!P124,IF(AND($M$1=2006,Beregningsark!$AQ124="2005-2012"),'Resultat 2005-2012'!P124*SUM($Y$11:$AE$11)/7,IF(AND($M$1=2007,Beregningsark!$AQ124="2005-2012"),'Resultat 2005-2012'!P124*SUM($Z$11:$AE$11)/6,IF(AND($M$1=2008,Beregningsark!$AQ124="2005-2012"),'Resultat 2005-2012'!P124*SUM($AA$11:$AE$11)/5,IF(AND($M$1=2009,Beregningsark!$AQ124="2005-2012"),'Resultat 2005-2012'!P124*SUM($AB$11:$AE$11)/4,IF(AND($M$1=2010,Beregningsark!$AQ124="2005-2012"),'Resultat 2005-2012'!P124*SUM($AC$11:$AE$11)/3,IF(AND($M$1=2011,Beregningsark!$AQ124="2005-2012"),'Resultat 2005-2012'!P124*SUM($AD$11:$AE$11)/2,IF(AND($M$1=2012,Beregningsark!$AQ124="2005-2012"),'Resultat 2005-2012'!P124*$AE$11,IF(AND($M$1=2006,Beregningsark!$AQ124="1999-2012"),'Resultat 2005-2012'!P124*SUM($Y$16:$AE$16)/7,IF(AND($M$1=2007,Beregningsark!$AQ124="1999-2012"),'Resultat 2005-2012'!P124*SUM($Z$16:$AE$16)/6,IF(AND($M$1=2008,Beregningsark!$AQ124="1999-2012"),'Resultat 2005-2012'!P124*SUM($AA$16:$AE$16)/5,IF(AND($M$1=2009,Beregningsark!$AQ124="1999-2012"),'Resultat 2005-2012'!P124*SUM($AB$16:$AE$16)/4,IF(AND($M$1=2010,Beregningsark!$AQ124="1999-2012"),'Resultat 2005-2012'!P124*SUM($AC$16:$AE$16)/3,IF(AND($M$1=2011,Beregningsark!$AQ124="1999-2012"),'Resultat 2005-2012'!P124*SUM($AD$16:$AE$16)/2,IF(AND($M$1=2012,Beregningsark!$AQ124="1999-2012"),'Resultat 2005-2012'!P124*$AE$16,""))))))))))))))))</f>
        <v/>
      </c>
      <c r="Q124" s="15" t="str">
        <f t="shared" si="6"/>
        <v/>
      </c>
      <c r="R124" s="17" t="str">
        <f t="shared" si="7"/>
        <v/>
      </c>
    </row>
    <row r="125" spans="1:18" x14ac:dyDescent="0.25">
      <c r="A125" s="4" t="str">
        <f>IF(Inddata!A140="","",Inddata!A140)</f>
        <v/>
      </c>
      <c r="B125" s="4" t="str">
        <f>IF(Inddata!B140="","",Inddata!B140)</f>
        <v/>
      </c>
      <c r="C125" s="4" t="str">
        <f>IF(Inddata!C140="","",Inddata!C140)</f>
        <v/>
      </c>
      <c r="D125" s="4" t="str">
        <f>IF(Inddata!D140="","",Inddata!D140)</f>
        <v/>
      </c>
      <c r="E125" s="4" t="str">
        <f>IF(Inddata!E140="","",Inddata!E140)</f>
        <v/>
      </c>
      <c r="F125" s="4" t="str">
        <f>IF(Inddata!F140="","",Inddata!F140)</f>
        <v/>
      </c>
      <c r="G125" s="4">
        <f>IF(Inddata!G140="","",Inddata!G140)</f>
        <v>0</v>
      </c>
      <c r="H125" s="4" t="str">
        <f>IF(Inddata!H140&gt;0.5,Inddata!H140,"")</f>
        <v/>
      </c>
      <c r="I125" s="4" t="str">
        <f>IF(Inddata!I140="","",Inddata!I140)</f>
        <v/>
      </c>
      <c r="J125" s="15" t="str">
        <f>IF('Resultat 2005-2012'!$R125="","",IF($M$1=2005,'Resultat 2005-2012'!J125,IF(AND($M$1=2006,Beregningsark!$AQ125="2005-2012"),'Resultat 2005-2012'!J125*SUM($Y$7:$AE$7)/7,IF(AND($M$1=2007,Beregningsark!$AQ125="2005-2012"),'Resultat 2005-2012'!J125*SUM($Z$7:$AE$7)/6,IF(AND($M$1=2008,Beregningsark!$AQ125="2005-2012"),'Resultat 2005-2012'!J125*SUM($AA$7:$AE$7)/5,IF(AND($M$1=2009,Beregningsark!$AQ125="2005-2012"),'Resultat 2005-2012'!J125*SUM($AB$7:$AE$7)/4,IF(AND($M$1=2010,Beregningsark!$AQ125="2005-2012"),'Resultat 2005-2012'!J125*SUM($AC$7:$AE$7)/3,IF(AND($M$1=2011,Beregningsark!$AQ125="2005-2012"),'Resultat 2005-2012'!J125*SUM($AD$7:$AE$7)/2,IF(AND($M$1=2012,Beregningsark!$AQ125="2005-2012"),'Resultat 2005-2012'!J125*$AE$7,IF(AND($M$1=2006,Beregningsark!$AQ125="1999-2012"),'Resultat 2005-2012'!J125*SUM($Y$16:$AE$16)/7,IF(AND($M$1=2007,Beregningsark!$AQ125="1999-2012"),'Resultat 2005-2012'!J125*SUM($Z$16:$AE$16)/6,IF(AND($M$1=2008,Beregningsark!$AQ125="1999-2012"),'Resultat 2005-2012'!J125*SUM($AA$16:$AE$16)/5,IF(AND($M$1=2009,Beregningsark!$AQ125="1999-2012"),'Resultat 2005-2012'!J125*SUM($AB$16:$AE$16)/4,IF(AND($M$1=2010,Beregningsark!$AQ125="1999-2012"),'Resultat 2005-2012'!J125*SUM($AC$16:$AE$16)/3,IF(AND($M$1=2011,Beregningsark!$AQ125="1999-2012"),'Resultat 2005-2012'!J125*SUM($AD$16:$AE$16)/2,IF(AND($M$1=2012,Beregningsark!$AQ125="1999-2012"),'Resultat 2005-2012'!J125*$AE$16,""))))))))))))))))</f>
        <v/>
      </c>
      <c r="K125" s="15" t="str">
        <f>IF('Resultat 2005-2012'!$R125="","",IF($M$1=2005,'Resultat 2005-2012'!K125,IF(AND($M$1=2006,Beregningsark!$AQ125="2005-2012"),'Resultat 2005-2012'!K125*SUM($Y$8:$AE$8)/7,IF(AND($M$1=2007,Beregningsark!$AQ125="2005-2012"),'Resultat 2005-2012'!K125*SUM($Z$8:$AE$8)/6,IF(AND($M$1=2008,Beregningsark!$AQ125="2005-2012"),'Resultat 2005-2012'!K125*SUM($AA$8:$AE$8)/5,IF(AND($M$1=2009,Beregningsark!$AQ125="2005-2012"),'Resultat 2005-2012'!K125*SUM($AB$8:$AE$8)/4,IF(AND($M$1=2010,Beregningsark!$AQ125="2005-2012"),'Resultat 2005-2012'!K125*SUM($AC$8:$AE$8)/3,IF(AND($M$1=2011,Beregningsark!$AQ125="2005-2012"),'Resultat 2005-2012'!K125*SUM($AD$8:$AE$8)/2,IF(AND($M$1=2012,Beregningsark!$AQ125="2005-2012"),'Resultat 2005-2012'!K125*$AE$8,IF(AND($M$1=2006,Beregningsark!$AQ125="1999-2012"),'Resultat 2005-2012'!K125*SUM($Y$17:$AE$17)/7,IF(AND($M$1=2007,Beregningsark!$AQ125="1999-2012"),'Resultat 2005-2012'!K125*SUM($Z$17:$AE$17)/6,IF(AND($M$1=2008,Beregningsark!$AQ125="1999-2012"),'Resultat 2005-2012'!K125*SUM($AA$17:$AE$17)/5,IF(AND($M$1=2009,Beregningsark!$AQ125="1999-2012"),'Resultat 2005-2012'!K125*SUM($AB$17:$AE$17)/4,IF(AND($M$1=2010,Beregningsark!$AQ125="1999-2012"),'Resultat 2005-2012'!K125*SUM($AC$17:$AE$17)/3,IF(AND($M$1=2011,Beregningsark!$AQ125="1999-2012"),'Resultat 2005-2012'!K125*SUM($AD$17:$AE$17)/2,IF(AND($M$1=2012,Beregningsark!$AQ125="1999-2012"),'Resultat 2005-2012'!K125*$AE$17,""))))))))))))))))</f>
        <v/>
      </c>
      <c r="L125" s="15" t="str">
        <f>IF('Resultat 2005-2012'!$R125="","",IF($M$1=2005,'Resultat 2005-2012'!L125,IF(AND($M$1=2006,Beregningsark!$AQ125="2005-2012"),'Resultat 2005-2012'!L125*SUM($Y$9:$AE$9)/7,IF(AND($M$1=2007,Beregningsark!$AQ125="2005-2012"),'Resultat 2005-2012'!L125*SUM($Z$9:$AE$9)/6,IF(AND($M$1=2008,Beregningsark!$AQ125="2005-2012"),'Resultat 2005-2012'!L125*SUM($AA$9:$AE$9)/5,IF(AND($M$1=2009,Beregningsark!$AQ125="2005-2012"),'Resultat 2005-2012'!L125*SUM($AB$9:$AE$9)/4,IF(AND($M$1=2010,Beregningsark!$AQ125="2005-2012"),'Resultat 2005-2012'!L125*SUM($AC$9:$AE$9)/3,IF(AND($M$1=2011,Beregningsark!$AQ125="2005-2012"),'Resultat 2005-2012'!L125*SUM($AD$9:$AE$9)/2,IF(AND($M$1=2012,Beregningsark!$AQ125="2005-2012"),'Resultat 2005-2012'!L125*$AE$9,IF(AND($M$1=2006,Beregningsark!$AQ125="1999-2012"),'Resultat 2005-2012'!L125*SUM($Y$18:$AE$18)/7,IF(AND($M$1=2007,Beregningsark!$AQ125="1999-2012"),'Resultat 2005-2012'!L125*SUM($Z$18:$AE$18)/6,IF(AND($M$1=2008,Beregningsark!$AQ125="1999-2012"),'Resultat 2005-2012'!L125*SUM($AA$18:$AE$18)/5,IF(AND($M$1=2009,Beregningsark!$AQ125="1999-2012"),'Resultat 2005-2012'!L125*SUM($AB$18:$AE$18)/4,IF(AND($M$1=2010,Beregningsark!$AQ125="1999-2012"),'Resultat 2005-2012'!L125*SUM($AC$18:$AE$18)/3,IF(AND($M$1=2011,Beregningsark!$AQ125="1999-2012"),'Resultat 2005-2012'!L125*SUM($AD$18:$AE$18)/2,IF(AND($M$1=2012,Beregningsark!$AQ125="1999-2012"),'Resultat 2005-2012'!L125*$AE$18,""))))))))))))))))</f>
        <v/>
      </c>
      <c r="M125" s="15" t="str">
        <f t="shared" si="5"/>
        <v/>
      </c>
      <c r="N125" s="15" t="str">
        <f>IF('Resultat 2005-2012'!$R125="","",IF($M$1=2005,'Resultat 2005-2012'!N125,IF(AND($M$1=2006,Beregningsark!$AQ125="2005-2012"),'Resultat 2005-2012'!N125*SUM($Y$10:$AE$10)/7,IF(AND($M$1=2007,Beregningsark!$AQ125="2005-2012"),'Resultat 2005-2012'!N125*SUM($Z$10:$AE$10)/6,IF(AND($M$1=2008,Beregningsark!$AQ125="2005-2012"),'Resultat 2005-2012'!N125*SUM($AA$10:$AE$10)/5,IF(AND($M$1=2009,Beregningsark!$AQ125="2005-2012"),'Resultat 2005-2012'!N125*SUM($AB$10:$AE$10)/4,IF(AND($M$1=2010,Beregningsark!$AQ125="2005-2012"),'Resultat 2005-2012'!N125*SUM($AC$10:$AE$10)/3,IF(AND($M$1=2011,Beregningsark!$AQ125="2005-2012"),'Resultat 2005-2012'!N125*SUM($AD$10:$AE$10)/2,IF(AND($M$1=2012,Beregningsark!$AQ125="2005-2012"),'Resultat 2005-2012'!N125*$AE$10,IF(AND($M$1=2006,Beregningsark!$AQ125="1999-2012"),'Resultat 2005-2012'!N125*SUM($Y$16:$AE$16)/7,IF(AND($M$1=2007,Beregningsark!$AQ125="1999-2012"),'Resultat 2005-2012'!N125*SUM($Z$16:$AE$16)/6,IF(AND($M$1=2008,Beregningsark!$AQ125="1999-2012"),'Resultat 2005-2012'!N125*SUM($AA$16:$AE$16)/5,IF(AND($M$1=2009,Beregningsark!$AQ125="1999-2012"),'Resultat 2005-2012'!N125*SUM($AB$16:$AE$16)/4,IF(AND($M$1=2010,Beregningsark!$AQ125="1999-2012"),'Resultat 2005-2012'!N125*SUM($AC$16:$AE$16)/3,IF(AND($M$1=2011,Beregningsark!$AQ125="1999-2012"),'Resultat 2005-2012'!N125*SUM($AD$16:$AE$16)/2,IF(AND($M$1=2012,Beregningsark!$AQ125="1999-2012"),'Resultat 2005-2012'!N125*$AE$16,""))))))))))))))))</f>
        <v/>
      </c>
      <c r="O125" s="15" t="str">
        <f>IF('Resultat 2005-2012'!$R125="","",IF($M$1=2005,'Resultat 2005-2012'!O125,IF(AND($M$1=2006,Beregningsark!$AQ125="2005-2012"),'Resultat 2005-2012'!O125*SUM($Y$10:$AE$10)/7,IF(AND($M$1=2007,Beregningsark!$AQ125="2005-2012"),'Resultat 2005-2012'!O125*SUM($Z$10:$AE$10)/6,IF(AND($M$1=2008,Beregningsark!$AQ125="2005-2012"),'Resultat 2005-2012'!O125*SUM($AA$10:$AE$10)/5,IF(AND($M$1=2009,Beregningsark!$AQ125="2005-2012"),'Resultat 2005-2012'!O125*SUM($AB$10:$AE$10)/4,IF(AND($M$1=2010,Beregningsark!$AQ125="2005-2012"),'Resultat 2005-2012'!O125*SUM($AC$10:$AE$10)/3,IF(AND($M$1=2011,Beregningsark!$AQ125="2005-2012"),'Resultat 2005-2012'!O125*SUM($AD$10:$AE$10)/2,IF(AND($M$1=2012,Beregningsark!$AQ125="2005-2012"),'Resultat 2005-2012'!O125*$AE$10,IF(AND($M$1=2006,Beregningsark!$AQ125="1999-2012"),'Resultat 2005-2012'!O125*SUM($Y$16:$AE$16)/7,IF(AND($M$1=2007,Beregningsark!$AQ125="1999-2012"),'Resultat 2005-2012'!O125*SUM($Z$16:$AE$16)/6,IF(AND($M$1=2008,Beregningsark!$AQ125="1999-2012"),'Resultat 2005-2012'!O125*SUM($AA$16:$AE$16)/5,IF(AND($M$1=2009,Beregningsark!$AQ125="1999-2012"),'Resultat 2005-2012'!O125*SUM($AB$16:$AE$16)/4,IF(AND($M$1=2010,Beregningsark!$AQ125="1999-2012"),'Resultat 2005-2012'!O125*SUM($AC$16:$AE$16)/3,IF(AND($M$1=2011,Beregningsark!$AQ125="1999-2012"),'Resultat 2005-2012'!O125*SUM($AD$16:$AE$16)/2,IF(AND($M$1=2012,Beregningsark!$AQ125="1999-2012"),'Resultat 2005-2012'!O125*$AE$16,""))))))))))))))))</f>
        <v/>
      </c>
      <c r="P125" s="15" t="str">
        <f>IF('Resultat 2005-2012'!$R125="","",IF($M$1=2005,'Resultat 2005-2012'!P125,IF(AND($M$1=2006,Beregningsark!$AQ125="2005-2012"),'Resultat 2005-2012'!P125*SUM($Y$11:$AE$11)/7,IF(AND($M$1=2007,Beregningsark!$AQ125="2005-2012"),'Resultat 2005-2012'!P125*SUM($Z$11:$AE$11)/6,IF(AND($M$1=2008,Beregningsark!$AQ125="2005-2012"),'Resultat 2005-2012'!P125*SUM($AA$11:$AE$11)/5,IF(AND($M$1=2009,Beregningsark!$AQ125="2005-2012"),'Resultat 2005-2012'!P125*SUM($AB$11:$AE$11)/4,IF(AND($M$1=2010,Beregningsark!$AQ125="2005-2012"),'Resultat 2005-2012'!P125*SUM($AC$11:$AE$11)/3,IF(AND($M$1=2011,Beregningsark!$AQ125="2005-2012"),'Resultat 2005-2012'!P125*SUM($AD$11:$AE$11)/2,IF(AND($M$1=2012,Beregningsark!$AQ125="2005-2012"),'Resultat 2005-2012'!P125*$AE$11,IF(AND($M$1=2006,Beregningsark!$AQ125="1999-2012"),'Resultat 2005-2012'!P125*SUM($Y$16:$AE$16)/7,IF(AND($M$1=2007,Beregningsark!$AQ125="1999-2012"),'Resultat 2005-2012'!P125*SUM($Z$16:$AE$16)/6,IF(AND($M$1=2008,Beregningsark!$AQ125="1999-2012"),'Resultat 2005-2012'!P125*SUM($AA$16:$AE$16)/5,IF(AND($M$1=2009,Beregningsark!$AQ125="1999-2012"),'Resultat 2005-2012'!P125*SUM($AB$16:$AE$16)/4,IF(AND($M$1=2010,Beregningsark!$AQ125="1999-2012"),'Resultat 2005-2012'!P125*SUM($AC$16:$AE$16)/3,IF(AND($M$1=2011,Beregningsark!$AQ125="1999-2012"),'Resultat 2005-2012'!P125*SUM($AD$16:$AE$16)/2,IF(AND($M$1=2012,Beregningsark!$AQ125="1999-2012"),'Resultat 2005-2012'!P125*$AE$16,""))))))))))))))))</f>
        <v/>
      </c>
      <c r="Q125" s="15" t="str">
        <f t="shared" si="6"/>
        <v/>
      </c>
      <c r="R125" s="17" t="str">
        <f t="shared" si="7"/>
        <v/>
      </c>
    </row>
    <row r="126" spans="1:18" x14ac:dyDescent="0.25">
      <c r="A126" s="4" t="str">
        <f>IF(Inddata!A141="","",Inddata!A141)</f>
        <v/>
      </c>
      <c r="B126" s="4" t="str">
        <f>IF(Inddata!B141="","",Inddata!B141)</f>
        <v/>
      </c>
      <c r="C126" s="4" t="str">
        <f>IF(Inddata!C141="","",Inddata!C141)</f>
        <v/>
      </c>
      <c r="D126" s="4" t="str">
        <f>IF(Inddata!D141="","",Inddata!D141)</f>
        <v/>
      </c>
      <c r="E126" s="4" t="str">
        <f>IF(Inddata!E141="","",Inddata!E141)</f>
        <v/>
      </c>
      <c r="F126" s="4" t="str">
        <f>IF(Inddata!F141="","",Inddata!F141)</f>
        <v/>
      </c>
      <c r="G126" s="4">
        <f>IF(Inddata!G141="","",Inddata!G141)</f>
        <v>0</v>
      </c>
      <c r="H126" s="4" t="str">
        <f>IF(Inddata!H141&gt;0.5,Inddata!H141,"")</f>
        <v/>
      </c>
      <c r="I126" s="4" t="str">
        <f>IF(Inddata!I141="","",Inddata!I141)</f>
        <v/>
      </c>
      <c r="J126" s="15" t="str">
        <f>IF('Resultat 2005-2012'!$R126="","",IF($M$1=2005,'Resultat 2005-2012'!J126,IF(AND($M$1=2006,Beregningsark!$AQ126="2005-2012"),'Resultat 2005-2012'!J126*SUM($Y$7:$AE$7)/7,IF(AND($M$1=2007,Beregningsark!$AQ126="2005-2012"),'Resultat 2005-2012'!J126*SUM($Z$7:$AE$7)/6,IF(AND($M$1=2008,Beregningsark!$AQ126="2005-2012"),'Resultat 2005-2012'!J126*SUM($AA$7:$AE$7)/5,IF(AND($M$1=2009,Beregningsark!$AQ126="2005-2012"),'Resultat 2005-2012'!J126*SUM($AB$7:$AE$7)/4,IF(AND($M$1=2010,Beregningsark!$AQ126="2005-2012"),'Resultat 2005-2012'!J126*SUM($AC$7:$AE$7)/3,IF(AND($M$1=2011,Beregningsark!$AQ126="2005-2012"),'Resultat 2005-2012'!J126*SUM($AD$7:$AE$7)/2,IF(AND($M$1=2012,Beregningsark!$AQ126="2005-2012"),'Resultat 2005-2012'!J126*$AE$7,IF(AND($M$1=2006,Beregningsark!$AQ126="1999-2012"),'Resultat 2005-2012'!J126*SUM($Y$16:$AE$16)/7,IF(AND($M$1=2007,Beregningsark!$AQ126="1999-2012"),'Resultat 2005-2012'!J126*SUM($Z$16:$AE$16)/6,IF(AND($M$1=2008,Beregningsark!$AQ126="1999-2012"),'Resultat 2005-2012'!J126*SUM($AA$16:$AE$16)/5,IF(AND($M$1=2009,Beregningsark!$AQ126="1999-2012"),'Resultat 2005-2012'!J126*SUM($AB$16:$AE$16)/4,IF(AND($M$1=2010,Beregningsark!$AQ126="1999-2012"),'Resultat 2005-2012'!J126*SUM($AC$16:$AE$16)/3,IF(AND($M$1=2011,Beregningsark!$AQ126="1999-2012"),'Resultat 2005-2012'!J126*SUM($AD$16:$AE$16)/2,IF(AND($M$1=2012,Beregningsark!$AQ126="1999-2012"),'Resultat 2005-2012'!J126*$AE$16,""))))))))))))))))</f>
        <v/>
      </c>
      <c r="K126" s="15" t="str">
        <f>IF('Resultat 2005-2012'!$R126="","",IF($M$1=2005,'Resultat 2005-2012'!K126,IF(AND($M$1=2006,Beregningsark!$AQ126="2005-2012"),'Resultat 2005-2012'!K126*SUM($Y$8:$AE$8)/7,IF(AND($M$1=2007,Beregningsark!$AQ126="2005-2012"),'Resultat 2005-2012'!K126*SUM($Z$8:$AE$8)/6,IF(AND($M$1=2008,Beregningsark!$AQ126="2005-2012"),'Resultat 2005-2012'!K126*SUM($AA$8:$AE$8)/5,IF(AND($M$1=2009,Beregningsark!$AQ126="2005-2012"),'Resultat 2005-2012'!K126*SUM($AB$8:$AE$8)/4,IF(AND($M$1=2010,Beregningsark!$AQ126="2005-2012"),'Resultat 2005-2012'!K126*SUM($AC$8:$AE$8)/3,IF(AND($M$1=2011,Beregningsark!$AQ126="2005-2012"),'Resultat 2005-2012'!K126*SUM($AD$8:$AE$8)/2,IF(AND($M$1=2012,Beregningsark!$AQ126="2005-2012"),'Resultat 2005-2012'!K126*$AE$8,IF(AND($M$1=2006,Beregningsark!$AQ126="1999-2012"),'Resultat 2005-2012'!K126*SUM($Y$17:$AE$17)/7,IF(AND($M$1=2007,Beregningsark!$AQ126="1999-2012"),'Resultat 2005-2012'!K126*SUM($Z$17:$AE$17)/6,IF(AND($M$1=2008,Beregningsark!$AQ126="1999-2012"),'Resultat 2005-2012'!K126*SUM($AA$17:$AE$17)/5,IF(AND($M$1=2009,Beregningsark!$AQ126="1999-2012"),'Resultat 2005-2012'!K126*SUM($AB$17:$AE$17)/4,IF(AND($M$1=2010,Beregningsark!$AQ126="1999-2012"),'Resultat 2005-2012'!K126*SUM($AC$17:$AE$17)/3,IF(AND($M$1=2011,Beregningsark!$AQ126="1999-2012"),'Resultat 2005-2012'!K126*SUM($AD$17:$AE$17)/2,IF(AND($M$1=2012,Beregningsark!$AQ126="1999-2012"),'Resultat 2005-2012'!K126*$AE$17,""))))))))))))))))</f>
        <v/>
      </c>
      <c r="L126" s="15" t="str">
        <f>IF('Resultat 2005-2012'!$R126="","",IF($M$1=2005,'Resultat 2005-2012'!L126,IF(AND($M$1=2006,Beregningsark!$AQ126="2005-2012"),'Resultat 2005-2012'!L126*SUM($Y$9:$AE$9)/7,IF(AND($M$1=2007,Beregningsark!$AQ126="2005-2012"),'Resultat 2005-2012'!L126*SUM($Z$9:$AE$9)/6,IF(AND($M$1=2008,Beregningsark!$AQ126="2005-2012"),'Resultat 2005-2012'!L126*SUM($AA$9:$AE$9)/5,IF(AND($M$1=2009,Beregningsark!$AQ126="2005-2012"),'Resultat 2005-2012'!L126*SUM($AB$9:$AE$9)/4,IF(AND($M$1=2010,Beregningsark!$AQ126="2005-2012"),'Resultat 2005-2012'!L126*SUM($AC$9:$AE$9)/3,IF(AND($M$1=2011,Beregningsark!$AQ126="2005-2012"),'Resultat 2005-2012'!L126*SUM($AD$9:$AE$9)/2,IF(AND($M$1=2012,Beregningsark!$AQ126="2005-2012"),'Resultat 2005-2012'!L126*$AE$9,IF(AND($M$1=2006,Beregningsark!$AQ126="1999-2012"),'Resultat 2005-2012'!L126*SUM($Y$18:$AE$18)/7,IF(AND($M$1=2007,Beregningsark!$AQ126="1999-2012"),'Resultat 2005-2012'!L126*SUM($Z$18:$AE$18)/6,IF(AND($M$1=2008,Beregningsark!$AQ126="1999-2012"),'Resultat 2005-2012'!L126*SUM($AA$18:$AE$18)/5,IF(AND($M$1=2009,Beregningsark!$AQ126="1999-2012"),'Resultat 2005-2012'!L126*SUM($AB$18:$AE$18)/4,IF(AND($M$1=2010,Beregningsark!$AQ126="1999-2012"),'Resultat 2005-2012'!L126*SUM($AC$18:$AE$18)/3,IF(AND($M$1=2011,Beregningsark!$AQ126="1999-2012"),'Resultat 2005-2012'!L126*SUM($AD$18:$AE$18)/2,IF(AND($M$1=2012,Beregningsark!$AQ126="1999-2012"),'Resultat 2005-2012'!L126*$AE$18,""))))))))))))))))</f>
        <v/>
      </c>
      <c r="M126" s="15" t="str">
        <f t="shared" si="5"/>
        <v/>
      </c>
      <c r="N126" s="15" t="str">
        <f>IF('Resultat 2005-2012'!$R126="","",IF($M$1=2005,'Resultat 2005-2012'!N126,IF(AND($M$1=2006,Beregningsark!$AQ126="2005-2012"),'Resultat 2005-2012'!N126*SUM($Y$10:$AE$10)/7,IF(AND($M$1=2007,Beregningsark!$AQ126="2005-2012"),'Resultat 2005-2012'!N126*SUM($Z$10:$AE$10)/6,IF(AND($M$1=2008,Beregningsark!$AQ126="2005-2012"),'Resultat 2005-2012'!N126*SUM($AA$10:$AE$10)/5,IF(AND($M$1=2009,Beregningsark!$AQ126="2005-2012"),'Resultat 2005-2012'!N126*SUM($AB$10:$AE$10)/4,IF(AND($M$1=2010,Beregningsark!$AQ126="2005-2012"),'Resultat 2005-2012'!N126*SUM($AC$10:$AE$10)/3,IF(AND($M$1=2011,Beregningsark!$AQ126="2005-2012"),'Resultat 2005-2012'!N126*SUM($AD$10:$AE$10)/2,IF(AND($M$1=2012,Beregningsark!$AQ126="2005-2012"),'Resultat 2005-2012'!N126*$AE$10,IF(AND($M$1=2006,Beregningsark!$AQ126="1999-2012"),'Resultat 2005-2012'!N126*SUM($Y$16:$AE$16)/7,IF(AND($M$1=2007,Beregningsark!$AQ126="1999-2012"),'Resultat 2005-2012'!N126*SUM($Z$16:$AE$16)/6,IF(AND($M$1=2008,Beregningsark!$AQ126="1999-2012"),'Resultat 2005-2012'!N126*SUM($AA$16:$AE$16)/5,IF(AND($M$1=2009,Beregningsark!$AQ126="1999-2012"),'Resultat 2005-2012'!N126*SUM($AB$16:$AE$16)/4,IF(AND($M$1=2010,Beregningsark!$AQ126="1999-2012"),'Resultat 2005-2012'!N126*SUM($AC$16:$AE$16)/3,IF(AND($M$1=2011,Beregningsark!$AQ126="1999-2012"),'Resultat 2005-2012'!N126*SUM($AD$16:$AE$16)/2,IF(AND($M$1=2012,Beregningsark!$AQ126="1999-2012"),'Resultat 2005-2012'!N126*$AE$16,""))))))))))))))))</f>
        <v/>
      </c>
      <c r="O126" s="15" t="str">
        <f>IF('Resultat 2005-2012'!$R126="","",IF($M$1=2005,'Resultat 2005-2012'!O126,IF(AND($M$1=2006,Beregningsark!$AQ126="2005-2012"),'Resultat 2005-2012'!O126*SUM($Y$10:$AE$10)/7,IF(AND($M$1=2007,Beregningsark!$AQ126="2005-2012"),'Resultat 2005-2012'!O126*SUM($Z$10:$AE$10)/6,IF(AND($M$1=2008,Beregningsark!$AQ126="2005-2012"),'Resultat 2005-2012'!O126*SUM($AA$10:$AE$10)/5,IF(AND($M$1=2009,Beregningsark!$AQ126="2005-2012"),'Resultat 2005-2012'!O126*SUM($AB$10:$AE$10)/4,IF(AND($M$1=2010,Beregningsark!$AQ126="2005-2012"),'Resultat 2005-2012'!O126*SUM($AC$10:$AE$10)/3,IF(AND($M$1=2011,Beregningsark!$AQ126="2005-2012"),'Resultat 2005-2012'!O126*SUM($AD$10:$AE$10)/2,IF(AND($M$1=2012,Beregningsark!$AQ126="2005-2012"),'Resultat 2005-2012'!O126*$AE$10,IF(AND($M$1=2006,Beregningsark!$AQ126="1999-2012"),'Resultat 2005-2012'!O126*SUM($Y$16:$AE$16)/7,IF(AND($M$1=2007,Beregningsark!$AQ126="1999-2012"),'Resultat 2005-2012'!O126*SUM($Z$16:$AE$16)/6,IF(AND($M$1=2008,Beregningsark!$AQ126="1999-2012"),'Resultat 2005-2012'!O126*SUM($AA$16:$AE$16)/5,IF(AND($M$1=2009,Beregningsark!$AQ126="1999-2012"),'Resultat 2005-2012'!O126*SUM($AB$16:$AE$16)/4,IF(AND($M$1=2010,Beregningsark!$AQ126="1999-2012"),'Resultat 2005-2012'!O126*SUM($AC$16:$AE$16)/3,IF(AND($M$1=2011,Beregningsark!$AQ126="1999-2012"),'Resultat 2005-2012'!O126*SUM($AD$16:$AE$16)/2,IF(AND($M$1=2012,Beregningsark!$AQ126="1999-2012"),'Resultat 2005-2012'!O126*$AE$16,""))))))))))))))))</f>
        <v/>
      </c>
      <c r="P126" s="15" t="str">
        <f>IF('Resultat 2005-2012'!$R126="","",IF($M$1=2005,'Resultat 2005-2012'!P126,IF(AND($M$1=2006,Beregningsark!$AQ126="2005-2012"),'Resultat 2005-2012'!P126*SUM($Y$11:$AE$11)/7,IF(AND($M$1=2007,Beregningsark!$AQ126="2005-2012"),'Resultat 2005-2012'!P126*SUM($Z$11:$AE$11)/6,IF(AND($M$1=2008,Beregningsark!$AQ126="2005-2012"),'Resultat 2005-2012'!P126*SUM($AA$11:$AE$11)/5,IF(AND($M$1=2009,Beregningsark!$AQ126="2005-2012"),'Resultat 2005-2012'!P126*SUM($AB$11:$AE$11)/4,IF(AND($M$1=2010,Beregningsark!$AQ126="2005-2012"),'Resultat 2005-2012'!P126*SUM($AC$11:$AE$11)/3,IF(AND($M$1=2011,Beregningsark!$AQ126="2005-2012"),'Resultat 2005-2012'!P126*SUM($AD$11:$AE$11)/2,IF(AND($M$1=2012,Beregningsark!$AQ126="2005-2012"),'Resultat 2005-2012'!P126*$AE$11,IF(AND($M$1=2006,Beregningsark!$AQ126="1999-2012"),'Resultat 2005-2012'!P126*SUM($Y$16:$AE$16)/7,IF(AND($M$1=2007,Beregningsark!$AQ126="1999-2012"),'Resultat 2005-2012'!P126*SUM($Z$16:$AE$16)/6,IF(AND($M$1=2008,Beregningsark!$AQ126="1999-2012"),'Resultat 2005-2012'!P126*SUM($AA$16:$AE$16)/5,IF(AND($M$1=2009,Beregningsark!$AQ126="1999-2012"),'Resultat 2005-2012'!P126*SUM($AB$16:$AE$16)/4,IF(AND($M$1=2010,Beregningsark!$AQ126="1999-2012"),'Resultat 2005-2012'!P126*SUM($AC$16:$AE$16)/3,IF(AND($M$1=2011,Beregningsark!$AQ126="1999-2012"),'Resultat 2005-2012'!P126*SUM($AD$16:$AE$16)/2,IF(AND($M$1=2012,Beregningsark!$AQ126="1999-2012"),'Resultat 2005-2012'!P126*$AE$16,""))))))))))))))))</f>
        <v/>
      </c>
      <c r="Q126" s="15" t="str">
        <f t="shared" si="6"/>
        <v/>
      </c>
      <c r="R126" s="17" t="str">
        <f t="shared" si="7"/>
        <v/>
      </c>
    </row>
    <row r="127" spans="1:18" x14ac:dyDescent="0.25">
      <c r="A127" s="4" t="str">
        <f>IF(Inddata!A142="","",Inddata!A142)</f>
        <v/>
      </c>
      <c r="B127" s="4" t="str">
        <f>IF(Inddata!B142="","",Inddata!B142)</f>
        <v/>
      </c>
      <c r="C127" s="4" t="str">
        <f>IF(Inddata!C142="","",Inddata!C142)</f>
        <v/>
      </c>
      <c r="D127" s="4" t="str">
        <f>IF(Inddata!D142="","",Inddata!D142)</f>
        <v/>
      </c>
      <c r="E127" s="4" t="str">
        <f>IF(Inddata!E142="","",Inddata!E142)</f>
        <v/>
      </c>
      <c r="F127" s="4" t="str">
        <f>IF(Inddata!F142="","",Inddata!F142)</f>
        <v/>
      </c>
      <c r="G127" s="4">
        <f>IF(Inddata!G142="","",Inddata!G142)</f>
        <v>0</v>
      </c>
      <c r="H127" s="4" t="str">
        <f>IF(Inddata!H142&gt;0.5,Inddata!H142,"")</f>
        <v/>
      </c>
      <c r="I127" s="4" t="str">
        <f>IF(Inddata!I142="","",Inddata!I142)</f>
        <v/>
      </c>
      <c r="J127" s="15" t="str">
        <f>IF('Resultat 2005-2012'!$R127="","",IF($M$1=2005,'Resultat 2005-2012'!J127,IF(AND($M$1=2006,Beregningsark!$AQ127="2005-2012"),'Resultat 2005-2012'!J127*SUM($Y$7:$AE$7)/7,IF(AND($M$1=2007,Beregningsark!$AQ127="2005-2012"),'Resultat 2005-2012'!J127*SUM($Z$7:$AE$7)/6,IF(AND($M$1=2008,Beregningsark!$AQ127="2005-2012"),'Resultat 2005-2012'!J127*SUM($AA$7:$AE$7)/5,IF(AND($M$1=2009,Beregningsark!$AQ127="2005-2012"),'Resultat 2005-2012'!J127*SUM($AB$7:$AE$7)/4,IF(AND($M$1=2010,Beregningsark!$AQ127="2005-2012"),'Resultat 2005-2012'!J127*SUM($AC$7:$AE$7)/3,IF(AND($M$1=2011,Beregningsark!$AQ127="2005-2012"),'Resultat 2005-2012'!J127*SUM($AD$7:$AE$7)/2,IF(AND($M$1=2012,Beregningsark!$AQ127="2005-2012"),'Resultat 2005-2012'!J127*$AE$7,IF(AND($M$1=2006,Beregningsark!$AQ127="1999-2012"),'Resultat 2005-2012'!J127*SUM($Y$16:$AE$16)/7,IF(AND($M$1=2007,Beregningsark!$AQ127="1999-2012"),'Resultat 2005-2012'!J127*SUM($Z$16:$AE$16)/6,IF(AND($M$1=2008,Beregningsark!$AQ127="1999-2012"),'Resultat 2005-2012'!J127*SUM($AA$16:$AE$16)/5,IF(AND($M$1=2009,Beregningsark!$AQ127="1999-2012"),'Resultat 2005-2012'!J127*SUM($AB$16:$AE$16)/4,IF(AND($M$1=2010,Beregningsark!$AQ127="1999-2012"),'Resultat 2005-2012'!J127*SUM($AC$16:$AE$16)/3,IF(AND($M$1=2011,Beregningsark!$AQ127="1999-2012"),'Resultat 2005-2012'!J127*SUM($AD$16:$AE$16)/2,IF(AND($M$1=2012,Beregningsark!$AQ127="1999-2012"),'Resultat 2005-2012'!J127*$AE$16,""))))))))))))))))</f>
        <v/>
      </c>
      <c r="K127" s="15" t="str">
        <f>IF('Resultat 2005-2012'!$R127="","",IF($M$1=2005,'Resultat 2005-2012'!K127,IF(AND($M$1=2006,Beregningsark!$AQ127="2005-2012"),'Resultat 2005-2012'!K127*SUM($Y$8:$AE$8)/7,IF(AND($M$1=2007,Beregningsark!$AQ127="2005-2012"),'Resultat 2005-2012'!K127*SUM($Z$8:$AE$8)/6,IF(AND($M$1=2008,Beregningsark!$AQ127="2005-2012"),'Resultat 2005-2012'!K127*SUM($AA$8:$AE$8)/5,IF(AND($M$1=2009,Beregningsark!$AQ127="2005-2012"),'Resultat 2005-2012'!K127*SUM($AB$8:$AE$8)/4,IF(AND($M$1=2010,Beregningsark!$AQ127="2005-2012"),'Resultat 2005-2012'!K127*SUM($AC$8:$AE$8)/3,IF(AND($M$1=2011,Beregningsark!$AQ127="2005-2012"),'Resultat 2005-2012'!K127*SUM($AD$8:$AE$8)/2,IF(AND($M$1=2012,Beregningsark!$AQ127="2005-2012"),'Resultat 2005-2012'!K127*$AE$8,IF(AND($M$1=2006,Beregningsark!$AQ127="1999-2012"),'Resultat 2005-2012'!K127*SUM($Y$17:$AE$17)/7,IF(AND($M$1=2007,Beregningsark!$AQ127="1999-2012"),'Resultat 2005-2012'!K127*SUM($Z$17:$AE$17)/6,IF(AND($M$1=2008,Beregningsark!$AQ127="1999-2012"),'Resultat 2005-2012'!K127*SUM($AA$17:$AE$17)/5,IF(AND($M$1=2009,Beregningsark!$AQ127="1999-2012"),'Resultat 2005-2012'!K127*SUM($AB$17:$AE$17)/4,IF(AND($M$1=2010,Beregningsark!$AQ127="1999-2012"),'Resultat 2005-2012'!K127*SUM($AC$17:$AE$17)/3,IF(AND($M$1=2011,Beregningsark!$AQ127="1999-2012"),'Resultat 2005-2012'!K127*SUM($AD$17:$AE$17)/2,IF(AND($M$1=2012,Beregningsark!$AQ127="1999-2012"),'Resultat 2005-2012'!K127*$AE$17,""))))))))))))))))</f>
        <v/>
      </c>
      <c r="L127" s="15" t="str">
        <f>IF('Resultat 2005-2012'!$R127="","",IF($M$1=2005,'Resultat 2005-2012'!L127,IF(AND($M$1=2006,Beregningsark!$AQ127="2005-2012"),'Resultat 2005-2012'!L127*SUM($Y$9:$AE$9)/7,IF(AND($M$1=2007,Beregningsark!$AQ127="2005-2012"),'Resultat 2005-2012'!L127*SUM($Z$9:$AE$9)/6,IF(AND($M$1=2008,Beregningsark!$AQ127="2005-2012"),'Resultat 2005-2012'!L127*SUM($AA$9:$AE$9)/5,IF(AND($M$1=2009,Beregningsark!$AQ127="2005-2012"),'Resultat 2005-2012'!L127*SUM($AB$9:$AE$9)/4,IF(AND($M$1=2010,Beregningsark!$AQ127="2005-2012"),'Resultat 2005-2012'!L127*SUM($AC$9:$AE$9)/3,IF(AND($M$1=2011,Beregningsark!$AQ127="2005-2012"),'Resultat 2005-2012'!L127*SUM($AD$9:$AE$9)/2,IF(AND($M$1=2012,Beregningsark!$AQ127="2005-2012"),'Resultat 2005-2012'!L127*$AE$9,IF(AND($M$1=2006,Beregningsark!$AQ127="1999-2012"),'Resultat 2005-2012'!L127*SUM($Y$18:$AE$18)/7,IF(AND($M$1=2007,Beregningsark!$AQ127="1999-2012"),'Resultat 2005-2012'!L127*SUM($Z$18:$AE$18)/6,IF(AND($M$1=2008,Beregningsark!$AQ127="1999-2012"),'Resultat 2005-2012'!L127*SUM($AA$18:$AE$18)/5,IF(AND($M$1=2009,Beregningsark!$AQ127="1999-2012"),'Resultat 2005-2012'!L127*SUM($AB$18:$AE$18)/4,IF(AND($M$1=2010,Beregningsark!$AQ127="1999-2012"),'Resultat 2005-2012'!L127*SUM($AC$18:$AE$18)/3,IF(AND($M$1=2011,Beregningsark!$AQ127="1999-2012"),'Resultat 2005-2012'!L127*SUM($AD$18:$AE$18)/2,IF(AND($M$1=2012,Beregningsark!$AQ127="1999-2012"),'Resultat 2005-2012'!L127*$AE$18,""))))))))))))))))</f>
        <v/>
      </c>
      <c r="M127" s="15" t="str">
        <f t="shared" si="5"/>
        <v/>
      </c>
      <c r="N127" s="15" t="str">
        <f>IF('Resultat 2005-2012'!$R127="","",IF($M$1=2005,'Resultat 2005-2012'!N127,IF(AND($M$1=2006,Beregningsark!$AQ127="2005-2012"),'Resultat 2005-2012'!N127*SUM($Y$10:$AE$10)/7,IF(AND($M$1=2007,Beregningsark!$AQ127="2005-2012"),'Resultat 2005-2012'!N127*SUM($Z$10:$AE$10)/6,IF(AND($M$1=2008,Beregningsark!$AQ127="2005-2012"),'Resultat 2005-2012'!N127*SUM($AA$10:$AE$10)/5,IF(AND($M$1=2009,Beregningsark!$AQ127="2005-2012"),'Resultat 2005-2012'!N127*SUM($AB$10:$AE$10)/4,IF(AND($M$1=2010,Beregningsark!$AQ127="2005-2012"),'Resultat 2005-2012'!N127*SUM($AC$10:$AE$10)/3,IF(AND($M$1=2011,Beregningsark!$AQ127="2005-2012"),'Resultat 2005-2012'!N127*SUM($AD$10:$AE$10)/2,IF(AND($M$1=2012,Beregningsark!$AQ127="2005-2012"),'Resultat 2005-2012'!N127*$AE$10,IF(AND($M$1=2006,Beregningsark!$AQ127="1999-2012"),'Resultat 2005-2012'!N127*SUM($Y$16:$AE$16)/7,IF(AND($M$1=2007,Beregningsark!$AQ127="1999-2012"),'Resultat 2005-2012'!N127*SUM($Z$16:$AE$16)/6,IF(AND($M$1=2008,Beregningsark!$AQ127="1999-2012"),'Resultat 2005-2012'!N127*SUM($AA$16:$AE$16)/5,IF(AND($M$1=2009,Beregningsark!$AQ127="1999-2012"),'Resultat 2005-2012'!N127*SUM($AB$16:$AE$16)/4,IF(AND($M$1=2010,Beregningsark!$AQ127="1999-2012"),'Resultat 2005-2012'!N127*SUM($AC$16:$AE$16)/3,IF(AND($M$1=2011,Beregningsark!$AQ127="1999-2012"),'Resultat 2005-2012'!N127*SUM($AD$16:$AE$16)/2,IF(AND($M$1=2012,Beregningsark!$AQ127="1999-2012"),'Resultat 2005-2012'!N127*$AE$16,""))))))))))))))))</f>
        <v/>
      </c>
      <c r="O127" s="15" t="str">
        <f>IF('Resultat 2005-2012'!$R127="","",IF($M$1=2005,'Resultat 2005-2012'!O127,IF(AND($M$1=2006,Beregningsark!$AQ127="2005-2012"),'Resultat 2005-2012'!O127*SUM($Y$10:$AE$10)/7,IF(AND($M$1=2007,Beregningsark!$AQ127="2005-2012"),'Resultat 2005-2012'!O127*SUM($Z$10:$AE$10)/6,IF(AND($M$1=2008,Beregningsark!$AQ127="2005-2012"),'Resultat 2005-2012'!O127*SUM($AA$10:$AE$10)/5,IF(AND($M$1=2009,Beregningsark!$AQ127="2005-2012"),'Resultat 2005-2012'!O127*SUM($AB$10:$AE$10)/4,IF(AND($M$1=2010,Beregningsark!$AQ127="2005-2012"),'Resultat 2005-2012'!O127*SUM($AC$10:$AE$10)/3,IF(AND($M$1=2011,Beregningsark!$AQ127="2005-2012"),'Resultat 2005-2012'!O127*SUM($AD$10:$AE$10)/2,IF(AND($M$1=2012,Beregningsark!$AQ127="2005-2012"),'Resultat 2005-2012'!O127*$AE$10,IF(AND($M$1=2006,Beregningsark!$AQ127="1999-2012"),'Resultat 2005-2012'!O127*SUM($Y$16:$AE$16)/7,IF(AND($M$1=2007,Beregningsark!$AQ127="1999-2012"),'Resultat 2005-2012'!O127*SUM($Z$16:$AE$16)/6,IF(AND($M$1=2008,Beregningsark!$AQ127="1999-2012"),'Resultat 2005-2012'!O127*SUM($AA$16:$AE$16)/5,IF(AND($M$1=2009,Beregningsark!$AQ127="1999-2012"),'Resultat 2005-2012'!O127*SUM($AB$16:$AE$16)/4,IF(AND($M$1=2010,Beregningsark!$AQ127="1999-2012"),'Resultat 2005-2012'!O127*SUM($AC$16:$AE$16)/3,IF(AND($M$1=2011,Beregningsark!$AQ127="1999-2012"),'Resultat 2005-2012'!O127*SUM($AD$16:$AE$16)/2,IF(AND($M$1=2012,Beregningsark!$AQ127="1999-2012"),'Resultat 2005-2012'!O127*$AE$16,""))))))))))))))))</f>
        <v/>
      </c>
      <c r="P127" s="15" t="str">
        <f>IF('Resultat 2005-2012'!$R127="","",IF($M$1=2005,'Resultat 2005-2012'!P127,IF(AND($M$1=2006,Beregningsark!$AQ127="2005-2012"),'Resultat 2005-2012'!P127*SUM($Y$11:$AE$11)/7,IF(AND($M$1=2007,Beregningsark!$AQ127="2005-2012"),'Resultat 2005-2012'!P127*SUM($Z$11:$AE$11)/6,IF(AND($M$1=2008,Beregningsark!$AQ127="2005-2012"),'Resultat 2005-2012'!P127*SUM($AA$11:$AE$11)/5,IF(AND($M$1=2009,Beregningsark!$AQ127="2005-2012"),'Resultat 2005-2012'!P127*SUM($AB$11:$AE$11)/4,IF(AND($M$1=2010,Beregningsark!$AQ127="2005-2012"),'Resultat 2005-2012'!P127*SUM($AC$11:$AE$11)/3,IF(AND($M$1=2011,Beregningsark!$AQ127="2005-2012"),'Resultat 2005-2012'!P127*SUM($AD$11:$AE$11)/2,IF(AND($M$1=2012,Beregningsark!$AQ127="2005-2012"),'Resultat 2005-2012'!P127*$AE$11,IF(AND($M$1=2006,Beregningsark!$AQ127="1999-2012"),'Resultat 2005-2012'!P127*SUM($Y$16:$AE$16)/7,IF(AND($M$1=2007,Beregningsark!$AQ127="1999-2012"),'Resultat 2005-2012'!P127*SUM($Z$16:$AE$16)/6,IF(AND($M$1=2008,Beregningsark!$AQ127="1999-2012"),'Resultat 2005-2012'!P127*SUM($AA$16:$AE$16)/5,IF(AND($M$1=2009,Beregningsark!$AQ127="1999-2012"),'Resultat 2005-2012'!P127*SUM($AB$16:$AE$16)/4,IF(AND($M$1=2010,Beregningsark!$AQ127="1999-2012"),'Resultat 2005-2012'!P127*SUM($AC$16:$AE$16)/3,IF(AND($M$1=2011,Beregningsark!$AQ127="1999-2012"),'Resultat 2005-2012'!P127*SUM($AD$16:$AE$16)/2,IF(AND($M$1=2012,Beregningsark!$AQ127="1999-2012"),'Resultat 2005-2012'!P127*$AE$16,""))))))))))))))))</f>
        <v/>
      </c>
      <c r="Q127" s="15" t="str">
        <f t="shared" si="6"/>
        <v/>
      </c>
      <c r="R127" s="17" t="str">
        <f t="shared" si="7"/>
        <v/>
      </c>
    </row>
    <row r="128" spans="1:18" x14ac:dyDescent="0.25">
      <c r="A128" s="4" t="str">
        <f>IF(Inddata!A143="","",Inddata!A143)</f>
        <v/>
      </c>
      <c r="B128" s="4" t="str">
        <f>IF(Inddata!B143="","",Inddata!B143)</f>
        <v/>
      </c>
      <c r="C128" s="4" t="str">
        <f>IF(Inddata!C143="","",Inddata!C143)</f>
        <v/>
      </c>
      <c r="D128" s="4" t="str">
        <f>IF(Inddata!D143="","",Inddata!D143)</f>
        <v/>
      </c>
      <c r="E128" s="4" t="str">
        <f>IF(Inddata!E143="","",Inddata!E143)</f>
        <v/>
      </c>
      <c r="F128" s="4" t="str">
        <f>IF(Inddata!F143="","",Inddata!F143)</f>
        <v/>
      </c>
      <c r="G128" s="4">
        <f>IF(Inddata!G143="","",Inddata!G143)</f>
        <v>0</v>
      </c>
      <c r="H128" s="4" t="str">
        <f>IF(Inddata!H143&gt;0.5,Inddata!H143,"")</f>
        <v/>
      </c>
      <c r="I128" s="4" t="str">
        <f>IF(Inddata!I143="","",Inddata!I143)</f>
        <v/>
      </c>
      <c r="J128" s="15" t="str">
        <f>IF('Resultat 2005-2012'!$R128="","",IF($M$1=2005,'Resultat 2005-2012'!J128,IF(AND($M$1=2006,Beregningsark!$AQ128="2005-2012"),'Resultat 2005-2012'!J128*SUM($Y$7:$AE$7)/7,IF(AND($M$1=2007,Beregningsark!$AQ128="2005-2012"),'Resultat 2005-2012'!J128*SUM($Z$7:$AE$7)/6,IF(AND($M$1=2008,Beregningsark!$AQ128="2005-2012"),'Resultat 2005-2012'!J128*SUM($AA$7:$AE$7)/5,IF(AND($M$1=2009,Beregningsark!$AQ128="2005-2012"),'Resultat 2005-2012'!J128*SUM($AB$7:$AE$7)/4,IF(AND($M$1=2010,Beregningsark!$AQ128="2005-2012"),'Resultat 2005-2012'!J128*SUM($AC$7:$AE$7)/3,IF(AND($M$1=2011,Beregningsark!$AQ128="2005-2012"),'Resultat 2005-2012'!J128*SUM($AD$7:$AE$7)/2,IF(AND($M$1=2012,Beregningsark!$AQ128="2005-2012"),'Resultat 2005-2012'!J128*$AE$7,IF(AND($M$1=2006,Beregningsark!$AQ128="1999-2012"),'Resultat 2005-2012'!J128*SUM($Y$16:$AE$16)/7,IF(AND($M$1=2007,Beregningsark!$AQ128="1999-2012"),'Resultat 2005-2012'!J128*SUM($Z$16:$AE$16)/6,IF(AND($M$1=2008,Beregningsark!$AQ128="1999-2012"),'Resultat 2005-2012'!J128*SUM($AA$16:$AE$16)/5,IF(AND($M$1=2009,Beregningsark!$AQ128="1999-2012"),'Resultat 2005-2012'!J128*SUM($AB$16:$AE$16)/4,IF(AND($M$1=2010,Beregningsark!$AQ128="1999-2012"),'Resultat 2005-2012'!J128*SUM($AC$16:$AE$16)/3,IF(AND($M$1=2011,Beregningsark!$AQ128="1999-2012"),'Resultat 2005-2012'!J128*SUM($AD$16:$AE$16)/2,IF(AND($M$1=2012,Beregningsark!$AQ128="1999-2012"),'Resultat 2005-2012'!J128*$AE$16,""))))))))))))))))</f>
        <v/>
      </c>
      <c r="K128" s="15" t="str">
        <f>IF('Resultat 2005-2012'!$R128="","",IF($M$1=2005,'Resultat 2005-2012'!K128,IF(AND($M$1=2006,Beregningsark!$AQ128="2005-2012"),'Resultat 2005-2012'!K128*SUM($Y$8:$AE$8)/7,IF(AND($M$1=2007,Beregningsark!$AQ128="2005-2012"),'Resultat 2005-2012'!K128*SUM($Z$8:$AE$8)/6,IF(AND($M$1=2008,Beregningsark!$AQ128="2005-2012"),'Resultat 2005-2012'!K128*SUM($AA$8:$AE$8)/5,IF(AND($M$1=2009,Beregningsark!$AQ128="2005-2012"),'Resultat 2005-2012'!K128*SUM($AB$8:$AE$8)/4,IF(AND($M$1=2010,Beregningsark!$AQ128="2005-2012"),'Resultat 2005-2012'!K128*SUM($AC$8:$AE$8)/3,IF(AND($M$1=2011,Beregningsark!$AQ128="2005-2012"),'Resultat 2005-2012'!K128*SUM($AD$8:$AE$8)/2,IF(AND($M$1=2012,Beregningsark!$AQ128="2005-2012"),'Resultat 2005-2012'!K128*$AE$8,IF(AND($M$1=2006,Beregningsark!$AQ128="1999-2012"),'Resultat 2005-2012'!K128*SUM($Y$17:$AE$17)/7,IF(AND($M$1=2007,Beregningsark!$AQ128="1999-2012"),'Resultat 2005-2012'!K128*SUM($Z$17:$AE$17)/6,IF(AND($M$1=2008,Beregningsark!$AQ128="1999-2012"),'Resultat 2005-2012'!K128*SUM($AA$17:$AE$17)/5,IF(AND($M$1=2009,Beregningsark!$AQ128="1999-2012"),'Resultat 2005-2012'!K128*SUM($AB$17:$AE$17)/4,IF(AND($M$1=2010,Beregningsark!$AQ128="1999-2012"),'Resultat 2005-2012'!K128*SUM($AC$17:$AE$17)/3,IF(AND($M$1=2011,Beregningsark!$AQ128="1999-2012"),'Resultat 2005-2012'!K128*SUM($AD$17:$AE$17)/2,IF(AND($M$1=2012,Beregningsark!$AQ128="1999-2012"),'Resultat 2005-2012'!K128*$AE$17,""))))))))))))))))</f>
        <v/>
      </c>
      <c r="L128" s="15" t="str">
        <f>IF('Resultat 2005-2012'!$R128="","",IF($M$1=2005,'Resultat 2005-2012'!L128,IF(AND($M$1=2006,Beregningsark!$AQ128="2005-2012"),'Resultat 2005-2012'!L128*SUM($Y$9:$AE$9)/7,IF(AND($M$1=2007,Beregningsark!$AQ128="2005-2012"),'Resultat 2005-2012'!L128*SUM($Z$9:$AE$9)/6,IF(AND($M$1=2008,Beregningsark!$AQ128="2005-2012"),'Resultat 2005-2012'!L128*SUM($AA$9:$AE$9)/5,IF(AND($M$1=2009,Beregningsark!$AQ128="2005-2012"),'Resultat 2005-2012'!L128*SUM($AB$9:$AE$9)/4,IF(AND($M$1=2010,Beregningsark!$AQ128="2005-2012"),'Resultat 2005-2012'!L128*SUM($AC$9:$AE$9)/3,IF(AND($M$1=2011,Beregningsark!$AQ128="2005-2012"),'Resultat 2005-2012'!L128*SUM($AD$9:$AE$9)/2,IF(AND($M$1=2012,Beregningsark!$AQ128="2005-2012"),'Resultat 2005-2012'!L128*$AE$9,IF(AND($M$1=2006,Beregningsark!$AQ128="1999-2012"),'Resultat 2005-2012'!L128*SUM($Y$18:$AE$18)/7,IF(AND($M$1=2007,Beregningsark!$AQ128="1999-2012"),'Resultat 2005-2012'!L128*SUM($Z$18:$AE$18)/6,IF(AND($M$1=2008,Beregningsark!$AQ128="1999-2012"),'Resultat 2005-2012'!L128*SUM($AA$18:$AE$18)/5,IF(AND($M$1=2009,Beregningsark!$AQ128="1999-2012"),'Resultat 2005-2012'!L128*SUM($AB$18:$AE$18)/4,IF(AND($M$1=2010,Beregningsark!$AQ128="1999-2012"),'Resultat 2005-2012'!L128*SUM($AC$18:$AE$18)/3,IF(AND($M$1=2011,Beregningsark!$AQ128="1999-2012"),'Resultat 2005-2012'!L128*SUM($AD$18:$AE$18)/2,IF(AND($M$1=2012,Beregningsark!$AQ128="1999-2012"),'Resultat 2005-2012'!L128*$AE$18,""))))))))))))))))</f>
        <v/>
      </c>
      <c r="M128" s="15" t="str">
        <f t="shared" si="5"/>
        <v/>
      </c>
      <c r="N128" s="15" t="str">
        <f>IF('Resultat 2005-2012'!$R128="","",IF($M$1=2005,'Resultat 2005-2012'!N128,IF(AND($M$1=2006,Beregningsark!$AQ128="2005-2012"),'Resultat 2005-2012'!N128*SUM($Y$10:$AE$10)/7,IF(AND($M$1=2007,Beregningsark!$AQ128="2005-2012"),'Resultat 2005-2012'!N128*SUM($Z$10:$AE$10)/6,IF(AND($M$1=2008,Beregningsark!$AQ128="2005-2012"),'Resultat 2005-2012'!N128*SUM($AA$10:$AE$10)/5,IF(AND($M$1=2009,Beregningsark!$AQ128="2005-2012"),'Resultat 2005-2012'!N128*SUM($AB$10:$AE$10)/4,IF(AND($M$1=2010,Beregningsark!$AQ128="2005-2012"),'Resultat 2005-2012'!N128*SUM($AC$10:$AE$10)/3,IF(AND($M$1=2011,Beregningsark!$AQ128="2005-2012"),'Resultat 2005-2012'!N128*SUM($AD$10:$AE$10)/2,IF(AND($M$1=2012,Beregningsark!$AQ128="2005-2012"),'Resultat 2005-2012'!N128*$AE$10,IF(AND($M$1=2006,Beregningsark!$AQ128="1999-2012"),'Resultat 2005-2012'!N128*SUM($Y$16:$AE$16)/7,IF(AND($M$1=2007,Beregningsark!$AQ128="1999-2012"),'Resultat 2005-2012'!N128*SUM($Z$16:$AE$16)/6,IF(AND($M$1=2008,Beregningsark!$AQ128="1999-2012"),'Resultat 2005-2012'!N128*SUM($AA$16:$AE$16)/5,IF(AND($M$1=2009,Beregningsark!$AQ128="1999-2012"),'Resultat 2005-2012'!N128*SUM($AB$16:$AE$16)/4,IF(AND($M$1=2010,Beregningsark!$AQ128="1999-2012"),'Resultat 2005-2012'!N128*SUM($AC$16:$AE$16)/3,IF(AND($M$1=2011,Beregningsark!$AQ128="1999-2012"),'Resultat 2005-2012'!N128*SUM($AD$16:$AE$16)/2,IF(AND($M$1=2012,Beregningsark!$AQ128="1999-2012"),'Resultat 2005-2012'!N128*$AE$16,""))))))))))))))))</f>
        <v/>
      </c>
      <c r="O128" s="15" t="str">
        <f>IF('Resultat 2005-2012'!$R128="","",IF($M$1=2005,'Resultat 2005-2012'!O128,IF(AND($M$1=2006,Beregningsark!$AQ128="2005-2012"),'Resultat 2005-2012'!O128*SUM($Y$10:$AE$10)/7,IF(AND($M$1=2007,Beregningsark!$AQ128="2005-2012"),'Resultat 2005-2012'!O128*SUM($Z$10:$AE$10)/6,IF(AND($M$1=2008,Beregningsark!$AQ128="2005-2012"),'Resultat 2005-2012'!O128*SUM($AA$10:$AE$10)/5,IF(AND($M$1=2009,Beregningsark!$AQ128="2005-2012"),'Resultat 2005-2012'!O128*SUM($AB$10:$AE$10)/4,IF(AND($M$1=2010,Beregningsark!$AQ128="2005-2012"),'Resultat 2005-2012'!O128*SUM($AC$10:$AE$10)/3,IF(AND($M$1=2011,Beregningsark!$AQ128="2005-2012"),'Resultat 2005-2012'!O128*SUM($AD$10:$AE$10)/2,IF(AND($M$1=2012,Beregningsark!$AQ128="2005-2012"),'Resultat 2005-2012'!O128*$AE$10,IF(AND($M$1=2006,Beregningsark!$AQ128="1999-2012"),'Resultat 2005-2012'!O128*SUM($Y$16:$AE$16)/7,IF(AND($M$1=2007,Beregningsark!$AQ128="1999-2012"),'Resultat 2005-2012'!O128*SUM($Z$16:$AE$16)/6,IF(AND($M$1=2008,Beregningsark!$AQ128="1999-2012"),'Resultat 2005-2012'!O128*SUM($AA$16:$AE$16)/5,IF(AND($M$1=2009,Beregningsark!$AQ128="1999-2012"),'Resultat 2005-2012'!O128*SUM($AB$16:$AE$16)/4,IF(AND($M$1=2010,Beregningsark!$AQ128="1999-2012"),'Resultat 2005-2012'!O128*SUM($AC$16:$AE$16)/3,IF(AND($M$1=2011,Beregningsark!$AQ128="1999-2012"),'Resultat 2005-2012'!O128*SUM($AD$16:$AE$16)/2,IF(AND($M$1=2012,Beregningsark!$AQ128="1999-2012"),'Resultat 2005-2012'!O128*$AE$16,""))))))))))))))))</f>
        <v/>
      </c>
      <c r="P128" s="15" t="str">
        <f>IF('Resultat 2005-2012'!$R128="","",IF($M$1=2005,'Resultat 2005-2012'!P128,IF(AND($M$1=2006,Beregningsark!$AQ128="2005-2012"),'Resultat 2005-2012'!P128*SUM($Y$11:$AE$11)/7,IF(AND($M$1=2007,Beregningsark!$AQ128="2005-2012"),'Resultat 2005-2012'!P128*SUM($Z$11:$AE$11)/6,IF(AND($M$1=2008,Beregningsark!$AQ128="2005-2012"),'Resultat 2005-2012'!P128*SUM($AA$11:$AE$11)/5,IF(AND($M$1=2009,Beregningsark!$AQ128="2005-2012"),'Resultat 2005-2012'!P128*SUM($AB$11:$AE$11)/4,IF(AND($M$1=2010,Beregningsark!$AQ128="2005-2012"),'Resultat 2005-2012'!P128*SUM($AC$11:$AE$11)/3,IF(AND($M$1=2011,Beregningsark!$AQ128="2005-2012"),'Resultat 2005-2012'!P128*SUM($AD$11:$AE$11)/2,IF(AND($M$1=2012,Beregningsark!$AQ128="2005-2012"),'Resultat 2005-2012'!P128*$AE$11,IF(AND($M$1=2006,Beregningsark!$AQ128="1999-2012"),'Resultat 2005-2012'!P128*SUM($Y$16:$AE$16)/7,IF(AND($M$1=2007,Beregningsark!$AQ128="1999-2012"),'Resultat 2005-2012'!P128*SUM($Z$16:$AE$16)/6,IF(AND($M$1=2008,Beregningsark!$AQ128="1999-2012"),'Resultat 2005-2012'!P128*SUM($AA$16:$AE$16)/5,IF(AND($M$1=2009,Beregningsark!$AQ128="1999-2012"),'Resultat 2005-2012'!P128*SUM($AB$16:$AE$16)/4,IF(AND($M$1=2010,Beregningsark!$AQ128="1999-2012"),'Resultat 2005-2012'!P128*SUM($AC$16:$AE$16)/3,IF(AND($M$1=2011,Beregningsark!$AQ128="1999-2012"),'Resultat 2005-2012'!P128*SUM($AD$16:$AE$16)/2,IF(AND($M$1=2012,Beregningsark!$AQ128="1999-2012"),'Resultat 2005-2012'!P128*$AE$16,""))))))))))))))))</f>
        <v/>
      </c>
      <c r="Q128" s="15" t="str">
        <f t="shared" si="6"/>
        <v/>
      </c>
      <c r="R128" s="17" t="str">
        <f t="shared" si="7"/>
        <v/>
      </c>
    </row>
    <row r="129" spans="1:18" x14ac:dyDescent="0.25">
      <c r="A129" s="4" t="str">
        <f>IF(Inddata!A144="","",Inddata!A144)</f>
        <v/>
      </c>
      <c r="B129" s="4" t="str">
        <f>IF(Inddata!B144="","",Inddata!B144)</f>
        <v/>
      </c>
      <c r="C129" s="4" t="str">
        <f>IF(Inddata!C144="","",Inddata!C144)</f>
        <v/>
      </c>
      <c r="D129" s="4" t="str">
        <f>IF(Inddata!D144="","",Inddata!D144)</f>
        <v/>
      </c>
      <c r="E129" s="4" t="str">
        <f>IF(Inddata!E144="","",Inddata!E144)</f>
        <v/>
      </c>
      <c r="F129" s="4" t="str">
        <f>IF(Inddata!F144="","",Inddata!F144)</f>
        <v/>
      </c>
      <c r="G129" s="4">
        <f>IF(Inddata!G144="","",Inddata!G144)</f>
        <v>0</v>
      </c>
      <c r="H129" s="4" t="str">
        <f>IF(Inddata!H144&gt;0.5,Inddata!H144,"")</f>
        <v/>
      </c>
      <c r="I129" s="4" t="str">
        <f>IF(Inddata!I144="","",Inddata!I144)</f>
        <v/>
      </c>
      <c r="J129" s="15" t="str">
        <f>IF('Resultat 2005-2012'!$R129="","",IF($M$1=2005,'Resultat 2005-2012'!J129,IF(AND($M$1=2006,Beregningsark!$AQ129="2005-2012"),'Resultat 2005-2012'!J129*SUM($Y$7:$AE$7)/7,IF(AND($M$1=2007,Beregningsark!$AQ129="2005-2012"),'Resultat 2005-2012'!J129*SUM($Z$7:$AE$7)/6,IF(AND($M$1=2008,Beregningsark!$AQ129="2005-2012"),'Resultat 2005-2012'!J129*SUM($AA$7:$AE$7)/5,IF(AND($M$1=2009,Beregningsark!$AQ129="2005-2012"),'Resultat 2005-2012'!J129*SUM($AB$7:$AE$7)/4,IF(AND($M$1=2010,Beregningsark!$AQ129="2005-2012"),'Resultat 2005-2012'!J129*SUM($AC$7:$AE$7)/3,IF(AND($M$1=2011,Beregningsark!$AQ129="2005-2012"),'Resultat 2005-2012'!J129*SUM($AD$7:$AE$7)/2,IF(AND($M$1=2012,Beregningsark!$AQ129="2005-2012"),'Resultat 2005-2012'!J129*$AE$7,IF(AND($M$1=2006,Beregningsark!$AQ129="1999-2012"),'Resultat 2005-2012'!J129*SUM($Y$16:$AE$16)/7,IF(AND($M$1=2007,Beregningsark!$AQ129="1999-2012"),'Resultat 2005-2012'!J129*SUM($Z$16:$AE$16)/6,IF(AND($M$1=2008,Beregningsark!$AQ129="1999-2012"),'Resultat 2005-2012'!J129*SUM($AA$16:$AE$16)/5,IF(AND($M$1=2009,Beregningsark!$AQ129="1999-2012"),'Resultat 2005-2012'!J129*SUM($AB$16:$AE$16)/4,IF(AND($M$1=2010,Beregningsark!$AQ129="1999-2012"),'Resultat 2005-2012'!J129*SUM($AC$16:$AE$16)/3,IF(AND($M$1=2011,Beregningsark!$AQ129="1999-2012"),'Resultat 2005-2012'!J129*SUM($AD$16:$AE$16)/2,IF(AND($M$1=2012,Beregningsark!$AQ129="1999-2012"),'Resultat 2005-2012'!J129*$AE$16,""))))))))))))))))</f>
        <v/>
      </c>
      <c r="K129" s="15" t="str">
        <f>IF('Resultat 2005-2012'!$R129="","",IF($M$1=2005,'Resultat 2005-2012'!K129,IF(AND($M$1=2006,Beregningsark!$AQ129="2005-2012"),'Resultat 2005-2012'!K129*SUM($Y$8:$AE$8)/7,IF(AND($M$1=2007,Beregningsark!$AQ129="2005-2012"),'Resultat 2005-2012'!K129*SUM($Z$8:$AE$8)/6,IF(AND($M$1=2008,Beregningsark!$AQ129="2005-2012"),'Resultat 2005-2012'!K129*SUM($AA$8:$AE$8)/5,IF(AND($M$1=2009,Beregningsark!$AQ129="2005-2012"),'Resultat 2005-2012'!K129*SUM($AB$8:$AE$8)/4,IF(AND($M$1=2010,Beregningsark!$AQ129="2005-2012"),'Resultat 2005-2012'!K129*SUM($AC$8:$AE$8)/3,IF(AND($M$1=2011,Beregningsark!$AQ129="2005-2012"),'Resultat 2005-2012'!K129*SUM($AD$8:$AE$8)/2,IF(AND($M$1=2012,Beregningsark!$AQ129="2005-2012"),'Resultat 2005-2012'!K129*$AE$8,IF(AND($M$1=2006,Beregningsark!$AQ129="1999-2012"),'Resultat 2005-2012'!K129*SUM($Y$17:$AE$17)/7,IF(AND($M$1=2007,Beregningsark!$AQ129="1999-2012"),'Resultat 2005-2012'!K129*SUM($Z$17:$AE$17)/6,IF(AND($M$1=2008,Beregningsark!$AQ129="1999-2012"),'Resultat 2005-2012'!K129*SUM($AA$17:$AE$17)/5,IF(AND($M$1=2009,Beregningsark!$AQ129="1999-2012"),'Resultat 2005-2012'!K129*SUM($AB$17:$AE$17)/4,IF(AND($M$1=2010,Beregningsark!$AQ129="1999-2012"),'Resultat 2005-2012'!K129*SUM($AC$17:$AE$17)/3,IF(AND($M$1=2011,Beregningsark!$AQ129="1999-2012"),'Resultat 2005-2012'!K129*SUM($AD$17:$AE$17)/2,IF(AND($M$1=2012,Beregningsark!$AQ129="1999-2012"),'Resultat 2005-2012'!K129*$AE$17,""))))))))))))))))</f>
        <v/>
      </c>
      <c r="L129" s="15" t="str">
        <f>IF('Resultat 2005-2012'!$R129="","",IF($M$1=2005,'Resultat 2005-2012'!L129,IF(AND($M$1=2006,Beregningsark!$AQ129="2005-2012"),'Resultat 2005-2012'!L129*SUM($Y$9:$AE$9)/7,IF(AND($M$1=2007,Beregningsark!$AQ129="2005-2012"),'Resultat 2005-2012'!L129*SUM($Z$9:$AE$9)/6,IF(AND($M$1=2008,Beregningsark!$AQ129="2005-2012"),'Resultat 2005-2012'!L129*SUM($AA$9:$AE$9)/5,IF(AND($M$1=2009,Beregningsark!$AQ129="2005-2012"),'Resultat 2005-2012'!L129*SUM($AB$9:$AE$9)/4,IF(AND($M$1=2010,Beregningsark!$AQ129="2005-2012"),'Resultat 2005-2012'!L129*SUM($AC$9:$AE$9)/3,IF(AND($M$1=2011,Beregningsark!$AQ129="2005-2012"),'Resultat 2005-2012'!L129*SUM($AD$9:$AE$9)/2,IF(AND($M$1=2012,Beregningsark!$AQ129="2005-2012"),'Resultat 2005-2012'!L129*$AE$9,IF(AND($M$1=2006,Beregningsark!$AQ129="1999-2012"),'Resultat 2005-2012'!L129*SUM($Y$18:$AE$18)/7,IF(AND($M$1=2007,Beregningsark!$AQ129="1999-2012"),'Resultat 2005-2012'!L129*SUM($Z$18:$AE$18)/6,IF(AND($M$1=2008,Beregningsark!$AQ129="1999-2012"),'Resultat 2005-2012'!L129*SUM($AA$18:$AE$18)/5,IF(AND($M$1=2009,Beregningsark!$AQ129="1999-2012"),'Resultat 2005-2012'!L129*SUM($AB$18:$AE$18)/4,IF(AND($M$1=2010,Beregningsark!$AQ129="1999-2012"),'Resultat 2005-2012'!L129*SUM($AC$18:$AE$18)/3,IF(AND($M$1=2011,Beregningsark!$AQ129="1999-2012"),'Resultat 2005-2012'!L129*SUM($AD$18:$AE$18)/2,IF(AND($M$1=2012,Beregningsark!$AQ129="1999-2012"),'Resultat 2005-2012'!L129*$AE$18,""))))))))))))))))</f>
        <v/>
      </c>
      <c r="M129" s="15" t="str">
        <f t="shared" si="5"/>
        <v/>
      </c>
      <c r="N129" s="15" t="str">
        <f>IF('Resultat 2005-2012'!$R129="","",IF($M$1=2005,'Resultat 2005-2012'!N129,IF(AND($M$1=2006,Beregningsark!$AQ129="2005-2012"),'Resultat 2005-2012'!N129*SUM($Y$10:$AE$10)/7,IF(AND($M$1=2007,Beregningsark!$AQ129="2005-2012"),'Resultat 2005-2012'!N129*SUM($Z$10:$AE$10)/6,IF(AND($M$1=2008,Beregningsark!$AQ129="2005-2012"),'Resultat 2005-2012'!N129*SUM($AA$10:$AE$10)/5,IF(AND($M$1=2009,Beregningsark!$AQ129="2005-2012"),'Resultat 2005-2012'!N129*SUM($AB$10:$AE$10)/4,IF(AND($M$1=2010,Beregningsark!$AQ129="2005-2012"),'Resultat 2005-2012'!N129*SUM($AC$10:$AE$10)/3,IF(AND($M$1=2011,Beregningsark!$AQ129="2005-2012"),'Resultat 2005-2012'!N129*SUM($AD$10:$AE$10)/2,IF(AND($M$1=2012,Beregningsark!$AQ129="2005-2012"),'Resultat 2005-2012'!N129*$AE$10,IF(AND($M$1=2006,Beregningsark!$AQ129="1999-2012"),'Resultat 2005-2012'!N129*SUM($Y$16:$AE$16)/7,IF(AND($M$1=2007,Beregningsark!$AQ129="1999-2012"),'Resultat 2005-2012'!N129*SUM($Z$16:$AE$16)/6,IF(AND($M$1=2008,Beregningsark!$AQ129="1999-2012"),'Resultat 2005-2012'!N129*SUM($AA$16:$AE$16)/5,IF(AND($M$1=2009,Beregningsark!$AQ129="1999-2012"),'Resultat 2005-2012'!N129*SUM($AB$16:$AE$16)/4,IF(AND($M$1=2010,Beregningsark!$AQ129="1999-2012"),'Resultat 2005-2012'!N129*SUM($AC$16:$AE$16)/3,IF(AND($M$1=2011,Beregningsark!$AQ129="1999-2012"),'Resultat 2005-2012'!N129*SUM($AD$16:$AE$16)/2,IF(AND($M$1=2012,Beregningsark!$AQ129="1999-2012"),'Resultat 2005-2012'!N129*$AE$16,""))))))))))))))))</f>
        <v/>
      </c>
      <c r="O129" s="15" t="str">
        <f>IF('Resultat 2005-2012'!$R129="","",IF($M$1=2005,'Resultat 2005-2012'!O129,IF(AND($M$1=2006,Beregningsark!$AQ129="2005-2012"),'Resultat 2005-2012'!O129*SUM($Y$10:$AE$10)/7,IF(AND($M$1=2007,Beregningsark!$AQ129="2005-2012"),'Resultat 2005-2012'!O129*SUM($Z$10:$AE$10)/6,IF(AND($M$1=2008,Beregningsark!$AQ129="2005-2012"),'Resultat 2005-2012'!O129*SUM($AA$10:$AE$10)/5,IF(AND($M$1=2009,Beregningsark!$AQ129="2005-2012"),'Resultat 2005-2012'!O129*SUM($AB$10:$AE$10)/4,IF(AND($M$1=2010,Beregningsark!$AQ129="2005-2012"),'Resultat 2005-2012'!O129*SUM($AC$10:$AE$10)/3,IF(AND($M$1=2011,Beregningsark!$AQ129="2005-2012"),'Resultat 2005-2012'!O129*SUM($AD$10:$AE$10)/2,IF(AND($M$1=2012,Beregningsark!$AQ129="2005-2012"),'Resultat 2005-2012'!O129*$AE$10,IF(AND($M$1=2006,Beregningsark!$AQ129="1999-2012"),'Resultat 2005-2012'!O129*SUM($Y$16:$AE$16)/7,IF(AND($M$1=2007,Beregningsark!$AQ129="1999-2012"),'Resultat 2005-2012'!O129*SUM($Z$16:$AE$16)/6,IF(AND($M$1=2008,Beregningsark!$AQ129="1999-2012"),'Resultat 2005-2012'!O129*SUM($AA$16:$AE$16)/5,IF(AND($M$1=2009,Beregningsark!$AQ129="1999-2012"),'Resultat 2005-2012'!O129*SUM($AB$16:$AE$16)/4,IF(AND($M$1=2010,Beregningsark!$AQ129="1999-2012"),'Resultat 2005-2012'!O129*SUM($AC$16:$AE$16)/3,IF(AND($M$1=2011,Beregningsark!$AQ129="1999-2012"),'Resultat 2005-2012'!O129*SUM($AD$16:$AE$16)/2,IF(AND($M$1=2012,Beregningsark!$AQ129="1999-2012"),'Resultat 2005-2012'!O129*$AE$16,""))))))))))))))))</f>
        <v/>
      </c>
      <c r="P129" s="15" t="str">
        <f>IF('Resultat 2005-2012'!$R129="","",IF($M$1=2005,'Resultat 2005-2012'!P129,IF(AND($M$1=2006,Beregningsark!$AQ129="2005-2012"),'Resultat 2005-2012'!P129*SUM($Y$11:$AE$11)/7,IF(AND($M$1=2007,Beregningsark!$AQ129="2005-2012"),'Resultat 2005-2012'!P129*SUM($Z$11:$AE$11)/6,IF(AND($M$1=2008,Beregningsark!$AQ129="2005-2012"),'Resultat 2005-2012'!P129*SUM($AA$11:$AE$11)/5,IF(AND($M$1=2009,Beregningsark!$AQ129="2005-2012"),'Resultat 2005-2012'!P129*SUM($AB$11:$AE$11)/4,IF(AND($M$1=2010,Beregningsark!$AQ129="2005-2012"),'Resultat 2005-2012'!P129*SUM($AC$11:$AE$11)/3,IF(AND($M$1=2011,Beregningsark!$AQ129="2005-2012"),'Resultat 2005-2012'!P129*SUM($AD$11:$AE$11)/2,IF(AND($M$1=2012,Beregningsark!$AQ129="2005-2012"),'Resultat 2005-2012'!P129*$AE$11,IF(AND($M$1=2006,Beregningsark!$AQ129="1999-2012"),'Resultat 2005-2012'!P129*SUM($Y$16:$AE$16)/7,IF(AND($M$1=2007,Beregningsark!$AQ129="1999-2012"),'Resultat 2005-2012'!P129*SUM($Z$16:$AE$16)/6,IF(AND($M$1=2008,Beregningsark!$AQ129="1999-2012"),'Resultat 2005-2012'!P129*SUM($AA$16:$AE$16)/5,IF(AND($M$1=2009,Beregningsark!$AQ129="1999-2012"),'Resultat 2005-2012'!P129*SUM($AB$16:$AE$16)/4,IF(AND($M$1=2010,Beregningsark!$AQ129="1999-2012"),'Resultat 2005-2012'!P129*SUM($AC$16:$AE$16)/3,IF(AND($M$1=2011,Beregningsark!$AQ129="1999-2012"),'Resultat 2005-2012'!P129*SUM($AD$16:$AE$16)/2,IF(AND($M$1=2012,Beregningsark!$AQ129="1999-2012"),'Resultat 2005-2012'!P129*$AE$16,""))))))))))))))))</f>
        <v/>
      </c>
      <c r="Q129" s="15" t="str">
        <f t="shared" si="6"/>
        <v/>
      </c>
      <c r="R129" s="17" t="str">
        <f t="shared" si="7"/>
        <v/>
      </c>
    </row>
    <row r="130" spans="1:18" x14ac:dyDescent="0.25">
      <c r="A130" s="4" t="str">
        <f>IF(Inddata!A145="","",Inddata!A145)</f>
        <v/>
      </c>
      <c r="B130" s="4" t="str">
        <f>IF(Inddata!B145="","",Inddata!B145)</f>
        <v/>
      </c>
      <c r="C130" s="4" t="str">
        <f>IF(Inddata!C145="","",Inddata!C145)</f>
        <v/>
      </c>
      <c r="D130" s="4" t="str">
        <f>IF(Inddata!D145="","",Inddata!D145)</f>
        <v/>
      </c>
      <c r="E130" s="4" t="str">
        <f>IF(Inddata!E145="","",Inddata!E145)</f>
        <v/>
      </c>
      <c r="F130" s="4" t="str">
        <f>IF(Inddata!F145="","",Inddata!F145)</f>
        <v/>
      </c>
      <c r="G130" s="4">
        <f>IF(Inddata!G145="","",Inddata!G145)</f>
        <v>0</v>
      </c>
      <c r="H130" s="4" t="str">
        <f>IF(Inddata!H145&gt;0.5,Inddata!H145,"")</f>
        <v/>
      </c>
      <c r="I130" s="4" t="str">
        <f>IF(Inddata!I145="","",Inddata!I145)</f>
        <v/>
      </c>
      <c r="J130" s="15" t="str">
        <f>IF('Resultat 2005-2012'!$R130="","",IF($M$1=2005,'Resultat 2005-2012'!J130,IF(AND($M$1=2006,Beregningsark!$AQ130="2005-2012"),'Resultat 2005-2012'!J130*SUM($Y$7:$AE$7)/7,IF(AND($M$1=2007,Beregningsark!$AQ130="2005-2012"),'Resultat 2005-2012'!J130*SUM($Z$7:$AE$7)/6,IF(AND($M$1=2008,Beregningsark!$AQ130="2005-2012"),'Resultat 2005-2012'!J130*SUM($AA$7:$AE$7)/5,IF(AND($M$1=2009,Beregningsark!$AQ130="2005-2012"),'Resultat 2005-2012'!J130*SUM($AB$7:$AE$7)/4,IF(AND($M$1=2010,Beregningsark!$AQ130="2005-2012"),'Resultat 2005-2012'!J130*SUM($AC$7:$AE$7)/3,IF(AND($M$1=2011,Beregningsark!$AQ130="2005-2012"),'Resultat 2005-2012'!J130*SUM($AD$7:$AE$7)/2,IF(AND($M$1=2012,Beregningsark!$AQ130="2005-2012"),'Resultat 2005-2012'!J130*$AE$7,IF(AND($M$1=2006,Beregningsark!$AQ130="1999-2012"),'Resultat 2005-2012'!J130*SUM($Y$16:$AE$16)/7,IF(AND($M$1=2007,Beregningsark!$AQ130="1999-2012"),'Resultat 2005-2012'!J130*SUM($Z$16:$AE$16)/6,IF(AND($M$1=2008,Beregningsark!$AQ130="1999-2012"),'Resultat 2005-2012'!J130*SUM($AA$16:$AE$16)/5,IF(AND($M$1=2009,Beregningsark!$AQ130="1999-2012"),'Resultat 2005-2012'!J130*SUM($AB$16:$AE$16)/4,IF(AND($M$1=2010,Beregningsark!$AQ130="1999-2012"),'Resultat 2005-2012'!J130*SUM($AC$16:$AE$16)/3,IF(AND($M$1=2011,Beregningsark!$AQ130="1999-2012"),'Resultat 2005-2012'!J130*SUM($AD$16:$AE$16)/2,IF(AND($M$1=2012,Beregningsark!$AQ130="1999-2012"),'Resultat 2005-2012'!J130*$AE$16,""))))))))))))))))</f>
        <v/>
      </c>
      <c r="K130" s="15" t="str">
        <f>IF('Resultat 2005-2012'!$R130="","",IF($M$1=2005,'Resultat 2005-2012'!K130,IF(AND($M$1=2006,Beregningsark!$AQ130="2005-2012"),'Resultat 2005-2012'!K130*SUM($Y$8:$AE$8)/7,IF(AND($M$1=2007,Beregningsark!$AQ130="2005-2012"),'Resultat 2005-2012'!K130*SUM($Z$8:$AE$8)/6,IF(AND($M$1=2008,Beregningsark!$AQ130="2005-2012"),'Resultat 2005-2012'!K130*SUM($AA$8:$AE$8)/5,IF(AND($M$1=2009,Beregningsark!$AQ130="2005-2012"),'Resultat 2005-2012'!K130*SUM($AB$8:$AE$8)/4,IF(AND($M$1=2010,Beregningsark!$AQ130="2005-2012"),'Resultat 2005-2012'!K130*SUM($AC$8:$AE$8)/3,IF(AND($M$1=2011,Beregningsark!$AQ130="2005-2012"),'Resultat 2005-2012'!K130*SUM($AD$8:$AE$8)/2,IF(AND($M$1=2012,Beregningsark!$AQ130="2005-2012"),'Resultat 2005-2012'!K130*$AE$8,IF(AND($M$1=2006,Beregningsark!$AQ130="1999-2012"),'Resultat 2005-2012'!K130*SUM($Y$17:$AE$17)/7,IF(AND($M$1=2007,Beregningsark!$AQ130="1999-2012"),'Resultat 2005-2012'!K130*SUM($Z$17:$AE$17)/6,IF(AND($M$1=2008,Beregningsark!$AQ130="1999-2012"),'Resultat 2005-2012'!K130*SUM($AA$17:$AE$17)/5,IF(AND($M$1=2009,Beregningsark!$AQ130="1999-2012"),'Resultat 2005-2012'!K130*SUM($AB$17:$AE$17)/4,IF(AND($M$1=2010,Beregningsark!$AQ130="1999-2012"),'Resultat 2005-2012'!K130*SUM($AC$17:$AE$17)/3,IF(AND($M$1=2011,Beregningsark!$AQ130="1999-2012"),'Resultat 2005-2012'!K130*SUM($AD$17:$AE$17)/2,IF(AND($M$1=2012,Beregningsark!$AQ130="1999-2012"),'Resultat 2005-2012'!K130*$AE$17,""))))))))))))))))</f>
        <v/>
      </c>
      <c r="L130" s="15" t="str">
        <f>IF('Resultat 2005-2012'!$R130="","",IF($M$1=2005,'Resultat 2005-2012'!L130,IF(AND($M$1=2006,Beregningsark!$AQ130="2005-2012"),'Resultat 2005-2012'!L130*SUM($Y$9:$AE$9)/7,IF(AND($M$1=2007,Beregningsark!$AQ130="2005-2012"),'Resultat 2005-2012'!L130*SUM($Z$9:$AE$9)/6,IF(AND($M$1=2008,Beregningsark!$AQ130="2005-2012"),'Resultat 2005-2012'!L130*SUM($AA$9:$AE$9)/5,IF(AND($M$1=2009,Beregningsark!$AQ130="2005-2012"),'Resultat 2005-2012'!L130*SUM($AB$9:$AE$9)/4,IF(AND($M$1=2010,Beregningsark!$AQ130="2005-2012"),'Resultat 2005-2012'!L130*SUM($AC$9:$AE$9)/3,IF(AND($M$1=2011,Beregningsark!$AQ130="2005-2012"),'Resultat 2005-2012'!L130*SUM($AD$9:$AE$9)/2,IF(AND($M$1=2012,Beregningsark!$AQ130="2005-2012"),'Resultat 2005-2012'!L130*$AE$9,IF(AND($M$1=2006,Beregningsark!$AQ130="1999-2012"),'Resultat 2005-2012'!L130*SUM($Y$18:$AE$18)/7,IF(AND($M$1=2007,Beregningsark!$AQ130="1999-2012"),'Resultat 2005-2012'!L130*SUM($Z$18:$AE$18)/6,IF(AND($M$1=2008,Beregningsark!$AQ130="1999-2012"),'Resultat 2005-2012'!L130*SUM($AA$18:$AE$18)/5,IF(AND($M$1=2009,Beregningsark!$AQ130="1999-2012"),'Resultat 2005-2012'!L130*SUM($AB$18:$AE$18)/4,IF(AND($M$1=2010,Beregningsark!$AQ130="1999-2012"),'Resultat 2005-2012'!L130*SUM($AC$18:$AE$18)/3,IF(AND($M$1=2011,Beregningsark!$AQ130="1999-2012"),'Resultat 2005-2012'!L130*SUM($AD$18:$AE$18)/2,IF(AND($M$1=2012,Beregningsark!$AQ130="1999-2012"),'Resultat 2005-2012'!L130*$AE$18,""))))))))))))))))</f>
        <v/>
      </c>
      <c r="M130" s="15" t="str">
        <f t="shared" si="5"/>
        <v/>
      </c>
      <c r="N130" s="15" t="str">
        <f>IF('Resultat 2005-2012'!$R130="","",IF($M$1=2005,'Resultat 2005-2012'!N130,IF(AND($M$1=2006,Beregningsark!$AQ130="2005-2012"),'Resultat 2005-2012'!N130*SUM($Y$10:$AE$10)/7,IF(AND($M$1=2007,Beregningsark!$AQ130="2005-2012"),'Resultat 2005-2012'!N130*SUM($Z$10:$AE$10)/6,IF(AND($M$1=2008,Beregningsark!$AQ130="2005-2012"),'Resultat 2005-2012'!N130*SUM($AA$10:$AE$10)/5,IF(AND($M$1=2009,Beregningsark!$AQ130="2005-2012"),'Resultat 2005-2012'!N130*SUM($AB$10:$AE$10)/4,IF(AND($M$1=2010,Beregningsark!$AQ130="2005-2012"),'Resultat 2005-2012'!N130*SUM($AC$10:$AE$10)/3,IF(AND($M$1=2011,Beregningsark!$AQ130="2005-2012"),'Resultat 2005-2012'!N130*SUM($AD$10:$AE$10)/2,IF(AND($M$1=2012,Beregningsark!$AQ130="2005-2012"),'Resultat 2005-2012'!N130*$AE$10,IF(AND($M$1=2006,Beregningsark!$AQ130="1999-2012"),'Resultat 2005-2012'!N130*SUM($Y$16:$AE$16)/7,IF(AND($M$1=2007,Beregningsark!$AQ130="1999-2012"),'Resultat 2005-2012'!N130*SUM($Z$16:$AE$16)/6,IF(AND($M$1=2008,Beregningsark!$AQ130="1999-2012"),'Resultat 2005-2012'!N130*SUM($AA$16:$AE$16)/5,IF(AND($M$1=2009,Beregningsark!$AQ130="1999-2012"),'Resultat 2005-2012'!N130*SUM($AB$16:$AE$16)/4,IF(AND($M$1=2010,Beregningsark!$AQ130="1999-2012"),'Resultat 2005-2012'!N130*SUM($AC$16:$AE$16)/3,IF(AND($M$1=2011,Beregningsark!$AQ130="1999-2012"),'Resultat 2005-2012'!N130*SUM($AD$16:$AE$16)/2,IF(AND($M$1=2012,Beregningsark!$AQ130="1999-2012"),'Resultat 2005-2012'!N130*$AE$16,""))))))))))))))))</f>
        <v/>
      </c>
      <c r="O130" s="15" t="str">
        <f>IF('Resultat 2005-2012'!$R130="","",IF($M$1=2005,'Resultat 2005-2012'!O130,IF(AND($M$1=2006,Beregningsark!$AQ130="2005-2012"),'Resultat 2005-2012'!O130*SUM($Y$10:$AE$10)/7,IF(AND($M$1=2007,Beregningsark!$AQ130="2005-2012"),'Resultat 2005-2012'!O130*SUM($Z$10:$AE$10)/6,IF(AND($M$1=2008,Beregningsark!$AQ130="2005-2012"),'Resultat 2005-2012'!O130*SUM($AA$10:$AE$10)/5,IF(AND($M$1=2009,Beregningsark!$AQ130="2005-2012"),'Resultat 2005-2012'!O130*SUM($AB$10:$AE$10)/4,IF(AND($M$1=2010,Beregningsark!$AQ130="2005-2012"),'Resultat 2005-2012'!O130*SUM($AC$10:$AE$10)/3,IF(AND($M$1=2011,Beregningsark!$AQ130="2005-2012"),'Resultat 2005-2012'!O130*SUM($AD$10:$AE$10)/2,IF(AND($M$1=2012,Beregningsark!$AQ130="2005-2012"),'Resultat 2005-2012'!O130*$AE$10,IF(AND($M$1=2006,Beregningsark!$AQ130="1999-2012"),'Resultat 2005-2012'!O130*SUM($Y$16:$AE$16)/7,IF(AND($M$1=2007,Beregningsark!$AQ130="1999-2012"),'Resultat 2005-2012'!O130*SUM($Z$16:$AE$16)/6,IF(AND($M$1=2008,Beregningsark!$AQ130="1999-2012"),'Resultat 2005-2012'!O130*SUM($AA$16:$AE$16)/5,IF(AND($M$1=2009,Beregningsark!$AQ130="1999-2012"),'Resultat 2005-2012'!O130*SUM($AB$16:$AE$16)/4,IF(AND($M$1=2010,Beregningsark!$AQ130="1999-2012"),'Resultat 2005-2012'!O130*SUM($AC$16:$AE$16)/3,IF(AND($M$1=2011,Beregningsark!$AQ130="1999-2012"),'Resultat 2005-2012'!O130*SUM($AD$16:$AE$16)/2,IF(AND($M$1=2012,Beregningsark!$AQ130="1999-2012"),'Resultat 2005-2012'!O130*$AE$16,""))))))))))))))))</f>
        <v/>
      </c>
      <c r="P130" s="15" t="str">
        <f>IF('Resultat 2005-2012'!$R130="","",IF($M$1=2005,'Resultat 2005-2012'!P130,IF(AND($M$1=2006,Beregningsark!$AQ130="2005-2012"),'Resultat 2005-2012'!P130*SUM($Y$11:$AE$11)/7,IF(AND($M$1=2007,Beregningsark!$AQ130="2005-2012"),'Resultat 2005-2012'!P130*SUM($Z$11:$AE$11)/6,IF(AND($M$1=2008,Beregningsark!$AQ130="2005-2012"),'Resultat 2005-2012'!P130*SUM($AA$11:$AE$11)/5,IF(AND($M$1=2009,Beregningsark!$AQ130="2005-2012"),'Resultat 2005-2012'!P130*SUM($AB$11:$AE$11)/4,IF(AND($M$1=2010,Beregningsark!$AQ130="2005-2012"),'Resultat 2005-2012'!P130*SUM($AC$11:$AE$11)/3,IF(AND($M$1=2011,Beregningsark!$AQ130="2005-2012"),'Resultat 2005-2012'!P130*SUM($AD$11:$AE$11)/2,IF(AND($M$1=2012,Beregningsark!$AQ130="2005-2012"),'Resultat 2005-2012'!P130*$AE$11,IF(AND($M$1=2006,Beregningsark!$AQ130="1999-2012"),'Resultat 2005-2012'!P130*SUM($Y$16:$AE$16)/7,IF(AND($M$1=2007,Beregningsark!$AQ130="1999-2012"),'Resultat 2005-2012'!P130*SUM($Z$16:$AE$16)/6,IF(AND($M$1=2008,Beregningsark!$AQ130="1999-2012"),'Resultat 2005-2012'!P130*SUM($AA$16:$AE$16)/5,IF(AND($M$1=2009,Beregningsark!$AQ130="1999-2012"),'Resultat 2005-2012'!P130*SUM($AB$16:$AE$16)/4,IF(AND($M$1=2010,Beregningsark!$AQ130="1999-2012"),'Resultat 2005-2012'!P130*SUM($AC$16:$AE$16)/3,IF(AND($M$1=2011,Beregningsark!$AQ130="1999-2012"),'Resultat 2005-2012'!P130*SUM($AD$16:$AE$16)/2,IF(AND($M$1=2012,Beregningsark!$AQ130="1999-2012"),'Resultat 2005-2012'!P130*$AE$16,""))))))))))))))))</f>
        <v/>
      </c>
      <c r="Q130" s="15" t="str">
        <f t="shared" si="6"/>
        <v/>
      </c>
      <c r="R130" s="17" t="str">
        <f t="shared" si="7"/>
        <v/>
      </c>
    </row>
    <row r="131" spans="1:18" x14ac:dyDescent="0.25">
      <c r="A131" s="4" t="str">
        <f>IF(Inddata!A146="","",Inddata!A146)</f>
        <v/>
      </c>
      <c r="B131" s="4" t="str">
        <f>IF(Inddata!B146="","",Inddata!B146)</f>
        <v/>
      </c>
      <c r="C131" s="4" t="str">
        <f>IF(Inddata!C146="","",Inddata!C146)</f>
        <v/>
      </c>
      <c r="D131" s="4" t="str">
        <f>IF(Inddata!D146="","",Inddata!D146)</f>
        <v/>
      </c>
      <c r="E131" s="4" t="str">
        <f>IF(Inddata!E146="","",Inddata!E146)</f>
        <v/>
      </c>
      <c r="F131" s="4" t="str">
        <f>IF(Inddata!F146="","",Inddata!F146)</f>
        <v/>
      </c>
      <c r="G131" s="4">
        <f>IF(Inddata!G146="","",Inddata!G146)</f>
        <v>0</v>
      </c>
      <c r="H131" s="4" t="str">
        <f>IF(Inddata!H146&gt;0.5,Inddata!H146,"")</f>
        <v/>
      </c>
      <c r="I131" s="4" t="str">
        <f>IF(Inddata!I146="","",Inddata!I146)</f>
        <v/>
      </c>
      <c r="J131" s="15" t="str">
        <f>IF('Resultat 2005-2012'!$R131="","",IF($M$1=2005,'Resultat 2005-2012'!J131,IF(AND($M$1=2006,Beregningsark!$AQ131="2005-2012"),'Resultat 2005-2012'!J131*SUM($Y$7:$AE$7)/7,IF(AND($M$1=2007,Beregningsark!$AQ131="2005-2012"),'Resultat 2005-2012'!J131*SUM($Z$7:$AE$7)/6,IF(AND($M$1=2008,Beregningsark!$AQ131="2005-2012"),'Resultat 2005-2012'!J131*SUM($AA$7:$AE$7)/5,IF(AND($M$1=2009,Beregningsark!$AQ131="2005-2012"),'Resultat 2005-2012'!J131*SUM($AB$7:$AE$7)/4,IF(AND($M$1=2010,Beregningsark!$AQ131="2005-2012"),'Resultat 2005-2012'!J131*SUM($AC$7:$AE$7)/3,IF(AND($M$1=2011,Beregningsark!$AQ131="2005-2012"),'Resultat 2005-2012'!J131*SUM($AD$7:$AE$7)/2,IF(AND($M$1=2012,Beregningsark!$AQ131="2005-2012"),'Resultat 2005-2012'!J131*$AE$7,IF(AND($M$1=2006,Beregningsark!$AQ131="1999-2012"),'Resultat 2005-2012'!J131*SUM($Y$16:$AE$16)/7,IF(AND($M$1=2007,Beregningsark!$AQ131="1999-2012"),'Resultat 2005-2012'!J131*SUM($Z$16:$AE$16)/6,IF(AND($M$1=2008,Beregningsark!$AQ131="1999-2012"),'Resultat 2005-2012'!J131*SUM($AA$16:$AE$16)/5,IF(AND($M$1=2009,Beregningsark!$AQ131="1999-2012"),'Resultat 2005-2012'!J131*SUM($AB$16:$AE$16)/4,IF(AND($M$1=2010,Beregningsark!$AQ131="1999-2012"),'Resultat 2005-2012'!J131*SUM($AC$16:$AE$16)/3,IF(AND($M$1=2011,Beregningsark!$AQ131="1999-2012"),'Resultat 2005-2012'!J131*SUM($AD$16:$AE$16)/2,IF(AND($M$1=2012,Beregningsark!$AQ131="1999-2012"),'Resultat 2005-2012'!J131*$AE$16,""))))))))))))))))</f>
        <v/>
      </c>
      <c r="K131" s="15" t="str">
        <f>IF('Resultat 2005-2012'!$R131="","",IF($M$1=2005,'Resultat 2005-2012'!K131,IF(AND($M$1=2006,Beregningsark!$AQ131="2005-2012"),'Resultat 2005-2012'!K131*SUM($Y$8:$AE$8)/7,IF(AND($M$1=2007,Beregningsark!$AQ131="2005-2012"),'Resultat 2005-2012'!K131*SUM($Z$8:$AE$8)/6,IF(AND($M$1=2008,Beregningsark!$AQ131="2005-2012"),'Resultat 2005-2012'!K131*SUM($AA$8:$AE$8)/5,IF(AND($M$1=2009,Beregningsark!$AQ131="2005-2012"),'Resultat 2005-2012'!K131*SUM($AB$8:$AE$8)/4,IF(AND($M$1=2010,Beregningsark!$AQ131="2005-2012"),'Resultat 2005-2012'!K131*SUM($AC$8:$AE$8)/3,IF(AND($M$1=2011,Beregningsark!$AQ131="2005-2012"),'Resultat 2005-2012'!K131*SUM($AD$8:$AE$8)/2,IF(AND($M$1=2012,Beregningsark!$AQ131="2005-2012"),'Resultat 2005-2012'!K131*$AE$8,IF(AND($M$1=2006,Beregningsark!$AQ131="1999-2012"),'Resultat 2005-2012'!K131*SUM($Y$17:$AE$17)/7,IF(AND($M$1=2007,Beregningsark!$AQ131="1999-2012"),'Resultat 2005-2012'!K131*SUM($Z$17:$AE$17)/6,IF(AND($M$1=2008,Beregningsark!$AQ131="1999-2012"),'Resultat 2005-2012'!K131*SUM($AA$17:$AE$17)/5,IF(AND($M$1=2009,Beregningsark!$AQ131="1999-2012"),'Resultat 2005-2012'!K131*SUM($AB$17:$AE$17)/4,IF(AND($M$1=2010,Beregningsark!$AQ131="1999-2012"),'Resultat 2005-2012'!K131*SUM($AC$17:$AE$17)/3,IF(AND($M$1=2011,Beregningsark!$AQ131="1999-2012"),'Resultat 2005-2012'!K131*SUM($AD$17:$AE$17)/2,IF(AND($M$1=2012,Beregningsark!$AQ131="1999-2012"),'Resultat 2005-2012'!K131*$AE$17,""))))))))))))))))</f>
        <v/>
      </c>
      <c r="L131" s="15" t="str">
        <f>IF('Resultat 2005-2012'!$R131="","",IF($M$1=2005,'Resultat 2005-2012'!L131,IF(AND($M$1=2006,Beregningsark!$AQ131="2005-2012"),'Resultat 2005-2012'!L131*SUM($Y$9:$AE$9)/7,IF(AND($M$1=2007,Beregningsark!$AQ131="2005-2012"),'Resultat 2005-2012'!L131*SUM($Z$9:$AE$9)/6,IF(AND($M$1=2008,Beregningsark!$AQ131="2005-2012"),'Resultat 2005-2012'!L131*SUM($AA$9:$AE$9)/5,IF(AND($M$1=2009,Beregningsark!$AQ131="2005-2012"),'Resultat 2005-2012'!L131*SUM($AB$9:$AE$9)/4,IF(AND($M$1=2010,Beregningsark!$AQ131="2005-2012"),'Resultat 2005-2012'!L131*SUM($AC$9:$AE$9)/3,IF(AND($M$1=2011,Beregningsark!$AQ131="2005-2012"),'Resultat 2005-2012'!L131*SUM($AD$9:$AE$9)/2,IF(AND($M$1=2012,Beregningsark!$AQ131="2005-2012"),'Resultat 2005-2012'!L131*$AE$9,IF(AND($M$1=2006,Beregningsark!$AQ131="1999-2012"),'Resultat 2005-2012'!L131*SUM($Y$18:$AE$18)/7,IF(AND($M$1=2007,Beregningsark!$AQ131="1999-2012"),'Resultat 2005-2012'!L131*SUM($Z$18:$AE$18)/6,IF(AND($M$1=2008,Beregningsark!$AQ131="1999-2012"),'Resultat 2005-2012'!L131*SUM($AA$18:$AE$18)/5,IF(AND($M$1=2009,Beregningsark!$AQ131="1999-2012"),'Resultat 2005-2012'!L131*SUM($AB$18:$AE$18)/4,IF(AND($M$1=2010,Beregningsark!$AQ131="1999-2012"),'Resultat 2005-2012'!L131*SUM($AC$18:$AE$18)/3,IF(AND($M$1=2011,Beregningsark!$AQ131="1999-2012"),'Resultat 2005-2012'!L131*SUM($AD$18:$AE$18)/2,IF(AND($M$1=2012,Beregningsark!$AQ131="1999-2012"),'Resultat 2005-2012'!L131*$AE$18,""))))))))))))))))</f>
        <v/>
      </c>
      <c r="M131" s="15" t="str">
        <f t="shared" si="5"/>
        <v/>
      </c>
      <c r="N131" s="15" t="str">
        <f>IF('Resultat 2005-2012'!$R131="","",IF($M$1=2005,'Resultat 2005-2012'!N131,IF(AND($M$1=2006,Beregningsark!$AQ131="2005-2012"),'Resultat 2005-2012'!N131*SUM($Y$10:$AE$10)/7,IF(AND($M$1=2007,Beregningsark!$AQ131="2005-2012"),'Resultat 2005-2012'!N131*SUM($Z$10:$AE$10)/6,IF(AND($M$1=2008,Beregningsark!$AQ131="2005-2012"),'Resultat 2005-2012'!N131*SUM($AA$10:$AE$10)/5,IF(AND($M$1=2009,Beregningsark!$AQ131="2005-2012"),'Resultat 2005-2012'!N131*SUM($AB$10:$AE$10)/4,IF(AND($M$1=2010,Beregningsark!$AQ131="2005-2012"),'Resultat 2005-2012'!N131*SUM($AC$10:$AE$10)/3,IF(AND($M$1=2011,Beregningsark!$AQ131="2005-2012"),'Resultat 2005-2012'!N131*SUM($AD$10:$AE$10)/2,IF(AND($M$1=2012,Beregningsark!$AQ131="2005-2012"),'Resultat 2005-2012'!N131*$AE$10,IF(AND($M$1=2006,Beregningsark!$AQ131="1999-2012"),'Resultat 2005-2012'!N131*SUM($Y$16:$AE$16)/7,IF(AND($M$1=2007,Beregningsark!$AQ131="1999-2012"),'Resultat 2005-2012'!N131*SUM($Z$16:$AE$16)/6,IF(AND($M$1=2008,Beregningsark!$AQ131="1999-2012"),'Resultat 2005-2012'!N131*SUM($AA$16:$AE$16)/5,IF(AND($M$1=2009,Beregningsark!$AQ131="1999-2012"),'Resultat 2005-2012'!N131*SUM($AB$16:$AE$16)/4,IF(AND($M$1=2010,Beregningsark!$AQ131="1999-2012"),'Resultat 2005-2012'!N131*SUM($AC$16:$AE$16)/3,IF(AND($M$1=2011,Beregningsark!$AQ131="1999-2012"),'Resultat 2005-2012'!N131*SUM($AD$16:$AE$16)/2,IF(AND($M$1=2012,Beregningsark!$AQ131="1999-2012"),'Resultat 2005-2012'!N131*$AE$16,""))))))))))))))))</f>
        <v/>
      </c>
      <c r="O131" s="15" t="str">
        <f>IF('Resultat 2005-2012'!$R131="","",IF($M$1=2005,'Resultat 2005-2012'!O131,IF(AND($M$1=2006,Beregningsark!$AQ131="2005-2012"),'Resultat 2005-2012'!O131*SUM($Y$10:$AE$10)/7,IF(AND($M$1=2007,Beregningsark!$AQ131="2005-2012"),'Resultat 2005-2012'!O131*SUM($Z$10:$AE$10)/6,IF(AND($M$1=2008,Beregningsark!$AQ131="2005-2012"),'Resultat 2005-2012'!O131*SUM($AA$10:$AE$10)/5,IF(AND($M$1=2009,Beregningsark!$AQ131="2005-2012"),'Resultat 2005-2012'!O131*SUM($AB$10:$AE$10)/4,IF(AND($M$1=2010,Beregningsark!$AQ131="2005-2012"),'Resultat 2005-2012'!O131*SUM($AC$10:$AE$10)/3,IF(AND($M$1=2011,Beregningsark!$AQ131="2005-2012"),'Resultat 2005-2012'!O131*SUM($AD$10:$AE$10)/2,IF(AND($M$1=2012,Beregningsark!$AQ131="2005-2012"),'Resultat 2005-2012'!O131*$AE$10,IF(AND($M$1=2006,Beregningsark!$AQ131="1999-2012"),'Resultat 2005-2012'!O131*SUM($Y$16:$AE$16)/7,IF(AND($M$1=2007,Beregningsark!$AQ131="1999-2012"),'Resultat 2005-2012'!O131*SUM($Z$16:$AE$16)/6,IF(AND($M$1=2008,Beregningsark!$AQ131="1999-2012"),'Resultat 2005-2012'!O131*SUM($AA$16:$AE$16)/5,IF(AND($M$1=2009,Beregningsark!$AQ131="1999-2012"),'Resultat 2005-2012'!O131*SUM($AB$16:$AE$16)/4,IF(AND($M$1=2010,Beregningsark!$AQ131="1999-2012"),'Resultat 2005-2012'!O131*SUM($AC$16:$AE$16)/3,IF(AND($M$1=2011,Beregningsark!$AQ131="1999-2012"),'Resultat 2005-2012'!O131*SUM($AD$16:$AE$16)/2,IF(AND($M$1=2012,Beregningsark!$AQ131="1999-2012"),'Resultat 2005-2012'!O131*$AE$16,""))))))))))))))))</f>
        <v/>
      </c>
      <c r="P131" s="15" t="str">
        <f>IF('Resultat 2005-2012'!$R131="","",IF($M$1=2005,'Resultat 2005-2012'!P131,IF(AND($M$1=2006,Beregningsark!$AQ131="2005-2012"),'Resultat 2005-2012'!P131*SUM($Y$11:$AE$11)/7,IF(AND($M$1=2007,Beregningsark!$AQ131="2005-2012"),'Resultat 2005-2012'!P131*SUM($Z$11:$AE$11)/6,IF(AND($M$1=2008,Beregningsark!$AQ131="2005-2012"),'Resultat 2005-2012'!P131*SUM($AA$11:$AE$11)/5,IF(AND($M$1=2009,Beregningsark!$AQ131="2005-2012"),'Resultat 2005-2012'!P131*SUM($AB$11:$AE$11)/4,IF(AND($M$1=2010,Beregningsark!$AQ131="2005-2012"),'Resultat 2005-2012'!P131*SUM($AC$11:$AE$11)/3,IF(AND($M$1=2011,Beregningsark!$AQ131="2005-2012"),'Resultat 2005-2012'!P131*SUM($AD$11:$AE$11)/2,IF(AND($M$1=2012,Beregningsark!$AQ131="2005-2012"),'Resultat 2005-2012'!P131*$AE$11,IF(AND($M$1=2006,Beregningsark!$AQ131="1999-2012"),'Resultat 2005-2012'!P131*SUM($Y$16:$AE$16)/7,IF(AND($M$1=2007,Beregningsark!$AQ131="1999-2012"),'Resultat 2005-2012'!P131*SUM($Z$16:$AE$16)/6,IF(AND($M$1=2008,Beregningsark!$AQ131="1999-2012"),'Resultat 2005-2012'!P131*SUM($AA$16:$AE$16)/5,IF(AND($M$1=2009,Beregningsark!$AQ131="1999-2012"),'Resultat 2005-2012'!P131*SUM($AB$16:$AE$16)/4,IF(AND($M$1=2010,Beregningsark!$AQ131="1999-2012"),'Resultat 2005-2012'!P131*SUM($AC$16:$AE$16)/3,IF(AND($M$1=2011,Beregningsark!$AQ131="1999-2012"),'Resultat 2005-2012'!P131*SUM($AD$16:$AE$16)/2,IF(AND($M$1=2012,Beregningsark!$AQ131="1999-2012"),'Resultat 2005-2012'!P131*$AE$16,""))))))))))))))))</f>
        <v/>
      </c>
      <c r="Q131" s="15" t="str">
        <f t="shared" si="6"/>
        <v/>
      </c>
      <c r="R131" s="17" t="str">
        <f t="shared" si="7"/>
        <v/>
      </c>
    </row>
    <row r="132" spans="1:18" x14ac:dyDescent="0.25">
      <c r="A132" s="4" t="str">
        <f>IF(Inddata!A147="","",Inddata!A147)</f>
        <v/>
      </c>
      <c r="B132" s="4" t="str">
        <f>IF(Inddata!B147="","",Inddata!B147)</f>
        <v/>
      </c>
      <c r="C132" s="4" t="str">
        <f>IF(Inddata!C147="","",Inddata!C147)</f>
        <v/>
      </c>
      <c r="D132" s="4" t="str">
        <f>IF(Inddata!D147="","",Inddata!D147)</f>
        <v/>
      </c>
      <c r="E132" s="4" t="str">
        <f>IF(Inddata!E147="","",Inddata!E147)</f>
        <v/>
      </c>
      <c r="F132" s="4" t="str">
        <f>IF(Inddata!F147="","",Inddata!F147)</f>
        <v/>
      </c>
      <c r="G132" s="4">
        <f>IF(Inddata!G147="","",Inddata!G147)</f>
        <v>0</v>
      </c>
      <c r="H132" s="4" t="str">
        <f>IF(Inddata!H147&gt;0.5,Inddata!H147,"")</f>
        <v/>
      </c>
      <c r="I132" s="4" t="str">
        <f>IF(Inddata!I147="","",Inddata!I147)</f>
        <v/>
      </c>
      <c r="J132" s="15" t="str">
        <f>IF('Resultat 2005-2012'!$R132="","",IF($M$1=2005,'Resultat 2005-2012'!J132,IF(AND($M$1=2006,Beregningsark!$AQ132="2005-2012"),'Resultat 2005-2012'!J132*SUM($Y$7:$AE$7)/7,IF(AND($M$1=2007,Beregningsark!$AQ132="2005-2012"),'Resultat 2005-2012'!J132*SUM($Z$7:$AE$7)/6,IF(AND($M$1=2008,Beregningsark!$AQ132="2005-2012"),'Resultat 2005-2012'!J132*SUM($AA$7:$AE$7)/5,IF(AND($M$1=2009,Beregningsark!$AQ132="2005-2012"),'Resultat 2005-2012'!J132*SUM($AB$7:$AE$7)/4,IF(AND($M$1=2010,Beregningsark!$AQ132="2005-2012"),'Resultat 2005-2012'!J132*SUM($AC$7:$AE$7)/3,IF(AND($M$1=2011,Beregningsark!$AQ132="2005-2012"),'Resultat 2005-2012'!J132*SUM($AD$7:$AE$7)/2,IF(AND($M$1=2012,Beregningsark!$AQ132="2005-2012"),'Resultat 2005-2012'!J132*$AE$7,IF(AND($M$1=2006,Beregningsark!$AQ132="1999-2012"),'Resultat 2005-2012'!J132*SUM($Y$16:$AE$16)/7,IF(AND($M$1=2007,Beregningsark!$AQ132="1999-2012"),'Resultat 2005-2012'!J132*SUM($Z$16:$AE$16)/6,IF(AND($M$1=2008,Beregningsark!$AQ132="1999-2012"),'Resultat 2005-2012'!J132*SUM($AA$16:$AE$16)/5,IF(AND($M$1=2009,Beregningsark!$AQ132="1999-2012"),'Resultat 2005-2012'!J132*SUM($AB$16:$AE$16)/4,IF(AND($M$1=2010,Beregningsark!$AQ132="1999-2012"),'Resultat 2005-2012'!J132*SUM($AC$16:$AE$16)/3,IF(AND($M$1=2011,Beregningsark!$AQ132="1999-2012"),'Resultat 2005-2012'!J132*SUM($AD$16:$AE$16)/2,IF(AND($M$1=2012,Beregningsark!$AQ132="1999-2012"),'Resultat 2005-2012'!J132*$AE$16,""))))))))))))))))</f>
        <v/>
      </c>
      <c r="K132" s="15" t="str">
        <f>IF('Resultat 2005-2012'!$R132="","",IF($M$1=2005,'Resultat 2005-2012'!K132,IF(AND($M$1=2006,Beregningsark!$AQ132="2005-2012"),'Resultat 2005-2012'!K132*SUM($Y$8:$AE$8)/7,IF(AND($M$1=2007,Beregningsark!$AQ132="2005-2012"),'Resultat 2005-2012'!K132*SUM($Z$8:$AE$8)/6,IF(AND($M$1=2008,Beregningsark!$AQ132="2005-2012"),'Resultat 2005-2012'!K132*SUM($AA$8:$AE$8)/5,IF(AND($M$1=2009,Beregningsark!$AQ132="2005-2012"),'Resultat 2005-2012'!K132*SUM($AB$8:$AE$8)/4,IF(AND($M$1=2010,Beregningsark!$AQ132="2005-2012"),'Resultat 2005-2012'!K132*SUM($AC$8:$AE$8)/3,IF(AND($M$1=2011,Beregningsark!$AQ132="2005-2012"),'Resultat 2005-2012'!K132*SUM($AD$8:$AE$8)/2,IF(AND($M$1=2012,Beregningsark!$AQ132="2005-2012"),'Resultat 2005-2012'!K132*$AE$8,IF(AND($M$1=2006,Beregningsark!$AQ132="1999-2012"),'Resultat 2005-2012'!K132*SUM($Y$17:$AE$17)/7,IF(AND($M$1=2007,Beregningsark!$AQ132="1999-2012"),'Resultat 2005-2012'!K132*SUM($Z$17:$AE$17)/6,IF(AND($M$1=2008,Beregningsark!$AQ132="1999-2012"),'Resultat 2005-2012'!K132*SUM($AA$17:$AE$17)/5,IF(AND($M$1=2009,Beregningsark!$AQ132="1999-2012"),'Resultat 2005-2012'!K132*SUM($AB$17:$AE$17)/4,IF(AND($M$1=2010,Beregningsark!$AQ132="1999-2012"),'Resultat 2005-2012'!K132*SUM($AC$17:$AE$17)/3,IF(AND($M$1=2011,Beregningsark!$AQ132="1999-2012"),'Resultat 2005-2012'!K132*SUM($AD$17:$AE$17)/2,IF(AND($M$1=2012,Beregningsark!$AQ132="1999-2012"),'Resultat 2005-2012'!K132*$AE$17,""))))))))))))))))</f>
        <v/>
      </c>
      <c r="L132" s="15" t="str">
        <f>IF('Resultat 2005-2012'!$R132="","",IF($M$1=2005,'Resultat 2005-2012'!L132,IF(AND($M$1=2006,Beregningsark!$AQ132="2005-2012"),'Resultat 2005-2012'!L132*SUM($Y$9:$AE$9)/7,IF(AND($M$1=2007,Beregningsark!$AQ132="2005-2012"),'Resultat 2005-2012'!L132*SUM($Z$9:$AE$9)/6,IF(AND($M$1=2008,Beregningsark!$AQ132="2005-2012"),'Resultat 2005-2012'!L132*SUM($AA$9:$AE$9)/5,IF(AND($M$1=2009,Beregningsark!$AQ132="2005-2012"),'Resultat 2005-2012'!L132*SUM($AB$9:$AE$9)/4,IF(AND($M$1=2010,Beregningsark!$AQ132="2005-2012"),'Resultat 2005-2012'!L132*SUM($AC$9:$AE$9)/3,IF(AND($M$1=2011,Beregningsark!$AQ132="2005-2012"),'Resultat 2005-2012'!L132*SUM($AD$9:$AE$9)/2,IF(AND($M$1=2012,Beregningsark!$AQ132="2005-2012"),'Resultat 2005-2012'!L132*$AE$9,IF(AND($M$1=2006,Beregningsark!$AQ132="1999-2012"),'Resultat 2005-2012'!L132*SUM($Y$18:$AE$18)/7,IF(AND($M$1=2007,Beregningsark!$AQ132="1999-2012"),'Resultat 2005-2012'!L132*SUM($Z$18:$AE$18)/6,IF(AND($M$1=2008,Beregningsark!$AQ132="1999-2012"),'Resultat 2005-2012'!L132*SUM($AA$18:$AE$18)/5,IF(AND($M$1=2009,Beregningsark!$AQ132="1999-2012"),'Resultat 2005-2012'!L132*SUM($AB$18:$AE$18)/4,IF(AND($M$1=2010,Beregningsark!$AQ132="1999-2012"),'Resultat 2005-2012'!L132*SUM($AC$18:$AE$18)/3,IF(AND($M$1=2011,Beregningsark!$AQ132="1999-2012"),'Resultat 2005-2012'!L132*SUM($AD$18:$AE$18)/2,IF(AND($M$1=2012,Beregningsark!$AQ132="1999-2012"),'Resultat 2005-2012'!L132*$AE$18,""))))))))))))))))</f>
        <v/>
      </c>
      <c r="M132" s="15" t="str">
        <f t="shared" si="5"/>
        <v/>
      </c>
      <c r="N132" s="15" t="str">
        <f>IF('Resultat 2005-2012'!$R132="","",IF($M$1=2005,'Resultat 2005-2012'!N132,IF(AND($M$1=2006,Beregningsark!$AQ132="2005-2012"),'Resultat 2005-2012'!N132*SUM($Y$10:$AE$10)/7,IF(AND($M$1=2007,Beregningsark!$AQ132="2005-2012"),'Resultat 2005-2012'!N132*SUM($Z$10:$AE$10)/6,IF(AND($M$1=2008,Beregningsark!$AQ132="2005-2012"),'Resultat 2005-2012'!N132*SUM($AA$10:$AE$10)/5,IF(AND($M$1=2009,Beregningsark!$AQ132="2005-2012"),'Resultat 2005-2012'!N132*SUM($AB$10:$AE$10)/4,IF(AND($M$1=2010,Beregningsark!$AQ132="2005-2012"),'Resultat 2005-2012'!N132*SUM($AC$10:$AE$10)/3,IF(AND($M$1=2011,Beregningsark!$AQ132="2005-2012"),'Resultat 2005-2012'!N132*SUM($AD$10:$AE$10)/2,IF(AND($M$1=2012,Beregningsark!$AQ132="2005-2012"),'Resultat 2005-2012'!N132*$AE$10,IF(AND($M$1=2006,Beregningsark!$AQ132="1999-2012"),'Resultat 2005-2012'!N132*SUM($Y$16:$AE$16)/7,IF(AND($M$1=2007,Beregningsark!$AQ132="1999-2012"),'Resultat 2005-2012'!N132*SUM($Z$16:$AE$16)/6,IF(AND($M$1=2008,Beregningsark!$AQ132="1999-2012"),'Resultat 2005-2012'!N132*SUM($AA$16:$AE$16)/5,IF(AND($M$1=2009,Beregningsark!$AQ132="1999-2012"),'Resultat 2005-2012'!N132*SUM($AB$16:$AE$16)/4,IF(AND($M$1=2010,Beregningsark!$AQ132="1999-2012"),'Resultat 2005-2012'!N132*SUM($AC$16:$AE$16)/3,IF(AND($M$1=2011,Beregningsark!$AQ132="1999-2012"),'Resultat 2005-2012'!N132*SUM($AD$16:$AE$16)/2,IF(AND($M$1=2012,Beregningsark!$AQ132="1999-2012"),'Resultat 2005-2012'!N132*$AE$16,""))))))))))))))))</f>
        <v/>
      </c>
      <c r="O132" s="15" t="str">
        <f>IF('Resultat 2005-2012'!$R132="","",IF($M$1=2005,'Resultat 2005-2012'!O132,IF(AND($M$1=2006,Beregningsark!$AQ132="2005-2012"),'Resultat 2005-2012'!O132*SUM($Y$10:$AE$10)/7,IF(AND($M$1=2007,Beregningsark!$AQ132="2005-2012"),'Resultat 2005-2012'!O132*SUM($Z$10:$AE$10)/6,IF(AND($M$1=2008,Beregningsark!$AQ132="2005-2012"),'Resultat 2005-2012'!O132*SUM($AA$10:$AE$10)/5,IF(AND($M$1=2009,Beregningsark!$AQ132="2005-2012"),'Resultat 2005-2012'!O132*SUM($AB$10:$AE$10)/4,IF(AND($M$1=2010,Beregningsark!$AQ132="2005-2012"),'Resultat 2005-2012'!O132*SUM($AC$10:$AE$10)/3,IF(AND($M$1=2011,Beregningsark!$AQ132="2005-2012"),'Resultat 2005-2012'!O132*SUM($AD$10:$AE$10)/2,IF(AND($M$1=2012,Beregningsark!$AQ132="2005-2012"),'Resultat 2005-2012'!O132*$AE$10,IF(AND($M$1=2006,Beregningsark!$AQ132="1999-2012"),'Resultat 2005-2012'!O132*SUM($Y$16:$AE$16)/7,IF(AND($M$1=2007,Beregningsark!$AQ132="1999-2012"),'Resultat 2005-2012'!O132*SUM($Z$16:$AE$16)/6,IF(AND($M$1=2008,Beregningsark!$AQ132="1999-2012"),'Resultat 2005-2012'!O132*SUM($AA$16:$AE$16)/5,IF(AND($M$1=2009,Beregningsark!$AQ132="1999-2012"),'Resultat 2005-2012'!O132*SUM($AB$16:$AE$16)/4,IF(AND($M$1=2010,Beregningsark!$AQ132="1999-2012"),'Resultat 2005-2012'!O132*SUM($AC$16:$AE$16)/3,IF(AND($M$1=2011,Beregningsark!$AQ132="1999-2012"),'Resultat 2005-2012'!O132*SUM($AD$16:$AE$16)/2,IF(AND($M$1=2012,Beregningsark!$AQ132="1999-2012"),'Resultat 2005-2012'!O132*$AE$16,""))))))))))))))))</f>
        <v/>
      </c>
      <c r="P132" s="15" t="str">
        <f>IF('Resultat 2005-2012'!$R132="","",IF($M$1=2005,'Resultat 2005-2012'!P132,IF(AND($M$1=2006,Beregningsark!$AQ132="2005-2012"),'Resultat 2005-2012'!P132*SUM($Y$11:$AE$11)/7,IF(AND($M$1=2007,Beregningsark!$AQ132="2005-2012"),'Resultat 2005-2012'!P132*SUM($Z$11:$AE$11)/6,IF(AND($M$1=2008,Beregningsark!$AQ132="2005-2012"),'Resultat 2005-2012'!P132*SUM($AA$11:$AE$11)/5,IF(AND($M$1=2009,Beregningsark!$AQ132="2005-2012"),'Resultat 2005-2012'!P132*SUM($AB$11:$AE$11)/4,IF(AND($M$1=2010,Beregningsark!$AQ132="2005-2012"),'Resultat 2005-2012'!P132*SUM($AC$11:$AE$11)/3,IF(AND($M$1=2011,Beregningsark!$AQ132="2005-2012"),'Resultat 2005-2012'!P132*SUM($AD$11:$AE$11)/2,IF(AND($M$1=2012,Beregningsark!$AQ132="2005-2012"),'Resultat 2005-2012'!P132*$AE$11,IF(AND($M$1=2006,Beregningsark!$AQ132="1999-2012"),'Resultat 2005-2012'!P132*SUM($Y$16:$AE$16)/7,IF(AND($M$1=2007,Beregningsark!$AQ132="1999-2012"),'Resultat 2005-2012'!P132*SUM($Z$16:$AE$16)/6,IF(AND($M$1=2008,Beregningsark!$AQ132="1999-2012"),'Resultat 2005-2012'!P132*SUM($AA$16:$AE$16)/5,IF(AND($M$1=2009,Beregningsark!$AQ132="1999-2012"),'Resultat 2005-2012'!P132*SUM($AB$16:$AE$16)/4,IF(AND($M$1=2010,Beregningsark!$AQ132="1999-2012"),'Resultat 2005-2012'!P132*SUM($AC$16:$AE$16)/3,IF(AND($M$1=2011,Beregningsark!$AQ132="1999-2012"),'Resultat 2005-2012'!P132*SUM($AD$16:$AE$16)/2,IF(AND($M$1=2012,Beregningsark!$AQ132="1999-2012"),'Resultat 2005-2012'!P132*$AE$16,""))))))))))))))))</f>
        <v/>
      </c>
      <c r="Q132" s="15" t="str">
        <f t="shared" si="6"/>
        <v/>
      </c>
      <c r="R132" s="17" t="str">
        <f t="shared" si="7"/>
        <v/>
      </c>
    </row>
    <row r="133" spans="1:18" x14ac:dyDescent="0.25">
      <c r="A133" s="4" t="str">
        <f>IF(Inddata!A148="","",Inddata!A148)</f>
        <v/>
      </c>
      <c r="B133" s="4" t="str">
        <f>IF(Inddata!B148="","",Inddata!B148)</f>
        <v/>
      </c>
      <c r="C133" s="4" t="str">
        <f>IF(Inddata!C148="","",Inddata!C148)</f>
        <v/>
      </c>
      <c r="D133" s="4" t="str">
        <f>IF(Inddata!D148="","",Inddata!D148)</f>
        <v/>
      </c>
      <c r="E133" s="4" t="str">
        <f>IF(Inddata!E148="","",Inddata!E148)</f>
        <v/>
      </c>
      <c r="F133" s="4" t="str">
        <f>IF(Inddata!F148="","",Inddata!F148)</f>
        <v/>
      </c>
      <c r="G133" s="4">
        <f>IF(Inddata!G148="","",Inddata!G148)</f>
        <v>0</v>
      </c>
      <c r="H133" s="4" t="str">
        <f>IF(Inddata!H148&gt;0.5,Inddata!H148,"")</f>
        <v/>
      </c>
      <c r="I133" s="4" t="str">
        <f>IF(Inddata!I148="","",Inddata!I148)</f>
        <v/>
      </c>
      <c r="J133" s="15" t="str">
        <f>IF('Resultat 2005-2012'!$R133="","",IF($M$1=2005,'Resultat 2005-2012'!J133,IF(AND($M$1=2006,Beregningsark!$AQ133="2005-2012"),'Resultat 2005-2012'!J133*SUM($Y$7:$AE$7)/7,IF(AND($M$1=2007,Beregningsark!$AQ133="2005-2012"),'Resultat 2005-2012'!J133*SUM($Z$7:$AE$7)/6,IF(AND($M$1=2008,Beregningsark!$AQ133="2005-2012"),'Resultat 2005-2012'!J133*SUM($AA$7:$AE$7)/5,IF(AND($M$1=2009,Beregningsark!$AQ133="2005-2012"),'Resultat 2005-2012'!J133*SUM($AB$7:$AE$7)/4,IF(AND($M$1=2010,Beregningsark!$AQ133="2005-2012"),'Resultat 2005-2012'!J133*SUM($AC$7:$AE$7)/3,IF(AND($M$1=2011,Beregningsark!$AQ133="2005-2012"),'Resultat 2005-2012'!J133*SUM($AD$7:$AE$7)/2,IF(AND($M$1=2012,Beregningsark!$AQ133="2005-2012"),'Resultat 2005-2012'!J133*$AE$7,IF(AND($M$1=2006,Beregningsark!$AQ133="1999-2012"),'Resultat 2005-2012'!J133*SUM($Y$16:$AE$16)/7,IF(AND($M$1=2007,Beregningsark!$AQ133="1999-2012"),'Resultat 2005-2012'!J133*SUM($Z$16:$AE$16)/6,IF(AND($M$1=2008,Beregningsark!$AQ133="1999-2012"),'Resultat 2005-2012'!J133*SUM($AA$16:$AE$16)/5,IF(AND($M$1=2009,Beregningsark!$AQ133="1999-2012"),'Resultat 2005-2012'!J133*SUM($AB$16:$AE$16)/4,IF(AND($M$1=2010,Beregningsark!$AQ133="1999-2012"),'Resultat 2005-2012'!J133*SUM($AC$16:$AE$16)/3,IF(AND($M$1=2011,Beregningsark!$AQ133="1999-2012"),'Resultat 2005-2012'!J133*SUM($AD$16:$AE$16)/2,IF(AND($M$1=2012,Beregningsark!$AQ133="1999-2012"),'Resultat 2005-2012'!J133*$AE$16,""))))))))))))))))</f>
        <v/>
      </c>
      <c r="K133" s="15" t="str">
        <f>IF('Resultat 2005-2012'!$R133="","",IF($M$1=2005,'Resultat 2005-2012'!K133,IF(AND($M$1=2006,Beregningsark!$AQ133="2005-2012"),'Resultat 2005-2012'!K133*SUM($Y$8:$AE$8)/7,IF(AND($M$1=2007,Beregningsark!$AQ133="2005-2012"),'Resultat 2005-2012'!K133*SUM($Z$8:$AE$8)/6,IF(AND($M$1=2008,Beregningsark!$AQ133="2005-2012"),'Resultat 2005-2012'!K133*SUM($AA$8:$AE$8)/5,IF(AND($M$1=2009,Beregningsark!$AQ133="2005-2012"),'Resultat 2005-2012'!K133*SUM($AB$8:$AE$8)/4,IF(AND($M$1=2010,Beregningsark!$AQ133="2005-2012"),'Resultat 2005-2012'!K133*SUM($AC$8:$AE$8)/3,IF(AND($M$1=2011,Beregningsark!$AQ133="2005-2012"),'Resultat 2005-2012'!K133*SUM($AD$8:$AE$8)/2,IF(AND($M$1=2012,Beregningsark!$AQ133="2005-2012"),'Resultat 2005-2012'!K133*$AE$8,IF(AND($M$1=2006,Beregningsark!$AQ133="1999-2012"),'Resultat 2005-2012'!K133*SUM($Y$17:$AE$17)/7,IF(AND($M$1=2007,Beregningsark!$AQ133="1999-2012"),'Resultat 2005-2012'!K133*SUM($Z$17:$AE$17)/6,IF(AND($M$1=2008,Beregningsark!$AQ133="1999-2012"),'Resultat 2005-2012'!K133*SUM($AA$17:$AE$17)/5,IF(AND($M$1=2009,Beregningsark!$AQ133="1999-2012"),'Resultat 2005-2012'!K133*SUM($AB$17:$AE$17)/4,IF(AND($M$1=2010,Beregningsark!$AQ133="1999-2012"),'Resultat 2005-2012'!K133*SUM($AC$17:$AE$17)/3,IF(AND($M$1=2011,Beregningsark!$AQ133="1999-2012"),'Resultat 2005-2012'!K133*SUM($AD$17:$AE$17)/2,IF(AND($M$1=2012,Beregningsark!$AQ133="1999-2012"),'Resultat 2005-2012'!K133*$AE$17,""))))))))))))))))</f>
        <v/>
      </c>
      <c r="L133" s="15" t="str">
        <f>IF('Resultat 2005-2012'!$R133="","",IF($M$1=2005,'Resultat 2005-2012'!L133,IF(AND($M$1=2006,Beregningsark!$AQ133="2005-2012"),'Resultat 2005-2012'!L133*SUM($Y$9:$AE$9)/7,IF(AND($M$1=2007,Beregningsark!$AQ133="2005-2012"),'Resultat 2005-2012'!L133*SUM($Z$9:$AE$9)/6,IF(AND($M$1=2008,Beregningsark!$AQ133="2005-2012"),'Resultat 2005-2012'!L133*SUM($AA$9:$AE$9)/5,IF(AND($M$1=2009,Beregningsark!$AQ133="2005-2012"),'Resultat 2005-2012'!L133*SUM($AB$9:$AE$9)/4,IF(AND($M$1=2010,Beregningsark!$AQ133="2005-2012"),'Resultat 2005-2012'!L133*SUM($AC$9:$AE$9)/3,IF(AND($M$1=2011,Beregningsark!$AQ133="2005-2012"),'Resultat 2005-2012'!L133*SUM($AD$9:$AE$9)/2,IF(AND($M$1=2012,Beregningsark!$AQ133="2005-2012"),'Resultat 2005-2012'!L133*$AE$9,IF(AND($M$1=2006,Beregningsark!$AQ133="1999-2012"),'Resultat 2005-2012'!L133*SUM($Y$18:$AE$18)/7,IF(AND($M$1=2007,Beregningsark!$AQ133="1999-2012"),'Resultat 2005-2012'!L133*SUM($Z$18:$AE$18)/6,IF(AND($M$1=2008,Beregningsark!$AQ133="1999-2012"),'Resultat 2005-2012'!L133*SUM($AA$18:$AE$18)/5,IF(AND($M$1=2009,Beregningsark!$AQ133="1999-2012"),'Resultat 2005-2012'!L133*SUM($AB$18:$AE$18)/4,IF(AND($M$1=2010,Beregningsark!$AQ133="1999-2012"),'Resultat 2005-2012'!L133*SUM($AC$18:$AE$18)/3,IF(AND($M$1=2011,Beregningsark!$AQ133="1999-2012"),'Resultat 2005-2012'!L133*SUM($AD$18:$AE$18)/2,IF(AND($M$1=2012,Beregningsark!$AQ133="1999-2012"),'Resultat 2005-2012'!L133*$AE$18,""))))))))))))))))</f>
        <v/>
      </c>
      <c r="M133" s="15" t="str">
        <f t="shared" si="5"/>
        <v/>
      </c>
      <c r="N133" s="15" t="str">
        <f>IF('Resultat 2005-2012'!$R133="","",IF($M$1=2005,'Resultat 2005-2012'!N133,IF(AND($M$1=2006,Beregningsark!$AQ133="2005-2012"),'Resultat 2005-2012'!N133*SUM($Y$10:$AE$10)/7,IF(AND($M$1=2007,Beregningsark!$AQ133="2005-2012"),'Resultat 2005-2012'!N133*SUM($Z$10:$AE$10)/6,IF(AND($M$1=2008,Beregningsark!$AQ133="2005-2012"),'Resultat 2005-2012'!N133*SUM($AA$10:$AE$10)/5,IF(AND($M$1=2009,Beregningsark!$AQ133="2005-2012"),'Resultat 2005-2012'!N133*SUM($AB$10:$AE$10)/4,IF(AND($M$1=2010,Beregningsark!$AQ133="2005-2012"),'Resultat 2005-2012'!N133*SUM($AC$10:$AE$10)/3,IF(AND($M$1=2011,Beregningsark!$AQ133="2005-2012"),'Resultat 2005-2012'!N133*SUM($AD$10:$AE$10)/2,IF(AND($M$1=2012,Beregningsark!$AQ133="2005-2012"),'Resultat 2005-2012'!N133*$AE$10,IF(AND($M$1=2006,Beregningsark!$AQ133="1999-2012"),'Resultat 2005-2012'!N133*SUM($Y$16:$AE$16)/7,IF(AND($M$1=2007,Beregningsark!$AQ133="1999-2012"),'Resultat 2005-2012'!N133*SUM($Z$16:$AE$16)/6,IF(AND($M$1=2008,Beregningsark!$AQ133="1999-2012"),'Resultat 2005-2012'!N133*SUM($AA$16:$AE$16)/5,IF(AND($M$1=2009,Beregningsark!$AQ133="1999-2012"),'Resultat 2005-2012'!N133*SUM($AB$16:$AE$16)/4,IF(AND($M$1=2010,Beregningsark!$AQ133="1999-2012"),'Resultat 2005-2012'!N133*SUM($AC$16:$AE$16)/3,IF(AND($M$1=2011,Beregningsark!$AQ133="1999-2012"),'Resultat 2005-2012'!N133*SUM($AD$16:$AE$16)/2,IF(AND($M$1=2012,Beregningsark!$AQ133="1999-2012"),'Resultat 2005-2012'!N133*$AE$16,""))))))))))))))))</f>
        <v/>
      </c>
      <c r="O133" s="15" t="str">
        <f>IF('Resultat 2005-2012'!$R133="","",IF($M$1=2005,'Resultat 2005-2012'!O133,IF(AND($M$1=2006,Beregningsark!$AQ133="2005-2012"),'Resultat 2005-2012'!O133*SUM($Y$10:$AE$10)/7,IF(AND($M$1=2007,Beregningsark!$AQ133="2005-2012"),'Resultat 2005-2012'!O133*SUM($Z$10:$AE$10)/6,IF(AND($M$1=2008,Beregningsark!$AQ133="2005-2012"),'Resultat 2005-2012'!O133*SUM($AA$10:$AE$10)/5,IF(AND($M$1=2009,Beregningsark!$AQ133="2005-2012"),'Resultat 2005-2012'!O133*SUM($AB$10:$AE$10)/4,IF(AND($M$1=2010,Beregningsark!$AQ133="2005-2012"),'Resultat 2005-2012'!O133*SUM($AC$10:$AE$10)/3,IF(AND($M$1=2011,Beregningsark!$AQ133="2005-2012"),'Resultat 2005-2012'!O133*SUM($AD$10:$AE$10)/2,IF(AND($M$1=2012,Beregningsark!$AQ133="2005-2012"),'Resultat 2005-2012'!O133*$AE$10,IF(AND($M$1=2006,Beregningsark!$AQ133="1999-2012"),'Resultat 2005-2012'!O133*SUM($Y$16:$AE$16)/7,IF(AND($M$1=2007,Beregningsark!$AQ133="1999-2012"),'Resultat 2005-2012'!O133*SUM($Z$16:$AE$16)/6,IF(AND($M$1=2008,Beregningsark!$AQ133="1999-2012"),'Resultat 2005-2012'!O133*SUM($AA$16:$AE$16)/5,IF(AND($M$1=2009,Beregningsark!$AQ133="1999-2012"),'Resultat 2005-2012'!O133*SUM($AB$16:$AE$16)/4,IF(AND($M$1=2010,Beregningsark!$AQ133="1999-2012"),'Resultat 2005-2012'!O133*SUM($AC$16:$AE$16)/3,IF(AND($M$1=2011,Beregningsark!$AQ133="1999-2012"),'Resultat 2005-2012'!O133*SUM($AD$16:$AE$16)/2,IF(AND($M$1=2012,Beregningsark!$AQ133="1999-2012"),'Resultat 2005-2012'!O133*$AE$16,""))))))))))))))))</f>
        <v/>
      </c>
      <c r="P133" s="15" t="str">
        <f>IF('Resultat 2005-2012'!$R133="","",IF($M$1=2005,'Resultat 2005-2012'!P133,IF(AND($M$1=2006,Beregningsark!$AQ133="2005-2012"),'Resultat 2005-2012'!P133*SUM($Y$11:$AE$11)/7,IF(AND($M$1=2007,Beregningsark!$AQ133="2005-2012"),'Resultat 2005-2012'!P133*SUM($Z$11:$AE$11)/6,IF(AND($M$1=2008,Beregningsark!$AQ133="2005-2012"),'Resultat 2005-2012'!P133*SUM($AA$11:$AE$11)/5,IF(AND($M$1=2009,Beregningsark!$AQ133="2005-2012"),'Resultat 2005-2012'!P133*SUM($AB$11:$AE$11)/4,IF(AND($M$1=2010,Beregningsark!$AQ133="2005-2012"),'Resultat 2005-2012'!P133*SUM($AC$11:$AE$11)/3,IF(AND($M$1=2011,Beregningsark!$AQ133="2005-2012"),'Resultat 2005-2012'!P133*SUM($AD$11:$AE$11)/2,IF(AND($M$1=2012,Beregningsark!$AQ133="2005-2012"),'Resultat 2005-2012'!P133*$AE$11,IF(AND($M$1=2006,Beregningsark!$AQ133="1999-2012"),'Resultat 2005-2012'!P133*SUM($Y$16:$AE$16)/7,IF(AND($M$1=2007,Beregningsark!$AQ133="1999-2012"),'Resultat 2005-2012'!P133*SUM($Z$16:$AE$16)/6,IF(AND($M$1=2008,Beregningsark!$AQ133="1999-2012"),'Resultat 2005-2012'!P133*SUM($AA$16:$AE$16)/5,IF(AND($M$1=2009,Beregningsark!$AQ133="1999-2012"),'Resultat 2005-2012'!P133*SUM($AB$16:$AE$16)/4,IF(AND($M$1=2010,Beregningsark!$AQ133="1999-2012"),'Resultat 2005-2012'!P133*SUM($AC$16:$AE$16)/3,IF(AND($M$1=2011,Beregningsark!$AQ133="1999-2012"),'Resultat 2005-2012'!P133*SUM($AD$16:$AE$16)/2,IF(AND($M$1=2012,Beregningsark!$AQ133="1999-2012"),'Resultat 2005-2012'!P133*$AE$16,""))))))))))))))))</f>
        <v/>
      </c>
      <c r="Q133" s="15" t="str">
        <f t="shared" si="6"/>
        <v/>
      </c>
      <c r="R133" s="17" t="str">
        <f t="shared" si="7"/>
        <v/>
      </c>
    </row>
    <row r="134" spans="1:18" x14ac:dyDescent="0.25">
      <c r="A134" s="4" t="str">
        <f>IF(Inddata!A149="","",Inddata!A149)</f>
        <v/>
      </c>
      <c r="B134" s="4" t="str">
        <f>IF(Inddata!B149="","",Inddata!B149)</f>
        <v/>
      </c>
      <c r="C134" s="4" t="str">
        <f>IF(Inddata!C149="","",Inddata!C149)</f>
        <v/>
      </c>
      <c r="D134" s="4" t="str">
        <f>IF(Inddata!D149="","",Inddata!D149)</f>
        <v/>
      </c>
      <c r="E134" s="4" t="str">
        <f>IF(Inddata!E149="","",Inddata!E149)</f>
        <v/>
      </c>
      <c r="F134" s="4" t="str">
        <f>IF(Inddata!F149="","",Inddata!F149)</f>
        <v/>
      </c>
      <c r="G134" s="4">
        <f>IF(Inddata!G149="","",Inddata!G149)</f>
        <v>0</v>
      </c>
      <c r="H134" s="4" t="str">
        <f>IF(Inddata!H149&gt;0.5,Inddata!H149,"")</f>
        <v/>
      </c>
      <c r="I134" s="4" t="str">
        <f>IF(Inddata!I149="","",Inddata!I149)</f>
        <v/>
      </c>
      <c r="J134" s="15" t="str">
        <f>IF('Resultat 2005-2012'!$R134="","",IF($M$1=2005,'Resultat 2005-2012'!J134,IF(AND($M$1=2006,Beregningsark!$AQ134="2005-2012"),'Resultat 2005-2012'!J134*SUM($Y$7:$AE$7)/7,IF(AND($M$1=2007,Beregningsark!$AQ134="2005-2012"),'Resultat 2005-2012'!J134*SUM($Z$7:$AE$7)/6,IF(AND($M$1=2008,Beregningsark!$AQ134="2005-2012"),'Resultat 2005-2012'!J134*SUM($AA$7:$AE$7)/5,IF(AND($M$1=2009,Beregningsark!$AQ134="2005-2012"),'Resultat 2005-2012'!J134*SUM($AB$7:$AE$7)/4,IF(AND($M$1=2010,Beregningsark!$AQ134="2005-2012"),'Resultat 2005-2012'!J134*SUM($AC$7:$AE$7)/3,IF(AND($M$1=2011,Beregningsark!$AQ134="2005-2012"),'Resultat 2005-2012'!J134*SUM($AD$7:$AE$7)/2,IF(AND($M$1=2012,Beregningsark!$AQ134="2005-2012"),'Resultat 2005-2012'!J134*$AE$7,IF(AND($M$1=2006,Beregningsark!$AQ134="1999-2012"),'Resultat 2005-2012'!J134*SUM($Y$16:$AE$16)/7,IF(AND($M$1=2007,Beregningsark!$AQ134="1999-2012"),'Resultat 2005-2012'!J134*SUM($Z$16:$AE$16)/6,IF(AND($M$1=2008,Beregningsark!$AQ134="1999-2012"),'Resultat 2005-2012'!J134*SUM($AA$16:$AE$16)/5,IF(AND($M$1=2009,Beregningsark!$AQ134="1999-2012"),'Resultat 2005-2012'!J134*SUM($AB$16:$AE$16)/4,IF(AND($M$1=2010,Beregningsark!$AQ134="1999-2012"),'Resultat 2005-2012'!J134*SUM($AC$16:$AE$16)/3,IF(AND($M$1=2011,Beregningsark!$AQ134="1999-2012"),'Resultat 2005-2012'!J134*SUM($AD$16:$AE$16)/2,IF(AND($M$1=2012,Beregningsark!$AQ134="1999-2012"),'Resultat 2005-2012'!J134*$AE$16,""))))))))))))))))</f>
        <v/>
      </c>
      <c r="K134" s="15" t="str">
        <f>IF('Resultat 2005-2012'!$R134="","",IF($M$1=2005,'Resultat 2005-2012'!K134,IF(AND($M$1=2006,Beregningsark!$AQ134="2005-2012"),'Resultat 2005-2012'!K134*SUM($Y$8:$AE$8)/7,IF(AND($M$1=2007,Beregningsark!$AQ134="2005-2012"),'Resultat 2005-2012'!K134*SUM($Z$8:$AE$8)/6,IF(AND($M$1=2008,Beregningsark!$AQ134="2005-2012"),'Resultat 2005-2012'!K134*SUM($AA$8:$AE$8)/5,IF(AND($M$1=2009,Beregningsark!$AQ134="2005-2012"),'Resultat 2005-2012'!K134*SUM($AB$8:$AE$8)/4,IF(AND($M$1=2010,Beregningsark!$AQ134="2005-2012"),'Resultat 2005-2012'!K134*SUM($AC$8:$AE$8)/3,IF(AND($M$1=2011,Beregningsark!$AQ134="2005-2012"),'Resultat 2005-2012'!K134*SUM($AD$8:$AE$8)/2,IF(AND($M$1=2012,Beregningsark!$AQ134="2005-2012"),'Resultat 2005-2012'!K134*$AE$8,IF(AND($M$1=2006,Beregningsark!$AQ134="1999-2012"),'Resultat 2005-2012'!K134*SUM($Y$17:$AE$17)/7,IF(AND($M$1=2007,Beregningsark!$AQ134="1999-2012"),'Resultat 2005-2012'!K134*SUM($Z$17:$AE$17)/6,IF(AND($M$1=2008,Beregningsark!$AQ134="1999-2012"),'Resultat 2005-2012'!K134*SUM($AA$17:$AE$17)/5,IF(AND($M$1=2009,Beregningsark!$AQ134="1999-2012"),'Resultat 2005-2012'!K134*SUM($AB$17:$AE$17)/4,IF(AND($M$1=2010,Beregningsark!$AQ134="1999-2012"),'Resultat 2005-2012'!K134*SUM($AC$17:$AE$17)/3,IF(AND($M$1=2011,Beregningsark!$AQ134="1999-2012"),'Resultat 2005-2012'!K134*SUM($AD$17:$AE$17)/2,IF(AND($M$1=2012,Beregningsark!$AQ134="1999-2012"),'Resultat 2005-2012'!K134*$AE$17,""))))))))))))))))</f>
        <v/>
      </c>
      <c r="L134" s="15" t="str">
        <f>IF('Resultat 2005-2012'!$R134="","",IF($M$1=2005,'Resultat 2005-2012'!L134,IF(AND($M$1=2006,Beregningsark!$AQ134="2005-2012"),'Resultat 2005-2012'!L134*SUM($Y$9:$AE$9)/7,IF(AND($M$1=2007,Beregningsark!$AQ134="2005-2012"),'Resultat 2005-2012'!L134*SUM($Z$9:$AE$9)/6,IF(AND($M$1=2008,Beregningsark!$AQ134="2005-2012"),'Resultat 2005-2012'!L134*SUM($AA$9:$AE$9)/5,IF(AND($M$1=2009,Beregningsark!$AQ134="2005-2012"),'Resultat 2005-2012'!L134*SUM($AB$9:$AE$9)/4,IF(AND($M$1=2010,Beregningsark!$AQ134="2005-2012"),'Resultat 2005-2012'!L134*SUM($AC$9:$AE$9)/3,IF(AND($M$1=2011,Beregningsark!$AQ134="2005-2012"),'Resultat 2005-2012'!L134*SUM($AD$9:$AE$9)/2,IF(AND($M$1=2012,Beregningsark!$AQ134="2005-2012"),'Resultat 2005-2012'!L134*$AE$9,IF(AND($M$1=2006,Beregningsark!$AQ134="1999-2012"),'Resultat 2005-2012'!L134*SUM($Y$18:$AE$18)/7,IF(AND($M$1=2007,Beregningsark!$AQ134="1999-2012"),'Resultat 2005-2012'!L134*SUM($Z$18:$AE$18)/6,IF(AND($M$1=2008,Beregningsark!$AQ134="1999-2012"),'Resultat 2005-2012'!L134*SUM($AA$18:$AE$18)/5,IF(AND($M$1=2009,Beregningsark!$AQ134="1999-2012"),'Resultat 2005-2012'!L134*SUM($AB$18:$AE$18)/4,IF(AND($M$1=2010,Beregningsark!$AQ134="1999-2012"),'Resultat 2005-2012'!L134*SUM($AC$18:$AE$18)/3,IF(AND($M$1=2011,Beregningsark!$AQ134="1999-2012"),'Resultat 2005-2012'!L134*SUM($AD$18:$AE$18)/2,IF(AND($M$1=2012,Beregningsark!$AQ134="1999-2012"),'Resultat 2005-2012'!L134*$AE$18,""))))))))))))))))</f>
        <v/>
      </c>
      <c r="M134" s="15" t="str">
        <f t="shared" si="5"/>
        <v/>
      </c>
      <c r="N134" s="15" t="str">
        <f>IF('Resultat 2005-2012'!$R134="","",IF($M$1=2005,'Resultat 2005-2012'!N134,IF(AND($M$1=2006,Beregningsark!$AQ134="2005-2012"),'Resultat 2005-2012'!N134*SUM($Y$10:$AE$10)/7,IF(AND($M$1=2007,Beregningsark!$AQ134="2005-2012"),'Resultat 2005-2012'!N134*SUM($Z$10:$AE$10)/6,IF(AND($M$1=2008,Beregningsark!$AQ134="2005-2012"),'Resultat 2005-2012'!N134*SUM($AA$10:$AE$10)/5,IF(AND($M$1=2009,Beregningsark!$AQ134="2005-2012"),'Resultat 2005-2012'!N134*SUM($AB$10:$AE$10)/4,IF(AND($M$1=2010,Beregningsark!$AQ134="2005-2012"),'Resultat 2005-2012'!N134*SUM($AC$10:$AE$10)/3,IF(AND($M$1=2011,Beregningsark!$AQ134="2005-2012"),'Resultat 2005-2012'!N134*SUM($AD$10:$AE$10)/2,IF(AND($M$1=2012,Beregningsark!$AQ134="2005-2012"),'Resultat 2005-2012'!N134*$AE$10,IF(AND($M$1=2006,Beregningsark!$AQ134="1999-2012"),'Resultat 2005-2012'!N134*SUM($Y$16:$AE$16)/7,IF(AND($M$1=2007,Beregningsark!$AQ134="1999-2012"),'Resultat 2005-2012'!N134*SUM($Z$16:$AE$16)/6,IF(AND($M$1=2008,Beregningsark!$AQ134="1999-2012"),'Resultat 2005-2012'!N134*SUM($AA$16:$AE$16)/5,IF(AND($M$1=2009,Beregningsark!$AQ134="1999-2012"),'Resultat 2005-2012'!N134*SUM($AB$16:$AE$16)/4,IF(AND($M$1=2010,Beregningsark!$AQ134="1999-2012"),'Resultat 2005-2012'!N134*SUM($AC$16:$AE$16)/3,IF(AND($M$1=2011,Beregningsark!$AQ134="1999-2012"),'Resultat 2005-2012'!N134*SUM($AD$16:$AE$16)/2,IF(AND($M$1=2012,Beregningsark!$AQ134="1999-2012"),'Resultat 2005-2012'!N134*$AE$16,""))))))))))))))))</f>
        <v/>
      </c>
      <c r="O134" s="15" t="str">
        <f>IF('Resultat 2005-2012'!$R134="","",IF($M$1=2005,'Resultat 2005-2012'!O134,IF(AND($M$1=2006,Beregningsark!$AQ134="2005-2012"),'Resultat 2005-2012'!O134*SUM($Y$10:$AE$10)/7,IF(AND($M$1=2007,Beregningsark!$AQ134="2005-2012"),'Resultat 2005-2012'!O134*SUM($Z$10:$AE$10)/6,IF(AND($M$1=2008,Beregningsark!$AQ134="2005-2012"),'Resultat 2005-2012'!O134*SUM($AA$10:$AE$10)/5,IF(AND($M$1=2009,Beregningsark!$AQ134="2005-2012"),'Resultat 2005-2012'!O134*SUM($AB$10:$AE$10)/4,IF(AND($M$1=2010,Beregningsark!$AQ134="2005-2012"),'Resultat 2005-2012'!O134*SUM($AC$10:$AE$10)/3,IF(AND($M$1=2011,Beregningsark!$AQ134="2005-2012"),'Resultat 2005-2012'!O134*SUM($AD$10:$AE$10)/2,IF(AND($M$1=2012,Beregningsark!$AQ134="2005-2012"),'Resultat 2005-2012'!O134*$AE$10,IF(AND($M$1=2006,Beregningsark!$AQ134="1999-2012"),'Resultat 2005-2012'!O134*SUM($Y$16:$AE$16)/7,IF(AND($M$1=2007,Beregningsark!$AQ134="1999-2012"),'Resultat 2005-2012'!O134*SUM($Z$16:$AE$16)/6,IF(AND($M$1=2008,Beregningsark!$AQ134="1999-2012"),'Resultat 2005-2012'!O134*SUM($AA$16:$AE$16)/5,IF(AND($M$1=2009,Beregningsark!$AQ134="1999-2012"),'Resultat 2005-2012'!O134*SUM($AB$16:$AE$16)/4,IF(AND($M$1=2010,Beregningsark!$AQ134="1999-2012"),'Resultat 2005-2012'!O134*SUM($AC$16:$AE$16)/3,IF(AND($M$1=2011,Beregningsark!$AQ134="1999-2012"),'Resultat 2005-2012'!O134*SUM($AD$16:$AE$16)/2,IF(AND($M$1=2012,Beregningsark!$AQ134="1999-2012"),'Resultat 2005-2012'!O134*$AE$16,""))))))))))))))))</f>
        <v/>
      </c>
      <c r="P134" s="15" t="str">
        <f>IF('Resultat 2005-2012'!$R134="","",IF($M$1=2005,'Resultat 2005-2012'!P134,IF(AND($M$1=2006,Beregningsark!$AQ134="2005-2012"),'Resultat 2005-2012'!P134*SUM($Y$11:$AE$11)/7,IF(AND($M$1=2007,Beregningsark!$AQ134="2005-2012"),'Resultat 2005-2012'!P134*SUM($Z$11:$AE$11)/6,IF(AND($M$1=2008,Beregningsark!$AQ134="2005-2012"),'Resultat 2005-2012'!P134*SUM($AA$11:$AE$11)/5,IF(AND($M$1=2009,Beregningsark!$AQ134="2005-2012"),'Resultat 2005-2012'!P134*SUM($AB$11:$AE$11)/4,IF(AND($M$1=2010,Beregningsark!$AQ134="2005-2012"),'Resultat 2005-2012'!P134*SUM($AC$11:$AE$11)/3,IF(AND($M$1=2011,Beregningsark!$AQ134="2005-2012"),'Resultat 2005-2012'!P134*SUM($AD$11:$AE$11)/2,IF(AND($M$1=2012,Beregningsark!$AQ134="2005-2012"),'Resultat 2005-2012'!P134*$AE$11,IF(AND($M$1=2006,Beregningsark!$AQ134="1999-2012"),'Resultat 2005-2012'!P134*SUM($Y$16:$AE$16)/7,IF(AND($M$1=2007,Beregningsark!$AQ134="1999-2012"),'Resultat 2005-2012'!P134*SUM($Z$16:$AE$16)/6,IF(AND($M$1=2008,Beregningsark!$AQ134="1999-2012"),'Resultat 2005-2012'!P134*SUM($AA$16:$AE$16)/5,IF(AND($M$1=2009,Beregningsark!$AQ134="1999-2012"),'Resultat 2005-2012'!P134*SUM($AB$16:$AE$16)/4,IF(AND($M$1=2010,Beregningsark!$AQ134="1999-2012"),'Resultat 2005-2012'!P134*SUM($AC$16:$AE$16)/3,IF(AND($M$1=2011,Beregningsark!$AQ134="1999-2012"),'Resultat 2005-2012'!P134*SUM($AD$16:$AE$16)/2,IF(AND($M$1=2012,Beregningsark!$AQ134="1999-2012"),'Resultat 2005-2012'!P134*$AE$16,""))))))))))))))))</f>
        <v/>
      </c>
      <c r="Q134" s="15" t="str">
        <f t="shared" si="6"/>
        <v/>
      </c>
      <c r="R134" s="17" t="str">
        <f t="shared" si="7"/>
        <v/>
      </c>
    </row>
    <row r="135" spans="1:18" x14ac:dyDescent="0.25">
      <c r="A135" s="4" t="str">
        <f>IF(Inddata!A150="","",Inddata!A150)</f>
        <v/>
      </c>
      <c r="B135" s="4" t="str">
        <f>IF(Inddata!B150="","",Inddata!B150)</f>
        <v/>
      </c>
      <c r="C135" s="4" t="str">
        <f>IF(Inddata!C150="","",Inddata!C150)</f>
        <v/>
      </c>
      <c r="D135" s="4" t="str">
        <f>IF(Inddata!D150="","",Inddata!D150)</f>
        <v/>
      </c>
      <c r="E135" s="4" t="str">
        <f>IF(Inddata!E150="","",Inddata!E150)</f>
        <v/>
      </c>
      <c r="F135" s="4" t="str">
        <f>IF(Inddata!F150="","",Inddata!F150)</f>
        <v/>
      </c>
      <c r="G135" s="4">
        <f>IF(Inddata!G150="","",Inddata!G150)</f>
        <v>0</v>
      </c>
      <c r="H135" s="4" t="str">
        <f>IF(Inddata!H150&gt;0.5,Inddata!H150,"")</f>
        <v/>
      </c>
      <c r="I135" s="4" t="str">
        <f>IF(Inddata!I150="","",Inddata!I150)</f>
        <v/>
      </c>
      <c r="J135" s="15" t="str">
        <f>IF('Resultat 2005-2012'!$R135="","",IF($M$1=2005,'Resultat 2005-2012'!J135,IF(AND($M$1=2006,Beregningsark!$AQ135="2005-2012"),'Resultat 2005-2012'!J135*SUM($Y$7:$AE$7)/7,IF(AND($M$1=2007,Beregningsark!$AQ135="2005-2012"),'Resultat 2005-2012'!J135*SUM($Z$7:$AE$7)/6,IF(AND($M$1=2008,Beregningsark!$AQ135="2005-2012"),'Resultat 2005-2012'!J135*SUM($AA$7:$AE$7)/5,IF(AND($M$1=2009,Beregningsark!$AQ135="2005-2012"),'Resultat 2005-2012'!J135*SUM($AB$7:$AE$7)/4,IF(AND($M$1=2010,Beregningsark!$AQ135="2005-2012"),'Resultat 2005-2012'!J135*SUM($AC$7:$AE$7)/3,IF(AND($M$1=2011,Beregningsark!$AQ135="2005-2012"),'Resultat 2005-2012'!J135*SUM($AD$7:$AE$7)/2,IF(AND($M$1=2012,Beregningsark!$AQ135="2005-2012"),'Resultat 2005-2012'!J135*$AE$7,IF(AND($M$1=2006,Beregningsark!$AQ135="1999-2012"),'Resultat 2005-2012'!J135*SUM($Y$16:$AE$16)/7,IF(AND($M$1=2007,Beregningsark!$AQ135="1999-2012"),'Resultat 2005-2012'!J135*SUM($Z$16:$AE$16)/6,IF(AND($M$1=2008,Beregningsark!$AQ135="1999-2012"),'Resultat 2005-2012'!J135*SUM($AA$16:$AE$16)/5,IF(AND($M$1=2009,Beregningsark!$AQ135="1999-2012"),'Resultat 2005-2012'!J135*SUM($AB$16:$AE$16)/4,IF(AND($M$1=2010,Beregningsark!$AQ135="1999-2012"),'Resultat 2005-2012'!J135*SUM($AC$16:$AE$16)/3,IF(AND($M$1=2011,Beregningsark!$AQ135="1999-2012"),'Resultat 2005-2012'!J135*SUM($AD$16:$AE$16)/2,IF(AND($M$1=2012,Beregningsark!$AQ135="1999-2012"),'Resultat 2005-2012'!J135*$AE$16,""))))))))))))))))</f>
        <v/>
      </c>
      <c r="K135" s="15" t="str">
        <f>IF('Resultat 2005-2012'!$R135="","",IF($M$1=2005,'Resultat 2005-2012'!K135,IF(AND($M$1=2006,Beregningsark!$AQ135="2005-2012"),'Resultat 2005-2012'!K135*SUM($Y$8:$AE$8)/7,IF(AND($M$1=2007,Beregningsark!$AQ135="2005-2012"),'Resultat 2005-2012'!K135*SUM($Z$8:$AE$8)/6,IF(AND($M$1=2008,Beregningsark!$AQ135="2005-2012"),'Resultat 2005-2012'!K135*SUM($AA$8:$AE$8)/5,IF(AND($M$1=2009,Beregningsark!$AQ135="2005-2012"),'Resultat 2005-2012'!K135*SUM($AB$8:$AE$8)/4,IF(AND($M$1=2010,Beregningsark!$AQ135="2005-2012"),'Resultat 2005-2012'!K135*SUM($AC$8:$AE$8)/3,IF(AND($M$1=2011,Beregningsark!$AQ135="2005-2012"),'Resultat 2005-2012'!K135*SUM($AD$8:$AE$8)/2,IF(AND($M$1=2012,Beregningsark!$AQ135="2005-2012"),'Resultat 2005-2012'!K135*$AE$8,IF(AND($M$1=2006,Beregningsark!$AQ135="1999-2012"),'Resultat 2005-2012'!K135*SUM($Y$17:$AE$17)/7,IF(AND($M$1=2007,Beregningsark!$AQ135="1999-2012"),'Resultat 2005-2012'!K135*SUM($Z$17:$AE$17)/6,IF(AND($M$1=2008,Beregningsark!$AQ135="1999-2012"),'Resultat 2005-2012'!K135*SUM($AA$17:$AE$17)/5,IF(AND($M$1=2009,Beregningsark!$AQ135="1999-2012"),'Resultat 2005-2012'!K135*SUM($AB$17:$AE$17)/4,IF(AND($M$1=2010,Beregningsark!$AQ135="1999-2012"),'Resultat 2005-2012'!K135*SUM($AC$17:$AE$17)/3,IF(AND($M$1=2011,Beregningsark!$AQ135="1999-2012"),'Resultat 2005-2012'!K135*SUM($AD$17:$AE$17)/2,IF(AND($M$1=2012,Beregningsark!$AQ135="1999-2012"),'Resultat 2005-2012'!K135*$AE$17,""))))))))))))))))</f>
        <v/>
      </c>
      <c r="L135" s="15" t="str">
        <f>IF('Resultat 2005-2012'!$R135="","",IF($M$1=2005,'Resultat 2005-2012'!L135,IF(AND($M$1=2006,Beregningsark!$AQ135="2005-2012"),'Resultat 2005-2012'!L135*SUM($Y$9:$AE$9)/7,IF(AND($M$1=2007,Beregningsark!$AQ135="2005-2012"),'Resultat 2005-2012'!L135*SUM($Z$9:$AE$9)/6,IF(AND($M$1=2008,Beregningsark!$AQ135="2005-2012"),'Resultat 2005-2012'!L135*SUM($AA$9:$AE$9)/5,IF(AND($M$1=2009,Beregningsark!$AQ135="2005-2012"),'Resultat 2005-2012'!L135*SUM($AB$9:$AE$9)/4,IF(AND($M$1=2010,Beregningsark!$AQ135="2005-2012"),'Resultat 2005-2012'!L135*SUM($AC$9:$AE$9)/3,IF(AND($M$1=2011,Beregningsark!$AQ135="2005-2012"),'Resultat 2005-2012'!L135*SUM($AD$9:$AE$9)/2,IF(AND($M$1=2012,Beregningsark!$AQ135="2005-2012"),'Resultat 2005-2012'!L135*$AE$9,IF(AND($M$1=2006,Beregningsark!$AQ135="1999-2012"),'Resultat 2005-2012'!L135*SUM($Y$18:$AE$18)/7,IF(AND($M$1=2007,Beregningsark!$AQ135="1999-2012"),'Resultat 2005-2012'!L135*SUM($Z$18:$AE$18)/6,IF(AND($M$1=2008,Beregningsark!$AQ135="1999-2012"),'Resultat 2005-2012'!L135*SUM($AA$18:$AE$18)/5,IF(AND($M$1=2009,Beregningsark!$AQ135="1999-2012"),'Resultat 2005-2012'!L135*SUM($AB$18:$AE$18)/4,IF(AND($M$1=2010,Beregningsark!$AQ135="1999-2012"),'Resultat 2005-2012'!L135*SUM($AC$18:$AE$18)/3,IF(AND($M$1=2011,Beregningsark!$AQ135="1999-2012"),'Resultat 2005-2012'!L135*SUM($AD$18:$AE$18)/2,IF(AND($M$1=2012,Beregningsark!$AQ135="1999-2012"),'Resultat 2005-2012'!L135*$AE$18,""))))))))))))))))</f>
        <v/>
      </c>
      <c r="M135" s="15" t="str">
        <f t="shared" ref="M135:M198" si="8">IF(SUM(J135:L135)&gt;0,SUM(J135:L135),"")</f>
        <v/>
      </c>
      <c r="N135" s="15" t="str">
        <f>IF('Resultat 2005-2012'!$R135="","",IF($M$1=2005,'Resultat 2005-2012'!N135,IF(AND($M$1=2006,Beregningsark!$AQ135="2005-2012"),'Resultat 2005-2012'!N135*SUM($Y$10:$AE$10)/7,IF(AND($M$1=2007,Beregningsark!$AQ135="2005-2012"),'Resultat 2005-2012'!N135*SUM($Z$10:$AE$10)/6,IF(AND($M$1=2008,Beregningsark!$AQ135="2005-2012"),'Resultat 2005-2012'!N135*SUM($AA$10:$AE$10)/5,IF(AND($M$1=2009,Beregningsark!$AQ135="2005-2012"),'Resultat 2005-2012'!N135*SUM($AB$10:$AE$10)/4,IF(AND($M$1=2010,Beregningsark!$AQ135="2005-2012"),'Resultat 2005-2012'!N135*SUM($AC$10:$AE$10)/3,IF(AND($M$1=2011,Beregningsark!$AQ135="2005-2012"),'Resultat 2005-2012'!N135*SUM($AD$10:$AE$10)/2,IF(AND($M$1=2012,Beregningsark!$AQ135="2005-2012"),'Resultat 2005-2012'!N135*$AE$10,IF(AND($M$1=2006,Beregningsark!$AQ135="1999-2012"),'Resultat 2005-2012'!N135*SUM($Y$16:$AE$16)/7,IF(AND($M$1=2007,Beregningsark!$AQ135="1999-2012"),'Resultat 2005-2012'!N135*SUM($Z$16:$AE$16)/6,IF(AND($M$1=2008,Beregningsark!$AQ135="1999-2012"),'Resultat 2005-2012'!N135*SUM($AA$16:$AE$16)/5,IF(AND($M$1=2009,Beregningsark!$AQ135="1999-2012"),'Resultat 2005-2012'!N135*SUM($AB$16:$AE$16)/4,IF(AND($M$1=2010,Beregningsark!$AQ135="1999-2012"),'Resultat 2005-2012'!N135*SUM($AC$16:$AE$16)/3,IF(AND($M$1=2011,Beregningsark!$AQ135="1999-2012"),'Resultat 2005-2012'!N135*SUM($AD$16:$AE$16)/2,IF(AND($M$1=2012,Beregningsark!$AQ135="1999-2012"),'Resultat 2005-2012'!N135*$AE$16,""))))))))))))))))</f>
        <v/>
      </c>
      <c r="O135" s="15" t="str">
        <f>IF('Resultat 2005-2012'!$R135="","",IF($M$1=2005,'Resultat 2005-2012'!O135,IF(AND($M$1=2006,Beregningsark!$AQ135="2005-2012"),'Resultat 2005-2012'!O135*SUM($Y$10:$AE$10)/7,IF(AND($M$1=2007,Beregningsark!$AQ135="2005-2012"),'Resultat 2005-2012'!O135*SUM($Z$10:$AE$10)/6,IF(AND($M$1=2008,Beregningsark!$AQ135="2005-2012"),'Resultat 2005-2012'!O135*SUM($AA$10:$AE$10)/5,IF(AND($M$1=2009,Beregningsark!$AQ135="2005-2012"),'Resultat 2005-2012'!O135*SUM($AB$10:$AE$10)/4,IF(AND($M$1=2010,Beregningsark!$AQ135="2005-2012"),'Resultat 2005-2012'!O135*SUM($AC$10:$AE$10)/3,IF(AND($M$1=2011,Beregningsark!$AQ135="2005-2012"),'Resultat 2005-2012'!O135*SUM($AD$10:$AE$10)/2,IF(AND($M$1=2012,Beregningsark!$AQ135="2005-2012"),'Resultat 2005-2012'!O135*$AE$10,IF(AND($M$1=2006,Beregningsark!$AQ135="1999-2012"),'Resultat 2005-2012'!O135*SUM($Y$16:$AE$16)/7,IF(AND($M$1=2007,Beregningsark!$AQ135="1999-2012"),'Resultat 2005-2012'!O135*SUM($Z$16:$AE$16)/6,IF(AND($M$1=2008,Beregningsark!$AQ135="1999-2012"),'Resultat 2005-2012'!O135*SUM($AA$16:$AE$16)/5,IF(AND($M$1=2009,Beregningsark!$AQ135="1999-2012"),'Resultat 2005-2012'!O135*SUM($AB$16:$AE$16)/4,IF(AND($M$1=2010,Beregningsark!$AQ135="1999-2012"),'Resultat 2005-2012'!O135*SUM($AC$16:$AE$16)/3,IF(AND($M$1=2011,Beregningsark!$AQ135="1999-2012"),'Resultat 2005-2012'!O135*SUM($AD$16:$AE$16)/2,IF(AND($M$1=2012,Beregningsark!$AQ135="1999-2012"),'Resultat 2005-2012'!O135*$AE$16,""))))))))))))))))</f>
        <v/>
      </c>
      <c r="P135" s="15" t="str">
        <f>IF('Resultat 2005-2012'!$R135="","",IF($M$1=2005,'Resultat 2005-2012'!P135,IF(AND($M$1=2006,Beregningsark!$AQ135="2005-2012"),'Resultat 2005-2012'!P135*SUM($Y$11:$AE$11)/7,IF(AND($M$1=2007,Beregningsark!$AQ135="2005-2012"),'Resultat 2005-2012'!P135*SUM($Z$11:$AE$11)/6,IF(AND($M$1=2008,Beregningsark!$AQ135="2005-2012"),'Resultat 2005-2012'!P135*SUM($AA$11:$AE$11)/5,IF(AND($M$1=2009,Beregningsark!$AQ135="2005-2012"),'Resultat 2005-2012'!P135*SUM($AB$11:$AE$11)/4,IF(AND($M$1=2010,Beregningsark!$AQ135="2005-2012"),'Resultat 2005-2012'!P135*SUM($AC$11:$AE$11)/3,IF(AND($M$1=2011,Beregningsark!$AQ135="2005-2012"),'Resultat 2005-2012'!P135*SUM($AD$11:$AE$11)/2,IF(AND($M$1=2012,Beregningsark!$AQ135="2005-2012"),'Resultat 2005-2012'!P135*$AE$11,IF(AND($M$1=2006,Beregningsark!$AQ135="1999-2012"),'Resultat 2005-2012'!P135*SUM($Y$16:$AE$16)/7,IF(AND($M$1=2007,Beregningsark!$AQ135="1999-2012"),'Resultat 2005-2012'!P135*SUM($Z$16:$AE$16)/6,IF(AND($M$1=2008,Beregningsark!$AQ135="1999-2012"),'Resultat 2005-2012'!P135*SUM($AA$16:$AE$16)/5,IF(AND($M$1=2009,Beregningsark!$AQ135="1999-2012"),'Resultat 2005-2012'!P135*SUM($AB$16:$AE$16)/4,IF(AND($M$1=2010,Beregningsark!$AQ135="1999-2012"),'Resultat 2005-2012'!P135*SUM($AC$16:$AE$16)/3,IF(AND($M$1=2011,Beregningsark!$AQ135="1999-2012"),'Resultat 2005-2012'!P135*SUM($AD$16:$AE$16)/2,IF(AND($M$1=2012,Beregningsark!$AQ135="1999-2012"),'Resultat 2005-2012'!P135*$AE$16,""))))))))))))))))</f>
        <v/>
      </c>
      <c r="Q135" s="15" t="str">
        <f t="shared" ref="Q135:Q198" si="9">IF(SUM(N135:P135)&gt;0,SUM(N135:P135),"")</f>
        <v/>
      </c>
      <c r="R135" s="17" t="str">
        <f t="shared" ref="R135:R198" si="10">IF(M135="","",18609867*N135+3188341*O135+480261*P135+697929*(J135+K135))</f>
        <v/>
      </c>
    </row>
    <row r="136" spans="1:18" x14ac:dyDescent="0.25">
      <c r="A136" s="4" t="str">
        <f>IF(Inddata!A151="","",Inddata!A151)</f>
        <v/>
      </c>
      <c r="B136" s="4" t="str">
        <f>IF(Inddata!B151="","",Inddata!B151)</f>
        <v/>
      </c>
      <c r="C136" s="4" t="str">
        <f>IF(Inddata!C151="","",Inddata!C151)</f>
        <v/>
      </c>
      <c r="D136" s="4" t="str">
        <f>IF(Inddata!D151="","",Inddata!D151)</f>
        <v/>
      </c>
      <c r="E136" s="4" t="str">
        <f>IF(Inddata!E151="","",Inddata!E151)</f>
        <v/>
      </c>
      <c r="F136" s="4" t="str">
        <f>IF(Inddata!F151="","",Inddata!F151)</f>
        <v/>
      </c>
      <c r="G136" s="4">
        <f>IF(Inddata!G151="","",Inddata!G151)</f>
        <v>0</v>
      </c>
      <c r="H136" s="4" t="str">
        <f>IF(Inddata!H151&gt;0.5,Inddata!H151,"")</f>
        <v/>
      </c>
      <c r="I136" s="4" t="str">
        <f>IF(Inddata!I151="","",Inddata!I151)</f>
        <v/>
      </c>
      <c r="J136" s="15" t="str">
        <f>IF('Resultat 2005-2012'!$R136="","",IF($M$1=2005,'Resultat 2005-2012'!J136,IF(AND($M$1=2006,Beregningsark!$AQ136="2005-2012"),'Resultat 2005-2012'!J136*SUM($Y$7:$AE$7)/7,IF(AND($M$1=2007,Beregningsark!$AQ136="2005-2012"),'Resultat 2005-2012'!J136*SUM($Z$7:$AE$7)/6,IF(AND($M$1=2008,Beregningsark!$AQ136="2005-2012"),'Resultat 2005-2012'!J136*SUM($AA$7:$AE$7)/5,IF(AND($M$1=2009,Beregningsark!$AQ136="2005-2012"),'Resultat 2005-2012'!J136*SUM($AB$7:$AE$7)/4,IF(AND($M$1=2010,Beregningsark!$AQ136="2005-2012"),'Resultat 2005-2012'!J136*SUM($AC$7:$AE$7)/3,IF(AND($M$1=2011,Beregningsark!$AQ136="2005-2012"),'Resultat 2005-2012'!J136*SUM($AD$7:$AE$7)/2,IF(AND($M$1=2012,Beregningsark!$AQ136="2005-2012"),'Resultat 2005-2012'!J136*$AE$7,IF(AND($M$1=2006,Beregningsark!$AQ136="1999-2012"),'Resultat 2005-2012'!J136*SUM($Y$16:$AE$16)/7,IF(AND($M$1=2007,Beregningsark!$AQ136="1999-2012"),'Resultat 2005-2012'!J136*SUM($Z$16:$AE$16)/6,IF(AND($M$1=2008,Beregningsark!$AQ136="1999-2012"),'Resultat 2005-2012'!J136*SUM($AA$16:$AE$16)/5,IF(AND($M$1=2009,Beregningsark!$AQ136="1999-2012"),'Resultat 2005-2012'!J136*SUM($AB$16:$AE$16)/4,IF(AND($M$1=2010,Beregningsark!$AQ136="1999-2012"),'Resultat 2005-2012'!J136*SUM($AC$16:$AE$16)/3,IF(AND($M$1=2011,Beregningsark!$AQ136="1999-2012"),'Resultat 2005-2012'!J136*SUM($AD$16:$AE$16)/2,IF(AND($M$1=2012,Beregningsark!$AQ136="1999-2012"),'Resultat 2005-2012'!J136*$AE$16,""))))))))))))))))</f>
        <v/>
      </c>
      <c r="K136" s="15" t="str">
        <f>IF('Resultat 2005-2012'!$R136="","",IF($M$1=2005,'Resultat 2005-2012'!K136,IF(AND($M$1=2006,Beregningsark!$AQ136="2005-2012"),'Resultat 2005-2012'!K136*SUM($Y$8:$AE$8)/7,IF(AND($M$1=2007,Beregningsark!$AQ136="2005-2012"),'Resultat 2005-2012'!K136*SUM($Z$8:$AE$8)/6,IF(AND($M$1=2008,Beregningsark!$AQ136="2005-2012"),'Resultat 2005-2012'!K136*SUM($AA$8:$AE$8)/5,IF(AND($M$1=2009,Beregningsark!$AQ136="2005-2012"),'Resultat 2005-2012'!K136*SUM($AB$8:$AE$8)/4,IF(AND($M$1=2010,Beregningsark!$AQ136="2005-2012"),'Resultat 2005-2012'!K136*SUM($AC$8:$AE$8)/3,IF(AND($M$1=2011,Beregningsark!$AQ136="2005-2012"),'Resultat 2005-2012'!K136*SUM($AD$8:$AE$8)/2,IF(AND($M$1=2012,Beregningsark!$AQ136="2005-2012"),'Resultat 2005-2012'!K136*$AE$8,IF(AND($M$1=2006,Beregningsark!$AQ136="1999-2012"),'Resultat 2005-2012'!K136*SUM($Y$17:$AE$17)/7,IF(AND($M$1=2007,Beregningsark!$AQ136="1999-2012"),'Resultat 2005-2012'!K136*SUM($Z$17:$AE$17)/6,IF(AND($M$1=2008,Beregningsark!$AQ136="1999-2012"),'Resultat 2005-2012'!K136*SUM($AA$17:$AE$17)/5,IF(AND($M$1=2009,Beregningsark!$AQ136="1999-2012"),'Resultat 2005-2012'!K136*SUM($AB$17:$AE$17)/4,IF(AND($M$1=2010,Beregningsark!$AQ136="1999-2012"),'Resultat 2005-2012'!K136*SUM($AC$17:$AE$17)/3,IF(AND($M$1=2011,Beregningsark!$AQ136="1999-2012"),'Resultat 2005-2012'!K136*SUM($AD$17:$AE$17)/2,IF(AND($M$1=2012,Beregningsark!$AQ136="1999-2012"),'Resultat 2005-2012'!K136*$AE$17,""))))))))))))))))</f>
        <v/>
      </c>
      <c r="L136" s="15" t="str">
        <f>IF('Resultat 2005-2012'!$R136="","",IF($M$1=2005,'Resultat 2005-2012'!L136,IF(AND($M$1=2006,Beregningsark!$AQ136="2005-2012"),'Resultat 2005-2012'!L136*SUM($Y$9:$AE$9)/7,IF(AND($M$1=2007,Beregningsark!$AQ136="2005-2012"),'Resultat 2005-2012'!L136*SUM($Z$9:$AE$9)/6,IF(AND($M$1=2008,Beregningsark!$AQ136="2005-2012"),'Resultat 2005-2012'!L136*SUM($AA$9:$AE$9)/5,IF(AND($M$1=2009,Beregningsark!$AQ136="2005-2012"),'Resultat 2005-2012'!L136*SUM($AB$9:$AE$9)/4,IF(AND($M$1=2010,Beregningsark!$AQ136="2005-2012"),'Resultat 2005-2012'!L136*SUM($AC$9:$AE$9)/3,IF(AND($M$1=2011,Beregningsark!$AQ136="2005-2012"),'Resultat 2005-2012'!L136*SUM($AD$9:$AE$9)/2,IF(AND($M$1=2012,Beregningsark!$AQ136="2005-2012"),'Resultat 2005-2012'!L136*$AE$9,IF(AND($M$1=2006,Beregningsark!$AQ136="1999-2012"),'Resultat 2005-2012'!L136*SUM($Y$18:$AE$18)/7,IF(AND($M$1=2007,Beregningsark!$AQ136="1999-2012"),'Resultat 2005-2012'!L136*SUM($Z$18:$AE$18)/6,IF(AND($M$1=2008,Beregningsark!$AQ136="1999-2012"),'Resultat 2005-2012'!L136*SUM($AA$18:$AE$18)/5,IF(AND($M$1=2009,Beregningsark!$AQ136="1999-2012"),'Resultat 2005-2012'!L136*SUM($AB$18:$AE$18)/4,IF(AND($M$1=2010,Beregningsark!$AQ136="1999-2012"),'Resultat 2005-2012'!L136*SUM($AC$18:$AE$18)/3,IF(AND($M$1=2011,Beregningsark!$AQ136="1999-2012"),'Resultat 2005-2012'!L136*SUM($AD$18:$AE$18)/2,IF(AND($M$1=2012,Beregningsark!$AQ136="1999-2012"),'Resultat 2005-2012'!L136*$AE$18,""))))))))))))))))</f>
        <v/>
      </c>
      <c r="M136" s="15" t="str">
        <f t="shared" si="8"/>
        <v/>
      </c>
      <c r="N136" s="15" t="str">
        <f>IF('Resultat 2005-2012'!$R136="","",IF($M$1=2005,'Resultat 2005-2012'!N136,IF(AND($M$1=2006,Beregningsark!$AQ136="2005-2012"),'Resultat 2005-2012'!N136*SUM($Y$10:$AE$10)/7,IF(AND($M$1=2007,Beregningsark!$AQ136="2005-2012"),'Resultat 2005-2012'!N136*SUM($Z$10:$AE$10)/6,IF(AND($M$1=2008,Beregningsark!$AQ136="2005-2012"),'Resultat 2005-2012'!N136*SUM($AA$10:$AE$10)/5,IF(AND($M$1=2009,Beregningsark!$AQ136="2005-2012"),'Resultat 2005-2012'!N136*SUM($AB$10:$AE$10)/4,IF(AND($M$1=2010,Beregningsark!$AQ136="2005-2012"),'Resultat 2005-2012'!N136*SUM($AC$10:$AE$10)/3,IF(AND($M$1=2011,Beregningsark!$AQ136="2005-2012"),'Resultat 2005-2012'!N136*SUM($AD$10:$AE$10)/2,IF(AND($M$1=2012,Beregningsark!$AQ136="2005-2012"),'Resultat 2005-2012'!N136*$AE$10,IF(AND($M$1=2006,Beregningsark!$AQ136="1999-2012"),'Resultat 2005-2012'!N136*SUM($Y$16:$AE$16)/7,IF(AND($M$1=2007,Beregningsark!$AQ136="1999-2012"),'Resultat 2005-2012'!N136*SUM($Z$16:$AE$16)/6,IF(AND($M$1=2008,Beregningsark!$AQ136="1999-2012"),'Resultat 2005-2012'!N136*SUM($AA$16:$AE$16)/5,IF(AND($M$1=2009,Beregningsark!$AQ136="1999-2012"),'Resultat 2005-2012'!N136*SUM($AB$16:$AE$16)/4,IF(AND($M$1=2010,Beregningsark!$AQ136="1999-2012"),'Resultat 2005-2012'!N136*SUM($AC$16:$AE$16)/3,IF(AND($M$1=2011,Beregningsark!$AQ136="1999-2012"),'Resultat 2005-2012'!N136*SUM($AD$16:$AE$16)/2,IF(AND($M$1=2012,Beregningsark!$AQ136="1999-2012"),'Resultat 2005-2012'!N136*$AE$16,""))))))))))))))))</f>
        <v/>
      </c>
      <c r="O136" s="15" t="str">
        <f>IF('Resultat 2005-2012'!$R136="","",IF($M$1=2005,'Resultat 2005-2012'!O136,IF(AND($M$1=2006,Beregningsark!$AQ136="2005-2012"),'Resultat 2005-2012'!O136*SUM($Y$10:$AE$10)/7,IF(AND($M$1=2007,Beregningsark!$AQ136="2005-2012"),'Resultat 2005-2012'!O136*SUM($Z$10:$AE$10)/6,IF(AND($M$1=2008,Beregningsark!$AQ136="2005-2012"),'Resultat 2005-2012'!O136*SUM($AA$10:$AE$10)/5,IF(AND($M$1=2009,Beregningsark!$AQ136="2005-2012"),'Resultat 2005-2012'!O136*SUM($AB$10:$AE$10)/4,IF(AND($M$1=2010,Beregningsark!$AQ136="2005-2012"),'Resultat 2005-2012'!O136*SUM($AC$10:$AE$10)/3,IF(AND($M$1=2011,Beregningsark!$AQ136="2005-2012"),'Resultat 2005-2012'!O136*SUM($AD$10:$AE$10)/2,IF(AND($M$1=2012,Beregningsark!$AQ136="2005-2012"),'Resultat 2005-2012'!O136*$AE$10,IF(AND($M$1=2006,Beregningsark!$AQ136="1999-2012"),'Resultat 2005-2012'!O136*SUM($Y$16:$AE$16)/7,IF(AND($M$1=2007,Beregningsark!$AQ136="1999-2012"),'Resultat 2005-2012'!O136*SUM($Z$16:$AE$16)/6,IF(AND($M$1=2008,Beregningsark!$AQ136="1999-2012"),'Resultat 2005-2012'!O136*SUM($AA$16:$AE$16)/5,IF(AND($M$1=2009,Beregningsark!$AQ136="1999-2012"),'Resultat 2005-2012'!O136*SUM($AB$16:$AE$16)/4,IF(AND($M$1=2010,Beregningsark!$AQ136="1999-2012"),'Resultat 2005-2012'!O136*SUM($AC$16:$AE$16)/3,IF(AND($M$1=2011,Beregningsark!$AQ136="1999-2012"),'Resultat 2005-2012'!O136*SUM($AD$16:$AE$16)/2,IF(AND($M$1=2012,Beregningsark!$AQ136="1999-2012"),'Resultat 2005-2012'!O136*$AE$16,""))))))))))))))))</f>
        <v/>
      </c>
      <c r="P136" s="15" t="str">
        <f>IF('Resultat 2005-2012'!$R136="","",IF($M$1=2005,'Resultat 2005-2012'!P136,IF(AND($M$1=2006,Beregningsark!$AQ136="2005-2012"),'Resultat 2005-2012'!P136*SUM($Y$11:$AE$11)/7,IF(AND($M$1=2007,Beregningsark!$AQ136="2005-2012"),'Resultat 2005-2012'!P136*SUM($Z$11:$AE$11)/6,IF(AND($M$1=2008,Beregningsark!$AQ136="2005-2012"),'Resultat 2005-2012'!P136*SUM($AA$11:$AE$11)/5,IF(AND($M$1=2009,Beregningsark!$AQ136="2005-2012"),'Resultat 2005-2012'!P136*SUM($AB$11:$AE$11)/4,IF(AND($M$1=2010,Beregningsark!$AQ136="2005-2012"),'Resultat 2005-2012'!P136*SUM($AC$11:$AE$11)/3,IF(AND($M$1=2011,Beregningsark!$AQ136="2005-2012"),'Resultat 2005-2012'!P136*SUM($AD$11:$AE$11)/2,IF(AND($M$1=2012,Beregningsark!$AQ136="2005-2012"),'Resultat 2005-2012'!P136*$AE$11,IF(AND($M$1=2006,Beregningsark!$AQ136="1999-2012"),'Resultat 2005-2012'!P136*SUM($Y$16:$AE$16)/7,IF(AND($M$1=2007,Beregningsark!$AQ136="1999-2012"),'Resultat 2005-2012'!P136*SUM($Z$16:$AE$16)/6,IF(AND($M$1=2008,Beregningsark!$AQ136="1999-2012"),'Resultat 2005-2012'!P136*SUM($AA$16:$AE$16)/5,IF(AND($M$1=2009,Beregningsark!$AQ136="1999-2012"),'Resultat 2005-2012'!P136*SUM($AB$16:$AE$16)/4,IF(AND($M$1=2010,Beregningsark!$AQ136="1999-2012"),'Resultat 2005-2012'!P136*SUM($AC$16:$AE$16)/3,IF(AND($M$1=2011,Beregningsark!$AQ136="1999-2012"),'Resultat 2005-2012'!P136*SUM($AD$16:$AE$16)/2,IF(AND($M$1=2012,Beregningsark!$AQ136="1999-2012"),'Resultat 2005-2012'!P136*$AE$16,""))))))))))))))))</f>
        <v/>
      </c>
      <c r="Q136" s="15" t="str">
        <f t="shared" si="9"/>
        <v/>
      </c>
      <c r="R136" s="17" t="str">
        <f t="shared" si="10"/>
        <v/>
      </c>
    </row>
    <row r="137" spans="1:18" x14ac:dyDescent="0.25">
      <c r="A137" s="4" t="str">
        <f>IF(Inddata!A152="","",Inddata!A152)</f>
        <v/>
      </c>
      <c r="B137" s="4" t="str">
        <f>IF(Inddata!B152="","",Inddata!B152)</f>
        <v/>
      </c>
      <c r="C137" s="4" t="str">
        <f>IF(Inddata!C152="","",Inddata!C152)</f>
        <v/>
      </c>
      <c r="D137" s="4" t="str">
        <f>IF(Inddata!D152="","",Inddata!D152)</f>
        <v/>
      </c>
      <c r="E137" s="4" t="str">
        <f>IF(Inddata!E152="","",Inddata!E152)</f>
        <v/>
      </c>
      <c r="F137" s="4" t="str">
        <f>IF(Inddata!F152="","",Inddata!F152)</f>
        <v/>
      </c>
      <c r="G137" s="4">
        <f>IF(Inddata!G152="","",Inddata!G152)</f>
        <v>0</v>
      </c>
      <c r="H137" s="4" t="str">
        <f>IF(Inddata!H152&gt;0.5,Inddata!H152,"")</f>
        <v/>
      </c>
      <c r="I137" s="4" t="str">
        <f>IF(Inddata!I152="","",Inddata!I152)</f>
        <v/>
      </c>
      <c r="J137" s="15" t="str">
        <f>IF('Resultat 2005-2012'!$R137="","",IF($M$1=2005,'Resultat 2005-2012'!J137,IF(AND($M$1=2006,Beregningsark!$AQ137="2005-2012"),'Resultat 2005-2012'!J137*SUM($Y$7:$AE$7)/7,IF(AND($M$1=2007,Beregningsark!$AQ137="2005-2012"),'Resultat 2005-2012'!J137*SUM($Z$7:$AE$7)/6,IF(AND($M$1=2008,Beregningsark!$AQ137="2005-2012"),'Resultat 2005-2012'!J137*SUM($AA$7:$AE$7)/5,IF(AND($M$1=2009,Beregningsark!$AQ137="2005-2012"),'Resultat 2005-2012'!J137*SUM($AB$7:$AE$7)/4,IF(AND($M$1=2010,Beregningsark!$AQ137="2005-2012"),'Resultat 2005-2012'!J137*SUM($AC$7:$AE$7)/3,IF(AND($M$1=2011,Beregningsark!$AQ137="2005-2012"),'Resultat 2005-2012'!J137*SUM($AD$7:$AE$7)/2,IF(AND($M$1=2012,Beregningsark!$AQ137="2005-2012"),'Resultat 2005-2012'!J137*$AE$7,IF(AND($M$1=2006,Beregningsark!$AQ137="1999-2012"),'Resultat 2005-2012'!J137*SUM($Y$16:$AE$16)/7,IF(AND($M$1=2007,Beregningsark!$AQ137="1999-2012"),'Resultat 2005-2012'!J137*SUM($Z$16:$AE$16)/6,IF(AND($M$1=2008,Beregningsark!$AQ137="1999-2012"),'Resultat 2005-2012'!J137*SUM($AA$16:$AE$16)/5,IF(AND($M$1=2009,Beregningsark!$AQ137="1999-2012"),'Resultat 2005-2012'!J137*SUM($AB$16:$AE$16)/4,IF(AND($M$1=2010,Beregningsark!$AQ137="1999-2012"),'Resultat 2005-2012'!J137*SUM($AC$16:$AE$16)/3,IF(AND($M$1=2011,Beregningsark!$AQ137="1999-2012"),'Resultat 2005-2012'!J137*SUM($AD$16:$AE$16)/2,IF(AND($M$1=2012,Beregningsark!$AQ137="1999-2012"),'Resultat 2005-2012'!J137*$AE$16,""))))))))))))))))</f>
        <v/>
      </c>
      <c r="K137" s="15" t="str">
        <f>IF('Resultat 2005-2012'!$R137="","",IF($M$1=2005,'Resultat 2005-2012'!K137,IF(AND($M$1=2006,Beregningsark!$AQ137="2005-2012"),'Resultat 2005-2012'!K137*SUM($Y$8:$AE$8)/7,IF(AND($M$1=2007,Beregningsark!$AQ137="2005-2012"),'Resultat 2005-2012'!K137*SUM($Z$8:$AE$8)/6,IF(AND($M$1=2008,Beregningsark!$AQ137="2005-2012"),'Resultat 2005-2012'!K137*SUM($AA$8:$AE$8)/5,IF(AND($M$1=2009,Beregningsark!$AQ137="2005-2012"),'Resultat 2005-2012'!K137*SUM($AB$8:$AE$8)/4,IF(AND($M$1=2010,Beregningsark!$AQ137="2005-2012"),'Resultat 2005-2012'!K137*SUM($AC$8:$AE$8)/3,IF(AND($M$1=2011,Beregningsark!$AQ137="2005-2012"),'Resultat 2005-2012'!K137*SUM($AD$8:$AE$8)/2,IF(AND($M$1=2012,Beregningsark!$AQ137="2005-2012"),'Resultat 2005-2012'!K137*$AE$8,IF(AND($M$1=2006,Beregningsark!$AQ137="1999-2012"),'Resultat 2005-2012'!K137*SUM($Y$17:$AE$17)/7,IF(AND($M$1=2007,Beregningsark!$AQ137="1999-2012"),'Resultat 2005-2012'!K137*SUM($Z$17:$AE$17)/6,IF(AND($M$1=2008,Beregningsark!$AQ137="1999-2012"),'Resultat 2005-2012'!K137*SUM($AA$17:$AE$17)/5,IF(AND($M$1=2009,Beregningsark!$AQ137="1999-2012"),'Resultat 2005-2012'!K137*SUM($AB$17:$AE$17)/4,IF(AND($M$1=2010,Beregningsark!$AQ137="1999-2012"),'Resultat 2005-2012'!K137*SUM($AC$17:$AE$17)/3,IF(AND($M$1=2011,Beregningsark!$AQ137="1999-2012"),'Resultat 2005-2012'!K137*SUM($AD$17:$AE$17)/2,IF(AND($M$1=2012,Beregningsark!$AQ137="1999-2012"),'Resultat 2005-2012'!K137*$AE$17,""))))))))))))))))</f>
        <v/>
      </c>
      <c r="L137" s="15" t="str">
        <f>IF('Resultat 2005-2012'!$R137="","",IF($M$1=2005,'Resultat 2005-2012'!L137,IF(AND($M$1=2006,Beregningsark!$AQ137="2005-2012"),'Resultat 2005-2012'!L137*SUM($Y$9:$AE$9)/7,IF(AND($M$1=2007,Beregningsark!$AQ137="2005-2012"),'Resultat 2005-2012'!L137*SUM($Z$9:$AE$9)/6,IF(AND($M$1=2008,Beregningsark!$AQ137="2005-2012"),'Resultat 2005-2012'!L137*SUM($AA$9:$AE$9)/5,IF(AND($M$1=2009,Beregningsark!$AQ137="2005-2012"),'Resultat 2005-2012'!L137*SUM($AB$9:$AE$9)/4,IF(AND($M$1=2010,Beregningsark!$AQ137="2005-2012"),'Resultat 2005-2012'!L137*SUM($AC$9:$AE$9)/3,IF(AND($M$1=2011,Beregningsark!$AQ137="2005-2012"),'Resultat 2005-2012'!L137*SUM($AD$9:$AE$9)/2,IF(AND($M$1=2012,Beregningsark!$AQ137="2005-2012"),'Resultat 2005-2012'!L137*$AE$9,IF(AND($M$1=2006,Beregningsark!$AQ137="1999-2012"),'Resultat 2005-2012'!L137*SUM($Y$18:$AE$18)/7,IF(AND($M$1=2007,Beregningsark!$AQ137="1999-2012"),'Resultat 2005-2012'!L137*SUM($Z$18:$AE$18)/6,IF(AND($M$1=2008,Beregningsark!$AQ137="1999-2012"),'Resultat 2005-2012'!L137*SUM($AA$18:$AE$18)/5,IF(AND($M$1=2009,Beregningsark!$AQ137="1999-2012"),'Resultat 2005-2012'!L137*SUM($AB$18:$AE$18)/4,IF(AND($M$1=2010,Beregningsark!$AQ137="1999-2012"),'Resultat 2005-2012'!L137*SUM($AC$18:$AE$18)/3,IF(AND($M$1=2011,Beregningsark!$AQ137="1999-2012"),'Resultat 2005-2012'!L137*SUM($AD$18:$AE$18)/2,IF(AND($M$1=2012,Beregningsark!$AQ137="1999-2012"),'Resultat 2005-2012'!L137*$AE$18,""))))))))))))))))</f>
        <v/>
      </c>
      <c r="M137" s="15" t="str">
        <f t="shared" si="8"/>
        <v/>
      </c>
      <c r="N137" s="15" t="str">
        <f>IF('Resultat 2005-2012'!$R137="","",IF($M$1=2005,'Resultat 2005-2012'!N137,IF(AND($M$1=2006,Beregningsark!$AQ137="2005-2012"),'Resultat 2005-2012'!N137*SUM($Y$10:$AE$10)/7,IF(AND($M$1=2007,Beregningsark!$AQ137="2005-2012"),'Resultat 2005-2012'!N137*SUM($Z$10:$AE$10)/6,IF(AND($M$1=2008,Beregningsark!$AQ137="2005-2012"),'Resultat 2005-2012'!N137*SUM($AA$10:$AE$10)/5,IF(AND($M$1=2009,Beregningsark!$AQ137="2005-2012"),'Resultat 2005-2012'!N137*SUM($AB$10:$AE$10)/4,IF(AND($M$1=2010,Beregningsark!$AQ137="2005-2012"),'Resultat 2005-2012'!N137*SUM($AC$10:$AE$10)/3,IF(AND($M$1=2011,Beregningsark!$AQ137="2005-2012"),'Resultat 2005-2012'!N137*SUM($AD$10:$AE$10)/2,IF(AND($M$1=2012,Beregningsark!$AQ137="2005-2012"),'Resultat 2005-2012'!N137*$AE$10,IF(AND($M$1=2006,Beregningsark!$AQ137="1999-2012"),'Resultat 2005-2012'!N137*SUM($Y$16:$AE$16)/7,IF(AND($M$1=2007,Beregningsark!$AQ137="1999-2012"),'Resultat 2005-2012'!N137*SUM($Z$16:$AE$16)/6,IF(AND($M$1=2008,Beregningsark!$AQ137="1999-2012"),'Resultat 2005-2012'!N137*SUM($AA$16:$AE$16)/5,IF(AND($M$1=2009,Beregningsark!$AQ137="1999-2012"),'Resultat 2005-2012'!N137*SUM($AB$16:$AE$16)/4,IF(AND($M$1=2010,Beregningsark!$AQ137="1999-2012"),'Resultat 2005-2012'!N137*SUM($AC$16:$AE$16)/3,IF(AND($M$1=2011,Beregningsark!$AQ137="1999-2012"),'Resultat 2005-2012'!N137*SUM($AD$16:$AE$16)/2,IF(AND($M$1=2012,Beregningsark!$AQ137="1999-2012"),'Resultat 2005-2012'!N137*$AE$16,""))))))))))))))))</f>
        <v/>
      </c>
      <c r="O137" s="15" t="str">
        <f>IF('Resultat 2005-2012'!$R137="","",IF($M$1=2005,'Resultat 2005-2012'!O137,IF(AND($M$1=2006,Beregningsark!$AQ137="2005-2012"),'Resultat 2005-2012'!O137*SUM($Y$10:$AE$10)/7,IF(AND($M$1=2007,Beregningsark!$AQ137="2005-2012"),'Resultat 2005-2012'!O137*SUM($Z$10:$AE$10)/6,IF(AND($M$1=2008,Beregningsark!$AQ137="2005-2012"),'Resultat 2005-2012'!O137*SUM($AA$10:$AE$10)/5,IF(AND($M$1=2009,Beregningsark!$AQ137="2005-2012"),'Resultat 2005-2012'!O137*SUM($AB$10:$AE$10)/4,IF(AND($M$1=2010,Beregningsark!$AQ137="2005-2012"),'Resultat 2005-2012'!O137*SUM($AC$10:$AE$10)/3,IF(AND($M$1=2011,Beregningsark!$AQ137="2005-2012"),'Resultat 2005-2012'!O137*SUM($AD$10:$AE$10)/2,IF(AND($M$1=2012,Beregningsark!$AQ137="2005-2012"),'Resultat 2005-2012'!O137*$AE$10,IF(AND($M$1=2006,Beregningsark!$AQ137="1999-2012"),'Resultat 2005-2012'!O137*SUM($Y$16:$AE$16)/7,IF(AND($M$1=2007,Beregningsark!$AQ137="1999-2012"),'Resultat 2005-2012'!O137*SUM($Z$16:$AE$16)/6,IF(AND($M$1=2008,Beregningsark!$AQ137="1999-2012"),'Resultat 2005-2012'!O137*SUM($AA$16:$AE$16)/5,IF(AND($M$1=2009,Beregningsark!$AQ137="1999-2012"),'Resultat 2005-2012'!O137*SUM($AB$16:$AE$16)/4,IF(AND($M$1=2010,Beregningsark!$AQ137="1999-2012"),'Resultat 2005-2012'!O137*SUM($AC$16:$AE$16)/3,IF(AND($M$1=2011,Beregningsark!$AQ137="1999-2012"),'Resultat 2005-2012'!O137*SUM($AD$16:$AE$16)/2,IF(AND($M$1=2012,Beregningsark!$AQ137="1999-2012"),'Resultat 2005-2012'!O137*$AE$16,""))))))))))))))))</f>
        <v/>
      </c>
      <c r="P137" s="15" t="str">
        <f>IF('Resultat 2005-2012'!$R137="","",IF($M$1=2005,'Resultat 2005-2012'!P137,IF(AND($M$1=2006,Beregningsark!$AQ137="2005-2012"),'Resultat 2005-2012'!P137*SUM($Y$11:$AE$11)/7,IF(AND($M$1=2007,Beregningsark!$AQ137="2005-2012"),'Resultat 2005-2012'!P137*SUM($Z$11:$AE$11)/6,IF(AND($M$1=2008,Beregningsark!$AQ137="2005-2012"),'Resultat 2005-2012'!P137*SUM($AA$11:$AE$11)/5,IF(AND($M$1=2009,Beregningsark!$AQ137="2005-2012"),'Resultat 2005-2012'!P137*SUM($AB$11:$AE$11)/4,IF(AND($M$1=2010,Beregningsark!$AQ137="2005-2012"),'Resultat 2005-2012'!P137*SUM($AC$11:$AE$11)/3,IF(AND($M$1=2011,Beregningsark!$AQ137="2005-2012"),'Resultat 2005-2012'!P137*SUM($AD$11:$AE$11)/2,IF(AND($M$1=2012,Beregningsark!$AQ137="2005-2012"),'Resultat 2005-2012'!P137*$AE$11,IF(AND($M$1=2006,Beregningsark!$AQ137="1999-2012"),'Resultat 2005-2012'!P137*SUM($Y$16:$AE$16)/7,IF(AND($M$1=2007,Beregningsark!$AQ137="1999-2012"),'Resultat 2005-2012'!P137*SUM($Z$16:$AE$16)/6,IF(AND($M$1=2008,Beregningsark!$AQ137="1999-2012"),'Resultat 2005-2012'!P137*SUM($AA$16:$AE$16)/5,IF(AND($M$1=2009,Beregningsark!$AQ137="1999-2012"),'Resultat 2005-2012'!P137*SUM($AB$16:$AE$16)/4,IF(AND($M$1=2010,Beregningsark!$AQ137="1999-2012"),'Resultat 2005-2012'!P137*SUM($AC$16:$AE$16)/3,IF(AND($M$1=2011,Beregningsark!$AQ137="1999-2012"),'Resultat 2005-2012'!P137*SUM($AD$16:$AE$16)/2,IF(AND($M$1=2012,Beregningsark!$AQ137="1999-2012"),'Resultat 2005-2012'!P137*$AE$16,""))))))))))))))))</f>
        <v/>
      </c>
      <c r="Q137" s="15" t="str">
        <f t="shared" si="9"/>
        <v/>
      </c>
      <c r="R137" s="17" t="str">
        <f t="shared" si="10"/>
        <v/>
      </c>
    </row>
    <row r="138" spans="1:18" x14ac:dyDescent="0.25">
      <c r="A138" s="4" t="str">
        <f>IF(Inddata!A153="","",Inddata!A153)</f>
        <v/>
      </c>
      <c r="B138" s="4" t="str">
        <f>IF(Inddata!B153="","",Inddata!B153)</f>
        <v/>
      </c>
      <c r="C138" s="4" t="str">
        <f>IF(Inddata!C153="","",Inddata!C153)</f>
        <v/>
      </c>
      <c r="D138" s="4" t="str">
        <f>IF(Inddata!D153="","",Inddata!D153)</f>
        <v/>
      </c>
      <c r="E138" s="4" t="str">
        <f>IF(Inddata!E153="","",Inddata!E153)</f>
        <v/>
      </c>
      <c r="F138" s="4" t="str">
        <f>IF(Inddata!F153="","",Inddata!F153)</f>
        <v/>
      </c>
      <c r="G138" s="4">
        <f>IF(Inddata!G153="","",Inddata!G153)</f>
        <v>0</v>
      </c>
      <c r="H138" s="4" t="str">
        <f>IF(Inddata!H153&gt;0.5,Inddata!H153,"")</f>
        <v/>
      </c>
      <c r="I138" s="4" t="str">
        <f>IF(Inddata!I153="","",Inddata!I153)</f>
        <v/>
      </c>
      <c r="J138" s="15" t="str">
        <f>IF('Resultat 2005-2012'!$R138="","",IF($M$1=2005,'Resultat 2005-2012'!J138,IF(AND($M$1=2006,Beregningsark!$AQ138="2005-2012"),'Resultat 2005-2012'!J138*SUM($Y$7:$AE$7)/7,IF(AND($M$1=2007,Beregningsark!$AQ138="2005-2012"),'Resultat 2005-2012'!J138*SUM($Z$7:$AE$7)/6,IF(AND($M$1=2008,Beregningsark!$AQ138="2005-2012"),'Resultat 2005-2012'!J138*SUM($AA$7:$AE$7)/5,IF(AND($M$1=2009,Beregningsark!$AQ138="2005-2012"),'Resultat 2005-2012'!J138*SUM($AB$7:$AE$7)/4,IF(AND($M$1=2010,Beregningsark!$AQ138="2005-2012"),'Resultat 2005-2012'!J138*SUM($AC$7:$AE$7)/3,IF(AND($M$1=2011,Beregningsark!$AQ138="2005-2012"),'Resultat 2005-2012'!J138*SUM($AD$7:$AE$7)/2,IF(AND($M$1=2012,Beregningsark!$AQ138="2005-2012"),'Resultat 2005-2012'!J138*$AE$7,IF(AND($M$1=2006,Beregningsark!$AQ138="1999-2012"),'Resultat 2005-2012'!J138*SUM($Y$16:$AE$16)/7,IF(AND($M$1=2007,Beregningsark!$AQ138="1999-2012"),'Resultat 2005-2012'!J138*SUM($Z$16:$AE$16)/6,IF(AND($M$1=2008,Beregningsark!$AQ138="1999-2012"),'Resultat 2005-2012'!J138*SUM($AA$16:$AE$16)/5,IF(AND($M$1=2009,Beregningsark!$AQ138="1999-2012"),'Resultat 2005-2012'!J138*SUM($AB$16:$AE$16)/4,IF(AND($M$1=2010,Beregningsark!$AQ138="1999-2012"),'Resultat 2005-2012'!J138*SUM($AC$16:$AE$16)/3,IF(AND($M$1=2011,Beregningsark!$AQ138="1999-2012"),'Resultat 2005-2012'!J138*SUM($AD$16:$AE$16)/2,IF(AND($M$1=2012,Beregningsark!$AQ138="1999-2012"),'Resultat 2005-2012'!J138*$AE$16,""))))))))))))))))</f>
        <v/>
      </c>
      <c r="K138" s="15" t="str">
        <f>IF('Resultat 2005-2012'!$R138="","",IF($M$1=2005,'Resultat 2005-2012'!K138,IF(AND($M$1=2006,Beregningsark!$AQ138="2005-2012"),'Resultat 2005-2012'!K138*SUM($Y$8:$AE$8)/7,IF(AND($M$1=2007,Beregningsark!$AQ138="2005-2012"),'Resultat 2005-2012'!K138*SUM($Z$8:$AE$8)/6,IF(AND($M$1=2008,Beregningsark!$AQ138="2005-2012"),'Resultat 2005-2012'!K138*SUM($AA$8:$AE$8)/5,IF(AND($M$1=2009,Beregningsark!$AQ138="2005-2012"),'Resultat 2005-2012'!K138*SUM($AB$8:$AE$8)/4,IF(AND($M$1=2010,Beregningsark!$AQ138="2005-2012"),'Resultat 2005-2012'!K138*SUM($AC$8:$AE$8)/3,IF(AND($M$1=2011,Beregningsark!$AQ138="2005-2012"),'Resultat 2005-2012'!K138*SUM($AD$8:$AE$8)/2,IF(AND($M$1=2012,Beregningsark!$AQ138="2005-2012"),'Resultat 2005-2012'!K138*$AE$8,IF(AND($M$1=2006,Beregningsark!$AQ138="1999-2012"),'Resultat 2005-2012'!K138*SUM($Y$17:$AE$17)/7,IF(AND($M$1=2007,Beregningsark!$AQ138="1999-2012"),'Resultat 2005-2012'!K138*SUM($Z$17:$AE$17)/6,IF(AND($M$1=2008,Beregningsark!$AQ138="1999-2012"),'Resultat 2005-2012'!K138*SUM($AA$17:$AE$17)/5,IF(AND($M$1=2009,Beregningsark!$AQ138="1999-2012"),'Resultat 2005-2012'!K138*SUM($AB$17:$AE$17)/4,IF(AND($M$1=2010,Beregningsark!$AQ138="1999-2012"),'Resultat 2005-2012'!K138*SUM($AC$17:$AE$17)/3,IF(AND($M$1=2011,Beregningsark!$AQ138="1999-2012"),'Resultat 2005-2012'!K138*SUM($AD$17:$AE$17)/2,IF(AND($M$1=2012,Beregningsark!$AQ138="1999-2012"),'Resultat 2005-2012'!K138*$AE$17,""))))))))))))))))</f>
        <v/>
      </c>
      <c r="L138" s="15" t="str">
        <f>IF('Resultat 2005-2012'!$R138="","",IF($M$1=2005,'Resultat 2005-2012'!L138,IF(AND($M$1=2006,Beregningsark!$AQ138="2005-2012"),'Resultat 2005-2012'!L138*SUM($Y$9:$AE$9)/7,IF(AND($M$1=2007,Beregningsark!$AQ138="2005-2012"),'Resultat 2005-2012'!L138*SUM($Z$9:$AE$9)/6,IF(AND($M$1=2008,Beregningsark!$AQ138="2005-2012"),'Resultat 2005-2012'!L138*SUM($AA$9:$AE$9)/5,IF(AND($M$1=2009,Beregningsark!$AQ138="2005-2012"),'Resultat 2005-2012'!L138*SUM($AB$9:$AE$9)/4,IF(AND($M$1=2010,Beregningsark!$AQ138="2005-2012"),'Resultat 2005-2012'!L138*SUM($AC$9:$AE$9)/3,IF(AND($M$1=2011,Beregningsark!$AQ138="2005-2012"),'Resultat 2005-2012'!L138*SUM($AD$9:$AE$9)/2,IF(AND($M$1=2012,Beregningsark!$AQ138="2005-2012"),'Resultat 2005-2012'!L138*$AE$9,IF(AND($M$1=2006,Beregningsark!$AQ138="1999-2012"),'Resultat 2005-2012'!L138*SUM($Y$18:$AE$18)/7,IF(AND($M$1=2007,Beregningsark!$AQ138="1999-2012"),'Resultat 2005-2012'!L138*SUM($Z$18:$AE$18)/6,IF(AND($M$1=2008,Beregningsark!$AQ138="1999-2012"),'Resultat 2005-2012'!L138*SUM($AA$18:$AE$18)/5,IF(AND($M$1=2009,Beregningsark!$AQ138="1999-2012"),'Resultat 2005-2012'!L138*SUM($AB$18:$AE$18)/4,IF(AND($M$1=2010,Beregningsark!$AQ138="1999-2012"),'Resultat 2005-2012'!L138*SUM($AC$18:$AE$18)/3,IF(AND($M$1=2011,Beregningsark!$AQ138="1999-2012"),'Resultat 2005-2012'!L138*SUM($AD$18:$AE$18)/2,IF(AND($M$1=2012,Beregningsark!$AQ138="1999-2012"),'Resultat 2005-2012'!L138*$AE$18,""))))))))))))))))</f>
        <v/>
      </c>
      <c r="M138" s="15" t="str">
        <f t="shared" si="8"/>
        <v/>
      </c>
      <c r="N138" s="15" t="str">
        <f>IF('Resultat 2005-2012'!$R138="","",IF($M$1=2005,'Resultat 2005-2012'!N138,IF(AND($M$1=2006,Beregningsark!$AQ138="2005-2012"),'Resultat 2005-2012'!N138*SUM($Y$10:$AE$10)/7,IF(AND($M$1=2007,Beregningsark!$AQ138="2005-2012"),'Resultat 2005-2012'!N138*SUM($Z$10:$AE$10)/6,IF(AND($M$1=2008,Beregningsark!$AQ138="2005-2012"),'Resultat 2005-2012'!N138*SUM($AA$10:$AE$10)/5,IF(AND($M$1=2009,Beregningsark!$AQ138="2005-2012"),'Resultat 2005-2012'!N138*SUM($AB$10:$AE$10)/4,IF(AND($M$1=2010,Beregningsark!$AQ138="2005-2012"),'Resultat 2005-2012'!N138*SUM($AC$10:$AE$10)/3,IF(AND($M$1=2011,Beregningsark!$AQ138="2005-2012"),'Resultat 2005-2012'!N138*SUM($AD$10:$AE$10)/2,IF(AND($M$1=2012,Beregningsark!$AQ138="2005-2012"),'Resultat 2005-2012'!N138*$AE$10,IF(AND($M$1=2006,Beregningsark!$AQ138="1999-2012"),'Resultat 2005-2012'!N138*SUM($Y$16:$AE$16)/7,IF(AND($M$1=2007,Beregningsark!$AQ138="1999-2012"),'Resultat 2005-2012'!N138*SUM($Z$16:$AE$16)/6,IF(AND($M$1=2008,Beregningsark!$AQ138="1999-2012"),'Resultat 2005-2012'!N138*SUM($AA$16:$AE$16)/5,IF(AND($M$1=2009,Beregningsark!$AQ138="1999-2012"),'Resultat 2005-2012'!N138*SUM($AB$16:$AE$16)/4,IF(AND($M$1=2010,Beregningsark!$AQ138="1999-2012"),'Resultat 2005-2012'!N138*SUM($AC$16:$AE$16)/3,IF(AND($M$1=2011,Beregningsark!$AQ138="1999-2012"),'Resultat 2005-2012'!N138*SUM($AD$16:$AE$16)/2,IF(AND($M$1=2012,Beregningsark!$AQ138="1999-2012"),'Resultat 2005-2012'!N138*$AE$16,""))))))))))))))))</f>
        <v/>
      </c>
      <c r="O138" s="15" t="str">
        <f>IF('Resultat 2005-2012'!$R138="","",IF($M$1=2005,'Resultat 2005-2012'!O138,IF(AND($M$1=2006,Beregningsark!$AQ138="2005-2012"),'Resultat 2005-2012'!O138*SUM($Y$10:$AE$10)/7,IF(AND($M$1=2007,Beregningsark!$AQ138="2005-2012"),'Resultat 2005-2012'!O138*SUM($Z$10:$AE$10)/6,IF(AND($M$1=2008,Beregningsark!$AQ138="2005-2012"),'Resultat 2005-2012'!O138*SUM($AA$10:$AE$10)/5,IF(AND($M$1=2009,Beregningsark!$AQ138="2005-2012"),'Resultat 2005-2012'!O138*SUM($AB$10:$AE$10)/4,IF(AND($M$1=2010,Beregningsark!$AQ138="2005-2012"),'Resultat 2005-2012'!O138*SUM($AC$10:$AE$10)/3,IF(AND($M$1=2011,Beregningsark!$AQ138="2005-2012"),'Resultat 2005-2012'!O138*SUM($AD$10:$AE$10)/2,IF(AND($M$1=2012,Beregningsark!$AQ138="2005-2012"),'Resultat 2005-2012'!O138*$AE$10,IF(AND($M$1=2006,Beregningsark!$AQ138="1999-2012"),'Resultat 2005-2012'!O138*SUM($Y$16:$AE$16)/7,IF(AND($M$1=2007,Beregningsark!$AQ138="1999-2012"),'Resultat 2005-2012'!O138*SUM($Z$16:$AE$16)/6,IF(AND($M$1=2008,Beregningsark!$AQ138="1999-2012"),'Resultat 2005-2012'!O138*SUM($AA$16:$AE$16)/5,IF(AND($M$1=2009,Beregningsark!$AQ138="1999-2012"),'Resultat 2005-2012'!O138*SUM($AB$16:$AE$16)/4,IF(AND($M$1=2010,Beregningsark!$AQ138="1999-2012"),'Resultat 2005-2012'!O138*SUM($AC$16:$AE$16)/3,IF(AND($M$1=2011,Beregningsark!$AQ138="1999-2012"),'Resultat 2005-2012'!O138*SUM($AD$16:$AE$16)/2,IF(AND($M$1=2012,Beregningsark!$AQ138="1999-2012"),'Resultat 2005-2012'!O138*$AE$16,""))))))))))))))))</f>
        <v/>
      </c>
      <c r="P138" s="15" t="str">
        <f>IF('Resultat 2005-2012'!$R138="","",IF($M$1=2005,'Resultat 2005-2012'!P138,IF(AND($M$1=2006,Beregningsark!$AQ138="2005-2012"),'Resultat 2005-2012'!P138*SUM($Y$11:$AE$11)/7,IF(AND($M$1=2007,Beregningsark!$AQ138="2005-2012"),'Resultat 2005-2012'!P138*SUM($Z$11:$AE$11)/6,IF(AND($M$1=2008,Beregningsark!$AQ138="2005-2012"),'Resultat 2005-2012'!P138*SUM($AA$11:$AE$11)/5,IF(AND($M$1=2009,Beregningsark!$AQ138="2005-2012"),'Resultat 2005-2012'!P138*SUM($AB$11:$AE$11)/4,IF(AND($M$1=2010,Beregningsark!$AQ138="2005-2012"),'Resultat 2005-2012'!P138*SUM($AC$11:$AE$11)/3,IF(AND($M$1=2011,Beregningsark!$AQ138="2005-2012"),'Resultat 2005-2012'!P138*SUM($AD$11:$AE$11)/2,IF(AND($M$1=2012,Beregningsark!$AQ138="2005-2012"),'Resultat 2005-2012'!P138*$AE$11,IF(AND($M$1=2006,Beregningsark!$AQ138="1999-2012"),'Resultat 2005-2012'!P138*SUM($Y$16:$AE$16)/7,IF(AND($M$1=2007,Beregningsark!$AQ138="1999-2012"),'Resultat 2005-2012'!P138*SUM($Z$16:$AE$16)/6,IF(AND($M$1=2008,Beregningsark!$AQ138="1999-2012"),'Resultat 2005-2012'!P138*SUM($AA$16:$AE$16)/5,IF(AND($M$1=2009,Beregningsark!$AQ138="1999-2012"),'Resultat 2005-2012'!P138*SUM($AB$16:$AE$16)/4,IF(AND($M$1=2010,Beregningsark!$AQ138="1999-2012"),'Resultat 2005-2012'!P138*SUM($AC$16:$AE$16)/3,IF(AND($M$1=2011,Beregningsark!$AQ138="1999-2012"),'Resultat 2005-2012'!P138*SUM($AD$16:$AE$16)/2,IF(AND($M$1=2012,Beregningsark!$AQ138="1999-2012"),'Resultat 2005-2012'!P138*$AE$16,""))))))))))))))))</f>
        <v/>
      </c>
      <c r="Q138" s="15" t="str">
        <f t="shared" si="9"/>
        <v/>
      </c>
      <c r="R138" s="17" t="str">
        <f t="shared" si="10"/>
        <v/>
      </c>
    </row>
    <row r="139" spans="1:18" x14ac:dyDescent="0.25">
      <c r="A139" s="4" t="str">
        <f>IF(Inddata!A154="","",Inddata!A154)</f>
        <v/>
      </c>
      <c r="B139" s="4" t="str">
        <f>IF(Inddata!B154="","",Inddata!B154)</f>
        <v/>
      </c>
      <c r="C139" s="4" t="str">
        <f>IF(Inddata!C154="","",Inddata!C154)</f>
        <v/>
      </c>
      <c r="D139" s="4" t="str">
        <f>IF(Inddata!D154="","",Inddata!D154)</f>
        <v/>
      </c>
      <c r="E139" s="4" t="str">
        <f>IF(Inddata!E154="","",Inddata!E154)</f>
        <v/>
      </c>
      <c r="F139" s="4" t="str">
        <f>IF(Inddata!F154="","",Inddata!F154)</f>
        <v/>
      </c>
      <c r="G139" s="4">
        <f>IF(Inddata!G154="","",Inddata!G154)</f>
        <v>0</v>
      </c>
      <c r="H139" s="4" t="str">
        <f>IF(Inddata!H154&gt;0.5,Inddata!H154,"")</f>
        <v/>
      </c>
      <c r="I139" s="4" t="str">
        <f>IF(Inddata!I154="","",Inddata!I154)</f>
        <v/>
      </c>
      <c r="J139" s="15" t="str">
        <f>IF('Resultat 2005-2012'!$R139="","",IF($M$1=2005,'Resultat 2005-2012'!J139,IF(AND($M$1=2006,Beregningsark!$AQ139="2005-2012"),'Resultat 2005-2012'!J139*SUM($Y$7:$AE$7)/7,IF(AND($M$1=2007,Beregningsark!$AQ139="2005-2012"),'Resultat 2005-2012'!J139*SUM($Z$7:$AE$7)/6,IF(AND($M$1=2008,Beregningsark!$AQ139="2005-2012"),'Resultat 2005-2012'!J139*SUM($AA$7:$AE$7)/5,IF(AND($M$1=2009,Beregningsark!$AQ139="2005-2012"),'Resultat 2005-2012'!J139*SUM($AB$7:$AE$7)/4,IF(AND($M$1=2010,Beregningsark!$AQ139="2005-2012"),'Resultat 2005-2012'!J139*SUM($AC$7:$AE$7)/3,IF(AND($M$1=2011,Beregningsark!$AQ139="2005-2012"),'Resultat 2005-2012'!J139*SUM($AD$7:$AE$7)/2,IF(AND($M$1=2012,Beregningsark!$AQ139="2005-2012"),'Resultat 2005-2012'!J139*$AE$7,IF(AND($M$1=2006,Beregningsark!$AQ139="1999-2012"),'Resultat 2005-2012'!J139*SUM($Y$16:$AE$16)/7,IF(AND($M$1=2007,Beregningsark!$AQ139="1999-2012"),'Resultat 2005-2012'!J139*SUM($Z$16:$AE$16)/6,IF(AND($M$1=2008,Beregningsark!$AQ139="1999-2012"),'Resultat 2005-2012'!J139*SUM($AA$16:$AE$16)/5,IF(AND($M$1=2009,Beregningsark!$AQ139="1999-2012"),'Resultat 2005-2012'!J139*SUM($AB$16:$AE$16)/4,IF(AND($M$1=2010,Beregningsark!$AQ139="1999-2012"),'Resultat 2005-2012'!J139*SUM($AC$16:$AE$16)/3,IF(AND($M$1=2011,Beregningsark!$AQ139="1999-2012"),'Resultat 2005-2012'!J139*SUM($AD$16:$AE$16)/2,IF(AND($M$1=2012,Beregningsark!$AQ139="1999-2012"),'Resultat 2005-2012'!J139*$AE$16,""))))))))))))))))</f>
        <v/>
      </c>
      <c r="K139" s="15" t="str">
        <f>IF('Resultat 2005-2012'!$R139="","",IF($M$1=2005,'Resultat 2005-2012'!K139,IF(AND($M$1=2006,Beregningsark!$AQ139="2005-2012"),'Resultat 2005-2012'!K139*SUM($Y$8:$AE$8)/7,IF(AND($M$1=2007,Beregningsark!$AQ139="2005-2012"),'Resultat 2005-2012'!K139*SUM($Z$8:$AE$8)/6,IF(AND($M$1=2008,Beregningsark!$AQ139="2005-2012"),'Resultat 2005-2012'!K139*SUM($AA$8:$AE$8)/5,IF(AND($M$1=2009,Beregningsark!$AQ139="2005-2012"),'Resultat 2005-2012'!K139*SUM($AB$8:$AE$8)/4,IF(AND($M$1=2010,Beregningsark!$AQ139="2005-2012"),'Resultat 2005-2012'!K139*SUM($AC$8:$AE$8)/3,IF(AND($M$1=2011,Beregningsark!$AQ139="2005-2012"),'Resultat 2005-2012'!K139*SUM($AD$8:$AE$8)/2,IF(AND($M$1=2012,Beregningsark!$AQ139="2005-2012"),'Resultat 2005-2012'!K139*$AE$8,IF(AND($M$1=2006,Beregningsark!$AQ139="1999-2012"),'Resultat 2005-2012'!K139*SUM($Y$17:$AE$17)/7,IF(AND($M$1=2007,Beregningsark!$AQ139="1999-2012"),'Resultat 2005-2012'!K139*SUM($Z$17:$AE$17)/6,IF(AND($M$1=2008,Beregningsark!$AQ139="1999-2012"),'Resultat 2005-2012'!K139*SUM($AA$17:$AE$17)/5,IF(AND($M$1=2009,Beregningsark!$AQ139="1999-2012"),'Resultat 2005-2012'!K139*SUM($AB$17:$AE$17)/4,IF(AND($M$1=2010,Beregningsark!$AQ139="1999-2012"),'Resultat 2005-2012'!K139*SUM($AC$17:$AE$17)/3,IF(AND($M$1=2011,Beregningsark!$AQ139="1999-2012"),'Resultat 2005-2012'!K139*SUM($AD$17:$AE$17)/2,IF(AND($M$1=2012,Beregningsark!$AQ139="1999-2012"),'Resultat 2005-2012'!K139*$AE$17,""))))))))))))))))</f>
        <v/>
      </c>
      <c r="L139" s="15" t="str">
        <f>IF('Resultat 2005-2012'!$R139="","",IF($M$1=2005,'Resultat 2005-2012'!L139,IF(AND($M$1=2006,Beregningsark!$AQ139="2005-2012"),'Resultat 2005-2012'!L139*SUM($Y$9:$AE$9)/7,IF(AND($M$1=2007,Beregningsark!$AQ139="2005-2012"),'Resultat 2005-2012'!L139*SUM($Z$9:$AE$9)/6,IF(AND($M$1=2008,Beregningsark!$AQ139="2005-2012"),'Resultat 2005-2012'!L139*SUM($AA$9:$AE$9)/5,IF(AND($M$1=2009,Beregningsark!$AQ139="2005-2012"),'Resultat 2005-2012'!L139*SUM($AB$9:$AE$9)/4,IF(AND($M$1=2010,Beregningsark!$AQ139="2005-2012"),'Resultat 2005-2012'!L139*SUM($AC$9:$AE$9)/3,IF(AND($M$1=2011,Beregningsark!$AQ139="2005-2012"),'Resultat 2005-2012'!L139*SUM($AD$9:$AE$9)/2,IF(AND($M$1=2012,Beregningsark!$AQ139="2005-2012"),'Resultat 2005-2012'!L139*$AE$9,IF(AND($M$1=2006,Beregningsark!$AQ139="1999-2012"),'Resultat 2005-2012'!L139*SUM($Y$18:$AE$18)/7,IF(AND($M$1=2007,Beregningsark!$AQ139="1999-2012"),'Resultat 2005-2012'!L139*SUM($Z$18:$AE$18)/6,IF(AND($M$1=2008,Beregningsark!$AQ139="1999-2012"),'Resultat 2005-2012'!L139*SUM($AA$18:$AE$18)/5,IF(AND($M$1=2009,Beregningsark!$AQ139="1999-2012"),'Resultat 2005-2012'!L139*SUM($AB$18:$AE$18)/4,IF(AND($M$1=2010,Beregningsark!$AQ139="1999-2012"),'Resultat 2005-2012'!L139*SUM($AC$18:$AE$18)/3,IF(AND($M$1=2011,Beregningsark!$AQ139="1999-2012"),'Resultat 2005-2012'!L139*SUM($AD$18:$AE$18)/2,IF(AND($M$1=2012,Beregningsark!$AQ139="1999-2012"),'Resultat 2005-2012'!L139*$AE$18,""))))))))))))))))</f>
        <v/>
      </c>
      <c r="M139" s="15" t="str">
        <f t="shared" si="8"/>
        <v/>
      </c>
      <c r="N139" s="15" t="str">
        <f>IF('Resultat 2005-2012'!$R139="","",IF($M$1=2005,'Resultat 2005-2012'!N139,IF(AND($M$1=2006,Beregningsark!$AQ139="2005-2012"),'Resultat 2005-2012'!N139*SUM($Y$10:$AE$10)/7,IF(AND($M$1=2007,Beregningsark!$AQ139="2005-2012"),'Resultat 2005-2012'!N139*SUM($Z$10:$AE$10)/6,IF(AND($M$1=2008,Beregningsark!$AQ139="2005-2012"),'Resultat 2005-2012'!N139*SUM($AA$10:$AE$10)/5,IF(AND($M$1=2009,Beregningsark!$AQ139="2005-2012"),'Resultat 2005-2012'!N139*SUM($AB$10:$AE$10)/4,IF(AND($M$1=2010,Beregningsark!$AQ139="2005-2012"),'Resultat 2005-2012'!N139*SUM($AC$10:$AE$10)/3,IF(AND($M$1=2011,Beregningsark!$AQ139="2005-2012"),'Resultat 2005-2012'!N139*SUM($AD$10:$AE$10)/2,IF(AND($M$1=2012,Beregningsark!$AQ139="2005-2012"),'Resultat 2005-2012'!N139*$AE$10,IF(AND($M$1=2006,Beregningsark!$AQ139="1999-2012"),'Resultat 2005-2012'!N139*SUM($Y$16:$AE$16)/7,IF(AND($M$1=2007,Beregningsark!$AQ139="1999-2012"),'Resultat 2005-2012'!N139*SUM($Z$16:$AE$16)/6,IF(AND($M$1=2008,Beregningsark!$AQ139="1999-2012"),'Resultat 2005-2012'!N139*SUM($AA$16:$AE$16)/5,IF(AND($M$1=2009,Beregningsark!$AQ139="1999-2012"),'Resultat 2005-2012'!N139*SUM($AB$16:$AE$16)/4,IF(AND($M$1=2010,Beregningsark!$AQ139="1999-2012"),'Resultat 2005-2012'!N139*SUM($AC$16:$AE$16)/3,IF(AND($M$1=2011,Beregningsark!$AQ139="1999-2012"),'Resultat 2005-2012'!N139*SUM($AD$16:$AE$16)/2,IF(AND($M$1=2012,Beregningsark!$AQ139="1999-2012"),'Resultat 2005-2012'!N139*$AE$16,""))))))))))))))))</f>
        <v/>
      </c>
      <c r="O139" s="15" t="str">
        <f>IF('Resultat 2005-2012'!$R139="","",IF($M$1=2005,'Resultat 2005-2012'!O139,IF(AND($M$1=2006,Beregningsark!$AQ139="2005-2012"),'Resultat 2005-2012'!O139*SUM($Y$10:$AE$10)/7,IF(AND($M$1=2007,Beregningsark!$AQ139="2005-2012"),'Resultat 2005-2012'!O139*SUM($Z$10:$AE$10)/6,IF(AND($M$1=2008,Beregningsark!$AQ139="2005-2012"),'Resultat 2005-2012'!O139*SUM($AA$10:$AE$10)/5,IF(AND($M$1=2009,Beregningsark!$AQ139="2005-2012"),'Resultat 2005-2012'!O139*SUM($AB$10:$AE$10)/4,IF(AND($M$1=2010,Beregningsark!$AQ139="2005-2012"),'Resultat 2005-2012'!O139*SUM($AC$10:$AE$10)/3,IF(AND($M$1=2011,Beregningsark!$AQ139="2005-2012"),'Resultat 2005-2012'!O139*SUM($AD$10:$AE$10)/2,IF(AND($M$1=2012,Beregningsark!$AQ139="2005-2012"),'Resultat 2005-2012'!O139*$AE$10,IF(AND($M$1=2006,Beregningsark!$AQ139="1999-2012"),'Resultat 2005-2012'!O139*SUM($Y$16:$AE$16)/7,IF(AND($M$1=2007,Beregningsark!$AQ139="1999-2012"),'Resultat 2005-2012'!O139*SUM($Z$16:$AE$16)/6,IF(AND($M$1=2008,Beregningsark!$AQ139="1999-2012"),'Resultat 2005-2012'!O139*SUM($AA$16:$AE$16)/5,IF(AND($M$1=2009,Beregningsark!$AQ139="1999-2012"),'Resultat 2005-2012'!O139*SUM($AB$16:$AE$16)/4,IF(AND($M$1=2010,Beregningsark!$AQ139="1999-2012"),'Resultat 2005-2012'!O139*SUM($AC$16:$AE$16)/3,IF(AND($M$1=2011,Beregningsark!$AQ139="1999-2012"),'Resultat 2005-2012'!O139*SUM($AD$16:$AE$16)/2,IF(AND($M$1=2012,Beregningsark!$AQ139="1999-2012"),'Resultat 2005-2012'!O139*$AE$16,""))))))))))))))))</f>
        <v/>
      </c>
      <c r="P139" s="15" t="str">
        <f>IF('Resultat 2005-2012'!$R139="","",IF($M$1=2005,'Resultat 2005-2012'!P139,IF(AND($M$1=2006,Beregningsark!$AQ139="2005-2012"),'Resultat 2005-2012'!P139*SUM($Y$11:$AE$11)/7,IF(AND($M$1=2007,Beregningsark!$AQ139="2005-2012"),'Resultat 2005-2012'!P139*SUM($Z$11:$AE$11)/6,IF(AND($M$1=2008,Beregningsark!$AQ139="2005-2012"),'Resultat 2005-2012'!P139*SUM($AA$11:$AE$11)/5,IF(AND($M$1=2009,Beregningsark!$AQ139="2005-2012"),'Resultat 2005-2012'!P139*SUM($AB$11:$AE$11)/4,IF(AND($M$1=2010,Beregningsark!$AQ139="2005-2012"),'Resultat 2005-2012'!P139*SUM($AC$11:$AE$11)/3,IF(AND($M$1=2011,Beregningsark!$AQ139="2005-2012"),'Resultat 2005-2012'!P139*SUM($AD$11:$AE$11)/2,IF(AND($M$1=2012,Beregningsark!$AQ139="2005-2012"),'Resultat 2005-2012'!P139*$AE$11,IF(AND($M$1=2006,Beregningsark!$AQ139="1999-2012"),'Resultat 2005-2012'!P139*SUM($Y$16:$AE$16)/7,IF(AND($M$1=2007,Beregningsark!$AQ139="1999-2012"),'Resultat 2005-2012'!P139*SUM($Z$16:$AE$16)/6,IF(AND($M$1=2008,Beregningsark!$AQ139="1999-2012"),'Resultat 2005-2012'!P139*SUM($AA$16:$AE$16)/5,IF(AND($M$1=2009,Beregningsark!$AQ139="1999-2012"),'Resultat 2005-2012'!P139*SUM($AB$16:$AE$16)/4,IF(AND($M$1=2010,Beregningsark!$AQ139="1999-2012"),'Resultat 2005-2012'!P139*SUM($AC$16:$AE$16)/3,IF(AND($M$1=2011,Beregningsark!$AQ139="1999-2012"),'Resultat 2005-2012'!P139*SUM($AD$16:$AE$16)/2,IF(AND($M$1=2012,Beregningsark!$AQ139="1999-2012"),'Resultat 2005-2012'!P139*$AE$16,""))))))))))))))))</f>
        <v/>
      </c>
      <c r="Q139" s="15" t="str">
        <f t="shared" si="9"/>
        <v/>
      </c>
      <c r="R139" s="17" t="str">
        <f t="shared" si="10"/>
        <v/>
      </c>
    </row>
    <row r="140" spans="1:18" x14ac:dyDescent="0.25">
      <c r="A140" s="4" t="str">
        <f>IF(Inddata!A155="","",Inddata!A155)</f>
        <v/>
      </c>
      <c r="B140" s="4" t="str">
        <f>IF(Inddata!B155="","",Inddata!B155)</f>
        <v/>
      </c>
      <c r="C140" s="4" t="str">
        <f>IF(Inddata!C155="","",Inddata!C155)</f>
        <v/>
      </c>
      <c r="D140" s="4" t="str">
        <f>IF(Inddata!D155="","",Inddata!D155)</f>
        <v/>
      </c>
      <c r="E140" s="4" t="str">
        <f>IF(Inddata!E155="","",Inddata!E155)</f>
        <v/>
      </c>
      <c r="F140" s="4" t="str">
        <f>IF(Inddata!F155="","",Inddata!F155)</f>
        <v/>
      </c>
      <c r="G140" s="4">
        <f>IF(Inddata!G155="","",Inddata!G155)</f>
        <v>0</v>
      </c>
      <c r="H140" s="4" t="str">
        <f>IF(Inddata!H155&gt;0.5,Inddata!H155,"")</f>
        <v/>
      </c>
      <c r="I140" s="4" t="str">
        <f>IF(Inddata!I155="","",Inddata!I155)</f>
        <v/>
      </c>
      <c r="J140" s="15" t="str">
        <f>IF('Resultat 2005-2012'!$R140="","",IF($M$1=2005,'Resultat 2005-2012'!J140,IF(AND($M$1=2006,Beregningsark!$AQ140="2005-2012"),'Resultat 2005-2012'!J140*SUM($Y$7:$AE$7)/7,IF(AND($M$1=2007,Beregningsark!$AQ140="2005-2012"),'Resultat 2005-2012'!J140*SUM($Z$7:$AE$7)/6,IF(AND($M$1=2008,Beregningsark!$AQ140="2005-2012"),'Resultat 2005-2012'!J140*SUM($AA$7:$AE$7)/5,IF(AND($M$1=2009,Beregningsark!$AQ140="2005-2012"),'Resultat 2005-2012'!J140*SUM($AB$7:$AE$7)/4,IF(AND($M$1=2010,Beregningsark!$AQ140="2005-2012"),'Resultat 2005-2012'!J140*SUM($AC$7:$AE$7)/3,IF(AND($M$1=2011,Beregningsark!$AQ140="2005-2012"),'Resultat 2005-2012'!J140*SUM($AD$7:$AE$7)/2,IF(AND($M$1=2012,Beregningsark!$AQ140="2005-2012"),'Resultat 2005-2012'!J140*$AE$7,IF(AND($M$1=2006,Beregningsark!$AQ140="1999-2012"),'Resultat 2005-2012'!J140*SUM($Y$16:$AE$16)/7,IF(AND($M$1=2007,Beregningsark!$AQ140="1999-2012"),'Resultat 2005-2012'!J140*SUM($Z$16:$AE$16)/6,IF(AND($M$1=2008,Beregningsark!$AQ140="1999-2012"),'Resultat 2005-2012'!J140*SUM($AA$16:$AE$16)/5,IF(AND($M$1=2009,Beregningsark!$AQ140="1999-2012"),'Resultat 2005-2012'!J140*SUM($AB$16:$AE$16)/4,IF(AND($M$1=2010,Beregningsark!$AQ140="1999-2012"),'Resultat 2005-2012'!J140*SUM($AC$16:$AE$16)/3,IF(AND($M$1=2011,Beregningsark!$AQ140="1999-2012"),'Resultat 2005-2012'!J140*SUM($AD$16:$AE$16)/2,IF(AND($M$1=2012,Beregningsark!$AQ140="1999-2012"),'Resultat 2005-2012'!J140*$AE$16,""))))))))))))))))</f>
        <v/>
      </c>
      <c r="K140" s="15" t="str">
        <f>IF('Resultat 2005-2012'!$R140="","",IF($M$1=2005,'Resultat 2005-2012'!K140,IF(AND($M$1=2006,Beregningsark!$AQ140="2005-2012"),'Resultat 2005-2012'!K140*SUM($Y$8:$AE$8)/7,IF(AND($M$1=2007,Beregningsark!$AQ140="2005-2012"),'Resultat 2005-2012'!K140*SUM($Z$8:$AE$8)/6,IF(AND($M$1=2008,Beregningsark!$AQ140="2005-2012"),'Resultat 2005-2012'!K140*SUM($AA$8:$AE$8)/5,IF(AND($M$1=2009,Beregningsark!$AQ140="2005-2012"),'Resultat 2005-2012'!K140*SUM($AB$8:$AE$8)/4,IF(AND($M$1=2010,Beregningsark!$AQ140="2005-2012"),'Resultat 2005-2012'!K140*SUM($AC$8:$AE$8)/3,IF(AND($M$1=2011,Beregningsark!$AQ140="2005-2012"),'Resultat 2005-2012'!K140*SUM($AD$8:$AE$8)/2,IF(AND($M$1=2012,Beregningsark!$AQ140="2005-2012"),'Resultat 2005-2012'!K140*$AE$8,IF(AND($M$1=2006,Beregningsark!$AQ140="1999-2012"),'Resultat 2005-2012'!K140*SUM($Y$17:$AE$17)/7,IF(AND($M$1=2007,Beregningsark!$AQ140="1999-2012"),'Resultat 2005-2012'!K140*SUM($Z$17:$AE$17)/6,IF(AND($M$1=2008,Beregningsark!$AQ140="1999-2012"),'Resultat 2005-2012'!K140*SUM($AA$17:$AE$17)/5,IF(AND($M$1=2009,Beregningsark!$AQ140="1999-2012"),'Resultat 2005-2012'!K140*SUM($AB$17:$AE$17)/4,IF(AND($M$1=2010,Beregningsark!$AQ140="1999-2012"),'Resultat 2005-2012'!K140*SUM($AC$17:$AE$17)/3,IF(AND($M$1=2011,Beregningsark!$AQ140="1999-2012"),'Resultat 2005-2012'!K140*SUM($AD$17:$AE$17)/2,IF(AND($M$1=2012,Beregningsark!$AQ140="1999-2012"),'Resultat 2005-2012'!K140*$AE$17,""))))))))))))))))</f>
        <v/>
      </c>
      <c r="L140" s="15" t="str">
        <f>IF('Resultat 2005-2012'!$R140="","",IF($M$1=2005,'Resultat 2005-2012'!L140,IF(AND($M$1=2006,Beregningsark!$AQ140="2005-2012"),'Resultat 2005-2012'!L140*SUM($Y$9:$AE$9)/7,IF(AND($M$1=2007,Beregningsark!$AQ140="2005-2012"),'Resultat 2005-2012'!L140*SUM($Z$9:$AE$9)/6,IF(AND($M$1=2008,Beregningsark!$AQ140="2005-2012"),'Resultat 2005-2012'!L140*SUM($AA$9:$AE$9)/5,IF(AND($M$1=2009,Beregningsark!$AQ140="2005-2012"),'Resultat 2005-2012'!L140*SUM($AB$9:$AE$9)/4,IF(AND($M$1=2010,Beregningsark!$AQ140="2005-2012"),'Resultat 2005-2012'!L140*SUM($AC$9:$AE$9)/3,IF(AND($M$1=2011,Beregningsark!$AQ140="2005-2012"),'Resultat 2005-2012'!L140*SUM($AD$9:$AE$9)/2,IF(AND($M$1=2012,Beregningsark!$AQ140="2005-2012"),'Resultat 2005-2012'!L140*$AE$9,IF(AND($M$1=2006,Beregningsark!$AQ140="1999-2012"),'Resultat 2005-2012'!L140*SUM($Y$18:$AE$18)/7,IF(AND($M$1=2007,Beregningsark!$AQ140="1999-2012"),'Resultat 2005-2012'!L140*SUM($Z$18:$AE$18)/6,IF(AND($M$1=2008,Beregningsark!$AQ140="1999-2012"),'Resultat 2005-2012'!L140*SUM($AA$18:$AE$18)/5,IF(AND($M$1=2009,Beregningsark!$AQ140="1999-2012"),'Resultat 2005-2012'!L140*SUM($AB$18:$AE$18)/4,IF(AND($M$1=2010,Beregningsark!$AQ140="1999-2012"),'Resultat 2005-2012'!L140*SUM($AC$18:$AE$18)/3,IF(AND($M$1=2011,Beregningsark!$AQ140="1999-2012"),'Resultat 2005-2012'!L140*SUM($AD$18:$AE$18)/2,IF(AND($M$1=2012,Beregningsark!$AQ140="1999-2012"),'Resultat 2005-2012'!L140*$AE$18,""))))))))))))))))</f>
        <v/>
      </c>
      <c r="M140" s="15" t="str">
        <f t="shared" si="8"/>
        <v/>
      </c>
      <c r="N140" s="15" t="str">
        <f>IF('Resultat 2005-2012'!$R140="","",IF($M$1=2005,'Resultat 2005-2012'!N140,IF(AND($M$1=2006,Beregningsark!$AQ140="2005-2012"),'Resultat 2005-2012'!N140*SUM($Y$10:$AE$10)/7,IF(AND($M$1=2007,Beregningsark!$AQ140="2005-2012"),'Resultat 2005-2012'!N140*SUM($Z$10:$AE$10)/6,IF(AND($M$1=2008,Beregningsark!$AQ140="2005-2012"),'Resultat 2005-2012'!N140*SUM($AA$10:$AE$10)/5,IF(AND($M$1=2009,Beregningsark!$AQ140="2005-2012"),'Resultat 2005-2012'!N140*SUM($AB$10:$AE$10)/4,IF(AND($M$1=2010,Beregningsark!$AQ140="2005-2012"),'Resultat 2005-2012'!N140*SUM($AC$10:$AE$10)/3,IF(AND($M$1=2011,Beregningsark!$AQ140="2005-2012"),'Resultat 2005-2012'!N140*SUM($AD$10:$AE$10)/2,IF(AND($M$1=2012,Beregningsark!$AQ140="2005-2012"),'Resultat 2005-2012'!N140*$AE$10,IF(AND($M$1=2006,Beregningsark!$AQ140="1999-2012"),'Resultat 2005-2012'!N140*SUM($Y$16:$AE$16)/7,IF(AND($M$1=2007,Beregningsark!$AQ140="1999-2012"),'Resultat 2005-2012'!N140*SUM($Z$16:$AE$16)/6,IF(AND($M$1=2008,Beregningsark!$AQ140="1999-2012"),'Resultat 2005-2012'!N140*SUM($AA$16:$AE$16)/5,IF(AND($M$1=2009,Beregningsark!$AQ140="1999-2012"),'Resultat 2005-2012'!N140*SUM($AB$16:$AE$16)/4,IF(AND($M$1=2010,Beregningsark!$AQ140="1999-2012"),'Resultat 2005-2012'!N140*SUM($AC$16:$AE$16)/3,IF(AND($M$1=2011,Beregningsark!$AQ140="1999-2012"),'Resultat 2005-2012'!N140*SUM($AD$16:$AE$16)/2,IF(AND($M$1=2012,Beregningsark!$AQ140="1999-2012"),'Resultat 2005-2012'!N140*$AE$16,""))))))))))))))))</f>
        <v/>
      </c>
      <c r="O140" s="15" t="str">
        <f>IF('Resultat 2005-2012'!$R140="","",IF($M$1=2005,'Resultat 2005-2012'!O140,IF(AND($M$1=2006,Beregningsark!$AQ140="2005-2012"),'Resultat 2005-2012'!O140*SUM($Y$10:$AE$10)/7,IF(AND($M$1=2007,Beregningsark!$AQ140="2005-2012"),'Resultat 2005-2012'!O140*SUM($Z$10:$AE$10)/6,IF(AND($M$1=2008,Beregningsark!$AQ140="2005-2012"),'Resultat 2005-2012'!O140*SUM($AA$10:$AE$10)/5,IF(AND($M$1=2009,Beregningsark!$AQ140="2005-2012"),'Resultat 2005-2012'!O140*SUM($AB$10:$AE$10)/4,IF(AND($M$1=2010,Beregningsark!$AQ140="2005-2012"),'Resultat 2005-2012'!O140*SUM($AC$10:$AE$10)/3,IF(AND($M$1=2011,Beregningsark!$AQ140="2005-2012"),'Resultat 2005-2012'!O140*SUM($AD$10:$AE$10)/2,IF(AND($M$1=2012,Beregningsark!$AQ140="2005-2012"),'Resultat 2005-2012'!O140*$AE$10,IF(AND($M$1=2006,Beregningsark!$AQ140="1999-2012"),'Resultat 2005-2012'!O140*SUM($Y$16:$AE$16)/7,IF(AND($M$1=2007,Beregningsark!$AQ140="1999-2012"),'Resultat 2005-2012'!O140*SUM($Z$16:$AE$16)/6,IF(AND($M$1=2008,Beregningsark!$AQ140="1999-2012"),'Resultat 2005-2012'!O140*SUM($AA$16:$AE$16)/5,IF(AND($M$1=2009,Beregningsark!$AQ140="1999-2012"),'Resultat 2005-2012'!O140*SUM($AB$16:$AE$16)/4,IF(AND($M$1=2010,Beregningsark!$AQ140="1999-2012"),'Resultat 2005-2012'!O140*SUM($AC$16:$AE$16)/3,IF(AND($M$1=2011,Beregningsark!$AQ140="1999-2012"),'Resultat 2005-2012'!O140*SUM($AD$16:$AE$16)/2,IF(AND($M$1=2012,Beregningsark!$AQ140="1999-2012"),'Resultat 2005-2012'!O140*$AE$16,""))))))))))))))))</f>
        <v/>
      </c>
      <c r="P140" s="15" t="str">
        <f>IF('Resultat 2005-2012'!$R140="","",IF($M$1=2005,'Resultat 2005-2012'!P140,IF(AND($M$1=2006,Beregningsark!$AQ140="2005-2012"),'Resultat 2005-2012'!P140*SUM($Y$11:$AE$11)/7,IF(AND($M$1=2007,Beregningsark!$AQ140="2005-2012"),'Resultat 2005-2012'!P140*SUM($Z$11:$AE$11)/6,IF(AND($M$1=2008,Beregningsark!$AQ140="2005-2012"),'Resultat 2005-2012'!P140*SUM($AA$11:$AE$11)/5,IF(AND($M$1=2009,Beregningsark!$AQ140="2005-2012"),'Resultat 2005-2012'!P140*SUM($AB$11:$AE$11)/4,IF(AND($M$1=2010,Beregningsark!$AQ140="2005-2012"),'Resultat 2005-2012'!P140*SUM($AC$11:$AE$11)/3,IF(AND($M$1=2011,Beregningsark!$AQ140="2005-2012"),'Resultat 2005-2012'!P140*SUM($AD$11:$AE$11)/2,IF(AND($M$1=2012,Beregningsark!$AQ140="2005-2012"),'Resultat 2005-2012'!P140*$AE$11,IF(AND($M$1=2006,Beregningsark!$AQ140="1999-2012"),'Resultat 2005-2012'!P140*SUM($Y$16:$AE$16)/7,IF(AND($M$1=2007,Beregningsark!$AQ140="1999-2012"),'Resultat 2005-2012'!P140*SUM($Z$16:$AE$16)/6,IF(AND($M$1=2008,Beregningsark!$AQ140="1999-2012"),'Resultat 2005-2012'!P140*SUM($AA$16:$AE$16)/5,IF(AND($M$1=2009,Beregningsark!$AQ140="1999-2012"),'Resultat 2005-2012'!P140*SUM($AB$16:$AE$16)/4,IF(AND($M$1=2010,Beregningsark!$AQ140="1999-2012"),'Resultat 2005-2012'!P140*SUM($AC$16:$AE$16)/3,IF(AND($M$1=2011,Beregningsark!$AQ140="1999-2012"),'Resultat 2005-2012'!P140*SUM($AD$16:$AE$16)/2,IF(AND($M$1=2012,Beregningsark!$AQ140="1999-2012"),'Resultat 2005-2012'!P140*$AE$16,""))))))))))))))))</f>
        <v/>
      </c>
      <c r="Q140" s="15" t="str">
        <f t="shared" si="9"/>
        <v/>
      </c>
      <c r="R140" s="17" t="str">
        <f t="shared" si="10"/>
        <v/>
      </c>
    </row>
    <row r="141" spans="1:18" x14ac:dyDescent="0.25">
      <c r="A141" s="4" t="str">
        <f>IF(Inddata!A156="","",Inddata!A156)</f>
        <v/>
      </c>
      <c r="B141" s="4" t="str">
        <f>IF(Inddata!B156="","",Inddata!B156)</f>
        <v/>
      </c>
      <c r="C141" s="4" t="str">
        <f>IF(Inddata!C156="","",Inddata!C156)</f>
        <v/>
      </c>
      <c r="D141" s="4" t="str">
        <f>IF(Inddata!D156="","",Inddata!D156)</f>
        <v/>
      </c>
      <c r="E141" s="4" t="str">
        <f>IF(Inddata!E156="","",Inddata!E156)</f>
        <v/>
      </c>
      <c r="F141" s="4" t="str">
        <f>IF(Inddata!F156="","",Inddata!F156)</f>
        <v/>
      </c>
      <c r="G141" s="4">
        <f>IF(Inddata!G156="","",Inddata!G156)</f>
        <v>0</v>
      </c>
      <c r="H141" s="4" t="str">
        <f>IF(Inddata!H156&gt;0.5,Inddata!H156,"")</f>
        <v/>
      </c>
      <c r="I141" s="4" t="str">
        <f>IF(Inddata!I156="","",Inddata!I156)</f>
        <v/>
      </c>
      <c r="J141" s="15" t="str">
        <f>IF('Resultat 2005-2012'!$R141="","",IF($M$1=2005,'Resultat 2005-2012'!J141,IF(AND($M$1=2006,Beregningsark!$AQ141="2005-2012"),'Resultat 2005-2012'!J141*SUM($Y$7:$AE$7)/7,IF(AND($M$1=2007,Beregningsark!$AQ141="2005-2012"),'Resultat 2005-2012'!J141*SUM($Z$7:$AE$7)/6,IF(AND($M$1=2008,Beregningsark!$AQ141="2005-2012"),'Resultat 2005-2012'!J141*SUM($AA$7:$AE$7)/5,IF(AND($M$1=2009,Beregningsark!$AQ141="2005-2012"),'Resultat 2005-2012'!J141*SUM($AB$7:$AE$7)/4,IF(AND($M$1=2010,Beregningsark!$AQ141="2005-2012"),'Resultat 2005-2012'!J141*SUM($AC$7:$AE$7)/3,IF(AND($M$1=2011,Beregningsark!$AQ141="2005-2012"),'Resultat 2005-2012'!J141*SUM($AD$7:$AE$7)/2,IF(AND($M$1=2012,Beregningsark!$AQ141="2005-2012"),'Resultat 2005-2012'!J141*$AE$7,IF(AND($M$1=2006,Beregningsark!$AQ141="1999-2012"),'Resultat 2005-2012'!J141*SUM($Y$16:$AE$16)/7,IF(AND($M$1=2007,Beregningsark!$AQ141="1999-2012"),'Resultat 2005-2012'!J141*SUM($Z$16:$AE$16)/6,IF(AND($M$1=2008,Beregningsark!$AQ141="1999-2012"),'Resultat 2005-2012'!J141*SUM($AA$16:$AE$16)/5,IF(AND($M$1=2009,Beregningsark!$AQ141="1999-2012"),'Resultat 2005-2012'!J141*SUM($AB$16:$AE$16)/4,IF(AND($M$1=2010,Beregningsark!$AQ141="1999-2012"),'Resultat 2005-2012'!J141*SUM($AC$16:$AE$16)/3,IF(AND($M$1=2011,Beregningsark!$AQ141="1999-2012"),'Resultat 2005-2012'!J141*SUM($AD$16:$AE$16)/2,IF(AND($M$1=2012,Beregningsark!$AQ141="1999-2012"),'Resultat 2005-2012'!J141*$AE$16,""))))))))))))))))</f>
        <v/>
      </c>
      <c r="K141" s="15" t="str">
        <f>IF('Resultat 2005-2012'!$R141="","",IF($M$1=2005,'Resultat 2005-2012'!K141,IF(AND($M$1=2006,Beregningsark!$AQ141="2005-2012"),'Resultat 2005-2012'!K141*SUM($Y$8:$AE$8)/7,IF(AND($M$1=2007,Beregningsark!$AQ141="2005-2012"),'Resultat 2005-2012'!K141*SUM($Z$8:$AE$8)/6,IF(AND($M$1=2008,Beregningsark!$AQ141="2005-2012"),'Resultat 2005-2012'!K141*SUM($AA$8:$AE$8)/5,IF(AND($M$1=2009,Beregningsark!$AQ141="2005-2012"),'Resultat 2005-2012'!K141*SUM($AB$8:$AE$8)/4,IF(AND($M$1=2010,Beregningsark!$AQ141="2005-2012"),'Resultat 2005-2012'!K141*SUM($AC$8:$AE$8)/3,IF(AND($M$1=2011,Beregningsark!$AQ141="2005-2012"),'Resultat 2005-2012'!K141*SUM($AD$8:$AE$8)/2,IF(AND($M$1=2012,Beregningsark!$AQ141="2005-2012"),'Resultat 2005-2012'!K141*$AE$8,IF(AND($M$1=2006,Beregningsark!$AQ141="1999-2012"),'Resultat 2005-2012'!K141*SUM($Y$17:$AE$17)/7,IF(AND($M$1=2007,Beregningsark!$AQ141="1999-2012"),'Resultat 2005-2012'!K141*SUM($Z$17:$AE$17)/6,IF(AND($M$1=2008,Beregningsark!$AQ141="1999-2012"),'Resultat 2005-2012'!K141*SUM($AA$17:$AE$17)/5,IF(AND($M$1=2009,Beregningsark!$AQ141="1999-2012"),'Resultat 2005-2012'!K141*SUM($AB$17:$AE$17)/4,IF(AND($M$1=2010,Beregningsark!$AQ141="1999-2012"),'Resultat 2005-2012'!K141*SUM($AC$17:$AE$17)/3,IF(AND($M$1=2011,Beregningsark!$AQ141="1999-2012"),'Resultat 2005-2012'!K141*SUM($AD$17:$AE$17)/2,IF(AND($M$1=2012,Beregningsark!$AQ141="1999-2012"),'Resultat 2005-2012'!K141*$AE$17,""))))))))))))))))</f>
        <v/>
      </c>
      <c r="L141" s="15" t="str">
        <f>IF('Resultat 2005-2012'!$R141="","",IF($M$1=2005,'Resultat 2005-2012'!L141,IF(AND($M$1=2006,Beregningsark!$AQ141="2005-2012"),'Resultat 2005-2012'!L141*SUM($Y$9:$AE$9)/7,IF(AND($M$1=2007,Beregningsark!$AQ141="2005-2012"),'Resultat 2005-2012'!L141*SUM($Z$9:$AE$9)/6,IF(AND($M$1=2008,Beregningsark!$AQ141="2005-2012"),'Resultat 2005-2012'!L141*SUM($AA$9:$AE$9)/5,IF(AND($M$1=2009,Beregningsark!$AQ141="2005-2012"),'Resultat 2005-2012'!L141*SUM($AB$9:$AE$9)/4,IF(AND($M$1=2010,Beregningsark!$AQ141="2005-2012"),'Resultat 2005-2012'!L141*SUM($AC$9:$AE$9)/3,IF(AND($M$1=2011,Beregningsark!$AQ141="2005-2012"),'Resultat 2005-2012'!L141*SUM($AD$9:$AE$9)/2,IF(AND($M$1=2012,Beregningsark!$AQ141="2005-2012"),'Resultat 2005-2012'!L141*$AE$9,IF(AND($M$1=2006,Beregningsark!$AQ141="1999-2012"),'Resultat 2005-2012'!L141*SUM($Y$18:$AE$18)/7,IF(AND($M$1=2007,Beregningsark!$AQ141="1999-2012"),'Resultat 2005-2012'!L141*SUM($Z$18:$AE$18)/6,IF(AND($M$1=2008,Beregningsark!$AQ141="1999-2012"),'Resultat 2005-2012'!L141*SUM($AA$18:$AE$18)/5,IF(AND($M$1=2009,Beregningsark!$AQ141="1999-2012"),'Resultat 2005-2012'!L141*SUM($AB$18:$AE$18)/4,IF(AND($M$1=2010,Beregningsark!$AQ141="1999-2012"),'Resultat 2005-2012'!L141*SUM($AC$18:$AE$18)/3,IF(AND($M$1=2011,Beregningsark!$AQ141="1999-2012"),'Resultat 2005-2012'!L141*SUM($AD$18:$AE$18)/2,IF(AND($M$1=2012,Beregningsark!$AQ141="1999-2012"),'Resultat 2005-2012'!L141*$AE$18,""))))))))))))))))</f>
        <v/>
      </c>
      <c r="M141" s="15" t="str">
        <f t="shared" si="8"/>
        <v/>
      </c>
      <c r="N141" s="15" t="str">
        <f>IF('Resultat 2005-2012'!$R141="","",IF($M$1=2005,'Resultat 2005-2012'!N141,IF(AND($M$1=2006,Beregningsark!$AQ141="2005-2012"),'Resultat 2005-2012'!N141*SUM($Y$10:$AE$10)/7,IF(AND($M$1=2007,Beregningsark!$AQ141="2005-2012"),'Resultat 2005-2012'!N141*SUM($Z$10:$AE$10)/6,IF(AND($M$1=2008,Beregningsark!$AQ141="2005-2012"),'Resultat 2005-2012'!N141*SUM($AA$10:$AE$10)/5,IF(AND($M$1=2009,Beregningsark!$AQ141="2005-2012"),'Resultat 2005-2012'!N141*SUM($AB$10:$AE$10)/4,IF(AND($M$1=2010,Beregningsark!$AQ141="2005-2012"),'Resultat 2005-2012'!N141*SUM($AC$10:$AE$10)/3,IF(AND($M$1=2011,Beregningsark!$AQ141="2005-2012"),'Resultat 2005-2012'!N141*SUM($AD$10:$AE$10)/2,IF(AND($M$1=2012,Beregningsark!$AQ141="2005-2012"),'Resultat 2005-2012'!N141*$AE$10,IF(AND($M$1=2006,Beregningsark!$AQ141="1999-2012"),'Resultat 2005-2012'!N141*SUM($Y$16:$AE$16)/7,IF(AND($M$1=2007,Beregningsark!$AQ141="1999-2012"),'Resultat 2005-2012'!N141*SUM($Z$16:$AE$16)/6,IF(AND($M$1=2008,Beregningsark!$AQ141="1999-2012"),'Resultat 2005-2012'!N141*SUM($AA$16:$AE$16)/5,IF(AND($M$1=2009,Beregningsark!$AQ141="1999-2012"),'Resultat 2005-2012'!N141*SUM($AB$16:$AE$16)/4,IF(AND($M$1=2010,Beregningsark!$AQ141="1999-2012"),'Resultat 2005-2012'!N141*SUM($AC$16:$AE$16)/3,IF(AND($M$1=2011,Beregningsark!$AQ141="1999-2012"),'Resultat 2005-2012'!N141*SUM($AD$16:$AE$16)/2,IF(AND($M$1=2012,Beregningsark!$AQ141="1999-2012"),'Resultat 2005-2012'!N141*$AE$16,""))))))))))))))))</f>
        <v/>
      </c>
      <c r="O141" s="15" t="str">
        <f>IF('Resultat 2005-2012'!$R141="","",IF($M$1=2005,'Resultat 2005-2012'!O141,IF(AND($M$1=2006,Beregningsark!$AQ141="2005-2012"),'Resultat 2005-2012'!O141*SUM($Y$10:$AE$10)/7,IF(AND($M$1=2007,Beregningsark!$AQ141="2005-2012"),'Resultat 2005-2012'!O141*SUM($Z$10:$AE$10)/6,IF(AND($M$1=2008,Beregningsark!$AQ141="2005-2012"),'Resultat 2005-2012'!O141*SUM($AA$10:$AE$10)/5,IF(AND($M$1=2009,Beregningsark!$AQ141="2005-2012"),'Resultat 2005-2012'!O141*SUM($AB$10:$AE$10)/4,IF(AND($M$1=2010,Beregningsark!$AQ141="2005-2012"),'Resultat 2005-2012'!O141*SUM($AC$10:$AE$10)/3,IF(AND($M$1=2011,Beregningsark!$AQ141="2005-2012"),'Resultat 2005-2012'!O141*SUM($AD$10:$AE$10)/2,IF(AND($M$1=2012,Beregningsark!$AQ141="2005-2012"),'Resultat 2005-2012'!O141*$AE$10,IF(AND($M$1=2006,Beregningsark!$AQ141="1999-2012"),'Resultat 2005-2012'!O141*SUM($Y$16:$AE$16)/7,IF(AND($M$1=2007,Beregningsark!$AQ141="1999-2012"),'Resultat 2005-2012'!O141*SUM($Z$16:$AE$16)/6,IF(AND($M$1=2008,Beregningsark!$AQ141="1999-2012"),'Resultat 2005-2012'!O141*SUM($AA$16:$AE$16)/5,IF(AND($M$1=2009,Beregningsark!$AQ141="1999-2012"),'Resultat 2005-2012'!O141*SUM($AB$16:$AE$16)/4,IF(AND($M$1=2010,Beregningsark!$AQ141="1999-2012"),'Resultat 2005-2012'!O141*SUM($AC$16:$AE$16)/3,IF(AND($M$1=2011,Beregningsark!$AQ141="1999-2012"),'Resultat 2005-2012'!O141*SUM($AD$16:$AE$16)/2,IF(AND($M$1=2012,Beregningsark!$AQ141="1999-2012"),'Resultat 2005-2012'!O141*$AE$16,""))))))))))))))))</f>
        <v/>
      </c>
      <c r="P141" s="15" t="str">
        <f>IF('Resultat 2005-2012'!$R141="","",IF($M$1=2005,'Resultat 2005-2012'!P141,IF(AND($M$1=2006,Beregningsark!$AQ141="2005-2012"),'Resultat 2005-2012'!P141*SUM($Y$11:$AE$11)/7,IF(AND($M$1=2007,Beregningsark!$AQ141="2005-2012"),'Resultat 2005-2012'!P141*SUM($Z$11:$AE$11)/6,IF(AND($M$1=2008,Beregningsark!$AQ141="2005-2012"),'Resultat 2005-2012'!P141*SUM($AA$11:$AE$11)/5,IF(AND($M$1=2009,Beregningsark!$AQ141="2005-2012"),'Resultat 2005-2012'!P141*SUM($AB$11:$AE$11)/4,IF(AND($M$1=2010,Beregningsark!$AQ141="2005-2012"),'Resultat 2005-2012'!P141*SUM($AC$11:$AE$11)/3,IF(AND($M$1=2011,Beregningsark!$AQ141="2005-2012"),'Resultat 2005-2012'!P141*SUM($AD$11:$AE$11)/2,IF(AND($M$1=2012,Beregningsark!$AQ141="2005-2012"),'Resultat 2005-2012'!P141*$AE$11,IF(AND($M$1=2006,Beregningsark!$AQ141="1999-2012"),'Resultat 2005-2012'!P141*SUM($Y$16:$AE$16)/7,IF(AND($M$1=2007,Beregningsark!$AQ141="1999-2012"),'Resultat 2005-2012'!P141*SUM($Z$16:$AE$16)/6,IF(AND($M$1=2008,Beregningsark!$AQ141="1999-2012"),'Resultat 2005-2012'!P141*SUM($AA$16:$AE$16)/5,IF(AND($M$1=2009,Beregningsark!$AQ141="1999-2012"),'Resultat 2005-2012'!P141*SUM($AB$16:$AE$16)/4,IF(AND($M$1=2010,Beregningsark!$AQ141="1999-2012"),'Resultat 2005-2012'!P141*SUM($AC$16:$AE$16)/3,IF(AND($M$1=2011,Beregningsark!$AQ141="1999-2012"),'Resultat 2005-2012'!P141*SUM($AD$16:$AE$16)/2,IF(AND($M$1=2012,Beregningsark!$AQ141="1999-2012"),'Resultat 2005-2012'!P141*$AE$16,""))))))))))))))))</f>
        <v/>
      </c>
      <c r="Q141" s="15" t="str">
        <f t="shared" si="9"/>
        <v/>
      </c>
      <c r="R141" s="17" t="str">
        <f t="shared" si="10"/>
        <v/>
      </c>
    </row>
    <row r="142" spans="1:18" x14ac:dyDescent="0.25">
      <c r="A142" s="4" t="str">
        <f>IF(Inddata!A157="","",Inddata!A157)</f>
        <v/>
      </c>
      <c r="B142" s="4" t="str">
        <f>IF(Inddata!B157="","",Inddata!B157)</f>
        <v/>
      </c>
      <c r="C142" s="4" t="str">
        <f>IF(Inddata!C157="","",Inddata!C157)</f>
        <v/>
      </c>
      <c r="D142" s="4" t="str">
        <f>IF(Inddata!D157="","",Inddata!D157)</f>
        <v/>
      </c>
      <c r="E142" s="4" t="str">
        <f>IF(Inddata!E157="","",Inddata!E157)</f>
        <v/>
      </c>
      <c r="F142" s="4" t="str">
        <f>IF(Inddata!F157="","",Inddata!F157)</f>
        <v/>
      </c>
      <c r="G142" s="4">
        <f>IF(Inddata!G157="","",Inddata!G157)</f>
        <v>0</v>
      </c>
      <c r="H142" s="4" t="str">
        <f>IF(Inddata!H157&gt;0.5,Inddata!H157,"")</f>
        <v/>
      </c>
      <c r="I142" s="4" t="str">
        <f>IF(Inddata!I157="","",Inddata!I157)</f>
        <v/>
      </c>
      <c r="J142" s="15" t="str">
        <f>IF('Resultat 2005-2012'!$R142="","",IF($M$1=2005,'Resultat 2005-2012'!J142,IF(AND($M$1=2006,Beregningsark!$AQ142="2005-2012"),'Resultat 2005-2012'!J142*SUM($Y$7:$AE$7)/7,IF(AND($M$1=2007,Beregningsark!$AQ142="2005-2012"),'Resultat 2005-2012'!J142*SUM($Z$7:$AE$7)/6,IF(AND($M$1=2008,Beregningsark!$AQ142="2005-2012"),'Resultat 2005-2012'!J142*SUM($AA$7:$AE$7)/5,IF(AND($M$1=2009,Beregningsark!$AQ142="2005-2012"),'Resultat 2005-2012'!J142*SUM($AB$7:$AE$7)/4,IF(AND($M$1=2010,Beregningsark!$AQ142="2005-2012"),'Resultat 2005-2012'!J142*SUM($AC$7:$AE$7)/3,IF(AND($M$1=2011,Beregningsark!$AQ142="2005-2012"),'Resultat 2005-2012'!J142*SUM($AD$7:$AE$7)/2,IF(AND($M$1=2012,Beregningsark!$AQ142="2005-2012"),'Resultat 2005-2012'!J142*$AE$7,IF(AND($M$1=2006,Beregningsark!$AQ142="1999-2012"),'Resultat 2005-2012'!J142*SUM($Y$16:$AE$16)/7,IF(AND($M$1=2007,Beregningsark!$AQ142="1999-2012"),'Resultat 2005-2012'!J142*SUM($Z$16:$AE$16)/6,IF(AND($M$1=2008,Beregningsark!$AQ142="1999-2012"),'Resultat 2005-2012'!J142*SUM($AA$16:$AE$16)/5,IF(AND($M$1=2009,Beregningsark!$AQ142="1999-2012"),'Resultat 2005-2012'!J142*SUM($AB$16:$AE$16)/4,IF(AND($M$1=2010,Beregningsark!$AQ142="1999-2012"),'Resultat 2005-2012'!J142*SUM($AC$16:$AE$16)/3,IF(AND($M$1=2011,Beregningsark!$AQ142="1999-2012"),'Resultat 2005-2012'!J142*SUM($AD$16:$AE$16)/2,IF(AND($M$1=2012,Beregningsark!$AQ142="1999-2012"),'Resultat 2005-2012'!J142*$AE$16,""))))))))))))))))</f>
        <v/>
      </c>
      <c r="K142" s="15" t="str">
        <f>IF('Resultat 2005-2012'!$R142="","",IF($M$1=2005,'Resultat 2005-2012'!K142,IF(AND($M$1=2006,Beregningsark!$AQ142="2005-2012"),'Resultat 2005-2012'!K142*SUM($Y$8:$AE$8)/7,IF(AND($M$1=2007,Beregningsark!$AQ142="2005-2012"),'Resultat 2005-2012'!K142*SUM($Z$8:$AE$8)/6,IF(AND($M$1=2008,Beregningsark!$AQ142="2005-2012"),'Resultat 2005-2012'!K142*SUM($AA$8:$AE$8)/5,IF(AND($M$1=2009,Beregningsark!$AQ142="2005-2012"),'Resultat 2005-2012'!K142*SUM($AB$8:$AE$8)/4,IF(AND($M$1=2010,Beregningsark!$AQ142="2005-2012"),'Resultat 2005-2012'!K142*SUM($AC$8:$AE$8)/3,IF(AND($M$1=2011,Beregningsark!$AQ142="2005-2012"),'Resultat 2005-2012'!K142*SUM($AD$8:$AE$8)/2,IF(AND($M$1=2012,Beregningsark!$AQ142="2005-2012"),'Resultat 2005-2012'!K142*$AE$8,IF(AND($M$1=2006,Beregningsark!$AQ142="1999-2012"),'Resultat 2005-2012'!K142*SUM($Y$17:$AE$17)/7,IF(AND($M$1=2007,Beregningsark!$AQ142="1999-2012"),'Resultat 2005-2012'!K142*SUM($Z$17:$AE$17)/6,IF(AND($M$1=2008,Beregningsark!$AQ142="1999-2012"),'Resultat 2005-2012'!K142*SUM($AA$17:$AE$17)/5,IF(AND($M$1=2009,Beregningsark!$AQ142="1999-2012"),'Resultat 2005-2012'!K142*SUM($AB$17:$AE$17)/4,IF(AND($M$1=2010,Beregningsark!$AQ142="1999-2012"),'Resultat 2005-2012'!K142*SUM($AC$17:$AE$17)/3,IF(AND($M$1=2011,Beregningsark!$AQ142="1999-2012"),'Resultat 2005-2012'!K142*SUM($AD$17:$AE$17)/2,IF(AND($M$1=2012,Beregningsark!$AQ142="1999-2012"),'Resultat 2005-2012'!K142*$AE$17,""))))))))))))))))</f>
        <v/>
      </c>
      <c r="L142" s="15" t="str">
        <f>IF('Resultat 2005-2012'!$R142="","",IF($M$1=2005,'Resultat 2005-2012'!L142,IF(AND($M$1=2006,Beregningsark!$AQ142="2005-2012"),'Resultat 2005-2012'!L142*SUM($Y$9:$AE$9)/7,IF(AND($M$1=2007,Beregningsark!$AQ142="2005-2012"),'Resultat 2005-2012'!L142*SUM($Z$9:$AE$9)/6,IF(AND($M$1=2008,Beregningsark!$AQ142="2005-2012"),'Resultat 2005-2012'!L142*SUM($AA$9:$AE$9)/5,IF(AND($M$1=2009,Beregningsark!$AQ142="2005-2012"),'Resultat 2005-2012'!L142*SUM($AB$9:$AE$9)/4,IF(AND($M$1=2010,Beregningsark!$AQ142="2005-2012"),'Resultat 2005-2012'!L142*SUM($AC$9:$AE$9)/3,IF(AND($M$1=2011,Beregningsark!$AQ142="2005-2012"),'Resultat 2005-2012'!L142*SUM($AD$9:$AE$9)/2,IF(AND($M$1=2012,Beregningsark!$AQ142="2005-2012"),'Resultat 2005-2012'!L142*$AE$9,IF(AND($M$1=2006,Beregningsark!$AQ142="1999-2012"),'Resultat 2005-2012'!L142*SUM($Y$18:$AE$18)/7,IF(AND($M$1=2007,Beregningsark!$AQ142="1999-2012"),'Resultat 2005-2012'!L142*SUM($Z$18:$AE$18)/6,IF(AND($M$1=2008,Beregningsark!$AQ142="1999-2012"),'Resultat 2005-2012'!L142*SUM($AA$18:$AE$18)/5,IF(AND($M$1=2009,Beregningsark!$AQ142="1999-2012"),'Resultat 2005-2012'!L142*SUM($AB$18:$AE$18)/4,IF(AND($M$1=2010,Beregningsark!$AQ142="1999-2012"),'Resultat 2005-2012'!L142*SUM($AC$18:$AE$18)/3,IF(AND($M$1=2011,Beregningsark!$AQ142="1999-2012"),'Resultat 2005-2012'!L142*SUM($AD$18:$AE$18)/2,IF(AND($M$1=2012,Beregningsark!$AQ142="1999-2012"),'Resultat 2005-2012'!L142*$AE$18,""))))))))))))))))</f>
        <v/>
      </c>
      <c r="M142" s="15" t="str">
        <f t="shared" si="8"/>
        <v/>
      </c>
      <c r="N142" s="15" t="str">
        <f>IF('Resultat 2005-2012'!$R142="","",IF($M$1=2005,'Resultat 2005-2012'!N142,IF(AND($M$1=2006,Beregningsark!$AQ142="2005-2012"),'Resultat 2005-2012'!N142*SUM($Y$10:$AE$10)/7,IF(AND($M$1=2007,Beregningsark!$AQ142="2005-2012"),'Resultat 2005-2012'!N142*SUM($Z$10:$AE$10)/6,IF(AND($M$1=2008,Beregningsark!$AQ142="2005-2012"),'Resultat 2005-2012'!N142*SUM($AA$10:$AE$10)/5,IF(AND($M$1=2009,Beregningsark!$AQ142="2005-2012"),'Resultat 2005-2012'!N142*SUM($AB$10:$AE$10)/4,IF(AND($M$1=2010,Beregningsark!$AQ142="2005-2012"),'Resultat 2005-2012'!N142*SUM($AC$10:$AE$10)/3,IF(AND($M$1=2011,Beregningsark!$AQ142="2005-2012"),'Resultat 2005-2012'!N142*SUM($AD$10:$AE$10)/2,IF(AND($M$1=2012,Beregningsark!$AQ142="2005-2012"),'Resultat 2005-2012'!N142*$AE$10,IF(AND($M$1=2006,Beregningsark!$AQ142="1999-2012"),'Resultat 2005-2012'!N142*SUM($Y$16:$AE$16)/7,IF(AND($M$1=2007,Beregningsark!$AQ142="1999-2012"),'Resultat 2005-2012'!N142*SUM($Z$16:$AE$16)/6,IF(AND($M$1=2008,Beregningsark!$AQ142="1999-2012"),'Resultat 2005-2012'!N142*SUM($AA$16:$AE$16)/5,IF(AND($M$1=2009,Beregningsark!$AQ142="1999-2012"),'Resultat 2005-2012'!N142*SUM($AB$16:$AE$16)/4,IF(AND($M$1=2010,Beregningsark!$AQ142="1999-2012"),'Resultat 2005-2012'!N142*SUM($AC$16:$AE$16)/3,IF(AND($M$1=2011,Beregningsark!$AQ142="1999-2012"),'Resultat 2005-2012'!N142*SUM($AD$16:$AE$16)/2,IF(AND($M$1=2012,Beregningsark!$AQ142="1999-2012"),'Resultat 2005-2012'!N142*$AE$16,""))))))))))))))))</f>
        <v/>
      </c>
      <c r="O142" s="15" t="str">
        <f>IF('Resultat 2005-2012'!$R142="","",IF($M$1=2005,'Resultat 2005-2012'!O142,IF(AND($M$1=2006,Beregningsark!$AQ142="2005-2012"),'Resultat 2005-2012'!O142*SUM($Y$10:$AE$10)/7,IF(AND($M$1=2007,Beregningsark!$AQ142="2005-2012"),'Resultat 2005-2012'!O142*SUM($Z$10:$AE$10)/6,IF(AND($M$1=2008,Beregningsark!$AQ142="2005-2012"),'Resultat 2005-2012'!O142*SUM($AA$10:$AE$10)/5,IF(AND($M$1=2009,Beregningsark!$AQ142="2005-2012"),'Resultat 2005-2012'!O142*SUM($AB$10:$AE$10)/4,IF(AND($M$1=2010,Beregningsark!$AQ142="2005-2012"),'Resultat 2005-2012'!O142*SUM($AC$10:$AE$10)/3,IF(AND($M$1=2011,Beregningsark!$AQ142="2005-2012"),'Resultat 2005-2012'!O142*SUM($AD$10:$AE$10)/2,IF(AND($M$1=2012,Beregningsark!$AQ142="2005-2012"),'Resultat 2005-2012'!O142*$AE$10,IF(AND($M$1=2006,Beregningsark!$AQ142="1999-2012"),'Resultat 2005-2012'!O142*SUM($Y$16:$AE$16)/7,IF(AND($M$1=2007,Beregningsark!$AQ142="1999-2012"),'Resultat 2005-2012'!O142*SUM($Z$16:$AE$16)/6,IF(AND($M$1=2008,Beregningsark!$AQ142="1999-2012"),'Resultat 2005-2012'!O142*SUM($AA$16:$AE$16)/5,IF(AND($M$1=2009,Beregningsark!$AQ142="1999-2012"),'Resultat 2005-2012'!O142*SUM($AB$16:$AE$16)/4,IF(AND($M$1=2010,Beregningsark!$AQ142="1999-2012"),'Resultat 2005-2012'!O142*SUM($AC$16:$AE$16)/3,IF(AND($M$1=2011,Beregningsark!$AQ142="1999-2012"),'Resultat 2005-2012'!O142*SUM($AD$16:$AE$16)/2,IF(AND($M$1=2012,Beregningsark!$AQ142="1999-2012"),'Resultat 2005-2012'!O142*$AE$16,""))))))))))))))))</f>
        <v/>
      </c>
      <c r="P142" s="15" t="str">
        <f>IF('Resultat 2005-2012'!$R142="","",IF($M$1=2005,'Resultat 2005-2012'!P142,IF(AND($M$1=2006,Beregningsark!$AQ142="2005-2012"),'Resultat 2005-2012'!P142*SUM($Y$11:$AE$11)/7,IF(AND($M$1=2007,Beregningsark!$AQ142="2005-2012"),'Resultat 2005-2012'!P142*SUM($Z$11:$AE$11)/6,IF(AND($M$1=2008,Beregningsark!$AQ142="2005-2012"),'Resultat 2005-2012'!P142*SUM($AA$11:$AE$11)/5,IF(AND($M$1=2009,Beregningsark!$AQ142="2005-2012"),'Resultat 2005-2012'!P142*SUM($AB$11:$AE$11)/4,IF(AND($M$1=2010,Beregningsark!$AQ142="2005-2012"),'Resultat 2005-2012'!P142*SUM($AC$11:$AE$11)/3,IF(AND($M$1=2011,Beregningsark!$AQ142="2005-2012"),'Resultat 2005-2012'!P142*SUM($AD$11:$AE$11)/2,IF(AND($M$1=2012,Beregningsark!$AQ142="2005-2012"),'Resultat 2005-2012'!P142*$AE$11,IF(AND($M$1=2006,Beregningsark!$AQ142="1999-2012"),'Resultat 2005-2012'!P142*SUM($Y$16:$AE$16)/7,IF(AND($M$1=2007,Beregningsark!$AQ142="1999-2012"),'Resultat 2005-2012'!P142*SUM($Z$16:$AE$16)/6,IF(AND($M$1=2008,Beregningsark!$AQ142="1999-2012"),'Resultat 2005-2012'!P142*SUM($AA$16:$AE$16)/5,IF(AND($M$1=2009,Beregningsark!$AQ142="1999-2012"),'Resultat 2005-2012'!P142*SUM($AB$16:$AE$16)/4,IF(AND($M$1=2010,Beregningsark!$AQ142="1999-2012"),'Resultat 2005-2012'!P142*SUM($AC$16:$AE$16)/3,IF(AND($M$1=2011,Beregningsark!$AQ142="1999-2012"),'Resultat 2005-2012'!P142*SUM($AD$16:$AE$16)/2,IF(AND($M$1=2012,Beregningsark!$AQ142="1999-2012"),'Resultat 2005-2012'!P142*$AE$16,""))))))))))))))))</f>
        <v/>
      </c>
      <c r="Q142" s="15" t="str">
        <f t="shared" si="9"/>
        <v/>
      </c>
      <c r="R142" s="17" t="str">
        <f t="shared" si="10"/>
        <v/>
      </c>
    </row>
    <row r="143" spans="1:18" x14ac:dyDescent="0.25">
      <c r="A143" s="4" t="str">
        <f>IF(Inddata!A158="","",Inddata!A158)</f>
        <v/>
      </c>
      <c r="B143" s="4" t="str">
        <f>IF(Inddata!B158="","",Inddata!B158)</f>
        <v/>
      </c>
      <c r="C143" s="4" t="str">
        <f>IF(Inddata!C158="","",Inddata!C158)</f>
        <v/>
      </c>
      <c r="D143" s="4" t="str">
        <f>IF(Inddata!D158="","",Inddata!D158)</f>
        <v/>
      </c>
      <c r="E143" s="4" t="str">
        <f>IF(Inddata!E158="","",Inddata!E158)</f>
        <v/>
      </c>
      <c r="F143" s="4" t="str">
        <f>IF(Inddata!F158="","",Inddata!F158)</f>
        <v/>
      </c>
      <c r="G143" s="4">
        <f>IF(Inddata!G158="","",Inddata!G158)</f>
        <v>0</v>
      </c>
      <c r="H143" s="4" t="str">
        <f>IF(Inddata!H158&gt;0.5,Inddata!H158,"")</f>
        <v/>
      </c>
      <c r="I143" s="4" t="str">
        <f>IF(Inddata!I158="","",Inddata!I158)</f>
        <v/>
      </c>
      <c r="J143" s="15" t="str">
        <f>IF('Resultat 2005-2012'!$R143="","",IF($M$1=2005,'Resultat 2005-2012'!J143,IF(AND($M$1=2006,Beregningsark!$AQ143="2005-2012"),'Resultat 2005-2012'!J143*SUM($Y$7:$AE$7)/7,IF(AND($M$1=2007,Beregningsark!$AQ143="2005-2012"),'Resultat 2005-2012'!J143*SUM($Z$7:$AE$7)/6,IF(AND($M$1=2008,Beregningsark!$AQ143="2005-2012"),'Resultat 2005-2012'!J143*SUM($AA$7:$AE$7)/5,IF(AND($M$1=2009,Beregningsark!$AQ143="2005-2012"),'Resultat 2005-2012'!J143*SUM($AB$7:$AE$7)/4,IF(AND($M$1=2010,Beregningsark!$AQ143="2005-2012"),'Resultat 2005-2012'!J143*SUM($AC$7:$AE$7)/3,IF(AND($M$1=2011,Beregningsark!$AQ143="2005-2012"),'Resultat 2005-2012'!J143*SUM($AD$7:$AE$7)/2,IF(AND($M$1=2012,Beregningsark!$AQ143="2005-2012"),'Resultat 2005-2012'!J143*$AE$7,IF(AND($M$1=2006,Beregningsark!$AQ143="1999-2012"),'Resultat 2005-2012'!J143*SUM($Y$16:$AE$16)/7,IF(AND($M$1=2007,Beregningsark!$AQ143="1999-2012"),'Resultat 2005-2012'!J143*SUM($Z$16:$AE$16)/6,IF(AND($M$1=2008,Beregningsark!$AQ143="1999-2012"),'Resultat 2005-2012'!J143*SUM($AA$16:$AE$16)/5,IF(AND($M$1=2009,Beregningsark!$AQ143="1999-2012"),'Resultat 2005-2012'!J143*SUM($AB$16:$AE$16)/4,IF(AND($M$1=2010,Beregningsark!$AQ143="1999-2012"),'Resultat 2005-2012'!J143*SUM($AC$16:$AE$16)/3,IF(AND($M$1=2011,Beregningsark!$AQ143="1999-2012"),'Resultat 2005-2012'!J143*SUM($AD$16:$AE$16)/2,IF(AND($M$1=2012,Beregningsark!$AQ143="1999-2012"),'Resultat 2005-2012'!J143*$AE$16,""))))))))))))))))</f>
        <v/>
      </c>
      <c r="K143" s="15" t="str">
        <f>IF('Resultat 2005-2012'!$R143="","",IF($M$1=2005,'Resultat 2005-2012'!K143,IF(AND($M$1=2006,Beregningsark!$AQ143="2005-2012"),'Resultat 2005-2012'!K143*SUM($Y$8:$AE$8)/7,IF(AND($M$1=2007,Beregningsark!$AQ143="2005-2012"),'Resultat 2005-2012'!K143*SUM($Z$8:$AE$8)/6,IF(AND($M$1=2008,Beregningsark!$AQ143="2005-2012"),'Resultat 2005-2012'!K143*SUM($AA$8:$AE$8)/5,IF(AND($M$1=2009,Beregningsark!$AQ143="2005-2012"),'Resultat 2005-2012'!K143*SUM($AB$8:$AE$8)/4,IF(AND($M$1=2010,Beregningsark!$AQ143="2005-2012"),'Resultat 2005-2012'!K143*SUM($AC$8:$AE$8)/3,IF(AND($M$1=2011,Beregningsark!$AQ143="2005-2012"),'Resultat 2005-2012'!K143*SUM($AD$8:$AE$8)/2,IF(AND($M$1=2012,Beregningsark!$AQ143="2005-2012"),'Resultat 2005-2012'!K143*$AE$8,IF(AND($M$1=2006,Beregningsark!$AQ143="1999-2012"),'Resultat 2005-2012'!K143*SUM($Y$17:$AE$17)/7,IF(AND($M$1=2007,Beregningsark!$AQ143="1999-2012"),'Resultat 2005-2012'!K143*SUM($Z$17:$AE$17)/6,IF(AND($M$1=2008,Beregningsark!$AQ143="1999-2012"),'Resultat 2005-2012'!K143*SUM($AA$17:$AE$17)/5,IF(AND($M$1=2009,Beregningsark!$AQ143="1999-2012"),'Resultat 2005-2012'!K143*SUM($AB$17:$AE$17)/4,IF(AND($M$1=2010,Beregningsark!$AQ143="1999-2012"),'Resultat 2005-2012'!K143*SUM($AC$17:$AE$17)/3,IF(AND($M$1=2011,Beregningsark!$AQ143="1999-2012"),'Resultat 2005-2012'!K143*SUM($AD$17:$AE$17)/2,IF(AND($M$1=2012,Beregningsark!$AQ143="1999-2012"),'Resultat 2005-2012'!K143*$AE$17,""))))))))))))))))</f>
        <v/>
      </c>
      <c r="L143" s="15" t="str">
        <f>IF('Resultat 2005-2012'!$R143="","",IF($M$1=2005,'Resultat 2005-2012'!L143,IF(AND($M$1=2006,Beregningsark!$AQ143="2005-2012"),'Resultat 2005-2012'!L143*SUM($Y$9:$AE$9)/7,IF(AND($M$1=2007,Beregningsark!$AQ143="2005-2012"),'Resultat 2005-2012'!L143*SUM($Z$9:$AE$9)/6,IF(AND($M$1=2008,Beregningsark!$AQ143="2005-2012"),'Resultat 2005-2012'!L143*SUM($AA$9:$AE$9)/5,IF(AND($M$1=2009,Beregningsark!$AQ143="2005-2012"),'Resultat 2005-2012'!L143*SUM($AB$9:$AE$9)/4,IF(AND($M$1=2010,Beregningsark!$AQ143="2005-2012"),'Resultat 2005-2012'!L143*SUM($AC$9:$AE$9)/3,IF(AND($M$1=2011,Beregningsark!$AQ143="2005-2012"),'Resultat 2005-2012'!L143*SUM($AD$9:$AE$9)/2,IF(AND($M$1=2012,Beregningsark!$AQ143="2005-2012"),'Resultat 2005-2012'!L143*$AE$9,IF(AND($M$1=2006,Beregningsark!$AQ143="1999-2012"),'Resultat 2005-2012'!L143*SUM($Y$18:$AE$18)/7,IF(AND($M$1=2007,Beregningsark!$AQ143="1999-2012"),'Resultat 2005-2012'!L143*SUM($Z$18:$AE$18)/6,IF(AND($M$1=2008,Beregningsark!$AQ143="1999-2012"),'Resultat 2005-2012'!L143*SUM($AA$18:$AE$18)/5,IF(AND($M$1=2009,Beregningsark!$AQ143="1999-2012"),'Resultat 2005-2012'!L143*SUM($AB$18:$AE$18)/4,IF(AND($M$1=2010,Beregningsark!$AQ143="1999-2012"),'Resultat 2005-2012'!L143*SUM($AC$18:$AE$18)/3,IF(AND($M$1=2011,Beregningsark!$AQ143="1999-2012"),'Resultat 2005-2012'!L143*SUM($AD$18:$AE$18)/2,IF(AND($M$1=2012,Beregningsark!$AQ143="1999-2012"),'Resultat 2005-2012'!L143*$AE$18,""))))))))))))))))</f>
        <v/>
      </c>
      <c r="M143" s="15" t="str">
        <f t="shared" si="8"/>
        <v/>
      </c>
      <c r="N143" s="15" t="str">
        <f>IF('Resultat 2005-2012'!$R143="","",IF($M$1=2005,'Resultat 2005-2012'!N143,IF(AND($M$1=2006,Beregningsark!$AQ143="2005-2012"),'Resultat 2005-2012'!N143*SUM($Y$10:$AE$10)/7,IF(AND($M$1=2007,Beregningsark!$AQ143="2005-2012"),'Resultat 2005-2012'!N143*SUM($Z$10:$AE$10)/6,IF(AND($M$1=2008,Beregningsark!$AQ143="2005-2012"),'Resultat 2005-2012'!N143*SUM($AA$10:$AE$10)/5,IF(AND($M$1=2009,Beregningsark!$AQ143="2005-2012"),'Resultat 2005-2012'!N143*SUM($AB$10:$AE$10)/4,IF(AND($M$1=2010,Beregningsark!$AQ143="2005-2012"),'Resultat 2005-2012'!N143*SUM($AC$10:$AE$10)/3,IF(AND($M$1=2011,Beregningsark!$AQ143="2005-2012"),'Resultat 2005-2012'!N143*SUM($AD$10:$AE$10)/2,IF(AND($M$1=2012,Beregningsark!$AQ143="2005-2012"),'Resultat 2005-2012'!N143*$AE$10,IF(AND($M$1=2006,Beregningsark!$AQ143="1999-2012"),'Resultat 2005-2012'!N143*SUM($Y$16:$AE$16)/7,IF(AND($M$1=2007,Beregningsark!$AQ143="1999-2012"),'Resultat 2005-2012'!N143*SUM($Z$16:$AE$16)/6,IF(AND($M$1=2008,Beregningsark!$AQ143="1999-2012"),'Resultat 2005-2012'!N143*SUM($AA$16:$AE$16)/5,IF(AND($M$1=2009,Beregningsark!$AQ143="1999-2012"),'Resultat 2005-2012'!N143*SUM($AB$16:$AE$16)/4,IF(AND($M$1=2010,Beregningsark!$AQ143="1999-2012"),'Resultat 2005-2012'!N143*SUM($AC$16:$AE$16)/3,IF(AND($M$1=2011,Beregningsark!$AQ143="1999-2012"),'Resultat 2005-2012'!N143*SUM($AD$16:$AE$16)/2,IF(AND($M$1=2012,Beregningsark!$AQ143="1999-2012"),'Resultat 2005-2012'!N143*$AE$16,""))))))))))))))))</f>
        <v/>
      </c>
      <c r="O143" s="15" t="str">
        <f>IF('Resultat 2005-2012'!$R143="","",IF($M$1=2005,'Resultat 2005-2012'!O143,IF(AND($M$1=2006,Beregningsark!$AQ143="2005-2012"),'Resultat 2005-2012'!O143*SUM($Y$10:$AE$10)/7,IF(AND($M$1=2007,Beregningsark!$AQ143="2005-2012"),'Resultat 2005-2012'!O143*SUM($Z$10:$AE$10)/6,IF(AND($M$1=2008,Beregningsark!$AQ143="2005-2012"),'Resultat 2005-2012'!O143*SUM($AA$10:$AE$10)/5,IF(AND($M$1=2009,Beregningsark!$AQ143="2005-2012"),'Resultat 2005-2012'!O143*SUM($AB$10:$AE$10)/4,IF(AND($M$1=2010,Beregningsark!$AQ143="2005-2012"),'Resultat 2005-2012'!O143*SUM($AC$10:$AE$10)/3,IF(AND($M$1=2011,Beregningsark!$AQ143="2005-2012"),'Resultat 2005-2012'!O143*SUM($AD$10:$AE$10)/2,IF(AND($M$1=2012,Beregningsark!$AQ143="2005-2012"),'Resultat 2005-2012'!O143*$AE$10,IF(AND($M$1=2006,Beregningsark!$AQ143="1999-2012"),'Resultat 2005-2012'!O143*SUM($Y$16:$AE$16)/7,IF(AND($M$1=2007,Beregningsark!$AQ143="1999-2012"),'Resultat 2005-2012'!O143*SUM($Z$16:$AE$16)/6,IF(AND($M$1=2008,Beregningsark!$AQ143="1999-2012"),'Resultat 2005-2012'!O143*SUM($AA$16:$AE$16)/5,IF(AND($M$1=2009,Beregningsark!$AQ143="1999-2012"),'Resultat 2005-2012'!O143*SUM($AB$16:$AE$16)/4,IF(AND($M$1=2010,Beregningsark!$AQ143="1999-2012"),'Resultat 2005-2012'!O143*SUM($AC$16:$AE$16)/3,IF(AND($M$1=2011,Beregningsark!$AQ143="1999-2012"),'Resultat 2005-2012'!O143*SUM($AD$16:$AE$16)/2,IF(AND($M$1=2012,Beregningsark!$AQ143="1999-2012"),'Resultat 2005-2012'!O143*$AE$16,""))))))))))))))))</f>
        <v/>
      </c>
      <c r="P143" s="15" t="str">
        <f>IF('Resultat 2005-2012'!$R143="","",IF($M$1=2005,'Resultat 2005-2012'!P143,IF(AND($M$1=2006,Beregningsark!$AQ143="2005-2012"),'Resultat 2005-2012'!P143*SUM($Y$11:$AE$11)/7,IF(AND($M$1=2007,Beregningsark!$AQ143="2005-2012"),'Resultat 2005-2012'!P143*SUM($Z$11:$AE$11)/6,IF(AND($M$1=2008,Beregningsark!$AQ143="2005-2012"),'Resultat 2005-2012'!P143*SUM($AA$11:$AE$11)/5,IF(AND($M$1=2009,Beregningsark!$AQ143="2005-2012"),'Resultat 2005-2012'!P143*SUM($AB$11:$AE$11)/4,IF(AND($M$1=2010,Beregningsark!$AQ143="2005-2012"),'Resultat 2005-2012'!P143*SUM($AC$11:$AE$11)/3,IF(AND($M$1=2011,Beregningsark!$AQ143="2005-2012"),'Resultat 2005-2012'!P143*SUM($AD$11:$AE$11)/2,IF(AND($M$1=2012,Beregningsark!$AQ143="2005-2012"),'Resultat 2005-2012'!P143*$AE$11,IF(AND($M$1=2006,Beregningsark!$AQ143="1999-2012"),'Resultat 2005-2012'!P143*SUM($Y$16:$AE$16)/7,IF(AND($M$1=2007,Beregningsark!$AQ143="1999-2012"),'Resultat 2005-2012'!P143*SUM($Z$16:$AE$16)/6,IF(AND($M$1=2008,Beregningsark!$AQ143="1999-2012"),'Resultat 2005-2012'!P143*SUM($AA$16:$AE$16)/5,IF(AND($M$1=2009,Beregningsark!$AQ143="1999-2012"),'Resultat 2005-2012'!P143*SUM($AB$16:$AE$16)/4,IF(AND($M$1=2010,Beregningsark!$AQ143="1999-2012"),'Resultat 2005-2012'!P143*SUM($AC$16:$AE$16)/3,IF(AND($M$1=2011,Beregningsark!$AQ143="1999-2012"),'Resultat 2005-2012'!P143*SUM($AD$16:$AE$16)/2,IF(AND($M$1=2012,Beregningsark!$AQ143="1999-2012"),'Resultat 2005-2012'!P143*$AE$16,""))))))))))))))))</f>
        <v/>
      </c>
      <c r="Q143" s="15" t="str">
        <f t="shared" si="9"/>
        <v/>
      </c>
      <c r="R143" s="17" t="str">
        <f t="shared" si="10"/>
        <v/>
      </c>
    </row>
    <row r="144" spans="1:18" x14ac:dyDescent="0.25">
      <c r="A144" s="4" t="str">
        <f>IF(Inddata!A159="","",Inddata!A159)</f>
        <v/>
      </c>
      <c r="B144" s="4" t="str">
        <f>IF(Inddata!B159="","",Inddata!B159)</f>
        <v/>
      </c>
      <c r="C144" s="4" t="str">
        <f>IF(Inddata!C159="","",Inddata!C159)</f>
        <v/>
      </c>
      <c r="D144" s="4" t="str">
        <f>IF(Inddata!D159="","",Inddata!D159)</f>
        <v/>
      </c>
      <c r="E144" s="4" t="str">
        <f>IF(Inddata!E159="","",Inddata!E159)</f>
        <v/>
      </c>
      <c r="F144" s="4" t="str">
        <f>IF(Inddata!F159="","",Inddata!F159)</f>
        <v/>
      </c>
      <c r="G144" s="4">
        <f>IF(Inddata!G159="","",Inddata!G159)</f>
        <v>0</v>
      </c>
      <c r="H144" s="4" t="str">
        <f>IF(Inddata!H159&gt;0.5,Inddata!H159,"")</f>
        <v/>
      </c>
      <c r="I144" s="4" t="str">
        <f>IF(Inddata!I159="","",Inddata!I159)</f>
        <v/>
      </c>
      <c r="J144" s="15" t="str">
        <f>IF('Resultat 2005-2012'!$R144="","",IF($M$1=2005,'Resultat 2005-2012'!J144,IF(AND($M$1=2006,Beregningsark!$AQ144="2005-2012"),'Resultat 2005-2012'!J144*SUM($Y$7:$AE$7)/7,IF(AND($M$1=2007,Beregningsark!$AQ144="2005-2012"),'Resultat 2005-2012'!J144*SUM($Z$7:$AE$7)/6,IF(AND($M$1=2008,Beregningsark!$AQ144="2005-2012"),'Resultat 2005-2012'!J144*SUM($AA$7:$AE$7)/5,IF(AND($M$1=2009,Beregningsark!$AQ144="2005-2012"),'Resultat 2005-2012'!J144*SUM($AB$7:$AE$7)/4,IF(AND($M$1=2010,Beregningsark!$AQ144="2005-2012"),'Resultat 2005-2012'!J144*SUM($AC$7:$AE$7)/3,IF(AND($M$1=2011,Beregningsark!$AQ144="2005-2012"),'Resultat 2005-2012'!J144*SUM($AD$7:$AE$7)/2,IF(AND($M$1=2012,Beregningsark!$AQ144="2005-2012"),'Resultat 2005-2012'!J144*$AE$7,IF(AND($M$1=2006,Beregningsark!$AQ144="1999-2012"),'Resultat 2005-2012'!J144*SUM($Y$16:$AE$16)/7,IF(AND($M$1=2007,Beregningsark!$AQ144="1999-2012"),'Resultat 2005-2012'!J144*SUM($Z$16:$AE$16)/6,IF(AND($M$1=2008,Beregningsark!$AQ144="1999-2012"),'Resultat 2005-2012'!J144*SUM($AA$16:$AE$16)/5,IF(AND($M$1=2009,Beregningsark!$AQ144="1999-2012"),'Resultat 2005-2012'!J144*SUM($AB$16:$AE$16)/4,IF(AND($M$1=2010,Beregningsark!$AQ144="1999-2012"),'Resultat 2005-2012'!J144*SUM($AC$16:$AE$16)/3,IF(AND($M$1=2011,Beregningsark!$AQ144="1999-2012"),'Resultat 2005-2012'!J144*SUM($AD$16:$AE$16)/2,IF(AND($M$1=2012,Beregningsark!$AQ144="1999-2012"),'Resultat 2005-2012'!J144*$AE$16,""))))))))))))))))</f>
        <v/>
      </c>
      <c r="K144" s="15" t="str">
        <f>IF('Resultat 2005-2012'!$R144="","",IF($M$1=2005,'Resultat 2005-2012'!K144,IF(AND($M$1=2006,Beregningsark!$AQ144="2005-2012"),'Resultat 2005-2012'!K144*SUM($Y$8:$AE$8)/7,IF(AND($M$1=2007,Beregningsark!$AQ144="2005-2012"),'Resultat 2005-2012'!K144*SUM($Z$8:$AE$8)/6,IF(AND($M$1=2008,Beregningsark!$AQ144="2005-2012"),'Resultat 2005-2012'!K144*SUM($AA$8:$AE$8)/5,IF(AND($M$1=2009,Beregningsark!$AQ144="2005-2012"),'Resultat 2005-2012'!K144*SUM($AB$8:$AE$8)/4,IF(AND($M$1=2010,Beregningsark!$AQ144="2005-2012"),'Resultat 2005-2012'!K144*SUM($AC$8:$AE$8)/3,IF(AND($M$1=2011,Beregningsark!$AQ144="2005-2012"),'Resultat 2005-2012'!K144*SUM($AD$8:$AE$8)/2,IF(AND($M$1=2012,Beregningsark!$AQ144="2005-2012"),'Resultat 2005-2012'!K144*$AE$8,IF(AND($M$1=2006,Beregningsark!$AQ144="1999-2012"),'Resultat 2005-2012'!K144*SUM($Y$17:$AE$17)/7,IF(AND($M$1=2007,Beregningsark!$AQ144="1999-2012"),'Resultat 2005-2012'!K144*SUM($Z$17:$AE$17)/6,IF(AND($M$1=2008,Beregningsark!$AQ144="1999-2012"),'Resultat 2005-2012'!K144*SUM($AA$17:$AE$17)/5,IF(AND($M$1=2009,Beregningsark!$AQ144="1999-2012"),'Resultat 2005-2012'!K144*SUM($AB$17:$AE$17)/4,IF(AND($M$1=2010,Beregningsark!$AQ144="1999-2012"),'Resultat 2005-2012'!K144*SUM($AC$17:$AE$17)/3,IF(AND($M$1=2011,Beregningsark!$AQ144="1999-2012"),'Resultat 2005-2012'!K144*SUM($AD$17:$AE$17)/2,IF(AND($M$1=2012,Beregningsark!$AQ144="1999-2012"),'Resultat 2005-2012'!K144*$AE$17,""))))))))))))))))</f>
        <v/>
      </c>
      <c r="L144" s="15" t="str">
        <f>IF('Resultat 2005-2012'!$R144="","",IF($M$1=2005,'Resultat 2005-2012'!L144,IF(AND($M$1=2006,Beregningsark!$AQ144="2005-2012"),'Resultat 2005-2012'!L144*SUM($Y$9:$AE$9)/7,IF(AND($M$1=2007,Beregningsark!$AQ144="2005-2012"),'Resultat 2005-2012'!L144*SUM($Z$9:$AE$9)/6,IF(AND($M$1=2008,Beregningsark!$AQ144="2005-2012"),'Resultat 2005-2012'!L144*SUM($AA$9:$AE$9)/5,IF(AND($M$1=2009,Beregningsark!$AQ144="2005-2012"),'Resultat 2005-2012'!L144*SUM($AB$9:$AE$9)/4,IF(AND($M$1=2010,Beregningsark!$AQ144="2005-2012"),'Resultat 2005-2012'!L144*SUM($AC$9:$AE$9)/3,IF(AND($M$1=2011,Beregningsark!$AQ144="2005-2012"),'Resultat 2005-2012'!L144*SUM($AD$9:$AE$9)/2,IF(AND($M$1=2012,Beregningsark!$AQ144="2005-2012"),'Resultat 2005-2012'!L144*$AE$9,IF(AND($M$1=2006,Beregningsark!$AQ144="1999-2012"),'Resultat 2005-2012'!L144*SUM($Y$18:$AE$18)/7,IF(AND($M$1=2007,Beregningsark!$AQ144="1999-2012"),'Resultat 2005-2012'!L144*SUM($Z$18:$AE$18)/6,IF(AND($M$1=2008,Beregningsark!$AQ144="1999-2012"),'Resultat 2005-2012'!L144*SUM($AA$18:$AE$18)/5,IF(AND($M$1=2009,Beregningsark!$AQ144="1999-2012"),'Resultat 2005-2012'!L144*SUM($AB$18:$AE$18)/4,IF(AND($M$1=2010,Beregningsark!$AQ144="1999-2012"),'Resultat 2005-2012'!L144*SUM($AC$18:$AE$18)/3,IF(AND($M$1=2011,Beregningsark!$AQ144="1999-2012"),'Resultat 2005-2012'!L144*SUM($AD$18:$AE$18)/2,IF(AND($M$1=2012,Beregningsark!$AQ144="1999-2012"),'Resultat 2005-2012'!L144*$AE$18,""))))))))))))))))</f>
        <v/>
      </c>
      <c r="M144" s="15" t="str">
        <f t="shared" si="8"/>
        <v/>
      </c>
      <c r="N144" s="15" t="str">
        <f>IF('Resultat 2005-2012'!$R144="","",IF($M$1=2005,'Resultat 2005-2012'!N144,IF(AND($M$1=2006,Beregningsark!$AQ144="2005-2012"),'Resultat 2005-2012'!N144*SUM($Y$10:$AE$10)/7,IF(AND($M$1=2007,Beregningsark!$AQ144="2005-2012"),'Resultat 2005-2012'!N144*SUM($Z$10:$AE$10)/6,IF(AND($M$1=2008,Beregningsark!$AQ144="2005-2012"),'Resultat 2005-2012'!N144*SUM($AA$10:$AE$10)/5,IF(AND($M$1=2009,Beregningsark!$AQ144="2005-2012"),'Resultat 2005-2012'!N144*SUM($AB$10:$AE$10)/4,IF(AND($M$1=2010,Beregningsark!$AQ144="2005-2012"),'Resultat 2005-2012'!N144*SUM($AC$10:$AE$10)/3,IF(AND($M$1=2011,Beregningsark!$AQ144="2005-2012"),'Resultat 2005-2012'!N144*SUM($AD$10:$AE$10)/2,IF(AND($M$1=2012,Beregningsark!$AQ144="2005-2012"),'Resultat 2005-2012'!N144*$AE$10,IF(AND($M$1=2006,Beregningsark!$AQ144="1999-2012"),'Resultat 2005-2012'!N144*SUM($Y$16:$AE$16)/7,IF(AND($M$1=2007,Beregningsark!$AQ144="1999-2012"),'Resultat 2005-2012'!N144*SUM($Z$16:$AE$16)/6,IF(AND($M$1=2008,Beregningsark!$AQ144="1999-2012"),'Resultat 2005-2012'!N144*SUM($AA$16:$AE$16)/5,IF(AND($M$1=2009,Beregningsark!$AQ144="1999-2012"),'Resultat 2005-2012'!N144*SUM($AB$16:$AE$16)/4,IF(AND($M$1=2010,Beregningsark!$AQ144="1999-2012"),'Resultat 2005-2012'!N144*SUM($AC$16:$AE$16)/3,IF(AND($M$1=2011,Beregningsark!$AQ144="1999-2012"),'Resultat 2005-2012'!N144*SUM($AD$16:$AE$16)/2,IF(AND($M$1=2012,Beregningsark!$AQ144="1999-2012"),'Resultat 2005-2012'!N144*$AE$16,""))))))))))))))))</f>
        <v/>
      </c>
      <c r="O144" s="15" t="str">
        <f>IF('Resultat 2005-2012'!$R144="","",IF($M$1=2005,'Resultat 2005-2012'!O144,IF(AND($M$1=2006,Beregningsark!$AQ144="2005-2012"),'Resultat 2005-2012'!O144*SUM($Y$10:$AE$10)/7,IF(AND($M$1=2007,Beregningsark!$AQ144="2005-2012"),'Resultat 2005-2012'!O144*SUM($Z$10:$AE$10)/6,IF(AND($M$1=2008,Beregningsark!$AQ144="2005-2012"),'Resultat 2005-2012'!O144*SUM($AA$10:$AE$10)/5,IF(AND($M$1=2009,Beregningsark!$AQ144="2005-2012"),'Resultat 2005-2012'!O144*SUM($AB$10:$AE$10)/4,IF(AND($M$1=2010,Beregningsark!$AQ144="2005-2012"),'Resultat 2005-2012'!O144*SUM($AC$10:$AE$10)/3,IF(AND($M$1=2011,Beregningsark!$AQ144="2005-2012"),'Resultat 2005-2012'!O144*SUM($AD$10:$AE$10)/2,IF(AND($M$1=2012,Beregningsark!$AQ144="2005-2012"),'Resultat 2005-2012'!O144*$AE$10,IF(AND($M$1=2006,Beregningsark!$AQ144="1999-2012"),'Resultat 2005-2012'!O144*SUM($Y$16:$AE$16)/7,IF(AND($M$1=2007,Beregningsark!$AQ144="1999-2012"),'Resultat 2005-2012'!O144*SUM($Z$16:$AE$16)/6,IF(AND($M$1=2008,Beregningsark!$AQ144="1999-2012"),'Resultat 2005-2012'!O144*SUM($AA$16:$AE$16)/5,IF(AND($M$1=2009,Beregningsark!$AQ144="1999-2012"),'Resultat 2005-2012'!O144*SUM($AB$16:$AE$16)/4,IF(AND($M$1=2010,Beregningsark!$AQ144="1999-2012"),'Resultat 2005-2012'!O144*SUM($AC$16:$AE$16)/3,IF(AND($M$1=2011,Beregningsark!$AQ144="1999-2012"),'Resultat 2005-2012'!O144*SUM($AD$16:$AE$16)/2,IF(AND($M$1=2012,Beregningsark!$AQ144="1999-2012"),'Resultat 2005-2012'!O144*$AE$16,""))))))))))))))))</f>
        <v/>
      </c>
      <c r="P144" s="15" t="str">
        <f>IF('Resultat 2005-2012'!$R144="","",IF($M$1=2005,'Resultat 2005-2012'!P144,IF(AND($M$1=2006,Beregningsark!$AQ144="2005-2012"),'Resultat 2005-2012'!P144*SUM($Y$11:$AE$11)/7,IF(AND($M$1=2007,Beregningsark!$AQ144="2005-2012"),'Resultat 2005-2012'!P144*SUM($Z$11:$AE$11)/6,IF(AND($M$1=2008,Beregningsark!$AQ144="2005-2012"),'Resultat 2005-2012'!P144*SUM($AA$11:$AE$11)/5,IF(AND($M$1=2009,Beregningsark!$AQ144="2005-2012"),'Resultat 2005-2012'!P144*SUM($AB$11:$AE$11)/4,IF(AND($M$1=2010,Beregningsark!$AQ144="2005-2012"),'Resultat 2005-2012'!P144*SUM($AC$11:$AE$11)/3,IF(AND($M$1=2011,Beregningsark!$AQ144="2005-2012"),'Resultat 2005-2012'!P144*SUM($AD$11:$AE$11)/2,IF(AND($M$1=2012,Beregningsark!$AQ144="2005-2012"),'Resultat 2005-2012'!P144*$AE$11,IF(AND($M$1=2006,Beregningsark!$AQ144="1999-2012"),'Resultat 2005-2012'!P144*SUM($Y$16:$AE$16)/7,IF(AND($M$1=2007,Beregningsark!$AQ144="1999-2012"),'Resultat 2005-2012'!P144*SUM($Z$16:$AE$16)/6,IF(AND($M$1=2008,Beregningsark!$AQ144="1999-2012"),'Resultat 2005-2012'!P144*SUM($AA$16:$AE$16)/5,IF(AND($M$1=2009,Beregningsark!$AQ144="1999-2012"),'Resultat 2005-2012'!P144*SUM($AB$16:$AE$16)/4,IF(AND($M$1=2010,Beregningsark!$AQ144="1999-2012"),'Resultat 2005-2012'!P144*SUM($AC$16:$AE$16)/3,IF(AND($M$1=2011,Beregningsark!$AQ144="1999-2012"),'Resultat 2005-2012'!P144*SUM($AD$16:$AE$16)/2,IF(AND($M$1=2012,Beregningsark!$AQ144="1999-2012"),'Resultat 2005-2012'!P144*$AE$16,""))))))))))))))))</f>
        <v/>
      </c>
      <c r="Q144" s="15" t="str">
        <f t="shared" si="9"/>
        <v/>
      </c>
      <c r="R144" s="17" t="str">
        <f t="shared" si="10"/>
        <v/>
      </c>
    </row>
    <row r="145" spans="1:18" x14ac:dyDescent="0.25">
      <c r="A145" s="4" t="str">
        <f>IF(Inddata!A160="","",Inddata!A160)</f>
        <v/>
      </c>
      <c r="B145" s="4" t="str">
        <f>IF(Inddata!B160="","",Inddata!B160)</f>
        <v/>
      </c>
      <c r="C145" s="4" t="str">
        <f>IF(Inddata!C160="","",Inddata!C160)</f>
        <v/>
      </c>
      <c r="D145" s="4" t="str">
        <f>IF(Inddata!D160="","",Inddata!D160)</f>
        <v/>
      </c>
      <c r="E145" s="4" t="str">
        <f>IF(Inddata!E160="","",Inddata!E160)</f>
        <v/>
      </c>
      <c r="F145" s="4" t="str">
        <f>IF(Inddata!F160="","",Inddata!F160)</f>
        <v/>
      </c>
      <c r="G145" s="4">
        <f>IF(Inddata!G160="","",Inddata!G160)</f>
        <v>0</v>
      </c>
      <c r="H145" s="4" t="str">
        <f>IF(Inddata!H160&gt;0.5,Inddata!H160,"")</f>
        <v/>
      </c>
      <c r="I145" s="4" t="str">
        <f>IF(Inddata!I160="","",Inddata!I160)</f>
        <v/>
      </c>
      <c r="J145" s="15" t="str">
        <f>IF('Resultat 2005-2012'!$R145="","",IF($M$1=2005,'Resultat 2005-2012'!J145,IF(AND($M$1=2006,Beregningsark!$AQ145="2005-2012"),'Resultat 2005-2012'!J145*SUM($Y$7:$AE$7)/7,IF(AND($M$1=2007,Beregningsark!$AQ145="2005-2012"),'Resultat 2005-2012'!J145*SUM($Z$7:$AE$7)/6,IF(AND($M$1=2008,Beregningsark!$AQ145="2005-2012"),'Resultat 2005-2012'!J145*SUM($AA$7:$AE$7)/5,IF(AND($M$1=2009,Beregningsark!$AQ145="2005-2012"),'Resultat 2005-2012'!J145*SUM($AB$7:$AE$7)/4,IF(AND($M$1=2010,Beregningsark!$AQ145="2005-2012"),'Resultat 2005-2012'!J145*SUM($AC$7:$AE$7)/3,IF(AND($M$1=2011,Beregningsark!$AQ145="2005-2012"),'Resultat 2005-2012'!J145*SUM($AD$7:$AE$7)/2,IF(AND($M$1=2012,Beregningsark!$AQ145="2005-2012"),'Resultat 2005-2012'!J145*$AE$7,IF(AND($M$1=2006,Beregningsark!$AQ145="1999-2012"),'Resultat 2005-2012'!J145*SUM($Y$16:$AE$16)/7,IF(AND($M$1=2007,Beregningsark!$AQ145="1999-2012"),'Resultat 2005-2012'!J145*SUM($Z$16:$AE$16)/6,IF(AND($M$1=2008,Beregningsark!$AQ145="1999-2012"),'Resultat 2005-2012'!J145*SUM($AA$16:$AE$16)/5,IF(AND($M$1=2009,Beregningsark!$AQ145="1999-2012"),'Resultat 2005-2012'!J145*SUM($AB$16:$AE$16)/4,IF(AND($M$1=2010,Beregningsark!$AQ145="1999-2012"),'Resultat 2005-2012'!J145*SUM($AC$16:$AE$16)/3,IF(AND($M$1=2011,Beregningsark!$AQ145="1999-2012"),'Resultat 2005-2012'!J145*SUM($AD$16:$AE$16)/2,IF(AND($M$1=2012,Beregningsark!$AQ145="1999-2012"),'Resultat 2005-2012'!J145*$AE$16,""))))))))))))))))</f>
        <v/>
      </c>
      <c r="K145" s="15" t="str">
        <f>IF('Resultat 2005-2012'!$R145="","",IF($M$1=2005,'Resultat 2005-2012'!K145,IF(AND($M$1=2006,Beregningsark!$AQ145="2005-2012"),'Resultat 2005-2012'!K145*SUM($Y$8:$AE$8)/7,IF(AND($M$1=2007,Beregningsark!$AQ145="2005-2012"),'Resultat 2005-2012'!K145*SUM($Z$8:$AE$8)/6,IF(AND($M$1=2008,Beregningsark!$AQ145="2005-2012"),'Resultat 2005-2012'!K145*SUM($AA$8:$AE$8)/5,IF(AND($M$1=2009,Beregningsark!$AQ145="2005-2012"),'Resultat 2005-2012'!K145*SUM($AB$8:$AE$8)/4,IF(AND($M$1=2010,Beregningsark!$AQ145="2005-2012"),'Resultat 2005-2012'!K145*SUM($AC$8:$AE$8)/3,IF(AND($M$1=2011,Beregningsark!$AQ145="2005-2012"),'Resultat 2005-2012'!K145*SUM($AD$8:$AE$8)/2,IF(AND($M$1=2012,Beregningsark!$AQ145="2005-2012"),'Resultat 2005-2012'!K145*$AE$8,IF(AND($M$1=2006,Beregningsark!$AQ145="1999-2012"),'Resultat 2005-2012'!K145*SUM($Y$17:$AE$17)/7,IF(AND($M$1=2007,Beregningsark!$AQ145="1999-2012"),'Resultat 2005-2012'!K145*SUM($Z$17:$AE$17)/6,IF(AND($M$1=2008,Beregningsark!$AQ145="1999-2012"),'Resultat 2005-2012'!K145*SUM($AA$17:$AE$17)/5,IF(AND($M$1=2009,Beregningsark!$AQ145="1999-2012"),'Resultat 2005-2012'!K145*SUM($AB$17:$AE$17)/4,IF(AND($M$1=2010,Beregningsark!$AQ145="1999-2012"),'Resultat 2005-2012'!K145*SUM($AC$17:$AE$17)/3,IF(AND($M$1=2011,Beregningsark!$AQ145="1999-2012"),'Resultat 2005-2012'!K145*SUM($AD$17:$AE$17)/2,IF(AND($M$1=2012,Beregningsark!$AQ145="1999-2012"),'Resultat 2005-2012'!K145*$AE$17,""))))))))))))))))</f>
        <v/>
      </c>
      <c r="L145" s="15" t="str">
        <f>IF('Resultat 2005-2012'!$R145="","",IF($M$1=2005,'Resultat 2005-2012'!L145,IF(AND($M$1=2006,Beregningsark!$AQ145="2005-2012"),'Resultat 2005-2012'!L145*SUM($Y$9:$AE$9)/7,IF(AND($M$1=2007,Beregningsark!$AQ145="2005-2012"),'Resultat 2005-2012'!L145*SUM($Z$9:$AE$9)/6,IF(AND($M$1=2008,Beregningsark!$AQ145="2005-2012"),'Resultat 2005-2012'!L145*SUM($AA$9:$AE$9)/5,IF(AND($M$1=2009,Beregningsark!$AQ145="2005-2012"),'Resultat 2005-2012'!L145*SUM($AB$9:$AE$9)/4,IF(AND($M$1=2010,Beregningsark!$AQ145="2005-2012"),'Resultat 2005-2012'!L145*SUM($AC$9:$AE$9)/3,IF(AND($M$1=2011,Beregningsark!$AQ145="2005-2012"),'Resultat 2005-2012'!L145*SUM($AD$9:$AE$9)/2,IF(AND($M$1=2012,Beregningsark!$AQ145="2005-2012"),'Resultat 2005-2012'!L145*$AE$9,IF(AND($M$1=2006,Beregningsark!$AQ145="1999-2012"),'Resultat 2005-2012'!L145*SUM($Y$18:$AE$18)/7,IF(AND($M$1=2007,Beregningsark!$AQ145="1999-2012"),'Resultat 2005-2012'!L145*SUM($Z$18:$AE$18)/6,IF(AND($M$1=2008,Beregningsark!$AQ145="1999-2012"),'Resultat 2005-2012'!L145*SUM($AA$18:$AE$18)/5,IF(AND($M$1=2009,Beregningsark!$AQ145="1999-2012"),'Resultat 2005-2012'!L145*SUM($AB$18:$AE$18)/4,IF(AND($M$1=2010,Beregningsark!$AQ145="1999-2012"),'Resultat 2005-2012'!L145*SUM($AC$18:$AE$18)/3,IF(AND($M$1=2011,Beregningsark!$AQ145="1999-2012"),'Resultat 2005-2012'!L145*SUM($AD$18:$AE$18)/2,IF(AND($M$1=2012,Beregningsark!$AQ145="1999-2012"),'Resultat 2005-2012'!L145*$AE$18,""))))))))))))))))</f>
        <v/>
      </c>
      <c r="M145" s="15" t="str">
        <f t="shared" si="8"/>
        <v/>
      </c>
      <c r="N145" s="15" t="str">
        <f>IF('Resultat 2005-2012'!$R145="","",IF($M$1=2005,'Resultat 2005-2012'!N145,IF(AND($M$1=2006,Beregningsark!$AQ145="2005-2012"),'Resultat 2005-2012'!N145*SUM($Y$10:$AE$10)/7,IF(AND($M$1=2007,Beregningsark!$AQ145="2005-2012"),'Resultat 2005-2012'!N145*SUM($Z$10:$AE$10)/6,IF(AND($M$1=2008,Beregningsark!$AQ145="2005-2012"),'Resultat 2005-2012'!N145*SUM($AA$10:$AE$10)/5,IF(AND($M$1=2009,Beregningsark!$AQ145="2005-2012"),'Resultat 2005-2012'!N145*SUM($AB$10:$AE$10)/4,IF(AND($M$1=2010,Beregningsark!$AQ145="2005-2012"),'Resultat 2005-2012'!N145*SUM($AC$10:$AE$10)/3,IF(AND($M$1=2011,Beregningsark!$AQ145="2005-2012"),'Resultat 2005-2012'!N145*SUM($AD$10:$AE$10)/2,IF(AND($M$1=2012,Beregningsark!$AQ145="2005-2012"),'Resultat 2005-2012'!N145*$AE$10,IF(AND($M$1=2006,Beregningsark!$AQ145="1999-2012"),'Resultat 2005-2012'!N145*SUM($Y$16:$AE$16)/7,IF(AND($M$1=2007,Beregningsark!$AQ145="1999-2012"),'Resultat 2005-2012'!N145*SUM($Z$16:$AE$16)/6,IF(AND($M$1=2008,Beregningsark!$AQ145="1999-2012"),'Resultat 2005-2012'!N145*SUM($AA$16:$AE$16)/5,IF(AND($M$1=2009,Beregningsark!$AQ145="1999-2012"),'Resultat 2005-2012'!N145*SUM($AB$16:$AE$16)/4,IF(AND($M$1=2010,Beregningsark!$AQ145="1999-2012"),'Resultat 2005-2012'!N145*SUM($AC$16:$AE$16)/3,IF(AND($M$1=2011,Beregningsark!$AQ145="1999-2012"),'Resultat 2005-2012'!N145*SUM($AD$16:$AE$16)/2,IF(AND($M$1=2012,Beregningsark!$AQ145="1999-2012"),'Resultat 2005-2012'!N145*$AE$16,""))))))))))))))))</f>
        <v/>
      </c>
      <c r="O145" s="15" t="str">
        <f>IF('Resultat 2005-2012'!$R145="","",IF($M$1=2005,'Resultat 2005-2012'!O145,IF(AND($M$1=2006,Beregningsark!$AQ145="2005-2012"),'Resultat 2005-2012'!O145*SUM($Y$10:$AE$10)/7,IF(AND($M$1=2007,Beregningsark!$AQ145="2005-2012"),'Resultat 2005-2012'!O145*SUM($Z$10:$AE$10)/6,IF(AND($M$1=2008,Beregningsark!$AQ145="2005-2012"),'Resultat 2005-2012'!O145*SUM($AA$10:$AE$10)/5,IF(AND($M$1=2009,Beregningsark!$AQ145="2005-2012"),'Resultat 2005-2012'!O145*SUM($AB$10:$AE$10)/4,IF(AND($M$1=2010,Beregningsark!$AQ145="2005-2012"),'Resultat 2005-2012'!O145*SUM($AC$10:$AE$10)/3,IF(AND($M$1=2011,Beregningsark!$AQ145="2005-2012"),'Resultat 2005-2012'!O145*SUM($AD$10:$AE$10)/2,IF(AND($M$1=2012,Beregningsark!$AQ145="2005-2012"),'Resultat 2005-2012'!O145*$AE$10,IF(AND($M$1=2006,Beregningsark!$AQ145="1999-2012"),'Resultat 2005-2012'!O145*SUM($Y$16:$AE$16)/7,IF(AND($M$1=2007,Beregningsark!$AQ145="1999-2012"),'Resultat 2005-2012'!O145*SUM($Z$16:$AE$16)/6,IF(AND($M$1=2008,Beregningsark!$AQ145="1999-2012"),'Resultat 2005-2012'!O145*SUM($AA$16:$AE$16)/5,IF(AND($M$1=2009,Beregningsark!$AQ145="1999-2012"),'Resultat 2005-2012'!O145*SUM($AB$16:$AE$16)/4,IF(AND($M$1=2010,Beregningsark!$AQ145="1999-2012"),'Resultat 2005-2012'!O145*SUM($AC$16:$AE$16)/3,IF(AND($M$1=2011,Beregningsark!$AQ145="1999-2012"),'Resultat 2005-2012'!O145*SUM($AD$16:$AE$16)/2,IF(AND($M$1=2012,Beregningsark!$AQ145="1999-2012"),'Resultat 2005-2012'!O145*$AE$16,""))))))))))))))))</f>
        <v/>
      </c>
      <c r="P145" s="15" t="str">
        <f>IF('Resultat 2005-2012'!$R145="","",IF($M$1=2005,'Resultat 2005-2012'!P145,IF(AND($M$1=2006,Beregningsark!$AQ145="2005-2012"),'Resultat 2005-2012'!P145*SUM($Y$11:$AE$11)/7,IF(AND($M$1=2007,Beregningsark!$AQ145="2005-2012"),'Resultat 2005-2012'!P145*SUM($Z$11:$AE$11)/6,IF(AND($M$1=2008,Beregningsark!$AQ145="2005-2012"),'Resultat 2005-2012'!P145*SUM($AA$11:$AE$11)/5,IF(AND($M$1=2009,Beregningsark!$AQ145="2005-2012"),'Resultat 2005-2012'!P145*SUM($AB$11:$AE$11)/4,IF(AND($M$1=2010,Beregningsark!$AQ145="2005-2012"),'Resultat 2005-2012'!P145*SUM($AC$11:$AE$11)/3,IF(AND($M$1=2011,Beregningsark!$AQ145="2005-2012"),'Resultat 2005-2012'!P145*SUM($AD$11:$AE$11)/2,IF(AND($M$1=2012,Beregningsark!$AQ145="2005-2012"),'Resultat 2005-2012'!P145*$AE$11,IF(AND($M$1=2006,Beregningsark!$AQ145="1999-2012"),'Resultat 2005-2012'!P145*SUM($Y$16:$AE$16)/7,IF(AND($M$1=2007,Beregningsark!$AQ145="1999-2012"),'Resultat 2005-2012'!P145*SUM($Z$16:$AE$16)/6,IF(AND($M$1=2008,Beregningsark!$AQ145="1999-2012"),'Resultat 2005-2012'!P145*SUM($AA$16:$AE$16)/5,IF(AND($M$1=2009,Beregningsark!$AQ145="1999-2012"),'Resultat 2005-2012'!P145*SUM($AB$16:$AE$16)/4,IF(AND($M$1=2010,Beregningsark!$AQ145="1999-2012"),'Resultat 2005-2012'!P145*SUM($AC$16:$AE$16)/3,IF(AND($M$1=2011,Beregningsark!$AQ145="1999-2012"),'Resultat 2005-2012'!P145*SUM($AD$16:$AE$16)/2,IF(AND($M$1=2012,Beregningsark!$AQ145="1999-2012"),'Resultat 2005-2012'!P145*$AE$16,""))))))))))))))))</f>
        <v/>
      </c>
      <c r="Q145" s="15" t="str">
        <f t="shared" si="9"/>
        <v/>
      </c>
      <c r="R145" s="17" t="str">
        <f t="shared" si="10"/>
        <v/>
      </c>
    </row>
    <row r="146" spans="1:18" x14ac:dyDescent="0.25">
      <c r="A146" s="4" t="str">
        <f>IF(Inddata!A161="","",Inddata!A161)</f>
        <v/>
      </c>
      <c r="B146" s="4" t="str">
        <f>IF(Inddata!B161="","",Inddata!B161)</f>
        <v/>
      </c>
      <c r="C146" s="4" t="str">
        <f>IF(Inddata!C161="","",Inddata!C161)</f>
        <v/>
      </c>
      <c r="D146" s="4" t="str">
        <f>IF(Inddata!D161="","",Inddata!D161)</f>
        <v/>
      </c>
      <c r="E146" s="4" t="str">
        <f>IF(Inddata!E161="","",Inddata!E161)</f>
        <v/>
      </c>
      <c r="F146" s="4" t="str">
        <f>IF(Inddata!F161="","",Inddata!F161)</f>
        <v/>
      </c>
      <c r="G146" s="4">
        <f>IF(Inddata!G161="","",Inddata!G161)</f>
        <v>0</v>
      </c>
      <c r="H146" s="4" t="str">
        <f>IF(Inddata!H161&gt;0.5,Inddata!H161,"")</f>
        <v/>
      </c>
      <c r="I146" s="4" t="str">
        <f>IF(Inddata!I161="","",Inddata!I161)</f>
        <v/>
      </c>
      <c r="J146" s="15" t="str">
        <f>IF('Resultat 2005-2012'!$R146="","",IF($M$1=2005,'Resultat 2005-2012'!J146,IF(AND($M$1=2006,Beregningsark!$AQ146="2005-2012"),'Resultat 2005-2012'!J146*SUM($Y$7:$AE$7)/7,IF(AND($M$1=2007,Beregningsark!$AQ146="2005-2012"),'Resultat 2005-2012'!J146*SUM($Z$7:$AE$7)/6,IF(AND($M$1=2008,Beregningsark!$AQ146="2005-2012"),'Resultat 2005-2012'!J146*SUM($AA$7:$AE$7)/5,IF(AND($M$1=2009,Beregningsark!$AQ146="2005-2012"),'Resultat 2005-2012'!J146*SUM($AB$7:$AE$7)/4,IF(AND($M$1=2010,Beregningsark!$AQ146="2005-2012"),'Resultat 2005-2012'!J146*SUM($AC$7:$AE$7)/3,IF(AND($M$1=2011,Beregningsark!$AQ146="2005-2012"),'Resultat 2005-2012'!J146*SUM($AD$7:$AE$7)/2,IF(AND($M$1=2012,Beregningsark!$AQ146="2005-2012"),'Resultat 2005-2012'!J146*$AE$7,IF(AND($M$1=2006,Beregningsark!$AQ146="1999-2012"),'Resultat 2005-2012'!J146*SUM($Y$16:$AE$16)/7,IF(AND($M$1=2007,Beregningsark!$AQ146="1999-2012"),'Resultat 2005-2012'!J146*SUM($Z$16:$AE$16)/6,IF(AND($M$1=2008,Beregningsark!$AQ146="1999-2012"),'Resultat 2005-2012'!J146*SUM($AA$16:$AE$16)/5,IF(AND($M$1=2009,Beregningsark!$AQ146="1999-2012"),'Resultat 2005-2012'!J146*SUM($AB$16:$AE$16)/4,IF(AND($M$1=2010,Beregningsark!$AQ146="1999-2012"),'Resultat 2005-2012'!J146*SUM($AC$16:$AE$16)/3,IF(AND($M$1=2011,Beregningsark!$AQ146="1999-2012"),'Resultat 2005-2012'!J146*SUM($AD$16:$AE$16)/2,IF(AND($M$1=2012,Beregningsark!$AQ146="1999-2012"),'Resultat 2005-2012'!J146*$AE$16,""))))))))))))))))</f>
        <v/>
      </c>
      <c r="K146" s="15" t="str">
        <f>IF('Resultat 2005-2012'!$R146="","",IF($M$1=2005,'Resultat 2005-2012'!K146,IF(AND($M$1=2006,Beregningsark!$AQ146="2005-2012"),'Resultat 2005-2012'!K146*SUM($Y$8:$AE$8)/7,IF(AND($M$1=2007,Beregningsark!$AQ146="2005-2012"),'Resultat 2005-2012'!K146*SUM($Z$8:$AE$8)/6,IF(AND($M$1=2008,Beregningsark!$AQ146="2005-2012"),'Resultat 2005-2012'!K146*SUM($AA$8:$AE$8)/5,IF(AND($M$1=2009,Beregningsark!$AQ146="2005-2012"),'Resultat 2005-2012'!K146*SUM($AB$8:$AE$8)/4,IF(AND($M$1=2010,Beregningsark!$AQ146="2005-2012"),'Resultat 2005-2012'!K146*SUM($AC$8:$AE$8)/3,IF(AND($M$1=2011,Beregningsark!$AQ146="2005-2012"),'Resultat 2005-2012'!K146*SUM($AD$8:$AE$8)/2,IF(AND($M$1=2012,Beregningsark!$AQ146="2005-2012"),'Resultat 2005-2012'!K146*$AE$8,IF(AND($M$1=2006,Beregningsark!$AQ146="1999-2012"),'Resultat 2005-2012'!K146*SUM($Y$17:$AE$17)/7,IF(AND($M$1=2007,Beregningsark!$AQ146="1999-2012"),'Resultat 2005-2012'!K146*SUM($Z$17:$AE$17)/6,IF(AND($M$1=2008,Beregningsark!$AQ146="1999-2012"),'Resultat 2005-2012'!K146*SUM($AA$17:$AE$17)/5,IF(AND($M$1=2009,Beregningsark!$AQ146="1999-2012"),'Resultat 2005-2012'!K146*SUM($AB$17:$AE$17)/4,IF(AND($M$1=2010,Beregningsark!$AQ146="1999-2012"),'Resultat 2005-2012'!K146*SUM($AC$17:$AE$17)/3,IF(AND($M$1=2011,Beregningsark!$AQ146="1999-2012"),'Resultat 2005-2012'!K146*SUM($AD$17:$AE$17)/2,IF(AND($M$1=2012,Beregningsark!$AQ146="1999-2012"),'Resultat 2005-2012'!K146*$AE$17,""))))))))))))))))</f>
        <v/>
      </c>
      <c r="L146" s="15" t="str">
        <f>IF('Resultat 2005-2012'!$R146="","",IF($M$1=2005,'Resultat 2005-2012'!L146,IF(AND($M$1=2006,Beregningsark!$AQ146="2005-2012"),'Resultat 2005-2012'!L146*SUM($Y$9:$AE$9)/7,IF(AND($M$1=2007,Beregningsark!$AQ146="2005-2012"),'Resultat 2005-2012'!L146*SUM($Z$9:$AE$9)/6,IF(AND($M$1=2008,Beregningsark!$AQ146="2005-2012"),'Resultat 2005-2012'!L146*SUM($AA$9:$AE$9)/5,IF(AND($M$1=2009,Beregningsark!$AQ146="2005-2012"),'Resultat 2005-2012'!L146*SUM($AB$9:$AE$9)/4,IF(AND($M$1=2010,Beregningsark!$AQ146="2005-2012"),'Resultat 2005-2012'!L146*SUM($AC$9:$AE$9)/3,IF(AND($M$1=2011,Beregningsark!$AQ146="2005-2012"),'Resultat 2005-2012'!L146*SUM($AD$9:$AE$9)/2,IF(AND($M$1=2012,Beregningsark!$AQ146="2005-2012"),'Resultat 2005-2012'!L146*$AE$9,IF(AND($M$1=2006,Beregningsark!$AQ146="1999-2012"),'Resultat 2005-2012'!L146*SUM($Y$18:$AE$18)/7,IF(AND($M$1=2007,Beregningsark!$AQ146="1999-2012"),'Resultat 2005-2012'!L146*SUM($Z$18:$AE$18)/6,IF(AND($M$1=2008,Beregningsark!$AQ146="1999-2012"),'Resultat 2005-2012'!L146*SUM($AA$18:$AE$18)/5,IF(AND($M$1=2009,Beregningsark!$AQ146="1999-2012"),'Resultat 2005-2012'!L146*SUM($AB$18:$AE$18)/4,IF(AND($M$1=2010,Beregningsark!$AQ146="1999-2012"),'Resultat 2005-2012'!L146*SUM($AC$18:$AE$18)/3,IF(AND($M$1=2011,Beregningsark!$AQ146="1999-2012"),'Resultat 2005-2012'!L146*SUM($AD$18:$AE$18)/2,IF(AND($M$1=2012,Beregningsark!$AQ146="1999-2012"),'Resultat 2005-2012'!L146*$AE$18,""))))))))))))))))</f>
        <v/>
      </c>
      <c r="M146" s="15" t="str">
        <f t="shared" si="8"/>
        <v/>
      </c>
      <c r="N146" s="15" t="str">
        <f>IF('Resultat 2005-2012'!$R146="","",IF($M$1=2005,'Resultat 2005-2012'!N146,IF(AND($M$1=2006,Beregningsark!$AQ146="2005-2012"),'Resultat 2005-2012'!N146*SUM($Y$10:$AE$10)/7,IF(AND($M$1=2007,Beregningsark!$AQ146="2005-2012"),'Resultat 2005-2012'!N146*SUM($Z$10:$AE$10)/6,IF(AND($M$1=2008,Beregningsark!$AQ146="2005-2012"),'Resultat 2005-2012'!N146*SUM($AA$10:$AE$10)/5,IF(AND($M$1=2009,Beregningsark!$AQ146="2005-2012"),'Resultat 2005-2012'!N146*SUM($AB$10:$AE$10)/4,IF(AND($M$1=2010,Beregningsark!$AQ146="2005-2012"),'Resultat 2005-2012'!N146*SUM($AC$10:$AE$10)/3,IF(AND($M$1=2011,Beregningsark!$AQ146="2005-2012"),'Resultat 2005-2012'!N146*SUM($AD$10:$AE$10)/2,IF(AND($M$1=2012,Beregningsark!$AQ146="2005-2012"),'Resultat 2005-2012'!N146*$AE$10,IF(AND($M$1=2006,Beregningsark!$AQ146="1999-2012"),'Resultat 2005-2012'!N146*SUM($Y$16:$AE$16)/7,IF(AND($M$1=2007,Beregningsark!$AQ146="1999-2012"),'Resultat 2005-2012'!N146*SUM($Z$16:$AE$16)/6,IF(AND($M$1=2008,Beregningsark!$AQ146="1999-2012"),'Resultat 2005-2012'!N146*SUM($AA$16:$AE$16)/5,IF(AND($M$1=2009,Beregningsark!$AQ146="1999-2012"),'Resultat 2005-2012'!N146*SUM($AB$16:$AE$16)/4,IF(AND($M$1=2010,Beregningsark!$AQ146="1999-2012"),'Resultat 2005-2012'!N146*SUM($AC$16:$AE$16)/3,IF(AND($M$1=2011,Beregningsark!$AQ146="1999-2012"),'Resultat 2005-2012'!N146*SUM($AD$16:$AE$16)/2,IF(AND($M$1=2012,Beregningsark!$AQ146="1999-2012"),'Resultat 2005-2012'!N146*$AE$16,""))))))))))))))))</f>
        <v/>
      </c>
      <c r="O146" s="15" t="str">
        <f>IF('Resultat 2005-2012'!$R146="","",IF($M$1=2005,'Resultat 2005-2012'!O146,IF(AND($M$1=2006,Beregningsark!$AQ146="2005-2012"),'Resultat 2005-2012'!O146*SUM($Y$10:$AE$10)/7,IF(AND($M$1=2007,Beregningsark!$AQ146="2005-2012"),'Resultat 2005-2012'!O146*SUM($Z$10:$AE$10)/6,IF(AND($M$1=2008,Beregningsark!$AQ146="2005-2012"),'Resultat 2005-2012'!O146*SUM($AA$10:$AE$10)/5,IF(AND($M$1=2009,Beregningsark!$AQ146="2005-2012"),'Resultat 2005-2012'!O146*SUM($AB$10:$AE$10)/4,IF(AND($M$1=2010,Beregningsark!$AQ146="2005-2012"),'Resultat 2005-2012'!O146*SUM($AC$10:$AE$10)/3,IF(AND($M$1=2011,Beregningsark!$AQ146="2005-2012"),'Resultat 2005-2012'!O146*SUM($AD$10:$AE$10)/2,IF(AND($M$1=2012,Beregningsark!$AQ146="2005-2012"),'Resultat 2005-2012'!O146*$AE$10,IF(AND($M$1=2006,Beregningsark!$AQ146="1999-2012"),'Resultat 2005-2012'!O146*SUM($Y$16:$AE$16)/7,IF(AND($M$1=2007,Beregningsark!$AQ146="1999-2012"),'Resultat 2005-2012'!O146*SUM($Z$16:$AE$16)/6,IF(AND($M$1=2008,Beregningsark!$AQ146="1999-2012"),'Resultat 2005-2012'!O146*SUM($AA$16:$AE$16)/5,IF(AND($M$1=2009,Beregningsark!$AQ146="1999-2012"),'Resultat 2005-2012'!O146*SUM($AB$16:$AE$16)/4,IF(AND($M$1=2010,Beregningsark!$AQ146="1999-2012"),'Resultat 2005-2012'!O146*SUM($AC$16:$AE$16)/3,IF(AND($M$1=2011,Beregningsark!$AQ146="1999-2012"),'Resultat 2005-2012'!O146*SUM($AD$16:$AE$16)/2,IF(AND($M$1=2012,Beregningsark!$AQ146="1999-2012"),'Resultat 2005-2012'!O146*$AE$16,""))))))))))))))))</f>
        <v/>
      </c>
      <c r="P146" s="15" t="str">
        <f>IF('Resultat 2005-2012'!$R146="","",IF($M$1=2005,'Resultat 2005-2012'!P146,IF(AND($M$1=2006,Beregningsark!$AQ146="2005-2012"),'Resultat 2005-2012'!P146*SUM($Y$11:$AE$11)/7,IF(AND($M$1=2007,Beregningsark!$AQ146="2005-2012"),'Resultat 2005-2012'!P146*SUM($Z$11:$AE$11)/6,IF(AND($M$1=2008,Beregningsark!$AQ146="2005-2012"),'Resultat 2005-2012'!P146*SUM($AA$11:$AE$11)/5,IF(AND($M$1=2009,Beregningsark!$AQ146="2005-2012"),'Resultat 2005-2012'!P146*SUM($AB$11:$AE$11)/4,IF(AND($M$1=2010,Beregningsark!$AQ146="2005-2012"),'Resultat 2005-2012'!P146*SUM($AC$11:$AE$11)/3,IF(AND($M$1=2011,Beregningsark!$AQ146="2005-2012"),'Resultat 2005-2012'!P146*SUM($AD$11:$AE$11)/2,IF(AND($M$1=2012,Beregningsark!$AQ146="2005-2012"),'Resultat 2005-2012'!P146*$AE$11,IF(AND($M$1=2006,Beregningsark!$AQ146="1999-2012"),'Resultat 2005-2012'!P146*SUM($Y$16:$AE$16)/7,IF(AND($M$1=2007,Beregningsark!$AQ146="1999-2012"),'Resultat 2005-2012'!P146*SUM($Z$16:$AE$16)/6,IF(AND($M$1=2008,Beregningsark!$AQ146="1999-2012"),'Resultat 2005-2012'!P146*SUM($AA$16:$AE$16)/5,IF(AND($M$1=2009,Beregningsark!$AQ146="1999-2012"),'Resultat 2005-2012'!P146*SUM($AB$16:$AE$16)/4,IF(AND($M$1=2010,Beregningsark!$AQ146="1999-2012"),'Resultat 2005-2012'!P146*SUM($AC$16:$AE$16)/3,IF(AND($M$1=2011,Beregningsark!$AQ146="1999-2012"),'Resultat 2005-2012'!P146*SUM($AD$16:$AE$16)/2,IF(AND($M$1=2012,Beregningsark!$AQ146="1999-2012"),'Resultat 2005-2012'!P146*$AE$16,""))))))))))))))))</f>
        <v/>
      </c>
      <c r="Q146" s="15" t="str">
        <f t="shared" si="9"/>
        <v/>
      </c>
      <c r="R146" s="17" t="str">
        <f t="shared" si="10"/>
        <v/>
      </c>
    </row>
    <row r="147" spans="1:18" x14ac:dyDescent="0.25">
      <c r="A147" s="4" t="str">
        <f>IF(Inddata!A162="","",Inddata!A162)</f>
        <v/>
      </c>
      <c r="B147" s="4" t="str">
        <f>IF(Inddata!B162="","",Inddata!B162)</f>
        <v/>
      </c>
      <c r="C147" s="4" t="str">
        <f>IF(Inddata!C162="","",Inddata!C162)</f>
        <v/>
      </c>
      <c r="D147" s="4" t="str">
        <f>IF(Inddata!D162="","",Inddata!D162)</f>
        <v/>
      </c>
      <c r="E147" s="4" t="str">
        <f>IF(Inddata!E162="","",Inddata!E162)</f>
        <v/>
      </c>
      <c r="F147" s="4" t="str">
        <f>IF(Inddata!F162="","",Inddata!F162)</f>
        <v/>
      </c>
      <c r="G147" s="4">
        <f>IF(Inddata!G162="","",Inddata!G162)</f>
        <v>0</v>
      </c>
      <c r="H147" s="4" t="str">
        <f>IF(Inddata!H162&gt;0.5,Inddata!H162,"")</f>
        <v/>
      </c>
      <c r="I147" s="4" t="str">
        <f>IF(Inddata!I162="","",Inddata!I162)</f>
        <v/>
      </c>
      <c r="J147" s="15" t="str">
        <f>IF('Resultat 2005-2012'!$R147="","",IF($M$1=2005,'Resultat 2005-2012'!J147,IF(AND($M$1=2006,Beregningsark!$AQ147="2005-2012"),'Resultat 2005-2012'!J147*SUM($Y$7:$AE$7)/7,IF(AND($M$1=2007,Beregningsark!$AQ147="2005-2012"),'Resultat 2005-2012'!J147*SUM($Z$7:$AE$7)/6,IF(AND($M$1=2008,Beregningsark!$AQ147="2005-2012"),'Resultat 2005-2012'!J147*SUM($AA$7:$AE$7)/5,IF(AND($M$1=2009,Beregningsark!$AQ147="2005-2012"),'Resultat 2005-2012'!J147*SUM($AB$7:$AE$7)/4,IF(AND($M$1=2010,Beregningsark!$AQ147="2005-2012"),'Resultat 2005-2012'!J147*SUM($AC$7:$AE$7)/3,IF(AND($M$1=2011,Beregningsark!$AQ147="2005-2012"),'Resultat 2005-2012'!J147*SUM($AD$7:$AE$7)/2,IF(AND($M$1=2012,Beregningsark!$AQ147="2005-2012"),'Resultat 2005-2012'!J147*$AE$7,IF(AND($M$1=2006,Beregningsark!$AQ147="1999-2012"),'Resultat 2005-2012'!J147*SUM($Y$16:$AE$16)/7,IF(AND($M$1=2007,Beregningsark!$AQ147="1999-2012"),'Resultat 2005-2012'!J147*SUM($Z$16:$AE$16)/6,IF(AND($M$1=2008,Beregningsark!$AQ147="1999-2012"),'Resultat 2005-2012'!J147*SUM($AA$16:$AE$16)/5,IF(AND($M$1=2009,Beregningsark!$AQ147="1999-2012"),'Resultat 2005-2012'!J147*SUM($AB$16:$AE$16)/4,IF(AND($M$1=2010,Beregningsark!$AQ147="1999-2012"),'Resultat 2005-2012'!J147*SUM($AC$16:$AE$16)/3,IF(AND($M$1=2011,Beregningsark!$AQ147="1999-2012"),'Resultat 2005-2012'!J147*SUM($AD$16:$AE$16)/2,IF(AND($M$1=2012,Beregningsark!$AQ147="1999-2012"),'Resultat 2005-2012'!J147*$AE$16,""))))))))))))))))</f>
        <v/>
      </c>
      <c r="K147" s="15" t="str">
        <f>IF('Resultat 2005-2012'!$R147="","",IF($M$1=2005,'Resultat 2005-2012'!K147,IF(AND($M$1=2006,Beregningsark!$AQ147="2005-2012"),'Resultat 2005-2012'!K147*SUM($Y$8:$AE$8)/7,IF(AND($M$1=2007,Beregningsark!$AQ147="2005-2012"),'Resultat 2005-2012'!K147*SUM($Z$8:$AE$8)/6,IF(AND($M$1=2008,Beregningsark!$AQ147="2005-2012"),'Resultat 2005-2012'!K147*SUM($AA$8:$AE$8)/5,IF(AND($M$1=2009,Beregningsark!$AQ147="2005-2012"),'Resultat 2005-2012'!K147*SUM($AB$8:$AE$8)/4,IF(AND($M$1=2010,Beregningsark!$AQ147="2005-2012"),'Resultat 2005-2012'!K147*SUM($AC$8:$AE$8)/3,IF(AND($M$1=2011,Beregningsark!$AQ147="2005-2012"),'Resultat 2005-2012'!K147*SUM($AD$8:$AE$8)/2,IF(AND($M$1=2012,Beregningsark!$AQ147="2005-2012"),'Resultat 2005-2012'!K147*$AE$8,IF(AND($M$1=2006,Beregningsark!$AQ147="1999-2012"),'Resultat 2005-2012'!K147*SUM($Y$17:$AE$17)/7,IF(AND($M$1=2007,Beregningsark!$AQ147="1999-2012"),'Resultat 2005-2012'!K147*SUM($Z$17:$AE$17)/6,IF(AND($M$1=2008,Beregningsark!$AQ147="1999-2012"),'Resultat 2005-2012'!K147*SUM($AA$17:$AE$17)/5,IF(AND($M$1=2009,Beregningsark!$AQ147="1999-2012"),'Resultat 2005-2012'!K147*SUM($AB$17:$AE$17)/4,IF(AND($M$1=2010,Beregningsark!$AQ147="1999-2012"),'Resultat 2005-2012'!K147*SUM($AC$17:$AE$17)/3,IF(AND($M$1=2011,Beregningsark!$AQ147="1999-2012"),'Resultat 2005-2012'!K147*SUM($AD$17:$AE$17)/2,IF(AND($M$1=2012,Beregningsark!$AQ147="1999-2012"),'Resultat 2005-2012'!K147*$AE$17,""))))))))))))))))</f>
        <v/>
      </c>
      <c r="L147" s="15" t="str">
        <f>IF('Resultat 2005-2012'!$R147="","",IF($M$1=2005,'Resultat 2005-2012'!L147,IF(AND($M$1=2006,Beregningsark!$AQ147="2005-2012"),'Resultat 2005-2012'!L147*SUM($Y$9:$AE$9)/7,IF(AND($M$1=2007,Beregningsark!$AQ147="2005-2012"),'Resultat 2005-2012'!L147*SUM($Z$9:$AE$9)/6,IF(AND($M$1=2008,Beregningsark!$AQ147="2005-2012"),'Resultat 2005-2012'!L147*SUM($AA$9:$AE$9)/5,IF(AND($M$1=2009,Beregningsark!$AQ147="2005-2012"),'Resultat 2005-2012'!L147*SUM($AB$9:$AE$9)/4,IF(AND($M$1=2010,Beregningsark!$AQ147="2005-2012"),'Resultat 2005-2012'!L147*SUM($AC$9:$AE$9)/3,IF(AND($M$1=2011,Beregningsark!$AQ147="2005-2012"),'Resultat 2005-2012'!L147*SUM($AD$9:$AE$9)/2,IF(AND($M$1=2012,Beregningsark!$AQ147="2005-2012"),'Resultat 2005-2012'!L147*$AE$9,IF(AND($M$1=2006,Beregningsark!$AQ147="1999-2012"),'Resultat 2005-2012'!L147*SUM($Y$18:$AE$18)/7,IF(AND($M$1=2007,Beregningsark!$AQ147="1999-2012"),'Resultat 2005-2012'!L147*SUM($Z$18:$AE$18)/6,IF(AND($M$1=2008,Beregningsark!$AQ147="1999-2012"),'Resultat 2005-2012'!L147*SUM($AA$18:$AE$18)/5,IF(AND($M$1=2009,Beregningsark!$AQ147="1999-2012"),'Resultat 2005-2012'!L147*SUM($AB$18:$AE$18)/4,IF(AND($M$1=2010,Beregningsark!$AQ147="1999-2012"),'Resultat 2005-2012'!L147*SUM($AC$18:$AE$18)/3,IF(AND($M$1=2011,Beregningsark!$AQ147="1999-2012"),'Resultat 2005-2012'!L147*SUM($AD$18:$AE$18)/2,IF(AND($M$1=2012,Beregningsark!$AQ147="1999-2012"),'Resultat 2005-2012'!L147*$AE$18,""))))))))))))))))</f>
        <v/>
      </c>
      <c r="M147" s="15" t="str">
        <f t="shared" si="8"/>
        <v/>
      </c>
      <c r="N147" s="15" t="str">
        <f>IF('Resultat 2005-2012'!$R147="","",IF($M$1=2005,'Resultat 2005-2012'!N147,IF(AND($M$1=2006,Beregningsark!$AQ147="2005-2012"),'Resultat 2005-2012'!N147*SUM($Y$10:$AE$10)/7,IF(AND($M$1=2007,Beregningsark!$AQ147="2005-2012"),'Resultat 2005-2012'!N147*SUM($Z$10:$AE$10)/6,IF(AND($M$1=2008,Beregningsark!$AQ147="2005-2012"),'Resultat 2005-2012'!N147*SUM($AA$10:$AE$10)/5,IF(AND($M$1=2009,Beregningsark!$AQ147="2005-2012"),'Resultat 2005-2012'!N147*SUM($AB$10:$AE$10)/4,IF(AND($M$1=2010,Beregningsark!$AQ147="2005-2012"),'Resultat 2005-2012'!N147*SUM($AC$10:$AE$10)/3,IF(AND($M$1=2011,Beregningsark!$AQ147="2005-2012"),'Resultat 2005-2012'!N147*SUM($AD$10:$AE$10)/2,IF(AND($M$1=2012,Beregningsark!$AQ147="2005-2012"),'Resultat 2005-2012'!N147*$AE$10,IF(AND($M$1=2006,Beregningsark!$AQ147="1999-2012"),'Resultat 2005-2012'!N147*SUM($Y$16:$AE$16)/7,IF(AND($M$1=2007,Beregningsark!$AQ147="1999-2012"),'Resultat 2005-2012'!N147*SUM($Z$16:$AE$16)/6,IF(AND($M$1=2008,Beregningsark!$AQ147="1999-2012"),'Resultat 2005-2012'!N147*SUM($AA$16:$AE$16)/5,IF(AND($M$1=2009,Beregningsark!$AQ147="1999-2012"),'Resultat 2005-2012'!N147*SUM($AB$16:$AE$16)/4,IF(AND($M$1=2010,Beregningsark!$AQ147="1999-2012"),'Resultat 2005-2012'!N147*SUM($AC$16:$AE$16)/3,IF(AND($M$1=2011,Beregningsark!$AQ147="1999-2012"),'Resultat 2005-2012'!N147*SUM($AD$16:$AE$16)/2,IF(AND($M$1=2012,Beregningsark!$AQ147="1999-2012"),'Resultat 2005-2012'!N147*$AE$16,""))))))))))))))))</f>
        <v/>
      </c>
      <c r="O147" s="15" t="str">
        <f>IF('Resultat 2005-2012'!$R147="","",IF($M$1=2005,'Resultat 2005-2012'!O147,IF(AND($M$1=2006,Beregningsark!$AQ147="2005-2012"),'Resultat 2005-2012'!O147*SUM($Y$10:$AE$10)/7,IF(AND($M$1=2007,Beregningsark!$AQ147="2005-2012"),'Resultat 2005-2012'!O147*SUM($Z$10:$AE$10)/6,IF(AND($M$1=2008,Beregningsark!$AQ147="2005-2012"),'Resultat 2005-2012'!O147*SUM($AA$10:$AE$10)/5,IF(AND($M$1=2009,Beregningsark!$AQ147="2005-2012"),'Resultat 2005-2012'!O147*SUM($AB$10:$AE$10)/4,IF(AND($M$1=2010,Beregningsark!$AQ147="2005-2012"),'Resultat 2005-2012'!O147*SUM($AC$10:$AE$10)/3,IF(AND($M$1=2011,Beregningsark!$AQ147="2005-2012"),'Resultat 2005-2012'!O147*SUM($AD$10:$AE$10)/2,IF(AND($M$1=2012,Beregningsark!$AQ147="2005-2012"),'Resultat 2005-2012'!O147*$AE$10,IF(AND($M$1=2006,Beregningsark!$AQ147="1999-2012"),'Resultat 2005-2012'!O147*SUM($Y$16:$AE$16)/7,IF(AND($M$1=2007,Beregningsark!$AQ147="1999-2012"),'Resultat 2005-2012'!O147*SUM($Z$16:$AE$16)/6,IF(AND($M$1=2008,Beregningsark!$AQ147="1999-2012"),'Resultat 2005-2012'!O147*SUM($AA$16:$AE$16)/5,IF(AND($M$1=2009,Beregningsark!$AQ147="1999-2012"),'Resultat 2005-2012'!O147*SUM($AB$16:$AE$16)/4,IF(AND($M$1=2010,Beregningsark!$AQ147="1999-2012"),'Resultat 2005-2012'!O147*SUM($AC$16:$AE$16)/3,IF(AND($M$1=2011,Beregningsark!$AQ147="1999-2012"),'Resultat 2005-2012'!O147*SUM($AD$16:$AE$16)/2,IF(AND($M$1=2012,Beregningsark!$AQ147="1999-2012"),'Resultat 2005-2012'!O147*$AE$16,""))))))))))))))))</f>
        <v/>
      </c>
      <c r="P147" s="15" t="str">
        <f>IF('Resultat 2005-2012'!$R147="","",IF($M$1=2005,'Resultat 2005-2012'!P147,IF(AND($M$1=2006,Beregningsark!$AQ147="2005-2012"),'Resultat 2005-2012'!P147*SUM($Y$11:$AE$11)/7,IF(AND($M$1=2007,Beregningsark!$AQ147="2005-2012"),'Resultat 2005-2012'!P147*SUM($Z$11:$AE$11)/6,IF(AND($M$1=2008,Beregningsark!$AQ147="2005-2012"),'Resultat 2005-2012'!P147*SUM($AA$11:$AE$11)/5,IF(AND($M$1=2009,Beregningsark!$AQ147="2005-2012"),'Resultat 2005-2012'!P147*SUM($AB$11:$AE$11)/4,IF(AND($M$1=2010,Beregningsark!$AQ147="2005-2012"),'Resultat 2005-2012'!P147*SUM($AC$11:$AE$11)/3,IF(AND($M$1=2011,Beregningsark!$AQ147="2005-2012"),'Resultat 2005-2012'!P147*SUM($AD$11:$AE$11)/2,IF(AND($M$1=2012,Beregningsark!$AQ147="2005-2012"),'Resultat 2005-2012'!P147*$AE$11,IF(AND($M$1=2006,Beregningsark!$AQ147="1999-2012"),'Resultat 2005-2012'!P147*SUM($Y$16:$AE$16)/7,IF(AND($M$1=2007,Beregningsark!$AQ147="1999-2012"),'Resultat 2005-2012'!P147*SUM($Z$16:$AE$16)/6,IF(AND($M$1=2008,Beregningsark!$AQ147="1999-2012"),'Resultat 2005-2012'!P147*SUM($AA$16:$AE$16)/5,IF(AND($M$1=2009,Beregningsark!$AQ147="1999-2012"),'Resultat 2005-2012'!P147*SUM($AB$16:$AE$16)/4,IF(AND($M$1=2010,Beregningsark!$AQ147="1999-2012"),'Resultat 2005-2012'!P147*SUM($AC$16:$AE$16)/3,IF(AND($M$1=2011,Beregningsark!$AQ147="1999-2012"),'Resultat 2005-2012'!P147*SUM($AD$16:$AE$16)/2,IF(AND($M$1=2012,Beregningsark!$AQ147="1999-2012"),'Resultat 2005-2012'!P147*$AE$16,""))))))))))))))))</f>
        <v/>
      </c>
      <c r="Q147" s="15" t="str">
        <f t="shared" si="9"/>
        <v/>
      </c>
      <c r="R147" s="17" t="str">
        <f t="shared" si="10"/>
        <v/>
      </c>
    </row>
    <row r="148" spans="1:18" x14ac:dyDescent="0.25">
      <c r="A148" s="4" t="str">
        <f>IF(Inddata!A163="","",Inddata!A163)</f>
        <v/>
      </c>
      <c r="B148" s="4" t="str">
        <f>IF(Inddata!B163="","",Inddata!B163)</f>
        <v/>
      </c>
      <c r="C148" s="4" t="str">
        <f>IF(Inddata!C163="","",Inddata!C163)</f>
        <v/>
      </c>
      <c r="D148" s="4" t="str">
        <f>IF(Inddata!D163="","",Inddata!D163)</f>
        <v/>
      </c>
      <c r="E148" s="4" t="str">
        <f>IF(Inddata!E163="","",Inddata!E163)</f>
        <v/>
      </c>
      <c r="F148" s="4" t="str">
        <f>IF(Inddata!F163="","",Inddata!F163)</f>
        <v/>
      </c>
      <c r="G148" s="4">
        <f>IF(Inddata!G163="","",Inddata!G163)</f>
        <v>0</v>
      </c>
      <c r="H148" s="4" t="str">
        <f>IF(Inddata!H163&gt;0.5,Inddata!H163,"")</f>
        <v/>
      </c>
      <c r="I148" s="4" t="str">
        <f>IF(Inddata!I163="","",Inddata!I163)</f>
        <v/>
      </c>
      <c r="J148" s="15" t="str">
        <f>IF('Resultat 2005-2012'!$R148="","",IF($M$1=2005,'Resultat 2005-2012'!J148,IF(AND($M$1=2006,Beregningsark!$AQ148="2005-2012"),'Resultat 2005-2012'!J148*SUM($Y$7:$AE$7)/7,IF(AND($M$1=2007,Beregningsark!$AQ148="2005-2012"),'Resultat 2005-2012'!J148*SUM($Z$7:$AE$7)/6,IF(AND($M$1=2008,Beregningsark!$AQ148="2005-2012"),'Resultat 2005-2012'!J148*SUM($AA$7:$AE$7)/5,IF(AND($M$1=2009,Beregningsark!$AQ148="2005-2012"),'Resultat 2005-2012'!J148*SUM($AB$7:$AE$7)/4,IF(AND($M$1=2010,Beregningsark!$AQ148="2005-2012"),'Resultat 2005-2012'!J148*SUM($AC$7:$AE$7)/3,IF(AND($M$1=2011,Beregningsark!$AQ148="2005-2012"),'Resultat 2005-2012'!J148*SUM($AD$7:$AE$7)/2,IF(AND($M$1=2012,Beregningsark!$AQ148="2005-2012"),'Resultat 2005-2012'!J148*$AE$7,IF(AND($M$1=2006,Beregningsark!$AQ148="1999-2012"),'Resultat 2005-2012'!J148*SUM($Y$16:$AE$16)/7,IF(AND($M$1=2007,Beregningsark!$AQ148="1999-2012"),'Resultat 2005-2012'!J148*SUM($Z$16:$AE$16)/6,IF(AND($M$1=2008,Beregningsark!$AQ148="1999-2012"),'Resultat 2005-2012'!J148*SUM($AA$16:$AE$16)/5,IF(AND($M$1=2009,Beregningsark!$AQ148="1999-2012"),'Resultat 2005-2012'!J148*SUM($AB$16:$AE$16)/4,IF(AND($M$1=2010,Beregningsark!$AQ148="1999-2012"),'Resultat 2005-2012'!J148*SUM($AC$16:$AE$16)/3,IF(AND($M$1=2011,Beregningsark!$AQ148="1999-2012"),'Resultat 2005-2012'!J148*SUM($AD$16:$AE$16)/2,IF(AND($M$1=2012,Beregningsark!$AQ148="1999-2012"),'Resultat 2005-2012'!J148*$AE$16,""))))))))))))))))</f>
        <v/>
      </c>
      <c r="K148" s="15" t="str">
        <f>IF('Resultat 2005-2012'!$R148="","",IF($M$1=2005,'Resultat 2005-2012'!K148,IF(AND($M$1=2006,Beregningsark!$AQ148="2005-2012"),'Resultat 2005-2012'!K148*SUM($Y$8:$AE$8)/7,IF(AND($M$1=2007,Beregningsark!$AQ148="2005-2012"),'Resultat 2005-2012'!K148*SUM($Z$8:$AE$8)/6,IF(AND($M$1=2008,Beregningsark!$AQ148="2005-2012"),'Resultat 2005-2012'!K148*SUM($AA$8:$AE$8)/5,IF(AND($M$1=2009,Beregningsark!$AQ148="2005-2012"),'Resultat 2005-2012'!K148*SUM($AB$8:$AE$8)/4,IF(AND($M$1=2010,Beregningsark!$AQ148="2005-2012"),'Resultat 2005-2012'!K148*SUM($AC$8:$AE$8)/3,IF(AND($M$1=2011,Beregningsark!$AQ148="2005-2012"),'Resultat 2005-2012'!K148*SUM($AD$8:$AE$8)/2,IF(AND($M$1=2012,Beregningsark!$AQ148="2005-2012"),'Resultat 2005-2012'!K148*$AE$8,IF(AND($M$1=2006,Beregningsark!$AQ148="1999-2012"),'Resultat 2005-2012'!K148*SUM($Y$17:$AE$17)/7,IF(AND($M$1=2007,Beregningsark!$AQ148="1999-2012"),'Resultat 2005-2012'!K148*SUM($Z$17:$AE$17)/6,IF(AND($M$1=2008,Beregningsark!$AQ148="1999-2012"),'Resultat 2005-2012'!K148*SUM($AA$17:$AE$17)/5,IF(AND($M$1=2009,Beregningsark!$AQ148="1999-2012"),'Resultat 2005-2012'!K148*SUM($AB$17:$AE$17)/4,IF(AND($M$1=2010,Beregningsark!$AQ148="1999-2012"),'Resultat 2005-2012'!K148*SUM($AC$17:$AE$17)/3,IF(AND($M$1=2011,Beregningsark!$AQ148="1999-2012"),'Resultat 2005-2012'!K148*SUM($AD$17:$AE$17)/2,IF(AND($M$1=2012,Beregningsark!$AQ148="1999-2012"),'Resultat 2005-2012'!K148*$AE$17,""))))))))))))))))</f>
        <v/>
      </c>
      <c r="L148" s="15" t="str">
        <f>IF('Resultat 2005-2012'!$R148="","",IF($M$1=2005,'Resultat 2005-2012'!L148,IF(AND($M$1=2006,Beregningsark!$AQ148="2005-2012"),'Resultat 2005-2012'!L148*SUM($Y$9:$AE$9)/7,IF(AND($M$1=2007,Beregningsark!$AQ148="2005-2012"),'Resultat 2005-2012'!L148*SUM($Z$9:$AE$9)/6,IF(AND($M$1=2008,Beregningsark!$AQ148="2005-2012"),'Resultat 2005-2012'!L148*SUM($AA$9:$AE$9)/5,IF(AND($M$1=2009,Beregningsark!$AQ148="2005-2012"),'Resultat 2005-2012'!L148*SUM($AB$9:$AE$9)/4,IF(AND($M$1=2010,Beregningsark!$AQ148="2005-2012"),'Resultat 2005-2012'!L148*SUM($AC$9:$AE$9)/3,IF(AND($M$1=2011,Beregningsark!$AQ148="2005-2012"),'Resultat 2005-2012'!L148*SUM($AD$9:$AE$9)/2,IF(AND($M$1=2012,Beregningsark!$AQ148="2005-2012"),'Resultat 2005-2012'!L148*$AE$9,IF(AND($M$1=2006,Beregningsark!$AQ148="1999-2012"),'Resultat 2005-2012'!L148*SUM($Y$18:$AE$18)/7,IF(AND($M$1=2007,Beregningsark!$AQ148="1999-2012"),'Resultat 2005-2012'!L148*SUM($Z$18:$AE$18)/6,IF(AND($M$1=2008,Beregningsark!$AQ148="1999-2012"),'Resultat 2005-2012'!L148*SUM($AA$18:$AE$18)/5,IF(AND($M$1=2009,Beregningsark!$AQ148="1999-2012"),'Resultat 2005-2012'!L148*SUM($AB$18:$AE$18)/4,IF(AND($M$1=2010,Beregningsark!$AQ148="1999-2012"),'Resultat 2005-2012'!L148*SUM($AC$18:$AE$18)/3,IF(AND($M$1=2011,Beregningsark!$AQ148="1999-2012"),'Resultat 2005-2012'!L148*SUM($AD$18:$AE$18)/2,IF(AND($M$1=2012,Beregningsark!$AQ148="1999-2012"),'Resultat 2005-2012'!L148*$AE$18,""))))))))))))))))</f>
        <v/>
      </c>
      <c r="M148" s="15" t="str">
        <f t="shared" si="8"/>
        <v/>
      </c>
      <c r="N148" s="15" t="str">
        <f>IF('Resultat 2005-2012'!$R148="","",IF($M$1=2005,'Resultat 2005-2012'!N148,IF(AND($M$1=2006,Beregningsark!$AQ148="2005-2012"),'Resultat 2005-2012'!N148*SUM($Y$10:$AE$10)/7,IF(AND($M$1=2007,Beregningsark!$AQ148="2005-2012"),'Resultat 2005-2012'!N148*SUM($Z$10:$AE$10)/6,IF(AND($M$1=2008,Beregningsark!$AQ148="2005-2012"),'Resultat 2005-2012'!N148*SUM($AA$10:$AE$10)/5,IF(AND($M$1=2009,Beregningsark!$AQ148="2005-2012"),'Resultat 2005-2012'!N148*SUM($AB$10:$AE$10)/4,IF(AND($M$1=2010,Beregningsark!$AQ148="2005-2012"),'Resultat 2005-2012'!N148*SUM($AC$10:$AE$10)/3,IF(AND($M$1=2011,Beregningsark!$AQ148="2005-2012"),'Resultat 2005-2012'!N148*SUM($AD$10:$AE$10)/2,IF(AND($M$1=2012,Beregningsark!$AQ148="2005-2012"),'Resultat 2005-2012'!N148*$AE$10,IF(AND($M$1=2006,Beregningsark!$AQ148="1999-2012"),'Resultat 2005-2012'!N148*SUM($Y$16:$AE$16)/7,IF(AND($M$1=2007,Beregningsark!$AQ148="1999-2012"),'Resultat 2005-2012'!N148*SUM($Z$16:$AE$16)/6,IF(AND($M$1=2008,Beregningsark!$AQ148="1999-2012"),'Resultat 2005-2012'!N148*SUM($AA$16:$AE$16)/5,IF(AND($M$1=2009,Beregningsark!$AQ148="1999-2012"),'Resultat 2005-2012'!N148*SUM($AB$16:$AE$16)/4,IF(AND($M$1=2010,Beregningsark!$AQ148="1999-2012"),'Resultat 2005-2012'!N148*SUM($AC$16:$AE$16)/3,IF(AND($M$1=2011,Beregningsark!$AQ148="1999-2012"),'Resultat 2005-2012'!N148*SUM($AD$16:$AE$16)/2,IF(AND($M$1=2012,Beregningsark!$AQ148="1999-2012"),'Resultat 2005-2012'!N148*$AE$16,""))))))))))))))))</f>
        <v/>
      </c>
      <c r="O148" s="15" t="str">
        <f>IF('Resultat 2005-2012'!$R148="","",IF($M$1=2005,'Resultat 2005-2012'!O148,IF(AND($M$1=2006,Beregningsark!$AQ148="2005-2012"),'Resultat 2005-2012'!O148*SUM($Y$10:$AE$10)/7,IF(AND($M$1=2007,Beregningsark!$AQ148="2005-2012"),'Resultat 2005-2012'!O148*SUM($Z$10:$AE$10)/6,IF(AND($M$1=2008,Beregningsark!$AQ148="2005-2012"),'Resultat 2005-2012'!O148*SUM($AA$10:$AE$10)/5,IF(AND($M$1=2009,Beregningsark!$AQ148="2005-2012"),'Resultat 2005-2012'!O148*SUM($AB$10:$AE$10)/4,IF(AND($M$1=2010,Beregningsark!$AQ148="2005-2012"),'Resultat 2005-2012'!O148*SUM($AC$10:$AE$10)/3,IF(AND($M$1=2011,Beregningsark!$AQ148="2005-2012"),'Resultat 2005-2012'!O148*SUM($AD$10:$AE$10)/2,IF(AND($M$1=2012,Beregningsark!$AQ148="2005-2012"),'Resultat 2005-2012'!O148*$AE$10,IF(AND($M$1=2006,Beregningsark!$AQ148="1999-2012"),'Resultat 2005-2012'!O148*SUM($Y$16:$AE$16)/7,IF(AND($M$1=2007,Beregningsark!$AQ148="1999-2012"),'Resultat 2005-2012'!O148*SUM($Z$16:$AE$16)/6,IF(AND($M$1=2008,Beregningsark!$AQ148="1999-2012"),'Resultat 2005-2012'!O148*SUM($AA$16:$AE$16)/5,IF(AND($M$1=2009,Beregningsark!$AQ148="1999-2012"),'Resultat 2005-2012'!O148*SUM($AB$16:$AE$16)/4,IF(AND($M$1=2010,Beregningsark!$AQ148="1999-2012"),'Resultat 2005-2012'!O148*SUM($AC$16:$AE$16)/3,IF(AND($M$1=2011,Beregningsark!$AQ148="1999-2012"),'Resultat 2005-2012'!O148*SUM($AD$16:$AE$16)/2,IF(AND($M$1=2012,Beregningsark!$AQ148="1999-2012"),'Resultat 2005-2012'!O148*$AE$16,""))))))))))))))))</f>
        <v/>
      </c>
      <c r="P148" s="15" t="str">
        <f>IF('Resultat 2005-2012'!$R148="","",IF($M$1=2005,'Resultat 2005-2012'!P148,IF(AND($M$1=2006,Beregningsark!$AQ148="2005-2012"),'Resultat 2005-2012'!P148*SUM($Y$11:$AE$11)/7,IF(AND($M$1=2007,Beregningsark!$AQ148="2005-2012"),'Resultat 2005-2012'!P148*SUM($Z$11:$AE$11)/6,IF(AND($M$1=2008,Beregningsark!$AQ148="2005-2012"),'Resultat 2005-2012'!P148*SUM($AA$11:$AE$11)/5,IF(AND($M$1=2009,Beregningsark!$AQ148="2005-2012"),'Resultat 2005-2012'!P148*SUM($AB$11:$AE$11)/4,IF(AND($M$1=2010,Beregningsark!$AQ148="2005-2012"),'Resultat 2005-2012'!P148*SUM($AC$11:$AE$11)/3,IF(AND($M$1=2011,Beregningsark!$AQ148="2005-2012"),'Resultat 2005-2012'!P148*SUM($AD$11:$AE$11)/2,IF(AND($M$1=2012,Beregningsark!$AQ148="2005-2012"),'Resultat 2005-2012'!P148*$AE$11,IF(AND($M$1=2006,Beregningsark!$AQ148="1999-2012"),'Resultat 2005-2012'!P148*SUM($Y$16:$AE$16)/7,IF(AND($M$1=2007,Beregningsark!$AQ148="1999-2012"),'Resultat 2005-2012'!P148*SUM($Z$16:$AE$16)/6,IF(AND($M$1=2008,Beregningsark!$AQ148="1999-2012"),'Resultat 2005-2012'!P148*SUM($AA$16:$AE$16)/5,IF(AND($M$1=2009,Beregningsark!$AQ148="1999-2012"),'Resultat 2005-2012'!P148*SUM($AB$16:$AE$16)/4,IF(AND($M$1=2010,Beregningsark!$AQ148="1999-2012"),'Resultat 2005-2012'!P148*SUM($AC$16:$AE$16)/3,IF(AND($M$1=2011,Beregningsark!$AQ148="1999-2012"),'Resultat 2005-2012'!P148*SUM($AD$16:$AE$16)/2,IF(AND($M$1=2012,Beregningsark!$AQ148="1999-2012"),'Resultat 2005-2012'!P148*$AE$16,""))))))))))))))))</f>
        <v/>
      </c>
      <c r="Q148" s="15" t="str">
        <f t="shared" si="9"/>
        <v/>
      </c>
      <c r="R148" s="17" t="str">
        <f t="shared" si="10"/>
        <v/>
      </c>
    </row>
    <row r="149" spans="1:18" x14ac:dyDescent="0.25">
      <c r="A149" s="4" t="str">
        <f>IF(Inddata!A164="","",Inddata!A164)</f>
        <v/>
      </c>
      <c r="B149" s="4" t="str">
        <f>IF(Inddata!B164="","",Inddata!B164)</f>
        <v/>
      </c>
      <c r="C149" s="4" t="str">
        <f>IF(Inddata!C164="","",Inddata!C164)</f>
        <v/>
      </c>
      <c r="D149" s="4" t="str">
        <f>IF(Inddata!D164="","",Inddata!D164)</f>
        <v/>
      </c>
      <c r="E149" s="4" t="str">
        <f>IF(Inddata!E164="","",Inddata!E164)</f>
        <v/>
      </c>
      <c r="F149" s="4" t="str">
        <f>IF(Inddata!F164="","",Inddata!F164)</f>
        <v/>
      </c>
      <c r="G149" s="4">
        <f>IF(Inddata!G164="","",Inddata!G164)</f>
        <v>0</v>
      </c>
      <c r="H149" s="4" t="str">
        <f>IF(Inddata!H164&gt;0.5,Inddata!H164,"")</f>
        <v/>
      </c>
      <c r="I149" s="4" t="str">
        <f>IF(Inddata!I164="","",Inddata!I164)</f>
        <v/>
      </c>
      <c r="J149" s="15" t="str">
        <f>IF('Resultat 2005-2012'!$R149="","",IF($M$1=2005,'Resultat 2005-2012'!J149,IF(AND($M$1=2006,Beregningsark!$AQ149="2005-2012"),'Resultat 2005-2012'!J149*SUM($Y$7:$AE$7)/7,IF(AND($M$1=2007,Beregningsark!$AQ149="2005-2012"),'Resultat 2005-2012'!J149*SUM($Z$7:$AE$7)/6,IF(AND($M$1=2008,Beregningsark!$AQ149="2005-2012"),'Resultat 2005-2012'!J149*SUM($AA$7:$AE$7)/5,IF(AND($M$1=2009,Beregningsark!$AQ149="2005-2012"),'Resultat 2005-2012'!J149*SUM($AB$7:$AE$7)/4,IF(AND($M$1=2010,Beregningsark!$AQ149="2005-2012"),'Resultat 2005-2012'!J149*SUM($AC$7:$AE$7)/3,IF(AND($M$1=2011,Beregningsark!$AQ149="2005-2012"),'Resultat 2005-2012'!J149*SUM($AD$7:$AE$7)/2,IF(AND($M$1=2012,Beregningsark!$AQ149="2005-2012"),'Resultat 2005-2012'!J149*$AE$7,IF(AND($M$1=2006,Beregningsark!$AQ149="1999-2012"),'Resultat 2005-2012'!J149*SUM($Y$16:$AE$16)/7,IF(AND($M$1=2007,Beregningsark!$AQ149="1999-2012"),'Resultat 2005-2012'!J149*SUM($Z$16:$AE$16)/6,IF(AND($M$1=2008,Beregningsark!$AQ149="1999-2012"),'Resultat 2005-2012'!J149*SUM($AA$16:$AE$16)/5,IF(AND($M$1=2009,Beregningsark!$AQ149="1999-2012"),'Resultat 2005-2012'!J149*SUM($AB$16:$AE$16)/4,IF(AND($M$1=2010,Beregningsark!$AQ149="1999-2012"),'Resultat 2005-2012'!J149*SUM($AC$16:$AE$16)/3,IF(AND($M$1=2011,Beregningsark!$AQ149="1999-2012"),'Resultat 2005-2012'!J149*SUM($AD$16:$AE$16)/2,IF(AND($M$1=2012,Beregningsark!$AQ149="1999-2012"),'Resultat 2005-2012'!J149*$AE$16,""))))))))))))))))</f>
        <v/>
      </c>
      <c r="K149" s="15" t="str">
        <f>IF('Resultat 2005-2012'!$R149="","",IF($M$1=2005,'Resultat 2005-2012'!K149,IF(AND($M$1=2006,Beregningsark!$AQ149="2005-2012"),'Resultat 2005-2012'!K149*SUM($Y$8:$AE$8)/7,IF(AND($M$1=2007,Beregningsark!$AQ149="2005-2012"),'Resultat 2005-2012'!K149*SUM($Z$8:$AE$8)/6,IF(AND($M$1=2008,Beregningsark!$AQ149="2005-2012"),'Resultat 2005-2012'!K149*SUM($AA$8:$AE$8)/5,IF(AND($M$1=2009,Beregningsark!$AQ149="2005-2012"),'Resultat 2005-2012'!K149*SUM($AB$8:$AE$8)/4,IF(AND($M$1=2010,Beregningsark!$AQ149="2005-2012"),'Resultat 2005-2012'!K149*SUM($AC$8:$AE$8)/3,IF(AND($M$1=2011,Beregningsark!$AQ149="2005-2012"),'Resultat 2005-2012'!K149*SUM($AD$8:$AE$8)/2,IF(AND($M$1=2012,Beregningsark!$AQ149="2005-2012"),'Resultat 2005-2012'!K149*$AE$8,IF(AND($M$1=2006,Beregningsark!$AQ149="1999-2012"),'Resultat 2005-2012'!K149*SUM($Y$17:$AE$17)/7,IF(AND($M$1=2007,Beregningsark!$AQ149="1999-2012"),'Resultat 2005-2012'!K149*SUM($Z$17:$AE$17)/6,IF(AND($M$1=2008,Beregningsark!$AQ149="1999-2012"),'Resultat 2005-2012'!K149*SUM($AA$17:$AE$17)/5,IF(AND($M$1=2009,Beregningsark!$AQ149="1999-2012"),'Resultat 2005-2012'!K149*SUM($AB$17:$AE$17)/4,IF(AND($M$1=2010,Beregningsark!$AQ149="1999-2012"),'Resultat 2005-2012'!K149*SUM($AC$17:$AE$17)/3,IF(AND($M$1=2011,Beregningsark!$AQ149="1999-2012"),'Resultat 2005-2012'!K149*SUM($AD$17:$AE$17)/2,IF(AND($M$1=2012,Beregningsark!$AQ149="1999-2012"),'Resultat 2005-2012'!K149*$AE$17,""))))))))))))))))</f>
        <v/>
      </c>
      <c r="L149" s="15" t="str">
        <f>IF('Resultat 2005-2012'!$R149="","",IF($M$1=2005,'Resultat 2005-2012'!L149,IF(AND($M$1=2006,Beregningsark!$AQ149="2005-2012"),'Resultat 2005-2012'!L149*SUM($Y$9:$AE$9)/7,IF(AND($M$1=2007,Beregningsark!$AQ149="2005-2012"),'Resultat 2005-2012'!L149*SUM($Z$9:$AE$9)/6,IF(AND($M$1=2008,Beregningsark!$AQ149="2005-2012"),'Resultat 2005-2012'!L149*SUM($AA$9:$AE$9)/5,IF(AND($M$1=2009,Beregningsark!$AQ149="2005-2012"),'Resultat 2005-2012'!L149*SUM($AB$9:$AE$9)/4,IF(AND($M$1=2010,Beregningsark!$AQ149="2005-2012"),'Resultat 2005-2012'!L149*SUM($AC$9:$AE$9)/3,IF(AND($M$1=2011,Beregningsark!$AQ149="2005-2012"),'Resultat 2005-2012'!L149*SUM($AD$9:$AE$9)/2,IF(AND($M$1=2012,Beregningsark!$AQ149="2005-2012"),'Resultat 2005-2012'!L149*$AE$9,IF(AND($M$1=2006,Beregningsark!$AQ149="1999-2012"),'Resultat 2005-2012'!L149*SUM($Y$18:$AE$18)/7,IF(AND($M$1=2007,Beregningsark!$AQ149="1999-2012"),'Resultat 2005-2012'!L149*SUM($Z$18:$AE$18)/6,IF(AND($M$1=2008,Beregningsark!$AQ149="1999-2012"),'Resultat 2005-2012'!L149*SUM($AA$18:$AE$18)/5,IF(AND($M$1=2009,Beregningsark!$AQ149="1999-2012"),'Resultat 2005-2012'!L149*SUM($AB$18:$AE$18)/4,IF(AND($M$1=2010,Beregningsark!$AQ149="1999-2012"),'Resultat 2005-2012'!L149*SUM($AC$18:$AE$18)/3,IF(AND($M$1=2011,Beregningsark!$AQ149="1999-2012"),'Resultat 2005-2012'!L149*SUM($AD$18:$AE$18)/2,IF(AND($M$1=2012,Beregningsark!$AQ149="1999-2012"),'Resultat 2005-2012'!L149*$AE$18,""))))))))))))))))</f>
        <v/>
      </c>
      <c r="M149" s="15" t="str">
        <f t="shared" si="8"/>
        <v/>
      </c>
      <c r="N149" s="15" t="str">
        <f>IF('Resultat 2005-2012'!$R149="","",IF($M$1=2005,'Resultat 2005-2012'!N149,IF(AND($M$1=2006,Beregningsark!$AQ149="2005-2012"),'Resultat 2005-2012'!N149*SUM($Y$10:$AE$10)/7,IF(AND($M$1=2007,Beregningsark!$AQ149="2005-2012"),'Resultat 2005-2012'!N149*SUM($Z$10:$AE$10)/6,IF(AND($M$1=2008,Beregningsark!$AQ149="2005-2012"),'Resultat 2005-2012'!N149*SUM($AA$10:$AE$10)/5,IF(AND($M$1=2009,Beregningsark!$AQ149="2005-2012"),'Resultat 2005-2012'!N149*SUM($AB$10:$AE$10)/4,IF(AND($M$1=2010,Beregningsark!$AQ149="2005-2012"),'Resultat 2005-2012'!N149*SUM($AC$10:$AE$10)/3,IF(AND($M$1=2011,Beregningsark!$AQ149="2005-2012"),'Resultat 2005-2012'!N149*SUM($AD$10:$AE$10)/2,IF(AND($M$1=2012,Beregningsark!$AQ149="2005-2012"),'Resultat 2005-2012'!N149*$AE$10,IF(AND($M$1=2006,Beregningsark!$AQ149="1999-2012"),'Resultat 2005-2012'!N149*SUM($Y$16:$AE$16)/7,IF(AND($M$1=2007,Beregningsark!$AQ149="1999-2012"),'Resultat 2005-2012'!N149*SUM($Z$16:$AE$16)/6,IF(AND($M$1=2008,Beregningsark!$AQ149="1999-2012"),'Resultat 2005-2012'!N149*SUM($AA$16:$AE$16)/5,IF(AND($M$1=2009,Beregningsark!$AQ149="1999-2012"),'Resultat 2005-2012'!N149*SUM($AB$16:$AE$16)/4,IF(AND($M$1=2010,Beregningsark!$AQ149="1999-2012"),'Resultat 2005-2012'!N149*SUM($AC$16:$AE$16)/3,IF(AND($M$1=2011,Beregningsark!$AQ149="1999-2012"),'Resultat 2005-2012'!N149*SUM($AD$16:$AE$16)/2,IF(AND($M$1=2012,Beregningsark!$AQ149="1999-2012"),'Resultat 2005-2012'!N149*$AE$16,""))))))))))))))))</f>
        <v/>
      </c>
      <c r="O149" s="15" t="str">
        <f>IF('Resultat 2005-2012'!$R149="","",IF($M$1=2005,'Resultat 2005-2012'!O149,IF(AND($M$1=2006,Beregningsark!$AQ149="2005-2012"),'Resultat 2005-2012'!O149*SUM($Y$10:$AE$10)/7,IF(AND($M$1=2007,Beregningsark!$AQ149="2005-2012"),'Resultat 2005-2012'!O149*SUM($Z$10:$AE$10)/6,IF(AND($M$1=2008,Beregningsark!$AQ149="2005-2012"),'Resultat 2005-2012'!O149*SUM($AA$10:$AE$10)/5,IF(AND($M$1=2009,Beregningsark!$AQ149="2005-2012"),'Resultat 2005-2012'!O149*SUM($AB$10:$AE$10)/4,IF(AND($M$1=2010,Beregningsark!$AQ149="2005-2012"),'Resultat 2005-2012'!O149*SUM($AC$10:$AE$10)/3,IF(AND($M$1=2011,Beregningsark!$AQ149="2005-2012"),'Resultat 2005-2012'!O149*SUM($AD$10:$AE$10)/2,IF(AND($M$1=2012,Beregningsark!$AQ149="2005-2012"),'Resultat 2005-2012'!O149*$AE$10,IF(AND($M$1=2006,Beregningsark!$AQ149="1999-2012"),'Resultat 2005-2012'!O149*SUM($Y$16:$AE$16)/7,IF(AND($M$1=2007,Beregningsark!$AQ149="1999-2012"),'Resultat 2005-2012'!O149*SUM($Z$16:$AE$16)/6,IF(AND($M$1=2008,Beregningsark!$AQ149="1999-2012"),'Resultat 2005-2012'!O149*SUM($AA$16:$AE$16)/5,IF(AND($M$1=2009,Beregningsark!$AQ149="1999-2012"),'Resultat 2005-2012'!O149*SUM($AB$16:$AE$16)/4,IF(AND($M$1=2010,Beregningsark!$AQ149="1999-2012"),'Resultat 2005-2012'!O149*SUM($AC$16:$AE$16)/3,IF(AND($M$1=2011,Beregningsark!$AQ149="1999-2012"),'Resultat 2005-2012'!O149*SUM($AD$16:$AE$16)/2,IF(AND($M$1=2012,Beregningsark!$AQ149="1999-2012"),'Resultat 2005-2012'!O149*$AE$16,""))))))))))))))))</f>
        <v/>
      </c>
      <c r="P149" s="15" t="str">
        <f>IF('Resultat 2005-2012'!$R149="","",IF($M$1=2005,'Resultat 2005-2012'!P149,IF(AND($M$1=2006,Beregningsark!$AQ149="2005-2012"),'Resultat 2005-2012'!P149*SUM($Y$11:$AE$11)/7,IF(AND($M$1=2007,Beregningsark!$AQ149="2005-2012"),'Resultat 2005-2012'!P149*SUM($Z$11:$AE$11)/6,IF(AND($M$1=2008,Beregningsark!$AQ149="2005-2012"),'Resultat 2005-2012'!P149*SUM($AA$11:$AE$11)/5,IF(AND($M$1=2009,Beregningsark!$AQ149="2005-2012"),'Resultat 2005-2012'!P149*SUM($AB$11:$AE$11)/4,IF(AND($M$1=2010,Beregningsark!$AQ149="2005-2012"),'Resultat 2005-2012'!P149*SUM($AC$11:$AE$11)/3,IF(AND($M$1=2011,Beregningsark!$AQ149="2005-2012"),'Resultat 2005-2012'!P149*SUM($AD$11:$AE$11)/2,IF(AND($M$1=2012,Beregningsark!$AQ149="2005-2012"),'Resultat 2005-2012'!P149*$AE$11,IF(AND($M$1=2006,Beregningsark!$AQ149="1999-2012"),'Resultat 2005-2012'!P149*SUM($Y$16:$AE$16)/7,IF(AND($M$1=2007,Beregningsark!$AQ149="1999-2012"),'Resultat 2005-2012'!P149*SUM($Z$16:$AE$16)/6,IF(AND($M$1=2008,Beregningsark!$AQ149="1999-2012"),'Resultat 2005-2012'!P149*SUM($AA$16:$AE$16)/5,IF(AND($M$1=2009,Beregningsark!$AQ149="1999-2012"),'Resultat 2005-2012'!P149*SUM($AB$16:$AE$16)/4,IF(AND($M$1=2010,Beregningsark!$AQ149="1999-2012"),'Resultat 2005-2012'!P149*SUM($AC$16:$AE$16)/3,IF(AND($M$1=2011,Beregningsark!$AQ149="1999-2012"),'Resultat 2005-2012'!P149*SUM($AD$16:$AE$16)/2,IF(AND($M$1=2012,Beregningsark!$AQ149="1999-2012"),'Resultat 2005-2012'!P149*$AE$16,""))))))))))))))))</f>
        <v/>
      </c>
      <c r="Q149" s="15" t="str">
        <f t="shared" si="9"/>
        <v/>
      </c>
      <c r="R149" s="17" t="str">
        <f t="shared" si="10"/>
        <v/>
      </c>
    </row>
    <row r="150" spans="1:18" x14ac:dyDescent="0.25">
      <c r="A150" s="4" t="str">
        <f>IF(Inddata!A165="","",Inddata!A165)</f>
        <v/>
      </c>
      <c r="B150" s="4" t="str">
        <f>IF(Inddata!B165="","",Inddata!B165)</f>
        <v/>
      </c>
      <c r="C150" s="4" t="str">
        <f>IF(Inddata!C165="","",Inddata!C165)</f>
        <v/>
      </c>
      <c r="D150" s="4" t="str">
        <f>IF(Inddata!D165="","",Inddata!D165)</f>
        <v/>
      </c>
      <c r="E150" s="4" t="str">
        <f>IF(Inddata!E165="","",Inddata!E165)</f>
        <v/>
      </c>
      <c r="F150" s="4" t="str">
        <f>IF(Inddata!F165="","",Inddata!F165)</f>
        <v/>
      </c>
      <c r="G150" s="4">
        <f>IF(Inddata!G165="","",Inddata!G165)</f>
        <v>0</v>
      </c>
      <c r="H150" s="4" t="str">
        <f>IF(Inddata!H165&gt;0.5,Inddata!H165,"")</f>
        <v/>
      </c>
      <c r="I150" s="4" t="str">
        <f>IF(Inddata!I165="","",Inddata!I165)</f>
        <v/>
      </c>
      <c r="J150" s="15" t="str">
        <f>IF('Resultat 2005-2012'!$R150="","",IF($M$1=2005,'Resultat 2005-2012'!J150,IF(AND($M$1=2006,Beregningsark!$AQ150="2005-2012"),'Resultat 2005-2012'!J150*SUM($Y$7:$AE$7)/7,IF(AND($M$1=2007,Beregningsark!$AQ150="2005-2012"),'Resultat 2005-2012'!J150*SUM($Z$7:$AE$7)/6,IF(AND($M$1=2008,Beregningsark!$AQ150="2005-2012"),'Resultat 2005-2012'!J150*SUM($AA$7:$AE$7)/5,IF(AND($M$1=2009,Beregningsark!$AQ150="2005-2012"),'Resultat 2005-2012'!J150*SUM($AB$7:$AE$7)/4,IF(AND($M$1=2010,Beregningsark!$AQ150="2005-2012"),'Resultat 2005-2012'!J150*SUM($AC$7:$AE$7)/3,IF(AND($M$1=2011,Beregningsark!$AQ150="2005-2012"),'Resultat 2005-2012'!J150*SUM($AD$7:$AE$7)/2,IF(AND($M$1=2012,Beregningsark!$AQ150="2005-2012"),'Resultat 2005-2012'!J150*$AE$7,IF(AND($M$1=2006,Beregningsark!$AQ150="1999-2012"),'Resultat 2005-2012'!J150*SUM($Y$16:$AE$16)/7,IF(AND($M$1=2007,Beregningsark!$AQ150="1999-2012"),'Resultat 2005-2012'!J150*SUM($Z$16:$AE$16)/6,IF(AND($M$1=2008,Beregningsark!$AQ150="1999-2012"),'Resultat 2005-2012'!J150*SUM($AA$16:$AE$16)/5,IF(AND($M$1=2009,Beregningsark!$AQ150="1999-2012"),'Resultat 2005-2012'!J150*SUM($AB$16:$AE$16)/4,IF(AND($M$1=2010,Beregningsark!$AQ150="1999-2012"),'Resultat 2005-2012'!J150*SUM($AC$16:$AE$16)/3,IF(AND($M$1=2011,Beregningsark!$AQ150="1999-2012"),'Resultat 2005-2012'!J150*SUM($AD$16:$AE$16)/2,IF(AND($M$1=2012,Beregningsark!$AQ150="1999-2012"),'Resultat 2005-2012'!J150*$AE$16,""))))))))))))))))</f>
        <v/>
      </c>
      <c r="K150" s="15" t="str">
        <f>IF('Resultat 2005-2012'!$R150="","",IF($M$1=2005,'Resultat 2005-2012'!K150,IF(AND($M$1=2006,Beregningsark!$AQ150="2005-2012"),'Resultat 2005-2012'!K150*SUM($Y$8:$AE$8)/7,IF(AND($M$1=2007,Beregningsark!$AQ150="2005-2012"),'Resultat 2005-2012'!K150*SUM($Z$8:$AE$8)/6,IF(AND($M$1=2008,Beregningsark!$AQ150="2005-2012"),'Resultat 2005-2012'!K150*SUM($AA$8:$AE$8)/5,IF(AND($M$1=2009,Beregningsark!$AQ150="2005-2012"),'Resultat 2005-2012'!K150*SUM($AB$8:$AE$8)/4,IF(AND($M$1=2010,Beregningsark!$AQ150="2005-2012"),'Resultat 2005-2012'!K150*SUM($AC$8:$AE$8)/3,IF(AND($M$1=2011,Beregningsark!$AQ150="2005-2012"),'Resultat 2005-2012'!K150*SUM($AD$8:$AE$8)/2,IF(AND($M$1=2012,Beregningsark!$AQ150="2005-2012"),'Resultat 2005-2012'!K150*$AE$8,IF(AND($M$1=2006,Beregningsark!$AQ150="1999-2012"),'Resultat 2005-2012'!K150*SUM($Y$17:$AE$17)/7,IF(AND($M$1=2007,Beregningsark!$AQ150="1999-2012"),'Resultat 2005-2012'!K150*SUM($Z$17:$AE$17)/6,IF(AND($M$1=2008,Beregningsark!$AQ150="1999-2012"),'Resultat 2005-2012'!K150*SUM($AA$17:$AE$17)/5,IF(AND($M$1=2009,Beregningsark!$AQ150="1999-2012"),'Resultat 2005-2012'!K150*SUM($AB$17:$AE$17)/4,IF(AND($M$1=2010,Beregningsark!$AQ150="1999-2012"),'Resultat 2005-2012'!K150*SUM($AC$17:$AE$17)/3,IF(AND($M$1=2011,Beregningsark!$AQ150="1999-2012"),'Resultat 2005-2012'!K150*SUM($AD$17:$AE$17)/2,IF(AND($M$1=2012,Beregningsark!$AQ150="1999-2012"),'Resultat 2005-2012'!K150*$AE$17,""))))))))))))))))</f>
        <v/>
      </c>
      <c r="L150" s="15" t="str">
        <f>IF('Resultat 2005-2012'!$R150="","",IF($M$1=2005,'Resultat 2005-2012'!L150,IF(AND($M$1=2006,Beregningsark!$AQ150="2005-2012"),'Resultat 2005-2012'!L150*SUM($Y$9:$AE$9)/7,IF(AND($M$1=2007,Beregningsark!$AQ150="2005-2012"),'Resultat 2005-2012'!L150*SUM($Z$9:$AE$9)/6,IF(AND($M$1=2008,Beregningsark!$AQ150="2005-2012"),'Resultat 2005-2012'!L150*SUM($AA$9:$AE$9)/5,IF(AND($M$1=2009,Beregningsark!$AQ150="2005-2012"),'Resultat 2005-2012'!L150*SUM($AB$9:$AE$9)/4,IF(AND($M$1=2010,Beregningsark!$AQ150="2005-2012"),'Resultat 2005-2012'!L150*SUM($AC$9:$AE$9)/3,IF(AND($M$1=2011,Beregningsark!$AQ150="2005-2012"),'Resultat 2005-2012'!L150*SUM($AD$9:$AE$9)/2,IF(AND($M$1=2012,Beregningsark!$AQ150="2005-2012"),'Resultat 2005-2012'!L150*$AE$9,IF(AND($M$1=2006,Beregningsark!$AQ150="1999-2012"),'Resultat 2005-2012'!L150*SUM($Y$18:$AE$18)/7,IF(AND($M$1=2007,Beregningsark!$AQ150="1999-2012"),'Resultat 2005-2012'!L150*SUM($Z$18:$AE$18)/6,IF(AND($M$1=2008,Beregningsark!$AQ150="1999-2012"),'Resultat 2005-2012'!L150*SUM($AA$18:$AE$18)/5,IF(AND($M$1=2009,Beregningsark!$AQ150="1999-2012"),'Resultat 2005-2012'!L150*SUM($AB$18:$AE$18)/4,IF(AND($M$1=2010,Beregningsark!$AQ150="1999-2012"),'Resultat 2005-2012'!L150*SUM($AC$18:$AE$18)/3,IF(AND($M$1=2011,Beregningsark!$AQ150="1999-2012"),'Resultat 2005-2012'!L150*SUM($AD$18:$AE$18)/2,IF(AND($M$1=2012,Beregningsark!$AQ150="1999-2012"),'Resultat 2005-2012'!L150*$AE$18,""))))))))))))))))</f>
        <v/>
      </c>
      <c r="M150" s="15" t="str">
        <f t="shared" si="8"/>
        <v/>
      </c>
      <c r="N150" s="15" t="str">
        <f>IF('Resultat 2005-2012'!$R150="","",IF($M$1=2005,'Resultat 2005-2012'!N150,IF(AND($M$1=2006,Beregningsark!$AQ150="2005-2012"),'Resultat 2005-2012'!N150*SUM($Y$10:$AE$10)/7,IF(AND($M$1=2007,Beregningsark!$AQ150="2005-2012"),'Resultat 2005-2012'!N150*SUM($Z$10:$AE$10)/6,IF(AND($M$1=2008,Beregningsark!$AQ150="2005-2012"),'Resultat 2005-2012'!N150*SUM($AA$10:$AE$10)/5,IF(AND($M$1=2009,Beregningsark!$AQ150="2005-2012"),'Resultat 2005-2012'!N150*SUM($AB$10:$AE$10)/4,IF(AND($M$1=2010,Beregningsark!$AQ150="2005-2012"),'Resultat 2005-2012'!N150*SUM($AC$10:$AE$10)/3,IF(AND($M$1=2011,Beregningsark!$AQ150="2005-2012"),'Resultat 2005-2012'!N150*SUM($AD$10:$AE$10)/2,IF(AND($M$1=2012,Beregningsark!$AQ150="2005-2012"),'Resultat 2005-2012'!N150*$AE$10,IF(AND($M$1=2006,Beregningsark!$AQ150="1999-2012"),'Resultat 2005-2012'!N150*SUM($Y$16:$AE$16)/7,IF(AND($M$1=2007,Beregningsark!$AQ150="1999-2012"),'Resultat 2005-2012'!N150*SUM($Z$16:$AE$16)/6,IF(AND($M$1=2008,Beregningsark!$AQ150="1999-2012"),'Resultat 2005-2012'!N150*SUM($AA$16:$AE$16)/5,IF(AND($M$1=2009,Beregningsark!$AQ150="1999-2012"),'Resultat 2005-2012'!N150*SUM($AB$16:$AE$16)/4,IF(AND($M$1=2010,Beregningsark!$AQ150="1999-2012"),'Resultat 2005-2012'!N150*SUM($AC$16:$AE$16)/3,IF(AND($M$1=2011,Beregningsark!$AQ150="1999-2012"),'Resultat 2005-2012'!N150*SUM($AD$16:$AE$16)/2,IF(AND($M$1=2012,Beregningsark!$AQ150="1999-2012"),'Resultat 2005-2012'!N150*$AE$16,""))))))))))))))))</f>
        <v/>
      </c>
      <c r="O150" s="15" t="str">
        <f>IF('Resultat 2005-2012'!$R150="","",IF($M$1=2005,'Resultat 2005-2012'!O150,IF(AND($M$1=2006,Beregningsark!$AQ150="2005-2012"),'Resultat 2005-2012'!O150*SUM($Y$10:$AE$10)/7,IF(AND($M$1=2007,Beregningsark!$AQ150="2005-2012"),'Resultat 2005-2012'!O150*SUM($Z$10:$AE$10)/6,IF(AND($M$1=2008,Beregningsark!$AQ150="2005-2012"),'Resultat 2005-2012'!O150*SUM($AA$10:$AE$10)/5,IF(AND($M$1=2009,Beregningsark!$AQ150="2005-2012"),'Resultat 2005-2012'!O150*SUM($AB$10:$AE$10)/4,IF(AND($M$1=2010,Beregningsark!$AQ150="2005-2012"),'Resultat 2005-2012'!O150*SUM($AC$10:$AE$10)/3,IF(AND($M$1=2011,Beregningsark!$AQ150="2005-2012"),'Resultat 2005-2012'!O150*SUM($AD$10:$AE$10)/2,IF(AND($M$1=2012,Beregningsark!$AQ150="2005-2012"),'Resultat 2005-2012'!O150*$AE$10,IF(AND($M$1=2006,Beregningsark!$AQ150="1999-2012"),'Resultat 2005-2012'!O150*SUM($Y$16:$AE$16)/7,IF(AND($M$1=2007,Beregningsark!$AQ150="1999-2012"),'Resultat 2005-2012'!O150*SUM($Z$16:$AE$16)/6,IF(AND($M$1=2008,Beregningsark!$AQ150="1999-2012"),'Resultat 2005-2012'!O150*SUM($AA$16:$AE$16)/5,IF(AND($M$1=2009,Beregningsark!$AQ150="1999-2012"),'Resultat 2005-2012'!O150*SUM($AB$16:$AE$16)/4,IF(AND($M$1=2010,Beregningsark!$AQ150="1999-2012"),'Resultat 2005-2012'!O150*SUM($AC$16:$AE$16)/3,IF(AND($M$1=2011,Beregningsark!$AQ150="1999-2012"),'Resultat 2005-2012'!O150*SUM($AD$16:$AE$16)/2,IF(AND($M$1=2012,Beregningsark!$AQ150="1999-2012"),'Resultat 2005-2012'!O150*$AE$16,""))))))))))))))))</f>
        <v/>
      </c>
      <c r="P150" s="15" t="str">
        <f>IF('Resultat 2005-2012'!$R150="","",IF($M$1=2005,'Resultat 2005-2012'!P150,IF(AND($M$1=2006,Beregningsark!$AQ150="2005-2012"),'Resultat 2005-2012'!P150*SUM($Y$11:$AE$11)/7,IF(AND($M$1=2007,Beregningsark!$AQ150="2005-2012"),'Resultat 2005-2012'!P150*SUM($Z$11:$AE$11)/6,IF(AND($M$1=2008,Beregningsark!$AQ150="2005-2012"),'Resultat 2005-2012'!P150*SUM($AA$11:$AE$11)/5,IF(AND($M$1=2009,Beregningsark!$AQ150="2005-2012"),'Resultat 2005-2012'!P150*SUM($AB$11:$AE$11)/4,IF(AND($M$1=2010,Beregningsark!$AQ150="2005-2012"),'Resultat 2005-2012'!P150*SUM($AC$11:$AE$11)/3,IF(AND($M$1=2011,Beregningsark!$AQ150="2005-2012"),'Resultat 2005-2012'!P150*SUM($AD$11:$AE$11)/2,IF(AND($M$1=2012,Beregningsark!$AQ150="2005-2012"),'Resultat 2005-2012'!P150*$AE$11,IF(AND($M$1=2006,Beregningsark!$AQ150="1999-2012"),'Resultat 2005-2012'!P150*SUM($Y$16:$AE$16)/7,IF(AND($M$1=2007,Beregningsark!$AQ150="1999-2012"),'Resultat 2005-2012'!P150*SUM($Z$16:$AE$16)/6,IF(AND($M$1=2008,Beregningsark!$AQ150="1999-2012"),'Resultat 2005-2012'!P150*SUM($AA$16:$AE$16)/5,IF(AND($M$1=2009,Beregningsark!$AQ150="1999-2012"),'Resultat 2005-2012'!P150*SUM($AB$16:$AE$16)/4,IF(AND($M$1=2010,Beregningsark!$AQ150="1999-2012"),'Resultat 2005-2012'!P150*SUM($AC$16:$AE$16)/3,IF(AND($M$1=2011,Beregningsark!$AQ150="1999-2012"),'Resultat 2005-2012'!P150*SUM($AD$16:$AE$16)/2,IF(AND($M$1=2012,Beregningsark!$AQ150="1999-2012"),'Resultat 2005-2012'!P150*$AE$16,""))))))))))))))))</f>
        <v/>
      </c>
      <c r="Q150" s="15" t="str">
        <f t="shared" si="9"/>
        <v/>
      </c>
      <c r="R150" s="17" t="str">
        <f t="shared" si="10"/>
        <v/>
      </c>
    </row>
    <row r="151" spans="1:18" x14ac:dyDescent="0.25">
      <c r="A151" s="4" t="str">
        <f>IF(Inddata!A166="","",Inddata!A166)</f>
        <v/>
      </c>
      <c r="B151" s="4" t="str">
        <f>IF(Inddata!B166="","",Inddata!B166)</f>
        <v/>
      </c>
      <c r="C151" s="4" t="str">
        <f>IF(Inddata!C166="","",Inddata!C166)</f>
        <v/>
      </c>
      <c r="D151" s="4" t="str">
        <f>IF(Inddata!D166="","",Inddata!D166)</f>
        <v/>
      </c>
      <c r="E151" s="4" t="str">
        <f>IF(Inddata!E166="","",Inddata!E166)</f>
        <v/>
      </c>
      <c r="F151" s="4" t="str">
        <f>IF(Inddata!F166="","",Inddata!F166)</f>
        <v/>
      </c>
      <c r="G151" s="4">
        <f>IF(Inddata!G166="","",Inddata!G166)</f>
        <v>0</v>
      </c>
      <c r="H151" s="4" t="str">
        <f>IF(Inddata!H166&gt;0.5,Inddata!H166,"")</f>
        <v/>
      </c>
      <c r="I151" s="4" t="str">
        <f>IF(Inddata!I166="","",Inddata!I166)</f>
        <v/>
      </c>
      <c r="J151" s="15" t="str">
        <f>IF('Resultat 2005-2012'!$R151="","",IF($M$1=2005,'Resultat 2005-2012'!J151,IF(AND($M$1=2006,Beregningsark!$AQ151="2005-2012"),'Resultat 2005-2012'!J151*SUM($Y$7:$AE$7)/7,IF(AND($M$1=2007,Beregningsark!$AQ151="2005-2012"),'Resultat 2005-2012'!J151*SUM($Z$7:$AE$7)/6,IF(AND($M$1=2008,Beregningsark!$AQ151="2005-2012"),'Resultat 2005-2012'!J151*SUM($AA$7:$AE$7)/5,IF(AND($M$1=2009,Beregningsark!$AQ151="2005-2012"),'Resultat 2005-2012'!J151*SUM($AB$7:$AE$7)/4,IF(AND($M$1=2010,Beregningsark!$AQ151="2005-2012"),'Resultat 2005-2012'!J151*SUM($AC$7:$AE$7)/3,IF(AND($M$1=2011,Beregningsark!$AQ151="2005-2012"),'Resultat 2005-2012'!J151*SUM($AD$7:$AE$7)/2,IF(AND($M$1=2012,Beregningsark!$AQ151="2005-2012"),'Resultat 2005-2012'!J151*$AE$7,IF(AND($M$1=2006,Beregningsark!$AQ151="1999-2012"),'Resultat 2005-2012'!J151*SUM($Y$16:$AE$16)/7,IF(AND($M$1=2007,Beregningsark!$AQ151="1999-2012"),'Resultat 2005-2012'!J151*SUM($Z$16:$AE$16)/6,IF(AND($M$1=2008,Beregningsark!$AQ151="1999-2012"),'Resultat 2005-2012'!J151*SUM($AA$16:$AE$16)/5,IF(AND($M$1=2009,Beregningsark!$AQ151="1999-2012"),'Resultat 2005-2012'!J151*SUM($AB$16:$AE$16)/4,IF(AND($M$1=2010,Beregningsark!$AQ151="1999-2012"),'Resultat 2005-2012'!J151*SUM($AC$16:$AE$16)/3,IF(AND($M$1=2011,Beregningsark!$AQ151="1999-2012"),'Resultat 2005-2012'!J151*SUM($AD$16:$AE$16)/2,IF(AND($M$1=2012,Beregningsark!$AQ151="1999-2012"),'Resultat 2005-2012'!J151*$AE$16,""))))))))))))))))</f>
        <v/>
      </c>
      <c r="K151" s="15" t="str">
        <f>IF('Resultat 2005-2012'!$R151="","",IF($M$1=2005,'Resultat 2005-2012'!K151,IF(AND($M$1=2006,Beregningsark!$AQ151="2005-2012"),'Resultat 2005-2012'!K151*SUM($Y$8:$AE$8)/7,IF(AND($M$1=2007,Beregningsark!$AQ151="2005-2012"),'Resultat 2005-2012'!K151*SUM($Z$8:$AE$8)/6,IF(AND($M$1=2008,Beregningsark!$AQ151="2005-2012"),'Resultat 2005-2012'!K151*SUM($AA$8:$AE$8)/5,IF(AND($M$1=2009,Beregningsark!$AQ151="2005-2012"),'Resultat 2005-2012'!K151*SUM($AB$8:$AE$8)/4,IF(AND($M$1=2010,Beregningsark!$AQ151="2005-2012"),'Resultat 2005-2012'!K151*SUM($AC$8:$AE$8)/3,IF(AND($M$1=2011,Beregningsark!$AQ151="2005-2012"),'Resultat 2005-2012'!K151*SUM($AD$8:$AE$8)/2,IF(AND($M$1=2012,Beregningsark!$AQ151="2005-2012"),'Resultat 2005-2012'!K151*$AE$8,IF(AND($M$1=2006,Beregningsark!$AQ151="1999-2012"),'Resultat 2005-2012'!K151*SUM($Y$17:$AE$17)/7,IF(AND($M$1=2007,Beregningsark!$AQ151="1999-2012"),'Resultat 2005-2012'!K151*SUM($Z$17:$AE$17)/6,IF(AND($M$1=2008,Beregningsark!$AQ151="1999-2012"),'Resultat 2005-2012'!K151*SUM($AA$17:$AE$17)/5,IF(AND($M$1=2009,Beregningsark!$AQ151="1999-2012"),'Resultat 2005-2012'!K151*SUM($AB$17:$AE$17)/4,IF(AND($M$1=2010,Beregningsark!$AQ151="1999-2012"),'Resultat 2005-2012'!K151*SUM($AC$17:$AE$17)/3,IF(AND($M$1=2011,Beregningsark!$AQ151="1999-2012"),'Resultat 2005-2012'!K151*SUM($AD$17:$AE$17)/2,IF(AND($M$1=2012,Beregningsark!$AQ151="1999-2012"),'Resultat 2005-2012'!K151*$AE$17,""))))))))))))))))</f>
        <v/>
      </c>
      <c r="L151" s="15" t="str">
        <f>IF('Resultat 2005-2012'!$R151="","",IF($M$1=2005,'Resultat 2005-2012'!L151,IF(AND($M$1=2006,Beregningsark!$AQ151="2005-2012"),'Resultat 2005-2012'!L151*SUM($Y$9:$AE$9)/7,IF(AND($M$1=2007,Beregningsark!$AQ151="2005-2012"),'Resultat 2005-2012'!L151*SUM($Z$9:$AE$9)/6,IF(AND($M$1=2008,Beregningsark!$AQ151="2005-2012"),'Resultat 2005-2012'!L151*SUM($AA$9:$AE$9)/5,IF(AND($M$1=2009,Beregningsark!$AQ151="2005-2012"),'Resultat 2005-2012'!L151*SUM($AB$9:$AE$9)/4,IF(AND($M$1=2010,Beregningsark!$AQ151="2005-2012"),'Resultat 2005-2012'!L151*SUM($AC$9:$AE$9)/3,IF(AND($M$1=2011,Beregningsark!$AQ151="2005-2012"),'Resultat 2005-2012'!L151*SUM($AD$9:$AE$9)/2,IF(AND($M$1=2012,Beregningsark!$AQ151="2005-2012"),'Resultat 2005-2012'!L151*$AE$9,IF(AND($M$1=2006,Beregningsark!$AQ151="1999-2012"),'Resultat 2005-2012'!L151*SUM($Y$18:$AE$18)/7,IF(AND($M$1=2007,Beregningsark!$AQ151="1999-2012"),'Resultat 2005-2012'!L151*SUM($Z$18:$AE$18)/6,IF(AND($M$1=2008,Beregningsark!$AQ151="1999-2012"),'Resultat 2005-2012'!L151*SUM($AA$18:$AE$18)/5,IF(AND($M$1=2009,Beregningsark!$AQ151="1999-2012"),'Resultat 2005-2012'!L151*SUM($AB$18:$AE$18)/4,IF(AND($M$1=2010,Beregningsark!$AQ151="1999-2012"),'Resultat 2005-2012'!L151*SUM($AC$18:$AE$18)/3,IF(AND($M$1=2011,Beregningsark!$AQ151="1999-2012"),'Resultat 2005-2012'!L151*SUM($AD$18:$AE$18)/2,IF(AND($M$1=2012,Beregningsark!$AQ151="1999-2012"),'Resultat 2005-2012'!L151*$AE$18,""))))))))))))))))</f>
        <v/>
      </c>
      <c r="M151" s="15" t="str">
        <f t="shared" si="8"/>
        <v/>
      </c>
      <c r="N151" s="15" t="str">
        <f>IF('Resultat 2005-2012'!$R151="","",IF($M$1=2005,'Resultat 2005-2012'!N151,IF(AND($M$1=2006,Beregningsark!$AQ151="2005-2012"),'Resultat 2005-2012'!N151*SUM($Y$10:$AE$10)/7,IF(AND($M$1=2007,Beregningsark!$AQ151="2005-2012"),'Resultat 2005-2012'!N151*SUM($Z$10:$AE$10)/6,IF(AND($M$1=2008,Beregningsark!$AQ151="2005-2012"),'Resultat 2005-2012'!N151*SUM($AA$10:$AE$10)/5,IF(AND($M$1=2009,Beregningsark!$AQ151="2005-2012"),'Resultat 2005-2012'!N151*SUM($AB$10:$AE$10)/4,IF(AND($M$1=2010,Beregningsark!$AQ151="2005-2012"),'Resultat 2005-2012'!N151*SUM($AC$10:$AE$10)/3,IF(AND($M$1=2011,Beregningsark!$AQ151="2005-2012"),'Resultat 2005-2012'!N151*SUM($AD$10:$AE$10)/2,IF(AND($M$1=2012,Beregningsark!$AQ151="2005-2012"),'Resultat 2005-2012'!N151*$AE$10,IF(AND($M$1=2006,Beregningsark!$AQ151="1999-2012"),'Resultat 2005-2012'!N151*SUM($Y$16:$AE$16)/7,IF(AND($M$1=2007,Beregningsark!$AQ151="1999-2012"),'Resultat 2005-2012'!N151*SUM($Z$16:$AE$16)/6,IF(AND($M$1=2008,Beregningsark!$AQ151="1999-2012"),'Resultat 2005-2012'!N151*SUM($AA$16:$AE$16)/5,IF(AND($M$1=2009,Beregningsark!$AQ151="1999-2012"),'Resultat 2005-2012'!N151*SUM($AB$16:$AE$16)/4,IF(AND($M$1=2010,Beregningsark!$AQ151="1999-2012"),'Resultat 2005-2012'!N151*SUM($AC$16:$AE$16)/3,IF(AND($M$1=2011,Beregningsark!$AQ151="1999-2012"),'Resultat 2005-2012'!N151*SUM($AD$16:$AE$16)/2,IF(AND($M$1=2012,Beregningsark!$AQ151="1999-2012"),'Resultat 2005-2012'!N151*$AE$16,""))))))))))))))))</f>
        <v/>
      </c>
      <c r="O151" s="15" t="str">
        <f>IF('Resultat 2005-2012'!$R151="","",IF($M$1=2005,'Resultat 2005-2012'!O151,IF(AND($M$1=2006,Beregningsark!$AQ151="2005-2012"),'Resultat 2005-2012'!O151*SUM($Y$10:$AE$10)/7,IF(AND($M$1=2007,Beregningsark!$AQ151="2005-2012"),'Resultat 2005-2012'!O151*SUM($Z$10:$AE$10)/6,IF(AND($M$1=2008,Beregningsark!$AQ151="2005-2012"),'Resultat 2005-2012'!O151*SUM($AA$10:$AE$10)/5,IF(AND($M$1=2009,Beregningsark!$AQ151="2005-2012"),'Resultat 2005-2012'!O151*SUM($AB$10:$AE$10)/4,IF(AND($M$1=2010,Beregningsark!$AQ151="2005-2012"),'Resultat 2005-2012'!O151*SUM($AC$10:$AE$10)/3,IF(AND($M$1=2011,Beregningsark!$AQ151="2005-2012"),'Resultat 2005-2012'!O151*SUM($AD$10:$AE$10)/2,IF(AND($M$1=2012,Beregningsark!$AQ151="2005-2012"),'Resultat 2005-2012'!O151*$AE$10,IF(AND($M$1=2006,Beregningsark!$AQ151="1999-2012"),'Resultat 2005-2012'!O151*SUM($Y$16:$AE$16)/7,IF(AND($M$1=2007,Beregningsark!$AQ151="1999-2012"),'Resultat 2005-2012'!O151*SUM($Z$16:$AE$16)/6,IF(AND($M$1=2008,Beregningsark!$AQ151="1999-2012"),'Resultat 2005-2012'!O151*SUM($AA$16:$AE$16)/5,IF(AND($M$1=2009,Beregningsark!$AQ151="1999-2012"),'Resultat 2005-2012'!O151*SUM($AB$16:$AE$16)/4,IF(AND($M$1=2010,Beregningsark!$AQ151="1999-2012"),'Resultat 2005-2012'!O151*SUM($AC$16:$AE$16)/3,IF(AND($M$1=2011,Beregningsark!$AQ151="1999-2012"),'Resultat 2005-2012'!O151*SUM($AD$16:$AE$16)/2,IF(AND($M$1=2012,Beregningsark!$AQ151="1999-2012"),'Resultat 2005-2012'!O151*$AE$16,""))))))))))))))))</f>
        <v/>
      </c>
      <c r="P151" s="15" t="str">
        <f>IF('Resultat 2005-2012'!$R151="","",IF($M$1=2005,'Resultat 2005-2012'!P151,IF(AND($M$1=2006,Beregningsark!$AQ151="2005-2012"),'Resultat 2005-2012'!P151*SUM($Y$11:$AE$11)/7,IF(AND($M$1=2007,Beregningsark!$AQ151="2005-2012"),'Resultat 2005-2012'!P151*SUM($Z$11:$AE$11)/6,IF(AND($M$1=2008,Beregningsark!$AQ151="2005-2012"),'Resultat 2005-2012'!P151*SUM($AA$11:$AE$11)/5,IF(AND($M$1=2009,Beregningsark!$AQ151="2005-2012"),'Resultat 2005-2012'!P151*SUM($AB$11:$AE$11)/4,IF(AND($M$1=2010,Beregningsark!$AQ151="2005-2012"),'Resultat 2005-2012'!P151*SUM($AC$11:$AE$11)/3,IF(AND($M$1=2011,Beregningsark!$AQ151="2005-2012"),'Resultat 2005-2012'!P151*SUM($AD$11:$AE$11)/2,IF(AND($M$1=2012,Beregningsark!$AQ151="2005-2012"),'Resultat 2005-2012'!P151*$AE$11,IF(AND($M$1=2006,Beregningsark!$AQ151="1999-2012"),'Resultat 2005-2012'!P151*SUM($Y$16:$AE$16)/7,IF(AND($M$1=2007,Beregningsark!$AQ151="1999-2012"),'Resultat 2005-2012'!P151*SUM($Z$16:$AE$16)/6,IF(AND($M$1=2008,Beregningsark!$AQ151="1999-2012"),'Resultat 2005-2012'!P151*SUM($AA$16:$AE$16)/5,IF(AND($M$1=2009,Beregningsark!$AQ151="1999-2012"),'Resultat 2005-2012'!P151*SUM($AB$16:$AE$16)/4,IF(AND($M$1=2010,Beregningsark!$AQ151="1999-2012"),'Resultat 2005-2012'!P151*SUM($AC$16:$AE$16)/3,IF(AND($M$1=2011,Beregningsark!$AQ151="1999-2012"),'Resultat 2005-2012'!P151*SUM($AD$16:$AE$16)/2,IF(AND($M$1=2012,Beregningsark!$AQ151="1999-2012"),'Resultat 2005-2012'!P151*$AE$16,""))))))))))))))))</f>
        <v/>
      </c>
      <c r="Q151" s="15" t="str">
        <f t="shared" si="9"/>
        <v/>
      </c>
      <c r="R151" s="17" t="str">
        <f t="shared" si="10"/>
        <v/>
      </c>
    </row>
    <row r="152" spans="1:18" x14ac:dyDescent="0.25">
      <c r="A152" s="4" t="str">
        <f>IF(Inddata!A167="","",Inddata!A167)</f>
        <v/>
      </c>
      <c r="B152" s="4" t="str">
        <f>IF(Inddata!B167="","",Inddata!B167)</f>
        <v/>
      </c>
      <c r="C152" s="4" t="str">
        <f>IF(Inddata!C167="","",Inddata!C167)</f>
        <v/>
      </c>
      <c r="D152" s="4" t="str">
        <f>IF(Inddata!D167="","",Inddata!D167)</f>
        <v/>
      </c>
      <c r="E152" s="4" t="str">
        <f>IF(Inddata!E167="","",Inddata!E167)</f>
        <v/>
      </c>
      <c r="F152" s="4" t="str">
        <f>IF(Inddata!F167="","",Inddata!F167)</f>
        <v/>
      </c>
      <c r="G152" s="4">
        <f>IF(Inddata!G167="","",Inddata!G167)</f>
        <v>0</v>
      </c>
      <c r="H152" s="4" t="str">
        <f>IF(Inddata!H167&gt;0.5,Inddata!H167,"")</f>
        <v/>
      </c>
      <c r="I152" s="4" t="str">
        <f>IF(Inddata!I167="","",Inddata!I167)</f>
        <v/>
      </c>
      <c r="J152" s="15" t="str">
        <f>IF('Resultat 2005-2012'!$R152="","",IF($M$1=2005,'Resultat 2005-2012'!J152,IF(AND($M$1=2006,Beregningsark!$AQ152="2005-2012"),'Resultat 2005-2012'!J152*SUM($Y$7:$AE$7)/7,IF(AND($M$1=2007,Beregningsark!$AQ152="2005-2012"),'Resultat 2005-2012'!J152*SUM($Z$7:$AE$7)/6,IF(AND($M$1=2008,Beregningsark!$AQ152="2005-2012"),'Resultat 2005-2012'!J152*SUM($AA$7:$AE$7)/5,IF(AND($M$1=2009,Beregningsark!$AQ152="2005-2012"),'Resultat 2005-2012'!J152*SUM($AB$7:$AE$7)/4,IF(AND($M$1=2010,Beregningsark!$AQ152="2005-2012"),'Resultat 2005-2012'!J152*SUM($AC$7:$AE$7)/3,IF(AND($M$1=2011,Beregningsark!$AQ152="2005-2012"),'Resultat 2005-2012'!J152*SUM($AD$7:$AE$7)/2,IF(AND($M$1=2012,Beregningsark!$AQ152="2005-2012"),'Resultat 2005-2012'!J152*$AE$7,IF(AND($M$1=2006,Beregningsark!$AQ152="1999-2012"),'Resultat 2005-2012'!J152*SUM($Y$16:$AE$16)/7,IF(AND($M$1=2007,Beregningsark!$AQ152="1999-2012"),'Resultat 2005-2012'!J152*SUM($Z$16:$AE$16)/6,IF(AND($M$1=2008,Beregningsark!$AQ152="1999-2012"),'Resultat 2005-2012'!J152*SUM($AA$16:$AE$16)/5,IF(AND($M$1=2009,Beregningsark!$AQ152="1999-2012"),'Resultat 2005-2012'!J152*SUM($AB$16:$AE$16)/4,IF(AND($M$1=2010,Beregningsark!$AQ152="1999-2012"),'Resultat 2005-2012'!J152*SUM($AC$16:$AE$16)/3,IF(AND($M$1=2011,Beregningsark!$AQ152="1999-2012"),'Resultat 2005-2012'!J152*SUM($AD$16:$AE$16)/2,IF(AND($M$1=2012,Beregningsark!$AQ152="1999-2012"),'Resultat 2005-2012'!J152*$AE$16,""))))))))))))))))</f>
        <v/>
      </c>
      <c r="K152" s="15" t="str">
        <f>IF('Resultat 2005-2012'!$R152="","",IF($M$1=2005,'Resultat 2005-2012'!K152,IF(AND($M$1=2006,Beregningsark!$AQ152="2005-2012"),'Resultat 2005-2012'!K152*SUM($Y$8:$AE$8)/7,IF(AND($M$1=2007,Beregningsark!$AQ152="2005-2012"),'Resultat 2005-2012'!K152*SUM($Z$8:$AE$8)/6,IF(AND($M$1=2008,Beregningsark!$AQ152="2005-2012"),'Resultat 2005-2012'!K152*SUM($AA$8:$AE$8)/5,IF(AND($M$1=2009,Beregningsark!$AQ152="2005-2012"),'Resultat 2005-2012'!K152*SUM($AB$8:$AE$8)/4,IF(AND($M$1=2010,Beregningsark!$AQ152="2005-2012"),'Resultat 2005-2012'!K152*SUM($AC$8:$AE$8)/3,IF(AND($M$1=2011,Beregningsark!$AQ152="2005-2012"),'Resultat 2005-2012'!K152*SUM($AD$8:$AE$8)/2,IF(AND($M$1=2012,Beregningsark!$AQ152="2005-2012"),'Resultat 2005-2012'!K152*$AE$8,IF(AND($M$1=2006,Beregningsark!$AQ152="1999-2012"),'Resultat 2005-2012'!K152*SUM($Y$17:$AE$17)/7,IF(AND($M$1=2007,Beregningsark!$AQ152="1999-2012"),'Resultat 2005-2012'!K152*SUM($Z$17:$AE$17)/6,IF(AND($M$1=2008,Beregningsark!$AQ152="1999-2012"),'Resultat 2005-2012'!K152*SUM($AA$17:$AE$17)/5,IF(AND($M$1=2009,Beregningsark!$AQ152="1999-2012"),'Resultat 2005-2012'!K152*SUM($AB$17:$AE$17)/4,IF(AND($M$1=2010,Beregningsark!$AQ152="1999-2012"),'Resultat 2005-2012'!K152*SUM($AC$17:$AE$17)/3,IF(AND($M$1=2011,Beregningsark!$AQ152="1999-2012"),'Resultat 2005-2012'!K152*SUM($AD$17:$AE$17)/2,IF(AND($M$1=2012,Beregningsark!$AQ152="1999-2012"),'Resultat 2005-2012'!K152*$AE$17,""))))))))))))))))</f>
        <v/>
      </c>
      <c r="L152" s="15" t="str">
        <f>IF('Resultat 2005-2012'!$R152="","",IF($M$1=2005,'Resultat 2005-2012'!L152,IF(AND($M$1=2006,Beregningsark!$AQ152="2005-2012"),'Resultat 2005-2012'!L152*SUM($Y$9:$AE$9)/7,IF(AND($M$1=2007,Beregningsark!$AQ152="2005-2012"),'Resultat 2005-2012'!L152*SUM($Z$9:$AE$9)/6,IF(AND($M$1=2008,Beregningsark!$AQ152="2005-2012"),'Resultat 2005-2012'!L152*SUM($AA$9:$AE$9)/5,IF(AND($M$1=2009,Beregningsark!$AQ152="2005-2012"),'Resultat 2005-2012'!L152*SUM($AB$9:$AE$9)/4,IF(AND($M$1=2010,Beregningsark!$AQ152="2005-2012"),'Resultat 2005-2012'!L152*SUM($AC$9:$AE$9)/3,IF(AND($M$1=2011,Beregningsark!$AQ152="2005-2012"),'Resultat 2005-2012'!L152*SUM($AD$9:$AE$9)/2,IF(AND($M$1=2012,Beregningsark!$AQ152="2005-2012"),'Resultat 2005-2012'!L152*$AE$9,IF(AND($M$1=2006,Beregningsark!$AQ152="1999-2012"),'Resultat 2005-2012'!L152*SUM($Y$18:$AE$18)/7,IF(AND($M$1=2007,Beregningsark!$AQ152="1999-2012"),'Resultat 2005-2012'!L152*SUM($Z$18:$AE$18)/6,IF(AND($M$1=2008,Beregningsark!$AQ152="1999-2012"),'Resultat 2005-2012'!L152*SUM($AA$18:$AE$18)/5,IF(AND($M$1=2009,Beregningsark!$AQ152="1999-2012"),'Resultat 2005-2012'!L152*SUM($AB$18:$AE$18)/4,IF(AND($M$1=2010,Beregningsark!$AQ152="1999-2012"),'Resultat 2005-2012'!L152*SUM($AC$18:$AE$18)/3,IF(AND($M$1=2011,Beregningsark!$AQ152="1999-2012"),'Resultat 2005-2012'!L152*SUM($AD$18:$AE$18)/2,IF(AND($M$1=2012,Beregningsark!$AQ152="1999-2012"),'Resultat 2005-2012'!L152*$AE$18,""))))))))))))))))</f>
        <v/>
      </c>
      <c r="M152" s="15" t="str">
        <f t="shared" si="8"/>
        <v/>
      </c>
      <c r="N152" s="15" t="str">
        <f>IF('Resultat 2005-2012'!$R152="","",IF($M$1=2005,'Resultat 2005-2012'!N152,IF(AND($M$1=2006,Beregningsark!$AQ152="2005-2012"),'Resultat 2005-2012'!N152*SUM($Y$10:$AE$10)/7,IF(AND($M$1=2007,Beregningsark!$AQ152="2005-2012"),'Resultat 2005-2012'!N152*SUM($Z$10:$AE$10)/6,IF(AND($M$1=2008,Beregningsark!$AQ152="2005-2012"),'Resultat 2005-2012'!N152*SUM($AA$10:$AE$10)/5,IF(AND($M$1=2009,Beregningsark!$AQ152="2005-2012"),'Resultat 2005-2012'!N152*SUM($AB$10:$AE$10)/4,IF(AND($M$1=2010,Beregningsark!$AQ152="2005-2012"),'Resultat 2005-2012'!N152*SUM($AC$10:$AE$10)/3,IF(AND($M$1=2011,Beregningsark!$AQ152="2005-2012"),'Resultat 2005-2012'!N152*SUM($AD$10:$AE$10)/2,IF(AND($M$1=2012,Beregningsark!$AQ152="2005-2012"),'Resultat 2005-2012'!N152*$AE$10,IF(AND($M$1=2006,Beregningsark!$AQ152="1999-2012"),'Resultat 2005-2012'!N152*SUM($Y$16:$AE$16)/7,IF(AND($M$1=2007,Beregningsark!$AQ152="1999-2012"),'Resultat 2005-2012'!N152*SUM($Z$16:$AE$16)/6,IF(AND($M$1=2008,Beregningsark!$AQ152="1999-2012"),'Resultat 2005-2012'!N152*SUM($AA$16:$AE$16)/5,IF(AND($M$1=2009,Beregningsark!$AQ152="1999-2012"),'Resultat 2005-2012'!N152*SUM($AB$16:$AE$16)/4,IF(AND($M$1=2010,Beregningsark!$AQ152="1999-2012"),'Resultat 2005-2012'!N152*SUM($AC$16:$AE$16)/3,IF(AND($M$1=2011,Beregningsark!$AQ152="1999-2012"),'Resultat 2005-2012'!N152*SUM($AD$16:$AE$16)/2,IF(AND($M$1=2012,Beregningsark!$AQ152="1999-2012"),'Resultat 2005-2012'!N152*$AE$16,""))))))))))))))))</f>
        <v/>
      </c>
      <c r="O152" s="15" t="str">
        <f>IF('Resultat 2005-2012'!$R152="","",IF($M$1=2005,'Resultat 2005-2012'!O152,IF(AND($M$1=2006,Beregningsark!$AQ152="2005-2012"),'Resultat 2005-2012'!O152*SUM($Y$10:$AE$10)/7,IF(AND($M$1=2007,Beregningsark!$AQ152="2005-2012"),'Resultat 2005-2012'!O152*SUM($Z$10:$AE$10)/6,IF(AND($M$1=2008,Beregningsark!$AQ152="2005-2012"),'Resultat 2005-2012'!O152*SUM($AA$10:$AE$10)/5,IF(AND($M$1=2009,Beregningsark!$AQ152="2005-2012"),'Resultat 2005-2012'!O152*SUM($AB$10:$AE$10)/4,IF(AND($M$1=2010,Beregningsark!$AQ152="2005-2012"),'Resultat 2005-2012'!O152*SUM($AC$10:$AE$10)/3,IF(AND($M$1=2011,Beregningsark!$AQ152="2005-2012"),'Resultat 2005-2012'!O152*SUM($AD$10:$AE$10)/2,IF(AND($M$1=2012,Beregningsark!$AQ152="2005-2012"),'Resultat 2005-2012'!O152*$AE$10,IF(AND($M$1=2006,Beregningsark!$AQ152="1999-2012"),'Resultat 2005-2012'!O152*SUM($Y$16:$AE$16)/7,IF(AND($M$1=2007,Beregningsark!$AQ152="1999-2012"),'Resultat 2005-2012'!O152*SUM($Z$16:$AE$16)/6,IF(AND($M$1=2008,Beregningsark!$AQ152="1999-2012"),'Resultat 2005-2012'!O152*SUM($AA$16:$AE$16)/5,IF(AND($M$1=2009,Beregningsark!$AQ152="1999-2012"),'Resultat 2005-2012'!O152*SUM($AB$16:$AE$16)/4,IF(AND($M$1=2010,Beregningsark!$AQ152="1999-2012"),'Resultat 2005-2012'!O152*SUM($AC$16:$AE$16)/3,IF(AND($M$1=2011,Beregningsark!$AQ152="1999-2012"),'Resultat 2005-2012'!O152*SUM($AD$16:$AE$16)/2,IF(AND($M$1=2012,Beregningsark!$AQ152="1999-2012"),'Resultat 2005-2012'!O152*$AE$16,""))))))))))))))))</f>
        <v/>
      </c>
      <c r="P152" s="15" t="str">
        <f>IF('Resultat 2005-2012'!$R152="","",IF($M$1=2005,'Resultat 2005-2012'!P152,IF(AND($M$1=2006,Beregningsark!$AQ152="2005-2012"),'Resultat 2005-2012'!P152*SUM($Y$11:$AE$11)/7,IF(AND($M$1=2007,Beregningsark!$AQ152="2005-2012"),'Resultat 2005-2012'!P152*SUM($Z$11:$AE$11)/6,IF(AND($M$1=2008,Beregningsark!$AQ152="2005-2012"),'Resultat 2005-2012'!P152*SUM($AA$11:$AE$11)/5,IF(AND($M$1=2009,Beregningsark!$AQ152="2005-2012"),'Resultat 2005-2012'!P152*SUM($AB$11:$AE$11)/4,IF(AND($M$1=2010,Beregningsark!$AQ152="2005-2012"),'Resultat 2005-2012'!P152*SUM($AC$11:$AE$11)/3,IF(AND($M$1=2011,Beregningsark!$AQ152="2005-2012"),'Resultat 2005-2012'!P152*SUM($AD$11:$AE$11)/2,IF(AND($M$1=2012,Beregningsark!$AQ152="2005-2012"),'Resultat 2005-2012'!P152*$AE$11,IF(AND($M$1=2006,Beregningsark!$AQ152="1999-2012"),'Resultat 2005-2012'!P152*SUM($Y$16:$AE$16)/7,IF(AND($M$1=2007,Beregningsark!$AQ152="1999-2012"),'Resultat 2005-2012'!P152*SUM($Z$16:$AE$16)/6,IF(AND($M$1=2008,Beregningsark!$AQ152="1999-2012"),'Resultat 2005-2012'!P152*SUM($AA$16:$AE$16)/5,IF(AND($M$1=2009,Beregningsark!$AQ152="1999-2012"),'Resultat 2005-2012'!P152*SUM($AB$16:$AE$16)/4,IF(AND($M$1=2010,Beregningsark!$AQ152="1999-2012"),'Resultat 2005-2012'!P152*SUM($AC$16:$AE$16)/3,IF(AND($M$1=2011,Beregningsark!$AQ152="1999-2012"),'Resultat 2005-2012'!P152*SUM($AD$16:$AE$16)/2,IF(AND($M$1=2012,Beregningsark!$AQ152="1999-2012"),'Resultat 2005-2012'!P152*$AE$16,""))))))))))))))))</f>
        <v/>
      </c>
      <c r="Q152" s="15" t="str">
        <f t="shared" si="9"/>
        <v/>
      </c>
      <c r="R152" s="17" t="str">
        <f t="shared" si="10"/>
        <v/>
      </c>
    </row>
    <row r="153" spans="1:18" x14ac:dyDescent="0.25">
      <c r="A153" s="4" t="str">
        <f>IF(Inddata!A168="","",Inddata!A168)</f>
        <v/>
      </c>
      <c r="B153" s="4" t="str">
        <f>IF(Inddata!B168="","",Inddata!B168)</f>
        <v/>
      </c>
      <c r="C153" s="4" t="str">
        <f>IF(Inddata!C168="","",Inddata!C168)</f>
        <v/>
      </c>
      <c r="D153" s="4" t="str">
        <f>IF(Inddata!D168="","",Inddata!D168)</f>
        <v/>
      </c>
      <c r="E153" s="4" t="str">
        <f>IF(Inddata!E168="","",Inddata!E168)</f>
        <v/>
      </c>
      <c r="F153" s="4" t="str">
        <f>IF(Inddata!F168="","",Inddata!F168)</f>
        <v/>
      </c>
      <c r="G153" s="4">
        <f>IF(Inddata!G168="","",Inddata!G168)</f>
        <v>0</v>
      </c>
      <c r="H153" s="4" t="str">
        <f>IF(Inddata!H168&gt;0.5,Inddata!H168,"")</f>
        <v/>
      </c>
      <c r="I153" s="4" t="str">
        <f>IF(Inddata!I168="","",Inddata!I168)</f>
        <v/>
      </c>
      <c r="J153" s="15" t="str">
        <f>IF('Resultat 2005-2012'!$R153="","",IF($M$1=2005,'Resultat 2005-2012'!J153,IF(AND($M$1=2006,Beregningsark!$AQ153="2005-2012"),'Resultat 2005-2012'!J153*SUM($Y$7:$AE$7)/7,IF(AND($M$1=2007,Beregningsark!$AQ153="2005-2012"),'Resultat 2005-2012'!J153*SUM($Z$7:$AE$7)/6,IF(AND($M$1=2008,Beregningsark!$AQ153="2005-2012"),'Resultat 2005-2012'!J153*SUM($AA$7:$AE$7)/5,IF(AND($M$1=2009,Beregningsark!$AQ153="2005-2012"),'Resultat 2005-2012'!J153*SUM($AB$7:$AE$7)/4,IF(AND($M$1=2010,Beregningsark!$AQ153="2005-2012"),'Resultat 2005-2012'!J153*SUM($AC$7:$AE$7)/3,IF(AND($M$1=2011,Beregningsark!$AQ153="2005-2012"),'Resultat 2005-2012'!J153*SUM($AD$7:$AE$7)/2,IF(AND($M$1=2012,Beregningsark!$AQ153="2005-2012"),'Resultat 2005-2012'!J153*$AE$7,IF(AND($M$1=2006,Beregningsark!$AQ153="1999-2012"),'Resultat 2005-2012'!J153*SUM($Y$16:$AE$16)/7,IF(AND($M$1=2007,Beregningsark!$AQ153="1999-2012"),'Resultat 2005-2012'!J153*SUM($Z$16:$AE$16)/6,IF(AND($M$1=2008,Beregningsark!$AQ153="1999-2012"),'Resultat 2005-2012'!J153*SUM($AA$16:$AE$16)/5,IF(AND($M$1=2009,Beregningsark!$AQ153="1999-2012"),'Resultat 2005-2012'!J153*SUM($AB$16:$AE$16)/4,IF(AND($M$1=2010,Beregningsark!$AQ153="1999-2012"),'Resultat 2005-2012'!J153*SUM($AC$16:$AE$16)/3,IF(AND($M$1=2011,Beregningsark!$AQ153="1999-2012"),'Resultat 2005-2012'!J153*SUM($AD$16:$AE$16)/2,IF(AND($M$1=2012,Beregningsark!$AQ153="1999-2012"),'Resultat 2005-2012'!J153*$AE$16,""))))))))))))))))</f>
        <v/>
      </c>
      <c r="K153" s="15" t="str">
        <f>IF('Resultat 2005-2012'!$R153="","",IF($M$1=2005,'Resultat 2005-2012'!K153,IF(AND($M$1=2006,Beregningsark!$AQ153="2005-2012"),'Resultat 2005-2012'!K153*SUM($Y$8:$AE$8)/7,IF(AND($M$1=2007,Beregningsark!$AQ153="2005-2012"),'Resultat 2005-2012'!K153*SUM($Z$8:$AE$8)/6,IF(AND($M$1=2008,Beregningsark!$AQ153="2005-2012"),'Resultat 2005-2012'!K153*SUM($AA$8:$AE$8)/5,IF(AND($M$1=2009,Beregningsark!$AQ153="2005-2012"),'Resultat 2005-2012'!K153*SUM($AB$8:$AE$8)/4,IF(AND($M$1=2010,Beregningsark!$AQ153="2005-2012"),'Resultat 2005-2012'!K153*SUM($AC$8:$AE$8)/3,IF(AND($M$1=2011,Beregningsark!$AQ153="2005-2012"),'Resultat 2005-2012'!K153*SUM($AD$8:$AE$8)/2,IF(AND($M$1=2012,Beregningsark!$AQ153="2005-2012"),'Resultat 2005-2012'!K153*$AE$8,IF(AND($M$1=2006,Beregningsark!$AQ153="1999-2012"),'Resultat 2005-2012'!K153*SUM($Y$17:$AE$17)/7,IF(AND($M$1=2007,Beregningsark!$AQ153="1999-2012"),'Resultat 2005-2012'!K153*SUM($Z$17:$AE$17)/6,IF(AND($M$1=2008,Beregningsark!$AQ153="1999-2012"),'Resultat 2005-2012'!K153*SUM($AA$17:$AE$17)/5,IF(AND($M$1=2009,Beregningsark!$AQ153="1999-2012"),'Resultat 2005-2012'!K153*SUM($AB$17:$AE$17)/4,IF(AND($M$1=2010,Beregningsark!$AQ153="1999-2012"),'Resultat 2005-2012'!K153*SUM($AC$17:$AE$17)/3,IF(AND($M$1=2011,Beregningsark!$AQ153="1999-2012"),'Resultat 2005-2012'!K153*SUM($AD$17:$AE$17)/2,IF(AND($M$1=2012,Beregningsark!$AQ153="1999-2012"),'Resultat 2005-2012'!K153*$AE$17,""))))))))))))))))</f>
        <v/>
      </c>
      <c r="L153" s="15" t="str">
        <f>IF('Resultat 2005-2012'!$R153="","",IF($M$1=2005,'Resultat 2005-2012'!L153,IF(AND($M$1=2006,Beregningsark!$AQ153="2005-2012"),'Resultat 2005-2012'!L153*SUM($Y$9:$AE$9)/7,IF(AND($M$1=2007,Beregningsark!$AQ153="2005-2012"),'Resultat 2005-2012'!L153*SUM($Z$9:$AE$9)/6,IF(AND($M$1=2008,Beregningsark!$AQ153="2005-2012"),'Resultat 2005-2012'!L153*SUM($AA$9:$AE$9)/5,IF(AND($M$1=2009,Beregningsark!$AQ153="2005-2012"),'Resultat 2005-2012'!L153*SUM($AB$9:$AE$9)/4,IF(AND($M$1=2010,Beregningsark!$AQ153="2005-2012"),'Resultat 2005-2012'!L153*SUM($AC$9:$AE$9)/3,IF(AND($M$1=2011,Beregningsark!$AQ153="2005-2012"),'Resultat 2005-2012'!L153*SUM($AD$9:$AE$9)/2,IF(AND($M$1=2012,Beregningsark!$AQ153="2005-2012"),'Resultat 2005-2012'!L153*$AE$9,IF(AND($M$1=2006,Beregningsark!$AQ153="1999-2012"),'Resultat 2005-2012'!L153*SUM($Y$18:$AE$18)/7,IF(AND($M$1=2007,Beregningsark!$AQ153="1999-2012"),'Resultat 2005-2012'!L153*SUM($Z$18:$AE$18)/6,IF(AND($M$1=2008,Beregningsark!$AQ153="1999-2012"),'Resultat 2005-2012'!L153*SUM($AA$18:$AE$18)/5,IF(AND($M$1=2009,Beregningsark!$AQ153="1999-2012"),'Resultat 2005-2012'!L153*SUM($AB$18:$AE$18)/4,IF(AND($M$1=2010,Beregningsark!$AQ153="1999-2012"),'Resultat 2005-2012'!L153*SUM($AC$18:$AE$18)/3,IF(AND($M$1=2011,Beregningsark!$AQ153="1999-2012"),'Resultat 2005-2012'!L153*SUM($AD$18:$AE$18)/2,IF(AND($M$1=2012,Beregningsark!$AQ153="1999-2012"),'Resultat 2005-2012'!L153*$AE$18,""))))))))))))))))</f>
        <v/>
      </c>
      <c r="M153" s="15" t="str">
        <f t="shared" si="8"/>
        <v/>
      </c>
      <c r="N153" s="15" t="str">
        <f>IF('Resultat 2005-2012'!$R153="","",IF($M$1=2005,'Resultat 2005-2012'!N153,IF(AND($M$1=2006,Beregningsark!$AQ153="2005-2012"),'Resultat 2005-2012'!N153*SUM($Y$10:$AE$10)/7,IF(AND($M$1=2007,Beregningsark!$AQ153="2005-2012"),'Resultat 2005-2012'!N153*SUM($Z$10:$AE$10)/6,IF(AND($M$1=2008,Beregningsark!$AQ153="2005-2012"),'Resultat 2005-2012'!N153*SUM($AA$10:$AE$10)/5,IF(AND($M$1=2009,Beregningsark!$AQ153="2005-2012"),'Resultat 2005-2012'!N153*SUM($AB$10:$AE$10)/4,IF(AND($M$1=2010,Beregningsark!$AQ153="2005-2012"),'Resultat 2005-2012'!N153*SUM($AC$10:$AE$10)/3,IF(AND($M$1=2011,Beregningsark!$AQ153="2005-2012"),'Resultat 2005-2012'!N153*SUM($AD$10:$AE$10)/2,IF(AND($M$1=2012,Beregningsark!$AQ153="2005-2012"),'Resultat 2005-2012'!N153*$AE$10,IF(AND($M$1=2006,Beregningsark!$AQ153="1999-2012"),'Resultat 2005-2012'!N153*SUM($Y$16:$AE$16)/7,IF(AND($M$1=2007,Beregningsark!$AQ153="1999-2012"),'Resultat 2005-2012'!N153*SUM($Z$16:$AE$16)/6,IF(AND($M$1=2008,Beregningsark!$AQ153="1999-2012"),'Resultat 2005-2012'!N153*SUM($AA$16:$AE$16)/5,IF(AND($M$1=2009,Beregningsark!$AQ153="1999-2012"),'Resultat 2005-2012'!N153*SUM($AB$16:$AE$16)/4,IF(AND($M$1=2010,Beregningsark!$AQ153="1999-2012"),'Resultat 2005-2012'!N153*SUM($AC$16:$AE$16)/3,IF(AND($M$1=2011,Beregningsark!$AQ153="1999-2012"),'Resultat 2005-2012'!N153*SUM($AD$16:$AE$16)/2,IF(AND($M$1=2012,Beregningsark!$AQ153="1999-2012"),'Resultat 2005-2012'!N153*$AE$16,""))))))))))))))))</f>
        <v/>
      </c>
      <c r="O153" s="15" t="str">
        <f>IF('Resultat 2005-2012'!$R153="","",IF($M$1=2005,'Resultat 2005-2012'!O153,IF(AND($M$1=2006,Beregningsark!$AQ153="2005-2012"),'Resultat 2005-2012'!O153*SUM($Y$10:$AE$10)/7,IF(AND($M$1=2007,Beregningsark!$AQ153="2005-2012"),'Resultat 2005-2012'!O153*SUM($Z$10:$AE$10)/6,IF(AND($M$1=2008,Beregningsark!$AQ153="2005-2012"),'Resultat 2005-2012'!O153*SUM($AA$10:$AE$10)/5,IF(AND($M$1=2009,Beregningsark!$AQ153="2005-2012"),'Resultat 2005-2012'!O153*SUM($AB$10:$AE$10)/4,IF(AND($M$1=2010,Beregningsark!$AQ153="2005-2012"),'Resultat 2005-2012'!O153*SUM($AC$10:$AE$10)/3,IF(AND($M$1=2011,Beregningsark!$AQ153="2005-2012"),'Resultat 2005-2012'!O153*SUM($AD$10:$AE$10)/2,IF(AND($M$1=2012,Beregningsark!$AQ153="2005-2012"),'Resultat 2005-2012'!O153*$AE$10,IF(AND($M$1=2006,Beregningsark!$AQ153="1999-2012"),'Resultat 2005-2012'!O153*SUM($Y$16:$AE$16)/7,IF(AND($M$1=2007,Beregningsark!$AQ153="1999-2012"),'Resultat 2005-2012'!O153*SUM($Z$16:$AE$16)/6,IF(AND($M$1=2008,Beregningsark!$AQ153="1999-2012"),'Resultat 2005-2012'!O153*SUM($AA$16:$AE$16)/5,IF(AND($M$1=2009,Beregningsark!$AQ153="1999-2012"),'Resultat 2005-2012'!O153*SUM($AB$16:$AE$16)/4,IF(AND($M$1=2010,Beregningsark!$AQ153="1999-2012"),'Resultat 2005-2012'!O153*SUM($AC$16:$AE$16)/3,IF(AND($M$1=2011,Beregningsark!$AQ153="1999-2012"),'Resultat 2005-2012'!O153*SUM($AD$16:$AE$16)/2,IF(AND($M$1=2012,Beregningsark!$AQ153="1999-2012"),'Resultat 2005-2012'!O153*$AE$16,""))))))))))))))))</f>
        <v/>
      </c>
      <c r="P153" s="15" t="str">
        <f>IF('Resultat 2005-2012'!$R153="","",IF($M$1=2005,'Resultat 2005-2012'!P153,IF(AND($M$1=2006,Beregningsark!$AQ153="2005-2012"),'Resultat 2005-2012'!P153*SUM($Y$11:$AE$11)/7,IF(AND($M$1=2007,Beregningsark!$AQ153="2005-2012"),'Resultat 2005-2012'!P153*SUM($Z$11:$AE$11)/6,IF(AND($M$1=2008,Beregningsark!$AQ153="2005-2012"),'Resultat 2005-2012'!P153*SUM($AA$11:$AE$11)/5,IF(AND($M$1=2009,Beregningsark!$AQ153="2005-2012"),'Resultat 2005-2012'!P153*SUM($AB$11:$AE$11)/4,IF(AND($M$1=2010,Beregningsark!$AQ153="2005-2012"),'Resultat 2005-2012'!P153*SUM($AC$11:$AE$11)/3,IF(AND($M$1=2011,Beregningsark!$AQ153="2005-2012"),'Resultat 2005-2012'!P153*SUM($AD$11:$AE$11)/2,IF(AND($M$1=2012,Beregningsark!$AQ153="2005-2012"),'Resultat 2005-2012'!P153*$AE$11,IF(AND($M$1=2006,Beregningsark!$AQ153="1999-2012"),'Resultat 2005-2012'!P153*SUM($Y$16:$AE$16)/7,IF(AND($M$1=2007,Beregningsark!$AQ153="1999-2012"),'Resultat 2005-2012'!P153*SUM($Z$16:$AE$16)/6,IF(AND($M$1=2008,Beregningsark!$AQ153="1999-2012"),'Resultat 2005-2012'!P153*SUM($AA$16:$AE$16)/5,IF(AND($M$1=2009,Beregningsark!$AQ153="1999-2012"),'Resultat 2005-2012'!P153*SUM($AB$16:$AE$16)/4,IF(AND($M$1=2010,Beregningsark!$AQ153="1999-2012"),'Resultat 2005-2012'!P153*SUM($AC$16:$AE$16)/3,IF(AND($M$1=2011,Beregningsark!$AQ153="1999-2012"),'Resultat 2005-2012'!P153*SUM($AD$16:$AE$16)/2,IF(AND($M$1=2012,Beregningsark!$AQ153="1999-2012"),'Resultat 2005-2012'!P153*$AE$16,""))))))))))))))))</f>
        <v/>
      </c>
      <c r="Q153" s="15" t="str">
        <f t="shared" si="9"/>
        <v/>
      </c>
      <c r="R153" s="17" t="str">
        <f t="shared" si="10"/>
        <v/>
      </c>
    </row>
    <row r="154" spans="1:18" x14ac:dyDescent="0.25">
      <c r="A154" s="4" t="str">
        <f>IF(Inddata!A169="","",Inddata!A169)</f>
        <v/>
      </c>
      <c r="B154" s="4" t="str">
        <f>IF(Inddata!B169="","",Inddata!B169)</f>
        <v/>
      </c>
      <c r="C154" s="4" t="str">
        <f>IF(Inddata!C169="","",Inddata!C169)</f>
        <v/>
      </c>
      <c r="D154" s="4" t="str">
        <f>IF(Inddata!D169="","",Inddata!D169)</f>
        <v/>
      </c>
      <c r="E154" s="4" t="str">
        <f>IF(Inddata!E169="","",Inddata!E169)</f>
        <v/>
      </c>
      <c r="F154" s="4" t="str">
        <f>IF(Inddata!F169="","",Inddata!F169)</f>
        <v/>
      </c>
      <c r="G154" s="4">
        <f>IF(Inddata!G169="","",Inddata!G169)</f>
        <v>0</v>
      </c>
      <c r="H154" s="4" t="str">
        <f>IF(Inddata!H169&gt;0.5,Inddata!H169,"")</f>
        <v/>
      </c>
      <c r="I154" s="4" t="str">
        <f>IF(Inddata!I169="","",Inddata!I169)</f>
        <v/>
      </c>
      <c r="J154" s="15" t="str">
        <f>IF('Resultat 2005-2012'!$R154="","",IF($M$1=2005,'Resultat 2005-2012'!J154,IF(AND($M$1=2006,Beregningsark!$AQ154="2005-2012"),'Resultat 2005-2012'!J154*SUM($Y$7:$AE$7)/7,IF(AND($M$1=2007,Beregningsark!$AQ154="2005-2012"),'Resultat 2005-2012'!J154*SUM($Z$7:$AE$7)/6,IF(AND($M$1=2008,Beregningsark!$AQ154="2005-2012"),'Resultat 2005-2012'!J154*SUM($AA$7:$AE$7)/5,IF(AND($M$1=2009,Beregningsark!$AQ154="2005-2012"),'Resultat 2005-2012'!J154*SUM($AB$7:$AE$7)/4,IF(AND($M$1=2010,Beregningsark!$AQ154="2005-2012"),'Resultat 2005-2012'!J154*SUM($AC$7:$AE$7)/3,IF(AND($M$1=2011,Beregningsark!$AQ154="2005-2012"),'Resultat 2005-2012'!J154*SUM($AD$7:$AE$7)/2,IF(AND($M$1=2012,Beregningsark!$AQ154="2005-2012"),'Resultat 2005-2012'!J154*$AE$7,IF(AND($M$1=2006,Beregningsark!$AQ154="1999-2012"),'Resultat 2005-2012'!J154*SUM($Y$16:$AE$16)/7,IF(AND($M$1=2007,Beregningsark!$AQ154="1999-2012"),'Resultat 2005-2012'!J154*SUM($Z$16:$AE$16)/6,IF(AND($M$1=2008,Beregningsark!$AQ154="1999-2012"),'Resultat 2005-2012'!J154*SUM($AA$16:$AE$16)/5,IF(AND($M$1=2009,Beregningsark!$AQ154="1999-2012"),'Resultat 2005-2012'!J154*SUM($AB$16:$AE$16)/4,IF(AND($M$1=2010,Beregningsark!$AQ154="1999-2012"),'Resultat 2005-2012'!J154*SUM($AC$16:$AE$16)/3,IF(AND($M$1=2011,Beregningsark!$AQ154="1999-2012"),'Resultat 2005-2012'!J154*SUM($AD$16:$AE$16)/2,IF(AND($M$1=2012,Beregningsark!$AQ154="1999-2012"),'Resultat 2005-2012'!J154*$AE$16,""))))))))))))))))</f>
        <v/>
      </c>
      <c r="K154" s="15" t="str">
        <f>IF('Resultat 2005-2012'!$R154="","",IF($M$1=2005,'Resultat 2005-2012'!K154,IF(AND($M$1=2006,Beregningsark!$AQ154="2005-2012"),'Resultat 2005-2012'!K154*SUM($Y$8:$AE$8)/7,IF(AND($M$1=2007,Beregningsark!$AQ154="2005-2012"),'Resultat 2005-2012'!K154*SUM($Z$8:$AE$8)/6,IF(AND($M$1=2008,Beregningsark!$AQ154="2005-2012"),'Resultat 2005-2012'!K154*SUM($AA$8:$AE$8)/5,IF(AND($M$1=2009,Beregningsark!$AQ154="2005-2012"),'Resultat 2005-2012'!K154*SUM($AB$8:$AE$8)/4,IF(AND($M$1=2010,Beregningsark!$AQ154="2005-2012"),'Resultat 2005-2012'!K154*SUM($AC$8:$AE$8)/3,IF(AND($M$1=2011,Beregningsark!$AQ154="2005-2012"),'Resultat 2005-2012'!K154*SUM($AD$8:$AE$8)/2,IF(AND($M$1=2012,Beregningsark!$AQ154="2005-2012"),'Resultat 2005-2012'!K154*$AE$8,IF(AND($M$1=2006,Beregningsark!$AQ154="1999-2012"),'Resultat 2005-2012'!K154*SUM($Y$17:$AE$17)/7,IF(AND($M$1=2007,Beregningsark!$AQ154="1999-2012"),'Resultat 2005-2012'!K154*SUM($Z$17:$AE$17)/6,IF(AND($M$1=2008,Beregningsark!$AQ154="1999-2012"),'Resultat 2005-2012'!K154*SUM($AA$17:$AE$17)/5,IF(AND($M$1=2009,Beregningsark!$AQ154="1999-2012"),'Resultat 2005-2012'!K154*SUM($AB$17:$AE$17)/4,IF(AND($M$1=2010,Beregningsark!$AQ154="1999-2012"),'Resultat 2005-2012'!K154*SUM($AC$17:$AE$17)/3,IF(AND($M$1=2011,Beregningsark!$AQ154="1999-2012"),'Resultat 2005-2012'!K154*SUM($AD$17:$AE$17)/2,IF(AND($M$1=2012,Beregningsark!$AQ154="1999-2012"),'Resultat 2005-2012'!K154*$AE$17,""))))))))))))))))</f>
        <v/>
      </c>
      <c r="L154" s="15" t="str">
        <f>IF('Resultat 2005-2012'!$R154="","",IF($M$1=2005,'Resultat 2005-2012'!L154,IF(AND($M$1=2006,Beregningsark!$AQ154="2005-2012"),'Resultat 2005-2012'!L154*SUM($Y$9:$AE$9)/7,IF(AND($M$1=2007,Beregningsark!$AQ154="2005-2012"),'Resultat 2005-2012'!L154*SUM($Z$9:$AE$9)/6,IF(AND($M$1=2008,Beregningsark!$AQ154="2005-2012"),'Resultat 2005-2012'!L154*SUM($AA$9:$AE$9)/5,IF(AND($M$1=2009,Beregningsark!$AQ154="2005-2012"),'Resultat 2005-2012'!L154*SUM($AB$9:$AE$9)/4,IF(AND($M$1=2010,Beregningsark!$AQ154="2005-2012"),'Resultat 2005-2012'!L154*SUM($AC$9:$AE$9)/3,IF(AND($M$1=2011,Beregningsark!$AQ154="2005-2012"),'Resultat 2005-2012'!L154*SUM($AD$9:$AE$9)/2,IF(AND($M$1=2012,Beregningsark!$AQ154="2005-2012"),'Resultat 2005-2012'!L154*$AE$9,IF(AND($M$1=2006,Beregningsark!$AQ154="1999-2012"),'Resultat 2005-2012'!L154*SUM($Y$18:$AE$18)/7,IF(AND($M$1=2007,Beregningsark!$AQ154="1999-2012"),'Resultat 2005-2012'!L154*SUM($Z$18:$AE$18)/6,IF(AND($M$1=2008,Beregningsark!$AQ154="1999-2012"),'Resultat 2005-2012'!L154*SUM($AA$18:$AE$18)/5,IF(AND($M$1=2009,Beregningsark!$AQ154="1999-2012"),'Resultat 2005-2012'!L154*SUM($AB$18:$AE$18)/4,IF(AND($M$1=2010,Beregningsark!$AQ154="1999-2012"),'Resultat 2005-2012'!L154*SUM($AC$18:$AE$18)/3,IF(AND($M$1=2011,Beregningsark!$AQ154="1999-2012"),'Resultat 2005-2012'!L154*SUM($AD$18:$AE$18)/2,IF(AND($M$1=2012,Beregningsark!$AQ154="1999-2012"),'Resultat 2005-2012'!L154*$AE$18,""))))))))))))))))</f>
        <v/>
      </c>
      <c r="M154" s="15" t="str">
        <f t="shared" si="8"/>
        <v/>
      </c>
      <c r="N154" s="15" t="str">
        <f>IF('Resultat 2005-2012'!$R154="","",IF($M$1=2005,'Resultat 2005-2012'!N154,IF(AND($M$1=2006,Beregningsark!$AQ154="2005-2012"),'Resultat 2005-2012'!N154*SUM($Y$10:$AE$10)/7,IF(AND($M$1=2007,Beregningsark!$AQ154="2005-2012"),'Resultat 2005-2012'!N154*SUM($Z$10:$AE$10)/6,IF(AND($M$1=2008,Beregningsark!$AQ154="2005-2012"),'Resultat 2005-2012'!N154*SUM($AA$10:$AE$10)/5,IF(AND($M$1=2009,Beregningsark!$AQ154="2005-2012"),'Resultat 2005-2012'!N154*SUM($AB$10:$AE$10)/4,IF(AND($M$1=2010,Beregningsark!$AQ154="2005-2012"),'Resultat 2005-2012'!N154*SUM($AC$10:$AE$10)/3,IF(AND($M$1=2011,Beregningsark!$AQ154="2005-2012"),'Resultat 2005-2012'!N154*SUM($AD$10:$AE$10)/2,IF(AND($M$1=2012,Beregningsark!$AQ154="2005-2012"),'Resultat 2005-2012'!N154*$AE$10,IF(AND($M$1=2006,Beregningsark!$AQ154="1999-2012"),'Resultat 2005-2012'!N154*SUM($Y$16:$AE$16)/7,IF(AND($M$1=2007,Beregningsark!$AQ154="1999-2012"),'Resultat 2005-2012'!N154*SUM($Z$16:$AE$16)/6,IF(AND($M$1=2008,Beregningsark!$AQ154="1999-2012"),'Resultat 2005-2012'!N154*SUM($AA$16:$AE$16)/5,IF(AND($M$1=2009,Beregningsark!$AQ154="1999-2012"),'Resultat 2005-2012'!N154*SUM($AB$16:$AE$16)/4,IF(AND($M$1=2010,Beregningsark!$AQ154="1999-2012"),'Resultat 2005-2012'!N154*SUM($AC$16:$AE$16)/3,IF(AND($M$1=2011,Beregningsark!$AQ154="1999-2012"),'Resultat 2005-2012'!N154*SUM($AD$16:$AE$16)/2,IF(AND($M$1=2012,Beregningsark!$AQ154="1999-2012"),'Resultat 2005-2012'!N154*$AE$16,""))))))))))))))))</f>
        <v/>
      </c>
      <c r="O154" s="15" t="str">
        <f>IF('Resultat 2005-2012'!$R154="","",IF($M$1=2005,'Resultat 2005-2012'!O154,IF(AND($M$1=2006,Beregningsark!$AQ154="2005-2012"),'Resultat 2005-2012'!O154*SUM($Y$10:$AE$10)/7,IF(AND($M$1=2007,Beregningsark!$AQ154="2005-2012"),'Resultat 2005-2012'!O154*SUM($Z$10:$AE$10)/6,IF(AND($M$1=2008,Beregningsark!$AQ154="2005-2012"),'Resultat 2005-2012'!O154*SUM($AA$10:$AE$10)/5,IF(AND($M$1=2009,Beregningsark!$AQ154="2005-2012"),'Resultat 2005-2012'!O154*SUM($AB$10:$AE$10)/4,IF(AND($M$1=2010,Beregningsark!$AQ154="2005-2012"),'Resultat 2005-2012'!O154*SUM($AC$10:$AE$10)/3,IF(AND($M$1=2011,Beregningsark!$AQ154="2005-2012"),'Resultat 2005-2012'!O154*SUM($AD$10:$AE$10)/2,IF(AND($M$1=2012,Beregningsark!$AQ154="2005-2012"),'Resultat 2005-2012'!O154*$AE$10,IF(AND($M$1=2006,Beregningsark!$AQ154="1999-2012"),'Resultat 2005-2012'!O154*SUM($Y$16:$AE$16)/7,IF(AND($M$1=2007,Beregningsark!$AQ154="1999-2012"),'Resultat 2005-2012'!O154*SUM($Z$16:$AE$16)/6,IF(AND($M$1=2008,Beregningsark!$AQ154="1999-2012"),'Resultat 2005-2012'!O154*SUM($AA$16:$AE$16)/5,IF(AND($M$1=2009,Beregningsark!$AQ154="1999-2012"),'Resultat 2005-2012'!O154*SUM($AB$16:$AE$16)/4,IF(AND($M$1=2010,Beregningsark!$AQ154="1999-2012"),'Resultat 2005-2012'!O154*SUM($AC$16:$AE$16)/3,IF(AND($M$1=2011,Beregningsark!$AQ154="1999-2012"),'Resultat 2005-2012'!O154*SUM($AD$16:$AE$16)/2,IF(AND($M$1=2012,Beregningsark!$AQ154="1999-2012"),'Resultat 2005-2012'!O154*$AE$16,""))))))))))))))))</f>
        <v/>
      </c>
      <c r="P154" s="15" t="str">
        <f>IF('Resultat 2005-2012'!$R154="","",IF($M$1=2005,'Resultat 2005-2012'!P154,IF(AND($M$1=2006,Beregningsark!$AQ154="2005-2012"),'Resultat 2005-2012'!P154*SUM($Y$11:$AE$11)/7,IF(AND($M$1=2007,Beregningsark!$AQ154="2005-2012"),'Resultat 2005-2012'!P154*SUM($Z$11:$AE$11)/6,IF(AND($M$1=2008,Beregningsark!$AQ154="2005-2012"),'Resultat 2005-2012'!P154*SUM($AA$11:$AE$11)/5,IF(AND($M$1=2009,Beregningsark!$AQ154="2005-2012"),'Resultat 2005-2012'!P154*SUM($AB$11:$AE$11)/4,IF(AND($M$1=2010,Beregningsark!$AQ154="2005-2012"),'Resultat 2005-2012'!P154*SUM($AC$11:$AE$11)/3,IF(AND($M$1=2011,Beregningsark!$AQ154="2005-2012"),'Resultat 2005-2012'!P154*SUM($AD$11:$AE$11)/2,IF(AND($M$1=2012,Beregningsark!$AQ154="2005-2012"),'Resultat 2005-2012'!P154*$AE$11,IF(AND($M$1=2006,Beregningsark!$AQ154="1999-2012"),'Resultat 2005-2012'!P154*SUM($Y$16:$AE$16)/7,IF(AND($M$1=2007,Beregningsark!$AQ154="1999-2012"),'Resultat 2005-2012'!P154*SUM($Z$16:$AE$16)/6,IF(AND($M$1=2008,Beregningsark!$AQ154="1999-2012"),'Resultat 2005-2012'!P154*SUM($AA$16:$AE$16)/5,IF(AND($M$1=2009,Beregningsark!$AQ154="1999-2012"),'Resultat 2005-2012'!P154*SUM($AB$16:$AE$16)/4,IF(AND($M$1=2010,Beregningsark!$AQ154="1999-2012"),'Resultat 2005-2012'!P154*SUM($AC$16:$AE$16)/3,IF(AND($M$1=2011,Beregningsark!$AQ154="1999-2012"),'Resultat 2005-2012'!P154*SUM($AD$16:$AE$16)/2,IF(AND($M$1=2012,Beregningsark!$AQ154="1999-2012"),'Resultat 2005-2012'!P154*$AE$16,""))))))))))))))))</f>
        <v/>
      </c>
      <c r="Q154" s="15" t="str">
        <f t="shared" si="9"/>
        <v/>
      </c>
      <c r="R154" s="17" t="str">
        <f t="shared" si="10"/>
        <v/>
      </c>
    </row>
    <row r="155" spans="1:18" x14ac:dyDescent="0.25">
      <c r="A155" s="4" t="str">
        <f>IF(Inddata!A170="","",Inddata!A170)</f>
        <v/>
      </c>
      <c r="B155" s="4" t="str">
        <f>IF(Inddata!B170="","",Inddata!B170)</f>
        <v/>
      </c>
      <c r="C155" s="4" t="str">
        <f>IF(Inddata!C170="","",Inddata!C170)</f>
        <v/>
      </c>
      <c r="D155" s="4" t="str">
        <f>IF(Inddata!D170="","",Inddata!D170)</f>
        <v/>
      </c>
      <c r="E155" s="4" t="str">
        <f>IF(Inddata!E170="","",Inddata!E170)</f>
        <v/>
      </c>
      <c r="F155" s="4" t="str">
        <f>IF(Inddata!F170="","",Inddata!F170)</f>
        <v/>
      </c>
      <c r="G155" s="4">
        <f>IF(Inddata!G170="","",Inddata!G170)</f>
        <v>0</v>
      </c>
      <c r="H155" s="4" t="str">
        <f>IF(Inddata!H170&gt;0.5,Inddata!H170,"")</f>
        <v/>
      </c>
      <c r="I155" s="4" t="str">
        <f>IF(Inddata!I170="","",Inddata!I170)</f>
        <v/>
      </c>
      <c r="J155" s="15" t="str">
        <f>IF('Resultat 2005-2012'!$R155="","",IF($M$1=2005,'Resultat 2005-2012'!J155,IF(AND($M$1=2006,Beregningsark!$AQ155="2005-2012"),'Resultat 2005-2012'!J155*SUM($Y$7:$AE$7)/7,IF(AND($M$1=2007,Beregningsark!$AQ155="2005-2012"),'Resultat 2005-2012'!J155*SUM($Z$7:$AE$7)/6,IF(AND($M$1=2008,Beregningsark!$AQ155="2005-2012"),'Resultat 2005-2012'!J155*SUM($AA$7:$AE$7)/5,IF(AND($M$1=2009,Beregningsark!$AQ155="2005-2012"),'Resultat 2005-2012'!J155*SUM($AB$7:$AE$7)/4,IF(AND($M$1=2010,Beregningsark!$AQ155="2005-2012"),'Resultat 2005-2012'!J155*SUM($AC$7:$AE$7)/3,IF(AND($M$1=2011,Beregningsark!$AQ155="2005-2012"),'Resultat 2005-2012'!J155*SUM($AD$7:$AE$7)/2,IF(AND($M$1=2012,Beregningsark!$AQ155="2005-2012"),'Resultat 2005-2012'!J155*$AE$7,IF(AND($M$1=2006,Beregningsark!$AQ155="1999-2012"),'Resultat 2005-2012'!J155*SUM($Y$16:$AE$16)/7,IF(AND($M$1=2007,Beregningsark!$AQ155="1999-2012"),'Resultat 2005-2012'!J155*SUM($Z$16:$AE$16)/6,IF(AND($M$1=2008,Beregningsark!$AQ155="1999-2012"),'Resultat 2005-2012'!J155*SUM($AA$16:$AE$16)/5,IF(AND($M$1=2009,Beregningsark!$AQ155="1999-2012"),'Resultat 2005-2012'!J155*SUM($AB$16:$AE$16)/4,IF(AND($M$1=2010,Beregningsark!$AQ155="1999-2012"),'Resultat 2005-2012'!J155*SUM($AC$16:$AE$16)/3,IF(AND($M$1=2011,Beregningsark!$AQ155="1999-2012"),'Resultat 2005-2012'!J155*SUM($AD$16:$AE$16)/2,IF(AND($M$1=2012,Beregningsark!$AQ155="1999-2012"),'Resultat 2005-2012'!J155*$AE$16,""))))))))))))))))</f>
        <v/>
      </c>
      <c r="K155" s="15" t="str">
        <f>IF('Resultat 2005-2012'!$R155="","",IF($M$1=2005,'Resultat 2005-2012'!K155,IF(AND($M$1=2006,Beregningsark!$AQ155="2005-2012"),'Resultat 2005-2012'!K155*SUM($Y$8:$AE$8)/7,IF(AND($M$1=2007,Beregningsark!$AQ155="2005-2012"),'Resultat 2005-2012'!K155*SUM($Z$8:$AE$8)/6,IF(AND($M$1=2008,Beregningsark!$AQ155="2005-2012"),'Resultat 2005-2012'!K155*SUM($AA$8:$AE$8)/5,IF(AND($M$1=2009,Beregningsark!$AQ155="2005-2012"),'Resultat 2005-2012'!K155*SUM($AB$8:$AE$8)/4,IF(AND($M$1=2010,Beregningsark!$AQ155="2005-2012"),'Resultat 2005-2012'!K155*SUM($AC$8:$AE$8)/3,IF(AND($M$1=2011,Beregningsark!$AQ155="2005-2012"),'Resultat 2005-2012'!K155*SUM($AD$8:$AE$8)/2,IF(AND($M$1=2012,Beregningsark!$AQ155="2005-2012"),'Resultat 2005-2012'!K155*$AE$8,IF(AND($M$1=2006,Beregningsark!$AQ155="1999-2012"),'Resultat 2005-2012'!K155*SUM($Y$17:$AE$17)/7,IF(AND($M$1=2007,Beregningsark!$AQ155="1999-2012"),'Resultat 2005-2012'!K155*SUM($Z$17:$AE$17)/6,IF(AND($M$1=2008,Beregningsark!$AQ155="1999-2012"),'Resultat 2005-2012'!K155*SUM($AA$17:$AE$17)/5,IF(AND($M$1=2009,Beregningsark!$AQ155="1999-2012"),'Resultat 2005-2012'!K155*SUM($AB$17:$AE$17)/4,IF(AND($M$1=2010,Beregningsark!$AQ155="1999-2012"),'Resultat 2005-2012'!K155*SUM($AC$17:$AE$17)/3,IF(AND($M$1=2011,Beregningsark!$AQ155="1999-2012"),'Resultat 2005-2012'!K155*SUM($AD$17:$AE$17)/2,IF(AND($M$1=2012,Beregningsark!$AQ155="1999-2012"),'Resultat 2005-2012'!K155*$AE$17,""))))))))))))))))</f>
        <v/>
      </c>
      <c r="L155" s="15" t="str">
        <f>IF('Resultat 2005-2012'!$R155="","",IF($M$1=2005,'Resultat 2005-2012'!L155,IF(AND($M$1=2006,Beregningsark!$AQ155="2005-2012"),'Resultat 2005-2012'!L155*SUM($Y$9:$AE$9)/7,IF(AND($M$1=2007,Beregningsark!$AQ155="2005-2012"),'Resultat 2005-2012'!L155*SUM($Z$9:$AE$9)/6,IF(AND($M$1=2008,Beregningsark!$AQ155="2005-2012"),'Resultat 2005-2012'!L155*SUM($AA$9:$AE$9)/5,IF(AND($M$1=2009,Beregningsark!$AQ155="2005-2012"),'Resultat 2005-2012'!L155*SUM($AB$9:$AE$9)/4,IF(AND($M$1=2010,Beregningsark!$AQ155="2005-2012"),'Resultat 2005-2012'!L155*SUM($AC$9:$AE$9)/3,IF(AND($M$1=2011,Beregningsark!$AQ155="2005-2012"),'Resultat 2005-2012'!L155*SUM($AD$9:$AE$9)/2,IF(AND($M$1=2012,Beregningsark!$AQ155="2005-2012"),'Resultat 2005-2012'!L155*$AE$9,IF(AND($M$1=2006,Beregningsark!$AQ155="1999-2012"),'Resultat 2005-2012'!L155*SUM($Y$18:$AE$18)/7,IF(AND($M$1=2007,Beregningsark!$AQ155="1999-2012"),'Resultat 2005-2012'!L155*SUM($Z$18:$AE$18)/6,IF(AND($M$1=2008,Beregningsark!$AQ155="1999-2012"),'Resultat 2005-2012'!L155*SUM($AA$18:$AE$18)/5,IF(AND($M$1=2009,Beregningsark!$AQ155="1999-2012"),'Resultat 2005-2012'!L155*SUM($AB$18:$AE$18)/4,IF(AND($M$1=2010,Beregningsark!$AQ155="1999-2012"),'Resultat 2005-2012'!L155*SUM($AC$18:$AE$18)/3,IF(AND($M$1=2011,Beregningsark!$AQ155="1999-2012"),'Resultat 2005-2012'!L155*SUM($AD$18:$AE$18)/2,IF(AND($M$1=2012,Beregningsark!$AQ155="1999-2012"),'Resultat 2005-2012'!L155*$AE$18,""))))))))))))))))</f>
        <v/>
      </c>
      <c r="M155" s="15" t="str">
        <f t="shared" si="8"/>
        <v/>
      </c>
      <c r="N155" s="15" t="str">
        <f>IF('Resultat 2005-2012'!$R155="","",IF($M$1=2005,'Resultat 2005-2012'!N155,IF(AND($M$1=2006,Beregningsark!$AQ155="2005-2012"),'Resultat 2005-2012'!N155*SUM($Y$10:$AE$10)/7,IF(AND($M$1=2007,Beregningsark!$AQ155="2005-2012"),'Resultat 2005-2012'!N155*SUM($Z$10:$AE$10)/6,IF(AND($M$1=2008,Beregningsark!$AQ155="2005-2012"),'Resultat 2005-2012'!N155*SUM($AA$10:$AE$10)/5,IF(AND($M$1=2009,Beregningsark!$AQ155="2005-2012"),'Resultat 2005-2012'!N155*SUM($AB$10:$AE$10)/4,IF(AND($M$1=2010,Beregningsark!$AQ155="2005-2012"),'Resultat 2005-2012'!N155*SUM($AC$10:$AE$10)/3,IF(AND($M$1=2011,Beregningsark!$AQ155="2005-2012"),'Resultat 2005-2012'!N155*SUM($AD$10:$AE$10)/2,IF(AND($M$1=2012,Beregningsark!$AQ155="2005-2012"),'Resultat 2005-2012'!N155*$AE$10,IF(AND($M$1=2006,Beregningsark!$AQ155="1999-2012"),'Resultat 2005-2012'!N155*SUM($Y$16:$AE$16)/7,IF(AND($M$1=2007,Beregningsark!$AQ155="1999-2012"),'Resultat 2005-2012'!N155*SUM($Z$16:$AE$16)/6,IF(AND($M$1=2008,Beregningsark!$AQ155="1999-2012"),'Resultat 2005-2012'!N155*SUM($AA$16:$AE$16)/5,IF(AND($M$1=2009,Beregningsark!$AQ155="1999-2012"),'Resultat 2005-2012'!N155*SUM($AB$16:$AE$16)/4,IF(AND($M$1=2010,Beregningsark!$AQ155="1999-2012"),'Resultat 2005-2012'!N155*SUM($AC$16:$AE$16)/3,IF(AND($M$1=2011,Beregningsark!$AQ155="1999-2012"),'Resultat 2005-2012'!N155*SUM($AD$16:$AE$16)/2,IF(AND($M$1=2012,Beregningsark!$AQ155="1999-2012"),'Resultat 2005-2012'!N155*$AE$16,""))))))))))))))))</f>
        <v/>
      </c>
      <c r="O155" s="15" t="str">
        <f>IF('Resultat 2005-2012'!$R155="","",IF($M$1=2005,'Resultat 2005-2012'!O155,IF(AND($M$1=2006,Beregningsark!$AQ155="2005-2012"),'Resultat 2005-2012'!O155*SUM($Y$10:$AE$10)/7,IF(AND($M$1=2007,Beregningsark!$AQ155="2005-2012"),'Resultat 2005-2012'!O155*SUM($Z$10:$AE$10)/6,IF(AND($M$1=2008,Beregningsark!$AQ155="2005-2012"),'Resultat 2005-2012'!O155*SUM($AA$10:$AE$10)/5,IF(AND($M$1=2009,Beregningsark!$AQ155="2005-2012"),'Resultat 2005-2012'!O155*SUM($AB$10:$AE$10)/4,IF(AND($M$1=2010,Beregningsark!$AQ155="2005-2012"),'Resultat 2005-2012'!O155*SUM($AC$10:$AE$10)/3,IF(AND($M$1=2011,Beregningsark!$AQ155="2005-2012"),'Resultat 2005-2012'!O155*SUM($AD$10:$AE$10)/2,IF(AND($M$1=2012,Beregningsark!$AQ155="2005-2012"),'Resultat 2005-2012'!O155*$AE$10,IF(AND($M$1=2006,Beregningsark!$AQ155="1999-2012"),'Resultat 2005-2012'!O155*SUM($Y$16:$AE$16)/7,IF(AND($M$1=2007,Beregningsark!$AQ155="1999-2012"),'Resultat 2005-2012'!O155*SUM($Z$16:$AE$16)/6,IF(AND($M$1=2008,Beregningsark!$AQ155="1999-2012"),'Resultat 2005-2012'!O155*SUM($AA$16:$AE$16)/5,IF(AND($M$1=2009,Beregningsark!$AQ155="1999-2012"),'Resultat 2005-2012'!O155*SUM($AB$16:$AE$16)/4,IF(AND($M$1=2010,Beregningsark!$AQ155="1999-2012"),'Resultat 2005-2012'!O155*SUM($AC$16:$AE$16)/3,IF(AND($M$1=2011,Beregningsark!$AQ155="1999-2012"),'Resultat 2005-2012'!O155*SUM($AD$16:$AE$16)/2,IF(AND($M$1=2012,Beregningsark!$AQ155="1999-2012"),'Resultat 2005-2012'!O155*$AE$16,""))))))))))))))))</f>
        <v/>
      </c>
      <c r="P155" s="15" t="str">
        <f>IF('Resultat 2005-2012'!$R155="","",IF($M$1=2005,'Resultat 2005-2012'!P155,IF(AND($M$1=2006,Beregningsark!$AQ155="2005-2012"),'Resultat 2005-2012'!P155*SUM($Y$11:$AE$11)/7,IF(AND($M$1=2007,Beregningsark!$AQ155="2005-2012"),'Resultat 2005-2012'!P155*SUM($Z$11:$AE$11)/6,IF(AND($M$1=2008,Beregningsark!$AQ155="2005-2012"),'Resultat 2005-2012'!P155*SUM($AA$11:$AE$11)/5,IF(AND($M$1=2009,Beregningsark!$AQ155="2005-2012"),'Resultat 2005-2012'!P155*SUM($AB$11:$AE$11)/4,IF(AND($M$1=2010,Beregningsark!$AQ155="2005-2012"),'Resultat 2005-2012'!P155*SUM($AC$11:$AE$11)/3,IF(AND($M$1=2011,Beregningsark!$AQ155="2005-2012"),'Resultat 2005-2012'!P155*SUM($AD$11:$AE$11)/2,IF(AND($M$1=2012,Beregningsark!$AQ155="2005-2012"),'Resultat 2005-2012'!P155*$AE$11,IF(AND($M$1=2006,Beregningsark!$AQ155="1999-2012"),'Resultat 2005-2012'!P155*SUM($Y$16:$AE$16)/7,IF(AND($M$1=2007,Beregningsark!$AQ155="1999-2012"),'Resultat 2005-2012'!P155*SUM($Z$16:$AE$16)/6,IF(AND($M$1=2008,Beregningsark!$AQ155="1999-2012"),'Resultat 2005-2012'!P155*SUM($AA$16:$AE$16)/5,IF(AND($M$1=2009,Beregningsark!$AQ155="1999-2012"),'Resultat 2005-2012'!P155*SUM($AB$16:$AE$16)/4,IF(AND($M$1=2010,Beregningsark!$AQ155="1999-2012"),'Resultat 2005-2012'!P155*SUM($AC$16:$AE$16)/3,IF(AND($M$1=2011,Beregningsark!$AQ155="1999-2012"),'Resultat 2005-2012'!P155*SUM($AD$16:$AE$16)/2,IF(AND($M$1=2012,Beregningsark!$AQ155="1999-2012"),'Resultat 2005-2012'!P155*$AE$16,""))))))))))))))))</f>
        <v/>
      </c>
      <c r="Q155" s="15" t="str">
        <f t="shared" si="9"/>
        <v/>
      </c>
      <c r="R155" s="17" t="str">
        <f t="shared" si="10"/>
        <v/>
      </c>
    </row>
    <row r="156" spans="1:18" x14ac:dyDescent="0.25">
      <c r="A156" s="4" t="str">
        <f>IF(Inddata!A171="","",Inddata!A171)</f>
        <v/>
      </c>
      <c r="B156" s="4" t="str">
        <f>IF(Inddata!B171="","",Inddata!B171)</f>
        <v/>
      </c>
      <c r="C156" s="4" t="str">
        <f>IF(Inddata!C171="","",Inddata!C171)</f>
        <v/>
      </c>
      <c r="D156" s="4" t="str">
        <f>IF(Inddata!D171="","",Inddata!D171)</f>
        <v/>
      </c>
      <c r="E156" s="4" t="str">
        <f>IF(Inddata!E171="","",Inddata!E171)</f>
        <v/>
      </c>
      <c r="F156" s="4" t="str">
        <f>IF(Inddata!F171="","",Inddata!F171)</f>
        <v/>
      </c>
      <c r="G156" s="4">
        <f>IF(Inddata!G171="","",Inddata!G171)</f>
        <v>0</v>
      </c>
      <c r="H156" s="4" t="str">
        <f>IF(Inddata!H171&gt;0.5,Inddata!H171,"")</f>
        <v/>
      </c>
      <c r="I156" s="4" t="str">
        <f>IF(Inddata!I171="","",Inddata!I171)</f>
        <v/>
      </c>
      <c r="J156" s="15" t="str">
        <f>IF('Resultat 2005-2012'!$R156="","",IF($M$1=2005,'Resultat 2005-2012'!J156,IF(AND($M$1=2006,Beregningsark!$AQ156="2005-2012"),'Resultat 2005-2012'!J156*SUM($Y$7:$AE$7)/7,IF(AND($M$1=2007,Beregningsark!$AQ156="2005-2012"),'Resultat 2005-2012'!J156*SUM($Z$7:$AE$7)/6,IF(AND($M$1=2008,Beregningsark!$AQ156="2005-2012"),'Resultat 2005-2012'!J156*SUM($AA$7:$AE$7)/5,IF(AND($M$1=2009,Beregningsark!$AQ156="2005-2012"),'Resultat 2005-2012'!J156*SUM($AB$7:$AE$7)/4,IF(AND($M$1=2010,Beregningsark!$AQ156="2005-2012"),'Resultat 2005-2012'!J156*SUM($AC$7:$AE$7)/3,IF(AND($M$1=2011,Beregningsark!$AQ156="2005-2012"),'Resultat 2005-2012'!J156*SUM($AD$7:$AE$7)/2,IF(AND($M$1=2012,Beregningsark!$AQ156="2005-2012"),'Resultat 2005-2012'!J156*$AE$7,IF(AND($M$1=2006,Beregningsark!$AQ156="1999-2012"),'Resultat 2005-2012'!J156*SUM($Y$16:$AE$16)/7,IF(AND($M$1=2007,Beregningsark!$AQ156="1999-2012"),'Resultat 2005-2012'!J156*SUM($Z$16:$AE$16)/6,IF(AND($M$1=2008,Beregningsark!$AQ156="1999-2012"),'Resultat 2005-2012'!J156*SUM($AA$16:$AE$16)/5,IF(AND($M$1=2009,Beregningsark!$AQ156="1999-2012"),'Resultat 2005-2012'!J156*SUM($AB$16:$AE$16)/4,IF(AND($M$1=2010,Beregningsark!$AQ156="1999-2012"),'Resultat 2005-2012'!J156*SUM($AC$16:$AE$16)/3,IF(AND($M$1=2011,Beregningsark!$AQ156="1999-2012"),'Resultat 2005-2012'!J156*SUM($AD$16:$AE$16)/2,IF(AND($M$1=2012,Beregningsark!$AQ156="1999-2012"),'Resultat 2005-2012'!J156*$AE$16,""))))))))))))))))</f>
        <v/>
      </c>
      <c r="K156" s="15" t="str">
        <f>IF('Resultat 2005-2012'!$R156="","",IF($M$1=2005,'Resultat 2005-2012'!K156,IF(AND($M$1=2006,Beregningsark!$AQ156="2005-2012"),'Resultat 2005-2012'!K156*SUM($Y$8:$AE$8)/7,IF(AND($M$1=2007,Beregningsark!$AQ156="2005-2012"),'Resultat 2005-2012'!K156*SUM($Z$8:$AE$8)/6,IF(AND($M$1=2008,Beregningsark!$AQ156="2005-2012"),'Resultat 2005-2012'!K156*SUM($AA$8:$AE$8)/5,IF(AND($M$1=2009,Beregningsark!$AQ156="2005-2012"),'Resultat 2005-2012'!K156*SUM($AB$8:$AE$8)/4,IF(AND($M$1=2010,Beregningsark!$AQ156="2005-2012"),'Resultat 2005-2012'!K156*SUM($AC$8:$AE$8)/3,IF(AND($M$1=2011,Beregningsark!$AQ156="2005-2012"),'Resultat 2005-2012'!K156*SUM($AD$8:$AE$8)/2,IF(AND($M$1=2012,Beregningsark!$AQ156="2005-2012"),'Resultat 2005-2012'!K156*$AE$8,IF(AND($M$1=2006,Beregningsark!$AQ156="1999-2012"),'Resultat 2005-2012'!K156*SUM($Y$17:$AE$17)/7,IF(AND($M$1=2007,Beregningsark!$AQ156="1999-2012"),'Resultat 2005-2012'!K156*SUM($Z$17:$AE$17)/6,IF(AND($M$1=2008,Beregningsark!$AQ156="1999-2012"),'Resultat 2005-2012'!K156*SUM($AA$17:$AE$17)/5,IF(AND($M$1=2009,Beregningsark!$AQ156="1999-2012"),'Resultat 2005-2012'!K156*SUM($AB$17:$AE$17)/4,IF(AND($M$1=2010,Beregningsark!$AQ156="1999-2012"),'Resultat 2005-2012'!K156*SUM($AC$17:$AE$17)/3,IF(AND($M$1=2011,Beregningsark!$AQ156="1999-2012"),'Resultat 2005-2012'!K156*SUM($AD$17:$AE$17)/2,IF(AND($M$1=2012,Beregningsark!$AQ156="1999-2012"),'Resultat 2005-2012'!K156*$AE$17,""))))))))))))))))</f>
        <v/>
      </c>
      <c r="L156" s="15" t="str">
        <f>IF('Resultat 2005-2012'!$R156="","",IF($M$1=2005,'Resultat 2005-2012'!L156,IF(AND($M$1=2006,Beregningsark!$AQ156="2005-2012"),'Resultat 2005-2012'!L156*SUM($Y$9:$AE$9)/7,IF(AND($M$1=2007,Beregningsark!$AQ156="2005-2012"),'Resultat 2005-2012'!L156*SUM($Z$9:$AE$9)/6,IF(AND($M$1=2008,Beregningsark!$AQ156="2005-2012"),'Resultat 2005-2012'!L156*SUM($AA$9:$AE$9)/5,IF(AND($M$1=2009,Beregningsark!$AQ156="2005-2012"),'Resultat 2005-2012'!L156*SUM($AB$9:$AE$9)/4,IF(AND($M$1=2010,Beregningsark!$AQ156="2005-2012"),'Resultat 2005-2012'!L156*SUM($AC$9:$AE$9)/3,IF(AND($M$1=2011,Beregningsark!$AQ156="2005-2012"),'Resultat 2005-2012'!L156*SUM($AD$9:$AE$9)/2,IF(AND($M$1=2012,Beregningsark!$AQ156="2005-2012"),'Resultat 2005-2012'!L156*$AE$9,IF(AND($M$1=2006,Beregningsark!$AQ156="1999-2012"),'Resultat 2005-2012'!L156*SUM($Y$18:$AE$18)/7,IF(AND($M$1=2007,Beregningsark!$AQ156="1999-2012"),'Resultat 2005-2012'!L156*SUM($Z$18:$AE$18)/6,IF(AND($M$1=2008,Beregningsark!$AQ156="1999-2012"),'Resultat 2005-2012'!L156*SUM($AA$18:$AE$18)/5,IF(AND($M$1=2009,Beregningsark!$AQ156="1999-2012"),'Resultat 2005-2012'!L156*SUM($AB$18:$AE$18)/4,IF(AND($M$1=2010,Beregningsark!$AQ156="1999-2012"),'Resultat 2005-2012'!L156*SUM($AC$18:$AE$18)/3,IF(AND($M$1=2011,Beregningsark!$AQ156="1999-2012"),'Resultat 2005-2012'!L156*SUM($AD$18:$AE$18)/2,IF(AND($M$1=2012,Beregningsark!$AQ156="1999-2012"),'Resultat 2005-2012'!L156*$AE$18,""))))))))))))))))</f>
        <v/>
      </c>
      <c r="M156" s="15" t="str">
        <f t="shared" si="8"/>
        <v/>
      </c>
      <c r="N156" s="15" t="str">
        <f>IF('Resultat 2005-2012'!$R156="","",IF($M$1=2005,'Resultat 2005-2012'!N156,IF(AND($M$1=2006,Beregningsark!$AQ156="2005-2012"),'Resultat 2005-2012'!N156*SUM($Y$10:$AE$10)/7,IF(AND($M$1=2007,Beregningsark!$AQ156="2005-2012"),'Resultat 2005-2012'!N156*SUM($Z$10:$AE$10)/6,IF(AND($M$1=2008,Beregningsark!$AQ156="2005-2012"),'Resultat 2005-2012'!N156*SUM($AA$10:$AE$10)/5,IF(AND($M$1=2009,Beregningsark!$AQ156="2005-2012"),'Resultat 2005-2012'!N156*SUM($AB$10:$AE$10)/4,IF(AND($M$1=2010,Beregningsark!$AQ156="2005-2012"),'Resultat 2005-2012'!N156*SUM($AC$10:$AE$10)/3,IF(AND($M$1=2011,Beregningsark!$AQ156="2005-2012"),'Resultat 2005-2012'!N156*SUM($AD$10:$AE$10)/2,IF(AND($M$1=2012,Beregningsark!$AQ156="2005-2012"),'Resultat 2005-2012'!N156*$AE$10,IF(AND($M$1=2006,Beregningsark!$AQ156="1999-2012"),'Resultat 2005-2012'!N156*SUM($Y$16:$AE$16)/7,IF(AND($M$1=2007,Beregningsark!$AQ156="1999-2012"),'Resultat 2005-2012'!N156*SUM($Z$16:$AE$16)/6,IF(AND($M$1=2008,Beregningsark!$AQ156="1999-2012"),'Resultat 2005-2012'!N156*SUM($AA$16:$AE$16)/5,IF(AND($M$1=2009,Beregningsark!$AQ156="1999-2012"),'Resultat 2005-2012'!N156*SUM($AB$16:$AE$16)/4,IF(AND($M$1=2010,Beregningsark!$AQ156="1999-2012"),'Resultat 2005-2012'!N156*SUM($AC$16:$AE$16)/3,IF(AND($M$1=2011,Beregningsark!$AQ156="1999-2012"),'Resultat 2005-2012'!N156*SUM($AD$16:$AE$16)/2,IF(AND($M$1=2012,Beregningsark!$AQ156="1999-2012"),'Resultat 2005-2012'!N156*$AE$16,""))))))))))))))))</f>
        <v/>
      </c>
      <c r="O156" s="15" t="str">
        <f>IF('Resultat 2005-2012'!$R156="","",IF($M$1=2005,'Resultat 2005-2012'!O156,IF(AND($M$1=2006,Beregningsark!$AQ156="2005-2012"),'Resultat 2005-2012'!O156*SUM($Y$10:$AE$10)/7,IF(AND($M$1=2007,Beregningsark!$AQ156="2005-2012"),'Resultat 2005-2012'!O156*SUM($Z$10:$AE$10)/6,IF(AND($M$1=2008,Beregningsark!$AQ156="2005-2012"),'Resultat 2005-2012'!O156*SUM($AA$10:$AE$10)/5,IF(AND($M$1=2009,Beregningsark!$AQ156="2005-2012"),'Resultat 2005-2012'!O156*SUM($AB$10:$AE$10)/4,IF(AND($M$1=2010,Beregningsark!$AQ156="2005-2012"),'Resultat 2005-2012'!O156*SUM($AC$10:$AE$10)/3,IF(AND($M$1=2011,Beregningsark!$AQ156="2005-2012"),'Resultat 2005-2012'!O156*SUM($AD$10:$AE$10)/2,IF(AND($M$1=2012,Beregningsark!$AQ156="2005-2012"),'Resultat 2005-2012'!O156*$AE$10,IF(AND($M$1=2006,Beregningsark!$AQ156="1999-2012"),'Resultat 2005-2012'!O156*SUM($Y$16:$AE$16)/7,IF(AND($M$1=2007,Beregningsark!$AQ156="1999-2012"),'Resultat 2005-2012'!O156*SUM($Z$16:$AE$16)/6,IF(AND($M$1=2008,Beregningsark!$AQ156="1999-2012"),'Resultat 2005-2012'!O156*SUM($AA$16:$AE$16)/5,IF(AND($M$1=2009,Beregningsark!$AQ156="1999-2012"),'Resultat 2005-2012'!O156*SUM($AB$16:$AE$16)/4,IF(AND($M$1=2010,Beregningsark!$AQ156="1999-2012"),'Resultat 2005-2012'!O156*SUM($AC$16:$AE$16)/3,IF(AND($M$1=2011,Beregningsark!$AQ156="1999-2012"),'Resultat 2005-2012'!O156*SUM($AD$16:$AE$16)/2,IF(AND($M$1=2012,Beregningsark!$AQ156="1999-2012"),'Resultat 2005-2012'!O156*$AE$16,""))))))))))))))))</f>
        <v/>
      </c>
      <c r="P156" s="15" t="str">
        <f>IF('Resultat 2005-2012'!$R156="","",IF($M$1=2005,'Resultat 2005-2012'!P156,IF(AND($M$1=2006,Beregningsark!$AQ156="2005-2012"),'Resultat 2005-2012'!P156*SUM($Y$11:$AE$11)/7,IF(AND($M$1=2007,Beregningsark!$AQ156="2005-2012"),'Resultat 2005-2012'!P156*SUM($Z$11:$AE$11)/6,IF(AND($M$1=2008,Beregningsark!$AQ156="2005-2012"),'Resultat 2005-2012'!P156*SUM($AA$11:$AE$11)/5,IF(AND($M$1=2009,Beregningsark!$AQ156="2005-2012"),'Resultat 2005-2012'!P156*SUM($AB$11:$AE$11)/4,IF(AND($M$1=2010,Beregningsark!$AQ156="2005-2012"),'Resultat 2005-2012'!P156*SUM($AC$11:$AE$11)/3,IF(AND($M$1=2011,Beregningsark!$AQ156="2005-2012"),'Resultat 2005-2012'!P156*SUM($AD$11:$AE$11)/2,IF(AND($M$1=2012,Beregningsark!$AQ156="2005-2012"),'Resultat 2005-2012'!P156*$AE$11,IF(AND($M$1=2006,Beregningsark!$AQ156="1999-2012"),'Resultat 2005-2012'!P156*SUM($Y$16:$AE$16)/7,IF(AND($M$1=2007,Beregningsark!$AQ156="1999-2012"),'Resultat 2005-2012'!P156*SUM($Z$16:$AE$16)/6,IF(AND($M$1=2008,Beregningsark!$AQ156="1999-2012"),'Resultat 2005-2012'!P156*SUM($AA$16:$AE$16)/5,IF(AND($M$1=2009,Beregningsark!$AQ156="1999-2012"),'Resultat 2005-2012'!P156*SUM($AB$16:$AE$16)/4,IF(AND($M$1=2010,Beregningsark!$AQ156="1999-2012"),'Resultat 2005-2012'!P156*SUM($AC$16:$AE$16)/3,IF(AND($M$1=2011,Beregningsark!$AQ156="1999-2012"),'Resultat 2005-2012'!P156*SUM($AD$16:$AE$16)/2,IF(AND($M$1=2012,Beregningsark!$AQ156="1999-2012"),'Resultat 2005-2012'!P156*$AE$16,""))))))))))))))))</f>
        <v/>
      </c>
      <c r="Q156" s="15" t="str">
        <f t="shared" si="9"/>
        <v/>
      </c>
      <c r="R156" s="17" t="str">
        <f t="shared" si="10"/>
        <v/>
      </c>
    </row>
    <row r="157" spans="1:18" x14ac:dyDescent="0.25">
      <c r="A157" s="4" t="str">
        <f>IF(Inddata!A172="","",Inddata!A172)</f>
        <v/>
      </c>
      <c r="B157" s="4" t="str">
        <f>IF(Inddata!B172="","",Inddata!B172)</f>
        <v/>
      </c>
      <c r="C157" s="4" t="str">
        <f>IF(Inddata!C172="","",Inddata!C172)</f>
        <v/>
      </c>
      <c r="D157" s="4" t="str">
        <f>IF(Inddata!D172="","",Inddata!D172)</f>
        <v/>
      </c>
      <c r="E157" s="4" t="str">
        <f>IF(Inddata!E172="","",Inddata!E172)</f>
        <v/>
      </c>
      <c r="F157" s="4" t="str">
        <f>IF(Inddata!F172="","",Inddata!F172)</f>
        <v/>
      </c>
      <c r="G157" s="4">
        <f>IF(Inddata!G172="","",Inddata!G172)</f>
        <v>0</v>
      </c>
      <c r="H157" s="4" t="str">
        <f>IF(Inddata!H172&gt;0.5,Inddata!H172,"")</f>
        <v/>
      </c>
      <c r="I157" s="4" t="str">
        <f>IF(Inddata!I172="","",Inddata!I172)</f>
        <v/>
      </c>
      <c r="J157" s="15" t="str">
        <f>IF('Resultat 2005-2012'!$R157="","",IF($M$1=2005,'Resultat 2005-2012'!J157,IF(AND($M$1=2006,Beregningsark!$AQ157="2005-2012"),'Resultat 2005-2012'!J157*SUM($Y$7:$AE$7)/7,IF(AND($M$1=2007,Beregningsark!$AQ157="2005-2012"),'Resultat 2005-2012'!J157*SUM($Z$7:$AE$7)/6,IF(AND($M$1=2008,Beregningsark!$AQ157="2005-2012"),'Resultat 2005-2012'!J157*SUM($AA$7:$AE$7)/5,IF(AND($M$1=2009,Beregningsark!$AQ157="2005-2012"),'Resultat 2005-2012'!J157*SUM($AB$7:$AE$7)/4,IF(AND($M$1=2010,Beregningsark!$AQ157="2005-2012"),'Resultat 2005-2012'!J157*SUM($AC$7:$AE$7)/3,IF(AND($M$1=2011,Beregningsark!$AQ157="2005-2012"),'Resultat 2005-2012'!J157*SUM($AD$7:$AE$7)/2,IF(AND($M$1=2012,Beregningsark!$AQ157="2005-2012"),'Resultat 2005-2012'!J157*$AE$7,IF(AND($M$1=2006,Beregningsark!$AQ157="1999-2012"),'Resultat 2005-2012'!J157*SUM($Y$16:$AE$16)/7,IF(AND($M$1=2007,Beregningsark!$AQ157="1999-2012"),'Resultat 2005-2012'!J157*SUM($Z$16:$AE$16)/6,IF(AND($M$1=2008,Beregningsark!$AQ157="1999-2012"),'Resultat 2005-2012'!J157*SUM($AA$16:$AE$16)/5,IF(AND($M$1=2009,Beregningsark!$AQ157="1999-2012"),'Resultat 2005-2012'!J157*SUM($AB$16:$AE$16)/4,IF(AND($M$1=2010,Beregningsark!$AQ157="1999-2012"),'Resultat 2005-2012'!J157*SUM($AC$16:$AE$16)/3,IF(AND($M$1=2011,Beregningsark!$AQ157="1999-2012"),'Resultat 2005-2012'!J157*SUM($AD$16:$AE$16)/2,IF(AND($M$1=2012,Beregningsark!$AQ157="1999-2012"),'Resultat 2005-2012'!J157*$AE$16,""))))))))))))))))</f>
        <v/>
      </c>
      <c r="K157" s="15" t="str">
        <f>IF('Resultat 2005-2012'!$R157="","",IF($M$1=2005,'Resultat 2005-2012'!K157,IF(AND($M$1=2006,Beregningsark!$AQ157="2005-2012"),'Resultat 2005-2012'!K157*SUM($Y$8:$AE$8)/7,IF(AND($M$1=2007,Beregningsark!$AQ157="2005-2012"),'Resultat 2005-2012'!K157*SUM($Z$8:$AE$8)/6,IF(AND($M$1=2008,Beregningsark!$AQ157="2005-2012"),'Resultat 2005-2012'!K157*SUM($AA$8:$AE$8)/5,IF(AND($M$1=2009,Beregningsark!$AQ157="2005-2012"),'Resultat 2005-2012'!K157*SUM($AB$8:$AE$8)/4,IF(AND($M$1=2010,Beregningsark!$AQ157="2005-2012"),'Resultat 2005-2012'!K157*SUM($AC$8:$AE$8)/3,IF(AND($M$1=2011,Beregningsark!$AQ157="2005-2012"),'Resultat 2005-2012'!K157*SUM($AD$8:$AE$8)/2,IF(AND($M$1=2012,Beregningsark!$AQ157="2005-2012"),'Resultat 2005-2012'!K157*$AE$8,IF(AND($M$1=2006,Beregningsark!$AQ157="1999-2012"),'Resultat 2005-2012'!K157*SUM($Y$17:$AE$17)/7,IF(AND($M$1=2007,Beregningsark!$AQ157="1999-2012"),'Resultat 2005-2012'!K157*SUM($Z$17:$AE$17)/6,IF(AND($M$1=2008,Beregningsark!$AQ157="1999-2012"),'Resultat 2005-2012'!K157*SUM($AA$17:$AE$17)/5,IF(AND($M$1=2009,Beregningsark!$AQ157="1999-2012"),'Resultat 2005-2012'!K157*SUM($AB$17:$AE$17)/4,IF(AND($M$1=2010,Beregningsark!$AQ157="1999-2012"),'Resultat 2005-2012'!K157*SUM($AC$17:$AE$17)/3,IF(AND($M$1=2011,Beregningsark!$AQ157="1999-2012"),'Resultat 2005-2012'!K157*SUM($AD$17:$AE$17)/2,IF(AND($M$1=2012,Beregningsark!$AQ157="1999-2012"),'Resultat 2005-2012'!K157*$AE$17,""))))))))))))))))</f>
        <v/>
      </c>
      <c r="L157" s="15" t="str">
        <f>IF('Resultat 2005-2012'!$R157="","",IF($M$1=2005,'Resultat 2005-2012'!L157,IF(AND($M$1=2006,Beregningsark!$AQ157="2005-2012"),'Resultat 2005-2012'!L157*SUM($Y$9:$AE$9)/7,IF(AND($M$1=2007,Beregningsark!$AQ157="2005-2012"),'Resultat 2005-2012'!L157*SUM($Z$9:$AE$9)/6,IF(AND($M$1=2008,Beregningsark!$AQ157="2005-2012"),'Resultat 2005-2012'!L157*SUM($AA$9:$AE$9)/5,IF(AND($M$1=2009,Beregningsark!$AQ157="2005-2012"),'Resultat 2005-2012'!L157*SUM($AB$9:$AE$9)/4,IF(AND($M$1=2010,Beregningsark!$AQ157="2005-2012"),'Resultat 2005-2012'!L157*SUM($AC$9:$AE$9)/3,IF(AND($M$1=2011,Beregningsark!$AQ157="2005-2012"),'Resultat 2005-2012'!L157*SUM($AD$9:$AE$9)/2,IF(AND($M$1=2012,Beregningsark!$AQ157="2005-2012"),'Resultat 2005-2012'!L157*$AE$9,IF(AND($M$1=2006,Beregningsark!$AQ157="1999-2012"),'Resultat 2005-2012'!L157*SUM($Y$18:$AE$18)/7,IF(AND($M$1=2007,Beregningsark!$AQ157="1999-2012"),'Resultat 2005-2012'!L157*SUM($Z$18:$AE$18)/6,IF(AND($M$1=2008,Beregningsark!$AQ157="1999-2012"),'Resultat 2005-2012'!L157*SUM($AA$18:$AE$18)/5,IF(AND($M$1=2009,Beregningsark!$AQ157="1999-2012"),'Resultat 2005-2012'!L157*SUM($AB$18:$AE$18)/4,IF(AND($M$1=2010,Beregningsark!$AQ157="1999-2012"),'Resultat 2005-2012'!L157*SUM($AC$18:$AE$18)/3,IF(AND($M$1=2011,Beregningsark!$AQ157="1999-2012"),'Resultat 2005-2012'!L157*SUM($AD$18:$AE$18)/2,IF(AND($M$1=2012,Beregningsark!$AQ157="1999-2012"),'Resultat 2005-2012'!L157*$AE$18,""))))))))))))))))</f>
        <v/>
      </c>
      <c r="M157" s="15" t="str">
        <f t="shared" si="8"/>
        <v/>
      </c>
      <c r="N157" s="15" t="str">
        <f>IF('Resultat 2005-2012'!$R157="","",IF($M$1=2005,'Resultat 2005-2012'!N157,IF(AND($M$1=2006,Beregningsark!$AQ157="2005-2012"),'Resultat 2005-2012'!N157*SUM($Y$10:$AE$10)/7,IF(AND($M$1=2007,Beregningsark!$AQ157="2005-2012"),'Resultat 2005-2012'!N157*SUM($Z$10:$AE$10)/6,IF(AND($M$1=2008,Beregningsark!$AQ157="2005-2012"),'Resultat 2005-2012'!N157*SUM($AA$10:$AE$10)/5,IF(AND($M$1=2009,Beregningsark!$AQ157="2005-2012"),'Resultat 2005-2012'!N157*SUM($AB$10:$AE$10)/4,IF(AND($M$1=2010,Beregningsark!$AQ157="2005-2012"),'Resultat 2005-2012'!N157*SUM($AC$10:$AE$10)/3,IF(AND($M$1=2011,Beregningsark!$AQ157="2005-2012"),'Resultat 2005-2012'!N157*SUM($AD$10:$AE$10)/2,IF(AND($M$1=2012,Beregningsark!$AQ157="2005-2012"),'Resultat 2005-2012'!N157*$AE$10,IF(AND($M$1=2006,Beregningsark!$AQ157="1999-2012"),'Resultat 2005-2012'!N157*SUM($Y$16:$AE$16)/7,IF(AND($M$1=2007,Beregningsark!$AQ157="1999-2012"),'Resultat 2005-2012'!N157*SUM($Z$16:$AE$16)/6,IF(AND($M$1=2008,Beregningsark!$AQ157="1999-2012"),'Resultat 2005-2012'!N157*SUM($AA$16:$AE$16)/5,IF(AND($M$1=2009,Beregningsark!$AQ157="1999-2012"),'Resultat 2005-2012'!N157*SUM($AB$16:$AE$16)/4,IF(AND($M$1=2010,Beregningsark!$AQ157="1999-2012"),'Resultat 2005-2012'!N157*SUM($AC$16:$AE$16)/3,IF(AND($M$1=2011,Beregningsark!$AQ157="1999-2012"),'Resultat 2005-2012'!N157*SUM($AD$16:$AE$16)/2,IF(AND($M$1=2012,Beregningsark!$AQ157="1999-2012"),'Resultat 2005-2012'!N157*$AE$16,""))))))))))))))))</f>
        <v/>
      </c>
      <c r="O157" s="15" t="str">
        <f>IF('Resultat 2005-2012'!$R157="","",IF($M$1=2005,'Resultat 2005-2012'!O157,IF(AND($M$1=2006,Beregningsark!$AQ157="2005-2012"),'Resultat 2005-2012'!O157*SUM($Y$10:$AE$10)/7,IF(AND($M$1=2007,Beregningsark!$AQ157="2005-2012"),'Resultat 2005-2012'!O157*SUM($Z$10:$AE$10)/6,IF(AND($M$1=2008,Beregningsark!$AQ157="2005-2012"),'Resultat 2005-2012'!O157*SUM($AA$10:$AE$10)/5,IF(AND($M$1=2009,Beregningsark!$AQ157="2005-2012"),'Resultat 2005-2012'!O157*SUM($AB$10:$AE$10)/4,IF(AND($M$1=2010,Beregningsark!$AQ157="2005-2012"),'Resultat 2005-2012'!O157*SUM($AC$10:$AE$10)/3,IF(AND($M$1=2011,Beregningsark!$AQ157="2005-2012"),'Resultat 2005-2012'!O157*SUM($AD$10:$AE$10)/2,IF(AND($M$1=2012,Beregningsark!$AQ157="2005-2012"),'Resultat 2005-2012'!O157*$AE$10,IF(AND($M$1=2006,Beregningsark!$AQ157="1999-2012"),'Resultat 2005-2012'!O157*SUM($Y$16:$AE$16)/7,IF(AND($M$1=2007,Beregningsark!$AQ157="1999-2012"),'Resultat 2005-2012'!O157*SUM($Z$16:$AE$16)/6,IF(AND($M$1=2008,Beregningsark!$AQ157="1999-2012"),'Resultat 2005-2012'!O157*SUM($AA$16:$AE$16)/5,IF(AND($M$1=2009,Beregningsark!$AQ157="1999-2012"),'Resultat 2005-2012'!O157*SUM($AB$16:$AE$16)/4,IF(AND($M$1=2010,Beregningsark!$AQ157="1999-2012"),'Resultat 2005-2012'!O157*SUM($AC$16:$AE$16)/3,IF(AND($M$1=2011,Beregningsark!$AQ157="1999-2012"),'Resultat 2005-2012'!O157*SUM($AD$16:$AE$16)/2,IF(AND($M$1=2012,Beregningsark!$AQ157="1999-2012"),'Resultat 2005-2012'!O157*$AE$16,""))))))))))))))))</f>
        <v/>
      </c>
      <c r="P157" s="15" t="str">
        <f>IF('Resultat 2005-2012'!$R157="","",IF($M$1=2005,'Resultat 2005-2012'!P157,IF(AND($M$1=2006,Beregningsark!$AQ157="2005-2012"),'Resultat 2005-2012'!P157*SUM($Y$11:$AE$11)/7,IF(AND($M$1=2007,Beregningsark!$AQ157="2005-2012"),'Resultat 2005-2012'!P157*SUM($Z$11:$AE$11)/6,IF(AND($M$1=2008,Beregningsark!$AQ157="2005-2012"),'Resultat 2005-2012'!P157*SUM($AA$11:$AE$11)/5,IF(AND($M$1=2009,Beregningsark!$AQ157="2005-2012"),'Resultat 2005-2012'!P157*SUM($AB$11:$AE$11)/4,IF(AND($M$1=2010,Beregningsark!$AQ157="2005-2012"),'Resultat 2005-2012'!P157*SUM($AC$11:$AE$11)/3,IF(AND($M$1=2011,Beregningsark!$AQ157="2005-2012"),'Resultat 2005-2012'!P157*SUM($AD$11:$AE$11)/2,IF(AND($M$1=2012,Beregningsark!$AQ157="2005-2012"),'Resultat 2005-2012'!P157*$AE$11,IF(AND($M$1=2006,Beregningsark!$AQ157="1999-2012"),'Resultat 2005-2012'!P157*SUM($Y$16:$AE$16)/7,IF(AND($M$1=2007,Beregningsark!$AQ157="1999-2012"),'Resultat 2005-2012'!P157*SUM($Z$16:$AE$16)/6,IF(AND($M$1=2008,Beregningsark!$AQ157="1999-2012"),'Resultat 2005-2012'!P157*SUM($AA$16:$AE$16)/5,IF(AND($M$1=2009,Beregningsark!$AQ157="1999-2012"),'Resultat 2005-2012'!P157*SUM($AB$16:$AE$16)/4,IF(AND($M$1=2010,Beregningsark!$AQ157="1999-2012"),'Resultat 2005-2012'!P157*SUM($AC$16:$AE$16)/3,IF(AND($M$1=2011,Beregningsark!$AQ157="1999-2012"),'Resultat 2005-2012'!P157*SUM($AD$16:$AE$16)/2,IF(AND($M$1=2012,Beregningsark!$AQ157="1999-2012"),'Resultat 2005-2012'!P157*$AE$16,""))))))))))))))))</f>
        <v/>
      </c>
      <c r="Q157" s="15" t="str">
        <f t="shared" si="9"/>
        <v/>
      </c>
      <c r="R157" s="17" t="str">
        <f t="shared" si="10"/>
        <v/>
      </c>
    </row>
    <row r="158" spans="1:18" x14ac:dyDescent="0.25">
      <c r="A158" s="4" t="str">
        <f>IF(Inddata!A173="","",Inddata!A173)</f>
        <v/>
      </c>
      <c r="B158" s="4" t="str">
        <f>IF(Inddata!B173="","",Inddata!B173)</f>
        <v/>
      </c>
      <c r="C158" s="4" t="str">
        <f>IF(Inddata!C173="","",Inddata!C173)</f>
        <v/>
      </c>
      <c r="D158" s="4" t="str">
        <f>IF(Inddata!D173="","",Inddata!D173)</f>
        <v/>
      </c>
      <c r="E158" s="4" t="str">
        <f>IF(Inddata!E173="","",Inddata!E173)</f>
        <v/>
      </c>
      <c r="F158" s="4" t="str">
        <f>IF(Inddata!F173="","",Inddata!F173)</f>
        <v/>
      </c>
      <c r="G158" s="4">
        <f>IF(Inddata!G173="","",Inddata!G173)</f>
        <v>0</v>
      </c>
      <c r="H158" s="4" t="str">
        <f>IF(Inddata!H173&gt;0.5,Inddata!H173,"")</f>
        <v/>
      </c>
      <c r="I158" s="4" t="str">
        <f>IF(Inddata!I173="","",Inddata!I173)</f>
        <v/>
      </c>
      <c r="J158" s="15" t="str">
        <f>IF('Resultat 2005-2012'!$R158="","",IF($M$1=2005,'Resultat 2005-2012'!J158,IF(AND($M$1=2006,Beregningsark!$AQ158="2005-2012"),'Resultat 2005-2012'!J158*SUM($Y$7:$AE$7)/7,IF(AND($M$1=2007,Beregningsark!$AQ158="2005-2012"),'Resultat 2005-2012'!J158*SUM($Z$7:$AE$7)/6,IF(AND($M$1=2008,Beregningsark!$AQ158="2005-2012"),'Resultat 2005-2012'!J158*SUM($AA$7:$AE$7)/5,IF(AND($M$1=2009,Beregningsark!$AQ158="2005-2012"),'Resultat 2005-2012'!J158*SUM($AB$7:$AE$7)/4,IF(AND($M$1=2010,Beregningsark!$AQ158="2005-2012"),'Resultat 2005-2012'!J158*SUM($AC$7:$AE$7)/3,IF(AND($M$1=2011,Beregningsark!$AQ158="2005-2012"),'Resultat 2005-2012'!J158*SUM($AD$7:$AE$7)/2,IF(AND($M$1=2012,Beregningsark!$AQ158="2005-2012"),'Resultat 2005-2012'!J158*$AE$7,IF(AND($M$1=2006,Beregningsark!$AQ158="1999-2012"),'Resultat 2005-2012'!J158*SUM($Y$16:$AE$16)/7,IF(AND($M$1=2007,Beregningsark!$AQ158="1999-2012"),'Resultat 2005-2012'!J158*SUM($Z$16:$AE$16)/6,IF(AND($M$1=2008,Beregningsark!$AQ158="1999-2012"),'Resultat 2005-2012'!J158*SUM($AA$16:$AE$16)/5,IF(AND($M$1=2009,Beregningsark!$AQ158="1999-2012"),'Resultat 2005-2012'!J158*SUM($AB$16:$AE$16)/4,IF(AND($M$1=2010,Beregningsark!$AQ158="1999-2012"),'Resultat 2005-2012'!J158*SUM($AC$16:$AE$16)/3,IF(AND($M$1=2011,Beregningsark!$AQ158="1999-2012"),'Resultat 2005-2012'!J158*SUM($AD$16:$AE$16)/2,IF(AND($M$1=2012,Beregningsark!$AQ158="1999-2012"),'Resultat 2005-2012'!J158*$AE$16,""))))))))))))))))</f>
        <v/>
      </c>
      <c r="K158" s="15" t="str">
        <f>IF('Resultat 2005-2012'!$R158="","",IF($M$1=2005,'Resultat 2005-2012'!K158,IF(AND($M$1=2006,Beregningsark!$AQ158="2005-2012"),'Resultat 2005-2012'!K158*SUM($Y$8:$AE$8)/7,IF(AND($M$1=2007,Beregningsark!$AQ158="2005-2012"),'Resultat 2005-2012'!K158*SUM($Z$8:$AE$8)/6,IF(AND($M$1=2008,Beregningsark!$AQ158="2005-2012"),'Resultat 2005-2012'!K158*SUM($AA$8:$AE$8)/5,IF(AND($M$1=2009,Beregningsark!$AQ158="2005-2012"),'Resultat 2005-2012'!K158*SUM($AB$8:$AE$8)/4,IF(AND($M$1=2010,Beregningsark!$AQ158="2005-2012"),'Resultat 2005-2012'!K158*SUM($AC$8:$AE$8)/3,IF(AND($M$1=2011,Beregningsark!$AQ158="2005-2012"),'Resultat 2005-2012'!K158*SUM($AD$8:$AE$8)/2,IF(AND($M$1=2012,Beregningsark!$AQ158="2005-2012"),'Resultat 2005-2012'!K158*$AE$8,IF(AND($M$1=2006,Beregningsark!$AQ158="1999-2012"),'Resultat 2005-2012'!K158*SUM($Y$17:$AE$17)/7,IF(AND($M$1=2007,Beregningsark!$AQ158="1999-2012"),'Resultat 2005-2012'!K158*SUM($Z$17:$AE$17)/6,IF(AND($M$1=2008,Beregningsark!$AQ158="1999-2012"),'Resultat 2005-2012'!K158*SUM($AA$17:$AE$17)/5,IF(AND($M$1=2009,Beregningsark!$AQ158="1999-2012"),'Resultat 2005-2012'!K158*SUM($AB$17:$AE$17)/4,IF(AND($M$1=2010,Beregningsark!$AQ158="1999-2012"),'Resultat 2005-2012'!K158*SUM($AC$17:$AE$17)/3,IF(AND($M$1=2011,Beregningsark!$AQ158="1999-2012"),'Resultat 2005-2012'!K158*SUM($AD$17:$AE$17)/2,IF(AND($M$1=2012,Beregningsark!$AQ158="1999-2012"),'Resultat 2005-2012'!K158*$AE$17,""))))))))))))))))</f>
        <v/>
      </c>
      <c r="L158" s="15" t="str">
        <f>IF('Resultat 2005-2012'!$R158="","",IF($M$1=2005,'Resultat 2005-2012'!L158,IF(AND($M$1=2006,Beregningsark!$AQ158="2005-2012"),'Resultat 2005-2012'!L158*SUM($Y$9:$AE$9)/7,IF(AND($M$1=2007,Beregningsark!$AQ158="2005-2012"),'Resultat 2005-2012'!L158*SUM($Z$9:$AE$9)/6,IF(AND($M$1=2008,Beregningsark!$AQ158="2005-2012"),'Resultat 2005-2012'!L158*SUM($AA$9:$AE$9)/5,IF(AND($M$1=2009,Beregningsark!$AQ158="2005-2012"),'Resultat 2005-2012'!L158*SUM($AB$9:$AE$9)/4,IF(AND($M$1=2010,Beregningsark!$AQ158="2005-2012"),'Resultat 2005-2012'!L158*SUM($AC$9:$AE$9)/3,IF(AND($M$1=2011,Beregningsark!$AQ158="2005-2012"),'Resultat 2005-2012'!L158*SUM($AD$9:$AE$9)/2,IF(AND($M$1=2012,Beregningsark!$AQ158="2005-2012"),'Resultat 2005-2012'!L158*$AE$9,IF(AND($M$1=2006,Beregningsark!$AQ158="1999-2012"),'Resultat 2005-2012'!L158*SUM($Y$18:$AE$18)/7,IF(AND($M$1=2007,Beregningsark!$AQ158="1999-2012"),'Resultat 2005-2012'!L158*SUM($Z$18:$AE$18)/6,IF(AND($M$1=2008,Beregningsark!$AQ158="1999-2012"),'Resultat 2005-2012'!L158*SUM($AA$18:$AE$18)/5,IF(AND($M$1=2009,Beregningsark!$AQ158="1999-2012"),'Resultat 2005-2012'!L158*SUM($AB$18:$AE$18)/4,IF(AND($M$1=2010,Beregningsark!$AQ158="1999-2012"),'Resultat 2005-2012'!L158*SUM($AC$18:$AE$18)/3,IF(AND($M$1=2011,Beregningsark!$AQ158="1999-2012"),'Resultat 2005-2012'!L158*SUM($AD$18:$AE$18)/2,IF(AND($M$1=2012,Beregningsark!$AQ158="1999-2012"),'Resultat 2005-2012'!L158*$AE$18,""))))))))))))))))</f>
        <v/>
      </c>
      <c r="M158" s="15" t="str">
        <f t="shared" si="8"/>
        <v/>
      </c>
      <c r="N158" s="15" t="str">
        <f>IF('Resultat 2005-2012'!$R158="","",IF($M$1=2005,'Resultat 2005-2012'!N158,IF(AND($M$1=2006,Beregningsark!$AQ158="2005-2012"),'Resultat 2005-2012'!N158*SUM($Y$10:$AE$10)/7,IF(AND($M$1=2007,Beregningsark!$AQ158="2005-2012"),'Resultat 2005-2012'!N158*SUM($Z$10:$AE$10)/6,IF(AND($M$1=2008,Beregningsark!$AQ158="2005-2012"),'Resultat 2005-2012'!N158*SUM($AA$10:$AE$10)/5,IF(AND($M$1=2009,Beregningsark!$AQ158="2005-2012"),'Resultat 2005-2012'!N158*SUM($AB$10:$AE$10)/4,IF(AND($M$1=2010,Beregningsark!$AQ158="2005-2012"),'Resultat 2005-2012'!N158*SUM($AC$10:$AE$10)/3,IF(AND($M$1=2011,Beregningsark!$AQ158="2005-2012"),'Resultat 2005-2012'!N158*SUM($AD$10:$AE$10)/2,IF(AND($M$1=2012,Beregningsark!$AQ158="2005-2012"),'Resultat 2005-2012'!N158*$AE$10,IF(AND($M$1=2006,Beregningsark!$AQ158="1999-2012"),'Resultat 2005-2012'!N158*SUM($Y$16:$AE$16)/7,IF(AND($M$1=2007,Beregningsark!$AQ158="1999-2012"),'Resultat 2005-2012'!N158*SUM($Z$16:$AE$16)/6,IF(AND($M$1=2008,Beregningsark!$AQ158="1999-2012"),'Resultat 2005-2012'!N158*SUM($AA$16:$AE$16)/5,IF(AND($M$1=2009,Beregningsark!$AQ158="1999-2012"),'Resultat 2005-2012'!N158*SUM($AB$16:$AE$16)/4,IF(AND($M$1=2010,Beregningsark!$AQ158="1999-2012"),'Resultat 2005-2012'!N158*SUM($AC$16:$AE$16)/3,IF(AND($M$1=2011,Beregningsark!$AQ158="1999-2012"),'Resultat 2005-2012'!N158*SUM($AD$16:$AE$16)/2,IF(AND($M$1=2012,Beregningsark!$AQ158="1999-2012"),'Resultat 2005-2012'!N158*$AE$16,""))))))))))))))))</f>
        <v/>
      </c>
      <c r="O158" s="15" t="str">
        <f>IF('Resultat 2005-2012'!$R158="","",IF($M$1=2005,'Resultat 2005-2012'!O158,IF(AND($M$1=2006,Beregningsark!$AQ158="2005-2012"),'Resultat 2005-2012'!O158*SUM($Y$10:$AE$10)/7,IF(AND($M$1=2007,Beregningsark!$AQ158="2005-2012"),'Resultat 2005-2012'!O158*SUM($Z$10:$AE$10)/6,IF(AND($M$1=2008,Beregningsark!$AQ158="2005-2012"),'Resultat 2005-2012'!O158*SUM($AA$10:$AE$10)/5,IF(AND($M$1=2009,Beregningsark!$AQ158="2005-2012"),'Resultat 2005-2012'!O158*SUM($AB$10:$AE$10)/4,IF(AND($M$1=2010,Beregningsark!$AQ158="2005-2012"),'Resultat 2005-2012'!O158*SUM($AC$10:$AE$10)/3,IF(AND($M$1=2011,Beregningsark!$AQ158="2005-2012"),'Resultat 2005-2012'!O158*SUM($AD$10:$AE$10)/2,IF(AND($M$1=2012,Beregningsark!$AQ158="2005-2012"),'Resultat 2005-2012'!O158*$AE$10,IF(AND($M$1=2006,Beregningsark!$AQ158="1999-2012"),'Resultat 2005-2012'!O158*SUM($Y$16:$AE$16)/7,IF(AND($M$1=2007,Beregningsark!$AQ158="1999-2012"),'Resultat 2005-2012'!O158*SUM($Z$16:$AE$16)/6,IF(AND($M$1=2008,Beregningsark!$AQ158="1999-2012"),'Resultat 2005-2012'!O158*SUM($AA$16:$AE$16)/5,IF(AND($M$1=2009,Beregningsark!$AQ158="1999-2012"),'Resultat 2005-2012'!O158*SUM($AB$16:$AE$16)/4,IF(AND($M$1=2010,Beregningsark!$AQ158="1999-2012"),'Resultat 2005-2012'!O158*SUM($AC$16:$AE$16)/3,IF(AND($M$1=2011,Beregningsark!$AQ158="1999-2012"),'Resultat 2005-2012'!O158*SUM($AD$16:$AE$16)/2,IF(AND($M$1=2012,Beregningsark!$AQ158="1999-2012"),'Resultat 2005-2012'!O158*$AE$16,""))))))))))))))))</f>
        <v/>
      </c>
      <c r="P158" s="15" t="str">
        <f>IF('Resultat 2005-2012'!$R158="","",IF($M$1=2005,'Resultat 2005-2012'!P158,IF(AND($M$1=2006,Beregningsark!$AQ158="2005-2012"),'Resultat 2005-2012'!P158*SUM($Y$11:$AE$11)/7,IF(AND($M$1=2007,Beregningsark!$AQ158="2005-2012"),'Resultat 2005-2012'!P158*SUM($Z$11:$AE$11)/6,IF(AND($M$1=2008,Beregningsark!$AQ158="2005-2012"),'Resultat 2005-2012'!P158*SUM($AA$11:$AE$11)/5,IF(AND($M$1=2009,Beregningsark!$AQ158="2005-2012"),'Resultat 2005-2012'!P158*SUM($AB$11:$AE$11)/4,IF(AND($M$1=2010,Beregningsark!$AQ158="2005-2012"),'Resultat 2005-2012'!P158*SUM($AC$11:$AE$11)/3,IF(AND($M$1=2011,Beregningsark!$AQ158="2005-2012"),'Resultat 2005-2012'!P158*SUM($AD$11:$AE$11)/2,IF(AND($M$1=2012,Beregningsark!$AQ158="2005-2012"),'Resultat 2005-2012'!P158*$AE$11,IF(AND($M$1=2006,Beregningsark!$AQ158="1999-2012"),'Resultat 2005-2012'!P158*SUM($Y$16:$AE$16)/7,IF(AND($M$1=2007,Beregningsark!$AQ158="1999-2012"),'Resultat 2005-2012'!P158*SUM($Z$16:$AE$16)/6,IF(AND($M$1=2008,Beregningsark!$AQ158="1999-2012"),'Resultat 2005-2012'!P158*SUM($AA$16:$AE$16)/5,IF(AND($M$1=2009,Beregningsark!$AQ158="1999-2012"),'Resultat 2005-2012'!P158*SUM($AB$16:$AE$16)/4,IF(AND($M$1=2010,Beregningsark!$AQ158="1999-2012"),'Resultat 2005-2012'!P158*SUM($AC$16:$AE$16)/3,IF(AND($M$1=2011,Beregningsark!$AQ158="1999-2012"),'Resultat 2005-2012'!P158*SUM($AD$16:$AE$16)/2,IF(AND($M$1=2012,Beregningsark!$AQ158="1999-2012"),'Resultat 2005-2012'!P158*$AE$16,""))))))))))))))))</f>
        <v/>
      </c>
      <c r="Q158" s="15" t="str">
        <f t="shared" si="9"/>
        <v/>
      </c>
      <c r="R158" s="17" t="str">
        <f t="shared" si="10"/>
        <v/>
      </c>
    </row>
    <row r="159" spans="1:18" x14ac:dyDescent="0.25">
      <c r="A159" s="4" t="str">
        <f>IF(Inddata!A174="","",Inddata!A174)</f>
        <v/>
      </c>
      <c r="B159" s="4" t="str">
        <f>IF(Inddata!B174="","",Inddata!B174)</f>
        <v/>
      </c>
      <c r="C159" s="4" t="str">
        <f>IF(Inddata!C174="","",Inddata!C174)</f>
        <v/>
      </c>
      <c r="D159" s="4" t="str">
        <f>IF(Inddata!D174="","",Inddata!D174)</f>
        <v/>
      </c>
      <c r="E159" s="4" t="str">
        <f>IF(Inddata!E174="","",Inddata!E174)</f>
        <v/>
      </c>
      <c r="F159" s="4" t="str">
        <f>IF(Inddata!F174="","",Inddata!F174)</f>
        <v/>
      </c>
      <c r="G159" s="4">
        <f>IF(Inddata!G174="","",Inddata!G174)</f>
        <v>0</v>
      </c>
      <c r="H159" s="4" t="str">
        <f>IF(Inddata!H174&gt;0.5,Inddata!H174,"")</f>
        <v/>
      </c>
      <c r="I159" s="4" t="str">
        <f>IF(Inddata!I174="","",Inddata!I174)</f>
        <v/>
      </c>
      <c r="J159" s="15" t="str">
        <f>IF('Resultat 2005-2012'!$R159="","",IF($M$1=2005,'Resultat 2005-2012'!J159,IF(AND($M$1=2006,Beregningsark!$AQ159="2005-2012"),'Resultat 2005-2012'!J159*SUM($Y$7:$AE$7)/7,IF(AND($M$1=2007,Beregningsark!$AQ159="2005-2012"),'Resultat 2005-2012'!J159*SUM($Z$7:$AE$7)/6,IF(AND($M$1=2008,Beregningsark!$AQ159="2005-2012"),'Resultat 2005-2012'!J159*SUM($AA$7:$AE$7)/5,IF(AND($M$1=2009,Beregningsark!$AQ159="2005-2012"),'Resultat 2005-2012'!J159*SUM($AB$7:$AE$7)/4,IF(AND($M$1=2010,Beregningsark!$AQ159="2005-2012"),'Resultat 2005-2012'!J159*SUM($AC$7:$AE$7)/3,IF(AND($M$1=2011,Beregningsark!$AQ159="2005-2012"),'Resultat 2005-2012'!J159*SUM($AD$7:$AE$7)/2,IF(AND($M$1=2012,Beregningsark!$AQ159="2005-2012"),'Resultat 2005-2012'!J159*$AE$7,IF(AND($M$1=2006,Beregningsark!$AQ159="1999-2012"),'Resultat 2005-2012'!J159*SUM($Y$16:$AE$16)/7,IF(AND($M$1=2007,Beregningsark!$AQ159="1999-2012"),'Resultat 2005-2012'!J159*SUM($Z$16:$AE$16)/6,IF(AND($M$1=2008,Beregningsark!$AQ159="1999-2012"),'Resultat 2005-2012'!J159*SUM($AA$16:$AE$16)/5,IF(AND($M$1=2009,Beregningsark!$AQ159="1999-2012"),'Resultat 2005-2012'!J159*SUM($AB$16:$AE$16)/4,IF(AND($M$1=2010,Beregningsark!$AQ159="1999-2012"),'Resultat 2005-2012'!J159*SUM($AC$16:$AE$16)/3,IF(AND($M$1=2011,Beregningsark!$AQ159="1999-2012"),'Resultat 2005-2012'!J159*SUM($AD$16:$AE$16)/2,IF(AND($M$1=2012,Beregningsark!$AQ159="1999-2012"),'Resultat 2005-2012'!J159*$AE$16,""))))))))))))))))</f>
        <v/>
      </c>
      <c r="K159" s="15" t="str">
        <f>IF('Resultat 2005-2012'!$R159="","",IF($M$1=2005,'Resultat 2005-2012'!K159,IF(AND($M$1=2006,Beregningsark!$AQ159="2005-2012"),'Resultat 2005-2012'!K159*SUM($Y$8:$AE$8)/7,IF(AND($M$1=2007,Beregningsark!$AQ159="2005-2012"),'Resultat 2005-2012'!K159*SUM($Z$8:$AE$8)/6,IF(AND($M$1=2008,Beregningsark!$AQ159="2005-2012"),'Resultat 2005-2012'!K159*SUM($AA$8:$AE$8)/5,IF(AND($M$1=2009,Beregningsark!$AQ159="2005-2012"),'Resultat 2005-2012'!K159*SUM($AB$8:$AE$8)/4,IF(AND($M$1=2010,Beregningsark!$AQ159="2005-2012"),'Resultat 2005-2012'!K159*SUM($AC$8:$AE$8)/3,IF(AND($M$1=2011,Beregningsark!$AQ159="2005-2012"),'Resultat 2005-2012'!K159*SUM($AD$8:$AE$8)/2,IF(AND($M$1=2012,Beregningsark!$AQ159="2005-2012"),'Resultat 2005-2012'!K159*$AE$8,IF(AND($M$1=2006,Beregningsark!$AQ159="1999-2012"),'Resultat 2005-2012'!K159*SUM($Y$17:$AE$17)/7,IF(AND($M$1=2007,Beregningsark!$AQ159="1999-2012"),'Resultat 2005-2012'!K159*SUM($Z$17:$AE$17)/6,IF(AND($M$1=2008,Beregningsark!$AQ159="1999-2012"),'Resultat 2005-2012'!K159*SUM($AA$17:$AE$17)/5,IF(AND($M$1=2009,Beregningsark!$AQ159="1999-2012"),'Resultat 2005-2012'!K159*SUM($AB$17:$AE$17)/4,IF(AND($M$1=2010,Beregningsark!$AQ159="1999-2012"),'Resultat 2005-2012'!K159*SUM($AC$17:$AE$17)/3,IF(AND($M$1=2011,Beregningsark!$AQ159="1999-2012"),'Resultat 2005-2012'!K159*SUM($AD$17:$AE$17)/2,IF(AND($M$1=2012,Beregningsark!$AQ159="1999-2012"),'Resultat 2005-2012'!K159*$AE$17,""))))))))))))))))</f>
        <v/>
      </c>
      <c r="L159" s="15" t="str">
        <f>IF('Resultat 2005-2012'!$R159="","",IF($M$1=2005,'Resultat 2005-2012'!L159,IF(AND($M$1=2006,Beregningsark!$AQ159="2005-2012"),'Resultat 2005-2012'!L159*SUM($Y$9:$AE$9)/7,IF(AND($M$1=2007,Beregningsark!$AQ159="2005-2012"),'Resultat 2005-2012'!L159*SUM($Z$9:$AE$9)/6,IF(AND($M$1=2008,Beregningsark!$AQ159="2005-2012"),'Resultat 2005-2012'!L159*SUM($AA$9:$AE$9)/5,IF(AND($M$1=2009,Beregningsark!$AQ159="2005-2012"),'Resultat 2005-2012'!L159*SUM($AB$9:$AE$9)/4,IF(AND($M$1=2010,Beregningsark!$AQ159="2005-2012"),'Resultat 2005-2012'!L159*SUM($AC$9:$AE$9)/3,IF(AND($M$1=2011,Beregningsark!$AQ159="2005-2012"),'Resultat 2005-2012'!L159*SUM($AD$9:$AE$9)/2,IF(AND($M$1=2012,Beregningsark!$AQ159="2005-2012"),'Resultat 2005-2012'!L159*$AE$9,IF(AND($M$1=2006,Beregningsark!$AQ159="1999-2012"),'Resultat 2005-2012'!L159*SUM($Y$18:$AE$18)/7,IF(AND($M$1=2007,Beregningsark!$AQ159="1999-2012"),'Resultat 2005-2012'!L159*SUM($Z$18:$AE$18)/6,IF(AND($M$1=2008,Beregningsark!$AQ159="1999-2012"),'Resultat 2005-2012'!L159*SUM($AA$18:$AE$18)/5,IF(AND($M$1=2009,Beregningsark!$AQ159="1999-2012"),'Resultat 2005-2012'!L159*SUM($AB$18:$AE$18)/4,IF(AND($M$1=2010,Beregningsark!$AQ159="1999-2012"),'Resultat 2005-2012'!L159*SUM($AC$18:$AE$18)/3,IF(AND($M$1=2011,Beregningsark!$AQ159="1999-2012"),'Resultat 2005-2012'!L159*SUM($AD$18:$AE$18)/2,IF(AND($M$1=2012,Beregningsark!$AQ159="1999-2012"),'Resultat 2005-2012'!L159*$AE$18,""))))))))))))))))</f>
        <v/>
      </c>
      <c r="M159" s="15" t="str">
        <f t="shared" si="8"/>
        <v/>
      </c>
      <c r="N159" s="15" t="str">
        <f>IF('Resultat 2005-2012'!$R159="","",IF($M$1=2005,'Resultat 2005-2012'!N159,IF(AND($M$1=2006,Beregningsark!$AQ159="2005-2012"),'Resultat 2005-2012'!N159*SUM($Y$10:$AE$10)/7,IF(AND($M$1=2007,Beregningsark!$AQ159="2005-2012"),'Resultat 2005-2012'!N159*SUM($Z$10:$AE$10)/6,IF(AND($M$1=2008,Beregningsark!$AQ159="2005-2012"),'Resultat 2005-2012'!N159*SUM($AA$10:$AE$10)/5,IF(AND($M$1=2009,Beregningsark!$AQ159="2005-2012"),'Resultat 2005-2012'!N159*SUM($AB$10:$AE$10)/4,IF(AND($M$1=2010,Beregningsark!$AQ159="2005-2012"),'Resultat 2005-2012'!N159*SUM($AC$10:$AE$10)/3,IF(AND($M$1=2011,Beregningsark!$AQ159="2005-2012"),'Resultat 2005-2012'!N159*SUM($AD$10:$AE$10)/2,IF(AND($M$1=2012,Beregningsark!$AQ159="2005-2012"),'Resultat 2005-2012'!N159*$AE$10,IF(AND($M$1=2006,Beregningsark!$AQ159="1999-2012"),'Resultat 2005-2012'!N159*SUM($Y$16:$AE$16)/7,IF(AND($M$1=2007,Beregningsark!$AQ159="1999-2012"),'Resultat 2005-2012'!N159*SUM($Z$16:$AE$16)/6,IF(AND($M$1=2008,Beregningsark!$AQ159="1999-2012"),'Resultat 2005-2012'!N159*SUM($AA$16:$AE$16)/5,IF(AND($M$1=2009,Beregningsark!$AQ159="1999-2012"),'Resultat 2005-2012'!N159*SUM($AB$16:$AE$16)/4,IF(AND($M$1=2010,Beregningsark!$AQ159="1999-2012"),'Resultat 2005-2012'!N159*SUM($AC$16:$AE$16)/3,IF(AND($M$1=2011,Beregningsark!$AQ159="1999-2012"),'Resultat 2005-2012'!N159*SUM($AD$16:$AE$16)/2,IF(AND($M$1=2012,Beregningsark!$AQ159="1999-2012"),'Resultat 2005-2012'!N159*$AE$16,""))))))))))))))))</f>
        <v/>
      </c>
      <c r="O159" s="15" t="str">
        <f>IF('Resultat 2005-2012'!$R159="","",IF($M$1=2005,'Resultat 2005-2012'!O159,IF(AND($M$1=2006,Beregningsark!$AQ159="2005-2012"),'Resultat 2005-2012'!O159*SUM($Y$10:$AE$10)/7,IF(AND($M$1=2007,Beregningsark!$AQ159="2005-2012"),'Resultat 2005-2012'!O159*SUM($Z$10:$AE$10)/6,IF(AND($M$1=2008,Beregningsark!$AQ159="2005-2012"),'Resultat 2005-2012'!O159*SUM($AA$10:$AE$10)/5,IF(AND($M$1=2009,Beregningsark!$AQ159="2005-2012"),'Resultat 2005-2012'!O159*SUM($AB$10:$AE$10)/4,IF(AND($M$1=2010,Beregningsark!$AQ159="2005-2012"),'Resultat 2005-2012'!O159*SUM($AC$10:$AE$10)/3,IF(AND($M$1=2011,Beregningsark!$AQ159="2005-2012"),'Resultat 2005-2012'!O159*SUM($AD$10:$AE$10)/2,IF(AND($M$1=2012,Beregningsark!$AQ159="2005-2012"),'Resultat 2005-2012'!O159*$AE$10,IF(AND($M$1=2006,Beregningsark!$AQ159="1999-2012"),'Resultat 2005-2012'!O159*SUM($Y$16:$AE$16)/7,IF(AND($M$1=2007,Beregningsark!$AQ159="1999-2012"),'Resultat 2005-2012'!O159*SUM($Z$16:$AE$16)/6,IF(AND($M$1=2008,Beregningsark!$AQ159="1999-2012"),'Resultat 2005-2012'!O159*SUM($AA$16:$AE$16)/5,IF(AND($M$1=2009,Beregningsark!$AQ159="1999-2012"),'Resultat 2005-2012'!O159*SUM($AB$16:$AE$16)/4,IF(AND($M$1=2010,Beregningsark!$AQ159="1999-2012"),'Resultat 2005-2012'!O159*SUM($AC$16:$AE$16)/3,IF(AND($M$1=2011,Beregningsark!$AQ159="1999-2012"),'Resultat 2005-2012'!O159*SUM($AD$16:$AE$16)/2,IF(AND($M$1=2012,Beregningsark!$AQ159="1999-2012"),'Resultat 2005-2012'!O159*$AE$16,""))))))))))))))))</f>
        <v/>
      </c>
      <c r="P159" s="15" t="str">
        <f>IF('Resultat 2005-2012'!$R159="","",IF($M$1=2005,'Resultat 2005-2012'!P159,IF(AND($M$1=2006,Beregningsark!$AQ159="2005-2012"),'Resultat 2005-2012'!P159*SUM($Y$11:$AE$11)/7,IF(AND($M$1=2007,Beregningsark!$AQ159="2005-2012"),'Resultat 2005-2012'!P159*SUM($Z$11:$AE$11)/6,IF(AND($M$1=2008,Beregningsark!$AQ159="2005-2012"),'Resultat 2005-2012'!P159*SUM($AA$11:$AE$11)/5,IF(AND($M$1=2009,Beregningsark!$AQ159="2005-2012"),'Resultat 2005-2012'!P159*SUM($AB$11:$AE$11)/4,IF(AND($M$1=2010,Beregningsark!$AQ159="2005-2012"),'Resultat 2005-2012'!P159*SUM($AC$11:$AE$11)/3,IF(AND($M$1=2011,Beregningsark!$AQ159="2005-2012"),'Resultat 2005-2012'!P159*SUM($AD$11:$AE$11)/2,IF(AND($M$1=2012,Beregningsark!$AQ159="2005-2012"),'Resultat 2005-2012'!P159*$AE$11,IF(AND($M$1=2006,Beregningsark!$AQ159="1999-2012"),'Resultat 2005-2012'!P159*SUM($Y$16:$AE$16)/7,IF(AND($M$1=2007,Beregningsark!$AQ159="1999-2012"),'Resultat 2005-2012'!P159*SUM($Z$16:$AE$16)/6,IF(AND($M$1=2008,Beregningsark!$AQ159="1999-2012"),'Resultat 2005-2012'!P159*SUM($AA$16:$AE$16)/5,IF(AND($M$1=2009,Beregningsark!$AQ159="1999-2012"),'Resultat 2005-2012'!P159*SUM($AB$16:$AE$16)/4,IF(AND($M$1=2010,Beregningsark!$AQ159="1999-2012"),'Resultat 2005-2012'!P159*SUM($AC$16:$AE$16)/3,IF(AND($M$1=2011,Beregningsark!$AQ159="1999-2012"),'Resultat 2005-2012'!P159*SUM($AD$16:$AE$16)/2,IF(AND($M$1=2012,Beregningsark!$AQ159="1999-2012"),'Resultat 2005-2012'!P159*$AE$16,""))))))))))))))))</f>
        <v/>
      </c>
      <c r="Q159" s="15" t="str">
        <f t="shared" si="9"/>
        <v/>
      </c>
      <c r="R159" s="17" t="str">
        <f t="shared" si="10"/>
        <v/>
      </c>
    </row>
    <row r="160" spans="1:18" x14ac:dyDescent="0.25">
      <c r="A160" s="4" t="str">
        <f>IF(Inddata!A175="","",Inddata!A175)</f>
        <v/>
      </c>
      <c r="B160" s="4" t="str">
        <f>IF(Inddata!B175="","",Inddata!B175)</f>
        <v/>
      </c>
      <c r="C160" s="4" t="str">
        <f>IF(Inddata!C175="","",Inddata!C175)</f>
        <v/>
      </c>
      <c r="D160" s="4" t="str">
        <f>IF(Inddata!D175="","",Inddata!D175)</f>
        <v/>
      </c>
      <c r="E160" s="4" t="str">
        <f>IF(Inddata!E175="","",Inddata!E175)</f>
        <v/>
      </c>
      <c r="F160" s="4" t="str">
        <f>IF(Inddata!F175="","",Inddata!F175)</f>
        <v/>
      </c>
      <c r="G160" s="4">
        <f>IF(Inddata!G175="","",Inddata!G175)</f>
        <v>0</v>
      </c>
      <c r="H160" s="4" t="str">
        <f>IF(Inddata!H175&gt;0.5,Inddata!H175,"")</f>
        <v/>
      </c>
      <c r="I160" s="4" t="str">
        <f>IF(Inddata!I175="","",Inddata!I175)</f>
        <v/>
      </c>
      <c r="J160" s="15" t="str">
        <f>IF('Resultat 2005-2012'!$R160="","",IF($M$1=2005,'Resultat 2005-2012'!J160,IF(AND($M$1=2006,Beregningsark!$AQ160="2005-2012"),'Resultat 2005-2012'!J160*SUM($Y$7:$AE$7)/7,IF(AND($M$1=2007,Beregningsark!$AQ160="2005-2012"),'Resultat 2005-2012'!J160*SUM($Z$7:$AE$7)/6,IF(AND($M$1=2008,Beregningsark!$AQ160="2005-2012"),'Resultat 2005-2012'!J160*SUM($AA$7:$AE$7)/5,IF(AND($M$1=2009,Beregningsark!$AQ160="2005-2012"),'Resultat 2005-2012'!J160*SUM($AB$7:$AE$7)/4,IF(AND($M$1=2010,Beregningsark!$AQ160="2005-2012"),'Resultat 2005-2012'!J160*SUM($AC$7:$AE$7)/3,IF(AND($M$1=2011,Beregningsark!$AQ160="2005-2012"),'Resultat 2005-2012'!J160*SUM($AD$7:$AE$7)/2,IF(AND($M$1=2012,Beregningsark!$AQ160="2005-2012"),'Resultat 2005-2012'!J160*$AE$7,IF(AND($M$1=2006,Beregningsark!$AQ160="1999-2012"),'Resultat 2005-2012'!J160*SUM($Y$16:$AE$16)/7,IF(AND($M$1=2007,Beregningsark!$AQ160="1999-2012"),'Resultat 2005-2012'!J160*SUM($Z$16:$AE$16)/6,IF(AND($M$1=2008,Beregningsark!$AQ160="1999-2012"),'Resultat 2005-2012'!J160*SUM($AA$16:$AE$16)/5,IF(AND($M$1=2009,Beregningsark!$AQ160="1999-2012"),'Resultat 2005-2012'!J160*SUM($AB$16:$AE$16)/4,IF(AND($M$1=2010,Beregningsark!$AQ160="1999-2012"),'Resultat 2005-2012'!J160*SUM($AC$16:$AE$16)/3,IF(AND($M$1=2011,Beregningsark!$AQ160="1999-2012"),'Resultat 2005-2012'!J160*SUM($AD$16:$AE$16)/2,IF(AND($M$1=2012,Beregningsark!$AQ160="1999-2012"),'Resultat 2005-2012'!J160*$AE$16,""))))))))))))))))</f>
        <v/>
      </c>
      <c r="K160" s="15" t="str">
        <f>IF('Resultat 2005-2012'!$R160="","",IF($M$1=2005,'Resultat 2005-2012'!K160,IF(AND($M$1=2006,Beregningsark!$AQ160="2005-2012"),'Resultat 2005-2012'!K160*SUM($Y$8:$AE$8)/7,IF(AND($M$1=2007,Beregningsark!$AQ160="2005-2012"),'Resultat 2005-2012'!K160*SUM($Z$8:$AE$8)/6,IF(AND($M$1=2008,Beregningsark!$AQ160="2005-2012"),'Resultat 2005-2012'!K160*SUM($AA$8:$AE$8)/5,IF(AND($M$1=2009,Beregningsark!$AQ160="2005-2012"),'Resultat 2005-2012'!K160*SUM($AB$8:$AE$8)/4,IF(AND($M$1=2010,Beregningsark!$AQ160="2005-2012"),'Resultat 2005-2012'!K160*SUM($AC$8:$AE$8)/3,IF(AND($M$1=2011,Beregningsark!$AQ160="2005-2012"),'Resultat 2005-2012'!K160*SUM($AD$8:$AE$8)/2,IF(AND($M$1=2012,Beregningsark!$AQ160="2005-2012"),'Resultat 2005-2012'!K160*$AE$8,IF(AND($M$1=2006,Beregningsark!$AQ160="1999-2012"),'Resultat 2005-2012'!K160*SUM($Y$17:$AE$17)/7,IF(AND($M$1=2007,Beregningsark!$AQ160="1999-2012"),'Resultat 2005-2012'!K160*SUM($Z$17:$AE$17)/6,IF(AND($M$1=2008,Beregningsark!$AQ160="1999-2012"),'Resultat 2005-2012'!K160*SUM($AA$17:$AE$17)/5,IF(AND($M$1=2009,Beregningsark!$AQ160="1999-2012"),'Resultat 2005-2012'!K160*SUM($AB$17:$AE$17)/4,IF(AND($M$1=2010,Beregningsark!$AQ160="1999-2012"),'Resultat 2005-2012'!K160*SUM($AC$17:$AE$17)/3,IF(AND($M$1=2011,Beregningsark!$AQ160="1999-2012"),'Resultat 2005-2012'!K160*SUM($AD$17:$AE$17)/2,IF(AND($M$1=2012,Beregningsark!$AQ160="1999-2012"),'Resultat 2005-2012'!K160*$AE$17,""))))))))))))))))</f>
        <v/>
      </c>
      <c r="L160" s="15" t="str">
        <f>IF('Resultat 2005-2012'!$R160="","",IF($M$1=2005,'Resultat 2005-2012'!L160,IF(AND($M$1=2006,Beregningsark!$AQ160="2005-2012"),'Resultat 2005-2012'!L160*SUM($Y$9:$AE$9)/7,IF(AND($M$1=2007,Beregningsark!$AQ160="2005-2012"),'Resultat 2005-2012'!L160*SUM($Z$9:$AE$9)/6,IF(AND($M$1=2008,Beregningsark!$AQ160="2005-2012"),'Resultat 2005-2012'!L160*SUM($AA$9:$AE$9)/5,IF(AND($M$1=2009,Beregningsark!$AQ160="2005-2012"),'Resultat 2005-2012'!L160*SUM($AB$9:$AE$9)/4,IF(AND($M$1=2010,Beregningsark!$AQ160="2005-2012"),'Resultat 2005-2012'!L160*SUM($AC$9:$AE$9)/3,IF(AND($M$1=2011,Beregningsark!$AQ160="2005-2012"),'Resultat 2005-2012'!L160*SUM($AD$9:$AE$9)/2,IF(AND($M$1=2012,Beregningsark!$AQ160="2005-2012"),'Resultat 2005-2012'!L160*$AE$9,IF(AND($M$1=2006,Beregningsark!$AQ160="1999-2012"),'Resultat 2005-2012'!L160*SUM($Y$18:$AE$18)/7,IF(AND($M$1=2007,Beregningsark!$AQ160="1999-2012"),'Resultat 2005-2012'!L160*SUM($Z$18:$AE$18)/6,IF(AND($M$1=2008,Beregningsark!$AQ160="1999-2012"),'Resultat 2005-2012'!L160*SUM($AA$18:$AE$18)/5,IF(AND($M$1=2009,Beregningsark!$AQ160="1999-2012"),'Resultat 2005-2012'!L160*SUM($AB$18:$AE$18)/4,IF(AND($M$1=2010,Beregningsark!$AQ160="1999-2012"),'Resultat 2005-2012'!L160*SUM($AC$18:$AE$18)/3,IF(AND($M$1=2011,Beregningsark!$AQ160="1999-2012"),'Resultat 2005-2012'!L160*SUM($AD$18:$AE$18)/2,IF(AND($M$1=2012,Beregningsark!$AQ160="1999-2012"),'Resultat 2005-2012'!L160*$AE$18,""))))))))))))))))</f>
        <v/>
      </c>
      <c r="M160" s="15" t="str">
        <f t="shared" si="8"/>
        <v/>
      </c>
      <c r="N160" s="15" t="str">
        <f>IF('Resultat 2005-2012'!$R160="","",IF($M$1=2005,'Resultat 2005-2012'!N160,IF(AND($M$1=2006,Beregningsark!$AQ160="2005-2012"),'Resultat 2005-2012'!N160*SUM($Y$10:$AE$10)/7,IF(AND($M$1=2007,Beregningsark!$AQ160="2005-2012"),'Resultat 2005-2012'!N160*SUM($Z$10:$AE$10)/6,IF(AND($M$1=2008,Beregningsark!$AQ160="2005-2012"),'Resultat 2005-2012'!N160*SUM($AA$10:$AE$10)/5,IF(AND($M$1=2009,Beregningsark!$AQ160="2005-2012"),'Resultat 2005-2012'!N160*SUM($AB$10:$AE$10)/4,IF(AND($M$1=2010,Beregningsark!$AQ160="2005-2012"),'Resultat 2005-2012'!N160*SUM($AC$10:$AE$10)/3,IF(AND($M$1=2011,Beregningsark!$AQ160="2005-2012"),'Resultat 2005-2012'!N160*SUM($AD$10:$AE$10)/2,IF(AND($M$1=2012,Beregningsark!$AQ160="2005-2012"),'Resultat 2005-2012'!N160*$AE$10,IF(AND($M$1=2006,Beregningsark!$AQ160="1999-2012"),'Resultat 2005-2012'!N160*SUM($Y$16:$AE$16)/7,IF(AND($M$1=2007,Beregningsark!$AQ160="1999-2012"),'Resultat 2005-2012'!N160*SUM($Z$16:$AE$16)/6,IF(AND($M$1=2008,Beregningsark!$AQ160="1999-2012"),'Resultat 2005-2012'!N160*SUM($AA$16:$AE$16)/5,IF(AND($M$1=2009,Beregningsark!$AQ160="1999-2012"),'Resultat 2005-2012'!N160*SUM($AB$16:$AE$16)/4,IF(AND($M$1=2010,Beregningsark!$AQ160="1999-2012"),'Resultat 2005-2012'!N160*SUM($AC$16:$AE$16)/3,IF(AND($M$1=2011,Beregningsark!$AQ160="1999-2012"),'Resultat 2005-2012'!N160*SUM($AD$16:$AE$16)/2,IF(AND($M$1=2012,Beregningsark!$AQ160="1999-2012"),'Resultat 2005-2012'!N160*$AE$16,""))))))))))))))))</f>
        <v/>
      </c>
      <c r="O160" s="15" t="str">
        <f>IF('Resultat 2005-2012'!$R160="","",IF($M$1=2005,'Resultat 2005-2012'!O160,IF(AND($M$1=2006,Beregningsark!$AQ160="2005-2012"),'Resultat 2005-2012'!O160*SUM($Y$10:$AE$10)/7,IF(AND($M$1=2007,Beregningsark!$AQ160="2005-2012"),'Resultat 2005-2012'!O160*SUM($Z$10:$AE$10)/6,IF(AND($M$1=2008,Beregningsark!$AQ160="2005-2012"),'Resultat 2005-2012'!O160*SUM($AA$10:$AE$10)/5,IF(AND($M$1=2009,Beregningsark!$AQ160="2005-2012"),'Resultat 2005-2012'!O160*SUM($AB$10:$AE$10)/4,IF(AND($M$1=2010,Beregningsark!$AQ160="2005-2012"),'Resultat 2005-2012'!O160*SUM($AC$10:$AE$10)/3,IF(AND($M$1=2011,Beregningsark!$AQ160="2005-2012"),'Resultat 2005-2012'!O160*SUM($AD$10:$AE$10)/2,IF(AND($M$1=2012,Beregningsark!$AQ160="2005-2012"),'Resultat 2005-2012'!O160*$AE$10,IF(AND($M$1=2006,Beregningsark!$AQ160="1999-2012"),'Resultat 2005-2012'!O160*SUM($Y$16:$AE$16)/7,IF(AND($M$1=2007,Beregningsark!$AQ160="1999-2012"),'Resultat 2005-2012'!O160*SUM($Z$16:$AE$16)/6,IF(AND($M$1=2008,Beregningsark!$AQ160="1999-2012"),'Resultat 2005-2012'!O160*SUM($AA$16:$AE$16)/5,IF(AND($M$1=2009,Beregningsark!$AQ160="1999-2012"),'Resultat 2005-2012'!O160*SUM($AB$16:$AE$16)/4,IF(AND($M$1=2010,Beregningsark!$AQ160="1999-2012"),'Resultat 2005-2012'!O160*SUM($AC$16:$AE$16)/3,IF(AND($M$1=2011,Beregningsark!$AQ160="1999-2012"),'Resultat 2005-2012'!O160*SUM($AD$16:$AE$16)/2,IF(AND($M$1=2012,Beregningsark!$AQ160="1999-2012"),'Resultat 2005-2012'!O160*$AE$16,""))))))))))))))))</f>
        <v/>
      </c>
      <c r="P160" s="15" t="str">
        <f>IF('Resultat 2005-2012'!$R160="","",IF($M$1=2005,'Resultat 2005-2012'!P160,IF(AND($M$1=2006,Beregningsark!$AQ160="2005-2012"),'Resultat 2005-2012'!P160*SUM($Y$11:$AE$11)/7,IF(AND($M$1=2007,Beregningsark!$AQ160="2005-2012"),'Resultat 2005-2012'!P160*SUM($Z$11:$AE$11)/6,IF(AND($M$1=2008,Beregningsark!$AQ160="2005-2012"),'Resultat 2005-2012'!P160*SUM($AA$11:$AE$11)/5,IF(AND($M$1=2009,Beregningsark!$AQ160="2005-2012"),'Resultat 2005-2012'!P160*SUM($AB$11:$AE$11)/4,IF(AND($M$1=2010,Beregningsark!$AQ160="2005-2012"),'Resultat 2005-2012'!P160*SUM($AC$11:$AE$11)/3,IF(AND($M$1=2011,Beregningsark!$AQ160="2005-2012"),'Resultat 2005-2012'!P160*SUM($AD$11:$AE$11)/2,IF(AND($M$1=2012,Beregningsark!$AQ160="2005-2012"),'Resultat 2005-2012'!P160*$AE$11,IF(AND($M$1=2006,Beregningsark!$AQ160="1999-2012"),'Resultat 2005-2012'!P160*SUM($Y$16:$AE$16)/7,IF(AND($M$1=2007,Beregningsark!$AQ160="1999-2012"),'Resultat 2005-2012'!P160*SUM($Z$16:$AE$16)/6,IF(AND($M$1=2008,Beregningsark!$AQ160="1999-2012"),'Resultat 2005-2012'!P160*SUM($AA$16:$AE$16)/5,IF(AND($M$1=2009,Beregningsark!$AQ160="1999-2012"),'Resultat 2005-2012'!P160*SUM($AB$16:$AE$16)/4,IF(AND($M$1=2010,Beregningsark!$AQ160="1999-2012"),'Resultat 2005-2012'!P160*SUM($AC$16:$AE$16)/3,IF(AND($M$1=2011,Beregningsark!$AQ160="1999-2012"),'Resultat 2005-2012'!P160*SUM($AD$16:$AE$16)/2,IF(AND($M$1=2012,Beregningsark!$AQ160="1999-2012"),'Resultat 2005-2012'!P160*$AE$16,""))))))))))))))))</f>
        <v/>
      </c>
      <c r="Q160" s="15" t="str">
        <f t="shared" si="9"/>
        <v/>
      </c>
      <c r="R160" s="17" t="str">
        <f t="shared" si="10"/>
        <v/>
      </c>
    </row>
    <row r="161" spans="1:18" x14ac:dyDescent="0.25">
      <c r="A161" s="4" t="str">
        <f>IF(Inddata!A176="","",Inddata!A176)</f>
        <v/>
      </c>
      <c r="B161" s="4" t="str">
        <f>IF(Inddata!B176="","",Inddata!B176)</f>
        <v/>
      </c>
      <c r="C161" s="4" t="str">
        <f>IF(Inddata!C176="","",Inddata!C176)</f>
        <v/>
      </c>
      <c r="D161" s="4" t="str">
        <f>IF(Inddata!D176="","",Inddata!D176)</f>
        <v/>
      </c>
      <c r="E161" s="4" t="str">
        <f>IF(Inddata!E176="","",Inddata!E176)</f>
        <v/>
      </c>
      <c r="F161" s="4" t="str">
        <f>IF(Inddata!F176="","",Inddata!F176)</f>
        <v/>
      </c>
      <c r="G161" s="4">
        <f>IF(Inddata!G176="","",Inddata!G176)</f>
        <v>0</v>
      </c>
      <c r="H161" s="4" t="str">
        <f>IF(Inddata!H176&gt;0.5,Inddata!H176,"")</f>
        <v/>
      </c>
      <c r="I161" s="4" t="str">
        <f>IF(Inddata!I176="","",Inddata!I176)</f>
        <v/>
      </c>
      <c r="J161" s="15" t="str">
        <f>IF('Resultat 2005-2012'!$R161="","",IF($M$1=2005,'Resultat 2005-2012'!J161,IF(AND($M$1=2006,Beregningsark!$AQ161="2005-2012"),'Resultat 2005-2012'!J161*SUM($Y$7:$AE$7)/7,IF(AND($M$1=2007,Beregningsark!$AQ161="2005-2012"),'Resultat 2005-2012'!J161*SUM($Z$7:$AE$7)/6,IF(AND($M$1=2008,Beregningsark!$AQ161="2005-2012"),'Resultat 2005-2012'!J161*SUM($AA$7:$AE$7)/5,IF(AND($M$1=2009,Beregningsark!$AQ161="2005-2012"),'Resultat 2005-2012'!J161*SUM($AB$7:$AE$7)/4,IF(AND($M$1=2010,Beregningsark!$AQ161="2005-2012"),'Resultat 2005-2012'!J161*SUM($AC$7:$AE$7)/3,IF(AND($M$1=2011,Beregningsark!$AQ161="2005-2012"),'Resultat 2005-2012'!J161*SUM($AD$7:$AE$7)/2,IF(AND($M$1=2012,Beregningsark!$AQ161="2005-2012"),'Resultat 2005-2012'!J161*$AE$7,IF(AND($M$1=2006,Beregningsark!$AQ161="1999-2012"),'Resultat 2005-2012'!J161*SUM($Y$16:$AE$16)/7,IF(AND($M$1=2007,Beregningsark!$AQ161="1999-2012"),'Resultat 2005-2012'!J161*SUM($Z$16:$AE$16)/6,IF(AND($M$1=2008,Beregningsark!$AQ161="1999-2012"),'Resultat 2005-2012'!J161*SUM($AA$16:$AE$16)/5,IF(AND($M$1=2009,Beregningsark!$AQ161="1999-2012"),'Resultat 2005-2012'!J161*SUM($AB$16:$AE$16)/4,IF(AND($M$1=2010,Beregningsark!$AQ161="1999-2012"),'Resultat 2005-2012'!J161*SUM($AC$16:$AE$16)/3,IF(AND($M$1=2011,Beregningsark!$AQ161="1999-2012"),'Resultat 2005-2012'!J161*SUM($AD$16:$AE$16)/2,IF(AND($M$1=2012,Beregningsark!$AQ161="1999-2012"),'Resultat 2005-2012'!J161*$AE$16,""))))))))))))))))</f>
        <v/>
      </c>
      <c r="K161" s="15" t="str">
        <f>IF('Resultat 2005-2012'!$R161="","",IF($M$1=2005,'Resultat 2005-2012'!K161,IF(AND($M$1=2006,Beregningsark!$AQ161="2005-2012"),'Resultat 2005-2012'!K161*SUM($Y$8:$AE$8)/7,IF(AND($M$1=2007,Beregningsark!$AQ161="2005-2012"),'Resultat 2005-2012'!K161*SUM($Z$8:$AE$8)/6,IF(AND($M$1=2008,Beregningsark!$AQ161="2005-2012"),'Resultat 2005-2012'!K161*SUM($AA$8:$AE$8)/5,IF(AND($M$1=2009,Beregningsark!$AQ161="2005-2012"),'Resultat 2005-2012'!K161*SUM($AB$8:$AE$8)/4,IF(AND($M$1=2010,Beregningsark!$AQ161="2005-2012"),'Resultat 2005-2012'!K161*SUM($AC$8:$AE$8)/3,IF(AND($M$1=2011,Beregningsark!$AQ161="2005-2012"),'Resultat 2005-2012'!K161*SUM($AD$8:$AE$8)/2,IF(AND($M$1=2012,Beregningsark!$AQ161="2005-2012"),'Resultat 2005-2012'!K161*$AE$8,IF(AND($M$1=2006,Beregningsark!$AQ161="1999-2012"),'Resultat 2005-2012'!K161*SUM($Y$17:$AE$17)/7,IF(AND($M$1=2007,Beregningsark!$AQ161="1999-2012"),'Resultat 2005-2012'!K161*SUM($Z$17:$AE$17)/6,IF(AND($M$1=2008,Beregningsark!$AQ161="1999-2012"),'Resultat 2005-2012'!K161*SUM($AA$17:$AE$17)/5,IF(AND($M$1=2009,Beregningsark!$AQ161="1999-2012"),'Resultat 2005-2012'!K161*SUM($AB$17:$AE$17)/4,IF(AND($M$1=2010,Beregningsark!$AQ161="1999-2012"),'Resultat 2005-2012'!K161*SUM($AC$17:$AE$17)/3,IF(AND($M$1=2011,Beregningsark!$AQ161="1999-2012"),'Resultat 2005-2012'!K161*SUM($AD$17:$AE$17)/2,IF(AND($M$1=2012,Beregningsark!$AQ161="1999-2012"),'Resultat 2005-2012'!K161*$AE$17,""))))))))))))))))</f>
        <v/>
      </c>
      <c r="L161" s="15" t="str">
        <f>IF('Resultat 2005-2012'!$R161="","",IF($M$1=2005,'Resultat 2005-2012'!L161,IF(AND($M$1=2006,Beregningsark!$AQ161="2005-2012"),'Resultat 2005-2012'!L161*SUM($Y$9:$AE$9)/7,IF(AND($M$1=2007,Beregningsark!$AQ161="2005-2012"),'Resultat 2005-2012'!L161*SUM($Z$9:$AE$9)/6,IF(AND($M$1=2008,Beregningsark!$AQ161="2005-2012"),'Resultat 2005-2012'!L161*SUM($AA$9:$AE$9)/5,IF(AND($M$1=2009,Beregningsark!$AQ161="2005-2012"),'Resultat 2005-2012'!L161*SUM($AB$9:$AE$9)/4,IF(AND($M$1=2010,Beregningsark!$AQ161="2005-2012"),'Resultat 2005-2012'!L161*SUM($AC$9:$AE$9)/3,IF(AND($M$1=2011,Beregningsark!$AQ161="2005-2012"),'Resultat 2005-2012'!L161*SUM($AD$9:$AE$9)/2,IF(AND($M$1=2012,Beregningsark!$AQ161="2005-2012"),'Resultat 2005-2012'!L161*$AE$9,IF(AND($M$1=2006,Beregningsark!$AQ161="1999-2012"),'Resultat 2005-2012'!L161*SUM($Y$18:$AE$18)/7,IF(AND($M$1=2007,Beregningsark!$AQ161="1999-2012"),'Resultat 2005-2012'!L161*SUM($Z$18:$AE$18)/6,IF(AND($M$1=2008,Beregningsark!$AQ161="1999-2012"),'Resultat 2005-2012'!L161*SUM($AA$18:$AE$18)/5,IF(AND($M$1=2009,Beregningsark!$AQ161="1999-2012"),'Resultat 2005-2012'!L161*SUM($AB$18:$AE$18)/4,IF(AND($M$1=2010,Beregningsark!$AQ161="1999-2012"),'Resultat 2005-2012'!L161*SUM($AC$18:$AE$18)/3,IF(AND($M$1=2011,Beregningsark!$AQ161="1999-2012"),'Resultat 2005-2012'!L161*SUM($AD$18:$AE$18)/2,IF(AND($M$1=2012,Beregningsark!$AQ161="1999-2012"),'Resultat 2005-2012'!L161*$AE$18,""))))))))))))))))</f>
        <v/>
      </c>
      <c r="M161" s="15" t="str">
        <f t="shared" si="8"/>
        <v/>
      </c>
      <c r="N161" s="15" t="str">
        <f>IF('Resultat 2005-2012'!$R161="","",IF($M$1=2005,'Resultat 2005-2012'!N161,IF(AND($M$1=2006,Beregningsark!$AQ161="2005-2012"),'Resultat 2005-2012'!N161*SUM($Y$10:$AE$10)/7,IF(AND($M$1=2007,Beregningsark!$AQ161="2005-2012"),'Resultat 2005-2012'!N161*SUM($Z$10:$AE$10)/6,IF(AND($M$1=2008,Beregningsark!$AQ161="2005-2012"),'Resultat 2005-2012'!N161*SUM($AA$10:$AE$10)/5,IF(AND($M$1=2009,Beregningsark!$AQ161="2005-2012"),'Resultat 2005-2012'!N161*SUM($AB$10:$AE$10)/4,IF(AND($M$1=2010,Beregningsark!$AQ161="2005-2012"),'Resultat 2005-2012'!N161*SUM($AC$10:$AE$10)/3,IF(AND($M$1=2011,Beregningsark!$AQ161="2005-2012"),'Resultat 2005-2012'!N161*SUM($AD$10:$AE$10)/2,IF(AND($M$1=2012,Beregningsark!$AQ161="2005-2012"),'Resultat 2005-2012'!N161*$AE$10,IF(AND($M$1=2006,Beregningsark!$AQ161="1999-2012"),'Resultat 2005-2012'!N161*SUM($Y$16:$AE$16)/7,IF(AND($M$1=2007,Beregningsark!$AQ161="1999-2012"),'Resultat 2005-2012'!N161*SUM($Z$16:$AE$16)/6,IF(AND($M$1=2008,Beregningsark!$AQ161="1999-2012"),'Resultat 2005-2012'!N161*SUM($AA$16:$AE$16)/5,IF(AND($M$1=2009,Beregningsark!$AQ161="1999-2012"),'Resultat 2005-2012'!N161*SUM($AB$16:$AE$16)/4,IF(AND($M$1=2010,Beregningsark!$AQ161="1999-2012"),'Resultat 2005-2012'!N161*SUM($AC$16:$AE$16)/3,IF(AND($M$1=2011,Beregningsark!$AQ161="1999-2012"),'Resultat 2005-2012'!N161*SUM($AD$16:$AE$16)/2,IF(AND($M$1=2012,Beregningsark!$AQ161="1999-2012"),'Resultat 2005-2012'!N161*$AE$16,""))))))))))))))))</f>
        <v/>
      </c>
      <c r="O161" s="15" t="str">
        <f>IF('Resultat 2005-2012'!$R161="","",IF($M$1=2005,'Resultat 2005-2012'!O161,IF(AND($M$1=2006,Beregningsark!$AQ161="2005-2012"),'Resultat 2005-2012'!O161*SUM($Y$10:$AE$10)/7,IF(AND($M$1=2007,Beregningsark!$AQ161="2005-2012"),'Resultat 2005-2012'!O161*SUM($Z$10:$AE$10)/6,IF(AND($M$1=2008,Beregningsark!$AQ161="2005-2012"),'Resultat 2005-2012'!O161*SUM($AA$10:$AE$10)/5,IF(AND($M$1=2009,Beregningsark!$AQ161="2005-2012"),'Resultat 2005-2012'!O161*SUM($AB$10:$AE$10)/4,IF(AND($M$1=2010,Beregningsark!$AQ161="2005-2012"),'Resultat 2005-2012'!O161*SUM($AC$10:$AE$10)/3,IF(AND($M$1=2011,Beregningsark!$AQ161="2005-2012"),'Resultat 2005-2012'!O161*SUM($AD$10:$AE$10)/2,IF(AND($M$1=2012,Beregningsark!$AQ161="2005-2012"),'Resultat 2005-2012'!O161*$AE$10,IF(AND($M$1=2006,Beregningsark!$AQ161="1999-2012"),'Resultat 2005-2012'!O161*SUM($Y$16:$AE$16)/7,IF(AND($M$1=2007,Beregningsark!$AQ161="1999-2012"),'Resultat 2005-2012'!O161*SUM($Z$16:$AE$16)/6,IF(AND($M$1=2008,Beregningsark!$AQ161="1999-2012"),'Resultat 2005-2012'!O161*SUM($AA$16:$AE$16)/5,IF(AND($M$1=2009,Beregningsark!$AQ161="1999-2012"),'Resultat 2005-2012'!O161*SUM($AB$16:$AE$16)/4,IF(AND($M$1=2010,Beregningsark!$AQ161="1999-2012"),'Resultat 2005-2012'!O161*SUM($AC$16:$AE$16)/3,IF(AND($M$1=2011,Beregningsark!$AQ161="1999-2012"),'Resultat 2005-2012'!O161*SUM($AD$16:$AE$16)/2,IF(AND($M$1=2012,Beregningsark!$AQ161="1999-2012"),'Resultat 2005-2012'!O161*$AE$16,""))))))))))))))))</f>
        <v/>
      </c>
      <c r="P161" s="15" t="str">
        <f>IF('Resultat 2005-2012'!$R161="","",IF($M$1=2005,'Resultat 2005-2012'!P161,IF(AND($M$1=2006,Beregningsark!$AQ161="2005-2012"),'Resultat 2005-2012'!P161*SUM($Y$11:$AE$11)/7,IF(AND($M$1=2007,Beregningsark!$AQ161="2005-2012"),'Resultat 2005-2012'!P161*SUM($Z$11:$AE$11)/6,IF(AND($M$1=2008,Beregningsark!$AQ161="2005-2012"),'Resultat 2005-2012'!P161*SUM($AA$11:$AE$11)/5,IF(AND($M$1=2009,Beregningsark!$AQ161="2005-2012"),'Resultat 2005-2012'!P161*SUM($AB$11:$AE$11)/4,IF(AND($M$1=2010,Beregningsark!$AQ161="2005-2012"),'Resultat 2005-2012'!P161*SUM($AC$11:$AE$11)/3,IF(AND($M$1=2011,Beregningsark!$AQ161="2005-2012"),'Resultat 2005-2012'!P161*SUM($AD$11:$AE$11)/2,IF(AND($M$1=2012,Beregningsark!$AQ161="2005-2012"),'Resultat 2005-2012'!P161*$AE$11,IF(AND($M$1=2006,Beregningsark!$AQ161="1999-2012"),'Resultat 2005-2012'!P161*SUM($Y$16:$AE$16)/7,IF(AND($M$1=2007,Beregningsark!$AQ161="1999-2012"),'Resultat 2005-2012'!P161*SUM($Z$16:$AE$16)/6,IF(AND($M$1=2008,Beregningsark!$AQ161="1999-2012"),'Resultat 2005-2012'!P161*SUM($AA$16:$AE$16)/5,IF(AND($M$1=2009,Beregningsark!$AQ161="1999-2012"),'Resultat 2005-2012'!P161*SUM($AB$16:$AE$16)/4,IF(AND($M$1=2010,Beregningsark!$AQ161="1999-2012"),'Resultat 2005-2012'!P161*SUM($AC$16:$AE$16)/3,IF(AND($M$1=2011,Beregningsark!$AQ161="1999-2012"),'Resultat 2005-2012'!P161*SUM($AD$16:$AE$16)/2,IF(AND($M$1=2012,Beregningsark!$AQ161="1999-2012"),'Resultat 2005-2012'!P161*$AE$16,""))))))))))))))))</f>
        <v/>
      </c>
      <c r="Q161" s="15" t="str">
        <f t="shared" si="9"/>
        <v/>
      </c>
      <c r="R161" s="17" t="str">
        <f t="shared" si="10"/>
        <v/>
      </c>
    </row>
    <row r="162" spans="1:18" x14ac:dyDescent="0.25">
      <c r="A162" s="4" t="str">
        <f>IF(Inddata!A177="","",Inddata!A177)</f>
        <v/>
      </c>
      <c r="B162" s="4" t="str">
        <f>IF(Inddata!B177="","",Inddata!B177)</f>
        <v/>
      </c>
      <c r="C162" s="4" t="str">
        <f>IF(Inddata!C177="","",Inddata!C177)</f>
        <v/>
      </c>
      <c r="D162" s="4" t="str">
        <f>IF(Inddata!D177="","",Inddata!D177)</f>
        <v/>
      </c>
      <c r="E162" s="4" t="str">
        <f>IF(Inddata!E177="","",Inddata!E177)</f>
        <v/>
      </c>
      <c r="F162" s="4" t="str">
        <f>IF(Inddata!F177="","",Inddata!F177)</f>
        <v/>
      </c>
      <c r="G162" s="4">
        <f>IF(Inddata!G177="","",Inddata!G177)</f>
        <v>0</v>
      </c>
      <c r="H162" s="4" t="str">
        <f>IF(Inddata!H177&gt;0.5,Inddata!H177,"")</f>
        <v/>
      </c>
      <c r="I162" s="4" t="str">
        <f>IF(Inddata!I177="","",Inddata!I177)</f>
        <v/>
      </c>
      <c r="J162" s="15" t="str">
        <f>IF('Resultat 2005-2012'!$R162="","",IF($M$1=2005,'Resultat 2005-2012'!J162,IF(AND($M$1=2006,Beregningsark!$AQ162="2005-2012"),'Resultat 2005-2012'!J162*SUM($Y$7:$AE$7)/7,IF(AND($M$1=2007,Beregningsark!$AQ162="2005-2012"),'Resultat 2005-2012'!J162*SUM($Z$7:$AE$7)/6,IF(AND($M$1=2008,Beregningsark!$AQ162="2005-2012"),'Resultat 2005-2012'!J162*SUM($AA$7:$AE$7)/5,IF(AND($M$1=2009,Beregningsark!$AQ162="2005-2012"),'Resultat 2005-2012'!J162*SUM($AB$7:$AE$7)/4,IF(AND($M$1=2010,Beregningsark!$AQ162="2005-2012"),'Resultat 2005-2012'!J162*SUM($AC$7:$AE$7)/3,IF(AND($M$1=2011,Beregningsark!$AQ162="2005-2012"),'Resultat 2005-2012'!J162*SUM($AD$7:$AE$7)/2,IF(AND($M$1=2012,Beregningsark!$AQ162="2005-2012"),'Resultat 2005-2012'!J162*$AE$7,IF(AND($M$1=2006,Beregningsark!$AQ162="1999-2012"),'Resultat 2005-2012'!J162*SUM($Y$16:$AE$16)/7,IF(AND($M$1=2007,Beregningsark!$AQ162="1999-2012"),'Resultat 2005-2012'!J162*SUM($Z$16:$AE$16)/6,IF(AND($M$1=2008,Beregningsark!$AQ162="1999-2012"),'Resultat 2005-2012'!J162*SUM($AA$16:$AE$16)/5,IF(AND($M$1=2009,Beregningsark!$AQ162="1999-2012"),'Resultat 2005-2012'!J162*SUM($AB$16:$AE$16)/4,IF(AND($M$1=2010,Beregningsark!$AQ162="1999-2012"),'Resultat 2005-2012'!J162*SUM($AC$16:$AE$16)/3,IF(AND($M$1=2011,Beregningsark!$AQ162="1999-2012"),'Resultat 2005-2012'!J162*SUM($AD$16:$AE$16)/2,IF(AND($M$1=2012,Beregningsark!$AQ162="1999-2012"),'Resultat 2005-2012'!J162*$AE$16,""))))))))))))))))</f>
        <v/>
      </c>
      <c r="K162" s="15" t="str">
        <f>IF('Resultat 2005-2012'!$R162="","",IF($M$1=2005,'Resultat 2005-2012'!K162,IF(AND($M$1=2006,Beregningsark!$AQ162="2005-2012"),'Resultat 2005-2012'!K162*SUM($Y$8:$AE$8)/7,IF(AND($M$1=2007,Beregningsark!$AQ162="2005-2012"),'Resultat 2005-2012'!K162*SUM($Z$8:$AE$8)/6,IF(AND($M$1=2008,Beregningsark!$AQ162="2005-2012"),'Resultat 2005-2012'!K162*SUM($AA$8:$AE$8)/5,IF(AND($M$1=2009,Beregningsark!$AQ162="2005-2012"),'Resultat 2005-2012'!K162*SUM($AB$8:$AE$8)/4,IF(AND($M$1=2010,Beregningsark!$AQ162="2005-2012"),'Resultat 2005-2012'!K162*SUM($AC$8:$AE$8)/3,IF(AND($M$1=2011,Beregningsark!$AQ162="2005-2012"),'Resultat 2005-2012'!K162*SUM($AD$8:$AE$8)/2,IF(AND($M$1=2012,Beregningsark!$AQ162="2005-2012"),'Resultat 2005-2012'!K162*$AE$8,IF(AND($M$1=2006,Beregningsark!$AQ162="1999-2012"),'Resultat 2005-2012'!K162*SUM($Y$17:$AE$17)/7,IF(AND($M$1=2007,Beregningsark!$AQ162="1999-2012"),'Resultat 2005-2012'!K162*SUM($Z$17:$AE$17)/6,IF(AND($M$1=2008,Beregningsark!$AQ162="1999-2012"),'Resultat 2005-2012'!K162*SUM($AA$17:$AE$17)/5,IF(AND($M$1=2009,Beregningsark!$AQ162="1999-2012"),'Resultat 2005-2012'!K162*SUM($AB$17:$AE$17)/4,IF(AND($M$1=2010,Beregningsark!$AQ162="1999-2012"),'Resultat 2005-2012'!K162*SUM($AC$17:$AE$17)/3,IF(AND($M$1=2011,Beregningsark!$AQ162="1999-2012"),'Resultat 2005-2012'!K162*SUM($AD$17:$AE$17)/2,IF(AND($M$1=2012,Beregningsark!$AQ162="1999-2012"),'Resultat 2005-2012'!K162*$AE$17,""))))))))))))))))</f>
        <v/>
      </c>
      <c r="L162" s="15" t="str">
        <f>IF('Resultat 2005-2012'!$R162="","",IF($M$1=2005,'Resultat 2005-2012'!L162,IF(AND($M$1=2006,Beregningsark!$AQ162="2005-2012"),'Resultat 2005-2012'!L162*SUM($Y$9:$AE$9)/7,IF(AND($M$1=2007,Beregningsark!$AQ162="2005-2012"),'Resultat 2005-2012'!L162*SUM($Z$9:$AE$9)/6,IF(AND($M$1=2008,Beregningsark!$AQ162="2005-2012"),'Resultat 2005-2012'!L162*SUM($AA$9:$AE$9)/5,IF(AND($M$1=2009,Beregningsark!$AQ162="2005-2012"),'Resultat 2005-2012'!L162*SUM($AB$9:$AE$9)/4,IF(AND($M$1=2010,Beregningsark!$AQ162="2005-2012"),'Resultat 2005-2012'!L162*SUM($AC$9:$AE$9)/3,IF(AND($M$1=2011,Beregningsark!$AQ162="2005-2012"),'Resultat 2005-2012'!L162*SUM($AD$9:$AE$9)/2,IF(AND($M$1=2012,Beregningsark!$AQ162="2005-2012"),'Resultat 2005-2012'!L162*$AE$9,IF(AND($M$1=2006,Beregningsark!$AQ162="1999-2012"),'Resultat 2005-2012'!L162*SUM($Y$18:$AE$18)/7,IF(AND($M$1=2007,Beregningsark!$AQ162="1999-2012"),'Resultat 2005-2012'!L162*SUM($Z$18:$AE$18)/6,IF(AND($M$1=2008,Beregningsark!$AQ162="1999-2012"),'Resultat 2005-2012'!L162*SUM($AA$18:$AE$18)/5,IF(AND($M$1=2009,Beregningsark!$AQ162="1999-2012"),'Resultat 2005-2012'!L162*SUM($AB$18:$AE$18)/4,IF(AND($M$1=2010,Beregningsark!$AQ162="1999-2012"),'Resultat 2005-2012'!L162*SUM($AC$18:$AE$18)/3,IF(AND($M$1=2011,Beregningsark!$AQ162="1999-2012"),'Resultat 2005-2012'!L162*SUM($AD$18:$AE$18)/2,IF(AND($M$1=2012,Beregningsark!$AQ162="1999-2012"),'Resultat 2005-2012'!L162*$AE$18,""))))))))))))))))</f>
        <v/>
      </c>
      <c r="M162" s="15" t="str">
        <f t="shared" si="8"/>
        <v/>
      </c>
      <c r="N162" s="15" t="str">
        <f>IF('Resultat 2005-2012'!$R162="","",IF($M$1=2005,'Resultat 2005-2012'!N162,IF(AND($M$1=2006,Beregningsark!$AQ162="2005-2012"),'Resultat 2005-2012'!N162*SUM($Y$10:$AE$10)/7,IF(AND($M$1=2007,Beregningsark!$AQ162="2005-2012"),'Resultat 2005-2012'!N162*SUM($Z$10:$AE$10)/6,IF(AND($M$1=2008,Beregningsark!$AQ162="2005-2012"),'Resultat 2005-2012'!N162*SUM($AA$10:$AE$10)/5,IF(AND($M$1=2009,Beregningsark!$AQ162="2005-2012"),'Resultat 2005-2012'!N162*SUM($AB$10:$AE$10)/4,IF(AND($M$1=2010,Beregningsark!$AQ162="2005-2012"),'Resultat 2005-2012'!N162*SUM($AC$10:$AE$10)/3,IF(AND($M$1=2011,Beregningsark!$AQ162="2005-2012"),'Resultat 2005-2012'!N162*SUM($AD$10:$AE$10)/2,IF(AND($M$1=2012,Beregningsark!$AQ162="2005-2012"),'Resultat 2005-2012'!N162*$AE$10,IF(AND($M$1=2006,Beregningsark!$AQ162="1999-2012"),'Resultat 2005-2012'!N162*SUM($Y$16:$AE$16)/7,IF(AND($M$1=2007,Beregningsark!$AQ162="1999-2012"),'Resultat 2005-2012'!N162*SUM($Z$16:$AE$16)/6,IF(AND($M$1=2008,Beregningsark!$AQ162="1999-2012"),'Resultat 2005-2012'!N162*SUM($AA$16:$AE$16)/5,IF(AND($M$1=2009,Beregningsark!$AQ162="1999-2012"),'Resultat 2005-2012'!N162*SUM($AB$16:$AE$16)/4,IF(AND($M$1=2010,Beregningsark!$AQ162="1999-2012"),'Resultat 2005-2012'!N162*SUM($AC$16:$AE$16)/3,IF(AND($M$1=2011,Beregningsark!$AQ162="1999-2012"),'Resultat 2005-2012'!N162*SUM($AD$16:$AE$16)/2,IF(AND($M$1=2012,Beregningsark!$AQ162="1999-2012"),'Resultat 2005-2012'!N162*$AE$16,""))))))))))))))))</f>
        <v/>
      </c>
      <c r="O162" s="15" t="str">
        <f>IF('Resultat 2005-2012'!$R162="","",IF($M$1=2005,'Resultat 2005-2012'!O162,IF(AND($M$1=2006,Beregningsark!$AQ162="2005-2012"),'Resultat 2005-2012'!O162*SUM($Y$10:$AE$10)/7,IF(AND($M$1=2007,Beregningsark!$AQ162="2005-2012"),'Resultat 2005-2012'!O162*SUM($Z$10:$AE$10)/6,IF(AND($M$1=2008,Beregningsark!$AQ162="2005-2012"),'Resultat 2005-2012'!O162*SUM($AA$10:$AE$10)/5,IF(AND($M$1=2009,Beregningsark!$AQ162="2005-2012"),'Resultat 2005-2012'!O162*SUM($AB$10:$AE$10)/4,IF(AND($M$1=2010,Beregningsark!$AQ162="2005-2012"),'Resultat 2005-2012'!O162*SUM($AC$10:$AE$10)/3,IF(AND($M$1=2011,Beregningsark!$AQ162="2005-2012"),'Resultat 2005-2012'!O162*SUM($AD$10:$AE$10)/2,IF(AND($M$1=2012,Beregningsark!$AQ162="2005-2012"),'Resultat 2005-2012'!O162*$AE$10,IF(AND($M$1=2006,Beregningsark!$AQ162="1999-2012"),'Resultat 2005-2012'!O162*SUM($Y$16:$AE$16)/7,IF(AND($M$1=2007,Beregningsark!$AQ162="1999-2012"),'Resultat 2005-2012'!O162*SUM($Z$16:$AE$16)/6,IF(AND($M$1=2008,Beregningsark!$AQ162="1999-2012"),'Resultat 2005-2012'!O162*SUM($AA$16:$AE$16)/5,IF(AND($M$1=2009,Beregningsark!$AQ162="1999-2012"),'Resultat 2005-2012'!O162*SUM($AB$16:$AE$16)/4,IF(AND($M$1=2010,Beregningsark!$AQ162="1999-2012"),'Resultat 2005-2012'!O162*SUM($AC$16:$AE$16)/3,IF(AND($M$1=2011,Beregningsark!$AQ162="1999-2012"),'Resultat 2005-2012'!O162*SUM($AD$16:$AE$16)/2,IF(AND($M$1=2012,Beregningsark!$AQ162="1999-2012"),'Resultat 2005-2012'!O162*$AE$16,""))))))))))))))))</f>
        <v/>
      </c>
      <c r="P162" s="15" t="str">
        <f>IF('Resultat 2005-2012'!$R162="","",IF($M$1=2005,'Resultat 2005-2012'!P162,IF(AND($M$1=2006,Beregningsark!$AQ162="2005-2012"),'Resultat 2005-2012'!P162*SUM($Y$11:$AE$11)/7,IF(AND($M$1=2007,Beregningsark!$AQ162="2005-2012"),'Resultat 2005-2012'!P162*SUM($Z$11:$AE$11)/6,IF(AND($M$1=2008,Beregningsark!$AQ162="2005-2012"),'Resultat 2005-2012'!P162*SUM($AA$11:$AE$11)/5,IF(AND($M$1=2009,Beregningsark!$AQ162="2005-2012"),'Resultat 2005-2012'!P162*SUM($AB$11:$AE$11)/4,IF(AND($M$1=2010,Beregningsark!$AQ162="2005-2012"),'Resultat 2005-2012'!P162*SUM($AC$11:$AE$11)/3,IF(AND($M$1=2011,Beregningsark!$AQ162="2005-2012"),'Resultat 2005-2012'!P162*SUM($AD$11:$AE$11)/2,IF(AND($M$1=2012,Beregningsark!$AQ162="2005-2012"),'Resultat 2005-2012'!P162*$AE$11,IF(AND($M$1=2006,Beregningsark!$AQ162="1999-2012"),'Resultat 2005-2012'!P162*SUM($Y$16:$AE$16)/7,IF(AND($M$1=2007,Beregningsark!$AQ162="1999-2012"),'Resultat 2005-2012'!P162*SUM($Z$16:$AE$16)/6,IF(AND($M$1=2008,Beregningsark!$AQ162="1999-2012"),'Resultat 2005-2012'!P162*SUM($AA$16:$AE$16)/5,IF(AND($M$1=2009,Beregningsark!$AQ162="1999-2012"),'Resultat 2005-2012'!P162*SUM($AB$16:$AE$16)/4,IF(AND($M$1=2010,Beregningsark!$AQ162="1999-2012"),'Resultat 2005-2012'!P162*SUM($AC$16:$AE$16)/3,IF(AND($M$1=2011,Beregningsark!$AQ162="1999-2012"),'Resultat 2005-2012'!P162*SUM($AD$16:$AE$16)/2,IF(AND($M$1=2012,Beregningsark!$AQ162="1999-2012"),'Resultat 2005-2012'!P162*$AE$16,""))))))))))))))))</f>
        <v/>
      </c>
      <c r="Q162" s="15" t="str">
        <f t="shared" si="9"/>
        <v/>
      </c>
      <c r="R162" s="17" t="str">
        <f t="shared" si="10"/>
        <v/>
      </c>
    </row>
    <row r="163" spans="1:18" x14ac:dyDescent="0.25">
      <c r="A163" s="4" t="str">
        <f>IF(Inddata!A178="","",Inddata!A178)</f>
        <v/>
      </c>
      <c r="B163" s="4" t="str">
        <f>IF(Inddata!B178="","",Inddata!B178)</f>
        <v/>
      </c>
      <c r="C163" s="4" t="str">
        <f>IF(Inddata!C178="","",Inddata!C178)</f>
        <v/>
      </c>
      <c r="D163" s="4" t="str">
        <f>IF(Inddata!D178="","",Inddata!D178)</f>
        <v/>
      </c>
      <c r="E163" s="4" t="str">
        <f>IF(Inddata!E178="","",Inddata!E178)</f>
        <v/>
      </c>
      <c r="F163" s="4" t="str">
        <f>IF(Inddata!F178="","",Inddata!F178)</f>
        <v/>
      </c>
      <c r="G163" s="4">
        <f>IF(Inddata!G178="","",Inddata!G178)</f>
        <v>0</v>
      </c>
      <c r="H163" s="4" t="str">
        <f>IF(Inddata!H178&gt;0.5,Inddata!H178,"")</f>
        <v/>
      </c>
      <c r="I163" s="4" t="str">
        <f>IF(Inddata!I178="","",Inddata!I178)</f>
        <v/>
      </c>
      <c r="J163" s="15" t="str">
        <f>IF('Resultat 2005-2012'!$R163="","",IF($M$1=2005,'Resultat 2005-2012'!J163,IF(AND($M$1=2006,Beregningsark!$AQ163="2005-2012"),'Resultat 2005-2012'!J163*SUM($Y$7:$AE$7)/7,IF(AND($M$1=2007,Beregningsark!$AQ163="2005-2012"),'Resultat 2005-2012'!J163*SUM($Z$7:$AE$7)/6,IF(AND($M$1=2008,Beregningsark!$AQ163="2005-2012"),'Resultat 2005-2012'!J163*SUM($AA$7:$AE$7)/5,IF(AND($M$1=2009,Beregningsark!$AQ163="2005-2012"),'Resultat 2005-2012'!J163*SUM($AB$7:$AE$7)/4,IF(AND($M$1=2010,Beregningsark!$AQ163="2005-2012"),'Resultat 2005-2012'!J163*SUM($AC$7:$AE$7)/3,IF(AND($M$1=2011,Beregningsark!$AQ163="2005-2012"),'Resultat 2005-2012'!J163*SUM($AD$7:$AE$7)/2,IF(AND($M$1=2012,Beregningsark!$AQ163="2005-2012"),'Resultat 2005-2012'!J163*$AE$7,IF(AND($M$1=2006,Beregningsark!$AQ163="1999-2012"),'Resultat 2005-2012'!J163*SUM($Y$16:$AE$16)/7,IF(AND($M$1=2007,Beregningsark!$AQ163="1999-2012"),'Resultat 2005-2012'!J163*SUM($Z$16:$AE$16)/6,IF(AND($M$1=2008,Beregningsark!$AQ163="1999-2012"),'Resultat 2005-2012'!J163*SUM($AA$16:$AE$16)/5,IF(AND($M$1=2009,Beregningsark!$AQ163="1999-2012"),'Resultat 2005-2012'!J163*SUM($AB$16:$AE$16)/4,IF(AND($M$1=2010,Beregningsark!$AQ163="1999-2012"),'Resultat 2005-2012'!J163*SUM($AC$16:$AE$16)/3,IF(AND($M$1=2011,Beregningsark!$AQ163="1999-2012"),'Resultat 2005-2012'!J163*SUM($AD$16:$AE$16)/2,IF(AND($M$1=2012,Beregningsark!$AQ163="1999-2012"),'Resultat 2005-2012'!J163*$AE$16,""))))))))))))))))</f>
        <v/>
      </c>
      <c r="K163" s="15" t="str">
        <f>IF('Resultat 2005-2012'!$R163="","",IF($M$1=2005,'Resultat 2005-2012'!K163,IF(AND($M$1=2006,Beregningsark!$AQ163="2005-2012"),'Resultat 2005-2012'!K163*SUM($Y$8:$AE$8)/7,IF(AND($M$1=2007,Beregningsark!$AQ163="2005-2012"),'Resultat 2005-2012'!K163*SUM($Z$8:$AE$8)/6,IF(AND($M$1=2008,Beregningsark!$AQ163="2005-2012"),'Resultat 2005-2012'!K163*SUM($AA$8:$AE$8)/5,IF(AND($M$1=2009,Beregningsark!$AQ163="2005-2012"),'Resultat 2005-2012'!K163*SUM($AB$8:$AE$8)/4,IF(AND($M$1=2010,Beregningsark!$AQ163="2005-2012"),'Resultat 2005-2012'!K163*SUM($AC$8:$AE$8)/3,IF(AND($M$1=2011,Beregningsark!$AQ163="2005-2012"),'Resultat 2005-2012'!K163*SUM($AD$8:$AE$8)/2,IF(AND($M$1=2012,Beregningsark!$AQ163="2005-2012"),'Resultat 2005-2012'!K163*$AE$8,IF(AND($M$1=2006,Beregningsark!$AQ163="1999-2012"),'Resultat 2005-2012'!K163*SUM($Y$17:$AE$17)/7,IF(AND($M$1=2007,Beregningsark!$AQ163="1999-2012"),'Resultat 2005-2012'!K163*SUM($Z$17:$AE$17)/6,IF(AND($M$1=2008,Beregningsark!$AQ163="1999-2012"),'Resultat 2005-2012'!K163*SUM($AA$17:$AE$17)/5,IF(AND($M$1=2009,Beregningsark!$AQ163="1999-2012"),'Resultat 2005-2012'!K163*SUM($AB$17:$AE$17)/4,IF(AND($M$1=2010,Beregningsark!$AQ163="1999-2012"),'Resultat 2005-2012'!K163*SUM($AC$17:$AE$17)/3,IF(AND($M$1=2011,Beregningsark!$AQ163="1999-2012"),'Resultat 2005-2012'!K163*SUM($AD$17:$AE$17)/2,IF(AND($M$1=2012,Beregningsark!$AQ163="1999-2012"),'Resultat 2005-2012'!K163*$AE$17,""))))))))))))))))</f>
        <v/>
      </c>
      <c r="L163" s="15" t="str">
        <f>IF('Resultat 2005-2012'!$R163="","",IF($M$1=2005,'Resultat 2005-2012'!L163,IF(AND($M$1=2006,Beregningsark!$AQ163="2005-2012"),'Resultat 2005-2012'!L163*SUM($Y$9:$AE$9)/7,IF(AND($M$1=2007,Beregningsark!$AQ163="2005-2012"),'Resultat 2005-2012'!L163*SUM($Z$9:$AE$9)/6,IF(AND($M$1=2008,Beregningsark!$AQ163="2005-2012"),'Resultat 2005-2012'!L163*SUM($AA$9:$AE$9)/5,IF(AND($M$1=2009,Beregningsark!$AQ163="2005-2012"),'Resultat 2005-2012'!L163*SUM($AB$9:$AE$9)/4,IF(AND($M$1=2010,Beregningsark!$AQ163="2005-2012"),'Resultat 2005-2012'!L163*SUM($AC$9:$AE$9)/3,IF(AND($M$1=2011,Beregningsark!$AQ163="2005-2012"),'Resultat 2005-2012'!L163*SUM($AD$9:$AE$9)/2,IF(AND($M$1=2012,Beregningsark!$AQ163="2005-2012"),'Resultat 2005-2012'!L163*$AE$9,IF(AND($M$1=2006,Beregningsark!$AQ163="1999-2012"),'Resultat 2005-2012'!L163*SUM($Y$18:$AE$18)/7,IF(AND($M$1=2007,Beregningsark!$AQ163="1999-2012"),'Resultat 2005-2012'!L163*SUM($Z$18:$AE$18)/6,IF(AND($M$1=2008,Beregningsark!$AQ163="1999-2012"),'Resultat 2005-2012'!L163*SUM($AA$18:$AE$18)/5,IF(AND($M$1=2009,Beregningsark!$AQ163="1999-2012"),'Resultat 2005-2012'!L163*SUM($AB$18:$AE$18)/4,IF(AND($M$1=2010,Beregningsark!$AQ163="1999-2012"),'Resultat 2005-2012'!L163*SUM($AC$18:$AE$18)/3,IF(AND($M$1=2011,Beregningsark!$AQ163="1999-2012"),'Resultat 2005-2012'!L163*SUM($AD$18:$AE$18)/2,IF(AND($M$1=2012,Beregningsark!$AQ163="1999-2012"),'Resultat 2005-2012'!L163*$AE$18,""))))))))))))))))</f>
        <v/>
      </c>
      <c r="M163" s="15" t="str">
        <f t="shared" si="8"/>
        <v/>
      </c>
      <c r="N163" s="15" t="str">
        <f>IF('Resultat 2005-2012'!$R163="","",IF($M$1=2005,'Resultat 2005-2012'!N163,IF(AND($M$1=2006,Beregningsark!$AQ163="2005-2012"),'Resultat 2005-2012'!N163*SUM($Y$10:$AE$10)/7,IF(AND($M$1=2007,Beregningsark!$AQ163="2005-2012"),'Resultat 2005-2012'!N163*SUM($Z$10:$AE$10)/6,IF(AND($M$1=2008,Beregningsark!$AQ163="2005-2012"),'Resultat 2005-2012'!N163*SUM($AA$10:$AE$10)/5,IF(AND($M$1=2009,Beregningsark!$AQ163="2005-2012"),'Resultat 2005-2012'!N163*SUM($AB$10:$AE$10)/4,IF(AND($M$1=2010,Beregningsark!$AQ163="2005-2012"),'Resultat 2005-2012'!N163*SUM($AC$10:$AE$10)/3,IF(AND($M$1=2011,Beregningsark!$AQ163="2005-2012"),'Resultat 2005-2012'!N163*SUM($AD$10:$AE$10)/2,IF(AND($M$1=2012,Beregningsark!$AQ163="2005-2012"),'Resultat 2005-2012'!N163*$AE$10,IF(AND($M$1=2006,Beregningsark!$AQ163="1999-2012"),'Resultat 2005-2012'!N163*SUM($Y$16:$AE$16)/7,IF(AND($M$1=2007,Beregningsark!$AQ163="1999-2012"),'Resultat 2005-2012'!N163*SUM($Z$16:$AE$16)/6,IF(AND($M$1=2008,Beregningsark!$AQ163="1999-2012"),'Resultat 2005-2012'!N163*SUM($AA$16:$AE$16)/5,IF(AND($M$1=2009,Beregningsark!$AQ163="1999-2012"),'Resultat 2005-2012'!N163*SUM($AB$16:$AE$16)/4,IF(AND($M$1=2010,Beregningsark!$AQ163="1999-2012"),'Resultat 2005-2012'!N163*SUM($AC$16:$AE$16)/3,IF(AND($M$1=2011,Beregningsark!$AQ163="1999-2012"),'Resultat 2005-2012'!N163*SUM($AD$16:$AE$16)/2,IF(AND($M$1=2012,Beregningsark!$AQ163="1999-2012"),'Resultat 2005-2012'!N163*$AE$16,""))))))))))))))))</f>
        <v/>
      </c>
      <c r="O163" s="15" t="str">
        <f>IF('Resultat 2005-2012'!$R163="","",IF($M$1=2005,'Resultat 2005-2012'!O163,IF(AND($M$1=2006,Beregningsark!$AQ163="2005-2012"),'Resultat 2005-2012'!O163*SUM($Y$10:$AE$10)/7,IF(AND($M$1=2007,Beregningsark!$AQ163="2005-2012"),'Resultat 2005-2012'!O163*SUM($Z$10:$AE$10)/6,IF(AND($M$1=2008,Beregningsark!$AQ163="2005-2012"),'Resultat 2005-2012'!O163*SUM($AA$10:$AE$10)/5,IF(AND($M$1=2009,Beregningsark!$AQ163="2005-2012"),'Resultat 2005-2012'!O163*SUM($AB$10:$AE$10)/4,IF(AND($M$1=2010,Beregningsark!$AQ163="2005-2012"),'Resultat 2005-2012'!O163*SUM($AC$10:$AE$10)/3,IF(AND($M$1=2011,Beregningsark!$AQ163="2005-2012"),'Resultat 2005-2012'!O163*SUM($AD$10:$AE$10)/2,IF(AND($M$1=2012,Beregningsark!$AQ163="2005-2012"),'Resultat 2005-2012'!O163*$AE$10,IF(AND($M$1=2006,Beregningsark!$AQ163="1999-2012"),'Resultat 2005-2012'!O163*SUM($Y$16:$AE$16)/7,IF(AND($M$1=2007,Beregningsark!$AQ163="1999-2012"),'Resultat 2005-2012'!O163*SUM($Z$16:$AE$16)/6,IF(AND($M$1=2008,Beregningsark!$AQ163="1999-2012"),'Resultat 2005-2012'!O163*SUM($AA$16:$AE$16)/5,IF(AND($M$1=2009,Beregningsark!$AQ163="1999-2012"),'Resultat 2005-2012'!O163*SUM($AB$16:$AE$16)/4,IF(AND($M$1=2010,Beregningsark!$AQ163="1999-2012"),'Resultat 2005-2012'!O163*SUM($AC$16:$AE$16)/3,IF(AND($M$1=2011,Beregningsark!$AQ163="1999-2012"),'Resultat 2005-2012'!O163*SUM($AD$16:$AE$16)/2,IF(AND($M$1=2012,Beregningsark!$AQ163="1999-2012"),'Resultat 2005-2012'!O163*$AE$16,""))))))))))))))))</f>
        <v/>
      </c>
      <c r="P163" s="15" t="str">
        <f>IF('Resultat 2005-2012'!$R163="","",IF($M$1=2005,'Resultat 2005-2012'!P163,IF(AND($M$1=2006,Beregningsark!$AQ163="2005-2012"),'Resultat 2005-2012'!P163*SUM($Y$11:$AE$11)/7,IF(AND($M$1=2007,Beregningsark!$AQ163="2005-2012"),'Resultat 2005-2012'!P163*SUM($Z$11:$AE$11)/6,IF(AND($M$1=2008,Beregningsark!$AQ163="2005-2012"),'Resultat 2005-2012'!P163*SUM($AA$11:$AE$11)/5,IF(AND($M$1=2009,Beregningsark!$AQ163="2005-2012"),'Resultat 2005-2012'!P163*SUM($AB$11:$AE$11)/4,IF(AND($M$1=2010,Beregningsark!$AQ163="2005-2012"),'Resultat 2005-2012'!P163*SUM($AC$11:$AE$11)/3,IF(AND($M$1=2011,Beregningsark!$AQ163="2005-2012"),'Resultat 2005-2012'!P163*SUM($AD$11:$AE$11)/2,IF(AND($M$1=2012,Beregningsark!$AQ163="2005-2012"),'Resultat 2005-2012'!P163*$AE$11,IF(AND($M$1=2006,Beregningsark!$AQ163="1999-2012"),'Resultat 2005-2012'!P163*SUM($Y$16:$AE$16)/7,IF(AND($M$1=2007,Beregningsark!$AQ163="1999-2012"),'Resultat 2005-2012'!P163*SUM($Z$16:$AE$16)/6,IF(AND($M$1=2008,Beregningsark!$AQ163="1999-2012"),'Resultat 2005-2012'!P163*SUM($AA$16:$AE$16)/5,IF(AND($M$1=2009,Beregningsark!$AQ163="1999-2012"),'Resultat 2005-2012'!P163*SUM($AB$16:$AE$16)/4,IF(AND($M$1=2010,Beregningsark!$AQ163="1999-2012"),'Resultat 2005-2012'!P163*SUM($AC$16:$AE$16)/3,IF(AND($M$1=2011,Beregningsark!$AQ163="1999-2012"),'Resultat 2005-2012'!P163*SUM($AD$16:$AE$16)/2,IF(AND($M$1=2012,Beregningsark!$AQ163="1999-2012"),'Resultat 2005-2012'!P163*$AE$16,""))))))))))))))))</f>
        <v/>
      </c>
      <c r="Q163" s="15" t="str">
        <f t="shared" si="9"/>
        <v/>
      </c>
      <c r="R163" s="17" t="str">
        <f t="shared" si="10"/>
        <v/>
      </c>
    </row>
    <row r="164" spans="1:18" x14ac:dyDescent="0.25">
      <c r="A164" s="4" t="str">
        <f>IF(Inddata!A179="","",Inddata!A179)</f>
        <v/>
      </c>
      <c r="B164" s="4" t="str">
        <f>IF(Inddata!B179="","",Inddata!B179)</f>
        <v/>
      </c>
      <c r="C164" s="4" t="str">
        <f>IF(Inddata!C179="","",Inddata!C179)</f>
        <v/>
      </c>
      <c r="D164" s="4" t="str">
        <f>IF(Inddata!D179="","",Inddata!D179)</f>
        <v/>
      </c>
      <c r="E164" s="4" t="str">
        <f>IF(Inddata!E179="","",Inddata!E179)</f>
        <v/>
      </c>
      <c r="F164" s="4" t="str">
        <f>IF(Inddata!F179="","",Inddata!F179)</f>
        <v/>
      </c>
      <c r="G164" s="4">
        <f>IF(Inddata!G179="","",Inddata!G179)</f>
        <v>0</v>
      </c>
      <c r="H164" s="4" t="str">
        <f>IF(Inddata!H179&gt;0.5,Inddata!H179,"")</f>
        <v/>
      </c>
      <c r="I164" s="4" t="str">
        <f>IF(Inddata!I179="","",Inddata!I179)</f>
        <v/>
      </c>
      <c r="J164" s="15" t="str">
        <f>IF('Resultat 2005-2012'!$R164="","",IF($M$1=2005,'Resultat 2005-2012'!J164,IF(AND($M$1=2006,Beregningsark!$AQ164="2005-2012"),'Resultat 2005-2012'!J164*SUM($Y$7:$AE$7)/7,IF(AND($M$1=2007,Beregningsark!$AQ164="2005-2012"),'Resultat 2005-2012'!J164*SUM($Z$7:$AE$7)/6,IF(AND($M$1=2008,Beregningsark!$AQ164="2005-2012"),'Resultat 2005-2012'!J164*SUM($AA$7:$AE$7)/5,IF(AND($M$1=2009,Beregningsark!$AQ164="2005-2012"),'Resultat 2005-2012'!J164*SUM($AB$7:$AE$7)/4,IF(AND($M$1=2010,Beregningsark!$AQ164="2005-2012"),'Resultat 2005-2012'!J164*SUM($AC$7:$AE$7)/3,IF(AND($M$1=2011,Beregningsark!$AQ164="2005-2012"),'Resultat 2005-2012'!J164*SUM($AD$7:$AE$7)/2,IF(AND($M$1=2012,Beregningsark!$AQ164="2005-2012"),'Resultat 2005-2012'!J164*$AE$7,IF(AND($M$1=2006,Beregningsark!$AQ164="1999-2012"),'Resultat 2005-2012'!J164*SUM($Y$16:$AE$16)/7,IF(AND($M$1=2007,Beregningsark!$AQ164="1999-2012"),'Resultat 2005-2012'!J164*SUM($Z$16:$AE$16)/6,IF(AND($M$1=2008,Beregningsark!$AQ164="1999-2012"),'Resultat 2005-2012'!J164*SUM($AA$16:$AE$16)/5,IF(AND($M$1=2009,Beregningsark!$AQ164="1999-2012"),'Resultat 2005-2012'!J164*SUM($AB$16:$AE$16)/4,IF(AND($M$1=2010,Beregningsark!$AQ164="1999-2012"),'Resultat 2005-2012'!J164*SUM($AC$16:$AE$16)/3,IF(AND($M$1=2011,Beregningsark!$AQ164="1999-2012"),'Resultat 2005-2012'!J164*SUM($AD$16:$AE$16)/2,IF(AND($M$1=2012,Beregningsark!$AQ164="1999-2012"),'Resultat 2005-2012'!J164*$AE$16,""))))))))))))))))</f>
        <v/>
      </c>
      <c r="K164" s="15" t="str">
        <f>IF('Resultat 2005-2012'!$R164="","",IF($M$1=2005,'Resultat 2005-2012'!K164,IF(AND($M$1=2006,Beregningsark!$AQ164="2005-2012"),'Resultat 2005-2012'!K164*SUM($Y$8:$AE$8)/7,IF(AND($M$1=2007,Beregningsark!$AQ164="2005-2012"),'Resultat 2005-2012'!K164*SUM($Z$8:$AE$8)/6,IF(AND($M$1=2008,Beregningsark!$AQ164="2005-2012"),'Resultat 2005-2012'!K164*SUM($AA$8:$AE$8)/5,IF(AND($M$1=2009,Beregningsark!$AQ164="2005-2012"),'Resultat 2005-2012'!K164*SUM($AB$8:$AE$8)/4,IF(AND($M$1=2010,Beregningsark!$AQ164="2005-2012"),'Resultat 2005-2012'!K164*SUM($AC$8:$AE$8)/3,IF(AND($M$1=2011,Beregningsark!$AQ164="2005-2012"),'Resultat 2005-2012'!K164*SUM($AD$8:$AE$8)/2,IF(AND($M$1=2012,Beregningsark!$AQ164="2005-2012"),'Resultat 2005-2012'!K164*$AE$8,IF(AND($M$1=2006,Beregningsark!$AQ164="1999-2012"),'Resultat 2005-2012'!K164*SUM($Y$17:$AE$17)/7,IF(AND($M$1=2007,Beregningsark!$AQ164="1999-2012"),'Resultat 2005-2012'!K164*SUM($Z$17:$AE$17)/6,IF(AND($M$1=2008,Beregningsark!$AQ164="1999-2012"),'Resultat 2005-2012'!K164*SUM($AA$17:$AE$17)/5,IF(AND($M$1=2009,Beregningsark!$AQ164="1999-2012"),'Resultat 2005-2012'!K164*SUM($AB$17:$AE$17)/4,IF(AND($M$1=2010,Beregningsark!$AQ164="1999-2012"),'Resultat 2005-2012'!K164*SUM($AC$17:$AE$17)/3,IF(AND($M$1=2011,Beregningsark!$AQ164="1999-2012"),'Resultat 2005-2012'!K164*SUM($AD$17:$AE$17)/2,IF(AND($M$1=2012,Beregningsark!$AQ164="1999-2012"),'Resultat 2005-2012'!K164*$AE$17,""))))))))))))))))</f>
        <v/>
      </c>
      <c r="L164" s="15" t="str">
        <f>IF('Resultat 2005-2012'!$R164="","",IF($M$1=2005,'Resultat 2005-2012'!L164,IF(AND($M$1=2006,Beregningsark!$AQ164="2005-2012"),'Resultat 2005-2012'!L164*SUM($Y$9:$AE$9)/7,IF(AND($M$1=2007,Beregningsark!$AQ164="2005-2012"),'Resultat 2005-2012'!L164*SUM($Z$9:$AE$9)/6,IF(AND($M$1=2008,Beregningsark!$AQ164="2005-2012"),'Resultat 2005-2012'!L164*SUM($AA$9:$AE$9)/5,IF(AND($M$1=2009,Beregningsark!$AQ164="2005-2012"),'Resultat 2005-2012'!L164*SUM($AB$9:$AE$9)/4,IF(AND($M$1=2010,Beregningsark!$AQ164="2005-2012"),'Resultat 2005-2012'!L164*SUM($AC$9:$AE$9)/3,IF(AND($M$1=2011,Beregningsark!$AQ164="2005-2012"),'Resultat 2005-2012'!L164*SUM($AD$9:$AE$9)/2,IF(AND($M$1=2012,Beregningsark!$AQ164="2005-2012"),'Resultat 2005-2012'!L164*$AE$9,IF(AND($M$1=2006,Beregningsark!$AQ164="1999-2012"),'Resultat 2005-2012'!L164*SUM($Y$18:$AE$18)/7,IF(AND($M$1=2007,Beregningsark!$AQ164="1999-2012"),'Resultat 2005-2012'!L164*SUM($Z$18:$AE$18)/6,IF(AND($M$1=2008,Beregningsark!$AQ164="1999-2012"),'Resultat 2005-2012'!L164*SUM($AA$18:$AE$18)/5,IF(AND($M$1=2009,Beregningsark!$AQ164="1999-2012"),'Resultat 2005-2012'!L164*SUM($AB$18:$AE$18)/4,IF(AND($M$1=2010,Beregningsark!$AQ164="1999-2012"),'Resultat 2005-2012'!L164*SUM($AC$18:$AE$18)/3,IF(AND($M$1=2011,Beregningsark!$AQ164="1999-2012"),'Resultat 2005-2012'!L164*SUM($AD$18:$AE$18)/2,IF(AND($M$1=2012,Beregningsark!$AQ164="1999-2012"),'Resultat 2005-2012'!L164*$AE$18,""))))))))))))))))</f>
        <v/>
      </c>
      <c r="M164" s="15" t="str">
        <f t="shared" si="8"/>
        <v/>
      </c>
      <c r="N164" s="15" t="str">
        <f>IF('Resultat 2005-2012'!$R164="","",IF($M$1=2005,'Resultat 2005-2012'!N164,IF(AND($M$1=2006,Beregningsark!$AQ164="2005-2012"),'Resultat 2005-2012'!N164*SUM($Y$10:$AE$10)/7,IF(AND($M$1=2007,Beregningsark!$AQ164="2005-2012"),'Resultat 2005-2012'!N164*SUM($Z$10:$AE$10)/6,IF(AND($M$1=2008,Beregningsark!$AQ164="2005-2012"),'Resultat 2005-2012'!N164*SUM($AA$10:$AE$10)/5,IF(AND($M$1=2009,Beregningsark!$AQ164="2005-2012"),'Resultat 2005-2012'!N164*SUM($AB$10:$AE$10)/4,IF(AND($M$1=2010,Beregningsark!$AQ164="2005-2012"),'Resultat 2005-2012'!N164*SUM($AC$10:$AE$10)/3,IF(AND($M$1=2011,Beregningsark!$AQ164="2005-2012"),'Resultat 2005-2012'!N164*SUM($AD$10:$AE$10)/2,IF(AND($M$1=2012,Beregningsark!$AQ164="2005-2012"),'Resultat 2005-2012'!N164*$AE$10,IF(AND($M$1=2006,Beregningsark!$AQ164="1999-2012"),'Resultat 2005-2012'!N164*SUM($Y$16:$AE$16)/7,IF(AND($M$1=2007,Beregningsark!$AQ164="1999-2012"),'Resultat 2005-2012'!N164*SUM($Z$16:$AE$16)/6,IF(AND($M$1=2008,Beregningsark!$AQ164="1999-2012"),'Resultat 2005-2012'!N164*SUM($AA$16:$AE$16)/5,IF(AND($M$1=2009,Beregningsark!$AQ164="1999-2012"),'Resultat 2005-2012'!N164*SUM($AB$16:$AE$16)/4,IF(AND($M$1=2010,Beregningsark!$AQ164="1999-2012"),'Resultat 2005-2012'!N164*SUM($AC$16:$AE$16)/3,IF(AND($M$1=2011,Beregningsark!$AQ164="1999-2012"),'Resultat 2005-2012'!N164*SUM($AD$16:$AE$16)/2,IF(AND($M$1=2012,Beregningsark!$AQ164="1999-2012"),'Resultat 2005-2012'!N164*$AE$16,""))))))))))))))))</f>
        <v/>
      </c>
      <c r="O164" s="15" t="str">
        <f>IF('Resultat 2005-2012'!$R164="","",IF($M$1=2005,'Resultat 2005-2012'!O164,IF(AND($M$1=2006,Beregningsark!$AQ164="2005-2012"),'Resultat 2005-2012'!O164*SUM($Y$10:$AE$10)/7,IF(AND($M$1=2007,Beregningsark!$AQ164="2005-2012"),'Resultat 2005-2012'!O164*SUM($Z$10:$AE$10)/6,IF(AND($M$1=2008,Beregningsark!$AQ164="2005-2012"),'Resultat 2005-2012'!O164*SUM($AA$10:$AE$10)/5,IF(AND($M$1=2009,Beregningsark!$AQ164="2005-2012"),'Resultat 2005-2012'!O164*SUM($AB$10:$AE$10)/4,IF(AND($M$1=2010,Beregningsark!$AQ164="2005-2012"),'Resultat 2005-2012'!O164*SUM($AC$10:$AE$10)/3,IF(AND($M$1=2011,Beregningsark!$AQ164="2005-2012"),'Resultat 2005-2012'!O164*SUM($AD$10:$AE$10)/2,IF(AND($M$1=2012,Beregningsark!$AQ164="2005-2012"),'Resultat 2005-2012'!O164*$AE$10,IF(AND($M$1=2006,Beregningsark!$AQ164="1999-2012"),'Resultat 2005-2012'!O164*SUM($Y$16:$AE$16)/7,IF(AND($M$1=2007,Beregningsark!$AQ164="1999-2012"),'Resultat 2005-2012'!O164*SUM($Z$16:$AE$16)/6,IF(AND($M$1=2008,Beregningsark!$AQ164="1999-2012"),'Resultat 2005-2012'!O164*SUM($AA$16:$AE$16)/5,IF(AND($M$1=2009,Beregningsark!$AQ164="1999-2012"),'Resultat 2005-2012'!O164*SUM($AB$16:$AE$16)/4,IF(AND($M$1=2010,Beregningsark!$AQ164="1999-2012"),'Resultat 2005-2012'!O164*SUM($AC$16:$AE$16)/3,IF(AND($M$1=2011,Beregningsark!$AQ164="1999-2012"),'Resultat 2005-2012'!O164*SUM($AD$16:$AE$16)/2,IF(AND($M$1=2012,Beregningsark!$AQ164="1999-2012"),'Resultat 2005-2012'!O164*$AE$16,""))))))))))))))))</f>
        <v/>
      </c>
      <c r="P164" s="15" t="str">
        <f>IF('Resultat 2005-2012'!$R164="","",IF($M$1=2005,'Resultat 2005-2012'!P164,IF(AND($M$1=2006,Beregningsark!$AQ164="2005-2012"),'Resultat 2005-2012'!P164*SUM($Y$11:$AE$11)/7,IF(AND($M$1=2007,Beregningsark!$AQ164="2005-2012"),'Resultat 2005-2012'!P164*SUM($Z$11:$AE$11)/6,IF(AND($M$1=2008,Beregningsark!$AQ164="2005-2012"),'Resultat 2005-2012'!P164*SUM($AA$11:$AE$11)/5,IF(AND($M$1=2009,Beregningsark!$AQ164="2005-2012"),'Resultat 2005-2012'!P164*SUM($AB$11:$AE$11)/4,IF(AND($M$1=2010,Beregningsark!$AQ164="2005-2012"),'Resultat 2005-2012'!P164*SUM($AC$11:$AE$11)/3,IF(AND($M$1=2011,Beregningsark!$AQ164="2005-2012"),'Resultat 2005-2012'!P164*SUM($AD$11:$AE$11)/2,IF(AND($M$1=2012,Beregningsark!$AQ164="2005-2012"),'Resultat 2005-2012'!P164*$AE$11,IF(AND($M$1=2006,Beregningsark!$AQ164="1999-2012"),'Resultat 2005-2012'!P164*SUM($Y$16:$AE$16)/7,IF(AND($M$1=2007,Beregningsark!$AQ164="1999-2012"),'Resultat 2005-2012'!P164*SUM($Z$16:$AE$16)/6,IF(AND($M$1=2008,Beregningsark!$AQ164="1999-2012"),'Resultat 2005-2012'!P164*SUM($AA$16:$AE$16)/5,IF(AND($M$1=2009,Beregningsark!$AQ164="1999-2012"),'Resultat 2005-2012'!P164*SUM($AB$16:$AE$16)/4,IF(AND($M$1=2010,Beregningsark!$AQ164="1999-2012"),'Resultat 2005-2012'!P164*SUM($AC$16:$AE$16)/3,IF(AND($M$1=2011,Beregningsark!$AQ164="1999-2012"),'Resultat 2005-2012'!P164*SUM($AD$16:$AE$16)/2,IF(AND($M$1=2012,Beregningsark!$AQ164="1999-2012"),'Resultat 2005-2012'!P164*$AE$16,""))))))))))))))))</f>
        <v/>
      </c>
      <c r="Q164" s="15" t="str">
        <f t="shared" si="9"/>
        <v/>
      </c>
      <c r="R164" s="17" t="str">
        <f t="shared" si="10"/>
        <v/>
      </c>
    </row>
    <row r="165" spans="1:18" x14ac:dyDescent="0.25">
      <c r="A165" s="4" t="str">
        <f>IF(Inddata!A180="","",Inddata!A180)</f>
        <v/>
      </c>
      <c r="B165" s="4" t="str">
        <f>IF(Inddata!B180="","",Inddata!B180)</f>
        <v/>
      </c>
      <c r="C165" s="4" t="str">
        <f>IF(Inddata!C180="","",Inddata!C180)</f>
        <v/>
      </c>
      <c r="D165" s="4" t="str">
        <f>IF(Inddata!D180="","",Inddata!D180)</f>
        <v/>
      </c>
      <c r="E165" s="4" t="str">
        <f>IF(Inddata!E180="","",Inddata!E180)</f>
        <v/>
      </c>
      <c r="F165" s="4" t="str">
        <f>IF(Inddata!F180="","",Inddata!F180)</f>
        <v/>
      </c>
      <c r="G165" s="4">
        <f>IF(Inddata!G180="","",Inddata!G180)</f>
        <v>0</v>
      </c>
      <c r="H165" s="4" t="str">
        <f>IF(Inddata!H180&gt;0.5,Inddata!H180,"")</f>
        <v/>
      </c>
      <c r="I165" s="4" t="str">
        <f>IF(Inddata!I180="","",Inddata!I180)</f>
        <v/>
      </c>
      <c r="J165" s="15" t="str">
        <f>IF('Resultat 2005-2012'!$R165="","",IF($M$1=2005,'Resultat 2005-2012'!J165,IF(AND($M$1=2006,Beregningsark!$AQ165="2005-2012"),'Resultat 2005-2012'!J165*SUM($Y$7:$AE$7)/7,IF(AND($M$1=2007,Beregningsark!$AQ165="2005-2012"),'Resultat 2005-2012'!J165*SUM($Z$7:$AE$7)/6,IF(AND($M$1=2008,Beregningsark!$AQ165="2005-2012"),'Resultat 2005-2012'!J165*SUM($AA$7:$AE$7)/5,IF(AND($M$1=2009,Beregningsark!$AQ165="2005-2012"),'Resultat 2005-2012'!J165*SUM($AB$7:$AE$7)/4,IF(AND($M$1=2010,Beregningsark!$AQ165="2005-2012"),'Resultat 2005-2012'!J165*SUM($AC$7:$AE$7)/3,IF(AND($M$1=2011,Beregningsark!$AQ165="2005-2012"),'Resultat 2005-2012'!J165*SUM($AD$7:$AE$7)/2,IF(AND($M$1=2012,Beregningsark!$AQ165="2005-2012"),'Resultat 2005-2012'!J165*$AE$7,IF(AND($M$1=2006,Beregningsark!$AQ165="1999-2012"),'Resultat 2005-2012'!J165*SUM($Y$16:$AE$16)/7,IF(AND($M$1=2007,Beregningsark!$AQ165="1999-2012"),'Resultat 2005-2012'!J165*SUM($Z$16:$AE$16)/6,IF(AND($M$1=2008,Beregningsark!$AQ165="1999-2012"),'Resultat 2005-2012'!J165*SUM($AA$16:$AE$16)/5,IF(AND($M$1=2009,Beregningsark!$AQ165="1999-2012"),'Resultat 2005-2012'!J165*SUM($AB$16:$AE$16)/4,IF(AND($M$1=2010,Beregningsark!$AQ165="1999-2012"),'Resultat 2005-2012'!J165*SUM($AC$16:$AE$16)/3,IF(AND($M$1=2011,Beregningsark!$AQ165="1999-2012"),'Resultat 2005-2012'!J165*SUM($AD$16:$AE$16)/2,IF(AND($M$1=2012,Beregningsark!$AQ165="1999-2012"),'Resultat 2005-2012'!J165*$AE$16,""))))))))))))))))</f>
        <v/>
      </c>
      <c r="K165" s="15" t="str">
        <f>IF('Resultat 2005-2012'!$R165="","",IF($M$1=2005,'Resultat 2005-2012'!K165,IF(AND($M$1=2006,Beregningsark!$AQ165="2005-2012"),'Resultat 2005-2012'!K165*SUM($Y$8:$AE$8)/7,IF(AND($M$1=2007,Beregningsark!$AQ165="2005-2012"),'Resultat 2005-2012'!K165*SUM($Z$8:$AE$8)/6,IF(AND($M$1=2008,Beregningsark!$AQ165="2005-2012"),'Resultat 2005-2012'!K165*SUM($AA$8:$AE$8)/5,IF(AND($M$1=2009,Beregningsark!$AQ165="2005-2012"),'Resultat 2005-2012'!K165*SUM($AB$8:$AE$8)/4,IF(AND($M$1=2010,Beregningsark!$AQ165="2005-2012"),'Resultat 2005-2012'!K165*SUM($AC$8:$AE$8)/3,IF(AND($M$1=2011,Beregningsark!$AQ165="2005-2012"),'Resultat 2005-2012'!K165*SUM($AD$8:$AE$8)/2,IF(AND($M$1=2012,Beregningsark!$AQ165="2005-2012"),'Resultat 2005-2012'!K165*$AE$8,IF(AND($M$1=2006,Beregningsark!$AQ165="1999-2012"),'Resultat 2005-2012'!K165*SUM($Y$17:$AE$17)/7,IF(AND($M$1=2007,Beregningsark!$AQ165="1999-2012"),'Resultat 2005-2012'!K165*SUM($Z$17:$AE$17)/6,IF(AND($M$1=2008,Beregningsark!$AQ165="1999-2012"),'Resultat 2005-2012'!K165*SUM($AA$17:$AE$17)/5,IF(AND($M$1=2009,Beregningsark!$AQ165="1999-2012"),'Resultat 2005-2012'!K165*SUM($AB$17:$AE$17)/4,IF(AND($M$1=2010,Beregningsark!$AQ165="1999-2012"),'Resultat 2005-2012'!K165*SUM($AC$17:$AE$17)/3,IF(AND($M$1=2011,Beregningsark!$AQ165="1999-2012"),'Resultat 2005-2012'!K165*SUM($AD$17:$AE$17)/2,IF(AND($M$1=2012,Beregningsark!$AQ165="1999-2012"),'Resultat 2005-2012'!K165*$AE$17,""))))))))))))))))</f>
        <v/>
      </c>
      <c r="L165" s="15" t="str">
        <f>IF('Resultat 2005-2012'!$R165="","",IF($M$1=2005,'Resultat 2005-2012'!L165,IF(AND($M$1=2006,Beregningsark!$AQ165="2005-2012"),'Resultat 2005-2012'!L165*SUM($Y$9:$AE$9)/7,IF(AND($M$1=2007,Beregningsark!$AQ165="2005-2012"),'Resultat 2005-2012'!L165*SUM($Z$9:$AE$9)/6,IF(AND($M$1=2008,Beregningsark!$AQ165="2005-2012"),'Resultat 2005-2012'!L165*SUM($AA$9:$AE$9)/5,IF(AND($M$1=2009,Beregningsark!$AQ165="2005-2012"),'Resultat 2005-2012'!L165*SUM($AB$9:$AE$9)/4,IF(AND($M$1=2010,Beregningsark!$AQ165="2005-2012"),'Resultat 2005-2012'!L165*SUM($AC$9:$AE$9)/3,IF(AND($M$1=2011,Beregningsark!$AQ165="2005-2012"),'Resultat 2005-2012'!L165*SUM($AD$9:$AE$9)/2,IF(AND($M$1=2012,Beregningsark!$AQ165="2005-2012"),'Resultat 2005-2012'!L165*$AE$9,IF(AND($M$1=2006,Beregningsark!$AQ165="1999-2012"),'Resultat 2005-2012'!L165*SUM($Y$18:$AE$18)/7,IF(AND($M$1=2007,Beregningsark!$AQ165="1999-2012"),'Resultat 2005-2012'!L165*SUM($Z$18:$AE$18)/6,IF(AND($M$1=2008,Beregningsark!$AQ165="1999-2012"),'Resultat 2005-2012'!L165*SUM($AA$18:$AE$18)/5,IF(AND($M$1=2009,Beregningsark!$AQ165="1999-2012"),'Resultat 2005-2012'!L165*SUM($AB$18:$AE$18)/4,IF(AND($M$1=2010,Beregningsark!$AQ165="1999-2012"),'Resultat 2005-2012'!L165*SUM($AC$18:$AE$18)/3,IF(AND($M$1=2011,Beregningsark!$AQ165="1999-2012"),'Resultat 2005-2012'!L165*SUM($AD$18:$AE$18)/2,IF(AND($M$1=2012,Beregningsark!$AQ165="1999-2012"),'Resultat 2005-2012'!L165*$AE$18,""))))))))))))))))</f>
        <v/>
      </c>
      <c r="M165" s="15" t="str">
        <f t="shared" si="8"/>
        <v/>
      </c>
      <c r="N165" s="15" t="str">
        <f>IF('Resultat 2005-2012'!$R165="","",IF($M$1=2005,'Resultat 2005-2012'!N165,IF(AND($M$1=2006,Beregningsark!$AQ165="2005-2012"),'Resultat 2005-2012'!N165*SUM($Y$10:$AE$10)/7,IF(AND($M$1=2007,Beregningsark!$AQ165="2005-2012"),'Resultat 2005-2012'!N165*SUM($Z$10:$AE$10)/6,IF(AND($M$1=2008,Beregningsark!$AQ165="2005-2012"),'Resultat 2005-2012'!N165*SUM($AA$10:$AE$10)/5,IF(AND($M$1=2009,Beregningsark!$AQ165="2005-2012"),'Resultat 2005-2012'!N165*SUM($AB$10:$AE$10)/4,IF(AND($M$1=2010,Beregningsark!$AQ165="2005-2012"),'Resultat 2005-2012'!N165*SUM($AC$10:$AE$10)/3,IF(AND($M$1=2011,Beregningsark!$AQ165="2005-2012"),'Resultat 2005-2012'!N165*SUM($AD$10:$AE$10)/2,IF(AND($M$1=2012,Beregningsark!$AQ165="2005-2012"),'Resultat 2005-2012'!N165*$AE$10,IF(AND($M$1=2006,Beregningsark!$AQ165="1999-2012"),'Resultat 2005-2012'!N165*SUM($Y$16:$AE$16)/7,IF(AND($M$1=2007,Beregningsark!$AQ165="1999-2012"),'Resultat 2005-2012'!N165*SUM($Z$16:$AE$16)/6,IF(AND($M$1=2008,Beregningsark!$AQ165="1999-2012"),'Resultat 2005-2012'!N165*SUM($AA$16:$AE$16)/5,IF(AND($M$1=2009,Beregningsark!$AQ165="1999-2012"),'Resultat 2005-2012'!N165*SUM($AB$16:$AE$16)/4,IF(AND($M$1=2010,Beregningsark!$AQ165="1999-2012"),'Resultat 2005-2012'!N165*SUM($AC$16:$AE$16)/3,IF(AND($M$1=2011,Beregningsark!$AQ165="1999-2012"),'Resultat 2005-2012'!N165*SUM($AD$16:$AE$16)/2,IF(AND($M$1=2012,Beregningsark!$AQ165="1999-2012"),'Resultat 2005-2012'!N165*$AE$16,""))))))))))))))))</f>
        <v/>
      </c>
      <c r="O165" s="15" t="str">
        <f>IF('Resultat 2005-2012'!$R165="","",IF($M$1=2005,'Resultat 2005-2012'!O165,IF(AND($M$1=2006,Beregningsark!$AQ165="2005-2012"),'Resultat 2005-2012'!O165*SUM($Y$10:$AE$10)/7,IF(AND($M$1=2007,Beregningsark!$AQ165="2005-2012"),'Resultat 2005-2012'!O165*SUM($Z$10:$AE$10)/6,IF(AND($M$1=2008,Beregningsark!$AQ165="2005-2012"),'Resultat 2005-2012'!O165*SUM($AA$10:$AE$10)/5,IF(AND($M$1=2009,Beregningsark!$AQ165="2005-2012"),'Resultat 2005-2012'!O165*SUM($AB$10:$AE$10)/4,IF(AND($M$1=2010,Beregningsark!$AQ165="2005-2012"),'Resultat 2005-2012'!O165*SUM($AC$10:$AE$10)/3,IF(AND($M$1=2011,Beregningsark!$AQ165="2005-2012"),'Resultat 2005-2012'!O165*SUM($AD$10:$AE$10)/2,IF(AND($M$1=2012,Beregningsark!$AQ165="2005-2012"),'Resultat 2005-2012'!O165*$AE$10,IF(AND($M$1=2006,Beregningsark!$AQ165="1999-2012"),'Resultat 2005-2012'!O165*SUM($Y$16:$AE$16)/7,IF(AND($M$1=2007,Beregningsark!$AQ165="1999-2012"),'Resultat 2005-2012'!O165*SUM($Z$16:$AE$16)/6,IF(AND($M$1=2008,Beregningsark!$AQ165="1999-2012"),'Resultat 2005-2012'!O165*SUM($AA$16:$AE$16)/5,IF(AND($M$1=2009,Beregningsark!$AQ165="1999-2012"),'Resultat 2005-2012'!O165*SUM($AB$16:$AE$16)/4,IF(AND($M$1=2010,Beregningsark!$AQ165="1999-2012"),'Resultat 2005-2012'!O165*SUM($AC$16:$AE$16)/3,IF(AND($M$1=2011,Beregningsark!$AQ165="1999-2012"),'Resultat 2005-2012'!O165*SUM($AD$16:$AE$16)/2,IF(AND($M$1=2012,Beregningsark!$AQ165="1999-2012"),'Resultat 2005-2012'!O165*$AE$16,""))))))))))))))))</f>
        <v/>
      </c>
      <c r="P165" s="15" t="str">
        <f>IF('Resultat 2005-2012'!$R165="","",IF($M$1=2005,'Resultat 2005-2012'!P165,IF(AND($M$1=2006,Beregningsark!$AQ165="2005-2012"),'Resultat 2005-2012'!P165*SUM($Y$11:$AE$11)/7,IF(AND($M$1=2007,Beregningsark!$AQ165="2005-2012"),'Resultat 2005-2012'!P165*SUM($Z$11:$AE$11)/6,IF(AND($M$1=2008,Beregningsark!$AQ165="2005-2012"),'Resultat 2005-2012'!P165*SUM($AA$11:$AE$11)/5,IF(AND($M$1=2009,Beregningsark!$AQ165="2005-2012"),'Resultat 2005-2012'!P165*SUM($AB$11:$AE$11)/4,IF(AND($M$1=2010,Beregningsark!$AQ165="2005-2012"),'Resultat 2005-2012'!P165*SUM($AC$11:$AE$11)/3,IF(AND($M$1=2011,Beregningsark!$AQ165="2005-2012"),'Resultat 2005-2012'!P165*SUM($AD$11:$AE$11)/2,IF(AND($M$1=2012,Beregningsark!$AQ165="2005-2012"),'Resultat 2005-2012'!P165*$AE$11,IF(AND($M$1=2006,Beregningsark!$AQ165="1999-2012"),'Resultat 2005-2012'!P165*SUM($Y$16:$AE$16)/7,IF(AND($M$1=2007,Beregningsark!$AQ165="1999-2012"),'Resultat 2005-2012'!P165*SUM($Z$16:$AE$16)/6,IF(AND($M$1=2008,Beregningsark!$AQ165="1999-2012"),'Resultat 2005-2012'!P165*SUM($AA$16:$AE$16)/5,IF(AND($M$1=2009,Beregningsark!$AQ165="1999-2012"),'Resultat 2005-2012'!P165*SUM($AB$16:$AE$16)/4,IF(AND($M$1=2010,Beregningsark!$AQ165="1999-2012"),'Resultat 2005-2012'!P165*SUM($AC$16:$AE$16)/3,IF(AND($M$1=2011,Beregningsark!$AQ165="1999-2012"),'Resultat 2005-2012'!P165*SUM($AD$16:$AE$16)/2,IF(AND($M$1=2012,Beregningsark!$AQ165="1999-2012"),'Resultat 2005-2012'!P165*$AE$16,""))))))))))))))))</f>
        <v/>
      </c>
      <c r="Q165" s="15" t="str">
        <f t="shared" si="9"/>
        <v/>
      </c>
      <c r="R165" s="17" t="str">
        <f t="shared" si="10"/>
        <v/>
      </c>
    </row>
    <row r="166" spans="1:18" x14ac:dyDescent="0.25">
      <c r="A166" s="4" t="str">
        <f>IF(Inddata!A181="","",Inddata!A181)</f>
        <v/>
      </c>
      <c r="B166" s="4" t="str">
        <f>IF(Inddata!B181="","",Inddata!B181)</f>
        <v/>
      </c>
      <c r="C166" s="4" t="str">
        <f>IF(Inddata!C181="","",Inddata!C181)</f>
        <v/>
      </c>
      <c r="D166" s="4" t="str">
        <f>IF(Inddata!D181="","",Inddata!D181)</f>
        <v/>
      </c>
      <c r="E166" s="4" t="str">
        <f>IF(Inddata!E181="","",Inddata!E181)</f>
        <v/>
      </c>
      <c r="F166" s="4" t="str">
        <f>IF(Inddata!F181="","",Inddata!F181)</f>
        <v/>
      </c>
      <c r="G166" s="4">
        <f>IF(Inddata!G181="","",Inddata!G181)</f>
        <v>0</v>
      </c>
      <c r="H166" s="4" t="str">
        <f>IF(Inddata!H181&gt;0.5,Inddata!H181,"")</f>
        <v/>
      </c>
      <c r="I166" s="4" t="str">
        <f>IF(Inddata!I181="","",Inddata!I181)</f>
        <v/>
      </c>
      <c r="J166" s="15" t="str">
        <f>IF('Resultat 2005-2012'!$R166="","",IF($M$1=2005,'Resultat 2005-2012'!J166,IF(AND($M$1=2006,Beregningsark!$AQ166="2005-2012"),'Resultat 2005-2012'!J166*SUM($Y$7:$AE$7)/7,IF(AND($M$1=2007,Beregningsark!$AQ166="2005-2012"),'Resultat 2005-2012'!J166*SUM($Z$7:$AE$7)/6,IF(AND($M$1=2008,Beregningsark!$AQ166="2005-2012"),'Resultat 2005-2012'!J166*SUM($AA$7:$AE$7)/5,IF(AND($M$1=2009,Beregningsark!$AQ166="2005-2012"),'Resultat 2005-2012'!J166*SUM($AB$7:$AE$7)/4,IF(AND($M$1=2010,Beregningsark!$AQ166="2005-2012"),'Resultat 2005-2012'!J166*SUM($AC$7:$AE$7)/3,IF(AND($M$1=2011,Beregningsark!$AQ166="2005-2012"),'Resultat 2005-2012'!J166*SUM($AD$7:$AE$7)/2,IF(AND($M$1=2012,Beregningsark!$AQ166="2005-2012"),'Resultat 2005-2012'!J166*$AE$7,IF(AND($M$1=2006,Beregningsark!$AQ166="1999-2012"),'Resultat 2005-2012'!J166*SUM($Y$16:$AE$16)/7,IF(AND($M$1=2007,Beregningsark!$AQ166="1999-2012"),'Resultat 2005-2012'!J166*SUM($Z$16:$AE$16)/6,IF(AND($M$1=2008,Beregningsark!$AQ166="1999-2012"),'Resultat 2005-2012'!J166*SUM($AA$16:$AE$16)/5,IF(AND($M$1=2009,Beregningsark!$AQ166="1999-2012"),'Resultat 2005-2012'!J166*SUM($AB$16:$AE$16)/4,IF(AND($M$1=2010,Beregningsark!$AQ166="1999-2012"),'Resultat 2005-2012'!J166*SUM($AC$16:$AE$16)/3,IF(AND($M$1=2011,Beregningsark!$AQ166="1999-2012"),'Resultat 2005-2012'!J166*SUM($AD$16:$AE$16)/2,IF(AND($M$1=2012,Beregningsark!$AQ166="1999-2012"),'Resultat 2005-2012'!J166*$AE$16,""))))))))))))))))</f>
        <v/>
      </c>
      <c r="K166" s="15" t="str">
        <f>IF('Resultat 2005-2012'!$R166="","",IF($M$1=2005,'Resultat 2005-2012'!K166,IF(AND($M$1=2006,Beregningsark!$AQ166="2005-2012"),'Resultat 2005-2012'!K166*SUM($Y$8:$AE$8)/7,IF(AND($M$1=2007,Beregningsark!$AQ166="2005-2012"),'Resultat 2005-2012'!K166*SUM($Z$8:$AE$8)/6,IF(AND($M$1=2008,Beregningsark!$AQ166="2005-2012"),'Resultat 2005-2012'!K166*SUM($AA$8:$AE$8)/5,IF(AND($M$1=2009,Beregningsark!$AQ166="2005-2012"),'Resultat 2005-2012'!K166*SUM($AB$8:$AE$8)/4,IF(AND($M$1=2010,Beregningsark!$AQ166="2005-2012"),'Resultat 2005-2012'!K166*SUM($AC$8:$AE$8)/3,IF(AND($M$1=2011,Beregningsark!$AQ166="2005-2012"),'Resultat 2005-2012'!K166*SUM($AD$8:$AE$8)/2,IF(AND($M$1=2012,Beregningsark!$AQ166="2005-2012"),'Resultat 2005-2012'!K166*$AE$8,IF(AND($M$1=2006,Beregningsark!$AQ166="1999-2012"),'Resultat 2005-2012'!K166*SUM($Y$17:$AE$17)/7,IF(AND($M$1=2007,Beregningsark!$AQ166="1999-2012"),'Resultat 2005-2012'!K166*SUM($Z$17:$AE$17)/6,IF(AND($M$1=2008,Beregningsark!$AQ166="1999-2012"),'Resultat 2005-2012'!K166*SUM($AA$17:$AE$17)/5,IF(AND($M$1=2009,Beregningsark!$AQ166="1999-2012"),'Resultat 2005-2012'!K166*SUM($AB$17:$AE$17)/4,IF(AND($M$1=2010,Beregningsark!$AQ166="1999-2012"),'Resultat 2005-2012'!K166*SUM($AC$17:$AE$17)/3,IF(AND($M$1=2011,Beregningsark!$AQ166="1999-2012"),'Resultat 2005-2012'!K166*SUM($AD$17:$AE$17)/2,IF(AND($M$1=2012,Beregningsark!$AQ166="1999-2012"),'Resultat 2005-2012'!K166*$AE$17,""))))))))))))))))</f>
        <v/>
      </c>
      <c r="L166" s="15" t="str">
        <f>IF('Resultat 2005-2012'!$R166="","",IF($M$1=2005,'Resultat 2005-2012'!L166,IF(AND($M$1=2006,Beregningsark!$AQ166="2005-2012"),'Resultat 2005-2012'!L166*SUM($Y$9:$AE$9)/7,IF(AND($M$1=2007,Beregningsark!$AQ166="2005-2012"),'Resultat 2005-2012'!L166*SUM($Z$9:$AE$9)/6,IF(AND($M$1=2008,Beregningsark!$AQ166="2005-2012"),'Resultat 2005-2012'!L166*SUM($AA$9:$AE$9)/5,IF(AND($M$1=2009,Beregningsark!$AQ166="2005-2012"),'Resultat 2005-2012'!L166*SUM($AB$9:$AE$9)/4,IF(AND($M$1=2010,Beregningsark!$AQ166="2005-2012"),'Resultat 2005-2012'!L166*SUM($AC$9:$AE$9)/3,IF(AND($M$1=2011,Beregningsark!$AQ166="2005-2012"),'Resultat 2005-2012'!L166*SUM($AD$9:$AE$9)/2,IF(AND($M$1=2012,Beregningsark!$AQ166="2005-2012"),'Resultat 2005-2012'!L166*$AE$9,IF(AND($M$1=2006,Beregningsark!$AQ166="1999-2012"),'Resultat 2005-2012'!L166*SUM($Y$18:$AE$18)/7,IF(AND($M$1=2007,Beregningsark!$AQ166="1999-2012"),'Resultat 2005-2012'!L166*SUM($Z$18:$AE$18)/6,IF(AND($M$1=2008,Beregningsark!$AQ166="1999-2012"),'Resultat 2005-2012'!L166*SUM($AA$18:$AE$18)/5,IF(AND($M$1=2009,Beregningsark!$AQ166="1999-2012"),'Resultat 2005-2012'!L166*SUM($AB$18:$AE$18)/4,IF(AND($M$1=2010,Beregningsark!$AQ166="1999-2012"),'Resultat 2005-2012'!L166*SUM($AC$18:$AE$18)/3,IF(AND($M$1=2011,Beregningsark!$AQ166="1999-2012"),'Resultat 2005-2012'!L166*SUM($AD$18:$AE$18)/2,IF(AND($M$1=2012,Beregningsark!$AQ166="1999-2012"),'Resultat 2005-2012'!L166*$AE$18,""))))))))))))))))</f>
        <v/>
      </c>
      <c r="M166" s="15" t="str">
        <f t="shared" si="8"/>
        <v/>
      </c>
      <c r="N166" s="15" t="str">
        <f>IF('Resultat 2005-2012'!$R166="","",IF($M$1=2005,'Resultat 2005-2012'!N166,IF(AND($M$1=2006,Beregningsark!$AQ166="2005-2012"),'Resultat 2005-2012'!N166*SUM($Y$10:$AE$10)/7,IF(AND($M$1=2007,Beregningsark!$AQ166="2005-2012"),'Resultat 2005-2012'!N166*SUM($Z$10:$AE$10)/6,IF(AND($M$1=2008,Beregningsark!$AQ166="2005-2012"),'Resultat 2005-2012'!N166*SUM($AA$10:$AE$10)/5,IF(AND($M$1=2009,Beregningsark!$AQ166="2005-2012"),'Resultat 2005-2012'!N166*SUM($AB$10:$AE$10)/4,IF(AND($M$1=2010,Beregningsark!$AQ166="2005-2012"),'Resultat 2005-2012'!N166*SUM($AC$10:$AE$10)/3,IF(AND($M$1=2011,Beregningsark!$AQ166="2005-2012"),'Resultat 2005-2012'!N166*SUM($AD$10:$AE$10)/2,IF(AND($M$1=2012,Beregningsark!$AQ166="2005-2012"),'Resultat 2005-2012'!N166*$AE$10,IF(AND($M$1=2006,Beregningsark!$AQ166="1999-2012"),'Resultat 2005-2012'!N166*SUM($Y$16:$AE$16)/7,IF(AND($M$1=2007,Beregningsark!$AQ166="1999-2012"),'Resultat 2005-2012'!N166*SUM($Z$16:$AE$16)/6,IF(AND($M$1=2008,Beregningsark!$AQ166="1999-2012"),'Resultat 2005-2012'!N166*SUM($AA$16:$AE$16)/5,IF(AND($M$1=2009,Beregningsark!$AQ166="1999-2012"),'Resultat 2005-2012'!N166*SUM($AB$16:$AE$16)/4,IF(AND($M$1=2010,Beregningsark!$AQ166="1999-2012"),'Resultat 2005-2012'!N166*SUM($AC$16:$AE$16)/3,IF(AND($M$1=2011,Beregningsark!$AQ166="1999-2012"),'Resultat 2005-2012'!N166*SUM($AD$16:$AE$16)/2,IF(AND($M$1=2012,Beregningsark!$AQ166="1999-2012"),'Resultat 2005-2012'!N166*$AE$16,""))))))))))))))))</f>
        <v/>
      </c>
      <c r="O166" s="15" t="str">
        <f>IF('Resultat 2005-2012'!$R166="","",IF($M$1=2005,'Resultat 2005-2012'!O166,IF(AND($M$1=2006,Beregningsark!$AQ166="2005-2012"),'Resultat 2005-2012'!O166*SUM($Y$10:$AE$10)/7,IF(AND($M$1=2007,Beregningsark!$AQ166="2005-2012"),'Resultat 2005-2012'!O166*SUM($Z$10:$AE$10)/6,IF(AND($M$1=2008,Beregningsark!$AQ166="2005-2012"),'Resultat 2005-2012'!O166*SUM($AA$10:$AE$10)/5,IF(AND($M$1=2009,Beregningsark!$AQ166="2005-2012"),'Resultat 2005-2012'!O166*SUM($AB$10:$AE$10)/4,IF(AND($M$1=2010,Beregningsark!$AQ166="2005-2012"),'Resultat 2005-2012'!O166*SUM($AC$10:$AE$10)/3,IF(AND($M$1=2011,Beregningsark!$AQ166="2005-2012"),'Resultat 2005-2012'!O166*SUM($AD$10:$AE$10)/2,IF(AND($M$1=2012,Beregningsark!$AQ166="2005-2012"),'Resultat 2005-2012'!O166*$AE$10,IF(AND($M$1=2006,Beregningsark!$AQ166="1999-2012"),'Resultat 2005-2012'!O166*SUM($Y$16:$AE$16)/7,IF(AND($M$1=2007,Beregningsark!$AQ166="1999-2012"),'Resultat 2005-2012'!O166*SUM($Z$16:$AE$16)/6,IF(AND($M$1=2008,Beregningsark!$AQ166="1999-2012"),'Resultat 2005-2012'!O166*SUM($AA$16:$AE$16)/5,IF(AND($M$1=2009,Beregningsark!$AQ166="1999-2012"),'Resultat 2005-2012'!O166*SUM($AB$16:$AE$16)/4,IF(AND($M$1=2010,Beregningsark!$AQ166="1999-2012"),'Resultat 2005-2012'!O166*SUM($AC$16:$AE$16)/3,IF(AND($M$1=2011,Beregningsark!$AQ166="1999-2012"),'Resultat 2005-2012'!O166*SUM($AD$16:$AE$16)/2,IF(AND($M$1=2012,Beregningsark!$AQ166="1999-2012"),'Resultat 2005-2012'!O166*$AE$16,""))))))))))))))))</f>
        <v/>
      </c>
      <c r="P166" s="15" t="str">
        <f>IF('Resultat 2005-2012'!$R166="","",IF($M$1=2005,'Resultat 2005-2012'!P166,IF(AND($M$1=2006,Beregningsark!$AQ166="2005-2012"),'Resultat 2005-2012'!P166*SUM($Y$11:$AE$11)/7,IF(AND($M$1=2007,Beregningsark!$AQ166="2005-2012"),'Resultat 2005-2012'!P166*SUM($Z$11:$AE$11)/6,IF(AND($M$1=2008,Beregningsark!$AQ166="2005-2012"),'Resultat 2005-2012'!P166*SUM($AA$11:$AE$11)/5,IF(AND($M$1=2009,Beregningsark!$AQ166="2005-2012"),'Resultat 2005-2012'!P166*SUM($AB$11:$AE$11)/4,IF(AND($M$1=2010,Beregningsark!$AQ166="2005-2012"),'Resultat 2005-2012'!P166*SUM($AC$11:$AE$11)/3,IF(AND($M$1=2011,Beregningsark!$AQ166="2005-2012"),'Resultat 2005-2012'!P166*SUM($AD$11:$AE$11)/2,IF(AND($M$1=2012,Beregningsark!$AQ166="2005-2012"),'Resultat 2005-2012'!P166*$AE$11,IF(AND($M$1=2006,Beregningsark!$AQ166="1999-2012"),'Resultat 2005-2012'!P166*SUM($Y$16:$AE$16)/7,IF(AND($M$1=2007,Beregningsark!$AQ166="1999-2012"),'Resultat 2005-2012'!P166*SUM($Z$16:$AE$16)/6,IF(AND($M$1=2008,Beregningsark!$AQ166="1999-2012"),'Resultat 2005-2012'!P166*SUM($AA$16:$AE$16)/5,IF(AND($M$1=2009,Beregningsark!$AQ166="1999-2012"),'Resultat 2005-2012'!P166*SUM($AB$16:$AE$16)/4,IF(AND($M$1=2010,Beregningsark!$AQ166="1999-2012"),'Resultat 2005-2012'!P166*SUM($AC$16:$AE$16)/3,IF(AND($M$1=2011,Beregningsark!$AQ166="1999-2012"),'Resultat 2005-2012'!P166*SUM($AD$16:$AE$16)/2,IF(AND($M$1=2012,Beregningsark!$AQ166="1999-2012"),'Resultat 2005-2012'!P166*$AE$16,""))))))))))))))))</f>
        <v/>
      </c>
      <c r="Q166" s="15" t="str">
        <f t="shared" si="9"/>
        <v/>
      </c>
      <c r="R166" s="17" t="str">
        <f t="shared" si="10"/>
        <v/>
      </c>
    </row>
    <row r="167" spans="1:18" x14ac:dyDescent="0.25">
      <c r="A167" s="4" t="str">
        <f>IF(Inddata!A182="","",Inddata!A182)</f>
        <v/>
      </c>
      <c r="B167" s="4" t="str">
        <f>IF(Inddata!B182="","",Inddata!B182)</f>
        <v/>
      </c>
      <c r="C167" s="4" t="str">
        <f>IF(Inddata!C182="","",Inddata!C182)</f>
        <v/>
      </c>
      <c r="D167" s="4" t="str">
        <f>IF(Inddata!D182="","",Inddata!D182)</f>
        <v/>
      </c>
      <c r="E167" s="4" t="str">
        <f>IF(Inddata!E182="","",Inddata!E182)</f>
        <v/>
      </c>
      <c r="F167" s="4" t="str">
        <f>IF(Inddata!F182="","",Inddata!F182)</f>
        <v/>
      </c>
      <c r="G167" s="4">
        <f>IF(Inddata!G182="","",Inddata!G182)</f>
        <v>0</v>
      </c>
      <c r="H167" s="4" t="str">
        <f>IF(Inddata!H182&gt;0.5,Inddata!H182,"")</f>
        <v/>
      </c>
      <c r="I167" s="4" t="str">
        <f>IF(Inddata!I182="","",Inddata!I182)</f>
        <v/>
      </c>
      <c r="J167" s="15" t="str">
        <f>IF('Resultat 2005-2012'!$R167="","",IF($M$1=2005,'Resultat 2005-2012'!J167,IF(AND($M$1=2006,Beregningsark!$AQ167="2005-2012"),'Resultat 2005-2012'!J167*SUM($Y$7:$AE$7)/7,IF(AND($M$1=2007,Beregningsark!$AQ167="2005-2012"),'Resultat 2005-2012'!J167*SUM($Z$7:$AE$7)/6,IF(AND($M$1=2008,Beregningsark!$AQ167="2005-2012"),'Resultat 2005-2012'!J167*SUM($AA$7:$AE$7)/5,IF(AND($M$1=2009,Beregningsark!$AQ167="2005-2012"),'Resultat 2005-2012'!J167*SUM($AB$7:$AE$7)/4,IF(AND($M$1=2010,Beregningsark!$AQ167="2005-2012"),'Resultat 2005-2012'!J167*SUM($AC$7:$AE$7)/3,IF(AND($M$1=2011,Beregningsark!$AQ167="2005-2012"),'Resultat 2005-2012'!J167*SUM($AD$7:$AE$7)/2,IF(AND($M$1=2012,Beregningsark!$AQ167="2005-2012"),'Resultat 2005-2012'!J167*$AE$7,IF(AND($M$1=2006,Beregningsark!$AQ167="1999-2012"),'Resultat 2005-2012'!J167*SUM($Y$16:$AE$16)/7,IF(AND($M$1=2007,Beregningsark!$AQ167="1999-2012"),'Resultat 2005-2012'!J167*SUM($Z$16:$AE$16)/6,IF(AND($M$1=2008,Beregningsark!$AQ167="1999-2012"),'Resultat 2005-2012'!J167*SUM($AA$16:$AE$16)/5,IF(AND($M$1=2009,Beregningsark!$AQ167="1999-2012"),'Resultat 2005-2012'!J167*SUM($AB$16:$AE$16)/4,IF(AND($M$1=2010,Beregningsark!$AQ167="1999-2012"),'Resultat 2005-2012'!J167*SUM($AC$16:$AE$16)/3,IF(AND($M$1=2011,Beregningsark!$AQ167="1999-2012"),'Resultat 2005-2012'!J167*SUM($AD$16:$AE$16)/2,IF(AND($M$1=2012,Beregningsark!$AQ167="1999-2012"),'Resultat 2005-2012'!J167*$AE$16,""))))))))))))))))</f>
        <v/>
      </c>
      <c r="K167" s="15" t="str">
        <f>IF('Resultat 2005-2012'!$R167="","",IF($M$1=2005,'Resultat 2005-2012'!K167,IF(AND($M$1=2006,Beregningsark!$AQ167="2005-2012"),'Resultat 2005-2012'!K167*SUM($Y$8:$AE$8)/7,IF(AND($M$1=2007,Beregningsark!$AQ167="2005-2012"),'Resultat 2005-2012'!K167*SUM($Z$8:$AE$8)/6,IF(AND($M$1=2008,Beregningsark!$AQ167="2005-2012"),'Resultat 2005-2012'!K167*SUM($AA$8:$AE$8)/5,IF(AND($M$1=2009,Beregningsark!$AQ167="2005-2012"),'Resultat 2005-2012'!K167*SUM($AB$8:$AE$8)/4,IF(AND($M$1=2010,Beregningsark!$AQ167="2005-2012"),'Resultat 2005-2012'!K167*SUM($AC$8:$AE$8)/3,IF(AND($M$1=2011,Beregningsark!$AQ167="2005-2012"),'Resultat 2005-2012'!K167*SUM($AD$8:$AE$8)/2,IF(AND($M$1=2012,Beregningsark!$AQ167="2005-2012"),'Resultat 2005-2012'!K167*$AE$8,IF(AND($M$1=2006,Beregningsark!$AQ167="1999-2012"),'Resultat 2005-2012'!K167*SUM($Y$17:$AE$17)/7,IF(AND($M$1=2007,Beregningsark!$AQ167="1999-2012"),'Resultat 2005-2012'!K167*SUM($Z$17:$AE$17)/6,IF(AND($M$1=2008,Beregningsark!$AQ167="1999-2012"),'Resultat 2005-2012'!K167*SUM($AA$17:$AE$17)/5,IF(AND($M$1=2009,Beregningsark!$AQ167="1999-2012"),'Resultat 2005-2012'!K167*SUM($AB$17:$AE$17)/4,IF(AND($M$1=2010,Beregningsark!$AQ167="1999-2012"),'Resultat 2005-2012'!K167*SUM($AC$17:$AE$17)/3,IF(AND($M$1=2011,Beregningsark!$AQ167="1999-2012"),'Resultat 2005-2012'!K167*SUM($AD$17:$AE$17)/2,IF(AND($M$1=2012,Beregningsark!$AQ167="1999-2012"),'Resultat 2005-2012'!K167*$AE$17,""))))))))))))))))</f>
        <v/>
      </c>
      <c r="L167" s="15" t="str">
        <f>IF('Resultat 2005-2012'!$R167="","",IF($M$1=2005,'Resultat 2005-2012'!L167,IF(AND($M$1=2006,Beregningsark!$AQ167="2005-2012"),'Resultat 2005-2012'!L167*SUM($Y$9:$AE$9)/7,IF(AND($M$1=2007,Beregningsark!$AQ167="2005-2012"),'Resultat 2005-2012'!L167*SUM($Z$9:$AE$9)/6,IF(AND($M$1=2008,Beregningsark!$AQ167="2005-2012"),'Resultat 2005-2012'!L167*SUM($AA$9:$AE$9)/5,IF(AND($M$1=2009,Beregningsark!$AQ167="2005-2012"),'Resultat 2005-2012'!L167*SUM($AB$9:$AE$9)/4,IF(AND($M$1=2010,Beregningsark!$AQ167="2005-2012"),'Resultat 2005-2012'!L167*SUM($AC$9:$AE$9)/3,IF(AND($M$1=2011,Beregningsark!$AQ167="2005-2012"),'Resultat 2005-2012'!L167*SUM($AD$9:$AE$9)/2,IF(AND($M$1=2012,Beregningsark!$AQ167="2005-2012"),'Resultat 2005-2012'!L167*$AE$9,IF(AND($M$1=2006,Beregningsark!$AQ167="1999-2012"),'Resultat 2005-2012'!L167*SUM($Y$18:$AE$18)/7,IF(AND($M$1=2007,Beregningsark!$AQ167="1999-2012"),'Resultat 2005-2012'!L167*SUM($Z$18:$AE$18)/6,IF(AND($M$1=2008,Beregningsark!$AQ167="1999-2012"),'Resultat 2005-2012'!L167*SUM($AA$18:$AE$18)/5,IF(AND($M$1=2009,Beregningsark!$AQ167="1999-2012"),'Resultat 2005-2012'!L167*SUM($AB$18:$AE$18)/4,IF(AND($M$1=2010,Beregningsark!$AQ167="1999-2012"),'Resultat 2005-2012'!L167*SUM($AC$18:$AE$18)/3,IF(AND($M$1=2011,Beregningsark!$AQ167="1999-2012"),'Resultat 2005-2012'!L167*SUM($AD$18:$AE$18)/2,IF(AND($M$1=2012,Beregningsark!$AQ167="1999-2012"),'Resultat 2005-2012'!L167*$AE$18,""))))))))))))))))</f>
        <v/>
      </c>
      <c r="M167" s="15" t="str">
        <f t="shared" si="8"/>
        <v/>
      </c>
      <c r="N167" s="15" t="str">
        <f>IF('Resultat 2005-2012'!$R167="","",IF($M$1=2005,'Resultat 2005-2012'!N167,IF(AND($M$1=2006,Beregningsark!$AQ167="2005-2012"),'Resultat 2005-2012'!N167*SUM($Y$10:$AE$10)/7,IF(AND($M$1=2007,Beregningsark!$AQ167="2005-2012"),'Resultat 2005-2012'!N167*SUM($Z$10:$AE$10)/6,IF(AND($M$1=2008,Beregningsark!$AQ167="2005-2012"),'Resultat 2005-2012'!N167*SUM($AA$10:$AE$10)/5,IF(AND($M$1=2009,Beregningsark!$AQ167="2005-2012"),'Resultat 2005-2012'!N167*SUM($AB$10:$AE$10)/4,IF(AND($M$1=2010,Beregningsark!$AQ167="2005-2012"),'Resultat 2005-2012'!N167*SUM($AC$10:$AE$10)/3,IF(AND($M$1=2011,Beregningsark!$AQ167="2005-2012"),'Resultat 2005-2012'!N167*SUM($AD$10:$AE$10)/2,IF(AND($M$1=2012,Beregningsark!$AQ167="2005-2012"),'Resultat 2005-2012'!N167*$AE$10,IF(AND($M$1=2006,Beregningsark!$AQ167="1999-2012"),'Resultat 2005-2012'!N167*SUM($Y$16:$AE$16)/7,IF(AND($M$1=2007,Beregningsark!$AQ167="1999-2012"),'Resultat 2005-2012'!N167*SUM($Z$16:$AE$16)/6,IF(AND($M$1=2008,Beregningsark!$AQ167="1999-2012"),'Resultat 2005-2012'!N167*SUM($AA$16:$AE$16)/5,IF(AND($M$1=2009,Beregningsark!$AQ167="1999-2012"),'Resultat 2005-2012'!N167*SUM($AB$16:$AE$16)/4,IF(AND($M$1=2010,Beregningsark!$AQ167="1999-2012"),'Resultat 2005-2012'!N167*SUM($AC$16:$AE$16)/3,IF(AND($M$1=2011,Beregningsark!$AQ167="1999-2012"),'Resultat 2005-2012'!N167*SUM($AD$16:$AE$16)/2,IF(AND($M$1=2012,Beregningsark!$AQ167="1999-2012"),'Resultat 2005-2012'!N167*$AE$16,""))))))))))))))))</f>
        <v/>
      </c>
      <c r="O167" s="15" t="str">
        <f>IF('Resultat 2005-2012'!$R167="","",IF($M$1=2005,'Resultat 2005-2012'!O167,IF(AND($M$1=2006,Beregningsark!$AQ167="2005-2012"),'Resultat 2005-2012'!O167*SUM($Y$10:$AE$10)/7,IF(AND($M$1=2007,Beregningsark!$AQ167="2005-2012"),'Resultat 2005-2012'!O167*SUM($Z$10:$AE$10)/6,IF(AND($M$1=2008,Beregningsark!$AQ167="2005-2012"),'Resultat 2005-2012'!O167*SUM($AA$10:$AE$10)/5,IF(AND($M$1=2009,Beregningsark!$AQ167="2005-2012"),'Resultat 2005-2012'!O167*SUM($AB$10:$AE$10)/4,IF(AND($M$1=2010,Beregningsark!$AQ167="2005-2012"),'Resultat 2005-2012'!O167*SUM($AC$10:$AE$10)/3,IF(AND($M$1=2011,Beregningsark!$AQ167="2005-2012"),'Resultat 2005-2012'!O167*SUM($AD$10:$AE$10)/2,IF(AND($M$1=2012,Beregningsark!$AQ167="2005-2012"),'Resultat 2005-2012'!O167*$AE$10,IF(AND($M$1=2006,Beregningsark!$AQ167="1999-2012"),'Resultat 2005-2012'!O167*SUM($Y$16:$AE$16)/7,IF(AND($M$1=2007,Beregningsark!$AQ167="1999-2012"),'Resultat 2005-2012'!O167*SUM($Z$16:$AE$16)/6,IF(AND($M$1=2008,Beregningsark!$AQ167="1999-2012"),'Resultat 2005-2012'!O167*SUM($AA$16:$AE$16)/5,IF(AND($M$1=2009,Beregningsark!$AQ167="1999-2012"),'Resultat 2005-2012'!O167*SUM($AB$16:$AE$16)/4,IF(AND($M$1=2010,Beregningsark!$AQ167="1999-2012"),'Resultat 2005-2012'!O167*SUM($AC$16:$AE$16)/3,IF(AND($M$1=2011,Beregningsark!$AQ167="1999-2012"),'Resultat 2005-2012'!O167*SUM($AD$16:$AE$16)/2,IF(AND($M$1=2012,Beregningsark!$AQ167="1999-2012"),'Resultat 2005-2012'!O167*$AE$16,""))))))))))))))))</f>
        <v/>
      </c>
      <c r="P167" s="15" t="str">
        <f>IF('Resultat 2005-2012'!$R167="","",IF($M$1=2005,'Resultat 2005-2012'!P167,IF(AND($M$1=2006,Beregningsark!$AQ167="2005-2012"),'Resultat 2005-2012'!P167*SUM($Y$11:$AE$11)/7,IF(AND($M$1=2007,Beregningsark!$AQ167="2005-2012"),'Resultat 2005-2012'!P167*SUM($Z$11:$AE$11)/6,IF(AND($M$1=2008,Beregningsark!$AQ167="2005-2012"),'Resultat 2005-2012'!P167*SUM($AA$11:$AE$11)/5,IF(AND($M$1=2009,Beregningsark!$AQ167="2005-2012"),'Resultat 2005-2012'!P167*SUM($AB$11:$AE$11)/4,IF(AND($M$1=2010,Beregningsark!$AQ167="2005-2012"),'Resultat 2005-2012'!P167*SUM($AC$11:$AE$11)/3,IF(AND($M$1=2011,Beregningsark!$AQ167="2005-2012"),'Resultat 2005-2012'!P167*SUM($AD$11:$AE$11)/2,IF(AND($M$1=2012,Beregningsark!$AQ167="2005-2012"),'Resultat 2005-2012'!P167*$AE$11,IF(AND($M$1=2006,Beregningsark!$AQ167="1999-2012"),'Resultat 2005-2012'!P167*SUM($Y$16:$AE$16)/7,IF(AND($M$1=2007,Beregningsark!$AQ167="1999-2012"),'Resultat 2005-2012'!P167*SUM($Z$16:$AE$16)/6,IF(AND($M$1=2008,Beregningsark!$AQ167="1999-2012"),'Resultat 2005-2012'!P167*SUM($AA$16:$AE$16)/5,IF(AND($M$1=2009,Beregningsark!$AQ167="1999-2012"),'Resultat 2005-2012'!P167*SUM($AB$16:$AE$16)/4,IF(AND($M$1=2010,Beregningsark!$AQ167="1999-2012"),'Resultat 2005-2012'!P167*SUM($AC$16:$AE$16)/3,IF(AND($M$1=2011,Beregningsark!$AQ167="1999-2012"),'Resultat 2005-2012'!P167*SUM($AD$16:$AE$16)/2,IF(AND($M$1=2012,Beregningsark!$AQ167="1999-2012"),'Resultat 2005-2012'!P167*$AE$16,""))))))))))))))))</f>
        <v/>
      </c>
      <c r="Q167" s="15" t="str">
        <f t="shared" si="9"/>
        <v/>
      </c>
      <c r="R167" s="17" t="str">
        <f t="shared" si="10"/>
        <v/>
      </c>
    </row>
    <row r="168" spans="1:18" x14ac:dyDescent="0.25">
      <c r="A168" s="4" t="str">
        <f>IF(Inddata!A183="","",Inddata!A183)</f>
        <v/>
      </c>
      <c r="B168" s="4" t="str">
        <f>IF(Inddata!B183="","",Inddata!B183)</f>
        <v/>
      </c>
      <c r="C168" s="4" t="str">
        <f>IF(Inddata!C183="","",Inddata!C183)</f>
        <v/>
      </c>
      <c r="D168" s="4" t="str">
        <f>IF(Inddata!D183="","",Inddata!D183)</f>
        <v/>
      </c>
      <c r="E168" s="4" t="str">
        <f>IF(Inddata!E183="","",Inddata!E183)</f>
        <v/>
      </c>
      <c r="F168" s="4" t="str">
        <f>IF(Inddata!F183="","",Inddata!F183)</f>
        <v/>
      </c>
      <c r="G168" s="4">
        <f>IF(Inddata!G183="","",Inddata!G183)</f>
        <v>0</v>
      </c>
      <c r="H168" s="4" t="str">
        <f>IF(Inddata!H183&gt;0.5,Inddata!H183,"")</f>
        <v/>
      </c>
      <c r="I168" s="4" t="str">
        <f>IF(Inddata!I183="","",Inddata!I183)</f>
        <v/>
      </c>
      <c r="J168" s="15" t="str">
        <f>IF('Resultat 2005-2012'!$R168="","",IF($M$1=2005,'Resultat 2005-2012'!J168,IF(AND($M$1=2006,Beregningsark!$AQ168="2005-2012"),'Resultat 2005-2012'!J168*SUM($Y$7:$AE$7)/7,IF(AND($M$1=2007,Beregningsark!$AQ168="2005-2012"),'Resultat 2005-2012'!J168*SUM($Z$7:$AE$7)/6,IF(AND($M$1=2008,Beregningsark!$AQ168="2005-2012"),'Resultat 2005-2012'!J168*SUM($AA$7:$AE$7)/5,IF(AND($M$1=2009,Beregningsark!$AQ168="2005-2012"),'Resultat 2005-2012'!J168*SUM($AB$7:$AE$7)/4,IF(AND($M$1=2010,Beregningsark!$AQ168="2005-2012"),'Resultat 2005-2012'!J168*SUM($AC$7:$AE$7)/3,IF(AND($M$1=2011,Beregningsark!$AQ168="2005-2012"),'Resultat 2005-2012'!J168*SUM($AD$7:$AE$7)/2,IF(AND($M$1=2012,Beregningsark!$AQ168="2005-2012"),'Resultat 2005-2012'!J168*$AE$7,IF(AND($M$1=2006,Beregningsark!$AQ168="1999-2012"),'Resultat 2005-2012'!J168*SUM($Y$16:$AE$16)/7,IF(AND($M$1=2007,Beregningsark!$AQ168="1999-2012"),'Resultat 2005-2012'!J168*SUM($Z$16:$AE$16)/6,IF(AND($M$1=2008,Beregningsark!$AQ168="1999-2012"),'Resultat 2005-2012'!J168*SUM($AA$16:$AE$16)/5,IF(AND($M$1=2009,Beregningsark!$AQ168="1999-2012"),'Resultat 2005-2012'!J168*SUM($AB$16:$AE$16)/4,IF(AND($M$1=2010,Beregningsark!$AQ168="1999-2012"),'Resultat 2005-2012'!J168*SUM($AC$16:$AE$16)/3,IF(AND($M$1=2011,Beregningsark!$AQ168="1999-2012"),'Resultat 2005-2012'!J168*SUM($AD$16:$AE$16)/2,IF(AND($M$1=2012,Beregningsark!$AQ168="1999-2012"),'Resultat 2005-2012'!J168*$AE$16,""))))))))))))))))</f>
        <v/>
      </c>
      <c r="K168" s="15" t="str">
        <f>IF('Resultat 2005-2012'!$R168="","",IF($M$1=2005,'Resultat 2005-2012'!K168,IF(AND($M$1=2006,Beregningsark!$AQ168="2005-2012"),'Resultat 2005-2012'!K168*SUM($Y$8:$AE$8)/7,IF(AND($M$1=2007,Beregningsark!$AQ168="2005-2012"),'Resultat 2005-2012'!K168*SUM($Z$8:$AE$8)/6,IF(AND($M$1=2008,Beregningsark!$AQ168="2005-2012"),'Resultat 2005-2012'!K168*SUM($AA$8:$AE$8)/5,IF(AND($M$1=2009,Beregningsark!$AQ168="2005-2012"),'Resultat 2005-2012'!K168*SUM($AB$8:$AE$8)/4,IF(AND($M$1=2010,Beregningsark!$AQ168="2005-2012"),'Resultat 2005-2012'!K168*SUM($AC$8:$AE$8)/3,IF(AND($M$1=2011,Beregningsark!$AQ168="2005-2012"),'Resultat 2005-2012'!K168*SUM($AD$8:$AE$8)/2,IF(AND($M$1=2012,Beregningsark!$AQ168="2005-2012"),'Resultat 2005-2012'!K168*$AE$8,IF(AND($M$1=2006,Beregningsark!$AQ168="1999-2012"),'Resultat 2005-2012'!K168*SUM($Y$17:$AE$17)/7,IF(AND($M$1=2007,Beregningsark!$AQ168="1999-2012"),'Resultat 2005-2012'!K168*SUM($Z$17:$AE$17)/6,IF(AND($M$1=2008,Beregningsark!$AQ168="1999-2012"),'Resultat 2005-2012'!K168*SUM($AA$17:$AE$17)/5,IF(AND($M$1=2009,Beregningsark!$AQ168="1999-2012"),'Resultat 2005-2012'!K168*SUM($AB$17:$AE$17)/4,IF(AND($M$1=2010,Beregningsark!$AQ168="1999-2012"),'Resultat 2005-2012'!K168*SUM($AC$17:$AE$17)/3,IF(AND($M$1=2011,Beregningsark!$AQ168="1999-2012"),'Resultat 2005-2012'!K168*SUM($AD$17:$AE$17)/2,IF(AND($M$1=2012,Beregningsark!$AQ168="1999-2012"),'Resultat 2005-2012'!K168*$AE$17,""))))))))))))))))</f>
        <v/>
      </c>
      <c r="L168" s="15" t="str">
        <f>IF('Resultat 2005-2012'!$R168="","",IF($M$1=2005,'Resultat 2005-2012'!L168,IF(AND($M$1=2006,Beregningsark!$AQ168="2005-2012"),'Resultat 2005-2012'!L168*SUM($Y$9:$AE$9)/7,IF(AND($M$1=2007,Beregningsark!$AQ168="2005-2012"),'Resultat 2005-2012'!L168*SUM($Z$9:$AE$9)/6,IF(AND($M$1=2008,Beregningsark!$AQ168="2005-2012"),'Resultat 2005-2012'!L168*SUM($AA$9:$AE$9)/5,IF(AND($M$1=2009,Beregningsark!$AQ168="2005-2012"),'Resultat 2005-2012'!L168*SUM($AB$9:$AE$9)/4,IF(AND($M$1=2010,Beregningsark!$AQ168="2005-2012"),'Resultat 2005-2012'!L168*SUM($AC$9:$AE$9)/3,IF(AND($M$1=2011,Beregningsark!$AQ168="2005-2012"),'Resultat 2005-2012'!L168*SUM($AD$9:$AE$9)/2,IF(AND($M$1=2012,Beregningsark!$AQ168="2005-2012"),'Resultat 2005-2012'!L168*$AE$9,IF(AND($M$1=2006,Beregningsark!$AQ168="1999-2012"),'Resultat 2005-2012'!L168*SUM($Y$18:$AE$18)/7,IF(AND($M$1=2007,Beregningsark!$AQ168="1999-2012"),'Resultat 2005-2012'!L168*SUM($Z$18:$AE$18)/6,IF(AND($M$1=2008,Beregningsark!$AQ168="1999-2012"),'Resultat 2005-2012'!L168*SUM($AA$18:$AE$18)/5,IF(AND($M$1=2009,Beregningsark!$AQ168="1999-2012"),'Resultat 2005-2012'!L168*SUM($AB$18:$AE$18)/4,IF(AND($M$1=2010,Beregningsark!$AQ168="1999-2012"),'Resultat 2005-2012'!L168*SUM($AC$18:$AE$18)/3,IF(AND($M$1=2011,Beregningsark!$AQ168="1999-2012"),'Resultat 2005-2012'!L168*SUM($AD$18:$AE$18)/2,IF(AND($M$1=2012,Beregningsark!$AQ168="1999-2012"),'Resultat 2005-2012'!L168*$AE$18,""))))))))))))))))</f>
        <v/>
      </c>
      <c r="M168" s="15" t="str">
        <f t="shared" si="8"/>
        <v/>
      </c>
      <c r="N168" s="15" t="str">
        <f>IF('Resultat 2005-2012'!$R168="","",IF($M$1=2005,'Resultat 2005-2012'!N168,IF(AND($M$1=2006,Beregningsark!$AQ168="2005-2012"),'Resultat 2005-2012'!N168*SUM($Y$10:$AE$10)/7,IF(AND($M$1=2007,Beregningsark!$AQ168="2005-2012"),'Resultat 2005-2012'!N168*SUM($Z$10:$AE$10)/6,IF(AND($M$1=2008,Beregningsark!$AQ168="2005-2012"),'Resultat 2005-2012'!N168*SUM($AA$10:$AE$10)/5,IF(AND($M$1=2009,Beregningsark!$AQ168="2005-2012"),'Resultat 2005-2012'!N168*SUM($AB$10:$AE$10)/4,IF(AND($M$1=2010,Beregningsark!$AQ168="2005-2012"),'Resultat 2005-2012'!N168*SUM($AC$10:$AE$10)/3,IF(AND($M$1=2011,Beregningsark!$AQ168="2005-2012"),'Resultat 2005-2012'!N168*SUM($AD$10:$AE$10)/2,IF(AND($M$1=2012,Beregningsark!$AQ168="2005-2012"),'Resultat 2005-2012'!N168*$AE$10,IF(AND($M$1=2006,Beregningsark!$AQ168="1999-2012"),'Resultat 2005-2012'!N168*SUM($Y$16:$AE$16)/7,IF(AND($M$1=2007,Beregningsark!$AQ168="1999-2012"),'Resultat 2005-2012'!N168*SUM($Z$16:$AE$16)/6,IF(AND($M$1=2008,Beregningsark!$AQ168="1999-2012"),'Resultat 2005-2012'!N168*SUM($AA$16:$AE$16)/5,IF(AND($M$1=2009,Beregningsark!$AQ168="1999-2012"),'Resultat 2005-2012'!N168*SUM($AB$16:$AE$16)/4,IF(AND($M$1=2010,Beregningsark!$AQ168="1999-2012"),'Resultat 2005-2012'!N168*SUM($AC$16:$AE$16)/3,IF(AND($M$1=2011,Beregningsark!$AQ168="1999-2012"),'Resultat 2005-2012'!N168*SUM($AD$16:$AE$16)/2,IF(AND($M$1=2012,Beregningsark!$AQ168="1999-2012"),'Resultat 2005-2012'!N168*$AE$16,""))))))))))))))))</f>
        <v/>
      </c>
      <c r="O168" s="15" t="str">
        <f>IF('Resultat 2005-2012'!$R168="","",IF($M$1=2005,'Resultat 2005-2012'!O168,IF(AND($M$1=2006,Beregningsark!$AQ168="2005-2012"),'Resultat 2005-2012'!O168*SUM($Y$10:$AE$10)/7,IF(AND($M$1=2007,Beregningsark!$AQ168="2005-2012"),'Resultat 2005-2012'!O168*SUM($Z$10:$AE$10)/6,IF(AND($M$1=2008,Beregningsark!$AQ168="2005-2012"),'Resultat 2005-2012'!O168*SUM($AA$10:$AE$10)/5,IF(AND($M$1=2009,Beregningsark!$AQ168="2005-2012"),'Resultat 2005-2012'!O168*SUM($AB$10:$AE$10)/4,IF(AND($M$1=2010,Beregningsark!$AQ168="2005-2012"),'Resultat 2005-2012'!O168*SUM($AC$10:$AE$10)/3,IF(AND($M$1=2011,Beregningsark!$AQ168="2005-2012"),'Resultat 2005-2012'!O168*SUM($AD$10:$AE$10)/2,IF(AND($M$1=2012,Beregningsark!$AQ168="2005-2012"),'Resultat 2005-2012'!O168*$AE$10,IF(AND($M$1=2006,Beregningsark!$AQ168="1999-2012"),'Resultat 2005-2012'!O168*SUM($Y$16:$AE$16)/7,IF(AND($M$1=2007,Beregningsark!$AQ168="1999-2012"),'Resultat 2005-2012'!O168*SUM($Z$16:$AE$16)/6,IF(AND($M$1=2008,Beregningsark!$AQ168="1999-2012"),'Resultat 2005-2012'!O168*SUM($AA$16:$AE$16)/5,IF(AND($M$1=2009,Beregningsark!$AQ168="1999-2012"),'Resultat 2005-2012'!O168*SUM($AB$16:$AE$16)/4,IF(AND($M$1=2010,Beregningsark!$AQ168="1999-2012"),'Resultat 2005-2012'!O168*SUM($AC$16:$AE$16)/3,IF(AND($M$1=2011,Beregningsark!$AQ168="1999-2012"),'Resultat 2005-2012'!O168*SUM($AD$16:$AE$16)/2,IF(AND($M$1=2012,Beregningsark!$AQ168="1999-2012"),'Resultat 2005-2012'!O168*$AE$16,""))))))))))))))))</f>
        <v/>
      </c>
      <c r="P168" s="15" t="str">
        <f>IF('Resultat 2005-2012'!$R168="","",IF($M$1=2005,'Resultat 2005-2012'!P168,IF(AND($M$1=2006,Beregningsark!$AQ168="2005-2012"),'Resultat 2005-2012'!P168*SUM($Y$11:$AE$11)/7,IF(AND($M$1=2007,Beregningsark!$AQ168="2005-2012"),'Resultat 2005-2012'!P168*SUM($Z$11:$AE$11)/6,IF(AND($M$1=2008,Beregningsark!$AQ168="2005-2012"),'Resultat 2005-2012'!P168*SUM($AA$11:$AE$11)/5,IF(AND($M$1=2009,Beregningsark!$AQ168="2005-2012"),'Resultat 2005-2012'!P168*SUM($AB$11:$AE$11)/4,IF(AND($M$1=2010,Beregningsark!$AQ168="2005-2012"),'Resultat 2005-2012'!P168*SUM($AC$11:$AE$11)/3,IF(AND($M$1=2011,Beregningsark!$AQ168="2005-2012"),'Resultat 2005-2012'!P168*SUM($AD$11:$AE$11)/2,IF(AND($M$1=2012,Beregningsark!$AQ168="2005-2012"),'Resultat 2005-2012'!P168*$AE$11,IF(AND($M$1=2006,Beregningsark!$AQ168="1999-2012"),'Resultat 2005-2012'!P168*SUM($Y$16:$AE$16)/7,IF(AND($M$1=2007,Beregningsark!$AQ168="1999-2012"),'Resultat 2005-2012'!P168*SUM($Z$16:$AE$16)/6,IF(AND($M$1=2008,Beregningsark!$AQ168="1999-2012"),'Resultat 2005-2012'!P168*SUM($AA$16:$AE$16)/5,IF(AND($M$1=2009,Beregningsark!$AQ168="1999-2012"),'Resultat 2005-2012'!P168*SUM($AB$16:$AE$16)/4,IF(AND($M$1=2010,Beregningsark!$AQ168="1999-2012"),'Resultat 2005-2012'!P168*SUM($AC$16:$AE$16)/3,IF(AND($M$1=2011,Beregningsark!$AQ168="1999-2012"),'Resultat 2005-2012'!P168*SUM($AD$16:$AE$16)/2,IF(AND($M$1=2012,Beregningsark!$AQ168="1999-2012"),'Resultat 2005-2012'!P168*$AE$16,""))))))))))))))))</f>
        <v/>
      </c>
      <c r="Q168" s="15" t="str">
        <f t="shared" si="9"/>
        <v/>
      </c>
      <c r="R168" s="17" t="str">
        <f t="shared" si="10"/>
        <v/>
      </c>
    </row>
    <row r="169" spans="1:18" x14ac:dyDescent="0.25">
      <c r="A169" s="4" t="str">
        <f>IF(Inddata!A184="","",Inddata!A184)</f>
        <v/>
      </c>
      <c r="B169" s="4" t="str">
        <f>IF(Inddata!B184="","",Inddata!B184)</f>
        <v/>
      </c>
      <c r="C169" s="4" t="str">
        <f>IF(Inddata!C184="","",Inddata!C184)</f>
        <v/>
      </c>
      <c r="D169" s="4" t="str">
        <f>IF(Inddata!D184="","",Inddata!D184)</f>
        <v/>
      </c>
      <c r="E169" s="4" t="str">
        <f>IF(Inddata!E184="","",Inddata!E184)</f>
        <v/>
      </c>
      <c r="F169" s="4" t="str">
        <f>IF(Inddata!F184="","",Inddata!F184)</f>
        <v/>
      </c>
      <c r="G169" s="4">
        <f>IF(Inddata!G184="","",Inddata!G184)</f>
        <v>0</v>
      </c>
      <c r="H169" s="4" t="str">
        <f>IF(Inddata!H184&gt;0.5,Inddata!H184,"")</f>
        <v/>
      </c>
      <c r="I169" s="4" t="str">
        <f>IF(Inddata!I184="","",Inddata!I184)</f>
        <v/>
      </c>
      <c r="J169" s="15" t="str">
        <f>IF('Resultat 2005-2012'!$R169="","",IF($M$1=2005,'Resultat 2005-2012'!J169,IF(AND($M$1=2006,Beregningsark!$AQ169="2005-2012"),'Resultat 2005-2012'!J169*SUM($Y$7:$AE$7)/7,IF(AND($M$1=2007,Beregningsark!$AQ169="2005-2012"),'Resultat 2005-2012'!J169*SUM($Z$7:$AE$7)/6,IF(AND($M$1=2008,Beregningsark!$AQ169="2005-2012"),'Resultat 2005-2012'!J169*SUM($AA$7:$AE$7)/5,IF(AND($M$1=2009,Beregningsark!$AQ169="2005-2012"),'Resultat 2005-2012'!J169*SUM($AB$7:$AE$7)/4,IF(AND($M$1=2010,Beregningsark!$AQ169="2005-2012"),'Resultat 2005-2012'!J169*SUM($AC$7:$AE$7)/3,IF(AND($M$1=2011,Beregningsark!$AQ169="2005-2012"),'Resultat 2005-2012'!J169*SUM($AD$7:$AE$7)/2,IF(AND($M$1=2012,Beregningsark!$AQ169="2005-2012"),'Resultat 2005-2012'!J169*$AE$7,IF(AND($M$1=2006,Beregningsark!$AQ169="1999-2012"),'Resultat 2005-2012'!J169*SUM($Y$16:$AE$16)/7,IF(AND($M$1=2007,Beregningsark!$AQ169="1999-2012"),'Resultat 2005-2012'!J169*SUM($Z$16:$AE$16)/6,IF(AND($M$1=2008,Beregningsark!$AQ169="1999-2012"),'Resultat 2005-2012'!J169*SUM($AA$16:$AE$16)/5,IF(AND($M$1=2009,Beregningsark!$AQ169="1999-2012"),'Resultat 2005-2012'!J169*SUM($AB$16:$AE$16)/4,IF(AND($M$1=2010,Beregningsark!$AQ169="1999-2012"),'Resultat 2005-2012'!J169*SUM($AC$16:$AE$16)/3,IF(AND($M$1=2011,Beregningsark!$AQ169="1999-2012"),'Resultat 2005-2012'!J169*SUM($AD$16:$AE$16)/2,IF(AND($M$1=2012,Beregningsark!$AQ169="1999-2012"),'Resultat 2005-2012'!J169*$AE$16,""))))))))))))))))</f>
        <v/>
      </c>
      <c r="K169" s="15" t="str">
        <f>IF('Resultat 2005-2012'!$R169="","",IF($M$1=2005,'Resultat 2005-2012'!K169,IF(AND($M$1=2006,Beregningsark!$AQ169="2005-2012"),'Resultat 2005-2012'!K169*SUM($Y$8:$AE$8)/7,IF(AND($M$1=2007,Beregningsark!$AQ169="2005-2012"),'Resultat 2005-2012'!K169*SUM($Z$8:$AE$8)/6,IF(AND($M$1=2008,Beregningsark!$AQ169="2005-2012"),'Resultat 2005-2012'!K169*SUM($AA$8:$AE$8)/5,IF(AND($M$1=2009,Beregningsark!$AQ169="2005-2012"),'Resultat 2005-2012'!K169*SUM($AB$8:$AE$8)/4,IF(AND($M$1=2010,Beregningsark!$AQ169="2005-2012"),'Resultat 2005-2012'!K169*SUM($AC$8:$AE$8)/3,IF(AND($M$1=2011,Beregningsark!$AQ169="2005-2012"),'Resultat 2005-2012'!K169*SUM($AD$8:$AE$8)/2,IF(AND($M$1=2012,Beregningsark!$AQ169="2005-2012"),'Resultat 2005-2012'!K169*$AE$8,IF(AND($M$1=2006,Beregningsark!$AQ169="1999-2012"),'Resultat 2005-2012'!K169*SUM($Y$17:$AE$17)/7,IF(AND($M$1=2007,Beregningsark!$AQ169="1999-2012"),'Resultat 2005-2012'!K169*SUM($Z$17:$AE$17)/6,IF(AND($M$1=2008,Beregningsark!$AQ169="1999-2012"),'Resultat 2005-2012'!K169*SUM($AA$17:$AE$17)/5,IF(AND($M$1=2009,Beregningsark!$AQ169="1999-2012"),'Resultat 2005-2012'!K169*SUM($AB$17:$AE$17)/4,IF(AND($M$1=2010,Beregningsark!$AQ169="1999-2012"),'Resultat 2005-2012'!K169*SUM($AC$17:$AE$17)/3,IF(AND($M$1=2011,Beregningsark!$AQ169="1999-2012"),'Resultat 2005-2012'!K169*SUM($AD$17:$AE$17)/2,IF(AND($M$1=2012,Beregningsark!$AQ169="1999-2012"),'Resultat 2005-2012'!K169*$AE$17,""))))))))))))))))</f>
        <v/>
      </c>
      <c r="L169" s="15" t="str">
        <f>IF('Resultat 2005-2012'!$R169="","",IF($M$1=2005,'Resultat 2005-2012'!L169,IF(AND($M$1=2006,Beregningsark!$AQ169="2005-2012"),'Resultat 2005-2012'!L169*SUM($Y$9:$AE$9)/7,IF(AND($M$1=2007,Beregningsark!$AQ169="2005-2012"),'Resultat 2005-2012'!L169*SUM($Z$9:$AE$9)/6,IF(AND($M$1=2008,Beregningsark!$AQ169="2005-2012"),'Resultat 2005-2012'!L169*SUM($AA$9:$AE$9)/5,IF(AND($M$1=2009,Beregningsark!$AQ169="2005-2012"),'Resultat 2005-2012'!L169*SUM($AB$9:$AE$9)/4,IF(AND($M$1=2010,Beregningsark!$AQ169="2005-2012"),'Resultat 2005-2012'!L169*SUM($AC$9:$AE$9)/3,IF(AND($M$1=2011,Beregningsark!$AQ169="2005-2012"),'Resultat 2005-2012'!L169*SUM($AD$9:$AE$9)/2,IF(AND($M$1=2012,Beregningsark!$AQ169="2005-2012"),'Resultat 2005-2012'!L169*$AE$9,IF(AND($M$1=2006,Beregningsark!$AQ169="1999-2012"),'Resultat 2005-2012'!L169*SUM($Y$18:$AE$18)/7,IF(AND($M$1=2007,Beregningsark!$AQ169="1999-2012"),'Resultat 2005-2012'!L169*SUM($Z$18:$AE$18)/6,IF(AND($M$1=2008,Beregningsark!$AQ169="1999-2012"),'Resultat 2005-2012'!L169*SUM($AA$18:$AE$18)/5,IF(AND($M$1=2009,Beregningsark!$AQ169="1999-2012"),'Resultat 2005-2012'!L169*SUM($AB$18:$AE$18)/4,IF(AND($M$1=2010,Beregningsark!$AQ169="1999-2012"),'Resultat 2005-2012'!L169*SUM($AC$18:$AE$18)/3,IF(AND($M$1=2011,Beregningsark!$AQ169="1999-2012"),'Resultat 2005-2012'!L169*SUM($AD$18:$AE$18)/2,IF(AND($M$1=2012,Beregningsark!$AQ169="1999-2012"),'Resultat 2005-2012'!L169*$AE$18,""))))))))))))))))</f>
        <v/>
      </c>
      <c r="M169" s="15" t="str">
        <f t="shared" si="8"/>
        <v/>
      </c>
      <c r="N169" s="15" t="str">
        <f>IF('Resultat 2005-2012'!$R169="","",IF($M$1=2005,'Resultat 2005-2012'!N169,IF(AND($M$1=2006,Beregningsark!$AQ169="2005-2012"),'Resultat 2005-2012'!N169*SUM($Y$10:$AE$10)/7,IF(AND($M$1=2007,Beregningsark!$AQ169="2005-2012"),'Resultat 2005-2012'!N169*SUM($Z$10:$AE$10)/6,IF(AND($M$1=2008,Beregningsark!$AQ169="2005-2012"),'Resultat 2005-2012'!N169*SUM($AA$10:$AE$10)/5,IF(AND($M$1=2009,Beregningsark!$AQ169="2005-2012"),'Resultat 2005-2012'!N169*SUM($AB$10:$AE$10)/4,IF(AND($M$1=2010,Beregningsark!$AQ169="2005-2012"),'Resultat 2005-2012'!N169*SUM($AC$10:$AE$10)/3,IF(AND($M$1=2011,Beregningsark!$AQ169="2005-2012"),'Resultat 2005-2012'!N169*SUM($AD$10:$AE$10)/2,IF(AND($M$1=2012,Beregningsark!$AQ169="2005-2012"),'Resultat 2005-2012'!N169*$AE$10,IF(AND($M$1=2006,Beregningsark!$AQ169="1999-2012"),'Resultat 2005-2012'!N169*SUM($Y$16:$AE$16)/7,IF(AND($M$1=2007,Beregningsark!$AQ169="1999-2012"),'Resultat 2005-2012'!N169*SUM($Z$16:$AE$16)/6,IF(AND($M$1=2008,Beregningsark!$AQ169="1999-2012"),'Resultat 2005-2012'!N169*SUM($AA$16:$AE$16)/5,IF(AND($M$1=2009,Beregningsark!$AQ169="1999-2012"),'Resultat 2005-2012'!N169*SUM($AB$16:$AE$16)/4,IF(AND($M$1=2010,Beregningsark!$AQ169="1999-2012"),'Resultat 2005-2012'!N169*SUM($AC$16:$AE$16)/3,IF(AND($M$1=2011,Beregningsark!$AQ169="1999-2012"),'Resultat 2005-2012'!N169*SUM($AD$16:$AE$16)/2,IF(AND($M$1=2012,Beregningsark!$AQ169="1999-2012"),'Resultat 2005-2012'!N169*$AE$16,""))))))))))))))))</f>
        <v/>
      </c>
      <c r="O169" s="15" t="str">
        <f>IF('Resultat 2005-2012'!$R169="","",IF($M$1=2005,'Resultat 2005-2012'!O169,IF(AND($M$1=2006,Beregningsark!$AQ169="2005-2012"),'Resultat 2005-2012'!O169*SUM($Y$10:$AE$10)/7,IF(AND($M$1=2007,Beregningsark!$AQ169="2005-2012"),'Resultat 2005-2012'!O169*SUM($Z$10:$AE$10)/6,IF(AND($M$1=2008,Beregningsark!$AQ169="2005-2012"),'Resultat 2005-2012'!O169*SUM($AA$10:$AE$10)/5,IF(AND($M$1=2009,Beregningsark!$AQ169="2005-2012"),'Resultat 2005-2012'!O169*SUM($AB$10:$AE$10)/4,IF(AND($M$1=2010,Beregningsark!$AQ169="2005-2012"),'Resultat 2005-2012'!O169*SUM($AC$10:$AE$10)/3,IF(AND($M$1=2011,Beregningsark!$AQ169="2005-2012"),'Resultat 2005-2012'!O169*SUM($AD$10:$AE$10)/2,IF(AND($M$1=2012,Beregningsark!$AQ169="2005-2012"),'Resultat 2005-2012'!O169*$AE$10,IF(AND($M$1=2006,Beregningsark!$AQ169="1999-2012"),'Resultat 2005-2012'!O169*SUM($Y$16:$AE$16)/7,IF(AND($M$1=2007,Beregningsark!$AQ169="1999-2012"),'Resultat 2005-2012'!O169*SUM($Z$16:$AE$16)/6,IF(AND($M$1=2008,Beregningsark!$AQ169="1999-2012"),'Resultat 2005-2012'!O169*SUM($AA$16:$AE$16)/5,IF(AND($M$1=2009,Beregningsark!$AQ169="1999-2012"),'Resultat 2005-2012'!O169*SUM($AB$16:$AE$16)/4,IF(AND($M$1=2010,Beregningsark!$AQ169="1999-2012"),'Resultat 2005-2012'!O169*SUM($AC$16:$AE$16)/3,IF(AND($M$1=2011,Beregningsark!$AQ169="1999-2012"),'Resultat 2005-2012'!O169*SUM($AD$16:$AE$16)/2,IF(AND($M$1=2012,Beregningsark!$AQ169="1999-2012"),'Resultat 2005-2012'!O169*$AE$16,""))))))))))))))))</f>
        <v/>
      </c>
      <c r="P169" s="15" t="str">
        <f>IF('Resultat 2005-2012'!$R169="","",IF($M$1=2005,'Resultat 2005-2012'!P169,IF(AND($M$1=2006,Beregningsark!$AQ169="2005-2012"),'Resultat 2005-2012'!P169*SUM($Y$11:$AE$11)/7,IF(AND($M$1=2007,Beregningsark!$AQ169="2005-2012"),'Resultat 2005-2012'!P169*SUM($Z$11:$AE$11)/6,IF(AND($M$1=2008,Beregningsark!$AQ169="2005-2012"),'Resultat 2005-2012'!P169*SUM($AA$11:$AE$11)/5,IF(AND($M$1=2009,Beregningsark!$AQ169="2005-2012"),'Resultat 2005-2012'!P169*SUM($AB$11:$AE$11)/4,IF(AND($M$1=2010,Beregningsark!$AQ169="2005-2012"),'Resultat 2005-2012'!P169*SUM($AC$11:$AE$11)/3,IF(AND($M$1=2011,Beregningsark!$AQ169="2005-2012"),'Resultat 2005-2012'!P169*SUM($AD$11:$AE$11)/2,IF(AND($M$1=2012,Beregningsark!$AQ169="2005-2012"),'Resultat 2005-2012'!P169*$AE$11,IF(AND($M$1=2006,Beregningsark!$AQ169="1999-2012"),'Resultat 2005-2012'!P169*SUM($Y$16:$AE$16)/7,IF(AND($M$1=2007,Beregningsark!$AQ169="1999-2012"),'Resultat 2005-2012'!P169*SUM($Z$16:$AE$16)/6,IF(AND($M$1=2008,Beregningsark!$AQ169="1999-2012"),'Resultat 2005-2012'!P169*SUM($AA$16:$AE$16)/5,IF(AND($M$1=2009,Beregningsark!$AQ169="1999-2012"),'Resultat 2005-2012'!P169*SUM($AB$16:$AE$16)/4,IF(AND($M$1=2010,Beregningsark!$AQ169="1999-2012"),'Resultat 2005-2012'!P169*SUM($AC$16:$AE$16)/3,IF(AND($M$1=2011,Beregningsark!$AQ169="1999-2012"),'Resultat 2005-2012'!P169*SUM($AD$16:$AE$16)/2,IF(AND($M$1=2012,Beregningsark!$AQ169="1999-2012"),'Resultat 2005-2012'!P169*$AE$16,""))))))))))))))))</f>
        <v/>
      </c>
      <c r="Q169" s="15" t="str">
        <f t="shared" si="9"/>
        <v/>
      </c>
      <c r="R169" s="17" t="str">
        <f t="shared" si="10"/>
        <v/>
      </c>
    </row>
    <row r="170" spans="1:18" x14ac:dyDescent="0.25">
      <c r="A170" s="4" t="str">
        <f>IF(Inddata!A185="","",Inddata!A185)</f>
        <v/>
      </c>
      <c r="B170" s="4" t="str">
        <f>IF(Inddata!B185="","",Inddata!B185)</f>
        <v/>
      </c>
      <c r="C170" s="4" t="str">
        <f>IF(Inddata!C185="","",Inddata!C185)</f>
        <v/>
      </c>
      <c r="D170" s="4" t="str">
        <f>IF(Inddata!D185="","",Inddata!D185)</f>
        <v/>
      </c>
      <c r="E170" s="4" t="str">
        <f>IF(Inddata!E185="","",Inddata!E185)</f>
        <v/>
      </c>
      <c r="F170" s="4" t="str">
        <f>IF(Inddata!F185="","",Inddata!F185)</f>
        <v/>
      </c>
      <c r="G170" s="4">
        <f>IF(Inddata!G185="","",Inddata!G185)</f>
        <v>0</v>
      </c>
      <c r="H170" s="4" t="str">
        <f>IF(Inddata!H185&gt;0.5,Inddata!H185,"")</f>
        <v/>
      </c>
      <c r="I170" s="4" t="str">
        <f>IF(Inddata!I185="","",Inddata!I185)</f>
        <v/>
      </c>
      <c r="J170" s="15" t="str">
        <f>IF('Resultat 2005-2012'!$R170="","",IF($M$1=2005,'Resultat 2005-2012'!J170,IF(AND($M$1=2006,Beregningsark!$AQ170="2005-2012"),'Resultat 2005-2012'!J170*SUM($Y$7:$AE$7)/7,IF(AND($M$1=2007,Beregningsark!$AQ170="2005-2012"),'Resultat 2005-2012'!J170*SUM($Z$7:$AE$7)/6,IF(AND($M$1=2008,Beregningsark!$AQ170="2005-2012"),'Resultat 2005-2012'!J170*SUM($AA$7:$AE$7)/5,IF(AND($M$1=2009,Beregningsark!$AQ170="2005-2012"),'Resultat 2005-2012'!J170*SUM($AB$7:$AE$7)/4,IF(AND($M$1=2010,Beregningsark!$AQ170="2005-2012"),'Resultat 2005-2012'!J170*SUM($AC$7:$AE$7)/3,IF(AND($M$1=2011,Beregningsark!$AQ170="2005-2012"),'Resultat 2005-2012'!J170*SUM($AD$7:$AE$7)/2,IF(AND($M$1=2012,Beregningsark!$AQ170="2005-2012"),'Resultat 2005-2012'!J170*$AE$7,IF(AND($M$1=2006,Beregningsark!$AQ170="1999-2012"),'Resultat 2005-2012'!J170*SUM($Y$16:$AE$16)/7,IF(AND($M$1=2007,Beregningsark!$AQ170="1999-2012"),'Resultat 2005-2012'!J170*SUM($Z$16:$AE$16)/6,IF(AND($M$1=2008,Beregningsark!$AQ170="1999-2012"),'Resultat 2005-2012'!J170*SUM($AA$16:$AE$16)/5,IF(AND($M$1=2009,Beregningsark!$AQ170="1999-2012"),'Resultat 2005-2012'!J170*SUM($AB$16:$AE$16)/4,IF(AND($M$1=2010,Beregningsark!$AQ170="1999-2012"),'Resultat 2005-2012'!J170*SUM($AC$16:$AE$16)/3,IF(AND($M$1=2011,Beregningsark!$AQ170="1999-2012"),'Resultat 2005-2012'!J170*SUM($AD$16:$AE$16)/2,IF(AND($M$1=2012,Beregningsark!$AQ170="1999-2012"),'Resultat 2005-2012'!J170*$AE$16,""))))))))))))))))</f>
        <v/>
      </c>
      <c r="K170" s="15" t="str">
        <f>IF('Resultat 2005-2012'!$R170="","",IF($M$1=2005,'Resultat 2005-2012'!K170,IF(AND($M$1=2006,Beregningsark!$AQ170="2005-2012"),'Resultat 2005-2012'!K170*SUM($Y$8:$AE$8)/7,IF(AND($M$1=2007,Beregningsark!$AQ170="2005-2012"),'Resultat 2005-2012'!K170*SUM($Z$8:$AE$8)/6,IF(AND($M$1=2008,Beregningsark!$AQ170="2005-2012"),'Resultat 2005-2012'!K170*SUM($AA$8:$AE$8)/5,IF(AND($M$1=2009,Beregningsark!$AQ170="2005-2012"),'Resultat 2005-2012'!K170*SUM($AB$8:$AE$8)/4,IF(AND($M$1=2010,Beregningsark!$AQ170="2005-2012"),'Resultat 2005-2012'!K170*SUM($AC$8:$AE$8)/3,IF(AND($M$1=2011,Beregningsark!$AQ170="2005-2012"),'Resultat 2005-2012'!K170*SUM($AD$8:$AE$8)/2,IF(AND($M$1=2012,Beregningsark!$AQ170="2005-2012"),'Resultat 2005-2012'!K170*$AE$8,IF(AND($M$1=2006,Beregningsark!$AQ170="1999-2012"),'Resultat 2005-2012'!K170*SUM($Y$17:$AE$17)/7,IF(AND($M$1=2007,Beregningsark!$AQ170="1999-2012"),'Resultat 2005-2012'!K170*SUM($Z$17:$AE$17)/6,IF(AND($M$1=2008,Beregningsark!$AQ170="1999-2012"),'Resultat 2005-2012'!K170*SUM($AA$17:$AE$17)/5,IF(AND($M$1=2009,Beregningsark!$AQ170="1999-2012"),'Resultat 2005-2012'!K170*SUM($AB$17:$AE$17)/4,IF(AND($M$1=2010,Beregningsark!$AQ170="1999-2012"),'Resultat 2005-2012'!K170*SUM($AC$17:$AE$17)/3,IF(AND($M$1=2011,Beregningsark!$AQ170="1999-2012"),'Resultat 2005-2012'!K170*SUM($AD$17:$AE$17)/2,IF(AND($M$1=2012,Beregningsark!$AQ170="1999-2012"),'Resultat 2005-2012'!K170*$AE$17,""))))))))))))))))</f>
        <v/>
      </c>
      <c r="L170" s="15" t="str">
        <f>IF('Resultat 2005-2012'!$R170="","",IF($M$1=2005,'Resultat 2005-2012'!L170,IF(AND($M$1=2006,Beregningsark!$AQ170="2005-2012"),'Resultat 2005-2012'!L170*SUM($Y$9:$AE$9)/7,IF(AND($M$1=2007,Beregningsark!$AQ170="2005-2012"),'Resultat 2005-2012'!L170*SUM($Z$9:$AE$9)/6,IF(AND($M$1=2008,Beregningsark!$AQ170="2005-2012"),'Resultat 2005-2012'!L170*SUM($AA$9:$AE$9)/5,IF(AND($M$1=2009,Beregningsark!$AQ170="2005-2012"),'Resultat 2005-2012'!L170*SUM($AB$9:$AE$9)/4,IF(AND($M$1=2010,Beregningsark!$AQ170="2005-2012"),'Resultat 2005-2012'!L170*SUM($AC$9:$AE$9)/3,IF(AND($M$1=2011,Beregningsark!$AQ170="2005-2012"),'Resultat 2005-2012'!L170*SUM($AD$9:$AE$9)/2,IF(AND($M$1=2012,Beregningsark!$AQ170="2005-2012"),'Resultat 2005-2012'!L170*$AE$9,IF(AND($M$1=2006,Beregningsark!$AQ170="1999-2012"),'Resultat 2005-2012'!L170*SUM($Y$18:$AE$18)/7,IF(AND($M$1=2007,Beregningsark!$AQ170="1999-2012"),'Resultat 2005-2012'!L170*SUM($Z$18:$AE$18)/6,IF(AND($M$1=2008,Beregningsark!$AQ170="1999-2012"),'Resultat 2005-2012'!L170*SUM($AA$18:$AE$18)/5,IF(AND($M$1=2009,Beregningsark!$AQ170="1999-2012"),'Resultat 2005-2012'!L170*SUM($AB$18:$AE$18)/4,IF(AND($M$1=2010,Beregningsark!$AQ170="1999-2012"),'Resultat 2005-2012'!L170*SUM($AC$18:$AE$18)/3,IF(AND($M$1=2011,Beregningsark!$AQ170="1999-2012"),'Resultat 2005-2012'!L170*SUM($AD$18:$AE$18)/2,IF(AND($M$1=2012,Beregningsark!$AQ170="1999-2012"),'Resultat 2005-2012'!L170*$AE$18,""))))))))))))))))</f>
        <v/>
      </c>
      <c r="M170" s="15" t="str">
        <f t="shared" si="8"/>
        <v/>
      </c>
      <c r="N170" s="15" t="str">
        <f>IF('Resultat 2005-2012'!$R170="","",IF($M$1=2005,'Resultat 2005-2012'!N170,IF(AND($M$1=2006,Beregningsark!$AQ170="2005-2012"),'Resultat 2005-2012'!N170*SUM($Y$10:$AE$10)/7,IF(AND($M$1=2007,Beregningsark!$AQ170="2005-2012"),'Resultat 2005-2012'!N170*SUM($Z$10:$AE$10)/6,IF(AND($M$1=2008,Beregningsark!$AQ170="2005-2012"),'Resultat 2005-2012'!N170*SUM($AA$10:$AE$10)/5,IF(AND($M$1=2009,Beregningsark!$AQ170="2005-2012"),'Resultat 2005-2012'!N170*SUM($AB$10:$AE$10)/4,IF(AND($M$1=2010,Beregningsark!$AQ170="2005-2012"),'Resultat 2005-2012'!N170*SUM($AC$10:$AE$10)/3,IF(AND($M$1=2011,Beregningsark!$AQ170="2005-2012"),'Resultat 2005-2012'!N170*SUM($AD$10:$AE$10)/2,IF(AND($M$1=2012,Beregningsark!$AQ170="2005-2012"),'Resultat 2005-2012'!N170*$AE$10,IF(AND($M$1=2006,Beregningsark!$AQ170="1999-2012"),'Resultat 2005-2012'!N170*SUM($Y$16:$AE$16)/7,IF(AND($M$1=2007,Beregningsark!$AQ170="1999-2012"),'Resultat 2005-2012'!N170*SUM($Z$16:$AE$16)/6,IF(AND($M$1=2008,Beregningsark!$AQ170="1999-2012"),'Resultat 2005-2012'!N170*SUM($AA$16:$AE$16)/5,IF(AND($M$1=2009,Beregningsark!$AQ170="1999-2012"),'Resultat 2005-2012'!N170*SUM($AB$16:$AE$16)/4,IF(AND($M$1=2010,Beregningsark!$AQ170="1999-2012"),'Resultat 2005-2012'!N170*SUM($AC$16:$AE$16)/3,IF(AND($M$1=2011,Beregningsark!$AQ170="1999-2012"),'Resultat 2005-2012'!N170*SUM($AD$16:$AE$16)/2,IF(AND($M$1=2012,Beregningsark!$AQ170="1999-2012"),'Resultat 2005-2012'!N170*$AE$16,""))))))))))))))))</f>
        <v/>
      </c>
      <c r="O170" s="15" t="str">
        <f>IF('Resultat 2005-2012'!$R170="","",IF($M$1=2005,'Resultat 2005-2012'!O170,IF(AND($M$1=2006,Beregningsark!$AQ170="2005-2012"),'Resultat 2005-2012'!O170*SUM($Y$10:$AE$10)/7,IF(AND($M$1=2007,Beregningsark!$AQ170="2005-2012"),'Resultat 2005-2012'!O170*SUM($Z$10:$AE$10)/6,IF(AND($M$1=2008,Beregningsark!$AQ170="2005-2012"),'Resultat 2005-2012'!O170*SUM($AA$10:$AE$10)/5,IF(AND($M$1=2009,Beregningsark!$AQ170="2005-2012"),'Resultat 2005-2012'!O170*SUM($AB$10:$AE$10)/4,IF(AND($M$1=2010,Beregningsark!$AQ170="2005-2012"),'Resultat 2005-2012'!O170*SUM($AC$10:$AE$10)/3,IF(AND($M$1=2011,Beregningsark!$AQ170="2005-2012"),'Resultat 2005-2012'!O170*SUM($AD$10:$AE$10)/2,IF(AND($M$1=2012,Beregningsark!$AQ170="2005-2012"),'Resultat 2005-2012'!O170*$AE$10,IF(AND($M$1=2006,Beregningsark!$AQ170="1999-2012"),'Resultat 2005-2012'!O170*SUM($Y$16:$AE$16)/7,IF(AND($M$1=2007,Beregningsark!$AQ170="1999-2012"),'Resultat 2005-2012'!O170*SUM($Z$16:$AE$16)/6,IF(AND($M$1=2008,Beregningsark!$AQ170="1999-2012"),'Resultat 2005-2012'!O170*SUM($AA$16:$AE$16)/5,IF(AND($M$1=2009,Beregningsark!$AQ170="1999-2012"),'Resultat 2005-2012'!O170*SUM($AB$16:$AE$16)/4,IF(AND($M$1=2010,Beregningsark!$AQ170="1999-2012"),'Resultat 2005-2012'!O170*SUM($AC$16:$AE$16)/3,IF(AND($M$1=2011,Beregningsark!$AQ170="1999-2012"),'Resultat 2005-2012'!O170*SUM($AD$16:$AE$16)/2,IF(AND($M$1=2012,Beregningsark!$AQ170="1999-2012"),'Resultat 2005-2012'!O170*$AE$16,""))))))))))))))))</f>
        <v/>
      </c>
      <c r="P170" s="15" t="str">
        <f>IF('Resultat 2005-2012'!$R170="","",IF($M$1=2005,'Resultat 2005-2012'!P170,IF(AND($M$1=2006,Beregningsark!$AQ170="2005-2012"),'Resultat 2005-2012'!P170*SUM($Y$11:$AE$11)/7,IF(AND($M$1=2007,Beregningsark!$AQ170="2005-2012"),'Resultat 2005-2012'!P170*SUM($Z$11:$AE$11)/6,IF(AND($M$1=2008,Beregningsark!$AQ170="2005-2012"),'Resultat 2005-2012'!P170*SUM($AA$11:$AE$11)/5,IF(AND($M$1=2009,Beregningsark!$AQ170="2005-2012"),'Resultat 2005-2012'!P170*SUM($AB$11:$AE$11)/4,IF(AND($M$1=2010,Beregningsark!$AQ170="2005-2012"),'Resultat 2005-2012'!P170*SUM($AC$11:$AE$11)/3,IF(AND($M$1=2011,Beregningsark!$AQ170="2005-2012"),'Resultat 2005-2012'!P170*SUM($AD$11:$AE$11)/2,IF(AND($M$1=2012,Beregningsark!$AQ170="2005-2012"),'Resultat 2005-2012'!P170*$AE$11,IF(AND($M$1=2006,Beregningsark!$AQ170="1999-2012"),'Resultat 2005-2012'!P170*SUM($Y$16:$AE$16)/7,IF(AND($M$1=2007,Beregningsark!$AQ170="1999-2012"),'Resultat 2005-2012'!P170*SUM($Z$16:$AE$16)/6,IF(AND($M$1=2008,Beregningsark!$AQ170="1999-2012"),'Resultat 2005-2012'!P170*SUM($AA$16:$AE$16)/5,IF(AND($M$1=2009,Beregningsark!$AQ170="1999-2012"),'Resultat 2005-2012'!P170*SUM($AB$16:$AE$16)/4,IF(AND($M$1=2010,Beregningsark!$AQ170="1999-2012"),'Resultat 2005-2012'!P170*SUM($AC$16:$AE$16)/3,IF(AND($M$1=2011,Beregningsark!$AQ170="1999-2012"),'Resultat 2005-2012'!P170*SUM($AD$16:$AE$16)/2,IF(AND($M$1=2012,Beregningsark!$AQ170="1999-2012"),'Resultat 2005-2012'!P170*$AE$16,""))))))))))))))))</f>
        <v/>
      </c>
      <c r="Q170" s="15" t="str">
        <f t="shared" si="9"/>
        <v/>
      </c>
      <c r="R170" s="17" t="str">
        <f t="shared" si="10"/>
        <v/>
      </c>
    </row>
    <row r="171" spans="1:18" x14ac:dyDescent="0.25">
      <c r="A171" s="4" t="str">
        <f>IF(Inddata!A186="","",Inddata!A186)</f>
        <v/>
      </c>
      <c r="B171" s="4" t="str">
        <f>IF(Inddata!B186="","",Inddata!B186)</f>
        <v/>
      </c>
      <c r="C171" s="4" t="str">
        <f>IF(Inddata!C186="","",Inddata!C186)</f>
        <v/>
      </c>
      <c r="D171" s="4" t="str">
        <f>IF(Inddata!D186="","",Inddata!D186)</f>
        <v/>
      </c>
      <c r="E171" s="4" t="str">
        <f>IF(Inddata!E186="","",Inddata!E186)</f>
        <v/>
      </c>
      <c r="F171" s="4" t="str">
        <f>IF(Inddata!F186="","",Inddata!F186)</f>
        <v/>
      </c>
      <c r="G171" s="4">
        <f>IF(Inddata!G186="","",Inddata!G186)</f>
        <v>0</v>
      </c>
      <c r="H171" s="4" t="str">
        <f>IF(Inddata!H186&gt;0.5,Inddata!H186,"")</f>
        <v/>
      </c>
      <c r="I171" s="4" t="str">
        <f>IF(Inddata!I186="","",Inddata!I186)</f>
        <v/>
      </c>
      <c r="J171" s="15" t="str">
        <f>IF('Resultat 2005-2012'!$R171="","",IF($M$1=2005,'Resultat 2005-2012'!J171,IF(AND($M$1=2006,Beregningsark!$AQ171="2005-2012"),'Resultat 2005-2012'!J171*SUM($Y$7:$AE$7)/7,IF(AND($M$1=2007,Beregningsark!$AQ171="2005-2012"),'Resultat 2005-2012'!J171*SUM($Z$7:$AE$7)/6,IF(AND($M$1=2008,Beregningsark!$AQ171="2005-2012"),'Resultat 2005-2012'!J171*SUM($AA$7:$AE$7)/5,IF(AND($M$1=2009,Beregningsark!$AQ171="2005-2012"),'Resultat 2005-2012'!J171*SUM($AB$7:$AE$7)/4,IF(AND($M$1=2010,Beregningsark!$AQ171="2005-2012"),'Resultat 2005-2012'!J171*SUM($AC$7:$AE$7)/3,IF(AND($M$1=2011,Beregningsark!$AQ171="2005-2012"),'Resultat 2005-2012'!J171*SUM($AD$7:$AE$7)/2,IF(AND($M$1=2012,Beregningsark!$AQ171="2005-2012"),'Resultat 2005-2012'!J171*$AE$7,IF(AND($M$1=2006,Beregningsark!$AQ171="1999-2012"),'Resultat 2005-2012'!J171*SUM($Y$16:$AE$16)/7,IF(AND($M$1=2007,Beregningsark!$AQ171="1999-2012"),'Resultat 2005-2012'!J171*SUM($Z$16:$AE$16)/6,IF(AND($M$1=2008,Beregningsark!$AQ171="1999-2012"),'Resultat 2005-2012'!J171*SUM($AA$16:$AE$16)/5,IF(AND($M$1=2009,Beregningsark!$AQ171="1999-2012"),'Resultat 2005-2012'!J171*SUM($AB$16:$AE$16)/4,IF(AND($M$1=2010,Beregningsark!$AQ171="1999-2012"),'Resultat 2005-2012'!J171*SUM($AC$16:$AE$16)/3,IF(AND($M$1=2011,Beregningsark!$AQ171="1999-2012"),'Resultat 2005-2012'!J171*SUM($AD$16:$AE$16)/2,IF(AND($M$1=2012,Beregningsark!$AQ171="1999-2012"),'Resultat 2005-2012'!J171*$AE$16,""))))))))))))))))</f>
        <v/>
      </c>
      <c r="K171" s="15" t="str">
        <f>IF('Resultat 2005-2012'!$R171="","",IF($M$1=2005,'Resultat 2005-2012'!K171,IF(AND($M$1=2006,Beregningsark!$AQ171="2005-2012"),'Resultat 2005-2012'!K171*SUM($Y$8:$AE$8)/7,IF(AND($M$1=2007,Beregningsark!$AQ171="2005-2012"),'Resultat 2005-2012'!K171*SUM($Z$8:$AE$8)/6,IF(AND($M$1=2008,Beregningsark!$AQ171="2005-2012"),'Resultat 2005-2012'!K171*SUM($AA$8:$AE$8)/5,IF(AND($M$1=2009,Beregningsark!$AQ171="2005-2012"),'Resultat 2005-2012'!K171*SUM($AB$8:$AE$8)/4,IF(AND($M$1=2010,Beregningsark!$AQ171="2005-2012"),'Resultat 2005-2012'!K171*SUM($AC$8:$AE$8)/3,IF(AND($M$1=2011,Beregningsark!$AQ171="2005-2012"),'Resultat 2005-2012'!K171*SUM($AD$8:$AE$8)/2,IF(AND($M$1=2012,Beregningsark!$AQ171="2005-2012"),'Resultat 2005-2012'!K171*$AE$8,IF(AND($M$1=2006,Beregningsark!$AQ171="1999-2012"),'Resultat 2005-2012'!K171*SUM($Y$17:$AE$17)/7,IF(AND($M$1=2007,Beregningsark!$AQ171="1999-2012"),'Resultat 2005-2012'!K171*SUM($Z$17:$AE$17)/6,IF(AND($M$1=2008,Beregningsark!$AQ171="1999-2012"),'Resultat 2005-2012'!K171*SUM($AA$17:$AE$17)/5,IF(AND($M$1=2009,Beregningsark!$AQ171="1999-2012"),'Resultat 2005-2012'!K171*SUM($AB$17:$AE$17)/4,IF(AND($M$1=2010,Beregningsark!$AQ171="1999-2012"),'Resultat 2005-2012'!K171*SUM($AC$17:$AE$17)/3,IF(AND($M$1=2011,Beregningsark!$AQ171="1999-2012"),'Resultat 2005-2012'!K171*SUM($AD$17:$AE$17)/2,IF(AND($M$1=2012,Beregningsark!$AQ171="1999-2012"),'Resultat 2005-2012'!K171*$AE$17,""))))))))))))))))</f>
        <v/>
      </c>
      <c r="L171" s="15" t="str">
        <f>IF('Resultat 2005-2012'!$R171="","",IF($M$1=2005,'Resultat 2005-2012'!L171,IF(AND($M$1=2006,Beregningsark!$AQ171="2005-2012"),'Resultat 2005-2012'!L171*SUM($Y$9:$AE$9)/7,IF(AND($M$1=2007,Beregningsark!$AQ171="2005-2012"),'Resultat 2005-2012'!L171*SUM($Z$9:$AE$9)/6,IF(AND($M$1=2008,Beregningsark!$AQ171="2005-2012"),'Resultat 2005-2012'!L171*SUM($AA$9:$AE$9)/5,IF(AND($M$1=2009,Beregningsark!$AQ171="2005-2012"),'Resultat 2005-2012'!L171*SUM($AB$9:$AE$9)/4,IF(AND($M$1=2010,Beregningsark!$AQ171="2005-2012"),'Resultat 2005-2012'!L171*SUM($AC$9:$AE$9)/3,IF(AND($M$1=2011,Beregningsark!$AQ171="2005-2012"),'Resultat 2005-2012'!L171*SUM($AD$9:$AE$9)/2,IF(AND($M$1=2012,Beregningsark!$AQ171="2005-2012"),'Resultat 2005-2012'!L171*$AE$9,IF(AND($M$1=2006,Beregningsark!$AQ171="1999-2012"),'Resultat 2005-2012'!L171*SUM($Y$18:$AE$18)/7,IF(AND($M$1=2007,Beregningsark!$AQ171="1999-2012"),'Resultat 2005-2012'!L171*SUM($Z$18:$AE$18)/6,IF(AND($M$1=2008,Beregningsark!$AQ171="1999-2012"),'Resultat 2005-2012'!L171*SUM($AA$18:$AE$18)/5,IF(AND($M$1=2009,Beregningsark!$AQ171="1999-2012"),'Resultat 2005-2012'!L171*SUM($AB$18:$AE$18)/4,IF(AND($M$1=2010,Beregningsark!$AQ171="1999-2012"),'Resultat 2005-2012'!L171*SUM($AC$18:$AE$18)/3,IF(AND($M$1=2011,Beregningsark!$AQ171="1999-2012"),'Resultat 2005-2012'!L171*SUM($AD$18:$AE$18)/2,IF(AND($M$1=2012,Beregningsark!$AQ171="1999-2012"),'Resultat 2005-2012'!L171*$AE$18,""))))))))))))))))</f>
        <v/>
      </c>
      <c r="M171" s="15" t="str">
        <f t="shared" si="8"/>
        <v/>
      </c>
      <c r="N171" s="15" t="str">
        <f>IF('Resultat 2005-2012'!$R171="","",IF($M$1=2005,'Resultat 2005-2012'!N171,IF(AND($M$1=2006,Beregningsark!$AQ171="2005-2012"),'Resultat 2005-2012'!N171*SUM($Y$10:$AE$10)/7,IF(AND($M$1=2007,Beregningsark!$AQ171="2005-2012"),'Resultat 2005-2012'!N171*SUM($Z$10:$AE$10)/6,IF(AND($M$1=2008,Beregningsark!$AQ171="2005-2012"),'Resultat 2005-2012'!N171*SUM($AA$10:$AE$10)/5,IF(AND($M$1=2009,Beregningsark!$AQ171="2005-2012"),'Resultat 2005-2012'!N171*SUM($AB$10:$AE$10)/4,IF(AND($M$1=2010,Beregningsark!$AQ171="2005-2012"),'Resultat 2005-2012'!N171*SUM($AC$10:$AE$10)/3,IF(AND($M$1=2011,Beregningsark!$AQ171="2005-2012"),'Resultat 2005-2012'!N171*SUM($AD$10:$AE$10)/2,IF(AND($M$1=2012,Beregningsark!$AQ171="2005-2012"),'Resultat 2005-2012'!N171*$AE$10,IF(AND($M$1=2006,Beregningsark!$AQ171="1999-2012"),'Resultat 2005-2012'!N171*SUM($Y$16:$AE$16)/7,IF(AND($M$1=2007,Beregningsark!$AQ171="1999-2012"),'Resultat 2005-2012'!N171*SUM($Z$16:$AE$16)/6,IF(AND($M$1=2008,Beregningsark!$AQ171="1999-2012"),'Resultat 2005-2012'!N171*SUM($AA$16:$AE$16)/5,IF(AND($M$1=2009,Beregningsark!$AQ171="1999-2012"),'Resultat 2005-2012'!N171*SUM($AB$16:$AE$16)/4,IF(AND($M$1=2010,Beregningsark!$AQ171="1999-2012"),'Resultat 2005-2012'!N171*SUM($AC$16:$AE$16)/3,IF(AND($M$1=2011,Beregningsark!$AQ171="1999-2012"),'Resultat 2005-2012'!N171*SUM($AD$16:$AE$16)/2,IF(AND($M$1=2012,Beregningsark!$AQ171="1999-2012"),'Resultat 2005-2012'!N171*$AE$16,""))))))))))))))))</f>
        <v/>
      </c>
      <c r="O171" s="15" t="str">
        <f>IF('Resultat 2005-2012'!$R171="","",IF($M$1=2005,'Resultat 2005-2012'!O171,IF(AND($M$1=2006,Beregningsark!$AQ171="2005-2012"),'Resultat 2005-2012'!O171*SUM($Y$10:$AE$10)/7,IF(AND($M$1=2007,Beregningsark!$AQ171="2005-2012"),'Resultat 2005-2012'!O171*SUM($Z$10:$AE$10)/6,IF(AND($M$1=2008,Beregningsark!$AQ171="2005-2012"),'Resultat 2005-2012'!O171*SUM($AA$10:$AE$10)/5,IF(AND($M$1=2009,Beregningsark!$AQ171="2005-2012"),'Resultat 2005-2012'!O171*SUM($AB$10:$AE$10)/4,IF(AND($M$1=2010,Beregningsark!$AQ171="2005-2012"),'Resultat 2005-2012'!O171*SUM($AC$10:$AE$10)/3,IF(AND($M$1=2011,Beregningsark!$AQ171="2005-2012"),'Resultat 2005-2012'!O171*SUM($AD$10:$AE$10)/2,IF(AND($M$1=2012,Beregningsark!$AQ171="2005-2012"),'Resultat 2005-2012'!O171*$AE$10,IF(AND($M$1=2006,Beregningsark!$AQ171="1999-2012"),'Resultat 2005-2012'!O171*SUM($Y$16:$AE$16)/7,IF(AND($M$1=2007,Beregningsark!$AQ171="1999-2012"),'Resultat 2005-2012'!O171*SUM($Z$16:$AE$16)/6,IF(AND($M$1=2008,Beregningsark!$AQ171="1999-2012"),'Resultat 2005-2012'!O171*SUM($AA$16:$AE$16)/5,IF(AND($M$1=2009,Beregningsark!$AQ171="1999-2012"),'Resultat 2005-2012'!O171*SUM($AB$16:$AE$16)/4,IF(AND($M$1=2010,Beregningsark!$AQ171="1999-2012"),'Resultat 2005-2012'!O171*SUM($AC$16:$AE$16)/3,IF(AND($M$1=2011,Beregningsark!$AQ171="1999-2012"),'Resultat 2005-2012'!O171*SUM($AD$16:$AE$16)/2,IF(AND($M$1=2012,Beregningsark!$AQ171="1999-2012"),'Resultat 2005-2012'!O171*$AE$16,""))))))))))))))))</f>
        <v/>
      </c>
      <c r="P171" s="15" t="str">
        <f>IF('Resultat 2005-2012'!$R171="","",IF($M$1=2005,'Resultat 2005-2012'!P171,IF(AND($M$1=2006,Beregningsark!$AQ171="2005-2012"),'Resultat 2005-2012'!P171*SUM($Y$11:$AE$11)/7,IF(AND($M$1=2007,Beregningsark!$AQ171="2005-2012"),'Resultat 2005-2012'!P171*SUM($Z$11:$AE$11)/6,IF(AND($M$1=2008,Beregningsark!$AQ171="2005-2012"),'Resultat 2005-2012'!P171*SUM($AA$11:$AE$11)/5,IF(AND($M$1=2009,Beregningsark!$AQ171="2005-2012"),'Resultat 2005-2012'!P171*SUM($AB$11:$AE$11)/4,IF(AND($M$1=2010,Beregningsark!$AQ171="2005-2012"),'Resultat 2005-2012'!P171*SUM($AC$11:$AE$11)/3,IF(AND($M$1=2011,Beregningsark!$AQ171="2005-2012"),'Resultat 2005-2012'!P171*SUM($AD$11:$AE$11)/2,IF(AND($M$1=2012,Beregningsark!$AQ171="2005-2012"),'Resultat 2005-2012'!P171*$AE$11,IF(AND($M$1=2006,Beregningsark!$AQ171="1999-2012"),'Resultat 2005-2012'!P171*SUM($Y$16:$AE$16)/7,IF(AND($M$1=2007,Beregningsark!$AQ171="1999-2012"),'Resultat 2005-2012'!P171*SUM($Z$16:$AE$16)/6,IF(AND($M$1=2008,Beregningsark!$AQ171="1999-2012"),'Resultat 2005-2012'!P171*SUM($AA$16:$AE$16)/5,IF(AND($M$1=2009,Beregningsark!$AQ171="1999-2012"),'Resultat 2005-2012'!P171*SUM($AB$16:$AE$16)/4,IF(AND($M$1=2010,Beregningsark!$AQ171="1999-2012"),'Resultat 2005-2012'!P171*SUM($AC$16:$AE$16)/3,IF(AND($M$1=2011,Beregningsark!$AQ171="1999-2012"),'Resultat 2005-2012'!P171*SUM($AD$16:$AE$16)/2,IF(AND($M$1=2012,Beregningsark!$AQ171="1999-2012"),'Resultat 2005-2012'!P171*$AE$16,""))))))))))))))))</f>
        <v/>
      </c>
      <c r="Q171" s="15" t="str">
        <f t="shared" si="9"/>
        <v/>
      </c>
      <c r="R171" s="17" t="str">
        <f t="shared" si="10"/>
        <v/>
      </c>
    </row>
    <row r="172" spans="1:18" x14ac:dyDescent="0.25">
      <c r="A172" s="4" t="str">
        <f>IF(Inddata!A187="","",Inddata!A187)</f>
        <v/>
      </c>
      <c r="B172" s="4" t="str">
        <f>IF(Inddata!B187="","",Inddata!B187)</f>
        <v/>
      </c>
      <c r="C172" s="4" t="str">
        <f>IF(Inddata!C187="","",Inddata!C187)</f>
        <v/>
      </c>
      <c r="D172" s="4" t="str">
        <f>IF(Inddata!D187="","",Inddata!D187)</f>
        <v/>
      </c>
      <c r="E172" s="4" t="str">
        <f>IF(Inddata!E187="","",Inddata!E187)</f>
        <v/>
      </c>
      <c r="F172" s="4" t="str">
        <f>IF(Inddata!F187="","",Inddata!F187)</f>
        <v/>
      </c>
      <c r="G172" s="4">
        <f>IF(Inddata!G187="","",Inddata!G187)</f>
        <v>0</v>
      </c>
      <c r="H172" s="4" t="str">
        <f>IF(Inddata!H187&gt;0.5,Inddata!H187,"")</f>
        <v/>
      </c>
      <c r="I172" s="4" t="str">
        <f>IF(Inddata!I187="","",Inddata!I187)</f>
        <v/>
      </c>
      <c r="J172" s="15" t="str">
        <f>IF('Resultat 2005-2012'!$R172="","",IF($M$1=2005,'Resultat 2005-2012'!J172,IF(AND($M$1=2006,Beregningsark!$AQ172="2005-2012"),'Resultat 2005-2012'!J172*SUM($Y$7:$AE$7)/7,IF(AND($M$1=2007,Beregningsark!$AQ172="2005-2012"),'Resultat 2005-2012'!J172*SUM($Z$7:$AE$7)/6,IF(AND($M$1=2008,Beregningsark!$AQ172="2005-2012"),'Resultat 2005-2012'!J172*SUM($AA$7:$AE$7)/5,IF(AND($M$1=2009,Beregningsark!$AQ172="2005-2012"),'Resultat 2005-2012'!J172*SUM($AB$7:$AE$7)/4,IF(AND($M$1=2010,Beregningsark!$AQ172="2005-2012"),'Resultat 2005-2012'!J172*SUM($AC$7:$AE$7)/3,IF(AND($M$1=2011,Beregningsark!$AQ172="2005-2012"),'Resultat 2005-2012'!J172*SUM($AD$7:$AE$7)/2,IF(AND($M$1=2012,Beregningsark!$AQ172="2005-2012"),'Resultat 2005-2012'!J172*$AE$7,IF(AND($M$1=2006,Beregningsark!$AQ172="1999-2012"),'Resultat 2005-2012'!J172*SUM($Y$16:$AE$16)/7,IF(AND($M$1=2007,Beregningsark!$AQ172="1999-2012"),'Resultat 2005-2012'!J172*SUM($Z$16:$AE$16)/6,IF(AND($M$1=2008,Beregningsark!$AQ172="1999-2012"),'Resultat 2005-2012'!J172*SUM($AA$16:$AE$16)/5,IF(AND($M$1=2009,Beregningsark!$AQ172="1999-2012"),'Resultat 2005-2012'!J172*SUM($AB$16:$AE$16)/4,IF(AND($M$1=2010,Beregningsark!$AQ172="1999-2012"),'Resultat 2005-2012'!J172*SUM($AC$16:$AE$16)/3,IF(AND($M$1=2011,Beregningsark!$AQ172="1999-2012"),'Resultat 2005-2012'!J172*SUM($AD$16:$AE$16)/2,IF(AND($M$1=2012,Beregningsark!$AQ172="1999-2012"),'Resultat 2005-2012'!J172*$AE$16,""))))))))))))))))</f>
        <v/>
      </c>
      <c r="K172" s="15" t="str">
        <f>IF('Resultat 2005-2012'!$R172="","",IF($M$1=2005,'Resultat 2005-2012'!K172,IF(AND($M$1=2006,Beregningsark!$AQ172="2005-2012"),'Resultat 2005-2012'!K172*SUM($Y$8:$AE$8)/7,IF(AND($M$1=2007,Beregningsark!$AQ172="2005-2012"),'Resultat 2005-2012'!K172*SUM($Z$8:$AE$8)/6,IF(AND($M$1=2008,Beregningsark!$AQ172="2005-2012"),'Resultat 2005-2012'!K172*SUM($AA$8:$AE$8)/5,IF(AND($M$1=2009,Beregningsark!$AQ172="2005-2012"),'Resultat 2005-2012'!K172*SUM($AB$8:$AE$8)/4,IF(AND($M$1=2010,Beregningsark!$AQ172="2005-2012"),'Resultat 2005-2012'!K172*SUM($AC$8:$AE$8)/3,IF(AND($M$1=2011,Beregningsark!$AQ172="2005-2012"),'Resultat 2005-2012'!K172*SUM($AD$8:$AE$8)/2,IF(AND($M$1=2012,Beregningsark!$AQ172="2005-2012"),'Resultat 2005-2012'!K172*$AE$8,IF(AND($M$1=2006,Beregningsark!$AQ172="1999-2012"),'Resultat 2005-2012'!K172*SUM($Y$17:$AE$17)/7,IF(AND($M$1=2007,Beregningsark!$AQ172="1999-2012"),'Resultat 2005-2012'!K172*SUM($Z$17:$AE$17)/6,IF(AND($M$1=2008,Beregningsark!$AQ172="1999-2012"),'Resultat 2005-2012'!K172*SUM($AA$17:$AE$17)/5,IF(AND($M$1=2009,Beregningsark!$AQ172="1999-2012"),'Resultat 2005-2012'!K172*SUM($AB$17:$AE$17)/4,IF(AND($M$1=2010,Beregningsark!$AQ172="1999-2012"),'Resultat 2005-2012'!K172*SUM($AC$17:$AE$17)/3,IF(AND($M$1=2011,Beregningsark!$AQ172="1999-2012"),'Resultat 2005-2012'!K172*SUM($AD$17:$AE$17)/2,IF(AND($M$1=2012,Beregningsark!$AQ172="1999-2012"),'Resultat 2005-2012'!K172*$AE$17,""))))))))))))))))</f>
        <v/>
      </c>
      <c r="L172" s="15" t="str">
        <f>IF('Resultat 2005-2012'!$R172="","",IF($M$1=2005,'Resultat 2005-2012'!L172,IF(AND($M$1=2006,Beregningsark!$AQ172="2005-2012"),'Resultat 2005-2012'!L172*SUM($Y$9:$AE$9)/7,IF(AND($M$1=2007,Beregningsark!$AQ172="2005-2012"),'Resultat 2005-2012'!L172*SUM($Z$9:$AE$9)/6,IF(AND($M$1=2008,Beregningsark!$AQ172="2005-2012"),'Resultat 2005-2012'!L172*SUM($AA$9:$AE$9)/5,IF(AND($M$1=2009,Beregningsark!$AQ172="2005-2012"),'Resultat 2005-2012'!L172*SUM($AB$9:$AE$9)/4,IF(AND($M$1=2010,Beregningsark!$AQ172="2005-2012"),'Resultat 2005-2012'!L172*SUM($AC$9:$AE$9)/3,IF(AND($M$1=2011,Beregningsark!$AQ172="2005-2012"),'Resultat 2005-2012'!L172*SUM($AD$9:$AE$9)/2,IF(AND($M$1=2012,Beregningsark!$AQ172="2005-2012"),'Resultat 2005-2012'!L172*$AE$9,IF(AND($M$1=2006,Beregningsark!$AQ172="1999-2012"),'Resultat 2005-2012'!L172*SUM($Y$18:$AE$18)/7,IF(AND($M$1=2007,Beregningsark!$AQ172="1999-2012"),'Resultat 2005-2012'!L172*SUM($Z$18:$AE$18)/6,IF(AND($M$1=2008,Beregningsark!$AQ172="1999-2012"),'Resultat 2005-2012'!L172*SUM($AA$18:$AE$18)/5,IF(AND($M$1=2009,Beregningsark!$AQ172="1999-2012"),'Resultat 2005-2012'!L172*SUM($AB$18:$AE$18)/4,IF(AND($M$1=2010,Beregningsark!$AQ172="1999-2012"),'Resultat 2005-2012'!L172*SUM($AC$18:$AE$18)/3,IF(AND($M$1=2011,Beregningsark!$AQ172="1999-2012"),'Resultat 2005-2012'!L172*SUM($AD$18:$AE$18)/2,IF(AND($M$1=2012,Beregningsark!$AQ172="1999-2012"),'Resultat 2005-2012'!L172*$AE$18,""))))))))))))))))</f>
        <v/>
      </c>
      <c r="M172" s="15" t="str">
        <f t="shared" si="8"/>
        <v/>
      </c>
      <c r="N172" s="15" t="str">
        <f>IF('Resultat 2005-2012'!$R172="","",IF($M$1=2005,'Resultat 2005-2012'!N172,IF(AND($M$1=2006,Beregningsark!$AQ172="2005-2012"),'Resultat 2005-2012'!N172*SUM($Y$10:$AE$10)/7,IF(AND($M$1=2007,Beregningsark!$AQ172="2005-2012"),'Resultat 2005-2012'!N172*SUM($Z$10:$AE$10)/6,IF(AND($M$1=2008,Beregningsark!$AQ172="2005-2012"),'Resultat 2005-2012'!N172*SUM($AA$10:$AE$10)/5,IF(AND($M$1=2009,Beregningsark!$AQ172="2005-2012"),'Resultat 2005-2012'!N172*SUM($AB$10:$AE$10)/4,IF(AND($M$1=2010,Beregningsark!$AQ172="2005-2012"),'Resultat 2005-2012'!N172*SUM($AC$10:$AE$10)/3,IF(AND($M$1=2011,Beregningsark!$AQ172="2005-2012"),'Resultat 2005-2012'!N172*SUM($AD$10:$AE$10)/2,IF(AND($M$1=2012,Beregningsark!$AQ172="2005-2012"),'Resultat 2005-2012'!N172*$AE$10,IF(AND($M$1=2006,Beregningsark!$AQ172="1999-2012"),'Resultat 2005-2012'!N172*SUM($Y$16:$AE$16)/7,IF(AND($M$1=2007,Beregningsark!$AQ172="1999-2012"),'Resultat 2005-2012'!N172*SUM($Z$16:$AE$16)/6,IF(AND($M$1=2008,Beregningsark!$AQ172="1999-2012"),'Resultat 2005-2012'!N172*SUM($AA$16:$AE$16)/5,IF(AND($M$1=2009,Beregningsark!$AQ172="1999-2012"),'Resultat 2005-2012'!N172*SUM($AB$16:$AE$16)/4,IF(AND($M$1=2010,Beregningsark!$AQ172="1999-2012"),'Resultat 2005-2012'!N172*SUM($AC$16:$AE$16)/3,IF(AND($M$1=2011,Beregningsark!$AQ172="1999-2012"),'Resultat 2005-2012'!N172*SUM($AD$16:$AE$16)/2,IF(AND($M$1=2012,Beregningsark!$AQ172="1999-2012"),'Resultat 2005-2012'!N172*$AE$16,""))))))))))))))))</f>
        <v/>
      </c>
      <c r="O172" s="15" t="str">
        <f>IF('Resultat 2005-2012'!$R172="","",IF($M$1=2005,'Resultat 2005-2012'!O172,IF(AND($M$1=2006,Beregningsark!$AQ172="2005-2012"),'Resultat 2005-2012'!O172*SUM($Y$10:$AE$10)/7,IF(AND($M$1=2007,Beregningsark!$AQ172="2005-2012"),'Resultat 2005-2012'!O172*SUM($Z$10:$AE$10)/6,IF(AND($M$1=2008,Beregningsark!$AQ172="2005-2012"),'Resultat 2005-2012'!O172*SUM($AA$10:$AE$10)/5,IF(AND($M$1=2009,Beregningsark!$AQ172="2005-2012"),'Resultat 2005-2012'!O172*SUM($AB$10:$AE$10)/4,IF(AND($M$1=2010,Beregningsark!$AQ172="2005-2012"),'Resultat 2005-2012'!O172*SUM($AC$10:$AE$10)/3,IF(AND($M$1=2011,Beregningsark!$AQ172="2005-2012"),'Resultat 2005-2012'!O172*SUM($AD$10:$AE$10)/2,IF(AND($M$1=2012,Beregningsark!$AQ172="2005-2012"),'Resultat 2005-2012'!O172*$AE$10,IF(AND($M$1=2006,Beregningsark!$AQ172="1999-2012"),'Resultat 2005-2012'!O172*SUM($Y$16:$AE$16)/7,IF(AND($M$1=2007,Beregningsark!$AQ172="1999-2012"),'Resultat 2005-2012'!O172*SUM($Z$16:$AE$16)/6,IF(AND($M$1=2008,Beregningsark!$AQ172="1999-2012"),'Resultat 2005-2012'!O172*SUM($AA$16:$AE$16)/5,IF(AND($M$1=2009,Beregningsark!$AQ172="1999-2012"),'Resultat 2005-2012'!O172*SUM($AB$16:$AE$16)/4,IF(AND($M$1=2010,Beregningsark!$AQ172="1999-2012"),'Resultat 2005-2012'!O172*SUM($AC$16:$AE$16)/3,IF(AND($M$1=2011,Beregningsark!$AQ172="1999-2012"),'Resultat 2005-2012'!O172*SUM($AD$16:$AE$16)/2,IF(AND($M$1=2012,Beregningsark!$AQ172="1999-2012"),'Resultat 2005-2012'!O172*$AE$16,""))))))))))))))))</f>
        <v/>
      </c>
      <c r="P172" s="15" t="str">
        <f>IF('Resultat 2005-2012'!$R172="","",IF($M$1=2005,'Resultat 2005-2012'!P172,IF(AND($M$1=2006,Beregningsark!$AQ172="2005-2012"),'Resultat 2005-2012'!P172*SUM($Y$11:$AE$11)/7,IF(AND($M$1=2007,Beregningsark!$AQ172="2005-2012"),'Resultat 2005-2012'!P172*SUM($Z$11:$AE$11)/6,IF(AND($M$1=2008,Beregningsark!$AQ172="2005-2012"),'Resultat 2005-2012'!P172*SUM($AA$11:$AE$11)/5,IF(AND($M$1=2009,Beregningsark!$AQ172="2005-2012"),'Resultat 2005-2012'!P172*SUM($AB$11:$AE$11)/4,IF(AND($M$1=2010,Beregningsark!$AQ172="2005-2012"),'Resultat 2005-2012'!P172*SUM($AC$11:$AE$11)/3,IF(AND($M$1=2011,Beregningsark!$AQ172="2005-2012"),'Resultat 2005-2012'!P172*SUM($AD$11:$AE$11)/2,IF(AND($M$1=2012,Beregningsark!$AQ172="2005-2012"),'Resultat 2005-2012'!P172*$AE$11,IF(AND($M$1=2006,Beregningsark!$AQ172="1999-2012"),'Resultat 2005-2012'!P172*SUM($Y$16:$AE$16)/7,IF(AND($M$1=2007,Beregningsark!$AQ172="1999-2012"),'Resultat 2005-2012'!P172*SUM($Z$16:$AE$16)/6,IF(AND($M$1=2008,Beregningsark!$AQ172="1999-2012"),'Resultat 2005-2012'!P172*SUM($AA$16:$AE$16)/5,IF(AND($M$1=2009,Beregningsark!$AQ172="1999-2012"),'Resultat 2005-2012'!P172*SUM($AB$16:$AE$16)/4,IF(AND($M$1=2010,Beregningsark!$AQ172="1999-2012"),'Resultat 2005-2012'!P172*SUM($AC$16:$AE$16)/3,IF(AND($M$1=2011,Beregningsark!$AQ172="1999-2012"),'Resultat 2005-2012'!P172*SUM($AD$16:$AE$16)/2,IF(AND($M$1=2012,Beregningsark!$AQ172="1999-2012"),'Resultat 2005-2012'!P172*$AE$16,""))))))))))))))))</f>
        <v/>
      </c>
      <c r="Q172" s="15" t="str">
        <f t="shared" si="9"/>
        <v/>
      </c>
      <c r="R172" s="17" t="str">
        <f t="shared" si="10"/>
        <v/>
      </c>
    </row>
    <row r="173" spans="1:18" x14ac:dyDescent="0.25">
      <c r="A173" s="4" t="str">
        <f>IF(Inddata!A188="","",Inddata!A188)</f>
        <v/>
      </c>
      <c r="B173" s="4" t="str">
        <f>IF(Inddata!B188="","",Inddata!B188)</f>
        <v/>
      </c>
      <c r="C173" s="4" t="str">
        <f>IF(Inddata!C188="","",Inddata!C188)</f>
        <v/>
      </c>
      <c r="D173" s="4" t="str">
        <f>IF(Inddata!D188="","",Inddata!D188)</f>
        <v/>
      </c>
      <c r="E173" s="4" t="str">
        <f>IF(Inddata!E188="","",Inddata!E188)</f>
        <v/>
      </c>
      <c r="F173" s="4" t="str">
        <f>IF(Inddata!F188="","",Inddata!F188)</f>
        <v/>
      </c>
      <c r="G173" s="4">
        <f>IF(Inddata!G188="","",Inddata!G188)</f>
        <v>0</v>
      </c>
      <c r="H173" s="4" t="str">
        <f>IF(Inddata!H188&gt;0.5,Inddata!H188,"")</f>
        <v/>
      </c>
      <c r="I173" s="4" t="str">
        <f>IF(Inddata!I188="","",Inddata!I188)</f>
        <v/>
      </c>
      <c r="J173" s="15" t="str">
        <f>IF('Resultat 2005-2012'!$R173="","",IF($M$1=2005,'Resultat 2005-2012'!J173,IF(AND($M$1=2006,Beregningsark!$AQ173="2005-2012"),'Resultat 2005-2012'!J173*SUM($Y$7:$AE$7)/7,IF(AND($M$1=2007,Beregningsark!$AQ173="2005-2012"),'Resultat 2005-2012'!J173*SUM($Z$7:$AE$7)/6,IF(AND($M$1=2008,Beregningsark!$AQ173="2005-2012"),'Resultat 2005-2012'!J173*SUM($AA$7:$AE$7)/5,IF(AND($M$1=2009,Beregningsark!$AQ173="2005-2012"),'Resultat 2005-2012'!J173*SUM($AB$7:$AE$7)/4,IF(AND($M$1=2010,Beregningsark!$AQ173="2005-2012"),'Resultat 2005-2012'!J173*SUM($AC$7:$AE$7)/3,IF(AND($M$1=2011,Beregningsark!$AQ173="2005-2012"),'Resultat 2005-2012'!J173*SUM($AD$7:$AE$7)/2,IF(AND($M$1=2012,Beregningsark!$AQ173="2005-2012"),'Resultat 2005-2012'!J173*$AE$7,IF(AND($M$1=2006,Beregningsark!$AQ173="1999-2012"),'Resultat 2005-2012'!J173*SUM($Y$16:$AE$16)/7,IF(AND($M$1=2007,Beregningsark!$AQ173="1999-2012"),'Resultat 2005-2012'!J173*SUM($Z$16:$AE$16)/6,IF(AND($M$1=2008,Beregningsark!$AQ173="1999-2012"),'Resultat 2005-2012'!J173*SUM($AA$16:$AE$16)/5,IF(AND($M$1=2009,Beregningsark!$AQ173="1999-2012"),'Resultat 2005-2012'!J173*SUM($AB$16:$AE$16)/4,IF(AND($M$1=2010,Beregningsark!$AQ173="1999-2012"),'Resultat 2005-2012'!J173*SUM($AC$16:$AE$16)/3,IF(AND($M$1=2011,Beregningsark!$AQ173="1999-2012"),'Resultat 2005-2012'!J173*SUM($AD$16:$AE$16)/2,IF(AND($M$1=2012,Beregningsark!$AQ173="1999-2012"),'Resultat 2005-2012'!J173*$AE$16,""))))))))))))))))</f>
        <v/>
      </c>
      <c r="K173" s="15" t="str">
        <f>IF('Resultat 2005-2012'!$R173="","",IF($M$1=2005,'Resultat 2005-2012'!K173,IF(AND($M$1=2006,Beregningsark!$AQ173="2005-2012"),'Resultat 2005-2012'!K173*SUM($Y$8:$AE$8)/7,IF(AND($M$1=2007,Beregningsark!$AQ173="2005-2012"),'Resultat 2005-2012'!K173*SUM($Z$8:$AE$8)/6,IF(AND($M$1=2008,Beregningsark!$AQ173="2005-2012"),'Resultat 2005-2012'!K173*SUM($AA$8:$AE$8)/5,IF(AND($M$1=2009,Beregningsark!$AQ173="2005-2012"),'Resultat 2005-2012'!K173*SUM($AB$8:$AE$8)/4,IF(AND($M$1=2010,Beregningsark!$AQ173="2005-2012"),'Resultat 2005-2012'!K173*SUM($AC$8:$AE$8)/3,IF(AND($M$1=2011,Beregningsark!$AQ173="2005-2012"),'Resultat 2005-2012'!K173*SUM($AD$8:$AE$8)/2,IF(AND($M$1=2012,Beregningsark!$AQ173="2005-2012"),'Resultat 2005-2012'!K173*$AE$8,IF(AND($M$1=2006,Beregningsark!$AQ173="1999-2012"),'Resultat 2005-2012'!K173*SUM($Y$17:$AE$17)/7,IF(AND($M$1=2007,Beregningsark!$AQ173="1999-2012"),'Resultat 2005-2012'!K173*SUM($Z$17:$AE$17)/6,IF(AND($M$1=2008,Beregningsark!$AQ173="1999-2012"),'Resultat 2005-2012'!K173*SUM($AA$17:$AE$17)/5,IF(AND($M$1=2009,Beregningsark!$AQ173="1999-2012"),'Resultat 2005-2012'!K173*SUM($AB$17:$AE$17)/4,IF(AND($M$1=2010,Beregningsark!$AQ173="1999-2012"),'Resultat 2005-2012'!K173*SUM($AC$17:$AE$17)/3,IF(AND($M$1=2011,Beregningsark!$AQ173="1999-2012"),'Resultat 2005-2012'!K173*SUM($AD$17:$AE$17)/2,IF(AND($M$1=2012,Beregningsark!$AQ173="1999-2012"),'Resultat 2005-2012'!K173*$AE$17,""))))))))))))))))</f>
        <v/>
      </c>
      <c r="L173" s="15" t="str">
        <f>IF('Resultat 2005-2012'!$R173="","",IF($M$1=2005,'Resultat 2005-2012'!L173,IF(AND($M$1=2006,Beregningsark!$AQ173="2005-2012"),'Resultat 2005-2012'!L173*SUM($Y$9:$AE$9)/7,IF(AND($M$1=2007,Beregningsark!$AQ173="2005-2012"),'Resultat 2005-2012'!L173*SUM($Z$9:$AE$9)/6,IF(AND($M$1=2008,Beregningsark!$AQ173="2005-2012"),'Resultat 2005-2012'!L173*SUM($AA$9:$AE$9)/5,IF(AND($M$1=2009,Beregningsark!$AQ173="2005-2012"),'Resultat 2005-2012'!L173*SUM($AB$9:$AE$9)/4,IF(AND($M$1=2010,Beregningsark!$AQ173="2005-2012"),'Resultat 2005-2012'!L173*SUM($AC$9:$AE$9)/3,IF(AND($M$1=2011,Beregningsark!$AQ173="2005-2012"),'Resultat 2005-2012'!L173*SUM($AD$9:$AE$9)/2,IF(AND($M$1=2012,Beregningsark!$AQ173="2005-2012"),'Resultat 2005-2012'!L173*$AE$9,IF(AND($M$1=2006,Beregningsark!$AQ173="1999-2012"),'Resultat 2005-2012'!L173*SUM($Y$18:$AE$18)/7,IF(AND($M$1=2007,Beregningsark!$AQ173="1999-2012"),'Resultat 2005-2012'!L173*SUM($Z$18:$AE$18)/6,IF(AND($M$1=2008,Beregningsark!$AQ173="1999-2012"),'Resultat 2005-2012'!L173*SUM($AA$18:$AE$18)/5,IF(AND($M$1=2009,Beregningsark!$AQ173="1999-2012"),'Resultat 2005-2012'!L173*SUM($AB$18:$AE$18)/4,IF(AND($M$1=2010,Beregningsark!$AQ173="1999-2012"),'Resultat 2005-2012'!L173*SUM($AC$18:$AE$18)/3,IF(AND($M$1=2011,Beregningsark!$AQ173="1999-2012"),'Resultat 2005-2012'!L173*SUM($AD$18:$AE$18)/2,IF(AND($M$1=2012,Beregningsark!$AQ173="1999-2012"),'Resultat 2005-2012'!L173*$AE$18,""))))))))))))))))</f>
        <v/>
      </c>
      <c r="M173" s="15" t="str">
        <f t="shared" si="8"/>
        <v/>
      </c>
      <c r="N173" s="15" t="str">
        <f>IF('Resultat 2005-2012'!$R173="","",IF($M$1=2005,'Resultat 2005-2012'!N173,IF(AND($M$1=2006,Beregningsark!$AQ173="2005-2012"),'Resultat 2005-2012'!N173*SUM($Y$10:$AE$10)/7,IF(AND($M$1=2007,Beregningsark!$AQ173="2005-2012"),'Resultat 2005-2012'!N173*SUM($Z$10:$AE$10)/6,IF(AND($M$1=2008,Beregningsark!$AQ173="2005-2012"),'Resultat 2005-2012'!N173*SUM($AA$10:$AE$10)/5,IF(AND($M$1=2009,Beregningsark!$AQ173="2005-2012"),'Resultat 2005-2012'!N173*SUM($AB$10:$AE$10)/4,IF(AND($M$1=2010,Beregningsark!$AQ173="2005-2012"),'Resultat 2005-2012'!N173*SUM($AC$10:$AE$10)/3,IF(AND($M$1=2011,Beregningsark!$AQ173="2005-2012"),'Resultat 2005-2012'!N173*SUM($AD$10:$AE$10)/2,IF(AND($M$1=2012,Beregningsark!$AQ173="2005-2012"),'Resultat 2005-2012'!N173*$AE$10,IF(AND($M$1=2006,Beregningsark!$AQ173="1999-2012"),'Resultat 2005-2012'!N173*SUM($Y$16:$AE$16)/7,IF(AND($M$1=2007,Beregningsark!$AQ173="1999-2012"),'Resultat 2005-2012'!N173*SUM($Z$16:$AE$16)/6,IF(AND($M$1=2008,Beregningsark!$AQ173="1999-2012"),'Resultat 2005-2012'!N173*SUM($AA$16:$AE$16)/5,IF(AND($M$1=2009,Beregningsark!$AQ173="1999-2012"),'Resultat 2005-2012'!N173*SUM($AB$16:$AE$16)/4,IF(AND($M$1=2010,Beregningsark!$AQ173="1999-2012"),'Resultat 2005-2012'!N173*SUM($AC$16:$AE$16)/3,IF(AND($M$1=2011,Beregningsark!$AQ173="1999-2012"),'Resultat 2005-2012'!N173*SUM($AD$16:$AE$16)/2,IF(AND($M$1=2012,Beregningsark!$AQ173="1999-2012"),'Resultat 2005-2012'!N173*$AE$16,""))))))))))))))))</f>
        <v/>
      </c>
      <c r="O173" s="15" t="str">
        <f>IF('Resultat 2005-2012'!$R173="","",IF($M$1=2005,'Resultat 2005-2012'!O173,IF(AND($M$1=2006,Beregningsark!$AQ173="2005-2012"),'Resultat 2005-2012'!O173*SUM($Y$10:$AE$10)/7,IF(AND($M$1=2007,Beregningsark!$AQ173="2005-2012"),'Resultat 2005-2012'!O173*SUM($Z$10:$AE$10)/6,IF(AND($M$1=2008,Beregningsark!$AQ173="2005-2012"),'Resultat 2005-2012'!O173*SUM($AA$10:$AE$10)/5,IF(AND($M$1=2009,Beregningsark!$AQ173="2005-2012"),'Resultat 2005-2012'!O173*SUM($AB$10:$AE$10)/4,IF(AND($M$1=2010,Beregningsark!$AQ173="2005-2012"),'Resultat 2005-2012'!O173*SUM($AC$10:$AE$10)/3,IF(AND($M$1=2011,Beregningsark!$AQ173="2005-2012"),'Resultat 2005-2012'!O173*SUM($AD$10:$AE$10)/2,IF(AND($M$1=2012,Beregningsark!$AQ173="2005-2012"),'Resultat 2005-2012'!O173*$AE$10,IF(AND($M$1=2006,Beregningsark!$AQ173="1999-2012"),'Resultat 2005-2012'!O173*SUM($Y$16:$AE$16)/7,IF(AND($M$1=2007,Beregningsark!$AQ173="1999-2012"),'Resultat 2005-2012'!O173*SUM($Z$16:$AE$16)/6,IF(AND($M$1=2008,Beregningsark!$AQ173="1999-2012"),'Resultat 2005-2012'!O173*SUM($AA$16:$AE$16)/5,IF(AND($M$1=2009,Beregningsark!$AQ173="1999-2012"),'Resultat 2005-2012'!O173*SUM($AB$16:$AE$16)/4,IF(AND($M$1=2010,Beregningsark!$AQ173="1999-2012"),'Resultat 2005-2012'!O173*SUM($AC$16:$AE$16)/3,IF(AND($M$1=2011,Beregningsark!$AQ173="1999-2012"),'Resultat 2005-2012'!O173*SUM($AD$16:$AE$16)/2,IF(AND($M$1=2012,Beregningsark!$AQ173="1999-2012"),'Resultat 2005-2012'!O173*$AE$16,""))))))))))))))))</f>
        <v/>
      </c>
      <c r="P173" s="15" t="str">
        <f>IF('Resultat 2005-2012'!$R173="","",IF($M$1=2005,'Resultat 2005-2012'!P173,IF(AND($M$1=2006,Beregningsark!$AQ173="2005-2012"),'Resultat 2005-2012'!P173*SUM($Y$11:$AE$11)/7,IF(AND($M$1=2007,Beregningsark!$AQ173="2005-2012"),'Resultat 2005-2012'!P173*SUM($Z$11:$AE$11)/6,IF(AND($M$1=2008,Beregningsark!$AQ173="2005-2012"),'Resultat 2005-2012'!P173*SUM($AA$11:$AE$11)/5,IF(AND($M$1=2009,Beregningsark!$AQ173="2005-2012"),'Resultat 2005-2012'!P173*SUM($AB$11:$AE$11)/4,IF(AND($M$1=2010,Beregningsark!$AQ173="2005-2012"),'Resultat 2005-2012'!P173*SUM($AC$11:$AE$11)/3,IF(AND($M$1=2011,Beregningsark!$AQ173="2005-2012"),'Resultat 2005-2012'!P173*SUM($AD$11:$AE$11)/2,IF(AND($M$1=2012,Beregningsark!$AQ173="2005-2012"),'Resultat 2005-2012'!P173*$AE$11,IF(AND($M$1=2006,Beregningsark!$AQ173="1999-2012"),'Resultat 2005-2012'!P173*SUM($Y$16:$AE$16)/7,IF(AND($M$1=2007,Beregningsark!$AQ173="1999-2012"),'Resultat 2005-2012'!P173*SUM($Z$16:$AE$16)/6,IF(AND($M$1=2008,Beregningsark!$AQ173="1999-2012"),'Resultat 2005-2012'!P173*SUM($AA$16:$AE$16)/5,IF(AND($M$1=2009,Beregningsark!$AQ173="1999-2012"),'Resultat 2005-2012'!P173*SUM($AB$16:$AE$16)/4,IF(AND($M$1=2010,Beregningsark!$AQ173="1999-2012"),'Resultat 2005-2012'!P173*SUM($AC$16:$AE$16)/3,IF(AND($M$1=2011,Beregningsark!$AQ173="1999-2012"),'Resultat 2005-2012'!P173*SUM($AD$16:$AE$16)/2,IF(AND($M$1=2012,Beregningsark!$AQ173="1999-2012"),'Resultat 2005-2012'!P173*$AE$16,""))))))))))))))))</f>
        <v/>
      </c>
      <c r="Q173" s="15" t="str">
        <f t="shared" si="9"/>
        <v/>
      </c>
      <c r="R173" s="17" t="str">
        <f t="shared" si="10"/>
        <v/>
      </c>
    </row>
    <row r="174" spans="1:18" x14ac:dyDescent="0.25">
      <c r="A174" s="4" t="str">
        <f>IF(Inddata!A189="","",Inddata!A189)</f>
        <v/>
      </c>
      <c r="B174" s="4" t="str">
        <f>IF(Inddata!B189="","",Inddata!B189)</f>
        <v/>
      </c>
      <c r="C174" s="4" t="str">
        <f>IF(Inddata!C189="","",Inddata!C189)</f>
        <v/>
      </c>
      <c r="D174" s="4" t="str">
        <f>IF(Inddata!D189="","",Inddata!D189)</f>
        <v/>
      </c>
      <c r="E174" s="4" t="str">
        <f>IF(Inddata!E189="","",Inddata!E189)</f>
        <v/>
      </c>
      <c r="F174" s="4" t="str">
        <f>IF(Inddata!F189="","",Inddata!F189)</f>
        <v/>
      </c>
      <c r="G174" s="4">
        <f>IF(Inddata!G189="","",Inddata!G189)</f>
        <v>0</v>
      </c>
      <c r="H174" s="4" t="str">
        <f>IF(Inddata!H189&gt;0.5,Inddata!H189,"")</f>
        <v/>
      </c>
      <c r="I174" s="4" t="str">
        <f>IF(Inddata!I189="","",Inddata!I189)</f>
        <v/>
      </c>
      <c r="J174" s="15" t="str">
        <f>IF('Resultat 2005-2012'!$R174="","",IF($M$1=2005,'Resultat 2005-2012'!J174,IF(AND($M$1=2006,Beregningsark!$AQ174="2005-2012"),'Resultat 2005-2012'!J174*SUM($Y$7:$AE$7)/7,IF(AND($M$1=2007,Beregningsark!$AQ174="2005-2012"),'Resultat 2005-2012'!J174*SUM($Z$7:$AE$7)/6,IF(AND($M$1=2008,Beregningsark!$AQ174="2005-2012"),'Resultat 2005-2012'!J174*SUM($AA$7:$AE$7)/5,IF(AND($M$1=2009,Beregningsark!$AQ174="2005-2012"),'Resultat 2005-2012'!J174*SUM($AB$7:$AE$7)/4,IF(AND($M$1=2010,Beregningsark!$AQ174="2005-2012"),'Resultat 2005-2012'!J174*SUM($AC$7:$AE$7)/3,IF(AND($M$1=2011,Beregningsark!$AQ174="2005-2012"),'Resultat 2005-2012'!J174*SUM($AD$7:$AE$7)/2,IF(AND($M$1=2012,Beregningsark!$AQ174="2005-2012"),'Resultat 2005-2012'!J174*$AE$7,IF(AND($M$1=2006,Beregningsark!$AQ174="1999-2012"),'Resultat 2005-2012'!J174*SUM($Y$16:$AE$16)/7,IF(AND($M$1=2007,Beregningsark!$AQ174="1999-2012"),'Resultat 2005-2012'!J174*SUM($Z$16:$AE$16)/6,IF(AND($M$1=2008,Beregningsark!$AQ174="1999-2012"),'Resultat 2005-2012'!J174*SUM($AA$16:$AE$16)/5,IF(AND($M$1=2009,Beregningsark!$AQ174="1999-2012"),'Resultat 2005-2012'!J174*SUM($AB$16:$AE$16)/4,IF(AND($M$1=2010,Beregningsark!$AQ174="1999-2012"),'Resultat 2005-2012'!J174*SUM($AC$16:$AE$16)/3,IF(AND($M$1=2011,Beregningsark!$AQ174="1999-2012"),'Resultat 2005-2012'!J174*SUM($AD$16:$AE$16)/2,IF(AND($M$1=2012,Beregningsark!$AQ174="1999-2012"),'Resultat 2005-2012'!J174*$AE$16,""))))))))))))))))</f>
        <v/>
      </c>
      <c r="K174" s="15" t="str">
        <f>IF('Resultat 2005-2012'!$R174="","",IF($M$1=2005,'Resultat 2005-2012'!K174,IF(AND($M$1=2006,Beregningsark!$AQ174="2005-2012"),'Resultat 2005-2012'!K174*SUM($Y$8:$AE$8)/7,IF(AND($M$1=2007,Beregningsark!$AQ174="2005-2012"),'Resultat 2005-2012'!K174*SUM($Z$8:$AE$8)/6,IF(AND($M$1=2008,Beregningsark!$AQ174="2005-2012"),'Resultat 2005-2012'!K174*SUM($AA$8:$AE$8)/5,IF(AND($M$1=2009,Beregningsark!$AQ174="2005-2012"),'Resultat 2005-2012'!K174*SUM($AB$8:$AE$8)/4,IF(AND($M$1=2010,Beregningsark!$AQ174="2005-2012"),'Resultat 2005-2012'!K174*SUM($AC$8:$AE$8)/3,IF(AND($M$1=2011,Beregningsark!$AQ174="2005-2012"),'Resultat 2005-2012'!K174*SUM($AD$8:$AE$8)/2,IF(AND($M$1=2012,Beregningsark!$AQ174="2005-2012"),'Resultat 2005-2012'!K174*$AE$8,IF(AND($M$1=2006,Beregningsark!$AQ174="1999-2012"),'Resultat 2005-2012'!K174*SUM($Y$17:$AE$17)/7,IF(AND($M$1=2007,Beregningsark!$AQ174="1999-2012"),'Resultat 2005-2012'!K174*SUM($Z$17:$AE$17)/6,IF(AND($M$1=2008,Beregningsark!$AQ174="1999-2012"),'Resultat 2005-2012'!K174*SUM($AA$17:$AE$17)/5,IF(AND($M$1=2009,Beregningsark!$AQ174="1999-2012"),'Resultat 2005-2012'!K174*SUM($AB$17:$AE$17)/4,IF(AND($M$1=2010,Beregningsark!$AQ174="1999-2012"),'Resultat 2005-2012'!K174*SUM($AC$17:$AE$17)/3,IF(AND($M$1=2011,Beregningsark!$AQ174="1999-2012"),'Resultat 2005-2012'!K174*SUM($AD$17:$AE$17)/2,IF(AND($M$1=2012,Beregningsark!$AQ174="1999-2012"),'Resultat 2005-2012'!K174*$AE$17,""))))))))))))))))</f>
        <v/>
      </c>
      <c r="L174" s="15" t="str">
        <f>IF('Resultat 2005-2012'!$R174="","",IF($M$1=2005,'Resultat 2005-2012'!L174,IF(AND($M$1=2006,Beregningsark!$AQ174="2005-2012"),'Resultat 2005-2012'!L174*SUM($Y$9:$AE$9)/7,IF(AND($M$1=2007,Beregningsark!$AQ174="2005-2012"),'Resultat 2005-2012'!L174*SUM($Z$9:$AE$9)/6,IF(AND($M$1=2008,Beregningsark!$AQ174="2005-2012"),'Resultat 2005-2012'!L174*SUM($AA$9:$AE$9)/5,IF(AND($M$1=2009,Beregningsark!$AQ174="2005-2012"),'Resultat 2005-2012'!L174*SUM($AB$9:$AE$9)/4,IF(AND($M$1=2010,Beregningsark!$AQ174="2005-2012"),'Resultat 2005-2012'!L174*SUM($AC$9:$AE$9)/3,IF(AND($M$1=2011,Beregningsark!$AQ174="2005-2012"),'Resultat 2005-2012'!L174*SUM($AD$9:$AE$9)/2,IF(AND($M$1=2012,Beregningsark!$AQ174="2005-2012"),'Resultat 2005-2012'!L174*$AE$9,IF(AND($M$1=2006,Beregningsark!$AQ174="1999-2012"),'Resultat 2005-2012'!L174*SUM($Y$18:$AE$18)/7,IF(AND($M$1=2007,Beregningsark!$AQ174="1999-2012"),'Resultat 2005-2012'!L174*SUM($Z$18:$AE$18)/6,IF(AND($M$1=2008,Beregningsark!$AQ174="1999-2012"),'Resultat 2005-2012'!L174*SUM($AA$18:$AE$18)/5,IF(AND($M$1=2009,Beregningsark!$AQ174="1999-2012"),'Resultat 2005-2012'!L174*SUM($AB$18:$AE$18)/4,IF(AND($M$1=2010,Beregningsark!$AQ174="1999-2012"),'Resultat 2005-2012'!L174*SUM($AC$18:$AE$18)/3,IF(AND($M$1=2011,Beregningsark!$AQ174="1999-2012"),'Resultat 2005-2012'!L174*SUM($AD$18:$AE$18)/2,IF(AND($M$1=2012,Beregningsark!$AQ174="1999-2012"),'Resultat 2005-2012'!L174*$AE$18,""))))))))))))))))</f>
        <v/>
      </c>
      <c r="M174" s="15" t="str">
        <f t="shared" si="8"/>
        <v/>
      </c>
      <c r="N174" s="15" t="str">
        <f>IF('Resultat 2005-2012'!$R174="","",IF($M$1=2005,'Resultat 2005-2012'!N174,IF(AND($M$1=2006,Beregningsark!$AQ174="2005-2012"),'Resultat 2005-2012'!N174*SUM($Y$10:$AE$10)/7,IF(AND($M$1=2007,Beregningsark!$AQ174="2005-2012"),'Resultat 2005-2012'!N174*SUM($Z$10:$AE$10)/6,IF(AND($M$1=2008,Beregningsark!$AQ174="2005-2012"),'Resultat 2005-2012'!N174*SUM($AA$10:$AE$10)/5,IF(AND($M$1=2009,Beregningsark!$AQ174="2005-2012"),'Resultat 2005-2012'!N174*SUM($AB$10:$AE$10)/4,IF(AND($M$1=2010,Beregningsark!$AQ174="2005-2012"),'Resultat 2005-2012'!N174*SUM($AC$10:$AE$10)/3,IF(AND($M$1=2011,Beregningsark!$AQ174="2005-2012"),'Resultat 2005-2012'!N174*SUM($AD$10:$AE$10)/2,IF(AND($M$1=2012,Beregningsark!$AQ174="2005-2012"),'Resultat 2005-2012'!N174*$AE$10,IF(AND($M$1=2006,Beregningsark!$AQ174="1999-2012"),'Resultat 2005-2012'!N174*SUM($Y$16:$AE$16)/7,IF(AND($M$1=2007,Beregningsark!$AQ174="1999-2012"),'Resultat 2005-2012'!N174*SUM($Z$16:$AE$16)/6,IF(AND($M$1=2008,Beregningsark!$AQ174="1999-2012"),'Resultat 2005-2012'!N174*SUM($AA$16:$AE$16)/5,IF(AND($M$1=2009,Beregningsark!$AQ174="1999-2012"),'Resultat 2005-2012'!N174*SUM($AB$16:$AE$16)/4,IF(AND($M$1=2010,Beregningsark!$AQ174="1999-2012"),'Resultat 2005-2012'!N174*SUM($AC$16:$AE$16)/3,IF(AND($M$1=2011,Beregningsark!$AQ174="1999-2012"),'Resultat 2005-2012'!N174*SUM($AD$16:$AE$16)/2,IF(AND($M$1=2012,Beregningsark!$AQ174="1999-2012"),'Resultat 2005-2012'!N174*$AE$16,""))))))))))))))))</f>
        <v/>
      </c>
      <c r="O174" s="15" t="str">
        <f>IF('Resultat 2005-2012'!$R174="","",IF($M$1=2005,'Resultat 2005-2012'!O174,IF(AND($M$1=2006,Beregningsark!$AQ174="2005-2012"),'Resultat 2005-2012'!O174*SUM($Y$10:$AE$10)/7,IF(AND($M$1=2007,Beregningsark!$AQ174="2005-2012"),'Resultat 2005-2012'!O174*SUM($Z$10:$AE$10)/6,IF(AND($M$1=2008,Beregningsark!$AQ174="2005-2012"),'Resultat 2005-2012'!O174*SUM($AA$10:$AE$10)/5,IF(AND($M$1=2009,Beregningsark!$AQ174="2005-2012"),'Resultat 2005-2012'!O174*SUM($AB$10:$AE$10)/4,IF(AND($M$1=2010,Beregningsark!$AQ174="2005-2012"),'Resultat 2005-2012'!O174*SUM($AC$10:$AE$10)/3,IF(AND($M$1=2011,Beregningsark!$AQ174="2005-2012"),'Resultat 2005-2012'!O174*SUM($AD$10:$AE$10)/2,IF(AND($M$1=2012,Beregningsark!$AQ174="2005-2012"),'Resultat 2005-2012'!O174*$AE$10,IF(AND($M$1=2006,Beregningsark!$AQ174="1999-2012"),'Resultat 2005-2012'!O174*SUM($Y$16:$AE$16)/7,IF(AND($M$1=2007,Beregningsark!$AQ174="1999-2012"),'Resultat 2005-2012'!O174*SUM($Z$16:$AE$16)/6,IF(AND($M$1=2008,Beregningsark!$AQ174="1999-2012"),'Resultat 2005-2012'!O174*SUM($AA$16:$AE$16)/5,IF(AND($M$1=2009,Beregningsark!$AQ174="1999-2012"),'Resultat 2005-2012'!O174*SUM($AB$16:$AE$16)/4,IF(AND($M$1=2010,Beregningsark!$AQ174="1999-2012"),'Resultat 2005-2012'!O174*SUM($AC$16:$AE$16)/3,IF(AND($M$1=2011,Beregningsark!$AQ174="1999-2012"),'Resultat 2005-2012'!O174*SUM($AD$16:$AE$16)/2,IF(AND($M$1=2012,Beregningsark!$AQ174="1999-2012"),'Resultat 2005-2012'!O174*$AE$16,""))))))))))))))))</f>
        <v/>
      </c>
      <c r="P174" s="15" t="str">
        <f>IF('Resultat 2005-2012'!$R174="","",IF($M$1=2005,'Resultat 2005-2012'!P174,IF(AND($M$1=2006,Beregningsark!$AQ174="2005-2012"),'Resultat 2005-2012'!P174*SUM($Y$11:$AE$11)/7,IF(AND($M$1=2007,Beregningsark!$AQ174="2005-2012"),'Resultat 2005-2012'!P174*SUM($Z$11:$AE$11)/6,IF(AND($M$1=2008,Beregningsark!$AQ174="2005-2012"),'Resultat 2005-2012'!P174*SUM($AA$11:$AE$11)/5,IF(AND($M$1=2009,Beregningsark!$AQ174="2005-2012"),'Resultat 2005-2012'!P174*SUM($AB$11:$AE$11)/4,IF(AND($M$1=2010,Beregningsark!$AQ174="2005-2012"),'Resultat 2005-2012'!P174*SUM($AC$11:$AE$11)/3,IF(AND($M$1=2011,Beregningsark!$AQ174="2005-2012"),'Resultat 2005-2012'!P174*SUM($AD$11:$AE$11)/2,IF(AND($M$1=2012,Beregningsark!$AQ174="2005-2012"),'Resultat 2005-2012'!P174*$AE$11,IF(AND($M$1=2006,Beregningsark!$AQ174="1999-2012"),'Resultat 2005-2012'!P174*SUM($Y$16:$AE$16)/7,IF(AND($M$1=2007,Beregningsark!$AQ174="1999-2012"),'Resultat 2005-2012'!P174*SUM($Z$16:$AE$16)/6,IF(AND($M$1=2008,Beregningsark!$AQ174="1999-2012"),'Resultat 2005-2012'!P174*SUM($AA$16:$AE$16)/5,IF(AND($M$1=2009,Beregningsark!$AQ174="1999-2012"),'Resultat 2005-2012'!P174*SUM($AB$16:$AE$16)/4,IF(AND($M$1=2010,Beregningsark!$AQ174="1999-2012"),'Resultat 2005-2012'!P174*SUM($AC$16:$AE$16)/3,IF(AND($M$1=2011,Beregningsark!$AQ174="1999-2012"),'Resultat 2005-2012'!P174*SUM($AD$16:$AE$16)/2,IF(AND($M$1=2012,Beregningsark!$AQ174="1999-2012"),'Resultat 2005-2012'!P174*$AE$16,""))))))))))))))))</f>
        <v/>
      </c>
      <c r="Q174" s="15" t="str">
        <f t="shared" si="9"/>
        <v/>
      </c>
      <c r="R174" s="17" t="str">
        <f t="shared" si="10"/>
        <v/>
      </c>
    </row>
    <row r="175" spans="1:18" x14ac:dyDescent="0.25">
      <c r="A175" s="4" t="str">
        <f>IF(Inddata!A190="","",Inddata!A190)</f>
        <v/>
      </c>
      <c r="B175" s="4" t="str">
        <f>IF(Inddata!B190="","",Inddata!B190)</f>
        <v/>
      </c>
      <c r="C175" s="4" t="str">
        <f>IF(Inddata!C190="","",Inddata!C190)</f>
        <v/>
      </c>
      <c r="D175" s="4" t="str">
        <f>IF(Inddata!D190="","",Inddata!D190)</f>
        <v/>
      </c>
      <c r="E175" s="4" t="str">
        <f>IF(Inddata!E190="","",Inddata!E190)</f>
        <v/>
      </c>
      <c r="F175" s="4" t="str">
        <f>IF(Inddata!F190="","",Inddata!F190)</f>
        <v/>
      </c>
      <c r="G175" s="4">
        <f>IF(Inddata!G190="","",Inddata!G190)</f>
        <v>0</v>
      </c>
      <c r="H175" s="4" t="str">
        <f>IF(Inddata!H190&gt;0.5,Inddata!H190,"")</f>
        <v/>
      </c>
      <c r="I175" s="4" t="str">
        <f>IF(Inddata!I190="","",Inddata!I190)</f>
        <v/>
      </c>
      <c r="J175" s="15" t="str">
        <f>IF('Resultat 2005-2012'!$R175="","",IF($M$1=2005,'Resultat 2005-2012'!J175,IF(AND($M$1=2006,Beregningsark!$AQ175="2005-2012"),'Resultat 2005-2012'!J175*SUM($Y$7:$AE$7)/7,IF(AND($M$1=2007,Beregningsark!$AQ175="2005-2012"),'Resultat 2005-2012'!J175*SUM($Z$7:$AE$7)/6,IF(AND($M$1=2008,Beregningsark!$AQ175="2005-2012"),'Resultat 2005-2012'!J175*SUM($AA$7:$AE$7)/5,IF(AND($M$1=2009,Beregningsark!$AQ175="2005-2012"),'Resultat 2005-2012'!J175*SUM($AB$7:$AE$7)/4,IF(AND($M$1=2010,Beregningsark!$AQ175="2005-2012"),'Resultat 2005-2012'!J175*SUM($AC$7:$AE$7)/3,IF(AND($M$1=2011,Beregningsark!$AQ175="2005-2012"),'Resultat 2005-2012'!J175*SUM($AD$7:$AE$7)/2,IF(AND($M$1=2012,Beregningsark!$AQ175="2005-2012"),'Resultat 2005-2012'!J175*$AE$7,IF(AND($M$1=2006,Beregningsark!$AQ175="1999-2012"),'Resultat 2005-2012'!J175*SUM($Y$16:$AE$16)/7,IF(AND($M$1=2007,Beregningsark!$AQ175="1999-2012"),'Resultat 2005-2012'!J175*SUM($Z$16:$AE$16)/6,IF(AND($M$1=2008,Beregningsark!$AQ175="1999-2012"),'Resultat 2005-2012'!J175*SUM($AA$16:$AE$16)/5,IF(AND($M$1=2009,Beregningsark!$AQ175="1999-2012"),'Resultat 2005-2012'!J175*SUM($AB$16:$AE$16)/4,IF(AND($M$1=2010,Beregningsark!$AQ175="1999-2012"),'Resultat 2005-2012'!J175*SUM($AC$16:$AE$16)/3,IF(AND($M$1=2011,Beregningsark!$AQ175="1999-2012"),'Resultat 2005-2012'!J175*SUM($AD$16:$AE$16)/2,IF(AND($M$1=2012,Beregningsark!$AQ175="1999-2012"),'Resultat 2005-2012'!J175*$AE$16,""))))))))))))))))</f>
        <v/>
      </c>
      <c r="K175" s="15" t="str">
        <f>IF('Resultat 2005-2012'!$R175="","",IF($M$1=2005,'Resultat 2005-2012'!K175,IF(AND($M$1=2006,Beregningsark!$AQ175="2005-2012"),'Resultat 2005-2012'!K175*SUM($Y$8:$AE$8)/7,IF(AND($M$1=2007,Beregningsark!$AQ175="2005-2012"),'Resultat 2005-2012'!K175*SUM($Z$8:$AE$8)/6,IF(AND($M$1=2008,Beregningsark!$AQ175="2005-2012"),'Resultat 2005-2012'!K175*SUM($AA$8:$AE$8)/5,IF(AND($M$1=2009,Beregningsark!$AQ175="2005-2012"),'Resultat 2005-2012'!K175*SUM($AB$8:$AE$8)/4,IF(AND($M$1=2010,Beregningsark!$AQ175="2005-2012"),'Resultat 2005-2012'!K175*SUM($AC$8:$AE$8)/3,IF(AND($M$1=2011,Beregningsark!$AQ175="2005-2012"),'Resultat 2005-2012'!K175*SUM($AD$8:$AE$8)/2,IF(AND($M$1=2012,Beregningsark!$AQ175="2005-2012"),'Resultat 2005-2012'!K175*$AE$8,IF(AND($M$1=2006,Beregningsark!$AQ175="1999-2012"),'Resultat 2005-2012'!K175*SUM($Y$17:$AE$17)/7,IF(AND($M$1=2007,Beregningsark!$AQ175="1999-2012"),'Resultat 2005-2012'!K175*SUM($Z$17:$AE$17)/6,IF(AND($M$1=2008,Beregningsark!$AQ175="1999-2012"),'Resultat 2005-2012'!K175*SUM($AA$17:$AE$17)/5,IF(AND($M$1=2009,Beregningsark!$AQ175="1999-2012"),'Resultat 2005-2012'!K175*SUM($AB$17:$AE$17)/4,IF(AND($M$1=2010,Beregningsark!$AQ175="1999-2012"),'Resultat 2005-2012'!K175*SUM($AC$17:$AE$17)/3,IF(AND($M$1=2011,Beregningsark!$AQ175="1999-2012"),'Resultat 2005-2012'!K175*SUM($AD$17:$AE$17)/2,IF(AND($M$1=2012,Beregningsark!$AQ175="1999-2012"),'Resultat 2005-2012'!K175*$AE$17,""))))))))))))))))</f>
        <v/>
      </c>
      <c r="L175" s="15" t="str">
        <f>IF('Resultat 2005-2012'!$R175="","",IF($M$1=2005,'Resultat 2005-2012'!L175,IF(AND($M$1=2006,Beregningsark!$AQ175="2005-2012"),'Resultat 2005-2012'!L175*SUM($Y$9:$AE$9)/7,IF(AND($M$1=2007,Beregningsark!$AQ175="2005-2012"),'Resultat 2005-2012'!L175*SUM($Z$9:$AE$9)/6,IF(AND($M$1=2008,Beregningsark!$AQ175="2005-2012"),'Resultat 2005-2012'!L175*SUM($AA$9:$AE$9)/5,IF(AND($M$1=2009,Beregningsark!$AQ175="2005-2012"),'Resultat 2005-2012'!L175*SUM($AB$9:$AE$9)/4,IF(AND($M$1=2010,Beregningsark!$AQ175="2005-2012"),'Resultat 2005-2012'!L175*SUM($AC$9:$AE$9)/3,IF(AND($M$1=2011,Beregningsark!$AQ175="2005-2012"),'Resultat 2005-2012'!L175*SUM($AD$9:$AE$9)/2,IF(AND($M$1=2012,Beregningsark!$AQ175="2005-2012"),'Resultat 2005-2012'!L175*$AE$9,IF(AND($M$1=2006,Beregningsark!$AQ175="1999-2012"),'Resultat 2005-2012'!L175*SUM($Y$18:$AE$18)/7,IF(AND($M$1=2007,Beregningsark!$AQ175="1999-2012"),'Resultat 2005-2012'!L175*SUM($Z$18:$AE$18)/6,IF(AND($M$1=2008,Beregningsark!$AQ175="1999-2012"),'Resultat 2005-2012'!L175*SUM($AA$18:$AE$18)/5,IF(AND($M$1=2009,Beregningsark!$AQ175="1999-2012"),'Resultat 2005-2012'!L175*SUM($AB$18:$AE$18)/4,IF(AND($M$1=2010,Beregningsark!$AQ175="1999-2012"),'Resultat 2005-2012'!L175*SUM($AC$18:$AE$18)/3,IF(AND($M$1=2011,Beregningsark!$AQ175="1999-2012"),'Resultat 2005-2012'!L175*SUM($AD$18:$AE$18)/2,IF(AND($M$1=2012,Beregningsark!$AQ175="1999-2012"),'Resultat 2005-2012'!L175*$AE$18,""))))))))))))))))</f>
        <v/>
      </c>
      <c r="M175" s="15" t="str">
        <f t="shared" si="8"/>
        <v/>
      </c>
      <c r="N175" s="15" t="str">
        <f>IF('Resultat 2005-2012'!$R175="","",IF($M$1=2005,'Resultat 2005-2012'!N175,IF(AND($M$1=2006,Beregningsark!$AQ175="2005-2012"),'Resultat 2005-2012'!N175*SUM($Y$10:$AE$10)/7,IF(AND($M$1=2007,Beregningsark!$AQ175="2005-2012"),'Resultat 2005-2012'!N175*SUM($Z$10:$AE$10)/6,IF(AND($M$1=2008,Beregningsark!$AQ175="2005-2012"),'Resultat 2005-2012'!N175*SUM($AA$10:$AE$10)/5,IF(AND($M$1=2009,Beregningsark!$AQ175="2005-2012"),'Resultat 2005-2012'!N175*SUM($AB$10:$AE$10)/4,IF(AND($M$1=2010,Beregningsark!$AQ175="2005-2012"),'Resultat 2005-2012'!N175*SUM($AC$10:$AE$10)/3,IF(AND($M$1=2011,Beregningsark!$AQ175="2005-2012"),'Resultat 2005-2012'!N175*SUM($AD$10:$AE$10)/2,IF(AND($M$1=2012,Beregningsark!$AQ175="2005-2012"),'Resultat 2005-2012'!N175*$AE$10,IF(AND($M$1=2006,Beregningsark!$AQ175="1999-2012"),'Resultat 2005-2012'!N175*SUM($Y$16:$AE$16)/7,IF(AND($M$1=2007,Beregningsark!$AQ175="1999-2012"),'Resultat 2005-2012'!N175*SUM($Z$16:$AE$16)/6,IF(AND($M$1=2008,Beregningsark!$AQ175="1999-2012"),'Resultat 2005-2012'!N175*SUM($AA$16:$AE$16)/5,IF(AND($M$1=2009,Beregningsark!$AQ175="1999-2012"),'Resultat 2005-2012'!N175*SUM($AB$16:$AE$16)/4,IF(AND($M$1=2010,Beregningsark!$AQ175="1999-2012"),'Resultat 2005-2012'!N175*SUM($AC$16:$AE$16)/3,IF(AND($M$1=2011,Beregningsark!$AQ175="1999-2012"),'Resultat 2005-2012'!N175*SUM($AD$16:$AE$16)/2,IF(AND($M$1=2012,Beregningsark!$AQ175="1999-2012"),'Resultat 2005-2012'!N175*$AE$16,""))))))))))))))))</f>
        <v/>
      </c>
      <c r="O175" s="15" t="str">
        <f>IF('Resultat 2005-2012'!$R175="","",IF($M$1=2005,'Resultat 2005-2012'!O175,IF(AND($M$1=2006,Beregningsark!$AQ175="2005-2012"),'Resultat 2005-2012'!O175*SUM($Y$10:$AE$10)/7,IF(AND($M$1=2007,Beregningsark!$AQ175="2005-2012"),'Resultat 2005-2012'!O175*SUM($Z$10:$AE$10)/6,IF(AND($M$1=2008,Beregningsark!$AQ175="2005-2012"),'Resultat 2005-2012'!O175*SUM($AA$10:$AE$10)/5,IF(AND($M$1=2009,Beregningsark!$AQ175="2005-2012"),'Resultat 2005-2012'!O175*SUM($AB$10:$AE$10)/4,IF(AND($M$1=2010,Beregningsark!$AQ175="2005-2012"),'Resultat 2005-2012'!O175*SUM($AC$10:$AE$10)/3,IF(AND($M$1=2011,Beregningsark!$AQ175="2005-2012"),'Resultat 2005-2012'!O175*SUM($AD$10:$AE$10)/2,IF(AND($M$1=2012,Beregningsark!$AQ175="2005-2012"),'Resultat 2005-2012'!O175*$AE$10,IF(AND($M$1=2006,Beregningsark!$AQ175="1999-2012"),'Resultat 2005-2012'!O175*SUM($Y$16:$AE$16)/7,IF(AND($M$1=2007,Beregningsark!$AQ175="1999-2012"),'Resultat 2005-2012'!O175*SUM($Z$16:$AE$16)/6,IF(AND($M$1=2008,Beregningsark!$AQ175="1999-2012"),'Resultat 2005-2012'!O175*SUM($AA$16:$AE$16)/5,IF(AND($M$1=2009,Beregningsark!$AQ175="1999-2012"),'Resultat 2005-2012'!O175*SUM($AB$16:$AE$16)/4,IF(AND($M$1=2010,Beregningsark!$AQ175="1999-2012"),'Resultat 2005-2012'!O175*SUM($AC$16:$AE$16)/3,IF(AND($M$1=2011,Beregningsark!$AQ175="1999-2012"),'Resultat 2005-2012'!O175*SUM($AD$16:$AE$16)/2,IF(AND($M$1=2012,Beregningsark!$AQ175="1999-2012"),'Resultat 2005-2012'!O175*$AE$16,""))))))))))))))))</f>
        <v/>
      </c>
      <c r="P175" s="15" t="str">
        <f>IF('Resultat 2005-2012'!$R175="","",IF($M$1=2005,'Resultat 2005-2012'!P175,IF(AND($M$1=2006,Beregningsark!$AQ175="2005-2012"),'Resultat 2005-2012'!P175*SUM($Y$11:$AE$11)/7,IF(AND($M$1=2007,Beregningsark!$AQ175="2005-2012"),'Resultat 2005-2012'!P175*SUM($Z$11:$AE$11)/6,IF(AND($M$1=2008,Beregningsark!$AQ175="2005-2012"),'Resultat 2005-2012'!P175*SUM($AA$11:$AE$11)/5,IF(AND($M$1=2009,Beregningsark!$AQ175="2005-2012"),'Resultat 2005-2012'!P175*SUM($AB$11:$AE$11)/4,IF(AND($M$1=2010,Beregningsark!$AQ175="2005-2012"),'Resultat 2005-2012'!P175*SUM($AC$11:$AE$11)/3,IF(AND($M$1=2011,Beregningsark!$AQ175="2005-2012"),'Resultat 2005-2012'!P175*SUM($AD$11:$AE$11)/2,IF(AND($M$1=2012,Beregningsark!$AQ175="2005-2012"),'Resultat 2005-2012'!P175*$AE$11,IF(AND($M$1=2006,Beregningsark!$AQ175="1999-2012"),'Resultat 2005-2012'!P175*SUM($Y$16:$AE$16)/7,IF(AND($M$1=2007,Beregningsark!$AQ175="1999-2012"),'Resultat 2005-2012'!P175*SUM($Z$16:$AE$16)/6,IF(AND($M$1=2008,Beregningsark!$AQ175="1999-2012"),'Resultat 2005-2012'!P175*SUM($AA$16:$AE$16)/5,IF(AND($M$1=2009,Beregningsark!$AQ175="1999-2012"),'Resultat 2005-2012'!P175*SUM($AB$16:$AE$16)/4,IF(AND($M$1=2010,Beregningsark!$AQ175="1999-2012"),'Resultat 2005-2012'!P175*SUM($AC$16:$AE$16)/3,IF(AND($M$1=2011,Beregningsark!$AQ175="1999-2012"),'Resultat 2005-2012'!P175*SUM($AD$16:$AE$16)/2,IF(AND($M$1=2012,Beregningsark!$AQ175="1999-2012"),'Resultat 2005-2012'!P175*$AE$16,""))))))))))))))))</f>
        <v/>
      </c>
      <c r="Q175" s="15" t="str">
        <f t="shared" si="9"/>
        <v/>
      </c>
      <c r="R175" s="17" t="str">
        <f t="shared" si="10"/>
        <v/>
      </c>
    </row>
    <row r="176" spans="1:18" x14ac:dyDescent="0.25">
      <c r="A176" s="4" t="str">
        <f>IF(Inddata!A191="","",Inddata!A191)</f>
        <v/>
      </c>
      <c r="B176" s="4" t="str">
        <f>IF(Inddata!B191="","",Inddata!B191)</f>
        <v/>
      </c>
      <c r="C176" s="4" t="str">
        <f>IF(Inddata!C191="","",Inddata!C191)</f>
        <v/>
      </c>
      <c r="D176" s="4" t="str">
        <f>IF(Inddata!D191="","",Inddata!D191)</f>
        <v/>
      </c>
      <c r="E176" s="4" t="str">
        <f>IF(Inddata!E191="","",Inddata!E191)</f>
        <v/>
      </c>
      <c r="F176" s="4" t="str">
        <f>IF(Inddata!F191="","",Inddata!F191)</f>
        <v/>
      </c>
      <c r="G176" s="4">
        <f>IF(Inddata!G191="","",Inddata!G191)</f>
        <v>0</v>
      </c>
      <c r="H176" s="4" t="str">
        <f>IF(Inddata!H191&gt;0.5,Inddata!H191,"")</f>
        <v/>
      </c>
      <c r="I176" s="4" t="str">
        <f>IF(Inddata!I191="","",Inddata!I191)</f>
        <v/>
      </c>
      <c r="J176" s="15" t="str">
        <f>IF('Resultat 2005-2012'!$R176="","",IF($M$1=2005,'Resultat 2005-2012'!J176,IF(AND($M$1=2006,Beregningsark!$AQ176="2005-2012"),'Resultat 2005-2012'!J176*SUM($Y$7:$AE$7)/7,IF(AND($M$1=2007,Beregningsark!$AQ176="2005-2012"),'Resultat 2005-2012'!J176*SUM($Z$7:$AE$7)/6,IF(AND($M$1=2008,Beregningsark!$AQ176="2005-2012"),'Resultat 2005-2012'!J176*SUM($AA$7:$AE$7)/5,IF(AND($M$1=2009,Beregningsark!$AQ176="2005-2012"),'Resultat 2005-2012'!J176*SUM($AB$7:$AE$7)/4,IF(AND($M$1=2010,Beregningsark!$AQ176="2005-2012"),'Resultat 2005-2012'!J176*SUM($AC$7:$AE$7)/3,IF(AND($M$1=2011,Beregningsark!$AQ176="2005-2012"),'Resultat 2005-2012'!J176*SUM($AD$7:$AE$7)/2,IF(AND($M$1=2012,Beregningsark!$AQ176="2005-2012"),'Resultat 2005-2012'!J176*$AE$7,IF(AND($M$1=2006,Beregningsark!$AQ176="1999-2012"),'Resultat 2005-2012'!J176*SUM($Y$16:$AE$16)/7,IF(AND($M$1=2007,Beregningsark!$AQ176="1999-2012"),'Resultat 2005-2012'!J176*SUM($Z$16:$AE$16)/6,IF(AND($M$1=2008,Beregningsark!$AQ176="1999-2012"),'Resultat 2005-2012'!J176*SUM($AA$16:$AE$16)/5,IF(AND($M$1=2009,Beregningsark!$AQ176="1999-2012"),'Resultat 2005-2012'!J176*SUM($AB$16:$AE$16)/4,IF(AND($M$1=2010,Beregningsark!$AQ176="1999-2012"),'Resultat 2005-2012'!J176*SUM($AC$16:$AE$16)/3,IF(AND($M$1=2011,Beregningsark!$AQ176="1999-2012"),'Resultat 2005-2012'!J176*SUM($AD$16:$AE$16)/2,IF(AND($M$1=2012,Beregningsark!$AQ176="1999-2012"),'Resultat 2005-2012'!J176*$AE$16,""))))))))))))))))</f>
        <v/>
      </c>
      <c r="K176" s="15" t="str">
        <f>IF('Resultat 2005-2012'!$R176="","",IF($M$1=2005,'Resultat 2005-2012'!K176,IF(AND($M$1=2006,Beregningsark!$AQ176="2005-2012"),'Resultat 2005-2012'!K176*SUM($Y$8:$AE$8)/7,IF(AND($M$1=2007,Beregningsark!$AQ176="2005-2012"),'Resultat 2005-2012'!K176*SUM($Z$8:$AE$8)/6,IF(AND($M$1=2008,Beregningsark!$AQ176="2005-2012"),'Resultat 2005-2012'!K176*SUM($AA$8:$AE$8)/5,IF(AND($M$1=2009,Beregningsark!$AQ176="2005-2012"),'Resultat 2005-2012'!K176*SUM($AB$8:$AE$8)/4,IF(AND($M$1=2010,Beregningsark!$AQ176="2005-2012"),'Resultat 2005-2012'!K176*SUM($AC$8:$AE$8)/3,IF(AND($M$1=2011,Beregningsark!$AQ176="2005-2012"),'Resultat 2005-2012'!K176*SUM($AD$8:$AE$8)/2,IF(AND($M$1=2012,Beregningsark!$AQ176="2005-2012"),'Resultat 2005-2012'!K176*$AE$8,IF(AND($M$1=2006,Beregningsark!$AQ176="1999-2012"),'Resultat 2005-2012'!K176*SUM($Y$17:$AE$17)/7,IF(AND($M$1=2007,Beregningsark!$AQ176="1999-2012"),'Resultat 2005-2012'!K176*SUM($Z$17:$AE$17)/6,IF(AND($M$1=2008,Beregningsark!$AQ176="1999-2012"),'Resultat 2005-2012'!K176*SUM($AA$17:$AE$17)/5,IF(AND($M$1=2009,Beregningsark!$AQ176="1999-2012"),'Resultat 2005-2012'!K176*SUM($AB$17:$AE$17)/4,IF(AND($M$1=2010,Beregningsark!$AQ176="1999-2012"),'Resultat 2005-2012'!K176*SUM($AC$17:$AE$17)/3,IF(AND($M$1=2011,Beregningsark!$AQ176="1999-2012"),'Resultat 2005-2012'!K176*SUM($AD$17:$AE$17)/2,IF(AND($M$1=2012,Beregningsark!$AQ176="1999-2012"),'Resultat 2005-2012'!K176*$AE$17,""))))))))))))))))</f>
        <v/>
      </c>
      <c r="L176" s="15" t="str">
        <f>IF('Resultat 2005-2012'!$R176="","",IF($M$1=2005,'Resultat 2005-2012'!L176,IF(AND($M$1=2006,Beregningsark!$AQ176="2005-2012"),'Resultat 2005-2012'!L176*SUM($Y$9:$AE$9)/7,IF(AND($M$1=2007,Beregningsark!$AQ176="2005-2012"),'Resultat 2005-2012'!L176*SUM($Z$9:$AE$9)/6,IF(AND($M$1=2008,Beregningsark!$AQ176="2005-2012"),'Resultat 2005-2012'!L176*SUM($AA$9:$AE$9)/5,IF(AND($M$1=2009,Beregningsark!$AQ176="2005-2012"),'Resultat 2005-2012'!L176*SUM($AB$9:$AE$9)/4,IF(AND($M$1=2010,Beregningsark!$AQ176="2005-2012"),'Resultat 2005-2012'!L176*SUM($AC$9:$AE$9)/3,IF(AND($M$1=2011,Beregningsark!$AQ176="2005-2012"),'Resultat 2005-2012'!L176*SUM($AD$9:$AE$9)/2,IF(AND($M$1=2012,Beregningsark!$AQ176="2005-2012"),'Resultat 2005-2012'!L176*$AE$9,IF(AND($M$1=2006,Beregningsark!$AQ176="1999-2012"),'Resultat 2005-2012'!L176*SUM($Y$18:$AE$18)/7,IF(AND($M$1=2007,Beregningsark!$AQ176="1999-2012"),'Resultat 2005-2012'!L176*SUM($Z$18:$AE$18)/6,IF(AND($M$1=2008,Beregningsark!$AQ176="1999-2012"),'Resultat 2005-2012'!L176*SUM($AA$18:$AE$18)/5,IF(AND($M$1=2009,Beregningsark!$AQ176="1999-2012"),'Resultat 2005-2012'!L176*SUM($AB$18:$AE$18)/4,IF(AND($M$1=2010,Beregningsark!$AQ176="1999-2012"),'Resultat 2005-2012'!L176*SUM($AC$18:$AE$18)/3,IF(AND($M$1=2011,Beregningsark!$AQ176="1999-2012"),'Resultat 2005-2012'!L176*SUM($AD$18:$AE$18)/2,IF(AND($M$1=2012,Beregningsark!$AQ176="1999-2012"),'Resultat 2005-2012'!L176*$AE$18,""))))))))))))))))</f>
        <v/>
      </c>
      <c r="M176" s="15" t="str">
        <f t="shared" si="8"/>
        <v/>
      </c>
      <c r="N176" s="15" t="str">
        <f>IF('Resultat 2005-2012'!$R176="","",IF($M$1=2005,'Resultat 2005-2012'!N176,IF(AND($M$1=2006,Beregningsark!$AQ176="2005-2012"),'Resultat 2005-2012'!N176*SUM($Y$10:$AE$10)/7,IF(AND($M$1=2007,Beregningsark!$AQ176="2005-2012"),'Resultat 2005-2012'!N176*SUM($Z$10:$AE$10)/6,IF(AND($M$1=2008,Beregningsark!$AQ176="2005-2012"),'Resultat 2005-2012'!N176*SUM($AA$10:$AE$10)/5,IF(AND($M$1=2009,Beregningsark!$AQ176="2005-2012"),'Resultat 2005-2012'!N176*SUM($AB$10:$AE$10)/4,IF(AND($M$1=2010,Beregningsark!$AQ176="2005-2012"),'Resultat 2005-2012'!N176*SUM($AC$10:$AE$10)/3,IF(AND($M$1=2011,Beregningsark!$AQ176="2005-2012"),'Resultat 2005-2012'!N176*SUM($AD$10:$AE$10)/2,IF(AND($M$1=2012,Beregningsark!$AQ176="2005-2012"),'Resultat 2005-2012'!N176*$AE$10,IF(AND($M$1=2006,Beregningsark!$AQ176="1999-2012"),'Resultat 2005-2012'!N176*SUM($Y$16:$AE$16)/7,IF(AND($M$1=2007,Beregningsark!$AQ176="1999-2012"),'Resultat 2005-2012'!N176*SUM($Z$16:$AE$16)/6,IF(AND($M$1=2008,Beregningsark!$AQ176="1999-2012"),'Resultat 2005-2012'!N176*SUM($AA$16:$AE$16)/5,IF(AND($M$1=2009,Beregningsark!$AQ176="1999-2012"),'Resultat 2005-2012'!N176*SUM($AB$16:$AE$16)/4,IF(AND($M$1=2010,Beregningsark!$AQ176="1999-2012"),'Resultat 2005-2012'!N176*SUM($AC$16:$AE$16)/3,IF(AND($M$1=2011,Beregningsark!$AQ176="1999-2012"),'Resultat 2005-2012'!N176*SUM($AD$16:$AE$16)/2,IF(AND($M$1=2012,Beregningsark!$AQ176="1999-2012"),'Resultat 2005-2012'!N176*$AE$16,""))))))))))))))))</f>
        <v/>
      </c>
      <c r="O176" s="15" t="str">
        <f>IF('Resultat 2005-2012'!$R176="","",IF($M$1=2005,'Resultat 2005-2012'!O176,IF(AND($M$1=2006,Beregningsark!$AQ176="2005-2012"),'Resultat 2005-2012'!O176*SUM($Y$10:$AE$10)/7,IF(AND($M$1=2007,Beregningsark!$AQ176="2005-2012"),'Resultat 2005-2012'!O176*SUM($Z$10:$AE$10)/6,IF(AND($M$1=2008,Beregningsark!$AQ176="2005-2012"),'Resultat 2005-2012'!O176*SUM($AA$10:$AE$10)/5,IF(AND($M$1=2009,Beregningsark!$AQ176="2005-2012"),'Resultat 2005-2012'!O176*SUM($AB$10:$AE$10)/4,IF(AND($M$1=2010,Beregningsark!$AQ176="2005-2012"),'Resultat 2005-2012'!O176*SUM($AC$10:$AE$10)/3,IF(AND($M$1=2011,Beregningsark!$AQ176="2005-2012"),'Resultat 2005-2012'!O176*SUM($AD$10:$AE$10)/2,IF(AND($M$1=2012,Beregningsark!$AQ176="2005-2012"),'Resultat 2005-2012'!O176*$AE$10,IF(AND($M$1=2006,Beregningsark!$AQ176="1999-2012"),'Resultat 2005-2012'!O176*SUM($Y$16:$AE$16)/7,IF(AND($M$1=2007,Beregningsark!$AQ176="1999-2012"),'Resultat 2005-2012'!O176*SUM($Z$16:$AE$16)/6,IF(AND($M$1=2008,Beregningsark!$AQ176="1999-2012"),'Resultat 2005-2012'!O176*SUM($AA$16:$AE$16)/5,IF(AND($M$1=2009,Beregningsark!$AQ176="1999-2012"),'Resultat 2005-2012'!O176*SUM($AB$16:$AE$16)/4,IF(AND($M$1=2010,Beregningsark!$AQ176="1999-2012"),'Resultat 2005-2012'!O176*SUM($AC$16:$AE$16)/3,IF(AND($M$1=2011,Beregningsark!$AQ176="1999-2012"),'Resultat 2005-2012'!O176*SUM($AD$16:$AE$16)/2,IF(AND($M$1=2012,Beregningsark!$AQ176="1999-2012"),'Resultat 2005-2012'!O176*$AE$16,""))))))))))))))))</f>
        <v/>
      </c>
      <c r="P176" s="15" t="str">
        <f>IF('Resultat 2005-2012'!$R176="","",IF($M$1=2005,'Resultat 2005-2012'!P176,IF(AND($M$1=2006,Beregningsark!$AQ176="2005-2012"),'Resultat 2005-2012'!P176*SUM($Y$11:$AE$11)/7,IF(AND($M$1=2007,Beregningsark!$AQ176="2005-2012"),'Resultat 2005-2012'!P176*SUM($Z$11:$AE$11)/6,IF(AND($M$1=2008,Beregningsark!$AQ176="2005-2012"),'Resultat 2005-2012'!P176*SUM($AA$11:$AE$11)/5,IF(AND($M$1=2009,Beregningsark!$AQ176="2005-2012"),'Resultat 2005-2012'!P176*SUM($AB$11:$AE$11)/4,IF(AND($M$1=2010,Beregningsark!$AQ176="2005-2012"),'Resultat 2005-2012'!P176*SUM($AC$11:$AE$11)/3,IF(AND($M$1=2011,Beregningsark!$AQ176="2005-2012"),'Resultat 2005-2012'!P176*SUM($AD$11:$AE$11)/2,IF(AND($M$1=2012,Beregningsark!$AQ176="2005-2012"),'Resultat 2005-2012'!P176*$AE$11,IF(AND($M$1=2006,Beregningsark!$AQ176="1999-2012"),'Resultat 2005-2012'!P176*SUM($Y$16:$AE$16)/7,IF(AND($M$1=2007,Beregningsark!$AQ176="1999-2012"),'Resultat 2005-2012'!P176*SUM($Z$16:$AE$16)/6,IF(AND($M$1=2008,Beregningsark!$AQ176="1999-2012"),'Resultat 2005-2012'!P176*SUM($AA$16:$AE$16)/5,IF(AND($M$1=2009,Beregningsark!$AQ176="1999-2012"),'Resultat 2005-2012'!P176*SUM($AB$16:$AE$16)/4,IF(AND($M$1=2010,Beregningsark!$AQ176="1999-2012"),'Resultat 2005-2012'!P176*SUM($AC$16:$AE$16)/3,IF(AND($M$1=2011,Beregningsark!$AQ176="1999-2012"),'Resultat 2005-2012'!P176*SUM($AD$16:$AE$16)/2,IF(AND($M$1=2012,Beregningsark!$AQ176="1999-2012"),'Resultat 2005-2012'!P176*$AE$16,""))))))))))))))))</f>
        <v/>
      </c>
      <c r="Q176" s="15" t="str">
        <f t="shared" si="9"/>
        <v/>
      </c>
      <c r="R176" s="17" t="str">
        <f t="shared" si="10"/>
        <v/>
      </c>
    </row>
    <row r="177" spans="1:18" x14ac:dyDescent="0.25">
      <c r="A177" s="4" t="str">
        <f>IF(Inddata!A192="","",Inddata!A192)</f>
        <v/>
      </c>
      <c r="B177" s="4" t="str">
        <f>IF(Inddata!B192="","",Inddata!B192)</f>
        <v/>
      </c>
      <c r="C177" s="4" t="str">
        <f>IF(Inddata!C192="","",Inddata!C192)</f>
        <v/>
      </c>
      <c r="D177" s="4" t="str">
        <f>IF(Inddata!D192="","",Inddata!D192)</f>
        <v/>
      </c>
      <c r="E177" s="4" t="str">
        <f>IF(Inddata!E192="","",Inddata!E192)</f>
        <v/>
      </c>
      <c r="F177" s="4" t="str">
        <f>IF(Inddata!F192="","",Inddata!F192)</f>
        <v/>
      </c>
      <c r="G177" s="4">
        <f>IF(Inddata!G192="","",Inddata!G192)</f>
        <v>0</v>
      </c>
      <c r="H177" s="4" t="str">
        <f>IF(Inddata!H192&gt;0.5,Inddata!H192,"")</f>
        <v/>
      </c>
      <c r="I177" s="4" t="str">
        <f>IF(Inddata!I192="","",Inddata!I192)</f>
        <v/>
      </c>
      <c r="J177" s="15" t="str">
        <f>IF('Resultat 2005-2012'!$R177="","",IF($M$1=2005,'Resultat 2005-2012'!J177,IF(AND($M$1=2006,Beregningsark!$AQ177="2005-2012"),'Resultat 2005-2012'!J177*SUM($Y$7:$AE$7)/7,IF(AND($M$1=2007,Beregningsark!$AQ177="2005-2012"),'Resultat 2005-2012'!J177*SUM($Z$7:$AE$7)/6,IF(AND($M$1=2008,Beregningsark!$AQ177="2005-2012"),'Resultat 2005-2012'!J177*SUM($AA$7:$AE$7)/5,IF(AND($M$1=2009,Beregningsark!$AQ177="2005-2012"),'Resultat 2005-2012'!J177*SUM($AB$7:$AE$7)/4,IF(AND($M$1=2010,Beregningsark!$AQ177="2005-2012"),'Resultat 2005-2012'!J177*SUM($AC$7:$AE$7)/3,IF(AND($M$1=2011,Beregningsark!$AQ177="2005-2012"),'Resultat 2005-2012'!J177*SUM($AD$7:$AE$7)/2,IF(AND($M$1=2012,Beregningsark!$AQ177="2005-2012"),'Resultat 2005-2012'!J177*$AE$7,IF(AND($M$1=2006,Beregningsark!$AQ177="1999-2012"),'Resultat 2005-2012'!J177*SUM($Y$16:$AE$16)/7,IF(AND($M$1=2007,Beregningsark!$AQ177="1999-2012"),'Resultat 2005-2012'!J177*SUM($Z$16:$AE$16)/6,IF(AND($M$1=2008,Beregningsark!$AQ177="1999-2012"),'Resultat 2005-2012'!J177*SUM($AA$16:$AE$16)/5,IF(AND($M$1=2009,Beregningsark!$AQ177="1999-2012"),'Resultat 2005-2012'!J177*SUM($AB$16:$AE$16)/4,IF(AND($M$1=2010,Beregningsark!$AQ177="1999-2012"),'Resultat 2005-2012'!J177*SUM($AC$16:$AE$16)/3,IF(AND($M$1=2011,Beregningsark!$AQ177="1999-2012"),'Resultat 2005-2012'!J177*SUM($AD$16:$AE$16)/2,IF(AND($M$1=2012,Beregningsark!$AQ177="1999-2012"),'Resultat 2005-2012'!J177*$AE$16,""))))))))))))))))</f>
        <v/>
      </c>
      <c r="K177" s="15" t="str">
        <f>IF('Resultat 2005-2012'!$R177="","",IF($M$1=2005,'Resultat 2005-2012'!K177,IF(AND($M$1=2006,Beregningsark!$AQ177="2005-2012"),'Resultat 2005-2012'!K177*SUM($Y$8:$AE$8)/7,IF(AND($M$1=2007,Beregningsark!$AQ177="2005-2012"),'Resultat 2005-2012'!K177*SUM($Z$8:$AE$8)/6,IF(AND($M$1=2008,Beregningsark!$AQ177="2005-2012"),'Resultat 2005-2012'!K177*SUM($AA$8:$AE$8)/5,IF(AND($M$1=2009,Beregningsark!$AQ177="2005-2012"),'Resultat 2005-2012'!K177*SUM($AB$8:$AE$8)/4,IF(AND($M$1=2010,Beregningsark!$AQ177="2005-2012"),'Resultat 2005-2012'!K177*SUM($AC$8:$AE$8)/3,IF(AND($M$1=2011,Beregningsark!$AQ177="2005-2012"),'Resultat 2005-2012'!K177*SUM($AD$8:$AE$8)/2,IF(AND($M$1=2012,Beregningsark!$AQ177="2005-2012"),'Resultat 2005-2012'!K177*$AE$8,IF(AND($M$1=2006,Beregningsark!$AQ177="1999-2012"),'Resultat 2005-2012'!K177*SUM($Y$17:$AE$17)/7,IF(AND($M$1=2007,Beregningsark!$AQ177="1999-2012"),'Resultat 2005-2012'!K177*SUM($Z$17:$AE$17)/6,IF(AND($M$1=2008,Beregningsark!$AQ177="1999-2012"),'Resultat 2005-2012'!K177*SUM($AA$17:$AE$17)/5,IF(AND($M$1=2009,Beregningsark!$AQ177="1999-2012"),'Resultat 2005-2012'!K177*SUM($AB$17:$AE$17)/4,IF(AND($M$1=2010,Beregningsark!$AQ177="1999-2012"),'Resultat 2005-2012'!K177*SUM($AC$17:$AE$17)/3,IF(AND($M$1=2011,Beregningsark!$AQ177="1999-2012"),'Resultat 2005-2012'!K177*SUM($AD$17:$AE$17)/2,IF(AND($M$1=2012,Beregningsark!$AQ177="1999-2012"),'Resultat 2005-2012'!K177*$AE$17,""))))))))))))))))</f>
        <v/>
      </c>
      <c r="L177" s="15" t="str">
        <f>IF('Resultat 2005-2012'!$R177="","",IF($M$1=2005,'Resultat 2005-2012'!L177,IF(AND($M$1=2006,Beregningsark!$AQ177="2005-2012"),'Resultat 2005-2012'!L177*SUM($Y$9:$AE$9)/7,IF(AND($M$1=2007,Beregningsark!$AQ177="2005-2012"),'Resultat 2005-2012'!L177*SUM($Z$9:$AE$9)/6,IF(AND($M$1=2008,Beregningsark!$AQ177="2005-2012"),'Resultat 2005-2012'!L177*SUM($AA$9:$AE$9)/5,IF(AND($M$1=2009,Beregningsark!$AQ177="2005-2012"),'Resultat 2005-2012'!L177*SUM($AB$9:$AE$9)/4,IF(AND($M$1=2010,Beregningsark!$AQ177="2005-2012"),'Resultat 2005-2012'!L177*SUM($AC$9:$AE$9)/3,IF(AND($M$1=2011,Beregningsark!$AQ177="2005-2012"),'Resultat 2005-2012'!L177*SUM($AD$9:$AE$9)/2,IF(AND($M$1=2012,Beregningsark!$AQ177="2005-2012"),'Resultat 2005-2012'!L177*$AE$9,IF(AND($M$1=2006,Beregningsark!$AQ177="1999-2012"),'Resultat 2005-2012'!L177*SUM($Y$18:$AE$18)/7,IF(AND($M$1=2007,Beregningsark!$AQ177="1999-2012"),'Resultat 2005-2012'!L177*SUM($Z$18:$AE$18)/6,IF(AND($M$1=2008,Beregningsark!$AQ177="1999-2012"),'Resultat 2005-2012'!L177*SUM($AA$18:$AE$18)/5,IF(AND($M$1=2009,Beregningsark!$AQ177="1999-2012"),'Resultat 2005-2012'!L177*SUM($AB$18:$AE$18)/4,IF(AND($M$1=2010,Beregningsark!$AQ177="1999-2012"),'Resultat 2005-2012'!L177*SUM($AC$18:$AE$18)/3,IF(AND($M$1=2011,Beregningsark!$AQ177="1999-2012"),'Resultat 2005-2012'!L177*SUM($AD$18:$AE$18)/2,IF(AND($M$1=2012,Beregningsark!$AQ177="1999-2012"),'Resultat 2005-2012'!L177*$AE$18,""))))))))))))))))</f>
        <v/>
      </c>
      <c r="M177" s="15" t="str">
        <f t="shared" si="8"/>
        <v/>
      </c>
      <c r="N177" s="15" t="str">
        <f>IF('Resultat 2005-2012'!$R177="","",IF($M$1=2005,'Resultat 2005-2012'!N177,IF(AND($M$1=2006,Beregningsark!$AQ177="2005-2012"),'Resultat 2005-2012'!N177*SUM($Y$10:$AE$10)/7,IF(AND($M$1=2007,Beregningsark!$AQ177="2005-2012"),'Resultat 2005-2012'!N177*SUM($Z$10:$AE$10)/6,IF(AND($M$1=2008,Beregningsark!$AQ177="2005-2012"),'Resultat 2005-2012'!N177*SUM($AA$10:$AE$10)/5,IF(AND($M$1=2009,Beregningsark!$AQ177="2005-2012"),'Resultat 2005-2012'!N177*SUM($AB$10:$AE$10)/4,IF(AND($M$1=2010,Beregningsark!$AQ177="2005-2012"),'Resultat 2005-2012'!N177*SUM($AC$10:$AE$10)/3,IF(AND($M$1=2011,Beregningsark!$AQ177="2005-2012"),'Resultat 2005-2012'!N177*SUM($AD$10:$AE$10)/2,IF(AND($M$1=2012,Beregningsark!$AQ177="2005-2012"),'Resultat 2005-2012'!N177*$AE$10,IF(AND($M$1=2006,Beregningsark!$AQ177="1999-2012"),'Resultat 2005-2012'!N177*SUM($Y$16:$AE$16)/7,IF(AND($M$1=2007,Beregningsark!$AQ177="1999-2012"),'Resultat 2005-2012'!N177*SUM($Z$16:$AE$16)/6,IF(AND($M$1=2008,Beregningsark!$AQ177="1999-2012"),'Resultat 2005-2012'!N177*SUM($AA$16:$AE$16)/5,IF(AND($M$1=2009,Beregningsark!$AQ177="1999-2012"),'Resultat 2005-2012'!N177*SUM($AB$16:$AE$16)/4,IF(AND($M$1=2010,Beregningsark!$AQ177="1999-2012"),'Resultat 2005-2012'!N177*SUM($AC$16:$AE$16)/3,IF(AND($M$1=2011,Beregningsark!$AQ177="1999-2012"),'Resultat 2005-2012'!N177*SUM($AD$16:$AE$16)/2,IF(AND($M$1=2012,Beregningsark!$AQ177="1999-2012"),'Resultat 2005-2012'!N177*$AE$16,""))))))))))))))))</f>
        <v/>
      </c>
      <c r="O177" s="15" t="str">
        <f>IF('Resultat 2005-2012'!$R177="","",IF($M$1=2005,'Resultat 2005-2012'!O177,IF(AND($M$1=2006,Beregningsark!$AQ177="2005-2012"),'Resultat 2005-2012'!O177*SUM($Y$10:$AE$10)/7,IF(AND($M$1=2007,Beregningsark!$AQ177="2005-2012"),'Resultat 2005-2012'!O177*SUM($Z$10:$AE$10)/6,IF(AND($M$1=2008,Beregningsark!$AQ177="2005-2012"),'Resultat 2005-2012'!O177*SUM($AA$10:$AE$10)/5,IF(AND($M$1=2009,Beregningsark!$AQ177="2005-2012"),'Resultat 2005-2012'!O177*SUM($AB$10:$AE$10)/4,IF(AND($M$1=2010,Beregningsark!$AQ177="2005-2012"),'Resultat 2005-2012'!O177*SUM($AC$10:$AE$10)/3,IF(AND($M$1=2011,Beregningsark!$AQ177="2005-2012"),'Resultat 2005-2012'!O177*SUM($AD$10:$AE$10)/2,IF(AND($M$1=2012,Beregningsark!$AQ177="2005-2012"),'Resultat 2005-2012'!O177*$AE$10,IF(AND($M$1=2006,Beregningsark!$AQ177="1999-2012"),'Resultat 2005-2012'!O177*SUM($Y$16:$AE$16)/7,IF(AND($M$1=2007,Beregningsark!$AQ177="1999-2012"),'Resultat 2005-2012'!O177*SUM($Z$16:$AE$16)/6,IF(AND($M$1=2008,Beregningsark!$AQ177="1999-2012"),'Resultat 2005-2012'!O177*SUM($AA$16:$AE$16)/5,IF(AND($M$1=2009,Beregningsark!$AQ177="1999-2012"),'Resultat 2005-2012'!O177*SUM($AB$16:$AE$16)/4,IF(AND($M$1=2010,Beregningsark!$AQ177="1999-2012"),'Resultat 2005-2012'!O177*SUM($AC$16:$AE$16)/3,IF(AND($M$1=2011,Beregningsark!$AQ177="1999-2012"),'Resultat 2005-2012'!O177*SUM($AD$16:$AE$16)/2,IF(AND($M$1=2012,Beregningsark!$AQ177="1999-2012"),'Resultat 2005-2012'!O177*$AE$16,""))))))))))))))))</f>
        <v/>
      </c>
      <c r="P177" s="15" t="str">
        <f>IF('Resultat 2005-2012'!$R177="","",IF($M$1=2005,'Resultat 2005-2012'!P177,IF(AND($M$1=2006,Beregningsark!$AQ177="2005-2012"),'Resultat 2005-2012'!P177*SUM($Y$11:$AE$11)/7,IF(AND($M$1=2007,Beregningsark!$AQ177="2005-2012"),'Resultat 2005-2012'!P177*SUM($Z$11:$AE$11)/6,IF(AND($M$1=2008,Beregningsark!$AQ177="2005-2012"),'Resultat 2005-2012'!P177*SUM($AA$11:$AE$11)/5,IF(AND($M$1=2009,Beregningsark!$AQ177="2005-2012"),'Resultat 2005-2012'!P177*SUM($AB$11:$AE$11)/4,IF(AND($M$1=2010,Beregningsark!$AQ177="2005-2012"),'Resultat 2005-2012'!P177*SUM($AC$11:$AE$11)/3,IF(AND($M$1=2011,Beregningsark!$AQ177="2005-2012"),'Resultat 2005-2012'!P177*SUM($AD$11:$AE$11)/2,IF(AND($M$1=2012,Beregningsark!$AQ177="2005-2012"),'Resultat 2005-2012'!P177*$AE$11,IF(AND($M$1=2006,Beregningsark!$AQ177="1999-2012"),'Resultat 2005-2012'!P177*SUM($Y$16:$AE$16)/7,IF(AND($M$1=2007,Beregningsark!$AQ177="1999-2012"),'Resultat 2005-2012'!P177*SUM($Z$16:$AE$16)/6,IF(AND($M$1=2008,Beregningsark!$AQ177="1999-2012"),'Resultat 2005-2012'!P177*SUM($AA$16:$AE$16)/5,IF(AND($M$1=2009,Beregningsark!$AQ177="1999-2012"),'Resultat 2005-2012'!P177*SUM($AB$16:$AE$16)/4,IF(AND($M$1=2010,Beregningsark!$AQ177="1999-2012"),'Resultat 2005-2012'!P177*SUM($AC$16:$AE$16)/3,IF(AND($M$1=2011,Beregningsark!$AQ177="1999-2012"),'Resultat 2005-2012'!P177*SUM($AD$16:$AE$16)/2,IF(AND($M$1=2012,Beregningsark!$AQ177="1999-2012"),'Resultat 2005-2012'!P177*$AE$16,""))))))))))))))))</f>
        <v/>
      </c>
      <c r="Q177" s="15" t="str">
        <f t="shared" si="9"/>
        <v/>
      </c>
      <c r="R177" s="17" t="str">
        <f t="shared" si="10"/>
        <v/>
      </c>
    </row>
    <row r="178" spans="1:18" x14ac:dyDescent="0.25">
      <c r="A178" s="4" t="str">
        <f>IF(Inddata!A193="","",Inddata!A193)</f>
        <v/>
      </c>
      <c r="B178" s="4" t="str">
        <f>IF(Inddata!B193="","",Inddata!B193)</f>
        <v/>
      </c>
      <c r="C178" s="4" t="str">
        <f>IF(Inddata!C193="","",Inddata!C193)</f>
        <v/>
      </c>
      <c r="D178" s="4" t="str">
        <f>IF(Inddata!D193="","",Inddata!D193)</f>
        <v/>
      </c>
      <c r="E178" s="4" t="str">
        <f>IF(Inddata!E193="","",Inddata!E193)</f>
        <v/>
      </c>
      <c r="F178" s="4" t="str">
        <f>IF(Inddata!F193="","",Inddata!F193)</f>
        <v/>
      </c>
      <c r="G178" s="4">
        <f>IF(Inddata!G193="","",Inddata!G193)</f>
        <v>0</v>
      </c>
      <c r="H178" s="4" t="str">
        <f>IF(Inddata!H193&gt;0.5,Inddata!H193,"")</f>
        <v/>
      </c>
      <c r="I178" s="4" t="str">
        <f>IF(Inddata!I193="","",Inddata!I193)</f>
        <v/>
      </c>
      <c r="J178" s="15" t="str">
        <f>IF('Resultat 2005-2012'!$R178="","",IF($M$1=2005,'Resultat 2005-2012'!J178,IF(AND($M$1=2006,Beregningsark!$AQ178="2005-2012"),'Resultat 2005-2012'!J178*SUM($Y$7:$AE$7)/7,IF(AND($M$1=2007,Beregningsark!$AQ178="2005-2012"),'Resultat 2005-2012'!J178*SUM($Z$7:$AE$7)/6,IF(AND($M$1=2008,Beregningsark!$AQ178="2005-2012"),'Resultat 2005-2012'!J178*SUM($AA$7:$AE$7)/5,IF(AND($M$1=2009,Beregningsark!$AQ178="2005-2012"),'Resultat 2005-2012'!J178*SUM($AB$7:$AE$7)/4,IF(AND($M$1=2010,Beregningsark!$AQ178="2005-2012"),'Resultat 2005-2012'!J178*SUM($AC$7:$AE$7)/3,IF(AND($M$1=2011,Beregningsark!$AQ178="2005-2012"),'Resultat 2005-2012'!J178*SUM($AD$7:$AE$7)/2,IF(AND($M$1=2012,Beregningsark!$AQ178="2005-2012"),'Resultat 2005-2012'!J178*$AE$7,IF(AND($M$1=2006,Beregningsark!$AQ178="1999-2012"),'Resultat 2005-2012'!J178*SUM($Y$16:$AE$16)/7,IF(AND($M$1=2007,Beregningsark!$AQ178="1999-2012"),'Resultat 2005-2012'!J178*SUM($Z$16:$AE$16)/6,IF(AND($M$1=2008,Beregningsark!$AQ178="1999-2012"),'Resultat 2005-2012'!J178*SUM($AA$16:$AE$16)/5,IF(AND($M$1=2009,Beregningsark!$AQ178="1999-2012"),'Resultat 2005-2012'!J178*SUM($AB$16:$AE$16)/4,IF(AND($M$1=2010,Beregningsark!$AQ178="1999-2012"),'Resultat 2005-2012'!J178*SUM($AC$16:$AE$16)/3,IF(AND($M$1=2011,Beregningsark!$AQ178="1999-2012"),'Resultat 2005-2012'!J178*SUM($AD$16:$AE$16)/2,IF(AND($M$1=2012,Beregningsark!$AQ178="1999-2012"),'Resultat 2005-2012'!J178*$AE$16,""))))))))))))))))</f>
        <v/>
      </c>
      <c r="K178" s="15" t="str">
        <f>IF('Resultat 2005-2012'!$R178="","",IF($M$1=2005,'Resultat 2005-2012'!K178,IF(AND($M$1=2006,Beregningsark!$AQ178="2005-2012"),'Resultat 2005-2012'!K178*SUM($Y$8:$AE$8)/7,IF(AND($M$1=2007,Beregningsark!$AQ178="2005-2012"),'Resultat 2005-2012'!K178*SUM($Z$8:$AE$8)/6,IF(AND($M$1=2008,Beregningsark!$AQ178="2005-2012"),'Resultat 2005-2012'!K178*SUM($AA$8:$AE$8)/5,IF(AND($M$1=2009,Beregningsark!$AQ178="2005-2012"),'Resultat 2005-2012'!K178*SUM($AB$8:$AE$8)/4,IF(AND($M$1=2010,Beregningsark!$AQ178="2005-2012"),'Resultat 2005-2012'!K178*SUM($AC$8:$AE$8)/3,IF(AND($M$1=2011,Beregningsark!$AQ178="2005-2012"),'Resultat 2005-2012'!K178*SUM($AD$8:$AE$8)/2,IF(AND($M$1=2012,Beregningsark!$AQ178="2005-2012"),'Resultat 2005-2012'!K178*$AE$8,IF(AND($M$1=2006,Beregningsark!$AQ178="1999-2012"),'Resultat 2005-2012'!K178*SUM($Y$17:$AE$17)/7,IF(AND($M$1=2007,Beregningsark!$AQ178="1999-2012"),'Resultat 2005-2012'!K178*SUM($Z$17:$AE$17)/6,IF(AND($M$1=2008,Beregningsark!$AQ178="1999-2012"),'Resultat 2005-2012'!K178*SUM($AA$17:$AE$17)/5,IF(AND($M$1=2009,Beregningsark!$AQ178="1999-2012"),'Resultat 2005-2012'!K178*SUM($AB$17:$AE$17)/4,IF(AND($M$1=2010,Beregningsark!$AQ178="1999-2012"),'Resultat 2005-2012'!K178*SUM($AC$17:$AE$17)/3,IF(AND($M$1=2011,Beregningsark!$AQ178="1999-2012"),'Resultat 2005-2012'!K178*SUM($AD$17:$AE$17)/2,IF(AND($M$1=2012,Beregningsark!$AQ178="1999-2012"),'Resultat 2005-2012'!K178*$AE$17,""))))))))))))))))</f>
        <v/>
      </c>
      <c r="L178" s="15" t="str">
        <f>IF('Resultat 2005-2012'!$R178="","",IF($M$1=2005,'Resultat 2005-2012'!L178,IF(AND($M$1=2006,Beregningsark!$AQ178="2005-2012"),'Resultat 2005-2012'!L178*SUM($Y$9:$AE$9)/7,IF(AND($M$1=2007,Beregningsark!$AQ178="2005-2012"),'Resultat 2005-2012'!L178*SUM($Z$9:$AE$9)/6,IF(AND($M$1=2008,Beregningsark!$AQ178="2005-2012"),'Resultat 2005-2012'!L178*SUM($AA$9:$AE$9)/5,IF(AND($M$1=2009,Beregningsark!$AQ178="2005-2012"),'Resultat 2005-2012'!L178*SUM($AB$9:$AE$9)/4,IF(AND($M$1=2010,Beregningsark!$AQ178="2005-2012"),'Resultat 2005-2012'!L178*SUM($AC$9:$AE$9)/3,IF(AND($M$1=2011,Beregningsark!$AQ178="2005-2012"),'Resultat 2005-2012'!L178*SUM($AD$9:$AE$9)/2,IF(AND($M$1=2012,Beregningsark!$AQ178="2005-2012"),'Resultat 2005-2012'!L178*$AE$9,IF(AND($M$1=2006,Beregningsark!$AQ178="1999-2012"),'Resultat 2005-2012'!L178*SUM($Y$18:$AE$18)/7,IF(AND($M$1=2007,Beregningsark!$AQ178="1999-2012"),'Resultat 2005-2012'!L178*SUM($Z$18:$AE$18)/6,IF(AND($M$1=2008,Beregningsark!$AQ178="1999-2012"),'Resultat 2005-2012'!L178*SUM($AA$18:$AE$18)/5,IF(AND($M$1=2009,Beregningsark!$AQ178="1999-2012"),'Resultat 2005-2012'!L178*SUM($AB$18:$AE$18)/4,IF(AND($M$1=2010,Beregningsark!$AQ178="1999-2012"),'Resultat 2005-2012'!L178*SUM($AC$18:$AE$18)/3,IF(AND($M$1=2011,Beregningsark!$AQ178="1999-2012"),'Resultat 2005-2012'!L178*SUM($AD$18:$AE$18)/2,IF(AND($M$1=2012,Beregningsark!$AQ178="1999-2012"),'Resultat 2005-2012'!L178*$AE$18,""))))))))))))))))</f>
        <v/>
      </c>
      <c r="M178" s="15" t="str">
        <f t="shared" si="8"/>
        <v/>
      </c>
      <c r="N178" s="15" t="str">
        <f>IF('Resultat 2005-2012'!$R178="","",IF($M$1=2005,'Resultat 2005-2012'!N178,IF(AND($M$1=2006,Beregningsark!$AQ178="2005-2012"),'Resultat 2005-2012'!N178*SUM($Y$10:$AE$10)/7,IF(AND($M$1=2007,Beregningsark!$AQ178="2005-2012"),'Resultat 2005-2012'!N178*SUM($Z$10:$AE$10)/6,IF(AND($M$1=2008,Beregningsark!$AQ178="2005-2012"),'Resultat 2005-2012'!N178*SUM($AA$10:$AE$10)/5,IF(AND($M$1=2009,Beregningsark!$AQ178="2005-2012"),'Resultat 2005-2012'!N178*SUM($AB$10:$AE$10)/4,IF(AND($M$1=2010,Beregningsark!$AQ178="2005-2012"),'Resultat 2005-2012'!N178*SUM($AC$10:$AE$10)/3,IF(AND($M$1=2011,Beregningsark!$AQ178="2005-2012"),'Resultat 2005-2012'!N178*SUM($AD$10:$AE$10)/2,IF(AND($M$1=2012,Beregningsark!$AQ178="2005-2012"),'Resultat 2005-2012'!N178*$AE$10,IF(AND($M$1=2006,Beregningsark!$AQ178="1999-2012"),'Resultat 2005-2012'!N178*SUM($Y$16:$AE$16)/7,IF(AND($M$1=2007,Beregningsark!$AQ178="1999-2012"),'Resultat 2005-2012'!N178*SUM($Z$16:$AE$16)/6,IF(AND($M$1=2008,Beregningsark!$AQ178="1999-2012"),'Resultat 2005-2012'!N178*SUM($AA$16:$AE$16)/5,IF(AND($M$1=2009,Beregningsark!$AQ178="1999-2012"),'Resultat 2005-2012'!N178*SUM($AB$16:$AE$16)/4,IF(AND($M$1=2010,Beregningsark!$AQ178="1999-2012"),'Resultat 2005-2012'!N178*SUM($AC$16:$AE$16)/3,IF(AND($M$1=2011,Beregningsark!$AQ178="1999-2012"),'Resultat 2005-2012'!N178*SUM($AD$16:$AE$16)/2,IF(AND($M$1=2012,Beregningsark!$AQ178="1999-2012"),'Resultat 2005-2012'!N178*$AE$16,""))))))))))))))))</f>
        <v/>
      </c>
      <c r="O178" s="15" t="str">
        <f>IF('Resultat 2005-2012'!$R178="","",IF($M$1=2005,'Resultat 2005-2012'!O178,IF(AND($M$1=2006,Beregningsark!$AQ178="2005-2012"),'Resultat 2005-2012'!O178*SUM($Y$10:$AE$10)/7,IF(AND($M$1=2007,Beregningsark!$AQ178="2005-2012"),'Resultat 2005-2012'!O178*SUM($Z$10:$AE$10)/6,IF(AND($M$1=2008,Beregningsark!$AQ178="2005-2012"),'Resultat 2005-2012'!O178*SUM($AA$10:$AE$10)/5,IF(AND($M$1=2009,Beregningsark!$AQ178="2005-2012"),'Resultat 2005-2012'!O178*SUM($AB$10:$AE$10)/4,IF(AND($M$1=2010,Beregningsark!$AQ178="2005-2012"),'Resultat 2005-2012'!O178*SUM($AC$10:$AE$10)/3,IF(AND($M$1=2011,Beregningsark!$AQ178="2005-2012"),'Resultat 2005-2012'!O178*SUM($AD$10:$AE$10)/2,IF(AND($M$1=2012,Beregningsark!$AQ178="2005-2012"),'Resultat 2005-2012'!O178*$AE$10,IF(AND($M$1=2006,Beregningsark!$AQ178="1999-2012"),'Resultat 2005-2012'!O178*SUM($Y$16:$AE$16)/7,IF(AND($M$1=2007,Beregningsark!$AQ178="1999-2012"),'Resultat 2005-2012'!O178*SUM($Z$16:$AE$16)/6,IF(AND($M$1=2008,Beregningsark!$AQ178="1999-2012"),'Resultat 2005-2012'!O178*SUM($AA$16:$AE$16)/5,IF(AND($M$1=2009,Beregningsark!$AQ178="1999-2012"),'Resultat 2005-2012'!O178*SUM($AB$16:$AE$16)/4,IF(AND($M$1=2010,Beregningsark!$AQ178="1999-2012"),'Resultat 2005-2012'!O178*SUM($AC$16:$AE$16)/3,IF(AND($M$1=2011,Beregningsark!$AQ178="1999-2012"),'Resultat 2005-2012'!O178*SUM($AD$16:$AE$16)/2,IF(AND($M$1=2012,Beregningsark!$AQ178="1999-2012"),'Resultat 2005-2012'!O178*$AE$16,""))))))))))))))))</f>
        <v/>
      </c>
      <c r="P178" s="15" t="str">
        <f>IF('Resultat 2005-2012'!$R178="","",IF($M$1=2005,'Resultat 2005-2012'!P178,IF(AND($M$1=2006,Beregningsark!$AQ178="2005-2012"),'Resultat 2005-2012'!P178*SUM($Y$11:$AE$11)/7,IF(AND($M$1=2007,Beregningsark!$AQ178="2005-2012"),'Resultat 2005-2012'!P178*SUM($Z$11:$AE$11)/6,IF(AND($M$1=2008,Beregningsark!$AQ178="2005-2012"),'Resultat 2005-2012'!P178*SUM($AA$11:$AE$11)/5,IF(AND($M$1=2009,Beregningsark!$AQ178="2005-2012"),'Resultat 2005-2012'!P178*SUM($AB$11:$AE$11)/4,IF(AND($M$1=2010,Beregningsark!$AQ178="2005-2012"),'Resultat 2005-2012'!P178*SUM($AC$11:$AE$11)/3,IF(AND($M$1=2011,Beregningsark!$AQ178="2005-2012"),'Resultat 2005-2012'!P178*SUM($AD$11:$AE$11)/2,IF(AND($M$1=2012,Beregningsark!$AQ178="2005-2012"),'Resultat 2005-2012'!P178*$AE$11,IF(AND($M$1=2006,Beregningsark!$AQ178="1999-2012"),'Resultat 2005-2012'!P178*SUM($Y$16:$AE$16)/7,IF(AND($M$1=2007,Beregningsark!$AQ178="1999-2012"),'Resultat 2005-2012'!P178*SUM($Z$16:$AE$16)/6,IF(AND($M$1=2008,Beregningsark!$AQ178="1999-2012"),'Resultat 2005-2012'!P178*SUM($AA$16:$AE$16)/5,IF(AND($M$1=2009,Beregningsark!$AQ178="1999-2012"),'Resultat 2005-2012'!P178*SUM($AB$16:$AE$16)/4,IF(AND($M$1=2010,Beregningsark!$AQ178="1999-2012"),'Resultat 2005-2012'!P178*SUM($AC$16:$AE$16)/3,IF(AND($M$1=2011,Beregningsark!$AQ178="1999-2012"),'Resultat 2005-2012'!P178*SUM($AD$16:$AE$16)/2,IF(AND($M$1=2012,Beregningsark!$AQ178="1999-2012"),'Resultat 2005-2012'!P178*$AE$16,""))))))))))))))))</f>
        <v/>
      </c>
      <c r="Q178" s="15" t="str">
        <f t="shared" si="9"/>
        <v/>
      </c>
      <c r="R178" s="17" t="str">
        <f t="shared" si="10"/>
        <v/>
      </c>
    </row>
    <row r="179" spans="1:18" x14ac:dyDescent="0.25">
      <c r="A179" s="4" t="str">
        <f>IF(Inddata!A194="","",Inddata!A194)</f>
        <v/>
      </c>
      <c r="B179" s="4" t="str">
        <f>IF(Inddata!B194="","",Inddata!B194)</f>
        <v/>
      </c>
      <c r="C179" s="4" t="str">
        <f>IF(Inddata!C194="","",Inddata!C194)</f>
        <v/>
      </c>
      <c r="D179" s="4" t="str">
        <f>IF(Inddata!D194="","",Inddata!D194)</f>
        <v/>
      </c>
      <c r="E179" s="4" t="str">
        <f>IF(Inddata!E194="","",Inddata!E194)</f>
        <v/>
      </c>
      <c r="F179" s="4" t="str">
        <f>IF(Inddata!F194="","",Inddata!F194)</f>
        <v/>
      </c>
      <c r="G179" s="4">
        <f>IF(Inddata!G194="","",Inddata!G194)</f>
        <v>0</v>
      </c>
      <c r="H179" s="4" t="str">
        <f>IF(Inddata!H194&gt;0.5,Inddata!H194,"")</f>
        <v/>
      </c>
      <c r="I179" s="4" t="str">
        <f>IF(Inddata!I194="","",Inddata!I194)</f>
        <v/>
      </c>
      <c r="J179" s="15" t="str">
        <f>IF('Resultat 2005-2012'!$R179="","",IF($M$1=2005,'Resultat 2005-2012'!J179,IF(AND($M$1=2006,Beregningsark!$AQ179="2005-2012"),'Resultat 2005-2012'!J179*SUM($Y$7:$AE$7)/7,IF(AND($M$1=2007,Beregningsark!$AQ179="2005-2012"),'Resultat 2005-2012'!J179*SUM($Z$7:$AE$7)/6,IF(AND($M$1=2008,Beregningsark!$AQ179="2005-2012"),'Resultat 2005-2012'!J179*SUM($AA$7:$AE$7)/5,IF(AND($M$1=2009,Beregningsark!$AQ179="2005-2012"),'Resultat 2005-2012'!J179*SUM($AB$7:$AE$7)/4,IF(AND($M$1=2010,Beregningsark!$AQ179="2005-2012"),'Resultat 2005-2012'!J179*SUM($AC$7:$AE$7)/3,IF(AND($M$1=2011,Beregningsark!$AQ179="2005-2012"),'Resultat 2005-2012'!J179*SUM($AD$7:$AE$7)/2,IF(AND($M$1=2012,Beregningsark!$AQ179="2005-2012"),'Resultat 2005-2012'!J179*$AE$7,IF(AND($M$1=2006,Beregningsark!$AQ179="1999-2012"),'Resultat 2005-2012'!J179*SUM($Y$16:$AE$16)/7,IF(AND($M$1=2007,Beregningsark!$AQ179="1999-2012"),'Resultat 2005-2012'!J179*SUM($Z$16:$AE$16)/6,IF(AND($M$1=2008,Beregningsark!$AQ179="1999-2012"),'Resultat 2005-2012'!J179*SUM($AA$16:$AE$16)/5,IF(AND($M$1=2009,Beregningsark!$AQ179="1999-2012"),'Resultat 2005-2012'!J179*SUM($AB$16:$AE$16)/4,IF(AND($M$1=2010,Beregningsark!$AQ179="1999-2012"),'Resultat 2005-2012'!J179*SUM($AC$16:$AE$16)/3,IF(AND($M$1=2011,Beregningsark!$AQ179="1999-2012"),'Resultat 2005-2012'!J179*SUM($AD$16:$AE$16)/2,IF(AND($M$1=2012,Beregningsark!$AQ179="1999-2012"),'Resultat 2005-2012'!J179*$AE$16,""))))))))))))))))</f>
        <v/>
      </c>
      <c r="K179" s="15" t="str">
        <f>IF('Resultat 2005-2012'!$R179="","",IF($M$1=2005,'Resultat 2005-2012'!K179,IF(AND($M$1=2006,Beregningsark!$AQ179="2005-2012"),'Resultat 2005-2012'!K179*SUM($Y$8:$AE$8)/7,IF(AND($M$1=2007,Beregningsark!$AQ179="2005-2012"),'Resultat 2005-2012'!K179*SUM($Z$8:$AE$8)/6,IF(AND($M$1=2008,Beregningsark!$AQ179="2005-2012"),'Resultat 2005-2012'!K179*SUM($AA$8:$AE$8)/5,IF(AND($M$1=2009,Beregningsark!$AQ179="2005-2012"),'Resultat 2005-2012'!K179*SUM($AB$8:$AE$8)/4,IF(AND($M$1=2010,Beregningsark!$AQ179="2005-2012"),'Resultat 2005-2012'!K179*SUM($AC$8:$AE$8)/3,IF(AND($M$1=2011,Beregningsark!$AQ179="2005-2012"),'Resultat 2005-2012'!K179*SUM($AD$8:$AE$8)/2,IF(AND($M$1=2012,Beregningsark!$AQ179="2005-2012"),'Resultat 2005-2012'!K179*$AE$8,IF(AND($M$1=2006,Beregningsark!$AQ179="1999-2012"),'Resultat 2005-2012'!K179*SUM($Y$17:$AE$17)/7,IF(AND($M$1=2007,Beregningsark!$AQ179="1999-2012"),'Resultat 2005-2012'!K179*SUM($Z$17:$AE$17)/6,IF(AND($M$1=2008,Beregningsark!$AQ179="1999-2012"),'Resultat 2005-2012'!K179*SUM($AA$17:$AE$17)/5,IF(AND($M$1=2009,Beregningsark!$AQ179="1999-2012"),'Resultat 2005-2012'!K179*SUM($AB$17:$AE$17)/4,IF(AND($M$1=2010,Beregningsark!$AQ179="1999-2012"),'Resultat 2005-2012'!K179*SUM($AC$17:$AE$17)/3,IF(AND($M$1=2011,Beregningsark!$AQ179="1999-2012"),'Resultat 2005-2012'!K179*SUM($AD$17:$AE$17)/2,IF(AND($M$1=2012,Beregningsark!$AQ179="1999-2012"),'Resultat 2005-2012'!K179*$AE$17,""))))))))))))))))</f>
        <v/>
      </c>
      <c r="L179" s="15" t="str">
        <f>IF('Resultat 2005-2012'!$R179="","",IF($M$1=2005,'Resultat 2005-2012'!L179,IF(AND($M$1=2006,Beregningsark!$AQ179="2005-2012"),'Resultat 2005-2012'!L179*SUM($Y$9:$AE$9)/7,IF(AND($M$1=2007,Beregningsark!$AQ179="2005-2012"),'Resultat 2005-2012'!L179*SUM($Z$9:$AE$9)/6,IF(AND($M$1=2008,Beregningsark!$AQ179="2005-2012"),'Resultat 2005-2012'!L179*SUM($AA$9:$AE$9)/5,IF(AND($M$1=2009,Beregningsark!$AQ179="2005-2012"),'Resultat 2005-2012'!L179*SUM($AB$9:$AE$9)/4,IF(AND($M$1=2010,Beregningsark!$AQ179="2005-2012"),'Resultat 2005-2012'!L179*SUM($AC$9:$AE$9)/3,IF(AND($M$1=2011,Beregningsark!$AQ179="2005-2012"),'Resultat 2005-2012'!L179*SUM($AD$9:$AE$9)/2,IF(AND($M$1=2012,Beregningsark!$AQ179="2005-2012"),'Resultat 2005-2012'!L179*$AE$9,IF(AND($M$1=2006,Beregningsark!$AQ179="1999-2012"),'Resultat 2005-2012'!L179*SUM($Y$18:$AE$18)/7,IF(AND($M$1=2007,Beregningsark!$AQ179="1999-2012"),'Resultat 2005-2012'!L179*SUM($Z$18:$AE$18)/6,IF(AND($M$1=2008,Beregningsark!$AQ179="1999-2012"),'Resultat 2005-2012'!L179*SUM($AA$18:$AE$18)/5,IF(AND($M$1=2009,Beregningsark!$AQ179="1999-2012"),'Resultat 2005-2012'!L179*SUM($AB$18:$AE$18)/4,IF(AND($M$1=2010,Beregningsark!$AQ179="1999-2012"),'Resultat 2005-2012'!L179*SUM($AC$18:$AE$18)/3,IF(AND($M$1=2011,Beregningsark!$AQ179="1999-2012"),'Resultat 2005-2012'!L179*SUM($AD$18:$AE$18)/2,IF(AND($M$1=2012,Beregningsark!$AQ179="1999-2012"),'Resultat 2005-2012'!L179*$AE$18,""))))))))))))))))</f>
        <v/>
      </c>
      <c r="M179" s="15" t="str">
        <f t="shared" si="8"/>
        <v/>
      </c>
      <c r="N179" s="15" t="str">
        <f>IF('Resultat 2005-2012'!$R179="","",IF($M$1=2005,'Resultat 2005-2012'!N179,IF(AND($M$1=2006,Beregningsark!$AQ179="2005-2012"),'Resultat 2005-2012'!N179*SUM($Y$10:$AE$10)/7,IF(AND($M$1=2007,Beregningsark!$AQ179="2005-2012"),'Resultat 2005-2012'!N179*SUM($Z$10:$AE$10)/6,IF(AND($M$1=2008,Beregningsark!$AQ179="2005-2012"),'Resultat 2005-2012'!N179*SUM($AA$10:$AE$10)/5,IF(AND($M$1=2009,Beregningsark!$AQ179="2005-2012"),'Resultat 2005-2012'!N179*SUM($AB$10:$AE$10)/4,IF(AND($M$1=2010,Beregningsark!$AQ179="2005-2012"),'Resultat 2005-2012'!N179*SUM($AC$10:$AE$10)/3,IF(AND($M$1=2011,Beregningsark!$AQ179="2005-2012"),'Resultat 2005-2012'!N179*SUM($AD$10:$AE$10)/2,IF(AND($M$1=2012,Beregningsark!$AQ179="2005-2012"),'Resultat 2005-2012'!N179*$AE$10,IF(AND($M$1=2006,Beregningsark!$AQ179="1999-2012"),'Resultat 2005-2012'!N179*SUM($Y$16:$AE$16)/7,IF(AND($M$1=2007,Beregningsark!$AQ179="1999-2012"),'Resultat 2005-2012'!N179*SUM($Z$16:$AE$16)/6,IF(AND($M$1=2008,Beregningsark!$AQ179="1999-2012"),'Resultat 2005-2012'!N179*SUM($AA$16:$AE$16)/5,IF(AND($M$1=2009,Beregningsark!$AQ179="1999-2012"),'Resultat 2005-2012'!N179*SUM($AB$16:$AE$16)/4,IF(AND($M$1=2010,Beregningsark!$AQ179="1999-2012"),'Resultat 2005-2012'!N179*SUM($AC$16:$AE$16)/3,IF(AND($M$1=2011,Beregningsark!$AQ179="1999-2012"),'Resultat 2005-2012'!N179*SUM($AD$16:$AE$16)/2,IF(AND($M$1=2012,Beregningsark!$AQ179="1999-2012"),'Resultat 2005-2012'!N179*$AE$16,""))))))))))))))))</f>
        <v/>
      </c>
      <c r="O179" s="15" t="str">
        <f>IF('Resultat 2005-2012'!$R179="","",IF($M$1=2005,'Resultat 2005-2012'!O179,IF(AND($M$1=2006,Beregningsark!$AQ179="2005-2012"),'Resultat 2005-2012'!O179*SUM($Y$10:$AE$10)/7,IF(AND($M$1=2007,Beregningsark!$AQ179="2005-2012"),'Resultat 2005-2012'!O179*SUM($Z$10:$AE$10)/6,IF(AND($M$1=2008,Beregningsark!$AQ179="2005-2012"),'Resultat 2005-2012'!O179*SUM($AA$10:$AE$10)/5,IF(AND($M$1=2009,Beregningsark!$AQ179="2005-2012"),'Resultat 2005-2012'!O179*SUM($AB$10:$AE$10)/4,IF(AND($M$1=2010,Beregningsark!$AQ179="2005-2012"),'Resultat 2005-2012'!O179*SUM($AC$10:$AE$10)/3,IF(AND($M$1=2011,Beregningsark!$AQ179="2005-2012"),'Resultat 2005-2012'!O179*SUM($AD$10:$AE$10)/2,IF(AND($M$1=2012,Beregningsark!$AQ179="2005-2012"),'Resultat 2005-2012'!O179*$AE$10,IF(AND($M$1=2006,Beregningsark!$AQ179="1999-2012"),'Resultat 2005-2012'!O179*SUM($Y$16:$AE$16)/7,IF(AND($M$1=2007,Beregningsark!$AQ179="1999-2012"),'Resultat 2005-2012'!O179*SUM($Z$16:$AE$16)/6,IF(AND($M$1=2008,Beregningsark!$AQ179="1999-2012"),'Resultat 2005-2012'!O179*SUM($AA$16:$AE$16)/5,IF(AND($M$1=2009,Beregningsark!$AQ179="1999-2012"),'Resultat 2005-2012'!O179*SUM($AB$16:$AE$16)/4,IF(AND($M$1=2010,Beregningsark!$AQ179="1999-2012"),'Resultat 2005-2012'!O179*SUM($AC$16:$AE$16)/3,IF(AND($M$1=2011,Beregningsark!$AQ179="1999-2012"),'Resultat 2005-2012'!O179*SUM($AD$16:$AE$16)/2,IF(AND($M$1=2012,Beregningsark!$AQ179="1999-2012"),'Resultat 2005-2012'!O179*$AE$16,""))))))))))))))))</f>
        <v/>
      </c>
      <c r="P179" s="15" t="str">
        <f>IF('Resultat 2005-2012'!$R179="","",IF($M$1=2005,'Resultat 2005-2012'!P179,IF(AND($M$1=2006,Beregningsark!$AQ179="2005-2012"),'Resultat 2005-2012'!P179*SUM($Y$11:$AE$11)/7,IF(AND($M$1=2007,Beregningsark!$AQ179="2005-2012"),'Resultat 2005-2012'!P179*SUM($Z$11:$AE$11)/6,IF(AND($M$1=2008,Beregningsark!$AQ179="2005-2012"),'Resultat 2005-2012'!P179*SUM($AA$11:$AE$11)/5,IF(AND($M$1=2009,Beregningsark!$AQ179="2005-2012"),'Resultat 2005-2012'!P179*SUM($AB$11:$AE$11)/4,IF(AND($M$1=2010,Beregningsark!$AQ179="2005-2012"),'Resultat 2005-2012'!P179*SUM($AC$11:$AE$11)/3,IF(AND($M$1=2011,Beregningsark!$AQ179="2005-2012"),'Resultat 2005-2012'!P179*SUM($AD$11:$AE$11)/2,IF(AND($M$1=2012,Beregningsark!$AQ179="2005-2012"),'Resultat 2005-2012'!P179*$AE$11,IF(AND($M$1=2006,Beregningsark!$AQ179="1999-2012"),'Resultat 2005-2012'!P179*SUM($Y$16:$AE$16)/7,IF(AND($M$1=2007,Beregningsark!$AQ179="1999-2012"),'Resultat 2005-2012'!P179*SUM($Z$16:$AE$16)/6,IF(AND($M$1=2008,Beregningsark!$AQ179="1999-2012"),'Resultat 2005-2012'!P179*SUM($AA$16:$AE$16)/5,IF(AND($M$1=2009,Beregningsark!$AQ179="1999-2012"),'Resultat 2005-2012'!P179*SUM($AB$16:$AE$16)/4,IF(AND($M$1=2010,Beregningsark!$AQ179="1999-2012"),'Resultat 2005-2012'!P179*SUM($AC$16:$AE$16)/3,IF(AND($M$1=2011,Beregningsark!$AQ179="1999-2012"),'Resultat 2005-2012'!P179*SUM($AD$16:$AE$16)/2,IF(AND($M$1=2012,Beregningsark!$AQ179="1999-2012"),'Resultat 2005-2012'!P179*$AE$16,""))))))))))))))))</f>
        <v/>
      </c>
      <c r="Q179" s="15" t="str">
        <f t="shared" si="9"/>
        <v/>
      </c>
      <c r="R179" s="17" t="str">
        <f t="shared" si="10"/>
        <v/>
      </c>
    </row>
    <row r="180" spans="1:18" x14ac:dyDescent="0.25">
      <c r="A180" s="4" t="str">
        <f>IF(Inddata!A195="","",Inddata!A195)</f>
        <v/>
      </c>
      <c r="B180" s="4" t="str">
        <f>IF(Inddata!B195="","",Inddata!B195)</f>
        <v/>
      </c>
      <c r="C180" s="4" t="str">
        <f>IF(Inddata!C195="","",Inddata!C195)</f>
        <v/>
      </c>
      <c r="D180" s="4" t="str">
        <f>IF(Inddata!D195="","",Inddata!D195)</f>
        <v/>
      </c>
      <c r="E180" s="4" t="str">
        <f>IF(Inddata!E195="","",Inddata!E195)</f>
        <v/>
      </c>
      <c r="F180" s="4" t="str">
        <f>IF(Inddata!F195="","",Inddata!F195)</f>
        <v/>
      </c>
      <c r="G180" s="4">
        <f>IF(Inddata!G195="","",Inddata!G195)</f>
        <v>0</v>
      </c>
      <c r="H180" s="4" t="str">
        <f>IF(Inddata!H195&gt;0.5,Inddata!H195,"")</f>
        <v/>
      </c>
      <c r="I180" s="4" t="str">
        <f>IF(Inddata!I195="","",Inddata!I195)</f>
        <v/>
      </c>
      <c r="J180" s="15" t="str">
        <f>IF('Resultat 2005-2012'!$R180="","",IF($M$1=2005,'Resultat 2005-2012'!J180,IF(AND($M$1=2006,Beregningsark!$AQ180="2005-2012"),'Resultat 2005-2012'!J180*SUM($Y$7:$AE$7)/7,IF(AND($M$1=2007,Beregningsark!$AQ180="2005-2012"),'Resultat 2005-2012'!J180*SUM($Z$7:$AE$7)/6,IF(AND($M$1=2008,Beregningsark!$AQ180="2005-2012"),'Resultat 2005-2012'!J180*SUM($AA$7:$AE$7)/5,IF(AND($M$1=2009,Beregningsark!$AQ180="2005-2012"),'Resultat 2005-2012'!J180*SUM($AB$7:$AE$7)/4,IF(AND($M$1=2010,Beregningsark!$AQ180="2005-2012"),'Resultat 2005-2012'!J180*SUM($AC$7:$AE$7)/3,IF(AND($M$1=2011,Beregningsark!$AQ180="2005-2012"),'Resultat 2005-2012'!J180*SUM($AD$7:$AE$7)/2,IF(AND($M$1=2012,Beregningsark!$AQ180="2005-2012"),'Resultat 2005-2012'!J180*$AE$7,IF(AND($M$1=2006,Beregningsark!$AQ180="1999-2012"),'Resultat 2005-2012'!J180*SUM($Y$16:$AE$16)/7,IF(AND($M$1=2007,Beregningsark!$AQ180="1999-2012"),'Resultat 2005-2012'!J180*SUM($Z$16:$AE$16)/6,IF(AND($M$1=2008,Beregningsark!$AQ180="1999-2012"),'Resultat 2005-2012'!J180*SUM($AA$16:$AE$16)/5,IF(AND($M$1=2009,Beregningsark!$AQ180="1999-2012"),'Resultat 2005-2012'!J180*SUM($AB$16:$AE$16)/4,IF(AND($M$1=2010,Beregningsark!$AQ180="1999-2012"),'Resultat 2005-2012'!J180*SUM($AC$16:$AE$16)/3,IF(AND($M$1=2011,Beregningsark!$AQ180="1999-2012"),'Resultat 2005-2012'!J180*SUM($AD$16:$AE$16)/2,IF(AND($M$1=2012,Beregningsark!$AQ180="1999-2012"),'Resultat 2005-2012'!J180*$AE$16,""))))))))))))))))</f>
        <v/>
      </c>
      <c r="K180" s="15" t="str">
        <f>IF('Resultat 2005-2012'!$R180="","",IF($M$1=2005,'Resultat 2005-2012'!K180,IF(AND($M$1=2006,Beregningsark!$AQ180="2005-2012"),'Resultat 2005-2012'!K180*SUM($Y$8:$AE$8)/7,IF(AND($M$1=2007,Beregningsark!$AQ180="2005-2012"),'Resultat 2005-2012'!K180*SUM($Z$8:$AE$8)/6,IF(AND($M$1=2008,Beregningsark!$AQ180="2005-2012"),'Resultat 2005-2012'!K180*SUM($AA$8:$AE$8)/5,IF(AND($M$1=2009,Beregningsark!$AQ180="2005-2012"),'Resultat 2005-2012'!K180*SUM($AB$8:$AE$8)/4,IF(AND($M$1=2010,Beregningsark!$AQ180="2005-2012"),'Resultat 2005-2012'!K180*SUM($AC$8:$AE$8)/3,IF(AND($M$1=2011,Beregningsark!$AQ180="2005-2012"),'Resultat 2005-2012'!K180*SUM($AD$8:$AE$8)/2,IF(AND($M$1=2012,Beregningsark!$AQ180="2005-2012"),'Resultat 2005-2012'!K180*$AE$8,IF(AND($M$1=2006,Beregningsark!$AQ180="1999-2012"),'Resultat 2005-2012'!K180*SUM($Y$17:$AE$17)/7,IF(AND($M$1=2007,Beregningsark!$AQ180="1999-2012"),'Resultat 2005-2012'!K180*SUM($Z$17:$AE$17)/6,IF(AND($M$1=2008,Beregningsark!$AQ180="1999-2012"),'Resultat 2005-2012'!K180*SUM($AA$17:$AE$17)/5,IF(AND($M$1=2009,Beregningsark!$AQ180="1999-2012"),'Resultat 2005-2012'!K180*SUM($AB$17:$AE$17)/4,IF(AND($M$1=2010,Beregningsark!$AQ180="1999-2012"),'Resultat 2005-2012'!K180*SUM($AC$17:$AE$17)/3,IF(AND($M$1=2011,Beregningsark!$AQ180="1999-2012"),'Resultat 2005-2012'!K180*SUM($AD$17:$AE$17)/2,IF(AND($M$1=2012,Beregningsark!$AQ180="1999-2012"),'Resultat 2005-2012'!K180*$AE$17,""))))))))))))))))</f>
        <v/>
      </c>
      <c r="L180" s="15" t="str">
        <f>IF('Resultat 2005-2012'!$R180="","",IF($M$1=2005,'Resultat 2005-2012'!L180,IF(AND($M$1=2006,Beregningsark!$AQ180="2005-2012"),'Resultat 2005-2012'!L180*SUM($Y$9:$AE$9)/7,IF(AND($M$1=2007,Beregningsark!$AQ180="2005-2012"),'Resultat 2005-2012'!L180*SUM($Z$9:$AE$9)/6,IF(AND($M$1=2008,Beregningsark!$AQ180="2005-2012"),'Resultat 2005-2012'!L180*SUM($AA$9:$AE$9)/5,IF(AND($M$1=2009,Beregningsark!$AQ180="2005-2012"),'Resultat 2005-2012'!L180*SUM($AB$9:$AE$9)/4,IF(AND($M$1=2010,Beregningsark!$AQ180="2005-2012"),'Resultat 2005-2012'!L180*SUM($AC$9:$AE$9)/3,IF(AND($M$1=2011,Beregningsark!$AQ180="2005-2012"),'Resultat 2005-2012'!L180*SUM($AD$9:$AE$9)/2,IF(AND($M$1=2012,Beregningsark!$AQ180="2005-2012"),'Resultat 2005-2012'!L180*$AE$9,IF(AND($M$1=2006,Beregningsark!$AQ180="1999-2012"),'Resultat 2005-2012'!L180*SUM($Y$18:$AE$18)/7,IF(AND($M$1=2007,Beregningsark!$AQ180="1999-2012"),'Resultat 2005-2012'!L180*SUM($Z$18:$AE$18)/6,IF(AND($M$1=2008,Beregningsark!$AQ180="1999-2012"),'Resultat 2005-2012'!L180*SUM($AA$18:$AE$18)/5,IF(AND($M$1=2009,Beregningsark!$AQ180="1999-2012"),'Resultat 2005-2012'!L180*SUM($AB$18:$AE$18)/4,IF(AND($M$1=2010,Beregningsark!$AQ180="1999-2012"),'Resultat 2005-2012'!L180*SUM($AC$18:$AE$18)/3,IF(AND($M$1=2011,Beregningsark!$AQ180="1999-2012"),'Resultat 2005-2012'!L180*SUM($AD$18:$AE$18)/2,IF(AND($M$1=2012,Beregningsark!$AQ180="1999-2012"),'Resultat 2005-2012'!L180*$AE$18,""))))))))))))))))</f>
        <v/>
      </c>
      <c r="M180" s="15" t="str">
        <f t="shared" si="8"/>
        <v/>
      </c>
      <c r="N180" s="15" t="str">
        <f>IF('Resultat 2005-2012'!$R180="","",IF($M$1=2005,'Resultat 2005-2012'!N180,IF(AND($M$1=2006,Beregningsark!$AQ180="2005-2012"),'Resultat 2005-2012'!N180*SUM($Y$10:$AE$10)/7,IF(AND($M$1=2007,Beregningsark!$AQ180="2005-2012"),'Resultat 2005-2012'!N180*SUM($Z$10:$AE$10)/6,IF(AND($M$1=2008,Beregningsark!$AQ180="2005-2012"),'Resultat 2005-2012'!N180*SUM($AA$10:$AE$10)/5,IF(AND($M$1=2009,Beregningsark!$AQ180="2005-2012"),'Resultat 2005-2012'!N180*SUM($AB$10:$AE$10)/4,IF(AND($M$1=2010,Beregningsark!$AQ180="2005-2012"),'Resultat 2005-2012'!N180*SUM($AC$10:$AE$10)/3,IF(AND($M$1=2011,Beregningsark!$AQ180="2005-2012"),'Resultat 2005-2012'!N180*SUM($AD$10:$AE$10)/2,IF(AND($M$1=2012,Beregningsark!$AQ180="2005-2012"),'Resultat 2005-2012'!N180*$AE$10,IF(AND($M$1=2006,Beregningsark!$AQ180="1999-2012"),'Resultat 2005-2012'!N180*SUM($Y$16:$AE$16)/7,IF(AND($M$1=2007,Beregningsark!$AQ180="1999-2012"),'Resultat 2005-2012'!N180*SUM($Z$16:$AE$16)/6,IF(AND($M$1=2008,Beregningsark!$AQ180="1999-2012"),'Resultat 2005-2012'!N180*SUM($AA$16:$AE$16)/5,IF(AND($M$1=2009,Beregningsark!$AQ180="1999-2012"),'Resultat 2005-2012'!N180*SUM($AB$16:$AE$16)/4,IF(AND($M$1=2010,Beregningsark!$AQ180="1999-2012"),'Resultat 2005-2012'!N180*SUM($AC$16:$AE$16)/3,IF(AND($M$1=2011,Beregningsark!$AQ180="1999-2012"),'Resultat 2005-2012'!N180*SUM($AD$16:$AE$16)/2,IF(AND($M$1=2012,Beregningsark!$AQ180="1999-2012"),'Resultat 2005-2012'!N180*$AE$16,""))))))))))))))))</f>
        <v/>
      </c>
      <c r="O180" s="15" t="str">
        <f>IF('Resultat 2005-2012'!$R180="","",IF($M$1=2005,'Resultat 2005-2012'!O180,IF(AND($M$1=2006,Beregningsark!$AQ180="2005-2012"),'Resultat 2005-2012'!O180*SUM($Y$10:$AE$10)/7,IF(AND($M$1=2007,Beregningsark!$AQ180="2005-2012"),'Resultat 2005-2012'!O180*SUM($Z$10:$AE$10)/6,IF(AND($M$1=2008,Beregningsark!$AQ180="2005-2012"),'Resultat 2005-2012'!O180*SUM($AA$10:$AE$10)/5,IF(AND($M$1=2009,Beregningsark!$AQ180="2005-2012"),'Resultat 2005-2012'!O180*SUM($AB$10:$AE$10)/4,IF(AND($M$1=2010,Beregningsark!$AQ180="2005-2012"),'Resultat 2005-2012'!O180*SUM($AC$10:$AE$10)/3,IF(AND($M$1=2011,Beregningsark!$AQ180="2005-2012"),'Resultat 2005-2012'!O180*SUM($AD$10:$AE$10)/2,IF(AND($M$1=2012,Beregningsark!$AQ180="2005-2012"),'Resultat 2005-2012'!O180*$AE$10,IF(AND($M$1=2006,Beregningsark!$AQ180="1999-2012"),'Resultat 2005-2012'!O180*SUM($Y$16:$AE$16)/7,IF(AND($M$1=2007,Beregningsark!$AQ180="1999-2012"),'Resultat 2005-2012'!O180*SUM($Z$16:$AE$16)/6,IF(AND($M$1=2008,Beregningsark!$AQ180="1999-2012"),'Resultat 2005-2012'!O180*SUM($AA$16:$AE$16)/5,IF(AND($M$1=2009,Beregningsark!$AQ180="1999-2012"),'Resultat 2005-2012'!O180*SUM($AB$16:$AE$16)/4,IF(AND($M$1=2010,Beregningsark!$AQ180="1999-2012"),'Resultat 2005-2012'!O180*SUM($AC$16:$AE$16)/3,IF(AND($M$1=2011,Beregningsark!$AQ180="1999-2012"),'Resultat 2005-2012'!O180*SUM($AD$16:$AE$16)/2,IF(AND($M$1=2012,Beregningsark!$AQ180="1999-2012"),'Resultat 2005-2012'!O180*$AE$16,""))))))))))))))))</f>
        <v/>
      </c>
      <c r="P180" s="15" t="str">
        <f>IF('Resultat 2005-2012'!$R180="","",IF($M$1=2005,'Resultat 2005-2012'!P180,IF(AND($M$1=2006,Beregningsark!$AQ180="2005-2012"),'Resultat 2005-2012'!P180*SUM($Y$11:$AE$11)/7,IF(AND($M$1=2007,Beregningsark!$AQ180="2005-2012"),'Resultat 2005-2012'!P180*SUM($Z$11:$AE$11)/6,IF(AND($M$1=2008,Beregningsark!$AQ180="2005-2012"),'Resultat 2005-2012'!P180*SUM($AA$11:$AE$11)/5,IF(AND($M$1=2009,Beregningsark!$AQ180="2005-2012"),'Resultat 2005-2012'!P180*SUM($AB$11:$AE$11)/4,IF(AND($M$1=2010,Beregningsark!$AQ180="2005-2012"),'Resultat 2005-2012'!P180*SUM($AC$11:$AE$11)/3,IF(AND($M$1=2011,Beregningsark!$AQ180="2005-2012"),'Resultat 2005-2012'!P180*SUM($AD$11:$AE$11)/2,IF(AND($M$1=2012,Beregningsark!$AQ180="2005-2012"),'Resultat 2005-2012'!P180*$AE$11,IF(AND($M$1=2006,Beregningsark!$AQ180="1999-2012"),'Resultat 2005-2012'!P180*SUM($Y$16:$AE$16)/7,IF(AND($M$1=2007,Beregningsark!$AQ180="1999-2012"),'Resultat 2005-2012'!P180*SUM($Z$16:$AE$16)/6,IF(AND($M$1=2008,Beregningsark!$AQ180="1999-2012"),'Resultat 2005-2012'!P180*SUM($AA$16:$AE$16)/5,IF(AND($M$1=2009,Beregningsark!$AQ180="1999-2012"),'Resultat 2005-2012'!P180*SUM($AB$16:$AE$16)/4,IF(AND($M$1=2010,Beregningsark!$AQ180="1999-2012"),'Resultat 2005-2012'!P180*SUM($AC$16:$AE$16)/3,IF(AND($M$1=2011,Beregningsark!$AQ180="1999-2012"),'Resultat 2005-2012'!P180*SUM($AD$16:$AE$16)/2,IF(AND($M$1=2012,Beregningsark!$AQ180="1999-2012"),'Resultat 2005-2012'!P180*$AE$16,""))))))))))))))))</f>
        <v/>
      </c>
      <c r="Q180" s="15" t="str">
        <f t="shared" si="9"/>
        <v/>
      </c>
      <c r="R180" s="17" t="str">
        <f t="shared" si="10"/>
        <v/>
      </c>
    </row>
    <row r="181" spans="1:18" x14ac:dyDescent="0.25">
      <c r="A181" s="4" t="str">
        <f>IF(Inddata!A196="","",Inddata!A196)</f>
        <v/>
      </c>
      <c r="B181" s="4" t="str">
        <f>IF(Inddata!B196="","",Inddata!B196)</f>
        <v/>
      </c>
      <c r="C181" s="4" t="str">
        <f>IF(Inddata!C196="","",Inddata!C196)</f>
        <v/>
      </c>
      <c r="D181" s="4" t="str">
        <f>IF(Inddata!D196="","",Inddata!D196)</f>
        <v/>
      </c>
      <c r="E181" s="4" t="str">
        <f>IF(Inddata!E196="","",Inddata!E196)</f>
        <v/>
      </c>
      <c r="F181" s="4" t="str">
        <f>IF(Inddata!F196="","",Inddata!F196)</f>
        <v/>
      </c>
      <c r="G181" s="4">
        <f>IF(Inddata!G196="","",Inddata!G196)</f>
        <v>0</v>
      </c>
      <c r="H181" s="4" t="str">
        <f>IF(Inddata!H196&gt;0.5,Inddata!H196,"")</f>
        <v/>
      </c>
      <c r="I181" s="4" t="str">
        <f>IF(Inddata!I196="","",Inddata!I196)</f>
        <v/>
      </c>
      <c r="J181" s="15" t="str">
        <f>IF('Resultat 2005-2012'!$R181="","",IF($M$1=2005,'Resultat 2005-2012'!J181,IF(AND($M$1=2006,Beregningsark!$AQ181="2005-2012"),'Resultat 2005-2012'!J181*SUM($Y$7:$AE$7)/7,IF(AND($M$1=2007,Beregningsark!$AQ181="2005-2012"),'Resultat 2005-2012'!J181*SUM($Z$7:$AE$7)/6,IF(AND($M$1=2008,Beregningsark!$AQ181="2005-2012"),'Resultat 2005-2012'!J181*SUM($AA$7:$AE$7)/5,IF(AND($M$1=2009,Beregningsark!$AQ181="2005-2012"),'Resultat 2005-2012'!J181*SUM($AB$7:$AE$7)/4,IF(AND($M$1=2010,Beregningsark!$AQ181="2005-2012"),'Resultat 2005-2012'!J181*SUM($AC$7:$AE$7)/3,IF(AND($M$1=2011,Beregningsark!$AQ181="2005-2012"),'Resultat 2005-2012'!J181*SUM($AD$7:$AE$7)/2,IF(AND($M$1=2012,Beregningsark!$AQ181="2005-2012"),'Resultat 2005-2012'!J181*$AE$7,IF(AND($M$1=2006,Beregningsark!$AQ181="1999-2012"),'Resultat 2005-2012'!J181*SUM($Y$16:$AE$16)/7,IF(AND($M$1=2007,Beregningsark!$AQ181="1999-2012"),'Resultat 2005-2012'!J181*SUM($Z$16:$AE$16)/6,IF(AND($M$1=2008,Beregningsark!$AQ181="1999-2012"),'Resultat 2005-2012'!J181*SUM($AA$16:$AE$16)/5,IF(AND($M$1=2009,Beregningsark!$AQ181="1999-2012"),'Resultat 2005-2012'!J181*SUM($AB$16:$AE$16)/4,IF(AND($M$1=2010,Beregningsark!$AQ181="1999-2012"),'Resultat 2005-2012'!J181*SUM($AC$16:$AE$16)/3,IF(AND($M$1=2011,Beregningsark!$AQ181="1999-2012"),'Resultat 2005-2012'!J181*SUM($AD$16:$AE$16)/2,IF(AND($M$1=2012,Beregningsark!$AQ181="1999-2012"),'Resultat 2005-2012'!J181*$AE$16,""))))))))))))))))</f>
        <v/>
      </c>
      <c r="K181" s="15" t="str">
        <f>IF('Resultat 2005-2012'!$R181="","",IF($M$1=2005,'Resultat 2005-2012'!K181,IF(AND($M$1=2006,Beregningsark!$AQ181="2005-2012"),'Resultat 2005-2012'!K181*SUM($Y$8:$AE$8)/7,IF(AND($M$1=2007,Beregningsark!$AQ181="2005-2012"),'Resultat 2005-2012'!K181*SUM($Z$8:$AE$8)/6,IF(AND($M$1=2008,Beregningsark!$AQ181="2005-2012"),'Resultat 2005-2012'!K181*SUM($AA$8:$AE$8)/5,IF(AND($M$1=2009,Beregningsark!$AQ181="2005-2012"),'Resultat 2005-2012'!K181*SUM($AB$8:$AE$8)/4,IF(AND($M$1=2010,Beregningsark!$AQ181="2005-2012"),'Resultat 2005-2012'!K181*SUM($AC$8:$AE$8)/3,IF(AND($M$1=2011,Beregningsark!$AQ181="2005-2012"),'Resultat 2005-2012'!K181*SUM($AD$8:$AE$8)/2,IF(AND($M$1=2012,Beregningsark!$AQ181="2005-2012"),'Resultat 2005-2012'!K181*$AE$8,IF(AND($M$1=2006,Beregningsark!$AQ181="1999-2012"),'Resultat 2005-2012'!K181*SUM($Y$17:$AE$17)/7,IF(AND($M$1=2007,Beregningsark!$AQ181="1999-2012"),'Resultat 2005-2012'!K181*SUM($Z$17:$AE$17)/6,IF(AND($M$1=2008,Beregningsark!$AQ181="1999-2012"),'Resultat 2005-2012'!K181*SUM($AA$17:$AE$17)/5,IF(AND($M$1=2009,Beregningsark!$AQ181="1999-2012"),'Resultat 2005-2012'!K181*SUM($AB$17:$AE$17)/4,IF(AND($M$1=2010,Beregningsark!$AQ181="1999-2012"),'Resultat 2005-2012'!K181*SUM($AC$17:$AE$17)/3,IF(AND($M$1=2011,Beregningsark!$AQ181="1999-2012"),'Resultat 2005-2012'!K181*SUM($AD$17:$AE$17)/2,IF(AND($M$1=2012,Beregningsark!$AQ181="1999-2012"),'Resultat 2005-2012'!K181*$AE$17,""))))))))))))))))</f>
        <v/>
      </c>
      <c r="L181" s="15" t="str">
        <f>IF('Resultat 2005-2012'!$R181="","",IF($M$1=2005,'Resultat 2005-2012'!L181,IF(AND($M$1=2006,Beregningsark!$AQ181="2005-2012"),'Resultat 2005-2012'!L181*SUM($Y$9:$AE$9)/7,IF(AND($M$1=2007,Beregningsark!$AQ181="2005-2012"),'Resultat 2005-2012'!L181*SUM($Z$9:$AE$9)/6,IF(AND($M$1=2008,Beregningsark!$AQ181="2005-2012"),'Resultat 2005-2012'!L181*SUM($AA$9:$AE$9)/5,IF(AND($M$1=2009,Beregningsark!$AQ181="2005-2012"),'Resultat 2005-2012'!L181*SUM($AB$9:$AE$9)/4,IF(AND($M$1=2010,Beregningsark!$AQ181="2005-2012"),'Resultat 2005-2012'!L181*SUM($AC$9:$AE$9)/3,IF(AND($M$1=2011,Beregningsark!$AQ181="2005-2012"),'Resultat 2005-2012'!L181*SUM($AD$9:$AE$9)/2,IF(AND($M$1=2012,Beregningsark!$AQ181="2005-2012"),'Resultat 2005-2012'!L181*$AE$9,IF(AND($M$1=2006,Beregningsark!$AQ181="1999-2012"),'Resultat 2005-2012'!L181*SUM($Y$18:$AE$18)/7,IF(AND($M$1=2007,Beregningsark!$AQ181="1999-2012"),'Resultat 2005-2012'!L181*SUM($Z$18:$AE$18)/6,IF(AND($M$1=2008,Beregningsark!$AQ181="1999-2012"),'Resultat 2005-2012'!L181*SUM($AA$18:$AE$18)/5,IF(AND($M$1=2009,Beregningsark!$AQ181="1999-2012"),'Resultat 2005-2012'!L181*SUM($AB$18:$AE$18)/4,IF(AND($M$1=2010,Beregningsark!$AQ181="1999-2012"),'Resultat 2005-2012'!L181*SUM($AC$18:$AE$18)/3,IF(AND($M$1=2011,Beregningsark!$AQ181="1999-2012"),'Resultat 2005-2012'!L181*SUM($AD$18:$AE$18)/2,IF(AND($M$1=2012,Beregningsark!$AQ181="1999-2012"),'Resultat 2005-2012'!L181*$AE$18,""))))))))))))))))</f>
        <v/>
      </c>
      <c r="M181" s="15" t="str">
        <f t="shared" si="8"/>
        <v/>
      </c>
      <c r="N181" s="15" t="str">
        <f>IF('Resultat 2005-2012'!$R181="","",IF($M$1=2005,'Resultat 2005-2012'!N181,IF(AND($M$1=2006,Beregningsark!$AQ181="2005-2012"),'Resultat 2005-2012'!N181*SUM($Y$10:$AE$10)/7,IF(AND($M$1=2007,Beregningsark!$AQ181="2005-2012"),'Resultat 2005-2012'!N181*SUM($Z$10:$AE$10)/6,IF(AND($M$1=2008,Beregningsark!$AQ181="2005-2012"),'Resultat 2005-2012'!N181*SUM($AA$10:$AE$10)/5,IF(AND($M$1=2009,Beregningsark!$AQ181="2005-2012"),'Resultat 2005-2012'!N181*SUM($AB$10:$AE$10)/4,IF(AND($M$1=2010,Beregningsark!$AQ181="2005-2012"),'Resultat 2005-2012'!N181*SUM($AC$10:$AE$10)/3,IF(AND($M$1=2011,Beregningsark!$AQ181="2005-2012"),'Resultat 2005-2012'!N181*SUM($AD$10:$AE$10)/2,IF(AND($M$1=2012,Beregningsark!$AQ181="2005-2012"),'Resultat 2005-2012'!N181*$AE$10,IF(AND($M$1=2006,Beregningsark!$AQ181="1999-2012"),'Resultat 2005-2012'!N181*SUM($Y$16:$AE$16)/7,IF(AND($M$1=2007,Beregningsark!$AQ181="1999-2012"),'Resultat 2005-2012'!N181*SUM($Z$16:$AE$16)/6,IF(AND($M$1=2008,Beregningsark!$AQ181="1999-2012"),'Resultat 2005-2012'!N181*SUM($AA$16:$AE$16)/5,IF(AND($M$1=2009,Beregningsark!$AQ181="1999-2012"),'Resultat 2005-2012'!N181*SUM($AB$16:$AE$16)/4,IF(AND($M$1=2010,Beregningsark!$AQ181="1999-2012"),'Resultat 2005-2012'!N181*SUM($AC$16:$AE$16)/3,IF(AND($M$1=2011,Beregningsark!$AQ181="1999-2012"),'Resultat 2005-2012'!N181*SUM($AD$16:$AE$16)/2,IF(AND($M$1=2012,Beregningsark!$AQ181="1999-2012"),'Resultat 2005-2012'!N181*$AE$16,""))))))))))))))))</f>
        <v/>
      </c>
      <c r="O181" s="15" t="str">
        <f>IF('Resultat 2005-2012'!$R181="","",IF($M$1=2005,'Resultat 2005-2012'!O181,IF(AND($M$1=2006,Beregningsark!$AQ181="2005-2012"),'Resultat 2005-2012'!O181*SUM($Y$10:$AE$10)/7,IF(AND($M$1=2007,Beregningsark!$AQ181="2005-2012"),'Resultat 2005-2012'!O181*SUM($Z$10:$AE$10)/6,IF(AND($M$1=2008,Beregningsark!$AQ181="2005-2012"),'Resultat 2005-2012'!O181*SUM($AA$10:$AE$10)/5,IF(AND($M$1=2009,Beregningsark!$AQ181="2005-2012"),'Resultat 2005-2012'!O181*SUM($AB$10:$AE$10)/4,IF(AND($M$1=2010,Beregningsark!$AQ181="2005-2012"),'Resultat 2005-2012'!O181*SUM($AC$10:$AE$10)/3,IF(AND($M$1=2011,Beregningsark!$AQ181="2005-2012"),'Resultat 2005-2012'!O181*SUM($AD$10:$AE$10)/2,IF(AND($M$1=2012,Beregningsark!$AQ181="2005-2012"),'Resultat 2005-2012'!O181*$AE$10,IF(AND($M$1=2006,Beregningsark!$AQ181="1999-2012"),'Resultat 2005-2012'!O181*SUM($Y$16:$AE$16)/7,IF(AND($M$1=2007,Beregningsark!$AQ181="1999-2012"),'Resultat 2005-2012'!O181*SUM($Z$16:$AE$16)/6,IF(AND($M$1=2008,Beregningsark!$AQ181="1999-2012"),'Resultat 2005-2012'!O181*SUM($AA$16:$AE$16)/5,IF(AND($M$1=2009,Beregningsark!$AQ181="1999-2012"),'Resultat 2005-2012'!O181*SUM($AB$16:$AE$16)/4,IF(AND($M$1=2010,Beregningsark!$AQ181="1999-2012"),'Resultat 2005-2012'!O181*SUM($AC$16:$AE$16)/3,IF(AND($M$1=2011,Beregningsark!$AQ181="1999-2012"),'Resultat 2005-2012'!O181*SUM($AD$16:$AE$16)/2,IF(AND($M$1=2012,Beregningsark!$AQ181="1999-2012"),'Resultat 2005-2012'!O181*$AE$16,""))))))))))))))))</f>
        <v/>
      </c>
      <c r="P181" s="15" t="str">
        <f>IF('Resultat 2005-2012'!$R181="","",IF($M$1=2005,'Resultat 2005-2012'!P181,IF(AND($M$1=2006,Beregningsark!$AQ181="2005-2012"),'Resultat 2005-2012'!P181*SUM($Y$11:$AE$11)/7,IF(AND($M$1=2007,Beregningsark!$AQ181="2005-2012"),'Resultat 2005-2012'!P181*SUM($Z$11:$AE$11)/6,IF(AND($M$1=2008,Beregningsark!$AQ181="2005-2012"),'Resultat 2005-2012'!P181*SUM($AA$11:$AE$11)/5,IF(AND($M$1=2009,Beregningsark!$AQ181="2005-2012"),'Resultat 2005-2012'!P181*SUM($AB$11:$AE$11)/4,IF(AND($M$1=2010,Beregningsark!$AQ181="2005-2012"),'Resultat 2005-2012'!P181*SUM($AC$11:$AE$11)/3,IF(AND($M$1=2011,Beregningsark!$AQ181="2005-2012"),'Resultat 2005-2012'!P181*SUM($AD$11:$AE$11)/2,IF(AND($M$1=2012,Beregningsark!$AQ181="2005-2012"),'Resultat 2005-2012'!P181*$AE$11,IF(AND($M$1=2006,Beregningsark!$AQ181="1999-2012"),'Resultat 2005-2012'!P181*SUM($Y$16:$AE$16)/7,IF(AND($M$1=2007,Beregningsark!$AQ181="1999-2012"),'Resultat 2005-2012'!P181*SUM($Z$16:$AE$16)/6,IF(AND($M$1=2008,Beregningsark!$AQ181="1999-2012"),'Resultat 2005-2012'!P181*SUM($AA$16:$AE$16)/5,IF(AND($M$1=2009,Beregningsark!$AQ181="1999-2012"),'Resultat 2005-2012'!P181*SUM($AB$16:$AE$16)/4,IF(AND($M$1=2010,Beregningsark!$AQ181="1999-2012"),'Resultat 2005-2012'!P181*SUM($AC$16:$AE$16)/3,IF(AND($M$1=2011,Beregningsark!$AQ181="1999-2012"),'Resultat 2005-2012'!P181*SUM($AD$16:$AE$16)/2,IF(AND($M$1=2012,Beregningsark!$AQ181="1999-2012"),'Resultat 2005-2012'!P181*$AE$16,""))))))))))))))))</f>
        <v/>
      </c>
      <c r="Q181" s="15" t="str">
        <f t="shared" si="9"/>
        <v/>
      </c>
      <c r="R181" s="17" t="str">
        <f t="shared" si="10"/>
        <v/>
      </c>
    </row>
    <row r="182" spans="1:18" x14ac:dyDescent="0.25">
      <c r="A182" s="4" t="str">
        <f>IF(Inddata!A197="","",Inddata!A197)</f>
        <v/>
      </c>
      <c r="B182" s="4" t="str">
        <f>IF(Inddata!B197="","",Inddata!B197)</f>
        <v/>
      </c>
      <c r="C182" s="4" t="str">
        <f>IF(Inddata!C197="","",Inddata!C197)</f>
        <v/>
      </c>
      <c r="D182" s="4" t="str">
        <f>IF(Inddata!D197="","",Inddata!D197)</f>
        <v/>
      </c>
      <c r="E182" s="4" t="str">
        <f>IF(Inddata!E197="","",Inddata!E197)</f>
        <v/>
      </c>
      <c r="F182" s="4" t="str">
        <f>IF(Inddata!F197="","",Inddata!F197)</f>
        <v/>
      </c>
      <c r="G182" s="4">
        <f>IF(Inddata!G197="","",Inddata!G197)</f>
        <v>0</v>
      </c>
      <c r="H182" s="4" t="str">
        <f>IF(Inddata!H197&gt;0.5,Inddata!H197,"")</f>
        <v/>
      </c>
      <c r="I182" s="4" t="str">
        <f>IF(Inddata!I197="","",Inddata!I197)</f>
        <v/>
      </c>
      <c r="J182" s="15" t="str">
        <f>IF('Resultat 2005-2012'!$R182="","",IF($M$1=2005,'Resultat 2005-2012'!J182,IF(AND($M$1=2006,Beregningsark!$AQ182="2005-2012"),'Resultat 2005-2012'!J182*SUM($Y$7:$AE$7)/7,IF(AND($M$1=2007,Beregningsark!$AQ182="2005-2012"),'Resultat 2005-2012'!J182*SUM($Z$7:$AE$7)/6,IF(AND($M$1=2008,Beregningsark!$AQ182="2005-2012"),'Resultat 2005-2012'!J182*SUM($AA$7:$AE$7)/5,IF(AND($M$1=2009,Beregningsark!$AQ182="2005-2012"),'Resultat 2005-2012'!J182*SUM($AB$7:$AE$7)/4,IF(AND($M$1=2010,Beregningsark!$AQ182="2005-2012"),'Resultat 2005-2012'!J182*SUM($AC$7:$AE$7)/3,IF(AND($M$1=2011,Beregningsark!$AQ182="2005-2012"),'Resultat 2005-2012'!J182*SUM($AD$7:$AE$7)/2,IF(AND($M$1=2012,Beregningsark!$AQ182="2005-2012"),'Resultat 2005-2012'!J182*$AE$7,IF(AND($M$1=2006,Beregningsark!$AQ182="1999-2012"),'Resultat 2005-2012'!J182*SUM($Y$16:$AE$16)/7,IF(AND($M$1=2007,Beregningsark!$AQ182="1999-2012"),'Resultat 2005-2012'!J182*SUM($Z$16:$AE$16)/6,IF(AND($M$1=2008,Beregningsark!$AQ182="1999-2012"),'Resultat 2005-2012'!J182*SUM($AA$16:$AE$16)/5,IF(AND($M$1=2009,Beregningsark!$AQ182="1999-2012"),'Resultat 2005-2012'!J182*SUM($AB$16:$AE$16)/4,IF(AND($M$1=2010,Beregningsark!$AQ182="1999-2012"),'Resultat 2005-2012'!J182*SUM($AC$16:$AE$16)/3,IF(AND($M$1=2011,Beregningsark!$AQ182="1999-2012"),'Resultat 2005-2012'!J182*SUM($AD$16:$AE$16)/2,IF(AND($M$1=2012,Beregningsark!$AQ182="1999-2012"),'Resultat 2005-2012'!J182*$AE$16,""))))))))))))))))</f>
        <v/>
      </c>
      <c r="K182" s="15" t="str">
        <f>IF('Resultat 2005-2012'!$R182="","",IF($M$1=2005,'Resultat 2005-2012'!K182,IF(AND($M$1=2006,Beregningsark!$AQ182="2005-2012"),'Resultat 2005-2012'!K182*SUM($Y$8:$AE$8)/7,IF(AND($M$1=2007,Beregningsark!$AQ182="2005-2012"),'Resultat 2005-2012'!K182*SUM($Z$8:$AE$8)/6,IF(AND($M$1=2008,Beregningsark!$AQ182="2005-2012"),'Resultat 2005-2012'!K182*SUM($AA$8:$AE$8)/5,IF(AND($M$1=2009,Beregningsark!$AQ182="2005-2012"),'Resultat 2005-2012'!K182*SUM($AB$8:$AE$8)/4,IF(AND($M$1=2010,Beregningsark!$AQ182="2005-2012"),'Resultat 2005-2012'!K182*SUM($AC$8:$AE$8)/3,IF(AND($M$1=2011,Beregningsark!$AQ182="2005-2012"),'Resultat 2005-2012'!K182*SUM($AD$8:$AE$8)/2,IF(AND($M$1=2012,Beregningsark!$AQ182="2005-2012"),'Resultat 2005-2012'!K182*$AE$8,IF(AND($M$1=2006,Beregningsark!$AQ182="1999-2012"),'Resultat 2005-2012'!K182*SUM($Y$17:$AE$17)/7,IF(AND($M$1=2007,Beregningsark!$AQ182="1999-2012"),'Resultat 2005-2012'!K182*SUM($Z$17:$AE$17)/6,IF(AND($M$1=2008,Beregningsark!$AQ182="1999-2012"),'Resultat 2005-2012'!K182*SUM($AA$17:$AE$17)/5,IF(AND($M$1=2009,Beregningsark!$AQ182="1999-2012"),'Resultat 2005-2012'!K182*SUM($AB$17:$AE$17)/4,IF(AND($M$1=2010,Beregningsark!$AQ182="1999-2012"),'Resultat 2005-2012'!K182*SUM($AC$17:$AE$17)/3,IF(AND($M$1=2011,Beregningsark!$AQ182="1999-2012"),'Resultat 2005-2012'!K182*SUM($AD$17:$AE$17)/2,IF(AND($M$1=2012,Beregningsark!$AQ182="1999-2012"),'Resultat 2005-2012'!K182*$AE$17,""))))))))))))))))</f>
        <v/>
      </c>
      <c r="L182" s="15" t="str">
        <f>IF('Resultat 2005-2012'!$R182="","",IF($M$1=2005,'Resultat 2005-2012'!L182,IF(AND($M$1=2006,Beregningsark!$AQ182="2005-2012"),'Resultat 2005-2012'!L182*SUM($Y$9:$AE$9)/7,IF(AND($M$1=2007,Beregningsark!$AQ182="2005-2012"),'Resultat 2005-2012'!L182*SUM($Z$9:$AE$9)/6,IF(AND($M$1=2008,Beregningsark!$AQ182="2005-2012"),'Resultat 2005-2012'!L182*SUM($AA$9:$AE$9)/5,IF(AND($M$1=2009,Beregningsark!$AQ182="2005-2012"),'Resultat 2005-2012'!L182*SUM($AB$9:$AE$9)/4,IF(AND($M$1=2010,Beregningsark!$AQ182="2005-2012"),'Resultat 2005-2012'!L182*SUM($AC$9:$AE$9)/3,IF(AND($M$1=2011,Beregningsark!$AQ182="2005-2012"),'Resultat 2005-2012'!L182*SUM($AD$9:$AE$9)/2,IF(AND($M$1=2012,Beregningsark!$AQ182="2005-2012"),'Resultat 2005-2012'!L182*$AE$9,IF(AND($M$1=2006,Beregningsark!$AQ182="1999-2012"),'Resultat 2005-2012'!L182*SUM($Y$18:$AE$18)/7,IF(AND($M$1=2007,Beregningsark!$AQ182="1999-2012"),'Resultat 2005-2012'!L182*SUM($Z$18:$AE$18)/6,IF(AND($M$1=2008,Beregningsark!$AQ182="1999-2012"),'Resultat 2005-2012'!L182*SUM($AA$18:$AE$18)/5,IF(AND($M$1=2009,Beregningsark!$AQ182="1999-2012"),'Resultat 2005-2012'!L182*SUM($AB$18:$AE$18)/4,IF(AND($M$1=2010,Beregningsark!$AQ182="1999-2012"),'Resultat 2005-2012'!L182*SUM($AC$18:$AE$18)/3,IF(AND($M$1=2011,Beregningsark!$AQ182="1999-2012"),'Resultat 2005-2012'!L182*SUM($AD$18:$AE$18)/2,IF(AND($M$1=2012,Beregningsark!$AQ182="1999-2012"),'Resultat 2005-2012'!L182*$AE$18,""))))))))))))))))</f>
        <v/>
      </c>
      <c r="M182" s="15" t="str">
        <f t="shared" si="8"/>
        <v/>
      </c>
      <c r="N182" s="15" t="str">
        <f>IF('Resultat 2005-2012'!$R182="","",IF($M$1=2005,'Resultat 2005-2012'!N182,IF(AND($M$1=2006,Beregningsark!$AQ182="2005-2012"),'Resultat 2005-2012'!N182*SUM($Y$10:$AE$10)/7,IF(AND($M$1=2007,Beregningsark!$AQ182="2005-2012"),'Resultat 2005-2012'!N182*SUM($Z$10:$AE$10)/6,IF(AND($M$1=2008,Beregningsark!$AQ182="2005-2012"),'Resultat 2005-2012'!N182*SUM($AA$10:$AE$10)/5,IF(AND($M$1=2009,Beregningsark!$AQ182="2005-2012"),'Resultat 2005-2012'!N182*SUM($AB$10:$AE$10)/4,IF(AND($M$1=2010,Beregningsark!$AQ182="2005-2012"),'Resultat 2005-2012'!N182*SUM($AC$10:$AE$10)/3,IF(AND($M$1=2011,Beregningsark!$AQ182="2005-2012"),'Resultat 2005-2012'!N182*SUM($AD$10:$AE$10)/2,IF(AND($M$1=2012,Beregningsark!$AQ182="2005-2012"),'Resultat 2005-2012'!N182*$AE$10,IF(AND($M$1=2006,Beregningsark!$AQ182="1999-2012"),'Resultat 2005-2012'!N182*SUM($Y$16:$AE$16)/7,IF(AND($M$1=2007,Beregningsark!$AQ182="1999-2012"),'Resultat 2005-2012'!N182*SUM($Z$16:$AE$16)/6,IF(AND($M$1=2008,Beregningsark!$AQ182="1999-2012"),'Resultat 2005-2012'!N182*SUM($AA$16:$AE$16)/5,IF(AND($M$1=2009,Beregningsark!$AQ182="1999-2012"),'Resultat 2005-2012'!N182*SUM($AB$16:$AE$16)/4,IF(AND($M$1=2010,Beregningsark!$AQ182="1999-2012"),'Resultat 2005-2012'!N182*SUM($AC$16:$AE$16)/3,IF(AND($M$1=2011,Beregningsark!$AQ182="1999-2012"),'Resultat 2005-2012'!N182*SUM($AD$16:$AE$16)/2,IF(AND($M$1=2012,Beregningsark!$AQ182="1999-2012"),'Resultat 2005-2012'!N182*$AE$16,""))))))))))))))))</f>
        <v/>
      </c>
      <c r="O182" s="15" t="str">
        <f>IF('Resultat 2005-2012'!$R182="","",IF($M$1=2005,'Resultat 2005-2012'!O182,IF(AND($M$1=2006,Beregningsark!$AQ182="2005-2012"),'Resultat 2005-2012'!O182*SUM($Y$10:$AE$10)/7,IF(AND($M$1=2007,Beregningsark!$AQ182="2005-2012"),'Resultat 2005-2012'!O182*SUM($Z$10:$AE$10)/6,IF(AND($M$1=2008,Beregningsark!$AQ182="2005-2012"),'Resultat 2005-2012'!O182*SUM($AA$10:$AE$10)/5,IF(AND($M$1=2009,Beregningsark!$AQ182="2005-2012"),'Resultat 2005-2012'!O182*SUM($AB$10:$AE$10)/4,IF(AND($M$1=2010,Beregningsark!$AQ182="2005-2012"),'Resultat 2005-2012'!O182*SUM($AC$10:$AE$10)/3,IF(AND($M$1=2011,Beregningsark!$AQ182="2005-2012"),'Resultat 2005-2012'!O182*SUM($AD$10:$AE$10)/2,IF(AND($M$1=2012,Beregningsark!$AQ182="2005-2012"),'Resultat 2005-2012'!O182*$AE$10,IF(AND($M$1=2006,Beregningsark!$AQ182="1999-2012"),'Resultat 2005-2012'!O182*SUM($Y$16:$AE$16)/7,IF(AND($M$1=2007,Beregningsark!$AQ182="1999-2012"),'Resultat 2005-2012'!O182*SUM($Z$16:$AE$16)/6,IF(AND($M$1=2008,Beregningsark!$AQ182="1999-2012"),'Resultat 2005-2012'!O182*SUM($AA$16:$AE$16)/5,IF(AND($M$1=2009,Beregningsark!$AQ182="1999-2012"),'Resultat 2005-2012'!O182*SUM($AB$16:$AE$16)/4,IF(AND($M$1=2010,Beregningsark!$AQ182="1999-2012"),'Resultat 2005-2012'!O182*SUM($AC$16:$AE$16)/3,IF(AND($M$1=2011,Beregningsark!$AQ182="1999-2012"),'Resultat 2005-2012'!O182*SUM($AD$16:$AE$16)/2,IF(AND($M$1=2012,Beregningsark!$AQ182="1999-2012"),'Resultat 2005-2012'!O182*$AE$16,""))))))))))))))))</f>
        <v/>
      </c>
      <c r="P182" s="15" t="str">
        <f>IF('Resultat 2005-2012'!$R182="","",IF($M$1=2005,'Resultat 2005-2012'!P182,IF(AND($M$1=2006,Beregningsark!$AQ182="2005-2012"),'Resultat 2005-2012'!P182*SUM($Y$11:$AE$11)/7,IF(AND($M$1=2007,Beregningsark!$AQ182="2005-2012"),'Resultat 2005-2012'!P182*SUM($Z$11:$AE$11)/6,IF(AND($M$1=2008,Beregningsark!$AQ182="2005-2012"),'Resultat 2005-2012'!P182*SUM($AA$11:$AE$11)/5,IF(AND($M$1=2009,Beregningsark!$AQ182="2005-2012"),'Resultat 2005-2012'!P182*SUM($AB$11:$AE$11)/4,IF(AND($M$1=2010,Beregningsark!$AQ182="2005-2012"),'Resultat 2005-2012'!P182*SUM($AC$11:$AE$11)/3,IF(AND($M$1=2011,Beregningsark!$AQ182="2005-2012"),'Resultat 2005-2012'!P182*SUM($AD$11:$AE$11)/2,IF(AND($M$1=2012,Beregningsark!$AQ182="2005-2012"),'Resultat 2005-2012'!P182*$AE$11,IF(AND($M$1=2006,Beregningsark!$AQ182="1999-2012"),'Resultat 2005-2012'!P182*SUM($Y$16:$AE$16)/7,IF(AND($M$1=2007,Beregningsark!$AQ182="1999-2012"),'Resultat 2005-2012'!P182*SUM($Z$16:$AE$16)/6,IF(AND($M$1=2008,Beregningsark!$AQ182="1999-2012"),'Resultat 2005-2012'!P182*SUM($AA$16:$AE$16)/5,IF(AND($M$1=2009,Beregningsark!$AQ182="1999-2012"),'Resultat 2005-2012'!P182*SUM($AB$16:$AE$16)/4,IF(AND($M$1=2010,Beregningsark!$AQ182="1999-2012"),'Resultat 2005-2012'!P182*SUM($AC$16:$AE$16)/3,IF(AND($M$1=2011,Beregningsark!$AQ182="1999-2012"),'Resultat 2005-2012'!P182*SUM($AD$16:$AE$16)/2,IF(AND($M$1=2012,Beregningsark!$AQ182="1999-2012"),'Resultat 2005-2012'!P182*$AE$16,""))))))))))))))))</f>
        <v/>
      </c>
      <c r="Q182" s="15" t="str">
        <f t="shared" si="9"/>
        <v/>
      </c>
      <c r="R182" s="17" t="str">
        <f t="shared" si="10"/>
        <v/>
      </c>
    </row>
    <row r="183" spans="1:18" x14ac:dyDescent="0.25">
      <c r="A183" s="4" t="str">
        <f>IF(Inddata!A198="","",Inddata!A198)</f>
        <v/>
      </c>
      <c r="B183" s="4" t="str">
        <f>IF(Inddata!B198="","",Inddata!B198)</f>
        <v/>
      </c>
      <c r="C183" s="4" t="str">
        <f>IF(Inddata!C198="","",Inddata!C198)</f>
        <v/>
      </c>
      <c r="D183" s="4" t="str">
        <f>IF(Inddata!D198="","",Inddata!D198)</f>
        <v/>
      </c>
      <c r="E183" s="4" t="str">
        <f>IF(Inddata!E198="","",Inddata!E198)</f>
        <v/>
      </c>
      <c r="F183" s="4" t="str">
        <f>IF(Inddata!F198="","",Inddata!F198)</f>
        <v/>
      </c>
      <c r="G183" s="4">
        <f>IF(Inddata!G198="","",Inddata!G198)</f>
        <v>0</v>
      </c>
      <c r="H183" s="4" t="str">
        <f>IF(Inddata!H198&gt;0.5,Inddata!H198,"")</f>
        <v/>
      </c>
      <c r="I183" s="4" t="str">
        <f>IF(Inddata!I198="","",Inddata!I198)</f>
        <v/>
      </c>
      <c r="J183" s="15" t="str">
        <f>IF('Resultat 2005-2012'!$R183="","",IF($M$1=2005,'Resultat 2005-2012'!J183,IF(AND($M$1=2006,Beregningsark!$AQ183="2005-2012"),'Resultat 2005-2012'!J183*SUM($Y$7:$AE$7)/7,IF(AND($M$1=2007,Beregningsark!$AQ183="2005-2012"),'Resultat 2005-2012'!J183*SUM($Z$7:$AE$7)/6,IF(AND($M$1=2008,Beregningsark!$AQ183="2005-2012"),'Resultat 2005-2012'!J183*SUM($AA$7:$AE$7)/5,IF(AND($M$1=2009,Beregningsark!$AQ183="2005-2012"),'Resultat 2005-2012'!J183*SUM($AB$7:$AE$7)/4,IF(AND($M$1=2010,Beregningsark!$AQ183="2005-2012"),'Resultat 2005-2012'!J183*SUM($AC$7:$AE$7)/3,IF(AND($M$1=2011,Beregningsark!$AQ183="2005-2012"),'Resultat 2005-2012'!J183*SUM($AD$7:$AE$7)/2,IF(AND($M$1=2012,Beregningsark!$AQ183="2005-2012"),'Resultat 2005-2012'!J183*$AE$7,IF(AND($M$1=2006,Beregningsark!$AQ183="1999-2012"),'Resultat 2005-2012'!J183*SUM($Y$16:$AE$16)/7,IF(AND($M$1=2007,Beregningsark!$AQ183="1999-2012"),'Resultat 2005-2012'!J183*SUM($Z$16:$AE$16)/6,IF(AND($M$1=2008,Beregningsark!$AQ183="1999-2012"),'Resultat 2005-2012'!J183*SUM($AA$16:$AE$16)/5,IF(AND($M$1=2009,Beregningsark!$AQ183="1999-2012"),'Resultat 2005-2012'!J183*SUM($AB$16:$AE$16)/4,IF(AND($M$1=2010,Beregningsark!$AQ183="1999-2012"),'Resultat 2005-2012'!J183*SUM($AC$16:$AE$16)/3,IF(AND($M$1=2011,Beregningsark!$AQ183="1999-2012"),'Resultat 2005-2012'!J183*SUM($AD$16:$AE$16)/2,IF(AND($M$1=2012,Beregningsark!$AQ183="1999-2012"),'Resultat 2005-2012'!J183*$AE$16,""))))))))))))))))</f>
        <v/>
      </c>
      <c r="K183" s="15" t="str">
        <f>IF('Resultat 2005-2012'!$R183="","",IF($M$1=2005,'Resultat 2005-2012'!K183,IF(AND($M$1=2006,Beregningsark!$AQ183="2005-2012"),'Resultat 2005-2012'!K183*SUM($Y$8:$AE$8)/7,IF(AND($M$1=2007,Beregningsark!$AQ183="2005-2012"),'Resultat 2005-2012'!K183*SUM($Z$8:$AE$8)/6,IF(AND($M$1=2008,Beregningsark!$AQ183="2005-2012"),'Resultat 2005-2012'!K183*SUM($AA$8:$AE$8)/5,IF(AND($M$1=2009,Beregningsark!$AQ183="2005-2012"),'Resultat 2005-2012'!K183*SUM($AB$8:$AE$8)/4,IF(AND($M$1=2010,Beregningsark!$AQ183="2005-2012"),'Resultat 2005-2012'!K183*SUM($AC$8:$AE$8)/3,IF(AND($M$1=2011,Beregningsark!$AQ183="2005-2012"),'Resultat 2005-2012'!K183*SUM($AD$8:$AE$8)/2,IF(AND($M$1=2012,Beregningsark!$AQ183="2005-2012"),'Resultat 2005-2012'!K183*$AE$8,IF(AND($M$1=2006,Beregningsark!$AQ183="1999-2012"),'Resultat 2005-2012'!K183*SUM($Y$17:$AE$17)/7,IF(AND($M$1=2007,Beregningsark!$AQ183="1999-2012"),'Resultat 2005-2012'!K183*SUM($Z$17:$AE$17)/6,IF(AND($M$1=2008,Beregningsark!$AQ183="1999-2012"),'Resultat 2005-2012'!K183*SUM($AA$17:$AE$17)/5,IF(AND($M$1=2009,Beregningsark!$AQ183="1999-2012"),'Resultat 2005-2012'!K183*SUM($AB$17:$AE$17)/4,IF(AND($M$1=2010,Beregningsark!$AQ183="1999-2012"),'Resultat 2005-2012'!K183*SUM($AC$17:$AE$17)/3,IF(AND($M$1=2011,Beregningsark!$AQ183="1999-2012"),'Resultat 2005-2012'!K183*SUM($AD$17:$AE$17)/2,IF(AND($M$1=2012,Beregningsark!$AQ183="1999-2012"),'Resultat 2005-2012'!K183*$AE$17,""))))))))))))))))</f>
        <v/>
      </c>
      <c r="L183" s="15" t="str">
        <f>IF('Resultat 2005-2012'!$R183="","",IF($M$1=2005,'Resultat 2005-2012'!L183,IF(AND($M$1=2006,Beregningsark!$AQ183="2005-2012"),'Resultat 2005-2012'!L183*SUM($Y$9:$AE$9)/7,IF(AND($M$1=2007,Beregningsark!$AQ183="2005-2012"),'Resultat 2005-2012'!L183*SUM($Z$9:$AE$9)/6,IF(AND($M$1=2008,Beregningsark!$AQ183="2005-2012"),'Resultat 2005-2012'!L183*SUM($AA$9:$AE$9)/5,IF(AND($M$1=2009,Beregningsark!$AQ183="2005-2012"),'Resultat 2005-2012'!L183*SUM($AB$9:$AE$9)/4,IF(AND($M$1=2010,Beregningsark!$AQ183="2005-2012"),'Resultat 2005-2012'!L183*SUM($AC$9:$AE$9)/3,IF(AND($M$1=2011,Beregningsark!$AQ183="2005-2012"),'Resultat 2005-2012'!L183*SUM($AD$9:$AE$9)/2,IF(AND($M$1=2012,Beregningsark!$AQ183="2005-2012"),'Resultat 2005-2012'!L183*$AE$9,IF(AND($M$1=2006,Beregningsark!$AQ183="1999-2012"),'Resultat 2005-2012'!L183*SUM($Y$18:$AE$18)/7,IF(AND($M$1=2007,Beregningsark!$AQ183="1999-2012"),'Resultat 2005-2012'!L183*SUM($Z$18:$AE$18)/6,IF(AND($M$1=2008,Beregningsark!$AQ183="1999-2012"),'Resultat 2005-2012'!L183*SUM($AA$18:$AE$18)/5,IF(AND($M$1=2009,Beregningsark!$AQ183="1999-2012"),'Resultat 2005-2012'!L183*SUM($AB$18:$AE$18)/4,IF(AND($M$1=2010,Beregningsark!$AQ183="1999-2012"),'Resultat 2005-2012'!L183*SUM($AC$18:$AE$18)/3,IF(AND($M$1=2011,Beregningsark!$AQ183="1999-2012"),'Resultat 2005-2012'!L183*SUM($AD$18:$AE$18)/2,IF(AND($M$1=2012,Beregningsark!$AQ183="1999-2012"),'Resultat 2005-2012'!L183*$AE$18,""))))))))))))))))</f>
        <v/>
      </c>
      <c r="M183" s="15" t="str">
        <f t="shared" si="8"/>
        <v/>
      </c>
      <c r="N183" s="15" t="str">
        <f>IF('Resultat 2005-2012'!$R183="","",IF($M$1=2005,'Resultat 2005-2012'!N183,IF(AND($M$1=2006,Beregningsark!$AQ183="2005-2012"),'Resultat 2005-2012'!N183*SUM($Y$10:$AE$10)/7,IF(AND($M$1=2007,Beregningsark!$AQ183="2005-2012"),'Resultat 2005-2012'!N183*SUM($Z$10:$AE$10)/6,IF(AND($M$1=2008,Beregningsark!$AQ183="2005-2012"),'Resultat 2005-2012'!N183*SUM($AA$10:$AE$10)/5,IF(AND($M$1=2009,Beregningsark!$AQ183="2005-2012"),'Resultat 2005-2012'!N183*SUM($AB$10:$AE$10)/4,IF(AND($M$1=2010,Beregningsark!$AQ183="2005-2012"),'Resultat 2005-2012'!N183*SUM($AC$10:$AE$10)/3,IF(AND($M$1=2011,Beregningsark!$AQ183="2005-2012"),'Resultat 2005-2012'!N183*SUM($AD$10:$AE$10)/2,IF(AND($M$1=2012,Beregningsark!$AQ183="2005-2012"),'Resultat 2005-2012'!N183*$AE$10,IF(AND($M$1=2006,Beregningsark!$AQ183="1999-2012"),'Resultat 2005-2012'!N183*SUM($Y$16:$AE$16)/7,IF(AND($M$1=2007,Beregningsark!$AQ183="1999-2012"),'Resultat 2005-2012'!N183*SUM($Z$16:$AE$16)/6,IF(AND($M$1=2008,Beregningsark!$AQ183="1999-2012"),'Resultat 2005-2012'!N183*SUM($AA$16:$AE$16)/5,IF(AND($M$1=2009,Beregningsark!$AQ183="1999-2012"),'Resultat 2005-2012'!N183*SUM($AB$16:$AE$16)/4,IF(AND($M$1=2010,Beregningsark!$AQ183="1999-2012"),'Resultat 2005-2012'!N183*SUM($AC$16:$AE$16)/3,IF(AND($M$1=2011,Beregningsark!$AQ183="1999-2012"),'Resultat 2005-2012'!N183*SUM($AD$16:$AE$16)/2,IF(AND($M$1=2012,Beregningsark!$AQ183="1999-2012"),'Resultat 2005-2012'!N183*$AE$16,""))))))))))))))))</f>
        <v/>
      </c>
      <c r="O183" s="15" t="str">
        <f>IF('Resultat 2005-2012'!$R183="","",IF($M$1=2005,'Resultat 2005-2012'!O183,IF(AND($M$1=2006,Beregningsark!$AQ183="2005-2012"),'Resultat 2005-2012'!O183*SUM($Y$10:$AE$10)/7,IF(AND($M$1=2007,Beregningsark!$AQ183="2005-2012"),'Resultat 2005-2012'!O183*SUM($Z$10:$AE$10)/6,IF(AND($M$1=2008,Beregningsark!$AQ183="2005-2012"),'Resultat 2005-2012'!O183*SUM($AA$10:$AE$10)/5,IF(AND($M$1=2009,Beregningsark!$AQ183="2005-2012"),'Resultat 2005-2012'!O183*SUM($AB$10:$AE$10)/4,IF(AND($M$1=2010,Beregningsark!$AQ183="2005-2012"),'Resultat 2005-2012'!O183*SUM($AC$10:$AE$10)/3,IF(AND($M$1=2011,Beregningsark!$AQ183="2005-2012"),'Resultat 2005-2012'!O183*SUM($AD$10:$AE$10)/2,IF(AND($M$1=2012,Beregningsark!$AQ183="2005-2012"),'Resultat 2005-2012'!O183*$AE$10,IF(AND($M$1=2006,Beregningsark!$AQ183="1999-2012"),'Resultat 2005-2012'!O183*SUM($Y$16:$AE$16)/7,IF(AND($M$1=2007,Beregningsark!$AQ183="1999-2012"),'Resultat 2005-2012'!O183*SUM($Z$16:$AE$16)/6,IF(AND($M$1=2008,Beregningsark!$AQ183="1999-2012"),'Resultat 2005-2012'!O183*SUM($AA$16:$AE$16)/5,IF(AND($M$1=2009,Beregningsark!$AQ183="1999-2012"),'Resultat 2005-2012'!O183*SUM($AB$16:$AE$16)/4,IF(AND($M$1=2010,Beregningsark!$AQ183="1999-2012"),'Resultat 2005-2012'!O183*SUM($AC$16:$AE$16)/3,IF(AND($M$1=2011,Beregningsark!$AQ183="1999-2012"),'Resultat 2005-2012'!O183*SUM($AD$16:$AE$16)/2,IF(AND($M$1=2012,Beregningsark!$AQ183="1999-2012"),'Resultat 2005-2012'!O183*$AE$16,""))))))))))))))))</f>
        <v/>
      </c>
      <c r="P183" s="15" t="str">
        <f>IF('Resultat 2005-2012'!$R183="","",IF($M$1=2005,'Resultat 2005-2012'!P183,IF(AND($M$1=2006,Beregningsark!$AQ183="2005-2012"),'Resultat 2005-2012'!P183*SUM($Y$11:$AE$11)/7,IF(AND($M$1=2007,Beregningsark!$AQ183="2005-2012"),'Resultat 2005-2012'!P183*SUM($Z$11:$AE$11)/6,IF(AND($M$1=2008,Beregningsark!$AQ183="2005-2012"),'Resultat 2005-2012'!P183*SUM($AA$11:$AE$11)/5,IF(AND($M$1=2009,Beregningsark!$AQ183="2005-2012"),'Resultat 2005-2012'!P183*SUM($AB$11:$AE$11)/4,IF(AND($M$1=2010,Beregningsark!$AQ183="2005-2012"),'Resultat 2005-2012'!P183*SUM($AC$11:$AE$11)/3,IF(AND($M$1=2011,Beregningsark!$AQ183="2005-2012"),'Resultat 2005-2012'!P183*SUM($AD$11:$AE$11)/2,IF(AND($M$1=2012,Beregningsark!$AQ183="2005-2012"),'Resultat 2005-2012'!P183*$AE$11,IF(AND($M$1=2006,Beregningsark!$AQ183="1999-2012"),'Resultat 2005-2012'!P183*SUM($Y$16:$AE$16)/7,IF(AND($M$1=2007,Beregningsark!$AQ183="1999-2012"),'Resultat 2005-2012'!P183*SUM($Z$16:$AE$16)/6,IF(AND($M$1=2008,Beregningsark!$AQ183="1999-2012"),'Resultat 2005-2012'!P183*SUM($AA$16:$AE$16)/5,IF(AND($M$1=2009,Beregningsark!$AQ183="1999-2012"),'Resultat 2005-2012'!P183*SUM($AB$16:$AE$16)/4,IF(AND($M$1=2010,Beregningsark!$AQ183="1999-2012"),'Resultat 2005-2012'!P183*SUM($AC$16:$AE$16)/3,IF(AND($M$1=2011,Beregningsark!$AQ183="1999-2012"),'Resultat 2005-2012'!P183*SUM($AD$16:$AE$16)/2,IF(AND($M$1=2012,Beregningsark!$AQ183="1999-2012"),'Resultat 2005-2012'!P183*$AE$16,""))))))))))))))))</f>
        <v/>
      </c>
      <c r="Q183" s="15" t="str">
        <f t="shared" si="9"/>
        <v/>
      </c>
      <c r="R183" s="17" t="str">
        <f t="shared" si="10"/>
        <v/>
      </c>
    </row>
    <row r="184" spans="1:18" x14ac:dyDescent="0.25">
      <c r="A184" s="4" t="str">
        <f>IF(Inddata!A199="","",Inddata!A199)</f>
        <v/>
      </c>
      <c r="B184" s="4" t="str">
        <f>IF(Inddata!B199="","",Inddata!B199)</f>
        <v/>
      </c>
      <c r="C184" s="4" t="str">
        <f>IF(Inddata!C199="","",Inddata!C199)</f>
        <v/>
      </c>
      <c r="D184" s="4" t="str">
        <f>IF(Inddata!D199="","",Inddata!D199)</f>
        <v/>
      </c>
      <c r="E184" s="4" t="str">
        <f>IF(Inddata!E199="","",Inddata!E199)</f>
        <v/>
      </c>
      <c r="F184" s="4" t="str">
        <f>IF(Inddata!F199="","",Inddata!F199)</f>
        <v/>
      </c>
      <c r="G184" s="4">
        <f>IF(Inddata!G199="","",Inddata!G199)</f>
        <v>0</v>
      </c>
      <c r="H184" s="4" t="str">
        <f>IF(Inddata!H199&gt;0.5,Inddata!H199,"")</f>
        <v/>
      </c>
      <c r="I184" s="4" t="str">
        <f>IF(Inddata!I199="","",Inddata!I199)</f>
        <v/>
      </c>
      <c r="J184" s="15" t="str">
        <f>IF('Resultat 2005-2012'!$R184="","",IF($M$1=2005,'Resultat 2005-2012'!J184,IF(AND($M$1=2006,Beregningsark!$AQ184="2005-2012"),'Resultat 2005-2012'!J184*SUM($Y$7:$AE$7)/7,IF(AND($M$1=2007,Beregningsark!$AQ184="2005-2012"),'Resultat 2005-2012'!J184*SUM($Z$7:$AE$7)/6,IF(AND($M$1=2008,Beregningsark!$AQ184="2005-2012"),'Resultat 2005-2012'!J184*SUM($AA$7:$AE$7)/5,IF(AND($M$1=2009,Beregningsark!$AQ184="2005-2012"),'Resultat 2005-2012'!J184*SUM($AB$7:$AE$7)/4,IF(AND($M$1=2010,Beregningsark!$AQ184="2005-2012"),'Resultat 2005-2012'!J184*SUM($AC$7:$AE$7)/3,IF(AND($M$1=2011,Beregningsark!$AQ184="2005-2012"),'Resultat 2005-2012'!J184*SUM($AD$7:$AE$7)/2,IF(AND($M$1=2012,Beregningsark!$AQ184="2005-2012"),'Resultat 2005-2012'!J184*$AE$7,IF(AND($M$1=2006,Beregningsark!$AQ184="1999-2012"),'Resultat 2005-2012'!J184*SUM($Y$16:$AE$16)/7,IF(AND($M$1=2007,Beregningsark!$AQ184="1999-2012"),'Resultat 2005-2012'!J184*SUM($Z$16:$AE$16)/6,IF(AND($M$1=2008,Beregningsark!$AQ184="1999-2012"),'Resultat 2005-2012'!J184*SUM($AA$16:$AE$16)/5,IF(AND($M$1=2009,Beregningsark!$AQ184="1999-2012"),'Resultat 2005-2012'!J184*SUM($AB$16:$AE$16)/4,IF(AND($M$1=2010,Beregningsark!$AQ184="1999-2012"),'Resultat 2005-2012'!J184*SUM($AC$16:$AE$16)/3,IF(AND($M$1=2011,Beregningsark!$AQ184="1999-2012"),'Resultat 2005-2012'!J184*SUM($AD$16:$AE$16)/2,IF(AND($M$1=2012,Beregningsark!$AQ184="1999-2012"),'Resultat 2005-2012'!J184*$AE$16,""))))))))))))))))</f>
        <v/>
      </c>
      <c r="K184" s="15" t="str">
        <f>IF('Resultat 2005-2012'!$R184="","",IF($M$1=2005,'Resultat 2005-2012'!K184,IF(AND($M$1=2006,Beregningsark!$AQ184="2005-2012"),'Resultat 2005-2012'!K184*SUM($Y$8:$AE$8)/7,IF(AND($M$1=2007,Beregningsark!$AQ184="2005-2012"),'Resultat 2005-2012'!K184*SUM($Z$8:$AE$8)/6,IF(AND($M$1=2008,Beregningsark!$AQ184="2005-2012"),'Resultat 2005-2012'!K184*SUM($AA$8:$AE$8)/5,IF(AND($M$1=2009,Beregningsark!$AQ184="2005-2012"),'Resultat 2005-2012'!K184*SUM($AB$8:$AE$8)/4,IF(AND($M$1=2010,Beregningsark!$AQ184="2005-2012"),'Resultat 2005-2012'!K184*SUM($AC$8:$AE$8)/3,IF(AND($M$1=2011,Beregningsark!$AQ184="2005-2012"),'Resultat 2005-2012'!K184*SUM($AD$8:$AE$8)/2,IF(AND($M$1=2012,Beregningsark!$AQ184="2005-2012"),'Resultat 2005-2012'!K184*$AE$8,IF(AND($M$1=2006,Beregningsark!$AQ184="1999-2012"),'Resultat 2005-2012'!K184*SUM($Y$17:$AE$17)/7,IF(AND($M$1=2007,Beregningsark!$AQ184="1999-2012"),'Resultat 2005-2012'!K184*SUM($Z$17:$AE$17)/6,IF(AND($M$1=2008,Beregningsark!$AQ184="1999-2012"),'Resultat 2005-2012'!K184*SUM($AA$17:$AE$17)/5,IF(AND($M$1=2009,Beregningsark!$AQ184="1999-2012"),'Resultat 2005-2012'!K184*SUM($AB$17:$AE$17)/4,IF(AND($M$1=2010,Beregningsark!$AQ184="1999-2012"),'Resultat 2005-2012'!K184*SUM($AC$17:$AE$17)/3,IF(AND($M$1=2011,Beregningsark!$AQ184="1999-2012"),'Resultat 2005-2012'!K184*SUM($AD$17:$AE$17)/2,IF(AND($M$1=2012,Beregningsark!$AQ184="1999-2012"),'Resultat 2005-2012'!K184*$AE$17,""))))))))))))))))</f>
        <v/>
      </c>
      <c r="L184" s="15" t="str">
        <f>IF('Resultat 2005-2012'!$R184="","",IF($M$1=2005,'Resultat 2005-2012'!L184,IF(AND($M$1=2006,Beregningsark!$AQ184="2005-2012"),'Resultat 2005-2012'!L184*SUM($Y$9:$AE$9)/7,IF(AND($M$1=2007,Beregningsark!$AQ184="2005-2012"),'Resultat 2005-2012'!L184*SUM($Z$9:$AE$9)/6,IF(AND($M$1=2008,Beregningsark!$AQ184="2005-2012"),'Resultat 2005-2012'!L184*SUM($AA$9:$AE$9)/5,IF(AND($M$1=2009,Beregningsark!$AQ184="2005-2012"),'Resultat 2005-2012'!L184*SUM($AB$9:$AE$9)/4,IF(AND($M$1=2010,Beregningsark!$AQ184="2005-2012"),'Resultat 2005-2012'!L184*SUM($AC$9:$AE$9)/3,IF(AND($M$1=2011,Beregningsark!$AQ184="2005-2012"),'Resultat 2005-2012'!L184*SUM($AD$9:$AE$9)/2,IF(AND($M$1=2012,Beregningsark!$AQ184="2005-2012"),'Resultat 2005-2012'!L184*$AE$9,IF(AND($M$1=2006,Beregningsark!$AQ184="1999-2012"),'Resultat 2005-2012'!L184*SUM($Y$18:$AE$18)/7,IF(AND($M$1=2007,Beregningsark!$AQ184="1999-2012"),'Resultat 2005-2012'!L184*SUM($Z$18:$AE$18)/6,IF(AND($M$1=2008,Beregningsark!$AQ184="1999-2012"),'Resultat 2005-2012'!L184*SUM($AA$18:$AE$18)/5,IF(AND($M$1=2009,Beregningsark!$AQ184="1999-2012"),'Resultat 2005-2012'!L184*SUM($AB$18:$AE$18)/4,IF(AND($M$1=2010,Beregningsark!$AQ184="1999-2012"),'Resultat 2005-2012'!L184*SUM($AC$18:$AE$18)/3,IF(AND($M$1=2011,Beregningsark!$AQ184="1999-2012"),'Resultat 2005-2012'!L184*SUM($AD$18:$AE$18)/2,IF(AND($M$1=2012,Beregningsark!$AQ184="1999-2012"),'Resultat 2005-2012'!L184*$AE$18,""))))))))))))))))</f>
        <v/>
      </c>
      <c r="M184" s="15" t="str">
        <f t="shared" si="8"/>
        <v/>
      </c>
      <c r="N184" s="15" t="str">
        <f>IF('Resultat 2005-2012'!$R184="","",IF($M$1=2005,'Resultat 2005-2012'!N184,IF(AND($M$1=2006,Beregningsark!$AQ184="2005-2012"),'Resultat 2005-2012'!N184*SUM($Y$10:$AE$10)/7,IF(AND($M$1=2007,Beregningsark!$AQ184="2005-2012"),'Resultat 2005-2012'!N184*SUM($Z$10:$AE$10)/6,IF(AND($M$1=2008,Beregningsark!$AQ184="2005-2012"),'Resultat 2005-2012'!N184*SUM($AA$10:$AE$10)/5,IF(AND($M$1=2009,Beregningsark!$AQ184="2005-2012"),'Resultat 2005-2012'!N184*SUM($AB$10:$AE$10)/4,IF(AND($M$1=2010,Beregningsark!$AQ184="2005-2012"),'Resultat 2005-2012'!N184*SUM($AC$10:$AE$10)/3,IF(AND($M$1=2011,Beregningsark!$AQ184="2005-2012"),'Resultat 2005-2012'!N184*SUM($AD$10:$AE$10)/2,IF(AND($M$1=2012,Beregningsark!$AQ184="2005-2012"),'Resultat 2005-2012'!N184*$AE$10,IF(AND($M$1=2006,Beregningsark!$AQ184="1999-2012"),'Resultat 2005-2012'!N184*SUM($Y$16:$AE$16)/7,IF(AND($M$1=2007,Beregningsark!$AQ184="1999-2012"),'Resultat 2005-2012'!N184*SUM($Z$16:$AE$16)/6,IF(AND($M$1=2008,Beregningsark!$AQ184="1999-2012"),'Resultat 2005-2012'!N184*SUM($AA$16:$AE$16)/5,IF(AND($M$1=2009,Beregningsark!$AQ184="1999-2012"),'Resultat 2005-2012'!N184*SUM($AB$16:$AE$16)/4,IF(AND($M$1=2010,Beregningsark!$AQ184="1999-2012"),'Resultat 2005-2012'!N184*SUM($AC$16:$AE$16)/3,IF(AND($M$1=2011,Beregningsark!$AQ184="1999-2012"),'Resultat 2005-2012'!N184*SUM($AD$16:$AE$16)/2,IF(AND($M$1=2012,Beregningsark!$AQ184="1999-2012"),'Resultat 2005-2012'!N184*$AE$16,""))))))))))))))))</f>
        <v/>
      </c>
      <c r="O184" s="15" t="str">
        <f>IF('Resultat 2005-2012'!$R184="","",IF($M$1=2005,'Resultat 2005-2012'!O184,IF(AND($M$1=2006,Beregningsark!$AQ184="2005-2012"),'Resultat 2005-2012'!O184*SUM($Y$10:$AE$10)/7,IF(AND($M$1=2007,Beregningsark!$AQ184="2005-2012"),'Resultat 2005-2012'!O184*SUM($Z$10:$AE$10)/6,IF(AND($M$1=2008,Beregningsark!$AQ184="2005-2012"),'Resultat 2005-2012'!O184*SUM($AA$10:$AE$10)/5,IF(AND($M$1=2009,Beregningsark!$AQ184="2005-2012"),'Resultat 2005-2012'!O184*SUM($AB$10:$AE$10)/4,IF(AND($M$1=2010,Beregningsark!$AQ184="2005-2012"),'Resultat 2005-2012'!O184*SUM($AC$10:$AE$10)/3,IF(AND($M$1=2011,Beregningsark!$AQ184="2005-2012"),'Resultat 2005-2012'!O184*SUM($AD$10:$AE$10)/2,IF(AND($M$1=2012,Beregningsark!$AQ184="2005-2012"),'Resultat 2005-2012'!O184*$AE$10,IF(AND($M$1=2006,Beregningsark!$AQ184="1999-2012"),'Resultat 2005-2012'!O184*SUM($Y$16:$AE$16)/7,IF(AND($M$1=2007,Beregningsark!$AQ184="1999-2012"),'Resultat 2005-2012'!O184*SUM($Z$16:$AE$16)/6,IF(AND($M$1=2008,Beregningsark!$AQ184="1999-2012"),'Resultat 2005-2012'!O184*SUM($AA$16:$AE$16)/5,IF(AND($M$1=2009,Beregningsark!$AQ184="1999-2012"),'Resultat 2005-2012'!O184*SUM($AB$16:$AE$16)/4,IF(AND($M$1=2010,Beregningsark!$AQ184="1999-2012"),'Resultat 2005-2012'!O184*SUM($AC$16:$AE$16)/3,IF(AND($M$1=2011,Beregningsark!$AQ184="1999-2012"),'Resultat 2005-2012'!O184*SUM($AD$16:$AE$16)/2,IF(AND($M$1=2012,Beregningsark!$AQ184="1999-2012"),'Resultat 2005-2012'!O184*$AE$16,""))))))))))))))))</f>
        <v/>
      </c>
      <c r="P184" s="15" t="str">
        <f>IF('Resultat 2005-2012'!$R184="","",IF($M$1=2005,'Resultat 2005-2012'!P184,IF(AND($M$1=2006,Beregningsark!$AQ184="2005-2012"),'Resultat 2005-2012'!P184*SUM($Y$11:$AE$11)/7,IF(AND($M$1=2007,Beregningsark!$AQ184="2005-2012"),'Resultat 2005-2012'!P184*SUM($Z$11:$AE$11)/6,IF(AND($M$1=2008,Beregningsark!$AQ184="2005-2012"),'Resultat 2005-2012'!P184*SUM($AA$11:$AE$11)/5,IF(AND($M$1=2009,Beregningsark!$AQ184="2005-2012"),'Resultat 2005-2012'!P184*SUM($AB$11:$AE$11)/4,IF(AND($M$1=2010,Beregningsark!$AQ184="2005-2012"),'Resultat 2005-2012'!P184*SUM($AC$11:$AE$11)/3,IF(AND($M$1=2011,Beregningsark!$AQ184="2005-2012"),'Resultat 2005-2012'!P184*SUM($AD$11:$AE$11)/2,IF(AND($M$1=2012,Beregningsark!$AQ184="2005-2012"),'Resultat 2005-2012'!P184*$AE$11,IF(AND($M$1=2006,Beregningsark!$AQ184="1999-2012"),'Resultat 2005-2012'!P184*SUM($Y$16:$AE$16)/7,IF(AND($M$1=2007,Beregningsark!$AQ184="1999-2012"),'Resultat 2005-2012'!P184*SUM($Z$16:$AE$16)/6,IF(AND($M$1=2008,Beregningsark!$AQ184="1999-2012"),'Resultat 2005-2012'!P184*SUM($AA$16:$AE$16)/5,IF(AND($M$1=2009,Beregningsark!$AQ184="1999-2012"),'Resultat 2005-2012'!P184*SUM($AB$16:$AE$16)/4,IF(AND($M$1=2010,Beregningsark!$AQ184="1999-2012"),'Resultat 2005-2012'!P184*SUM($AC$16:$AE$16)/3,IF(AND($M$1=2011,Beregningsark!$AQ184="1999-2012"),'Resultat 2005-2012'!P184*SUM($AD$16:$AE$16)/2,IF(AND($M$1=2012,Beregningsark!$AQ184="1999-2012"),'Resultat 2005-2012'!P184*$AE$16,""))))))))))))))))</f>
        <v/>
      </c>
      <c r="Q184" s="15" t="str">
        <f t="shared" si="9"/>
        <v/>
      </c>
      <c r="R184" s="17" t="str">
        <f t="shared" si="10"/>
        <v/>
      </c>
    </row>
    <row r="185" spans="1:18" x14ac:dyDescent="0.25">
      <c r="A185" s="4" t="str">
        <f>IF(Inddata!A200="","",Inddata!A200)</f>
        <v/>
      </c>
      <c r="B185" s="4" t="str">
        <f>IF(Inddata!B200="","",Inddata!B200)</f>
        <v/>
      </c>
      <c r="C185" s="4" t="str">
        <f>IF(Inddata!C200="","",Inddata!C200)</f>
        <v/>
      </c>
      <c r="D185" s="4" t="str">
        <f>IF(Inddata!D200="","",Inddata!D200)</f>
        <v/>
      </c>
      <c r="E185" s="4" t="str">
        <f>IF(Inddata!E200="","",Inddata!E200)</f>
        <v/>
      </c>
      <c r="F185" s="4" t="str">
        <f>IF(Inddata!F200="","",Inddata!F200)</f>
        <v/>
      </c>
      <c r="G185" s="4">
        <f>IF(Inddata!G200="","",Inddata!G200)</f>
        <v>0</v>
      </c>
      <c r="H185" s="4" t="str">
        <f>IF(Inddata!H200&gt;0.5,Inddata!H200,"")</f>
        <v/>
      </c>
      <c r="I185" s="4" t="str">
        <f>IF(Inddata!I200="","",Inddata!I200)</f>
        <v/>
      </c>
      <c r="J185" s="15" t="str">
        <f>IF('Resultat 2005-2012'!$R185="","",IF($M$1=2005,'Resultat 2005-2012'!J185,IF(AND($M$1=2006,Beregningsark!$AQ185="2005-2012"),'Resultat 2005-2012'!J185*SUM($Y$7:$AE$7)/7,IF(AND($M$1=2007,Beregningsark!$AQ185="2005-2012"),'Resultat 2005-2012'!J185*SUM($Z$7:$AE$7)/6,IF(AND($M$1=2008,Beregningsark!$AQ185="2005-2012"),'Resultat 2005-2012'!J185*SUM($AA$7:$AE$7)/5,IF(AND($M$1=2009,Beregningsark!$AQ185="2005-2012"),'Resultat 2005-2012'!J185*SUM($AB$7:$AE$7)/4,IF(AND($M$1=2010,Beregningsark!$AQ185="2005-2012"),'Resultat 2005-2012'!J185*SUM($AC$7:$AE$7)/3,IF(AND($M$1=2011,Beregningsark!$AQ185="2005-2012"),'Resultat 2005-2012'!J185*SUM($AD$7:$AE$7)/2,IF(AND($M$1=2012,Beregningsark!$AQ185="2005-2012"),'Resultat 2005-2012'!J185*$AE$7,IF(AND($M$1=2006,Beregningsark!$AQ185="1999-2012"),'Resultat 2005-2012'!J185*SUM($Y$16:$AE$16)/7,IF(AND($M$1=2007,Beregningsark!$AQ185="1999-2012"),'Resultat 2005-2012'!J185*SUM($Z$16:$AE$16)/6,IF(AND($M$1=2008,Beregningsark!$AQ185="1999-2012"),'Resultat 2005-2012'!J185*SUM($AA$16:$AE$16)/5,IF(AND($M$1=2009,Beregningsark!$AQ185="1999-2012"),'Resultat 2005-2012'!J185*SUM($AB$16:$AE$16)/4,IF(AND($M$1=2010,Beregningsark!$AQ185="1999-2012"),'Resultat 2005-2012'!J185*SUM($AC$16:$AE$16)/3,IF(AND($M$1=2011,Beregningsark!$AQ185="1999-2012"),'Resultat 2005-2012'!J185*SUM($AD$16:$AE$16)/2,IF(AND($M$1=2012,Beregningsark!$AQ185="1999-2012"),'Resultat 2005-2012'!J185*$AE$16,""))))))))))))))))</f>
        <v/>
      </c>
      <c r="K185" s="15" t="str">
        <f>IF('Resultat 2005-2012'!$R185="","",IF($M$1=2005,'Resultat 2005-2012'!K185,IF(AND($M$1=2006,Beregningsark!$AQ185="2005-2012"),'Resultat 2005-2012'!K185*SUM($Y$8:$AE$8)/7,IF(AND($M$1=2007,Beregningsark!$AQ185="2005-2012"),'Resultat 2005-2012'!K185*SUM($Z$8:$AE$8)/6,IF(AND($M$1=2008,Beregningsark!$AQ185="2005-2012"),'Resultat 2005-2012'!K185*SUM($AA$8:$AE$8)/5,IF(AND($M$1=2009,Beregningsark!$AQ185="2005-2012"),'Resultat 2005-2012'!K185*SUM($AB$8:$AE$8)/4,IF(AND($M$1=2010,Beregningsark!$AQ185="2005-2012"),'Resultat 2005-2012'!K185*SUM($AC$8:$AE$8)/3,IF(AND($M$1=2011,Beregningsark!$AQ185="2005-2012"),'Resultat 2005-2012'!K185*SUM($AD$8:$AE$8)/2,IF(AND($M$1=2012,Beregningsark!$AQ185="2005-2012"),'Resultat 2005-2012'!K185*$AE$8,IF(AND($M$1=2006,Beregningsark!$AQ185="1999-2012"),'Resultat 2005-2012'!K185*SUM($Y$17:$AE$17)/7,IF(AND($M$1=2007,Beregningsark!$AQ185="1999-2012"),'Resultat 2005-2012'!K185*SUM($Z$17:$AE$17)/6,IF(AND($M$1=2008,Beregningsark!$AQ185="1999-2012"),'Resultat 2005-2012'!K185*SUM($AA$17:$AE$17)/5,IF(AND($M$1=2009,Beregningsark!$AQ185="1999-2012"),'Resultat 2005-2012'!K185*SUM($AB$17:$AE$17)/4,IF(AND($M$1=2010,Beregningsark!$AQ185="1999-2012"),'Resultat 2005-2012'!K185*SUM($AC$17:$AE$17)/3,IF(AND($M$1=2011,Beregningsark!$AQ185="1999-2012"),'Resultat 2005-2012'!K185*SUM($AD$17:$AE$17)/2,IF(AND($M$1=2012,Beregningsark!$AQ185="1999-2012"),'Resultat 2005-2012'!K185*$AE$17,""))))))))))))))))</f>
        <v/>
      </c>
      <c r="L185" s="15" t="str">
        <f>IF('Resultat 2005-2012'!$R185="","",IF($M$1=2005,'Resultat 2005-2012'!L185,IF(AND($M$1=2006,Beregningsark!$AQ185="2005-2012"),'Resultat 2005-2012'!L185*SUM($Y$9:$AE$9)/7,IF(AND($M$1=2007,Beregningsark!$AQ185="2005-2012"),'Resultat 2005-2012'!L185*SUM($Z$9:$AE$9)/6,IF(AND($M$1=2008,Beregningsark!$AQ185="2005-2012"),'Resultat 2005-2012'!L185*SUM($AA$9:$AE$9)/5,IF(AND($M$1=2009,Beregningsark!$AQ185="2005-2012"),'Resultat 2005-2012'!L185*SUM($AB$9:$AE$9)/4,IF(AND($M$1=2010,Beregningsark!$AQ185="2005-2012"),'Resultat 2005-2012'!L185*SUM($AC$9:$AE$9)/3,IF(AND($M$1=2011,Beregningsark!$AQ185="2005-2012"),'Resultat 2005-2012'!L185*SUM($AD$9:$AE$9)/2,IF(AND($M$1=2012,Beregningsark!$AQ185="2005-2012"),'Resultat 2005-2012'!L185*$AE$9,IF(AND($M$1=2006,Beregningsark!$AQ185="1999-2012"),'Resultat 2005-2012'!L185*SUM($Y$18:$AE$18)/7,IF(AND($M$1=2007,Beregningsark!$AQ185="1999-2012"),'Resultat 2005-2012'!L185*SUM($Z$18:$AE$18)/6,IF(AND($M$1=2008,Beregningsark!$AQ185="1999-2012"),'Resultat 2005-2012'!L185*SUM($AA$18:$AE$18)/5,IF(AND($M$1=2009,Beregningsark!$AQ185="1999-2012"),'Resultat 2005-2012'!L185*SUM($AB$18:$AE$18)/4,IF(AND($M$1=2010,Beregningsark!$AQ185="1999-2012"),'Resultat 2005-2012'!L185*SUM($AC$18:$AE$18)/3,IF(AND($M$1=2011,Beregningsark!$AQ185="1999-2012"),'Resultat 2005-2012'!L185*SUM($AD$18:$AE$18)/2,IF(AND($M$1=2012,Beregningsark!$AQ185="1999-2012"),'Resultat 2005-2012'!L185*$AE$18,""))))))))))))))))</f>
        <v/>
      </c>
      <c r="M185" s="15" t="str">
        <f t="shared" si="8"/>
        <v/>
      </c>
      <c r="N185" s="15" t="str">
        <f>IF('Resultat 2005-2012'!$R185="","",IF($M$1=2005,'Resultat 2005-2012'!N185,IF(AND($M$1=2006,Beregningsark!$AQ185="2005-2012"),'Resultat 2005-2012'!N185*SUM($Y$10:$AE$10)/7,IF(AND($M$1=2007,Beregningsark!$AQ185="2005-2012"),'Resultat 2005-2012'!N185*SUM($Z$10:$AE$10)/6,IF(AND($M$1=2008,Beregningsark!$AQ185="2005-2012"),'Resultat 2005-2012'!N185*SUM($AA$10:$AE$10)/5,IF(AND($M$1=2009,Beregningsark!$AQ185="2005-2012"),'Resultat 2005-2012'!N185*SUM($AB$10:$AE$10)/4,IF(AND($M$1=2010,Beregningsark!$AQ185="2005-2012"),'Resultat 2005-2012'!N185*SUM($AC$10:$AE$10)/3,IF(AND($M$1=2011,Beregningsark!$AQ185="2005-2012"),'Resultat 2005-2012'!N185*SUM($AD$10:$AE$10)/2,IF(AND($M$1=2012,Beregningsark!$AQ185="2005-2012"),'Resultat 2005-2012'!N185*$AE$10,IF(AND($M$1=2006,Beregningsark!$AQ185="1999-2012"),'Resultat 2005-2012'!N185*SUM($Y$16:$AE$16)/7,IF(AND($M$1=2007,Beregningsark!$AQ185="1999-2012"),'Resultat 2005-2012'!N185*SUM($Z$16:$AE$16)/6,IF(AND($M$1=2008,Beregningsark!$AQ185="1999-2012"),'Resultat 2005-2012'!N185*SUM($AA$16:$AE$16)/5,IF(AND($M$1=2009,Beregningsark!$AQ185="1999-2012"),'Resultat 2005-2012'!N185*SUM($AB$16:$AE$16)/4,IF(AND($M$1=2010,Beregningsark!$AQ185="1999-2012"),'Resultat 2005-2012'!N185*SUM($AC$16:$AE$16)/3,IF(AND($M$1=2011,Beregningsark!$AQ185="1999-2012"),'Resultat 2005-2012'!N185*SUM($AD$16:$AE$16)/2,IF(AND($M$1=2012,Beregningsark!$AQ185="1999-2012"),'Resultat 2005-2012'!N185*$AE$16,""))))))))))))))))</f>
        <v/>
      </c>
      <c r="O185" s="15" t="str">
        <f>IF('Resultat 2005-2012'!$R185="","",IF($M$1=2005,'Resultat 2005-2012'!O185,IF(AND($M$1=2006,Beregningsark!$AQ185="2005-2012"),'Resultat 2005-2012'!O185*SUM($Y$10:$AE$10)/7,IF(AND($M$1=2007,Beregningsark!$AQ185="2005-2012"),'Resultat 2005-2012'!O185*SUM($Z$10:$AE$10)/6,IF(AND($M$1=2008,Beregningsark!$AQ185="2005-2012"),'Resultat 2005-2012'!O185*SUM($AA$10:$AE$10)/5,IF(AND($M$1=2009,Beregningsark!$AQ185="2005-2012"),'Resultat 2005-2012'!O185*SUM($AB$10:$AE$10)/4,IF(AND($M$1=2010,Beregningsark!$AQ185="2005-2012"),'Resultat 2005-2012'!O185*SUM($AC$10:$AE$10)/3,IF(AND($M$1=2011,Beregningsark!$AQ185="2005-2012"),'Resultat 2005-2012'!O185*SUM($AD$10:$AE$10)/2,IF(AND($M$1=2012,Beregningsark!$AQ185="2005-2012"),'Resultat 2005-2012'!O185*$AE$10,IF(AND($M$1=2006,Beregningsark!$AQ185="1999-2012"),'Resultat 2005-2012'!O185*SUM($Y$16:$AE$16)/7,IF(AND($M$1=2007,Beregningsark!$AQ185="1999-2012"),'Resultat 2005-2012'!O185*SUM($Z$16:$AE$16)/6,IF(AND($M$1=2008,Beregningsark!$AQ185="1999-2012"),'Resultat 2005-2012'!O185*SUM($AA$16:$AE$16)/5,IF(AND($M$1=2009,Beregningsark!$AQ185="1999-2012"),'Resultat 2005-2012'!O185*SUM($AB$16:$AE$16)/4,IF(AND($M$1=2010,Beregningsark!$AQ185="1999-2012"),'Resultat 2005-2012'!O185*SUM($AC$16:$AE$16)/3,IF(AND($M$1=2011,Beregningsark!$AQ185="1999-2012"),'Resultat 2005-2012'!O185*SUM($AD$16:$AE$16)/2,IF(AND($M$1=2012,Beregningsark!$AQ185="1999-2012"),'Resultat 2005-2012'!O185*$AE$16,""))))))))))))))))</f>
        <v/>
      </c>
      <c r="P185" s="15" t="str">
        <f>IF('Resultat 2005-2012'!$R185="","",IF($M$1=2005,'Resultat 2005-2012'!P185,IF(AND($M$1=2006,Beregningsark!$AQ185="2005-2012"),'Resultat 2005-2012'!P185*SUM($Y$11:$AE$11)/7,IF(AND($M$1=2007,Beregningsark!$AQ185="2005-2012"),'Resultat 2005-2012'!P185*SUM($Z$11:$AE$11)/6,IF(AND($M$1=2008,Beregningsark!$AQ185="2005-2012"),'Resultat 2005-2012'!P185*SUM($AA$11:$AE$11)/5,IF(AND($M$1=2009,Beregningsark!$AQ185="2005-2012"),'Resultat 2005-2012'!P185*SUM($AB$11:$AE$11)/4,IF(AND($M$1=2010,Beregningsark!$AQ185="2005-2012"),'Resultat 2005-2012'!P185*SUM($AC$11:$AE$11)/3,IF(AND($M$1=2011,Beregningsark!$AQ185="2005-2012"),'Resultat 2005-2012'!P185*SUM($AD$11:$AE$11)/2,IF(AND($M$1=2012,Beregningsark!$AQ185="2005-2012"),'Resultat 2005-2012'!P185*$AE$11,IF(AND($M$1=2006,Beregningsark!$AQ185="1999-2012"),'Resultat 2005-2012'!P185*SUM($Y$16:$AE$16)/7,IF(AND($M$1=2007,Beregningsark!$AQ185="1999-2012"),'Resultat 2005-2012'!P185*SUM($Z$16:$AE$16)/6,IF(AND($M$1=2008,Beregningsark!$AQ185="1999-2012"),'Resultat 2005-2012'!P185*SUM($AA$16:$AE$16)/5,IF(AND($M$1=2009,Beregningsark!$AQ185="1999-2012"),'Resultat 2005-2012'!P185*SUM($AB$16:$AE$16)/4,IF(AND($M$1=2010,Beregningsark!$AQ185="1999-2012"),'Resultat 2005-2012'!P185*SUM($AC$16:$AE$16)/3,IF(AND($M$1=2011,Beregningsark!$AQ185="1999-2012"),'Resultat 2005-2012'!P185*SUM($AD$16:$AE$16)/2,IF(AND($M$1=2012,Beregningsark!$AQ185="1999-2012"),'Resultat 2005-2012'!P185*$AE$16,""))))))))))))))))</f>
        <v/>
      </c>
      <c r="Q185" s="15" t="str">
        <f t="shared" si="9"/>
        <v/>
      </c>
      <c r="R185" s="17" t="str">
        <f t="shared" si="10"/>
        <v/>
      </c>
    </row>
    <row r="186" spans="1:18" x14ac:dyDescent="0.25">
      <c r="A186" s="4" t="str">
        <f>IF(Inddata!A201="","",Inddata!A201)</f>
        <v/>
      </c>
      <c r="B186" s="4" t="str">
        <f>IF(Inddata!B201="","",Inddata!B201)</f>
        <v/>
      </c>
      <c r="C186" s="4" t="str">
        <f>IF(Inddata!C201="","",Inddata!C201)</f>
        <v/>
      </c>
      <c r="D186" s="4" t="str">
        <f>IF(Inddata!D201="","",Inddata!D201)</f>
        <v/>
      </c>
      <c r="E186" s="4" t="str">
        <f>IF(Inddata!E201="","",Inddata!E201)</f>
        <v/>
      </c>
      <c r="F186" s="4" t="str">
        <f>IF(Inddata!F201="","",Inddata!F201)</f>
        <v/>
      </c>
      <c r="G186" s="4">
        <f>IF(Inddata!G201="","",Inddata!G201)</f>
        <v>0</v>
      </c>
      <c r="H186" s="4" t="str">
        <f>IF(Inddata!H201&gt;0.5,Inddata!H201,"")</f>
        <v/>
      </c>
      <c r="I186" s="4" t="str">
        <f>IF(Inddata!I201="","",Inddata!I201)</f>
        <v/>
      </c>
      <c r="J186" s="15" t="str">
        <f>IF('Resultat 2005-2012'!$R186="","",IF($M$1=2005,'Resultat 2005-2012'!J186,IF(AND($M$1=2006,Beregningsark!$AQ186="2005-2012"),'Resultat 2005-2012'!J186*SUM($Y$7:$AE$7)/7,IF(AND($M$1=2007,Beregningsark!$AQ186="2005-2012"),'Resultat 2005-2012'!J186*SUM($Z$7:$AE$7)/6,IF(AND($M$1=2008,Beregningsark!$AQ186="2005-2012"),'Resultat 2005-2012'!J186*SUM($AA$7:$AE$7)/5,IF(AND($M$1=2009,Beregningsark!$AQ186="2005-2012"),'Resultat 2005-2012'!J186*SUM($AB$7:$AE$7)/4,IF(AND($M$1=2010,Beregningsark!$AQ186="2005-2012"),'Resultat 2005-2012'!J186*SUM($AC$7:$AE$7)/3,IF(AND($M$1=2011,Beregningsark!$AQ186="2005-2012"),'Resultat 2005-2012'!J186*SUM($AD$7:$AE$7)/2,IF(AND($M$1=2012,Beregningsark!$AQ186="2005-2012"),'Resultat 2005-2012'!J186*$AE$7,IF(AND($M$1=2006,Beregningsark!$AQ186="1999-2012"),'Resultat 2005-2012'!J186*SUM($Y$16:$AE$16)/7,IF(AND($M$1=2007,Beregningsark!$AQ186="1999-2012"),'Resultat 2005-2012'!J186*SUM($Z$16:$AE$16)/6,IF(AND($M$1=2008,Beregningsark!$AQ186="1999-2012"),'Resultat 2005-2012'!J186*SUM($AA$16:$AE$16)/5,IF(AND($M$1=2009,Beregningsark!$AQ186="1999-2012"),'Resultat 2005-2012'!J186*SUM($AB$16:$AE$16)/4,IF(AND($M$1=2010,Beregningsark!$AQ186="1999-2012"),'Resultat 2005-2012'!J186*SUM($AC$16:$AE$16)/3,IF(AND($M$1=2011,Beregningsark!$AQ186="1999-2012"),'Resultat 2005-2012'!J186*SUM($AD$16:$AE$16)/2,IF(AND($M$1=2012,Beregningsark!$AQ186="1999-2012"),'Resultat 2005-2012'!J186*$AE$16,""))))))))))))))))</f>
        <v/>
      </c>
      <c r="K186" s="15" t="str">
        <f>IF('Resultat 2005-2012'!$R186="","",IF($M$1=2005,'Resultat 2005-2012'!K186,IF(AND($M$1=2006,Beregningsark!$AQ186="2005-2012"),'Resultat 2005-2012'!K186*SUM($Y$8:$AE$8)/7,IF(AND($M$1=2007,Beregningsark!$AQ186="2005-2012"),'Resultat 2005-2012'!K186*SUM($Z$8:$AE$8)/6,IF(AND($M$1=2008,Beregningsark!$AQ186="2005-2012"),'Resultat 2005-2012'!K186*SUM($AA$8:$AE$8)/5,IF(AND($M$1=2009,Beregningsark!$AQ186="2005-2012"),'Resultat 2005-2012'!K186*SUM($AB$8:$AE$8)/4,IF(AND($M$1=2010,Beregningsark!$AQ186="2005-2012"),'Resultat 2005-2012'!K186*SUM($AC$8:$AE$8)/3,IF(AND($M$1=2011,Beregningsark!$AQ186="2005-2012"),'Resultat 2005-2012'!K186*SUM($AD$8:$AE$8)/2,IF(AND($M$1=2012,Beregningsark!$AQ186="2005-2012"),'Resultat 2005-2012'!K186*$AE$8,IF(AND($M$1=2006,Beregningsark!$AQ186="1999-2012"),'Resultat 2005-2012'!K186*SUM($Y$17:$AE$17)/7,IF(AND($M$1=2007,Beregningsark!$AQ186="1999-2012"),'Resultat 2005-2012'!K186*SUM($Z$17:$AE$17)/6,IF(AND($M$1=2008,Beregningsark!$AQ186="1999-2012"),'Resultat 2005-2012'!K186*SUM($AA$17:$AE$17)/5,IF(AND($M$1=2009,Beregningsark!$AQ186="1999-2012"),'Resultat 2005-2012'!K186*SUM($AB$17:$AE$17)/4,IF(AND($M$1=2010,Beregningsark!$AQ186="1999-2012"),'Resultat 2005-2012'!K186*SUM($AC$17:$AE$17)/3,IF(AND($M$1=2011,Beregningsark!$AQ186="1999-2012"),'Resultat 2005-2012'!K186*SUM($AD$17:$AE$17)/2,IF(AND($M$1=2012,Beregningsark!$AQ186="1999-2012"),'Resultat 2005-2012'!K186*$AE$17,""))))))))))))))))</f>
        <v/>
      </c>
      <c r="L186" s="15" t="str">
        <f>IF('Resultat 2005-2012'!$R186="","",IF($M$1=2005,'Resultat 2005-2012'!L186,IF(AND($M$1=2006,Beregningsark!$AQ186="2005-2012"),'Resultat 2005-2012'!L186*SUM($Y$9:$AE$9)/7,IF(AND($M$1=2007,Beregningsark!$AQ186="2005-2012"),'Resultat 2005-2012'!L186*SUM($Z$9:$AE$9)/6,IF(AND($M$1=2008,Beregningsark!$AQ186="2005-2012"),'Resultat 2005-2012'!L186*SUM($AA$9:$AE$9)/5,IF(AND($M$1=2009,Beregningsark!$AQ186="2005-2012"),'Resultat 2005-2012'!L186*SUM($AB$9:$AE$9)/4,IF(AND($M$1=2010,Beregningsark!$AQ186="2005-2012"),'Resultat 2005-2012'!L186*SUM($AC$9:$AE$9)/3,IF(AND($M$1=2011,Beregningsark!$AQ186="2005-2012"),'Resultat 2005-2012'!L186*SUM($AD$9:$AE$9)/2,IF(AND($M$1=2012,Beregningsark!$AQ186="2005-2012"),'Resultat 2005-2012'!L186*$AE$9,IF(AND($M$1=2006,Beregningsark!$AQ186="1999-2012"),'Resultat 2005-2012'!L186*SUM($Y$18:$AE$18)/7,IF(AND($M$1=2007,Beregningsark!$AQ186="1999-2012"),'Resultat 2005-2012'!L186*SUM($Z$18:$AE$18)/6,IF(AND($M$1=2008,Beregningsark!$AQ186="1999-2012"),'Resultat 2005-2012'!L186*SUM($AA$18:$AE$18)/5,IF(AND($M$1=2009,Beregningsark!$AQ186="1999-2012"),'Resultat 2005-2012'!L186*SUM($AB$18:$AE$18)/4,IF(AND($M$1=2010,Beregningsark!$AQ186="1999-2012"),'Resultat 2005-2012'!L186*SUM($AC$18:$AE$18)/3,IF(AND($M$1=2011,Beregningsark!$AQ186="1999-2012"),'Resultat 2005-2012'!L186*SUM($AD$18:$AE$18)/2,IF(AND($M$1=2012,Beregningsark!$AQ186="1999-2012"),'Resultat 2005-2012'!L186*$AE$18,""))))))))))))))))</f>
        <v/>
      </c>
      <c r="M186" s="15" t="str">
        <f t="shared" si="8"/>
        <v/>
      </c>
      <c r="N186" s="15" t="str">
        <f>IF('Resultat 2005-2012'!$R186="","",IF($M$1=2005,'Resultat 2005-2012'!N186,IF(AND($M$1=2006,Beregningsark!$AQ186="2005-2012"),'Resultat 2005-2012'!N186*SUM($Y$10:$AE$10)/7,IF(AND($M$1=2007,Beregningsark!$AQ186="2005-2012"),'Resultat 2005-2012'!N186*SUM($Z$10:$AE$10)/6,IF(AND($M$1=2008,Beregningsark!$AQ186="2005-2012"),'Resultat 2005-2012'!N186*SUM($AA$10:$AE$10)/5,IF(AND($M$1=2009,Beregningsark!$AQ186="2005-2012"),'Resultat 2005-2012'!N186*SUM($AB$10:$AE$10)/4,IF(AND($M$1=2010,Beregningsark!$AQ186="2005-2012"),'Resultat 2005-2012'!N186*SUM($AC$10:$AE$10)/3,IF(AND($M$1=2011,Beregningsark!$AQ186="2005-2012"),'Resultat 2005-2012'!N186*SUM($AD$10:$AE$10)/2,IF(AND($M$1=2012,Beregningsark!$AQ186="2005-2012"),'Resultat 2005-2012'!N186*$AE$10,IF(AND($M$1=2006,Beregningsark!$AQ186="1999-2012"),'Resultat 2005-2012'!N186*SUM($Y$16:$AE$16)/7,IF(AND($M$1=2007,Beregningsark!$AQ186="1999-2012"),'Resultat 2005-2012'!N186*SUM($Z$16:$AE$16)/6,IF(AND($M$1=2008,Beregningsark!$AQ186="1999-2012"),'Resultat 2005-2012'!N186*SUM($AA$16:$AE$16)/5,IF(AND($M$1=2009,Beregningsark!$AQ186="1999-2012"),'Resultat 2005-2012'!N186*SUM($AB$16:$AE$16)/4,IF(AND($M$1=2010,Beregningsark!$AQ186="1999-2012"),'Resultat 2005-2012'!N186*SUM($AC$16:$AE$16)/3,IF(AND($M$1=2011,Beregningsark!$AQ186="1999-2012"),'Resultat 2005-2012'!N186*SUM($AD$16:$AE$16)/2,IF(AND($M$1=2012,Beregningsark!$AQ186="1999-2012"),'Resultat 2005-2012'!N186*$AE$16,""))))))))))))))))</f>
        <v/>
      </c>
      <c r="O186" s="15" t="str">
        <f>IF('Resultat 2005-2012'!$R186="","",IF($M$1=2005,'Resultat 2005-2012'!O186,IF(AND($M$1=2006,Beregningsark!$AQ186="2005-2012"),'Resultat 2005-2012'!O186*SUM($Y$10:$AE$10)/7,IF(AND($M$1=2007,Beregningsark!$AQ186="2005-2012"),'Resultat 2005-2012'!O186*SUM($Z$10:$AE$10)/6,IF(AND($M$1=2008,Beregningsark!$AQ186="2005-2012"),'Resultat 2005-2012'!O186*SUM($AA$10:$AE$10)/5,IF(AND($M$1=2009,Beregningsark!$AQ186="2005-2012"),'Resultat 2005-2012'!O186*SUM($AB$10:$AE$10)/4,IF(AND($M$1=2010,Beregningsark!$AQ186="2005-2012"),'Resultat 2005-2012'!O186*SUM($AC$10:$AE$10)/3,IF(AND($M$1=2011,Beregningsark!$AQ186="2005-2012"),'Resultat 2005-2012'!O186*SUM($AD$10:$AE$10)/2,IF(AND($M$1=2012,Beregningsark!$AQ186="2005-2012"),'Resultat 2005-2012'!O186*$AE$10,IF(AND($M$1=2006,Beregningsark!$AQ186="1999-2012"),'Resultat 2005-2012'!O186*SUM($Y$16:$AE$16)/7,IF(AND($M$1=2007,Beregningsark!$AQ186="1999-2012"),'Resultat 2005-2012'!O186*SUM($Z$16:$AE$16)/6,IF(AND($M$1=2008,Beregningsark!$AQ186="1999-2012"),'Resultat 2005-2012'!O186*SUM($AA$16:$AE$16)/5,IF(AND($M$1=2009,Beregningsark!$AQ186="1999-2012"),'Resultat 2005-2012'!O186*SUM($AB$16:$AE$16)/4,IF(AND($M$1=2010,Beregningsark!$AQ186="1999-2012"),'Resultat 2005-2012'!O186*SUM($AC$16:$AE$16)/3,IF(AND($M$1=2011,Beregningsark!$AQ186="1999-2012"),'Resultat 2005-2012'!O186*SUM($AD$16:$AE$16)/2,IF(AND($M$1=2012,Beregningsark!$AQ186="1999-2012"),'Resultat 2005-2012'!O186*$AE$16,""))))))))))))))))</f>
        <v/>
      </c>
      <c r="P186" s="15" t="str">
        <f>IF('Resultat 2005-2012'!$R186="","",IF($M$1=2005,'Resultat 2005-2012'!P186,IF(AND($M$1=2006,Beregningsark!$AQ186="2005-2012"),'Resultat 2005-2012'!P186*SUM($Y$11:$AE$11)/7,IF(AND($M$1=2007,Beregningsark!$AQ186="2005-2012"),'Resultat 2005-2012'!P186*SUM($Z$11:$AE$11)/6,IF(AND($M$1=2008,Beregningsark!$AQ186="2005-2012"),'Resultat 2005-2012'!P186*SUM($AA$11:$AE$11)/5,IF(AND($M$1=2009,Beregningsark!$AQ186="2005-2012"),'Resultat 2005-2012'!P186*SUM($AB$11:$AE$11)/4,IF(AND($M$1=2010,Beregningsark!$AQ186="2005-2012"),'Resultat 2005-2012'!P186*SUM($AC$11:$AE$11)/3,IF(AND($M$1=2011,Beregningsark!$AQ186="2005-2012"),'Resultat 2005-2012'!P186*SUM($AD$11:$AE$11)/2,IF(AND($M$1=2012,Beregningsark!$AQ186="2005-2012"),'Resultat 2005-2012'!P186*$AE$11,IF(AND($M$1=2006,Beregningsark!$AQ186="1999-2012"),'Resultat 2005-2012'!P186*SUM($Y$16:$AE$16)/7,IF(AND($M$1=2007,Beregningsark!$AQ186="1999-2012"),'Resultat 2005-2012'!P186*SUM($Z$16:$AE$16)/6,IF(AND($M$1=2008,Beregningsark!$AQ186="1999-2012"),'Resultat 2005-2012'!P186*SUM($AA$16:$AE$16)/5,IF(AND($M$1=2009,Beregningsark!$AQ186="1999-2012"),'Resultat 2005-2012'!P186*SUM($AB$16:$AE$16)/4,IF(AND($M$1=2010,Beregningsark!$AQ186="1999-2012"),'Resultat 2005-2012'!P186*SUM($AC$16:$AE$16)/3,IF(AND($M$1=2011,Beregningsark!$AQ186="1999-2012"),'Resultat 2005-2012'!P186*SUM($AD$16:$AE$16)/2,IF(AND($M$1=2012,Beregningsark!$AQ186="1999-2012"),'Resultat 2005-2012'!P186*$AE$16,""))))))))))))))))</f>
        <v/>
      </c>
      <c r="Q186" s="15" t="str">
        <f t="shared" si="9"/>
        <v/>
      </c>
      <c r="R186" s="17" t="str">
        <f t="shared" si="10"/>
        <v/>
      </c>
    </row>
    <row r="187" spans="1:18" x14ac:dyDescent="0.25">
      <c r="A187" s="4" t="str">
        <f>IF(Inddata!A202="","",Inddata!A202)</f>
        <v/>
      </c>
      <c r="B187" s="4" t="str">
        <f>IF(Inddata!B202="","",Inddata!B202)</f>
        <v/>
      </c>
      <c r="C187" s="4" t="str">
        <f>IF(Inddata!C202="","",Inddata!C202)</f>
        <v/>
      </c>
      <c r="D187" s="4" t="str">
        <f>IF(Inddata!D202="","",Inddata!D202)</f>
        <v/>
      </c>
      <c r="E187" s="4" t="str">
        <f>IF(Inddata!E202="","",Inddata!E202)</f>
        <v/>
      </c>
      <c r="F187" s="4" t="str">
        <f>IF(Inddata!F202="","",Inddata!F202)</f>
        <v/>
      </c>
      <c r="G187" s="4">
        <f>IF(Inddata!G202="","",Inddata!G202)</f>
        <v>0</v>
      </c>
      <c r="H187" s="4" t="str">
        <f>IF(Inddata!H202&gt;0.5,Inddata!H202,"")</f>
        <v/>
      </c>
      <c r="I187" s="4" t="str">
        <f>IF(Inddata!I202="","",Inddata!I202)</f>
        <v/>
      </c>
      <c r="J187" s="15" t="str">
        <f>IF('Resultat 2005-2012'!$R187="","",IF($M$1=2005,'Resultat 2005-2012'!J187,IF(AND($M$1=2006,Beregningsark!$AQ187="2005-2012"),'Resultat 2005-2012'!J187*SUM($Y$7:$AE$7)/7,IF(AND($M$1=2007,Beregningsark!$AQ187="2005-2012"),'Resultat 2005-2012'!J187*SUM($Z$7:$AE$7)/6,IF(AND($M$1=2008,Beregningsark!$AQ187="2005-2012"),'Resultat 2005-2012'!J187*SUM($AA$7:$AE$7)/5,IF(AND($M$1=2009,Beregningsark!$AQ187="2005-2012"),'Resultat 2005-2012'!J187*SUM($AB$7:$AE$7)/4,IF(AND($M$1=2010,Beregningsark!$AQ187="2005-2012"),'Resultat 2005-2012'!J187*SUM($AC$7:$AE$7)/3,IF(AND($M$1=2011,Beregningsark!$AQ187="2005-2012"),'Resultat 2005-2012'!J187*SUM($AD$7:$AE$7)/2,IF(AND($M$1=2012,Beregningsark!$AQ187="2005-2012"),'Resultat 2005-2012'!J187*$AE$7,IF(AND($M$1=2006,Beregningsark!$AQ187="1999-2012"),'Resultat 2005-2012'!J187*SUM($Y$16:$AE$16)/7,IF(AND($M$1=2007,Beregningsark!$AQ187="1999-2012"),'Resultat 2005-2012'!J187*SUM($Z$16:$AE$16)/6,IF(AND($M$1=2008,Beregningsark!$AQ187="1999-2012"),'Resultat 2005-2012'!J187*SUM($AA$16:$AE$16)/5,IF(AND($M$1=2009,Beregningsark!$AQ187="1999-2012"),'Resultat 2005-2012'!J187*SUM($AB$16:$AE$16)/4,IF(AND($M$1=2010,Beregningsark!$AQ187="1999-2012"),'Resultat 2005-2012'!J187*SUM($AC$16:$AE$16)/3,IF(AND($M$1=2011,Beregningsark!$AQ187="1999-2012"),'Resultat 2005-2012'!J187*SUM($AD$16:$AE$16)/2,IF(AND($M$1=2012,Beregningsark!$AQ187="1999-2012"),'Resultat 2005-2012'!J187*$AE$16,""))))))))))))))))</f>
        <v/>
      </c>
      <c r="K187" s="15" t="str">
        <f>IF('Resultat 2005-2012'!$R187="","",IF($M$1=2005,'Resultat 2005-2012'!K187,IF(AND($M$1=2006,Beregningsark!$AQ187="2005-2012"),'Resultat 2005-2012'!K187*SUM($Y$8:$AE$8)/7,IF(AND($M$1=2007,Beregningsark!$AQ187="2005-2012"),'Resultat 2005-2012'!K187*SUM($Z$8:$AE$8)/6,IF(AND($M$1=2008,Beregningsark!$AQ187="2005-2012"),'Resultat 2005-2012'!K187*SUM($AA$8:$AE$8)/5,IF(AND($M$1=2009,Beregningsark!$AQ187="2005-2012"),'Resultat 2005-2012'!K187*SUM($AB$8:$AE$8)/4,IF(AND($M$1=2010,Beregningsark!$AQ187="2005-2012"),'Resultat 2005-2012'!K187*SUM($AC$8:$AE$8)/3,IF(AND($M$1=2011,Beregningsark!$AQ187="2005-2012"),'Resultat 2005-2012'!K187*SUM($AD$8:$AE$8)/2,IF(AND($M$1=2012,Beregningsark!$AQ187="2005-2012"),'Resultat 2005-2012'!K187*$AE$8,IF(AND($M$1=2006,Beregningsark!$AQ187="1999-2012"),'Resultat 2005-2012'!K187*SUM($Y$17:$AE$17)/7,IF(AND($M$1=2007,Beregningsark!$AQ187="1999-2012"),'Resultat 2005-2012'!K187*SUM($Z$17:$AE$17)/6,IF(AND($M$1=2008,Beregningsark!$AQ187="1999-2012"),'Resultat 2005-2012'!K187*SUM($AA$17:$AE$17)/5,IF(AND($M$1=2009,Beregningsark!$AQ187="1999-2012"),'Resultat 2005-2012'!K187*SUM($AB$17:$AE$17)/4,IF(AND($M$1=2010,Beregningsark!$AQ187="1999-2012"),'Resultat 2005-2012'!K187*SUM($AC$17:$AE$17)/3,IF(AND($M$1=2011,Beregningsark!$AQ187="1999-2012"),'Resultat 2005-2012'!K187*SUM($AD$17:$AE$17)/2,IF(AND($M$1=2012,Beregningsark!$AQ187="1999-2012"),'Resultat 2005-2012'!K187*$AE$17,""))))))))))))))))</f>
        <v/>
      </c>
      <c r="L187" s="15" t="str">
        <f>IF('Resultat 2005-2012'!$R187="","",IF($M$1=2005,'Resultat 2005-2012'!L187,IF(AND($M$1=2006,Beregningsark!$AQ187="2005-2012"),'Resultat 2005-2012'!L187*SUM($Y$9:$AE$9)/7,IF(AND($M$1=2007,Beregningsark!$AQ187="2005-2012"),'Resultat 2005-2012'!L187*SUM($Z$9:$AE$9)/6,IF(AND($M$1=2008,Beregningsark!$AQ187="2005-2012"),'Resultat 2005-2012'!L187*SUM($AA$9:$AE$9)/5,IF(AND($M$1=2009,Beregningsark!$AQ187="2005-2012"),'Resultat 2005-2012'!L187*SUM($AB$9:$AE$9)/4,IF(AND($M$1=2010,Beregningsark!$AQ187="2005-2012"),'Resultat 2005-2012'!L187*SUM($AC$9:$AE$9)/3,IF(AND($M$1=2011,Beregningsark!$AQ187="2005-2012"),'Resultat 2005-2012'!L187*SUM($AD$9:$AE$9)/2,IF(AND($M$1=2012,Beregningsark!$AQ187="2005-2012"),'Resultat 2005-2012'!L187*$AE$9,IF(AND($M$1=2006,Beregningsark!$AQ187="1999-2012"),'Resultat 2005-2012'!L187*SUM($Y$18:$AE$18)/7,IF(AND($M$1=2007,Beregningsark!$AQ187="1999-2012"),'Resultat 2005-2012'!L187*SUM($Z$18:$AE$18)/6,IF(AND($M$1=2008,Beregningsark!$AQ187="1999-2012"),'Resultat 2005-2012'!L187*SUM($AA$18:$AE$18)/5,IF(AND($M$1=2009,Beregningsark!$AQ187="1999-2012"),'Resultat 2005-2012'!L187*SUM($AB$18:$AE$18)/4,IF(AND($M$1=2010,Beregningsark!$AQ187="1999-2012"),'Resultat 2005-2012'!L187*SUM($AC$18:$AE$18)/3,IF(AND($M$1=2011,Beregningsark!$AQ187="1999-2012"),'Resultat 2005-2012'!L187*SUM($AD$18:$AE$18)/2,IF(AND($M$1=2012,Beregningsark!$AQ187="1999-2012"),'Resultat 2005-2012'!L187*$AE$18,""))))))))))))))))</f>
        <v/>
      </c>
      <c r="M187" s="15" t="str">
        <f t="shared" si="8"/>
        <v/>
      </c>
      <c r="N187" s="15" t="str">
        <f>IF('Resultat 2005-2012'!$R187="","",IF($M$1=2005,'Resultat 2005-2012'!N187,IF(AND($M$1=2006,Beregningsark!$AQ187="2005-2012"),'Resultat 2005-2012'!N187*SUM($Y$10:$AE$10)/7,IF(AND($M$1=2007,Beregningsark!$AQ187="2005-2012"),'Resultat 2005-2012'!N187*SUM($Z$10:$AE$10)/6,IF(AND($M$1=2008,Beregningsark!$AQ187="2005-2012"),'Resultat 2005-2012'!N187*SUM($AA$10:$AE$10)/5,IF(AND($M$1=2009,Beregningsark!$AQ187="2005-2012"),'Resultat 2005-2012'!N187*SUM($AB$10:$AE$10)/4,IF(AND($M$1=2010,Beregningsark!$AQ187="2005-2012"),'Resultat 2005-2012'!N187*SUM($AC$10:$AE$10)/3,IF(AND($M$1=2011,Beregningsark!$AQ187="2005-2012"),'Resultat 2005-2012'!N187*SUM($AD$10:$AE$10)/2,IF(AND($M$1=2012,Beregningsark!$AQ187="2005-2012"),'Resultat 2005-2012'!N187*$AE$10,IF(AND($M$1=2006,Beregningsark!$AQ187="1999-2012"),'Resultat 2005-2012'!N187*SUM($Y$16:$AE$16)/7,IF(AND($M$1=2007,Beregningsark!$AQ187="1999-2012"),'Resultat 2005-2012'!N187*SUM($Z$16:$AE$16)/6,IF(AND($M$1=2008,Beregningsark!$AQ187="1999-2012"),'Resultat 2005-2012'!N187*SUM($AA$16:$AE$16)/5,IF(AND($M$1=2009,Beregningsark!$AQ187="1999-2012"),'Resultat 2005-2012'!N187*SUM($AB$16:$AE$16)/4,IF(AND($M$1=2010,Beregningsark!$AQ187="1999-2012"),'Resultat 2005-2012'!N187*SUM($AC$16:$AE$16)/3,IF(AND($M$1=2011,Beregningsark!$AQ187="1999-2012"),'Resultat 2005-2012'!N187*SUM($AD$16:$AE$16)/2,IF(AND($M$1=2012,Beregningsark!$AQ187="1999-2012"),'Resultat 2005-2012'!N187*$AE$16,""))))))))))))))))</f>
        <v/>
      </c>
      <c r="O187" s="15" t="str">
        <f>IF('Resultat 2005-2012'!$R187="","",IF($M$1=2005,'Resultat 2005-2012'!O187,IF(AND($M$1=2006,Beregningsark!$AQ187="2005-2012"),'Resultat 2005-2012'!O187*SUM($Y$10:$AE$10)/7,IF(AND($M$1=2007,Beregningsark!$AQ187="2005-2012"),'Resultat 2005-2012'!O187*SUM($Z$10:$AE$10)/6,IF(AND($M$1=2008,Beregningsark!$AQ187="2005-2012"),'Resultat 2005-2012'!O187*SUM($AA$10:$AE$10)/5,IF(AND($M$1=2009,Beregningsark!$AQ187="2005-2012"),'Resultat 2005-2012'!O187*SUM($AB$10:$AE$10)/4,IF(AND($M$1=2010,Beregningsark!$AQ187="2005-2012"),'Resultat 2005-2012'!O187*SUM($AC$10:$AE$10)/3,IF(AND($M$1=2011,Beregningsark!$AQ187="2005-2012"),'Resultat 2005-2012'!O187*SUM($AD$10:$AE$10)/2,IF(AND($M$1=2012,Beregningsark!$AQ187="2005-2012"),'Resultat 2005-2012'!O187*$AE$10,IF(AND($M$1=2006,Beregningsark!$AQ187="1999-2012"),'Resultat 2005-2012'!O187*SUM($Y$16:$AE$16)/7,IF(AND($M$1=2007,Beregningsark!$AQ187="1999-2012"),'Resultat 2005-2012'!O187*SUM($Z$16:$AE$16)/6,IF(AND($M$1=2008,Beregningsark!$AQ187="1999-2012"),'Resultat 2005-2012'!O187*SUM($AA$16:$AE$16)/5,IF(AND($M$1=2009,Beregningsark!$AQ187="1999-2012"),'Resultat 2005-2012'!O187*SUM($AB$16:$AE$16)/4,IF(AND($M$1=2010,Beregningsark!$AQ187="1999-2012"),'Resultat 2005-2012'!O187*SUM($AC$16:$AE$16)/3,IF(AND($M$1=2011,Beregningsark!$AQ187="1999-2012"),'Resultat 2005-2012'!O187*SUM($AD$16:$AE$16)/2,IF(AND($M$1=2012,Beregningsark!$AQ187="1999-2012"),'Resultat 2005-2012'!O187*$AE$16,""))))))))))))))))</f>
        <v/>
      </c>
      <c r="P187" s="15" t="str">
        <f>IF('Resultat 2005-2012'!$R187="","",IF($M$1=2005,'Resultat 2005-2012'!P187,IF(AND($M$1=2006,Beregningsark!$AQ187="2005-2012"),'Resultat 2005-2012'!P187*SUM($Y$11:$AE$11)/7,IF(AND($M$1=2007,Beregningsark!$AQ187="2005-2012"),'Resultat 2005-2012'!P187*SUM($Z$11:$AE$11)/6,IF(AND($M$1=2008,Beregningsark!$AQ187="2005-2012"),'Resultat 2005-2012'!P187*SUM($AA$11:$AE$11)/5,IF(AND($M$1=2009,Beregningsark!$AQ187="2005-2012"),'Resultat 2005-2012'!P187*SUM($AB$11:$AE$11)/4,IF(AND($M$1=2010,Beregningsark!$AQ187="2005-2012"),'Resultat 2005-2012'!P187*SUM($AC$11:$AE$11)/3,IF(AND($M$1=2011,Beregningsark!$AQ187="2005-2012"),'Resultat 2005-2012'!P187*SUM($AD$11:$AE$11)/2,IF(AND($M$1=2012,Beregningsark!$AQ187="2005-2012"),'Resultat 2005-2012'!P187*$AE$11,IF(AND($M$1=2006,Beregningsark!$AQ187="1999-2012"),'Resultat 2005-2012'!P187*SUM($Y$16:$AE$16)/7,IF(AND($M$1=2007,Beregningsark!$AQ187="1999-2012"),'Resultat 2005-2012'!P187*SUM($Z$16:$AE$16)/6,IF(AND($M$1=2008,Beregningsark!$AQ187="1999-2012"),'Resultat 2005-2012'!P187*SUM($AA$16:$AE$16)/5,IF(AND($M$1=2009,Beregningsark!$AQ187="1999-2012"),'Resultat 2005-2012'!P187*SUM($AB$16:$AE$16)/4,IF(AND($M$1=2010,Beregningsark!$AQ187="1999-2012"),'Resultat 2005-2012'!P187*SUM($AC$16:$AE$16)/3,IF(AND($M$1=2011,Beregningsark!$AQ187="1999-2012"),'Resultat 2005-2012'!P187*SUM($AD$16:$AE$16)/2,IF(AND($M$1=2012,Beregningsark!$AQ187="1999-2012"),'Resultat 2005-2012'!P187*$AE$16,""))))))))))))))))</f>
        <v/>
      </c>
      <c r="Q187" s="15" t="str">
        <f t="shared" si="9"/>
        <v/>
      </c>
      <c r="R187" s="17" t="str">
        <f t="shared" si="10"/>
        <v/>
      </c>
    </row>
    <row r="188" spans="1:18" x14ac:dyDescent="0.25">
      <c r="A188" s="4" t="str">
        <f>IF(Inddata!A203="","",Inddata!A203)</f>
        <v/>
      </c>
      <c r="B188" s="4" t="str">
        <f>IF(Inddata!B203="","",Inddata!B203)</f>
        <v/>
      </c>
      <c r="C188" s="4" t="str">
        <f>IF(Inddata!C203="","",Inddata!C203)</f>
        <v/>
      </c>
      <c r="D188" s="4" t="str">
        <f>IF(Inddata!D203="","",Inddata!D203)</f>
        <v/>
      </c>
      <c r="E188" s="4" t="str">
        <f>IF(Inddata!E203="","",Inddata!E203)</f>
        <v/>
      </c>
      <c r="F188" s="4" t="str">
        <f>IF(Inddata!F203="","",Inddata!F203)</f>
        <v/>
      </c>
      <c r="G188" s="4">
        <f>IF(Inddata!G203="","",Inddata!G203)</f>
        <v>0</v>
      </c>
      <c r="H188" s="4" t="str">
        <f>IF(Inddata!H203&gt;0.5,Inddata!H203,"")</f>
        <v/>
      </c>
      <c r="I188" s="4" t="str">
        <f>IF(Inddata!I203="","",Inddata!I203)</f>
        <v/>
      </c>
      <c r="J188" s="15" t="str">
        <f>IF('Resultat 2005-2012'!$R188="","",IF($M$1=2005,'Resultat 2005-2012'!J188,IF(AND($M$1=2006,Beregningsark!$AQ188="2005-2012"),'Resultat 2005-2012'!J188*SUM($Y$7:$AE$7)/7,IF(AND($M$1=2007,Beregningsark!$AQ188="2005-2012"),'Resultat 2005-2012'!J188*SUM($Z$7:$AE$7)/6,IF(AND($M$1=2008,Beregningsark!$AQ188="2005-2012"),'Resultat 2005-2012'!J188*SUM($AA$7:$AE$7)/5,IF(AND($M$1=2009,Beregningsark!$AQ188="2005-2012"),'Resultat 2005-2012'!J188*SUM($AB$7:$AE$7)/4,IF(AND($M$1=2010,Beregningsark!$AQ188="2005-2012"),'Resultat 2005-2012'!J188*SUM($AC$7:$AE$7)/3,IF(AND($M$1=2011,Beregningsark!$AQ188="2005-2012"),'Resultat 2005-2012'!J188*SUM($AD$7:$AE$7)/2,IF(AND($M$1=2012,Beregningsark!$AQ188="2005-2012"),'Resultat 2005-2012'!J188*$AE$7,IF(AND($M$1=2006,Beregningsark!$AQ188="1999-2012"),'Resultat 2005-2012'!J188*SUM($Y$16:$AE$16)/7,IF(AND($M$1=2007,Beregningsark!$AQ188="1999-2012"),'Resultat 2005-2012'!J188*SUM($Z$16:$AE$16)/6,IF(AND($M$1=2008,Beregningsark!$AQ188="1999-2012"),'Resultat 2005-2012'!J188*SUM($AA$16:$AE$16)/5,IF(AND($M$1=2009,Beregningsark!$AQ188="1999-2012"),'Resultat 2005-2012'!J188*SUM($AB$16:$AE$16)/4,IF(AND($M$1=2010,Beregningsark!$AQ188="1999-2012"),'Resultat 2005-2012'!J188*SUM($AC$16:$AE$16)/3,IF(AND($M$1=2011,Beregningsark!$AQ188="1999-2012"),'Resultat 2005-2012'!J188*SUM($AD$16:$AE$16)/2,IF(AND($M$1=2012,Beregningsark!$AQ188="1999-2012"),'Resultat 2005-2012'!J188*$AE$16,""))))))))))))))))</f>
        <v/>
      </c>
      <c r="K188" s="15" t="str">
        <f>IF('Resultat 2005-2012'!$R188="","",IF($M$1=2005,'Resultat 2005-2012'!K188,IF(AND($M$1=2006,Beregningsark!$AQ188="2005-2012"),'Resultat 2005-2012'!K188*SUM($Y$8:$AE$8)/7,IF(AND($M$1=2007,Beregningsark!$AQ188="2005-2012"),'Resultat 2005-2012'!K188*SUM($Z$8:$AE$8)/6,IF(AND($M$1=2008,Beregningsark!$AQ188="2005-2012"),'Resultat 2005-2012'!K188*SUM($AA$8:$AE$8)/5,IF(AND($M$1=2009,Beregningsark!$AQ188="2005-2012"),'Resultat 2005-2012'!K188*SUM($AB$8:$AE$8)/4,IF(AND($M$1=2010,Beregningsark!$AQ188="2005-2012"),'Resultat 2005-2012'!K188*SUM($AC$8:$AE$8)/3,IF(AND($M$1=2011,Beregningsark!$AQ188="2005-2012"),'Resultat 2005-2012'!K188*SUM($AD$8:$AE$8)/2,IF(AND($M$1=2012,Beregningsark!$AQ188="2005-2012"),'Resultat 2005-2012'!K188*$AE$8,IF(AND($M$1=2006,Beregningsark!$AQ188="1999-2012"),'Resultat 2005-2012'!K188*SUM($Y$17:$AE$17)/7,IF(AND($M$1=2007,Beregningsark!$AQ188="1999-2012"),'Resultat 2005-2012'!K188*SUM($Z$17:$AE$17)/6,IF(AND($M$1=2008,Beregningsark!$AQ188="1999-2012"),'Resultat 2005-2012'!K188*SUM($AA$17:$AE$17)/5,IF(AND($M$1=2009,Beregningsark!$AQ188="1999-2012"),'Resultat 2005-2012'!K188*SUM($AB$17:$AE$17)/4,IF(AND($M$1=2010,Beregningsark!$AQ188="1999-2012"),'Resultat 2005-2012'!K188*SUM($AC$17:$AE$17)/3,IF(AND($M$1=2011,Beregningsark!$AQ188="1999-2012"),'Resultat 2005-2012'!K188*SUM($AD$17:$AE$17)/2,IF(AND($M$1=2012,Beregningsark!$AQ188="1999-2012"),'Resultat 2005-2012'!K188*$AE$17,""))))))))))))))))</f>
        <v/>
      </c>
      <c r="L188" s="15" t="str">
        <f>IF('Resultat 2005-2012'!$R188="","",IF($M$1=2005,'Resultat 2005-2012'!L188,IF(AND($M$1=2006,Beregningsark!$AQ188="2005-2012"),'Resultat 2005-2012'!L188*SUM($Y$9:$AE$9)/7,IF(AND($M$1=2007,Beregningsark!$AQ188="2005-2012"),'Resultat 2005-2012'!L188*SUM($Z$9:$AE$9)/6,IF(AND($M$1=2008,Beregningsark!$AQ188="2005-2012"),'Resultat 2005-2012'!L188*SUM($AA$9:$AE$9)/5,IF(AND($M$1=2009,Beregningsark!$AQ188="2005-2012"),'Resultat 2005-2012'!L188*SUM($AB$9:$AE$9)/4,IF(AND($M$1=2010,Beregningsark!$AQ188="2005-2012"),'Resultat 2005-2012'!L188*SUM($AC$9:$AE$9)/3,IF(AND($M$1=2011,Beregningsark!$AQ188="2005-2012"),'Resultat 2005-2012'!L188*SUM($AD$9:$AE$9)/2,IF(AND($M$1=2012,Beregningsark!$AQ188="2005-2012"),'Resultat 2005-2012'!L188*$AE$9,IF(AND($M$1=2006,Beregningsark!$AQ188="1999-2012"),'Resultat 2005-2012'!L188*SUM($Y$18:$AE$18)/7,IF(AND($M$1=2007,Beregningsark!$AQ188="1999-2012"),'Resultat 2005-2012'!L188*SUM($Z$18:$AE$18)/6,IF(AND($M$1=2008,Beregningsark!$AQ188="1999-2012"),'Resultat 2005-2012'!L188*SUM($AA$18:$AE$18)/5,IF(AND($M$1=2009,Beregningsark!$AQ188="1999-2012"),'Resultat 2005-2012'!L188*SUM($AB$18:$AE$18)/4,IF(AND($M$1=2010,Beregningsark!$AQ188="1999-2012"),'Resultat 2005-2012'!L188*SUM($AC$18:$AE$18)/3,IF(AND($M$1=2011,Beregningsark!$AQ188="1999-2012"),'Resultat 2005-2012'!L188*SUM($AD$18:$AE$18)/2,IF(AND($M$1=2012,Beregningsark!$AQ188="1999-2012"),'Resultat 2005-2012'!L188*$AE$18,""))))))))))))))))</f>
        <v/>
      </c>
      <c r="M188" s="15" t="str">
        <f t="shared" si="8"/>
        <v/>
      </c>
      <c r="N188" s="15" t="str">
        <f>IF('Resultat 2005-2012'!$R188="","",IF($M$1=2005,'Resultat 2005-2012'!N188,IF(AND($M$1=2006,Beregningsark!$AQ188="2005-2012"),'Resultat 2005-2012'!N188*SUM($Y$10:$AE$10)/7,IF(AND($M$1=2007,Beregningsark!$AQ188="2005-2012"),'Resultat 2005-2012'!N188*SUM($Z$10:$AE$10)/6,IF(AND($M$1=2008,Beregningsark!$AQ188="2005-2012"),'Resultat 2005-2012'!N188*SUM($AA$10:$AE$10)/5,IF(AND($M$1=2009,Beregningsark!$AQ188="2005-2012"),'Resultat 2005-2012'!N188*SUM($AB$10:$AE$10)/4,IF(AND($M$1=2010,Beregningsark!$AQ188="2005-2012"),'Resultat 2005-2012'!N188*SUM($AC$10:$AE$10)/3,IF(AND($M$1=2011,Beregningsark!$AQ188="2005-2012"),'Resultat 2005-2012'!N188*SUM($AD$10:$AE$10)/2,IF(AND($M$1=2012,Beregningsark!$AQ188="2005-2012"),'Resultat 2005-2012'!N188*$AE$10,IF(AND($M$1=2006,Beregningsark!$AQ188="1999-2012"),'Resultat 2005-2012'!N188*SUM($Y$16:$AE$16)/7,IF(AND($M$1=2007,Beregningsark!$AQ188="1999-2012"),'Resultat 2005-2012'!N188*SUM($Z$16:$AE$16)/6,IF(AND($M$1=2008,Beregningsark!$AQ188="1999-2012"),'Resultat 2005-2012'!N188*SUM($AA$16:$AE$16)/5,IF(AND($M$1=2009,Beregningsark!$AQ188="1999-2012"),'Resultat 2005-2012'!N188*SUM($AB$16:$AE$16)/4,IF(AND($M$1=2010,Beregningsark!$AQ188="1999-2012"),'Resultat 2005-2012'!N188*SUM($AC$16:$AE$16)/3,IF(AND($M$1=2011,Beregningsark!$AQ188="1999-2012"),'Resultat 2005-2012'!N188*SUM($AD$16:$AE$16)/2,IF(AND($M$1=2012,Beregningsark!$AQ188="1999-2012"),'Resultat 2005-2012'!N188*$AE$16,""))))))))))))))))</f>
        <v/>
      </c>
      <c r="O188" s="15" t="str">
        <f>IF('Resultat 2005-2012'!$R188="","",IF($M$1=2005,'Resultat 2005-2012'!O188,IF(AND($M$1=2006,Beregningsark!$AQ188="2005-2012"),'Resultat 2005-2012'!O188*SUM($Y$10:$AE$10)/7,IF(AND($M$1=2007,Beregningsark!$AQ188="2005-2012"),'Resultat 2005-2012'!O188*SUM($Z$10:$AE$10)/6,IF(AND($M$1=2008,Beregningsark!$AQ188="2005-2012"),'Resultat 2005-2012'!O188*SUM($AA$10:$AE$10)/5,IF(AND($M$1=2009,Beregningsark!$AQ188="2005-2012"),'Resultat 2005-2012'!O188*SUM($AB$10:$AE$10)/4,IF(AND($M$1=2010,Beregningsark!$AQ188="2005-2012"),'Resultat 2005-2012'!O188*SUM($AC$10:$AE$10)/3,IF(AND($M$1=2011,Beregningsark!$AQ188="2005-2012"),'Resultat 2005-2012'!O188*SUM($AD$10:$AE$10)/2,IF(AND($M$1=2012,Beregningsark!$AQ188="2005-2012"),'Resultat 2005-2012'!O188*$AE$10,IF(AND($M$1=2006,Beregningsark!$AQ188="1999-2012"),'Resultat 2005-2012'!O188*SUM($Y$16:$AE$16)/7,IF(AND($M$1=2007,Beregningsark!$AQ188="1999-2012"),'Resultat 2005-2012'!O188*SUM($Z$16:$AE$16)/6,IF(AND($M$1=2008,Beregningsark!$AQ188="1999-2012"),'Resultat 2005-2012'!O188*SUM($AA$16:$AE$16)/5,IF(AND($M$1=2009,Beregningsark!$AQ188="1999-2012"),'Resultat 2005-2012'!O188*SUM($AB$16:$AE$16)/4,IF(AND($M$1=2010,Beregningsark!$AQ188="1999-2012"),'Resultat 2005-2012'!O188*SUM($AC$16:$AE$16)/3,IF(AND($M$1=2011,Beregningsark!$AQ188="1999-2012"),'Resultat 2005-2012'!O188*SUM($AD$16:$AE$16)/2,IF(AND($M$1=2012,Beregningsark!$AQ188="1999-2012"),'Resultat 2005-2012'!O188*$AE$16,""))))))))))))))))</f>
        <v/>
      </c>
      <c r="P188" s="15" t="str">
        <f>IF('Resultat 2005-2012'!$R188="","",IF($M$1=2005,'Resultat 2005-2012'!P188,IF(AND($M$1=2006,Beregningsark!$AQ188="2005-2012"),'Resultat 2005-2012'!P188*SUM($Y$11:$AE$11)/7,IF(AND($M$1=2007,Beregningsark!$AQ188="2005-2012"),'Resultat 2005-2012'!P188*SUM($Z$11:$AE$11)/6,IF(AND($M$1=2008,Beregningsark!$AQ188="2005-2012"),'Resultat 2005-2012'!P188*SUM($AA$11:$AE$11)/5,IF(AND($M$1=2009,Beregningsark!$AQ188="2005-2012"),'Resultat 2005-2012'!P188*SUM($AB$11:$AE$11)/4,IF(AND($M$1=2010,Beregningsark!$AQ188="2005-2012"),'Resultat 2005-2012'!P188*SUM($AC$11:$AE$11)/3,IF(AND($M$1=2011,Beregningsark!$AQ188="2005-2012"),'Resultat 2005-2012'!P188*SUM($AD$11:$AE$11)/2,IF(AND($M$1=2012,Beregningsark!$AQ188="2005-2012"),'Resultat 2005-2012'!P188*$AE$11,IF(AND($M$1=2006,Beregningsark!$AQ188="1999-2012"),'Resultat 2005-2012'!P188*SUM($Y$16:$AE$16)/7,IF(AND($M$1=2007,Beregningsark!$AQ188="1999-2012"),'Resultat 2005-2012'!P188*SUM($Z$16:$AE$16)/6,IF(AND($M$1=2008,Beregningsark!$AQ188="1999-2012"),'Resultat 2005-2012'!P188*SUM($AA$16:$AE$16)/5,IF(AND($M$1=2009,Beregningsark!$AQ188="1999-2012"),'Resultat 2005-2012'!P188*SUM($AB$16:$AE$16)/4,IF(AND($M$1=2010,Beregningsark!$AQ188="1999-2012"),'Resultat 2005-2012'!P188*SUM($AC$16:$AE$16)/3,IF(AND($M$1=2011,Beregningsark!$AQ188="1999-2012"),'Resultat 2005-2012'!P188*SUM($AD$16:$AE$16)/2,IF(AND($M$1=2012,Beregningsark!$AQ188="1999-2012"),'Resultat 2005-2012'!P188*$AE$16,""))))))))))))))))</f>
        <v/>
      </c>
      <c r="Q188" s="15" t="str">
        <f t="shared" si="9"/>
        <v/>
      </c>
      <c r="R188" s="17" t="str">
        <f t="shared" si="10"/>
        <v/>
      </c>
    </row>
    <row r="189" spans="1:18" x14ac:dyDescent="0.25">
      <c r="A189" s="4" t="str">
        <f>IF(Inddata!A204="","",Inddata!A204)</f>
        <v/>
      </c>
      <c r="B189" s="4" t="str">
        <f>IF(Inddata!B204="","",Inddata!B204)</f>
        <v/>
      </c>
      <c r="C189" s="4" t="str">
        <f>IF(Inddata!C204="","",Inddata!C204)</f>
        <v/>
      </c>
      <c r="D189" s="4" t="str">
        <f>IF(Inddata!D204="","",Inddata!D204)</f>
        <v/>
      </c>
      <c r="E189" s="4" t="str">
        <f>IF(Inddata!E204="","",Inddata!E204)</f>
        <v/>
      </c>
      <c r="F189" s="4" t="str">
        <f>IF(Inddata!F204="","",Inddata!F204)</f>
        <v/>
      </c>
      <c r="G189" s="4">
        <f>IF(Inddata!G204="","",Inddata!G204)</f>
        <v>0</v>
      </c>
      <c r="H189" s="4" t="str">
        <f>IF(Inddata!H204&gt;0.5,Inddata!H204,"")</f>
        <v/>
      </c>
      <c r="I189" s="4" t="str">
        <f>IF(Inddata!I204="","",Inddata!I204)</f>
        <v/>
      </c>
      <c r="J189" s="15" t="str">
        <f>IF('Resultat 2005-2012'!$R189="","",IF($M$1=2005,'Resultat 2005-2012'!J189,IF(AND($M$1=2006,Beregningsark!$AQ189="2005-2012"),'Resultat 2005-2012'!J189*SUM($Y$7:$AE$7)/7,IF(AND($M$1=2007,Beregningsark!$AQ189="2005-2012"),'Resultat 2005-2012'!J189*SUM($Z$7:$AE$7)/6,IF(AND($M$1=2008,Beregningsark!$AQ189="2005-2012"),'Resultat 2005-2012'!J189*SUM($AA$7:$AE$7)/5,IF(AND($M$1=2009,Beregningsark!$AQ189="2005-2012"),'Resultat 2005-2012'!J189*SUM($AB$7:$AE$7)/4,IF(AND($M$1=2010,Beregningsark!$AQ189="2005-2012"),'Resultat 2005-2012'!J189*SUM($AC$7:$AE$7)/3,IF(AND($M$1=2011,Beregningsark!$AQ189="2005-2012"),'Resultat 2005-2012'!J189*SUM($AD$7:$AE$7)/2,IF(AND($M$1=2012,Beregningsark!$AQ189="2005-2012"),'Resultat 2005-2012'!J189*$AE$7,IF(AND($M$1=2006,Beregningsark!$AQ189="1999-2012"),'Resultat 2005-2012'!J189*SUM($Y$16:$AE$16)/7,IF(AND($M$1=2007,Beregningsark!$AQ189="1999-2012"),'Resultat 2005-2012'!J189*SUM($Z$16:$AE$16)/6,IF(AND($M$1=2008,Beregningsark!$AQ189="1999-2012"),'Resultat 2005-2012'!J189*SUM($AA$16:$AE$16)/5,IF(AND($M$1=2009,Beregningsark!$AQ189="1999-2012"),'Resultat 2005-2012'!J189*SUM($AB$16:$AE$16)/4,IF(AND($M$1=2010,Beregningsark!$AQ189="1999-2012"),'Resultat 2005-2012'!J189*SUM($AC$16:$AE$16)/3,IF(AND($M$1=2011,Beregningsark!$AQ189="1999-2012"),'Resultat 2005-2012'!J189*SUM($AD$16:$AE$16)/2,IF(AND($M$1=2012,Beregningsark!$AQ189="1999-2012"),'Resultat 2005-2012'!J189*$AE$16,""))))))))))))))))</f>
        <v/>
      </c>
      <c r="K189" s="15" t="str">
        <f>IF('Resultat 2005-2012'!$R189="","",IF($M$1=2005,'Resultat 2005-2012'!K189,IF(AND($M$1=2006,Beregningsark!$AQ189="2005-2012"),'Resultat 2005-2012'!K189*SUM($Y$8:$AE$8)/7,IF(AND($M$1=2007,Beregningsark!$AQ189="2005-2012"),'Resultat 2005-2012'!K189*SUM($Z$8:$AE$8)/6,IF(AND($M$1=2008,Beregningsark!$AQ189="2005-2012"),'Resultat 2005-2012'!K189*SUM($AA$8:$AE$8)/5,IF(AND($M$1=2009,Beregningsark!$AQ189="2005-2012"),'Resultat 2005-2012'!K189*SUM($AB$8:$AE$8)/4,IF(AND($M$1=2010,Beregningsark!$AQ189="2005-2012"),'Resultat 2005-2012'!K189*SUM($AC$8:$AE$8)/3,IF(AND($M$1=2011,Beregningsark!$AQ189="2005-2012"),'Resultat 2005-2012'!K189*SUM($AD$8:$AE$8)/2,IF(AND($M$1=2012,Beregningsark!$AQ189="2005-2012"),'Resultat 2005-2012'!K189*$AE$8,IF(AND($M$1=2006,Beregningsark!$AQ189="1999-2012"),'Resultat 2005-2012'!K189*SUM($Y$17:$AE$17)/7,IF(AND($M$1=2007,Beregningsark!$AQ189="1999-2012"),'Resultat 2005-2012'!K189*SUM($Z$17:$AE$17)/6,IF(AND($M$1=2008,Beregningsark!$AQ189="1999-2012"),'Resultat 2005-2012'!K189*SUM($AA$17:$AE$17)/5,IF(AND($M$1=2009,Beregningsark!$AQ189="1999-2012"),'Resultat 2005-2012'!K189*SUM($AB$17:$AE$17)/4,IF(AND($M$1=2010,Beregningsark!$AQ189="1999-2012"),'Resultat 2005-2012'!K189*SUM($AC$17:$AE$17)/3,IF(AND($M$1=2011,Beregningsark!$AQ189="1999-2012"),'Resultat 2005-2012'!K189*SUM($AD$17:$AE$17)/2,IF(AND($M$1=2012,Beregningsark!$AQ189="1999-2012"),'Resultat 2005-2012'!K189*$AE$17,""))))))))))))))))</f>
        <v/>
      </c>
      <c r="L189" s="15" t="str">
        <f>IF('Resultat 2005-2012'!$R189="","",IF($M$1=2005,'Resultat 2005-2012'!L189,IF(AND($M$1=2006,Beregningsark!$AQ189="2005-2012"),'Resultat 2005-2012'!L189*SUM($Y$9:$AE$9)/7,IF(AND($M$1=2007,Beregningsark!$AQ189="2005-2012"),'Resultat 2005-2012'!L189*SUM($Z$9:$AE$9)/6,IF(AND($M$1=2008,Beregningsark!$AQ189="2005-2012"),'Resultat 2005-2012'!L189*SUM($AA$9:$AE$9)/5,IF(AND($M$1=2009,Beregningsark!$AQ189="2005-2012"),'Resultat 2005-2012'!L189*SUM($AB$9:$AE$9)/4,IF(AND($M$1=2010,Beregningsark!$AQ189="2005-2012"),'Resultat 2005-2012'!L189*SUM($AC$9:$AE$9)/3,IF(AND($M$1=2011,Beregningsark!$AQ189="2005-2012"),'Resultat 2005-2012'!L189*SUM($AD$9:$AE$9)/2,IF(AND($M$1=2012,Beregningsark!$AQ189="2005-2012"),'Resultat 2005-2012'!L189*$AE$9,IF(AND($M$1=2006,Beregningsark!$AQ189="1999-2012"),'Resultat 2005-2012'!L189*SUM($Y$18:$AE$18)/7,IF(AND($M$1=2007,Beregningsark!$AQ189="1999-2012"),'Resultat 2005-2012'!L189*SUM($Z$18:$AE$18)/6,IF(AND($M$1=2008,Beregningsark!$AQ189="1999-2012"),'Resultat 2005-2012'!L189*SUM($AA$18:$AE$18)/5,IF(AND($M$1=2009,Beregningsark!$AQ189="1999-2012"),'Resultat 2005-2012'!L189*SUM($AB$18:$AE$18)/4,IF(AND($M$1=2010,Beregningsark!$AQ189="1999-2012"),'Resultat 2005-2012'!L189*SUM($AC$18:$AE$18)/3,IF(AND($M$1=2011,Beregningsark!$AQ189="1999-2012"),'Resultat 2005-2012'!L189*SUM($AD$18:$AE$18)/2,IF(AND($M$1=2012,Beregningsark!$AQ189="1999-2012"),'Resultat 2005-2012'!L189*$AE$18,""))))))))))))))))</f>
        <v/>
      </c>
      <c r="M189" s="15" t="str">
        <f t="shared" si="8"/>
        <v/>
      </c>
      <c r="N189" s="15" t="str">
        <f>IF('Resultat 2005-2012'!$R189="","",IF($M$1=2005,'Resultat 2005-2012'!N189,IF(AND($M$1=2006,Beregningsark!$AQ189="2005-2012"),'Resultat 2005-2012'!N189*SUM($Y$10:$AE$10)/7,IF(AND($M$1=2007,Beregningsark!$AQ189="2005-2012"),'Resultat 2005-2012'!N189*SUM($Z$10:$AE$10)/6,IF(AND($M$1=2008,Beregningsark!$AQ189="2005-2012"),'Resultat 2005-2012'!N189*SUM($AA$10:$AE$10)/5,IF(AND($M$1=2009,Beregningsark!$AQ189="2005-2012"),'Resultat 2005-2012'!N189*SUM($AB$10:$AE$10)/4,IF(AND($M$1=2010,Beregningsark!$AQ189="2005-2012"),'Resultat 2005-2012'!N189*SUM($AC$10:$AE$10)/3,IF(AND($M$1=2011,Beregningsark!$AQ189="2005-2012"),'Resultat 2005-2012'!N189*SUM($AD$10:$AE$10)/2,IF(AND($M$1=2012,Beregningsark!$AQ189="2005-2012"),'Resultat 2005-2012'!N189*$AE$10,IF(AND($M$1=2006,Beregningsark!$AQ189="1999-2012"),'Resultat 2005-2012'!N189*SUM($Y$16:$AE$16)/7,IF(AND($M$1=2007,Beregningsark!$AQ189="1999-2012"),'Resultat 2005-2012'!N189*SUM($Z$16:$AE$16)/6,IF(AND($M$1=2008,Beregningsark!$AQ189="1999-2012"),'Resultat 2005-2012'!N189*SUM($AA$16:$AE$16)/5,IF(AND($M$1=2009,Beregningsark!$AQ189="1999-2012"),'Resultat 2005-2012'!N189*SUM($AB$16:$AE$16)/4,IF(AND($M$1=2010,Beregningsark!$AQ189="1999-2012"),'Resultat 2005-2012'!N189*SUM($AC$16:$AE$16)/3,IF(AND($M$1=2011,Beregningsark!$AQ189="1999-2012"),'Resultat 2005-2012'!N189*SUM($AD$16:$AE$16)/2,IF(AND($M$1=2012,Beregningsark!$AQ189="1999-2012"),'Resultat 2005-2012'!N189*$AE$16,""))))))))))))))))</f>
        <v/>
      </c>
      <c r="O189" s="15" t="str">
        <f>IF('Resultat 2005-2012'!$R189="","",IF($M$1=2005,'Resultat 2005-2012'!O189,IF(AND($M$1=2006,Beregningsark!$AQ189="2005-2012"),'Resultat 2005-2012'!O189*SUM($Y$10:$AE$10)/7,IF(AND($M$1=2007,Beregningsark!$AQ189="2005-2012"),'Resultat 2005-2012'!O189*SUM($Z$10:$AE$10)/6,IF(AND($M$1=2008,Beregningsark!$AQ189="2005-2012"),'Resultat 2005-2012'!O189*SUM($AA$10:$AE$10)/5,IF(AND($M$1=2009,Beregningsark!$AQ189="2005-2012"),'Resultat 2005-2012'!O189*SUM($AB$10:$AE$10)/4,IF(AND($M$1=2010,Beregningsark!$AQ189="2005-2012"),'Resultat 2005-2012'!O189*SUM($AC$10:$AE$10)/3,IF(AND($M$1=2011,Beregningsark!$AQ189="2005-2012"),'Resultat 2005-2012'!O189*SUM($AD$10:$AE$10)/2,IF(AND($M$1=2012,Beregningsark!$AQ189="2005-2012"),'Resultat 2005-2012'!O189*$AE$10,IF(AND($M$1=2006,Beregningsark!$AQ189="1999-2012"),'Resultat 2005-2012'!O189*SUM($Y$16:$AE$16)/7,IF(AND($M$1=2007,Beregningsark!$AQ189="1999-2012"),'Resultat 2005-2012'!O189*SUM($Z$16:$AE$16)/6,IF(AND($M$1=2008,Beregningsark!$AQ189="1999-2012"),'Resultat 2005-2012'!O189*SUM($AA$16:$AE$16)/5,IF(AND($M$1=2009,Beregningsark!$AQ189="1999-2012"),'Resultat 2005-2012'!O189*SUM($AB$16:$AE$16)/4,IF(AND($M$1=2010,Beregningsark!$AQ189="1999-2012"),'Resultat 2005-2012'!O189*SUM($AC$16:$AE$16)/3,IF(AND($M$1=2011,Beregningsark!$AQ189="1999-2012"),'Resultat 2005-2012'!O189*SUM($AD$16:$AE$16)/2,IF(AND($M$1=2012,Beregningsark!$AQ189="1999-2012"),'Resultat 2005-2012'!O189*$AE$16,""))))))))))))))))</f>
        <v/>
      </c>
      <c r="P189" s="15" t="str">
        <f>IF('Resultat 2005-2012'!$R189="","",IF($M$1=2005,'Resultat 2005-2012'!P189,IF(AND($M$1=2006,Beregningsark!$AQ189="2005-2012"),'Resultat 2005-2012'!P189*SUM($Y$11:$AE$11)/7,IF(AND($M$1=2007,Beregningsark!$AQ189="2005-2012"),'Resultat 2005-2012'!P189*SUM($Z$11:$AE$11)/6,IF(AND($M$1=2008,Beregningsark!$AQ189="2005-2012"),'Resultat 2005-2012'!P189*SUM($AA$11:$AE$11)/5,IF(AND($M$1=2009,Beregningsark!$AQ189="2005-2012"),'Resultat 2005-2012'!P189*SUM($AB$11:$AE$11)/4,IF(AND($M$1=2010,Beregningsark!$AQ189="2005-2012"),'Resultat 2005-2012'!P189*SUM($AC$11:$AE$11)/3,IF(AND($M$1=2011,Beregningsark!$AQ189="2005-2012"),'Resultat 2005-2012'!P189*SUM($AD$11:$AE$11)/2,IF(AND($M$1=2012,Beregningsark!$AQ189="2005-2012"),'Resultat 2005-2012'!P189*$AE$11,IF(AND($M$1=2006,Beregningsark!$AQ189="1999-2012"),'Resultat 2005-2012'!P189*SUM($Y$16:$AE$16)/7,IF(AND($M$1=2007,Beregningsark!$AQ189="1999-2012"),'Resultat 2005-2012'!P189*SUM($Z$16:$AE$16)/6,IF(AND($M$1=2008,Beregningsark!$AQ189="1999-2012"),'Resultat 2005-2012'!P189*SUM($AA$16:$AE$16)/5,IF(AND($M$1=2009,Beregningsark!$AQ189="1999-2012"),'Resultat 2005-2012'!P189*SUM($AB$16:$AE$16)/4,IF(AND($M$1=2010,Beregningsark!$AQ189="1999-2012"),'Resultat 2005-2012'!P189*SUM($AC$16:$AE$16)/3,IF(AND($M$1=2011,Beregningsark!$AQ189="1999-2012"),'Resultat 2005-2012'!P189*SUM($AD$16:$AE$16)/2,IF(AND($M$1=2012,Beregningsark!$AQ189="1999-2012"),'Resultat 2005-2012'!P189*$AE$16,""))))))))))))))))</f>
        <v/>
      </c>
      <c r="Q189" s="15" t="str">
        <f t="shared" si="9"/>
        <v/>
      </c>
      <c r="R189" s="17" t="str">
        <f t="shared" si="10"/>
        <v/>
      </c>
    </row>
    <row r="190" spans="1:18" x14ac:dyDescent="0.25">
      <c r="A190" s="4" t="str">
        <f>IF(Inddata!A205="","",Inddata!A205)</f>
        <v/>
      </c>
      <c r="B190" s="4" t="str">
        <f>IF(Inddata!B205="","",Inddata!B205)</f>
        <v/>
      </c>
      <c r="C190" s="4" t="str">
        <f>IF(Inddata!C205="","",Inddata!C205)</f>
        <v/>
      </c>
      <c r="D190" s="4" t="str">
        <f>IF(Inddata!D205="","",Inddata!D205)</f>
        <v/>
      </c>
      <c r="E190" s="4" t="str">
        <f>IF(Inddata!E205="","",Inddata!E205)</f>
        <v/>
      </c>
      <c r="F190" s="4" t="str">
        <f>IF(Inddata!F205="","",Inddata!F205)</f>
        <v/>
      </c>
      <c r="G190" s="4">
        <f>IF(Inddata!G205="","",Inddata!G205)</f>
        <v>0</v>
      </c>
      <c r="H190" s="4" t="str">
        <f>IF(Inddata!H205&gt;0.5,Inddata!H205,"")</f>
        <v/>
      </c>
      <c r="I190" s="4" t="str">
        <f>IF(Inddata!I205="","",Inddata!I205)</f>
        <v/>
      </c>
      <c r="J190" s="15" t="str">
        <f>IF('Resultat 2005-2012'!$R190="","",IF($M$1=2005,'Resultat 2005-2012'!J190,IF(AND($M$1=2006,Beregningsark!$AQ190="2005-2012"),'Resultat 2005-2012'!J190*SUM($Y$7:$AE$7)/7,IF(AND($M$1=2007,Beregningsark!$AQ190="2005-2012"),'Resultat 2005-2012'!J190*SUM($Z$7:$AE$7)/6,IF(AND($M$1=2008,Beregningsark!$AQ190="2005-2012"),'Resultat 2005-2012'!J190*SUM($AA$7:$AE$7)/5,IF(AND($M$1=2009,Beregningsark!$AQ190="2005-2012"),'Resultat 2005-2012'!J190*SUM($AB$7:$AE$7)/4,IF(AND($M$1=2010,Beregningsark!$AQ190="2005-2012"),'Resultat 2005-2012'!J190*SUM($AC$7:$AE$7)/3,IF(AND($M$1=2011,Beregningsark!$AQ190="2005-2012"),'Resultat 2005-2012'!J190*SUM($AD$7:$AE$7)/2,IF(AND($M$1=2012,Beregningsark!$AQ190="2005-2012"),'Resultat 2005-2012'!J190*$AE$7,IF(AND($M$1=2006,Beregningsark!$AQ190="1999-2012"),'Resultat 2005-2012'!J190*SUM($Y$16:$AE$16)/7,IF(AND($M$1=2007,Beregningsark!$AQ190="1999-2012"),'Resultat 2005-2012'!J190*SUM($Z$16:$AE$16)/6,IF(AND($M$1=2008,Beregningsark!$AQ190="1999-2012"),'Resultat 2005-2012'!J190*SUM($AA$16:$AE$16)/5,IF(AND($M$1=2009,Beregningsark!$AQ190="1999-2012"),'Resultat 2005-2012'!J190*SUM($AB$16:$AE$16)/4,IF(AND($M$1=2010,Beregningsark!$AQ190="1999-2012"),'Resultat 2005-2012'!J190*SUM($AC$16:$AE$16)/3,IF(AND($M$1=2011,Beregningsark!$AQ190="1999-2012"),'Resultat 2005-2012'!J190*SUM($AD$16:$AE$16)/2,IF(AND($M$1=2012,Beregningsark!$AQ190="1999-2012"),'Resultat 2005-2012'!J190*$AE$16,""))))))))))))))))</f>
        <v/>
      </c>
      <c r="K190" s="15" t="str">
        <f>IF('Resultat 2005-2012'!$R190="","",IF($M$1=2005,'Resultat 2005-2012'!K190,IF(AND($M$1=2006,Beregningsark!$AQ190="2005-2012"),'Resultat 2005-2012'!K190*SUM($Y$8:$AE$8)/7,IF(AND($M$1=2007,Beregningsark!$AQ190="2005-2012"),'Resultat 2005-2012'!K190*SUM($Z$8:$AE$8)/6,IF(AND($M$1=2008,Beregningsark!$AQ190="2005-2012"),'Resultat 2005-2012'!K190*SUM($AA$8:$AE$8)/5,IF(AND($M$1=2009,Beregningsark!$AQ190="2005-2012"),'Resultat 2005-2012'!K190*SUM($AB$8:$AE$8)/4,IF(AND($M$1=2010,Beregningsark!$AQ190="2005-2012"),'Resultat 2005-2012'!K190*SUM($AC$8:$AE$8)/3,IF(AND($M$1=2011,Beregningsark!$AQ190="2005-2012"),'Resultat 2005-2012'!K190*SUM($AD$8:$AE$8)/2,IF(AND($M$1=2012,Beregningsark!$AQ190="2005-2012"),'Resultat 2005-2012'!K190*$AE$8,IF(AND($M$1=2006,Beregningsark!$AQ190="1999-2012"),'Resultat 2005-2012'!K190*SUM($Y$17:$AE$17)/7,IF(AND($M$1=2007,Beregningsark!$AQ190="1999-2012"),'Resultat 2005-2012'!K190*SUM($Z$17:$AE$17)/6,IF(AND($M$1=2008,Beregningsark!$AQ190="1999-2012"),'Resultat 2005-2012'!K190*SUM($AA$17:$AE$17)/5,IF(AND($M$1=2009,Beregningsark!$AQ190="1999-2012"),'Resultat 2005-2012'!K190*SUM($AB$17:$AE$17)/4,IF(AND($M$1=2010,Beregningsark!$AQ190="1999-2012"),'Resultat 2005-2012'!K190*SUM($AC$17:$AE$17)/3,IF(AND($M$1=2011,Beregningsark!$AQ190="1999-2012"),'Resultat 2005-2012'!K190*SUM($AD$17:$AE$17)/2,IF(AND($M$1=2012,Beregningsark!$AQ190="1999-2012"),'Resultat 2005-2012'!K190*$AE$17,""))))))))))))))))</f>
        <v/>
      </c>
      <c r="L190" s="15" t="str">
        <f>IF('Resultat 2005-2012'!$R190="","",IF($M$1=2005,'Resultat 2005-2012'!L190,IF(AND($M$1=2006,Beregningsark!$AQ190="2005-2012"),'Resultat 2005-2012'!L190*SUM($Y$9:$AE$9)/7,IF(AND($M$1=2007,Beregningsark!$AQ190="2005-2012"),'Resultat 2005-2012'!L190*SUM($Z$9:$AE$9)/6,IF(AND($M$1=2008,Beregningsark!$AQ190="2005-2012"),'Resultat 2005-2012'!L190*SUM($AA$9:$AE$9)/5,IF(AND($M$1=2009,Beregningsark!$AQ190="2005-2012"),'Resultat 2005-2012'!L190*SUM($AB$9:$AE$9)/4,IF(AND($M$1=2010,Beregningsark!$AQ190="2005-2012"),'Resultat 2005-2012'!L190*SUM($AC$9:$AE$9)/3,IF(AND($M$1=2011,Beregningsark!$AQ190="2005-2012"),'Resultat 2005-2012'!L190*SUM($AD$9:$AE$9)/2,IF(AND($M$1=2012,Beregningsark!$AQ190="2005-2012"),'Resultat 2005-2012'!L190*$AE$9,IF(AND($M$1=2006,Beregningsark!$AQ190="1999-2012"),'Resultat 2005-2012'!L190*SUM($Y$18:$AE$18)/7,IF(AND($M$1=2007,Beregningsark!$AQ190="1999-2012"),'Resultat 2005-2012'!L190*SUM($Z$18:$AE$18)/6,IF(AND($M$1=2008,Beregningsark!$AQ190="1999-2012"),'Resultat 2005-2012'!L190*SUM($AA$18:$AE$18)/5,IF(AND($M$1=2009,Beregningsark!$AQ190="1999-2012"),'Resultat 2005-2012'!L190*SUM($AB$18:$AE$18)/4,IF(AND($M$1=2010,Beregningsark!$AQ190="1999-2012"),'Resultat 2005-2012'!L190*SUM($AC$18:$AE$18)/3,IF(AND($M$1=2011,Beregningsark!$AQ190="1999-2012"),'Resultat 2005-2012'!L190*SUM($AD$18:$AE$18)/2,IF(AND($M$1=2012,Beregningsark!$AQ190="1999-2012"),'Resultat 2005-2012'!L190*$AE$18,""))))))))))))))))</f>
        <v/>
      </c>
      <c r="M190" s="15" t="str">
        <f t="shared" si="8"/>
        <v/>
      </c>
      <c r="N190" s="15" t="str">
        <f>IF('Resultat 2005-2012'!$R190="","",IF($M$1=2005,'Resultat 2005-2012'!N190,IF(AND($M$1=2006,Beregningsark!$AQ190="2005-2012"),'Resultat 2005-2012'!N190*SUM($Y$10:$AE$10)/7,IF(AND($M$1=2007,Beregningsark!$AQ190="2005-2012"),'Resultat 2005-2012'!N190*SUM($Z$10:$AE$10)/6,IF(AND($M$1=2008,Beregningsark!$AQ190="2005-2012"),'Resultat 2005-2012'!N190*SUM($AA$10:$AE$10)/5,IF(AND($M$1=2009,Beregningsark!$AQ190="2005-2012"),'Resultat 2005-2012'!N190*SUM($AB$10:$AE$10)/4,IF(AND($M$1=2010,Beregningsark!$AQ190="2005-2012"),'Resultat 2005-2012'!N190*SUM($AC$10:$AE$10)/3,IF(AND($M$1=2011,Beregningsark!$AQ190="2005-2012"),'Resultat 2005-2012'!N190*SUM($AD$10:$AE$10)/2,IF(AND($M$1=2012,Beregningsark!$AQ190="2005-2012"),'Resultat 2005-2012'!N190*$AE$10,IF(AND($M$1=2006,Beregningsark!$AQ190="1999-2012"),'Resultat 2005-2012'!N190*SUM($Y$16:$AE$16)/7,IF(AND($M$1=2007,Beregningsark!$AQ190="1999-2012"),'Resultat 2005-2012'!N190*SUM($Z$16:$AE$16)/6,IF(AND($M$1=2008,Beregningsark!$AQ190="1999-2012"),'Resultat 2005-2012'!N190*SUM($AA$16:$AE$16)/5,IF(AND($M$1=2009,Beregningsark!$AQ190="1999-2012"),'Resultat 2005-2012'!N190*SUM($AB$16:$AE$16)/4,IF(AND($M$1=2010,Beregningsark!$AQ190="1999-2012"),'Resultat 2005-2012'!N190*SUM($AC$16:$AE$16)/3,IF(AND($M$1=2011,Beregningsark!$AQ190="1999-2012"),'Resultat 2005-2012'!N190*SUM($AD$16:$AE$16)/2,IF(AND($M$1=2012,Beregningsark!$AQ190="1999-2012"),'Resultat 2005-2012'!N190*$AE$16,""))))))))))))))))</f>
        <v/>
      </c>
      <c r="O190" s="15" t="str">
        <f>IF('Resultat 2005-2012'!$R190="","",IF($M$1=2005,'Resultat 2005-2012'!O190,IF(AND($M$1=2006,Beregningsark!$AQ190="2005-2012"),'Resultat 2005-2012'!O190*SUM($Y$10:$AE$10)/7,IF(AND($M$1=2007,Beregningsark!$AQ190="2005-2012"),'Resultat 2005-2012'!O190*SUM($Z$10:$AE$10)/6,IF(AND($M$1=2008,Beregningsark!$AQ190="2005-2012"),'Resultat 2005-2012'!O190*SUM($AA$10:$AE$10)/5,IF(AND($M$1=2009,Beregningsark!$AQ190="2005-2012"),'Resultat 2005-2012'!O190*SUM($AB$10:$AE$10)/4,IF(AND($M$1=2010,Beregningsark!$AQ190="2005-2012"),'Resultat 2005-2012'!O190*SUM($AC$10:$AE$10)/3,IF(AND($M$1=2011,Beregningsark!$AQ190="2005-2012"),'Resultat 2005-2012'!O190*SUM($AD$10:$AE$10)/2,IF(AND($M$1=2012,Beregningsark!$AQ190="2005-2012"),'Resultat 2005-2012'!O190*$AE$10,IF(AND($M$1=2006,Beregningsark!$AQ190="1999-2012"),'Resultat 2005-2012'!O190*SUM($Y$16:$AE$16)/7,IF(AND($M$1=2007,Beregningsark!$AQ190="1999-2012"),'Resultat 2005-2012'!O190*SUM($Z$16:$AE$16)/6,IF(AND($M$1=2008,Beregningsark!$AQ190="1999-2012"),'Resultat 2005-2012'!O190*SUM($AA$16:$AE$16)/5,IF(AND($M$1=2009,Beregningsark!$AQ190="1999-2012"),'Resultat 2005-2012'!O190*SUM($AB$16:$AE$16)/4,IF(AND($M$1=2010,Beregningsark!$AQ190="1999-2012"),'Resultat 2005-2012'!O190*SUM($AC$16:$AE$16)/3,IF(AND($M$1=2011,Beregningsark!$AQ190="1999-2012"),'Resultat 2005-2012'!O190*SUM($AD$16:$AE$16)/2,IF(AND($M$1=2012,Beregningsark!$AQ190="1999-2012"),'Resultat 2005-2012'!O190*$AE$16,""))))))))))))))))</f>
        <v/>
      </c>
      <c r="P190" s="15" t="str">
        <f>IF('Resultat 2005-2012'!$R190="","",IF($M$1=2005,'Resultat 2005-2012'!P190,IF(AND($M$1=2006,Beregningsark!$AQ190="2005-2012"),'Resultat 2005-2012'!P190*SUM($Y$11:$AE$11)/7,IF(AND($M$1=2007,Beregningsark!$AQ190="2005-2012"),'Resultat 2005-2012'!P190*SUM($Z$11:$AE$11)/6,IF(AND($M$1=2008,Beregningsark!$AQ190="2005-2012"),'Resultat 2005-2012'!P190*SUM($AA$11:$AE$11)/5,IF(AND($M$1=2009,Beregningsark!$AQ190="2005-2012"),'Resultat 2005-2012'!P190*SUM($AB$11:$AE$11)/4,IF(AND($M$1=2010,Beregningsark!$AQ190="2005-2012"),'Resultat 2005-2012'!P190*SUM($AC$11:$AE$11)/3,IF(AND($M$1=2011,Beregningsark!$AQ190="2005-2012"),'Resultat 2005-2012'!P190*SUM($AD$11:$AE$11)/2,IF(AND($M$1=2012,Beregningsark!$AQ190="2005-2012"),'Resultat 2005-2012'!P190*$AE$11,IF(AND($M$1=2006,Beregningsark!$AQ190="1999-2012"),'Resultat 2005-2012'!P190*SUM($Y$16:$AE$16)/7,IF(AND($M$1=2007,Beregningsark!$AQ190="1999-2012"),'Resultat 2005-2012'!P190*SUM($Z$16:$AE$16)/6,IF(AND($M$1=2008,Beregningsark!$AQ190="1999-2012"),'Resultat 2005-2012'!P190*SUM($AA$16:$AE$16)/5,IF(AND($M$1=2009,Beregningsark!$AQ190="1999-2012"),'Resultat 2005-2012'!P190*SUM($AB$16:$AE$16)/4,IF(AND($M$1=2010,Beregningsark!$AQ190="1999-2012"),'Resultat 2005-2012'!P190*SUM($AC$16:$AE$16)/3,IF(AND($M$1=2011,Beregningsark!$AQ190="1999-2012"),'Resultat 2005-2012'!P190*SUM($AD$16:$AE$16)/2,IF(AND($M$1=2012,Beregningsark!$AQ190="1999-2012"),'Resultat 2005-2012'!P190*$AE$16,""))))))))))))))))</f>
        <v/>
      </c>
      <c r="Q190" s="15" t="str">
        <f t="shared" si="9"/>
        <v/>
      </c>
      <c r="R190" s="17" t="str">
        <f t="shared" si="10"/>
        <v/>
      </c>
    </row>
    <row r="191" spans="1:18" x14ac:dyDescent="0.25">
      <c r="A191" s="4" t="str">
        <f>IF(Inddata!A206="","",Inddata!A206)</f>
        <v/>
      </c>
      <c r="B191" s="4" t="str">
        <f>IF(Inddata!B206="","",Inddata!B206)</f>
        <v/>
      </c>
      <c r="C191" s="4" t="str">
        <f>IF(Inddata!C206="","",Inddata!C206)</f>
        <v/>
      </c>
      <c r="D191" s="4" t="str">
        <f>IF(Inddata!D206="","",Inddata!D206)</f>
        <v/>
      </c>
      <c r="E191" s="4" t="str">
        <f>IF(Inddata!E206="","",Inddata!E206)</f>
        <v/>
      </c>
      <c r="F191" s="4" t="str">
        <f>IF(Inddata!F206="","",Inddata!F206)</f>
        <v/>
      </c>
      <c r="G191" s="4">
        <f>IF(Inddata!G206="","",Inddata!G206)</f>
        <v>0</v>
      </c>
      <c r="H191" s="4" t="str">
        <f>IF(Inddata!H206&gt;0.5,Inddata!H206,"")</f>
        <v/>
      </c>
      <c r="I191" s="4" t="str">
        <f>IF(Inddata!I206="","",Inddata!I206)</f>
        <v/>
      </c>
      <c r="J191" s="15" t="str">
        <f>IF('Resultat 2005-2012'!$R191="","",IF($M$1=2005,'Resultat 2005-2012'!J191,IF(AND($M$1=2006,Beregningsark!$AQ191="2005-2012"),'Resultat 2005-2012'!J191*SUM($Y$7:$AE$7)/7,IF(AND($M$1=2007,Beregningsark!$AQ191="2005-2012"),'Resultat 2005-2012'!J191*SUM($Z$7:$AE$7)/6,IF(AND($M$1=2008,Beregningsark!$AQ191="2005-2012"),'Resultat 2005-2012'!J191*SUM($AA$7:$AE$7)/5,IF(AND($M$1=2009,Beregningsark!$AQ191="2005-2012"),'Resultat 2005-2012'!J191*SUM($AB$7:$AE$7)/4,IF(AND($M$1=2010,Beregningsark!$AQ191="2005-2012"),'Resultat 2005-2012'!J191*SUM($AC$7:$AE$7)/3,IF(AND($M$1=2011,Beregningsark!$AQ191="2005-2012"),'Resultat 2005-2012'!J191*SUM($AD$7:$AE$7)/2,IF(AND($M$1=2012,Beregningsark!$AQ191="2005-2012"),'Resultat 2005-2012'!J191*$AE$7,IF(AND($M$1=2006,Beregningsark!$AQ191="1999-2012"),'Resultat 2005-2012'!J191*SUM($Y$16:$AE$16)/7,IF(AND($M$1=2007,Beregningsark!$AQ191="1999-2012"),'Resultat 2005-2012'!J191*SUM($Z$16:$AE$16)/6,IF(AND($M$1=2008,Beregningsark!$AQ191="1999-2012"),'Resultat 2005-2012'!J191*SUM($AA$16:$AE$16)/5,IF(AND($M$1=2009,Beregningsark!$AQ191="1999-2012"),'Resultat 2005-2012'!J191*SUM($AB$16:$AE$16)/4,IF(AND($M$1=2010,Beregningsark!$AQ191="1999-2012"),'Resultat 2005-2012'!J191*SUM($AC$16:$AE$16)/3,IF(AND($M$1=2011,Beregningsark!$AQ191="1999-2012"),'Resultat 2005-2012'!J191*SUM($AD$16:$AE$16)/2,IF(AND($M$1=2012,Beregningsark!$AQ191="1999-2012"),'Resultat 2005-2012'!J191*$AE$16,""))))))))))))))))</f>
        <v/>
      </c>
      <c r="K191" s="15" t="str">
        <f>IF('Resultat 2005-2012'!$R191="","",IF($M$1=2005,'Resultat 2005-2012'!K191,IF(AND($M$1=2006,Beregningsark!$AQ191="2005-2012"),'Resultat 2005-2012'!K191*SUM($Y$8:$AE$8)/7,IF(AND($M$1=2007,Beregningsark!$AQ191="2005-2012"),'Resultat 2005-2012'!K191*SUM($Z$8:$AE$8)/6,IF(AND($M$1=2008,Beregningsark!$AQ191="2005-2012"),'Resultat 2005-2012'!K191*SUM($AA$8:$AE$8)/5,IF(AND($M$1=2009,Beregningsark!$AQ191="2005-2012"),'Resultat 2005-2012'!K191*SUM($AB$8:$AE$8)/4,IF(AND($M$1=2010,Beregningsark!$AQ191="2005-2012"),'Resultat 2005-2012'!K191*SUM($AC$8:$AE$8)/3,IF(AND($M$1=2011,Beregningsark!$AQ191="2005-2012"),'Resultat 2005-2012'!K191*SUM($AD$8:$AE$8)/2,IF(AND($M$1=2012,Beregningsark!$AQ191="2005-2012"),'Resultat 2005-2012'!K191*$AE$8,IF(AND($M$1=2006,Beregningsark!$AQ191="1999-2012"),'Resultat 2005-2012'!K191*SUM($Y$17:$AE$17)/7,IF(AND($M$1=2007,Beregningsark!$AQ191="1999-2012"),'Resultat 2005-2012'!K191*SUM($Z$17:$AE$17)/6,IF(AND($M$1=2008,Beregningsark!$AQ191="1999-2012"),'Resultat 2005-2012'!K191*SUM($AA$17:$AE$17)/5,IF(AND($M$1=2009,Beregningsark!$AQ191="1999-2012"),'Resultat 2005-2012'!K191*SUM($AB$17:$AE$17)/4,IF(AND($M$1=2010,Beregningsark!$AQ191="1999-2012"),'Resultat 2005-2012'!K191*SUM($AC$17:$AE$17)/3,IF(AND($M$1=2011,Beregningsark!$AQ191="1999-2012"),'Resultat 2005-2012'!K191*SUM($AD$17:$AE$17)/2,IF(AND($M$1=2012,Beregningsark!$AQ191="1999-2012"),'Resultat 2005-2012'!K191*$AE$17,""))))))))))))))))</f>
        <v/>
      </c>
      <c r="L191" s="15" t="str">
        <f>IF('Resultat 2005-2012'!$R191="","",IF($M$1=2005,'Resultat 2005-2012'!L191,IF(AND($M$1=2006,Beregningsark!$AQ191="2005-2012"),'Resultat 2005-2012'!L191*SUM($Y$9:$AE$9)/7,IF(AND($M$1=2007,Beregningsark!$AQ191="2005-2012"),'Resultat 2005-2012'!L191*SUM($Z$9:$AE$9)/6,IF(AND($M$1=2008,Beregningsark!$AQ191="2005-2012"),'Resultat 2005-2012'!L191*SUM($AA$9:$AE$9)/5,IF(AND($M$1=2009,Beregningsark!$AQ191="2005-2012"),'Resultat 2005-2012'!L191*SUM($AB$9:$AE$9)/4,IF(AND($M$1=2010,Beregningsark!$AQ191="2005-2012"),'Resultat 2005-2012'!L191*SUM($AC$9:$AE$9)/3,IF(AND($M$1=2011,Beregningsark!$AQ191="2005-2012"),'Resultat 2005-2012'!L191*SUM($AD$9:$AE$9)/2,IF(AND($M$1=2012,Beregningsark!$AQ191="2005-2012"),'Resultat 2005-2012'!L191*$AE$9,IF(AND($M$1=2006,Beregningsark!$AQ191="1999-2012"),'Resultat 2005-2012'!L191*SUM($Y$18:$AE$18)/7,IF(AND($M$1=2007,Beregningsark!$AQ191="1999-2012"),'Resultat 2005-2012'!L191*SUM($Z$18:$AE$18)/6,IF(AND($M$1=2008,Beregningsark!$AQ191="1999-2012"),'Resultat 2005-2012'!L191*SUM($AA$18:$AE$18)/5,IF(AND($M$1=2009,Beregningsark!$AQ191="1999-2012"),'Resultat 2005-2012'!L191*SUM($AB$18:$AE$18)/4,IF(AND($M$1=2010,Beregningsark!$AQ191="1999-2012"),'Resultat 2005-2012'!L191*SUM($AC$18:$AE$18)/3,IF(AND($M$1=2011,Beregningsark!$AQ191="1999-2012"),'Resultat 2005-2012'!L191*SUM($AD$18:$AE$18)/2,IF(AND($M$1=2012,Beregningsark!$AQ191="1999-2012"),'Resultat 2005-2012'!L191*$AE$18,""))))))))))))))))</f>
        <v/>
      </c>
      <c r="M191" s="15" t="str">
        <f t="shared" si="8"/>
        <v/>
      </c>
      <c r="N191" s="15" t="str">
        <f>IF('Resultat 2005-2012'!$R191="","",IF($M$1=2005,'Resultat 2005-2012'!N191,IF(AND($M$1=2006,Beregningsark!$AQ191="2005-2012"),'Resultat 2005-2012'!N191*SUM($Y$10:$AE$10)/7,IF(AND($M$1=2007,Beregningsark!$AQ191="2005-2012"),'Resultat 2005-2012'!N191*SUM($Z$10:$AE$10)/6,IF(AND($M$1=2008,Beregningsark!$AQ191="2005-2012"),'Resultat 2005-2012'!N191*SUM($AA$10:$AE$10)/5,IF(AND($M$1=2009,Beregningsark!$AQ191="2005-2012"),'Resultat 2005-2012'!N191*SUM($AB$10:$AE$10)/4,IF(AND($M$1=2010,Beregningsark!$AQ191="2005-2012"),'Resultat 2005-2012'!N191*SUM($AC$10:$AE$10)/3,IF(AND($M$1=2011,Beregningsark!$AQ191="2005-2012"),'Resultat 2005-2012'!N191*SUM($AD$10:$AE$10)/2,IF(AND($M$1=2012,Beregningsark!$AQ191="2005-2012"),'Resultat 2005-2012'!N191*$AE$10,IF(AND($M$1=2006,Beregningsark!$AQ191="1999-2012"),'Resultat 2005-2012'!N191*SUM($Y$16:$AE$16)/7,IF(AND($M$1=2007,Beregningsark!$AQ191="1999-2012"),'Resultat 2005-2012'!N191*SUM($Z$16:$AE$16)/6,IF(AND($M$1=2008,Beregningsark!$AQ191="1999-2012"),'Resultat 2005-2012'!N191*SUM($AA$16:$AE$16)/5,IF(AND($M$1=2009,Beregningsark!$AQ191="1999-2012"),'Resultat 2005-2012'!N191*SUM($AB$16:$AE$16)/4,IF(AND($M$1=2010,Beregningsark!$AQ191="1999-2012"),'Resultat 2005-2012'!N191*SUM($AC$16:$AE$16)/3,IF(AND($M$1=2011,Beregningsark!$AQ191="1999-2012"),'Resultat 2005-2012'!N191*SUM($AD$16:$AE$16)/2,IF(AND($M$1=2012,Beregningsark!$AQ191="1999-2012"),'Resultat 2005-2012'!N191*$AE$16,""))))))))))))))))</f>
        <v/>
      </c>
      <c r="O191" s="15" t="str">
        <f>IF('Resultat 2005-2012'!$R191="","",IF($M$1=2005,'Resultat 2005-2012'!O191,IF(AND($M$1=2006,Beregningsark!$AQ191="2005-2012"),'Resultat 2005-2012'!O191*SUM($Y$10:$AE$10)/7,IF(AND($M$1=2007,Beregningsark!$AQ191="2005-2012"),'Resultat 2005-2012'!O191*SUM($Z$10:$AE$10)/6,IF(AND($M$1=2008,Beregningsark!$AQ191="2005-2012"),'Resultat 2005-2012'!O191*SUM($AA$10:$AE$10)/5,IF(AND($M$1=2009,Beregningsark!$AQ191="2005-2012"),'Resultat 2005-2012'!O191*SUM($AB$10:$AE$10)/4,IF(AND($M$1=2010,Beregningsark!$AQ191="2005-2012"),'Resultat 2005-2012'!O191*SUM($AC$10:$AE$10)/3,IF(AND($M$1=2011,Beregningsark!$AQ191="2005-2012"),'Resultat 2005-2012'!O191*SUM($AD$10:$AE$10)/2,IF(AND($M$1=2012,Beregningsark!$AQ191="2005-2012"),'Resultat 2005-2012'!O191*$AE$10,IF(AND($M$1=2006,Beregningsark!$AQ191="1999-2012"),'Resultat 2005-2012'!O191*SUM($Y$16:$AE$16)/7,IF(AND($M$1=2007,Beregningsark!$AQ191="1999-2012"),'Resultat 2005-2012'!O191*SUM($Z$16:$AE$16)/6,IF(AND($M$1=2008,Beregningsark!$AQ191="1999-2012"),'Resultat 2005-2012'!O191*SUM($AA$16:$AE$16)/5,IF(AND($M$1=2009,Beregningsark!$AQ191="1999-2012"),'Resultat 2005-2012'!O191*SUM($AB$16:$AE$16)/4,IF(AND($M$1=2010,Beregningsark!$AQ191="1999-2012"),'Resultat 2005-2012'!O191*SUM($AC$16:$AE$16)/3,IF(AND($M$1=2011,Beregningsark!$AQ191="1999-2012"),'Resultat 2005-2012'!O191*SUM($AD$16:$AE$16)/2,IF(AND($M$1=2012,Beregningsark!$AQ191="1999-2012"),'Resultat 2005-2012'!O191*$AE$16,""))))))))))))))))</f>
        <v/>
      </c>
      <c r="P191" s="15" t="str">
        <f>IF('Resultat 2005-2012'!$R191="","",IF($M$1=2005,'Resultat 2005-2012'!P191,IF(AND($M$1=2006,Beregningsark!$AQ191="2005-2012"),'Resultat 2005-2012'!P191*SUM($Y$11:$AE$11)/7,IF(AND($M$1=2007,Beregningsark!$AQ191="2005-2012"),'Resultat 2005-2012'!P191*SUM($Z$11:$AE$11)/6,IF(AND($M$1=2008,Beregningsark!$AQ191="2005-2012"),'Resultat 2005-2012'!P191*SUM($AA$11:$AE$11)/5,IF(AND($M$1=2009,Beregningsark!$AQ191="2005-2012"),'Resultat 2005-2012'!P191*SUM($AB$11:$AE$11)/4,IF(AND($M$1=2010,Beregningsark!$AQ191="2005-2012"),'Resultat 2005-2012'!P191*SUM($AC$11:$AE$11)/3,IF(AND($M$1=2011,Beregningsark!$AQ191="2005-2012"),'Resultat 2005-2012'!P191*SUM($AD$11:$AE$11)/2,IF(AND($M$1=2012,Beregningsark!$AQ191="2005-2012"),'Resultat 2005-2012'!P191*$AE$11,IF(AND($M$1=2006,Beregningsark!$AQ191="1999-2012"),'Resultat 2005-2012'!P191*SUM($Y$16:$AE$16)/7,IF(AND($M$1=2007,Beregningsark!$AQ191="1999-2012"),'Resultat 2005-2012'!P191*SUM($Z$16:$AE$16)/6,IF(AND($M$1=2008,Beregningsark!$AQ191="1999-2012"),'Resultat 2005-2012'!P191*SUM($AA$16:$AE$16)/5,IF(AND($M$1=2009,Beregningsark!$AQ191="1999-2012"),'Resultat 2005-2012'!P191*SUM($AB$16:$AE$16)/4,IF(AND($M$1=2010,Beregningsark!$AQ191="1999-2012"),'Resultat 2005-2012'!P191*SUM($AC$16:$AE$16)/3,IF(AND($M$1=2011,Beregningsark!$AQ191="1999-2012"),'Resultat 2005-2012'!P191*SUM($AD$16:$AE$16)/2,IF(AND($M$1=2012,Beregningsark!$AQ191="1999-2012"),'Resultat 2005-2012'!P191*$AE$16,""))))))))))))))))</f>
        <v/>
      </c>
      <c r="Q191" s="15" t="str">
        <f t="shared" si="9"/>
        <v/>
      </c>
      <c r="R191" s="17" t="str">
        <f t="shared" si="10"/>
        <v/>
      </c>
    </row>
    <row r="192" spans="1:18" x14ac:dyDescent="0.25">
      <c r="A192" s="4" t="str">
        <f>IF(Inddata!A207="","",Inddata!A207)</f>
        <v/>
      </c>
      <c r="B192" s="4" t="str">
        <f>IF(Inddata!B207="","",Inddata!B207)</f>
        <v/>
      </c>
      <c r="C192" s="4" t="str">
        <f>IF(Inddata!C207="","",Inddata!C207)</f>
        <v/>
      </c>
      <c r="D192" s="4" t="str">
        <f>IF(Inddata!D207="","",Inddata!D207)</f>
        <v/>
      </c>
      <c r="E192" s="4" t="str">
        <f>IF(Inddata!E207="","",Inddata!E207)</f>
        <v/>
      </c>
      <c r="F192" s="4" t="str">
        <f>IF(Inddata!F207="","",Inddata!F207)</f>
        <v/>
      </c>
      <c r="G192" s="4">
        <f>IF(Inddata!G207="","",Inddata!G207)</f>
        <v>0</v>
      </c>
      <c r="H192" s="4" t="str">
        <f>IF(Inddata!H207&gt;0.5,Inddata!H207,"")</f>
        <v/>
      </c>
      <c r="I192" s="4" t="str">
        <f>IF(Inddata!I207="","",Inddata!I207)</f>
        <v/>
      </c>
      <c r="J192" s="15" t="str">
        <f>IF('Resultat 2005-2012'!$R192="","",IF($M$1=2005,'Resultat 2005-2012'!J192,IF(AND($M$1=2006,Beregningsark!$AQ192="2005-2012"),'Resultat 2005-2012'!J192*SUM($Y$7:$AE$7)/7,IF(AND($M$1=2007,Beregningsark!$AQ192="2005-2012"),'Resultat 2005-2012'!J192*SUM($Z$7:$AE$7)/6,IF(AND($M$1=2008,Beregningsark!$AQ192="2005-2012"),'Resultat 2005-2012'!J192*SUM($AA$7:$AE$7)/5,IF(AND($M$1=2009,Beregningsark!$AQ192="2005-2012"),'Resultat 2005-2012'!J192*SUM($AB$7:$AE$7)/4,IF(AND($M$1=2010,Beregningsark!$AQ192="2005-2012"),'Resultat 2005-2012'!J192*SUM($AC$7:$AE$7)/3,IF(AND($M$1=2011,Beregningsark!$AQ192="2005-2012"),'Resultat 2005-2012'!J192*SUM($AD$7:$AE$7)/2,IF(AND($M$1=2012,Beregningsark!$AQ192="2005-2012"),'Resultat 2005-2012'!J192*$AE$7,IF(AND($M$1=2006,Beregningsark!$AQ192="1999-2012"),'Resultat 2005-2012'!J192*SUM($Y$16:$AE$16)/7,IF(AND($M$1=2007,Beregningsark!$AQ192="1999-2012"),'Resultat 2005-2012'!J192*SUM($Z$16:$AE$16)/6,IF(AND($M$1=2008,Beregningsark!$AQ192="1999-2012"),'Resultat 2005-2012'!J192*SUM($AA$16:$AE$16)/5,IF(AND($M$1=2009,Beregningsark!$AQ192="1999-2012"),'Resultat 2005-2012'!J192*SUM($AB$16:$AE$16)/4,IF(AND($M$1=2010,Beregningsark!$AQ192="1999-2012"),'Resultat 2005-2012'!J192*SUM($AC$16:$AE$16)/3,IF(AND($M$1=2011,Beregningsark!$AQ192="1999-2012"),'Resultat 2005-2012'!J192*SUM($AD$16:$AE$16)/2,IF(AND($M$1=2012,Beregningsark!$AQ192="1999-2012"),'Resultat 2005-2012'!J192*$AE$16,""))))))))))))))))</f>
        <v/>
      </c>
      <c r="K192" s="15" t="str">
        <f>IF('Resultat 2005-2012'!$R192="","",IF($M$1=2005,'Resultat 2005-2012'!K192,IF(AND($M$1=2006,Beregningsark!$AQ192="2005-2012"),'Resultat 2005-2012'!K192*SUM($Y$8:$AE$8)/7,IF(AND($M$1=2007,Beregningsark!$AQ192="2005-2012"),'Resultat 2005-2012'!K192*SUM($Z$8:$AE$8)/6,IF(AND($M$1=2008,Beregningsark!$AQ192="2005-2012"),'Resultat 2005-2012'!K192*SUM($AA$8:$AE$8)/5,IF(AND($M$1=2009,Beregningsark!$AQ192="2005-2012"),'Resultat 2005-2012'!K192*SUM($AB$8:$AE$8)/4,IF(AND($M$1=2010,Beregningsark!$AQ192="2005-2012"),'Resultat 2005-2012'!K192*SUM($AC$8:$AE$8)/3,IF(AND($M$1=2011,Beregningsark!$AQ192="2005-2012"),'Resultat 2005-2012'!K192*SUM($AD$8:$AE$8)/2,IF(AND($M$1=2012,Beregningsark!$AQ192="2005-2012"),'Resultat 2005-2012'!K192*$AE$8,IF(AND($M$1=2006,Beregningsark!$AQ192="1999-2012"),'Resultat 2005-2012'!K192*SUM($Y$17:$AE$17)/7,IF(AND($M$1=2007,Beregningsark!$AQ192="1999-2012"),'Resultat 2005-2012'!K192*SUM($Z$17:$AE$17)/6,IF(AND($M$1=2008,Beregningsark!$AQ192="1999-2012"),'Resultat 2005-2012'!K192*SUM($AA$17:$AE$17)/5,IF(AND($M$1=2009,Beregningsark!$AQ192="1999-2012"),'Resultat 2005-2012'!K192*SUM($AB$17:$AE$17)/4,IF(AND($M$1=2010,Beregningsark!$AQ192="1999-2012"),'Resultat 2005-2012'!K192*SUM($AC$17:$AE$17)/3,IF(AND($M$1=2011,Beregningsark!$AQ192="1999-2012"),'Resultat 2005-2012'!K192*SUM($AD$17:$AE$17)/2,IF(AND($M$1=2012,Beregningsark!$AQ192="1999-2012"),'Resultat 2005-2012'!K192*$AE$17,""))))))))))))))))</f>
        <v/>
      </c>
      <c r="L192" s="15" t="str">
        <f>IF('Resultat 2005-2012'!$R192="","",IF($M$1=2005,'Resultat 2005-2012'!L192,IF(AND($M$1=2006,Beregningsark!$AQ192="2005-2012"),'Resultat 2005-2012'!L192*SUM($Y$9:$AE$9)/7,IF(AND($M$1=2007,Beregningsark!$AQ192="2005-2012"),'Resultat 2005-2012'!L192*SUM($Z$9:$AE$9)/6,IF(AND($M$1=2008,Beregningsark!$AQ192="2005-2012"),'Resultat 2005-2012'!L192*SUM($AA$9:$AE$9)/5,IF(AND($M$1=2009,Beregningsark!$AQ192="2005-2012"),'Resultat 2005-2012'!L192*SUM($AB$9:$AE$9)/4,IF(AND($M$1=2010,Beregningsark!$AQ192="2005-2012"),'Resultat 2005-2012'!L192*SUM($AC$9:$AE$9)/3,IF(AND($M$1=2011,Beregningsark!$AQ192="2005-2012"),'Resultat 2005-2012'!L192*SUM($AD$9:$AE$9)/2,IF(AND($M$1=2012,Beregningsark!$AQ192="2005-2012"),'Resultat 2005-2012'!L192*$AE$9,IF(AND($M$1=2006,Beregningsark!$AQ192="1999-2012"),'Resultat 2005-2012'!L192*SUM($Y$18:$AE$18)/7,IF(AND($M$1=2007,Beregningsark!$AQ192="1999-2012"),'Resultat 2005-2012'!L192*SUM($Z$18:$AE$18)/6,IF(AND($M$1=2008,Beregningsark!$AQ192="1999-2012"),'Resultat 2005-2012'!L192*SUM($AA$18:$AE$18)/5,IF(AND($M$1=2009,Beregningsark!$AQ192="1999-2012"),'Resultat 2005-2012'!L192*SUM($AB$18:$AE$18)/4,IF(AND($M$1=2010,Beregningsark!$AQ192="1999-2012"),'Resultat 2005-2012'!L192*SUM($AC$18:$AE$18)/3,IF(AND($M$1=2011,Beregningsark!$AQ192="1999-2012"),'Resultat 2005-2012'!L192*SUM($AD$18:$AE$18)/2,IF(AND($M$1=2012,Beregningsark!$AQ192="1999-2012"),'Resultat 2005-2012'!L192*$AE$18,""))))))))))))))))</f>
        <v/>
      </c>
      <c r="M192" s="15" t="str">
        <f t="shared" si="8"/>
        <v/>
      </c>
      <c r="N192" s="15" t="str">
        <f>IF('Resultat 2005-2012'!$R192="","",IF($M$1=2005,'Resultat 2005-2012'!N192,IF(AND($M$1=2006,Beregningsark!$AQ192="2005-2012"),'Resultat 2005-2012'!N192*SUM($Y$10:$AE$10)/7,IF(AND($M$1=2007,Beregningsark!$AQ192="2005-2012"),'Resultat 2005-2012'!N192*SUM($Z$10:$AE$10)/6,IF(AND($M$1=2008,Beregningsark!$AQ192="2005-2012"),'Resultat 2005-2012'!N192*SUM($AA$10:$AE$10)/5,IF(AND($M$1=2009,Beregningsark!$AQ192="2005-2012"),'Resultat 2005-2012'!N192*SUM($AB$10:$AE$10)/4,IF(AND($M$1=2010,Beregningsark!$AQ192="2005-2012"),'Resultat 2005-2012'!N192*SUM($AC$10:$AE$10)/3,IF(AND($M$1=2011,Beregningsark!$AQ192="2005-2012"),'Resultat 2005-2012'!N192*SUM($AD$10:$AE$10)/2,IF(AND($M$1=2012,Beregningsark!$AQ192="2005-2012"),'Resultat 2005-2012'!N192*$AE$10,IF(AND($M$1=2006,Beregningsark!$AQ192="1999-2012"),'Resultat 2005-2012'!N192*SUM($Y$16:$AE$16)/7,IF(AND($M$1=2007,Beregningsark!$AQ192="1999-2012"),'Resultat 2005-2012'!N192*SUM($Z$16:$AE$16)/6,IF(AND($M$1=2008,Beregningsark!$AQ192="1999-2012"),'Resultat 2005-2012'!N192*SUM($AA$16:$AE$16)/5,IF(AND($M$1=2009,Beregningsark!$AQ192="1999-2012"),'Resultat 2005-2012'!N192*SUM($AB$16:$AE$16)/4,IF(AND($M$1=2010,Beregningsark!$AQ192="1999-2012"),'Resultat 2005-2012'!N192*SUM($AC$16:$AE$16)/3,IF(AND($M$1=2011,Beregningsark!$AQ192="1999-2012"),'Resultat 2005-2012'!N192*SUM($AD$16:$AE$16)/2,IF(AND($M$1=2012,Beregningsark!$AQ192="1999-2012"),'Resultat 2005-2012'!N192*$AE$16,""))))))))))))))))</f>
        <v/>
      </c>
      <c r="O192" s="15" t="str">
        <f>IF('Resultat 2005-2012'!$R192="","",IF($M$1=2005,'Resultat 2005-2012'!O192,IF(AND($M$1=2006,Beregningsark!$AQ192="2005-2012"),'Resultat 2005-2012'!O192*SUM($Y$10:$AE$10)/7,IF(AND($M$1=2007,Beregningsark!$AQ192="2005-2012"),'Resultat 2005-2012'!O192*SUM($Z$10:$AE$10)/6,IF(AND($M$1=2008,Beregningsark!$AQ192="2005-2012"),'Resultat 2005-2012'!O192*SUM($AA$10:$AE$10)/5,IF(AND($M$1=2009,Beregningsark!$AQ192="2005-2012"),'Resultat 2005-2012'!O192*SUM($AB$10:$AE$10)/4,IF(AND($M$1=2010,Beregningsark!$AQ192="2005-2012"),'Resultat 2005-2012'!O192*SUM($AC$10:$AE$10)/3,IF(AND($M$1=2011,Beregningsark!$AQ192="2005-2012"),'Resultat 2005-2012'!O192*SUM($AD$10:$AE$10)/2,IF(AND($M$1=2012,Beregningsark!$AQ192="2005-2012"),'Resultat 2005-2012'!O192*$AE$10,IF(AND($M$1=2006,Beregningsark!$AQ192="1999-2012"),'Resultat 2005-2012'!O192*SUM($Y$16:$AE$16)/7,IF(AND($M$1=2007,Beregningsark!$AQ192="1999-2012"),'Resultat 2005-2012'!O192*SUM($Z$16:$AE$16)/6,IF(AND($M$1=2008,Beregningsark!$AQ192="1999-2012"),'Resultat 2005-2012'!O192*SUM($AA$16:$AE$16)/5,IF(AND($M$1=2009,Beregningsark!$AQ192="1999-2012"),'Resultat 2005-2012'!O192*SUM($AB$16:$AE$16)/4,IF(AND($M$1=2010,Beregningsark!$AQ192="1999-2012"),'Resultat 2005-2012'!O192*SUM($AC$16:$AE$16)/3,IF(AND($M$1=2011,Beregningsark!$AQ192="1999-2012"),'Resultat 2005-2012'!O192*SUM($AD$16:$AE$16)/2,IF(AND($M$1=2012,Beregningsark!$AQ192="1999-2012"),'Resultat 2005-2012'!O192*$AE$16,""))))))))))))))))</f>
        <v/>
      </c>
      <c r="P192" s="15" t="str">
        <f>IF('Resultat 2005-2012'!$R192="","",IF($M$1=2005,'Resultat 2005-2012'!P192,IF(AND($M$1=2006,Beregningsark!$AQ192="2005-2012"),'Resultat 2005-2012'!P192*SUM($Y$11:$AE$11)/7,IF(AND($M$1=2007,Beregningsark!$AQ192="2005-2012"),'Resultat 2005-2012'!P192*SUM($Z$11:$AE$11)/6,IF(AND($M$1=2008,Beregningsark!$AQ192="2005-2012"),'Resultat 2005-2012'!P192*SUM($AA$11:$AE$11)/5,IF(AND($M$1=2009,Beregningsark!$AQ192="2005-2012"),'Resultat 2005-2012'!P192*SUM($AB$11:$AE$11)/4,IF(AND($M$1=2010,Beregningsark!$AQ192="2005-2012"),'Resultat 2005-2012'!P192*SUM($AC$11:$AE$11)/3,IF(AND($M$1=2011,Beregningsark!$AQ192="2005-2012"),'Resultat 2005-2012'!P192*SUM($AD$11:$AE$11)/2,IF(AND($M$1=2012,Beregningsark!$AQ192="2005-2012"),'Resultat 2005-2012'!P192*$AE$11,IF(AND($M$1=2006,Beregningsark!$AQ192="1999-2012"),'Resultat 2005-2012'!P192*SUM($Y$16:$AE$16)/7,IF(AND($M$1=2007,Beregningsark!$AQ192="1999-2012"),'Resultat 2005-2012'!P192*SUM($Z$16:$AE$16)/6,IF(AND($M$1=2008,Beregningsark!$AQ192="1999-2012"),'Resultat 2005-2012'!P192*SUM($AA$16:$AE$16)/5,IF(AND($M$1=2009,Beregningsark!$AQ192="1999-2012"),'Resultat 2005-2012'!P192*SUM($AB$16:$AE$16)/4,IF(AND($M$1=2010,Beregningsark!$AQ192="1999-2012"),'Resultat 2005-2012'!P192*SUM($AC$16:$AE$16)/3,IF(AND($M$1=2011,Beregningsark!$AQ192="1999-2012"),'Resultat 2005-2012'!P192*SUM($AD$16:$AE$16)/2,IF(AND($M$1=2012,Beregningsark!$AQ192="1999-2012"),'Resultat 2005-2012'!P192*$AE$16,""))))))))))))))))</f>
        <v/>
      </c>
      <c r="Q192" s="15" t="str">
        <f t="shared" si="9"/>
        <v/>
      </c>
      <c r="R192" s="17" t="str">
        <f t="shared" si="10"/>
        <v/>
      </c>
    </row>
    <row r="193" spans="1:18" x14ac:dyDescent="0.25">
      <c r="A193" s="4" t="str">
        <f>IF(Inddata!A208="","",Inddata!A208)</f>
        <v/>
      </c>
      <c r="B193" s="4" t="str">
        <f>IF(Inddata!B208="","",Inddata!B208)</f>
        <v/>
      </c>
      <c r="C193" s="4" t="str">
        <f>IF(Inddata!C208="","",Inddata!C208)</f>
        <v/>
      </c>
      <c r="D193" s="4" t="str">
        <f>IF(Inddata!D208="","",Inddata!D208)</f>
        <v/>
      </c>
      <c r="E193" s="4" t="str">
        <f>IF(Inddata!E208="","",Inddata!E208)</f>
        <v/>
      </c>
      <c r="F193" s="4" t="str">
        <f>IF(Inddata!F208="","",Inddata!F208)</f>
        <v/>
      </c>
      <c r="G193" s="4">
        <f>IF(Inddata!G208="","",Inddata!G208)</f>
        <v>0</v>
      </c>
      <c r="H193" s="4" t="str">
        <f>IF(Inddata!H208&gt;0.5,Inddata!H208,"")</f>
        <v/>
      </c>
      <c r="I193" s="4" t="str">
        <f>IF(Inddata!I208="","",Inddata!I208)</f>
        <v/>
      </c>
      <c r="J193" s="15" t="str">
        <f>IF('Resultat 2005-2012'!$R193="","",IF($M$1=2005,'Resultat 2005-2012'!J193,IF(AND($M$1=2006,Beregningsark!$AQ193="2005-2012"),'Resultat 2005-2012'!J193*SUM($Y$7:$AE$7)/7,IF(AND($M$1=2007,Beregningsark!$AQ193="2005-2012"),'Resultat 2005-2012'!J193*SUM($Z$7:$AE$7)/6,IF(AND($M$1=2008,Beregningsark!$AQ193="2005-2012"),'Resultat 2005-2012'!J193*SUM($AA$7:$AE$7)/5,IF(AND($M$1=2009,Beregningsark!$AQ193="2005-2012"),'Resultat 2005-2012'!J193*SUM($AB$7:$AE$7)/4,IF(AND($M$1=2010,Beregningsark!$AQ193="2005-2012"),'Resultat 2005-2012'!J193*SUM($AC$7:$AE$7)/3,IF(AND($M$1=2011,Beregningsark!$AQ193="2005-2012"),'Resultat 2005-2012'!J193*SUM($AD$7:$AE$7)/2,IF(AND($M$1=2012,Beregningsark!$AQ193="2005-2012"),'Resultat 2005-2012'!J193*$AE$7,IF(AND($M$1=2006,Beregningsark!$AQ193="1999-2012"),'Resultat 2005-2012'!J193*SUM($Y$16:$AE$16)/7,IF(AND($M$1=2007,Beregningsark!$AQ193="1999-2012"),'Resultat 2005-2012'!J193*SUM($Z$16:$AE$16)/6,IF(AND($M$1=2008,Beregningsark!$AQ193="1999-2012"),'Resultat 2005-2012'!J193*SUM($AA$16:$AE$16)/5,IF(AND($M$1=2009,Beregningsark!$AQ193="1999-2012"),'Resultat 2005-2012'!J193*SUM($AB$16:$AE$16)/4,IF(AND($M$1=2010,Beregningsark!$AQ193="1999-2012"),'Resultat 2005-2012'!J193*SUM($AC$16:$AE$16)/3,IF(AND($M$1=2011,Beregningsark!$AQ193="1999-2012"),'Resultat 2005-2012'!J193*SUM($AD$16:$AE$16)/2,IF(AND($M$1=2012,Beregningsark!$AQ193="1999-2012"),'Resultat 2005-2012'!J193*$AE$16,""))))))))))))))))</f>
        <v/>
      </c>
      <c r="K193" s="15" t="str">
        <f>IF('Resultat 2005-2012'!$R193="","",IF($M$1=2005,'Resultat 2005-2012'!K193,IF(AND($M$1=2006,Beregningsark!$AQ193="2005-2012"),'Resultat 2005-2012'!K193*SUM($Y$8:$AE$8)/7,IF(AND($M$1=2007,Beregningsark!$AQ193="2005-2012"),'Resultat 2005-2012'!K193*SUM($Z$8:$AE$8)/6,IF(AND($M$1=2008,Beregningsark!$AQ193="2005-2012"),'Resultat 2005-2012'!K193*SUM($AA$8:$AE$8)/5,IF(AND($M$1=2009,Beregningsark!$AQ193="2005-2012"),'Resultat 2005-2012'!K193*SUM($AB$8:$AE$8)/4,IF(AND($M$1=2010,Beregningsark!$AQ193="2005-2012"),'Resultat 2005-2012'!K193*SUM($AC$8:$AE$8)/3,IF(AND($M$1=2011,Beregningsark!$AQ193="2005-2012"),'Resultat 2005-2012'!K193*SUM($AD$8:$AE$8)/2,IF(AND($M$1=2012,Beregningsark!$AQ193="2005-2012"),'Resultat 2005-2012'!K193*$AE$8,IF(AND($M$1=2006,Beregningsark!$AQ193="1999-2012"),'Resultat 2005-2012'!K193*SUM($Y$17:$AE$17)/7,IF(AND($M$1=2007,Beregningsark!$AQ193="1999-2012"),'Resultat 2005-2012'!K193*SUM($Z$17:$AE$17)/6,IF(AND($M$1=2008,Beregningsark!$AQ193="1999-2012"),'Resultat 2005-2012'!K193*SUM($AA$17:$AE$17)/5,IF(AND($M$1=2009,Beregningsark!$AQ193="1999-2012"),'Resultat 2005-2012'!K193*SUM($AB$17:$AE$17)/4,IF(AND($M$1=2010,Beregningsark!$AQ193="1999-2012"),'Resultat 2005-2012'!K193*SUM($AC$17:$AE$17)/3,IF(AND($M$1=2011,Beregningsark!$AQ193="1999-2012"),'Resultat 2005-2012'!K193*SUM($AD$17:$AE$17)/2,IF(AND($M$1=2012,Beregningsark!$AQ193="1999-2012"),'Resultat 2005-2012'!K193*$AE$17,""))))))))))))))))</f>
        <v/>
      </c>
      <c r="L193" s="15" t="str">
        <f>IF('Resultat 2005-2012'!$R193="","",IF($M$1=2005,'Resultat 2005-2012'!L193,IF(AND($M$1=2006,Beregningsark!$AQ193="2005-2012"),'Resultat 2005-2012'!L193*SUM($Y$9:$AE$9)/7,IF(AND($M$1=2007,Beregningsark!$AQ193="2005-2012"),'Resultat 2005-2012'!L193*SUM($Z$9:$AE$9)/6,IF(AND($M$1=2008,Beregningsark!$AQ193="2005-2012"),'Resultat 2005-2012'!L193*SUM($AA$9:$AE$9)/5,IF(AND($M$1=2009,Beregningsark!$AQ193="2005-2012"),'Resultat 2005-2012'!L193*SUM($AB$9:$AE$9)/4,IF(AND($M$1=2010,Beregningsark!$AQ193="2005-2012"),'Resultat 2005-2012'!L193*SUM($AC$9:$AE$9)/3,IF(AND($M$1=2011,Beregningsark!$AQ193="2005-2012"),'Resultat 2005-2012'!L193*SUM($AD$9:$AE$9)/2,IF(AND($M$1=2012,Beregningsark!$AQ193="2005-2012"),'Resultat 2005-2012'!L193*$AE$9,IF(AND($M$1=2006,Beregningsark!$AQ193="1999-2012"),'Resultat 2005-2012'!L193*SUM($Y$18:$AE$18)/7,IF(AND($M$1=2007,Beregningsark!$AQ193="1999-2012"),'Resultat 2005-2012'!L193*SUM($Z$18:$AE$18)/6,IF(AND($M$1=2008,Beregningsark!$AQ193="1999-2012"),'Resultat 2005-2012'!L193*SUM($AA$18:$AE$18)/5,IF(AND($M$1=2009,Beregningsark!$AQ193="1999-2012"),'Resultat 2005-2012'!L193*SUM($AB$18:$AE$18)/4,IF(AND($M$1=2010,Beregningsark!$AQ193="1999-2012"),'Resultat 2005-2012'!L193*SUM($AC$18:$AE$18)/3,IF(AND($M$1=2011,Beregningsark!$AQ193="1999-2012"),'Resultat 2005-2012'!L193*SUM($AD$18:$AE$18)/2,IF(AND($M$1=2012,Beregningsark!$AQ193="1999-2012"),'Resultat 2005-2012'!L193*$AE$18,""))))))))))))))))</f>
        <v/>
      </c>
      <c r="M193" s="15" t="str">
        <f t="shared" si="8"/>
        <v/>
      </c>
      <c r="N193" s="15" t="str">
        <f>IF('Resultat 2005-2012'!$R193="","",IF($M$1=2005,'Resultat 2005-2012'!N193,IF(AND($M$1=2006,Beregningsark!$AQ193="2005-2012"),'Resultat 2005-2012'!N193*SUM($Y$10:$AE$10)/7,IF(AND($M$1=2007,Beregningsark!$AQ193="2005-2012"),'Resultat 2005-2012'!N193*SUM($Z$10:$AE$10)/6,IF(AND($M$1=2008,Beregningsark!$AQ193="2005-2012"),'Resultat 2005-2012'!N193*SUM($AA$10:$AE$10)/5,IF(AND($M$1=2009,Beregningsark!$AQ193="2005-2012"),'Resultat 2005-2012'!N193*SUM($AB$10:$AE$10)/4,IF(AND($M$1=2010,Beregningsark!$AQ193="2005-2012"),'Resultat 2005-2012'!N193*SUM($AC$10:$AE$10)/3,IF(AND($M$1=2011,Beregningsark!$AQ193="2005-2012"),'Resultat 2005-2012'!N193*SUM($AD$10:$AE$10)/2,IF(AND($M$1=2012,Beregningsark!$AQ193="2005-2012"),'Resultat 2005-2012'!N193*$AE$10,IF(AND($M$1=2006,Beregningsark!$AQ193="1999-2012"),'Resultat 2005-2012'!N193*SUM($Y$16:$AE$16)/7,IF(AND($M$1=2007,Beregningsark!$AQ193="1999-2012"),'Resultat 2005-2012'!N193*SUM($Z$16:$AE$16)/6,IF(AND($M$1=2008,Beregningsark!$AQ193="1999-2012"),'Resultat 2005-2012'!N193*SUM($AA$16:$AE$16)/5,IF(AND($M$1=2009,Beregningsark!$AQ193="1999-2012"),'Resultat 2005-2012'!N193*SUM($AB$16:$AE$16)/4,IF(AND($M$1=2010,Beregningsark!$AQ193="1999-2012"),'Resultat 2005-2012'!N193*SUM($AC$16:$AE$16)/3,IF(AND($M$1=2011,Beregningsark!$AQ193="1999-2012"),'Resultat 2005-2012'!N193*SUM($AD$16:$AE$16)/2,IF(AND($M$1=2012,Beregningsark!$AQ193="1999-2012"),'Resultat 2005-2012'!N193*$AE$16,""))))))))))))))))</f>
        <v/>
      </c>
      <c r="O193" s="15" t="str">
        <f>IF('Resultat 2005-2012'!$R193="","",IF($M$1=2005,'Resultat 2005-2012'!O193,IF(AND($M$1=2006,Beregningsark!$AQ193="2005-2012"),'Resultat 2005-2012'!O193*SUM($Y$10:$AE$10)/7,IF(AND($M$1=2007,Beregningsark!$AQ193="2005-2012"),'Resultat 2005-2012'!O193*SUM($Z$10:$AE$10)/6,IF(AND($M$1=2008,Beregningsark!$AQ193="2005-2012"),'Resultat 2005-2012'!O193*SUM($AA$10:$AE$10)/5,IF(AND($M$1=2009,Beregningsark!$AQ193="2005-2012"),'Resultat 2005-2012'!O193*SUM($AB$10:$AE$10)/4,IF(AND($M$1=2010,Beregningsark!$AQ193="2005-2012"),'Resultat 2005-2012'!O193*SUM($AC$10:$AE$10)/3,IF(AND($M$1=2011,Beregningsark!$AQ193="2005-2012"),'Resultat 2005-2012'!O193*SUM($AD$10:$AE$10)/2,IF(AND($M$1=2012,Beregningsark!$AQ193="2005-2012"),'Resultat 2005-2012'!O193*$AE$10,IF(AND($M$1=2006,Beregningsark!$AQ193="1999-2012"),'Resultat 2005-2012'!O193*SUM($Y$16:$AE$16)/7,IF(AND($M$1=2007,Beregningsark!$AQ193="1999-2012"),'Resultat 2005-2012'!O193*SUM($Z$16:$AE$16)/6,IF(AND($M$1=2008,Beregningsark!$AQ193="1999-2012"),'Resultat 2005-2012'!O193*SUM($AA$16:$AE$16)/5,IF(AND($M$1=2009,Beregningsark!$AQ193="1999-2012"),'Resultat 2005-2012'!O193*SUM($AB$16:$AE$16)/4,IF(AND($M$1=2010,Beregningsark!$AQ193="1999-2012"),'Resultat 2005-2012'!O193*SUM($AC$16:$AE$16)/3,IF(AND($M$1=2011,Beregningsark!$AQ193="1999-2012"),'Resultat 2005-2012'!O193*SUM($AD$16:$AE$16)/2,IF(AND($M$1=2012,Beregningsark!$AQ193="1999-2012"),'Resultat 2005-2012'!O193*$AE$16,""))))))))))))))))</f>
        <v/>
      </c>
      <c r="P193" s="15" t="str">
        <f>IF('Resultat 2005-2012'!$R193="","",IF($M$1=2005,'Resultat 2005-2012'!P193,IF(AND($M$1=2006,Beregningsark!$AQ193="2005-2012"),'Resultat 2005-2012'!P193*SUM($Y$11:$AE$11)/7,IF(AND($M$1=2007,Beregningsark!$AQ193="2005-2012"),'Resultat 2005-2012'!P193*SUM($Z$11:$AE$11)/6,IF(AND($M$1=2008,Beregningsark!$AQ193="2005-2012"),'Resultat 2005-2012'!P193*SUM($AA$11:$AE$11)/5,IF(AND($M$1=2009,Beregningsark!$AQ193="2005-2012"),'Resultat 2005-2012'!P193*SUM($AB$11:$AE$11)/4,IF(AND($M$1=2010,Beregningsark!$AQ193="2005-2012"),'Resultat 2005-2012'!P193*SUM($AC$11:$AE$11)/3,IF(AND($M$1=2011,Beregningsark!$AQ193="2005-2012"),'Resultat 2005-2012'!P193*SUM($AD$11:$AE$11)/2,IF(AND($M$1=2012,Beregningsark!$AQ193="2005-2012"),'Resultat 2005-2012'!P193*$AE$11,IF(AND($M$1=2006,Beregningsark!$AQ193="1999-2012"),'Resultat 2005-2012'!P193*SUM($Y$16:$AE$16)/7,IF(AND($M$1=2007,Beregningsark!$AQ193="1999-2012"),'Resultat 2005-2012'!P193*SUM($Z$16:$AE$16)/6,IF(AND($M$1=2008,Beregningsark!$AQ193="1999-2012"),'Resultat 2005-2012'!P193*SUM($AA$16:$AE$16)/5,IF(AND($M$1=2009,Beregningsark!$AQ193="1999-2012"),'Resultat 2005-2012'!P193*SUM($AB$16:$AE$16)/4,IF(AND($M$1=2010,Beregningsark!$AQ193="1999-2012"),'Resultat 2005-2012'!P193*SUM($AC$16:$AE$16)/3,IF(AND($M$1=2011,Beregningsark!$AQ193="1999-2012"),'Resultat 2005-2012'!P193*SUM($AD$16:$AE$16)/2,IF(AND($M$1=2012,Beregningsark!$AQ193="1999-2012"),'Resultat 2005-2012'!P193*$AE$16,""))))))))))))))))</f>
        <v/>
      </c>
      <c r="Q193" s="15" t="str">
        <f t="shared" si="9"/>
        <v/>
      </c>
      <c r="R193" s="17" t="str">
        <f t="shared" si="10"/>
        <v/>
      </c>
    </row>
    <row r="194" spans="1:18" x14ac:dyDescent="0.25">
      <c r="A194" s="4" t="str">
        <f>IF(Inddata!A209="","",Inddata!A209)</f>
        <v/>
      </c>
      <c r="B194" s="4" t="str">
        <f>IF(Inddata!B209="","",Inddata!B209)</f>
        <v/>
      </c>
      <c r="C194" s="4" t="str">
        <f>IF(Inddata!C209="","",Inddata!C209)</f>
        <v/>
      </c>
      <c r="D194" s="4" t="str">
        <f>IF(Inddata!D209="","",Inddata!D209)</f>
        <v/>
      </c>
      <c r="E194" s="4" t="str">
        <f>IF(Inddata!E209="","",Inddata!E209)</f>
        <v/>
      </c>
      <c r="F194" s="4" t="str">
        <f>IF(Inddata!F209="","",Inddata!F209)</f>
        <v/>
      </c>
      <c r="G194" s="4">
        <f>IF(Inddata!G209="","",Inddata!G209)</f>
        <v>0</v>
      </c>
      <c r="H194" s="4" t="str">
        <f>IF(Inddata!H209&gt;0.5,Inddata!H209,"")</f>
        <v/>
      </c>
      <c r="I194" s="4" t="str">
        <f>IF(Inddata!I209="","",Inddata!I209)</f>
        <v/>
      </c>
      <c r="J194" s="15" t="str">
        <f>IF('Resultat 2005-2012'!$R194="","",IF($M$1=2005,'Resultat 2005-2012'!J194,IF(AND($M$1=2006,Beregningsark!$AQ194="2005-2012"),'Resultat 2005-2012'!J194*SUM($Y$7:$AE$7)/7,IF(AND($M$1=2007,Beregningsark!$AQ194="2005-2012"),'Resultat 2005-2012'!J194*SUM($Z$7:$AE$7)/6,IF(AND($M$1=2008,Beregningsark!$AQ194="2005-2012"),'Resultat 2005-2012'!J194*SUM($AA$7:$AE$7)/5,IF(AND($M$1=2009,Beregningsark!$AQ194="2005-2012"),'Resultat 2005-2012'!J194*SUM($AB$7:$AE$7)/4,IF(AND($M$1=2010,Beregningsark!$AQ194="2005-2012"),'Resultat 2005-2012'!J194*SUM($AC$7:$AE$7)/3,IF(AND($M$1=2011,Beregningsark!$AQ194="2005-2012"),'Resultat 2005-2012'!J194*SUM($AD$7:$AE$7)/2,IF(AND($M$1=2012,Beregningsark!$AQ194="2005-2012"),'Resultat 2005-2012'!J194*$AE$7,IF(AND($M$1=2006,Beregningsark!$AQ194="1999-2012"),'Resultat 2005-2012'!J194*SUM($Y$16:$AE$16)/7,IF(AND($M$1=2007,Beregningsark!$AQ194="1999-2012"),'Resultat 2005-2012'!J194*SUM($Z$16:$AE$16)/6,IF(AND($M$1=2008,Beregningsark!$AQ194="1999-2012"),'Resultat 2005-2012'!J194*SUM($AA$16:$AE$16)/5,IF(AND($M$1=2009,Beregningsark!$AQ194="1999-2012"),'Resultat 2005-2012'!J194*SUM($AB$16:$AE$16)/4,IF(AND($M$1=2010,Beregningsark!$AQ194="1999-2012"),'Resultat 2005-2012'!J194*SUM($AC$16:$AE$16)/3,IF(AND($M$1=2011,Beregningsark!$AQ194="1999-2012"),'Resultat 2005-2012'!J194*SUM($AD$16:$AE$16)/2,IF(AND($M$1=2012,Beregningsark!$AQ194="1999-2012"),'Resultat 2005-2012'!J194*$AE$16,""))))))))))))))))</f>
        <v/>
      </c>
      <c r="K194" s="15" t="str">
        <f>IF('Resultat 2005-2012'!$R194="","",IF($M$1=2005,'Resultat 2005-2012'!K194,IF(AND($M$1=2006,Beregningsark!$AQ194="2005-2012"),'Resultat 2005-2012'!K194*SUM($Y$8:$AE$8)/7,IF(AND($M$1=2007,Beregningsark!$AQ194="2005-2012"),'Resultat 2005-2012'!K194*SUM($Z$8:$AE$8)/6,IF(AND($M$1=2008,Beregningsark!$AQ194="2005-2012"),'Resultat 2005-2012'!K194*SUM($AA$8:$AE$8)/5,IF(AND($M$1=2009,Beregningsark!$AQ194="2005-2012"),'Resultat 2005-2012'!K194*SUM($AB$8:$AE$8)/4,IF(AND($M$1=2010,Beregningsark!$AQ194="2005-2012"),'Resultat 2005-2012'!K194*SUM($AC$8:$AE$8)/3,IF(AND($M$1=2011,Beregningsark!$AQ194="2005-2012"),'Resultat 2005-2012'!K194*SUM($AD$8:$AE$8)/2,IF(AND($M$1=2012,Beregningsark!$AQ194="2005-2012"),'Resultat 2005-2012'!K194*$AE$8,IF(AND($M$1=2006,Beregningsark!$AQ194="1999-2012"),'Resultat 2005-2012'!K194*SUM($Y$17:$AE$17)/7,IF(AND($M$1=2007,Beregningsark!$AQ194="1999-2012"),'Resultat 2005-2012'!K194*SUM($Z$17:$AE$17)/6,IF(AND($M$1=2008,Beregningsark!$AQ194="1999-2012"),'Resultat 2005-2012'!K194*SUM($AA$17:$AE$17)/5,IF(AND($M$1=2009,Beregningsark!$AQ194="1999-2012"),'Resultat 2005-2012'!K194*SUM($AB$17:$AE$17)/4,IF(AND($M$1=2010,Beregningsark!$AQ194="1999-2012"),'Resultat 2005-2012'!K194*SUM($AC$17:$AE$17)/3,IF(AND($M$1=2011,Beregningsark!$AQ194="1999-2012"),'Resultat 2005-2012'!K194*SUM($AD$17:$AE$17)/2,IF(AND($M$1=2012,Beregningsark!$AQ194="1999-2012"),'Resultat 2005-2012'!K194*$AE$17,""))))))))))))))))</f>
        <v/>
      </c>
      <c r="L194" s="15" t="str">
        <f>IF('Resultat 2005-2012'!$R194="","",IF($M$1=2005,'Resultat 2005-2012'!L194,IF(AND($M$1=2006,Beregningsark!$AQ194="2005-2012"),'Resultat 2005-2012'!L194*SUM($Y$9:$AE$9)/7,IF(AND($M$1=2007,Beregningsark!$AQ194="2005-2012"),'Resultat 2005-2012'!L194*SUM($Z$9:$AE$9)/6,IF(AND($M$1=2008,Beregningsark!$AQ194="2005-2012"),'Resultat 2005-2012'!L194*SUM($AA$9:$AE$9)/5,IF(AND($M$1=2009,Beregningsark!$AQ194="2005-2012"),'Resultat 2005-2012'!L194*SUM($AB$9:$AE$9)/4,IF(AND($M$1=2010,Beregningsark!$AQ194="2005-2012"),'Resultat 2005-2012'!L194*SUM($AC$9:$AE$9)/3,IF(AND($M$1=2011,Beregningsark!$AQ194="2005-2012"),'Resultat 2005-2012'!L194*SUM($AD$9:$AE$9)/2,IF(AND($M$1=2012,Beregningsark!$AQ194="2005-2012"),'Resultat 2005-2012'!L194*$AE$9,IF(AND($M$1=2006,Beregningsark!$AQ194="1999-2012"),'Resultat 2005-2012'!L194*SUM($Y$18:$AE$18)/7,IF(AND($M$1=2007,Beregningsark!$AQ194="1999-2012"),'Resultat 2005-2012'!L194*SUM($Z$18:$AE$18)/6,IF(AND($M$1=2008,Beregningsark!$AQ194="1999-2012"),'Resultat 2005-2012'!L194*SUM($AA$18:$AE$18)/5,IF(AND($M$1=2009,Beregningsark!$AQ194="1999-2012"),'Resultat 2005-2012'!L194*SUM($AB$18:$AE$18)/4,IF(AND($M$1=2010,Beregningsark!$AQ194="1999-2012"),'Resultat 2005-2012'!L194*SUM($AC$18:$AE$18)/3,IF(AND($M$1=2011,Beregningsark!$AQ194="1999-2012"),'Resultat 2005-2012'!L194*SUM($AD$18:$AE$18)/2,IF(AND($M$1=2012,Beregningsark!$AQ194="1999-2012"),'Resultat 2005-2012'!L194*$AE$18,""))))))))))))))))</f>
        <v/>
      </c>
      <c r="M194" s="15" t="str">
        <f t="shared" si="8"/>
        <v/>
      </c>
      <c r="N194" s="15" t="str">
        <f>IF('Resultat 2005-2012'!$R194="","",IF($M$1=2005,'Resultat 2005-2012'!N194,IF(AND($M$1=2006,Beregningsark!$AQ194="2005-2012"),'Resultat 2005-2012'!N194*SUM($Y$10:$AE$10)/7,IF(AND($M$1=2007,Beregningsark!$AQ194="2005-2012"),'Resultat 2005-2012'!N194*SUM($Z$10:$AE$10)/6,IF(AND($M$1=2008,Beregningsark!$AQ194="2005-2012"),'Resultat 2005-2012'!N194*SUM($AA$10:$AE$10)/5,IF(AND($M$1=2009,Beregningsark!$AQ194="2005-2012"),'Resultat 2005-2012'!N194*SUM($AB$10:$AE$10)/4,IF(AND($M$1=2010,Beregningsark!$AQ194="2005-2012"),'Resultat 2005-2012'!N194*SUM($AC$10:$AE$10)/3,IF(AND($M$1=2011,Beregningsark!$AQ194="2005-2012"),'Resultat 2005-2012'!N194*SUM($AD$10:$AE$10)/2,IF(AND($M$1=2012,Beregningsark!$AQ194="2005-2012"),'Resultat 2005-2012'!N194*$AE$10,IF(AND($M$1=2006,Beregningsark!$AQ194="1999-2012"),'Resultat 2005-2012'!N194*SUM($Y$16:$AE$16)/7,IF(AND($M$1=2007,Beregningsark!$AQ194="1999-2012"),'Resultat 2005-2012'!N194*SUM($Z$16:$AE$16)/6,IF(AND($M$1=2008,Beregningsark!$AQ194="1999-2012"),'Resultat 2005-2012'!N194*SUM($AA$16:$AE$16)/5,IF(AND($M$1=2009,Beregningsark!$AQ194="1999-2012"),'Resultat 2005-2012'!N194*SUM($AB$16:$AE$16)/4,IF(AND($M$1=2010,Beregningsark!$AQ194="1999-2012"),'Resultat 2005-2012'!N194*SUM($AC$16:$AE$16)/3,IF(AND($M$1=2011,Beregningsark!$AQ194="1999-2012"),'Resultat 2005-2012'!N194*SUM($AD$16:$AE$16)/2,IF(AND($M$1=2012,Beregningsark!$AQ194="1999-2012"),'Resultat 2005-2012'!N194*$AE$16,""))))))))))))))))</f>
        <v/>
      </c>
      <c r="O194" s="15" t="str">
        <f>IF('Resultat 2005-2012'!$R194="","",IF($M$1=2005,'Resultat 2005-2012'!O194,IF(AND($M$1=2006,Beregningsark!$AQ194="2005-2012"),'Resultat 2005-2012'!O194*SUM($Y$10:$AE$10)/7,IF(AND($M$1=2007,Beregningsark!$AQ194="2005-2012"),'Resultat 2005-2012'!O194*SUM($Z$10:$AE$10)/6,IF(AND($M$1=2008,Beregningsark!$AQ194="2005-2012"),'Resultat 2005-2012'!O194*SUM($AA$10:$AE$10)/5,IF(AND($M$1=2009,Beregningsark!$AQ194="2005-2012"),'Resultat 2005-2012'!O194*SUM($AB$10:$AE$10)/4,IF(AND($M$1=2010,Beregningsark!$AQ194="2005-2012"),'Resultat 2005-2012'!O194*SUM($AC$10:$AE$10)/3,IF(AND($M$1=2011,Beregningsark!$AQ194="2005-2012"),'Resultat 2005-2012'!O194*SUM($AD$10:$AE$10)/2,IF(AND($M$1=2012,Beregningsark!$AQ194="2005-2012"),'Resultat 2005-2012'!O194*$AE$10,IF(AND($M$1=2006,Beregningsark!$AQ194="1999-2012"),'Resultat 2005-2012'!O194*SUM($Y$16:$AE$16)/7,IF(AND($M$1=2007,Beregningsark!$AQ194="1999-2012"),'Resultat 2005-2012'!O194*SUM($Z$16:$AE$16)/6,IF(AND($M$1=2008,Beregningsark!$AQ194="1999-2012"),'Resultat 2005-2012'!O194*SUM($AA$16:$AE$16)/5,IF(AND($M$1=2009,Beregningsark!$AQ194="1999-2012"),'Resultat 2005-2012'!O194*SUM($AB$16:$AE$16)/4,IF(AND($M$1=2010,Beregningsark!$AQ194="1999-2012"),'Resultat 2005-2012'!O194*SUM($AC$16:$AE$16)/3,IF(AND($M$1=2011,Beregningsark!$AQ194="1999-2012"),'Resultat 2005-2012'!O194*SUM($AD$16:$AE$16)/2,IF(AND($M$1=2012,Beregningsark!$AQ194="1999-2012"),'Resultat 2005-2012'!O194*$AE$16,""))))))))))))))))</f>
        <v/>
      </c>
      <c r="P194" s="15" t="str">
        <f>IF('Resultat 2005-2012'!$R194="","",IF($M$1=2005,'Resultat 2005-2012'!P194,IF(AND($M$1=2006,Beregningsark!$AQ194="2005-2012"),'Resultat 2005-2012'!P194*SUM($Y$11:$AE$11)/7,IF(AND($M$1=2007,Beregningsark!$AQ194="2005-2012"),'Resultat 2005-2012'!P194*SUM($Z$11:$AE$11)/6,IF(AND($M$1=2008,Beregningsark!$AQ194="2005-2012"),'Resultat 2005-2012'!P194*SUM($AA$11:$AE$11)/5,IF(AND($M$1=2009,Beregningsark!$AQ194="2005-2012"),'Resultat 2005-2012'!P194*SUM($AB$11:$AE$11)/4,IF(AND($M$1=2010,Beregningsark!$AQ194="2005-2012"),'Resultat 2005-2012'!P194*SUM($AC$11:$AE$11)/3,IF(AND($M$1=2011,Beregningsark!$AQ194="2005-2012"),'Resultat 2005-2012'!P194*SUM($AD$11:$AE$11)/2,IF(AND($M$1=2012,Beregningsark!$AQ194="2005-2012"),'Resultat 2005-2012'!P194*$AE$11,IF(AND($M$1=2006,Beregningsark!$AQ194="1999-2012"),'Resultat 2005-2012'!P194*SUM($Y$16:$AE$16)/7,IF(AND($M$1=2007,Beregningsark!$AQ194="1999-2012"),'Resultat 2005-2012'!P194*SUM($Z$16:$AE$16)/6,IF(AND($M$1=2008,Beregningsark!$AQ194="1999-2012"),'Resultat 2005-2012'!P194*SUM($AA$16:$AE$16)/5,IF(AND($M$1=2009,Beregningsark!$AQ194="1999-2012"),'Resultat 2005-2012'!P194*SUM($AB$16:$AE$16)/4,IF(AND($M$1=2010,Beregningsark!$AQ194="1999-2012"),'Resultat 2005-2012'!P194*SUM($AC$16:$AE$16)/3,IF(AND($M$1=2011,Beregningsark!$AQ194="1999-2012"),'Resultat 2005-2012'!P194*SUM($AD$16:$AE$16)/2,IF(AND($M$1=2012,Beregningsark!$AQ194="1999-2012"),'Resultat 2005-2012'!P194*$AE$16,""))))))))))))))))</f>
        <v/>
      </c>
      <c r="Q194" s="15" t="str">
        <f t="shared" si="9"/>
        <v/>
      </c>
      <c r="R194" s="17" t="str">
        <f t="shared" si="10"/>
        <v/>
      </c>
    </row>
    <row r="195" spans="1:18" x14ac:dyDescent="0.25">
      <c r="A195" s="4" t="str">
        <f>IF(Inddata!A210="","",Inddata!A210)</f>
        <v/>
      </c>
      <c r="B195" s="4" t="str">
        <f>IF(Inddata!B210="","",Inddata!B210)</f>
        <v/>
      </c>
      <c r="C195" s="4" t="str">
        <f>IF(Inddata!C210="","",Inddata!C210)</f>
        <v/>
      </c>
      <c r="D195" s="4" t="str">
        <f>IF(Inddata!D210="","",Inddata!D210)</f>
        <v/>
      </c>
      <c r="E195" s="4" t="str">
        <f>IF(Inddata!E210="","",Inddata!E210)</f>
        <v/>
      </c>
      <c r="F195" s="4" t="str">
        <f>IF(Inddata!F210="","",Inddata!F210)</f>
        <v/>
      </c>
      <c r="G195" s="4">
        <f>IF(Inddata!G210="","",Inddata!G210)</f>
        <v>0</v>
      </c>
      <c r="H195" s="4" t="str">
        <f>IF(Inddata!H210&gt;0.5,Inddata!H210,"")</f>
        <v/>
      </c>
      <c r="I195" s="4" t="str">
        <f>IF(Inddata!I210="","",Inddata!I210)</f>
        <v/>
      </c>
      <c r="J195" s="15" t="str">
        <f>IF('Resultat 2005-2012'!$R195="","",IF($M$1=2005,'Resultat 2005-2012'!J195,IF(AND($M$1=2006,Beregningsark!$AQ195="2005-2012"),'Resultat 2005-2012'!J195*SUM($Y$7:$AE$7)/7,IF(AND($M$1=2007,Beregningsark!$AQ195="2005-2012"),'Resultat 2005-2012'!J195*SUM($Z$7:$AE$7)/6,IF(AND($M$1=2008,Beregningsark!$AQ195="2005-2012"),'Resultat 2005-2012'!J195*SUM($AA$7:$AE$7)/5,IF(AND($M$1=2009,Beregningsark!$AQ195="2005-2012"),'Resultat 2005-2012'!J195*SUM($AB$7:$AE$7)/4,IF(AND($M$1=2010,Beregningsark!$AQ195="2005-2012"),'Resultat 2005-2012'!J195*SUM($AC$7:$AE$7)/3,IF(AND($M$1=2011,Beregningsark!$AQ195="2005-2012"),'Resultat 2005-2012'!J195*SUM($AD$7:$AE$7)/2,IF(AND($M$1=2012,Beregningsark!$AQ195="2005-2012"),'Resultat 2005-2012'!J195*$AE$7,IF(AND($M$1=2006,Beregningsark!$AQ195="1999-2012"),'Resultat 2005-2012'!J195*SUM($Y$16:$AE$16)/7,IF(AND($M$1=2007,Beregningsark!$AQ195="1999-2012"),'Resultat 2005-2012'!J195*SUM($Z$16:$AE$16)/6,IF(AND($M$1=2008,Beregningsark!$AQ195="1999-2012"),'Resultat 2005-2012'!J195*SUM($AA$16:$AE$16)/5,IF(AND($M$1=2009,Beregningsark!$AQ195="1999-2012"),'Resultat 2005-2012'!J195*SUM($AB$16:$AE$16)/4,IF(AND($M$1=2010,Beregningsark!$AQ195="1999-2012"),'Resultat 2005-2012'!J195*SUM($AC$16:$AE$16)/3,IF(AND($M$1=2011,Beregningsark!$AQ195="1999-2012"),'Resultat 2005-2012'!J195*SUM($AD$16:$AE$16)/2,IF(AND($M$1=2012,Beregningsark!$AQ195="1999-2012"),'Resultat 2005-2012'!J195*$AE$16,""))))))))))))))))</f>
        <v/>
      </c>
      <c r="K195" s="15" t="str">
        <f>IF('Resultat 2005-2012'!$R195="","",IF($M$1=2005,'Resultat 2005-2012'!K195,IF(AND($M$1=2006,Beregningsark!$AQ195="2005-2012"),'Resultat 2005-2012'!K195*SUM($Y$8:$AE$8)/7,IF(AND($M$1=2007,Beregningsark!$AQ195="2005-2012"),'Resultat 2005-2012'!K195*SUM($Z$8:$AE$8)/6,IF(AND($M$1=2008,Beregningsark!$AQ195="2005-2012"),'Resultat 2005-2012'!K195*SUM($AA$8:$AE$8)/5,IF(AND($M$1=2009,Beregningsark!$AQ195="2005-2012"),'Resultat 2005-2012'!K195*SUM($AB$8:$AE$8)/4,IF(AND($M$1=2010,Beregningsark!$AQ195="2005-2012"),'Resultat 2005-2012'!K195*SUM($AC$8:$AE$8)/3,IF(AND($M$1=2011,Beregningsark!$AQ195="2005-2012"),'Resultat 2005-2012'!K195*SUM($AD$8:$AE$8)/2,IF(AND($M$1=2012,Beregningsark!$AQ195="2005-2012"),'Resultat 2005-2012'!K195*$AE$8,IF(AND($M$1=2006,Beregningsark!$AQ195="1999-2012"),'Resultat 2005-2012'!K195*SUM($Y$17:$AE$17)/7,IF(AND($M$1=2007,Beregningsark!$AQ195="1999-2012"),'Resultat 2005-2012'!K195*SUM($Z$17:$AE$17)/6,IF(AND($M$1=2008,Beregningsark!$AQ195="1999-2012"),'Resultat 2005-2012'!K195*SUM($AA$17:$AE$17)/5,IF(AND($M$1=2009,Beregningsark!$AQ195="1999-2012"),'Resultat 2005-2012'!K195*SUM($AB$17:$AE$17)/4,IF(AND($M$1=2010,Beregningsark!$AQ195="1999-2012"),'Resultat 2005-2012'!K195*SUM($AC$17:$AE$17)/3,IF(AND($M$1=2011,Beregningsark!$AQ195="1999-2012"),'Resultat 2005-2012'!K195*SUM($AD$17:$AE$17)/2,IF(AND($M$1=2012,Beregningsark!$AQ195="1999-2012"),'Resultat 2005-2012'!K195*$AE$17,""))))))))))))))))</f>
        <v/>
      </c>
      <c r="L195" s="15" t="str">
        <f>IF('Resultat 2005-2012'!$R195="","",IF($M$1=2005,'Resultat 2005-2012'!L195,IF(AND($M$1=2006,Beregningsark!$AQ195="2005-2012"),'Resultat 2005-2012'!L195*SUM($Y$9:$AE$9)/7,IF(AND($M$1=2007,Beregningsark!$AQ195="2005-2012"),'Resultat 2005-2012'!L195*SUM($Z$9:$AE$9)/6,IF(AND($M$1=2008,Beregningsark!$AQ195="2005-2012"),'Resultat 2005-2012'!L195*SUM($AA$9:$AE$9)/5,IF(AND($M$1=2009,Beregningsark!$AQ195="2005-2012"),'Resultat 2005-2012'!L195*SUM($AB$9:$AE$9)/4,IF(AND($M$1=2010,Beregningsark!$AQ195="2005-2012"),'Resultat 2005-2012'!L195*SUM($AC$9:$AE$9)/3,IF(AND($M$1=2011,Beregningsark!$AQ195="2005-2012"),'Resultat 2005-2012'!L195*SUM($AD$9:$AE$9)/2,IF(AND($M$1=2012,Beregningsark!$AQ195="2005-2012"),'Resultat 2005-2012'!L195*$AE$9,IF(AND($M$1=2006,Beregningsark!$AQ195="1999-2012"),'Resultat 2005-2012'!L195*SUM($Y$18:$AE$18)/7,IF(AND($M$1=2007,Beregningsark!$AQ195="1999-2012"),'Resultat 2005-2012'!L195*SUM($Z$18:$AE$18)/6,IF(AND($M$1=2008,Beregningsark!$AQ195="1999-2012"),'Resultat 2005-2012'!L195*SUM($AA$18:$AE$18)/5,IF(AND($M$1=2009,Beregningsark!$AQ195="1999-2012"),'Resultat 2005-2012'!L195*SUM($AB$18:$AE$18)/4,IF(AND($M$1=2010,Beregningsark!$AQ195="1999-2012"),'Resultat 2005-2012'!L195*SUM($AC$18:$AE$18)/3,IF(AND($M$1=2011,Beregningsark!$AQ195="1999-2012"),'Resultat 2005-2012'!L195*SUM($AD$18:$AE$18)/2,IF(AND($M$1=2012,Beregningsark!$AQ195="1999-2012"),'Resultat 2005-2012'!L195*$AE$18,""))))))))))))))))</f>
        <v/>
      </c>
      <c r="M195" s="15" t="str">
        <f t="shared" si="8"/>
        <v/>
      </c>
      <c r="N195" s="15" t="str">
        <f>IF('Resultat 2005-2012'!$R195="","",IF($M$1=2005,'Resultat 2005-2012'!N195,IF(AND($M$1=2006,Beregningsark!$AQ195="2005-2012"),'Resultat 2005-2012'!N195*SUM($Y$10:$AE$10)/7,IF(AND($M$1=2007,Beregningsark!$AQ195="2005-2012"),'Resultat 2005-2012'!N195*SUM($Z$10:$AE$10)/6,IF(AND($M$1=2008,Beregningsark!$AQ195="2005-2012"),'Resultat 2005-2012'!N195*SUM($AA$10:$AE$10)/5,IF(AND($M$1=2009,Beregningsark!$AQ195="2005-2012"),'Resultat 2005-2012'!N195*SUM($AB$10:$AE$10)/4,IF(AND($M$1=2010,Beregningsark!$AQ195="2005-2012"),'Resultat 2005-2012'!N195*SUM($AC$10:$AE$10)/3,IF(AND($M$1=2011,Beregningsark!$AQ195="2005-2012"),'Resultat 2005-2012'!N195*SUM($AD$10:$AE$10)/2,IF(AND($M$1=2012,Beregningsark!$AQ195="2005-2012"),'Resultat 2005-2012'!N195*$AE$10,IF(AND($M$1=2006,Beregningsark!$AQ195="1999-2012"),'Resultat 2005-2012'!N195*SUM($Y$16:$AE$16)/7,IF(AND($M$1=2007,Beregningsark!$AQ195="1999-2012"),'Resultat 2005-2012'!N195*SUM($Z$16:$AE$16)/6,IF(AND($M$1=2008,Beregningsark!$AQ195="1999-2012"),'Resultat 2005-2012'!N195*SUM($AA$16:$AE$16)/5,IF(AND($M$1=2009,Beregningsark!$AQ195="1999-2012"),'Resultat 2005-2012'!N195*SUM($AB$16:$AE$16)/4,IF(AND($M$1=2010,Beregningsark!$AQ195="1999-2012"),'Resultat 2005-2012'!N195*SUM($AC$16:$AE$16)/3,IF(AND($M$1=2011,Beregningsark!$AQ195="1999-2012"),'Resultat 2005-2012'!N195*SUM($AD$16:$AE$16)/2,IF(AND($M$1=2012,Beregningsark!$AQ195="1999-2012"),'Resultat 2005-2012'!N195*$AE$16,""))))))))))))))))</f>
        <v/>
      </c>
      <c r="O195" s="15" t="str">
        <f>IF('Resultat 2005-2012'!$R195="","",IF($M$1=2005,'Resultat 2005-2012'!O195,IF(AND($M$1=2006,Beregningsark!$AQ195="2005-2012"),'Resultat 2005-2012'!O195*SUM($Y$10:$AE$10)/7,IF(AND($M$1=2007,Beregningsark!$AQ195="2005-2012"),'Resultat 2005-2012'!O195*SUM($Z$10:$AE$10)/6,IF(AND($M$1=2008,Beregningsark!$AQ195="2005-2012"),'Resultat 2005-2012'!O195*SUM($AA$10:$AE$10)/5,IF(AND($M$1=2009,Beregningsark!$AQ195="2005-2012"),'Resultat 2005-2012'!O195*SUM($AB$10:$AE$10)/4,IF(AND($M$1=2010,Beregningsark!$AQ195="2005-2012"),'Resultat 2005-2012'!O195*SUM($AC$10:$AE$10)/3,IF(AND($M$1=2011,Beregningsark!$AQ195="2005-2012"),'Resultat 2005-2012'!O195*SUM($AD$10:$AE$10)/2,IF(AND($M$1=2012,Beregningsark!$AQ195="2005-2012"),'Resultat 2005-2012'!O195*$AE$10,IF(AND($M$1=2006,Beregningsark!$AQ195="1999-2012"),'Resultat 2005-2012'!O195*SUM($Y$16:$AE$16)/7,IF(AND($M$1=2007,Beregningsark!$AQ195="1999-2012"),'Resultat 2005-2012'!O195*SUM($Z$16:$AE$16)/6,IF(AND($M$1=2008,Beregningsark!$AQ195="1999-2012"),'Resultat 2005-2012'!O195*SUM($AA$16:$AE$16)/5,IF(AND($M$1=2009,Beregningsark!$AQ195="1999-2012"),'Resultat 2005-2012'!O195*SUM($AB$16:$AE$16)/4,IF(AND($M$1=2010,Beregningsark!$AQ195="1999-2012"),'Resultat 2005-2012'!O195*SUM($AC$16:$AE$16)/3,IF(AND($M$1=2011,Beregningsark!$AQ195="1999-2012"),'Resultat 2005-2012'!O195*SUM($AD$16:$AE$16)/2,IF(AND($M$1=2012,Beregningsark!$AQ195="1999-2012"),'Resultat 2005-2012'!O195*$AE$16,""))))))))))))))))</f>
        <v/>
      </c>
      <c r="P195" s="15" t="str">
        <f>IF('Resultat 2005-2012'!$R195="","",IF($M$1=2005,'Resultat 2005-2012'!P195,IF(AND($M$1=2006,Beregningsark!$AQ195="2005-2012"),'Resultat 2005-2012'!P195*SUM($Y$11:$AE$11)/7,IF(AND($M$1=2007,Beregningsark!$AQ195="2005-2012"),'Resultat 2005-2012'!P195*SUM($Z$11:$AE$11)/6,IF(AND($M$1=2008,Beregningsark!$AQ195="2005-2012"),'Resultat 2005-2012'!P195*SUM($AA$11:$AE$11)/5,IF(AND($M$1=2009,Beregningsark!$AQ195="2005-2012"),'Resultat 2005-2012'!P195*SUM($AB$11:$AE$11)/4,IF(AND($M$1=2010,Beregningsark!$AQ195="2005-2012"),'Resultat 2005-2012'!P195*SUM($AC$11:$AE$11)/3,IF(AND($M$1=2011,Beregningsark!$AQ195="2005-2012"),'Resultat 2005-2012'!P195*SUM($AD$11:$AE$11)/2,IF(AND($M$1=2012,Beregningsark!$AQ195="2005-2012"),'Resultat 2005-2012'!P195*$AE$11,IF(AND($M$1=2006,Beregningsark!$AQ195="1999-2012"),'Resultat 2005-2012'!P195*SUM($Y$16:$AE$16)/7,IF(AND($M$1=2007,Beregningsark!$AQ195="1999-2012"),'Resultat 2005-2012'!P195*SUM($Z$16:$AE$16)/6,IF(AND($M$1=2008,Beregningsark!$AQ195="1999-2012"),'Resultat 2005-2012'!P195*SUM($AA$16:$AE$16)/5,IF(AND($M$1=2009,Beregningsark!$AQ195="1999-2012"),'Resultat 2005-2012'!P195*SUM($AB$16:$AE$16)/4,IF(AND($M$1=2010,Beregningsark!$AQ195="1999-2012"),'Resultat 2005-2012'!P195*SUM($AC$16:$AE$16)/3,IF(AND($M$1=2011,Beregningsark!$AQ195="1999-2012"),'Resultat 2005-2012'!P195*SUM($AD$16:$AE$16)/2,IF(AND($M$1=2012,Beregningsark!$AQ195="1999-2012"),'Resultat 2005-2012'!P195*$AE$16,""))))))))))))))))</f>
        <v/>
      </c>
      <c r="Q195" s="15" t="str">
        <f t="shared" si="9"/>
        <v/>
      </c>
      <c r="R195" s="17" t="str">
        <f t="shared" si="10"/>
        <v/>
      </c>
    </row>
    <row r="196" spans="1:18" x14ac:dyDescent="0.25">
      <c r="A196" s="4" t="str">
        <f>IF(Inddata!A211="","",Inddata!A211)</f>
        <v/>
      </c>
      <c r="B196" s="4" t="str">
        <f>IF(Inddata!B211="","",Inddata!B211)</f>
        <v/>
      </c>
      <c r="C196" s="4" t="str">
        <f>IF(Inddata!C211="","",Inddata!C211)</f>
        <v/>
      </c>
      <c r="D196" s="4" t="str">
        <f>IF(Inddata!D211="","",Inddata!D211)</f>
        <v/>
      </c>
      <c r="E196" s="4" t="str">
        <f>IF(Inddata!E211="","",Inddata!E211)</f>
        <v/>
      </c>
      <c r="F196" s="4" t="str">
        <f>IF(Inddata!F211="","",Inddata!F211)</f>
        <v/>
      </c>
      <c r="G196" s="4">
        <f>IF(Inddata!G211="","",Inddata!G211)</f>
        <v>0</v>
      </c>
      <c r="H196" s="4" t="str">
        <f>IF(Inddata!H211&gt;0.5,Inddata!H211,"")</f>
        <v/>
      </c>
      <c r="I196" s="4" t="str">
        <f>IF(Inddata!I211="","",Inddata!I211)</f>
        <v/>
      </c>
      <c r="J196" s="15" t="str">
        <f>IF('Resultat 2005-2012'!$R196="","",IF($M$1=2005,'Resultat 2005-2012'!J196,IF(AND($M$1=2006,Beregningsark!$AQ196="2005-2012"),'Resultat 2005-2012'!J196*SUM($Y$7:$AE$7)/7,IF(AND($M$1=2007,Beregningsark!$AQ196="2005-2012"),'Resultat 2005-2012'!J196*SUM($Z$7:$AE$7)/6,IF(AND($M$1=2008,Beregningsark!$AQ196="2005-2012"),'Resultat 2005-2012'!J196*SUM($AA$7:$AE$7)/5,IF(AND($M$1=2009,Beregningsark!$AQ196="2005-2012"),'Resultat 2005-2012'!J196*SUM($AB$7:$AE$7)/4,IF(AND($M$1=2010,Beregningsark!$AQ196="2005-2012"),'Resultat 2005-2012'!J196*SUM($AC$7:$AE$7)/3,IF(AND($M$1=2011,Beregningsark!$AQ196="2005-2012"),'Resultat 2005-2012'!J196*SUM($AD$7:$AE$7)/2,IF(AND($M$1=2012,Beregningsark!$AQ196="2005-2012"),'Resultat 2005-2012'!J196*$AE$7,IF(AND($M$1=2006,Beregningsark!$AQ196="1999-2012"),'Resultat 2005-2012'!J196*SUM($Y$16:$AE$16)/7,IF(AND($M$1=2007,Beregningsark!$AQ196="1999-2012"),'Resultat 2005-2012'!J196*SUM($Z$16:$AE$16)/6,IF(AND($M$1=2008,Beregningsark!$AQ196="1999-2012"),'Resultat 2005-2012'!J196*SUM($AA$16:$AE$16)/5,IF(AND($M$1=2009,Beregningsark!$AQ196="1999-2012"),'Resultat 2005-2012'!J196*SUM($AB$16:$AE$16)/4,IF(AND($M$1=2010,Beregningsark!$AQ196="1999-2012"),'Resultat 2005-2012'!J196*SUM($AC$16:$AE$16)/3,IF(AND($M$1=2011,Beregningsark!$AQ196="1999-2012"),'Resultat 2005-2012'!J196*SUM($AD$16:$AE$16)/2,IF(AND($M$1=2012,Beregningsark!$AQ196="1999-2012"),'Resultat 2005-2012'!J196*$AE$16,""))))))))))))))))</f>
        <v/>
      </c>
      <c r="K196" s="15" t="str">
        <f>IF('Resultat 2005-2012'!$R196="","",IF($M$1=2005,'Resultat 2005-2012'!K196,IF(AND($M$1=2006,Beregningsark!$AQ196="2005-2012"),'Resultat 2005-2012'!K196*SUM($Y$8:$AE$8)/7,IF(AND($M$1=2007,Beregningsark!$AQ196="2005-2012"),'Resultat 2005-2012'!K196*SUM($Z$8:$AE$8)/6,IF(AND($M$1=2008,Beregningsark!$AQ196="2005-2012"),'Resultat 2005-2012'!K196*SUM($AA$8:$AE$8)/5,IF(AND($M$1=2009,Beregningsark!$AQ196="2005-2012"),'Resultat 2005-2012'!K196*SUM($AB$8:$AE$8)/4,IF(AND($M$1=2010,Beregningsark!$AQ196="2005-2012"),'Resultat 2005-2012'!K196*SUM($AC$8:$AE$8)/3,IF(AND($M$1=2011,Beregningsark!$AQ196="2005-2012"),'Resultat 2005-2012'!K196*SUM($AD$8:$AE$8)/2,IF(AND($M$1=2012,Beregningsark!$AQ196="2005-2012"),'Resultat 2005-2012'!K196*$AE$8,IF(AND($M$1=2006,Beregningsark!$AQ196="1999-2012"),'Resultat 2005-2012'!K196*SUM($Y$17:$AE$17)/7,IF(AND($M$1=2007,Beregningsark!$AQ196="1999-2012"),'Resultat 2005-2012'!K196*SUM($Z$17:$AE$17)/6,IF(AND($M$1=2008,Beregningsark!$AQ196="1999-2012"),'Resultat 2005-2012'!K196*SUM($AA$17:$AE$17)/5,IF(AND($M$1=2009,Beregningsark!$AQ196="1999-2012"),'Resultat 2005-2012'!K196*SUM($AB$17:$AE$17)/4,IF(AND($M$1=2010,Beregningsark!$AQ196="1999-2012"),'Resultat 2005-2012'!K196*SUM($AC$17:$AE$17)/3,IF(AND($M$1=2011,Beregningsark!$AQ196="1999-2012"),'Resultat 2005-2012'!K196*SUM($AD$17:$AE$17)/2,IF(AND($M$1=2012,Beregningsark!$AQ196="1999-2012"),'Resultat 2005-2012'!K196*$AE$17,""))))))))))))))))</f>
        <v/>
      </c>
      <c r="L196" s="15" t="str">
        <f>IF('Resultat 2005-2012'!$R196="","",IF($M$1=2005,'Resultat 2005-2012'!L196,IF(AND($M$1=2006,Beregningsark!$AQ196="2005-2012"),'Resultat 2005-2012'!L196*SUM($Y$9:$AE$9)/7,IF(AND($M$1=2007,Beregningsark!$AQ196="2005-2012"),'Resultat 2005-2012'!L196*SUM($Z$9:$AE$9)/6,IF(AND($M$1=2008,Beregningsark!$AQ196="2005-2012"),'Resultat 2005-2012'!L196*SUM($AA$9:$AE$9)/5,IF(AND($M$1=2009,Beregningsark!$AQ196="2005-2012"),'Resultat 2005-2012'!L196*SUM($AB$9:$AE$9)/4,IF(AND($M$1=2010,Beregningsark!$AQ196="2005-2012"),'Resultat 2005-2012'!L196*SUM($AC$9:$AE$9)/3,IF(AND($M$1=2011,Beregningsark!$AQ196="2005-2012"),'Resultat 2005-2012'!L196*SUM($AD$9:$AE$9)/2,IF(AND($M$1=2012,Beregningsark!$AQ196="2005-2012"),'Resultat 2005-2012'!L196*$AE$9,IF(AND($M$1=2006,Beregningsark!$AQ196="1999-2012"),'Resultat 2005-2012'!L196*SUM($Y$18:$AE$18)/7,IF(AND($M$1=2007,Beregningsark!$AQ196="1999-2012"),'Resultat 2005-2012'!L196*SUM($Z$18:$AE$18)/6,IF(AND($M$1=2008,Beregningsark!$AQ196="1999-2012"),'Resultat 2005-2012'!L196*SUM($AA$18:$AE$18)/5,IF(AND($M$1=2009,Beregningsark!$AQ196="1999-2012"),'Resultat 2005-2012'!L196*SUM($AB$18:$AE$18)/4,IF(AND($M$1=2010,Beregningsark!$AQ196="1999-2012"),'Resultat 2005-2012'!L196*SUM($AC$18:$AE$18)/3,IF(AND($M$1=2011,Beregningsark!$AQ196="1999-2012"),'Resultat 2005-2012'!L196*SUM($AD$18:$AE$18)/2,IF(AND($M$1=2012,Beregningsark!$AQ196="1999-2012"),'Resultat 2005-2012'!L196*$AE$18,""))))))))))))))))</f>
        <v/>
      </c>
      <c r="M196" s="15" t="str">
        <f t="shared" si="8"/>
        <v/>
      </c>
      <c r="N196" s="15" t="str">
        <f>IF('Resultat 2005-2012'!$R196="","",IF($M$1=2005,'Resultat 2005-2012'!N196,IF(AND($M$1=2006,Beregningsark!$AQ196="2005-2012"),'Resultat 2005-2012'!N196*SUM($Y$10:$AE$10)/7,IF(AND($M$1=2007,Beregningsark!$AQ196="2005-2012"),'Resultat 2005-2012'!N196*SUM($Z$10:$AE$10)/6,IF(AND($M$1=2008,Beregningsark!$AQ196="2005-2012"),'Resultat 2005-2012'!N196*SUM($AA$10:$AE$10)/5,IF(AND($M$1=2009,Beregningsark!$AQ196="2005-2012"),'Resultat 2005-2012'!N196*SUM($AB$10:$AE$10)/4,IF(AND($M$1=2010,Beregningsark!$AQ196="2005-2012"),'Resultat 2005-2012'!N196*SUM($AC$10:$AE$10)/3,IF(AND($M$1=2011,Beregningsark!$AQ196="2005-2012"),'Resultat 2005-2012'!N196*SUM($AD$10:$AE$10)/2,IF(AND($M$1=2012,Beregningsark!$AQ196="2005-2012"),'Resultat 2005-2012'!N196*$AE$10,IF(AND($M$1=2006,Beregningsark!$AQ196="1999-2012"),'Resultat 2005-2012'!N196*SUM($Y$16:$AE$16)/7,IF(AND($M$1=2007,Beregningsark!$AQ196="1999-2012"),'Resultat 2005-2012'!N196*SUM($Z$16:$AE$16)/6,IF(AND($M$1=2008,Beregningsark!$AQ196="1999-2012"),'Resultat 2005-2012'!N196*SUM($AA$16:$AE$16)/5,IF(AND($M$1=2009,Beregningsark!$AQ196="1999-2012"),'Resultat 2005-2012'!N196*SUM($AB$16:$AE$16)/4,IF(AND($M$1=2010,Beregningsark!$AQ196="1999-2012"),'Resultat 2005-2012'!N196*SUM($AC$16:$AE$16)/3,IF(AND($M$1=2011,Beregningsark!$AQ196="1999-2012"),'Resultat 2005-2012'!N196*SUM($AD$16:$AE$16)/2,IF(AND($M$1=2012,Beregningsark!$AQ196="1999-2012"),'Resultat 2005-2012'!N196*$AE$16,""))))))))))))))))</f>
        <v/>
      </c>
      <c r="O196" s="15" t="str">
        <f>IF('Resultat 2005-2012'!$R196="","",IF($M$1=2005,'Resultat 2005-2012'!O196,IF(AND($M$1=2006,Beregningsark!$AQ196="2005-2012"),'Resultat 2005-2012'!O196*SUM($Y$10:$AE$10)/7,IF(AND($M$1=2007,Beregningsark!$AQ196="2005-2012"),'Resultat 2005-2012'!O196*SUM($Z$10:$AE$10)/6,IF(AND($M$1=2008,Beregningsark!$AQ196="2005-2012"),'Resultat 2005-2012'!O196*SUM($AA$10:$AE$10)/5,IF(AND($M$1=2009,Beregningsark!$AQ196="2005-2012"),'Resultat 2005-2012'!O196*SUM($AB$10:$AE$10)/4,IF(AND($M$1=2010,Beregningsark!$AQ196="2005-2012"),'Resultat 2005-2012'!O196*SUM($AC$10:$AE$10)/3,IF(AND($M$1=2011,Beregningsark!$AQ196="2005-2012"),'Resultat 2005-2012'!O196*SUM($AD$10:$AE$10)/2,IF(AND($M$1=2012,Beregningsark!$AQ196="2005-2012"),'Resultat 2005-2012'!O196*$AE$10,IF(AND($M$1=2006,Beregningsark!$AQ196="1999-2012"),'Resultat 2005-2012'!O196*SUM($Y$16:$AE$16)/7,IF(AND($M$1=2007,Beregningsark!$AQ196="1999-2012"),'Resultat 2005-2012'!O196*SUM($Z$16:$AE$16)/6,IF(AND($M$1=2008,Beregningsark!$AQ196="1999-2012"),'Resultat 2005-2012'!O196*SUM($AA$16:$AE$16)/5,IF(AND($M$1=2009,Beregningsark!$AQ196="1999-2012"),'Resultat 2005-2012'!O196*SUM($AB$16:$AE$16)/4,IF(AND($M$1=2010,Beregningsark!$AQ196="1999-2012"),'Resultat 2005-2012'!O196*SUM($AC$16:$AE$16)/3,IF(AND($M$1=2011,Beregningsark!$AQ196="1999-2012"),'Resultat 2005-2012'!O196*SUM($AD$16:$AE$16)/2,IF(AND($M$1=2012,Beregningsark!$AQ196="1999-2012"),'Resultat 2005-2012'!O196*$AE$16,""))))))))))))))))</f>
        <v/>
      </c>
      <c r="P196" s="15" t="str">
        <f>IF('Resultat 2005-2012'!$R196="","",IF($M$1=2005,'Resultat 2005-2012'!P196,IF(AND($M$1=2006,Beregningsark!$AQ196="2005-2012"),'Resultat 2005-2012'!P196*SUM($Y$11:$AE$11)/7,IF(AND($M$1=2007,Beregningsark!$AQ196="2005-2012"),'Resultat 2005-2012'!P196*SUM($Z$11:$AE$11)/6,IF(AND($M$1=2008,Beregningsark!$AQ196="2005-2012"),'Resultat 2005-2012'!P196*SUM($AA$11:$AE$11)/5,IF(AND($M$1=2009,Beregningsark!$AQ196="2005-2012"),'Resultat 2005-2012'!P196*SUM($AB$11:$AE$11)/4,IF(AND($M$1=2010,Beregningsark!$AQ196="2005-2012"),'Resultat 2005-2012'!P196*SUM($AC$11:$AE$11)/3,IF(AND($M$1=2011,Beregningsark!$AQ196="2005-2012"),'Resultat 2005-2012'!P196*SUM($AD$11:$AE$11)/2,IF(AND($M$1=2012,Beregningsark!$AQ196="2005-2012"),'Resultat 2005-2012'!P196*$AE$11,IF(AND($M$1=2006,Beregningsark!$AQ196="1999-2012"),'Resultat 2005-2012'!P196*SUM($Y$16:$AE$16)/7,IF(AND($M$1=2007,Beregningsark!$AQ196="1999-2012"),'Resultat 2005-2012'!P196*SUM($Z$16:$AE$16)/6,IF(AND($M$1=2008,Beregningsark!$AQ196="1999-2012"),'Resultat 2005-2012'!P196*SUM($AA$16:$AE$16)/5,IF(AND($M$1=2009,Beregningsark!$AQ196="1999-2012"),'Resultat 2005-2012'!P196*SUM($AB$16:$AE$16)/4,IF(AND($M$1=2010,Beregningsark!$AQ196="1999-2012"),'Resultat 2005-2012'!P196*SUM($AC$16:$AE$16)/3,IF(AND($M$1=2011,Beregningsark!$AQ196="1999-2012"),'Resultat 2005-2012'!P196*SUM($AD$16:$AE$16)/2,IF(AND($M$1=2012,Beregningsark!$AQ196="1999-2012"),'Resultat 2005-2012'!P196*$AE$16,""))))))))))))))))</f>
        <v/>
      </c>
      <c r="Q196" s="15" t="str">
        <f t="shared" si="9"/>
        <v/>
      </c>
      <c r="R196" s="17" t="str">
        <f t="shared" si="10"/>
        <v/>
      </c>
    </row>
    <row r="197" spans="1:18" x14ac:dyDescent="0.25">
      <c r="A197" s="4" t="str">
        <f>IF(Inddata!A212="","",Inddata!A212)</f>
        <v/>
      </c>
      <c r="B197" s="4" t="str">
        <f>IF(Inddata!B212="","",Inddata!B212)</f>
        <v/>
      </c>
      <c r="C197" s="4" t="str">
        <f>IF(Inddata!C212="","",Inddata!C212)</f>
        <v/>
      </c>
      <c r="D197" s="4" t="str">
        <f>IF(Inddata!D212="","",Inddata!D212)</f>
        <v/>
      </c>
      <c r="E197" s="4" t="str">
        <f>IF(Inddata!E212="","",Inddata!E212)</f>
        <v/>
      </c>
      <c r="F197" s="4" t="str">
        <f>IF(Inddata!F212="","",Inddata!F212)</f>
        <v/>
      </c>
      <c r="G197" s="4">
        <f>IF(Inddata!G212="","",Inddata!G212)</f>
        <v>0</v>
      </c>
      <c r="H197" s="4" t="str">
        <f>IF(Inddata!H212&gt;0.5,Inddata!H212,"")</f>
        <v/>
      </c>
      <c r="I197" s="4" t="str">
        <f>IF(Inddata!I212="","",Inddata!I212)</f>
        <v/>
      </c>
      <c r="J197" s="15" t="str">
        <f>IF('Resultat 2005-2012'!$R197="","",IF($M$1=2005,'Resultat 2005-2012'!J197,IF(AND($M$1=2006,Beregningsark!$AQ197="2005-2012"),'Resultat 2005-2012'!J197*SUM($Y$7:$AE$7)/7,IF(AND($M$1=2007,Beregningsark!$AQ197="2005-2012"),'Resultat 2005-2012'!J197*SUM($Z$7:$AE$7)/6,IF(AND($M$1=2008,Beregningsark!$AQ197="2005-2012"),'Resultat 2005-2012'!J197*SUM($AA$7:$AE$7)/5,IF(AND($M$1=2009,Beregningsark!$AQ197="2005-2012"),'Resultat 2005-2012'!J197*SUM($AB$7:$AE$7)/4,IF(AND($M$1=2010,Beregningsark!$AQ197="2005-2012"),'Resultat 2005-2012'!J197*SUM($AC$7:$AE$7)/3,IF(AND($M$1=2011,Beregningsark!$AQ197="2005-2012"),'Resultat 2005-2012'!J197*SUM($AD$7:$AE$7)/2,IF(AND($M$1=2012,Beregningsark!$AQ197="2005-2012"),'Resultat 2005-2012'!J197*$AE$7,IF(AND($M$1=2006,Beregningsark!$AQ197="1999-2012"),'Resultat 2005-2012'!J197*SUM($Y$16:$AE$16)/7,IF(AND($M$1=2007,Beregningsark!$AQ197="1999-2012"),'Resultat 2005-2012'!J197*SUM($Z$16:$AE$16)/6,IF(AND($M$1=2008,Beregningsark!$AQ197="1999-2012"),'Resultat 2005-2012'!J197*SUM($AA$16:$AE$16)/5,IF(AND($M$1=2009,Beregningsark!$AQ197="1999-2012"),'Resultat 2005-2012'!J197*SUM($AB$16:$AE$16)/4,IF(AND($M$1=2010,Beregningsark!$AQ197="1999-2012"),'Resultat 2005-2012'!J197*SUM($AC$16:$AE$16)/3,IF(AND($M$1=2011,Beregningsark!$AQ197="1999-2012"),'Resultat 2005-2012'!J197*SUM($AD$16:$AE$16)/2,IF(AND($M$1=2012,Beregningsark!$AQ197="1999-2012"),'Resultat 2005-2012'!J197*$AE$16,""))))))))))))))))</f>
        <v/>
      </c>
      <c r="K197" s="15" t="str">
        <f>IF('Resultat 2005-2012'!$R197="","",IF($M$1=2005,'Resultat 2005-2012'!K197,IF(AND($M$1=2006,Beregningsark!$AQ197="2005-2012"),'Resultat 2005-2012'!K197*SUM($Y$8:$AE$8)/7,IF(AND($M$1=2007,Beregningsark!$AQ197="2005-2012"),'Resultat 2005-2012'!K197*SUM($Z$8:$AE$8)/6,IF(AND($M$1=2008,Beregningsark!$AQ197="2005-2012"),'Resultat 2005-2012'!K197*SUM($AA$8:$AE$8)/5,IF(AND($M$1=2009,Beregningsark!$AQ197="2005-2012"),'Resultat 2005-2012'!K197*SUM($AB$8:$AE$8)/4,IF(AND($M$1=2010,Beregningsark!$AQ197="2005-2012"),'Resultat 2005-2012'!K197*SUM($AC$8:$AE$8)/3,IF(AND($M$1=2011,Beregningsark!$AQ197="2005-2012"),'Resultat 2005-2012'!K197*SUM($AD$8:$AE$8)/2,IF(AND($M$1=2012,Beregningsark!$AQ197="2005-2012"),'Resultat 2005-2012'!K197*$AE$8,IF(AND($M$1=2006,Beregningsark!$AQ197="1999-2012"),'Resultat 2005-2012'!K197*SUM($Y$17:$AE$17)/7,IF(AND($M$1=2007,Beregningsark!$AQ197="1999-2012"),'Resultat 2005-2012'!K197*SUM($Z$17:$AE$17)/6,IF(AND($M$1=2008,Beregningsark!$AQ197="1999-2012"),'Resultat 2005-2012'!K197*SUM($AA$17:$AE$17)/5,IF(AND($M$1=2009,Beregningsark!$AQ197="1999-2012"),'Resultat 2005-2012'!K197*SUM($AB$17:$AE$17)/4,IF(AND($M$1=2010,Beregningsark!$AQ197="1999-2012"),'Resultat 2005-2012'!K197*SUM($AC$17:$AE$17)/3,IF(AND($M$1=2011,Beregningsark!$AQ197="1999-2012"),'Resultat 2005-2012'!K197*SUM($AD$17:$AE$17)/2,IF(AND($M$1=2012,Beregningsark!$AQ197="1999-2012"),'Resultat 2005-2012'!K197*$AE$17,""))))))))))))))))</f>
        <v/>
      </c>
      <c r="L197" s="15" t="str">
        <f>IF('Resultat 2005-2012'!$R197="","",IF($M$1=2005,'Resultat 2005-2012'!L197,IF(AND($M$1=2006,Beregningsark!$AQ197="2005-2012"),'Resultat 2005-2012'!L197*SUM($Y$9:$AE$9)/7,IF(AND($M$1=2007,Beregningsark!$AQ197="2005-2012"),'Resultat 2005-2012'!L197*SUM($Z$9:$AE$9)/6,IF(AND($M$1=2008,Beregningsark!$AQ197="2005-2012"),'Resultat 2005-2012'!L197*SUM($AA$9:$AE$9)/5,IF(AND($M$1=2009,Beregningsark!$AQ197="2005-2012"),'Resultat 2005-2012'!L197*SUM($AB$9:$AE$9)/4,IF(AND($M$1=2010,Beregningsark!$AQ197="2005-2012"),'Resultat 2005-2012'!L197*SUM($AC$9:$AE$9)/3,IF(AND($M$1=2011,Beregningsark!$AQ197="2005-2012"),'Resultat 2005-2012'!L197*SUM($AD$9:$AE$9)/2,IF(AND($M$1=2012,Beregningsark!$AQ197="2005-2012"),'Resultat 2005-2012'!L197*$AE$9,IF(AND($M$1=2006,Beregningsark!$AQ197="1999-2012"),'Resultat 2005-2012'!L197*SUM($Y$18:$AE$18)/7,IF(AND($M$1=2007,Beregningsark!$AQ197="1999-2012"),'Resultat 2005-2012'!L197*SUM($Z$18:$AE$18)/6,IF(AND($M$1=2008,Beregningsark!$AQ197="1999-2012"),'Resultat 2005-2012'!L197*SUM($AA$18:$AE$18)/5,IF(AND($M$1=2009,Beregningsark!$AQ197="1999-2012"),'Resultat 2005-2012'!L197*SUM($AB$18:$AE$18)/4,IF(AND($M$1=2010,Beregningsark!$AQ197="1999-2012"),'Resultat 2005-2012'!L197*SUM($AC$18:$AE$18)/3,IF(AND($M$1=2011,Beregningsark!$AQ197="1999-2012"),'Resultat 2005-2012'!L197*SUM($AD$18:$AE$18)/2,IF(AND($M$1=2012,Beregningsark!$AQ197="1999-2012"),'Resultat 2005-2012'!L197*$AE$18,""))))))))))))))))</f>
        <v/>
      </c>
      <c r="M197" s="15" t="str">
        <f t="shared" si="8"/>
        <v/>
      </c>
      <c r="N197" s="15" t="str">
        <f>IF('Resultat 2005-2012'!$R197="","",IF($M$1=2005,'Resultat 2005-2012'!N197,IF(AND($M$1=2006,Beregningsark!$AQ197="2005-2012"),'Resultat 2005-2012'!N197*SUM($Y$10:$AE$10)/7,IF(AND($M$1=2007,Beregningsark!$AQ197="2005-2012"),'Resultat 2005-2012'!N197*SUM($Z$10:$AE$10)/6,IF(AND($M$1=2008,Beregningsark!$AQ197="2005-2012"),'Resultat 2005-2012'!N197*SUM($AA$10:$AE$10)/5,IF(AND($M$1=2009,Beregningsark!$AQ197="2005-2012"),'Resultat 2005-2012'!N197*SUM($AB$10:$AE$10)/4,IF(AND($M$1=2010,Beregningsark!$AQ197="2005-2012"),'Resultat 2005-2012'!N197*SUM($AC$10:$AE$10)/3,IF(AND($M$1=2011,Beregningsark!$AQ197="2005-2012"),'Resultat 2005-2012'!N197*SUM($AD$10:$AE$10)/2,IF(AND($M$1=2012,Beregningsark!$AQ197="2005-2012"),'Resultat 2005-2012'!N197*$AE$10,IF(AND($M$1=2006,Beregningsark!$AQ197="1999-2012"),'Resultat 2005-2012'!N197*SUM($Y$16:$AE$16)/7,IF(AND($M$1=2007,Beregningsark!$AQ197="1999-2012"),'Resultat 2005-2012'!N197*SUM($Z$16:$AE$16)/6,IF(AND($M$1=2008,Beregningsark!$AQ197="1999-2012"),'Resultat 2005-2012'!N197*SUM($AA$16:$AE$16)/5,IF(AND($M$1=2009,Beregningsark!$AQ197="1999-2012"),'Resultat 2005-2012'!N197*SUM($AB$16:$AE$16)/4,IF(AND($M$1=2010,Beregningsark!$AQ197="1999-2012"),'Resultat 2005-2012'!N197*SUM($AC$16:$AE$16)/3,IF(AND($M$1=2011,Beregningsark!$AQ197="1999-2012"),'Resultat 2005-2012'!N197*SUM($AD$16:$AE$16)/2,IF(AND($M$1=2012,Beregningsark!$AQ197="1999-2012"),'Resultat 2005-2012'!N197*$AE$16,""))))))))))))))))</f>
        <v/>
      </c>
      <c r="O197" s="15" t="str">
        <f>IF('Resultat 2005-2012'!$R197="","",IF($M$1=2005,'Resultat 2005-2012'!O197,IF(AND($M$1=2006,Beregningsark!$AQ197="2005-2012"),'Resultat 2005-2012'!O197*SUM($Y$10:$AE$10)/7,IF(AND($M$1=2007,Beregningsark!$AQ197="2005-2012"),'Resultat 2005-2012'!O197*SUM($Z$10:$AE$10)/6,IF(AND($M$1=2008,Beregningsark!$AQ197="2005-2012"),'Resultat 2005-2012'!O197*SUM($AA$10:$AE$10)/5,IF(AND($M$1=2009,Beregningsark!$AQ197="2005-2012"),'Resultat 2005-2012'!O197*SUM($AB$10:$AE$10)/4,IF(AND($M$1=2010,Beregningsark!$AQ197="2005-2012"),'Resultat 2005-2012'!O197*SUM($AC$10:$AE$10)/3,IF(AND($M$1=2011,Beregningsark!$AQ197="2005-2012"),'Resultat 2005-2012'!O197*SUM($AD$10:$AE$10)/2,IF(AND($M$1=2012,Beregningsark!$AQ197="2005-2012"),'Resultat 2005-2012'!O197*$AE$10,IF(AND($M$1=2006,Beregningsark!$AQ197="1999-2012"),'Resultat 2005-2012'!O197*SUM($Y$16:$AE$16)/7,IF(AND($M$1=2007,Beregningsark!$AQ197="1999-2012"),'Resultat 2005-2012'!O197*SUM($Z$16:$AE$16)/6,IF(AND($M$1=2008,Beregningsark!$AQ197="1999-2012"),'Resultat 2005-2012'!O197*SUM($AA$16:$AE$16)/5,IF(AND($M$1=2009,Beregningsark!$AQ197="1999-2012"),'Resultat 2005-2012'!O197*SUM($AB$16:$AE$16)/4,IF(AND($M$1=2010,Beregningsark!$AQ197="1999-2012"),'Resultat 2005-2012'!O197*SUM($AC$16:$AE$16)/3,IF(AND($M$1=2011,Beregningsark!$AQ197="1999-2012"),'Resultat 2005-2012'!O197*SUM($AD$16:$AE$16)/2,IF(AND($M$1=2012,Beregningsark!$AQ197="1999-2012"),'Resultat 2005-2012'!O197*$AE$16,""))))))))))))))))</f>
        <v/>
      </c>
      <c r="P197" s="15" t="str">
        <f>IF('Resultat 2005-2012'!$R197="","",IF($M$1=2005,'Resultat 2005-2012'!P197,IF(AND($M$1=2006,Beregningsark!$AQ197="2005-2012"),'Resultat 2005-2012'!P197*SUM($Y$11:$AE$11)/7,IF(AND($M$1=2007,Beregningsark!$AQ197="2005-2012"),'Resultat 2005-2012'!P197*SUM($Z$11:$AE$11)/6,IF(AND($M$1=2008,Beregningsark!$AQ197="2005-2012"),'Resultat 2005-2012'!P197*SUM($AA$11:$AE$11)/5,IF(AND($M$1=2009,Beregningsark!$AQ197="2005-2012"),'Resultat 2005-2012'!P197*SUM($AB$11:$AE$11)/4,IF(AND($M$1=2010,Beregningsark!$AQ197="2005-2012"),'Resultat 2005-2012'!P197*SUM($AC$11:$AE$11)/3,IF(AND($M$1=2011,Beregningsark!$AQ197="2005-2012"),'Resultat 2005-2012'!P197*SUM($AD$11:$AE$11)/2,IF(AND($M$1=2012,Beregningsark!$AQ197="2005-2012"),'Resultat 2005-2012'!P197*$AE$11,IF(AND($M$1=2006,Beregningsark!$AQ197="1999-2012"),'Resultat 2005-2012'!P197*SUM($Y$16:$AE$16)/7,IF(AND($M$1=2007,Beregningsark!$AQ197="1999-2012"),'Resultat 2005-2012'!P197*SUM($Z$16:$AE$16)/6,IF(AND($M$1=2008,Beregningsark!$AQ197="1999-2012"),'Resultat 2005-2012'!P197*SUM($AA$16:$AE$16)/5,IF(AND($M$1=2009,Beregningsark!$AQ197="1999-2012"),'Resultat 2005-2012'!P197*SUM($AB$16:$AE$16)/4,IF(AND($M$1=2010,Beregningsark!$AQ197="1999-2012"),'Resultat 2005-2012'!P197*SUM($AC$16:$AE$16)/3,IF(AND($M$1=2011,Beregningsark!$AQ197="1999-2012"),'Resultat 2005-2012'!P197*SUM($AD$16:$AE$16)/2,IF(AND($M$1=2012,Beregningsark!$AQ197="1999-2012"),'Resultat 2005-2012'!P197*$AE$16,""))))))))))))))))</f>
        <v/>
      </c>
      <c r="Q197" s="15" t="str">
        <f t="shared" si="9"/>
        <v/>
      </c>
      <c r="R197" s="17" t="str">
        <f t="shared" si="10"/>
        <v/>
      </c>
    </row>
    <row r="198" spans="1:18" x14ac:dyDescent="0.25">
      <c r="A198" s="4" t="str">
        <f>IF(Inddata!A213="","",Inddata!A213)</f>
        <v/>
      </c>
      <c r="B198" s="4" t="str">
        <f>IF(Inddata!B213="","",Inddata!B213)</f>
        <v/>
      </c>
      <c r="C198" s="4" t="str">
        <f>IF(Inddata!C213="","",Inddata!C213)</f>
        <v/>
      </c>
      <c r="D198" s="4" t="str">
        <f>IF(Inddata!D213="","",Inddata!D213)</f>
        <v/>
      </c>
      <c r="E198" s="4" t="str">
        <f>IF(Inddata!E213="","",Inddata!E213)</f>
        <v/>
      </c>
      <c r="F198" s="4" t="str">
        <f>IF(Inddata!F213="","",Inddata!F213)</f>
        <v/>
      </c>
      <c r="G198" s="4">
        <f>IF(Inddata!G213="","",Inddata!G213)</f>
        <v>0</v>
      </c>
      <c r="H198" s="4" t="str">
        <f>IF(Inddata!H213&gt;0.5,Inddata!H213,"")</f>
        <v/>
      </c>
      <c r="I198" s="4" t="str">
        <f>IF(Inddata!I213="","",Inddata!I213)</f>
        <v/>
      </c>
      <c r="J198" s="15" t="str">
        <f>IF('Resultat 2005-2012'!$R198="","",IF($M$1=2005,'Resultat 2005-2012'!J198,IF(AND($M$1=2006,Beregningsark!$AQ198="2005-2012"),'Resultat 2005-2012'!J198*SUM($Y$7:$AE$7)/7,IF(AND($M$1=2007,Beregningsark!$AQ198="2005-2012"),'Resultat 2005-2012'!J198*SUM($Z$7:$AE$7)/6,IF(AND($M$1=2008,Beregningsark!$AQ198="2005-2012"),'Resultat 2005-2012'!J198*SUM($AA$7:$AE$7)/5,IF(AND($M$1=2009,Beregningsark!$AQ198="2005-2012"),'Resultat 2005-2012'!J198*SUM($AB$7:$AE$7)/4,IF(AND($M$1=2010,Beregningsark!$AQ198="2005-2012"),'Resultat 2005-2012'!J198*SUM($AC$7:$AE$7)/3,IF(AND($M$1=2011,Beregningsark!$AQ198="2005-2012"),'Resultat 2005-2012'!J198*SUM($AD$7:$AE$7)/2,IF(AND($M$1=2012,Beregningsark!$AQ198="2005-2012"),'Resultat 2005-2012'!J198*$AE$7,IF(AND($M$1=2006,Beregningsark!$AQ198="1999-2012"),'Resultat 2005-2012'!J198*SUM($Y$16:$AE$16)/7,IF(AND($M$1=2007,Beregningsark!$AQ198="1999-2012"),'Resultat 2005-2012'!J198*SUM($Z$16:$AE$16)/6,IF(AND($M$1=2008,Beregningsark!$AQ198="1999-2012"),'Resultat 2005-2012'!J198*SUM($AA$16:$AE$16)/5,IF(AND($M$1=2009,Beregningsark!$AQ198="1999-2012"),'Resultat 2005-2012'!J198*SUM($AB$16:$AE$16)/4,IF(AND($M$1=2010,Beregningsark!$AQ198="1999-2012"),'Resultat 2005-2012'!J198*SUM($AC$16:$AE$16)/3,IF(AND($M$1=2011,Beregningsark!$AQ198="1999-2012"),'Resultat 2005-2012'!J198*SUM($AD$16:$AE$16)/2,IF(AND($M$1=2012,Beregningsark!$AQ198="1999-2012"),'Resultat 2005-2012'!J198*$AE$16,""))))))))))))))))</f>
        <v/>
      </c>
      <c r="K198" s="15" t="str">
        <f>IF('Resultat 2005-2012'!$R198="","",IF($M$1=2005,'Resultat 2005-2012'!K198,IF(AND($M$1=2006,Beregningsark!$AQ198="2005-2012"),'Resultat 2005-2012'!K198*SUM($Y$8:$AE$8)/7,IF(AND($M$1=2007,Beregningsark!$AQ198="2005-2012"),'Resultat 2005-2012'!K198*SUM($Z$8:$AE$8)/6,IF(AND($M$1=2008,Beregningsark!$AQ198="2005-2012"),'Resultat 2005-2012'!K198*SUM($AA$8:$AE$8)/5,IF(AND($M$1=2009,Beregningsark!$AQ198="2005-2012"),'Resultat 2005-2012'!K198*SUM($AB$8:$AE$8)/4,IF(AND($M$1=2010,Beregningsark!$AQ198="2005-2012"),'Resultat 2005-2012'!K198*SUM($AC$8:$AE$8)/3,IF(AND($M$1=2011,Beregningsark!$AQ198="2005-2012"),'Resultat 2005-2012'!K198*SUM($AD$8:$AE$8)/2,IF(AND($M$1=2012,Beregningsark!$AQ198="2005-2012"),'Resultat 2005-2012'!K198*$AE$8,IF(AND($M$1=2006,Beregningsark!$AQ198="1999-2012"),'Resultat 2005-2012'!K198*SUM($Y$17:$AE$17)/7,IF(AND($M$1=2007,Beregningsark!$AQ198="1999-2012"),'Resultat 2005-2012'!K198*SUM($Z$17:$AE$17)/6,IF(AND($M$1=2008,Beregningsark!$AQ198="1999-2012"),'Resultat 2005-2012'!K198*SUM($AA$17:$AE$17)/5,IF(AND($M$1=2009,Beregningsark!$AQ198="1999-2012"),'Resultat 2005-2012'!K198*SUM($AB$17:$AE$17)/4,IF(AND($M$1=2010,Beregningsark!$AQ198="1999-2012"),'Resultat 2005-2012'!K198*SUM($AC$17:$AE$17)/3,IF(AND($M$1=2011,Beregningsark!$AQ198="1999-2012"),'Resultat 2005-2012'!K198*SUM($AD$17:$AE$17)/2,IF(AND($M$1=2012,Beregningsark!$AQ198="1999-2012"),'Resultat 2005-2012'!K198*$AE$17,""))))))))))))))))</f>
        <v/>
      </c>
      <c r="L198" s="15" t="str">
        <f>IF('Resultat 2005-2012'!$R198="","",IF($M$1=2005,'Resultat 2005-2012'!L198,IF(AND($M$1=2006,Beregningsark!$AQ198="2005-2012"),'Resultat 2005-2012'!L198*SUM($Y$9:$AE$9)/7,IF(AND($M$1=2007,Beregningsark!$AQ198="2005-2012"),'Resultat 2005-2012'!L198*SUM($Z$9:$AE$9)/6,IF(AND($M$1=2008,Beregningsark!$AQ198="2005-2012"),'Resultat 2005-2012'!L198*SUM($AA$9:$AE$9)/5,IF(AND($M$1=2009,Beregningsark!$AQ198="2005-2012"),'Resultat 2005-2012'!L198*SUM($AB$9:$AE$9)/4,IF(AND($M$1=2010,Beregningsark!$AQ198="2005-2012"),'Resultat 2005-2012'!L198*SUM($AC$9:$AE$9)/3,IF(AND($M$1=2011,Beregningsark!$AQ198="2005-2012"),'Resultat 2005-2012'!L198*SUM($AD$9:$AE$9)/2,IF(AND($M$1=2012,Beregningsark!$AQ198="2005-2012"),'Resultat 2005-2012'!L198*$AE$9,IF(AND($M$1=2006,Beregningsark!$AQ198="1999-2012"),'Resultat 2005-2012'!L198*SUM($Y$18:$AE$18)/7,IF(AND($M$1=2007,Beregningsark!$AQ198="1999-2012"),'Resultat 2005-2012'!L198*SUM($Z$18:$AE$18)/6,IF(AND($M$1=2008,Beregningsark!$AQ198="1999-2012"),'Resultat 2005-2012'!L198*SUM($AA$18:$AE$18)/5,IF(AND($M$1=2009,Beregningsark!$AQ198="1999-2012"),'Resultat 2005-2012'!L198*SUM($AB$18:$AE$18)/4,IF(AND($M$1=2010,Beregningsark!$AQ198="1999-2012"),'Resultat 2005-2012'!L198*SUM($AC$18:$AE$18)/3,IF(AND($M$1=2011,Beregningsark!$AQ198="1999-2012"),'Resultat 2005-2012'!L198*SUM($AD$18:$AE$18)/2,IF(AND($M$1=2012,Beregningsark!$AQ198="1999-2012"),'Resultat 2005-2012'!L198*$AE$18,""))))))))))))))))</f>
        <v/>
      </c>
      <c r="M198" s="15" t="str">
        <f t="shared" si="8"/>
        <v/>
      </c>
      <c r="N198" s="15" t="str">
        <f>IF('Resultat 2005-2012'!$R198="","",IF($M$1=2005,'Resultat 2005-2012'!N198,IF(AND($M$1=2006,Beregningsark!$AQ198="2005-2012"),'Resultat 2005-2012'!N198*SUM($Y$10:$AE$10)/7,IF(AND($M$1=2007,Beregningsark!$AQ198="2005-2012"),'Resultat 2005-2012'!N198*SUM($Z$10:$AE$10)/6,IF(AND($M$1=2008,Beregningsark!$AQ198="2005-2012"),'Resultat 2005-2012'!N198*SUM($AA$10:$AE$10)/5,IF(AND($M$1=2009,Beregningsark!$AQ198="2005-2012"),'Resultat 2005-2012'!N198*SUM($AB$10:$AE$10)/4,IF(AND($M$1=2010,Beregningsark!$AQ198="2005-2012"),'Resultat 2005-2012'!N198*SUM($AC$10:$AE$10)/3,IF(AND($M$1=2011,Beregningsark!$AQ198="2005-2012"),'Resultat 2005-2012'!N198*SUM($AD$10:$AE$10)/2,IF(AND($M$1=2012,Beregningsark!$AQ198="2005-2012"),'Resultat 2005-2012'!N198*$AE$10,IF(AND($M$1=2006,Beregningsark!$AQ198="1999-2012"),'Resultat 2005-2012'!N198*SUM($Y$16:$AE$16)/7,IF(AND($M$1=2007,Beregningsark!$AQ198="1999-2012"),'Resultat 2005-2012'!N198*SUM($Z$16:$AE$16)/6,IF(AND($M$1=2008,Beregningsark!$AQ198="1999-2012"),'Resultat 2005-2012'!N198*SUM($AA$16:$AE$16)/5,IF(AND($M$1=2009,Beregningsark!$AQ198="1999-2012"),'Resultat 2005-2012'!N198*SUM($AB$16:$AE$16)/4,IF(AND($M$1=2010,Beregningsark!$AQ198="1999-2012"),'Resultat 2005-2012'!N198*SUM($AC$16:$AE$16)/3,IF(AND($M$1=2011,Beregningsark!$AQ198="1999-2012"),'Resultat 2005-2012'!N198*SUM($AD$16:$AE$16)/2,IF(AND($M$1=2012,Beregningsark!$AQ198="1999-2012"),'Resultat 2005-2012'!N198*$AE$16,""))))))))))))))))</f>
        <v/>
      </c>
      <c r="O198" s="15" t="str">
        <f>IF('Resultat 2005-2012'!$R198="","",IF($M$1=2005,'Resultat 2005-2012'!O198,IF(AND($M$1=2006,Beregningsark!$AQ198="2005-2012"),'Resultat 2005-2012'!O198*SUM($Y$10:$AE$10)/7,IF(AND($M$1=2007,Beregningsark!$AQ198="2005-2012"),'Resultat 2005-2012'!O198*SUM($Z$10:$AE$10)/6,IF(AND($M$1=2008,Beregningsark!$AQ198="2005-2012"),'Resultat 2005-2012'!O198*SUM($AA$10:$AE$10)/5,IF(AND($M$1=2009,Beregningsark!$AQ198="2005-2012"),'Resultat 2005-2012'!O198*SUM($AB$10:$AE$10)/4,IF(AND($M$1=2010,Beregningsark!$AQ198="2005-2012"),'Resultat 2005-2012'!O198*SUM($AC$10:$AE$10)/3,IF(AND($M$1=2011,Beregningsark!$AQ198="2005-2012"),'Resultat 2005-2012'!O198*SUM($AD$10:$AE$10)/2,IF(AND($M$1=2012,Beregningsark!$AQ198="2005-2012"),'Resultat 2005-2012'!O198*$AE$10,IF(AND($M$1=2006,Beregningsark!$AQ198="1999-2012"),'Resultat 2005-2012'!O198*SUM($Y$16:$AE$16)/7,IF(AND($M$1=2007,Beregningsark!$AQ198="1999-2012"),'Resultat 2005-2012'!O198*SUM($Z$16:$AE$16)/6,IF(AND($M$1=2008,Beregningsark!$AQ198="1999-2012"),'Resultat 2005-2012'!O198*SUM($AA$16:$AE$16)/5,IF(AND($M$1=2009,Beregningsark!$AQ198="1999-2012"),'Resultat 2005-2012'!O198*SUM($AB$16:$AE$16)/4,IF(AND($M$1=2010,Beregningsark!$AQ198="1999-2012"),'Resultat 2005-2012'!O198*SUM($AC$16:$AE$16)/3,IF(AND($M$1=2011,Beregningsark!$AQ198="1999-2012"),'Resultat 2005-2012'!O198*SUM($AD$16:$AE$16)/2,IF(AND($M$1=2012,Beregningsark!$AQ198="1999-2012"),'Resultat 2005-2012'!O198*$AE$16,""))))))))))))))))</f>
        <v/>
      </c>
      <c r="P198" s="15" t="str">
        <f>IF('Resultat 2005-2012'!$R198="","",IF($M$1=2005,'Resultat 2005-2012'!P198,IF(AND($M$1=2006,Beregningsark!$AQ198="2005-2012"),'Resultat 2005-2012'!P198*SUM($Y$11:$AE$11)/7,IF(AND($M$1=2007,Beregningsark!$AQ198="2005-2012"),'Resultat 2005-2012'!P198*SUM($Z$11:$AE$11)/6,IF(AND($M$1=2008,Beregningsark!$AQ198="2005-2012"),'Resultat 2005-2012'!P198*SUM($AA$11:$AE$11)/5,IF(AND($M$1=2009,Beregningsark!$AQ198="2005-2012"),'Resultat 2005-2012'!P198*SUM($AB$11:$AE$11)/4,IF(AND($M$1=2010,Beregningsark!$AQ198="2005-2012"),'Resultat 2005-2012'!P198*SUM($AC$11:$AE$11)/3,IF(AND($M$1=2011,Beregningsark!$AQ198="2005-2012"),'Resultat 2005-2012'!P198*SUM($AD$11:$AE$11)/2,IF(AND($M$1=2012,Beregningsark!$AQ198="2005-2012"),'Resultat 2005-2012'!P198*$AE$11,IF(AND($M$1=2006,Beregningsark!$AQ198="1999-2012"),'Resultat 2005-2012'!P198*SUM($Y$16:$AE$16)/7,IF(AND($M$1=2007,Beregningsark!$AQ198="1999-2012"),'Resultat 2005-2012'!P198*SUM($Z$16:$AE$16)/6,IF(AND($M$1=2008,Beregningsark!$AQ198="1999-2012"),'Resultat 2005-2012'!P198*SUM($AA$16:$AE$16)/5,IF(AND($M$1=2009,Beregningsark!$AQ198="1999-2012"),'Resultat 2005-2012'!P198*SUM($AB$16:$AE$16)/4,IF(AND($M$1=2010,Beregningsark!$AQ198="1999-2012"),'Resultat 2005-2012'!P198*SUM($AC$16:$AE$16)/3,IF(AND($M$1=2011,Beregningsark!$AQ198="1999-2012"),'Resultat 2005-2012'!P198*SUM($AD$16:$AE$16)/2,IF(AND($M$1=2012,Beregningsark!$AQ198="1999-2012"),'Resultat 2005-2012'!P198*$AE$16,""))))))))))))))))</f>
        <v/>
      </c>
      <c r="Q198" s="15" t="str">
        <f t="shared" si="9"/>
        <v/>
      </c>
      <c r="R198" s="17" t="str">
        <f t="shared" si="10"/>
        <v/>
      </c>
    </row>
    <row r="199" spans="1:18" x14ac:dyDescent="0.25">
      <c r="A199" s="4" t="str">
        <f>IF(Inddata!A214="","",Inddata!A214)</f>
        <v/>
      </c>
      <c r="B199" s="4" t="str">
        <f>IF(Inddata!B214="","",Inddata!B214)</f>
        <v/>
      </c>
      <c r="C199" s="4" t="str">
        <f>IF(Inddata!C214="","",Inddata!C214)</f>
        <v/>
      </c>
      <c r="D199" s="4" t="str">
        <f>IF(Inddata!D214="","",Inddata!D214)</f>
        <v/>
      </c>
      <c r="E199" s="4" t="str">
        <f>IF(Inddata!E214="","",Inddata!E214)</f>
        <v/>
      </c>
      <c r="F199" s="4" t="str">
        <f>IF(Inddata!F214="","",Inddata!F214)</f>
        <v/>
      </c>
      <c r="G199" s="4">
        <f>IF(Inddata!G214="","",Inddata!G214)</f>
        <v>0</v>
      </c>
      <c r="H199" s="4" t="str">
        <f>IF(Inddata!H214&gt;0.5,Inddata!H214,"")</f>
        <v/>
      </c>
      <c r="I199" s="4" t="str">
        <f>IF(Inddata!I214="","",Inddata!I214)</f>
        <v/>
      </c>
      <c r="J199" s="15" t="str">
        <f>IF('Resultat 2005-2012'!$R199="","",IF($M$1=2005,'Resultat 2005-2012'!J199,IF(AND($M$1=2006,Beregningsark!$AQ199="2005-2012"),'Resultat 2005-2012'!J199*SUM($Y$7:$AE$7)/7,IF(AND($M$1=2007,Beregningsark!$AQ199="2005-2012"),'Resultat 2005-2012'!J199*SUM($Z$7:$AE$7)/6,IF(AND($M$1=2008,Beregningsark!$AQ199="2005-2012"),'Resultat 2005-2012'!J199*SUM($AA$7:$AE$7)/5,IF(AND($M$1=2009,Beregningsark!$AQ199="2005-2012"),'Resultat 2005-2012'!J199*SUM($AB$7:$AE$7)/4,IF(AND($M$1=2010,Beregningsark!$AQ199="2005-2012"),'Resultat 2005-2012'!J199*SUM($AC$7:$AE$7)/3,IF(AND($M$1=2011,Beregningsark!$AQ199="2005-2012"),'Resultat 2005-2012'!J199*SUM($AD$7:$AE$7)/2,IF(AND($M$1=2012,Beregningsark!$AQ199="2005-2012"),'Resultat 2005-2012'!J199*$AE$7,IF(AND($M$1=2006,Beregningsark!$AQ199="1999-2012"),'Resultat 2005-2012'!J199*SUM($Y$16:$AE$16)/7,IF(AND($M$1=2007,Beregningsark!$AQ199="1999-2012"),'Resultat 2005-2012'!J199*SUM($Z$16:$AE$16)/6,IF(AND($M$1=2008,Beregningsark!$AQ199="1999-2012"),'Resultat 2005-2012'!J199*SUM($AA$16:$AE$16)/5,IF(AND($M$1=2009,Beregningsark!$AQ199="1999-2012"),'Resultat 2005-2012'!J199*SUM($AB$16:$AE$16)/4,IF(AND($M$1=2010,Beregningsark!$AQ199="1999-2012"),'Resultat 2005-2012'!J199*SUM($AC$16:$AE$16)/3,IF(AND($M$1=2011,Beregningsark!$AQ199="1999-2012"),'Resultat 2005-2012'!J199*SUM($AD$16:$AE$16)/2,IF(AND($M$1=2012,Beregningsark!$AQ199="1999-2012"),'Resultat 2005-2012'!J199*$AE$16,""))))))))))))))))</f>
        <v/>
      </c>
      <c r="K199" s="15" t="str">
        <f>IF('Resultat 2005-2012'!$R199="","",IF($M$1=2005,'Resultat 2005-2012'!K199,IF(AND($M$1=2006,Beregningsark!$AQ199="2005-2012"),'Resultat 2005-2012'!K199*SUM($Y$8:$AE$8)/7,IF(AND($M$1=2007,Beregningsark!$AQ199="2005-2012"),'Resultat 2005-2012'!K199*SUM($Z$8:$AE$8)/6,IF(AND($M$1=2008,Beregningsark!$AQ199="2005-2012"),'Resultat 2005-2012'!K199*SUM($AA$8:$AE$8)/5,IF(AND($M$1=2009,Beregningsark!$AQ199="2005-2012"),'Resultat 2005-2012'!K199*SUM($AB$8:$AE$8)/4,IF(AND($M$1=2010,Beregningsark!$AQ199="2005-2012"),'Resultat 2005-2012'!K199*SUM($AC$8:$AE$8)/3,IF(AND($M$1=2011,Beregningsark!$AQ199="2005-2012"),'Resultat 2005-2012'!K199*SUM($AD$8:$AE$8)/2,IF(AND($M$1=2012,Beregningsark!$AQ199="2005-2012"),'Resultat 2005-2012'!K199*$AE$8,IF(AND($M$1=2006,Beregningsark!$AQ199="1999-2012"),'Resultat 2005-2012'!K199*SUM($Y$17:$AE$17)/7,IF(AND($M$1=2007,Beregningsark!$AQ199="1999-2012"),'Resultat 2005-2012'!K199*SUM($Z$17:$AE$17)/6,IF(AND($M$1=2008,Beregningsark!$AQ199="1999-2012"),'Resultat 2005-2012'!K199*SUM($AA$17:$AE$17)/5,IF(AND($M$1=2009,Beregningsark!$AQ199="1999-2012"),'Resultat 2005-2012'!K199*SUM($AB$17:$AE$17)/4,IF(AND($M$1=2010,Beregningsark!$AQ199="1999-2012"),'Resultat 2005-2012'!K199*SUM($AC$17:$AE$17)/3,IF(AND($M$1=2011,Beregningsark!$AQ199="1999-2012"),'Resultat 2005-2012'!K199*SUM($AD$17:$AE$17)/2,IF(AND($M$1=2012,Beregningsark!$AQ199="1999-2012"),'Resultat 2005-2012'!K199*$AE$17,""))))))))))))))))</f>
        <v/>
      </c>
      <c r="L199" s="15" t="str">
        <f>IF('Resultat 2005-2012'!$R199="","",IF($M$1=2005,'Resultat 2005-2012'!L199,IF(AND($M$1=2006,Beregningsark!$AQ199="2005-2012"),'Resultat 2005-2012'!L199*SUM($Y$9:$AE$9)/7,IF(AND($M$1=2007,Beregningsark!$AQ199="2005-2012"),'Resultat 2005-2012'!L199*SUM($Z$9:$AE$9)/6,IF(AND($M$1=2008,Beregningsark!$AQ199="2005-2012"),'Resultat 2005-2012'!L199*SUM($AA$9:$AE$9)/5,IF(AND($M$1=2009,Beregningsark!$AQ199="2005-2012"),'Resultat 2005-2012'!L199*SUM($AB$9:$AE$9)/4,IF(AND($M$1=2010,Beregningsark!$AQ199="2005-2012"),'Resultat 2005-2012'!L199*SUM($AC$9:$AE$9)/3,IF(AND($M$1=2011,Beregningsark!$AQ199="2005-2012"),'Resultat 2005-2012'!L199*SUM($AD$9:$AE$9)/2,IF(AND($M$1=2012,Beregningsark!$AQ199="2005-2012"),'Resultat 2005-2012'!L199*$AE$9,IF(AND($M$1=2006,Beregningsark!$AQ199="1999-2012"),'Resultat 2005-2012'!L199*SUM($Y$18:$AE$18)/7,IF(AND($M$1=2007,Beregningsark!$AQ199="1999-2012"),'Resultat 2005-2012'!L199*SUM($Z$18:$AE$18)/6,IF(AND($M$1=2008,Beregningsark!$AQ199="1999-2012"),'Resultat 2005-2012'!L199*SUM($AA$18:$AE$18)/5,IF(AND($M$1=2009,Beregningsark!$AQ199="1999-2012"),'Resultat 2005-2012'!L199*SUM($AB$18:$AE$18)/4,IF(AND($M$1=2010,Beregningsark!$AQ199="1999-2012"),'Resultat 2005-2012'!L199*SUM($AC$18:$AE$18)/3,IF(AND($M$1=2011,Beregningsark!$AQ199="1999-2012"),'Resultat 2005-2012'!L199*SUM($AD$18:$AE$18)/2,IF(AND($M$1=2012,Beregningsark!$AQ199="1999-2012"),'Resultat 2005-2012'!L199*$AE$18,""))))))))))))))))</f>
        <v/>
      </c>
      <c r="M199" s="15" t="str">
        <f t="shared" ref="M199:M262" si="11">IF(SUM(J199:L199)&gt;0,SUM(J199:L199),"")</f>
        <v/>
      </c>
      <c r="N199" s="15" t="str">
        <f>IF('Resultat 2005-2012'!$R199="","",IF($M$1=2005,'Resultat 2005-2012'!N199,IF(AND($M$1=2006,Beregningsark!$AQ199="2005-2012"),'Resultat 2005-2012'!N199*SUM($Y$10:$AE$10)/7,IF(AND($M$1=2007,Beregningsark!$AQ199="2005-2012"),'Resultat 2005-2012'!N199*SUM($Z$10:$AE$10)/6,IF(AND($M$1=2008,Beregningsark!$AQ199="2005-2012"),'Resultat 2005-2012'!N199*SUM($AA$10:$AE$10)/5,IF(AND($M$1=2009,Beregningsark!$AQ199="2005-2012"),'Resultat 2005-2012'!N199*SUM($AB$10:$AE$10)/4,IF(AND($M$1=2010,Beregningsark!$AQ199="2005-2012"),'Resultat 2005-2012'!N199*SUM($AC$10:$AE$10)/3,IF(AND($M$1=2011,Beregningsark!$AQ199="2005-2012"),'Resultat 2005-2012'!N199*SUM($AD$10:$AE$10)/2,IF(AND($M$1=2012,Beregningsark!$AQ199="2005-2012"),'Resultat 2005-2012'!N199*$AE$10,IF(AND($M$1=2006,Beregningsark!$AQ199="1999-2012"),'Resultat 2005-2012'!N199*SUM($Y$16:$AE$16)/7,IF(AND($M$1=2007,Beregningsark!$AQ199="1999-2012"),'Resultat 2005-2012'!N199*SUM($Z$16:$AE$16)/6,IF(AND($M$1=2008,Beregningsark!$AQ199="1999-2012"),'Resultat 2005-2012'!N199*SUM($AA$16:$AE$16)/5,IF(AND($M$1=2009,Beregningsark!$AQ199="1999-2012"),'Resultat 2005-2012'!N199*SUM($AB$16:$AE$16)/4,IF(AND($M$1=2010,Beregningsark!$AQ199="1999-2012"),'Resultat 2005-2012'!N199*SUM($AC$16:$AE$16)/3,IF(AND($M$1=2011,Beregningsark!$AQ199="1999-2012"),'Resultat 2005-2012'!N199*SUM($AD$16:$AE$16)/2,IF(AND($M$1=2012,Beregningsark!$AQ199="1999-2012"),'Resultat 2005-2012'!N199*$AE$16,""))))))))))))))))</f>
        <v/>
      </c>
      <c r="O199" s="15" t="str">
        <f>IF('Resultat 2005-2012'!$R199="","",IF($M$1=2005,'Resultat 2005-2012'!O199,IF(AND($M$1=2006,Beregningsark!$AQ199="2005-2012"),'Resultat 2005-2012'!O199*SUM($Y$10:$AE$10)/7,IF(AND($M$1=2007,Beregningsark!$AQ199="2005-2012"),'Resultat 2005-2012'!O199*SUM($Z$10:$AE$10)/6,IF(AND($M$1=2008,Beregningsark!$AQ199="2005-2012"),'Resultat 2005-2012'!O199*SUM($AA$10:$AE$10)/5,IF(AND($M$1=2009,Beregningsark!$AQ199="2005-2012"),'Resultat 2005-2012'!O199*SUM($AB$10:$AE$10)/4,IF(AND($M$1=2010,Beregningsark!$AQ199="2005-2012"),'Resultat 2005-2012'!O199*SUM($AC$10:$AE$10)/3,IF(AND($M$1=2011,Beregningsark!$AQ199="2005-2012"),'Resultat 2005-2012'!O199*SUM($AD$10:$AE$10)/2,IF(AND($M$1=2012,Beregningsark!$AQ199="2005-2012"),'Resultat 2005-2012'!O199*$AE$10,IF(AND($M$1=2006,Beregningsark!$AQ199="1999-2012"),'Resultat 2005-2012'!O199*SUM($Y$16:$AE$16)/7,IF(AND($M$1=2007,Beregningsark!$AQ199="1999-2012"),'Resultat 2005-2012'!O199*SUM($Z$16:$AE$16)/6,IF(AND($M$1=2008,Beregningsark!$AQ199="1999-2012"),'Resultat 2005-2012'!O199*SUM($AA$16:$AE$16)/5,IF(AND($M$1=2009,Beregningsark!$AQ199="1999-2012"),'Resultat 2005-2012'!O199*SUM($AB$16:$AE$16)/4,IF(AND($M$1=2010,Beregningsark!$AQ199="1999-2012"),'Resultat 2005-2012'!O199*SUM($AC$16:$AE$16)/3,IF(AND($M$1=2011,Beregningsark!$AQ199="1999-2012"),'Resultat 2005-2012'!O199*SUM($AD$16:$AE$16)/2,IF(AND($M$1=2012,Beregningsark!$AQ199="1999-2012"),'Resultat 2005-2012'!O199*$AE$16,""))))))))))))))))</f>
        <v/>
      </c>
      <c r="P199" s="15" t="str">
        <f>IF('Resultat 2005-2012'!$R199="","",IF($M$1=2005,'Resultat 2005-2012'!P199,IF(AND($M$1=2006,Beregningsark!$AQ199="2005-2012"),'Resultat 2005-2012'!P199*SUM($Y$11:$AE$11)/7,IF(AND($M$1=2007,Beregningsark!$AQ199="2005-2012"),'Resultat 2005-2012'!P199*SUM($Z$11:$AE$11)/6,IF(AND($M$1=2008,Beregningsark!$AQ199="2005-2012"),'Resultat 2005-2012'!P199*SUM($AA$11:$AE$11)/5,IF(AND($M$1=2009,Beregningsark!$AQ199="2005-2012"),'Resultat 2005-2012'!P199*SUM($AB$11:$AE$11)/4,IF(AND($M$1=2010,Beregningsark!$AQ199="2005-2012"),'Resultat 2005-2012'!P199*SUM($AC$11:$AE$11)/3,IF(AND($M$1=2011,Beregningsark!$AQ199="2005-2012"),'Resultat 2005-2012'!P199*SUM($AD$11:$AE$11)/2,IF(AND($M$1=2012,Beregningsark!$AQ199="2005-2012"),'Resultat 2005-2012'!P199*$AE$11,IF(AND($M$1=2006,Beregningsark!$AQ199="1999-2012"),'Resultat 2005-2012'!P199*SUM($Y$16:$AE$16)/7,IF(AND($M$1=2007,Beregningsark!$AQ199="1999-2012"),'Resultat 2005-2012'!P199*SUM($Z$16:$AE$16)/6,IF(AND($M$1=2008,Beregningsark!$AQ199="1999-2012"),'Resultat 2005-2012'!P199*SUM($AA$16:$AE$16)/5,IF(AND($M$1=2009,Beregningsark!$AQ199="1999-2012"),'Resultat 2005-2012'!P199*SUM($AB$16:$AE$16)/4,IF(AND($M$1=2010,Beregningsark!$AQ199="1999-2012"),'Resultat 2005-2012'!P199*SUM($AC$16:$AE$16)/3,IF(AND($M$1=2011,Beregningsark!$AQ199="1999-2012"),'Resultat 2005-2012'!P199*SUM($AD$16:$AE$16)/2,IF(AND($M$1=2012,Beregningsark!$AQ199="1999-2012"),'Resultat 2005-2012'!P199*$AE$16,""))))))))))))))))</f>
        <v/>
      </c>
      <c r="Q199" s="15" t="str">
        <f t="shared" ref="Q199:Q262" si="12">IF(SUM(N199:P199)&gt;0,SUM(N199:P199),"")</f>
        <v/>
      </c>
      <c r="R199" s="17" t="str">
        <f t="shared" ref="R199:R262" si="13">IF(M199="","",18609867*N199+3188341*O199+480261*P199+697929*(J199+K199))</f>
        <v/>
      </c>
    </row>
    <row r="200" spans="1:18" x14ac:dyDescent="0.25">
      <c r="A200" s="4" t="str">
        <f>IF(Inddata!A215="","",Inddata!A215)</f>
        <v/>
      </c>
      <c r="B200" s="4" t="str">
        <f>IF(Inddata!B215="","",Inddata!B215)</f>
        <v/>
      </c>
      <c r="C200" s="4" t="str">
        <f>IF(Inddata!C215="","",Inddata!C215)</f>
        <v/>
      </c>
      <c r="D200" s="4" t="str">
        <f>IF(Inddata!D215="","",Inddata!D215)</f>
        <v/>
      </c>
      <c r="E200" s="4" t="str">
        <f>IF(Inddata!E215="","",Inddata!E215)</f>
        <v/>
      </c>
      <c r="F200" s="4" t="str">
        <f>IF(Inddata!F215="","",Inddata!F215)</f>
        <v/>
      </c>
      <c r="G200" s="4">
        <f>IF(Inddata!G215="","",Inddata!G215)</f>
        <v>0</v>
      </c>
      <c r="H200" s="4" t="str">
        <f>IF(Inddata!H215&gt;0.5,Inddata!H215,"")</f>
        <v/>
      </c>
      <c r="I200" s="4" t="str">
        <f>IF(Inddata!I215="","",Inddata!I215)</f>
        <v/>
      </c>
      <c r="J200" s="15" t="str">
        <f>IF('Resultat 2005-2012'!$R200="","",IF($M$1=2005,'Resultat 2005-2012'!J200,IF(AND($M$1=2006,Beregningsark!$AQ200="2005-2012"),'Resultat 2005-2012'!J200*SUM($Y$7:$AE$7)/7,IF(AND($M$1=2007,Beregningsark!$AQ200="2005-2012"),'Resultat 2005-2012'!J200*SUM($Z$7:$AE$7)/6,IF(AND($M$1=2008,Beregningsark!$AQ200="2005-2012"),'Resultat 2005-2012'!J200*SUM($AA$7:$AE$7)/5,IF(AND($M$1=2009,Beregningsark!$AQ200="2005-2012"),'Resultat 2005-2012'!J200*SUM($AB$7:$AE$7)/4,IF(AND($M$1=2010,Beregningsark!$AQ200="2005-2012"),'Resultat 2005-2012'!J200*SUM($AC$7:$AE$7)/3,IF(AND($M$1=2011,Beregningsark!$AQ200="2005-2012"),'Resultat 2005-2012'!J200*SUM($AD$7:$AE$7)/2,IF(AND($M$1=2012,Beregningsark!$AQ200="2005-2012"),'Resultat 2005-2012'!J200*$AE$7,IF(AND($M$1=2006,Beregningsark!$AQ200="1999-2012"),'Resultat 2005-2012'!J200*SUM($Y$16:$AE$16)/7,IF(AND($M$1=2007,Beregningsark!$AQ200="1999-2012"),'Resultat 2005-2012'!J200*SUM($Z$16:$AE$16)/6,IF(AND($M$1=2008,Beregningsark!$AQ200="1999-2012"),'Resultat 2005-2012'!J200*SUM($AA$16:$AE$16)/5,IF(AND($M$1=2009,Beregningsark!$AQ200="1999-2012"),'Resultat 2005-2012'!J200*SUM($AB$16:$AE$16)/4,IF(AND($M$1=2010,Beregningsark!$AQ200="1999-2012"),'Resultat 2005-2012'!J200*SUM($AC$16:$AE$16)/3,IF(AND($M$1=2011,Beregningsark!$AQ200="1999-2012"),'Resultat 2005-2012'!J200*SUM($AD$16:$AE$16)/2,IF(AND($M$1=2012,Beregningsark!$AQ200="1999-2012"),'Resultat 2005-2012'!J200*$AE$16,""))))))))))))))))</f>
        <v/>
      </c>
      <c r="K200" s="15" t="str">
        <f>IF('Resultat 2005-2012'!$R200="","",IF($M$1=2005,'Resultat 2005-2012'!K200,IF(AND($M$1=2006,Beregningsark!$AQ200="2005-2012"),'Resultat 2005-2012'!K200*SUM($Y$8:$AE$8)/7,IF(AND($M$1=2007,Beregningsark!$AQ200="2005-2012"),'Resultat 2005-2012'!K200*SUM($Z$8:$AE$8)/6,IF(AND($M$1=2008,Beregningsark!$AQ200="2005-2012"),'Resultat 2005-2012'!K200*SUM($AA$8:$AE$8)/5,IF(AND($M$1=2009,Beregningsark!$AQ200="2005-2012"),'Resultat 2005-2012'!K200*SUM($AB$8:$AE$8)/4,IF(AND($M$1=2010,Beregningsark!$AQ200="2005-2012"),'Resultat 2005-2012'!K200*SUM($AC$8:$AE$8)/3,IF(AND($M$1=2011,Beregningsark!$AQ200="2005-2012"),'Resultat 2005-2012'!K200*SUM($AD$8:$AE$8)/2,IF(AND($M$1=2012,Beregningsark!$AQ200="2005-2012"),'Resultat 2005-2012'!K200*$AE$8,IF(AND($M$1=2006,Beregningsark!$AQ200="1999-2012"),'Resultat 2005-2012'!K200*SUM($Y$17:$AE$17)/7,IF(AND($M$1=2007,Beregningsark!$AQ200="1999-2012"),'Resultat 2005-2012'!K200*SUM($Z$17:$AE$17)/6,IF(AND($M$1=2008,Beregningsark!$AQ200="1999-2012"),'Resultat 2005-2012'!K200*SUM($AA$17:$AE$17)/5,IF(AND($M$1=2009,Beregningsark!$AQ200="1999-2012"),'Resultat 2005-2012'!K200*SUM($AB$17:$AE$17)/4,IF(AND($M$1=2010,Beregningsark!$AQ200="1999-2012"),'Resultat 2005-2012'!K200*SUM($AC$17:$AE$17)/3,IF(AND($M$1=2011,Beregningsark!$AQ200="1999-2012"),'Resultat 2005-2012'!K200*SUM($AD$17:$AE$17)/2,IF(AND($M$1=2012,Beregningsark!$AQ200="1999-2012"),'Resultat 2005-2012'!K200*$AE$17,""))))))))))))))))</f>
        <v/>
      </c>
      <c r="L200" s="15" t="str">
        <f>IF('Resultat 2005-2012'!$R200="","",IF($M$1=2005,'Resultat 2005-2012'!L200,IF(AND($M$1=2006,Beregningsark!$AQ200="2005-2012"),'Resultat 2005-2012'!L200*SUM($Y$9:$AE$9)/7,IF(AND($M$1=2007,Beregningsark!$AQ200="2005-2012"),'Resultat 2005-2012'!L200*SUM($Z$9:$AE$9)/6,IF(AND($M$1=2008,Beregningsark!$AQ200="2005-2012"),'Resultat 2005-2012'!L200*SUM($AA$9:$AE$9)/5,IF(AND($M$1=2009,Beregningsark!$AQ200="2005-2012"),'Resultat 2005-2012'!L200*SUM($AB$9:$AE$9)/4,IF(AND($M$1=2010,Beregningsark!$AQ200="2005-2012"),'Resultat 2005-2012'!L200*SUM($AC$9:$AE$9)/3,IF(AND($M$1=2011,Beregningsark!$AQ200="2005-2012"),'Resultat 2005-2012'!L200*SUM($AD$9:$AE$9)/2,IF(AND($M$1=2012,Beregningsark!$AQ200="2005-2012"),'Resultat 2005-2012'!L200*$AE$9,IF(AND($M$1=2006,Beregningsark!$AQ200="1999-2012"),'Resultat 2005-2012'!L200*SUM($Y$18:$AE$18)/7,IF(AND($M$1=2007,Beregningsark!$AQ200="1999-2012"),'Resultat 2005-2012'!L200*SUM($Z$18:$AE$18)/6,IF(AND($M$1=2008,Beregningsark!$AQ200="1999-2012"),'Resultat 2005-2012'!L200*SUM($AA$18:$AE$18)/5,IF(AND($M$1=2009,Beregningsark!$AQ200="1999-2012"),'Resultat 2005-2012'!L200*SUM($AB$18:$AE$18)/4,IF(AND($M$1=2010,Beregningsark!$AQ200="1999-2012"),'Resultat 2005-2012'!L200*SUM($AC$18:$AE$18)/3,IF(AND($M$1=2011,Beregningsark!$AQ200="1999-2012"),'Resultat 2005-2012'!L200*SUM($AD$18:$AE$18)/2,IF(AND($M$1=2012,Beregningsark!$AQ200="1999-2012"),'Resultat 2005-2012'!L200*$AE$18,""))))))))))))))))</f>
        <v/>
      </c>
      <c r="M200" s="15" t="str">
        <f t="shared" si="11"/>
        <v/>
      </c>
      <c r="N200" s="15" t="str">
        <f>IF('Resultat 2005-2012'!$R200="","",IF($M$1=2005,'Resultat 2005-2012'!N200,IF(AND($M$1=2006,Beregningsark!$AQ200="2005-2012"),'Resultat 2005-2012'!N200*SUM($Y$10:$AE$10)/7,IF(AND($M$1=2007,Beregningsark!$AQ200="2005-2012"),'Resultat 2005-2012'!N200*SUM($Z$10:$AE$10)/6,IF(AND($M$1=2008,Beregningsark!$AQ200="2005-2012"),'Resultat 2005-2012'!N200*SUM($AA$10:$AE$10)/5,IF(AND($M$1=2009,Beregningsark!$AQ200="2005-2012"),'Resultat 2005-2012'!N200*SUM($AB$10:$AE$10)/4,IF(AND($M$1=2010,Beregningsark!$AQ200="2005-2012"),'Resultat 2005-2012'!N200*SUM($AC$10:$AE$10)/3,IF(AND($M$1=2011,Beregningsark!$AQ200="2005-2012"),'Resultat 2005-2012'!N200*SUM($AD$10:$AE$10)/2,IF(AND($M$1=2012,Beregningsark!$AQ200="2005-2012"),'Resultat 2005-2012'!N200*$AE$10,IF(AND($M$1=2006,Beregningsark!$AQ200="1999-2012"),'Resultat 2005-2012'!N200*SUM($Y$16:$AE$16)/7,IF(AND($M$1=2007,Beregningsark!$AQ200="1999-2012"),'Resultat 2005-2012'!N200*SUM($Z$16:$AE$16)/6,IF(AND($M$1=2008,Beregningsark!$AQ200="1999-2012"),'Resultat 2005-2012'!N200*SUM($AA$16:$AE$16)/5,IF(AND($M$1=2009,Beregningsark!$AQ200="1999-2012"),'Resultat 2005-2012'!N200*SUM($AB$16:$AE$16)/4,IF(AND($M$1=2010,Beregningsark!$AQ200="1999-2012"),'Resultat 2005-2012'!N200*SUM($AC$16:$AE$16)/3,IF(AND($M$1=2011,Beregningsark!$AQ200="1999-2012"),'Resultat 2005-2012'!N200*SUM($AD$16:$AE$16)/2,IF(AND($M$1=2012,Beregningsark!$AQ200="1999-2012"),'Resultat 2005-2012'!N200*$AE$16,""))))))))))))))))</f>
        <v/>
      </c>
      <c r="O200" s="15" t="str">
        <f>IF('Resultat 2005-2012'!$R200="","",IF($M$1=2005,'Resultat 2005-2012'!O200,IF(AND($M$1=2006,Beregningsark!$AQ200="2005-2012"),'Resultat 2005-2012'!O200*SUM($Y$10:$AE$10)/7,IF(AND($M$1=2007,Beregningsark!$AQ200="2005-2012"),'Resultat 2005-2012'!O200*SUM($Z$10:$AE$10)/6,IF(AND($M$1=2008,Beregningsark!$AQ200="2005-2012"),'Resultat 2005-2012'!O200*SUM($AA$10:$AE$10)/5,IF(AND($M$1=2009,Beregningsark!$AQ200="2005-2012"),'Resultat 2005-2012'!O200*SUM($AB$10:$AE$10)/4,IF(AND($M$1=2010,Beregningsark!$AQ200="2005-2012"),'Resultat 2005-2012'!O200*SUM($AC$10:$AE$10)/3,IF(AND($M$1=2011,Beregningsark!$AQ200="2005-2012"),'Resultat 2005-2012'!O200*SUM($AD$10:$AE$10)/2,IF(AND($M$1=2012,Beregningsark!$AQ200="2005-2012"),'Resultat 2005-2012'!O200*$AE$10,IF(AND($M$1=2006,Beregningsark!$AQ200="1999-2012"),'Resultat 2005-2012'!O200*SUM($Y$16:$AE$16)/7,IF(AND($M$1=2007,Beregningsark!$AQ200="1999-2012"),'Resultat 2005-2012'!O200*SUM($Z$16:$AE$16)/6,IF(AND($M$1=2008,Beregningsark!$AQ200="1999-2012"),'Resultat 2005-2012'!O200*SUM($AA$16:$AE$16)/5,IF(AND($M$1=2009,Beregningsark!$AQ200="1999-2012"),'Resultat 2005-2012'!O200*SUM($AB$16:$AE$16)/4,IF(AND($M$1=2010,Beregningsark!$AQ200="1999-2012"),'Resultat 2005-2012'!O200*SUM($AC$16:$AE$16)/3,IF(AND($M$1=2011,Beregningsark!$AQ200="1999-2012"),'Resultat 2005-2012'!O200*SUM($AD$16:$AE$16)/2,IF(AND($M$1=2012,Beregningsark!$AQ200="1999-2012"),'Resultat 2005-2012'!O200*$AE$16,""))))))))))))))))</f>
        <v/>
      </c>
      <c r="P200" s="15" t="str">
        <f>IF('Resultat 2005-2012'!$R200="","",IF($M$1=2005,'Resultat 2005-2012'!P200,IF(AND($M$1=2006,Beregningsark!$AQ200="2005-2012"),'Resultat 2005-2012'!P200*SUM($Y$11:$AE$11)/7,IF(AND($M$1=2007,Beregningsark!$AQ200="2005-2012"),'Resultat 2005-2012'!P200*SUM($Z$11:$AE$11)/6,IF(AND($M$1=2008,Beregningsark!$AQ200="2005-2012"),'Resultat 2005-2012'!P200*SUM($AA$11:$AE$11)/5,IF(AND($M$1=2009,Beregningsark!$AQ200="2005-2012"),'Resultat 2005-2012'!P200*SUM($AB$11:$AE$11)/4,IF(AND($M$1=2010,Beregningsark!$AQ200="2005-2012"),'Resultat 2005-2012'!P200*SUM($AC$11:$AE$11)/3,IF(AND($M$1=2011,Beregningsark!$AQ200="2005-2012"),'Resultat 2005-2012'!P200*SUM($AD$11:$AE$11)/2,IF(AND($M$1=2012,Beregningsark!$AQ200="2005-2012"),'Resultat 2005-2012'!P200*$AE$11,IF(AND($M$1=2006,Beregningsark!$AQ200="1999-2012"),'Resultat 2005-2012'!P200*SUM($Y$16:$AE$16)/7,IF(AND($M$1=2007,Beregningsark!$AQ200="1999-2012"),'Resultat 2005-2012'!P200*SUM($Z$16:$AE$16)/6,IF(AND($M$1=2008,Beregningsark!$AQ200="1999-2012"),'Resultat 2005-2012'!P200*SUM($AA$16:$AE$16)/5,IF(AND($M$1=2009,Beregningsark!$AQ200="1999-2012"),'Resultat 2005-2012'!P200*SUM($AB$16:$AE$16)/4,IF(AND($M$1=2010,Beregningsark!$AQ200="1999-2012"),'Resultat 2005-2012'!P200*SUM($AC$16:$AE$16)/3,IF(AND($M$1=2011,Beregningsark!$AQ200="1999-2012"),'Resultat 2005-2012'!P200*SUM($AD$16:$AE$16)/2,IF(AND($M$1=2012,Beregningsark!$AQ200="1999-2012"),'Resultat 2005-2012'!P200*$AE$16,""))))))))))))))))</f>
        <v/>
      </c>
      <c r="Q200" s="15" t="str">
        <f t="shared" si="12"/>
        <v/>
      </c>
      <c r="R200" s="17" t="str">
        <f t="shared" si="13"/>
        <v/>
      </c>
    </row>
    <row r="201" spans="1:18" x14ac:dyDescent="0.25">
      <c r="A201" s="4" t="str">
        <f>IF(Inddata!A216="","",Inddata!A216)</f>
        <v/>
      </c>
      <c r="B201" s="4" t="str">
        <f>IF(Inddata!B216="","",Inddata!B216)</f>
        <v/>
      </c>
      <c r="C201" s="4" t="str">
        <f>IF(Inddata!C216="","",Inddata!C216)</f>
        <v/>
      </c>
      <c r="D201" s="4" t="str">
        <f>IF(Inddata!D216="","",Inddata!D216)</f>
        <v/>
      </c>
      <c r="E201" s="4" t="str">
        <f>IF(Inddata!E216="","",Inddata!E216)</f>
        <v/>
      </c>
      <c r="F201" s="4" t="str">
        <f>IF(Inddata!F216="","",Inddata!F216)</f>
        <v/>
      </c>
      <c r="G201" s="4">
        <f>IF(Inddata!G216="","",Inddata!G216)</f>
        <v>0</v>
      </c>
      <c r="H201" s="4" t="str">
        <f>IF(Inddata!H216&gt;0.5,Inddata!H216,"")</f>
        <v/>
      </c>
      <c r="I201" s="4" t="str">
        <f>IF(Inddata!I216="","",Inddata!I216)</f>
        <v/>
      </c>
      <c r="J201" s="15" t="str">
        <f>IF('Resultat 2005-2012'!$R201="","",IF($M$1=2005,'Resultat 2005-2012'!J201,IF(AND($M$1=2006,Beregningsark!$AQ201="2005-2012"),'Resultat 2005-2012'!J201*SUM($Y$7:$AE$7)/7,IF(AND($M$1=2007,Beregningsark!$AQ201="2005-2012"),'Resultat 2005-2012'!J201*SUM($Z$7:$AE$7)/6,IF(AND($M$1=2008,Beregningsark!$AQ201="2005-2012"),'Resultat 2005-2012'!J201*SUM($AA$7:$AE$7)/5,IF(AND($M$1=2009,Beregningsark!$AQ201="2005-2012"),'Resultat 2005-2012'!J201*SUM($AB$7:$AE$7)/4,IF(AND($M$1=2010,Beregningsark!$AQ201="2005-2012"),'Resultat 2005-2012'!J201*SUM($AC$7:$AE$7)/3,IF(AND($M$1=2011,Beregningsark!$AQ201="2005-2012"),'Resultat 2005-2012'!J201*SUM($AD$7:$AE$7)/2,IF(AND($M$1=2012,Beregningsark!$AQ201="2005-2012"),'Resultat 2005-2012'!J201*$AE$7,IF(AND($M$1=2006,Beregningsark!$AQ201="1999-2012"),'Resultat 2005-2012'!J201*SUM($Y$16:$AE$16)/7,IF(AND($M$1=2007,Beregningsark!$AQ201="1999-2012"),'Resultat 2005-2012'!J201*SUM($Z$16:$AE$16)/6,IF(AND($M$1=2008,Beregningsark!$AQ201="1999-2012"),'Resultat 2005-2012'!J201*SUM($AA$16:$AE$16)/5,IF(AND($M$1=2009,Beregningsark!$AQ201="1999-2012"),'Resultat 2005-2012'!J201*SUM($AB$16:$AE$16)/4,IF(AND($M$1=2010,Beregningsark!$AQ201="1999-2012"),'Resultat 2005-2012'!J201*SUM($AC$16:$AE$16)/3,IF(AND($M$1=2011,Beregningsark!$AQ201="1999-2012"),'Resultat 2005-2012'!J201*SUM($AD$16:$AE$16)/2,IF(AND($M$1=2012,Beregningsark!$AQ201="1999-2012"),'Resultat 2005-2012'!J201*$AE$16,""))))))))))))))))</f>
        <v/>
      </c>
      <c r="K201" s="15" t="str">
        <f>IF('Resultat 2005-2012'!$R201="","",IF($M$1=2005,'Resultat 2005-2012'!K201,IF(AND($M$1=2006,Beregningsark!$AQ201="2005-2012"),'Resultat 2005-2012'!K201*SUM($Y$8:$AE$8)/7,IF(AND($M$1=2007,Beregningsark!$AQ201="2005-2012"),'Resultat 2005-2012'!K201*SUM($Z$8:$AE$8)/6,IF(AND($M$1=2008,Beregningsark!$AQ201="2005-2012"),'Resultat 2005-2012'!K201*SUM($AA$8:$AE$8)/5,IF(AND($M$1=2009,Beregningsark!$AQ201="2005-2012"),'Resultat 2005-2012'!K201*SUM($AB$8:$AE$8)/4,IF(AND($M$1=2010,Beregningsark!$AQ201="2005-2012"),'Resultat 2005-2012'!K201*SUM($AC$8:$AE$8)/3,IF(AND($M$1=2011,Beregningsark!$AQ201="2005-2012"),'Resultat 2005-2012'!K201*SUM($AD$8:$AE$8)/2,IF(AND($M$1=2012,Beregningsark!$AQ201="2005-2012"),'Resultat 2005-2012'!K201*$AE$8,IF(AND($M$1=2006,Beregningsark!$AQ201="1999-2012"),'Resultat 2005-2012'!K201*SUM($Y$17:$AE$17)/7,IF(AND($M$1=2007,Beregningsark!$AQ201="1999-2012"),'Resultat 2005-2012'!K201*SUM($Z$17:$AE$17)/6,IF(AND($M$1=2008,Beregningsark!$AQ201="1999-2012"),'Resultat 2005-2012'!K201*SUM($AA$17:$AE$17)/5,IF(AND($M$1=2009,Beregningsark!$AQ201="1999-2012"),'Resultat 2005-2012'!K201*SUM($AB$17:$AE$17)/4,IF(AND($M$1=2010,Beregningsark!$AQ201="1999-2012"),'Resultat 2005-2012'!K201*SUM($AC$17:$AE$17)/3,IF(AND($M$1=2011,Beregningsark!$AQ201="1999-2012"),'Resultat 2005-2012'!K201*SUM($AD$17:$AE$17)/2,IF(AND($M$1=2012,Beregningsark!$AQ201="1999-2012"),'Resultat 2005-2012'!K201*$AE$17,""))))))))))))))))</f>
        <v/>
      </c>
      <c r="L201" s="15" t="str">
        <f>IF('Resultat 2005-2012'!$R201="","",IF($M$1=2005,'Resultat 2005-2012'!L201,IF(AND($M$1=2006,Beregningsark!$AQ201="2005-2012"),'Resultat 2005-2012'!L201*SUM($Y$9:$AE$9)/7,IF(AND($M$1=2007,Beregningsark!$AQ201="2005-2012"),'Resultat 2005-2012'!L201*SUM($Z$9:$AE$9)/6,IF(AND($M$1=2008,Beregningsark!$AQ201="2005-2012"),'Resultat 2005-2012'!L201*SUM($AA$9:$AE$9)/5,IF(AND($M$1=2009,Beregningsark!$AQ201="2005-2012"),'Resultat 2005-2012'!L201*SUM($AB$9:$AE$9)/4,IF(AND($M$1=2010,Beregningsark!$AQ201="2005-2012"),'Resultat 2005-2012'!L201*SUM($AC$9:$AE$9)/3,IF(AND($M$1=2011,Beregningsark!$AQ201="2005-2012"),'Resultat 2005-2012'!L201*SUM($AD$9:$AE$9)/2,IF(AND($M$1=2012,Beregningsark!$AQ201="2005-2012"),'Resultat 2005-2012'!L201*$AE$9,IF(AND($M$1=2006,Beregningsark!$AQ201="1999-2012"),'Resultat 2005-2012'!L201*SUM($Y$18:$AE$18)/7,IF(AND($M$1=2007,Beregningsark!$AQ201="1999-2012"),'Resultat 2005-2012'!L201*SUM($Z$18:$AE$18)/6,IF(AND($M$1=2008,Beregningsark!$AQ201="1999-2012"),'Resultat 2005-2012'!L201*SUM($AA$18:$AE$18)/5,IF(AND($M$1=2009,Beregningsark!$AQ201="1999-2012"),'Resultat 2005-2012'!L201*SUM($AB$18:$AE$18)/4,IF(AND($M$1=2010,Beregningsark!$AQ201="1999-2012"),'Resultat 2005-2012'!L201*SUM($AC$18:$AE$18)/3,IF(AND($M$1=2011,Beregningsark!$AQ201="1999-2012"),'Resultat 2005-2012'!L201*SUM($AD$18:$AE$18)/2,IF(AND($M$1=2012,Beregningsark!$AQ201="1999-2012"),'Resultat 2005-2012'!L201*$AE$18,""))))))))))))))))</f>
        <v/>
      </c>
      <c r="M201" s="15" t="str">
        <f t="shared" si="11"/>
        <v/>
      </c>
      <c r="N201" s="15" t="str">
        <f>IF('Resultat 2005-2012'!$R201="","",IF($M$1=2005,'Resultat 2005-2012'!N201,IF(AND($M$1=2006,Beregningsark!$AQ201="2005-2012"),'Resultat 2005-2012'!N201*SUM($Y$10:$AE$10)/7,IF(AND($M$1=2007,Beregningsark!$AQ201="2005-2012"),'Resultat 2005-2012'!N201*SUM($Z$10:$AE$10)/6,IF(AND($M$1=2008,Beregningsark!$AQ201="2005-2012"),'Resultat 2005-2012'!N201*SUM($AA$10:$AE$10)/5,IF(AND($M$1=2009,Beregningsark!$AQ201="2005-2012"),'Resultat 2005-2012'!N201*SUM($AB$10:$AE$10)/4,IF(AND($M$1=2010,Beregningsark!$AQ201="2005-2012"),'Resultat 2005-2012'!N201*SUM($AC$10:$AE$10)/3,IF(AND($M$1=2011,Beregningsark!$AQ201="2005-2012"),'Resultat 2005-2012'!N201*SUM($AD$10:$AE$10)/2,IF(AND($M$1=2012,Beregningsark!$AQ201="2005-2012"),'Resultat 2005-2012'!N201*$AE$10,IF(AND($M$1=2006,Beregningsark!$AQ201="1999-2012"),'Resultat 2005-2012'!N201*SUM($Y$16:$AE$16)/7,IF(AND($M$1=2007,Beregningsark!$AQ201="1999-2012"),'Resultat 2005-2012'!N201*SUM($Z$16:$AE$16)/6,IF(AND($M$1=2008,Beregningsark!$AQ201="1999-2012"),'Resultat 2005-2012'!N201*SUM($AA$16:$AE$16)/5,IF(AND($M$1=2009,Beregningsark!$AQ201="1999-2012"),'Resultat 2005-2012'!N201*SUM($AB$16:$AE$16)/4,IF(AND($M$1=2010,Beregningsark!$AQ201="1999-2012"),'Resultat 2005-2012'!N201*SUM($AC$16:$AE$16)/3,IF(AND($M$1=2011,Beregningsark!$AQ201="1999-2012"),'Resultat 2005-2012'!N201*SUM($AD$16:$AE$16)/2,IF(AND($M$1=2012,Beregningsark!$AQ201="1999-2012"),'Resultat 2005-2012'!N201*$AE$16,""))))))))))))))))</f>
        <v/>
      </c>
      <c r="O201" s="15" t="str">
        <f>IF('Resultat 2005-2012'!$R201="","",IF($M$1=2005,'Resultat 2005-2012'!O201,IF(AND($M$1=2006,Beregningsark!$AQ201="2005-2012"),'Resultat 2005-2012'!O201*SUM($Y$10:$AE$10)/7,IF(AND($M$1=2007,Beregningsark!$AQ201="2005-2012"),'Resultat 2005-2012'!O201*SUM($Z$10:$AE$10)/6,IF(AND($M$1=2008,Beregningsark!$AQ201="2005-2012"),'Resultat 2005-2012'!O201*SUM($AA$10:$AE$10)/5,IF(AND($M$1=2009,Beregningsark!$AQ201="2005-2012"),'Resultat 2005-2012'!O201*SUM($AB$10:$AE$10)/4,IF(AND($M$1=2010,Beregningsark!$AQ201="2005-2012"),'Resultat 2005-2012'!O201*SUM($AC$10:$AE$10)/3,IF(AND($M$1=2011,Beregningsark!$AQ201="2005-2012"),'Resultat 2005-2012'!O201*SUM($AD$10:$AE$10)/2,IF(AND($M$1=2012,Beregningsark!$AQ201="2005-2012"),'Resultat 2005-2012'!O201*$AE$10,IF(AND($M$1=2006,Beregningsark!$AQ201="1999-2012"),'Resultat 2005-2012'!O201*SUM($Y$16:$AE$16)/7,IF(AND($M$1=2007,Beregningsark!$AQ201="1999-2012"),'Resultat 2005-2012'!O201*SUM($Z$16:$AE$16)/6,IF(AND($M$1=2008,Beregningsark!$AQ201="1999-2012"),'Resultat 2005-2012'!O201*SUM($AA$16:$AE$16)/5,IF(AND($M$1=2009,Beregningsark!$AQ201="1999-2012"),'Resultat 2005-2012'!O201*SUM($AB$16:$AE$16)/4,IF(AND($M$1=2010,Beregningsark!$AQ201="1999-2012"),'Resultat 2005-2012'!O201*SUM($AC$16:$AE$16)/3,IF(AND($M$1=2011,Beregningsark!$AQ201="1999-2012"),'Resultat 2005-2012'!O201*SUM($AD$16:$AE$16)/2,IF(AND($M$1=2012,Beregningsark!$AQ201="1999-2012"),'Resultat 2005-2012'!O201*$AE$16,""))))))))))))))))</f>
        <v/>
      </c>
      <c r="P201" s="15" t="str">
        <f>IF('Resultat 2005-2012'!$R201="","",IF($M$1=2005,'Resultat 2005-2012'!P201,IF(AND($M$1=2006,Beregningsark!$AQ201="2005-2012"),'Resultat 2005-2012'!P201*SUM($Y$11:$AE$11)/7,IF(AND($M$1=2007,Beregningsark!$AQ201="2005-2012"),'Resultat 2005-2012'!P201*SUM($Z$11:$AE$11)/6,IF(AND($M$1=2008,Beregningsark!$AQ201="2005-2012"),'Resultat 2005-2012'!P201*SUM($AA$11:$AE$11)/5,IF(AND($M$1=2009,Beregningsark!$AQ201="2005-2012"),'Resultat 2005-2012'!P201*SUM($AB$11:$AE$11)/4,IF(AND($M$1=2010,Beregningsark!$AQ201="2005-2012"),'Resultat 2005-2012'!P201*SUM($AC$11:$AE$11)/3,IF(AND($M$1=2011,Beregningsark!$AQ201="2005-2012"),'Resultat 2005-2012'!P201*SUM($AD$11:$AE$11)/2,IF(AND($M$1=2012,Beregningsark!$AQ201="2005-2012"),'Resultat 2005-2012'!P201*$AE$11,IF(AND($M$1=2006,Beregningsark!$AQ201="1999-2012"),'Resultat 2005-2012'!P201*SUM($Y$16:$AE$16)/7,IF(AND($M$1=2007,Beregningsark!$AQ201="1999-2012"),'Resultat 2005-2012'!P201*SUM($Z$16:$AE$16)/6,IF(AND($M$1=2008,Beregningsark!$AQ201="1999-2012"),'Resultat 2005-2012'!P201*SUM($AA$16:$AE$16)/5,IF(AND($M$1=2009,Beregningsark!$AQ201="1999-2012"),'Resultat 2005-2012'!P201*SUM($AB$16:$AE$16)/4,IF(AND($M$1=2010,Beregningsark!$AQ201="1999-2012"),'Resultat 2005-2012'!P201*SUM($AC$16:$AE$16)/3,IF(AND($M$1=2011,Beregningsark!$AQ201="1999-2012"),'Resultat 2005-2012'!P201*SUM($AD$16:$AE$16)/2,IF(AND($M$1=2012,Beregningsark!$AQ201="1999-2012"),'Resultat 2005-2012'!P201*$AE$16,""))))))))))))))))</f>
        <v/>
      </c>
      <c r="Q201" s="15" t="str">
        <f t="shared" si="12"/>
        <v/>
      </c>
      <c r="R201" s="17" t="str">
        <f t="shared" si="13"/>
        <v/>
      </c>
    </row>
    <row r="202" spans="1:18" x14ac:dyDescent="0.25">
      <c r="A202" s="4" t="str">
        <f>IF(Inddata!A217="","",Inddata!A217)</f>
        <v/>
      </c>
      <c r="B202" s="4" t="str">
        <f>IF(Inddata!B217="","",Inddata!B217)</f>
        <v/>
      </c>
      <c r="C202" s="4" t="str">
        <f>IF(Inddata!C217="","",Inddata!C217)</f>
        <v/>
      </c>
      <c r="D202" s="4" t="str">
        <f>IF(Inddata!D217="","",Inddata!D217)</f>
        <v/>
      </c>
      <c r="E202" s="4" t="str">
        <f>IF(Inddata!E217="","",Inddata!E217)</f>
        <v/>
      </c>
      <c r="F202" s="4" t="str">
        <f>IF(Inddata!F217="","",Inddata!F217)</f>
        <v/>
      </c>
      <c r="G202" s="4">
        <f>IF(Inddata!G217="","",Inddata!G217)</f>
        <v>0</v>
      </c>
      <c r="H202" s="4" t="str">
        <f>IF(Inddata!H217&gt;0.5,Inddata!H217,"")</f>
        <v/>
      </c>
      <c r="I202" s="4" t="str">
        <f>IF(Inddata!I217="","",Inddata!I217)</f>
        <v/>
      </c>
      <c r="J202" s="15" t="str">
        <f>IF('Resultat 2005-2012'!$R202="","",IF($M$1=2005,'Resultat 2005-2012'!J202,IF(AND($M$1=2006,Beregningsark!$AQ202="2005-2012"),'Resultat 2005-2012'!J202*SUM($Y$7:$AE$7)/7,IF(AND($M$1=2007,Beregningsark!$AQ202="2005-2012"),'Resultat 2005-2012'!J202*SUM($Z$7:$AE$7)/6,IF(AND($M$1=2008,Beregningsark!$AQ202="2005-2012"),'Resultat 2005-2012'!J202*SUM($AA$7:$AE$7)/5,IF(AND($M$1=2009,Beregningsark!$AQ202="2005-2012"),'Resultat 2005-2012'!J202*SUM($AB$7:$AE$7)/4,IF(AND($M$1=2010,Beregningsark!$AQ202="2005-2012"),'Resultat 2005-2012'!J202*SUM($AC$7:$AE$7)/3,IF(AND($M$1=2011,Beregningsark!$AQ202="2005-2012"),'Resultat 2005-2012'!J202*SUM($AD$7:$AE$7)/2,IF(AND($M$1=2012,Beregningsark!$AQ202="2005-2012"),'Resultat 2005-2012'!J202*$AE$7,IF(AND($M$1=2006,Beregningsark!$AQ202="1999-2012"),'Resultat 2005-2012'!J202*SUM($Y$16:$AE$16)/7,IF(AND($M$1=2007,Beregningsark!$AQ202="1999-2012"),'Resultat 2005-2012'!J202*SUM($Z$16:$AE$16)/6,IF(AND($M$1=2008,Beregningsark!$AQ202="1999-2012"),'Resultat 2005-2012'!J202*SUM($AA$16:$AE$16)/5,IF(AND($M$1=2009,Beregningsark!$AQ202="1999-2012"),'Resultat 2005-2012'!J202*SUM($AB$16:$AE$16)/4,IF(AND($M$1=2010,Beregningsark!$AQ202="1999-2012"),'Resultat 2005-2012'!J202*SUM($AC$16:$AE$16)/3,IF(AND($M$1=2011,Beregningsark!$AQ202="1999-2012"),'Resultat 2005-2012'!J202*SUM($AD$16:$AE$16)/2,IF(AND($M$1=2012,Beregningsark!$AQ202="1999-2012"),'Resultat 2005-2012'!J202*$AE$16,""))))))))))))))))</f>
        <v/>
      </c>
      <c r="K202" s="15" t="str">
        <f>IF('Resultat 2005-2012'!$R202="","",IF($M$1=2005,'Resultat 2005-2012'!K202,IF(AND($M$1=2006,Beregningsark!$AQ202="2005-2012"),'Resultat 2005-2012'!K202*SUM($Y$8:$AE$8)/7,IF(AND($M$1=2007,Beregningsark!$AQ202="2005-2012"),'Resultat 2005-2012'!K202*SUM($Z$8:$AE$8)/6,IF(AND($M$1=2008,Beregningsark!$AQ202="2005-2012"),'Resultat 2005-2012'!K202*SUM($AA$8:$AE$8)/5,IF(AND($M$1=2009,Beregningsark!$AQ202="2005-2012"),'Resultat 2005-2012'!K202*SUM($AB$8:$AE$8)/4,IF(AND($M$1=2010,Beregningsark!$AQ202="2005-2012"),'Resultat 2005-2012'!K202*SUM($AC$8:$AE$8)/3,IF(AND($M$1=2011,Beregningsark!$AQ202="2005-2012"),'Resultat 2005-2012'!K202*SUM($AD$8:$AE$8)/2,IF(AND($M$1=2012,Beregningsark!$AQ202="2005-2012"),'Resultat 2005-2012'!K202*$AE$8,IF(AND($M$1=2006,Beregningsark!$AQ202="1999-2012"),'Resultat 2005-2012'!K202*SUM($Y$17:$AE$17)/7,IF(AND($M$1=2007,Beregningsark!$AQ202="1999-2012"),'Resultat 2005-2012'!K202*SUM($Z$17:$AE$17)/6,IF(AND($M$1=2008,Beregningsark!$AQ202="1999-2012"),'Resultat 2005-2012'!K202*SUM($AA$17:$AE$17)/5,IF(AND($M$1=2009,Beregningsark!$AQ202="1999-2012"),'Resultat 2005-2012'!K202*SUM($AB$17:$AE$17)/4,IF(AND($M$1=2010,Beregningsark!$AQ202="1999-2012"),'Resultat 2005-2012'!K202*SUM($AC$17:$AE$17)/3,IF(AND($M$1=2011,Beregningsark!$AQ202="1999-2012"),'Resultat 2005-2012'!K202*SUM($AD$17:$AE$17)/2,IF(AND($M$1=2012,Beregningsark!$AQ202="1999-2012"),'Resultat 2005-2012'!K202*$AE$17,""))))))))))))))))</f>
        <v/>
      </c>
      <c r="L202" s="15" t="str">
        <f>IF('Resultat 2005-2012'!$R202="","",IF($M$1=2005,'Resultat 2005-2012'!L202,IF(AND($M$1=2006,Beregningsark!$AQ202="2005-2012"),'Resultat 2005-2012'!L202*SUM($Y$9:$AE$9)/7,IF(AND($M$1=2007,Beregningsark!$AQ202="2005-2012"),'Resultat 2005-2012'!L202*SUM($Z$9:$AE$9)/6,IF(AND($M$1=2008,Beregningsark!$AQ202="2005-2012"),'Resultat 2005-2012'!L202*SUM($AA$9:$AE$9)/5,IF(AND($M$1=2009,Beregningsark!$AQ202="2005-2012"),'Resultat 2005-2012'!L202*SUM($AB$9:$AE$9)/4,IF(AND($M$1=2010,Beregningsark!$AQ202="2005-2012"),'Resultat 2005-2012'!L202*SUM($AC$9:$AE$9)/3,IF(AND($M$1=2011,Beregningsark!$AQ202="2005-2012"),'Resultat 2005-2012'!L202*SUM($AD$9:$AE$9)/2,IF(AND($M$1=2012,Beregningsark!$AQ202="2005-2012"),'Resultat 2005-2012'!L202*$AE$9,IF(AND($M$1=2006,Beregningsark!$AQ202="1999-2012"),'Resultat 2005-2012'!L202*SUM($Y$18:$AE$18)/7,IF(AND($M$1=2007,Beregningsark!$AQ202="1999-2012"),'Resultat 2005-2012'!L202*SUM($Z$18:$AE$18)/6,IF(AND($M$1=2008,Beregningsark!$AQ202="1999-2012"),'Resultat 2005-2012'!L202*SUM($AA$18:$AE$18)/5,IF(AND($M$1=2009,Beregningsark!$AQ202="1999-2012"),'Resultat 2005-2012'!L202*SUM($AB$18:$AE$18)/4,IF(AND($M$1=2010,Beregningsark!$AQ202="1999-2012"),'Resultat 2005-2012'!L202*SUM($AC$18:$AE$18)/3,IF(AND($M$1=2011,Beregningsark!$AQ202="1999-2012"),'Resultat 2005-2012'!L202*SUM($AD$18:$AE$18)/2,IF(AND($M$1=2012,Beregningsark!$AQ202="1999-2012"),'Resultat 2005-2012'!L202*$AE$18,""))))))))))))))))</f>
        <v/>
      </c>
      <c r="M202" s="15" t="str">
        <f t="shared" si="11"/>
        <v/>
      </c>
      <c r="N202" s="15" t="str">
        <f>IF('Resultat 2005-2012'!$R202="","",IF($M$1=2005,'Resultat 2005-2012'!N202,IF(AND($M$1=2006,Beregningsark!$AQ202="2005-2012"),'Resultat 2005-2012'!N202*SUM($Y$10:$AE$10)/7,IF(AND($M$1=2007,Beregningsark!$AQ202="2005-2012"),'Resultat 2005-2012'!N202*SUM($Z$10:$AE$10)/6,IF(AND($M$1=2008,Beregningsark!$AQ202="2005-2012"),'Resultat 2005-2012'!N202*SUM($AA$10:$AE$10)/5,IF(AND($M$1=2009,Beregningsark!$AQ202="2005-2012"),'Resultat 2005-2012'!N202*SUM($AB$10:$AE$10)/4,IF(AND($M$1=2010,Beregningsark!$AQ202="2005-2012"),'Resultat 2005-2012'!N202*SUM($AC$10:$AE$10)/3,IF(AND($M$1=2011,Beregningsark!$AQ202="2005-2012"),'Resultat 2005-2012'!N202*SUM($AD$10:$AE$10)/2,IF(AND($M$1=2012,Beregningsark!$AQ202="2005-2012"),'Resultat 2005-2012'!N202*$AE$10,IF(AND($M$1=2006,Beregningsark!$AQ202="1999-2012"),'Resultat 2005-2012'!N202*SUM($Y$16:$AE$16)/7,IF(AND($M$1=2007,Beregningsark!$AQ202="1999-2012"),'Resultat 2005-2012'!N202*SUM($Z$16:$AE$16)/6,IF(AND($M$1=2008,Beregningsark!$AQ202="1999-2012"),'Resultat 2005-2012'!N202*SUM($AA$16:$AE$16)/5,IF(AND($M$1=2009,Beregningsark!$AQ202="1999-2012"),'Resultat 2005-2012'!N202*SUM($AB$16:$AE$16)/4,IF(AND($M$1=2010,Beregningsark!$AQ202="1999-2012"),'Resultat 2005-2012'!N202*SUM($AC$16:$AE$16)/3,IF(AND($M$1=2011,Beregningsark!$AQ202="1999-2012"),'Resultat 2005-2012'!N202*SUM($AD$16:$AE$16)/2,IF(AND($M$1=2012,Beregningsark!$AQ202="1999-2012"),'Resultat 2005-2012'!N202*$AE$16,""))))))))))))))))</f>
        <v/>
      </c>
      <c r="O202" s="15" t="str">
        <f>IF('Resultat 2005-2012'!$R202="","",IF($M$1=2005,'Resultat 2005-2012'!O202,IF(AND($M$1=2006,Beregningsark!$AQ202="2005-2012"),'Resultat 2005-2012'!O202*SUM($Y$10:$AE$10)/7,IF(AND($M$1=2007,Beregningsark!$AQ202="2005-2012"),'Resultat 2005-2012'!O202*SUM($Z$10:$AE$10)/6,IF(AND($M$1=2008,Beregningsark!$AQ202="2005-2012"),'Resultat 2005-2012'!O202*SUM($AA$10:$AE$10)/5,IF(AND($M$1=2009,Beregningsark!$AQ202="2005-2012"),'Resultat 2005-2012'!O202*SUM($AB$10:$AE$10)/4,IF(AND($M$1=2010,Beregningsark!$AQ202="2005-2012"),'Resultat 2005-2012'!O202*SUM($AC$10:$AE$10)/3,IF(AND($M$1=2011,Beregningsark!$AQ202="2005-2012"),'Resultat 2005-2012'!O202*SUM($AD$10:$AE$10)/2,IF(AND($M$1=2012,Beregningsark!$AQ202="2005-2012"),'Resultat 2005-2012'!O202*$AE$10,IF(AND($M$1=2006,Beregningsark!$AQ202="1999-2012"),'Resultat 2005-2012'!O202*SUM($Y$16:$AE$16)/7,IF(AND($M$1=2007,Beregningsark!$AQ202="1999-2012"),'Resultat 2005-2012'!O202*SUM($Z$16:$AE$16)/6,IF(AND($M$1=2008,Beregningsark!$AQ202="1999-2012"),'Resultat 2005-2012'!O202*SUM($AA$16:$AE$16)/5,IF(AND($M$1=2009,Beregningsark!$AQ202="1999-2012"),'Resultat 2005-2012'!O202*SUM($AB$16:$AE$16)/4,IF(AND($M$1=2010,Beregningsark!$AQ202="1999-2012"),'Resultat 2005-2012'!O202*SUM($AC$16:$AE$16)/3,IF(AND($M$1=2011,Beregningsark!$AQ202="1999-2012"),'Resultat 2005-2012'!O202*SUM($AD$16:$AE$16)/2,IF(AND($M$1=2012,Beregningsark!$AQ202="1999-2012"),'Resultat 2005-2012'!O202*$AE$16,""))))))))))))))))</f>
        <v/>
      </c>
      <c r="P202" s="15" t="str">
        <f>IF('Resultat 2005-2012'!$R202="","",IF($M$1=2005,'Resultat 2005-2012'!P202,IF(AND($M$1=2006,Beregningsark!$AQ202="2005-2012"),'Resultat 2005-2012'!P202*SUM($Y$11:$AE$11)/7,IF(AND($M$1=2007,Beregningsark!$AQ202="2005-2012"),'Resultat 2005-2012'!P202*SUM($Z$11:$AE$11)/6,IF(AND($M$1=2008,Beregningsark!$AQ202="2005-2012"),'Resultat 2005-2012'!P202*SUM($AA$11:$AE$11)/5,IF(AND($M$1=2009,Beregningsark!$AQ202="2005-2012"),'Resultat 2005-2012'!P202*SUM($AB$11:$AE$11)/4,IF(AND($M$1=2010,Beregningsark!$AQ202="2005-2012"),'Resultat 2005-2012'!P202*SUM($AC$11:$AE$11)/3,IF(AND($M$1=2011,Beregningsark!$AQ202="2005-2012"),'Resultat 2005-2012'!P202*SUM($AD$11:$AE$11)/2,IF(AND($M$1=2012,Beregningsark!$AQ202="2005-2012"),'Resultat 2005-2012'!P202*$AE$11,IF(AND($M$1=2006,Beregningsark!$AQ202="1999-2012"),'Resultat 2005-2012'!P202*SUM($Y$16:$AE$16)/7,IF(AND($M$1=2007,Beregningsark!$AQ202="1999-2012"),'Resultat 2005-2012'!P202*SUM($Z$16:$AE$16)/6,IF(AND($M$1=2008,Beregningsark!$AQ202="1999-2012"),'Resultat 2005-2012'!P202*SUM($AA$16:$AE$16)/5,IF(AND($M$1=2009,Beregningsark!$AQ202="1999-2012"),'Resultat 2005-2012'!P202*SUM($AB$16:$AE$16)/4,IF(AND($M$1=2010,Beregningsark!$AQ202="1999-2012"),'Resultat 2005-2012'!P202*SUM($AC$16:$AE$16)/3,IF(AND($M$1=2011,Beregningsark!$AQ202="1999-2012"),'Resultat 2005-2012'!P202*SUM($AD$16:$AE$16)/2,IF(AND($M$1=2012,Beregningsark!$AQ202="1999-2012"),'Resultat 2005-2012'!P202*$AE$16,""))))))))))))))))</f>
        <v/>
      </c>
      <c r="Q202" s="15" t="str">
        <f t="shared" si="12"/>
        <v/>
      </c>
      <c r="R202" s="17" t="str">
        <f t="shared" si="13"/>
        <v/>
      </c>
    </row>
    <row r="203" spans="1:18" x14ac:dyDescent="0.25">
      <c r="A203" s="4" t="str">
        <f>IF(Inddata!A218="","",Inddata!A218)</f>
        <v/>
      </c>
      <c r="B203" s="4" t="str">
        <f>IF(Inddata!B218="","",Inddata!B218)</f>
        <v/>
      </c>
      <c r="C203" s="4" t="str">
        <f>IF(Inddata!C218="","",Inddata!C218)</f>
        <v/>
      </c>
      <c r="D203" s="4" t="str">
        <f>IF(Inddata!D218="","",Inddata!D218)</f>
        <v/>
      </c>
      <c r="E203" s="4" t="str">
        <f>IF(Inddata!E218="","",Inddata!E218)</f>
        <v/>
      </c>
      <c r="F203" s="4" t="str">
        <f>IF(Inddata!F218="","",Inddata!F218)</f>
        <v/>
      </c>
      <c r="G203" s="4">
        <f>IF(Inddata!G218="","",Inddata!G218)</f>
        <v>0</v>
      </c>
      <c r="H203" s="4" t="str">
        <f>IF(Inddata!H218&gt;0.5,Inddata!H218,"")</f>
        <v/>
      </c>
      <c r="I203" s="4" t="str">
        <f>IF(Inddata!I218="","",Inddata!I218)</f>
        <v/>
      </c>
      <c r="J203" s="15" t="str">
        <f>IF('Resultat 2005-2012'!$R203="","",IF($M$1=2005,'Resultat 2005-2012'!J203,IF(AND($M$1=2006,Beregningsark!$AQ203="2005-2012"),'Resultat 2005-2012'!J203*SUM($Y$7:$AE$7)/7,IF(AND($M$1=2007,Beregningsark!$AQ203="2005-2012"),'Resultat 2005-2012'!J203*SUM($Z$7:$AE$7)/6,IF(AND($M$1=2008,Beregningsark!$AQ203="2005-2012"),'Resultat 2005-2012'!J203*SUM($AA$7:$AE$7)/5,IF(AND($M$1=2009,Beregningsark!$AQ203="2005-2012"),'Resultat 2005-2012'!J203*SUM($AB$7:$AE$7)/4,IF(AND($M$1=2010,Beregningsark!$AQ203="2005-2012"),'Resultat 2005-2012'!J203*SUM($AC$7:$AE$7)/3,IF(AND($M$1=2011,Beregningsark!$AQ203="2005-2012"),'Resultat 2005-2012'!J203*SUM($AD$7:$AE$7)/2,IF(AND($M$1=2012,Beregningsark!$AQ203="2005-2012"),'Resultat 2005-2012'!J203*$AE$7,IF(AND($M$1=2006,Beregningsark!$AQ203="1999-2012"),'Resultat 2005-2012'!J203*SUM($Y$16:$AE$16)/7,IF(AND($M$1=2007,Beregningsark!$AQ203="1999-2012"),'Resultat 2005-2012'!J203*SUM($Z$16:$AE$16)/6,IF(AND($M$1=2008,Beregningsark!$AQ203="1999-2012"),'Resultat 2005-2012'!J203*SUM($AA$16:$AE$16)/5,IF(AND($M$1=2009,Beregningsark!$AQ203="1999-2012"),'Resultat 2005-2012'!J203*SUM($AB$16:$AE$16)/4,IF(AND($M$1=2010,Beregningsark!$AQ203="1999-2012"),'Resultat 2005-2012'!J203*SUM($AC$16:$AE$16)/3,IF(AND($M$1=2011,Beregningsark!$AQ203="1999-2012"),'Resultat 2005-2012'!J203*SUM($AD$16:$AE$16)/2,IF(AND($M$1=2012,Beregningsark!$AQ203="1999-2012"),'Resultat 2005-2012'!J203*$AE$16,""))))))))))))))))</f>
        <v/>
      </c>
      <c r="K203" s="15" t="str">
        <f>IF('Resultat 2005-2012'!$R203="","",IF($M$1=2005,'Resultat 2005-2012'!K203,IF(AND($M$1=2006,Beregningsark!$AQ203="2005-2012"),'Resultat 2005-2012'!K203*SUM($Y$8:$AE$8)/7,IF(AND($M$1=2007,Beregningsark!$AQ203="2005-2012"),'Resultat 2005-2012'!K203*SUM($Z$8:$AE$8)/6,IF(AND($M$1=2008,Beregningsark!$AQ203="2005-2012"),'Resultat 2005-2012'!K203*SUM($AA$8:$AE$8)/5,IF(AND($M$1=2009,Beregningsark!$AQ203="2005-2012"),'Resultat 2005-2012'!K203*SUM($AB$8:$AE$8)/4,IF(AND($M$1=2010,Beregningsark!$AQ203="2005-2012"),'Resultat 2005-2012'!K203*SUM($AC$8:$AE$8)/3,IF(AND($M$1=2011,Beregningsark!$AQ203="2005-2012"),'Resultat 2005-2012'!K203*SUM($AD$8:$AE$8)/2,IF(AND($M$1=2012,Beregningsark!$AQ203="2005-2012"),'Resultat 2005-2012'!K203*$AE$8,IF(AND($M$1=2006,Beregningsark!$AQ203="1999-2012"),'Resultat 2005-2012'!K203*SUM($Y$17:$AE$17)/7,IF(AND($M$1=2007,Beregningsark!$AQ203="1999-2012"),'Resultat 2005-2012'!K203*SUM($Z$17:$AE$17)/6,IF(AND($M$1=2008,Beregningsark!$AQ203="1999-2012"),'Resultat 2005-2012'!K203*SUM($AA$17:$AE$17)/5,IF(AND($M$1=2009,Beregningsark!$AQ203="1999-2012"),'Resultat 2005-2012'!K203*SUM($AB$17:$AE$17)/4,IF(AND($M$1=2010,Beregningsark!$AQ203="1999-2012"),'Resultat 2005-2012'!K203*SUM($AC$17:$AE$17)/3,IF(AND($M$1=2011,Beregningsark!$AQ203="1999-2012"),'Resultat 2005-2012'!K203*SUM($AD$17:$AE$17)/2,IF(AND($M$1=2012,Beregningsark!$AQ203="1999-2012"),'Resultat 2005-2012'!K203*$AE$17,""))))))))))))))))</f>
        <v/>
      </c>
      <c r="L203" s="15" t="str">
        <f>IF('Resultat 2005-2012'!$R203="","",IF($M$1=2005,'Resultat 2005-2012'!L203,IF(AND($M$1=2006,Beregningsark!$AQ203="2005-2012"),'Resultat 2005-2012'!L203*SUM($Y$9:$AE$9)/7,IF(AND($M$1=2007,Beregningsark!$AQ203="2005-2012"),'Resultat 2005-2012'!L203*SUM($Z$9:$AE$9)/6,IF(AND($M$1=2008,Beregningsark!$AQ203="2005-2012"),'Resultat 2005-2012'!L203*SUM($AA$9:$AE$9)/5,IF(AND($M$1=2009,Beregningsark!$AQ203="2005-2012"),'Resultat 2005-2012'!L203*SUM($AB$9:$AE$9)/4,IF(AND($M$1=2010,Beregningsark!$AQ203="2005-2012"),'Resultat 2005-2012'!L203*SUM($AC$9:$AE$9)/3,IF(AND($M$1=2011,Beregningsark!$AQ203="2005-2012"),'Resultat 2005-2012'!L203*SUM($AD$9:$AE$9)/2,IF(AND($M$1=2012,Beregningsark!$AQ203="2005-2012"),'Resultat 2005-2012'!L203*$AE$9,IF(AND($M$1=2006,Beregningsark!$AQ203="1999-2012"),'Resultat 2005-2012'!L203*SUM($Y$18:$AE$18)/7,IF(AND($M$1=2007,Beregningsark!$AQ203="1999-2012"),'Resultat 2005-2012'!L203*SUM($Z$18:$AE$18)/6,IF(AND($M$1=2008,Beregningsark!$AQ203="1999-2012"),'Resultat 2005-2012'!L203*SUM($AA$18:$AE$18)/5,IF(AND($M$1=2009,Beregningsark!$AQ203="1999-2012"),'Resultat 2005-2012'!L203*SUM($AB$18:$AE$18)/4,IF(AND($M$1=2010,Beregningsark!$AQ203="1999-2012"),'Resultat 2005-2012'!L203*SUM($AC$18:$AE$18)/3,IF(AND($M$1=2011,Beregningsark!$AQ203="1999-2012"),'Resultat 2005-2012'!L203*SUM($AD$18:$AE$18)/2,IF(AND($M$1=2012,Beregningsark!$AQ203="1999-2012"),'Resultat 2005-2012'!L203*$AE$18,""))))))))))))))))</f>
        <v/>
      </c>
      <c r="M203" s="15" t="str">
        <f t="shared" si="11"/>
        <v/>
      </c>
      <c r="N203" s="15" t="str">
        <f>IF('Resultat 2005-2012'!$R203="","",IF($M$1=2005,'Resultat 2005-2012'!N203,IF(AND($M$1=2006,Beregningsark!$AQ203="2005-2012"),'Resultat 2005-2012'!N203*SUM($Y$10:$AE$10)/7,IF(AND($M$1=2007,Beregningsark!$AQ203="2005-2012"),'Resultat 2005-2012'!N203*SUM($Z$10:$AE$10)/6,IF(AND($M$1=2008,Beregningsark!$AQ203="2005-2012"),'Resultat 2005-2012'!N203*SUM($AA$10:$AE$10)/5,IF(AND($M$1=2009,Beregningsark!$AQ203="2005-2012"),'Resultat 2005-2012'!N203*SUM($AB$10:$AE$10)/4,IF(AND($M$1=2010,Beregningsark!$AQ203="2005-2012"),'Resultat 2005-2012'!N203*SUM($AC$10:$AE$10)/3,IF(AND($M$1=2011,Beregningsark!$AQ203="2005-2012"),'Resultat 2005-2012'!N203*SUM($AD$10:$AE$10)/2,IF(AND($M$1=2012,Beregningsark!$AQ203="2005-2012"),'Resultat 2005-2012'!N203*$AE$10,IF(AND($M$1=2006,Beregningsark!$AQ203="1999-2012"),'Resultat 2005-2012'!N203*SUM($Y$16:$AE$16)/7,IF(AND($M$1=2007,Beregningsark!$AQ203="1999-2012"),'Resultat 2005-2012'!N203*SUM($Z$16:$AE$16)/6,IF(AND($M$1=2008,Beregningsark!$AQ203="1999-2012"),'Resultat 2005-2012'!N203*SUM($AA$16:$AE$16)/5,IF(AND($M$1=2009,Beregningsark!$AQ203="1999-2012"),'Resultat 2005-2012'!N203*SUM($AB$16:$AE$16)/4,IF(AND($M$1=2010,Beregningsark!$AQ203="1999-2012"),'Resultat 2005-2012'!N203*SUM($AC$16:$AE$16)/3,IF(AND($M$1=2011,Beregningsark!$AQ203="1999-2012"),'Resultat 2005-2012'!N203*SUM($AD$16:$AE$16)/2,IF(AND($M$1=2012,Beregningsark!$AQ203="1999-2012"),'Resultat 2005-2012'!N203*$AE$16,""))))))))))))))))</f>
        <v/>
      </c>
      <c r="O203" s="15" t="str">
        <f>IF('Resultat 2005-2012'!$R203="","",IF($M$1=2005,'Resultat 2005-2012'!O203,IF(AND($M$1=2006,Beregningsark!$AQ203="2005-2012"),'Resultat 2005-2012'!O203*SUM($Y$10:$AE$10)/7,IF(AND($M$1=2007,Beregningsark!$AQ203="2005-2012"),'Resultat 2005-2012'!O203*SUM($Z$10:$AE$10)/6,IF(AND($M$1=2008,Beregningsark!$AQ203="2005-2012"),'Resultat 2005-2012'!O203*SUM($AA$10:$AE$10)/5,IF(AND($M$1=2009,Beregningsark!$AQ203="2005-2012"),'Resultat 2005-2012'!O203*SUM($AB$10:$AE$10)/4,IF(AND($M$1=2010,Beregningsark!$AQ203="2005-2012"),'Resultat 2005-2012'!O203*SUM($AC$10:$AE$10)/3,IF(AND($M$1=2011,Beregningsark!$AQ203="2005-2012"),'Resultat 2005-2012'!O203*SUM($AD$10:$AE$10)/2,IF(AND($M$1=2012,Beregningsark!$AQ203="2005-2012"),'Resultat 2005-2012'!O203*$AE$10,IF(AND($M$1=2006,Beregningsark!$AQ203="1999-2012"),'Resultat 2005-2012'!O203*SUM($Y$16:$AE$16)/7,IF(AND($M$1=2007,Beregningsark!$AQ203="1999-2012"),'Resultat 2005-2012'!O203*SUM($Z$16:$AE$16)/6,IF(AND($M$1=2008,Beregningsark!$AQ203="1999-2012"),'Resultat 2005-2012'!O203*SUM($AA$16:$AE$16)/5,IF(AND($M$1=2009,Beregningsark!$AQ203="1999-2012"),'Resultat 2005-2012'!O203*SUM($AB$16:$AE$16)/4,IF(AND($M$1=2010,Beregningsark!$AQ203="1999-2012"),'Resultat 2005-2012'!O203*SUM($AC$16:$AE$16)/3,IF(AND($M$1=2011,Beregningsark!$AQ203="1999-2012"),'Resultat 2005-2012'!O203*SUM($AD$16:$AE$16)/2,IF(AND($M$1=2012,Beregningsark!$AQ203="1999-2012"),'Resultat 2005-2012'!O203*$AE$16,""))))))))))))))))</f>
        <v/>
      </c>
      <c r="P203" s="15" t="str">
        <f>IF('Resultat 2005-2012'!$R203="","",IF($M$1=2005,'Resultat 2005-2012'!P203,IF(AND($M$1=2006,Beregningsark!$AQ203="2005-2012"),'Resultat 2005-2012'!P203*SUM($Y$11:$AE$11)/7,IF(AND($M$1=2007,Beregningsark!$AQ203="2005-2012"),'Resultat 2005-2012'!P203*SUM($Z$11:$AE$11)/6,IF(AND($M$1=2008,Beregningsark!$AQ203="2005-2012"),'Resultat 2005-2012'!P203*SUM($AA$11:$AE$11)/5,IF(AND($M$1=2009,Beregningsark!$AQ203="2005-2012"),'Resultat 2005-2012'!P203*SUM($AB$11:$AE$11)/4,IF(AND($M$1=2010,Beregningsark!$AQ203="2005-2012"),'Resultat 2005-2012'!P203*SUM($AC$11:$AE$11)/3,IF(AND($M$1=2011,Beregningsark!$AQ203="2005-2012"),'Resultat 2005-2012'!P203*SUM($AD$11:$AE$11)/2,IF(AND($M$1=2012,Beregningsark!$AQ203="2005-2012"),'Resultat 2005-2012'!P203*$AE$11,IF(AND($M$1=2006,Beregningsark!$AQ203="1999-2012"),'Resultat 2005-2012'!P203*SUM($Y$16:$AE$16)/7,IF(AND($M$1=2007,Beregningsark!$AQ203="1999-2012"),'Resultat 2005-2012'!P203*SUM($Z$16:$AE$16)/6,IF(AND($M$1=2008,Beregningsark!$AQ203="1999-2012"),'Resultat 2005-2012'!P203*SUM($AA$16:$AE$16)/5,IF(AND($M$1=2009,Beregningsark!$AQ203="1999-2012"),'Resultat 2005-2012'!P203*SUM($AB$16:$AE$16)/4,IF(AND($M$1=2010,Beregningsark!$AQ203="1999-2012"),'Resultat 2005-2012'!P203*SUM($AC$16:$AE$16)/3,IF(AND($M$1=2011,Beregningsark!$AQ203="1999-2012"),'Resultat 2005-2012'!P203*SUM($AD$16:$AE$16)/2,IF(AND($M$1=2012,Beregningsark!$AQ203="1999-2012"),'Resultat 2005-2012'!P203*$AE$16,""))))))))))))))))</f>
        <v/>
      </c>
      <c r="Q203" s="15" t="str">
        <f t="shared" si="12"/>
        <v/>
      </c>
      <c r="R203" s="17" t="str">
        <f t="shared" si="13"/>
        <v/>
      </c>
    </row>
    <row r="204" spans="1:18" x14ac:dyDescent="0.25">
      <c r="A204" s="4" t="str">
        <f>IF(Inddata!A219="","",Inddata!A219)</f>
        <v/>
      </c>
      <c r="B204" s="4" t="str">
        <f>IF(Inddata!B219="","",Inddata!B219)</f>
        <v/>
      </c>
      <c r="C204" s="4" t="str">
        <f>IF(Inddata!C219="","",Inddata!C219)</f>
        <v/>
      </c>
      <c r="D204" s="4" t="str">
        <f>IF(Inddata!D219="","",Inddata!D219)</f>
        <v/>
      </c>
      <c r="E204" s="4" t="str">
        <f>IF(Inddata!E219="","",Inddata!E219)</f>
        <v/>
      </c>
      <c r="F204" s="4" t="str">
        <f>IF(Inddata!F219="","",Inddata!F219)</f>
        <v/>
      </c>
      <c r="G204" s="4">
        <f>IF(Inddata!G219="","",Inddata!G219)</f>
        <v>0</v>
      </c>
      <c r="H204" s="4" t="str">
        <f>IF(Inddata!H219&gt;0.5,Inddata!H219,"")</f>
        <v/>
      </c>
      <c r="I204" s="4" t="str">
        <f>IF(Inddata!I219="","",Inddata!I219)</f>
        <v/>
      </c>
      <c r="J204" s="15" t="str">
        <f>IF('Resultat 2005-2012'!$R204="","",IF($M$1=2005,'Resultat 2005-2012'!J204,IF(AND($M$1=2006,Beregningsark!$AQ204="2005-2012"),'Resultat 2005-2012'!J204*SUM($Y$7:$AE$7)/7,IF(AND($M$1=2007,Beregningsark!$AQ204="2005-2012"),'Resultat 2005-2012'!J204*SUM($Z$7:$AE$7)/6,IF(AND($M$1=2008,Beregningsark!$AQ204="2005-2012"),'Resultat 2005-2012'!J204*SUM($AA$7:$AE$7)/5,IF(AND($M$1=2009,Beregningsark!$AQ204="2005-2012"),'Resultat 2005-2012'!J204*SUM($AB$7:$AE$7)/4,IF(AND($M$1=2010,Beregningsark!$AQ204="2005-2012"),'Resultat 2005-2012'!J204*SUM($AC$7:$AE$7)/3,IF(AND($M$1=2011,Beregningsark!$AQ204="2005-2012"),'Resultat 2005-2012'!J204*SUM($AD$7:$AE$7)/2,IF(AND($M$1=2012,Beregningsark!$AQ204="2005-2012"),'Resultat 2005-2012'!J204*$AE$7,IF(AND($M$1=2006,Beregningsark!$AQ204="1999-2012"),'Resultat 2005-2012'!J204*SUM($Y$16:$AE$16)/7,IF(AND($M$1=2007,Beregningsark!$AQ204="1999-2012"),'Resultat 2005-2012'!J204*SUM($Z$16:$AE$16)/6,IF(AND($M$1=2008,Beregningsark!$AQ204="1999-2012"),'Resultat 2005-2012'!J204*SUM($AA$16:$AE$16)/5,IF(AND($M$1=2009,Beregningsark!$AQ204="1999-2012"),'Resultat 2005-2012'!J204*SUM($AB$16:$AE$16)/4,IF(AND($M$1=2010,Beregningsark!$AQ204="1999-2012"),'Resultat 2005-2012'!J204*SUM($AC$16:$AE$16)/3,IF(AND($M$1=2011,Beregningsark!$AQ204="1999-2012"),'Resultat 2005-2012'!J204*SUM($AD$16:$AE$16)/2,IF(AND($M$1=2012,Beregningsark!$AQ204="1999-2012"),'Resultat 2005-2012'!J204*$AE$16,""))))))))))))))))</f>
        <v/>
      </c>
      <c r="K204" s="15" t="str">
        <f>IF('Resultat 2005-2012'!$R204="","",IF($M$1=2005,'Resultat 2005-2012'!K204,IF(AND($M$1=2006,Beregningsark!$AQ204="2005-2012"),'Resultat 2005-2012'!K204*SUM($Y$8:$AE$8)/7,IF(AND($M$1=2007,Beregningsark!$AQ204="2005-2012"),'Resultat 2005-2012'!K204*SUM($Z$8:$AE$8)/6,IF(AND($M$1=2008,Beregningsark!$AQ204="2005-2012"),'Resultat 2005-2012'!K204*SUM($AA$8:$AE$8)/5,IF(AND($M$1=2009,Beregningsark!$AQ204="2005-2012"),'Resultat 2005-2012'!K204*SUM($AB$8:$AE$8)/4,IF(AND($M$1=2010,Beregningsark!$AQ204="2005-2012"),'Resultat 2005-2012'!K204*SUM($AC$8:$AE$8)/3,IF(AND($M$1=2011,Beregningsark!$AQ204="2005-2012"),'Resultat 2005-2012'!K204*SUM($AD$8:$AE$8)/2,IF(AND($M$1=2012,Beregningsark!$AQ204="2005-2012"),'Resultat 2005-2012'!K204*$AE$8,IF(AND($M$1=2006,Beregningsark!$AQ204="1999-2012"),'Resultat 2005-2012'!K204*SUM($Y$17:$AE$17)/7,IF(AND($M$1=2007,Beregningsark!$AQ204="1999-2012"),'Resultat 2005-2012'!K204*SUM($Z$17:$AE$17)/6,IF(AND($M$1=2008,Beregningsark!$AQ204="1999-2012"),'Resultat 2005-2012'!K204*SUM($AA$17:$AE$17)/5,IF(AND($M$1=2009,Beregningsark!$AQ204="1999-2012"),'Resultat 2005-2012'!K204*SUM($AB$17:$AE$17)/4,IF(AND($M$1=2010,Beregningsark!$AQ204="1999-2012"),'Resultat 2005-2012'!K204*SUM($AC$17:$AE$17)/3,IF(AND($M$1=2011,Beregningsark!$AQ204="1999-2012"),'Resultat 2005-2012'!K204*SUM($AD$17:$AE$17)/2,IF(AND($M$1=2012,Beregningsark!$AQ204="1999-2012"),'Resultat 2005-2012'!K204*$AE$17,""))))))))))))))))</f>
        <v/>
      </c>
      <c r="L204" s="15" t="str">
        <f>IF('Resultat 2005-2012'!$R204="","",IF($M$1=2005,'Resultat 2005-2012'!L204,IF(AND($M$1=2006,Beregningsark!$AQ204="2005-2012"),'Resultat 2005-2012'!L204*SUM($Y$9:$AE$9)/7,IF(AND($M$1=2007,Beregningsark!$AQ204="2005-2012"),'Resultat 2005-2012'!L204*SUM($Z$9:$AE$9)/6,IF(AND($M$1=2008,Beregningsark!$AQ204="2005-2012"),'Resultat 2005-2012'!L204*SUM($AA$9:$AE$9)/5,IF(AND($M$1=2009,Beregningsark!$AQ204="2005-2012"),'Resultat 2005-2012'!L204*SUM($AB$9:$AE$9)/4,IF(AND($M$1=2010,Beregningsark!$AQ204="2005-2012"),'Resultat 2005-2012'!L204*SUM($AC$9:$AE$9)/3,IF(AND($M$1=2011,Beregningsark!$AQ204="2005-2012"),'Resultat 2005-2012'!L204*SUM($AD$9:$AE$9)/2,IF(AND($M$1=2012,Beregningsark!$AQ204="2005-2012"),'Resultat 2005-2012'!L204*$AE$9,IF(AND($M$1=2006,Beregningsark!$AQ204="1999-2012"),'Resultat 2005-2012'!L204*SUM($Y$18:$AE$18)/7,IF(AND($M$1=2007,Beregningsark!$AQ204="1999-2012"),'Resultat 2005-2012'!L204*SUM($Z$18:$AE$18)/6,IF(AND($M$1=2008,Beregningsark!$AQ204="1999-2012"),'Resultat 2005-2012'!L204*SUM($AA$18:$AE$18)/5,IF(AND($M$1=2009,Beregningsark!$AQ204="1999-2012"),'Resultat 2005-2012'!L204*SUM($AB$18:$AE$18)/4,IF(AND($M$1=2010,Beregningsark!$AQ204="1999-2012"),'Resultat 2005-2012'!L204*SUM($AC$18:$AE$18)/3,IF(AND($M$1=2011,Beregningsark!$AQ204="1999-2012"),'Resultat 2005-2012'!L204*SUM($AD$18:$AE$18)/2,IF(AND($M$1=2012,Beregningsark!$AQ204="1999-2012"),'Resultat 2005-2012'!L204*$AE$18,""))))))))))))))))</f>
        <v/>
      </c>
      <c r="M204" s="15" t="str">
        <f t="shared" si="11"/>
        <v/>
      </c>
      <c r="N204" s="15" t="str">
        <f>IF('Resultat 2005-2012'!$R204="","",IF($M$1=2005,'Resultat 2005-2012'!N204,IF(AND($M$1=2006,Beregningsark!$AQ204="2005-2012"),'Resultat 2005-2012'!N204*SUM($Y$10:$AE$10)/7,IF(AND($M$1=2007,Beregningsark!$AQ204="2005-2012"),'Resultat 2005-2012'!N204*SUM($Z$10:$AE$10)/6,IF(AND($M$1=2008,Beregningsark!$AQ204="2005-2012"),'Resultat 2005-2012'!N204*SUM($AA$10:$AE$10)/5,IF(AND($M$1=2009,Beregningsark!$AQ204="2005-2012"),'Resultat 2005-2012'!N204*SUM($AB$10:$AE$10)/4,IF(AND($M$1=2010,Beregningsark!$AQ204="2005-2012"),'Resultat 2005-2012'!N204*SUM($AC$10:$AE$10)/3,IF(AND($M$1=2011,Beregningsark!$AQ204="2005-2012"),'Resultat 2005-2012'!N204*SUM($AD$10:$AE$10)/2,IF(AND($M$1=2012,Beregningsark!$AQ204="2005-2012"),'Resultat 2005-2012'!N204*$AE$10,IF(AND($M$1=2006,Beregningsark!$AQ204="1999-2012"),'Resultat 2005-2012'!N204*SUM($Y$16:$AE$16)/7,IF(AND($M$1=2007,Beregningsark!$AQ204="1999-2012"),'Resultat 2005-2012'!N204*SUM($Z$16:$AE$16)/6,IF(AND($M$1=2008,Beregningsark!$AQ204="1999-2012"),'Resultat 2005-2012'!N204*SUM($AA$16:$AE$16)/5,IF(AND($M$1=2009,Beregningsark!$AQ204="1999-2012"),'Resultat 2005-2012'!N204*SUM($AB$16:$AE$16)/4,IF(AND($M$1=2010,Beregningsark!$AQ204="1999-2012"),'Resultat 2005-2012'!N204*SUM($AC$16:$AE$16)/3,IF(AND($M$1=2011,Beregningsark!$AQ204="1999-2012"),'Resultat 2005-2012'!N204*SUM($AD$16:$AE$16)/2,IF(AND($M$1=2012,Beregningsark!$AQ204="1999-2012"),'Resultat 2005-2012'!N204*$AE$16,""))))))))))))))))</f>
        <v/>
      </c>
      <c r="O204" s="15" t="str">
        <f>IF('Resultat 2005-2012'!$R204="","",IF($M$1=2005,'Resultat 2005-2012'!O204,IF(AND($M$1=2006,Beregningsark!$AQ204="2005-2012"),'Resultat 2005-2012'!O204*SUM($Y$10:$AE$10)/7,IF(AND($M$1=2007,Beregningsark!$AQ204="2005-2012"),'Resultat 2005-2012'!O204*SUM($Z$10:$AE$10)/6,IF(AND($M$1=2008,Beregningsark!$AQ204="2005-2012"),'Resultat 2005-2012'!O204*SUM($AA$10:$AE$10)/5,IF(AND($M$1=2009,Beregningsark!$AQ204="2005-2012"),'Resultat 2005-2012'!O204*SUM($AB$10:$AE$10)/4,IF(AND($M$1=2010,Beregningsark!$AQ204="2005-2012"),'Resultat 2005-2012'!O204*SUM($AC$10:$AE$10)/3,IF(AND($M$1=2011,Beregningsark!$AQ204="2005-2012"),'Resultat 2005-2012'!O204*SUM($AD$10:$AE$10)/2,IF(AND($M$1=2012,Beregningsark!$AQ204="2005-2012"),'Resultat 2005-2012'!O204*$AE$10,IF(AND($M$1=2006,Beregningsark!$AQ204="1999-2012"),'Resultat 2005-2012'!O204*SUM($Y$16:$AE$16)/7,IF(AND($M$1=2007,Beregningsark!$AQ204="1999-2012"),'Resultat 2005-2012'!O204*SUM($Z$16:$AE$16)/6,IF(AND($M$1=2008,Beregningsark!$AQ204="1999-2012"),'Resultat 2005-2012'!O204*SUM($AA$16:$AE$16)/5,IF(AND($M$1=2009,Beregningsark!$AQ204="1999-2012"),'Resultat 2005-2012'!O204*SUM($AB$16:$AE$16)/4,IF(AND($M$1=2010,Beregningsark!$AQ204="1999-2012"),'Resultat 2005-2012'!O204*SUM($AC$16:$AE$16)/3,IF(AND($M$1=2011,Beregningsark!$AQ204="1999-2012"),'Resultat 2005-2012'!O204*SUM($AD$16:$AE$16)/2,IF(AND($M$1=2012,Beregningsark!$AQ204="1999-2012"),'Resultat 2005-2012'!O204*$AE$16,""))))))))))))))))</f>
        <v/>
      </c>
      <c r="P204" s="15" t="str">
        <f>IF('Resultat 2005-2012'!$R204="","",IF($M$1=2005,'Resultat 2005-2012'!P204,IF(AND($M$1=2006,Beregningsark!$AQ204="2005-2012"),'Resultat 2005-2012'!P204*SUM($Y$11:$AE$11)/7,IF(AND($M$1=2007,Beregningsark!$AQ204="2005-2012"),'Resultat 2005-2012'!P204*SUM($Z$11:$AE$11)/6,IF(AND($M$1=2008,Beregningsark!$AQ204="2005-2012"),'Resultat 2005-2012'!P204*SUM($AA$11:$AE$11)/5,IF(AND($M$1=2009,Beregningsark!$AQ204="2005-2012"),'Resultat 2005-2012'!P204*SUM($AB$11:$AE$11)/4,IF(AND($M$1=2010,Beregningsark!$AQ204="2005-2012"),'Resultat 2005-2012'!P204*SUM($AC$11:$AE$11)/3,IF(AND($M$1=2011,Beregningsark!$AQ204="2005-2012"),'Resultat 2005-2012'!P204*SUM($AD$11:$AE$11)/2,IF(AND($M$1=2012,Beregningsark!$AQ204="2005-2012"),'Resultat 2005-2012'!P204*$AE$11,IF(AND($M$1=2006,Beregningsark!$AQ204="1999-2012"),'Resultat 2005-2012'!P204*SUM($Y$16:$AE$16)/7,IF(AND($M$1=2007,Beregningsark!$AQ204="1999-2012"),'Resultat 2005-2012'!P204*SUM($Z$16:$AE$16)/6,IF(AND($M$1=2008,Beregningsark!$AQ204="1999-2012"),'Resultat 2005-2012'!P204*SUM($AA$16:$AE$16)/5,IF(AND($M$1=2009,Beregningsark!$AQ204="1999-2012"),'Resultat 2005-2012'!P204*SUM($AB$16:$AE$16)/4,IF(AND($M$1=2010,Beregningsark!$AQ204="1999-2012"),'Resultat 2005-2012'!P204*SUM($AC$16:$AE$16)/3,IF(AND($M$1=2011,Beregningsark!$AQ204="1999-2012"),'Resultat 2005-2012'!P204*SUM($AD$16:$AE$16)/2,IF(AND($M$1=2012,Beregningsark!$AQ204="1999-2012"),'Resultat 2005-2012'!P204*$AE$16,""))))))))))))))))</f>
        <v/>
      </c>
      <c r="Q204" s="15" t="str">
        <f t="shared" si="12"/>
        <v/>
      </c>
      <c r="R204" s="17" t="str">
        <f t="shared" si="13"/>
        <v/>
      </c>
    </row>
    <row r="205" spans="1:18" x14ac:dyDescent="0.25">
      <c r="A205" s="4" t="str">
        <f>IF(Inddata!A220="","",Inddata!A220)</f>
        <v/>
      </c>
      <c r="B205" s="4" t="str">
        <f>IF(Inddata!B220="","",Inddata!B220)</f>
        <v/>
      </c>
      <c r="C205" s="4" t="str">
        <f>IF(Inddata!C220="","",Inddata!C220)</f>
        <v/>
      </c>
      <c r="D205" s="4" t="str">
        <f>IF(Inddata!D220="","",Inddata!D220)</f>
        <v/>
      </c>
      <c r="E205" s="4" t="str">
        <f>IF(Inddata!E220="","",Inddata!E220)</f>
        <v/>
      </c>
      <c r="F205" s="4" t="str">
        <f>IF(Inddata!F220="","",Inddata!F220)</f>
        <v/>
      </c>
      <c r="G205" s="4">
        <f>IF(Inddata!G220="","",Inddata!G220)</f>
        <v>0</v>
      </c>
      <c r="H205" s="4" t="str">
        <f>IF(Inddata!H220&gt;0.5,Inddata!H220,"")</f>
        <v/>
      </c>
      <c r="I205" s="4" t="str">
        <f>IF(Inddata!I220="","",Inddata!I220)</f>
        <v/>
      </c>
      <c r="J205" s="15" t="str">
        <f>IF('Resultat 2005-2012'!$R205="","",IF($M$1=2005,'Resultat 2005-2012'!J205,IF(AND($M$1=2006,Beregningsark!$AQ205="2005-2012"),'Resultat 2005-2012'!J205*SUM($Y$7:$AE$7)/7,IF(AND($M$1=2007,Beregningsark!$AQ205="2005-2012"),'Resultat 2005-2012'!J205*SUM($Z$7:$AE$7)/6,IF(AND($M$1=2008,Beregningsark!$AQ205="2005-2012"),'Resultat 2005-2012'!J205*SUM($AA$7:$AE$7)/5,IF(AND($M$1=2009,Beregningsark!$AQ205="2005-2012"),'Resultat 2005-2012'!J205*SUM($AB$7:$AE$7)/4,IF(AND($M$1=2010,Beregningsark!$AQ205="2005-2012"),'Resultat 2005-2012'!J205*SUM($AC$7:$AE$7)/3,IF(AND($M$1=2011,Beregningsark!$AQ205="2005-2012"),'Resultat 2005-2012'!J205*SUM($AD$7:$AE$7)/2,IF(AND($M$1=2012,Beregningsark!$AQ205="2005-2012"),'Resultat 2005-2012'!J205*$AE$7,IF(AND($M$1=2006,Beregningsark!$AQ205="1999-2012"),'Resultat 2005-2012'!J205*SUM($Y$16:$AE$16)/7,IF(AND($M$1=2007,Beregningsark!$AQ205="1999-2012"),'Resultat 2005-2012'!J205*SUM($Z$16:$AE$16)/6,IF(AND($M$1=2008,Beregningsark!$AQ205="1999-2012"),'Resultat 2005-2012'!J205*SUM($AA$16:$AE$16)/5,IF(AND($M$1=2009,Beregningsark!$AQ205="1999-2012"),'Resultat 2005-2012'!J205*SUM($AB$16:$AE$16)/4,IF(AND($M$1=2010,Beregningsark!$AQ205="1999-2012"),'Resultat 2005-2012'!J205*SUM($AC$16:$AE$16)/3,IF(AND($M$1=2011,Beregningsark!$AQ205="1999-2012"),'Resultat 2005-2012'!J205*SUM($AD$16:$AE$16)/2,IF(AND($M$1=2012,Beregningsark!$AQ205="1999-2012"),'Resultat 2005-2012'!J205*$AE$16,""))))))))))))))))</f>
        <v/>
      </c>
      <c r="K205" s="15" t="str">
        <f>IF('Resultat 2005-2012'!$R205="","",IF($M$1=2005,'Resultat 2005-2012'!K205,IF(AND($M$1=2006,Beregningsark!$AQ205="2005-2012"),'Resultat 2005-2012'!K205*SUM($Y$8:$AE$8)/7,IF(AND($M$1=2007,Beregningsark!$AQ205="2005-2012"),'Resultat 2005-2012'!K205*SUM($Z$8:$AE$8)/6,IF(AND($M$1=2008,Beregningsark!$AQ205="2005-2012"),'Resultat 2005-2012'!K205*SUM($AA$8:$AE$8)/5,IF(AND($M$1=2009,Beregningsark!$AQ205="2005-2012"),'Resultat 2005-2012'!K205*SUM($AB$8:$AE$8)/4,IF(AND($M$1=2010,Beregningsark!$AQ205="2005-2012"),'Resultat 2005-2012'!K205*SUM($AC$8:$AE$8)/3,IF(AND($M$1=2011,Beregningsark!$AQ205="2005-2012"),'Resultat 2005-2012'!K205*SUM($AD$8:$AE$8)/2,IF(AND($M$1=2012,Beregningsark!$AQ205="2005-2012"),'Resultat 2005-2012'!K205*$AE$8,IF(AND($M$1=2006,Beregningsark!$AQ205="1999-2012"),'Resultat 2005-2012'!K205*SUM($Y$17:$AE$17)/7,IF(AND($M$1=2007,Beregningsark!$AQ205="1999-2012"),'Resultat 2005-2012'!K205*SUM($Z$17:$AE$17)/6,IF(AND($M$1=2008,Beregningsark!$AQ205="1999-2012"),'Resultat 2005-2012'!K205*SUM($AA$17:$AE$17)/5,IF(AND($M$1=2009,Beregningsark!$AQ205="1999-2012"),'Resultat 2005-2012'!K205*SUM($AB$17:$AE$17)/4,IF(AND($M$1=2010,Beregningsark!$AQ205="1999-2012"),'Resultat 2005-2012'!K205*SUM($AC$17:$AE$17)/3,IF(AND($M$1=2011,Beregningsark!$AQ205="1999-2012"),'Resultat 2005-2012'!K205*SUM($AD$17:$AE$17)/2,IF(AND($M$1=2012,Beregningsark!$AQ205="1999-2012"),'Resultat 2005-2012'!K205*$AE$17,""))))))))))))))))</f>
        <v/>
      </c>
      <c r="L205" s="15" t="str">
        <f>IF('Resultat 2005-2012'!$R205="","",IF($M$1=2005,'Resultat 2005-2012'!L205,IF(AND($M$1=2006,Beregningsark!$AQ205="2005-2012"),'Resultat 2005-2012'!L205*SUM($Y$9:$AE$9)/7,IF(AND($M$1=2007,Beregningsark!$AQ205="2005-2012"),'Resultat 2005-2012'!L205*SUM($Z$9:$AE$9)/6,IF(AND($M$1=2008,Beregningsark!$AQ205="2005-2012"),'Resultat 2005-2012'!L205*SUM($AA$9:$AE$9)/5,IF(AND($M$1=2009,Beregningsark!$AQ205="2005-2012"),'Resultat 2005-2012'!L205*SUM($AB$9:$AE$9)/4,IF(AND($M$1=2010,Beregningsark!$AQ205="2005-2012"),'Resultat 2005-2012'!L205*SUM($AC$9:$AE$9)/3,IF(AND($M$1=2011,Beregningsark!$AQ205="2005-2012"),'Resultat 2005-2012'!L205*SUM($AD$9:$AE$9)/2,IF(AND($M$1=2012,Beregningsark!$AQ205="2005-2012"),'Resultat 2005-2012'!L205*$AE$9,IF(AND($M$1=2006,Beregningsark!$AQ205="1999-2012"),'Resultat 2005-2012'!L205*SUM($Y$18:$AE$18)/7,IF(AND($M$1=2007,Beregningsark!$AQ205="1999-2012"),'Resultat 2005-2012'!L205*SUM($Z$18:$AE$18)/6,IF(AND($M$1=2008,Beregningsark!$AQ205="1999-2012"),'Resultat 2005-2012'!L205*SUM($AA$18:$AE$18)/5,IF(AND($M$1=2009,Beregningsark!$AQ205="1999-2012"),'Resultat 2005-2012'!L205*SUM($AB$18:$AE$18)/4,IF(AND($M$1=2010,Beregningsark!$AQ205="1999-2012"),'Resultat 2005-2012'!L205*SUM($AC$18:$AE$18)/3,IF(AND($M$1=2011,Beregningsark!$AQ205="1999-2012"),'Resultat 2005-2012'!L205*SUM($AD$18:$AE$18)/2,IF(AND($M$1=2012,Beregningsark!$AQ205="1999-2012"),'Resultat 2005-2012'!L205*$AE$18,""))))))))))))))))</f>
        <v/>
      </c>
      <c r="M205" s="15" t="str">
        <f t="shared" si="11"/>
        <v/>
      </c>
      <c r="N205" s="15" t="str">
        <f>IF('Resultat 2005-2012'!$R205="","",IF($M$1=2005,'Resultat 2005-2012'!N205,IF(AND($M$1=2006,Beregningsark!$AQ205="2005-2012"),'Resultat 2005-2012'!N205*SUM($Y$10:$AE$10)/7,IF(AND($M$1=2007,Beregningsark!$AQ205="2005-2012"),'Resultat 2005-2012'!N205*SUM($Z$10:$AE$10)/6,IF(AND($M$1=2008,Beregningsark!$AQ205="2005-2012"),'Resultat 2005-2012'!N205*SUM($AA$10:$AE$10)/5,IF(AND($M$1=2009,Beregningsark!$AQ205="2005-2012"),'Resultat 2005-2012'!N205*SUM($AB$10:$AE$10)/4,IF(AND($M$1=2010,Beregningsark!$AQ205="2005-2012"),'Resultat 2005-2012'!N205*SUM($AC$10:$AE$10)/3,IF(AND($M$1=2011,Beregningsark!$AQ205="2005-2012"),'Resultat 2005-2012'!N205*SUM($AD$10:$AE$10)/2,IF(AND($M$1=2012,Beregningsark!$AQ205="2005-2012"),'Resultat 2005-2012'!N205*$AE$10,IF(AND($M$1=2006,Beregningsark!$AQ205="1999-2012"),'Resultat 2005-2012'!N205*SUM($Y$16:$AE$16)/7,IF(AND($M$1=2007,Beregningsark!$AQ205="1999-2012"),'Resultat 2005-2012'!N205*SUM($Z$16:$AE$16)/6,IF(AND($M$1=2008,Beregningsark!$AQ205="1999-2012"),'Resultat 2005-2012'!N205*SUM($AA$16:$AE$16)/5,IF(AND($M$1=2009,Beregningsark!$AQ205="1999-2012"),'Resultat 2005-2012'!N205*SUM($AB$16:$AE$16)/4,IF(AND($M$1=2010,Beregningsark!$AQ205="1999-2012"),'Resultat 2005-2012'!N205*SUM($AC$16:$AE$16)/3,IF(AND($M$1=2011,Beregningsark!$AQ205="1999-2012"),'Resultat 2005-2012'!N205*SUM($AD$16:$AE$16)/2,IF(AND($M$1=2012,Beregningsark!$AQ205="1999-2012"),'Resultat 2005-2012'!N205*$AE$16,""))))))))))))))))</f>
        <v/>
      </c>
      <c r="O205" s="15" t="str">
        <f>IF('Resultat 2005-2012'!$R205="","",IF($M$1=2005,'Resultat 2005-2012'!O205,IF(AND($M$1=2006,Beregningsark!$AQ205="2005-2012"),'Resultat 2005-2012'!O205*SUM($Y$10:$AE$10)/7,IF(AND($M$1=2007,Beregningsark!$AQ205="2005-2012"),'Resultat 2005-2012'!O205*SUM($Z$10:$AE$10)/6,IF(AND($M$1=2008,Beregningsark!$AQ205="2005-2012"),'Resultat 2005-2012'!O205*SUM($AA$10:$AE$10)/5,IF(AND($M$1=2009,Beregningsark!$AQ205="2005-2012"),'Resultat 2005-2012'!O205*SUM($AB$10:$AE$10)/4,IF(AND($M$1=2010,Beregningsark!$AQ205="2005-2012"),'Resultat 2005-2012'!O205*SUM($AC$10:$AE$10)/3,IF(AND($M$1=2011,Beregningsark!$AQ205="2005-2012"),'Resultat 2005-2012'!O205*SUM($AD$10:$AE$10)/2,IF(AND($M$1=2012,Beregningsark!$AQ205="2005-2012"),'Resultat 2005-2012'!O205*$AE$10,IF(AND($M$1=2006,Beregningsark!$AQ205="1999-2012"),'Resultat 2005-2012'!O205*SUM($Y$16:$AE$16)/7,IF(AND($M$1=2007,Beregningsark!$AQ205="1999-2012"),'Resultat 2005-2012'!O205*SUM($Z$16:$AE$16)/6,IF(AND($M$1=2008,Beregningsark!$AQ205="1999-2012"),'Resultat 2005-2012'!O205*SUM($AA$16:$AE$16)/5,IF(AND($M$1=2009,Beregningsark!$AQ205="1999-2012"),'Resultat 2005-2012'!O205*SUM($AB$16:$AE$16)/4,IF(AND($M$1=2010,Beregningsark!$AQ205="1999-2012"),'Resultat 2005-2012'!O205*SUM($AC$16:$AE$16)/3,IF(AND($M$1=2011,Beregningsark!$AQ205="1999-2012"),'Resultat 2005-2012'!O205*SUM($AD$16:$AE$16)/2,IF(AND($M$1=2012,Beregningsark!$AQ205="1999-2012"),'Resultat 2005-2012'!O205*$AE$16,""))))))))))))))))</f>
        <v/>
      </c>
      <c r="P205" s="15" t="str">
        <f>IF('Resultat 2005-2012'!$R205="","",IF($M$1=2005,'Resultat 2005-2012'!P205,IF(AND($M$1=2006,Beregningsark!$AQ205="2005-2012"),'Resultat 2005-2012'!P205*SUM($Y$11:$AE$11)/7,IF(AND($M$1=2007,Beregningsark!$AQ205="2005-2012"),'Resultat 2005-2012'!P205*SUM($Z$11:$AE$11)/6,IF(AND($M$1=2008,Beregningsark!$AQ205="2005-2012"),'Resultat 2005-2012'!P205*SUM($AA$11:$AE$11)/5,IF(AND($M$1=2009,Beregningsark!$AQ205="2005-2012"),'Resultat 2005-2012'!P205*SUM($AB$11:$AE$11)/4,IF(AND($M$1=2010,Beregningsark!$AQ205="2005-2012"),'Resultat 2005-2012'!P205*SUM($AC$11:$AE$11)/3,IF(AND($M$1=2011,Beregningsark!$AQ205="2005-2012"),'Resultat 2005-2012'!P205*SUM($AD$11:$AE$11)/2,IF(AND($M$1=2012,Beregningsark!$AQ205="2005-2012"),'Resultat 2005-2012'!P205*$AE$11,IF(AND($M$1=2006,Beregningsark!$AQ205="1999-2012"),'Resultat 2005-2012'!P205*SUM($Y$16:$AE$16)/7,IF(AND($M$1=2007,Beregningsark!$AQ205="1999-2012"),'Resultat 2005-2012'!P205*SUM($Z$16:$AE$16)/6,IF(AND($M$1=2008,Beregningsark!$AQ205="1999-2012"),'Resultat 2005-2012'!P205*SUM($AA$16:$AE$16)/5,IF(AND($M$1=2009,Beregningsark!$AQ205="1999-2012"),'Resultat 2005-2012'!P205*SUM($AB$16:$AE$16)/4,IF(AND($M$1=2010,Beregningsark!$AQ205="1999-2012"),'Resultat 2005-2012'!P205*SUM($AC$16:$AE$16)/3,IF(AND($M$1=2011,Beregningsark!$AQ205="1999-2012"),'Resultat 2005-2012'!P205*SUM($AD$16:$AE$16)/2,IF(AND($M$1=2012,Beregningsark!$AQ205="1999-2012"),'Resultat 2005-2012'!P205*$AE$16,""))))))))))))))))</f>
        <v/>
      </c>
      <c r="Q205" s="15" t="str">
        <f t="shared" si="12"/>
        <v/>
      </c>
      <c r="R205" s="17" t="str">
        <f t="shared" si="13"/>
        <v/>
      </c>
    </row>
    <row r="206" spans="1:18" x14ac:dyDescent="0.25">
      <c r="A206" s="4" t="str">
        <f>IF(Inddata!A221="","",Inddata!A221)</f>
        <v/>
      </c>
      <c r="B206" s="4" t="str">
        <f>IF(Inddata!B221="","",Inddata!B221)</f>
        <v/>
      </c>
      <c r="C206" s="4" t="str">
        <f>IF(Inddata!C221="","",Inddata!C221)</f>
        <v/>
      </c>
      <c r="D206" s="4" t="str">
        <f>IF(Inddata!D221="","",Inddata!D221)</f>
        <v/>
      </c>
      <c r="E206" s="4" t="str">
        <f>IF(Inddata!E221="","",Inddata!E221)</f>
        <v/>
      </c>
      <c r="F206" s="4" t="str">
        <f>IF(Inddata!F221="","",Inddata!F221)</f>
        <v/>
      </c>
      <c r="G206" s="4">
        <f>IF(Inddata!G221="","",Inddata!G221)</f>
        <v>0</v>
      </c>
      <c r="H206" s="4" t="str">
        <f>IF(Inddata!H221&gt;0.5,Inddata!H221,"")</f>
        <v/>
      </c>
      <c r="I206" s="4" t="str">
        <f>IF(Inddata!I221="","",Inddata!I221)</f>
        <v/>
      </c>
      <c r="J206" s="15" t="str">
        <f>IF('Resultat 2005-2012'!$R206="","",IF($M$1=2005,'Resultat 2005-2012'!J206,IF(AND($M$1=2006,Beregningsark!$AQ206="2005-2012"),'Resultat 2005-2012'!J206*SUM($Y$7:$AE$7)/7,IF(AND($M$1=2007,Beregningsark!$AQ206="2005-2012"),'Resultat 2005-2012'!J206*SUM($Z$7:$AE$7)/6,IF(AND($M$1=2008,Beregningsark!$AQ206="2005-2012"),'Resultat 2005-2012'!J206*SUM($AA$7:$AE$7)/5,IF(AND($M$1=2009,Beregningsark!$AQ206="2005-2012"),'Resultat 2005-2012'!J206*SUM($AB$7:$AE$7)/4,IF(AND($M$1=2010,Beregningsark!$AQ206="2005-2012"),'Resultat 2005-2012'!J206*SUM($AC$7:$AE$7)/3,IF(AND($M$1=2011,Beregningsark!$AQ206="2005-2012"),'Resultat 2005-2012'!J206*SUM($AD$7:$AE$7)/2,IF(AND($M$1=2012,Beregningsark!$AQ206="2005-2012"),'Resultat 2005-2012'!J206*$AE$7,IF(AND($M$1=2006,Beregningsark!$AQ206="1999-2012"),'Resultat 2005-2012'!J206*SUM($Y$16:$AE$16)/7,IF(AND($M$1=2007,Beregningsark!$AQ206="1999-2012"),'Resultat 2005-2012'!J206*SUM($Z$16:$AE$16)/6,IF(AND($M$1=2008,Beregningsark!$AQ206="1999-2012"),'Resultat 2005-2012'!J206*SUM($AA$16:$AE$16)/5,IF(AND($M$1=2009,Beregningsark!$AQ206="1999-2012"),'Resultat 2005-2012'!J206*SUM($AB$16:$AE$16)/4,IF(AND($M$1=2010,Beregningsark!$AQ206="1999-2012"),'Resultat 2005-2012'!J206*SUM($AC$16:$AE$16)/3,IF(AND($M$1=2011,Beregningsark!$AQ206="1999-2012"),'Resultat 2005-2012'!J206*SUM($AD$16:$AE$16)/2,IF(AND($M$1=2012,Beregningsark!$AQ206="1999-2012"),'Resultat 2005-2012'!J206*$AE$16,""))))))))))))))))</f>
        <v/>
      </c>
      <c r="K206" s="15" t="str">
        <f>IF('Resultat 2005-2012'!$R206="","",IF($M$1=2005,'Resultat 2005-2012'!K206,IF(AND($M$1=2006,Beregningsark!$AQ206="2005-2012"),'Resultat 2005-2012'!K206*SUM($Y$8:$AE$8)/7,IF(AND($M$1=2007,Beregningsark!$AQ206="2005-2012"),'Resultat 2005-2012'!K206*SUM($Z$8:$AE$8)/6,IF(AND($M$1=2008,Beregningsark!$AQ206="2005-2012"),'Resultat 2005-2012'!K206*SUM($AA$8:$AE$8)/5,IF(AND($M$1=2009,Beregningsark!$AQ206="2005-2012"),'Resultat 2005-2012'!K206*SUM($AB$8:$AE$8)/4,IF(AND($M$1=2010,Beregningsark!$AQ206="2005-2012"),'Resultat 2005-2012'!K206*SUM($AC$8:$AE$8)/3,IF(AND($M$1=2011,Beregningsark!$AQ206="2005-2012"),'Resultat 2005-2012'!K206*SUM($AD$8:$AE$8)/2,IF(AND($M$1=2012,Beregningsark!$AQ206="2005-2012"),'Resultat 2005-2012'!K206*$AE$8,IF(AND($M$1=2006,Beregningsark!$AQ206="1999-2012"),'Resultat 2005-2012'!K206*SUM($Y$17:$AE$17)/7,IF(AND($M$1=2007,Beregningsark!$AQ206="1999-2012"),'Resultat 2005-2012'!K206*SUM($Z$17:$AE$17)/6,IF(AND($M$1=2008,Beregningsark!$AQ206="1999-2012"),'Resultat 2005-2012'!K206*SUM($AA$17:$AE$17)/5,IF(AND($M$1=2009,Beregningsark!$AQ206="1999-2012"),'Resultat 2005-2012'!K206*SUM($AB$17:$AE$17)/4,IF(AND($M$1=2010,Beregningsark!$AQ206="1999-2012"),'Resultat 2005-2012'!K206*SUM($AC$17:$AE$17)/3,IF(AND($M$1=2011,Beregningsark!$AQ206="1999-2012"),'Resultat 2005-2012'!K206*SUM($AD$17:$AE$17)/2,IF(AND($M$1=2012,Beregningsark!$AQ206="1999-2012"),'Resultat 2005-2012'!K206*$AE$17,""))))))))))))))))</f>
        <v/>
      </c>
      <c r="L206" s="15" t="str">
        <f>IF('Resultat 2005-2012'!$R206="","",IF($M$1=2005,'Resultat 2005-2012'!L206,IF(AND($M$1=2006,Beregningsark!$AQ206="2005-2012"),'Resultat 2005-2012'!L206*SUM($Y$9:$AE$9)/7,IF(AND($M$1=2007,Beregningsark!$AQ206="2005-2012"),'Resultat 2005-2012'!L206*SUM($Z$9:$AE$9)/6,IF(AND($M$1=2008,Beregningsark!$AQ206="2005-2012"),'Resultat 2005-2012'!L206*SUM($AA$9:$AE$9)/5,IF(AND($M$1=2009,Beregningsark!$AQ206="2005-2012"),'Resultat 2005-2012'!L206*SUM($AB$9:$AE$9)/4,IF(AND($M$1=2010,Beregningsark!$AQ206="2005-2012"),'Resultat 2005-2012'!L206*SUM($AC$9:$AE$9)/3,IF(AND($M$1=2011,Beregningsark!$AQ206="2005-2012"),'Resultat 2005-2012'!L206*SUM($AD$9:$AE$9)/2,IF(AND($M$1=2012,Beregningsark!$AQ206="2005-2012"),'Resultat 2005-2012'!L206*$AE$9,IF(AND($M$1=2006,Beregningsark!$AQ206="1999-2012"),'Resultat 2005-2012'!L206*SUM($Y$18:$AE$18)/7,IF(AND($M$1=2007,Beregningsark!$AQ206="1999-2012"),'Resultat 2005-2012'!L206*SUM($Z$18:$AE$18)/6,IF(AND($M$1=2008,Beregningsark!$AQ206="1999-2012"),'Resultat 2005-2012'!L206*SUM($AA$18:$AE$18)/5,IF(AND($M$1=2009,Beregningsark!$AQ206="1999-2012"),'Resultat 2005-2012'!L206*SUM($AB$18:$AE$18)/4,IF(AND($M$1=2010,Beregningsark!$AQ206="1999-2012"),'Resultat 2005-2012'!L206*SUM($AC$18:$AE$18)/3,IF(AND($M$1=2011,Beregningsark!$AQ206="1999-2012"),'Resultat 2005-2012'!L206*SUM($AD$18:$AE$18)/2,IF(AND($M$1=2012,Beregningsark!$AQ206="1999-2012"),'Resultat 2005-2012'!L206*$AE$18,""))))))))))))))))</f>
        <v/>
      </c>
      <c r="M206" s="15" t="str">
        <f t="shared" si="11"/>
        <v/>
      </c>
      <c r="N206" s="15" t="str">
        <f>IF('Resultat 2005-2012'!$R206="","",IF($M$1=2005,'Resultat 2005-2012'!N206,IF(AND($M$1=2006,Beregningsark!$AQ206="2005-2012"),'Resultat 2005-2012'!N206*SUM($Y$10:$AE$10)/7,IF(AND($M$1=2007,Beregningsark!$AQ206="2005-2012"),'Resultat 2005-2012'!N206*SUM($Z$10:$AE$10)/6,IF(AND($M$1=2008,Beregningsark!$AQ206="2005-2012"),'Resultat 2005-2012'!N206*SUM($AA$10:$AE$10)/5,IF(AND($M$1=2009,Beregningsark!$AQ206="2005-2012"),'Resultat 2005-2012'!N206*SUM($AB$10:$AE$10)/4,IF(AND($M$1=2010,Beregningsark!$AQ206="2005-2012"),'Resultat 2005-2012'!N206*SUM($AC$10:$AE$10)/3,IF(AND($M$1=2011,Beregningsark!$AQ206="2005-2012"),'Resultat 2005-2012'!N206*SUM($AD$10:$AE$10)/2,IF(AND($M$1=2012,Beregningsark!$AQ206="2005-2012"),'Resultat 2005-2012'!N206*$AE$10,IF(AND($M$1=2006,Beregningsark!$AQ206="1999-2012"),'Resultat 2005-2012'!N206*SUM($Y$16:$AE$16)/7,IF(AND($M$1=2007,Beregningsark!$AQ206="1999-2012"),'Resultat 2005-2012'!N206*SUM($Z$16:$AE$16)/6,IF(AND($M$1=2008,Beregningsark!$AQ206="1999-2012"),'Resultat 2005-2012'!N206*SUM($AA$16:$AE$16)/5,IF(AND($M$1=2009,Beregningsark!$AQ206="1999-2012"),'Resultat 2005-2012'!N206*SUM($AB$16:$AE$16)/4,IF(AND($M$1=2010,Beregningsark!$AQ206="1999-2012"),'Resultat 2005-2012'!N206*SUM($AC$16:$AE$16)/3,IF(AND($M$1=2011,Beregningsark!$AQ206="1999-2012"),'Resultat 2005-2012'!N206*SUM($AD$16:$AE$16)/2,IF(AND($M$1=2012,Beregningsark!$AQ206="1999-2012"),'Resultat 2005-2012'!N206*$AE$16,""))))))))))))))))</f>
        <v/>
      </c>
      <c r="O206" s="15" t="str">
        <f>IF('Resultat 2005-2012'!$R206="","",IF($M$1=2005,'Resultat 2005-2012'!O206,IF(AND($M$1=2006,Beregningsark!$AQ206="2005-2012"),'Resultat 2005-2012'!O206*SUM($Y$10:$AE$10)/7,IF(AND($M$1=2007,Beregningsark!$AQ206="2005-2012"),'Resultat 2005-2012'!O206*SUM($Z$10:$AE$10)/6,IF(AND($M$1=2008,Beregningsark!$AQ206="2005-2012"),'Resultat 2005-2012'!O206*SUM($AA$10:$AE$10)/5,IF(AND($M$1=2009,Beregningsark!$AQ206="2005-2012"),'Resultat 2005-2012'!O206*SUM($AB$10:$AE$10)/4,IF(AND($M$1=2010,Beregningsark!$AQ206="2005-2012"),'Resultat 2005-2012'!O206*SUM($AC$10:$AE$10)/3,IF(AND($M$1=2011,Beregningsark!$AQ206="2005-2012"),'Resultat 2005-2012'!O206*SUM($AD$10:$AE$10)/2,IF(AND($M$1=2012,Beregningsark!$AQ206="2005-2012"),'Resultat 2005-2012'!O206*$AE$10,IF(AND($M$1=2006,Beregningsark!$AQ206="1999-2012"),'Resultat 2005-2012'!O206*SUM($Y$16:$AE$16)/7,IF(AND($M$1=2007,Beregningsark!$AQ206="1999-2012"),'Resultat 2005-2012'!O206*SUM($Z$16:$AE$16)/6,IF(AND($M$1=2008,Beregningsark!$AQ206="1999-2012"),'Resultat 2005-2012'!O206*SUM($AA$16:$AE$16)/5,IF(AND($M$1=2009,Beregningsark!$AQ206="1999-2012"),'Resultat 2005-2012'!O206*SUM($AB$16:$AE$16)/4,IF(AND($M$1=2010,Beregningsark!$AQ206="1999-2012"),'Resultat 2005-2012'!O206*SUM($AC$16:$AE$16)/3,IF(AND($M$1=2011,Beregningsark!$AQ206="1999-2012"),'Resultat 2005-2012'!O206*SUM($AD$16:$AE$16)/2,IF(AND($M$1=2012,Beregningsark!$AQ206="1999-2012"),'Resultat 2005-2012'!O206*$AE$16,""))))))))))))))))</f>
        <v/>
      </c>
      <c r="P206" s="15" t="str">
        <f>IF('Resultat 2005-2012'!$R206="","",IF($M$1=2005,'Resultat 2005-2012'!P206,IF(AND($M$1=2006,Beregningsark!$AQ206="2005-2012"),'Resultat 2005-2012'!P206*SUM($Y$11:$AE$11)/7,IF(AND($M$1=2007,Beregningsark!$AQ206="2005-2012"),'Resultat 2005-2012'!P206*SUM($Z$11:$AE$11)/6,IF(AND($M$1=2008,Beregningsark!$AQ206="2005-2012"),'Resultat 2005-2012'!P206*SUM($AA$11:$AE$11)/5,IF(AND($M$1=2009,Beregningsark!$AQ206="2005-2012"),'Resultat 2005-2012'!P206*SUM($AB$11:$AE$11)/4,IF(AND($M$1=2010,Beregningsark!$AQ206="2005-2012"),'Resultat 2005-2012'!P206*SUM($AC$11:$AE$11)/3,IF(AND($M$1=2011,Beregningsark!$AQ206="2005-2012"),'Resultat 2005-2012'!P206*SUM($AD$11:$AE$11)/2,IF(AND($M$1=2012,Beregningsark!$AQ206="2005-2012"),'Resultat 2005-2012'!P206*$AE$11,IF(AND($M$1=2006,Beregningsark!$AQ206="1999-2012"),'Resultat 2005-2012'!P206*SUM($Y$16:$AE$16)/7,IF(AND($M$1=2007,Beregningsark!$AQ206="1999-2012"),'Resultat 2005-2012'!P206*SUM($Z$16:$AE$16)/6,IF(AND($M$1=2008,Beregningsark!$AQ206="1999-2012"),'Resultat 2005-2012'!P206*SUM($AA$16:$AE$16)/5,IF(AND($M$1=2009,Beregningsark!$AQ206="1999-2012"),'Resultat 2005-2012'!P206*SUM($AB$16:$AE$16)/4,IF(AND($M$1=2010,Beregningsark!$AQ206="1999-2012"),'Resultat 2005-2012'!P206*SUM($AC$16:$AE$16)/3,IF(AND($M$1=2011,Beregningsark!$AQ206="1999-2012"),'Resultat 2005-2012'!P206*SUM($AD$16:$AE$16)/2,IF(AND($M$1=2012,Beregningsark!$AQ206="1999-2012"),'Resultat 2005-2012'!P206*$AE$16,""))))))))))))))))</f>
        <v/>
      </c>
      <c r="Q206" s="15" t="str">
        <f t="shared" si="12"/>
        <v/>
      </c>
      <c r="R206" s="17" t="str">
        <f t="shared" si="13"/>
        <v/>
      </c>
    </row>
    <row r="207" spans="1:18" x14ac:dyDescent="0.25">
      <c r="A207" s="4" t="str">
        <f>IF(Inddata!A222="","",Inddata!A222)</f>
        <v/>
      </c>
      <c r="B207" s="4" t="str">
        <f>IF(Inddata!B222="","",Inddata!B222)</f>
        <v/>
      </c>
      <c r="C207" s="4" t="str">
        <f>IF(Inddata!C222="","",Inddata!C222)</f>
        <v/>
      </c>
      <c r="D207" s="4" t="str">
        <f>IF(Inddata!D222="","",Inddata!D222)</f>
        <v/>
      </c>
      <c r="E207" s="4" t="str">
        <f>IF(Inddata!E222="","",Inddata!E222)</f>
        <v/>
      </c>
      <c r="F207" s="4" t="str">
        <f>IF(Inddata!F222="","",Inddata!F222)</f>
        <v/>
      </c>
      <c r="G207" s="4">
        <f>IF(Inddata!G222="","",Inddata!G222)</f>
        <v>0</v>
      </c>
      <c r="H207" s="4" t="str">
        <f>IF(Inddata!H222&gt;0.5,Inddata!H222,"")</f>
        <v/>
      </c>
      <c r="I207" s="4" t="str">
        <f>IF(Inddata!I222="","",Inddata!I222)</f>
        <v/>
      </c>
      <c r="J207" s="15" t="str">
        <f>IF('Resultat 2005-2012'!$R207="","",IF($M$1=2005,'Resultat 2005-2012'!J207,IF(AND($M$1=2006,Beregningsark!$AQ207="2005-2012"),'Resultat 2005-2012'!J207*SUM($Y$7:$AE$7)/7,IF(AND($M$1=2007,Beregningsark!$AQ207="2005-2012"),'Resultat 2005-2012'!J207*SUM($Z$7:$AE$7)/6,IF(AND($M$1=2008,Beregningsark!$AQ207="2005-2012"),'Resultat 2005-2012'!J207*SUM($AA$7:$AE$7)/5,IF(AND($M$1=2009,Beregningsark!$AQ207="2005-2012"),'Resultat 2005-2012'!J207*SUM($AB$7:$AE$7)/4,IF(AND($M$1=2010,Beregningsark!$AQ207="2005-2012"),'Resultat 2005-2012'!J207*SUM($AC$7:$AE$7)/3,IF(AND($M$1=2011,Beregningsark!$AQ207="2005-2012"),'Resultat 2005-2012'!J207*SUM($AD$7:$AE$7)/2,IF(AND($M$1=2012,Beregningsark!$AQ207="2005-2012"),'Resultat 2005-2012'!J207*$AE$7,IF(AND($M$1=2006,Beregningsark!$AQ207="1999-2012"),'Resultat 2005-2012'!J207*SUM($Y$16:$AE$16)/7,IF(AND($M$1=2007,Beregningsark!$AQ207="1999-2012"),'Resultat 2005-2012'!J207*SUM($Z$16:$AE$16)/6,IF(AND($M$1=2008,Beregningsark!$AQ207="1999-2012"),'Resultat 2005-2012'!J207*SUM($AA$16:$AE$16)/5,IF(AND($M$1=2009,Beregningsark!$AQ207="1999-2012"),'Resultat 2005-2012'!J207*SUM($AB$16:$AE$16)/4,IF(AND($M$1=2010,Beregningsark!$AQ207="1999-2012"),'Resultat 2005-2012'!J207*SUM($AC$16:$AE$16)/3,IF(AND($M$1=2011,Beregningsark!$AQ207="1999-2012"),'Resultat 2005-2012'!J207*SUM($AD$16:$AE$16)/2,IF(AND($M$1=2012,Beregningsark!$AQ207="1999-2012"),'Resultat 2005-2012'!J207*$AE$16,""))))))))))))))))</f>
        <v/>
      </c>
      <c r="K207" s="15" t="str">
        <f>IF('Resultat 2005-2012'!$R207="","",IF($M$1=2005,'Resultat 2005-2012'!K207,IF(AND($M$1=2006,Beregningsark!$AQ207="2005-2012"),'Resultat 2005-2012'!K207*SUM($Y$8:$AE$8)/7,IF(AND($M$1=2007,Beregningsark!$AQ207="2005-2012"),'Resultat 2005-2012'!K207*SUM($Z$8:$AE$8)/6,IF(AND($M$1=2008,Beregningsark!$AQ207="2005-2012"),'Resultat 2005-2012'!K207*SUM($AA$8:$AE$8)/5,IF(AND($M$1=2009,Beregningsark!$AQ207="2005-2012"),'Resultat 2005-2012'!K207*SUM($AB$8:$AE$8)/4,IF(AND($M$1=2010,Beregningsark!$AQ207="2005-2012"),'Resultat 2005-2012'!K207*SUM($AC$8:$AE$8)/3,IF(AND($M$1=2011,Beregningsark!$AQ207="2005-2012"),'Resultat 2005-2012'!K207*SUM($AD$8:$AE$8)/2,IF(AND($M$1=2012,Beregningsark!$AQ207="2005-2012"),'Resultat 2005-2012'!K207*$AE$8,IF(AND($M$1=2006,Beregningsark!$AQ207="1999-2012"),'Resultat 2005-2012'!K207*SUM($Y$17:$AE$17)/7,IF(AND($M$1=2007,Beregningsark!$AQ207="1999-2012"),'Resultat 2005-2012'!K207*SUM($Z$17:$AE$17)/6,IF(AND($M$1=2008,Beregningsark!$AQ207="1999-2012"),'Resultat 2005-2012'!K207*SUM($AA$17:$AE$17)/5,IF(AND($M$1=2009,Beregningsark!$AQ207="1999-2012"),'Resultat 2005-2012'!K207*SUM($AB$17:$AE$17)/4,IF(AND($M$1=2010,Beregningsark!$AQ207="1999-2012"),'Resultat 2005-2012'!K207*SUM($AC$17:$AE$17)/3,IF(AND($M$1=2011,Beregningsark!$AQ207="1999-2012"),'Resultat 2005-2012'!K207*SUM($AD$17:$AE$17)/2,IF(AND($M$1=2012,Beregningsark!$AQ207="1999-2012"),'Resultat 2005-2012'!K207*$AE$17,""))))))))))))))))</f>
        <v/>
      </c>
      <c r="L207" s="15" t="str">
        <f>IF('Resultat 2005-2012'!$R207="","",IF($M$1=2005,'Resultat 2005-2012'!L207,IF(AND($M$1=2006,Beregningsark!$AQ207="2005-2012"),'Resultat 2005-2012'!L207*SUM($Y$9:$AE$9)/7,IF(AND($M$1=2007,Beregningsark!$AQ207="2005-2012"),'Resultat 2005-2012'!L207*SUM($Z$9:$AE$9)/6,IF(AND($M$1=2008,Beregningsark!$AQ207="2005-2012"),'Resultat 2005-2012'!L207*SUM($AA$9:$AE$9)/5,IF(AND($M$1=2009,Beregningsark!$AQ207="2005-2012"),'Resultat 2005-2012'!L207*SUM($AB$9:$AE$9)/4,IF(AND($M$1=2010,Beregningsark!$AQ207="2005-2012"),'Resultat 2005-2012'!L207*SUM($AC$9:$AE$9)/3,IF(AND($M$1=2011,Beregningsark!$AQ207="2005-2012"),'Resultat 2005-2012'!L207*SUM($AD$9:$AE$9)/2,IF(AND($M$1=2012,Beregningsark!$AQ207="2005-2012"),'Resultat 2005-2012'!L207*$AE$9,IF(AND($M$1=2006,Beregningsark!$AQ207="1999-2012"),'Resultat 2005-2012'!L207*SUM($Y$18:$AE$18)/7,IF(AND($M$1=2007,Beregningsark!$AQ207="1999-2012"),'Resultat 2005-2012'!L207*SUM($Z$18:$AE$18)/6,IF(AND($M$1=2008,Beregningsark!$AQ207="1999-2012"),'Resultat 2005-2012'!L207*SUM($AA$18:$AE$18)/5,IF(AND($M$1=2009,Beregningsark!$AQ207="1999-2012"),'Resultat 2005-2012'!L207*SUM($AB$18:$AE$18)/4,IF(AND($M$1=2010,Beregningsark!$AQ207="1999-2012"),'Resultat 2005-2012'!L207*SUM($AC$18:$AE$18)/3,IF(AND($M$1=2011,Beregningsark!$AQ207="1999-2012"),'Resultat 2005-2012'!L207*SUM($AD$18:$AE$18)/2,IF(AND($M$1=2012,Beregningsark!$AQ207="1999-2012"),'Resultat 2005-2012'!L207*$AE$18,""))))))))))))))))</f>
        <v/>
      </c>
      <c r="M207" s="15" t="str">
        <f t="shared" si="11"/>
        <v/>
      </c>
      <c r="N207" s="15" t="str">
        <f>IF('Resultat 2005-2012'!$R207="","",IF($M$1=2005,'Resultat 2005-2012'!N207,IF(AND($M$1=2006,Beregningsark!$AQ207="2005-2012"),'Resultat 2005-2012'!N207*SUM($Y$10:$AE$10)/7,IF(AND($M$1=2007,Beregningsark!$AQ207="2005-2012"),'Resultat 2005-2012'!N207*SUM($Z$10:$AE$10)/6,IF(AND($M$1=2008,Beregningsark!$AQ207="2005-2012"),'Resultat 2005-2012'!N207*SUM($AA$10:$AE$10)/5,IF(AND($M$1=2009,Beregningsark!$AQ207="2005-2012"),'Resultat 2005-2012'!N207*SUM($AB$10:$AE$10)/4,IF(AND($M$1=2010,Beregningsark!$AQ207="2005-2012"),'Resultat 2005-2012'!N207*SUM($AC$10:$AE$10)/3,IF(AND($M$1=2011,Beregningsark!$AQ207="2005-2012"),'Resultat 2005-2012'!N207*SUM($AD$10:$AE$10)/2,IF(AND($M$1=2012,Beregningsark!$AQ207="2005-2012"),'Resultat 2005-2012'!N207*$AE$10,IF(AND($M$1=2006,Beregningsark!$AQ207="1999-2012"),'Resultat 2005-2012'!N207*SUM($Y$16:$AE$16)/7,IF(AND($M$1=2007,Beregningsark!$AQ207="1999-2012"),'Resultat 2005-2012'!N207*SUM($Z$16:$AE$16)/6,IF(AND($M$1=2008,Beregningsark!$AQ207="1999-2012"),'Resultat 2005-2012'!N207*SUM($AA$16:$AE$16)/5,IF(AND($M$1=2009,Beregningsark!$AQ207="1999-2012"),'Resultat 2005-2012'!N207*SUM($AB$16:$AE$16)/4,IF(AND($M$1=2010,Beregningsark!$AQ207="1999-2012"),'Resultat 2005-2012'!N207*SUM($AC$16:$AE$16)/3,IF(AND($M$1=2011,Beregningsark!$AQ207="1999-2012"),'Resultat 2005-2012'!N207*SUM($AD$16:$AE$16)/2,IF(AND($M$1=2012,Beregningsark!$AQ207="1999-2012"),'Resultat 2005-2012'!N207*$AE$16,""))))))))))))))))</f>
        <v/>
      </c>
      <c r="O207" s="15" t="str">
        <f>IF('Resultat 2005-2012'!$R207="","",IF($M$1=2005,'Resultat 2005-2012'!O207,IF(AND($M$1=2006,Beregningsark!$AQ207="2005-2012"),'Resultat 2005-2012'!O207*SUM($Y$10:$AE$10)/7,IF(AND($M$1=2007,Beregningsark!$AQ207="2005-2012"),'Resultat 2005-2012'!O207*SUM($Z$10:$AE$10)/6,IF(AND($M$1=2008,Beregningsark!$AQ207="2005-2012"),'Resultat 2005-2012'!O207*SUM($AA$10:$AE$10)/5,IF(AND($M$1=2009,Beregningsark!$AQ207="2005-2012"),'Resultat 2005-2012'!O207*SUM($AB$10:$AE$10)/4,IF(AND($M$1=2010,Beregningsark!$AQ207="2005-2012"),'Resultat 2005-2012'!O207*SUM($AC$10:$AE$10)/3,IF(AND($M$1=2011,Beregningsark!$AQ207="2005-2012"),'Resultat 2005-2012'!O207*SUM($AD$10:$AE$10)/2,IF(AND($M$1=2012,Beregningsark!$AQ207="2005-2012"),'Resultat 2005-2012'!O207*$AE$10,IF(AND($M$1=2006,Beregningsark!$AQ207="1999-2012"),'Resultat 2005-2012'!O207*SUM($Y$16:$AE$16)/7,IF(AND($M$1=2007,Beregningsark!$AQ207="1999-2012"),'Resultat 2005-2012'!O207*SUM($Z$16:$AE$16)/6,IF(AND($M$1=2008,Beregningsark!$AQ207="1999-2012"),'Resultat 2005-2012'!O207*SUM($AA$16:$AE$16)/5,IF(AND($M$1=2009,Beregningsark!$AQ207="1999-2012"),'Resultat 2005-2012'!O207*SUM($AB$16:$AE$16)/4,IF(AND($M$1=2010,Beregningsark!$AQ207="1999-2012"),'Resultat 2005-2012'!O207*SUM($AC$16:$AE$16)/3,IF(AND($M$1=2011,Beregningsark!$AQ207="1999-2012"),'Resultat 2005-2012'!O207*SUM($AD$16:$AE$16)/2,IF(AND($M$1=2012,Beregningsark!$AQ207="1999-2012"),'Resultat 2005-2012'!O207*$AE$16,""))))))))))))))))</f>
        <v/>
      </c>
      <c r="P207" s="15" t="str">
        <f>IF('Resultat 2005-2012'!$R207="","",IF($M$1=2005,'Resultat 2005-2012'!P207,IF(AND($M$1=2006,Beregningsark!$AQ207="2005-2012"),'Resultat 2005-2012'!P207*SUM($Y$11:$AE$11)/7,IF(AND($M$1=2007,Beregningsark!$AQ207="2005-2012"),'Resultat 2005-2012'!P207*SUM($Z$11:$AE$11)/6,IF(AND($M$1=2008,Beregningsark!$AQ207="2005-2012"),'Resultat 2005-2012'!P207*SUM($AA$11:$AE$11)/5,IF(AND($M$1=2009,Beregningsark!$AQ207="2005-2012"),'Resultat 2005-2012'!P207*SUM($AB$11:$AE$11)/4,IF(AND($M$1=2010,Beregningsark!$AQ207="2005-2012"),'Resultat 2005-2012'!P207*SUM($AC$11:$AE$11)/3,IF(AND($M$1=2011,Beregningsark!$AQ207="2005-2012"),'Resultat 2005-2012'!P207*SUM($AD$11:$AE$11)/2,IF(AND($M$1=2012,Beregningsark!$AQ207="2005-2012"),'Resultat 2005-2012'!P207*$AE$11,IF(AND($M$1=2006,Beregningsark!$AQ207="1999-2012"),'Resultat 2005-2012'!P207*SUM($Y$16:$AE$16)/7,IF(AND($M$1=2007,Beregningsark!$AQ207="1999-2012"),'Resultat 2005-2012'!P207*SUM($Z$16:$AE$16)/6,IF(AND($M$1=2008,Beregningsark!$AQ207="1999-2012"),'Resultat 2005-2012'!P207*SUM($AA$16:$AE$16)/5,IF(AND($M$1=2009,Beregningsark!$AQ207="1999-2012"),'Resultat 2005-2012'!P207*SUM($AB$16:$AE$16)/4,IF(AND($M$1=2010,Beregningsark!$AQ207="1999-2012"),'Resultat 2005-2012'!P207*SUM($AC$16:$AE$16)/3,IF(AND($M$1=2011,Beregningsark!$AQ207="1999-2012"),'Resultat 2005-2012'!P207*SUM($AD$16:$AE$16)/2,IF(AND($M$1=2012,Beregningsark!$AQ207="1999-2012"),'Resultat 2005-2012'!P207*$AE$16,""))))))))))))))))</f>
        <v/>
      </c>
      <c r="Q207" s="15" t="str">
        <f t="shared" si="12"/>
        <v/>
      </c>
      <c r="R207" s="17" t="str">
        <f t="shared" si="13"/>
        <v/>
      </c>
    </row>
    <row r="208" spans="1:18" x14ac:dyDescent="0.25">
      <c r="A208" s="4" t="str">
        <f>IF(Inddata!A223="","",Inddata!A223)</f>
        <v/>
      </c>
      <c r="B208" s="4" t="str">
        <f>IF(Inddata!B223="","",Inddata!B223)</f>
        <v/>
      </c>
      <c r="C208" s="4" t="str">
        <f>IF(Inddata!C223="","",Inddata!C223)</f>
        <v/>
      </c>
      <c r="D208" s="4" t="str">
        <f>IF(Inddata!D223="","",Inddata!D223)</f>
        <v/>
      </c>
      <c r="E208" s="4" t="str">
        <f>IF(Inddata!E223="","",Inddata!E223)</f>
        <v/>
      </c>
      <c r="F208" s="4" t="str">
        <f>IF(Inddata!F223="","",Inddata!F223)</f>
        <v/>
      </c>
      <c r="G208" s="4">
        <f>IF(Inddata!G223="","",Inddata!G223)</f>
        <v>0</v>
      </c>
      <c r="H208" s="4" t="str">
        <f>IF(Inddata!H223&gt;0.5,Inddata!H223,"")</f>
        <v/>
      </c>
      <c r="I208" s="4" t="str">
        <f>IF(Inddata!I223="","",Inddata!I223)</f>
        <v/>
      </c>
      <c r="J208" s="15" t="str">
        <f>IF('Resultat 2005-2012'!$R208="","",IF($M$1=2005,'Resultat 2005-2012'!J208,IF(AND($M$1=2006,Beregningsark!$AQ208="2005-2012"),'Resultat 2005-2012'!J208*SUM($Y$7:$AE$7)/7,IF(AND($M$1=2007,Beregningsark!$AQ208="2005-2012"),'Resultat 2005-2012'!J208*SUM($Z$7:$AE$7)/6,IF(AND($M$1=2008,Beregningsark!$AQ208="2005-2012"),'Resultat 2005-2012'!J208*SUM($AA$7:$AE$7)/5,IF(AND($M$1=2009,Beregningsark!$AQ208="2005-2012"),'Resultat 2005-2012'!J208*SUM($AB$7:$AE$7)/4,IF(AND($M$1=2010,Beregningsark!$AQ208="2005-2012"),'Resultat 2005-2012'!J208*SUM($AC$7:$AE$7)/3,IF(AND($M$1=2011,Beregningsark!$AQ208="2005-2012"),'Resultat 2005-2012'!J208*SUM($AD$7:$AE$7)/2,IF(AND($M$1=2012,Beregningsark!$AQ208="2005-2012"),'Resultat 2005-2012'!J208*$AE$7,IF(AND($M$1=2006,Beregningsark!$AQ208="1999-2012"),'Resultat 2005-2012'!J208*SUM($Y$16:$AE$16)/7,IF(AND($M$1=2007,Beregningsark!$AQ208="1999-2012"),'Resultat 2005-2012'!J208*SUM($Z$16:$AE$16)/6,IF(AND($M$1=2008,Beregningsark!$AQ208="1999-2012"),'Resultat 2005-2012'!J208*SUM($AA$16:$AE$16)/5,IF(AND($M$1=2009,Beregningsark!$AQ208="1999-2012"),'Resultat 2005-2012'!J208*SUM($AB$16:$AE$16)/4,IF(AND($M$1=2010,Beregningsark!$AQ208="1999-2012"),'Resultat 2005-2012'!J208*SUM($AC$16:$AE$16)/3,IF(AND($M$1=2011,Beregningsark!$AQ208="1999-2012"),'Resultat 2005-2012'!J208*SUM($AD$16:$AE$16)/2,IF(AND($M$1=2012,Beregningsark!$AQ208="1999-2012"),'Resultat 2005-2012'!J208*$AE$16,""))))))))))))))))</f>
        <v/>
      </c>
      <c r="K208" s="15" t="str">
        <f>IF('Resultat 2005-2012'!$R208="","",IF($M$1=2005,'Resultat 2005-2012'!K208,IF(AND($M$1=2006,Beregningsark!$AQ208="2005-2012"),'Resultat 2005-2012'!K208*SUM($Y$8:$AE$8)/7,IF(AND($M$1=2007,Beregningsark!$AQ208="2005-2012"),'Resultat 2005-2012'!K208*SUM($Z$8:$AE$8)/6,IF(AND($M$1=2008,Beregningsark!$AQ208="2005-2012"),'Resultat 2005-2012'!K208*SUM($AA$8:$AE$8)/5,IF(AND($M$1=2009,Beregningsark!$AQ208="2005-2012"),'Resultat 2005-2012'!K208*SUM($AB$8:$AE$8)/4,IF(AND($M$1=2010,Beregningsark!$AQ208="2005-2012"),'Resultat 2005-2012'!K208*SUM($AC$8:$AE$8)/3,IF(AND($M$1=2011,Beregningsark!$AQ208="2005-2012"),'Resultat 2005-2012'!K208*SUM($AD$8:$AE$8)/2,IF(AND($M$1=2012,Beregningsark!$AQ208="2005-2012"),'Resultat 2005-2012'!K208*$AE$8,IF(AND($M$1=2006,Beregningsark!$AQ208="1999-2012"),'Resultat 2005-2012'!K208*SUM($Y$17:$AE$17)/7,IF(AND($M$1=2007,Beregningsark!$AQ208="1999-2012"),'Resultat 2005-2012'!K208*SUM($Z$17:$AE$17)/6,IF(AND($M$1=2008,Beregningsark!$AQ208="1999-2012"),'Resultat 2005-2012'!K208*SUM($AA$17:$AE$17)/5,IF(AND($M$1=2009,Beregningsark!$AQ208="1999-2012"),'Resultat 2005-2012'!K208*SUM($AB$17:$AE$17)/4,IF(AND($M$1=2010,Beregningsark!$AQ208="1999-2012"),'Resultat 2005-2012'!K208*SUM($AC$17:$AE$17)/3,IF(AND($M$1=2011,Beregningsark!$AQ208="1999-2012"),'Resultat 2005-2012'!K208*SUM($AD$17:$AE$17)/2,IF(AND($M$1=2012,Beregningsark!$AQ208="1999-2012"),'Resultat 2005-2012'!K208*$AE$17,""))))))))))))))))</f>
        <v/>
      </c>
      <c r="L208" s="15" t="str">
        <f>IF('Resultat 2005-2012'!$R208="","",IF($M$1=2005,'Resultat 2005-2012'!L208,IF(AND($M$1=2006,Beregningsark!$AQ208="2005-2012"),'Resultat 2005-2012'!L208*SUM($Y$9:$AE$9)/7,IF(AND($M$1=2007,Beregningsark!$AQ208="2005-2012"),'Resultat 2005-2012'!L208*SUM($Z$9:$AE$9)/6,IF(AND($M$1=2008,Beregningsark!$AQ208="2005-2012"),'Resultat 2005-2012'!L208*SUM($AA$9:$AE$9)/5,IF(AND($M$1=2009,Beregningsark!$AQ208="2005-2012"),'Resultat 2005-2012'!L208*SUM($AB$9:$AE$9)/4,IF(AND($M$1=2010,Beregningsark!$AQ208="2005-2012"),'Resultat 2005-2012'!L208*SUM($AC$9:$AE$9)/3,IF(AND($M$1=2011,Beregningsark!$AQ208="2005-2012"),'Resultat 2005-2012'!L208*SUM($AD$9:$AE$9)/2,IF(AND($M$1=2012,Beregningsark!$AQ208="2005-2012"),'Resultat 2005-2012'!L208*$AE$9,IF(AND($M$1=2006,Beregningsark!$AQ208="1999-2012"),'Resultat 2005-2012'!L208*SUM($Y$18:$AE$18)/7,IF(AND($M$1=2007,Beregningsark!$AQ208="1999-2012"),'Resultat 2005-2012'!L208*SUM($Z$18:$AE$18)/6,IF(AND($M$1=2008,Beregningsark!$AQ208="1999-2012"),'Resultat 2005-2012'!L208*SUM($AA$18:$AE$18)/5,IF(AND($M$1=2009,Beregningsark!$AQ208="1999-2012"),'Resultat 2005-2012'!L208*SUM($AB$18:$AE$18)/4,IF(AND($M$1=2010,Beregningsark!$AQ208="1999-2012"),'Resultat 2005-2012'!L208*SUM($AC$18:$AE$18)/3,IF(AND($M$1=2011,Beregningsark!$AQ208="1999-2012"),'Resultat 2005-2012'!L208*SUM($AD$18:$AE$18)/2,IF(AND($M$1=2012,Beregningsark!$AQ208="1999-2012"),'Resultat 2005-2012'!L208*$AE$18,""))))))))))))))))</f>
        <v/>
      </c>
      <c r="M208" s="15" t="str">
        <f t="shared" si="11"/>
        <v/>
      </c>
      <c r="N208" s="15" t="str">
        <f>IF('Resultat 2005-2012'!$R208="","",IF($M$1=2005,'Resultat 2005-2012'!N208,IF(AND($M$1=2006,Beregningsark!$AQ208="2005-2012"),'Resultat 2005-2012'!N208*SUM($Y$10:$AE$10)/7,IF(AND($M$1=2007,Beregningsark!$AQ208="2005-2012"),'Resultat 2005-2012'!N208*SUM($Z$10:$AE$10)/6,IF(AND($M$1=2008,Beregningsark!$AQ208="2005-2012"),'Resultat 2005-2012'!N208*SUM($AA$10:$AE$10)/5,IF(AND($M$1=2009,Beregningsark!$AQ208="2005-2012"),'Resultat 2005-2012'!N208*SUM($AB$10:$AE$10)/4,IF(AND($M$1=2010,Beregningsark!$AQ208="2005-2012"),'Resultat 2005-2012'!N208*SUM($AC$10:$AE$10)/3,IF(AND($M$1=2011,Beregningsark!$AQ208="2005-2012"),'Resultat 2005-2012'!N208*SUM($AD$10:$AE$10)/2,IF(AND($M$1=2012,Beregningsark!$AQ208="2005-2012"),'Resultat 2005-2012'!N208*$AE$10,IF(AND($M$1=2006,Beregningsark!$AQ208="1999-2012"),'Resultat 2005-2012'!N208*SUM($Y$16:$AE$16)/7,IF(AND($M$1=2007,Beregningsark!$AQ208="1999-2012"),'Resultat 2005-2012'!N208*SUM($Z$16:$AE$16)/6,IF(AND($M$1=2008,Beregningsark!$AQ208="1999-2012"),'Resultat 2005-2012'!N208*SUM($AA$16:$AE$16)/5,IF(AND($M$1=2009,Beregningsark!$AQ208="1999-2012"),'Resultat 2005-2012'!N208*SUM($AB$16:$AE$16)/4,IF(AND($M$1=2010,Beregningsark!$AQ208="1999-2012"),'Resultat 2005-2012'!N208*SUM($AC$16:$AE$16)/3,IF(AND($M$1=2011,Beregningsark!$AQ208="1999-2012"),'Resultat 2005-2012'!N208*SUM($AD$16:$AE$16)/2,IF(AND($M$1=2012,Beregningsark!$AQ208="1999-2012"),'Resultat 2005-2012'!N208*$AE$16,""))))))))))))))))</f>
        <v/>
      </c>
      <c r="O208" s="15" t="str">
        <f>IF('Resultat 2005-2012'!$R208="","",IF($M$1=2005,'Resultat 2005-2012'!O208,IF(AND($M$1=2006,Beregningsark!$AQ208="2005-2012"),'Resultat 2005-2012'!O208*SUM($Y$10:$AE$10)/7,IF(AND($M$1=2007,Beregningsark!$AQ208="2005-2012"),'Resultat 2005-2012'!O208*SUM($Z$10:$AE$10)/6,IF(AND($M$1=2008,Beregningsark!$AQ208="2005-2012"),'Resultat 2005-2012'!O208*SUM($AA$10:$AE$10)/5,IF(AND($M$1=2009,Beregningsark!$AQ208="2005-2012"),'Resultat 2005-2012'!O208*SUM($AB$10:$AE$10)/4,IF(AND($M$1=2010,Beregningsark!$AQ208="2005-2012"),'Resultat 2005-2012'!O208*SUM($AC$10:$AE$10)/3,IF(AND($M$1=2011,Beregningsark!$AQ208="2005-2012"),'Resultat 2005-2012'!O208*SUM($AD$10:$AE$10)/2,IF(AND($M$1=2012,Beregningsark!$AQ208="2005-2012"),'Resultat 2005-2012'!O208*$AE$10,IF(AND($M$1=2006,Beregningsark!$AQ208="1999-2012"),'Resultat 2005-2012'!O208*SUM($Y$16:$AE$16)/7,IF(AND($M$1=2007,Beregningsark!$AQ208="1999-2012"),'Resultat 2005-2012'!O208*SUM($Z$16:$AE$16)/6,IF(AND($M$1=2008,Beregningsark!$AQ208="1999-2012"),'Resultat 2005-2012'!O208*SUM($AA$16:$AE$16)/5,IF(AND($M$1=2009,Beregningsark!$AQ208="1999-2012"),'Resultat 2005-2012'!O208*SUM($AB$16:$AE$16)/4,IF(AND($M$1=2010,Beregningsark!$AQ208="1999-2012"),'Resultat 2005-2012'!O208*SUM($AC$16:$AE$16)/3,IF(AND($M$1=2011,Beregningsark!$AQ208="1999-2012"),'Resultat 2005-2012'!O208*SUM($AD$16:$AE$16)/2,IF(AND($M$1=2012,Beregningsark!$AQ208="1999-2012"),'Resultat 2005-2012'!O208*$AE$16,""))))))))))))))))</f>
        <v/>
      </c>
      <c r="P208" s="15" t="str">
        <f>IF('Resultat 2005-2012'!$R208="","",IF($M$1=2005,'Resultat 2005-2012'!P208,IF(AND($M$1=2006,Beregningsark!$AQ208="2005-2012"),'Resultat 2005-2012'!P208*SUM($Y$11:$AE$11)/7,IF(AND($M$1=2007,Beregningsark!$AQ208="2005-2012"),'Resultat 2005-2012'!P208*SUM($Z$11:$AE$11)/6,IF(AND($M$1=2008,Beregningsark!$AQ208="2005-2012"),'Resultat 2005-2012'!P208*SUM($AA$11:$AE$11)/5,IF(AND($M$1=2009,Beregningsark!$AQ208="2005-2012"),'Resultat 2005-2012'!P208*SUM($AB$11:$AE$11)/4,IF(AND($M$1=2010,Beregningsark!$AQ208="2005-2012"),'Resultat 2005-2012'!P208*SUM($AC$11:$AE$11)/3,IF(AND($M$1=2011,Beregningsark!$AQ208="2005-2012"),'Resultat 2005-2012'!P208*SUM($AD$11:$AE$11)/2,IF(AND($M$1=2012,Beregningsark!$AQ208="2005-2012"),'Resultat 2005-2012'!P208*$AE$11,IF(AND($M$1=2006,Beregningsark!$AQ208="1999-2012"),'Resultat 2005-2012'!P208*SUM($Y$16:$AE$16)/7,IF(AND($M$1=2007,Beregningsark!$AQ208="1999-2012"),'Resultat 2005-2012'!P208*SUM($Z$16:$AE$16)/6,IF(AND($M$1=2008,Beregningsark!$AQ208="1999-2012"),'Resultat 2005-2012'!P208*SUM($AA$16:$AE$16)/5,IF(AND($M$1=2009,Beregningsark!$AQ208="1999-2012"),'Resultat 2005-2012'!P208*SUM($AB$16:$AE$16)/4,IF(AND($M$1=2010,Beregningsark!$AQ208="1999-2012"),'Resultat 2005-2012'!P208*SUM($AC$16:$AE$16)/3,IF(AND($M$1=2011,Beregningsark!$AQ208="1999-2012"),'Resultat 2005-2012'!P208*SUM($AD$16:$AE$16)/2,IF(AND($M$1=2012,Beregningsark!$AQ208="1999-2012"),'Resultat 2005-2012'!P208*$AE$16,""))))))))))))))))</f>
        <v/>
      </c>
      <c r="Q208" s="15" t="str">
        <f t="shared" si="12"/>
        <v/>
      </c>
      <c r="R208" s="17" t="str">
        <f t="shared" si="13"/>
        <v/>
      </c>
    </row>
    <row r="209" spans="1:18" x14ac:dyDescent="0.25">
      <c r="A209" s="4" t="str">
        <f>IF(Inddata!A224="","",Inddata!A224)</f>
        <v/>
      </c>
      <c r="B209" s="4" t="str">
        <f>IF(Inddata!B224="","",Inddata!B224)</f>
        <v/>
      </c>
      <c r="C209" s="4" t="str">
        <f>IF(Inddata!C224="","",Inddata!C224)</f>
        <v/>
      </c>
      <c r="D209" s="4" t="str">
        <f>IF(Inddata!D224="","",Inddata!D224)</f>
        <v/>
      </c>
      <c r="E209" s="4" t="str">
        <f>IF(Inddata!E224="","",Inddata!E224)</f>
        <v/>
      </c>
      <c r="F209" s="4" t="str">
        <f>IF(Inddata!F224="","",Inddata!F224)</f>
        <v/>
      </c>
      <c r="G209" s="4">
        <f>IF(Inddata!G224="","",Inddata!G224)</f>
        <v>0</v>
      </c>
      <c r="H209" s="4" t="str">
        <f>IF(Inddata!H224&gt;0.5,Inddata!H224,"")</f>
        <v/>
      </c>
      <c r="I209" s="4" t="str">
        <f>IF(Inddata!I224="","",Inddata!I224)</f>
        <v/>
      </c>
      <c r="J209" s="15" t="str">
        <f>IF('Resultat 2005-2012'!$R209="","",IF($M$1=2005,'Resultat 2005-2012'!J209,IF(AND($M$1=2006,Beregningsark!$AQ209="2005-2012"),'Resultat 2005-2012'!J209*SUM($Y$7:$AE$7)/7,IF(AND($M$1=2007,Beregningsark!$AQ209="2005-2012"),'Resultat 2005-2012'!J209*SUM($Z$7:$AE$7)/6,IF(AND($M$1=2008,Beregningsark!$AQ209="2005-2012"),'Resultat 2005-2012'!J209*SUM($AA$7:$AE$7)/5,IF(AND($M$1=2009,Beregningsark!$AQ209="2005-2012"),'Resultat 2005-2012'!J209*SUM($AB$7:$AE$7)/4,IF(AND($M$1=2010,Beregningsark!$AQ209="2005-2012"),'Resultat 2005-2012'!J209*SUM($AC$7:$AE$7)/3,IF(AND($M$1=2011,Beregningsark!$AQ209="2005-2012"),'Resultat 2005-2012'!J209*SUM($AD$7:$AE$7)/2,IF(AND($M$1=2012,Beregningsark!$AQ209="2005-2012"),'Resultat 2005-2012'!J209*$AE$7,IF(AND($M$1=2006,Beregningsark!$AQ209="1999-2012"),'Resultat 2005-2012'!J209*SUM($Y$16:$AE$16)/7,IF(AND($M$1=2007,Beregningsark!$AQ209="1999-2012"),'Resultat 2005-2012'!J209*SUM($Z$16:$AE$16)/6,IF(AND($M$1=2008,Beregningsark!$AQ209="1999-2012"),'Resultat 2005-2012'!J209*SUM($AA$16:$AE$16)/5,IF(AND($M$1=2009,Beregningsark!$AQ209="1999-2012"),'Resultat 2005-2012'!J209*SUM($AB$16:$AE$16)/4,IF(AND($M$1=2010,Beregningsark!$AQ209="1999-2012"),'Resultat 2005-2012'!J209*SUM($AC$16:$AE$16)/3,IF(AND($M$1=2011,Beregningsark!$AQ209="1999-2012"),'Resultat 2005-2012'!J209*SUM($AD$16:$AE$16)/2,IF(AND($M$1=2012,Beregningsark!$AQ209="1999-2012"),'Resultat 2005-2012'!J209*$AE$16,""))))))))))))))))</f>
        <v/>
      </c>
      <c r="K209" s="15" t="str">
        <f>IF('Resultat 2005-2012'!$R209="","",IF($M$1=2005,'Resultat 2005-2012'!K209,IF(AND($M$1=2006,Beregningsark!$AQ209="2005-2012"),'Resultat 2005-2012'!K209*SUM($Y$8:$AE$8)/7,IF(AND($M$1=2007,Beregningsark!$AQ209="2005-2012"),'Resultat 2005-2012'!K209*SUM($Z$8:$AE$8)/6,IF(AND($M$1=2008,Beregningsark!$AQ209="2005-2012"),'Resultat 2005-2012'!K209*SUM($AA$8:$AE$8)/5,IF(AND($M$1=2009,Beregningsark!$AQ209="2005-2012"),'Resultat 2005-2012'!K209*SUM($AB$8:$AE$8)/4,IF(AND($M$1=2010,Beregningsark!$AQ209="2005-2012"),'Resultat 2005-2012'!K209*SUM($AC$8:$AE$8)/3,IF(AND($M$1=2011,Beregningsark!$AQ209="2005-2012"),'Resultat 2005-2012'!K209*SUM($AD$8:$AE$8)/2,IF(AND($M$1=2012,Beregningsark!$AQ209="2005-2012"),'Resultat 2005-2012'!K209*$AE$8,IF(AND($M$1=2006,Beregningsark!$AQ209="1999-2012"),'Resultat 2005-2012'!K209*SUM($Y$17:$AE$17)/7,IF(AND($M$1=2007,Beregningsark!$AQ209="1999-2012"),'Resultat 2005-2012'!K209*SUM($Z$17:$AE$17)/6,IF(AND($M$1=2008,Beregningsark!$AQ209="1999-2012"),'Resultat 2005-2012'!K209*SUM($AA$17:$AE$17)/5,IF(AND($M$1=2009,Beregningsark!$AQ209="1999-2012"),'Resultat 2005-2012'!K209*SUM($AB$17:$AE$17)/4,IF(AND($M$1=2010,Beregningsark!$AQ209="1999-2012"),'Resultat 2005-2012'!K209*SUM($AC$17:$AE$17)/3,IF(AND($M$1=2011,Beregningsark!$AQ209="1999-2012"),'Resultat 2005-2012'!K209*SUM($AD$17:$AE$17)/2,IF(AND($M$1=2012,Beregningsark!$AQ209="1999-2012"),'Resultat 2005-2012'!K209*$AE$17,""))))))))))))))))</f>
        <v/>
      </c>
      <c r="L209" s="15" t="str">
        <f>IF('Resultat 2005-2012'!$R209="","",IF($M$1=2005,'Resultat 2005-2012'!L209,IF(AND($M$1=2006,Beregningsark!$AQ209="2005-2012"),'Resultat 2005-2012'!L209*SUM($Y$9:$AE$9)/7,IF(AND($M$1=2007,Beregningsark!$AQ209="2005-2012"),'Resultat 2005-2012'!L209*SUM($Z$9:$AE$9)/6,IF(AND($M$1=2008,Beregningsark!$AQ209="2005-2012"),'Resultat 2005-2012'!L209*SUM($AA$9:$AE$9)/5,IF(AND($M$1=2009,Beregningsark!$AQ209="2005-2012"),'Resultat 2005-2012'!L209*SUM($AB$9:$AE$9)/4,IF(AND($M$1=2010,Beregningsark!$AQ209="2005-2012"),'Resultat 2005-2012'!L209*SUM($AC$9:$AE$9)/3,IF(AND($M$1=2011,Beregningsark!$AQ209="2005-2012"),'Resultat 2005-2012'!L209*SUM($AD$9:$AE$9)/2,IF(AND($M$1=2012,Beregningsark!$AQ209="2005-2012"),'Resultat 2005-2012'!L209*$AE$9,IF(AND($M$1=2006,Beregningsark!$AQ209="1999-2012"),'Resultat 2005-2012'!L209*SUM($Y$18:$AE$18)/7,IF(AND($M$1=2007,Beregningsark!$AQ209="1999-2012"),'Resultat 2005-2012'!L209*SUM($Z$18:$AE$18)/6,IF(AND($M$1=2008,Beregningsark!$AQ209="1999-2012"),'Resultat 2005-2012'!L209*SUM($AA$18:$AE$18)/5,IF(AND($M$1=2009,Beregningsark!$AQ209="1999-2012"),'Resultat 2005-2012'!L209*SUM($AB$18:$AE$18)/4,IF(AND($M$1=2010,Beregningsark!$AQ209="1999-2012"),'Resultat 2005-2012'!L209*SUM($AC$18:$AE$18)/3,IF(AND($M$1=2011,Beregningsark!$AQ209="1999-2012"),'Resultat 2005-2012'!L209*SUM($AD$18:$AE$18)/2,IF(AND($M$1=2012,Beregningsark!$AQ209="1999-2012"),'Resultat 2005-2012'!L209*$AE$18,""))))))))))))))))</f>
        <v/>
      </c>
      <c r="M209" s="15" t="str">
        <f t="shared" si="11"/>
        <v/>
      </c>
      <c r="N209" s="15" t="str">
        <f>IF('Resultat 2005-2012'!$R209="","",IF($M$1=2005,'Resultat 2005-2012'!N209,IF(AND($M$1=2006,Beregningsark!$AQ209="2005-2012"),'Resultat 2005-2012'!N209*SUM($Y$10:$AE$10)/7,IF(AND($M$1=2007,Beregningsark!$AQ209="2005-2012"),'Resultat 2005-2012'!N209*SUM($Z$10:$AE$10)/6,IF(AND($M$1=2008,Beregningsark!$AQ209="2005-2012"),'Resultat 2005-2012'!N209*SUM($AA$10:$AE$10)/5,IF(AND($M$1=2009,Beregningsark!$AQ209="2005-2012"),'Resultat 2005-2012'!N209*SUM($AB$10:$AE$10)/4,IF(AND($M$1=2010,Beregningsark!$AQ209="2005-2012"),'Resultat 2005-2012'!N209*SUM($AC$10:$AE$10)/3,IF(AND($M$1=2011,Beregningsark!$AQ209="2005-2012"),'Resultat 2005-2012'!N209*SUM($AD$10:$AE$10)/2,IF(AND($M$1=2012,Beregningsark!$AQ209="2005-2012"),'Resultat 2005-2012'!N209*$AE$10,IF(AND($M$1=2006,Beregningsark!$AQ209="1999-2012"),'Resultat 2005-2012'!N209*SUM($Y$16:$AE$16)/7,IF(AND($M$1=2007,Beregningsark!$AQ209="1999-2012"),'Resultat 2005-2012'!N209*SUM($Z$16:$AE$16)/6,IF(AND($M$1=2008,Beregningsark!$AQ209="1999-2012"),'Resultat 2005-2012'!N209*SUM($AA$16:$AE$16)/5,IF(AND($M$1=2009,Beregningsark!$AQ209="1999-2012"),'Resultat 2005-2012'!N209*SUM($AB$16:$AE$16)/4,IF(AND($M$1=2010,Beregningsark!$AQ209="1999-2012"),'Resultat 2005-2012'!N209*SUM($AC$16:$AE$16)/3,IF(AND($M$1=2011,Beregningsark!$AQ209="1999-2012"),'Resultat 2005-2012'!N209*SUM($AD$16:$AE$16)/2,IF(AND($M$1=2012,Beregningsark!$AQ209="1999-2012"),'Resultat 2005-2012'!N209*$AE$16,""))))))))))))))))</f>
        <v/>
      </c>
      <c r="O209" s="15" t="str">
        <f>IF('Resultat 2005-2012'!$R209="","",IF($M$1=2005,'Resultat 2005-2012'!O209,IF(AND($M$1=2006,Beregningsark!$AQ209="2005-2012"),'Resultat 2005-2012'!O209*SUM($Y$10:$AE$10)/7,IF(AND($M$1=2007,Beregningsark!$AQ209="2005-2012"),'Resultat 2005-2012'!O209*SUM($Z$10:$AE$10)/6,IF(AND($M$1=2008,Beregningsark!$AQ209="2005-2012"),'Resultat 2005-2012'!O209*SUM($AA$10:$AE$10)/5,IF(AND($M$1=2009,Beregningsark!$AQ209="2005-2012"),'Resultat 2005-2012'!O209*SUM($AB$10:$AE$10)/4,IF(AND($M$1=2010,Beregningsark!$AQ209="2005-2012"),'Resultat 2005-2012'!O209*SUM($AC$10:$AE$10)/3,IF(AND($M$1=2011,Beregningsark!$AQ209="2005-2012"),'Resultat 2005-2012'!O209*SUM($AD$10:$AE$10)/2,IF(AND($M$1=2012,Beregningsark!$AQ209="2005-2012"),'Resultat 2005-2012'!O209*$AE$10,IF(AND($M$1=2006,Beregningsark!$AQ209="1999-2012"),'Resultat 2005-2012'!O209*SUM($Y$16:$AE$16)/7,IF(AND($M$1=2007,Beregningsark!$AQ209="1999-2012"),'Resultat 2005-2012'!O209*SUM($Z$16:$AE$16)/6,IF(AND($M$1=2008,Beregningsark!$AQ209="1999-2012"),'Resultat 2005-2012'!O209*SUM($AA$16:$AE$16)/5,IF(AND($M$1=2009,Beregningsark!$AQ209="1999-2012"),'Resultat 2005-2012'!O209*SUM($AB$16:$AE$16)/4,IF(AND($M$1=2010,Beregningsark!$AQ209="1999-2012"),'Resultat 2005-2012'!O209*SUM($AC$16:$AE$16)/3,IF(AND($M$1=2011,Beregningsark!$AQ209="1999-2012"),'Resultat 2005-2012'!O209*SUM($AD$16:$AE$16)/2,IF(AND($M$1=2012,Beregningsark!$AQ209="1999-2012"),'Resultat 2005-2012'!O209*$AE$16,""))))))))))))))))</f>
        <v/>
      </c>
      <c r="P209" s="15" t="str">
        <f>IF('Resultat 2005-2012'!$R209="","",IF($M$1=2005,'Resultat 2005-2012'!P209,IF(AND($M$1=2006,Beregningsark!$AQ209="2005-2012"),'Resultat 2005-2012'!P209*SUM($Y$11:$AE$11)/7,IF(AND($M$1=2007,Beregningsark!$AQ209="2005-2012"),'Resultat 2005-2012'!P209*SUM($Z$11:$AE$11)/6,IF(AND($M$1=2008,Beregningsark!$AQ209="2005-2012"),'Resultat 2005-2012'!P209*SUM($AA$11:$AE$11)/5,IF(AND($M$1=2009,Beregningsark!$AQ209="2005-2012"),'Resultat 2005-2012'!P209*SUM($AB$11:$AE$11)/4,IF(AND($M$1=2010,Beregningsark!$AQ209="2005-2012"),'Resultat 2005-2012'!P209*SUM($AC$11:$AE$11)/3,IF(AND($M$1=2011,Beregningsark!$AQ209="2005-2012"),'Resultat 2005-2012'!P209*SUM($AD$11:$AE$11)/2,IF(AND($M$1=2012,Beregningsark!$AQ209="2005-2012"),'Resultat 2005-2012'!P209*$AE$11,IF(AND($M$1=2006,Beregningsark!$AQ209="1999-2012"),'Resultat 2005-2012'!P209*SUM($Y$16:$AE$16)/7,IF(AND($M$1=2007,Beregningsark!$AQ209="1999-2012"),'Resultat 2005-2012'!P209*SUM($Z$16:$AE$16)/6,IF(AND($M$1=2008,Beregningsark!$AQ209="1999-2012"),'Resultat 2005-2012'!P209*SUM($AA$16:$AE$16)/5,IF(AND($M$1=2009,Beregningsark!$AQ209="1999-2012"),'Resultat 2005-2012'!P209*SUM($AB$16:$AE$16)/4,IF(AND($M$1=2010,Beregningsark!$AQ209="1999-2012"),'Resultat 2005-2012'!P209*SUM($AC$16:$AE$16)/3,IF(AND($M$1=2011,Beregningsark!$AQ209="1999-2012"),'Resultat 2005-2012'!P209*SUM($AD$16:$AE$16)/2,IF(AND($M$1=2012,Beregningsark!$AQ209="1999-2012"),'Resultat 2005-2012'!P209*$AE$16,""))))))))))))))))</f>
        <v/>
      </c>
      <c r="Q209" s="15" t="str">
        <f t="shared" si="12"/>
        <v/>
      </c>
      <c r="R209" s="17" t="str">
        <f t="shared" si="13"/>
        <v/>
      </c>
    </row>
    <row r="210" spans="1:18" x14ac:dyDescent="0.25">
      <c r="A210" s="4" t="str">
        <f>IF(Inddata!A225="","",Inddata!A225)</f>
        <v/>
      </c>
      <c r="B210" s="4" t="str">
        <f>IF(Inddata!B225="","",Inddata!B225)</f>
        <v/>
      </c>
      <c r="C210" s="4" t="str">
        <f>IF(Inddata!C225="","",Inddata!C225)</f>
        <v/>
      </c>
      <c r="D210" s="4" t="str">
        <f>IF(Inddata!D225="","",Inddata!D225)</f>
        <v/>
      </c>
      <c r="E210" s="4" t="str">
        <f>IF(Inddata!E225="","",Inddata!E225)</f>
        <v/>
      </c>
      <c r="F210" s="4" t="str">
        <f>IF(Inddata!F225="","",Inddata!F225)</f>
        <v/>
      </c>
      <c r="G210" s="4">
        <f>IF(Inddata!G225="","",Inddata!G225)</f>
        <v>0</v>
      </c>
      <c r="H210" s="4" t="str">
        <f>IF(Inddata!H225&gt;0.5,Inddata!H225,"")</f>
        <v/>
      </c>
      <c r="I210" s="4" t="str">
        <f>IF(Inddata!I225="","",Inddata!I225)</f>
        <v/>
      </c>
      <c r="J210" s="15" t="str">
        <f>IF('Resultat 2005-2012'!$R210="","",IF($M$1=2005,'Resultat 2005-2012'!J210,IF(AND($M$1=2006,Beregningsark!$AQ210="2005-2012"),'Resultat 2005-2012'!J210*SUM($Y$7:$AE$7)/7,IF(AND($M$1=2007,Beregningsark!$AQ210="2005-2012"),'Resultat 2005-2012'!J210*SUM($Z$7:$AE$7)/6,IF(AND($M$1=2008,Beregningsark!$AQ210="2005-2012"),'Resultat 2005-2012'!J210*SUM($AA$7:$AE$7)/5,IF(AND($M$1=2009,Beregningsark!$AQ210="2005-2012"),'Resultat 2005-2012'!J210*SUM($AB$7:$AE$7)/4,IF(AND($M$1=2010,Beregningsark!$AQ210="2005-2012"),'Resultat 2005-2012'!J210*SUM($AC$7:$AE$7)/3,IF(AND($M$1=2011,Beregningsark!$AQ210="2005-2012"),'Resultat 2005-2012'!J210*SUM($AD$7:$AE$7)/2,IF(AND($M$1=2012,Beregningsark!$AQ210="2005-2012"),'Resultat 2005-2012'!J210*$AE$7,IF(AND($M$1=2006,Beregningsark!$AQ210="1999-2012"),'Resultat 2005-2012'!J210*SUM($Y$16:$AE$16)/7,IF(AND($M$1=2007,Beregningsark!$AQ210="1999-2012"),'Resultat 2005-2012'!J210*SUM($Z$16:$AE$16)/6,IF(AND($M$1=2008,Beregningsark!$AQ210="1999-2012"),'Resultat 2005-2012'!J210*SUM($AA$16:$AE$16)/5,IF(AND($M$1=2009,Beregningsark!$AQ210="1999-2012"),'Resultat 2005-2012'!J210*SUM($AB$16:$AE$16)/4,IF(AND($M$1=2010,Beregningsark!$AQ210="1999-2012"),'Resultat 2005-2012'!J210*SUM($AC$16:$AE$16)/3,IF(AND($M$1=2011,Beregningsark!$AQ210="1999-2012"),'Resultat 2005-2012'!J210*SUM($AD$16:$AE$16)/2,IF(AND($M$1=2012,Beregningsark!$AQ210="1999-2012"),'Resultat 2005-2012'!J210*$AE$16,""))))))))))))))))</f>
        <v/>
      </c>
      <c r="K210" s="15" t="str">
        <f>IF('Resultat 2005-2012'!$R210="","",IF($M$1=2005,'Resultat 2005-2012'!K210,IF(AND($M$1=2006,Beregningsark!$AQ210="2005-2012"),'Resultat 2005-2012'!K210*SUM($Y$8:$AE$8)/7,IF(AND($M$1=2007,Beregningsark!$AQ210="2005-2012"),'Resultat 2005-2012'!K210*SUM($Z$8:$AE$8)/6,IF(AND($M$1=2008,Beregningsark!$AQ210="2005-2012"),'Resultat 2005-2012'!K210*SUM($AA$8:$AE$8)/5,IF(AND($M$1=2009,Beregningsark!$AQ210="2005-2012"),'Resultat 2005-2012'!K210*SUM($AB$8:$AE$8)/4,IF(AND($M$1=2010,Beregningsark!$AQ210="2005-2012"),'Resultat 2005-2012'!K210*SUM($AC$8:$AE$8)/3,IF(AND($M$1=2011,Beregningsark!$AQ210="2005-2012"),'Resultat 2005-2012'!K210*SUM($AD$8:$AE$8)/2,IF(AND($M$1=2012,Beregningsark!$AQ210="2005-2012"),'Resultat 2005-2012'!K210*$AE$8,IF(AND($M$1=2006,Beregningsark!$AQ210="1999-2012"),'Resultat 2005-2012'!K210*SUM($Y$17:$AE$17)/7,IF(AND($M$1=2007,Beregningsark!$AQ210="1999-2012"),'Resultat 2005-2012'!K210*SUM($Z$17:$AE$17)/6,IF(AND($M$1=2008,Beregningsark!$AQ210="1999-2012"),'Resultat 2005-2012'!K210*SUM($AA$17:$AE$17)/5,IF(AND($M$1=2009,Beregningsark!$AQ210="1999-2012"),'Resultat 2005-2012'!K210*SUM($AB$17:$AE$17)/4,IF(AND($M$1=2010,Beregningsark!$AQ210="1999-2012"),'Resultat 2005-2012'!K210*SUM($AC$17:$AE$17)/3,IF(AND($M$1=2011,Beregningsark!$AQ210="1999-2012"),'Resultat 2005-2012'!K210*SUM($AD$17:$AE$17)/2,IF(AND($M$1=2012,Beregningsark!$AQ210="1999-2012"),'Resultat 2005-2012'!K210*$AE$17,""))))))))))))))))</f>
        <v/>
      </c>
      <c r="L210" s="15" t="str">
        <f>IF('Resultat 2005-2012'!$R210="","",IF($M$1=2005,'Resultat 2005-2012'!L210,IF(AND($M$1=2006,Beregningsark!$AQ210="2005-2012"),'Resultat 2005-2012'!L210*SUM($Y$9:$AE$9)/7,IF(AND($M$1=2007,Beregningsark!$AQ210="2005-2012"),'Resultat 2005-2012'!L210*SUM($Z$9:$AE$9)/6,IF(AND($M$1=2008,Beregningsark!$AQ210="2005-2012"),'Resultat 2005-2012'!L210*SUM($AA$9:$AE$9)/5,IF(AND($M$1=2009,Beregningsark!$AQ210="2005-2012"),'Resultat 2005-2012'!L210*SUM($AB$9:$AE$9)/4,IF(AND($M$1=2010,Beregningsark!$AQ210="2005-2012"),'Resultat 2005-2012'!L210*SUM($AC$9:$AE$9)/3,IF(AND($M$1=2011,Beregningsark!$AQ210="2005-2012"),'Resultat 2005-2012'!L210*SUM($AD$9:$AE$9)/2,IF(AND($M$1=2012,Beregningsark!$AQ210="2005-2012"),'Resultat 2005-2012'!L210*$AE$9,IF(AND($M$1=2006,Beregningsark!$AQ210="1999-2012"),'Resultat 2005-2012'!L210*SUM($Y$18:$AE$18)/7,IF(AND($M$1=2007,Beregningsark!$AQ210="1999-2012"),'Resultat 2005-2012'!L210*SUM($Z$18:$AE$18)/6,IF(AND($M$1=2008,Beregningsark!$AQ210="1999-2012"),'Resultat 2005-2012'!L210*SUM($AA$18:$AE$18)/5,IF(AND($M$1=2009,Beregningsark!$AQ210="1999-2012"),'Resultat 2005-2012'!L210*SUM($AB$18:$AE$18)/4,IF(AND($M$1=2010,Beregningsark!$AQ210="1999-2012"),'Resultat 2005-2012'!L210*SUM($AC$18:$AE$18)/3,IF(AND($M$1=2011,Beregningsark!$AQ210="1999-2012"),'Resultat 2005-2012'!L210*SUM($AD$18:$AE$18)/2,IF(AND($M$1=2012,Beregningsark!$AQ210="1999-2012"),'Resultat 2005-2012'!L210*$AE$18,""))))))))))))))))</f>
        <v/>
      </c>
      <c r="M210" s="15" t="str">
        <f t="shared" si="11"/>
        <v/>
      </c>
      <c r="N210" s="15" t="str">
        <f>IF('Resultat 2005-2012'!$R210="","",IF($M$1=2005,'Resultat 2005-2012'!N210,IF(AND($M$1=2006,Beregningsark!$AQ210="2005-2012"),'Resultat 2005-2012'!N210*SUM($Y$10:$AE$10)/7,IF(AND($M$1=2007,Beregningsark!$AQ210="2005-2012"),'Resultat 2005-2012'!N210*SUM($Z$10:$AE$10)/6,IF(AND($M$1=2008,Beregningsark!$AQ210="2005-2012"),'Resultat 2005-2012'!N210*SUM($AA$10:$AE$10)/5,IF(AND($M$1=2009,Beregningsark!$AQ210="2005-2012"),'Resultat 2005-2012'!N210*SUM($AB$10:$AE$10)/4,IF(AND($M$1=2010,Beregningsark!$AQ210="2005-2012"),'Resultat 2005-2012'!N210*SUM($AC$10:$AE$10)/3,IF(AND($M$1=2011,Beregningsark!$AQ210="2005-2012"),'Resultat 2005-2012'!N210*SUM($AD$10:$AE$10)/2,IF(AND($M$1=2012,Beregningsark!$AQ210="2005-2012"),'Resultat 2005-2012'!N210*$AE$10,IF(AND($M$1=2006,Beregningsark!$AQ210="1999-2012"),'Resultat 2005-2012'!N210*SUM($Y$16:$AE$16)/7,IF(AND($M$1=2007,Beregningsark!$AQ210="1999-2012"),'Resultat 2005-2012'!N210*SUM($Z$16:$AE$16)/6,IF(AND($M$1=2008,Beregningsark!$AQ210="1999-2012"),'Resultat 2005-2012'!N210*SUM($AA$16:$AE$16)/5,IF(AND($M$1=2009,Beregningsark!$AQ210="1999-2012"),'Resultat 2005-2012'!N210*SUM($AB$16:$AE$16)/4,IF(AND($M$1=2010,Beregningsark!$AQ210="1999-2012"),'Resultat 2005-2012'!N210*SUM($AC$16:$AE$16)/3,IF(AND($M$1=2011,Beregningsark!$AQ210="1999-2012"),'Resultat 2005-2012'!N210*SUM($AD$16:$AE$16)/2,IF(AND($M$1=2012,Beregningsark!$AQ210="1999-2012"),'Resultat 2005-2012'!N210*$AE$16,""))))))))))))))))</f>
        <v/>
      </c>
      <c r="O210" s="15" t="str">
        <f>IF('Resultat 2005-2012'!$R210="","",IF($M$1=2005,'Resultat 2005-2012'!O210,IF(AND($M$1=2006,Beregningsark!$AQ210="2005-2012"),'Resultat 2005-2012'!O210*SUM($Y$10:$AE$10)/7,IF(AND($M$1=2007,Beregningsark!$AQ210="2005-2012"),'Resultat 2005-2012'!O210*SUM($Z$10:$AE$10)/6,IF(AND($M$1=2008,Beregningsark!$AQ210="2005-2012"),'Resultat 2005-2012'!O210*SUM($AA$10:$AE$10)/5,IF(AND($M$1=2009,Beregningsark!$AQ210="2005-2012"),'Resultat 2005-2012'!O210*SUM($AB$10:$AE$10)/4,IF(AND($M$1=2010,Beregningsark!$AQ210="2005-2012"),'Resultat 2005-2012'!O210*SUM($AC$10:$AE$10)/3,IF(AND($M$1=2011,Beregningsark!$AQ210="2005-2012"),'Resultat 2005-2012'!O210*SUM($AD$10:$AE$10)/2,IF(AND($M$1=2012,Beregningsark!$AQ210="2005-2012"),'Resultat 2005-2012'!O210*$AE$10,IF(AND($M$1=2006,Beregningsark!$AQ210="1999-2012"),'Resultat 2005-2012'!O210*SUM($Y$16:$AE$16)/7,IF(AND($M$1=2007,Beregningsark!$AQ210="1999-2012"),'Resultat 2005-2012'!O210*SUM($Z$16:$AE$16)/6,IF(AND($M$1=2008,Beregningsark!$AQ210="1999-2012"),'Resultat 2005-2012'!O210*SUM($AA$16:$AE$16)/5,IF(AND($M$1=2009,Beregningsark!$AQ210="1999-2012"),'Resultat 2005-2012'!O210*SUM($AB$16:$AE$16)/4,IF(AND($M$1=2010,Beregningsark!$AQ210="1999-2012"),'Resultat 2005-2012'!O210*SUM($AC$16:$AE$16)/3,IF(AND($M$1=2011,Beregningsark!$AQ210="1999-2012"),'Resultat 2005-2012'!O210*SUM($AD$16:$AE$16)/2,IF(AND($M$1=2012,Beregningsark!$AQ210="1999-2012"),'Resultat 2005-2012'!O210*$AE$16,""))))))))))))))))</f>
        <v/>
      </c>
      <c r="P210" s="15" t="str">
        <f>IF('Resultat 2005-2012'!$R210="","",IF($M$1=2005,'Resultat 2005-2012'!P210,IF(AND($M$1=2006,Beregningsark!$AQ210="2005-2012"),'Resultat 2005-2012'!P210*SUM($Y$11:$AE$11)/7,IF(AND($M$1=2007,Beregningsark!$AQ210="2005-2012"),'Resultat 2005-2012'!P210*SUM($Z$11:$AE$11)/6,IF(AND($M$1=2008,Beregningsark!$AQ210="2005-2012"),'Resultat 2005-2012'!P210*SUM($AA$11:$AE$11)/5,IF(AND($M$1=2009,Beregningsark!$AQ210="2005-2012"),'Resultat 2005-2012'!P210*SUM($AB$11:$AE$11)/4,IF(AND($M$1=2010,Beregningsark!$AQ210="2005-2012"),'Resultat 2005-2012'!P210*SUM($AC$11:$AE$11)/3,IF(AND($M$1=2011,Beregningsark!$AQ210="2005-2012"),'Resultat 2005-2012'!P210*SUM($AD$11:$AE$11)/2,IF(AND($M$1=2012,Beregningsark!$AQ210="2005-2012"),'Resultat 2005-2012'!P210*$AE$11,IF(AND($M$1=2006,Beregningsark!$AQ210="1999-2012"),'Resultat 2005-2012'!P210*SUM($Y$16:$AE$16)/7,IF(AND($M$1=2007,Beregningsark!$AQ210="1999-2012"),'Resultat 2005-2012'!P210*SUM($Z$16:$AE$16)/6,IF(AND($M$1=2008,Beregningsark!$AQ210="1999-2012"),'Resultat 2005-2012'!P210*SUM($AA$16:$AE$16)/5,IF(AND($M$1=2009,Beregningsark!$AQ210="1999-2012"),'Resultat 2005-2012'!P210*SUM($AB$16:$AE$16)/4,IF(AND($M$1=2010,Beregningsark!$AQ210="1999-2012"),'Resultat 2005-2012'!P210*SUM($AC$16:$AE$16)/3,IF(AND($M$1=2011,Beregningsark!$AQ210="1999-2012"),'Resultat 2005-2012'!P210*SUM($AD$16:$AE$16)/2,IF(AND($M$1=2012,Beregningsark!$AQ210="1999-2012"),'Resultat 2005-2012'!P210*$AE$16,""))))))))))))))))</f>
        <v/>
      </c>
      <c r="Q210" s="15" t="str">
        <f t="shared" si="12"/>
        <v/>
      </c>
      <c r="R210" s="17" t="str">
        <f t="shared" si="13"/>
        <v/>
      </c>
    </row>
    <row r="211" spans="1:18" x14ac:dyDescent="0.25">
      <c r="A211" s="4" t="str">
        <f>IF(Inddata!A226="","",Inddata!A226)</f>
        <v/>
      </c>
      <c r="B211" s="4" t="str">
        <f>IF(Inddata!B226="","",Inddata!B226)</f>
        <v/>
      </c>
      <c r="C211" s="4" t="str">
        <f>IF(Inddata!C226="","",Inddata!C226)</f>
        <v/>
      </c>
      <c r="D211" s="4" t="str">
        <f>IF(Inddata!D226="","",Inddata!D226)</f>
        <v/>
      </c>
      <c r="E211" s="4" t="str">
        <f>IF(Inddata!E226="","",Inddata!E226)</f>
        <v/>
      </c>
      <c r="F211" s="4" t="str">
        <f>IF(Inddata!F226="","",Inddata!F226)</f>
        <v/>
      </c>
      <c r="G211" s="4">
        <f>IF(Inddata!G226="","",Inddata!G226)</f>
        <v>0</v>
      </c>
      <c r="H211" s="4" t="str">
        <f>IF(Inddata!H226&gt;0.5,Inddata!H226,"")</f>
        <v/>
      </c>
      <c r="I211" s="4" t="str">
        <f>IF(Inddata!I226="","",Inddata!I226)</f>
        <v/>
      </c>
      <c r="J211" s="15" t="str">
        <f>IF('Resultat 2005-2012'!$R211="","",IF($M$1=2005,'Resultat 2005-2012'!J211,IF(AND($M$1=2006,Beregningsark!$AQ211="2005-2012"),'Resultat 2005-2012'!J211*SUM($Y$7:$AE$7)/7,IF(AND($M$1=2007,Beregningsark!$AQ211="2005-2012"),'Resultat 2005-2012'!J211*SUM($Z$7:$AE$7)/6,IF(AND($M$1=2008,Beregningsark!$AQ211="2005-2012"),'Resultat 2005-2012'!J211*SUM($AA$7:$AE$7)/5,IF(AND($M$1=2009,Beregningsark!$AQ211="2005-2012"),'Resultat 2005-2012'!J211*SUM($AB$7:$AE$7)/4,IF(AND($M$1=2010,Beregningsark!$AQ211="2005-2012"),'Resultat 2005-2012'!J211*SUM($AC$7:$AE$7)/3,IF(AND($M$1=2011,Beregningsark!$AQ211="2005-2012"),'Resultat 2005-2012'!J211*SUM($AD$7:$AE$7)/2,IF(AND($M$1=2012,Beregningsark!$AQ211="2005-2012"),'Resultat 2005-2012'!J211*$AE$7,IF(AND($M$1=2006,Beregningsark!$AQ211="1999-2012"),'Resultat 2005-2012'!J211*SUM($Y$16:$AE$16)/7,IF(AND($M$1=2007,Beregningsark!$AQ211="1999-2012"),'Resultat 2005-2012'!J211*SUM($Z$16:$AE$16)/6,IF(AND($M$1=2008,Beregningsark!$AQ211="1999-2012"),'Resultat 2005-2012'!J211*SUM($AA$16:$AE$16)/5,IF(AND($M$1=2009,Beregningsark!$AQ211="1999-2012"),'Resultat 2005-2012'!J211*SUM($AB$16:$AE$16)/4,IF(AND($M$1=2010,Beregningsark!$AQ211="1999-2012"),'Resultat 2005-2012'!J211*SUM($AC$16:$AE$16)/3,IF(AND($M$1=2011,Beregningsark!$AQ211="1999-2012"),'Resultat 2005-2012'!J211*SUM($AD$16:$AE$16)/2,IF(AND($M$1=2012,Beregningsark!$AQ211="1999-2012"),'Resultat 2005-2012'!J211*$AE$16,""))))))))))))))))</f>
        <v/>
      </c>
      <c r="K211" s="15" t="str">
        <f>IF('Resultat 2005-2012'!$R211="","",IF($M$1=2005,'Resultat 2005-2012'!K211,IF(AND($M$1=2006,Beregningsark!$AQ211="2005-2012"),'Resultat 2005-2012'!K211*SUM($Y$8:$AE$8)/7,IF(AND($M$1=2007,Beregningsark!$AQ211="2005-2012"),'Resultat 2005-2012'!K211*SUM($Z$8:$AE$8)/6,IF(AND($M$1=2008,Beregningsark!$AQ211="2005-2012"),'Resultat 2005-2012'!K211*SUM($AA$8:$AE$8)/5,IF(AND($M$1=2009,Beregningsark!$AQ211="2005-2012"),'Resultat 2005-2012'!K211*SUM($AB$8:$AE$8)/4,IF(AND($M$1=2010,Beregningsark!$AQ211="2005-2012"),'Resultat 2005-2012'!K211*SUM($AC$8:$AE$8)/3,IF(AND($M$1=2011,Beregningsark!$AQ211="2005-2012"),'Resultat 2005-2012'!K211*SUM($AD$8:$AE$8)/2,IF(AND($M$1=2012,Beregningsark!$AQ211="2005-2012"),'Resultat 2005-2012'!K211*$AE$8,IF(AND($M$1=2006,Beregningsark!$AQ211="1999-2012"),'Resultat 2005-2012'!K211*SUM($Y$17:$AE$17)/7,IF(AND($M$1=2007,Beregningsark!$AQ211="1999-2012"),'Resultat 2005-2012'!K211*SUM($Z$17:$AE$17)/6,IF(AND($M$1=2008,Beregningsark!$AQ211="1999-2012"),'Resultat 2005-2012'!K211*SUM($AA$17:$AE$17)/5,IF(AND($M$1=2009,Beregningsark!$AQ211="1999-2012"),'Resultat 2005-2012'!K211*SUM($AB$17:$AE$17)/4,IF(AND($M$1=2010,Beregningsark!$AQ211="1999-2012"),'Resultat 2005-2012'!K211*SUM($AC$17:$AE$17)/3,IF(AND($M$1=2011,Beregningsark!$AQ211="1999-2012"),'Resultat 2005-2012'!K211*SUM($AD$17:$AE$17)/2,IF(AND($M$1=2012,Beregningsark!$AQ211="1999-2012"),'Resultat 2005-2012'!K211*$AE$17,""))))))))))))))))</f>
        <v/>
      </c>
      <c r="L211" s="15" t="str">
        <f>IF('Resultat 2005-2012'!$R211="","",IF($M$1=2005,'Resultat 2005-2012'!L211,IF(AND($M$1=2006,Beregningsark!$AQ211="2005-2012"),'Resultat 2005-2012'!L211*SUM($Y$9:$AE$9)/7,IF(AND($M$1=2007,Beregningsark!$AQ211="2005-2012"),'Resultat 2005-2012'!L211*SUM($Z$9:$AE$9)/6,IF(AND($M$1=2008,Beregningsark!$AQ211="2005-2012"),'Resultat 2005-2012'!L211*SUM($AA$9:$AE$9)/5,IF(AND($M$1=2009,Beregningsark!$AQ211="2005-2012"),'Resultat 2005-2012'!L211*SUM($AB$9:$AE$9)/4,IF(AND($M$1=2010,Beregningsark!$AQ211="2005-2012"),'Resultat 2005-2012'!L211*SUM($AC$9:$AE$9)/3,IF(AND($M$1=2011,Beregningsark!$AQ211="2005-2012"),'Resultat 2005-2012'!L211*SUM($AD$9:$AE$9)/2,IF(AND($M$1=2012,Beregningsark!$AQ211="2005-2012"),'Resultat 2005-2012'!L211*$AE$9,IF(AND($M$1=2006,Beregningsark!$AQ211="1999-2012"),'Resultat 2005-2012'!L211*SUM($Y$18:$AE$18)/7,IF(AND($M$1=2007,Beregningsark!$AQ211="1999-2012"),'Resultat 2005-2012'!L211*SUM($Z$18:$AE$18)/6,IF(AND($M$1=2008,Beregningsark!$AQ211="1999-2012"),'Resultat 2005-2012'!L211*SUM($AA$18:$AE$18)/5,IF(AND($M$1=2009,Beregningsark!$AQ211="1999-2012"),'Resultat 2005-2012'!L211*SUM($AB$18:$AE$18)/4,IF(AND($M$1=2010,Beregningsark!$AQ211="1999-2012"),'Resultat 2005-2012'!L211*SUM($AC$18:$AE$18)/3,IF(AND($M$1=2011,Beregningsark!$AQ211="1999-2012"),'Resultat 2005-2012'!L211*SUM($AD$18:$AE$18)/2,IF(AND($M$1=2012,Beregningsark!$AQ211="1999-2012"),'Resultat 2005-2012'!L211*$AE$18,""))))))))))))))))</f>
        <v/>
      </c>
      <c r="M211" s="15" t="str">
        <f t="shared" si="11"/>
        <v/>
      </c>
      <c r="N211" s="15" t="str">
        <f>IF('Resultat 2005-2012'!$R211="","",IF($M$1=2005,'Resultat 2005-2012'!N211,IF(AND($M$1=2006,Beregningsark!$AQ211="2005-2012"),'Resultat 2005-2012'!N211*SUM($Y$10:$AE$10)/7,IF(AND($M$1=2007,Beregningsark!$AQ211="2005-2012"),'Resultat 2005-2012'!N211*SUM($Z$10:$AE$10)/6,IF(AND($M$1=2008,Beregningsark!$AQ211="2005-2012"),'Resultat 2005-2012'!N211*SUM($AA$10:$AE$10)/5,IF(AND($M$1=2009,Beregningsark!$AQ211="2005-2012"),'Resultat 2005-2012'!N211*SUM($AB$10:$AE$10)/4,IF(AND($M$1=2010,Beregningsark!$AQ211="2005-2012"),'Resultat 2005-2012'!N211*SUM($AC$10:$AE$10)/3,IF(AND($M$1=2011,Beregningsark!$AQ211="2005-2012"),'Resultat 2005-2012'!N211*SUM($AD$10:$AE$10)/2,IF(AND($M$1=2012,Beregningsark!$AQ211="2005-2012"),'Resultat 2005-2012'!N211*$AE$10,IF(AND($M$1=2006,Beregningsark!$AQ211="1999-2012"),'Resultat 2005-2012'!N211*SUM($Y$16:$AE$16)/7,IF(AND($M$1=2007,Beregningsark!$AQ211="1999-2012"),'Resultat 2005-2012'!N211*SUM($Z$16:$AE$16)/6,IF(AND($M$1=2008,Beregningsark!$AQ211="1999-2012"),'Resultat 2005-2012'!N211*SUM($AA$16:$AE$16)/5,IF(AND($M$1=2009,Beregningsark!$AQ211="1999-2012"),'Resultat 2005-2012'!N211*SUM($AB$16:$AE$16)/4,IF(AND($M$1=2010,Beregningsark!$AQ211="1999-2012"),'Resultat 2005-2012'!N211*SUM($AC$16:$AE$16)/3,IF(AND($M$1=2011,Beregningsark!$AQ211="1999-2012"),'Resultat 2005-2012'!N211*SUM($AD$16:$AE$16)/2,IF(AND($M$1=2012,Beregningsark!$AQ211="1999-2012"),'Resultat 2005-2012'!N211*$AE$16,""))))))))))))))))</f>
        <v/>
      </c>
      <c r="O211" s="15" t="str">
        <f>IF('Resultat 2005-2012'!$R211="","",IF($M$1=2005,'Resultat 2005-2012'!O211,IF(AND($M$1=2006,Beregningsark!$AQ211="2005-2012"),'Resultat 2005-2012'!O211*SUM($Y$10:$AE$10)/7,IF(AND($M$1=2007,Beregningsark!$AQ211="2005-2012"),'Resultat 2005-2012'!O211*SUM($Z$10:$AE$10)/6,IF(AND($M$1=2008,Beregningsark!$AQ211="2005-2012"),'Resultat 2005-2012'!O211*SUM($AA$10:$AE$10)/5,IF(AND($M$1=2009,Beregningsark!$AQ211="2005-2012"),'Resultat 2005-2012'!O211*SUM($AB$10:$AE$10)/4,IF(AND($M$1=2010,Beregningsark!$AQ211="2005-2012"),'Resultat 2005-2012'!O211*SUM($AC$10:$AE$10)/3,IF(AND($M$1=2011,Beregningsark!$AQ211="2005-2012"),'Resultat 2005-2012'!O211*SUM($AD$10:$AE$10)/2,IF(AND($M$1=2012,Beregningsark!$AQ211="2005-2012"),'Resultat 2005-2012'!O211*$AE$10,IF(AND($M$1=2006,Beregningsark!$AQ211="1999-2012"),'Resultat 2005-2012'!O211*SUM($Y$16:$AE$16)/7,IF(AND($M$1=2007,Beregningsark!$AQ211="1999-2012"),'Resultat 2005-2012'!O211*SUM($Z$16:$AE$16)/6,IF(AND($M$1=2008,Beregningsark!$AQ211="1999-2012"),'Resultat 2005-2012'!O211*SUM($AA$16:$AE$16)/5,IF(AND($M$1=2009,Beregningsark!$AQ211="1999-2012"),'Resultat 2005-2012'!O211*SUM($AB$16:$AE$16)/4,IF(AND($M$1=2010,Beregningsark!$AQ211="1999-2012"),'Resultat 2005-2012'!O211*SUM($AC$16:$AE$16)/3,IF(AND($M$1=2011,Beregningsark!$AQ211="1999-2012"),'Resultat 2005-2012'!O211*SUM($AD$16:$AE$16)/2,IF(AND($M$1=2012,Beregningsark!$AQ211="1999-2012"),'Resultat 2005-2012'!O211*$AE$16,""))))))))))))))))</f>
        <v/>
      </c>
      <c r="P211" s="15" t="str">
        <f>IF('Resultat 2005-2012'!$R211="","",IF($M$1=2005,'Resultat 2005-2012'!P211,IF(AND($M$1=2006,Beregningsark!$AQ211="2005-2012"),'Resultat 2005-2012'!P211*SUM($Y$11:$AE$11)/7,IF(AND($M$1=2007,Beregningsark!$AQ211="2005-2012"),'Resultat 2005-2012'!P211*SUM($Z$11:$AE$11)/6,IF(AND($M$1=2008,Beregningsark!$AQ211="2005-2012"),'Resultat 2005-2012'!P211*SUM($AA$11:$AE$11)/5,IF(AND($M$1=2009,Beregningsark!$AQ211="2005-2012"),'Resultat 2005-2012'!P211*SUM($AB$11:$AE$11)/4,IF(AND($M$1=2010,Beregningsark!$AQ211="2005-2012"),'Resultat 2005-2012'!P211*SUM($AC$11:$AE$11)/3,IF(AND($M$1=2011,Beregningsark!$AQ211="2005-2012"),'Resultat 2005-2012'!P211*SUM($AD$11:$AE$11)/2,IF(AND($M$1=2012,Beregningsark!$AQ211="2005-2012"),'Resultat 2005-2012'!P211*$AE$11,IF(AND($M$1=2006,Beregningsark!$AQ211="1999-2012"),'Resultat 2005-2012'!P211*SUM($Y$16:$AE$16)/7,IF(AND($M$1=2007,Beregningsark!$AQ211="1999-2012"),'Resultat 2005-2012'!P211*SUM($Z$16:$AE$16)/6,IF(AND($M$1=2008,Beregningsark!$AQ211="1999-2012"),'Resultat 2005-2012'!P211*SUM($AA$16:$AE$16)/5,IF(AND($M$1=2009,Beregningsark!$AQ211="1999-2012"),'Resultat 2005-2012'!P211*SUM($AB$16:$AE$16)/4,IF(AND($M$1=2010,Beregningsark!$AQ211="1999-2012"),'Resultat 2005-2012'!P211*SUM($AC$16:$AE$16)/3,IF(AND($M$1=2011,Beregningsark!$AQ211="1999-2012"),'Resultat 2005-2012'!P211*SUM($AD$16:$AE$16)/2,IF(AND($M$1=2012,Beregningsark!$AQ211="1999-2012"),'Resultat 2005-2012'!P211*$AE$16,""))))))))))))))))</f>
        <v/>
      </c>
      <c r="Q211" s="15" t="str">
        <f t="shared" si="12"/>
        <v/>
      </c>
      <c r="R211" s="17" t="str">
        <f t="shared" si="13"/>
        <v/>
      </c>
    </row>
    <row r="212" spans="1:18" x14ac:dyDescent="0.25">
      <c r="A212" s="4" t="str">
        <f>IF(Inddata!A227="","",Inddata!A227)</f>
        <v/>
      </c>
      <c r="B212" s="4" t="str">
        <f>IF(Inddata!B227="","",Inddata!B227)</f>
        <v/>
      </c>
      <c r="C212" s="4" t="str">
        <f>IF(Inddata!C227="","",Inddata!C227)</f>
        <v/>
      </c>
      <c r="D212" s="4" t="str">
        <f>IF(Inddata!D227="","",Inddata!D227)</f>
        <v/>
      </c>
      <c r="E212" s="4" t="str">
        <f>IF(Inddata!E227="","",Inddata!E227)</f>
        <v/>
      </c>
      <c r="F212" s="4" t="str">
        <f>IF(Inddata!F227="","",Inddata!F227)</f>
        <v/>
      </c>
      <c r="G212" s="4">
        <f>IF(Inddata!G227="","",Inddata!G227)</f>
        <v>0</v>
      </c>
      <c r="H212" s="4" t="str">
        <f>IF(Inddata!H227&gt;0.5,Inddata!H227,"")</f>
        <v/>
      </c>
      <c r="I212" s="4" t="str">
        <f>IF(Inddata!I227="","",Inddata!I227)</f>
        <v/>
      </c>
      <c r="J212" s="15" t="str">
        <f>IF('Resultat 2005-2012'!$R212="","",IF($M$1=2005,'Resultat 2005-2012'!J212,IF(AND($M$1=2006,Beregningsark!$AQ212="2005-2012"),'Resultat 2005-2012'!J212*SUM($Y$7:$AE$7)/7,IF(AND($M$1=2007,Beregningsark!$AQ212="2005-2012"),'Resultat 2005-2012'!J212*SUM($Z$7:$AE$7)/6,IF(AND($M$1=2008,Beregningsark!$AQ212="2005-2012"),'Resultat 2005-2012'!J212*SUM($AA$7:$AE$7)/5,IF(AND($M$1=2009,Beregningsark!$AQ212="2005-2012"),'Resultat 2005-2012'!J212*SUM($AB$7:$AE$7)/4,IF(AND($M$1=2010,Beregningsark!$AQ212="2005-2012"),'Resultat 2005-2012'!J212*SUM($AC$7:$AE$7)/3,IF(AND($M$1=2011,Beregningsark!$AQ212="2005-2012"),'Resultat 2005-2012'!J212*SUM($AD$7:$AE$7)/2,IF(AND($M$1=2012,Beregningsark!$AQ212="2005-2012"),'Resultat 2005-2012'!J212*$AE$7,IF(AND($M$1=2006,Beregningsark!$AQ212="1999-2012"),'Resultat 2005-2012'!J212*SUM($Y$16:$AE$16)/7,IF(AND($M$1=2007,Beregningsark!$AQ212="1999-2012"),'Resultat 2005-2012'!J212*SUM($Z$16:$AE$16)/6,IF(AND($M$1=2008,Beregningsark!$AQ212="1999-2012"),'Resultat 2005-2012'!J212*SUM($AA$16:$AE$16)/5,IF(AND($M$1=2009,Beregningsark!$AQ212="1999-2012"),'Resultat 2005-2012'!J212*SUM($AB$16:$AE$16)/4,IF(AND($M$1=2010,Beregningsark!$AQ212="1999-2012"),'Resultat 2005-2012'!J212*SUM($AC$16:$AE$16)/3,IF(AND($M$1=2011,Beregningsark!$AQ212="1999-2012"),'Resultat 2005-2012'!J212*SUM($AD$16:$AE$16)/2,IF(AND($M$1=2012,Beregningsark!$AQ212="1999-2012"),'Resultat 2005-2012'!J212*$AE$16,""))))))))))))))))</f>
        <v/>
      </c>
      <c r="K212" s="15" t="str">
        <f>IF('Resultat 2005-2012'!$R212="","",IF($M$1=2005,'Resultat 2005-2012'!K212,IF(AND($M$1=2006,Beregningsark!$AQ212="2005-2012"),'Resultat 2005-2012'!K212*SUM($Y$8:$AE$8)/7,IF(AND($M$1=2007,Beregningsark!$AQ212="2005-2012"),'Resultat 2005-2012'!K212*SUM($Z$8:$AE$8)/6,IF(AND($M$1=2008,Beregningsark!$AQ212="2005-2012"),'Resultat 2005-2012'!K212*SUM($AA$8:$AE$8)/5,IF(AND($M$1=2009,Beregningsark!$AQ212="2005-2012"),'Resultat 2005-2012'!K212*SUM($AB$8:$AE$8)/4,IF(AND($M$1=2010,Beregningsark!$AQ212="2005-2012"),'Resultat 2005-2012'!K212*SUM($AC$8:$AE$8)/3,IF(AND($M$1=2011,Beregningsark!$AQ212="2005-2012"),'Resultat 2005-2012'!K212*SUM($AD$8:$AE$8)/2,IF(AND($M$1=2012,Beregningsark!$AQ212="2005-2012"),'Resultat 2005-2012'!K212*$AE$8,IF(AND($M$1=2006,Beregningsark!$AQ212="1999-2012"),'Resultat 2005-2012'!K212*SUM($Y$17:$AE$17)/7,IF(AND($M$1=2007,Beregningsark!$AQ212="1999-2012"),'Resultat 2005-2012'!K212*SUM($Z$17:$AE$17)/6,IF(AND($M$1=2008,Beregningsark!$AQ212="1999-2012"),'Resultat 2005-2012'!K212*SUM($AA$17:$AE$17)/5,IF(AND($M$1=2009,Beregningsark!$AQ212="1999-2012"),'Resultat 2005-2012'!K212*SUM($AB$17:$AE$17)/4,IF(AND($M$1=2010,Beregningsark!$AQ212="1999-2012"),'Resultat 2005-2012'!K212*SUM($AC$17:$AE$17)/3,IF(AND($M$1=2011,Beregningsark!$AQ212="1999-2012"),'Resultat 2005-2012'!K212*SUM($AD$17:$AE$17)/2,IF(AND($M$1=2012,Beregningsark!$AQ212="1999-2012"),'Resultat 2005-2012'!K212*$AE$17,""))))))))))))))))</f>
        <v/>
      </c>
      <c r="L212" s="15" t="str">
        <f>IF('Resultat 2005-2012'!$R212="","",IF($M$1=2005,'Resultat 2005-2012'!L212,IF(AND($M$1=2006,Beregningsark!$AQ212="2005-2012"),'Resultat 2005-2012'!L212*SUM($Y$9:$AE$9)/7,IF(AND($M$1=2007,Beregningsark!$AQ212="2005-2012"),'Resultat 2005-2012'!L212*SUM($Z$9:$AE$9)/6,IF(AND($M$1=2008,Beregningsark!$AQ212="2005-2012"),'Resultat 2005-2012'!L212*SUM($AA$9:$AE$9)/5,IF(AND($M$1=2009,Beregningsark!$AQ212="2005-2012"),'Resultat 2005-2012'!L212*SUM($AB$9:$AE$9)/4,IF(AND($M$1=2010,Beregningsark!$AQ212="2005-2012"),'Resultat 2005-2012'!L212*SUM($AC$9:$AE$9)/3,IF(AND($M$1=2011,Beregningsark!$AQ212="2005-2012"),'Resultat 2005-2012'!L212*SUM($AD$9:$AE$9)/2,IF(AND($M$1=2012,Beregningsark!$AQ212="2005-2012"),'Resultat 2005-2012'!L212*$AE$9,IF(AND($M$1=2006,Beregningsark!$AQ212="1999-2012"),'Resultat 2005-2012'!L212*SUM($Y$18:$AE$18)/7,IF(AND($M$1=2007,Beregningsark!$AQ212="1999-2012"),'Resultat 2005-2012'!L212*SUM($Z$18:$AE$18)/6,IF(AND($M$1=2008,Beregningsark!$AQ212="1999-2012"),'Resultat 2005-2012'!L212*SUM($AA$18:$AE$18)/5,IF(AND($M$1=2009,Beregningsark!$AQ212="1999-2012"),'Resultat 2005-2012'!L212*SUM($AB$18:$AE$18)/4,IF(AND($M$1=2010,Beregningsark!$AQ212="1999-2012"),'Resultat 2005-2012'!L212*SUM($AC$18:$AE$18)/3,IF(AND($M$1=2011,Beregningsark!$AQ212="1999-2012"),'Resultat 2005-2012'!L212*SUM($AD$18:$AE$18)/2,IF(AND($M$1=2012,Beregningsark!$AQ212="1999-2012"),'Resultat 2005-2012'!L212*$AE$18,""))))))))))))))))</f>
        <v/>
      </c>
      <c r="M212" s="15" t="str">
        <f t="shared" si="11"/>
        <v/>
      </c>
      <c r="N212" s="15" t="str">
        <f>IF('Resultat 2005-2012'!$R212="","",IF($M$1=2005,'Resultat 2005-2012'!N212,IF(AND($M$1=2006,Beregningsark!$AQ212="2005-2012"),'Resultat 2005-2012'!N212*SUM($Y$10:$AE$10)/7,IF(AND($M$1=2007,Beregningsark!$AQ212="2005-2012"),'Resultat 2005-2012'!N212*SUM($Z$10:$AE$10)/6,IF(AND($M$1=2008,Beregningsark!$AQ212="2005-2012"),'Resultat 2005-2012'!N212*SUM($AA$10:$AE$10)/5,IF(AND($M$1=2009,Beregningsark!$AQ212="2005-2012"),'Resultat 2005-2012'!N212*SUM($AB$10:$AE$10)/4,IF(AND($M$1=2010,Beregningsark!$AQ212="2005-2012"),'Resultat 2005-2012'!N212*SUM($AC$10:$AE$10)/3,IF(AND($M$1=2011,Beregningsark!$AQ212="2005-2012"),'Resultat 2005-2012'!N212*SUM($AD$10:$AE$10)/2,IF(AND($M$1=2012,Beregningsark!$AQ212="2005-2012"),'Resultat 2005-2012'!N212*$AE$10,IF(AND($M$1=2006,Beregningsark!$AQ212="1999-2012"),'Resultat 2005-2012'!N212*SUM($Y$16:$AE$16)/7,IF(AND($M$1=2007,Beregningsark!$AQ212="1999-2012"),'Resultat 2005-2012'!N212*SUM($Z$16:$AE$16)/6,IF(AND($M$1=2008,Beregningsark!$AQ212="1999-2012"),'Resultat 2005-2012'!N212*SUM($AA$16:$AE$16)/5,IF(AND($M$1=2009,Beregningsark!$AQ212="1999-2012"),'Resultat 2005-2012'!N212*SUM($AB$16:$AE$16)/4,IF(AND($M$1=2010,Beregningsark!$AQ212="1999-2012"),'Resultat 2005-2012'!N212*SUM($AC$16:$AE$16)/3,IF(AND($M$1=2011,Beregningsark!$AQ212="1999-2012"),'Resultat 2005-2012'!N212*SUM($AD$16:$AE$16)/2,IF(AND($M$1=2012,Beregningsark!$AQ212="1999-2012"),'Resultat 2005-2012'!N212*$AE$16,""))))))))))))))))</f>
        <v/>
      </c>
      <c r="O212" s="15" t="str">
        <f>IF('Resultat 2005-2012'!$R212="","",IF($M$1=2005,'Resultat 2005-2012'!O212,IF(AND($M$1=2006,Beregningsark!$AQ212="2005-2012"),'Resultat 2005-2012'!O212*SUM($Y$10:$AE$10)/7,IF(AND($M$1=2007,Beregningsark!$AQ212="2005-2012"),'Resultat 2005-2012'!O212*SUM($Z$10:$AE$10)/6,IF(AND($M$1=2008,Beregningsark!$AQ212="2005-2012"),'Resultat 2005-2012'!O212*SUM($AA$10:$AE$10)/5,IF(AND($M$1=2009,Beregningsark!$AQ212="2005-2012"),'Resultat 2005-2012'!O212*SUM($AB$10:$AE$10)/4,IF(AND($M$1=2010,Beregningsark!$AQ212="2005-2012"),'Resultat 2005-2012'!O212*SUM($AC$10:$AE$10)/3,IF(AND($M$1=2011,Beregningsark!$AQ212="2005-2012"),'Resultat 2005-2012'!O212*SUM($AD$10:$AE$10)/2,IF(AND($M$1=2012,Beregningsark!$AQ212="2005-2012"),'Resultat 2005-2012'!O212*$AE$10,IF(AND($M$1=2006,Beregningsark!$AQ212="1999-2012"),'Resultat 2005-2012'!O212*SUM($Y$16:$AE$16)/7,IF(AND($M$1=2007,Beregningsark!$AQ212="1999-2012"),'Resultat 2005-2012'!O212*SUM($Z$16:$AE$16)/6,IF(AND($M$1=2008,Beregningsark!$AQ212="1999-2012"),'Resultat 2005-2012'!O212*SUM($AA$16:$AE$16)/5,IF(AND($M$1=2009,Beregningsark!$AQ212="1999-2012"),'Resultat 2005-2012'!O212*SUM($AB$16:$AE$16)/4,IF(AND($M$1=2010,Beregningsark!$AQ212="1999-2012"),'Resultat 2005-2012'!O212*SUM($AC$16:$AE$16)/3,IF(AND($M$1=2011,Beregningsark!$AQ212="1999-2012"),'Resultat 2005-2012'!O212*SUM($AD$16:$AE$16)/2,IF(AND($M$1=2012,Beregningsark!$AQ212="1999-2012"),'Resultat 2005-2012'!O212*$AE$16,""))))))))))))))))</f>
        <v/>
      </c>
      <c r="P212" s="15" t="str">
        <f>IF('Resultat 2005-2012'!$R212="","",IF($M$1=2005,'Resultat 2005-2012'!P212,IF(AND($M$1=2006,Beregningsark!$AQ212="2005-2012"),'Resultat 2005-2012'!P212*SUM($Y$11:$AE$11)/7,IF(AND($M$1=2007,Beregningsark!$AQ212="2005-2012"),'Resultat 2005-2012'!P212*SUM($Z$11:$AE$11)/6,IF(AND($M$1=2008,Beregningsark!$AQ212="2005-2012"),'Resultat 2005-2012'!P212*SUM($AA$11:$AE$11)/5,IF(AND($M$1=2009,Beregningsark!$AQ212="2005-2012"),'Resultat 2005-2012'!P212*SUM($AB$11:$AE$11)/4,IF(AND($M$1=2010,Beregningsark!$AQ212="2005-2012"),'Resultat 2005-2012'!P212*SUM($AC$11:$AE$11)/3,IF(AND($M$1=2011,Beregningsark!$AQ212="2005-2012"),'Resultat 2005-2012'!P212*SUM($AD$11:$AE$11)/2,IF(AND($M$1=2012,Beregningsark!$AQ212="2005-2012"),'Resultat 2005-2012'!P212*$AE$11,IF(AND($M$1=2006,Beregningsark!$AQ212="1999-2012"),'Resultat 2005-2012'!P212*SUM($Y$16:$AE$16)/7,IF(AND($M$1=2007,Beregningsark!$AQ212="1999-2012"),'Resultat 2005-2012'!P212*SUM($Z$16:$AE$16)/6,IF(AND($M$1=2008,Beregningsark!$AQ212="1999-2012"),'Resultat 2005-2012'!P212*SUM($AA$16:$AE$16)/5,IF(AND($M$1=2009,Beregningsark!$AQ212="1999-2012"),'Resultat 2005-2012'!P212*SUM($AB$16:$AE$16)/4,IF(AND($M$1=2010,Beregningsark!$AQ212="1999-2012"),'Resultat 2005-2012'!P212*SUM($AC$16:$AE$16)/3,IF(AND($M$1=2011,Beregningsark!$AQ212="1999-2012"),'Resultat 2005-2012'!P212*SUM($AD$16:$AE$16)/2,IF(AND($M$1=2012,Beregningsark!$AQ212="1999-2012"),'Resultat 2005-2012'!P212*$AE$16,""))))))))))))))))</f>
        <v/>
      </c>
      <c r="Q212" s="15" t="str">
        <f t="shared" si="12"/>
        <v/>
      </c>
      <c r="R212" s="17" t="str">
        <f t="shared" si="13"/>
        <v/>
      </c>
    </row>
    <row r="213" spans="1:18" x14ac:dyDescent="0.25">
      <c r="A213" s="4" t="str">
        <f>IF(Inddata!A228="","",Inddata!A228)</f>
        <v/>
      </c>
      <c r="B213" s="4" t="str">
        <f>IF(Inddata!B228="","",Inddata!B228)</f>
        <v/>
      </c>
      <c r="C213" s="4" t="str">
        <f>IF(Inddata!C228="","",Inddata!C228)</f>
        <v/>
      </c>
      <c r="D213" s="4" t="str">
        <f>IF(Inddata!D228="","",Inddata!D228)</f>
        <v/>
      </c>
      <c r="E213" s="4" t="str">
        <f>IF(Inddata!E228="","",Inddata!E228)</f>
        <v/>
      </c>
      <c r="F213" s="4" t="str">
        <f>IF(Inddata!F228="","",Inddata!F228)</f>
        <v/>
      </c>
      <c r="G213" s="4">
        <f>IF(Inddata!G228="","",Inddata!G228)</f>
        <v>0</v>
      </c>
      <c r="H213" s="4" t="str">
        <f>IF(Inddata!H228&gt;0.5,Inddata!H228,"")</f>
        <v/>
      </c>
      <c r="I213" s="4" t="str">
        <f>IF(Inddata!I228="","",Inddata!I228)</f>
        <v/>
      </c>
      <c r="J213" s="15" t="str">
        <f>IF('Resultat 2005-2012'!$R213="","",IF($M$1=2005,'Resultat 2005-2012'!J213,IF(AND($M$1=2006,Beregningsark!$AQ213="2005-2012"),'Resultat 2005-2012'!J213*SUM($Y$7:$AE$7)/7,IF(AND($M$1=2007,Beregningsark!$AQ213="2005-2012"),'Resultat 2005-2012'!J213*SUM($Z$7:$AE$7)/6,IF(AND($M$1=2008,Beregningsark!$AQ213="2005-2012"),'Resultat 2005-2012'!J213*SUM($AA$7:$AE$7)/5,IF(AND($M$1=2009,Beregningsark!$AQ213="2005-2012"),'Resultat 2005-2012'!J213*SUM($AB$7:$AE$7)/4,IF(AND($M$1=2010,Beregningsark!$AQ213="2005-2012"),'Resultat 2005-2012'!J213*SUM($AC$7:$AE$7)/3,IF(AND($M$1=2011,Beregningsark!$AQ213="2005-2012"),'Resultat 2005-2012'!J213*SUM($AD$7:$AE$7)/2,IF(AND($M$1=2012,Beregningsark!$AQ213="2005-2012"),'Resultat 2005-2012'!J213*$AE$7,IF(AND($M$1=2006,Beregningsark!$AQ213="1999-2012"),'Resultat 2005-2012'!J213*SUM($Y$16:$AE$16)/7,IF(AND($M$1=2007,Beregningsark!$AQ213="1999-2012"),'Resultat 2005-2012'!J213*SUM($Z$16:$AE$16)/6,IF(AND($M$1=2008,Beregningsark!$AQ213="1999-2012"),'Resultat 2005-2012'!J213*SUM($AA$16:$AE$16)/5,IF(AND($M$1=2009,Beregningsark!$AQ213="1999-2012"),'Resultat 2005-2012'!J213*SUM($AB$16:$AE$16)/4,IF(AND($M$1=2010,Beregningsark!$AQ213="1999-2012"),'Resultat 2005-2012'!J213*SUM($AC$16:$AE$16)/3,IF(AND($M$1=2011,Beregningsark!$AQ213="1999-2012"),'Resultat 2005-2012'!J213*SUM($AD$16:$AE$16)/2,IF(AND($M$1=2012,Beregningsark!$AQ213="1999-2012"),'Resultat 2005-2012'!J213*$AE$16,""))))))))))))))))</f>
        <v/>
      </c>
      <c r="K213" s="15" t="str">
        <f>IF('Resultat 2005-2012'!$R213="","",IF($M$1=2005,'Resultat 2005-2012'!K213,IF(AND($M$1=2006,Beregningsark!$AQ213="2005-2012"),'Resultat 2005-2012'!K213*SUM($Y$8:$AE$8)/7,IF(AND($M$1=2007,Beregningsark!$AQ213="2005-2012"),'Resultat 2005-2012'!K213*SUM($Z$8:$AE$8)/6,IF(AND($M$1=2008,Beregningsark!$AQ213="2005-2012"),'Resultat 2005-2012'!K213*SUM($AA$8:$AE$8)/5,IF(AND($M$1=2009,Beregningsark!$AQ213="2005-2012"),'Resultat 2005-2012'!K213*SUM($AB$8:$AE$8)/4,IF(AND($M$1=2010,Beregningsark!$AQ213="2005-2012"),'Resultat 2005-2012'!K213*SUM($AC$8:$AE$8)/3,IF(AND($M$1=2011,Beregningsark!$AQ213="2005-2012"),'Resultat 2005-2012'!K213*SUM($AD$8:$AE$8)/2,IF(AND($M$1=2012,Beregningsark!$AQ213="2005-2012"),'Resultat 2005-2012'!K213*$AE$8,IF(AND($M$1=2006,Beregningsark!$AQ213="1999-2012"),'Resultat 2005-2012'!K213*SUM($Y$17:$AE$17)/7,IF(AND($M$1=2007,Beregningsark!$AQ213="1999-2012"),'Resultat 2005-2012'!K213*SUM($Z$17:$AE$17)/6,IF(AND($M$1=2008,Beregningsark!$AQ213="1999-2012"),'Resultat 2005-2012'!K213*SUM($AA$17:$AE$17)/5,IF(AND($M$1=2009,Beregningsark!$AQ213="1999-2012"),'Resultat 2005-2012'!K213*SUM($AB$17:$AE$17)/4,IF(AND($M$1=2010,Beregningsark!$AQ213="1999-2012"),'Resultat 2005-2012'!K213*SUM($AC$17:$AE$17)/3,IF(AND($M$1=2011,Beregningsark!$AQ213="1999-2012"),'Resultat 2005-2012'!K213*SUM($AD$17:$AE$17)/2,IF(AND($M$1=2012,Beregningsark!$AQ213="1999-2012"),'Resultat 2005-2012'!K213*$AE$17,""))))))))))))))))</f>
        <v/>
      </c>
      <c r="L213" s="15" t="str">
        <f>IF('Resultat 2005-2012'!$R213="","",IF($M$1=2005,'Resultat 2005-2012'!L213,IF(AND($M$1=2006,Beregningsark!$AQ213="2005-2012"),'Resultat 2005-2012'!L213*SUM($Y$9:$AE$9)/7,IF(AND($M$1=2007,Beregningsark!$AQ213="2005-2012"),'Resultat 2005-2012'!L213*SUM($Z$9:$AE$9)/6,IF(AND($M$1=2008,Beregningsark!$AQ213="2005-2012"),'Resultat 2005-2012'!L213*SUM($AA$9:$AE$9)/5,IF(AND($M$1=2009,Beregningsark!$AQ213="2005-2012"),'Resultat 2005-2012'!L213*SUM($AB$9:$AE$9)/4,IF(AND($M$1=2010,Beregningsark!$AQ213="2005-2012"),'Resultat 2005-2012'!L213*SUM($AC$9:$AE$9)/3,IF(AND($M$1=2011,Beregningsark!$AQ213="2005-2012"),'Resultat 2005-2012'!L213*SUM($AD$9:$AE$9)/2,IF(AND($M$1=2012,Beregningsark!$AQ213="2005-2012"),'Resultat 2005-2012'!L213*$AE$9,IF(AND($M$1=2006,Beregningsark!$AQ213="1999-2012"),'Resultat 2005-2012'!L213*SUM($Y$18:$AE$18)/7,IF(AND($M$1=2007,Beregningsark!$AQ213="1999-2012"),'Resultat 2005-2012'!L213*SUM($Z$18:$AE$18)/6,IF(AND($M$1=2008,Beregningsark!$AQ213="1999-2012"),'Resultat 2005-2012'!L213*SUM($AA$18:$AE$18)/5,IF(AND($M$1=2009,Beregningsark!$AQ213="1999-2012"),'Resultat 2005-2012'!L213*SUM($AB$18:$AE$18)/4,IF(AND($M$1=2010,Beregningsark!$AQ213="1999-2012"),'Resultat 2005-2012'!L213*SUM($AC$18:$AE$18)/3,IF(AND($M$1=2011,Beregningsark!$AQ213="1999-2012"),'Resultat 2005-2012'!L213*SUM($AD$18:$AE$18)/2,IF(AND($M$1=2012,Beregningsark!$AQ213="1999-2012"),'Resultat 2005-2012'!L213*$AE$18,""))))))))))))))))</f>
        <v/>
      </c>
      <c r="M213" s="15" t="str">
        <f t="shared" si="11"/>
        <v/>
      </c>
      <c r="N213" s="15" t="str">
        <f>IF('Resultat 2005-2012'!$R213="","",IF($M$1=2005,'Resultat 2005-2012'!N213,IF(AND($M$1=2006,Beregningsark!$AQ213="2005-2012"),'Resultat 2005-2012'!N213*SUM($Y$10:$AE$10)/7,IF(AND($M$1=2007,Beregningsark!$AQ213="2005-2012"),'Resultat 2005-2012'!N213*SUM($Z$10:$AE$10)/6,IF(AND($M$1=2008,Beregningsark!$AQ213="2005-2012"),'Resultat 2005-2012'!N213*SUM($AA$10:$AE$10)/5,IF(AND($M$1=2009,Beregningsark!$AQ213="2005-2012"),'Resultat 2005-2012'!N213*SUM($AB$10:$AE$10)/4,IF(AND($M$1=2010,Beregningsark!$AQ213="2005-2012"),'Resultat 2005-2012'!N213*SUM($AC$10:$AE$10)/3,IF(AND($M$1=2011,Beregningsark!$AQ213="2005-2012"),'Resultat 2005-2012'!N213*SUM($AD$10:$AE$10)/2,IF(AND($M$1=2012,Beregningsark!$AQ213="2005-2012"),'Resultat 2005-2012'!N213*$AE$10,IF(AND($M$1=2006,Beregningsark!$AQ213="1999-2012"),'Resultat 2005-2012'!N213*SUM($Y$16:$AE$16)/7,IF(AND($M$1=2007,Beregningsark!$AQ213="1999-2012"),'Resultat 2005-2012'!N213*SUM($Z$16:$AE$16)/6,IF(AND($M$1=2008,Beregningsark!$AQ213="1999-2012"),'Resultat 2005-2012'!N213*SUM($AA$16:$AE$16)/5,IF(AND($M$1=2009,Beregningsark!$AQ213="1999-2012"),'Resultat 2005-2012'!N213*SUM($AB$16:$AE$16)/4,IF(AND($M$1=2010,Beregningsark!$AQ213="1999-2012"),'Resultat 2005-2012'!N213*SUM($AC$16:$AE$16)/3,IF(AND($M$1=2011,Beregningsark!$AQ213="1999-2012"),'Resultat 2005-2012'!N213*SUM($AD$16:$AE$16)/2,IF(AND($M$1=2012,Beregningsark!$AQ213="1999-2012"),'Resultat 2005-2012'!N213*$AE$16,""))))))))))))))))</f>
        <v/>
      </c>
      <c r="O213" s="15" t="str">
        <f>IF('Resultat 2005-2012'!$R213="","",IF($M$1=2005,'Resultat 2005-2012'!O213,IF(AND($M$1=2006,Beregningsark!$AQ213="2005-2012"),'Resultat 2005-2012'!O213*SUM($Y$10:$AE$10)/7,IF(AND($M$1=2007,Beregningsark!$AQ213="2005-2012"),'Resultat 2005-2012'!O213*SUM($Z$10:$AE$10)/6,IF(AND($M$1=2008,Beregningsark!$AQ213="2005-2012"),'Resultat 2005-2012'!O213*SUM($AA$10:$AE$10)/5,IF(AND($M$1=2009,Beregningsark!$AQ213="2005-2012"),'Resultat 2005-2012'!O213*SUM($AB$10:$AE$10)/4,IF(AND($M$1=2010,Beregningsark!$AQ213="2005-2012"),'Resultat 2005-2012'!O213*SUM($AC$10:$AE$10)/3,IF(AND($M$1=2011,Beregningsark!$AQ213="2005-2012"),'Resultat 2005-2012'!O213*SUM($AD$10:$AE$10)/2,IF(AND($M$1=2012,Beregningsark!$AQ213="2005-2012"),'Resultat 2005-2012'!O213*$AE$10,IF(AND($M$1=2006,Beregningsark!$AQ213="1999-2012"),'Resultat 2005-2012'!O213*SUM($Y$16:$AE$16)/7,IF(AND($M$1=2007,Beregningsark!$AQ213="1999-2012"),'Resultat 2005-2012'!O213*SUM($Z$16:$AE$16)/6,IF(AND($M$1=2008,Beregningsark!$AQ213="1999-2012"),'Resultat 2005-2012'!O213*SUM($AA$16:$AE$16)/5,IF(AND($M$1=2009,Beregningsark!$AQ213="1999-2012"),'Resultat 2005-2012'!O213*SUM($AB$16:$AE$16)/4,IF(AND($M$1=2010,Beregningsark!$AQ213="1999-2012"),'Resultat 2005-2012'!O213*SUM($AC$16:$AE$16)/3,IF(AND($M$1=2011,Beregningsark!$AQ213="1999-2012"),'Resultat 2005-2012'!O213*SUM($AD$16:$AE$16)/2,IF(AND($M$1=2012,Beregningsark!$AQ213="1999-2012"),'Resultat 2005-2012'!O213*$AE$16,""))))))))))))))))</f>
        <v/>
      </c>
      <c r="P213" s="15" t="str">
        <f>IF('Resultat 2005-2012'!$R213="","",IF($M$1=2005,'Resultat 2005-2012'!P213,IF(AND($M$1=2006,Beregningsark!$AQ213="2005-2012"),'Resultat 2005-2012'!P213*SUM($Y$11:$AE$11)/7,IF(AND($M$1=2007,Beregningsark!$AQ213="2005-2012"),'Resultat 2005-2012'!P213*SUM($Z$11:$AE$11)/6,IF(AND($M$1=2008,Beregningsark!$AQ213="2005-2012"),'Resultat 2005-2012'!P213*SUM($AA$11:$AE$11)/5,IF(AND($M$1=2009,Beregningsark!$AQ213="2005-2012"),'Resultat 2005-2012'!P213*SUM($AB$11:$AE$11)/4,IF(AND($M$1=2010,Beregningsark!$AQ213="2005-2012"),'Resultat 2005-2012'!P213*SUM($AC$11:$AE$11)/3,IF(AND($M$1=2011,Beregningsark!$AQ213="2005-2012"),'Resultat 2005-2012'!P213*SUM($AD$11:$AE$11)/2,IF(AND($M$1=2012,Beregningsark!$AQ213="2005-2012"),'Resultat 2005-2012'!P213*$AE$11,IF(AND($M$1=2006,Beregningsark!$AQ213="1999-2012"),'Resultat 2005-2012'!P213*SUM($Y$16:$AE$16)/7,IF(AND($M$1=2007,Beregningsark!$AQ213="1999-2012"),'Resultat 2005-2012'!P213*SUM($Z$16:$AE$16)/6,IF(AND($M$1=2008,Beregningsark!$AQ213="1999-2012"),'Resultat 2005-2012'!P213*SUM($AA$16:$AE$16)/5,IF(AND($M$1=2009,Beregningsark!$AQ213="1999-2012"),'Resultat 2005-2012'!P213*SUM($AB$16:$AE$16)/4,IF(AND($M$1=2010,Beregningsark!$AQ213="1999-2012"),'Resultat 2005-2012'!P213*SUM($AC$16:$AE$16)/3,IF(AND($M$1=2011,Beregningsark!$AQ213="1999-2012"),'Resultat 2005-2012'!P213*SUM($AD$16:$AE$16)/2,IF(AND($M$1=2012,Beregningsark!$AQ213="1999-2012"),'Resultat 2005-2012'!P213*$AE$16,""))))))))))))))))</f>
        <v/>
      </c>
      <c r="Q213" s="15" t="str">
        <f t="shared" si="12"/>
        <v/>
      </c>
      <c r="R213" s="17" t="str">
        <f t="shared" si="13"/>
        <v/>
      </c>
    </row>
    <row r="214" spans="1:18" x14ac:dyDescent="0.25">
      <c r="A214" s="4" t="str">
        <f>IF(Inddata!A229="","",Inddata!A229)</f>
        <v/>
      </c>
      <c r="B214" s="4" t="str">
        <f>IF(Inddata!B229="","",Inddata!B229)</f>
        <v/>
      </c>
      <c r="C214" s="4" t="str">
        <f>IF(Inddata!C229="","",Inddata!C229)</f>
        <v/>
      </c>
      <c r="D214" s="4" t="str">
        <f>IF(Inddata!D229="","",Inddata!D229)</f>
        <v/>
      </c>
      <c r="E214" s="4" t="str">
        <f>IF(Inddata!E229="","",Inddata!E229)</f>
        <v/>
      </c>
      <c r="F214" s="4" t="str">
        <f>IF(Inddata!F229="","",Inddata!F229)</f>
        <v/>
      </c>
      <c r="G214" s="4">
        <f>IF(Inddata!G229="","",Inddata!G229)</f>
        <v>0</v>
      </c>
      <c r="H214" s="4" t="str">
        <f>IF(Inddata!H229&gt;0.5,Inddata!H229,"")</f>
        <v/>
      </c>
      <c r="I214" s="4" t="str">
        <f>IF(Inddata!I229="","",Inddata!I229)</f>
        <v/>
      </c>
      <c r="J214" s="15" t="str">
        <f>IF('Resultat 2005-2012'!$R214="","",IF($M$1=2005,'Resultat 2005-2012'!J214,IF(AND($M$1=2006,Beregningsark!$AQ214="2005-2012"),'Resultat 2005-2012'!J214*SUM($Y$7:$AE$7)/7,IF(AND($M$1=2007,Beregningsark!$AQ214="2005-2012"),'Resultat 2005-2012'!J214*SUM($Z$7:$AE$7)/6,IF(AND($M$1=2008,Beregningsark!$AQ214="2005-2012"),'Resultat 2005-2012'!J214*SUM($AA$7:$AE$7)/5,IF(AND($M$1=2009,Beregningsark!$AQ214="2005-2012"),'Resultat 2005-2012'!J214*SUM($AB$7:$AE$7)/4,IF(AND($M$1=2010,Beregningsark!$AQ214="2005-2012"),'Resultat 2005-2012'!J214*SUM($AC$7:$AE$7)/3,IF(AND($M$1=2011,Beregningsark!$AQ214="2005-2012"),'Resultat 2005-2012'!J214*SUM($AD$7:$AE$7)/2,IF(AND($M$1=2012,Beregningsark!$AQ214="2005-2012"),'Resultat 2005-2012'!J214*$AE$7,IF(AND($M$1=2006,Beregningsark!$AQ214="1999-2012"),'Resultat 2005-2012'!J214*SUM($Y$16:$AE$16)/7,IF(AND($M$1=2007,Beregningsark!$AQ214="1999-2012"),'Resultat 2005-2012'!J214*SUM($Z$16:$AE$16)/6,IF(AND($M$1=2008,Beregningsark!$AQ214="1999-2012"),'Resultat 2005-2012'!J214*SUM($AA$16:$AE$16)/5,IF(AND($M$1=2009,Beregningsark!$AQ214="1999-2012"),'Resultat 2005-2012'!J214*SUM($AB$16:$AE$16)/4,IF(AND($M$1=2010,Beregningsark!$AQ214="1999-2012"),'Resultat 2005-2012'!J214*SUM($AC$16:$AE$16)/3,IF(AND($M$1=2011,Beregningsark!$AQ214="1999-2012"),'Resultat 2005-2012'!J214*SUM($AD$16:$AE$16)/2,IF(AND($M$1=2012,Beregningsark!$AQ214="1999-2012"),'Resultat 2005-2012'!J214*$AE$16,""))))))))))))))))</f>
        <v/>
      </c>
      <c r="K214" s="15" t="str">
        <f>IF('Resultat 2005-2012'!$R214="","",IF($M$1=2005,'Resultat 2005-2012'!K214,IF(AND($M$1=2006,Beregningsark!$AQ214="2005-2012"),'Resultat 2005-2012'!K214*SUM($Y$8:$AE$8)/7,IF(AND($M$1=2007,Beregningsark!$AQ214="2005-2012"),'Resultat 2005-2012'!K214*SUM($Z$8:$AE$8)/6,IF(AND($M$1=2008,Beregningsark!$AQ214="2005-2012"),'Resultat 2005-2012'!K214*SUM($AA$8:$AE$8)/5,IF(AND($M$1=2009,Beregningsark!$AQ214="2005-2012"),'Resultat 2005-2012'!K214*SUM($AB$8:$AE$8)/4,IF(AND($M$1=2010,Beregningsark!$AQ214="2005-2012"),'Resultat 2005-2012'!K214*SUM($AC$8:$AE$8)/3,IF(AND($M$1=2011,Beregningsark!$AQ214="2005-2012"),'Resultat 2005-2012'!K214*SUM($AD$8:$AE$8)/2,IF(AND($M$1=2012,Beregningsark!$AQ214="2005-2012"),'Resultat 2005-2012'!K214*$AE$8,IF(AND($M$1=2006,Beregningsark!$AQ214="1999-2012"),'Resultat 2005-2012'!K214*SUM($Y$17:$AE$17)/7,IF(AND($M$1=2007,Beregningsark!$AQ214="1999-2012"),'Resultat 2005-2012'!K214*SUM($Z$17:$AE$17)/6,IF(AND($M$1=2008,Beregningsark!$AQ214="1999-2012"),'Resultat 2005-2012'!K214*SUM($AA$17:$AE$17)/5,IF(AND($M$1=2009,Beregningsark!$AQ214="1999-2012"),'Resultat 2005-2012'!K214*SUM($AB$17:$AE$17)/4,IF(AND($M$1=2010,Beregningsark!$AQ214="1999-2012"),'Resultat 2005-2012'!K214*SUM($AC$17:$AE$17)/3,IF(AND($M$1=2011,Beregningsark!$AQ214="1999-2012"),'Resultat 2005-2012'!K214*SUM($AD$17:$AE$17)/2,IF(AND($M$1=2012,Beregningsark!$AQ214="1999-2012"),'Resultat 2005-2012'!K214*$AE$17,""))))))))))))))))</f>
        <v/>
      </c>
      <c r="L214" s="15" t="str">
        <f>IF('Resultat 2005-2012'!$R214="","",IF($M$1=2005,'Resultat 2005-2012'!L214,IF(AND($M$1=2006,Beregningsark!$AQ214="2005-2012"),'Resultat 2005-2012'!L214*SUM($Y$9:$AE$9)/7,IF(AND($M$1=2007,Beregningsark!$AQ214="2005-2012"),'Resultat 2005-2012'!L214*SUM($Z$9:$AE$9)/6,IF(AND($M$1=2008,Beregningsark!$AQ214="2005-2012"),'Resultat 2005-2012'!L214*SUM($AA$9:$AE$9)/5,IF(AND($M$1=2009,Beregningsark!$AQ214="2005-2012"),'Resultat 2005-2012'!L214*SUM($AB$9:$AE$9)/4,IF(AND($M$1=2010,Beregningsark!$AQ214="2005-2012"),'Resultat 2005-2012'!L214*SUM($AC$9:$AE$9)/3,IF(AND($M$1=2011,Beregningsark!$AQ214="2005-2012"),'Resultat 2005-2012'!L214*SUM($AD$9:$AE$9)/2,IF(AND($M$1=2012,Beregningsark!$AQ214="2005-2012"),'Resultat 2005-2012'!L214*$AE$9,IF(AND($M$1=2006,Beregningsark!$AQ214="1999-2012"),'Resultat 2005-2012'!L214*SUM($Y$18:$AE$18)/7,IF(AND($M$1=2007,Beregningsark!$AQ214="1999-2012"),'Resultat 2005-2012'!L214*SUM($Z$18:$AE$18)/6,IF(AND($M$1=2008,Beregningsark!$AQ214="1999-2012"),'Resultat 2005-2012'!L214*SUM($AA$18:$AE$18)/5,IF(AND($M$1=2009,Beregningsark!$AQ214="1999-2012"),'Resultat 2005-2012'!L214*SUM($AB$18:$AE$18)/4,IF(AND($M$1=2010,Beregningsark!$AQ214="1999-2012"),'Resultat 2005-2012'!L214*SUM($AC$18:$AE$18)/3,IF(AND($M$1=2011,Beregningsark!$AQ214="1999-2012"),'Resultat 2005-2012'!L214*SUM($AD$18:$AE$18)/2,IF(AND($M$1=2012,Beregningsark!$AQ214="1999-2012"),'Resultat 2005-2012'!L214*$AE$18,""))))))))))))))))</f>
        <v/>
      </c>
      <c r="M214" s="15" t="str">
        <f t="shared" si="11"/>
        <v/>
      </c>
      <c r="N214" s="15" t="str">
        <f>IF('Resultat 2005-2012'!$R214="","",IF($M$1=2005,'Resultat 2005-2012'!N214,IF(AND($M$1=2006,Beregningsark!$AQ214="2005-2012"),'Resultat 2005-2012'!N214*SUM($Y$10:$AE$10)/7,IF(AND($M$1=2007,Beregningsark!$AQ214="2005-2012"),'Resultat 2005-2012'!N214*SUM($Z$10:$AE$10)/6,IF(AND($M$1=2008,Beregningsark!$AQ214="2005-2012"),'Resultat 2005-2012'!N214*SUM($AA$10:$AE$10)/5,IF(AND($M$1=2009,Beregningsark!$AQ214="2005-2012"),'Resultat 2005-2012'!N214*SUM($AB$10:$AE$10)/4,IF(AND($M$1=2010,Beregningsark!$AQ214="2005-2012"),'Resultat 2005-2012'!N214*SUM($AC$10:$AE$10)/3,IF(AND($M$1=2011,Beregningsark!$AQ214="2005-2012"),'Resultat 2005-2012'!N214*SUM($AD$10:$AE$10)/2,IF(AND($M$1=2012,Beregningsark!$AQ214="2005-2012"),'Resultat 2005-2012'!N214*$AE$10,IF(AND($M$1=2006,Beregningsark!$AQ214="1999-2012"),'Resultat 2005-2012'!N214*SUM($Y$16:$AE$16)/7,IF(AND($M$1=2007,Beregningsark!$AQ214="1999-2012"),'Resultat 2005-2012'!N214*SUM($Z$16:$AE$16)/6,IF(AND($M$1=2008,Beregningsark!$AQ214="1999-2012"),'Resultat 2005-2012'!N214*SUM($AA$16:$AE$16)/5,IF(AND($M$1=2009,Beregningsark!$AQ214="1999-2012"),'Resultat 2005-2012'!N214*SUM($AB$16:$AE$16)/4,IF(AND($M$1=2010,Beregningsark!$AQ214="1999-2012"),'Resultat 2005-2012'!N214*SUM($AC$16:$AE$16)/3,IF(AND($M$1=2011,Beregningsark!$AQ214="1999-2012"),'Resultat 2005-2012'!N214*SUM($AD$16:$AE$16)/2,IF(AND($M$1=2012,Beregningsark!$AQ214="1999-2012"),'Resultat 2005-2012'!N214*$AE$16,""))))))))))))))))</f>
        <v/>
      </c>
      <c r="O214" s="15" t="str">
        <f>IF('Resultat 2005-2012'!$R214="","",IF($M$1=2005,'Resultat 2005-2012'!O214,IF(AND($M$1=2006,Beregningsark!$AQ214="2005-2012"),'Resultat 2005-2012'!O214*SUM($Y$10:$AE$10)/7,IF(AND($M$1=2007,Beregningsark!$AQ214="2005-2012"),'Resultat 2005-2012'!O214*SUM($Z$10:$AE$10)/6,IF(AND($M$1=2008,Beregningsark!$AQ214="2005-2012"),'Resultat 2005-2012'!O214*SUM($AA$10:$AE$10)/5,IF(AND($M$1=2009,Beregningsark!$AQ214="2005-2012"),'Resultat 2005-2012'!O214*SUM($AB$10:$AE$10)/4,IF(AND($M$1=2010,Beregningsark!$AQ214="2005-2012"),'Resultat 2005-2012'!O214*SUM($AC$10:$AE$10)/3,IF(AND($M$1=2011,Beregningsark!$AQ214="2005-2012"),'Resultat 2005-2012'!O214*SUM($AD$10:$AE$10)/2,IF(AND($M$1=2012,Beregningsark!$AQ214="2005-2012"),'Resultat 2005-2012'!O214*$AE$10,IF(AND($M$1=2006,Beregningsark!$AQ214="1999-2012"),'Resultat 2005-2012'!O214*SUM($Y$16:$AE$16)/7,IF(AND($M$1=2007,Beregningsark!$AQ214="1999-2012"),'Resultat 2005-2012'!O214*SUM($Z$16:$AE$16)/6,IF(AND($M$1=2008,Beregningsark!$AQ214="1999-2012"),'Resultat 2005-2012'!O214*SUM($AA$16:$AE$16)/5,IF(AND($M$1=2009,Beregningsark!$AQ214="1999-2012"),'Resultat 2005-2012'!O214*SUM($AB$16:$AE$16)/4,IF(AND($M$1=2010,Beregningsark!$AQ214="1999-2012"),'Resultat 2005-2012'!O214*SUM($AC$16:$AE$16)/3,IF(AND($M$1=2011,Beregningsark!$AQ214="1999-2012"),'Resultat 2005-2012'!O214*SUM($AD$16:$AE$16)/2,IF(AND($M$1=2012,Beregningsark!$AQ214="1999-2012"),'Resultat 2005-2012'!O214*$AE$16,""))))))))))))))))</f>
        <v/>
      </c>
      <c r="P214" s="15" t="str">
        <f>IF('Resultat 2005-2012'!$R214="","",IF($M$1=2005,'Resultat 2005-2012'!P214,IF(AND($M$1=2006,Beregningsark!$AQ214="2005-2012"),'Resultat 2005-2012'!P214*SUM($Y$11:$AE$11)/7,IF(AND($M$1=2007,Beregningsark!$AQ214="2005-2012"),'Resultat 2005-2012'!P214*SUM($Z$11:$AE$11)/6,IF(AND($M$1=2008,Beregningsark!$AQ214="2005-2012"),'Resultat 2005-2012'!P214*SUM($AA$11:$AE$11)/5,IF(AND($M$1=2009,Beregningsark!$AQ214="2005-2012"),'Resultat 2005-2012'!P214*SUM($AB$11:$AE$11)/4,IF(AND($M$1=2010,Beregningsark!$AQ214="2005-2012"),'Resultat 2005-2012'!P214*SUM($AC$11:$AE$11)/3,IF(AND($M$1=2011,Beregningsark!$AQ214="2005-2012"),'Resultat 2005-2012'!P214*SUM($AD$11:$AE$11)/2,IF(AND($M$1=2012,Beregningsark!$AQ214="2005-2012"),'Resultat 2005-2012'!P214*$AE$11,IF(AND($M$1=2006,Beregningsark!$AQ214="1999-2012"),'Resultat 2005-2012'!P214*SUM($Y$16:$AE$16)/7,IF(AND($M$1=2007,Beregningsark!$AQ214="1999-2012"),'Resultat 2005-2012'!P214*SUM($Z$16:$AE$16)/6,IF(AND($M$1=2008,Beregningsark!$AQ214="1999-2012"),'Resultat 2005-2012'!P214*SUM($AA$16:$AE$16)/5,IF(AND($M$1=2009,Beregningsark!$AQ214="1999-2012"),'Resultat 2005-2012'!P214*SUM($AB$16:$AE$16)/4,IF(AND($M$1=2010,Beregningsark!$AQ214="1999-2012"),'Resultat 2005-2012'!P214*SUM($AC$16:$AE$16)/3,IF(AND($M$1=2011,Beregningsark!$AQ214="1999-2012"),'Resultat 2005-2012'!P214*SUM($AD$16:$AE$16)/2,IF(AND($M$1=2012,Beregningsark!$AQ214="1999-2012"),'Resultat 2005-2012'!P214*$AE$16,""))))))))))))))))</f>
        <v/>
      </c>
      <c r="Q214" s="15" t="str">
        <f t="shared" si="12"/>
        <v/>
      </c>
      <c r="R214" s="17" t="str">
        <f t="shared" si="13"/>
        <v/>
      </c>
    </row>
    <row r="215" spans="1:18" x14ac:dyDescent="0.25">
      <c r="A215" s="4" t="str">
        <f>IF(Inddata!A230="","",Inddata!A230)</f>
        <v/>
      </c>
      <c r="B215" s="4" t="str">
        <f>IF(Inddata!B230="","",Inddata!B230)</f>
        <v/>
      </c>
      <c r="C215" s="4" t="str">
        <f>IF(Inddata!C230="","",Inddata!C230)</f>
        <v/>
      </c>
      <c r="D215" s="4" t="str">
        <f>IF(Inddata!D230="","",Inddata!D230)</f>
        <v/>
      </c>
      <c r="E215" s="4" t="str">
        <f>IF(Inddata!E230="","",Inddata!E230)</f>
        <v/>
      </c>
      <c r="F215" s="4" t="str">
        <f>IF(Inddata!F230="","",Inddata!F230)</f>
        <v/>
      </c>
      <c r="G215" s="4">
        <f>IF(Inddata!G230="","",Inddata!G230)</f>
        <v>0</v>
      </c>
      <c r="H215" s="4" t="str">
        <f>IF(Inddata!H230&gt;0.5,Inddata!H230,"")</f>
        <v/>
      </c>
      <c r="I215" s="4" t="str">
        <f>IF(Inddata!I230="","",Inddata!I230)</f>
        <v/>
      </c>
      <c r="J215" s="15" t="str">
        <f>IF('Resultat 2005-2012'!$R215="","",IF($M$1=2005,'Resultat 2005-2012'!J215,IF(AND($M$1=2006,Beregningsark!$AQ215="2005-2012"),'Resultat 2005-2012'!J215*SUM($Y$7:$AE$7)/7,IF(AND($M$1=2007,Beregningsark!$AQ215="2005-2012"),'Resultat 2005-2012'!J215*SUM($Z$7:$AE$7)/6,IF(AND($M$1=2008,Beregningsark!$AQ215="2005-2012"),'Resultat 2005-2012'!J215*SUM($AA$7:$AE$7)/5,IF(AND($M$1=2009,Beregningsark!$AQ215="2005-2012"),'Resultat 2005-2012'!J215*SUM($AB$7:$AE$7)/4,IF(AND($M$1=2010,Beregningsark!$AQ215="2005-2012"),'Resultat 2005-2012'!J215*SUM($AC$7:$AE$7)/3,IF(AND($M$1=2011,Beregningsark!$AQ215="2005-2012"),'Resultat 2005-2012'!J215*SUM($AD$7:$AE$7)/2,IF(AND($M$1=2012,Beregningsark!$AQ215="2005-2012"),'Resultat 2005-2012'!J215*$AE$7,IF(AND($M$1=2006,Beregningsark!$AQ215="1999-2012"),'Resultat 2005-2012'!J215*SUM($Y$16:$AE$16)/7,IF(AND($M$1=2007,Beregningsark!$AQ215="1999-2012"),'Resultat 2005-2012'!J215*SUM($Z$16:$AE$16)/6,IF(AND($M$1=2008,Beregningsark!$AQ215="1999-2012"),'Resultat 2005-2012'!J215*SUM($AA$16:$AE$16)/5,IF(AND($M$1=2009,Beregningsark!$AQ215="1999-2012"),'Resultat 2005-2012'!J215*SUM($AB$16:$AE$16)/4,IF(AND($M$1=2010,Beregningsark!$AQ215="1999-2012"),'Resultat 2005-2012'!J215*SUM($AC$16:$AE$16)/3,IF(AND($M$1=2011,Beregningsark!$AQ215="1999-2012"),'Resultat 2005-2012'!J215*SUM($AD$16:$AE$16)/2,IF(AND($M$1=2012,Beregningsark!$AQ215="1999-2012"),'Resultat 2005-2012'!J215*$AE$16,""))))))))))))))))</f>
        <v/>
      </c>
      <c r="K215" s="15" t="str">
        <f>IF('Resultat 2005-2012'!$R215="","",IF($M$1=2005,'Resultat 2005-2012'!K215,IF(AND($M$1=2006,Beregningsark!$AQ215="2005-2012"),'Resultat 2005-2012'!K215*SUM($Y$8:$AE$8)/7,IF(AND($M$1=2007,Beregningsark!$AQ215="2005-2012"),'Resultat 2005-2012'!K215*SUM($Z$8:$AE$8)/6,IF(AND($M$1=2008,Beregningsark!$AQ215="2005-2012"),'Resultat 2005-2012'!K215*SUM($AA$8:$AE$8)/5,IF(AND($M$1=2009,Beregningsark!$AQ215="2005-2012"),'Resultat 2005-2012'!K215*SUM($AB$8:$AE$8)/4,IF(AND($M$1=2010,Beregningsark!$AQ215="2005-2012"),'Resultat 2005-2012'!K215*SUM($AC$8:$AE$8)/3,IF(AND($M$1=2011,Beregningsark!$AQ215="2005-2012"),'Resultat 2005-2012'!K215*SUM($AD$8:$AE$8)/2,IF(AND($M$1=2012,Beregningsark!$AQ215="2005-2012"),'Resultat 2005-2012'!K215*$AE$8,IF(AND($M$1=2006,Beregningsark!$AQ215="1999-2012"),'Resultat 2005-2012'!K215*SUM($Y$17:$AE$17)/7,IF(AND($M$1=2007,Beregningsark!$AQ215="1999-2012"),'Resultat 2005-2012'!K215*SUM($Z$17:$AE$17)/6,IF(AND($M$1=2008,Beregningsark!$AQ215="1999-2012"),'Resultat 2005-2012'!K215*SUM($AA$17:$AE$17)/5,IF(AND($M$1=2009,Beregningsark!$AQ215="1999-2012"),'Resultat 2005-2012'!K215*SUM($AB$17:$AE$17)/4,IF(AND($M$1=2010,Beregningsark!$AQ215="1999-2012"),'Resultat 2005-2012'!K215*SUM($AC$17:$AE$17)/3,IF(AND($M$1=2011,Beregningsark!$AQ215="1999-2012"),'Resultat 2005-2012'!K215*SUM($AD$17:$AE$17)/2,IF(AND($M$1=2012,Beregningsark!$AQ215="1999-2012"),'Resultat 2005-2012'!K215*$AE$17,""))))))))))))))))</f>
        <v/>
      </c>
      <c r="L215" s="15" t="str">
        <f>IF('Resultat 2005-2012'!$R215="","",IF($M$1=2005,'Resultat 2005-2012'!L215,IF(AND($M$1=2006,Beregningsark!$AQ215="2005-2012"),'Resultat 2005-2012'!L215*SUM($Y$9:$AE$9)/7,IF(AND($M$1=2007,Beregningsark!$AQ215="2005-2012"),'Resultat 2005-2012'!L215*SUM($Z$9:$AE$9)/6,IF(AND($M$1=2008,Beregningsark!$AQ215="2005-2012"),'Resultat 2005-2012'!L215*SUM($AA$9:$AE$9)/5,IF(AND($M$1=2009,Beregningsark!$AQ215="2005-2012"),'Resultat 2005-2012'!L215*SUM($AB$9:$AE$9)/4,IF(AND($M$1=2010,Beregningsark!$AQ215="2005-2012"),'Resultat 2005-2012'!L215*SUM($AC$9:$AE$9)/3,IF(AND($M$1=2011,Beregningsark!$AQ215="2005-2012"),'Resultat 2005-2012'!L215*SUM($AD$9:$AE$9)/2,IF(AND($M$1=2012,Beregningsark!$AQ215="2005-2012"),'Resultat 2005-2012'!L215*$AE$9,IF(AND($M$1=2006,Beregningsark!$AQ215="1999-2012"),'Resultat 2005-2012'!L215*SUM($Y$18:$AE$18)/7,IF(AND($M$1=2007,Beregningsark!$AQ215="1999-2012"),'Resultat 2005-2012'!L215*SUM($Z$18:$AE$18)/6,IF(AND($M$1=2008,Beregningsark!$AQ215="1999-2012"),'Resultat 2005-2012'!L215*SUM($AA$18:$AE$18)/5,IF(AND($M$1=2009,Beregningsark!$AQ215="1999-2012"),'Resultat 2005-2012'!L215*SUM($AB$18:$AE$18)/4,IF(AND($M$1=2010,Beregningsark!$AQ215="1999-2012"),'Resultat 2005-2012'!L215*SUM($AC$18:$AE$18)/3,IF(AND($M$1=2011,Beregningsark!$AQ215="1999-2012"),'Resultat 2005-2012'!L215*SUM($AD$18:$AE$18)/2,IF(AND($M$1=2012,Beregningsark!$AQ215="1999-2012"),'Resultat 2005-2012'!L215*$AE$18,""))))))))))))))))</f>
        <v/>
      </c>
      <c r="M215" s="15" t="str">
        <f t="shared" si="11"/>
        <v/>
      </c>
      <c r="N215" s="15" t="str">
        <f>IF('Resultat 2005-2012'!$R215="","",IF($M$1=2005,'Resultat 2005-2012'!N215,IF(AND($M$1=2006,Beregningsark!$AQ215="2005-2012"),'Resultat 2005-2012'!N215*SUM($Y$10:$AE$10)/7,IF(AND($M$1=2007,Beregningsark!$AQ215="2005-2012"),'Resultat 2005-2012'!N215*SUM($Z$10:$AE$10)/6,IF(AND($M$1=2008,Beregningsark!$AQ215="2005-2012"),'Resultat 2005-2012'!N215*SUM($AA$10:$AE$10)/5,IF(AND($M$1=2009,Beregningsark!$AQ215="2005-2012"),'Resultat 2005-2012'!N215*SUM($AB$10:$AE$10)/4,IF(AND($M$1=2010,Beregningsark!$AQ215="2005-2012"),'Resultat 2005-2012'!N215*SUM($AC$10:$AE$10)/3,IF(AND($M$1=2011,Beregningsark!$AQ215="2005-2012"),'Resultat 2005-2012'!N215*SUM($AD$10:$AE$10)/2,IF(AND($M$1=2012,Beregningsark!$AQ215="2005-2012"),'Resultat 2005-2012'!N215*$AE$10,IF(AND($M$1=2006,Beregningsark!$AQ215="1999-2012"),'Resultat 2005-2012'!N215*SUM($Y$16:$AE$16)/7,IF(AND($M$1=2007,Beregningsark!$AQ215="1999-2012"),'Resultat 2005-2012'!N215*SUM($Z$16:$AE$16)/6,IF(AND($M$1=2008,Beregningsark!$AQ215="1999-2012"),'Resultat 2005-2012'!N215*SUM($AA$16:$AE$16)/5,IF(AND($M$1=2009,Beregningsark!$AQ215="1999-2012"),'Resultat 2005-2012'!N215*SUM($AB$16:$AE$16)/4,IF(AND($M$1=2010,Beregningsark!$AQ215="1999-2012"),'Resultat 2005-2012'!N215*SUM($AC$16:$AE$16)/3,IF(AND($M$1=2011,Beregningsark!$AQ215="1999-2012"),'Resultat 2005-2012'!N215*SUM($AD$16:$AE$16)/2,IF(AND($M$1=2012,Beregningsark!$AQ215="1999-2012"),'Resultat 2005-2012'!N215*$AE$16,""))))))))))))))))</f>
        <v/>
      </c>
      <c r="O215" s="15" t="str">
        <f>IF('Resultat 2005-2012'!$R215="","",IF($M$1=2005,'Resultat 2005-2012'!O215,IF(AND($M$1=2006,Beregningsark!$AQ215="2005-2012"),'Resultat 2005-2012'!O215*SUM($Y$10:$AE$10)/7,IF(AND($M$1=2007,Beregningsark!$AQ215="2005-2012"),'Resultat 2005-2012'!O215*SUM($Z$10:$AE$10)/6,IF(AND($M$1=2008,Beregningsark!$AQ215="2005-2012"),'Resultat 2005-2012'!O215*SUM($AA$10:$AE$10)/5,IF(AND($M$1=2009,Beregningsark!$AQ215="2005-2012"),'Resultat 2005-2012'!O215*SUM($AB$10:$AE$10)/4,IF(AND($M$1=2010,Beregningsark!$AQ215="2005-2012"),'Resultat 2005-2012'!O215*SUM($AC$10:$AE$10)/3,IF(AND($M$1=2011,Beregningsark!$AQ215="2005-2012"),'Resultat 2005-2012'!O215*SUM($AD$10:$AE$10)/2,IF(AND($M$1=2012,Beregningsark!$AQ215="2005-2012"),'Resultat 2005-2012'!O215*$AE$10,IF(AND($M$1=2006,Beregningsark!$AQ215="1999-2012"),'Resultat 2005-2012'!O215*SUM($Y$16:$AE$16)/7,IF(AND($M$1=2007,Beregningsark!$AQ215="1999-2012"),'Resultat 2005-2012'!O215*SUM($Z$16:$AE$16)/6,IF(AND($M$1=2008,Beregningsark!$AQ215="1999-2012"),'Resultat 2005-2012'!O215*SUM($AA$16:$AE$16)/5,IF(AND($M$1=2009,Beregningsark!$AQ215="1999-2012"),'Resultat 2005-2012'!O215*SUM($AB$16:$AE$16)/4,IF(AND($M$1=2010,Beregningsark!$AQ215="1999-2012"),'Resultat 2005-2012'!O215*SUM($AC$16:$AE$16)/3,IF(AND($M$1=2011,Beregningsark!$AQ215="1999-2012"),'Resultat 2005-2012'!O215*SUM($AD$16:$AE$16)/2,IF(AND($M$1=2012,Beregningsark!$AQ215="1999-2012"),'Resultat 2005-2012'!O215*$AE$16,""))))))))))))))))</f>
        <v/>
      </c>
      <c r="P215" s="15" t="str">
        <f>IF('Resultat 2005-2012'!$R215="","",IF($M$1=2005,'Resultat 2005-2012'!P215,IF(AND($M$1=2006,Beregningsark!$AQ215="2005-2012"),'Resultat 2005-2012'!P215*SUM($Y$11:$AE$11)/7,IF(AND($M$1=2007,Beregningsark!$AQ215="2005-2012"),'Resultat 2005-2012'!P215*SUM($Z$11:$AE$11)/6,IF(AND($M$1=2008,Beregningsark!$AQ215="2005-2012"),'Resultat 2005-2012'!P215*SUM($AA$11:$AE$11)/5,IF(AND($M$1=2009,Beregningsark!$AQ215="2005-2012"),'Resultat 2005-2012'!P215*SUM($AB$11:$AE$11)/4,IF(AND($M$1=2010,Beregningsark!$AQ215="2005-2012"),'Resultat 2005-2012'!P215*SUM($AC$11:$AE$11)/3,IF(AND($M$1=2011,Beregningsark!$AQ215="2005-2012"),'Resultat 2005-2012'!P215*SUM($AD$11:$AE$11)/2,IF(AND($M$1=2012,Beregningsark!$AQ215="2005-2012"),'Resultat 2005-2012'!P215*$AE$11,IF(AND($M$1=2006,Beregningsark!$AQ215="1999-2012"),'Resultat 2005-2012'!P215*SUM($Y$16:$AE$16)/7,IF(AND($M$1=2007,Beregningsark!$AQ215="1999-2012"),'Resultat 2005-2012'!P215*SUM($Z$16:$AE$16)/6,IF(AND($M$1=2008,Beregningsark!$AQ215="1999-2012"),'Resultat 2005-2012'!P215*SUM($AA$16:$AE$16)/5,IF(AND($M$1=2009,Beregningsark!$AQ215="1999-2012"),'Resultat 2005-2012'!P215*SUM($AB$16:$AE$16)/4,IF(AND($M$1=2010,Beregningsark!$AQ215="1999-2012"),'Resultat 2005-2012'!P215*SUM($AC$16:$AE$16)/3,IF(AND($M$1=2011,Beregningsark!$AQ215="1999-2012"),'Resultat 2005-2012'!P215*SUM($AD$16:$AE$16)/2,IF(AND($M$1=2012,Beregningsark!$AQ215="1999-2012"),'Resultat 2005-2012'!P215*$AE$16,""))))))))))))))))</f>
        <v/>
      </c>
      <c r="Q215" s="15" t="str">
        <f t="shared" si="12"/>
        <v/>
      </c>
      <c r="R215" s="17" t="str">
        <f t="shared" si="13"/>
        <v/>
      </c>
    </row>
    <row r="216" spans="1:18" x14ac:dyDescent="0.25">
      <c r="A216" s="4" t="str">
        <f>IF(Inddata!A231="","",Inddata!A231)</f>
        <v/>
      </c>
      <c r="B216" s="4" t="str">
        <f>IF(Inddata!B231="","",Inddata!B231)</f>
        <v/>
      </c>
      <c r="C216" s="4" t="str">
        <f>IF(Inddata!C231="","",Inddata!C231)</f>
        <v/>
      </c>
      <c r="D216" s="4" t="str">
        <f>IF(Inddata!D231="","",Inddata!D231)</f>
        <v/>
      </c>
      <c r="E216" s="4" t="str">
        <f>IF(Inddata!E231="","",Inddata!E231)</f>
        <v/>
      </c>
      <c r="F216" s="4" t="str">
        <f>IF(Inddata!F231="","",Inddata!F231)</f>
        <v/>
      </c>
      <c r="G216" s="4">
        <f>IF(Inddata!G231="","",Inddata!G231)</f>
        <v>0</v>
      </c>
      <c r="H216" s="4" t="str">
        <f>IF(Inddata!H231&gt;0.5,Inddata!H231,"")</f>
        <v/>
      </c>
      <c r="I216" s="4" t="str">
        <f>IF(Inddata!I231="","",Inddata!I231)</f>
        <v/>
      </c>
      <c r="J216" s="15" t="str">
        <f>IF('Resultat 2005-2012'!$R216="","",IF($M$1=2005,'Resultat 2005-2012'!J216,IF(AND($M$1=2006,Beregningsark!$AQ216="2005-2012"),'Resultat 2005-2012'!J216*SUM($Y$7:$AE$7)/7,IF(AND($M$1=2007,Beregningsark!$AQ216="2005-2012"),'Resultat 2005-2012'!J216*SUM($Z$7:$AE$7)/6,IF(AND($M$1=2008,Beregningsark!$AQ216="2005-2012"),'Resultat 2005-2012'!J216*SUM($AA$7:$AE$7)/5,IF(AND($M$1=2009,Beregningsark!$AQ216="2005-2012"),'Resultat 2005-2012'!J216*SUM($AB$7:$AE$7)/4,IF(AND($M$1=2010,Beregningsark!$AQ216="2005-2012"),'Resultat 2005-2012'!J216*SUM($AC$7:$AE$7)/3,IF(AND($M$1=2011,Beregningsark!$AQ216="2005-2012"),'Resultat 2005-2012'!J216*SUM($AD$7:$AE$7)/2,IF(AND($M$1=2012,Beregningsark!$AQ216="2005-2012"),'Resultat 2005-2012'!J216*$AE$7,IF(AND($M$1=2006,Beregningsark!$AQ216="1999-2012"),'Resultat 2005-2012'!J216*SUM($Y$16:$AE$16)/7,IF(AND($M$1=2007,Beregningsark!$AQ216="1999-2012"),'Resultat 2005-2012'!J216*SUM($Z$16:$AE$16)/6,IF(AND($M$1=2008,Beregningsark!$AQ216="1999-2012"),'Resultat 2005-2012'!J216*SUM($AA$16:$AE$16)/5,IF(AND($M$1=2009,Beregningsark!$AQ216="1999-2012"),'Resultat 2005-2012'!J216*SUM($AB$16:$AE$16)/4,IF(AND($M$1=2010,Beregningsark!$AQ216="1999-2012"),'Resultat 2005-2012'!J216*SUM($AC$16:$AE$16)/3,IF(AND($M$1=2011,Beregningsark!$AQ216="1999-2012"),'Resultat 2005-2012'!J216*SUM($AD$16:$AE$16)/2,IF(AND($M$1=2012,Beregningsark!$AQ216="1999-2012"),'Resultat 2005-2012'!J216*$AE$16,""))))))))))))))))</f>
        <v/>
      </c>
      <c r="K216" s="15" t="str">
        <f>IF('Resultat 2005-2012'!$R216="","",IF($M$1=2005,'Resultat 2005-2012'!K216,IF(AND($M$1=2006,Beregningsark!$AQ216="2005-2012"),'Resultat 2005-2012'!K216*SUM($Y$8:$AE$8)/7,IF(AND($M$1=2007,Beregningsark!$AQ216="2005-2012"),'Resultat 2005-2012'!K216*SUM($Z$8:$AE$8)/6,IF(AND($M$1=2008,Beregningsark!$AQ216="2005-2012"),'Resultat 2005-2012'!K216*SUM($AA$8:$AE$8)/5,IF(AND($M$1=2009,Beregningsark!$AQ216="2005-2012"),'Resultat 2005-2012'!K216*SUM($AB$8:$AE$8)/4,IF(AND($M$1=2010,Beregningsark!$AQ216="2005-2012"),'Resultat 2005-2012'!K216*SUM($AC$8:$AE$8)/3,IF(AND($M$1=2011,Beregningsark!$AQ216="2005-2012"),'Resultat 2005-2012'!K216*SUM($AD$8:$AE$8)/2,IF(AND($M$1=2012,Beregningsark!$AQ216="2005-2012"),'Resultat 2005-2012'!K216*$AE$8,IF(AND($M$1=2006,Beregningsark!$AQ216="1999-2012"),'Resultat 2005-2012'!K216*SUM($Y$17:$AE$17)/7,IF(AND($M$1=2007,Beregningsark!$AQ216="1999-2012"),'Resultat 2005-2012'!K216*SUM($Z$17:$AE$17)/6,IF(AND($M$1=2008,Beregningsark!$AQ216="1999-2012"),'Resultat 2005-2012'!K216*SUM($AA$17:$AE$17)/5,IF(AND($M$1=2009,Beregningsark!$AQ216="1999-2012"),'Resultat 2005-2012'!K216*SUM($AB$17:$AE$17)/4,IF(AND($M$1=2010,Beregningsark!$AQ216="1999-2012"),'Resultat 2005-2012'!K216*SUM($AC$17:$AE$17)/3,IF(AND($M$1=2011,Beregningsark!$AQ216="1999-2012"),'Resultat 2005-2012'!K216*SUM($AD$17:$AE$17)/2,IF(AND($M$1=2012,Beregningsark!$AQ216="1999-2012"),'Resultat 2005-2012'!K216*$AE$17,""))))))))))))))))</f>
        <v/>
      </c>
      <c r="L216" s="15" t="str">
        <f>IF('Resultat 2005-2012'!$R216="","",IF($M$1=2005,'Resultat 2005-2012'!L216,IF(AND($M$1=2006,Beregningsark!$AQ216="2005-2012"),'Resultat 2005-2012'!L216*SUM($Y$9:$AE$9)/7,IF(AND($M$1=2007,Beregningsark!$AQ216="2005-2012"),'Resultat 2005-2012'!L216*SUM($Z$9:$AE$9)/6,IF(AND($M$1=2008,Beregningsark!$AQ216="2005-2012"),'Resultat 2005-2012'!L216*SUM($AA$9:$AE$9)/5,IF(AND($M$1=2009,Beregningsark!$AQ216="2005-2012"),'Resultat 2005-2012'!L216*SUM($AB$9:$AE$9)/4,IF(AND($M$1=2010,Beregningsark!$AQ216="2005-2012"),'Resultat 2005-2012'!L216*SUM($AC$9:$AE$9)/3,IF(AND($M$1=2011,Beregningsark!$AQ216="2005-2012"),'Resultat 2005-2012'!L216*SUM($AD$9:$AE$9)/2,IF(AND($M$1=2012,Beregningsark!$AQ216="2005-2012"),'Resultat 2005-2012'!L216*$AE$9,IF(AND($M$1=2006,Beregningsark!$AQ216="1999-2012"),'Resultat 2005-2012'!L216*SUM($Y$18:$AE$18)/7,IF(AND($M$1=2007,Beregningsark!$AQ216="1999-2012"),'Resultat 2005-2012'!L216*SUM($Z$18:$AE$18)/6,IF(AND($M$1=2008,Beregningsark!$AQ216="1999-2012"),'Resultat 2005-2012'!L216*SUM($AA$18:$AE$18)/5,IF(AND($M$1=2009,Beregningsark!$AQ216="1999-2012"),'Resultat 2005-2012'!L216*SUM($AB$18:$AE$18)/4,IF(AND($M$1=2010,Beregningsark!$AQ216="1999-2012"),'Resultat 2005-2012'!L216*SUM($AC$18:$AE$18)/3,IF(AND($M$1=2011,Beregningsark!$AQ216="1999-2012"),'Resultat 2005-2012'!L216*SUM($AD$18:$AE$18)/2,IF(AND($M$1=2012,Beregningsark!$AQ216="1999-2012"),'Resultat 2005-2012'!L216*$AE$18,""))))))))))))))))</f>
        <v/>
      </c>
      <c r="M216" s="15" t="str">
        <f t="shared" si="11"/>
        <v/>
      </c>
      <c r="N216" s="15" t="str">
        <f>IF('Resultat 2005-2012'!$R216="","",IF($M$1=2005,'Resultat 2005-2012'!N216,IF(AND($M$1=2006,Beregningsark!$AQ216="2005-2012"),'Resultat 2005-2012'!N216*SUM($Y$10:$AE$10)/7,IF(AND($M$1=2007,Beregningsark!$AQ216="2005-2012"),'Resultat 2005-2012'!N216*SUM($Z$10:$AE$10)/6,IF(AND($M$1=2008,Beregningsark!$AQ216="2005-2012"),'Resultat 2005-2012'!N216*SUM($AA$10:$AE$10)/5,IF(AND($M$1=2009,Beregningsark!$AQ216="2005-2012"),'Resultat 2005-2012'!N216*SUM($AB$10:$AE$10)/4,IF(AND($M$1=2010,Beregningsark!$AQ216="2005-2012"),'Resultat 2005-2012'!N216*SUM($AC$10:$AE$10)/3,IF(AND($M$1=2011,Beregningsark!$AQ216="2005-2012"),'Resultat 2005-2012'!N216*SUM($AD$10:$AE$10)/2,IF(AND($M$1=2012,Beregningsark!$AQ216="2005-2012"),'Resultat 2005-2012'!N216*$AE$10,IF(AND($M$1=2006,Beregningsark!$AQ216="1999-2012"),'Resultat 2005-2012'!N216*SUM($Y$16:$AE$16)/7,IF(AND($M$1=2007,Beregningsark!$AQ216="1999-2012"),'Resultat 2005-2012'!N216*SUM($Z$16:$AE$16)/6,IF(AND($M$1=2008,Beregningsark!$AQ216="1999-2012"),'Resultat 2005-2012'!N216*SUM($AA$16:$AE$16)/5,IF(AND($M$1=2009,Beregningsark!$AQ216="1999-2012"),'Resultat 2005-2012'!N216*SUM($AB$16:$AE$16)/4,IF(AND($M$1=2010,Beregningsark!$AQ216="1999-2012"),'Resultat 2005-2012'!N216*SUM($AC$16:$AE$16)/3,IF(AND($M$1=2011,Beregningsark!$AQ216="1999-2012"),'Resultat 2005-2012'!N216*SUM($AD$16:$AE$16)/2,IF(AND($M$1=2012,Beregningsark!$AQ216="1999-2012"),'Resultat 2005-2012'!N216*$AE$16,""))))))))))))))))</f>
        <v/>
      </c>
      <c r="O216" s="15" t="str">
        <f>IF('Resultat 2005-2012'!$R216="","",IF($M$1=2005,'Resultat 2005-2012'!O216,IF(AND($M$1=2006,Beregningsark!$AQ216="2005-2012"),'Resultat 2005-2012'!O216*SUM($Y$10:$AE$10)/7,IF(AND($M$1=2007,Beregningsark!$AQ216="2005-2012"),'Resultat 2005-2012'!O216*SUM($Z$10:$AE$10)/6,IF(AND($M$1=2008,Beregningsark!$AQ216="2005-2012"),'Resultat 2005-2012'!O216*SUM($AA$10:$AE$10)/5,IF(AND($M$1=2009,Beregningsark!$AQ216="2005-2012"),'Resultat 2005-2012'!O216*SUM($AB$10:$AE$10)/4,IF(AND($M$1=2010,Beregningsark!$AQ216="2005-2012"),'Resultat 2005-2012'!O216*SUM($AC$10:$AE$10)/3,IF(AND($M$1=2011,Beregningsark!$AQ216="2005-2012"),'Resultat 2005-2012'!O216*SUM($AD$10:$AE$10)/2,IF(AND($M$1=2012,Beregningsark!$AQ216="2005-2012"),'Resultat 2005-2012'!O216*$AE$10,IF(AND($M$1=2006,Beregningsark!$AQ216="1999-2012"),'Resultat 2005-2012'!O216*SUM($Y$16:$AE$16)/7,IF(AND($M$1=2007,Beregningsark!$AQ216="1999-2012"),'Resultat 2005-2012'!O216*SUM($Z$16:$AE$16)/6,IF(AND($M$1=2008,Beregningsark!$AQ216="1999-2012"),'Resultat 2005-2012'!O216*SUM($AA$16:$AE$16)/5,IF(AND($M$1=2009,Beregningsark!$AQ216="1999-2012"),'Resultat 2005-2012'!O216*SUM($AB$16:$AE$16)/4,IF(AND($M$1=2010,Beregningsark!$AQ216="1999-2012"),'Resultat 2005-2012'!O216*SUM($AC$16:$AE$16)/3,IF(AND($M$1=2011,Beregningsark!$AQ216="1999-2012"),'Resultat 2005-2012'!O216*SUM($AD$16:$AE$16)/2,IF(AND($M$1=2012,Beregningsark!$AQ216="1999-2012"),'Resultat 2005-2012'!O216*$AE$16,""))))))))))))))))</f>
        <v/>
      </c>
      <c r="P216" s="15" t="str">
        <f>IF('Resultat 2005-2012'!$R216="","",IF($M$1=2005,'Resultat 2005-2012'!P216,IF(AND($M$1=2006,Beregningsark!$AQ216="2005-2012"),'Resultat 2005-2012'!P216*SUM($Y$11:$AE$11)/7,IF(AND($M$1=2007,Beregningsark!$AQ216="2005-2012"),'Resultat 2005-2012'!P216*SUM($Z$11:$AE$11)/6,IF(AND($M$1=2008,Beregningsark!$AQ216="2005-2012"),'Resultat 2005-2012'!P216*SUM($AA$11:$AE$11)/5,IF(AND($M$1=2009,Beregningsark!$AQ216="2005-2012"),'Resultat 2005-2012'!P216*SUM($AB$11:$AE$11)/4,IF(AND($M$1=2010,Beregningsark!$AQ216="2005-2012"),'Resultat 2005-2012'!P216*SUM($AC$11:$AE$11)/3,IF(AND($M$1=2011,Beregningsark!$AQ216="2005-2012"),'Resultat 2005-2012'!P216*SUM($AD$11:$AE$11)/2,IF(AND($M$1=2012,Beregningsark!$AQ216="2005-2012"),'Resultat 2005-2012'!P216*$AE$11,IF(AND($M$1=2006,Beregningsark!$AQ216="1999-2012"),'Resultat 2005-2012'!P216*SUM($Y$16:$AE$16)/7,IF(AND($M$1=2007,Beregningsark!$AQ216="1999-2012"),'Resultat 2005-2012'!P216*SUM($Z$16:$AE$16)/6,IF(AND($M$1=2008,Beregningsark!$AQ216="1999-2012"),'Resultat 2005-2012'!P216*SUM($AA$16:$AE$16)/5,IF(AND($M$1=2009,Beregningsark!$AQ216="1999-2012"),'Resultat 2005-2012'!P216*SUM($AB$16:$AE$16)/4,IF(AND($M$1=2010,Beregningsark!$AQ216="1999-2012"),'Resultat 2005-2012'!P216*SUM($AC$16:$AE$16)/3,IF(AND($M$1=2011,Beregningsark!$AQ216="1999-2012"),'Resultat 2005-2012'!P216*SUM($AD$16:$AE$16)/2,IF(AND($M$1=2012,Beregningsark!$AQ216="1999-2012"),'Resultat 2005-2012'!P216*$AE$16,""))))))))))))))))</f>
        <v/>
      </c>
      <c r="Q216" s="15" t="str">
        <f t="shared" si="12"/>
        <v/>
      </c>
      <c r="R216" s="17" t="str">
        <f t="shared" si="13"/>
        <v/>
      </c>
    </row>
    <row r="217" spans="1:18" x14ac:dyDescent="0.25">
      <c r="A217" s="4" t="str">
        <f>IF(Inddata!A232="","",Inddata!A232)</f>
        <v/>
      </c>
      <c r="B217" s="4" t="str">
        <f>IF(Inddata!B232="","",Inddata!B232)</f>
        <v/>
      </c>
      <c r="C217" s="4" t="str">
        <f>IF(Inddata!C232="","",Inddata!C232)</f>
        <v/>
      </c>
      <c r="D217" s="4" t="str">
        <f>IF(Inddata!D232="","",Inddata!D232)</f>
        <v/>
      </c>
      <c r="E217" s="4" t="str">
        <f>IF(Inddata!E232="","",Inddata!E232)</f>
        <v/>
      </c>
      <c r="F217" s="4" t="str">
        <f>IF(Inddata!F232="","",Inddata!F232)</f>
        <v/>
      </c>
      <c r="G217" s="4">
        <f>IF(Inddata!G232="","",Inddata!G232)</f>
        <v>0</v>
      </c>
      <c r="H217" s="4" t="str">
        <f>IF(Inddata!H232&gt;0.5,Inddata!H232,"")</f>
        <v/>
      </c>
      <c r="I217" s="4" t="str">
        <f>IF(Inddata!I232="","",Inddata!I232)</f>
        <v/>
      </c>
      <c r="J217" s="15" t="str">
        <f>IF('Resultat 2005-2012'!$R217="","",IF($M$1=2005,'Resultat 2005-2012'!J217,IF(AND($M$1=2006,Beregningsark!$AQ217="2005-2012"),'Resultat 2005-2012'!J217*SUM($Y$7:$AE$7)/7,IF(AND($M$1=2007,Beregningsark!$AQ217="2005-2012"),'Resultat 2005-2012'!J217*SUM($Z$7:$AE$7)/6,IF(AND($M$1=2008,Beregningsark!$AQ217="2005-2012"),'Resultat 2005-2012'!J217*SUM($AA$7:$AE$7)/5,IF(AND($M$1=2009,Beregningsark!$AQ217="2005-2012"),'Resultat 2005-2012'!J217*SUM($AB$7:$AE$7)/4,IF(AND($M$1=2010,Beregningsark!$AQ217="2005-2012"),'Resultat 2005-2012'!J217*SUM($AC$7:$AE$7)/3,IF(AND($M$1=2011,Beregningsark!$AQ217="2005-2012"),'Resultat 2005-2012'!J217*SUM($AD$7:$AE$7)/2,IF(AND($M$1=2012,Beregningsark!$AQ217="2005-2012"),'Resultat 2005-2012'!J217*$AE$7,IF(AND($M$1=2006,Beregningsark!$AQ217="1999-2012"),'Resultat 2005-2012'!J217*SUM($Y$16:$AE$16)/7,IF(AND($M$1=2007,Beregningsark!$AQ217="1999-2012"),'Resultat 2005-2012'!J217*SUM($Z$16:$AE$16)/6,IF(AND($M$1=2008,Beregningsark!$AQ217="1999-2012"),'Resultat 2005-2012'!J217*SUM($AA$16:$AE$16)/5,IF(AND($M$1=2009,Beregningsark!$AQ217="1999-2012"),'Resultat 2005-2012'!J217*SUM($AB$16:$AE$16)/4,IF(AND($M$1=2010,Beregningsark!$AQ217="1999-2012"),'Resultat 2005-2012'!J217*SUM($AC$16:$AE$16)/3,IF(AND($M$1=2011,Beregningsark!$AQ217="1999-2012"),'Resultat 2005-2012'!J217*SUM($AD$16:$AE$16)/2,IF(AND($M$1=2012,Beregningsark!$AQ217="1999-2012"),'Resultat 2005-2012'!J217*$AE$16,""))))))))))))))))</f>
        <v/>
      </c>
      <c r="K217" s="15" t="str">
        <f>IF('Resultat 2005-2012'!$R217="","",IF($M$1=2005,'Resultat 2005-2012'!K217,IF(AND($M$1=2006,Beregningsark!$AQ217="2005-2012"),'Resultat 2005-2012'!K217*SUM($Y$8:$AE$8)/7,IF(AND($M$1=2007,Beregningsark!$AQ217="2005-2012"),'Resultat 2005-2012'!K217*SUM($Z$8:$AE$8)/6,IF(AND($M$1=2008,Beregningsark!$AQ217="2005-2012"),'Resultat 2005-2012'!K217*SUM($AA$8:$AE$8)/5,IF(AND($M$1=2009,Beregningsark!$AQ217="2005-2012"),'Resultat 2005-2012'!K217*SUM($AB$8:$AE$8)/4,IF(AND($M$1=2010,Beregningsark!$AQ217="2005-2012"),'Resultat 2005-2012'!K217*SUM($AC$8:$AE$8)/3,IF(AND($M$1=2011,Beregningsark!$AQ217="2005-2012"),'Resultat 2005-2012'!K217*SUM($AD$8:$AE$8)/2,IF(AND($M$1=2012,Beregningsark!$AQ217="2005-2012"),'Resultat 2005-2012'!K217*$AE$8,IF(AND($M$1=2006,Beregningsark!$AQ217="1999-2012"),'Resultat 2005-2012'!K217*SUM($Y$17:$AE$17)/7,IF(AND($M$1=2007,Beregningsark!$AQ217="1999-2012"),'Resultat 2005-2012'!K217*SUM($Z$17:$AE$17)/6,IF(AND($M$1=2008,Beregningsark!$AQ217="1999-2012"),'Resultat 2005-2012'!K217*SUM($AA$17:$AE$17)/5,IF(AND($M$1=2009,Beregningsark!$AQ217="1999-2012"),'Resultat 2005-2012'!K217*SUM($AB$17:$AE$17)/4,IF(AND($M$1=2010,Beregningsark!$AQ217="1999-2012"),'Resultat 2005-2012'!K217*SUM($AC$17:$AE$17)/3,IF(AND($M$1=2011,Beregningsark!$AQ217="1999-2012"),'Resultat 2005-2012'!K217*SUM($AD$17:$AE$17)/2,IF(AND($M$1=2012,Beregningsark!$AQ217="1999-2012"),'Resultat 2005-2012'!K217*$AE$17,""))))))))))))))))</f>
        <v/>
      </c>
      <c r="L217" s="15" t="str">
        <f>IF('Resultat 2005-2012'!$R217="","",IF($M$1=2005,'Resultat 2005-2012'!L217,IF(AND($M$1=2006,Beregningsark!$AQ217="2005-2012"),'Resultat 2005-2012'!L217*SUM($Y$9:$AE$9)/7,IF(AND($M$1=2007,Beregningsark!$AQ217="2005-2012"),'Resultat 2005-2012'!L217*SUM($Z$9:$AE$9)/6,IF(AND($M$1=2008,Beregningsark!$AQ217="2005-2012"),'Resultat 2005-2012'!L217*SUM($AA$9:$AE$9)/5,IF(AND($M$1=2009,Beregningsark!$AQ217="2005-2012"),'Resultat 2005-2012'!L217*SUM($AB$9:$AE$9)/4,IF(AND($M$1=2010,Beregningsark!$AQ217="2005-2012"),'Resultat 2005-2012'!L217*SUM($AC$9:$AE$9)/3,IF(AND($M$1=2011,Beregningsark!$AQ217="2005-2012"),'Resultat 2005-2012'!L217*SUM($AD$9:$AE$9)/2,IF(AND($M$1=2012,Beregningsark!$AQ217="2005-2012"),'Resultat 2005-2012'!L217*$AE$9,IF(AND($M$1=2006,Beregningsark!$AQ217="1999-2012"),'Resultat 2005-2012'!L217*SUM($Y$18:$AE$18)/7,IF(AND($M$1=2007,Beregningsark!$AQ217="1999-2012"),'Resultat 2005-2012'!L217*SUM($Z$18:$AE$18)/6,IF(AND($M$1=2008,Beregningsark!$AQ217="1999-2012"),'Resultat 2005-2012'!L217*SUM($AA$18:$AE$18)/5,IF(AND($M$1=2009,Beregningsark!$AQ217="1999-2012"),'Resultat 2005-2012'!L217*SUM($AB$18:$AE$18)/4,IF(AND($M$1=2010,Beregningsark!$AQ217="1999-2012"),'Resultat 2005-2012'!L217*SUM($AC$18:$AE$18)/3,IF(AND($M$1=2011,Beregningsark!$AQ217="1999-2012"),'Resultat 2005-2012'!L217*SUM($AD$18:$AE$18)/2,IF(AND($M$1=2012,Beregningsark!$AQ217="1999-2012"),'Resultat 2005-2012'!L217*$AE$18,""))))))))))))))))</f>
        <v/>
      </c>
      <c r="M217" s="15" t="str">
        <f t="shared" si="11"/>
        <v/>
      </c>
      <c r="N217" s="15" t="str">
        <f>IF('Resultat 2005-2012'!$R217="","",IF($M$1=2005,'Resultat 2005-2012'!N217,IF(AND($M$1=2006,Beregningsark!$AQ217="2005-2012"),'Resultat 2005-2012'!N217*SUM($Y$10:$AE$10)/7,IF(AND($M$1=2007,Beregningsark!$AQ217="2005-2012"),'Resultat 2005-2012'!N217*SUM($Z$10:$AE$10)/6,IF(AND($M$1=2008,Beregningsark!$AQ217="2005-2012"),'Resultat 2005-2012'!N217*SUM($AA$10:$AE$10)/5,IF(AND($M$1=2009,Beregningsark!$AQ217="2005-2012"),'Resultat 2005-2012'!N217*SUM($AB$10:$AE$10)/4,IF(AND($M$1=2010,Beregningsark!$AQ217="2005-2012"),'Resultat 2005-2012'!N217*SUM($AC$10:$AE$10)/3,IF(AND($M$1=2011,Beregningsark!$AQ217="2005-2012"),'Resultat 2005-2012'!N217*SUM($AD$10:$AE$10)/2,IF(AND($M$1=2012,Beregningsark!$AQ217="2005-2012"),'Resultat 2005-2012'!N217*$AE$10,IF(AND($M$1=2006,Beregningsark!$AQ217="1999-2012"),'Resultat 2005-2012'!N217*SUM($Y$16:$AE$16)/7,IF(AND($M$1=2007,Beregningsark!$AQ217="1999-2012"),'Resultat 2005-2012'!N217*SUM($Z$16:$AE$16)/6,IF(AND($M$1=2008,Beregningsark!$AQ217="1999-2012"),'Resultat 2005-2012'!N217*SUM($AA$16:$AE$16)/5,IF(AND($M$1=2009,Beregningsark!$AQ217="1999-2012"),'Resultat 2005-2012'!N217*SUM($AB$16:$AE$16)/4,IF(AND($M$1=2010,Beregningsark!$AQ217="1999-2012"),'Resultat 2005-2012'!N217*SUM($AC$16:$AE$16)/3,IF(AND($M$1=2011,Beregningsark!$AQ217="1999-2012"),'Resultat 2005-2012'!N217*SUM($AD$16:$AE$16)/2,IF(AND($M$1=2012,Beregningsark!$AQ217="1999-2012"),'Resultat 2005-2012'!N217*$AE$16,""))))))))))))))))</f>
        <v/>
      </c>
      <c r="O217" s="15" t="str">
        <f>IF('Resultat 2005-2012'!$R217="","",IF($M$1=2005,'Resultat 2005-2012'!O217,IF(AND($M$1=2006,Beregningsark!$AQ217="2005-2012"),'Resultat 2005-2012'!O217*SUM($Y$10:$AE$10)/7,IF(AND($M$1=2007,Beregningsark!$AQ217="2005-2012"),'Resultat 2005-2012'!O217*SUM($Z$10:$AE$10)/6,IF(AND($M$1=2008,Beregningsark!$AQ217="2005-2012"),'Resultat 2005-2012'!O217*SUM($AA$10:$AE$10)/5,IF(AND($M$1=2009,Beregningsark!$AQ217="2005-2012"),'Resultat 2005-2012'!O217*SUM($AB$10:$AE$10)/4,IF(AND($M$1=2010,Beregningsark!$AQ217="2005-2012"),'Resultat 2005-2012'!O217*SUM($AC$10:$AE$10)/3,IF(AND($M$1=2011,Beregningsark!$AQ217="2005-2012"),'Resultat 2005-2012'!O217*SUM($AD$10:$AE$10)/2,IF(AND($M$1=2012,Beregningsark!$AQ217="2005-2012"),'Resultat 2005-2012'!O217*$AE$10,IF(AND($M$1=2006,Beregningsark!$AQ217="1999-2012"),'Resultat 2005-2012'!O217*SUM($Y$16:$AE$16)/7,IF(AND($M$1=2007,Beregningsark!$AQ217="1999-2012"),'Resultat 2005-2012'!O217*SUM($Z$16:$AE$16)/6,IF(AND($M$1=2008,Beregningsark!$AQ217="1999-2012"),'Resultat 2005-2012'!O217*SUM($AA$16:$AE$16)/5,IF(AND($M$1=2009,Beregningsark!$AQ217="1999-2012"),'Resultat 2005-2012'!O217*SUM($AB$16:$AE$16)/4,IF(AND($M$1=2010,Beregningsark!$AQ217="1999-2012"),'Resultat 2005-2012'!O217*SUM($AC$16:$AE$16)/3,IF(AND($M$1=2011,Beregningsark!$AQ217="1999-2012"),'Resultat 2005-2012'!O217*SUM($AD$16:$AE$16)/2,IF(AND($M$1=2012,Beregningsark!$AQ217="1999-2012"),'Resultat 2005-2012'!O217*$AE$16,""))))))))))))))))</f>
        <v/>
      </c>
      <c r="P217" s="15" t="str">
        <f>IF('Resultat 2005-2012'!$R217="","",IF($M$1=2005,'Resultat 2005-2012'!P217,IF(AND($M$1=2006,Beregningsark!$AQ217="2005-2012"),'Resultat 2005-2012'!P217*SUM($Y$11:$AE$11)/7,IF(AND($M$1=2007,Beregningsark!$AQ217="2005-2012"),'Resultat 2005-2012'!P217*SUM($Z$11:$AE$11)/6,IF(AND($M$1=2008,Beregningsark!$AQ217="2005-2012"),'Resultat 2005-2012'!P217*SUM($AA$11:$AE$11)/5,IF(AND($M$1=2009,Beregningsark!$AQ217="2005-2012"),'Resultat 2005-2012'!P217*SUM($AB$11:$AE$11)/4,IF(AND($M$1=2010,Beregningsark!$AQ217="2005-2012"),'Resultat 2005-2012'!P217*SUM($AC$11:$AE$11)/3,IF(AND($M$1=2011,Beregningsark!$AQ217="2005-2012"),'Resultat 2005-2012'!P217*SUM($AD$11:$AE$11)/2,IF(AND($M$1=2012,Beregningsark!$AQ217="2005-2012"),'Resultat 2005-2012'!P217*$AE$11,IF(AND($M$1=2006,Beregningsark!$AQ217="1999-2012"),'Resultat 2005-2012'!P217*SUM($Y$16:$AE$16)/7,IF(AND($M$1=2007,Beregningsark!$AQ217="1999-2012"),'Resultat 2005-2012'!P217*SUM($Z$16:$AE$16)/6,IF(AND($M$1=2008,Beregningsark!$AQ217="1999-2012"),'Resultat 2005-2012'!P217*SUM($AA$16:$AE$16)/5,IF(AND($M$1=2009,Beregningsark!$AQ217="1999-2012"),'Resultat 2005-2012'!P217*SUM($AB$16:$AE$16)/4,IF(AND($M$1=2010,Beregningsark!$AQ217="1999-2012"),'Resultat 2005-2012'!P217*SUM($AC$16:$AE$16)/3,IF(AND($M$1=2011,Beregningsark!$AQ217="1999-2012"),'Resultat 2005-2012'!P217*SUM($AD$16:$AE$16)/2,IF(AND($M$1=2012,Beregningsark!$AQ217="1999-2012"),'Resultat 2005-2012'!P217*$AE$16,""))))))))))))))))</f>
        <v/>
      </c>
      <c r="Q217" s="15" t="str">
        <f t="shared" si="12"/>
        <v/>
      </c>
      <c r="R217" s="17" t="str">
        <f t="shared" si="13"/>
        <v/>
      </c>
    </row>
    <row r="218" spans="1:18" x14ac:dyDescent="0.25">
      <c r="A218" s="4" t="str">
        <f>IF(Inddata!A233="","",Inddata!A233)</f>
        <v/>
      </c>
      <c r="B218" s="4" t="str">
        <f>IF(Inddata!B233="","",Inddata!B233)</f>
        <v/>
      </c>
      <c r="C218" s="4" t="str">
        <f>IF(Inddata!C233="","",Inddata!C233)</f>
        <v/>
      </c>
      <c r="D218" s="4" t="str">
        <f>IF(Inddata!D233="","",Inddata!D233)</f>
        <v/>
      </c>
      <c r="E218" s="4" t="str">
        <f>IF(Inddata!E233="","",Inddata!E233)</f>
        <v/>
      </c>
      <c r="F218" s="4" t="str">
        <f>IF(Inddata!F233="","",Inddata!F233)</f>
        <v/>
      </c>
      <c r="G218" s="4">
        <f>IF(Inddata!G233="","",Inddata!G233)</f>
        <v>0</v>
      </c>
      <c r="H218" s="4" t="str">
        <f>IF(Inddata!H233&gt;0.5,Inddata!H233,"")</f>
        <v/>
      </c>
      <c r="I218" s="4" t="str">
        <f>IF(Inddata!I233="","",Inddata!I233)</f>
        <v/>
      </c>
      <c r="J218" s="15" t="str">
        <f>IF('Resultat 2005-2012'!$R218="","",IF($M$1=2005,'Resultat 2005-2012'!J218,IF(AND($M$1=2006,Beregningsark!$AQ218="2005-2012"),'Resultat 2005-2012'!J218*SUM($Y$7:$AE$7)/7,IF(AND($M$1=2007,Beregningsark!$AQ218="2005-2012"),'Resultat 2005-2012'!J218*SUM($Z$7:$AE$7)/6,IF(AND($M$1=2008,Beregningsark!$AQ218="2005-2012"),'Resultat 2005-2012'!J218*SUM($AA$7:$AE$7)/5,IF(AND($M$1=2009,Beregningsark!$AQ218="2005-2012"),'Resultat 2005-2012'!J218*SUM($AB$7:$AE$7)/4,IF(AND($M$1=2010,Beregningsark!$AQ218="2005-2012"),'Resultat 2005-2012'!J218*SUM($AC$7:$AE$7)/3,IF(AND($M$1=2011,Beregningsark!$AQ218="2005-2012"),'Resultat 2005-2012'!J218*SUM($AD$7:$AE$7)/2,IF(AND($M$1=2012,Beregningsark!$AQ218="2005-2012"),'Resultat 2005-2012'!J218*$AE$7,IF(AND($M$1=2006,Beregningsark!$AQ218="1999-2012"),'Resultat 2005-2012'!J218*SUM($Y$16:$AE$16)/7,IF(AND($M$1=2007,Beregningsark!$AQ218="1999-2012"),'Resultat 2005-2012'!J218*SUM($Z$16:$AE$16)/6,IF(AND($M$1=2008,Beregningsark!$AQ218="1999-2012"),'Resultat 2005-2012'!J218*SUM($AA$16:$AE$16)/5,IF(AND($M$1=2009,Beregningsark!$AQ218="1999-2012"),'Resultat 2005-2012'!J218*SUM($AB$16:$AE$16)/4,IF(AND($M$1=2010,Beregningsark!$AQ218="1999-2012"),'Resultat 2005-2012'!J218*SUM($AC$16:$AE$16)/3,IF(AND($M$1=2011,Beregningsark!$AQ218="1999-2012"),'Resultat 2005-2012'!J218*SUM($AD$16:$AE$16)/2,IF(AND($M$1=2012,Beregningsark!$AQ218="1999-2012"),'Resultat 2005-2012'!J218*$AE$16,""))))))))))))))))</f>
        <v/>
      </c>
      <c r="K218" s="15" t="str">
        <f>IF('Resultat 2005-2012'!$R218="","",IF($M$1=2005,'Resultat 2005-2012'!K218,IF(AND($M$1=2006,Beregningsark!$AQ218="2005-2012"),'Resultat 2005-2012'!K218*SUM($Y$8:$AE$8)/7,IF(AND($M$1=2007,Beregningsark!$AQ218="2005-2012"),'Resultat 2005-2012'!K218*SUM($Z$8:$AE$8)/6,IF(AND($M$1=2008,Beregningsark!$AQ218="2005-2012"),'Resultat 2005-2012'!K218*SUM($AA$8:$AE$8)/5,IF(AND($M$1=2009,Beregningsark!$AQ218="2005-2012"),'Resultat 2005-2012'!K218*SUM($AB$8:$AE$8)/4,IF(AND($M$1=2010,Beregningsark!$AQ218="2005-2012"),'Resultat 2005-2012'!K218*SUM($AC$8:$AE$8)/3,IF(AND($M$1=2011,Beregningsark!$AQ218="2005-2012"),'Resultat 2005-2012'!K218*SUM($AD$8:$AE$8)/2,IF(AND($M$1=2012,Beregningsark!$AQ218="2005-2012"),'Resultat 2005-2012'!K218*$AE$8,IF(AND($M$1=2006,Beregningsark!$AQ218="1999-2012"),'Resultat 2005-2012'!K218*SUM($Y$17:$AE$17)/7,IF(AND($M$1=2007,Beregningsark!$AQ218="1999-2012"),'Resultat 2005-2012'!K218*SUM($Z$17:$AE$17)/6,IF(AND($M$1=2008,Beregningsark!$AQ218="1999-2012"),'Resultat 2005-2012'!K218*SUM($AA$17:$AE$17)/5,IF(AND($M$1=2009,Beregningsark!$AQ218="1999-2012"),'Resultat 2005-2012'!K218*SUM($AB$17:$AE$17)/4,IF(AND($M$1=2010,Beregningsark!$AQ218="1999-2012"),'Resultat 2005-2012'!K218*SUM($AC$17:$AE$17)/3,IF(AND($M$1=2011,Beregningsark!$AQ218="1999-2012"),'Resultat 2005-2012'!K218*SUM($AD$17:$AE$17)/2,IF(AND($M$1=2012,Beregningsark!$AQ218="1999-2012"),'Resultat 2005-2012'!K218*$AE$17,""))))))))))))))))</f>
        <v/>
      </c>
      <c r="L218" s="15" t="str">
        <f>IF('Resultat 2005-2012'!$R218="","",IF($M$1=2005,'Resultat 2005-2012'!L218,IF(AND($M$1=2006,Beregningsark!$AQ218="2005-2012"),'Resultat 2005-2012'!L218*SUM($Y$9:$AE$9)/7,IF(AND($M$1=2007,Beregningsark!$AQ218="2005-2012"),'Resultat 2005-2012'!L218*SUM($Z$9:$AE$9)/6,IF(AND($M$1=2008,Beregningsark!$AQ218="2005-2012"),'Resultat 2005-2012'!L218*SUM($AA$9:$AE$9)/5,IF(AND($M$1=2009,Beregningsark!$AQ218="2005-2012"),'Resultat 2005-2012'!L218*SUM($AB$9:$AE$9)/4,IF(AND($M$1=2010,Beregningsark!$AQ218="2005-2012"),'Resultat 2005-2012'!L218*SUM($AC$9:$AE$9)/3,IF(AND($M$1=2011,Beregningsark!$AQ218="2005-2012"),'Resultat 2005-2012'!L218*SUM($AD$9:$AE$9)/2,IF(AND($M$1=2012,Beregningsark!$AQ218="2005-2012"),'Resultat 2005-2012'!L218*$AE$9,IF(AND($M$1=2006,Beregningsark!$AQ218="1999-2012"),'Resultat 2005-2012'!L218*SUM($Y$18:$AE$18)/7,IF(AND($M$1=2007,Beregningsark!$AQ218="1999-2012"),'Resultat 2005-2012'!L218*SUM($Z$18:$AE$18)/6,IF(AND($M$1=2008,Beregningsark!$AQ218="1999-2012"),'Resultat 2005-2012'!L218*SUM($AA$18:$AE$18)/5,IF(AND($M$1=2009,Beregningsark!$AQ218="1999-2012"),'Resultat 2005-2012'!L218*SUM($AB$18:$AE$18)/4,IF(AND($M$1=2010,Beregningsark!$AQ218="1999-2012"),'Resultat 2005-2012'!L218*SUM($AC$18:$AE$18)/3,IF(AND($M$1=2011,Beregningsark!$AQ218="1999-2012"),'Resultat 2005-2012'!L218*SUM($AD$18:$AE$18)/2,IF(AND($M$1=2012,Beregningsark!$AQ218="1999-2012"),'Resultat 2005-2012'!L218*$AE$18,""))))))))))))))))</f>
        <v/>
      </c>
      <c r="M218" s="15" t="str">
        <f t="shared" si="11"/>
        <v/>
      </c>
      <c r="N218" s="15" t="str">
        <f>IF('Resultat 2005-2012'!$R218="","",IF($M$1=2005,'Resultat 2005-2012'!N218,IF(AND($M$1=2006,Beregningsark!$AQ218="2005-2012"),'Resultat 2005-2012'!N218*SUM($Y$10:$AE$10)/7,IF(AND($M$1=2007,Beregningsark!$AQ218="2005-2012"),'Resultat 2005-2012'!N218*SUM($Z$10:$AE$10)/6,IF(AND($M$1=2008,Beregningsark!$AQ218="2005-2012"),'Resultat 2005-2012'!N218*SUM($AA$10:$AE$10)/5,IF(AND($M$1=2009,Beregningsark!$AQ218="2005-2012"),'Resultat 2005-2012'!N218*SUM($AB$10:$AE$10)/4,IF(AND($M$1=2010,Beregningsark!$AQ218="2005-2012"),'Resultat 2005-2012'!N218*SUM($AC$10:$AE$10)/3,IF(AND($M$1=2011,Beregningsark!$AQ218="2005-2012"),'Resultat 2005-2012'!N218*SUM($AD$10:$AE$10)/2,IF(AND($M$1=2012,Beregningsark!$AQ218="2005-2012"),'Resultat 2005-2012'!N218*$AE$10,IF(AND($M$1=2006,Beregningsark!$AQ218="1999-2012"),'Resultat 2005-2012'!N218*SUM($Y$16:$AE$16)/7,IF(AND($M$1=2007,Beregningsark!$AQ218="1999-2012"),'Resultat 2005-2012'!N218*SUM($Z$16:$AE$16)/6,IF(AND($M$1=2008,Beregningsark!$AQ218="1999-2012"),'Resultat 2005-2012'!N218*SUM($AA$16:$AE$16)/5,IF(AND($M$1=2009,Beregningsark!$AQ218="1999-2012"),'Resultat 2005-2012'!N218*SUM($AB$16:$AE$16)/4,IF(AND($M$1=2010,Beregningsark!$AQ218="1999-2012"),'Resultat 2005-2012'!N218*SUM($AC$16:$AE$16)/3,IF(AND($M$1=2011,Beregningsark!$AQ218="1999-2012"),'Resultat 2005-2012'!N218*SUM($AD$16:$AE$16)/2,IF(AND($M$1=2012,Beregningsark!$AQ218="1999-2012"),'Resultat 2005-2012'!N218*$AE$16,""))))))))))))))))</f>
        <v/>
      </c>
      <c r="O218" s="15" t="str">
        <f>IF('Resultat 2005-2012'!$R218="","",IF($M$1=2005,'Resultat 2005-2012'!O218,IF(AND($M$1=2006,Beregningsark!$AQ218="2005-2012"),'Resultat 2005-2012'!O218*SUM($Y$10:$AE$10)/7,IF(AND($M$1=2007,Beregningsark!$AQ218="2005-2012"),'Resultat 2005-2012'!O218*SUM($Z$10:$AE$10)/6,IF(AND($M$1=2008,Beregningsark!$AQ218="2005-2012"),'Resultat 2005-2012'!O218*SUM($AA$10:$AE$10)/5,IF(AND($M$1=2009,Beregningsark!$AQ218="2005-2012"),'Resultat 2005-2012'!O218*SUM($AB$10:$AE$10)/4,IF(AND($M$1=2010,Beregningsark!$AQ218="2005-2012"),'Resultat 2005-2012'!O218*SUM($AC$10:$AE$10)/3,IF(AND($M$1=2011,Beregningsark!$AQ218="2005-2012"),'Resultat 2005-2012'!O218*SUM($AD$10:$AE$10)/2,IF(AND($M$1=2012,Beregningsark!$AQ218="2005-2012"),'Resultat 2005-2012'!O218*$AE$10,IF(AND($M$1=2006,Beregningsark!$AQ218="1999-2012"),'Resultat 2005-2012'!O218*SUM($Y$16:$AE$16)/7,IF(AND($M$1=2007,Beregningsark!$AQ218="1999-2012"),'Resultat 2005-2012'!O218*SUM($Z$16:$AE$16)/6,IF(AND($M$1=2008,Beregningsark!$AQ218="1999-2012"),'Resultat 2005-2012'!O218*SUM($AA$16:$AE$16)/5,IF(AND($M$1=2009,Beregningsark!$AQ218="1999-2012"),'Resultat 2005-2012'!O218*SUM($AB$16:$AE$16)/4,IF(AND($M$1=2010,Beregningsark!$AQ218="1999-2012"),'Resultat 2005-2012'!O218*SUM($AC$16:$AE$16)/3,IF(AND($M$1=2011,Beregningsark!$AQ218="1999-2012"),'Resultat 2005-2012'!O218*SUM($AD$16:$AE$16)/2,IF(AND($M$1=2012,Beregningsark!$AQ218="1999-2012"),'Resultat 2005-2012'!O218*$AE$16,""))))))))))))))))</f>
        <v/>
      </c>
      <c r="P218" s="15" t="str">
        <f>IF('Resultat 2005-2012'!$R218="","",IF($M$1=2005,'Resultat 2005-2012'!P218,IF(AND($M$1=2006,Beregningsark!$AQ218="2005-2012"),'Resultat 2005-2012'!P218*SUM($Y$11:$AE$11)/7,IF(AND($M$1=2007,Beregningsark!$AQ218="2005-2012"),'Resultat 2005-2012'!P218*SUM($Z$11:$AE$11)/6,IF(AND($M$1=2008,Beregningsark!$AQ218="2005-2012"),'Resultat 2005-2012'!P218*SUM($AA$11:$AE$11)/5,IF(AND($M$1=2009,Beregningsark!$AQ218="2005-2012"),'Resultat 2005-2012'!P218*SUM($AB$11:$AE$11)/4,IF(AND($M$1=2010,Beregningsark!$AQ218="2005-2012"),'Resultat 2005-2012'!P218*SUM($AC$11:$AE$11)/3,IF(AND($M$1=2011,Beregningsark!$AQ218="2005-2012"),'Resultat 2005-2012'!P218*SUM($AD$11:$AE$11)/2,IF(AND($M$1=2012,Beregningsark!$AQ218="2005-2012"),'Resultat 2005-2012'!P218*$AE$11,IF(AND($M$1=2006,Beregningsark!$AQ218="1999-2012"),'Resultat 2005-2012'!P218*SUM($Y$16:$AE$16)/7,IF(AND($M$1=2007,Beregningsark!$AQ218="1999-2012"),'Resultat 2005-2012'!P218*SUM($Z$16:$AE$16)/6,IF(AND($M$1=2008,Beregningsark!$AQ218="1999-2012"),'Resultat 2005-2012'!P218*SUM($AA$16:$AE$16)/5,IF(AND($M$1=2009,Beregningsark!$AQ218="1999-2012"),'Resultat 2005-2012'!P218*SUM($AB$16:$AE$16)/4,IF(AND($M$1=2010,Beregningsark!$AQ218="1999-2012"),'Resultat 2005-2012'!P218*SUM($AC$16:$AE$16)/3,IF(AND($M$1=2011,Beregningsark!$AQ218="1999-2012"),'Resultat 2005-2012'!P218*SUM($AD$16:$AE$16)/2,IF(AND($M$1=2012,Beregningsark!$AQ218="1999-2012"),'Resultat 2005-2012'!P218*$AE$16,""))))))))))))))))</f>
        <v/>
      </c>
      <c r="Q218" s="15" t="str">
        <f t="shared" si="12"/>
        <v/>
      </c>
      <c r="R218" s="17" t="str">
        <f t="shared" si="13"/>
        <v/>
      </c>
    </row>
    <row r="219" spans="1:18" x14ac:dyDescent="0.25">
      <c r="A219" s="4" t="str">
        <f>IF(Inddata!A234="","",Inddata!A234)</f>
        <v/>
      </c>
      <c r="B219" s="4" t="str">
        <f>IF(Inddata!B234="","",Inddata!B234)</f>
        <v/>
      </c>
      <c r="C219" s="4" t="str">
        <f>IF(Inddata!C234="","",Inddata!C234)</f>
        <v/>
      </c>
      <c r="D219" s="4" t="str">
        <f>IF(Inddata!D234="","",Inddata!D234)</f>
        <v/>
      </c>
      <c r="E219" s="4" t="str">
        <f>IF(Inddata!E234="","",Inddata!E234)</f>
        <v/>
      </c>
      <c r="F219" s="4" t="str">
        <f>IF(Inddata!F234="","",Inddata!F234)</f>
        <v/>
      </c>
      <c r="G219" s="4">
        <f>IF(Inddata!G234="","",Inddata!G234)</f>
        <v>0</v>
      </c>
      <c r="H219" s="4" t="str">
        <f>IF(Inddata!H234&gt;0.5,Inddata!H234,"")</f>
        <v/>
      </c>
      <c r="I219" s="4" t="str">
        <f>IF(Inddata!I234="","",Inddata!I234)</f>
        <v/>
      </c>
      <c r="J219" s="15" t="str">
        <f>IF('Resultat 2005-2012'!$R219="","",IF($M$1=2005,'Resultat 2005-2012'!J219,IF(AND($M$1=2006,Beregningsark!$AQ219="2005-2012"),'Resultat 2005-2012'!J219*SUM($Y$7:$AE$7)/7,IF(AND($M$1=2007,Beregningsark!$AQ219="2005-2012"),'Resultat 2005-2012'!J219*SUM($Z$7:$AE$7)/6,IF(AND($M$1=2008,Beregningsark!$AQ219="2005-2012"),'Resultat 2005-2012'!J219*SUM($AA$7:$AE$7)/5,IF(AND($M$1=2009,Beregningsark!$AQ219="2005-2012"),'Resultat 2005-2012'!J219*SUM($AB$7:$AE$7)/4,IF(AND($M$1=2010,Beregningsark!$AQ219="2005-2012"),'Resultat 2005-2012'!J219*SUM($AC$7:$AE$7)/3,IF(AND($M$1=2011,Beregningsark!$AQ219="2005-2012"),'Resultat 2005-2012'!J219*SUM($AD$7:$AE$7)/2,IF(AND($M$1=2012,Beregningsark!$AQ219="2005-2012"),'Resultat 2005-2012'!J219*$AE$7,IF(AND($M$1=2006,Beregningsark!$AQ219="1999-2012"),'Resultat 2005-2012'!J219*SUM($Y$16:$AE$16)/7,IF(AND($M$1=2007,Beregningsark!$AQ219="1999-2012"),'Resultat 2005-2012'!J219*SUM($Z$16:$AE$16)/6,IF(AND($M$1=2008,Beregningsark!$AQ219="1999-2012"),'Resultat 2005-2012'!J219*SUM($AA$16:$AE$16)/5,IF(AND($M$1=2009,Beregningsark!$AQ219="1999-2012"),'Resultat 2005-2012'!J219*SUM($AB$16:$AE$16)/4,IF(AND($M$1=2010,Beregningsark!$AQ219="1999-2012"),'Resultat 2005-2012'!J219*SUM($AC$16:$AE$16)/3,IF(AND($M$1=2011,Beregningsark!$AQ219="1999-2012"),'Resultat 2005-2012'!J219*SUM($AD$16:$AE$16)/2,IF(AND($M$1=2012,Beregningsark!$AQ219="1999-2012"),'Resultat 2005-2012'!J219*$AE$16,""))))))))))))))))</f>
        <v/>
      </c>
      <c r="K219" s="15" t="str">
        <f>IF('Resultat 2005-2012'!$R219="","",IF($M$1=2005,'Resultat 2005-2012'!K219,IF(AND($M$1=2006,Beregningsark!$AQ219="2005-2012"),'Resultat 2005-2012'!K219*SUM($Y$8:$AE$8)/7,IF(AND($M$1=2007,Beregningsark!$AQ219="2005-2012"),'Resultat 2005-2012'!K219*SUM($Z$8:$AE$8)/6,IF(AND($M$1=2008,Beregningsark!$AQ219="2005-2012"),'Resultat 2005-2012'!K219*SUM($AA$8:$AE$8)/5,IF(AND($M$1=2009,Beregningsark!$AQ219="2005-2012"),'Resultat 2005-2012'!K219*SUM($AB$8:$AE$8)/4,IF(AND($M$1=2010,Beregningsark!$AQ219="2005-2012"),'Resultat 2005-2012'!K219*SUM($AC$8:$AE$8)/3,IF(AND($M$1=2011,Beregningsark!$AQ219="2005-2012"),'Resultat 2005-2012'!K219*SUM($AD$8:$AE$8)/2,IF(AND($M$1=2012,Beregningsark!$AQ219="2005-2012"),'Resultat 2005-2012'!K219*$AE$8,IF(AND($M$1=2006,Beregningsark!$AQ219="1999-2012"),'Resultat 2005-2012'!K219*SUM($Y$17:$AE$17)/7,IF(AND($M$1=2007,Beregningsark!$AQ219="1999-2012"),'Resultat 2005-2012'!K219*SUM($Z$17:$AE$17)/6,IF(AND($M$1=2008,Beregningsark!$AQ219="1999-2012"),'Resultat 2005-2012'!K219*SUM($AA$17:$AE$17)/5,IF(AND($M$1=2009,Beregningsark!$AQ219="1999-2012"),'Resultat 2005-2012'!K219*SUM($AB$17:$AE$17)/4,IF(AND($M$1=2010,Beregningsark!$AQ219="1999-2012"),'Resultat 2005-2012'!K219*SUM($AC$17:$AE$17)/3,IF(AND($M$1=2011,Beregningsark!$AQ219="1999-2012"),'Resultat 2005-2012'!K219*SUM($AD$17:$AE$17)/2,IF(AND($M$1=2012,Beregningsark!$AQ219="1999-2012"),'Resultat 2005-2012'!K219*$AE$17,""))))))))))))))))</f>
        <v/>
      </c>
      <c r="L219" s="15" t="str">
        <f>IF('Resultat 2005-2012'!$R219="","",IF($M$1=2005,'Resultat 2005-2012'!L219,IF(AND($M$1=2006,Beregningsark!$AQ219="2005-2012"),'Resultat 2005-2012'!L219*SUM($Y$9:$AE$9)/7,IF(AND($M$1=2007,Beregningsark!$AQ219="2005-2012"),'Resultat 2005-2012'!L219*SUM($Z$9:$AE$9)/6,IF(AND($M$1=2008,Beregningsark!$AQ219="2005-2012"),'Resultat 2005-2012'!L219*SUM($AA$9:$AE$9)/5,IF(AND($M$1=2009,Beregningsark!$AQ219="2005-2012"),'Resultat 2005-2012'!L219*SUM($AB$9:$AE$9)/4,IF(AND($M$1=2010,Beregningsark!$AQ219="2005-2012"),'Resultat 2005-2012'!L219*SUM($AC$9:$AE$9)/3,IF(AND($M$1=2011,Beregningsark!$AQ219="2005-2012"),'Resultat 2005-2012'!L219*SUM($AD$9:$AE$9)/2,IF(AND($M$1=2012,Beregningsark!$AQ219="2005-2012"),'Resultat 2005-2012'!L219*$AE$9,IF(AND($M$1=2006,Beregningsark!$AQ219="1999-2012"),'Resultat 2005-2012'!L219*SUM($Y$18:$AE$18)/7,IF(AND($M$1=2007,Beregningsark!$AQ219="1999-2012"),'Resultat 2005-2012'!L219*SUM($Z$18:$AE$18)/6,IF(AND($M$1=2008,Beregningsark!$AQ219="1999-2012"),'Resultat 2005-2012'!L219*SUM($AA$18:$AE$18)/5,IF(AND($M$1=2009,Beregningsark!$AQ219="1999-2012"),'Resultat 2005-2012'!L219*SUM($AB$18:$AE$18)/4,IF(AND($M$1=2010,Beregningsark!$AQ219="1999-2012"),'Resultat 2005-2012'!L219*SUM($AC$18:$AE$18)/3,IF(AND($M$1=2011,Beregningsark!$AQ219="1999-2012"),'Resultat 2005-2012'!L219*SUM($AD$18:$AE$18)/2,IF(AND($M$1=2012,Beregningsark!$AQ219="1999-2012"),'Resultat 2005-2012'!L219*$AE$18,""))))))))))))))))</f>
        <v/>
      </c>
      <c r="M219" s="15" t="str">
        <f t="shared" si="11"/>
        <v/>
      </c>
      <c r="N219" s="15" t="str">
        <f>IF('Resultat 2005-2012'!$R219="","",IF($M$1=2005,'Resultat 2005-2012'!N219,IF(AND($M$1=2006,Beregningsark!$AQ219="2005-2012"),'Resultat 2005-2012'!N219*SUM($Y$10:$AE$10)/7,IF(AND($M$1=2007,Beregningsark!$AQ219="2005-2012"),'Resultat 2005-2012'!N219*SUM($Z$10:$AE$10)/6,IF(AND($M$1=2008,Beregningsark!$AQ219="2005-2012"),'Resultat 2005-2012'!N219*SUM($AA$10:$AE$10)/5,IF(AND($M$1=2009,Beregningsark!$AQ219="2005-2012"),'Resultat 2005-2012'!N219*SUM($AB$10:$AE$10)/4,IF(AND($M$1=2010,Beregningsark!$AQ219="2005-2012"),'Resultat 2005-2012'!N219*SUM($AC$10:$AE$10)/3,IF(AND($M$1=2011,Beregningsark!$AQ219="2005-2012"),'Resultat 2005-2012'!N219*SUM($AD$10:$AE$10)/2,IF(AND($M$1=2012,Beregningsark!$AQ219="2005-2012"),'Resultat 2005-2012'!N219*$AE$10,IF(AND($M$1=2006,Beregningsark!$AQ219="1999-2012"),'Resultat 2005-2012'!N219*SUM($Y$16:$AE$16)/7,IF(AND($M$1=2007,Beregningsark!$AQ219="1999-2012"),'Resultat 2005-2012'!N219*SUM($Z$16:$AE$16)/6,IF(AND($M$1=2008,Beregningsark!$AQ219="1999-2012"),'Resultat 2005-2012'!N219*SUM($AA$16:$AE$16)/5,IF(AND($M$1=2009,Beregningsark!$AQ219="1999-2012"),'Resultat 2005-2012'!N219*SUM($AB$16:$AE$16)/4,IF(AND($M$1=2010,Beregningsark!$AQ219="1999-2012"),'Resultat 2005-2012'!N219*SUM($AC$16:$AE$16)/3,IF(AND($M$1=2011,Beregningsark!$AQ219="1999-2012"),'Resultat 2005-2012'!N219*SUM($AD$16:$AE$16)/2,IF(AND($M$1=2012,Beregningsark!$AQ219="1999-2012"),'Resultat 2005-2012'!N219*$AE$16,""))))))))))))))))</f>
        <v/>
      </c>
      <c r="O219" s="15" t="str">
        <f>IF('Resultat 2005-2012'!$R219="","",IF($M$1=2005,'Resultat 2005-2012'!O219,IF(AND($M$1=2006,Beregningsark!$AQ219="2005-2012"),'Resultat 2005-2012'!O219*SUM($Y$10:$AE$10)/7,IF(AND($M$1=2007,Beregningsark!$AQ219="2005-2012"),'Resultat 2005-2012'!O219*SUM($Z$10:$AE$10)/6,IF(AND($M$1=2008,Beregningsark!$AQ219="2005-2012"),'Resultat 2005-2012'!O219*SUM($AA$10:$AE$10)/5,IF(AND($M$1=2009,Beregningsark!$AQ219="2005-2012"),'Resultat 2005-2012'!O219*SUM($AB$10:$AE$10)/4,IF(AND($M$1=2010,Beregningsark!$AQ219="2005-2012"),'Resultat 2005-2012'!O219*SUM($AC$10:$AE$10)/3,IF(AND($M$1=2011,Beregningsark!$AQ219="2005-2012"),'Resultat 2005-2012'!O219*SUM($AD$10:$AE$10)/2,IF(AND($M$1=2012,Beregningsark!$AQ219="2005-2012"),'Resultat 2005-2012'!O219*$AE$10,IF(AND($M$1=2006,Beregningsark!$AQ219="1999-2012"),'Resultat 2005-2012'!O219*SUM($Y$16:$AE$16)/7,IF(AND($M$1=2007,Beregningsark!$AQ219="1999-2012"),'Resultat 2005-2012'!O219*SUM($Z$16:$AE$16)/6,IF(AND($M$1=2008,Beregningsark!$AQ219="1999-2012"),'Resultat 2005-2012'!O219*SUM($AA$16:$AE$16)/5,IF(AND($M$1=2009,Beregningsark!$AQ219="1999-2012"),'Resultat 2005-2012'!O219*SUM($AB$16:$AE$16)/4,IF(AND($M$1=2010,Beregningsark!$AQ219="1999-2012"),'Resultat 2005-2012'!O219*SUM($AC$16:$AE$16)/3,IF(AND($M$1=2011,Beregningsark!$AQ219="1999-2012"),'Resultat 2005-2012'!O219*SUM($AD$16:$AE$16)/2,IF(AND($M$1=2012,Beregningsark!$AQ219="1999-2012"),'Resultat 2005-2012'!O219*$AE$16,""))))))))))))))))</f>
        <v/>
      </c>
      <c r="P219" s="15" t="str">
        <f>IF('Resultat 2005-2012'!$R219="","",IF($M$1=2005,'Resultat 2005-2012'!P219,IF(AND($M$1=2006,Beregningsark!$AQ219="2005-2012"),'Resultat 2005-2012'!P219*SUM($Y$11:$AE$11)/7,IF(AND($M$1=2007,Beregningsark!$AQ219="2005-2012"),'Resultat 2005-2012'!P219*SUM($Z$11:$AE$11)/6,IF(AND($M$1=2008,Beregningsark!$AQ219="2005-2012"),'Resultat 2005-2012'!P219*SUM($AA$11:$AE$11)/5,IF(AND($M$1=2009,Beregningsark!$AQ219="2005-2012"),'Resultat 2005-2012'!P219*SUM($AB$11:$AE$11)/4,IF(AND($M$1=2010,Beregningsark!$AQ219="2005-2012"),'Resultat 2005-2012'!P219*SUM($AC$11:$AE$11)/3,IF(AND($M$1=2011,Beregningsark!$AQ219="2005-2012"),'Resultat 2005-2012'!P219*SUM($AD$11:$AE$11)/2,IF(AND($M$1=2012,Beregningsark!$AQ219="2005-2012"),'Resultat 2005-2012'!P219*$AE$11,IF(AND($M$1=2006,Beregningsark!$AQ219="1999-2012"),'Resultat 2005-2012'!P219*SUM($Y$16:$AE$16)/7,IF(AND($M$1=2007,Beregningsark!$AQ219="1999-2012"),'Resultat 2005-2012'!P219*SUM($Z$16:$AE$16)/6,IF(AND($M$1=2008,Beregningsark!$AQ219="1999-2012"),'Resultat 2005-2012'!P219*SUM($AA$16:$AE$16)/5,IF(AND($M$1=2009,Beregningsark!$AQ219="1999-2012"),'Resultat 2005-2012'!P219*SUM($AB$16:$AE$16)/4,IF(AND($M$1=2010,Beregningsark!$AQ219="1999-2012"),'Resultat 2005-2012'!P219*SUM($AC$16:$AE$16)/3,IF(AND($M$1=2011,Beregningsark!$AQ219="1999-2012"),'Resultat 2005-2012'!P219*SUM($AD$16:$AE$16)/2,IF(AND($M$1=2012,Beregningsark!$AQ219="1999-2012"),'Resultat 2005-2012'!P219*$AE$16,""))))))))))))))))</f>
        <v/>
      </c>
      <c r="Q219" s="15" t="str">
        <f t="shared" si="12"/>
        <v/>
      </c>
      <c r="R219" s="17" t="str">
        <f t="shared" si="13"/>
        <v/>
      </c>
    </row>
    <row r="220" spans="1:18" x14ac:dyDescent="0.25">
      <c r="A220" s="4" t="str">
        <f>IF(Inddata!A235="","",Inddata!A235)</f>
        <v/>
      </c>
      <c r="B220" s="4" t="str">
        <f>IF(Inddata!B235="","",Inddata!B235)</f>
        <v/>
      </c>
      <c r="C220" s="4" t="str">
        <f>IF(Inddata!C235="","",Inddata!C235)</f>
        <v/>
      </c>
      <c r="D220" s="4" t="str">
        <f>IF(Inddata!D235="","",Inddata!D235)</f>
        <v/>
      </c>
      <c r="E220" s="4" t="str">
        <f>IF(Inddata!E235="","",Inddata!E235)</f>
        <v/>
      </c>
      <c r="F220" s="4" t="str">
        <f>IF(Inddata!F235="","",Inddata!F235)</f>
        <v/>
      </c>
      <c r="G220" s="4">
        <f>IF(Inddata!G235="","",Inddata!G235)</f>
        <v>0</v>
      </c>
      <c r="H220" s="4" t="str">
        <f>IF(Inddata!H235&gt;0.5,Inddata!H235,"")</f>
        <v/>
      </c>
      <c r="I220" s="4" t="str">
        <f>IF(Inddata!I235="","",Inddata!I235)</f>
        <v/>
      </c>
      <c r="J220" s="15" t="str">
        <f>IF('Resultat 2005-2012'!$R220="","",IF($M$1=2005,'Resultat 2005-2012'!J220,IF(AND($M$1=2006,Beregningsark!$AQ220="2005-2012"),'Resultat 2005-2012'!J220*SUM($Y$7:$AE$7)/7,IF(AND($M$1=2007,Beregningsark!$AQ220="2005-2012"),'Resultat 2005-2012'!J220*SUM($Z$7:$AE$7)/6,IF(AND($M$1=2008,Beregningsark!$AQ220="2005-2012"),'Resultat 2005-2012'!J220*SUM($AA$7:$AE$7)/5,IF(AND($M$1=2009,Beregningsark!$AQ220="2005-2012"),'Resultat 2005-2012'!J220*SUM($AB$7:$AE$7)/4,IF(AND($M$1=2010,Beregningsark!$AQ220="2005-2012"),'Resultat 2005-2012'!J220*SUM($AC$7:$AE$7)/3,IF(AND($M$1=2011,Beregningsark!$AQ220="2005-2012"),'Resultat 2005-2012'!J220*SUM($AD$7:$AE$7)/2,IF(AND($M$1=2012,Beregningsark!$AQ220="2005-2012"),'Resultat 2005-2012'!J220*$AE$7,IF(AND($M$1=2006,Beregningsark!$AQ220="1999-2012"),'Resultat 2005-2012'!J220*SUM($Y$16:$AE$16)/7,IF(AND($M$1=2007,Beregningsark!$AQ220="1999-2012"),'Resultat 2005-2012'!J220*SUM($Z$16:$AE$16)/6,IF(AND($M$1=2008,Beregningsark!$AQ220="1999-2012"),'Resultat 2005-2012'!J220*SUM($AA$16:$AE$16)/5,IF(AND($M$1=2009,Beregningsark!$AQ220="1999-2012"),'Resultat 2005-2012'!J220*SUM($AB$16:$AE$16)/4,IF(AND($M$1=2010,Beregningsark!$AQ220="1999-2012"),'Resultat 2005-2012'!J220*SUM($AC$16:$AE$16)/3,IF(AND($M$1=2011,Beregningsark!$AQ220="1999-2012"),'Resultat 2005-2012'!J220*SUM($AD$16:$AE$16)/2,IF(AND($M$1=2012,Beregningsark!$AQ220="1999-2012"),'Resultat 2005-2012'!J220*$AE$16,""))))))))))))))))</f>
        <v/>
      </c>
      <c r="K220" s="15" t="str">
        <f>IF('Resultat 2005-2012'!$R220="","",IF($M$1=2005,'Resultat 2005-2012'!K220,IF(AND($M$1=2006,Beregningsark!$AQ220="2005-2012"),'Resultat 2005-2012'!K220*SUM($Y$8:$AE$8)/7,IF(AND($M$1=2007,Beregningsark!$AQ220="2005-2012"),'Resultat 2005-2012'!K220*SUM($Z$8:$AE$8)/6,IF(AND($M$1=2008,Beregningsark!$AQ220="2005-2012"),'Resultat 2005-2012'!K220*SUM($AA$8:$AE$8)/5,IF(AND($M$1=2009,Beregningsark!$AQ220="2005-2012"),'Resultat 2005-2012'!K220*SUM($AB$8:$AE$8)/4,IF(AND($M$1=2010,Beregningsark!$AQ220="2005-2012"),'Resultat 2005-2012'!K220*SUM($AC$8:$AE$8)/3,IF(AND($M$1=2011,Beregningsark!$AQ220="2005-2012"),'Resultat 2005-2012'!K220*SUM($AD$8:$AE$8)/2,IF(AND($M$1=2012,Beregningsark!$AQ220="2005-2012"),'Resultat 2005-2012'!K220*$AE$8,IF(AND($M$1=2006,Beregningsark!$AQ220="1999-2012"),'Resultat 2005-2012'!K220*SUM($Y$17:$AE$17)/7,IF(AND($M$1=2007,Beregningsark!$AQ220="1999-2012"),'Resultat 2005-2012'!K220*SUM($Z$17:$AE$17)/6,IF(AND($M$1=2008,Beregningsark!$AQ220="1999-2012"),'Resultat 2005-2012'!K220*SUM($AA$17:$AE$17)/5,IF(AND($M$1=2009,Beregningsark!$AQ220="1999-2012"),'Resultat 2005-2012'!K220*SUM($AB$17:$AE$17)/4,IF(AND($M$1=2010,Beregningsark!$AQ220="1999-2012"),'Resultat 2005-2012'!K220*SUM($AC$17:$AE$17)/3,IF(AND($M$1=2011,Beregningsark!$AQ220="1999-2012"),'Resultat 2005-2012'!K220*SUM($AD$17:$AE$17)/2,IF(AND($M$1=2012,Beregningsark!$AQ220="1999-2012"),'Resultat 2005-2012'!K220*$AE$17,""))))))))))))))))</f>
        <v/>
      </c>
      <c r="L220" s="15" t="str">
        <f>IF('Resultat 2005-2012'!$R220="","",IF($M$1=2005,'Resultat 2005-2012'!L220,IF(AND($M$1=2006,Beregningsark!$AQ220="2005-2012"),'Resultat 2005-2012'!L220*SUM($Y$9:$AE$9)/7,IF(AND($M$1=2007,Beregningsark!$AQ220="2005-2012"),'Resultat 2005-2012'!L220*SUM($Z$9:$AE$9)/6,IF(AND($M$1=2008,Beregningsark!$AQ220="2005-2012"),'Resultat 2005-2012'!L220*SUM($AA$9:$AE$9)/5,IF(AND($M$1=2009,Beregningsark!$AQ220="2005-2012"),'Resultat 2005-2012'!L220*SUM($AB$9:$AE$9)/4,IF(AND($M$1=2010,Beregningsark!$AQ220="2005-2012"),'Resultat 2005-2012'!L220*SUM($AC$9:$AE$9)/3,IF(AND($M$1=2011,Beregningsark!$AQ220="2005-2012"),'Resultat 2005-2012'!L220*SUM($AD$9:$AE$9)/2,IF(AND($M$1=2012,Beregningsark!$AQ220="2005-2012"),'Resultat 2005-2012'!L220*$AE$9,IF(AND($M$1=2006,Beregningsark!$AQ220="1999-2012"),'Resultat 2005-2012'!L220*SUM($Y$18:$AE$18)/7,IF(AND($M$1=2007,Beregningsark!$AQ220="1999-2012"),'Resultat 2005-2012'!L220*SUM($Z$18:$AE$18)/6,IF(AND($M$1=2008,Beregningsark!$AQ220="1999-2012"),'Resultat 2005-2012'!L220*SUM($AA$18:$AE$18)/5,IF(AND($M$1=2009,Beregningsark!$AQ220="1999-2012"),'Resultat 2005-2012'!L220*SUM($AB$18:$AE$18)/4,IF(AND($M$1=2010,Beregningsark!$AQ220="1999-2012"),'Resultat 2005-2012'!L220*SUM($AC$18:$AE$18)/3,IF(AND($M$1=2011,Beregningsark!$AQ220="1999-2012"),'Resultat 2005-2012'!L220*SUM($AD$18:$AE$18)/2,IF(AND($M$1=2012,Beregningsark!$AQ220="1999-2012"),'Resultat 2005-2012'!L220*$AE$18,""))))))))))))))))</f>
        <v/>
      </c>
      <c r="M220" s="15" t="str">
        <f t="shared" si="11"/>
        <v/>
      </c>
      <c r="N220" s="15" t="str">
        <f>IF('Resultat 2005-2012'!$R220="","",IF($M$1=2005,'Resultat 2005-2012'!N220,IF(AND($M$1=2006,Beregningsark!$AQ220="2005-2012"),'Resultat 2005-2012'!N220*SUM($Y$10:$AE$10)/7,IF(AND($M$1=2007,Beregningsark!$AQ220="2005-2012"),'Resultat 2005-2012'!N220*SUM($Z$10:$AE$10)/6,IF(AND($M$1=2008,Beregningsark!$AQ220="2005-2012"),'Resultat 2005-2012'!N220*SUM($AA$10:$AE$10)/5,IF(AND($M$1=2009,Beregningsark!$AQ220="2005-2012"),'Resultat 2005-2012'!N220*SUM($AB$10:$AE$10)/4,IF(AND($M$1=2010,Beregningsark!$AQ220="2005-2012"),'Resultat 2005-2012'!N220*SUM($AC$10:$AE$10)/3,IF(AND($M$1=2011,Beregningsark!$AQ220="2005-2012"),'Resultat 2005-2012'!N220*SUM($AD$10:$AE$10)/2,IF(AND($M$1=2012,Beregningsark!$AQ220="2005-2012"),'Resultat 2005-2012'!N220*$AE$10,IF(AND($M$1=2006,Beregningsark!$AQ220="1999-2012"),'Resultat 2005-2012'!N220*SUM($Y$16:$AE$16)/7,IF(AND($M$1=2007,Beregningsark!$AQ220="1999-2012"),'Resultat 2005-2012'!N220*SUM($Z$16:$AE$16)/6,IF(AND($M$1=2008,Beregningsark!$AQ220="1999-2012"),'Resultat 2005-2012'!N220*SUM($AA$16:$AE$16)/5,IF(AND($M$1=2009,Beregningsark!$AQ220="1999-2012"),'Resultat 2005-2012'!N220*SUM($AB$16:$AE$16)/4,IF(AND($M$1=2010,Beregningsark!$AQ220="1999-2012"),'Resultat 2005-2012'!N220*SUM($AC$16:$AE$16)/3,IF(AND($M$1=2011,Beregningsark!$AQ220="1999-2012"),'Resultat 2005-2012'!N220*SUM($AD$16:$AE$16)/2,IF(AND($M$1=2012,Beregningsark!$AQ220="1999-2012"),'Resultat 2005-2012'!N220*$AE$16,""))))))))))))))))</f>
        <v/>
      </c>
      <c r="O220" s="15" t="str">
        <f>IF('Resultat 2005-2012'!$R220="","",IF($M$1=2005,'Resultat 2005-2012'!O220,IF(AND($M$1=2006,Beregningsark!$AQ220="2005-2012"),'Resultat 2005-2012'!O220*SUM($Y$10:$AE$10)/7,IF(AND($M$1=2007,Beregningsark!$AQ220="2005-2012"),'Resultat 2005-2012'!O220*SUM($Z$10:$AE$10)/6,IF(AND($M$1=2008,Beregningsark!$AQ220="2005-2012"),'Resultat 2005-2012'!O220*SUM($AA$10:$AE$10)/5,IF(AND($M$1=2009,Beregningsark!$AQ220="2005-2012"),'Resultat 2005-2012'!O220*SUM($AB$10:$AE$10)/4,IF(AND($M$1=2010,Beregningsark!$AQ220="2005-2012"),'Resultat 2005-2012'!O220*SUM($AC$10:$AE$10)/3,IF(AND($M$1=2011,Beregningsark!$AQ220="2005-2012"),'Resultat 2005-2012'!O220*SUM($AD$10:$AE$10)/2,IF(AND($M$1=2012,Beregningsark!$AQ220="2005-2012"),'Resultat 2005-2012'!O220*$AE$10,IF(AND($M$1=2006,Beregningsark!$AQ220="1999-2012"),'Resultat 2005-2012'!O220*SUM($Y$16:$AE$16)/7,IF(AND($M$1=2007,Beregningsark!$AQ220="1999-2012"),'Resultat 2005-2012'!O220*SUM($Z$16:$AE$16)/6,IF(AND($M$1=2008,Beregningsark!$AQ220="1999-2012"),'Resultat 2005-2012'!O220*SUM($AA$16:$AE$16)/5,IF(AND($M$1=2009,Beregningsark!$AQ220="1999-2012"),'Resultat 2005-2012'!O220*SUM($AB$16:$AE$16)/4,IF(AND($M$1=2010,Beregningsark!$AQ220="1999-2012"),'Resultat 2005-2012'!O220*SUM($AC$16:$AE$16)/3,IF(AND($M$1=2011,Beregningsark!$AQ220="1999-2012"),'Resultat 2005-2012'!O220*SUM($AD$16:$AE$16)/2,IF(AND($M$1=2012,Beregningsark!$AQ220="1999-2012"),'Resultat 2005-2012'!O220*$AE$16,""))))))))))))))))</f>
        <v/>
      </c>
      <c r="P220" s="15" t="str">
        <f>IF('Resultat 2005-2012'!$R220="","",IF($M$1=2005,'Resultat 2005-2012'!P220,IF(AND($M$1=2006,Beregningsark!$AQ220="2005-2012"),'Resultat 2005-2012'!P220*SUM($Y$11:$AE$11)/7,IF(AND($M$1=2007,Beregningsark!$AQ220="2005-2012"),'Resultat 2005-2012'!P220*SUM($Z$11:$AE$11)/6,IF(AND($M$1=2008,Beregningsark!$AQ220="2005-2012"),'Resultat 2005-2012'!P220*SUM($AA$11:$AE$11)/5,IF(AND($M$1=2009,Beregningsark!$AQ220="2005-2012"),'Resultat 2005-2012'!P220*SUM($AB$11:$AE$11)/4,IF(AND($M$1=2010,Beregningsark!$AQ220="2005-2012"),'Resultat 2005-2012'!P220*SUM($AC$11:$AE$11)/3,IF(AND($M$1=2011,Beregningsark!$AQ220="2005-2012"),'Resultat 2005-2012'!P220*SUM($AD$11:$AE$11)/2,IF(AND($M$1=2012,Beregningsark!$AQ220="2005-2012"),'Resultat 2005-2012'!P220*$AE$11,IF(AND($M$1=2006,Beregningsark!$AQ220="1999-2012"),'Resultat 2005-2012'!P220*SUM($Y$16:$AE$16)/7,IF(AND($M$1=2007,Beregningsark!$AQ220="1999-2012"),'Resultat 2005-2012'!P220*SUM($Z$16:$AE$16)/6,IF(AND($M$1=2008,Beregningsark!$AQ220="1999-2012"),'Resultat 2005-2012'!P220*SUM($AA$16:$AE$16)/5,IF(AND($M$1=2009,Beregningsark!$AQ220="1999-2012"),'Resultat 2005-2012'!P220*SUM($AB$16:$AE$16)/4,IF(AND($M$1=2010,Beregningsark!$AQ220="1999-2012"),'Resultat 2005-2012'!P220*SUM($AC$16:$AE$16)/3,IF(AND($M$1=2011,Beregningsark!$AQ220="1999-2012"),'Resultat 2005-2012'!P220*SUM($AD$16:$AE$16)/2,IF(AND($M$1=2012,Beregningsark!$AQ220="1999-2012"),'Resultat 2005-2012'!P220*$AE$16,""))))))))))))))))</f>
        <v/>
      </c>
      <c r="Q220" s="15" t="str">
        <f t="shared" si="12"/>
        <v/>
      </c>
      <c r="R220" s="17" t="str">
        <f t="shared" si="13"/>
        <v/>
      </c>
    </row>
    <row r="221" spans="1:18" x14ac:dyDescent="0.25">
      <c r="A221" s="4" t="str">
        <f>IF(Inddata!A236="","",Inddata!A236)</f>
        <v/>
      </c>
      <c r="B221" s="4" t="str">
        <f>IF(Inddata!B236="","",Inddata!B236)</f>
        <v/>
      </c>
      <c r="C221" s="4" t="str">
        <f>IF(Inddata!C236="","",Inddata!C236)</f>
        <v/>
      </c>
      <c r="D221" s="4" t="str">
        <f>IF(Inddata!D236="","",Inddata!D236)</f>
        <v/>
      </c>
      <c r="E221" s="4" t="str">
        <f>IF(Inddata!E236="","",Inddata!E236)</f>
        <v/>
      </c>
      <c r="F221" s="4" t="str">
        <f>IF(Inddata!F236="","",Inddata!F236)</f>
        <v/>
      </c>
      <c r="G221" s="4">
        <f>IF(Inddata!G236="","",Inddata!G236)</f>
        <v>0</v>
      </c>
      <c r="H221" s="4" t="str">
        <f>IF(Inddata!H236&gt;0.5,Inddata!H236,"")</f>
        <v/>
      </c>
      <c r="I221" s="4" t="str">
        <f>IF(Inddata!I236="","",Inddata!I236)</f>
        <v/>
      </c>
      <c r="J221" s="15" t="str">
        <f>IF('Resultat 2005-2012'!$R221="","",IF($M$1=2005,'Resultat 2005-2012'!J221,IF(AND($M$1=2006,Beregningsark!$AQ221="2005-2012"),'Resultat 2005-2012'!J221*SUM($Y$7:$AE$7)/7,IF(AND($M$1=2007,Beregningsark!$AQ221="2005-2012"),'Resultat 2005-2012'!J221*SUM($Z$7:$AE$7)/6,IF(AND($M$1=2008,Beregningsark!$AQ221="2005-2012"),'Resultat 2005-2012'!J221*SUM($AA$7:$AE$7)/5,IF(AND($M$1=2009,Beregningsark!$AQ221="2005-2012"),'Resultat 2005-2012'!J221*SUM($AB$7:$AE$7)/4,IF(AND($M$1=2010,Beregningsark!$AQ221="2005-2012"),'Resultat 2005-2012'!J221*SUM($AC$7:$AE$7)/3,IF(AND($M$1=2011,Beregningsark!$AQ221="2005-2012"),'Resultat 2005-2012'!J221*SUM($AD$7:$AE$7)/2,IF(AND($M$1=2012,Beregningsark!$AQ221="2005-2012"),'Resultat 2005-2012'!J221*$AE$7,IF(AND($M$1=2006,Beregningsark!$AQ221="1999-2012"),'Resultat 2005-2012'!J221*SUM($Y$16:$AE$16)/7,IF(AND($M$1=2007,Beregningsark!$AQ221="1999-2012"),'Resultat 2005-2012'!J221*SUM($Z$16:$AE$16)/6,IF(AND($M$1=2008,Beregningsark!$AQ221="1999-2012"),'Resultat 2005-2012'!J221*SUM($AA$16:$AE$16)/5,IF(AND($M$1=2009,Beregningsark!$AQ221="1999-2012"),'Resultat 2005-2012'!J221*SUM($AB$16:$AE$16)/4,IF(AND($M$1=2010,Beregningsark!$AQ221="1999-2012"),'Resultat 2005-2012'!J221*SUM($AC$16:$AE$16)/3,IF(AND($M$1=2011,Beregningsark!$AQ221="1999-2012"),'Resultat 2005-2012'!J221*SUM($AD$16:$AE$16)/2,IF(AND($M$1=2012,Beregningsark!$AQ221="1999-2012"),'Resultat 2005-2012'!J221*$AE$16,""))))))))))))))))</f>
        <v/>
      </c>
      <c r="K221" s="15" t="str">
        <f>IF('Resultat 2005-2012'!$R221="","",IF($M$1=2005,'Resultat 2005-2012'!K221,IF(AND($M$1=2006,Beregningsark!$AQ221="2005-2012"),'Resultat 2005-2012'!K221*SUM($Y$8:$AE$8)/7,IF(AND($M$1=2007,Beregningsark!$AQ221="2005-2012"),'Resultat 2005-2012'!K221*SUM($Z$8:$AE$8)/6,IF(AND($M$1=2008,Beregningsark!$AQ221="2005-2012"),'Resultat 2005-2012'!K221*SUM($AA$8:$AE$8)/5,IF(AND($M$1=2009,Beregningsark!$AQ221="2005-2012"),'Resultat 2005-2012'!K221*SUM($AB$8:$AE$8)/4,IF(AND($M$1=2010,Beregningsark!$AQ221="2005-2012"),'Resultat 2005-2012'!K221*SUM($AC$8:$AE$8)/3,IF(AND($M$1=2011,Beregningsark!$AQ221="2005-2012"),'Resultat 2005-2012'!K221*SUM($AD$8:$AE$8)/2,IF(AND($M$1=2012,Beregningsark!$AQ221="2005-2012"),'Resultat 2005-2012'!K221*$AE$8,IF(AND($M$1=2006,Beregningsark!$AQ221="1999-2012"),'Resultat 2005-2012'!K221*SUM($Y$17:$AE$17)/7,IF(AND($M$1=2007,Beregningsark!$AQ221="1999-2012"),'Resultat 2005-2012'!K221*SUM($Z$17:$AE$17)/6,IF(AND($M$1=2008,Beregningsark!$AQ221="1999-2012"),'Resultat 2005-2012'!K221*SUM($AA$17:$AE$17)/5,IF(AND($M$1=2009,Beregningsark!$AQ221="1999-2012"),'Resultat 2005-2012'!K221*SUM($AB$17:$AE$17)/4,IF(AND($M$1=2010,Beregningsark!$AQ221="1999-2012"),'Resultat 2005-2012'!K221*SUM($AC$17:$AE$17)/3,IF(AND($M$1=2011,Beregningsark!$AQ221="1999-2012"),'Resultat 2005-2012'!K221*SUM($AD$17:$AE$17)/2,IF(AND($M$1=2012,Beregningsark!$AQ221="1999-2012"),'Resultat 2005-2012'!K221*$AE$17,""))))))))))))))))</f>
        <v/>
      </c>
      <c r="L221" s="15" t="str">
        <f>IF('Resultat 2005-2012'!$R221="","",IF($M$1=2005,'Resultat 2005-2012'!L221,IF(AND($M$1=2006,Beregningsark!$AQ221="2005-2012"),'Resultat 2005-2012'!L221*SUM($Y$9:$AE$9)/7,IF(AND($M$1=2007,Beregningsark!$AQ221="2005-2012"),'Resultat 2005-2012'!L221*SUM($Z$9:$AE$9)/6,IF(AND($M$1=2008,Beregningsark!$AQ221="2005-2012"),'Resultat 2005-2012'!L221*SUM($AA$9:$AE$9)/5,IF(AND($M$1=2009,Beregningsark!$AQ221="2005-2012"),'Resultat 2005-2012'!L221*SUM($AB$9:$AE$9)/4,IF(AND($M$1=2010,Beregningsark!$AQ221="2005-2012"),'Resultat 2005-2012'!L221*SUM($AC$9:$AE$9)/3,IF(AND($M$1=2011,Beregningsark!$AQ221="2005-2012"),'Resultat 2005-2012'!L221*SUM($AD$9:$AE$9)/2,IF(AND($M$1=2012,Beregningsark!$AQ221="2005-2012"),'Resultat 2005-2012'!L221*$AE$9,IF(AND($M$1=2006,Beregningsark!$AQ221="1999-2012"),'Resultat 2005-2012'!L221*SUM($Y$18:$AE$18)/7,IF(AND($M$1=2007,Beregningsark!$AQ221="1999-2012"),'Resultat 2005-2012'!L221*SUM($Z$18:$AE$18)/6,IF(AND($M$1=2008,Beregningsark!$AQ221="1999-2012"),'Resultat 2005-2012'!L221*SUM($AA$18:$AE$18)/5,IF(AND($M$1=2009,Beregningsark!$AQ221="1999-2012"),'Resultat 2005-2012'!L221*SUM($AB$18:$AE$18)/4,IF(AND($M$1=2010,Beregningsark!$AQ221="1999-2012"),'Resultat 2005-2012'!L221*SUM($AC$18:$AE$18)/3,IF(AND($M$1=2011,Beregningsark!$AQ221="1999-2012"),'Resultat 2005-2012'!L221*SUM($AD$18:$AE$18)/2,IF(AND($M$1=2012,Beregningsark!$AQ221="1999-2012"),'Resultat 2005-2012'!L221*$AE$18,""))))))))))))))))</f>
        <v/>
      </c>
      <c r="M221" s="15" t="str">
        <f t="shared" si="11"/>
        <v/>
      </c>
      <c r="N221" s="15" t="str">
        <f>IF('Resultat 2005-2012'!$R221="","",IF($M$1=2005,'Resultat 2005-2012'!N221,IF(AND($M$1=2006,Beregningsark!$AQ221="2005-2012"),'Resultat 2005-2012'!N221*SUM($Y$10:$AE$10)/7,IF(AND($M$1=2007,Beregningsark!$AQ221="2005-2012"),'Resultat 2005-2012'!N221*SUM($Z$10:$AE$10)/6,IF(AND($M$1=2008,Beregningsark!$AQ221="2005-2012"),'Resultat 2005-2012'!N221*SUM($AA$10:$AE$10)/5,IF(AND($M$1=2009,Beregningsark!$AQ221="2005-2012"),'Resultat 2005-2012'!N221*SUM($AB$10:$AE$10)/4,IF(AND($M$1=2010,Beregningsark!$AQ221="2005-2012"),'Resultat 2005-2012'!N221*SUM($AC$10:$AE$10)/3,IF(AND($M$1=2011,Beregningsark!$AQ221="2005-2012"),'Resultat 2005-2012'!N221*SUM($AD$10:$AE$10)/2,IF(AND($M$1=2012,Beregningsark!$AQ221="2005-2012"),'Resultat 2005-2012'!N221*$AE$10,IF(AND($M$1=2006,Beregningsark!$AQ221="1999-2012"),'Resultat 2005-2012'!N221*SUM($Y$16:$AE$16)/7,IF(AND($M$1=2007,Beregningsark!$AQ221="1999-2012"),'Resultat 2005-2012'!N221*SUM($Z$16:$AE$16)/6,IF(AND($M$1=2008,Beregningsark!$AQ221="1999-2012"),'Resultat 2005-2012'!N221*SUM($AA$16:$AE$16)/5,IF(AND($M$1=2009,Beregningsark!$AQ221="1999-2012"),'Resultat 2005-2012'!N221*SUM($AB$16:$AE$16)/4,IF(AND($M$1=2010,Beregningsark!$AQ221="1999-2012"),'Resultat 2005-2012'!N221*SUM($AC$16:$AE$16)/3,IF(AND($M$1=2011,Beregningsark!$AQ221="1999-2012"),'Resultat 2005-2012'!N221*SUM($AD$16:$AE$16)/2,IF(AND($M$1=2012,Beregningsark!$AQ221="1999-2012"),'Resultat 2005-2012'!N221*$AE$16,""))))))))))))))))</f>
        <v/>
      </c>
      <c r="O221" s="15" t="str">
        <f>IF('Resultat 2005-2012'!$R221="","",IF($M$1=2005,'Resultat 2005-2012'!O221,IF(AND($M$1=2006,Beregningsark!$AQ221="2005-2012"),'Resultat 2005-2012'!O221*SUM($Y$10:$AE$10)/7,IF(AND($M$1=2007,Beregningsark!$AQ221="2005-2012"),'Resultat 2005-2012'!O221*SUM($Z$10:$AE$10)/6,IF(AND($M$1=2008,Beregningsark!$AQ221="2005-2012"),'Resultat 2005-2012'!O221*SUM($AA$10:$AE$10)/5,IF(AND($M$1=2009,Beregningsark!$AQ221="2005-2012"),'Resultat 2005-2012'!O221*SUM($AB$10:$AE$10)/4,IF(AND($M$1=2010,Beregningsark!$AQ221="2005-2012"),'Resultat 2005-2012'!O221*SUM($AC$10:$AE$10)/3,IF(AND($M$1=2011,Beregningsark!$AQ221="2005-2012"),'Resultat 2005-2012'!O221*SUM($AD$10:$AE$10)/2,IF(AND($M$1=2012,Beregningsark!$AQ221="2005-2012"),'Resultat 2005-2012'!O221*$AE$10,IF(AND($M$1=2006,Beregningsark!$AQ221="1999-2012"),'Resultat 2005-2012'!O221*SUM($Y$16:$AE$16)/7,IF(AND($M$1=2007,Beregningsark!$AQ221="1999-2012"),'Resultat 2005-2012'!O221*SUM($Z$16:$AE$16)/6,IF(AND($M$1=2008,Beregningsark!$AQ221="1999-2012"),'Resultat 2005-2012'!O221*SUM($AA$16:$AE$16)/5,IF(AND($M$1=2009,Beregningsark!$AQ221="1999-2012"),'Resultat 2005-2012'!O221*SUM($AB$16:$AE$16)/4,IF(AND($M$1=2010,Beregningsark!$AQ221="1999-2012"),'Resultat 2005-2012'!O221*SUM($AC$16:$AE$16)/3,IF(AND($M$1=2011,Beregningsark!$AQ221="1999-2012"),'Resultat 2005-2012'!O221*SUM($AD$16:$AE$16)/2,IF(AND($M$1=2012,Beregningsark!$AQ221="1999-2012"),'Resultat 2005-2012'!O221*$AE$16,""))))))))))))))))</f>
        <v/>
      </c>
      <c r="P221" s="15" t="str">
        <f>IF('Resultat 2005-2012'!$R221="","",IF($M$1=2005,'Resultat 2005-2012'!P221,IF(AND($M$1=2006,Beregningsark!$AQ221="2005-2012"),'Resultat 2005-2012'!P221*SUM($Y$11:$AE$11)/7,IF(AND($M$1=2007,Beregningsark!$AQ221="2005-2012"),'Resultat 2005-2012'!P221*SUM($Z$11:$AE$11)/6,IF(AND($M$1=2008,Beregningsark!$AQ221="2005-2012"),'Resultat 2005-2012'!P221*SUM($AA$11:$AE$11)/5,IF(AND($M$1=2009,Beregningsark!$AQ221="2005-2012"),'Resultat 2005-2012'!P221*SUM($AB$11:$AE$11)/4,IF(AND($M$1=2010,Beregningsark!$AQ221="2005-2012"),'Resultat 2005-2012'!P221*SUM($AC$11:$AE$11)/3,IF(AND($M$1=2011,Beregningsark!$AQ221="2005-2012"),'Resultat 2005-2012'!P221*SUM($AD$11:$AE$11)/2,IF(AND($M$1=2012,Beregningsark!$AQ221="2005-2012"),'Resultat 2005-2012'!P221*$AE$11,IF(AND($M$1=2006,Beregningsark!$AQ221="1999-2012"),'Resultat 2005-2012'!P221*SUM($Y$16:$AE$16)/7,IF(AND($M$1=2007,Beregningsark!$AQ221="1999-2012"),'Resultat 2005-2012'!P221*SUM($Z$16:$AE$16)/6,IF(AND($M$1=2008,Beregningsark!$AQ221="1999-2012"),'Resultat 2005-2012'!P221*SUM($AA$16:$AE$16)/5,IF(AND($M$1=2009,Beregningsark!$AQ221="1999-2012"),'Resultat 2005-2012'!P221*SUM($AB$16:$AE$16)/4,IF(AND($M$1=2010,Beregningsark!$AQ221="1999-2012"),'Resultat 2005-2012'!P221*SUM($AC$16:$AE$16)/3,IF(AND($M$1=2011,Beregningsark!$AQ221="1999-2012"),'Resultat 2005-2012'!P221*SUM($AD$16:$AE$16)/2,IF(AND($M$1=2012,Beregningsark!$AQ221="1999-2012"),'Resultat 2005-2012'!P221*$AE$16,""))))))))))))))))</f>
        <v/>
      </c>
      <c r="Q221" s="15" t="str">
        <f t="shared" si="12"/>
        <v/>
      </c>
      <c r="R221" s="17" t="str">
        <f t="shared" si="13"/>
        <v/>
      </c>
    </row>
    <row r="222" spans="1:18" x14ac:dyDescent="0.25">
      <c r="A222" s="4" t="str">
        <f>IF(Inddata!A237="","",Inddata!A237)</f>
        <v/>
      </c>
      <c r="B222" s="4" t="str">
        <f>IF(Inddata!B237="","",Inddata!B237)</f>
        <v/>
      </c>
      <c r="C222" s="4" t="str">
        <f>IF(Inddata!C237="","",Inddata!C237)</f>
        <v/>
      </c>
      <c r="D222" s="4" t="str">
        <f>IF(Inddata!D237="","",Inddata!D237)</f>
        <v/>
      </c>
      <c r="E222" s="4" t="str">
        <f>IF(Inddata!E237="","",Inddata!E237)</f>
        <v/>
      </c>
      <c r="F222" s="4" t="str">
        <f>IF(Inddata!F237="","",Inddata!F237)</f>
        <v/>
      </c>
      <c r="G222" s="4">
        <f>IF(Inddata!G237="","",Inddata!G237)</f>
        <v>0</v>
      </c>
      <c r="H222" s="4" t="str">
        <f>IF(Inddata!H237&gt;0.5,Inddata!H237,"")</f>
        <v/>
      </c>
      <c r="I222" s="4" t="str">
        <f>IF(Inddata!I237="","",Inddata!I237)</f>
        <v/>
      </c>
      <c r="J222" s="15" t="str">
        <f>IF('Resultat 2005-2012'!$R222="","",IF($M$1=2005,'Resultat 2005-2012'!J222,IF(AND($M$1=2006,Beregningsark!$AQ222="2005-2012"),'Resultat 2005-2012'!J222*SUM($Y$7:$AE$7)/7,IF(AND($M$1=2007,Beregningsark!$AQ222="2005-2012"),'Resultat 2005-2012'!J222*SUM($Z$7:$AE$7)/6,IF(AND($M$1=2008,Beregningsark!$AQ222="2005-2012"),'Resultat 2005-2012'!J222*SUM($AA$7:$AE$7)/5,IF(AND($M$1=2009,Beregningsark!$AQ222="2005-2012"),'Resultat 2005-2012'!J222*SUM($AB$7:$AE$7)/4,IF(AND($M$1=2010,Beregningsark!$AQ222="2005-2012"),'Resultat 2005-2012'!J222*SUM($AC$7:$AE$7)/3,IF(AND($M$1=2011,Beregningsark!$AQ222="2005-2012"),'Resultat 2005-2012'!J222*SUM($AD$7:$AE$7)/2,IF(AND($M$1=2012,Beregningsark!$AQ222="2005-2012"),'Resultat 2005-2012'!J222*$AE$7,IF(AND($M$1=2006,Beregningsark!$AQ222="1999-2012"),'Resultat 2005-2012'!J222*SUM($Y$16:$AE$16)/7,IF(AND($M$1=2007,Beregningsark!$AQ222="1999-2012"),'Resultat 2005-2012'!J222*SUM($Z$16:$AE$16)/6,IF(AND($M$1=2008,Beregningsark!$AQ222="1999-2012"),'Resultat 2005-2012'!J222*SUM($AA$16:$AE$16)/5,IF(AND($M$1=2009,Beregningsark!$AQ222="1999-2012"),'Resultat 2005-2012'!J222*SUM($AB$16:$AE$16)/4,IF(AND($M$1=2010,Beregningsark!$AQ222="1999-2012"),'Resultat 2005-2012'!J222*SUM($AC$16:$AE$16)/3,IF(AND($M$1=2011,Beregningsark!$AQ222="1999-2012"),'Resultat 2005-2012'!J222*SUM($AD$16:$AE$16)/2,IF(AND($M$1=2012,Beregningsark!$AQ222="1999-2012"),'Resultat 2005-2012'!J222*$AE$16,""))))))))))))))))</f>
        <v/>
      </c>
      <c r="K222" s="15" t="str">
        <f>IF('Resultat 2005-2012'!$R222="","",IF($M$1=2005,'Resultat 2005-2012'!K222,IF(AND($M$1=2006,Beregningsark!$AQ222="2005-2012"),'Resultat 2005-2012'!K222*SUM($Y$8:$AE$8)/7,IF(AND($M$1=2007,Beregningsark!$AQ222="2005-2012"),'Resultat 2005-2012'!K222*SUM($Z$8:$AE$8)/6,IF(AND($M$1=2008,Beregningsark!$AQ222="2005-2012"),'Resultat 2005-2012'!K222*SUM($AA$8:$AE$8)/5,IF(AND($M$1=2009,Beregningsark!$AQ222="2005-2012"),'Resultat 2005-2012'!K222*SUM($AB$8:$AE$8)/4,IF(AND($M$1=2010,Beregningsark!$AQ222="2005-2012"),'Resultat 2005-2012'!K222*SUM($AC$8:$AE$8)/3,IF(AND($M$1=2011,Beregningsark!$AQ222="2005-2012"),'Resultat 2005-2012'!K222*SUM($AD$8:$AE$8)/2,IF(AND($M$1=2012,Beregningsark!$AQ222="2005-2012"),'Resultat 2005-2012'!K222*$AE$8,IF(AND($M$1=2006,Beregningsark!$AQ222="1999-2012"),'Resultat 2005-2012'!K222*SUM($Y$17:$AE$17)/7,IF(AND($M$1=2007,Beregningsark!$AQ222="1999-2012"),'Resultat 2005-2012'!K222*SUM($Z$17:$AE$17)/6,IF(AND($M$1=2008,Beregningsark!$AQ222="1999-2012"),'Resultat 2005-2012'!K222*SUM($AA$17:$AE$17)/5,IF(AND($M$1=2009,Beregningsark!$AQ222="1999-2012"),'Resultat 2005-2012'!K222*SUM($AB$17:$AE$17)/4,IF(AND($M$1=2010,Beregningsark!$AQ222="1999-2012"),'Resultat 2005-2012'!K222*SUM($AC$17:$AE$17)/3,IF(AND($M$1=2011,Beregningsark!$AQ222="1999-2012"),'Resultat 2005-2012'!K222*SUM($AD$17:$AE$17)/2,IF(AND($M$1=2012,Beregningsark!$AQ222="1999-2012"),'Resultat 2005-2012'!K222*$AE$17,""))))))))))))))))</f>
        <v/>
      </c>
      <c r="L222" s="15" t="str">
        <f>IF('Resultat 2005-2012'!$R222="","",IF($M$1=2005,'Resultat 2005-2012'!L222,IF(AND($M$1=2006,Beregningsark!$AQ222="2005-2012"),'Resultat 2005-2012'!L222*SUM($Y$9:$AE$9)/7,IF(AND($M$1=2007,Beregningsark!$AQ222="2005-2012"),'Resultat 2005-2012'!L222*SUM($Z$9:$AE$9)/6,IF(AND($M$1=2008,Beregningsark!$AQ222="2005-2012"),'Resultat 2005-2012'!L222*SUM($AA$9:$AE$9)/5,IF(AND($M$1=2009,Beregningsark!$AQ222="2005-2012"),'Resultat 2005-2012'!L222*SUM($AB$9:$AE$9)/4,IF(AND($M$1=2010,Beregningsark!$AQ222="2005-2012"),'Resultat 2005-2012'!L222*SUM($AC$9:$AE$9)/3,IF(AND($M$1=2011,Beregningsark!$AQ222="2005-2012"),'Resultat 2005-2012'!L222*SUM($AD$9:$AE$9)/2,IF(AND($M$1=2012,Beregningsark!$AQ222="2005-2012"),'Resultat 2005-2012'!L222*$AE$9,IF(AND($M$1=2006,Beregningsark!$AQ222="1999-2012"),'Resultat 2005-2012'!L222*SUM($Y$18:$AE$18)/7,IF(AND($M$1=2007,Beregningsark!$AQ222="1999-2012"),'Resultat 2005-2012'!L222*SUM($Z$18:$AE$18)/6,IF(AND($M$1=2008,Beregningsark!$AQ222="1999-2012"),'Resultat 2005-2012'!L222*SUM($AA$18:$AE$18)/5,IF(AND($M$1=2009,Beregningsark!$AQ222="1999-2012"),'Resultat 2005-2012'!L222*SUM($AB$18:$AE$18)/4,IF(AND($M$1=2010,Beregningsark!$AQ222="1999-2012"),'Resultat 2005-2012'!L222*SUM($AC$18:$AE$18)/3,IF(AND($M$1=2011,Beregningsark!$AQ222="1999-2012"),'Resultat 2005-2012'!L222*SUM($AD$18:$AE$18)/2,IF(AND($M$1=2012,Beregningsark!$AQ222="1999-2012"),'Resultat 2005-2012'!L222*$AE$18,""))))))))))))))))</f>
        <v/>
      </c>
      <c r="M222" s="15" t="str">
        <f t="shared" si="11"/>
        <v/>
      </c>
      <c r="N222" s="15" t="str">
        <f>IF('Resultat 2005-2012'!$R222="","",IF($M$1=2005,'Resultat 2005-2012'!N222,IF(AND($M$1=2006,Beregningsark!$AQ222="2005-2012"),'Resultat 2005-2012'!N222*SUM($Y$10:$AE$10)/7,IF(AND($M$1=2007,Beregningsark!$AQ222="2005-2012"),'Resultat 2005-2012'!N222*SUM($Z$10:$AE$10)/6,IF(AND($M$1=2008,Beregningsark!$AQ222="2005-2012"),'Resultat 2005-2012'!N222*SUM($AA$10:$AE$10)/5,IF(AND($M$1=2009,Beregningsark!$AQ222="2005-2012"),'Resultat 2005-2012'!N222*SUM($AB$10:$AE$10)/4,IF(AND($M$1=2010,Beregningsark!$AQ222="2005-2012"),'Resultat 2005-2012'!N222*SUM($AC$10:$AE$10)/3,IF(AND($M$1=2011,Beregningsark!$AQ222="2005-2012"),'Resultat 2005-2012'!N222*SUM($AD$10:$AE$10)/2,IF(AND($M$1=2012,Beregningsark!$AQ222="2005-2012"),'Resultat 2005-2012'!N222*$AE$10,IF(AND($M$1=2006,Beregningsark!$AQ222="1999-2012"),'Resultat 2005-2012'!N222*SUM($Y$16:$AE$16)/7,IF(AND($M$1=2007,Beregningsark!$AQ222="1999-2012"),'Resultat 2005-2012'!N222*SUM($Z$16:$AE$16)/6,IF(AND($M$1=2008,Beregningsark!$AQ222="1999-2012"),'Resultat 2005-2012'!N222*SUM($AA$16:$AE$16)/5,IF(AND($M$1=2009,Beregningsark!$AQ222="1999-2012"),'Resultat 2005-2012'!N222*SUM($AB$16:$AE$16)/4,IF(AND($M$1=2010,Beregningsark!$AQ222="1999-2012"),'Resultat 2005-2012'!N222*SUM($AC$16:$AE$16)/3,IF(AND($M$1=2011,Beregningsark!$AQ222="1999-2012"),'Resultat 2005-2012'!N222*SUM($AD$16:$AE$16)/2,IF(AND($M$1=2012,Beregningsark!$AQ222="1999-2012"),'Resultat 2005-2012'!N222*$AE$16,""))))))))))))))))</f>
        <v/>
      </c>
      <c r="O222" s="15" t="str">
        <f>IF('Resultat 2005-2012'!$R222="","",IF($M$1=2005,'Resultat 2005-2012'!O222,IF(AND($M$1=2006,Beregningsark!$AQ222="2005-2012"),'Resultat 2005-2012'!O222*SUM($Y$10:$AE$10)/7,IF(AND($M$1=2007,Beregningsark!$AQ222="2005-2012"),'Resultat 2005-2012'!O222*SUM($Z$10:$AE$10)/6,IF(AND($M$1=2008,Beregningsark!$AQ222="2005-2012"),'Resultat 2005-2012'!O222*SUM($AA$10:$AE$10)/5,IF(AND($M$1=2009,Beregningsark!$AQ222="2005-2012"),'Resultat 2005-2012'!O222*SUM($AB$10:$AE$10)/4,IF(AND($M$1=2010,Beregningsark!$AQ222="2005-2012"),'Resultat 2005-2012'!O222*SUM($AC$10:$AE$10)/3,IF(AND($M$1=2011,Beregningsark!$AQ222="2005-2012"),'Resultat 2005-2012'!O222*SUM($AD$10:$AE$10)/2,IF(AND($M$1=2012,Beregningsark!$AQ222="2005-2012"),'Resultat 2005-2012'!O222*$AE$10,IF(AND($M$1=2006,Beregningsark!$AQ222="1999-2012"),'Resultat 2005-2012'!O222*SUM($Y$16:$AE$16)/7,IF(AND($M$1=2007,Beregningsark!$AQ222="1999-2012"),'Resultat 2005-2012'!O222*SUM($Z$16:$AE$16)/6,IF(AND($M$1=2008,Beregningsark!$AQ222="1999-2012"),'Resultat 2005-2012'!O222*SUM($AA$16:$AE$16)/5,IF(AND($M$1=2009,Beregningsark!$AQ222="1999-2012"),'Resultat 2005-2012'!O222*SUM($AB$16:$AE$16)/4,IF(AND($M$1=2010,Beregningsark!$AQ222="1999-2012"),'Resultat 2005-2012'!O222*SUM($AC$16:$AE$16)/3,IF(AND($M$1=2011,Beregningsark!$AQ222="1999-2012"),'Resultat 2005-2012'!O222*SUM($AD$16:$AE$16)/2,IF(AND($M$1=2012,Beregningsark!$AQ222="1999-2012"),'Resultat 2005-2012'!O222*$AE$16,""))))))))))))))))</f>
        <v/>
      </c>
      <c r="P222" s="15" t="str">
        <f>IF('Resultat 2005-2012'!$R222="","",IF($M$1=2005,'Resultat 2005-2012'!P222,IF(AND($M$1=2006,Beregningsark!$AQ222="2005-2012"),'Resultat 2005-2012'!P222*SUM($Y$11:$AE$11)/7,IF(AND($M$1=2007,Beregningsark!$AQ222="2005-2012"),'Resultat 2005-2012'!P222*SUM($Z$11:$AE$11)/6,IF(AND($M$1=2008,Beregningsark!$AQ222="2005-2012"),'Resultat 2005-2012'!P222*SUM($AA$11:$AE$11)/5,IF(AND($M$1=2009,Beregningsark!$AQ222="2005-2012"),'Resultat 2005-2012'!P222*SUM($AB$11:$AE$11)/4,IF(AND($M$1=2010,Beregningsark!$AQ222="2005-2012"),'Resultat 2005-2012'!P222*SUM($AC$11:$AE$11)/3,IF(AND($M$1=2011,Beregningsark!$AQ222="2005-2012"),'Resultat 2005-2012'!P222*SUM($AD$11:$AE$11)/2,IF(AND($M$1=2012,Beregningsark!$AQ222="2005-2012"),'Resultat 2005-2012'!P222*$AE$11,IF(AND($M$1=2006,Beregningsark!$AQ222="1999-2012"),'Resultat 2005-2012'!P222*SUM($Y$16:$AE$16)/7,IF(AND($M$1=2007,Beregningsark!$AQ222="1999-2012"),'Resultat 2005-2012'!P222*SUM($Z$16:$AE$16)/6,IF(AND($M$1=2008,Beregningsark!$AQ222="1999-2012"),'Resultat 2005-2012'!P222*SUM($AA$16:$AE$16)/5,IF(AND($M$1=2009,Beregningsark!$AQ222="1999-2012"),'Resultat 2005-2012'!P222*SUM($AB$16:$AE$16)/4,IF(AND($M$1=2010,Beregningsark!$AQ222="1999-2012"),'Resultat 2005-2012'!P222*SUM($AC$16:$AE$16)/3,IF(AND($M$1=2011,Beregningsark!$AQ222="1999-2012"),'Resultat 2005-2012'!P222*SUM($AD$16:$AE$16)/2,IF(AND($M$1=2012,Beregningsark!$AQ222="1999-2012"),'Resultat 2005-2012'!P222*$AE$16,""))))))))))))))))</f>
        <v/>
      </c>
      <c r="Q222" s="15" t="str">
        <f t="shared" si="12"/>
        <v/>
      </c>
      <c r="R222" s="17" t="str">
        <f t="shared" si="13"/>
        <v/>
      </c>
    </row>
    <row r="223" spans="1:18" x14ac:dyDescent="0.25">
      <c r="A223" s="4" t="str">
        <f>IF(Inddata!A238="","",Inddata!A238)</f>
        <v/>
      </c>
      <c r="B223" s="4" t="str">
        <f>IF(Inddata!B238="","",Inddata!B238)</f>
        <v/>
      </c>
      <c r="C223" s="4" t="str">
        <f>IF(Inddata!C238="","",Inddata!C238)</f>
        <v/>
      </c>
      <c r="D223" s="4" t="str">
        <f>IF(Inddata!D238="","",Inddata!D238)</f>
        <v/>
      </c>
      <c r="E223" s="4" t="str">
        <f>IF(Inddata!E238="","",Inddata!E238)</f>
        <v/>
      </c>
      <c r="F223" s="4" t="str">
        <f>IF(Inddata!F238="","",Inddata!F238)</f>
        <v/>
      </c>
      <c r="G223" s="4">
        <f>IF(Inddata!G238="","",Inddata!G238)</f>
        <v>0</v>
      </c>
      <c r="H223" s="4" t="str">
        <f>IF(Inddata!H238&gt;0.5,Inddata!H238,"")</f>
        <v/>
      </c>
      <c r="I223" s="4" t="str">
        <f>IF(Inddata!I238="","",Inddata!I238)</f>
        <v/>
      </c>
      <c r="J223" s="15" t="str">
        <f>IF('Resultat 2005-2012'!$R223="","",IF($M$1=2005,'Resultat 2005-2012'!J223,IF(AND($M$1=2006,Beregningsark!$AQ223="2005-2012"),'Resultat 2005-2012'!J223*SUM($Y$7:$AE$7)/7,IF(AND($M$1=2007,Beregningsark!$AQ223="2005-2012"),'Resultat 2005-2012'!J223*SUM($Z$7:$AE$7)/6,IF(AND($M$1=2008,Beregningsark!$AQ223="2005-2012"),'Resultat 2005-2012'!J223*SUM($AA$7:$AE$7)/5,IF(AND($M$1=2009,Beregningsark!$AQ223="2005-2012"),'Resultat 2005-2012'!J223*SUM($AB$7:$AE$7)/4,IF(AND($M$1=2010,Beregningsark!$AQ223="2005-2012"),'Resultat 2005-2012'!J223*SUM($AC$7:$AE$7)/3,IF(AND($M$1=2011,Beregningsark!$AQ223="2005-2012"),'Resultat 2005-2012'!J223*SUM($AD$7:$AE$7)/2,IF(AND($M$1=2012,Beregningsark!$AQ223="2005-2012"),'Resultat 2005-2012'!J223*$AE$7,IF(AND($M$1=2006,Beregningsark!$AQ223="1999-2012"),'Resultat 2005-2012'!J223*SUM($Y$16:$AE$16)/7,IF(AND($M$1=2007,Beregningsark!$AQ223="1999-2012"),'Resultat 2005-2012'!J223*SUM($Z$16:$AE$16)/6,IF(AND($M$1=2008,Beregningsark!$AQ223="1999-2012"),'Resultat 2005-2012'!J223*SUM($AA$16:$AE$16)/5,IF(AND($M$1=2009,Beregningsark!$AQ223="1999-2012"),'Resultat 2005-2012'!J223*SUM($AB$16:$AE$16)/4,IF(AND($M$1=2010,Beregningsark!$AQ223="1999-2012"),'Resultat 2005-2012'!J223*SUM($AC$16:$AE$16)/3,IF(AND($M$1=2011,Beregningsark!$AQ223="1999-2012"),'Resultat 2005-2012'!J223*SUM($AD$16:$AE$16)/2,IF(AND($M$1=2012,Beregningsark!$AQ223="1999-2012"),'Resultat 2005-2012'!J223*$AE$16,""))))))))))))))))</f>
        <v/>
      </c>
      <c r="K223" s="15" t="str">
        <f>IF('Resultat 2005-2012'!$R223="","",IF($M$1=2005,'Resultat 2005-2012'!K223,IF(AND($M$1=2006,Beregningsark!$AQ223="2005-2012"),'Resultat 2005-2012'!K223*SUM($Y$8:$AE$8)/7,IF(AND($M$1=2007,Beregningsark!$AQ223="2005-2012"),'Resultat 2005-2012'!K223*SUM($Z$8:$AE$8)/6,IF(AND($M$1=2008,Beregningsark!$AQ223="2005-2012"),'Resultat 2005-2012'!K223*SUM($AA$8:$AE$8)/5,IF(AND($M$1=2009,Beregningsark!$AQ223="2005-2012"),'Resultat 2005-2012'!K223*SUM($AB$8:$AE$8)/4,IF(AND($M$1=2010,Beregningsark!$AQ223="2005-2012"),'Resultat 2005-2012'!K223*SUM($AC$8:$AE$8)/3,IF(AND($M$1=2011,Beregningsark!$AQ223="2005-2012"),'Resultat 2005-2012'!K223*SUM($AD$8:$AE$8)/2,IF(AND($M$1=2012,Beregningsark!$AQ223="2005-2012"),'Resultat 2005-2012'!K223*$AE$8,IF(AND($M$1=2006,Beregningsark!$AQ223="1999-2012"),'Resultat 2005-2012'!K223*SUM($Y$17:$AE$17)/7,IF(AND($M$1=2007,Beregningsark!$AQ223="1999-2012"),'Resultat 2005-2012'!K223*SUM($Z$17:$AE$17)/6,IF(AND($M$1=2008,Beregningsark!$AQ223="1999-2012"),'Resultat 2005-2012'!K223*SUM($AA$17:$AE$17)/5,IF(AND($M$1=2009,Beregningsark!$AQ223="1999-2012"),'Resultat 2005-2012'!K223*SUM($AB$17:$AE$17)/4,IF(AND($M$1=2010,Beregningsark!$AQ223="1999-2012"),'Resultat 2005-2012'!K223*SUM($AC$17:$AE$17)/3,IF(AND($M$1=2011,Beregningsark!$AQ223="1999-2012"),'Resultat 2005-2012'!K223*SUM($AD$17:$AE$17)/2,IF(AND($M$1=2012,Beregningsark!$AQ223="1999-2012"),'Resultat 2005-2012'!K223*$AE$17,""))))))))))))))))</f>
        <v/>
      </c>
      <c r="L223" s="15" t="str">
        <f>IF('Resultat 2005-2012'!$R223="","",IF($M$1=2005,'Resultat 2005-2012'!L223,IF(AND($M$1=2006,Beregningsark!$AQ223="2005-2012"),'Resultat 2005-2012'!L223*SUM($Y$9:$AE$9)/7,IF(AND($M$1=2007,Beregningsark!$AQ223="2005-2012"),'Resultat 2005-2012'!L223*SUM($Z$9:$AE$9)/6,IF(AND($M$1=2008,Beregningsark!$AQ223="2005-2012"),'Resultat 2005-2012'!L223*SUM($AA$9:$AE$9)/5,IF(AND($M$1=2009,Beregningsark!$AQ223="2005-2012"),'Resultat 2005-2012'!L223*SUM($AB$9:$AE$9)/4,IF(AND($M$1=2010,Beregningsark!$AQ223="2005-2012"),'Resultat 2005-2012'!L223*SUM($AC$9:$AE$9)/3,IF(AND($M$1=2011,Beregningsark!$AQ223="2005-2012"),'Resultat 2005-2012'!L223*SUM($AD$9:$AE$9)/2,IF(AND($M$1=2012,Beregningsark!$AQ223="2005-2012"),'Resultat 2005-2012'!L223*$AE$9,IF(AND($M$1=2006,Beregningsark!$AQ223="1999-2012"),'Resultat 2005-2012'!L223*SUM($Y$18:$AE$18)/7,IF(AND($M$1=2007,Beregningsark!$AQ223="1999-2012"),'Resultat 2005-2012'!L223*SUM($Z$18:$AE$18)/6,IF(AND($M$1=2008,Beregningsark!$AQ223="1999-2012"),'Resultat 2005-2012'!L223*SUM($AA$18:$AE$18)/5,IF(AND($M$1=2009,Beregningsark!$AQ223="1999-2012"),'Resultat 2005-2012'!L223*SUM($AB$18:$AE$18)/4,IF(AND($M$1=2010,Beregningsark!$AQ223="1999-2012"),'Resultat 2005-2012'!L223*SUM($AC$18:$AE$18)/3,IF(AND($M$1=2011,Beregningsark!$AQ223="1999-2012"),'Resultat 2005-2012'!L223*SUM($AD$18:$AE$18)/2,IF(AND($M$1=2012,Beregningsark!$AQ223="1999-2012"),'Resultat 2005-2012'!L223*$AE$18,""))))))))))))))))</f>
        <v/>
      </c>
      <c r="M223" s="15" t="str">
        <f t="shared" si="11"/>
        <v/>
      </c>
      <c r="N223" s="15" t="str">
        <f>IF('Resultat 2005-2012'!$R223="","",IF($M$1=2005,'Resultat 2005-2012'!N223,IF(AND($M$1=2006,Beregningsark!$AQ223="2005-2012"),'Resultat 2005-2012'!N223*SUM($Y$10:$AE$10)/7,IF(AND($M$1=2007,Beregningsark!$AQ223="2005-2012"),'Resultat 2005-2012'!N223*SUM($Z$10:$AE$10)/6,IF(AND($M$1=2008,Beregningsark!$AQ223="2005-2012"),'Resultat 2005-2012'!N223*SUM($AA$10:$AE$10)/5,IF(AND($M$1=2009,Beregningsark!$AQ223="2005-2012"),'Resultat 2005-2012'!N223*SUM($AB$10:$AE$10)/4,IF(AND($M$1=2010,Beregningsark!$AQ223="2005-2012"),'Resultat 2005-2012'!N223*SUM($AC$10:$AE$10)/3,IF(AND($M$1=2011,Beregningsark!$AQ223="2005-2012"),'Resultat 2005-2012'!N223*SUM($AD$10:$AE$10)/2,IF(AND($M$1=2012,Beregningsark!$AQ223="2005-2012"),'Resultat 2005-2012'!N223*$AE$10,IF(AND($M$1=2006,Beregningsark!$AQ223="1999-2012"),'Resultat 2005-2012'!N223*SUM($Y$16:$AE$16)/7,IF(AND($M$1=2007,Beregningsark!$AQ223="1999-2012"),'Resultat 2005-2012'!N223*SUM($Z$16:$AE$16)/6,IF(AND($M$1=2008,Beregningsark!$AQ223="1999-2012"),'Resultat 2005-2012'!N223*SUM($AA$16:$AE$16)/5,IF(AND($M$1=2009,Beregningsark!$AQ223="1999-2012"),'Resultat 2005-2012'!N223*SUM($AB$16:$AE$16)/4,IF(AND($M$1=2010,Beregningsark!$AQ223="1999-2012"),'Resultat 2005-2012'!N223*SUM($AC$16:$AE$16)/3,IF(AND($M$1=2011,Beregningsark!$AQ223="1999-2012"),'Resultat 2005-2012'!N223*SUM($AD$16:$AE$16)/2,IF(AND($M$1=2012,Beregningsark!$AQ223="1999-2012"),'Resultat 2005-2012'!N223*$AE$16,""))))))))))))))))</f>
        <v/>
      </c>
      <c r="O223" s="15" t="str">
        <f>IF('Resultat 2005-2012'!$R223="","",IF($M$1=2005,'Resultat 2005-2012'!O223,IF(AND($M$1=2006,Beregningsark!$AQ223="2005-2012"),'Resultat 2005-2012'!O223*SUM($Y$10:$AE$10)/7,IF(AND($M$1=2007,Beregningsark!$AQ223="2005-2012"),'Resultat 2005-2012'!O223*SUM($Z$10:$AE$10)/6,IF(AND($M$1=2008,Beregningsark!$AQ223="2005-2012"),'Resultat 2005-2012'!O223*SUM($AA$10:$AE$10)/5,IF(AND($M$1=2009,Beregningsark!$AQ223="2005-2012"),'Resultat 2005-2012'!O223*SUM($AB$10:$AE$10)/4,IF(AND($M$1=2010,Beregningsark!$AQ223="2005-2012"),'Resultat 2005-2012'!O223*SUM($AC$10:$AE$10)/3,IF(AND($M$1=2011,Beregningsark!$AQ223="2005-2012"),'Resultat 2005-2012'!O223*SUM($AD$10:$AE$10)/2,IF(AND($M$1=2012,Beregningsark!$AQ223="2005-2012"),'Resultat 2005-2012'!O223*$AE$10,IF(AND($M$1=2006,Beregningsark!$AQ223="1999-2012"),'Resultat 2005-2012'!O223*SUM($Y$16:$AE$16)/7,IF(AND($M$1=2007,Beregningsark!$AQ223="1999-2012"),'Resultat 2005-2012'!O223*SUM($Z$16:$AE$16)/6,IF(AND($M$1=2008,Beregningsark!$AQ223="1999-2012"),'Resultat 2005-2012'!O223*SUM($AA$16:$AE$16)/5,IF(AND($M$1=2009,Beregningsark!$AQ223="1999-2012"),'Resultat 2005-2012'!O223*SUM($AB$16:$AE$16)/4,IF(AND($M$1=2010,Beregningsark!$AQ223="1999-2012"),'Resultat 2005-2012'!O223*SUM($AC$16:$AE$16)/3,IF(AND($M$1=2011,Beregningsark!$AQ223="1999-2012"),'Resultat 2005-2012'!O223*SUM($AD$16:$AE$16)/2,IF(AND($M$1=2012,Beregningsark!$AQ223="1999-2012"),'Resultat 2005-2012'!O223*$AE$16,""))))))))))))))))</f>
        <v/>
      </c>
      <c r="P223" s="15" t="str">
        <f>IF('Resultat 2005-2012'!$R223="","",IF($M$1=2005,'Resultat 2005-2012'!P223,IF(AND($M$1=2006,Beregningsark!$AQ223="2005-2012"),'Resultat 2005-2012'!P223*SUM($Y$11:$AE$11)/7,IF(AND($M$1=2007,Beregningsark!$AQ223="2005-2012"),'Resultat 2005-2012'!P223*SUM($Z$11:$AE$11)/6,IF(AND($M$1=2008,Beregningsark!$AQ223="2005-2012"),'Resultat 2005-2012'!P223*SUM($AA$11:$AE$11)/5,IF(AND($M$1=2009,Beregningsark!$AQ223="2005-2012"),'Resultat 2005-2012'!P223*SUM($AB$11:$AE$11)/4,IF(AND($M$1=2010,Beregningsark!$AQ223="2005-2012"),'Resultat 2005-2012'!P223*SUM($AC$11:$AE$11)/3,IF(AND($M$1=2011,Beregningsark!$AQ223="2005-2012"),'Resultat 2005-2012'!P223*SUM($AD$11:$AE$11)/2,IF(AND($M$1=2012,Beregningsark!$AQ223="2005-2012"),'Resultat 2005-2012'!P223*$AE$11,IF(AND($M$1=2006,Beregningsark!$AQ223="1999-2012"),'Resultat 2005-2012'!P223*SUM($Y$16:$AE$16)/7,IF(AND($M$1=2007,Beregningsark!$AQ223="1999-2012"),'Resultat 2005-2012'!P223*SUM($Z$16:$AE$16)/6,IF(AND($M$1=2008,Beregningsark!$AQ223="1999-2012"),'Resultat 2005-2012'!P223*SUM($AA$16:$AE$16)/5,IF(AND($M$1=2009,Beregningsark!$AQ223="1999-2012"),'Resultat 2005-2012'!P223*SUM($AB$16:$AE$16)/4,IF(AND($M$1=2010,Beregningsark!$AQ223="1999-2012"),'Resultat 2005-2012'!P223*SUM($AC$16:$AE$16)/3,IF(AND($M$1=2011,Beregningsark!$AQ223="1999-2012"),'Resultat 2005-2012'!P223*SUM($AD$16:$AE$16)/2,IF(AND($M$1=2012,Beregningsark!$AQ223="1999-2012"),'Resultat 2005-2012'!P223*$AE$16,""))))))))))))))))</f>
        <v/>
      </c>
      <c r="Q223" s="15" t="str">
        <f t="shared" si="12"/>
        <v/>
      </c>
      <c r="R223" s="17" t="str">
        <f t="shared" si="13"/>
        <v/>
      </c>
    </row>
    <row r="224" spans="1:18" x14ac:dyDescent="0.25">
      <c r="A224" s="4" t="str">
        <f>IF(Inddata!A239="","",Inddata!A239)</f>
        <v/>
      </c>
      <c r="B224" s="4" t="str">
        <f>IF(Inddata!B239="","",Inddata!B239)</f>
        <v/>
      </c>
      <c r="C224" s="4" t="str">
        <f>IF(Inddata!C239="","",Inddata!C239)</f>
        <v/>
      </c>
      <c r="D224" s="4" t="str">
        <f>IF(Inddata!D239="","",Inddata!D239)</f>
        <v/>
      </c>
      <c r="E224" s="4" t="str">
        <f>IF(Inddata!E239="","",Inddata!E239)</f>
        <v/>
      </c>
      <c r="F224" s="4" t="str">
        <f>IF(Inddata!F239="","",Inddata!F239)</f>
        <v/>
      </c>
      <c r="G224" s="4">
        <f>IF(Inddata!G239="","",Inddata!G239)</f>
        <v>0</v>
      </c>
      <c r="H224" s="4" t="str">
        <f>IF(Inddata!H239&gt;0.5,Inddata!H239,"")</f>
        <v/>
      </c>
      <c r="I224" s="4" t="str">
        <f>IF(Inddata!I239="","",Inddata!I239)</f>
        <v/>
      </c>
      <c r="J224" s="15" t="str">
        <f>IF('Resultat 2005-2012'!$R224="","",IF($M$1=2005,'Resultat 2005-2012'!J224,IF(AND($M$1=2006,Beregningsark!$AQ224="2005-2012"),'Resultat 2005-2012'!J224*SUM($Y$7:$AE$7)/7,IF(AND($M$1=2007,Beregningsark!$AQ224="2005-2012"),'Resultat 2005-2012'!J224*SUM($Z$7:$AE$7)/6,IF(AND($M$1=2008,Beregningsark!$AQ224="2005-2012"),'Resultat 2005-2012'!J224*SUM($AA$7:$AE$7)/5,IF(AND($M$1=2009,Beregningsark!$AQ224="2005-2012"),'Resultat 2005-2012'!J224*SUM($AB$7:$AE$7)/4,IF(AND($M$1=2010,Beregningsark!$AQ224="2005-2012"),'Resultat 2005-2012'!J224*SUM($AC$7:$AE$7)/3,IF(AND($M$1=2011,Beregningsark!$AQ224="2005-2012"),'Resultat 2005-2012'!J224*SUM($AD$7:$AE$7)/2,IF(AND($M$1=2012,Beregningsark!$AQ224="2005-2012"),'Resultat 2005-2012'!J224*$AE$7,IF(AND($M$1=2006,Beregningsark!$AQ224="1999-2012"),'Resultat 2005-2012'!J224*SUM($Y$16:$AE$16)/7,IF(AND($M$1=2007,Beregningsark!$AQ224="1999-2012"),'Resultat 2005-2012'!J224*SUM($Z$16:$AE$16)/6,IF(AND($M$1=2008,Beregningsark!$AQ224="1999-2012"),'Resultat 2005-2012'!J224*SUM($AA$16:$AE$16)/5,IF(AND($M$1=2009,Beregningsark!$AQ224="1999-2012"),'Resultat 2005-2012'!J224*SUM($AB$16:$AE$16)/4,IF(AND($M$1=2010,Beregningsark!$AQ224="1999-2012"),'Resultat 2005-2012'!J224*SUM($AC$16:$AE$16)/3,IF(AND($M$1=2011,Beregningsark!$AQ224="1999-2012"),'Resultat 2005-2012'!J224*SUM($AD$16:$AE$16)/2,IF(AND($M$1=2012,Beregningsark!$AQ224="1999-2012"),'Resultat 2005-2012'!J224*$AE$16,""))))))))))))))))</f>
        <v/>
      </c>
      <c r="K224" s="15" t="str">
        <f>IF('Resultat 2005-2012'!$R224="","",IF($M$1=2005,'Resultat 2005-2012'!K224,IF(AND($M$1=2006,Beregningsark!$AQ224="2005-2012"),'Resultat 2005-2012'!K224*SUM($Y$8:$AE$8)/7,IF(AND($M$1=2007,Beregningsark!$AQ224="2005-2012"),'Resultat 2005-2012'!K224*SUM($Z$8:$AE$8)/6,IF(AND($M$1=2008,Beregningsark!$AQ224="2005-2012"),'Resultat 2005-2012'!K224*SUM($AA$8:$AE$8)/5,IF(AND($M$1=2009,Beregningsark!$AQ224="2005-2012"),'Resultat 2005-2012'!K224*SUM($AB$8:$AE$8)/4,IF(AND($M$1=2010,Beregningsark!$AQ224="2005-2012"),'Resultat 2005-2012'!K224*SUM($AC$8:$AE$8)/3,IF(AND($M$1=2011,Beregningsark!$AQ224="2005-2012"),'Resultat 2005-2012'!K224*SUM($AD$8:$AE$8)/2,IF(AND($M$1=2012,Beregningsark!$AQ224="2005-2012"),'Resultat 2005-2012'!K224*$AE$8,IF(AND($M$1=2006,Beregningsark!$AQ224="1999-2012"),'Resultat 2005-2012'!K224*SUM($Y$17:$AE$17)/7,IF(AND($M$1=2007,Beregningsark!$AQ224="1999-2012"),'Resultat 2005-2012'!K224*SUM($Z$17:$AE$17)/6,IF(AND($M$1=2008,Beregningsark!$AQ224="1999-2012"),'Resultat 2005-2012'!K224*SUM($AA$17:$AE$17)/5,IF(AND($M$1=2009,Beregningsark!$AQ224="1999-2012"),'Resultat 2005-2012'!K224*SUM($AB$17:$AE$17)/4,IF(AND($M$1=2010,Beregningsark!$AQ224="1999-2012"),'Resultat 2005-2012'!K224*SUM($AC$17:$AE$17)/3,IF(AND($M$1=2011,Beregningsark!$AQ224="1999-2012"),'Resultat 2005-2012'!K224*SUM($AD$17:$AE$17)/2,IF(AND($M$1=2012,Beregningsark!$AQ224="1999-2012"),'Resultat 2005-2012'!K224*$AE$17,""))))))))))))))))</f>
        <v/>
      </c>
      <c r="L224" s="15" t="str">
        <f>IF('Resultat 2005-2012'!$R224="","",IF($M$1=2005,'Resultat 2005-2012'!L224,IF(AND($M$1=2006,Beregningsark!$AQ224="2005-2012"),'Resultat 2005-2012'!L224*SUM($Y$9:$AE$9)/7,IF(AND($M$1=2007,Beregningsark!$AQ224="2005-2012"),'Resultat 2005-2012'!L224*SUM($Z$9:$AE$9)/6,IF(AND($M$1=2008,Beregningsark!$AQ224="2005-2012"),'Resultat 2005-2012'!L224*SUM($AA$9:$AE$9)/5,IF(AND($M$1=2009,Beregningsark!$AQ224="2005-2012"),'Resultat 2005-2012'!L224*SUM($AB$9:$AE$9)/4,IF(AND($M$1=2010,Beregningsark!$AQ224="2005-2012"),'Resultat 2005-2012'!L224*SUM($AC$9:$AE$9)/3,IF(AND($M$1=2011,Beregningsark!$AQ224="2005-2012"),'Resultat 2005-2012'!L224*SUM($AD$9:$AE$9)/2,IF(AND($M$1=2012,Beregningsark!$AQ224="2005-2012"),'Resultat 2005-2012'!L224*$AE$9,IF(AND($M$1=2006,Beregningsark!$AQ224="1999-2012"),'Resultat 2005-2012'!L224*SUM($Y$18:$AE$18)/7,IF(AND($M$1=2007,Beregningsark!$AQ224="1999-2012"),'Resultat 2005-2012'!L224*SUM($Z$18:$AE$18)/6,IF(AND($M$1=2008,Beregningsark!$AQ224="1999-2012"),'Resultat 2005-2012'!L224*SUM($AA$18:$AE$18)/5,IF(AND($M$1=2009,Beregningsark!$AQ224="1999-2012"),'Resultat 2005-2012'!L224*SUM($AB$18:$AE$18)/4,IF(AND($M$1=2010,Beregningsark!$AQ224="1999-2012"),'Resultat 2005-2012'!L224*SUM($AC$18:$AE$18)/3,IF(AND($M$1=2011,Beregningsark!$AQ224="1999-2012"),'Resultat 2005-2012'!L224*SUM($AD$18:$AE$18)/2,IF(AND($M$1=2012,Beregningsark!$AQ224="1999-2012"),'Resultat 2005-2012'!L224*$AE$18,""))))))))))))))))</f>
        <v/>
      </c>
      <c r="M224" s="15" t="str">
        <f t="shared" si="11"/>
        <v/>
      </c>
      <c r="N224" s="15" t="str">
        <f>IF('Resultat 2005-2012'!$R224="","",IF($M$1=2005,'Resultat 2005-2012'!N224,IF(AND($M$1=2006,Beregningsark!$AQ224="2005-2012"),'Resultat 2005-2012'!N224*SUM($Y$10:$AE$10)/7,IF(AND($M$1=2007,Beregningsark!$AQ224="2005-2012"),'Resultat 2005-2012'!N224*SUM($Z$10:$AE$10)/6,IF(AND($M$1=2008,Beregningsark!$AQ224="2005-2012"),'Resultat 2005-2012'!N224*SUM($AA$10:$AE$10)/5,IF(AND($M$1=2009,Beregningsark!$AQ224="2005-2012"),'Resultat 2005-2012'!N224*SUM($AB$10:$AE$10)/4,IF(AND($M$1=2010,Beregningsark!$AQ224="2005-2012"),'Resultat 2005-2012'!N224*SUM($AC$10:$AE$10)/3,IF(AND($M$1=2011,Beregningsark!$AQ224="2005-2012"),'Resultat 2005-2012'!N224*SUM($AD$10:$AE$10)/2,IF(AND($M$1=2012,Beregningsark!$AQ224="2005-2012"),'Resultat 2005-2012'!N224*$AE$10,IF(AND($M$1=2006,Beregningsark!$AQ224="1999-2012"),'Resultat 2005-2012'!N224*SUM($Y$16:$AE$16)/7,IF(AND($M$1=2007,Beregningsark!$AQ224="1999-2012"),'Resultat 2005-2012'!N224*SUM($Z$16:$AE$16)/6,IF(AND($M$1=2008,Beregningsark!$AQ224="1999-2012"),'Resultat 2005-2012'!N224*SUM($AA$16:$AE$16)/5,IF(AND($M$1=2009,Beregningsark!$AQ224="1999-2012"),'Resultat 2005-2012'!N224*SUM($AB$16:$AE$16)/4,IF(AND($M$1=2010,Beregningsark!$AQ224="1999-2012"),'Resultat 2005-2012'!N224*SUM($AC$16:$AE$16)/3,IF(AND($M$1=2011,Beregningsark!$AQ224="1999-2012"),'Resultat 2005-2012'!N224*SUM($AD$16:$AE$16)/2,IF(AND($M$1=2012,Beregningsark!$AQ224="1999-2012"),'Resultat 2005-2012'!N224*$AE$16,""))))))))))))))))</f>
        <v/>
      </c>
      <c r="O224" s="15" t="str">
        <f>IF('Resultat 2005-2012'!$R224="","",IF($M$1=2005,'Resultat 2005-2012'!O224,IF(AND($M$1=2006,Beregningsark!$AQ224="2005-2012"),'Resultat 2005-2012'!O224*SUM($Y$10:$AE$10)/7,IF(AND($M$1=2007,Beregningsark!$AQ224="2005-2012"),'Resultat 2005-2012'!O224*SUM($Z$10:$AE$10)/6,IF(AND($M$1=2008,Beregningsark!$AQ224="2005-2012"),'Resultat 2005-2012'!O224*SUM($AA$10:$AE$10)/5,IF(AND($M$1=2009,Beregningsark!$AQ224="2005-2012"),'Resultat 2005-2012'!O224*SUM($AB$10:$AE$10)/4,IF(AND($M$1=2010,Beregningsark!$AQ224="2005-2012"),'Resultat 2005-2012'!O224*SUM($AC$10:$AE$10)/3,IF(AND($M$1=2011,Beregningsark!$AQ224="2005-2012"),'Resultat 2005-2012'!O224*SUM($AD$10:$AE$10)/2,IF(AND($M$1=2012,Beregningsark!$AQ224="2005-2012"),'Resultat 2005-2012'!O224*$AE$10,IF(AND($M$1=2006,Beregningsark!$AQ224="1999-2012"),'Resultat 2005-2012'!O224*SUM($Y$16:$AE$16)/7,IF(AND($M$1=2007,Beregningsark!$AQ224="1999-2012"),'Resultat 2005-2012'!O224*SUM($Z$16:$AE$16)/6,IF(AND($M$1=2008,Beregningsark!$AQ224="1999-2012"),'Resultat 2005-2012'!O224*SUM($AA$16:$AE$16)/5,IF(AND($M$1=2009,Beregningsark!$AQ224="1999-2012"),'Resultat 2005-2012'!O224*SUM($AB$16:$AE$16)/4,IF(AND($M$1=2010,Beregningsark!$AQ224="1999-2012"),'Resultat 2005-2012'!O224*SUM($AC$16:$AE$16)/3,IF(AND($M$1=2011,Beregningsark!$AQ224="1999-2012"),'Resultat 2005-2012'!O224*SUM($AD$16:$AE$16)/2,IF(AND($M$1=2012,Beregningsark!$AQ224="1999-2012"),'Resultat 2005-2012'!O224*$AE$16,""))))))))))))))))</f>
        <v/>
      </c>
      <c r="P224" s="15" t="str">
        <f>IF('Resultat 2005-2012'!$R224="","",IF($M$1=2005,'Resultat 2005-2012'!P224,IF(AND($M$1=2006,Beregningsark!$AQ224="2005-2012"),'Resultat 2005-2012'!P224*SUM($Y$11:$AE$11)/7,IF(AND($M$1=2007,Beregningsark!$AQ224="2005-2012"),'Resultat 2005-2012'!P224*SUM($Z$11:$AE$11)/6,IF(AND($M$1=2008,Beregningsark!$AQ224="2005-2012"),'Resultat 2005-2012'!P224*SUM($AA$11:$AE$11)/5,IF(AND($M$1=2009,Beregningsark!$AQ224="2005-2012"),'Resultat 2005-2012'!P224*SUM($AB$11:$AE$11)/4,IF(AND($M$1=2010,Beregningsark!$AQ224="2005-2012"),'Resultat 2005-2012'!P224*SUM($AC$11:$AE$11)/3,IF(AND($M$1=2011,Beregningsark!$AQ224="2005-2012"),'Resultat 2005-2012'!P224*SUM($AD$11:$AE$11)/2,IF(AND($M$1=2012,Beregningsark!$AQ224="2005-2012"),'Resultat 2005-2012'!P224*$AE$11,IF(AND($M$1=2006,Beregningsark!$AQ224="1999-2012"),'Resultat 2005-2012'!P224*SUM($Y$16:$AE$16)/7,IF(AND($M$1=2007,Beregningsark!$AQ224="1999-2012"),'Resultat 2005-2012'!P224*SUM($Z$16:$AE$16)/6,IF(AND($M$1=2008,Beregningsark!$AQ224="1999-2012"),'Resultat 2005-2012'!P224*SUM($AA$16:$AE$16)/5,IF(AND($M$1=2009,Beregningsark!$AQ224="1999-2012"),'Resultat 2005-2012'!P224*SUM($AB$16:$AE$16)/4,IF(AND($M$1=2010,Beregningsark!$AQ224="1999-2012"),'Resultat 2005-2012'!P224*SUM($AC$16:$AE$16)/3,IF(AND($M$1=2011,Beregningsark!$AQ224="1999-2012"),'Resultat 2005-2012'!P224*SUM($AD$16:$AE$16)/2,IF(AND($M$1=2012,Beregningsark!$AQ224="1999-2012"),'Resultat 2005-2012'!P224*$AE$16,""))))))))))))))))</f>
        <v/>
      </c>
      <c r="Q224" s="15" t="str">
        <f t="shared" si="12"/>
        <v/>
      </c>
      <c r="R224" s="17" t="str">
        <f t="shared" si="13"/>
        <v/>
      </c>
    </row>
    <row r="225" spans="1:18" x14ac:dyDescent="0.25">
      <c r="A225" s="4" t="str">
        <f>IF(Inddata!A240="","",Inddata!A240)</f>
        <v/>
      </c>
      <c r="B225" s="4" t="str">
        <f>IF(Inddata!B240="","",Inddata!B240)</f>
        <v/>
      </c>
      <c r="C225" s="4" t="str">
        <f>IF(Inddata!C240="","",Inddata!C240)</f>
        <v/>
      </c>
      <c r="D225" s="4" t="str">
        <f>IF(Inddata!D240="","",Inddata!D240)</f>
        <v/>
      </c>
      <c r="E225" s="4" t="str">
        <f>IF(Inddata!E240="","",Inddata!E240)</f>
        <v/>
      </c>
      <c r="F225" s="4" t="str">
        <f>IF(Inddata!F240="","",Inddata!F240)</f>
        <v/>
      </c>
      <c r="G225" s="4">
        <f>IF(Inddata!G240="","",Inddata!G240)</f>
        <v>0</v>
      </c>
      <c r="H225" s="4" t="str">
        <f>IF(Inddata!H240&gt;0.5,Inddata!H240,"")</f>
        <v/>
      </c>
      <c r="I225" s="4" t="str">
        <f>IF(Inddata!I240="","",Inddata!I240)</f>
        <v/>
      </c>
      <c r="J225" s="15" t="str">
        <f>IF('Resultat 2005-2012'!$R225="","",IF($M$1=2005,'Resultat 2005-2012'!J225,IF(AND($M$1=2006,Beregningsark!$AQ225="2005-2012"),'Resultat 2005-2012'!J225*SUM($Y$7:$AE$7)/7,IF(AND($M$1=2007,Beregningsark!$AQ225="2005-2012"),'Resultat 2005-2012'!J225*SUM($Z$7:$AE$7)/6,IF(AND($M$1=2008,Beregningsark!$AQ225="2005-2012"),'Resultat 2005-2012'!J225*SUM($AA$7:$AE$7)/5,IF(AND($M$1=2009,Beregningsark!$AQ225="2005-2012"),'Resultat 2005-2012'!J225*SUM($AB$7:$AE$7)/4,IF(AND($M$1=2010,Beregningsark!$AQ225="2005-2012"),'Resultat 2005-2012'!J225*SUM($AC$7:$AE$7)/3,IF(AND($M$1=2011,Beregningsark!$AQ225="2005-2012"),'Resultat 2005-2012'!J225*SUM($AD$7:$AE$7)/2,IF(AND($M$1=2012,Beregningsark!$AQ225="2005-2012"),'Resultat 2005-2012'!J225*$AE$7,IF(AND($M$1=2006,Beregningsark!$AQ225="1999-2012"),'Resultat 2005-2012'!J225*SUM($Y$16:$AE$16)/7,IF(AND($M$1=2007,Beregningsark!$AQ225="1999-2012"),'Resultat 2005-2012'!J225*SUM($Z$16:$AE$16)/6,IF(AND($M$1=2008,Beregningsark!$AQ225="1999-2012"),'Resultat 2005-2012'!J225*SUM($AA$16:$AE$16)/5,IF(AND($M$1=2009,Beregningsark!$AQ225="1999-2012"),'Resultat 2005-2012'!J225*SUM($AB$16:$AE$16)/4,IF(AND($M$1=2010,Beregningsark!$AQ225="1999-2012"),'Resultat 2005-2012'!J225*SUM($AC$16:$AE$16)/3,IF(AND($M$1=2011,Beregningsark!$AQ225="1999-2012"),'Resultat 2005-2012'!J225*SUM($AD$16:$AE$16)/2,IF(AND($M$1=2012,Beregningsark!$AQ225="1999-2012"),'Resultat 2005-2012'!J225*$AE$16,""))))))))))))))))</f>
        <v/>
      </c>
      <c r="K225" s="15" t="str">
        <f>IF('Resultat 2005-2012'!$R225="","",IF($M$1=2005,'Resultat 2005-2012'!K225,IF(AND($M$1=2006,Beregningsark!$AQ225="2005-2012"),'Resultat 2005-2012'!K225*SUM($Y$8:$AE$8)/7,IF(AND($M$1=2007,Beregningsark!$AQ225="2005-2012"),'Resultat 2005-2012'!K225*SUM($Z$8:$AE$8)/6,IF(AND($M$1=2008,Beregningsark!$AQ225="2005-2012"),'Resultat 2005-2012'!K225*SUM($AA$8:$AE$8)/5,IF(AND($M$1=2009,Beregningsark!$AQ225="2005-2012"),'Resultat 2005-2012'!K225*SUM($AB$8:$AE$8)/4,IF(AND($M$1=2010,Beregningsark!$AQ225="2005-2012"),'Resultat 2005-2012'!K225*SUM($AC$8:$AE$8)/3,IF(AND($M$1=2011,Beregningsark!$AQ225="2005-2012"),'Resultat 2005-2012'!K225*SUM($AD$8:$AE$8)/2,IF(AND($M$1=2012,Beregningsark!$AQ225="2005-2012"),'Resultat 2005-2012'!K225*$AE$8,IF(AND($M$1=2006,Beregningsark!$AQ225="1999-2012"),'Resultat 2005-2012'!K225*SUM($Y$17:$AE$17)/7,IF(AND($M$1=2007,Beregningsark!$AQ225="1999-2012"),'Resultat 2005-2012'!K225*SUM($Z$17:$AE$17)/6,IF(AND($M$1=2008,Beregningsark!$AQ225="1999-2012"),'Resultat 2005-2012'!K225*SUM($AA$17:$AE$17)/5,IF(AND($M$1=2009,Beregningsark!$AQ225="1999-2012"),'Resultat 2005-2012'!K225*SUM($AB$17:$AE$17)/4,IF(AND($M$1=2010,Beregningsark!$AQ225="1999-2012"),'Resultat 2005-2012'!K225*SUM($AC$17:$AE$17)/3,IF(AND($M$1=2011,Beregningsark!$AQ225="1999-2012"),'Resultat 2005-2012'!K225*SUM($AD$17:$AE$17)/2,IF(AND($M$1=2012,Beregningsark!$AQ225="1999-2012"),'Resultat 2005-2012'!K225*$AE$17,""))))))))))))))))</f>
        <v/>
      </c>
      <c r="L225" s="15" t="str">
        <f>IF('Resultat 2005-2012'!$R225="","",IF($M$1=2005,'Resultat 2005-2012'!L225,IF(AND($M$1=2006,Beregningsark!$AQ225="2005-2012"),'Resultat 2005-2012'!L225*SUM($Y$9:$AE$9)/7,IF(AND($M$1=2007,Beregningsark!$AQ225="2005-2012"),'Resultat 2005-2012'!L225*SUM($Z$9:$AE$9)/6,IF(AND($M$1=2008,Beregningsark!$AQ225="2005-2012"),'Resultat 2005-2012'!L225*SUM($AA$9:$AE$9)/5,IF(AND($M$1=2009,Beregningsark!$AQ225="2005-2012"),'Resultat 2005-2012'!L225*SUM($AB$9:$AE$9)/4,IF(AND($M$1=2010,Beregningsark!$AQ225="2005-2012"),'Resultat 2005-2012'!L225*SUM($AC$9:$AE$9)/3,IF(AND($M$1=2011,Beregningsark!$AQ225="2005-2012"),'Resultat 2005-2012'!L225*SUM($AD$9:$AE$9)/2,IF(AND($M$1=2012,Beregningsark!$AQ225="2005-2012"),'Resultat 2005-2012'!L225*$AE$9,IF(AND($M$1=2006,Beregningsark!$AQ225="1999-2012"),'Resultat 2005-2012'!L225*SUM($Y$18:$AE$18)/7,IF(AND($M$1=2007,Beregningsark!$AQ225="1999-2012"),'Resultat 2005-2012'!L225*SUM($Z$18:$AE$18)/6,IF(AND($M$1=2008,Beregningsark!$AQ225="1999-2012"),'Resultat 2005-2012'!L225*SUM($AA$18:$AE$18)/5,IF(AND($M$1=2009,Beregningsark!$AQ225="1999-2012"),'Resultat 2005-2012'!L225*SUM($AB$18:$AE$18)/4,IF(AND($M$1=2010,Beregningsark!$AQ225="1999-2012"),'Resultat 2005-2012'!L225*SUM($AC$18:$AE$18)/3,IF(AND($M$1=2011,Beregningsark!$AQ225="1999-2012"),'Resultat 2005-2012'!L225*SUM($AD$18:$AE$18)/2,IF(AND($M$1=2012,Beregningsark!$AQ225="1999-2012"),'Resultat 2005-2012'!L225*$AE$18,""))))))))))))))))</f>
        <v/>
      </c>
      <c r="M225" s="15" t="str">
        <f t="shared" si="11"/>
        <v/>
      </c>
      <c r="N225" s="15" t="str">
        <f>IF('Resultat 2005-2012'!$R225="","",IF($M$1=2005,'Resultat 2005-2012'!N225,IF(AND($M$1=2006,Beregningsark!$AQ225="2005-2012"),'Resultat 2005-2012'!N225*SUM($Y$10:$AE$10)/7,IF(AND($M$1=2007,Beregningsark!$AQ225="2005-2012"),'Resultat 2005-2012'!N225*SUM($Z$10:$AE$10)/6,IF(AND($M$1=2008,Beregningsark!$AQ225="2005-2012"),'Resultat 2005-2012'!N225*SUM($AA$10:$AE$10)/5,IF(AND($M$1=2009,Beregningsark!$AQ225="2005-2012"),'Resultat 2005-2012'!N225*SUM($AB$10:$AE$10)/4,IF(AND($M$1=2010,Beregningsark!$AQ225="2005-2012"),'Resultat 2005-2012'!N225*SUM($AC$10:$AE$10)/3,IF(AND($M$1=2011,Beregningsark!$AQ225="2005-2012"),'Resultat 2005-2012'!N225*SUM($AD$10:$AE$10)/2,IF(AND($M$1=2012,Beregningsark!$AQ225="2005-2012"),'Resultat 2005-2012'!N225*$AE$10,IF(AND($M$1=2006,Beregningsark!$AQ225="1999-2012"),'Resultat 2005-2012'!N225*SUM($Y$16:$AE$16)/7,IF(AND($M$1=2007,Beregningsark!$AQ225="1999-2012"),'Resultat 2005-2012'!N225*SUM($Z$16:$AE$16)/6,IF(AND($M$1=2008,Beregningsark!$AQ225="1999-2012"),'Resultat 2005-2012'!N225*SUM($AA$16:$AE$16)/5,IF(AND($M$1=2009,Beregningsark!$AQ225="1999-2012"),'Resultat 2005-2012'!N225*SUM($AB$16:$AE$16)/4,IF(AND($M$1=2010,Beregningsark!$AQ225="1999-2012"),'Resultat 2005-2012'!N225*SUM($AC$16:$AE$16)/3,IF(AND($M$1=2011,Beregningsark!$AQ225="1999-2012"),'Resultat 2005-2012'!N225*SUM($AD$16:$AE$16)/2,IF(AND($M$1=2012,Beregningsark!$AQ225="1999-2012"),'Resultat 2005-2012'!N225*$AE$16,""))))))))))))))))</f>
        <v/>
      </c>
      <c r="O225" s="15" t="str">
        <f>IF('Resultat 2005-2012'!$R225="","",IF($M$1=2005,'Resultat 2005-2012'!O225,IF(AND($M$1=2006,Beregningsark!$AQ225="2005-2012"),'Resultat 2005-2012'!O225*SUM($Y$10:$AE$10)/7,IF(AND($M$1=2007,Beregningsark!$AQ225="2005-2012"),'Resultat 2005-2012'!O225*SUM($Z$10:$AE$10)/6,IF(AND($M$1=2008,Beregningsark!$AQ225="2005-2012"),'Resultat 2005-2012'!O225*SUM($AA$10:$AE$10)/5,IF(AND($M$1=2009,Beregningsark!$AQ225="2005-2012"),'Resultat 2005-2012'!O225*SUM($AB$10:$AE$10)/4,IF(AND($M$1=2010,Beregningsark!$AQ225="2005-2012"),'Resultat 2005-2012'!O225*SUM($AC$10:$AE$10)/3,IF(AND($M$1=2011,Beregningsark!$AQ225="2005-2012"),'Resultat 2005-2012'!O225*SUM($AD$10:$AE$10)/2,IF(AND($M$1=2012,Beregningsark!$AQ225="2005-2012"),'Resultat 2005-2012'!O225*$AE$10,IF(AND($M$1=2006,Beregningsark!$AQ225="1999-2012"),'Resultat 2005-2012'!O225*SUM($Y$16:$AE$16)/7,IF(AND($M$1=2007,Beregningsark!$AQ225="1999-2012"),'Resultat 2005-2012'!O225*SUM($Z$16:$AE$16)/6,IF(AND($M$1=2008,Beregningsark!$AQ225="1999-2012"),'Resultat 2005-2012'!O225*SUM($AA$16:$AE$16)/5,IF(AND($M$1=2009,Beregningsark!$AQ225="1999-2012"),'Resultat 2005-2012'!O225*SUM($AB$16:$AE$16)/4,IF(AND($M$1=2010,Beregningsark!$AQ225="1999-2012"),'Resultat 2005-2012'!O225*SUM($AC$16:$AE$16)/3,IF(AND($M$1=2011,Beregningsark!$AQ225="1999-2012"),'Resultat 2005-2012'!O225*SUM($AD$16:$AE$16)/2,IF(AND($M$1=2012,Beregningsark!$AQ225="1999-2012"),'Resultat 2005-2012'!O225*$AE$16,""))))))))))))))))</f>
        <v/>
      </c>
      <c r="P225" s="15" t="str">
        <f>IF('Resultat 2005-2012'!$R225="","",IF($M$1=2005,'Resultat 2005-2012'!P225,IF(AND($M$1=2006,Beregningsark!$AQ225="2005-2012"),'Resultat 2005-2012'!P225*SUM($Y$11:$AE$11)/7,IF(AND($M$1=2007,Beregningsark!$AQ225="2005-2012"),'Resultat 2005-2012'!P225*SUM($Z$11:$AE$11)/6,IF(AND($M$1=2008,Beregningsark!$AQ225="2005-2012"),'Resultat 2005-2012'!P225*SUM($AA$11:$AE$11)/5,IF(AND($M$1=2009,Beregningsark!$AQ225="2005-2012"),'Resultat 2005-2012'!P225*SUM($AB$11:$AE$11)/4,IF(AND($M$1=2010,Beregningsark!$AQ225="2005-2012"),'Resultat 2005-2012'!P225*SUM($AC$11:$AE$11)/3,IF(AND($M$1=2011,Beregningsark!$AQ225="2005-2012"),'Resultat 2005-2012'!P225*SUM($AD$11:$AE$11)/2,IF(AND($M$1=2012,Beregningsark!$AQ225="2005-2012"),'Resultat 2005-2012'!P225*$AE$11,IF(AND($M$1=2006,Beregningsark!$AQ225="1999-2012"),'Resultat 2005-2012'!P225*SUM($Y$16:$AE$16)/7,IF(AND($M$1=2007,Beregningsark!$AQ225="1999-2012"),'Resultat 2005-2012'!P225*SUM($Z$16:$AE$16)/6,IF(AND($M$1=2008,Beregningsark!$AQ225="1999-2012"),'Resultat 2005-2012'!P225*SUM($AA$16:$AE$16)/5,IF(AND($M$1=2009,Beregningsark!$AQ225="1999-2012"),'Resultat 2005-2012'!P225*SUM($AB$16:$AE$16)/4,IF(AND($M$1=2010,Beregningsark!$AQ225="1999-2012"),'Resultat 2005-2012'!P225*SUM($AC$16:$AE$16)/3,IF(AND($M$1=2011,Beregningsark!$AQ225="1999-2012"),'Resultat 2005-2012'!P225*SUM($AD$16:$AE$16)/2,IF(AND($M$1=2012,Beregningsark!$AQ225="1999-2012"),'Resultat 2005-2012'!P225*$AE$16,""))))))))))))))))</f>
        <v/>
      </c>
      <c r="Q225" s="15" t="str">
        <f t="shared" si="12"/>
        <v/>
      </c>
      <c r="R225" s="17" t="str">
        <f t="shared" si="13"/>
        <v/>
      </c>
    </row>
    <row r="226" spans="1:18" x14ac:dyDescent="0.25">
      <c r="A226" s="4" t="str">
        <f>IF(Inddata!A241="","",Inddata!A241)</f>
        <v/>
      </c>
      <c r="B226" s="4" t="str">
        <f>IF(Inddata!B241="","",Inddata!B241)</f>
        <v/>
      </c>
      <c r="C226" s="4" t="str">
        <f>IF(Inddata!C241="","",Inddata!C241)</f>
        <v/>
      </c>
      <c r="D226" s="4" t="str">
        <f>IF(Inddata!D241="","",Inddata!D241)</f>
        <v/>
      </c>
      <c r="E226" s="4" t="str">
        <f>IF(Inddata!E241="","",Inddata!E241)</f>
        <v/>
      </c>
      <c r="F226" s="4" t="str">
        <f>IF(Inddata!F241="","",Inddata!F241)</f>
        <v/>
      </c>
      <c r="G226" s="4">
        <f>IF(Inddata!G241="","",Inddata!G241)</f>
        <v>0</v>
      </c>
      <c r="H226" s="4" t="str">
        <f>IF(Inddata!H241&gt;0.5,Inddata!H241,"")</f>
        <v/>
      </c>
      <c r="I226" s="4" t="str">
        <f>IF(Inddata!I241="","",Inddata!I241)</f>
        <v/>
      </c>
      <c r="J226" s="15" t="str">
        <f>IF('Resultat 2005-2012'!$R226="","",IF($M$1=2005,'Resultat 2005-2012'!J226,IF(AND($M$1=2006,Beregningsark!$AQ226="2005-2012"),'Resultat 2005-2012'!J226*SUM($Y$7:$AE$7)/7,IF(AND($M$1=2007,Beregningsark!$AQ226="2005-2012"),'Resultat 2005-2012'!J226*SUM($Z$7:$AE$7)/6,IF(AND($M$1=2008,Beregningsark!$AQ226="2005-2012"),'Resultat 2005-2012'!J226*SUM($AA$7:$AE$7)/5,IF(AND($M$1=2009,Beregningsark!$AQ226="2005-2012"),'Resultat 2005-2012'!J226*SUM($AB$7:$AE$7)/4,IF(AND($M$1=2010,Beregningsark!$AQ226="2005-2012"),'Resultat 2005-2012'!J226*SUM($AC$7:$AE$7)/3,IF(AND($M$1=2011,Beregningsark!$AQ226="2005-2012"),'Resultat 2005-2012'!J226*SUM($AD$7:$AE$7)/2,IF(AND($M$1=2012,Beregningsark!$AQ226="2005-2012"),'Resultat 2005-2012'!J226*$AE$7,IF(AND($M$1=2006,Beregningsark!$AQ226="1999-2012"),'Resultat 2005-2012'!J226*SUM($Y$16:$AE$16)/7,IF(AND($M$1=2007,Beregningsark!$AQ226="1999-2012"),'Resultat 2005-2012'!J226*SUM($Z$16:$AE$16)/6,IF(AND($M$1=2008,Beregningsark!$AQ226="1999-2012"),'Resultat 2005-2012'!J226*SUM($AA$16:$AE$16)/5,IF(AND($M$1=2009,Beregningsark!$AQ226="1999-2012"),'Resultat 2005-2012'!J226*SUM($AB$16:$AE$16)/4,IF(AND($M$1=2010,Beregningsark!$AQ226="1999-2012"),'Resultat 2005-2012'!J226*SUM($AC$16:$AE$16)/3,IF(AND($M$1=2011,Beregningsark!$AQ226="1999-2012"),'Resultat 2005-2012'!J226*SUM($AD$16:$AE$16)/2,IF(AND($M$1=2012,Beregningsark!$AQ226="1999-2012"),'Resultat 2005-2012'!J226*$AE$16,""))))))))))))))))</f>
        <v/>
      </c>
      <c r="K226" s="15" t="str">
        <f>IF('Resultat 2005-2012'!$R226="","",IF($M$1=2005,'Resultat 2005-2012'!K226,IF(AND($M$1=2006,Beregningsark!$AQ226="2005-2012"),'Resultat 2005-2012'!K226*SUM($Y$8:$AE$8)/7,IF(AND($M$1=2007,Beregningsark!$AQ226="2005-2012"),'Resultat 2005-2012'!K226*SUM($Z$8:$AE$8)/6,IF(AND($M$1=2008,Beregningsark!$AQ226="2005-2012"),'Resultat 2005-2012'!K226*SUM($AA$8:$AE$8)/5,IF(AND($M$1=2009,Beregningsark!$AQ226="2005-2012"),'Resultat 2005-2012'!K226*SUM($AB$8:$AE$8)/4,IF(AND($M$1=2010,Beregningsark!$AQ226="2005-2012"),'Resultat 2005-2012'!K226*SUM($AC$8:$AE$8)/3,IF(AND($M$1=2011,Beregningsark!$AQ226="2005-2012"),'Resultat 2005-2012'!K226*SUM($AD$8:$AE$8)/2,IF(AND($M$1=2012,Beregningsark!$AQ226="2005-2012"),'Resultat 2005-2012'!K226*$AE$8,IF(AND($M$1=2006,Beregningsark!$AQ226="1999-2012"),'Resultat 2005-2012'!K226*SUM($Y$17:$AE$17)/7,IF(AND($M$1=2007,Beregningsark!$AQ226="1999-2012"),'Resultat 2005-2012'!K226*SUM($Z$17:$AE$17)/6,IF(AND($M$1=2008,Beregningsark!$AQ226="1999-2012"),'Resultat 2005-2012'!K226*SUM($AA$17:$AE$17)/5,IF(AND($M$1=2009,Beregningsark!$AQ226="1999-2012"),'Resultat 2005-2012'!K226*SUM($AB$17:$AE$17)/4,IF(AND($M$1=2010,Beregningsark!$AQ226="1999-2012"),'Resultat 2005-2012'!K226*SUM($AC$17:$AE$17)/3,IF(AND($M$1=2011,Beregningsark!$AQ226="1999-2012"),'Resultat 2005-2012'!K226*SUM($AD$17:$AE$17)/2,IF(AND($M$1=2012,Beregningsark!$AQ226="1999-2012"),'Resultat 2005-2012'!K226*$AE$17,""))))))))))))))))</f>
        <v/>
      </c>
      <c r="L226" s="15" t="str">
        <f>IF('Resultat 2005-2012'!$R226="","",IF($M$1=2005,'Resultat 2005-2012'!L226,IF(AND($M$1=2006,Beregningsark!$AQ226="2005-2012"),'Resultat 2005-2012'!L226*SUM($Y$9:$AE$9)/7,IF(AND($M$1=2007,Beregningsark!$AQ226="2005-2012"),'Resultat 2005-2012'!L226*SUM($Z$9:$AE$9)/6,IF(AND($M$1=2008,Beregningsark!$AQ226="2005-2012"),'Resultat 2005-2012'!L226*SUM($AA$9:$AE$9)/5,IF(AND($M$1=2009,Beregningsark!$AQ226="2005-2012"),'Resultat 2005-2012'!L226*SUM($AB$9:$AE$9)/4,IF(AND($M$1=2010,Beregningsark!$AQ226="2005-2012"),'Resultat 2005-2012'!L226*SUM($AC$9:$AE$9)/3,IF(AND($M$1=2011,Beregningsark!$AQ226="2005-2012"),'Resultat 2005-2012'!L226*SUM($AD$9:$AE$9)/2,IF(AND($M$1=2012,Beregningsark!$AQ226="2005-2012"),'Resultat 2005-2012'!L226*$AE$9,IF(AND($M$1=2006,Beregningsark!$AQ226="1999-2012"),'Resultat 2005-2012'!L226*SUM($Y$18:$AE$18)/7,IF(AND($M$1=2007,Beregningsark!$AQ226="1999-2012"),'Resultat 2005-2012'!L226*SUM($Z$18:$AE$18)/6,IF(AND($M$1=2008,Beregningsark!$AQ226="1999-2012"),'Resultat 2005-2012'!L226*SUM($AA$18:$AE$18)/5,IF(AND($M$1=2009,Beregningsark!$AQ226="1999-2012"),'Resultat 2005-2012'!L226*SUM($AB$18:$AE$18)/4,IF(AND($M$1=2010,Beregningsark!$AQ226="1999-2012"),'Resultat 2005-2012'!L226*SUM($AC$18:$AE$18)/3,IF(AND($M$1=2011,Beregningsark!$AQ226="1999-2012"),'Resultat 2005-2012'!L226*SUM($AD$18:$AE$18)/2,IF(AND($M$1=2012,Beregningsark!$AQ226="1999-2012"),'Resultat 2005-2012'!L226*$AE$18,""))))))))))))))))</f>
        <v/>
      </c>
      <c r="M226" s="15" t="str">
        <f t="shared" si="11"/>
        <v/>
      </c>
      <c r="N226" s="15" t="str">
        <f>IF('Resultat 2005-2012'!$R226="","",IF($M$1=2005,'Resultat 2005-2012'!N226,IF(AND($M$1=2006,Beregningsark!$AQ226="2005-2012"),'Resultat 2005-2012'!N226*SUM($Y$10:$AE$10)/7,IF(AND($M$1=2007,Beregningsark!$AQ226="2005-2012"),'Resultat 2005-2012'!N226*SUM($Z$10:$AE$10)/6,IF(AND($M$1=2008,Beregningsark!$AQ226="2005-2012"),'Resultat 2005-2012'!N226*SUM($AA$10:$AE$10)/5,IF(AND($M$1=2009,Beregningsark!$AQ226="2005-2012"),'Resultat 2005-2012'!N226*SUM($AB$10:$AE$10)/4,IF(AND($M$1=2010,Beregningsark!$AQ226="2005-2012"),'Resultat 2005-2012'!N226*SUM($AC$10:$AE$10)/3,IF(AND($M$1=2011,Beregningsark!$AQ226="2005-2012"),'Resultat 2005-2012'!N226*SUM($AD$10:$AE$10)/2,IF(AND($M$1=2012,Beregningsark!$AQ226="2005-2012"),'Resultat 2005-2012'!N226*$AE$10,IF(AND($M$1=2006,Beregningsark!$AQ226="1999-2012"),'Resultat 2005-2012'!N226*SUM($Y$16:$AE$16)/7,IF(AND($M$1=2007,Beregningsark!$AQ226="1999-2012"),'Resultat 2005-2012'!N226*SUM($Z$16:$AE$16)/6,IF(AND($M$1=2008,Beregningsark!$AQ226="1999-2012"),'Resultat 2005-2012'!N226*SUM($AA$16:$AE$16)/5,IF(AND($M$1=2009,Beregningsark!$AQ226="1999-2012"),'Resultat 2005-2012'!N226*SUM($AB$16:$AE$16)/4,IF(AND($M$1=2010,Beregningsark!$AQ226="1999-2012"),'Resultat 2005-2012'!N226*SUM($AC$16:$AE$16)/3,IF(AND($M$1=2011,Beregningsark!$AQ226="1999-2012"),'Resultat 2005-2012'!N226*SUM($AD$16:$AE$16)/2,IF(AND($M$1=2012,Beregningsark!$AQ226="1999-2012"),'Resultat 2005-2012'!N226*$AE$16,""))))))))))))))))</f>
        <v/>
      </c>
      <c r="O226" s="15" t="str">
        <f>IF('Resultat 2005-2012'!$R226="","",IF($M$1=2005,'Resultat 2005-2012'!O226,IF(AND($M$1=2006,Beregningsark!$AQ226="2005-2012"),'Resultat 2005-2012'!O226*SUM($Y$10:$AE$10)/7,IF(AND($M$1=2007,Beregningsark!$AQ226="2005-2012"),'Resultat 2005-2012'!O226*SUM($Z$10:$AE$10)/6,IF(AND($M$1=2008,Beregningsark!$AQ226="2005-2012"),'Resultat 2005-2012'!O226*SUM($AA$10:$AE$10)/5,IF(AND($M$1=2009,Beregningsark!$AQ226="2005-2012"),'Resultat 2005-2012'!O226*SUM($AB$10:$AE$10)/4,IF(AND($M$1=2010,Beregningsark!$AQ226="2005-2012"),'Resultat 2005-2012'!O226*SUM($AC$10:$AE$10)/3,IF(AND($M$1=2011,Beregningsark!$AQ226="2005-2012"),'Resultat 2005-2012'!O226*SUM($AD$10:$AE$10)/2,IF(AND($M$1=2012,Beregningsark!$AQ226="2005-2012"),'Resultat 2005-2012'!O226*$AE$10,IF(AND($M$1=2006,Beregningsark!$AQ226="1999-2012"),'Resultat 2005-2012'!O226*SUM($Y$16:$AE$16)/7,IF(AND($M$1=2007,Beregningsark!$AQ226="1999-2012"),'Resultat 2005-2012'!O226*SUM($Z$16:$AE$16)/6,IF(AND($M$1=2008,Beregningsark!$AQ226="1999-2012"),'Resultat 2005-2012'!O226*SUM($AA$16:$AE$16)/5,IF(AND($M$1=2009,Beregningsark!$AQ226="1999-2012"),'Resultat 2005-2012'!O226*SUM($AB$16:$AE$16)/4,IF(AND($M$1=2010,Beregningsark!$AQ226="1999-2012"),'Resultat 2005-2012'!O226*SUM($AC$16:$AE$16)/3,IF(AND($M$1=2011,Beregningsark!$AQ226="1999-2012"),'Resultat 2005-2012'!O226*SUM($AD$16:$AE$16)/2,IF(AND($M$1=2012,Beregningsark!$AQ226="1999-2012"),'Resultat 2005-2012'!O226*$AE$16,""))))))))))))))))</f>
        <v/>
      </c>
      <c r="P226" s="15" t="str">
        <f>IF('Resultat 2005-2012'!$R226="","",IF($M$1=2005,'Resultat 2005-2012'!P226,IF(AND($M$1=2006,Beregningsark!$AQ226="2005-2012"),'Resultat 2005-2012'!P226*SUM($Y$11:$AE$11)/7,IF(AND($M$1=2007,Beregningsark!$AQ226="2005-2012"),'Resultat 2005-2012'!P226*SUM($Z$11:$AE$11)/6,IF(AND($M$1=2008,Beregningsark!$AQ226="2005-2012"),'Resultat 2005-2012'!P226*SUM($AA$11:$AE$11)/5,IF(AND($M$1=2009,Beregningsark!$AQ226="2005-2012"),'Resultat 2005-2012'!P226*SUM($AB$11:$AE$11)/4,IF(AND($M$1=2010,Beregningsark!$AQ226="2005-2012"),'Resultat 2005-2012'!P226*SUM($AC$11:$AE$11)/3,IF(AND($M$1=2011,Beregningsark!$AQ226="2005-2012"),'Resultat 2005-2012'!P226*SUM($AD$11:$AE$11)/2,IF(AND($M$1=2012,Beregningsark!$AQ226="2005-2012"),'Resultat 2005-2012'!P226*$AE$11,IF(AND($M$1=2006,Beregningsark!$AQ226="1999-2012"),'Resultat 2005-2012'!P226*SUM($Y$16:$AE$16)/7,IF(AND($M$1=2007,Beregningsark!$AQ226="1999-2012"),'Resultat 2005-2012'!P226*SUM($Z$16:$AE$16)/6,IF(AND($M$1=2008,Beregningsark!$AQ226="1999-2012"),'Resultat 2005-2012'!P226*SUM($AA$16:$AE$16)/5,IF(AND($M$1=2009,Beregningsark!$AQ226="1999-2012"),'Resultat 2005-2012'!P226*SUM($AB$16:$AE$16)/4,IF(AND($M$1=2010,Beregningsark!$AQ226="1999-2012"),'Resultat 2005-2012'!P226*SUM($AC$16:$AE$16)/3,IF(AND($M$1=2011,Beregningsark!$AQ226="1999-2012"),'Resultat 2005-2012'!P226*SUM($AD$16:$AE$16)/2,IF(AND($M$1=2012,Beregningsark!$AQ226="1999-2012"),'Resultat 2005-2012'!P226*$AE$16,""))))))))))))))))</f>
        <v/>
      </c>
      <c r="Q226" s="15" t="str">
        <f t="shared" si="12"/>
        <v/>
      </c>
      <c r="R226" s="17" t="str">
        <f t="shared" si="13"/>
        <v/>
      </c>
    </row>
    <row r="227" spans="1:18" x14ac:dyDescent="0.25">
      <c r="A227" s="4" t="str">
        <f>IF(Inddata!A242="","",Inddata!A242)</f>
        <v/>
      </c>
      <c r="B227" s="4" t="str">
        <f>IF(Inddata!B242="","",Inddata!B242)</f>
        <v/>
      </c>
      <c r="C227" s="4" t="str">
        <f>IF(Inddata!C242="","",Inddata!C242)</f>
        <v/>
      </c>
      <c r="D227" s="4" t="str">
        <f>IF(Inddata!D242="","",Inddata!D242)</f>
        <v/>
      </c>
      <c r="E227" s="4" t="str">
        <f>IF(Inddata!E242="","",Inddata!E242)</f>
        <v/>
      </c>
      <c r="F227" s="4" t="str">
        <f>IF(Inddata!F242="","",Inddata!F242)</f>
        <v/>
      </c>
      <c r="G227" s="4">
        <f>IF(Inddata!G242="","",Inddata!G242)</f>
        <v>0</v>
      </c>
      <c r="H227" s="4" t="str">
        <f>IF(Inddata!H242&gt;0.5,Inddata!H242,"")</f>
        <v/>
      </c>
      <c r="I227" s="4" t="str">
        <f>IF(Inddata!I242="","",Inddata!I242)</f>
        <v/>
      </c>
      <c r="J227" s="15" t="str">
        <f>IF('Resultat 2005-2012'!$R227="","",IF($M$1=2005,'Resultat 2005-2012'!J227,IF(AND($M$1=2006,Beregningsark!$AQ227="2005-2012"),'Resultat 2005-2012'!J227*SUM($Y$7:$AE$7)/7,IF(AND($M$1=2007,Beregningsark!$AQ227="2005-2012"),'Resultat 2005-2012'!J227*SUM($Z$7:$AE$7)/6,IF(AND($M$1=2008,Beregningsark!$AQ227="2005-2012"),'Resultat 2005-2012'!J227*SUM($AA$7:$AE$7)/5,IF(AND($M$1=2009,Beregningsark!$AQ227="2005-2012"),'Resultat 2005-2012'!J227*SUM($AB$7:$AE$7)/4,IF(AND($M$1=2010,Beregningsark!$AQ227="2005-2012"),'Resultat 2005-2012'!J227*SUM($AC$7:$AE$7)/3,IF(AND($M$1=2011,Beregningsark!$AQ227="2005-2012"),'Resultat 2005-2012'!J227*SUM($AD$7:$AE$7)/2,IF(AND($M$1=2012,Beregningsark!$AQ227="2005-2012"),'Resultat 2005-2012'!J227*$AE$7,IF(AND($M$1=2006,Beregningsark!$AQ227="1999-2012"),'Resultat 2005-2012'!J227*SUM($Y$16:$AE$16)/7,IF(AND($M$1=2007,Beregningsark!$AQ227="1999-2012"),'Resultat 2005-2012'!J227*SUM($Z$16:$AE$16)/6,IF(AND($M$1=2008,Beregningsark!$AQ227="1999-2012"),'Resultat 2005-2012'!J227*SUM($AA$16:$AE$16)/5,IF(AND($M$1=2009,Beregningsark!$AQ227="1999-2012"),'Resultat 2005-2012'!J227*SUM($AB$16:$AE$16)/4,IF(AND($M$1=2010,Beregningsark!$AQ227="1999-2012"),'Resultat 2005-2012'!J227*SUM($AC$16:$AE$16)/3,IF(AND($M$1=2011,Beregningsark!$AQ227="1999-2012"),'Resultat 2005-2012'!J227*SUM($AD$16:$AE$16)/2,IF(AND($M$1=2012,Beregningsark!$AQ227="1999-2012"),'Resultat 2005-2012'!J227*$AE$16,""))))))))))))))))</f>
        <v/>
      </c>
      <c r="K227" s="15" t="str">
        <f>IF('Resultat 2005-2012'!$R227="","",IF($M$1=2005,'Resultat 2005-2012'!K227,IF(AND($M$1=2006,Beregningsark!$AQ227="2005-2012"),'Resultat 2005-2012'!K227*SUM($Y$8:$AE$8)/7,IF(AND($M$1=2007,Beregningsark!$AQ227="2005-2012"),'Resultat 2005-2012'!K227*SUM($Z$8:$AE$8)/6,IF(AND($M$1=2008,Beregningsark!$AQ227="2005-2012"),'Resultat 2005-2012'!K227*SUM($AA$8:$AE$8)/5,IF(AND($M$1=2009,Beregningsark!$AQ227="2005-2012"),'Resultat 2005-2012'!K227*SUM($AB$8:$AE$8)/4,IF(AND($M$1=2010,Beregningsark!$AQ227="2005-2012"),'Resultat 2005-2012'!K227*SUM($AC$8:$AE$8)/3,IF(AND($M$1=2011,Beregningsark!$AQ227="2005-2012"),'Resultat 2005-2012'!K227*SUM($AD$8:$AE$8)/2,IF(AND($M$1=2012,Beregningsark!$AQ227="2005-2012"),'Resultat 2005-2012'!K227*$AE$8,IF(AND($M$1=2006,Beregningsark!$AQ227="1999-2012"),'Resultat 2005-2012'!K227*SUM($Y$17:$AE$17)/7,IF(AND($M$1=2007,Beregningsark!$AQ227="1999-2012"),'Resultat 2005-2012'!K227*SUM($Z$17:$AE$17)/6,IF(AND($M$1=2008,Beregningsark!$AQ227="1999-2012"),'Resultat 2005-2012'!K227*SUM($AA$17:$AE$17)/5,IF(AND($M$1=2009,Beregningsark!$AQ227="1999-2012"),'Resultat 2005-2012'!K227*SUM($AB$17:$AE$17)/4,IF(AND($M$1=2010,Beregningsark!$AQ227="1999-2012"),'Resultat 2005-2012'!K227*SUM($AC$17:$AE$17)/3,IF(AND($M$1=2011,Beregningsark!$AQ227="1999-2012"),'Resultat 2005-2012'!K227*SUM($AD$17:$AE$17)/2,IF(AND($M$1=2012,Beregningsark!$AQ227="1999-2012"),'Resultat 2005-2012'!K227*$AE$17,""))))))))))))))))</f>
        <v/>
      </c>
      <c r="L227" s="15" t="str">
        <f>IF('Resultat 2005-2012'!$R227="","",IF($M$1=2005,'Resultat 2005-2012'!L227,IF(AND($M$1=2006,Beregningsark!$AQ227="2005-2012"),'Resultat 2005-2012'!L227*SUM($Y$9:$AE$9)/7,IF(AND($M$1=2007,Beregningsark!$AQ227="2005-2012"),'Resultat 2005-2012'!L227*SUM($Z$9:$AE$9)/6,IF(AND($M$1=2008,Beregningsark!$AQ227="2005-2012"),'Resultat 2005-2012'!L227*SUM($AA$9:$AE$9)/5,IF(AND($M$1=2009,Beregningsark!$AQ227="2005-2012"),'Resultat 2005-2012'!L227*SUM($AB$9:$AE$9)/4,IF(AND($M$1=2010,Beregningsark!$AQ227="2005-2012"),'Resultat 2005-2012'!L227*SUM($AC$9:$AE$9)/3,IF(AND($M$1=2011,Beregningsark!$AQ227="2005-2012"),'Resultat 2005-2012'!L227*SUM($AD$9:$AE$9)/2,IF(AND($M$1=2012,Beregningsark!$AQ227="2005-2012"),'Resultat 2005-2012'!L227*$AE$9,IF(AND($M$1=2006,Beregningsark!$AQ227="1999-2012"),'Resultat 2005-2012'!L227*SUM($Y$18:$AE$18)/7,IF(AND($M$1=2007,Beregningsark!$AQ227="1999-2012"),'Resultat 2005-2012'!L227*SUM($Z$18:$AE$18)/6,IF(AND($M$1=2008,Beregningsark!$AQ227="1999-2012"),'Resultat 2005-2012'!L227*SUM($AA$18:$AE$18)/5,IF(AND($M$1=2009,Beregningsark!$AQ227="1999-2012"),'Resultat 2005-2012'!L227*SUM($AB$18:$AE$18)/4,IF(AND($M$1=2010,Beregningsark!$AQ227="1999-2012"),'Resultat 2005-2012'!L227*SUM($AC$18:$AE$18)/3,IF(AND($M$1=2011,Beregningsark!$AQ227="1999-2012"),'Resultat 2005-2012'!L227*SUM($AD$18:$AE$18)/2,IF(AND($M$1=2012,Beregningsark!$AQ227="1999-2012"),'Resultat 2005-2012'!L227*$AE$18,""))))))))))))))))</f>
        <v/>
      </c>
      <c r="M227" s="15" t="str">
        <f t="shared" si="11"/>
        <v/>
      </c>
      <c r="N227" s="15" t="str">
        <f>IF('Resultat 2005-2012'!$R227="","",IF($M$1=2005,'Resultat 2005-2012'!N227,IF(AND($M$1=2006,Beregningsark!$AQ227="2005-2012"),'Resultat 2005-2012'!N227*SUM($Y$10:$AE$10)/7,IF(AND($M$1=2007,Beregningsark!$AQ227="2005-2012"),'Resultat 2005-2012'!N227*SUM($Z$10:$AE$10)/6,IF(AND($M$1=2008,Beregningsark!$AQ227="2005-2012"),'Resultat 2005-2012'!N227*SUM($AA$10:$AE$10)/5,IF(AND($M$1=2009,Beregningsark!$AQ227="2005-2012"),'Resultat 2005-2012'!N227*SUM($AB$10:$AE$10)/4,IF(AND($M$1=2010,Beregningsark!$AQ227="2005-2012"),'Resultat 2005-2012'!N227*SUM($AC$10:$AE$10)/3,IF(AND($M$1=2011,Beregningsark!$AQ227="2005-2012"),'Resultat 2005-2012'!N227*SUM($AD$10:$AE$10)/2,IF(AND($M$1=2012,Beregningsark!$AQ227="2005-2012"),'Resultat 2005-2012'!N227*$AE$10,IF(AND($M$1=2006,Beregningsark!$AQ227="1999-2012"),'Resultat 2005-2012'!N227*SUM($Y$16:$AE$16)/7,IF(AND($M$1=2007,Beregningsark!$AQ227="1999-2012"),'Resultat 2005-2012'!N227*SUM($Z$16:$AE$16)/6,IF(AND($M$1=2008,Beregningsark!$AQ227="1999-2012"),'Resultat 2005-2012'!N227*SUM($AA$16:$AE$16)/5,IF(AND($M$1=2009,Beregningsark!$AQ227="1999-2012"),'Resultat 2005-2012'!N227*SUM($AB$16:$AE$16)/4,IF(AND($M$1=2010,Beregningsark!$AQ227="1999-2012"),'Resultat 2005-2012'!N227*SUM($AC$16:$AE$16)/3,IF(AND($M$1=2011,Beregningsark!$AQ227="1999-2012"),'Resultat 2005-2012'!N227*SUM($AD$16:$AE$16)/2,IF(AND($M$1=2012,Beregningsark!$AQ227="1999-2012"),'Resultat 2005-2012'!N227*$AE$16,""))))))))))))))))</f>
        <v/>
      </c>
      <c r="O227" s="15" t="str">
        <f>IF('Resultat 2005-2012'!$R227="","",IF($M$1=2005,'Resultat 2005-2012'!O227,IF(AND($M$1=2006,Beregningsark!$AQ227="2005-2012"),'Resultat 2005-2012'!O227*SUM($Y$10:$AE$10)/7,IF(AND($M$1=2007,Beregningsark!$AQ227="2005-2012"),'Resultat 2005-2012'!O227*SUM($Z$10:$AE$10)/6,IF(AND($M$1=2008,Beregningsark!$AQ227="2005-2012"),'Resultat 2005-2012'!O227*SUM($AA$10:$AE$10)/5,IF(AND($M$1=2009,Beregningsark!$AQ227="2005-2012"),'Resultat 2005-2012'!O227*SUM($AB$10:$AE$10)/4,IF(AND($M$1=2010,Beregningsark!$AQ227="2005-2012"),'Resultat 2005-2012'!O227*SUM($AC$10:$AE$10)/3,IF(AND($M$1=2011,Beregningsark!$AQ227="2005-2012"),'Resultat 2005-2012'!O227*SUM($AD$10:$AE$10)/2,IF(AND($M$1=2012,Beregningsark!$AQ227="2005-2012"),'Resultat 2005-2012'!O227*$AE$10,IF(AND($M$1=2006,Beregningsark!$AQ227="1999-2012"),'Resultat 2005-2012'!O227*SUM($Y$16:$AE$16)/7,IF(AND($M$1=2007,Beregningsark!$AQ227="1999-2012"),'Resultat 2005-2012'!O227*SUM($Z$16:$AE$16)/6,IF(AND($M$1=2008,Beregningsark!$AQ227="1999-2012"),'Resultat 2005-2012'!O227*SUM($AA$16:$AE$16)/5,IF(AND($M$1=2009,Beregningsark!$AQ227="1999-2012"),'Resultat 2005-2012'!O227*SUM($AB$16:$AE$16)/4,IF(AND($M$1=2010,Beregningsark!$AQ227="1999-2012"),'Resultat 2005-2012'!O227*SUM($AC$16:$AE$16)/3,IF(AND($M$1=2011,Beregningsark!$AQ227="1999-2012"),'Resultat 2005-2012'!O227*SUM($AD$16:$AE$16)/2,IF(AND($M$1=2012,Beregningsark!$AQ227="1999-2012"),'Resultat 2005-2012'!O227*$AE$16,""))))))))))))))))</f>
        <v/>
      </c>
      <c r="P227" s="15" t="str">
        <f>IF('Resultat 2005-2012'!$R227="","",IF($M$1=2005,'Resultat 2005-2012'!P227,IF(AND($M$1=2006,Beregningsark!$AQ227="2005-2012"),'Resultat 2005-2012'!P227*SUM($Y$11:$AE$11)/7,IF(AND($M$1=2007,Beregningsark!$AQ227="2005-2012"),'Resultat 2005-2012'!P227*SUM($Z$11:$AE$11)/6,IF(AND($M$1=2008,Beregningsark!$AQ227="2005-2012"),'Resultat 2005-2012'!P227*SUM($AA$11:$AE$11)/5,IF(AND($M$1=2009,Beregningsark!$AQ227="2005-2012"),'Resultat 2005-2012'!P227*SUM($AB$11:$AE$11)/4,IF(AND($M$1=2010,Beregningsark!$AQ227="2005-2012"),'Resultat 2005-2012'!P227*SUM($AC$11:$AE$11)/3,IF(AND($M$1=2011,Beregningsark!$AQ227="2005-2012"),'Resultat 2005-2012'!P227*SUM($AD$11:$AE$11)/2,IF(AND($M$1=2012,Beregningsark!$AQ227="2005-2012"),'Resultat 2005-2012'!P227*$AE$11,IF(AND($M$1=2006,Beregningsark!$AQ227="1999-2012"),'Resultat 2005-2012'!P227*SUM($Y$16:$AE$16)/7,IF(AND($M$1=2007,Beregningsark!$AQ227="1999-2012"),'Resultat 2005-2012'!P227*SUM($Z$16:$AE$16)/6,IF(AND($M$1=2008,Beregningsark!$AQ227="1999-2012"),'Resultat 2005-2012'!P227*SUM($AA$16:$AE$16)/5,IF(AND($M$1=2009,Beregningsark!$AQ227="1999-2012"),'Resultat 2005-2012'!P227*SUM($AB$16:$AE$16)/4,IF(AND($M$1=2010,Beregningsark!$AQ227="1999-2012"),'Resultat 2005-2012'!P227*SUM($AC$16:$AE$16)/3,IF(AND($M$1=2011,Beregningsark!$AQ227="1999-2012"),'Resultat 2005-2012'!P227*SUM($AD$16:$AE$16)/2,IF(AND($M$1=2012,Beregningsark!$AQ227="1999-2012"),'Resultat 2005-2012'!P227*$AE$16,""))))))))))))))))</f>
        <v/>
      </c>
      <c r="Q227" s="15" t="str">
        <f t="shared" si="12"/>
        <v/>
      </c>
      <c r="R227" s="17" t="str">
        <f t="shared" si="13"/>
        <v/>
      </c>
    </row>
    <row r="228" spans="1:18" x14ac:dyDescent="0.25">
      <c r="A228" s="4" t="str">
        <f>IF(Inddata!A243="","",Inddata!A243)</f>
        <v/>
      </c>
      <c r="B228" s="4" t="str">
        <f>IF(Inddata!B243="","",Inddata!B243)</f>
        <v/>
      </c>
      <c r="C228" s="4" t="str">
        <f>IF(Inddata!C243="","",Inddata!C243)</f>
        <v/>
      </c>
      <c r="D228" s="4" t="str">
        <f>IF(Inddata!D243="","",Inddata!D243)</f>
        <v/>
      </c>
      <c r="E228" s="4" t="str">
        <f>IF(Inddata!E243="","",Inddata!E243)</f>
        <v/>
      </c>
      <c r="F228" s="4" t="str">
        <f>IF(Inddata!F243="","",Inddata!F243)</f>
        <v/>
      </c>
      <c r="G228" s="4">
        <f>IF(Inddata!G243="","",Inddata!G243)</f>
        <v>0</v>
      </c>
      <c r="H228" s="4" t="str">
        <f>IF(Inddata!H243&gt;0.5,Inddata!H243,"")</f>
        <v/>
      </c>
      <c r="I228" s="4" t="str">
        <f>IF(Inddata!I243="","",Inddata!I243)</f>
        <v/>
      </c>
      <c r="J228" s="15" t="str">
        <f>IF('Resultat 2005-2012'!$R228="","",IF($M$1=2005,'Resultat 2005-2012'!J228,IF(AND($M$1=2006,Beregningsark!$AQ228="2005-2012"),'Resultat 2005-2012'!J228*SUM($Y$7:$AE$7)/7,IF(AND($M$1=2007,Beregningsark!$AQ228="2005-2012"),'Resultat 2005-2012'!J228*SUM($Z$7:$AE$7)/6,IF(AND($M$1=2008,Beregningsark!$AQ228="2005-2012"),'Resultat 2005-2012'!J228*SUM($AA$7:$AE$7)/5,IF(AND($M$1=2009,Beregningsark!$AQ228="2005-2012"),'Resultat 2005-2012'!J228*SUM($AB$7:$AE$7)/4,IF(AND($M$1=2010,Beregningsark!$AQ228="2005-2012"),'Resultat 2005-2012'!J228*SUM($AC$7:$AE$7)/3,IF(AND($M$1=2011,Beregningsark!$AQ228="2005-2012"),'Resultat 2005-2012'!J228*SUM($AD$7:$AE$7)/2,IF(AND($M$1=2012,Beregningsark!$AQ228="2005-2012"),'Resultat 2005-2012'!J228*$AE$7,IF(AND($M$1=2006,Beregningsark!$AQ228="1999-2012"),'Resultat 2005-2012'!J228*SUM($Y$16:$AE$16)/7,IF(AND($M$1=2007,Beregningsark!$AQ228="1999-2012"),'Resultat 2005-2012'!J228*SUM($Z$16:$AE$16)/6,IF(AND($M$1=2008,Beregningsark!$AQ228="1999-2012"),'Resultat 2005-2012'!J228*SUM($AA$16:$AE$16)/5,IF(AND($M$1=2009,Beregningsark!$AQ228="1999-2012"),'Resultat 2005-2012'!J228*SUM($AB$16:$AE$16)/4,IF(AND($M$1=2010,Beregningsark!$AQ228="1999-2012"),'Resultat 2005-2012'!J228*SUM($AC$16:$AE$16)/3,IF(AND($M$1=2011,Beregningsark!$AQ228="1999-2012"),'Resultat 2005-2012'!J228*SUM($AD$16:$AE$16)/2,IF(AND($M$1=2012,Beregningsark!$AQ228="1999-2012"),'Resultat 2005-2012'!J228*$AE$16,""))))))))))))))))</f>
        <v/>
      </c>
      <c r="K228" s="15" t="str">
        <f>IF('Resultat 2005-2012'!$R228="","",IF($M$1=2005,'Resultat 2005-2012'!K228,IF(AND($M$1=2006,Beregningsark!$AQ228="2005-2012"),'Resultat 2005-2012'!K228*SUM($Y$8:$AE$8)/7,IF(AND($M$1=2007,Beregningsark!$AQ228="2005-2012"),'Resultat 2005-2012'!K228*SUM($Z$8:$AE$8)/6,IF(AND($M$1=2008,Beregningsark!$AQ228="2005-2012"),'Resultat 2005-2012'!K228*SUM($AA$8:$AE$8)/5,IF(AND($M$1=2009,Beregningsark!$AQ228="2005-2012"),'Resultat 2005-2012'!K228*SUM($AB$8:$AE$8)/4,IF(AND($M$1=2010,Beregningsark!$AQ228="2005-2012"),'Resultat 2005-2012'!K228*SUM($AC$8:$AE$8)/3,IF(AND($M$1=2011,Beregningsark!$AQ228="2005-2012"),'Resultat 2005-2012'!K228*SUM($AD$8:$AE$8)/2,IF(AND($M$1=2012,Beregningsark!$AQ228="2005-2012"),'Resultat 2005-2012'!K228*$AE$8,IF(AND($M$1=2006,Beregningsark!$AQ228="1999-2012"),'Resultat 2005-2012'!K228*SUM($Y$17:$AE$17)/7,IF(AND($M$1=2007,Beregningsark!$AQ228="1999-2012"),'Resultat 2005-2012'!K228*SUM($Z$17:$AE$17)/6,IF(AND($M$1=2008,Beregningsark!$AQ228="1999-2012"),'Resultat 2005-2012'!K228*SUM($AA$17:$AE$17)/5,IF(AND($M$1=2009,Beregningsark!$AQ228="1999-2012"),'Resultat 2005-2012'!K228*SUM($AB$17:$AE$17)/4,IF(AND($M$1=2010,Beregningsark!$AQ228="1999-2012"),'Resultat 2005-2012'!K228*SUM($AC$17:$AE$17)/3,IF(AND($M$1=2011,Beregningsark!$AQ228="1999-2012"),'Resultat 2005-2012'!K228*SUM($AD$17:$AE$17)/2,IF(AND($M$1=2012,Beregningsark!$AQ228="1999-2012"),'Resultat 2005-2012'!K228*$AE$17,""))))))))))))))))</f>
        <v/>
      </c>
      <c r="L228" s="15" t="str">
        <f>IF('Resultat 2005-2012'!$R228="","",IF($M$1=2005,'Resultat 2005-2012'!L228,IF(AND($M$1=2006,Beregningsark!$AQ228="2005-2012"),'Resultat 2005-2012'!L228*SUM($Y$9:$AE$9)/7,IF(AND($M$1=2007,Beregningsark!$AQ228="2005-2012"),'Resultat 2005-2012'!L228*SUM($Z$9:$AE$9)/6,IF(AND($M$1=2008,Beregningsark!$AQ228="2005-2012"),'Resultat 2005-2012'!L228*SUM($AA$9:$AE$9)/5,IF(AND($M$1=2009,Beregningsark!$AQ228="2005-2012"),'Resultat 2005-2012'!L228*SUM($AB$9:$AE$9)/4,IF(AND($M$1=2010,Beregningsark!$AQ228="2005-2012"),'Resultat 2005-2012'!L228*SUM($AC$9:$AE$9)/3,IF(AND($M$1=2011,Beregningsark!$AQ228="2005-2012"),'Resultat 2005-2012'!L228*SUM($AD$9:$AE$9)/2,IF(AND($M$1=2012,Beregningsark!$AQ228="2005-2012"),'Resultat 2005-2012'!L228*$AE$9,IF(AND($M$1=2006,Beregningsark!$AQ228="1999-2012"),'Resultat 2005-2012'!L228*SUM($Y$18:$AE$18)/7,IF(AND($M$1=2007,Beregningsark!$AQ228="1999-2012"),'Resultat 2005-2012'!L228*SUM($Z$18:$AE$18)/6,IF(AND($M$1=2008,Beregningsark!$AQ228="1999-2012"),'Resultat 2005-2012'!L228*SUM($AA$18:$AE$18)/5,IF(AND($M$1=2009,Beregningsark!$AQ228="1999-2012"),'Resultat 2005-2012'!L228*SUM($AB$18:$AE$18)/4,IF(AND($M$1=2010,Beregningsark!$AQ228="1999-2012"),'Resultat 2005-2012'!L228*SUM($AC$18:$AE$18)/3,IF(AND($M$1=2011,Beregningsark!$AQ228="1999-2012"),'Resultat 2005-2012'!L228*SUM($AD$18:$AE$18)/2,IF(AND($M$1=2012,Beregningsark!$AQ228="1999-2012"),'Resultat 2005-2012'!L228*$AE$18,""))))))))))))))))</f>
        <v/>
      </c>
      <c r="M228" s="15" t="str">
        <f t="shared" si="11"/>
        <v/>
      </c>
      <c r="N228" s="15" t="str">
        <f>IF('Resultat 2005-2012'!$R228="","",IF($M$1=2005,'Resultat 2005-2012'!N228,IF(AND($M$1=2006,Beregningsark!$AQ228="2005-2012"),'Resultat 2005-2012'!N228*SUM($Y$10:$AE$10)/7,IF(AND($M$1=2007,Beregningsark!$AQ228="2005-2012"),'Resultat 2005-2012'!N228*SUM($Z$10:$AE$10)/6,IF(AND($M$1=2008,Beregningsark!$AQ228="2005-2012"),'Resultat 2005-2012'!N228*SUM($AA$10:$AE$10)/5,IF(AND($M$1=2009,Beregningsark!$AQ228="2005-2012"),'Resultat 2005-2012'!N228*SUM($AB$10:$AE$10)/4,IF(AND($M$1=2010,Beregningsark!$AQ228="2005-2012"),'Resultat 2005-2012'!N228*SUM($AC$10:$AE$10)/3,IF(AND($M$1=2011,Beregningsark!$AQ228="2005-2012"),'Resultat 2005-2012'!N228*SUM($AD$10:$AE$10)/2,IF(AND($M$1=2012,Beregningsark!$AQ228="2005-2012"),'Resultat 2005-2012'!N228*$AE$10,IF(AND($M$1=2006,Beregningsark!$AQ228="1999-2012"),'Resultat 2005-2012'!N228*SUM($Y$16:$AE$16)/7,IF(AND($M$1=2007,Beregningsark!$AQ228="1999-2012"),'Resultat 2005-2012'!N228*SUM($Z$16:$AE$16)/6,IF(AND($M$1=2008,Beregningsark!$AQ228="1999-2012"),'Resultat 2005-2012'!N228*SUM($AA$16:$AE$16)/5,IF(AND($M$1=2009,Beregningsark!$AQ228="1999-2012"),'Resultat 2005-2012'!N228*SUM($AB$16:$AE$16)/4,IF(AND($M$1=2010,Beregningsark!$AQ228="1999-2012"),'Resultat 2005-2012'!N228*SUM($AC$16:$AE$16)/3,IF(AND($M$1=2011,Beregningsark!$AQ228="1999-2012"),'Resultat 2005-2012'!N228*SUM($AD$16:$AE$16)/2,IF(AND($M$1=2012,Beregningsark!$AQ228="1999-2012"),'Resultat 2005-2012'!N228*$AE$16,""))))))))))))))))</f>
        <v/>
      </c>
      <c r="O228" s="15" t="str">
        <f>IF('Resultat 2005-2012'!$R228="","",IF($M$1=2005,'Resultat 2005-2012'!O228,IF(AND($M$1=2006,Beregningsark!$AQ228="2005-2012"),'Resultat 2005-2012'!O228*SUM($Y$10:$AE$10)/7,IF(AND($M$1=2007,Beregningsark!$AQ228="2005-2012"),'Resultat 2005-2012'!O228*SUM($Z$10:$AE$10)/6,IF(AND($M$1=2008,Beregningsark!$AQ228="2005-2012"),'Resultat 2005-2012'!O228*SUM($AA$10:$AE$10)/5,IF(AND($M$1=2009,Beregningsark!$AQ228="2005-2012"),'Resultat 2005-2012'!O228*SUM($AB$10:$AE$10)/4,IF(AND($M$1=2010,Beregningsark!$AQ228="2005-2012"),'Resultat 2005-2012'!O228*SUM($AC$10:$AE$10)/3,IF(AND($M$1=2011,Beregningsark!$AQ228="2005-2012"),'Resultat 2005-2012'!O228*SUM($AD$10:$AE$10)/2,IF(AND($M$1=2012,Beregningsark!$AQ228="2005-2012"),'Resultat 2005-2012'!O228*$AE$10,IF(AND($M$1=2006,Beregningsark!$AQ228="1999-2012"),'Resultat 2005-2012'!O228*SUM($Y$16:$AE$16)/7,IF(AND($M$1=2007,Beregningsark!$AQ228="1999-2012"),'Resultat 2005-2012'!O228*SUM($Z$16:$AE$16)/6,IF(AND($M$1=2008,Beregningsark!$AQ228="1999-2012"),'Resultat 2005-2012'!O228*SUM($AA$16:$AE$16)/5,IF(AND($M$1=2009,Beregningsark!$AQ228="1999-2012"),'Resultat 2005-2012'!O228*SUM($AB$16:$AE$16)/4,IF(AND($M$1=2010,Beregningsark!$AQ228="1999-2012"),'Resultat 2005-2012'!O228*SUM($AC$16:$AE$16)/3,IF(AND($M$1=2011,Beregningsark!$AQ228="1999-2012"),'Resultat 2005-2012'!O228*SUM($AD$16:$AE$16)/2,IF(AND($M$1=2012,Beregningsark!$AQ228="1999-2012"),'Resultat 2005-2012'!O228*$AE$16,""))))))))))))))))</f>
        <v/>
      </c>
      <c r="P228" s="15" t="str">
        <f>IF('Resultat 2005-2012'!$R228="","",IF($M$1=2005,'Resultat 2005-2012'!P228,IF(AND($M$1=2006,Beregningsark!$AQ228="2005-2012"),'Resultat 2005-2012'!P228*SUM($Y$11:$AE$11)/7,IF(AND($M$1=2007,Beregningsark!$AQ228="2005-2012"),'Resultat 2005-2012'!P228*SUM($Z$11:$AE$11)/6,IF(AND($M$1=2008,Beregningsark!$AQ228="2005-2012"),'Resultat 2005-2012'!P228*SUM($AA$11:$AE$11)/5,IF(AND($M$1=2009,Beregningsark!$AQ228="2005-2012"),'Resultat 2005-2012'!P228*SUM($AB$11:$AE$11)/4,IF(AND($M$1=2010,Beregningsark!$AQ228="2005-2012"),'Resultat 2005-2012'!P228*SUM($AC$11:$AE$11)/3,IF(AND($M$1=2011,Beregningsark!$AQ228="2005-2012"),'Resultat 2005-2012'!P228*SUM($AD$11:$AE$11)/2,IF(AND($M$1=2012,Beregningsark!$AQ228="2005-2012"),'Resultat 2005-2012'!P228*$AE$11,IF(AND($M$1=2006,Beregningsark!$AQ228="1999-2012"),'Resultat 2005-2012'!P228*SUM($Y$16:$AE$16)/7,IF(AND($M$1=2007,Beregningsark!$AQ228="1999-2012"),'Resultat 2005-2012'!P228*SUM($Z$16:$AE$16)/6,IF(AND($M$1=2008,Beregningsark!$AQ228="1999-2012"),'Resultat 2005-2012'!P228*SUM($AA$16:$AE$16)/5,IF(AND($M$1=2009,Beregningsark!$AQ228="1999-2012"),'Resultat 2005-2012'!P228*SUM($AB$16:$AE$16)/4,IF(AND($M$1=2010,Beregningsark!$AQ228="1999-2012"),'Resultat 2005-2012'!P228*SUM($AC$16:$AE$16)/3,IF(AND($M$1=2011,Beregningsark!$AQ228="1999-2012"),'Resultat 2005-2012'!P228*SUM($AD$16:$AE$16)/2,IF(AND($M$1=2012,Beregningsark!$AQ228="1999-2012"),'Resultat 2005-2012'!P228*$AE$16,""))))))))))))))))</f>
        <v/>
      </c>
      <c r="Q228" s="15" t="str">
        <f t="shared" si="12"/>
        <v/>
      </c>
      <c r="R228" s="17" t="str">
        <f t="shared" si="13"/>
        <v/>
      </c>
    </row>
    <row r="229" spans="1:18" x14ac:dyDescent="0.25">
      <c r="A229" s="4" t="str">
        <f>IF(Inddata!A244="","",Inddata!A244)</f>
        <v/>
      </c>
      <c r="B229" s="4" t="str">
        <f>IF(Inddata!B244="","",Inddata!B244)</f>
        <v/>
      </c>
      <c r="C229" s="4" t="str">
        <f>IF(Inddata!C244="","",Inddata!C244)</f>
        <v/>
      </c>
      <c r="D229" s="4" t="str">
        <f>IF(Inddata!D244="","",Inddata!D244)</f>
        <v/>
      </c>
      <c r="E229" s="4" t="str">
        <f>IF(Inddata!E244="","",Inddata!E244)</f>
        <v/>
      </c>
      <c r="F229" s="4" t="str">
        <f>IF(Inddata!F244="","",Inddata!F244)</f>
        <v/>
      </c>
      <c r="G229" s="4">
        <f>IF(Inddata!G244="","",Inddata!G244)</f>
        <v>0</v>
      </c>
      <c r="H229" s="4" t="str">
        <f>IF(Inddata!H244&gt;0.5,Inddata!H244,"")</f>
        <v/>
      </c>
      <c r="I229" s="4" t="str">
        <f>IF(Inddata!I244="","",Inddata!I244)</f>
        <v/>
      </c>
      <c r="J229" s="15" t="str">
        <f>IF('Resultat 2005-2012'!$R229="","",IF($M$1=2005,'Resultat 2005-2012'!J229,IF(AND($M$1=2006,Beregningsark!$AQ229="2005-2012"),'Resultat 2005-2012'!J229*SUM($Y$7:$AE$7)/7,IF(AND($M$1=2007,Beregningsark!$AQ229="2005-2012"),'Resultat 2005-2012'!J229*SUM($Z$7:$AE$7)/6,IF(AND($M$1=2008,Beregningsark!$AQ229="2005-2012"),'Resultat 2005-2012'!J229*SUM($AA$7:$AE$7)/5,IF(AND($M$1=2009,Beregningsark!$AQ229="2005-2012"),'Resultat 2005-2012'!J229*SUM($AB$7:$AE$7)/4,IF(AND($M$1=2010,Beregningsark!$AQ229="2005-2012"),'Resultat 2005-2012'!J229*SUM($AC$7:$AE$7)/3,IF(AND($M$1=2011,Beregningsark!$AQ229="2005-2012"),'Resultat 2005-2012'!J229*SUM($AD$7:$AE$7)/2,IF(AND($M$1=2012,Beregningsark!$AQ229="2005-2012"),'Resultat 2005-2012'!J229*$AE$7,IF(AND($M$1=2006,Beregningsark!$AQ229="1999-2012"),'Resultat 2005-2012'!J229*SUM($Y$16:$AE$16)/7,IF(AND($M$1=2007,Beregningsark!$AQ229="1999-2012"),'Resultat 2005-2012'!J229*SUM($Z$16:$AE$16)/6,IF(AND($M$1=2008,Beregningsark!$AQ229="1999-2012"),'Resultat 2005-2012'!J229*SUM($AA$16:$AE$16)/5,IF(AND($M$1=2009,Beregningsark!$AQ229="1999-2012"),'Resultat 2005-2012'!J229*SUM($AB$16:$AE$16)/4,IF(AND($M$1=2010,Beregningsark!$AQ229="1999-2012"),'Resultat 2005-2012'!J229*SUM($AC$16:$AE$16)/3,IF(AND($M$1=2011,Beregningsark!$AQ229="1999-2012"),'Resultat 2005-2012'!J229*SUM($AD$16:$AE$16)/2,IF(AND($M$1=2012,Beregningsark!$AQ229="1999-2012"),'Resultat 2005-2012'!J229*$AE$16,""))))))))))))))))</f>
        <v/>
      </c>
      <c r="K229" s="15" t="str">
        <f>IF('Resultat 2005-2012'!$R229="","",IF($M$1=2005,'Resultat 2005-2012'!K229,IF(AND($M$1=2006,Beregningsark!$AQ229="2005-2012"),'Resultat 2005-2012'!K229*SUM($Y$8:$AE$8)/7,IF(AND($M$1=2007,Beregningsark!$AQ229="2005-2012"),'Resultat 2005-2012'!K229*SUM($Z$8:$AE$8)/6,IF(AND($M$1=2008,Beregningsark!$AQ229="2005-2012"),'Resultat 2005-2012'!K229*SUM($AA$8:$AE$8)/5,IF(AND($M$1=2009,Beregningsark!$AQ229="2005-2012"),'Resultat 2005-2012'!K229*SUM($AB$8:$AE$8)/4,IF(AND($M$1=2010,Beregningsark!$AQ229="2005-2012"),'Resultat 2005-2012'!K229*SUM($AC$8:$AE$8)/3,IF(AND($M$1=2011,Beregningsark!$AQ229="2005-2012"),'Resultat 2005-2012'!K229*SUM($AD$8:$AE$8)/2,IF(AND($M$1=2012,Beregningsark!$AQ229="2005-2012"),'Resultat 2005-2012'!K229*$AE$8,IF(AND($M$1=2006,Beregningsark!$AQ229="1999-2012"),'Resultat 2005-2012'!K229*SUM($Y$17:$AE$17)/7,IF(AND($M$1=2007,Beregningsark!$AQ229="1999-2012"),'Resultat 2005-2012'!K229*SUM($Z$17:$AE$17)/6,IF(AND($M$1=2008,Beregningsark!$AQ229="1999-2012"),'Resultat 2005-2012'!K229*SUM($AA$17:$AE$17)/5,IF(AND($M$1=2009,Beregningsark!$AQ229="1999-2012"),'Resultat 2005-2012'!K229*SUM($AB$17:$AE$17)/4,IF(AND($M$1=2010,Beregningsark!$AQ229="1999-2012"),'Resultat 2005-2012'!K229*SUM($AC$17:$AE$17)/3,IF(AND($M$1=2011,Beregningsark!$AQ229="1999-2012"),'Resultat 2005-2012'!K229*SUM($AD$17:$AE$17)/2,IF(AND($M$1=2012,Beregningsark!$AQ229="1999-2012"),'Resultat 2005-2012'!K229*$AE$17,""))))))))))))))))</f>
        <v/>
      </c>
      <c r="L229" s="15" t="str">
        <f>IF('Resultat 2005-2012'!$R229="","",IF($M$1=2005,'Resultat 2005-2012'!L229,IF(AND($M$1=2006,Beregningsark!$AQ229="2005-2012"),'Resultat 2005-2012'!L229*SUM($Y$9:$AE$9)/7,IF(AND($M$1=2007,Beregningsark!$AQ229="2005-2012"),'Resultat 2005-2012'!L229*SUM($Z$9:$AE$9)/6,IF(AND($M$1=2008,Beregningsark!$AQ229="2005-2012"),'Resultat 2005-2012'!L229*SUM($AA$9:$AE$9)/5,IF(AND($M$1=2009,Beregningsark!$AQ229="2005-2012"),'Resultat 2005-2012'!L229*SUM($AB$9:$AE$9)/4,IF(AND($M$1=2010,Beregningsark!$AQ229="2005-2012"),'Resultat 2005-2012'!L229*SUM($AC$9:$AE$9)/3,IF(AND($M$1=2011,Beregningsark!$AQ229="2005-2012"),'Resultat 2005-2012'!L229*SUM($AD$9:$AE$9)/2,IF(AND($M$1=2012,Beregningsark!$AQ229="2005-2012"),'Resultat 2005-2012'!L229*$AE$9,IF(AND($M$1=2006,Beregningsark!$AQ229="1999-2012"),'Resultat 2005-2012'!L229*SUM($Y$18:$AE$18)/7,IF(AND($M$1=2007,Beregningsark!$AQ229="1999-2012"),'Resultat 2005-2012'!L229*SUM($Z$18:$AE$18)/6,IF(AND($M$1=2008,Beregningsark!$AQ229="1999-2012"),'Resultat 2005-2012'!L229*SUM($AA$18:$AE$18)/5,IF(AND($M$1=2009,Beregningsark!$AQ229="1999-2012"),'Resultat 2005-2012'!L229*SUM($AB$18:$AE$18)/4,IF(AND($M$1=2010,Beregningsark!$AQ229="1999-2012"),'Resultat 2005-2012'!L229*SUM($AC$18:$AE$18)/3,IF(AND($M$1=2011,Beregningsark!$AQ229="1999-2012"),'Resultat 2005-2012'!L229*SUM($AD$18:$AE$18)/2,IF(AND($M$1=2012,Beregningsark!$AQ229="1999-2012"),'Resultat 2005-2012'!L229*$AE$18,""))))))))))))))))</f>
        <v/>
      </c>
      <c r="M229" s="15" t="str">
        <f t="shared" si="11"/>
        <v/>
      </c>
      <c r="N229" s="15" t="str">
        <f>IF('Resultat 2005-2012'!$R229="","",IF($M$1=2005,'Resultat 2005-2012'!N229,IF(AND($M$1=2006,Beregningsark!$AQ229="2005-2012"),'Resultat 2005-2012'!N229*SUM($Y$10:$AE$10)/7,IF(AND($M$1=2007,Beregningsark!$AQ229="2005-2012"),'Resultat 2005-2012'!N229*SUM($Z$10:$AE$10)/6,IF(AND($M$1=2008,Beregningsark!$AQ229="2005-2012"),'Resultat 2005-2012'!N229*SUM($AA$10:$AE$10)/5,IF(AND($M$1=2009,Beregningsark!$AQ229="2005-2012"),'Resultat 2005-2012'!N229*SUM($AB$10:$AE$10)/4,IF(AND($M$1=2010,Beregningsark!$AQ229="2005-2012"),'Resultat 2005-2012'!N229*SUM($AC$10:$AE$10)/3,IF(AND($M$1=2011,Beregningsark!$AQ229="2005-2012"),'Resultat 2005-2012'!N229*SUM($AD$10:$AE$10)/2,IF(AND($M$1=2012,Beregningsark!$AQ229="2005-2012"),'Resultat 2005-2012'!N229*$AE$10,IF(AND($M$1=2006,Beregningsark!$AQ229="1999-2012"),'Resultat 2005-2012'!N229*SUM($Y$16:$AE$16)/7,IF(AND($M$1=2007,Beregningsark!$AQ229="1999-2012"),'Resultat 2005-2012'!N229*SUM($Z$16:$AE$16)/6,IF(AND($M$1=2008,Beregningsark!$AQ229="1999-2012"),'Resultat 2005-2012'!N229*SUM($AA$16:$AE$16)/5,IF(AND($M$1=2009,Beregningsark!$AQ229="1999-2012"),'Resultat 2005-2012'!N229*SUM($AB$16:$AE$16)/4,IF(AND($M$1=2010,Beregningsark!$AQ229="1999-2012"),'Resultat 2005-2012'!N229*SUM($AC$16:$AE$16)/3,IF(AND($M$1=2011,Beregningsark!$AQ229="1999-2012"),'Resultat 2005-2012'!N229*SUM($AD$16:$AE$16)/2,IF(AND($M$1=2012,Beregningsark!$AQ229="1999-2012"),'Resultat 2005-2012'!N229*$AE$16,""))))))))))))))))</f>
        <v/>
      </c>
      <c r="O229" s="15" t="str">
        <f>IF('Resultat 2005-2012'!$R229="","",IF($M$1=2005,'Resultat 2005-2012'!O229,IF(AND($M$1=2006,Beregningsark!$AQ229="2005-2012"),'Resultat 2005-2012'!O229*SUM($Y$10:$AE$10)/7,IF(AND($M$1=2007,Beregningsark!$AQ229="2005-2012"),'Resultat 2005-2012'!O229*SUM($Z$10:$AE$10)/6,IF(AND($M$1=2008,Beregningsark!$AQ229="2005-2012"),'Resultat 2005-2012'!O229*SUM($AA$10:$AE$10)/5,IF(AND($M$1=2009,Beregningsark!$AQ229="2005-2012"),'Resultat 2005-2012'!O229*SUM($AB$10:$AE$10)/4,IF(AND($M$1=2010,Beregningsark!$AQ229="2005-2012"),'Resultat 2005-2012'!O229*SUM($AC$10:$AE$10)/3,IF(AND($M$1=2011,Beregningsark!$AQ229="2005-2012"),'Resultat 2005-2012'!O229*SUM($AD$10:$AE$10)/2,IF(AND($M$1=2012,Beregningsark!$AQ229="2005-2012"),'Resultat 2005-2012'!O229*$AE$10,IF(AND($M$1=2006,Beregningsark!$AQ229="1999-2012"),'Resultat 2005-2012'!O229*SUM($Y$16:$AE$16)/7,IF(AND($M$1=2007,Beregningsark!$AQ229="1999-2012"),'Resultat 2005-2012'!O229*SUM($Z$16:$AE$16)/6,IF(AND($M$1=2008,Beregningsark!$AQ229="1999-2012"),'Resultat 2005-2012'!O229*SUM($AA$16:$AE$16)/5,IF(AND($M$1=2009,Beregningsark!$AQ229="1999-2012"),'Resultat 2005-2012'!O229*SUM($AB$16:$AE$16)/4,IF(AND($M$1=2010,Beregningsark!$AQ229="1999-2012"),'Resultat 2005-2012'!O229*SUM($AC$16:$AE$16)/3,IF(AND($M$1=2011,Beregningsark!$AQ229="1999-2012"),'Resultat 2005-2012'!O229*SUM($AD$16:$AE$16)/2,IF(AND($M$1=2012,Beregningsark!$AQ229="1999-2012"),'Resultat 2005-2012'!O229*$AE$16,""))))))))))))))))</f>
        <v/>
      </c>
      <c r="P229" s="15" t="str">
        <f>IF('Resultat 2005-2012'!$R229="","",IF($M$1=2005,'Resultat 2005-2012'!P229,IF(AND($M$1=2006,Beregningsark!$AQ229="2005-2012"),'Resultat 2005-2012'!P229*SUM($Y$11:$AE$11)/7,IF(AND($M$1=2007,Beregningsark!$AQ229="2005-2012"),'Resultat 2005-2012'!P229*SUM($Z$11:$AE$11)/6,IF(AND($M$1=2008,Beregningsark!$AQ229="2005-2012"),'Resultat 2005-2012'!P229*SUM($AA$11:$AE$11)/5,IF(AND($M$1=2009,Beregningsark!$AQ229="2005-2012"),'Resultat 2005-2012'!P229*SUM($AB$11:$AE$11)/4,IF(AND($M$1=2010,Beregningsark!$AQ229="2005-2012"),'Resultat 2005-2012'!P229*SUM($AC$11:$AE$11)/3,IF(AND($M$1=2011,Beregningsark!$AQ229="2005-2012"),'Resultat 2005-2012'!P229*SUM($AD$11:$AE$11)/2,IF(AND($M$1=2012,Beregningsark!$AQ229="2005-2012"),'Resultat 2005-2012'!P229*$AE$11,IF(AND($M$1=2006,Beregningsark!$AQ229="1999-2012"),'Resultat 2005-2012'!P229*SUM($Y$16:$AE$16)/7,IF(AND($M$1=2007,Beregningsark!$AQ229="1999-2012"),'Resultat 2005-2012'!P229*SUM($Z$16:$AE$16)/6,IF(AND($M$1=2008,Beregningsark!$AQ229="1999-2012"),'Resultat 2005-2012'!P229*SUM($AA$16:$AE$16)/5,IF(AND($M$1=2009,Beregningsark!$AQ229="1999-2012"),'Resultat 2005-2012'!P229*SUM($AB$16:$AE$16)/4,IF(AND($M$1=2010,Beregningsark!$AQ229="1999-2012"),'Resultat 2005-2012'!P229*SUM($AC$16:$AE$16)/3,IF(AND($M$1=2011,Beregningsark!$AQ229="1999-2012"),'Resultat 2005-2012'!P229*SUM($AD$16:$AE$16)/2,IF(AND($M$1=2012,Beregningsark!$AQ229="1999-2012"),'Resultat 2005-2012'!P229*$AE$16,""))))))))))))))))</f>
        <v/>
      </c>
      <c r="Q229" s="15" t="str">
        <f t="shared" si="12"/>
        <v/>
      </c>
      <c r="R229" s="17" t="str">
        <f t="shared" si="13"/>
        <v/>
      </c>
    </row>
    <row r="230" spans="1:18" x14ac:dyDescent="0.25">
      <c r="A230" s="4" t="str">
        <f>IF(Inddata!A245="","",Inddata!A245)</f>
        <v/>
      </c>
      <c r="B230" s="4" t="str">
        <f>IF(Inddata!B245="","",Inddata!B245)</f>
        <v/>
      </c>
      <c r="C230" s="4" t="str">
        <f>IF(Inddata!C245="","",Inddata!C245)</f>
        <v/>
      </c>
      <c r="D230" s="4" t="str">
        <f>IF(Inddata!D245="","",Inddata!D245)</f>
        <v/>
      </c>
      <c r="E230" s="4" t="str">
        <f>IF(Inddata!E245="","",Inddata!E245)</f>
        <v/>
      </c>
      <c r="F230" s="4" t="str">
        <f>IF(Inddata!F245="","",Inddata!F245)</f>
        <v/>
      </c>
      <c r="G230" s="4">
        <f>IF(Inddata!G245="","",Inddata!G245)</f>
        <v>0</v>
      </c>
      <c r="H230" s="4" t="str">
        <f>IF(Inddata!H245&gt;0.5,Inddata!H245,"")</f>
        <v/>
      </c>
      <c r="I230" s="4" t="str">
        <f>IF(Inddata!I245="","",Inddata!I245)</f>
        <v/>
      </c>
      <c r="J230" s="15" t="str">
        <f>IF('Resultat 2005-2012'!$R230="","",IF($M$1=2005,'Resultat 2005-2012'!J230,IF(AND($M$1=2006,Beregningsark!$AQ230="2005-2012"),'Resultat 2005-2012'!J230*SUM($Y$7:$AE$7)/7,IF(AND($M$1=2007,Beregningsark!$AQ230="2005-2012"),'Resultat 2005-2012'!J230*SUM($Z$7:$AE$7)/6,IF(AND($M$1=2008,Beregningsark!$AQ230="2005-2012"),'Resultat 2005-2012'!J230*SUM($AA$7:$AE$7)/5,IF(AND($M$1=2009,Beregningsark!$AQ230="2005-2012"),'Resultat 2005-2012'!J230*SUM($AB$7:$AE$7)/4,IF(AND($M$1=2010,Beregningsark!$AQ230="2005-2012"),'Resultat 2005-2012'!J230*SUM($AC$7:$AE$7)/3,IF(AND($M$1=2011,Beregningsark!$AQ230="2005-2012"),'Resultat 2005-2012'!J230*SUM($AD$7:$AE$7)/2,IF(AND($M$1=2012,Beregningsark!$AQ230="2005-2012"),'Resultat 2005-2012'!J230*$AE$7,IF(AND($M$1=2006,Beregningsark!$AQ230="1999-2012"),'Resultat 2005-2012'!J230*SUM($Y$16:$AE$16)/7,IF(AND($M$1=2007,Beregningsark!$AQ230="1999-2012"),'Resultat 2005-2012'!J230*SUM($Z$16:$AE$16)/6,IF(AND($M$1=2008,Beregningsark!$AQ230="1999-2012"),'Resultat 2005-2012'!J230*SUM($AA$16:$AE$16)/5,IF(AND($M$1=2009,Beregningsark!$AQ230="1999-2012"),'Resultat 2005-2012'!J230*SUM($AB$16:$AE$16)/4,IF(AND($M$1=2010,Beregningsark!$AQ230="1999-2012"),'Resultat 2005-2012'!J230*SUM($AC$16:$AE$16)/3,IF(AND($M$1=2011,Beregningsark!$AQ230="1999-2012"),'Resultat 2005-2012'!J230*SUM($AD$16:$AE$16)/2,IF(AND($M$1=2012,Beregningsark!$AQ230="1999-2012"),'Resultat 2005-2012'!J230*$AE$16,""))))))))))))))))</f>
        <v/>
      </c>
      <c r="K230" s="15" t="str">
        <f>IF('Resultat 2005-2012'!$R230="","",IF($M$1=2005,'Resultat 2005-2012'!K230,IF(AND($M$1=2006,Beregningsark!$AQ230="2005-2012"),'Resultat 2005-2012'!K230*SUM($Y$8:$AE$8)/7,IF(AND($M$1=2007,Beregningsark!$AQ230="2005-2012"),'Resultat 2005-2012'!K230*SUM($Z$8:$AE$8)/6,IF(AND($M$1=2008,Beregningsark!$AQ230="2005-2012"),'Resultat 2005-2012'!K230*SUM($AA$8:$AE$8)/5,IF(AND($M$1=2009,Beregningsark!$AQ230="2005-2012"),'Resultat 2005-2012'!K230*SUM($AB$8:$AE$8)/4,IF(AND($M$1=2010,Beregningsark!$AQ230="2005-2012"),'Resultat 2005-2012'!K230*SUM($AC$8:$AE$8)/3,IF(AND($M$1=2011,Beregningsark!$AQ230="2005-2012"),'Resultat 2005-2012'!K230*SUM($AD$8:$AE$8)/2,IF(AND($M$1=2012,Beregningsark!$AQ230="2005-2012"),'Resultat 2005-2012'!K230*$AE$8,IF(AND($M$1=2006,Beregningsark!$AQ230="1999-2012"),'Resultat 2005-2012'!K230*SUM($Y$17:$AE$17)/7,IF(AND($M$1=2007,Beregningsark!$AQ230="1999-2012"),'Resultat 2005-2012'!K230*SUM($Z$17:$AE$17)/6,IF(AND($M$1=2008,Beregningsark!$AQ230="1999-2012"),'Resultat 2005-2012'!K230*SUM($AA$17:$AE$17)/5,IF(AND($M$1=2009,Beregningsark!$AQ230="1999-2012"),'Resultat 2005-2012'!K230*SUM($AB$17:$AE$17)/4,IF(AND($M$1=2010,Beregningsark!$AQ230="1999-2012"),'Resultat 2005-2012'!K230*SUM($AC$17:$AE$17)/3,IF(AND($M$1=2011,Beregningsark!$AQ230="1999-2012"),'Resultat 2005-2012'!K230*SUM($AD$17:$AE$17)/2,IF(AND($M$1=2012,Beregningsark!$AQ230="1999-2012"),'Resultat 2005-2012'!K230*$AE$17,""))))))))))))))))</f>
        <v/>
      </c>
      <c r="L230" s="15" t="str">
        <f>IF('Resultat 2005-2012'!$R230="","",IF($M$1=2005,'Resultat 2005-2012'!L230,IF(AND($M$1=2006,Beregningsark!$AQ230="2005-2012"),'Resultat 2005-2012'!L230*SUM($Y$9:$AE$9)/7,IF(AND($M$1=2007,Beregningsark!$AQ230="2005-2012"),'Resultat 2005-2012'!L230*SUM($Z$9:$AE$9)/6,IF(AND($M$1=2008,Beregningsark!$AQ230="2005-2012"),'Resultat 2005-2012'!L230*SUM($AA$9:$AE$9)/5,IF(AND($M$1=2009,Beregningsark!$AQ230="2005-2012"),'Resultat 2005-2012'!L230*SUM($AB$9:$AE$9)/4,IF(AND($M$1=2010,Beregningsark!$AQ230="2005-2012"),'Resultat 2005-2012'!L230*SUM($AC$9:$AE$9)/3,IF(AND($M$1=2011,Beregningsark!$AQ230="2005-2012"),'Resultat 2005-2012'!L230*SUM($AD$9:$AE$9)/2,IF(AND($M$1=2012,Beregningsark!$AQ230="2005-2012"),'Resultat 2005-2012'!L230*$AE$9,IF(AND($M$1=2006,Beregningsark!$AQ230="1999-2012"),'Resultat 2005-2012'!L230*SUM($Y$18:$AE$18)/7,IF(AND($M$1=2007,Beregningsark!$AQ230="1999-2012"),'Resultat 2005-2012'!L230*SUM($Z$18:$AE$18)/6,IF(AND($M$1=2008,Beregningsark!$AQ230="1999-2012"),'Resultat 2005-2012'!L230*SUM($AA$18:$AE$18)/5,IF(AND($M$1=2009,Beregningsark!$AQ230="1999-2012"),'Resultat 2005-2012'!L230*SUM($AB$18:$AE$18)/4,IF(AND($M$1=2010,Beregningsark!$AQ230="1999-2012"),'Resultat 2005-2012'!L230*SUM($AC$18:$AE$18)/3,IF(AND($M$1=2011,Beregningsark!$AQ230="1999-2012"),'Resultat 2005-2012'!L230*SUM($AD$18:$AE$18)/2,IF(AND($M$1=2012,Beregningsark!$AQ230="1999-2012"),'Resultat 2005-2012'!L230*$AE$18,""))))))))))))))))</f>
        <v/>
      </c>
      <c r="M230" s="15" t="str">
        <f t="shared" si="11"/>
        <v/>
      </c>
      <c r="N230" s="15" t="str">
        <f>IF('Resultat 2005-2012'!$R230="","",IF($M$1=2005,'Resultat 2005-2012'!N230,IF(AND($M$1=2006,Beregningsark!$AQ230="2005-2012"),'Resultat 2005-2012'!N230*SUM($Y$10:$AE$10)/7,IF(AND($M$1=2007,Beregningsark!$AQ230="2005-2012"),'Resultat 2005-2012'!N230*SUM($Z$10:$AE$10)/6,IF(AND($M$1=2008,Beregningsark!$AQ230="2005-2012"),'Resultat 2005-2012'!N230*SUM($AA$10:$AE$10)/5,IF(AND($M$1=2009,Beregningsark!$AQ230="2005-2012"),'Resultat 2005-2012'!N230*SUM($AB$10:$AE$10)/4,IF(AND($M$1=2010,Beregningsark!$AQ230="2005-2012"),'Resultat 2005-2012'!N230*SUM($AC$10:$AE$10)/3,IF(AND($M$1=2011,Beregningsark!$AQ230="2005-2012"),'Resultat 2005-2012'!N230*SUM($AD$10:$AE$10)/2,IF(AND($M$1=2012,Beregningsark!$AQ230="2005-2012"),'Resultat 2005-2012'!N230*$AE$10,IF(AND($M$1=2006,Beregningsark!$AQ230="1999-2012"),'Resultat 2005-2012'!N230*SUM($Y$16:$AE$16)/7,IF(AND($M$1=2007,Beregningsark!$AQ230="1999-2012"),'Resultat 2005-2012'!N230*SUM($Z$16:$AE$16)/6,IF(AND($M$1=2008,Beregningsark!$AQ230="1999-2012"),'Resultat 2005-2012'!N230*SUM($AA$16:$AE$16)/5,IF(AND($M$1=2009,Beregningsark!$AQ230="1999-2012"),'Resultat 2005-2012'!N230*SUM($AB$16:$AE$16)/4,IF(AND($M$1=2010,Beregningsark!$AQ230="1999-2012"),'Resultat 2005-2012'!N230*SUM($AC$16:$AE$16)/3,IF(AND($M$1=2011,Beregningsark!$AQ230="1999-2012"),'Resultat 2005-2012'!N230*SUM($AD$16:$AE$16)/2,IF(AND($M$1=2012,Beregningsark!$AQ230="1999-2012"),'Resultat 2005-2012'!N230*$AE$16,""))))))))))))))))</f>
        <v/>
      </c>
      <c r="O230" s="15" t="str">
        <f>IF('Resultat 2005-2012'!$R230="","",IF($M$1=2005,'Resultat 2005-2012'!O230,IF(AND($M$1=2006,Beregningsark!$AQ230="2005-2012"),'Resultat 2005-2012'!O230*SUM($Y$10:$AE$10)/7,IF(AND($M$1=2007,Beregningsark!$AQ230="2005-2012"),'Resultat 2005-2012'!O230*SUM($Z$10:$AE$10)/6,IF(AND($M$1=2008,Beregningsark!$AQ230="2005-2012"),'Resultat 2005-2012'!O230*SUM($AA$10:$AE$10)/5,IF(AND($M$1=2009,Beregningsark!$AQ230="2005-2012"),'Resultat 2005-2012'!O230*SUM($AB$10:$AE$10)/4,IF(AND($M$1=2010,Beregningsark!$AQ230="2005-2012"),'Resultat 2005-2012'!O230*SUM($AC$10:$AE$10)/3,IF(AND($M$1=2011,Beregningsark!$AQ230="2005-2012"),'Resultat 2005-2012'!O230*SUM($AD$10:$AE$10)/2,IF(AND($M$1=2012,Beregningsark!$AQ230="2005-2012"),'Resultat 2005-2012'!O230*$AE$10,IF(AND($M$1=2006,Beregningsark!$AQ230="1999-2012"),'Resultat 2005-2012'!O230*SUM($Y$16:$AE$16)/7,IF(AND($M$1=2007,Beregningsark!$AQ230="1999-2012"),'Resultat 2005-2012'!O230*SUM($Z$16:$AE$16)/6,IF(AND($M$1=2008,Beregningsark!$AQ230="1999-2012"),'Resultat 2005-2012'!O230*SUM($AA$16:$AE$16)/5,IF(AND($M$1=2009,Beregningsark!$AQ230="1999-2012"),'Resultat 2005-2012'!O230*SUM($AB$16:$AE$16)/4,IF(AND($M$1=2010,Beregningsark!$AQ230="1999-2012"),'Resultat 2005-2012'!O230*SUM($AC$16:$AE$16)/3,IF(AND($M$1=2011,Beregningsark!$AQ230="1999-2012"),'Resultat 2005-2012'!O230*SUM($AD$16:$AE$16)/2,IF(AND($M$1=2012,Beregningsark!$AQ230="1999-2012"),'Resultat 2005-2012'!O230*$AE$16,""))))))))))))))))</f>
        <v/>
      </c>
      <c r="P230" s="15" t="str">
        <f>IF('Resultat 2005-2012'!$R230="","",IF($M$1=2005,'Resultat 2005-2012'!P230,IF(AND($M$1=2006,Beregningsark!$AQ230="2005-2012"),'Resultat 2005-2012'!P230*SUM($Y$11:$AE$11)/7,IF(AND($M$1=2007,Beregningsark!$AQ230="2005-2012"),'Resultat 2005-2012'!P230*SUM($Z$11:$AE$11)/6,IF(AND($M$1=2008,Beregningsark!$AQ230="2005-2012"),'Resultat 2005-2012'!P230*SUM($AA$11:$AE$11)/5,IF(AND($M$1=2009,Beregningsark!$AQ230="2005-2012"),'Resultat 2005-2012'!P230*SUM($AB$11:$AE$11)/4,IF(AND($M$1=2010,Beregningsark!$AQ230="2005-2012"),'Resultat 2005-2012'!P230*SUM($AC$11:$AE$11)/3,IF(AND($M$1=2011,Beregningsark!$AQ230="2005-2012"),'Resultat 2005-2012'!P230*SUM($AD$11:$AE$11)/2,IF(AND($M$1=2012,Beregningsark!$AQ230="2005-2012"),'Resultat 2005-2012'!P230*$AE$11,IF(AND($M$1=2006,Beregningsark!$AQ230="1999-2012"),'Resultat 2005-2012'!P230*SUM($Y$16:$AE$16)/7,IF(AND($M$1=2007,Beregningsark!$AQ230="1999-2012"),'Resultat 2005-2012'!P230*SUM($Z$16:$AE$16)/6,IF(AND($M$1=2008,Beregningsark!$AQ230="1999-2012"),'Resultat 2005-2012'!P230*SUM($AA$16:$AE$16)/5,IF(AND($M$1=2009,Beregningsark!$AQ230="1999-2012"),'Resultat 2005-2012'!P230*SUM($AB$16:$AE$16)/4,IF(AND($M$1=2010,Beregningsark!$AQ230="1999-2012"),'Resultat 2005-2012'!P230*SUM($AC$16:$AE$16)/3,IF(AND($M$1=2011,Beregningsark!$AQ230="1999-2012"),'Resultat 2005-2012'!P230*SUM($AD$16:$AE$16)/2,IF(AND($M$1=2012,Beregningsark!$AQ230="1999-2012"),'Resultat 2005-2012'!P230*$AE$16,""))))))))))))))))</f>
        <v/>
      </c>
      <c r="Q230" s="15" t="str">
        <f t="shared" si="12"/>
        <v/>
      </c>
      <c r="R230" s="17" t="str">
        <f t="shared" si="13"/>
        <v/>
      </c>
    </row>
    <row r="231" spans="1:18" x14ac:dyDescent="0.25">
      <c r="A231" s="4" t="str">
        <f>IF(Inddata!A246="","",Inddata!A246)</f>
        <v/>
      </c>
      <c r="B231" s="4" t="str">
        <f>IF(Inddata!B246="","",Inddata!B246)</f>
        <v/>
      </c>
      <c r="C231" s="4" t="str">
        <f>IF(Inddata!C246="","",Inddata!C246)</f>
        <v/>
      </c>
      <c r="D231" s="4" t="str">
        <f>IF(Inddata!D246="","",Inddata!D246)</f>
        <v/>
      </c>
      <c r="E231" s="4" t="str">
        <f>IF(Inddata!E246="","",Inddata!E246)</f>
        <v/>
      </c>
      <c r="F231" s="4" t="str">
        <f>IF(Inddata!F246="","",Inddata!F246)</f>
        <v/>
      </c>
      <c r="G231" s="4">
        <f>IF(Inddata!G246="","",Inddata!G246)</f>
        <v>0</v>
      </c>
      <c r="H231" s="4" t="str">
        <f>IF(Inddata!H246&gt;0.5,Inddata!H246,"")</f>
        <v/>
      </c>
      <c r="I231" s="4" t="str">
        <f>IF(Inddata!I246="","",Inddata!I246)</f>
        <v/>
      </c>
      <c r="J231" s="15" t="str">
        <f>IF('Resultat 2005-2012'!$R231="","",IF($M$1=2005,'Resultat 2005-2012'!J231,IF(AND($M$1=2006,Beregningsark!$AQ231="2005-2012"),'Resultat 2005-2012'!J231*SUM($Y$7:$AE$7)/7,IF(AND($M$1=2007,Beregningsark!$AQ231="2005-2012"),'Resultat 2005-2012'!J231*SUM($Z$7:$AE$7)/6,IF(AND($M$1=2008,Beregningsark!$AQ231="2005-2012"),'Resultat 2005-2012'!J231*SUM($AA$7:$AE$7)/5,IF(AND($M$1=2009,Beregningsark!$AQ231="2005-2012"),'Resultat 2005-2012'!J231*SUM($AB$7:$AE$7)/4,IF(AND($M$1=2010,Beregningsark!$AQ231="2005-2012"),'Resultat 2005-2012'!J231*SUM($AC$7:$AE$7)/3,IF(AND($M$1=2011,Beregningsark!$AQ231="2005-2012"),'Resultat 2005-2012'!J231*SUM($AD$7:$AE$7)/2,IF(AND($M$1=2012,Beregningsark!$AQ231="2005-2012"),'Resultat 2005-2012'!J231*$AE$7,IF(AND($M$1=2006,Beregningsark!$AQ231="1999-2012"),'Resultat 2005-2012'!J231*SUM($Y$16:$AE$16)/7,IF(AND($M$1=2007,Beregningsark!$AQ231="1999-2012"),'Resultat 2005-2012'!J231*SUM($Z$16:$AE$16)/6,IF(AND($M$1=2008,Beregningsark!$AQ231="1999-2012"),'Resultat 2005-2012'!J231*SUM($AA$16:$AE$16)/5,IF(AND($M$1=2009,Beregningsark!$AQ231="1999-2012"),'Resultat 2005-2012'!J231*SUM($AB$16:$AE$16)/4,IF(AND($M$1=2010,Beregningsark!$AQ231="1999-2012"),'Resultat 2005-2012'!J231*SUM($AC$16:$AE$16)/3,IF(AND($M$1=2011,Beregningsark!$AQ231="1999-2012"),'Resultat 2005-2012'!J231*SUM($AD$16:$AE$16)/2,IF(AND($M$1=2012,Beregningsark!$AQ231="1999-2012"),'Resultat 2005-2012'!J231*$AE$16,""))))))))))))))))</f>
        <v/>
      </c>
      <c r="K231" s="15" t="str">
        <f>IF('Resultat 2005-2012'!$R231="","",IF($M$1=2005,'Resultat 2005-2012'!K231,IF(AND($M$1=2006,Beregningsark!$AQ231="2005-2012"),'Resultat 2005-2012'!K231*SUM($Y$8:$AE$8)/7,IF(AND($M$1=2007,Beregningsark!$AQ231="2005-2012"),'Resultat 2005-2012'!K231*SUM($Z$8:$AE$8)/6,IF(AND($M$1=2008,Beregningsark!$AQ231="2005-2012"),'Resultat 2005-2012'!K231*SUM($AA$8:$AE$8)/5,IF(AND($M$1=2009,Beregningsark!$AQ231="2005-2012"),'Resultat 2005-2012'!K231*SUM($AB$8:$AE$8)/4,IF(AND($M$1=2010,Beregningsark!$AQ231="2005-2012"),'Resultat 2005-2012'!K231*SUM($AC$8:$AE$8)/3,IF(AND($M$1=2011,Beregningsark!$AQ231="2005-2012"),'Resultat 2005-2012'!K231*SUM($AD$8:$AE$8)/2,IF(AND($M$1=2012,Beregningsark!$AQ231="2005-2012"),'Resultat 2005-2012'!K231*$AE$8,IF(AND($M$1=2006,Beregningsark!$AQ231="1999-2012"),'Resultat 2005-2012'!K231*SUM($Y$17:$AE$17)/7,IF(AND($M$1=2007,Beregningsark!$AQ231="1999-2012"),'Resultat 2005-2012'!K231*SUM($Z$17:$AE$17)/6,IF(AND($M$1=2008,Beregningsark!$AQ231="1999-2012"),'Resultat 2005-2012'!K231*SUM($AA$17:$AE$17)/5,IF(AND($M$1=2009,Beregningsark!$AQ231="1999-2012"),'Resultat 2005-2012'!K231*SUM($AB$17:$AE$17)/4,IF(AND($M$1=2010,Beregningsark!$AQ231="1999-2012"),'Resultat 2005-2012'!K231*SUM($AC$17:$AE$17)/3,IF(AND($M$1=2011,Beregningsark!$AQ231="1999-2012"),'Resultat 2005-2012'!K231*SUM($AD$17:$AE$17)/2,IF(AND($M$1=2012,Beregningsark!$AQ231="1999-2012"),'Resultat 2005-2012'!K231*$AE$17,""))))))))))))))))</f>
        <v/>
      </c>
      <c r="L231" s="15" t="str">
        <f>IF('Resultat 2005-2012'!$R231="","",IF($M$1=2005,'Resultat 2005-2012'!L231,IF(AND($M$1=2006,Beregningsark!$AQ231="2005-2012"),'Resultat 2005-2012'!L231*SUM($Y$9:$AE$9)/7,IF(AND($M$1=2007,Beregningsark!$AQ231="2005-2012"),'Resultat 2005-2012'!L231*SUM($Z$9:$AE$9)/6,IF(AND($M$1=2008,Beregningsark!$AQ231="2005-2012"),'Resultat 2005-2012'!L231*SUM($AA$9:$AE$9)/5,IF(AND($M$1=2009,Beregningsark!$AQ231="2005-2012"),'Resultat 2005-2012'!L231*SUM($AB$9:$AE$9)/4,IF(AND($M$1=2010,Beregningsark!$AQ231="2005-2012"),'Resultat 2005-2012'!L231*SUM($AC$9:$AE$9)/3,IF(AND($M$1=2011,Beregningsark!$AQ231="2005-2012"),'Resultat 2005-2012'!L231*SUM($AD$9:$AE$9)/2,IF(AND($M$1=2012,Beregningsark!$AQ231="2005-2012"),'Resultat 2005-2012'!L231*$AE$9,IF(AND($M$1=2006,Beregningsark!$AQ231="1999-2012"),'Resultat 2005-2012'!L231*SUM($Y$18:$AE$18)/7,IF(AND($M$1=2007,Beregningsark!$AQ231="1999-2012"),'Resultat 2005-2012'!L231*SUM($Z$18:$AE$18)/6,IF(AND($M$1=2008,Beregningsark!$AQ231="1999-2012"),'Resultat 2005-2012'!L231*SUM($AA$18:$AE$18)/5,IF(AND($M$1=2009,Beregningsark!$AQ231="1999-2012"),'Resultat 2005-2012'!L231*SUM($AB$18:$AE$18)/4,IF(AND($M$1=2010,Beregningsark!$AQ231="1999-2012"),'Resultat 2005-2012'!L231*SUM($AC$18:$AE$18)/3,IF(AND($M$1=2011,Beregningsark!$AQ231="1999-2012"),'Resultat 2005-2012'!L231*SUM($AD$18:$AE$18)/2,IF(AND($M$1=2012,Beregningsark!$AQ231="1999-2012"),'Resultat 2005-2012'!L231*$AE$18,""))))))))))))))))</f>
        <v/>
      </c>
      <c r="M231" s="15" t="str">
        <f t="shared" si="11"/>
        <v/>
      </c>
      <c r="N231" s="15" t="str">
        <f>IF('Resultat 2005-2012'!$R231="","",IF($M$1=2005,'Resultat 2005-2012'!N231,IF(AND($M$1=2006,Beregningsark!$AQ231="2005-2012"),'Resultat 2005-2012'!N231*SUM($Y$10:$AE$10)/7,IF(AND($M$1=2007,Beregningsark!$AQ231="2005-2012"),'Resultat 2005-2012'!N231*SUM($Z$10:$AE$10)/6,IF(AND($M$1=2008,Beregningsark!$AQ231="2005-2012"),'Resultat 2005-2012'!N231*SUM($AA$10:$AE$10)/5,IF(AND($M$1=2009,Beregningsark!$AQ231="2005-2012"),'Resultat 2005-2012'!N231*SUM($AB$10:$AE$10)/4,IF(AND($M$1=2010,Beregningsark!$AQ231="2005-2012"),'Resultat 2005-2012'!N231*SUM($AC$10:$AE$10)/3,IF(AND($M$1=2011,Beregningsark!$AQ231="2005-2012"),'Resultat 2005-2012'!N231*SUM($AD$10:$AE$10)/2,IF(AND($M$1=2012,Beregningsark!$AQ231="2005-2012"),'Resultat 2005-2012'!N231*$AE$10,IF(AND($M$1=2006,Beregningsark!$AQ231="1999-2012"),'Resultat 2005-2012'!N231*SUM($Y$16:$AE$16)/7,IF(AND($M$1=2007,Beregningsark!$AQ231="1999-2012"),'Resultat 2005-2012'!N231*SUM($Z$16:$AE$16)/6,IF(AND($M$1=2008,Beregningsark!$AQ231="1999-2012"),'Resultat 2005-2012'!N231*SUM($AA$16:$AE$16)/5,IF(AND($M$1=2009,Beregningsark!$AQ231="1999-2012"),'Resultat 2005-2012'!N231*SUM($AB$16:$AE$16)/4,IF(AND($M$1=2010,Beregningsark!$AQ231="1999-2012"),'Resultat 2005-2012'!N231*SUM($AC$16:$AE$16)/3,IF(AND($M$1=2011,Beregningsark!$AQ231="1999-2012"),'Resultat 2005-2012'!N231*SUM($AD$16:$AE$16)/2,IF(AND($M$1=2012,Beregningsark!$AQ231="1999-2012"),'Resultat 2005-2012'!N231*$AE$16,""))))))))))))))))</f>
        <v/>
      </c>
      <c r="O231" s="15" t="str">
        <f>IF('Resultat 2005-2012'!$R231="","",IF($M$1=2005,'Resultat 2005-2012'!O231,IF(AND($M$1=2006,Beregningsark!$AQ231="2005-2012"),'Resultat 2005-2012'!O231*SUM($Y$10:$AE$10)/7,IF(AND($M$1=2007,Beregningsark!$AQ231="2005-2012"),'Resultat 2005-2012'!O231*SUM($Z$10:$AE$10)/6,IF(AND($M$1=2008,Beregningsark!$AQ231="2005-2012"),'Resultat 2005-2012'!O231*SUM($AA$10:$AE$10)/5,IF(AND($M$1=2009,Beregningsark!$AQ231="2005-2012"),'Resultat 2005-2012'!O231*SUM($AB$10:$AE$10)/4,IF(AND($M$1=2010,Beregningsark!$AQ231="2005-2012"),'Resultat 2005-2012'!O231*SUM($AC$10:$AE$10)/3,IF(AND($M$1=2011,Beregningsark!$AQ231="2005-2012"),'Resultat 2005-2012'!O231*SUM($AD$10:$AE$10)/2,IF(AND($M$1=2012,Beregningsark!$AQ231="2005-2012"),'Resultat 2005-2012'!O231*$AE$10,IF(AND($M$1=2006,Beregningsark!$AQ231="1999-2012"),'Resultat 2005-2012'!O231*SUM($Y$16:$AE$16)/7,IF(AND($M$1=2007,Beregningsark!$AQ231="1999-2012"),'Resultat 2005-2012'!O231*SUM($Z$16:$AE$16)/6,IF(AND($M$1=2008,Beregningsark!$AQ231="1999-2012"),'Resultat 2005-2012'!O231*SUM($AA$16:$AE$16)/5,IF(AND($M$1=2009,Beregningsark!$AQ231="1999-2012"),'Resultat 2005-2012'!O231*SUM($AB$16:$AE$16)/4,IF(AND($M$1=2010,Beregningsark!$AQ231="1999-2012"),'Resultat 2005-2012'!O231*SUM($AC$16:$AE$16)/3,IF(AND($M$1=2011,Beregningsark!$AQ231="1999-2012"),'Resultat 2005-2012'!O231*SUM($AD$16:$AE$16)/2,IF(AND($M$1=2012,Beregningsark!$AQ231="1999-2012"),'Resultat 2005-2012'!O231*$AE$16,""))))))))))))))))</f>
        <v/>
      </c>
      <c r="P231" s="15" t="str">
        <f>IF('Resultat 2005-2012'!$R231="","",IF($M$1=2005,'Resultat 2005-2012'!P231,IF(AND($M$1=2006,Beregningsark!$AQ231="2005-2012"),'Resultat 2005-2012'!P231*SUM($Y$11:$AE$11)/7,IF(AND($M$1=2007,Beregningsark!$AQ231="2005-2012"),'Resultat 2005-2012'!P231*SUM($Z$11:$AE$11)/6,IF(AND($M$1=2008,Beregningsark!$AQ231="2005-2012"),'Resultat 2005-2012'!P231*SUM($AA$11:$AE$11)/5,IF(AND($M$1=2009,Beregningsark!$AQ231="2005-2012"),'Resultat 2005-2012'!P231*SUM($AB$11:$AE$11)/4,IF(AND($M$1=2010,Beregningsark!$AQ231="2005-2012"),'Resultat 2005-2012'!P231*SUM($AC$11:$AE$11)/3,IF(AND($M$1=2011,Beregningsark!$AQ231="2005-2012"),'Resultat 2005-2012'!P231*SUM($AD$11:$AE$11)/2,IF(AND($M$1=2012,Beregningsark!$AQ231="2005-2012"),'Resultat 2005-2012'!P231*$AE$11,IF(AND($M$1=2006,Beregningsark!$AQ231="1999-2012"),'Resultat 2005-2012'!P231*SUM($Y$16:$AE$16)/7,IF(AND($M$1=2007,Beregningsark!$AQ231="1999-2012"),'Resultat 2005-2012'!P231*SUM($Z$16:$AE$16)/6,IF(AND($M$1=2008,Beregningsark!$AQ231="1999-2012"),'Resultat 2005-2012'!P231*SUM($AA$16:$AE$16)/5,IF(AND($M$1=2009,Beregningsark!$AQ231="1999-2012"),'Resultat 2005-2012'!P231*SUM($AB$16:$AE$16)/4,IF(AND($M$1=2010,Beregningsark!$AQ231="1999-2012"),'Resultat 2005-2012'!P231*SUM($AC$16:$AE$16)/3,IF(AND($M$1=2011,Beregningsark!$AQ231="1999-2012"),'Resultat 2005-2012'!P231*SUM($AD$16:$AE$16)/2,IF(AND($M$1=2012,Beregningsark!$AQ231="1999-2012"),'Resultat 2005-2012'!P231*$AE$16,""))))))))))))))))</f>
        <v/>
      </c>
      <c r="Q231" s="15" t="str">
        <f t="shared" si="12"/>
        <v/>
      </c>
      <c r="R231" s="17" t="str">
        <f t="shared" si="13"/>
        <v/>
      </c>
    </row>
    <row r="232" spans="1:18" x14ac:dyDescent="0.25">
      <c r="A232" s="4" t="str">
        <f>IF(Inddata!A247="","",Inddata!A247)</f>
        <v/>
      </c>
      <c r="B232" s="4" t="str">
        <f>IF(Inddata!B247="","",Inddata!B247)</f>
        <v/>
      </c>
      <c r="C232" s="4" t="str">
        <f>IF(Inddata!C247="","",Inddata!C247)</f>
        <v/>
      </c>
      <c r="D232" s="4" t="str">
        <f>IF(Inddata!D247="","",Inddata!D247)</f>
        <v/>
      </c>
      <c r="E232" s="4" t="str">
        <f>IF(Inddata!E247="","",Inddata!E247)</f>
        <v/>
      </c>
      <c r="F232" s="4" t="str">
        <f>IF(Inddata!F247="","",Inddata!F247)</f>
        <v/>
      </c>
      <c r="G232" s="4">
        <f>IF(Inddata!G247="","",Inddata!G247)</f>
        <v>0</v>
      </c>
      <c r="H232" s="4" t="str">
        <f>IF(Inddata!H247&gt;0.5,Inddata!H247,"")</f>
        <v/>
      </c>
      <c r="I232" s="4" t="str">
        <f>IF(Inddata!I247="","",Inddata!I247)</f>
        <v/>
      </c>
      <c r="J232" s="15" t="str">
        <f>IF('Resultat 2005-2012'!$R232="","",IF($M$1=2005,'Resultat 2005-2012'!J232,IF(AND($M$1=2006,Beregningsark!$AQ232="2005-2012"),'Resultat 2005-2012'!J232*SUM($Y$7:$AE$7)/7,IF(AND($M$1=2007,Beregningsark!$AQ232="2005-2012"),'Resultat 2005-2012'!J232*SUM($Z$7:$AE$7)/6,IF(AND($M$1=2008,Beregningsark!$AQ232="2005-2012"),'Resultat 2005-2012'!J232*SUM($AA$7:$AE$7)/5,IF(AND($M$1=2009,Beregningsark!$AQ232="2005-2012"),'Resultat 2005-2012'!J232*SUM($AB$7:$AE$7)/4,IF(AND($M$1=2010,Beregningsark!$AQ232="2005-2012"),'Resultat 2005-2012'!J232*SUM($AC$7:$AE$7)/3,IF(AND($M$1=2011,Beregningsark!$AQ232="2005-2012"),'Resultat 2005-2012'!J232*SUM($AD$7:$AE$7)/2,IF(AND($M$1=2012,Beregningsark!$AQ232="2005-2012"),'Resultat 2005-2012'!J232*$AE$7,IF(AND($M$1=2006,Beregningsark!$AQ232="1999-2012"),'Resultat 2005-2012'!J232*SUM($Y$16:$AE$16)/7,IF(AND($M$1=2007,Beregningsark!$AQ232="1999-2012"),'Resultat 2005-2012'!J232*SUM($Z$16:$AE$16)/6,IF(AND($M$1=2008,Beregningsark!$AQ232="1999-2012"),'Resultat 2005-2012'!J232*SUM($AA$16:$AE$16)/5,IF(AND($M$1=2009,Beregningsark!$AQ232="1999-2012"),'Resultat 2005-2012'!J232*SUM($AB$16:$AE$16)/4,IF(AND($M$1=2010,Beregningsark!$AQ232="1999-2012"),'Resultat 2005-2012'!J232*SUM($AC$16:$AE$16)/3,IF(AND($M$1=2011,Beregningsark!$AQ232="1999-2012"),'Resultat 2005-2012'!J232*SUM($AD$16:$AE$16)/2,IF(AND($M$1=2012,Beregningsark!$AQ232="1999-2012"),'Resultat 2005-2012'!J232*$AE$16,""))))))))))))))))</f>
        <v/>
      </c>
      <c r="K232" s="15" t="str">
        <f>IF('Resultat 2005-2012'!$R232="","",IF($M$1=2005,'Resultat 2005-2012'!K232,IF(AND($M$1=2006,Beregningsark!$AQ232="2005-2012"),'Resultat 2005-2012'!K232*SUM($Y$8:$AE$8)/7,IF(AND($M$1=2007,Beregningsark!$AQ232="2005-2012"),'Resultat 2005-2012'!K232*SUM($Z$8:$AE$8)/6,IF(AND($M$1=2008,Beregningsark!$AQ232="2005-2012"),'Resultat 2005-2012'!K232*SUM($AA$8:$AE$8)/5,IF(AND($M$1=2009,Beregningsark!$AQ232="2005-2012"),'Resultat 2005-2012'!K232*SUM($AB$8:$AE$8)/4,IF(AND($M$1=2010,Beregningsark!$AQ232="2005-2012"),'Resultat 2005-2012'!K232*SUM($AC$8:$AE$8)/3,IF(AND($M$1=2011,Beregningsark!$AQ232="2005-2012"),'Resultat 2005-2012'!K232*SUM($AD$8:$AE$8)/2,IF(AND($M$1=2012,Beregningsark!$AQ232="2005-2012"),'Resultat 2005-2012'!K232*$AE$8,IF(AND($M$1=2006,Beregningsark!$AQ232="1999-2012"),'Resultat 2005-2012'!K232*SUM($Y$17:$AE$17)/7,IF(AND($M$1=2007,Beregningsark!$AQ232="1999-2012"),'Resultat 2005-2012'!K232*SUM($Z$17:$AE$17)/6,IF(AND($M$1=2008,Beregningsark!$AQ232="1999-2012"),'Resultat 2005-2012'!K232*SUM($AA$17:$AE$17)/5,IF(AND($M$1=2009,Beregningsark!$AQ232="1999-2012"),'Resultat 2005-2012'!K232*SUM($AB$17:$AE$17)/4,IF(AND($M$1=2010,Beregningsark!$AQ232="1999-2012"),'Resultat 2005-2012'!K232*SUM($AC$17:$AE$17)/3,IF(AND($M$1=2011,Beregningsark!$AQ232="1999-2012"),'Resultat 2005-2012'!K232*SUM($AD$17:$AE$17)/2,IF(AND($M$1=2012,Beregningsark!$AQ232="1999-2012"),'Resultat 2005-2012'!K232*$AE$17,""))))))))))))))))</f>
        <v/>
      </c>
      <c r="L232" s="15" t="str">
        <f>IF('Resultat 2005-2012'!$R232="","",IF($M$1=2005,'Resultat 2005-2012'!L232,IF(AND($M$1=2006,Beregningsark!$AQ232="2005-2012"),'Resultat 2005-2012'!L232*SUM($Y$9:$AE$9)/7,IF(AND($M$1=2007,Beregningsark!$AQ232="2005-2012"),'Resultat 2005-2012'!L232*SUM($Z$9:$AE$9)/6,IF(AND($M$1=2008,Beregningsark!$AQ232="2005-2012"),'Resultat 2005-2012'!L232*SUM($AA$9:$AE$9)/5,IF(AND($M$1=2009,Beregningsark!$AQ232="2005-2012"),'Resultat 2005-2012'!L232*SUM($AB$9:$AE$9)/4,IF(AND($M$1=2010,Beregningsark!$AQ232="2005-2012"),'Resultat 2005-2012'!L232*SUM($AC$9:$AE$9)/3,IF(AND($M$1=2011,Beregningsark!$AQ232="2005-2012"),'Resultat 2005-2012'!L232*SUM($AD$9:$AE$9)/2,IF(AND($M$1=2012,Beregningsark!$AQ232="2005-2012"),'Resultat 2005-2012'!L232*$AE$9,IF(AND($M$1=2006,Beregningsark!$AQ232="1999-2012"),'Resultat 2005-2012'!L232*SUM($Y$18:$AE$18)/7,IF(AND($M$1=2007,Beregningsark!$AQ232="1999-2012"),'Resultat 2005-2012'!L232*SUM($Z$18:$AE$18)/6,IF(AND($M$1=2008,Beregningsark!$AQ232="1999-2012"),'Resultat 2005-2012'!L232*SUM($AA$18:$AE$18)/5,IF(AND($M$1=2009,Beregningsark!$AQ232="1999-2012"),'Resultat 2005-2012'!L232*SUM($AB$18:$AE$18)/4,IF(AND($M$1=2010,Beregningsark!$AQ232="1999-2012"),'Resultat 2005-2012'!L232*SUM($AC$18:$AE$18)/3,IF(AND($M$1=2011,Beregningsark!$AQ232="1999-2012"),'Resultat 2005-2012'!L232*SUM($AD$18:$AE$18)/2,IF(AND($M$1=2012,Beregningsark!$AQ232="1999-2012"),'Resultat 2005-2012'!L232*$AE$18,""))))))))))))))))</f>
        <v/>
      </c>
      <c r="M232" s="15" t="str">
        <f t="shared" si="11"/>
        <v/>
      </c>
      <c r="N232" s="15" t="str">
        <f>IF('Resultat 2005-2012'!$R232="","",IF($M$1=2005,'Resultat 2005-2012'!N232,IF(AND($M$1=2006,Beregningsark!$AQ232="2005-2012"),'Resultat 2005-2012'!N232*SUM($Y$10:$AE$10)/7,IF(AND($M$1=2007,Beregningsark!$AQ232="2005-2012"),'Resultat 2005-2012'!N232*SUM($Z$10:$AE$10)/6,IF(AND($M$1=2008,Beregningsark!$AQ232="2005-2012"),'Resultat 2005-2012'!N232*SUM($AA$10:$AE$10)/5,IF(AND($M$1=2009,Beregningsark!$AQ232="2005-2012"),'Resultat 2005-2012'!N232*SUM($AB$10:$AE$10)/4,IF(AND($M$1=2010,Beregningsark!$AQ232="2005-2012"),'Resultat 2005-2012'!N232*SUM($AC$10:$AE$10)/3,IF(AND($M$1=2011,Beregningsark!$AQ232="2005-2012"),'Resultat 2005-2012'!N232*SUM($AD$10:$AE$10)/2,IF(AND($M$1=2012,Beregningsark!$AQ232="2005-2012"),'Resultat 2005-2012'!N232*$AE$10,IF(AND($M$1=2006,Beregningsark!$AQ232="1999-2012"),'Resultat 2005-2012'!N232*SUM($Y$16:$AE$16)/7,IF(AND($M$1=2007,Beregningsark!$AQ232="1999-2012"),'Resultat 2005-2012'!N232*SUM($Z$16:$AE$16)/6,IF(AND($M$1=2008,Beregningsark!$AQ232="1999-2012"),'Resultat 2005-2012'!N232*SUM($AA$16:$AE$16)/5,IF(AND($M$1=2009,Beregningsark!$AQ232="1999-2012"),'Resultat 2005-2012'!N232*SUM($AB$16:$AE$16)/4,IF(AND($M$1=2010,Beregningsark!$AQ232="1999-2012"),'Resultat 2005-2012'!N232*SUM($AC$16:$AE$16)/3,IF(AND($M$1=2011,Beregningsark!$AQ232="1999-2012"),'Resultat 2005-2012'!N232*SUM($AD$16:$AE$16)/2,IF(AND($M$1=2012,Beregningsark!$AQ232="1999-2012"),'Resultat 2005-2012'!N232*$AE$16,""))))))))))))))))</f>
        <v/>
      </c>
      <c r="O232" s="15" t="str">
        <f>IF('Resultat 2005-2012'!$R232="","",IF($M$1=2005,'Resultat 2005-2012'!O232,IF(AND($M$1=2006,Beregningsark!$AQ232="2005-2012"),'Resultat 2005-2012'!O232*SUM($Y$10:$AE$10)/7,IF(AND($M$1=2007,Beregningsark!$AQ232="2005-2012"),'Resultat 2005-2012'!O232*SUM($Z$10:$AE$10)/6,IF(AND($M$1=2008,Beregningsark!$AQ232="2005-2012"),'Resultat 2005-2012'!O232*SUM($AA$10:$AE$10)/5,IF(AND($M$1=2009,Beregningsark!$AQ232="2005-2012"),'Resultat 2005-2012'!O232*SUM($AB$10:$AE$10)/4,IF(AND($M$1=2010,Beregningsark!$AQ232="2005-2012"),'Resultat 2005-2012'!O232*SUM($AC$10:$AE$10)/3,IF(AND($M$1=2011,Beregningsark!$AQ232="2005-2012"),'Resultat 2005-2012'!O232*SUM($AD$10:$AE$10)/2,IF(AND($M$1=2012,Beregningsark!$AQ232="2005-2012"),'Resultat 2005-2012'!O232*$AE$10,IF(AND($M$1=2006,Beregningsark!$AQ232="1999-2012"),'Resultat 2005-2012'!O232*SUM($Y$16:$AE$16)/7,IF(AND($M$1=2007,Beregningsark!$AQ232="1999-2012"),'Resultat 2005-2012'!O232*SUM($Z$16:$AE$16)/6,IF(AND($M$1=2008,Beregningsark!$AQ232="1999-2012"),'Resultat 2005-2012'!O232*SUM($AA$16:$AE$16)/5,IF(AND($M$1=2009,Beregningsark!$AQ232="1999-2012"),'Resultat 2005-2012'!O232*SUM($AB$16:$AE$16)/4,IF(AND($M$1=2010,Beregningsark!$AQ232="1999-2012"),'Resultat 2005-2012'!O232*SUM($AC$16:$AE$16)/3,IF(AND($M$1=2011,Beregningsark!$AQ232="1999-2012"),'Resultat 2005-2012'!O232*SUM($AD$16:$AE$16)/2,IF(AND($M$1=2012,Beregningsark!$AQ232="1999-2012"),'Resultat 2005-2012'!O232*$AE$16,""))))))))))))))))</f>
        <v/>
      </c>
      <c r="P232" s="15" t="str">
        <f>IF('Resultat 2005-2012'!$R232="","",IF($M$1=2005,'Resultat 2005-2012'!P232,IF(AND($M$1=2006,Beregningsark!$AQ232="2005-2012"),'Resultat 2005-2012'!P232*SUM($Y$11:$AE$11)/7,IF(AND($M$1=2007,Beregningsark!$AQ232="2005-2012"),'Resultat 2005-2012'!P232*SUM($Z$11:$AE$11)/6,IF(AND($M$1=2008,Beregningsark!$AQ232="2005-2012"),'Resultat 2005-2012'!P232*SUM($AA$11:$AE$11)/5,IF(AND($M$1=2009,Beregningsark!$AQ232="2005-2012"),'Resultat 2005-2012'!P232*SUM($AB$11:$AE$11)/4,IF(AND($M$1=2010,Beregningsark!$AQ232="2005-2012"),'Resultat 2005-2012'!P232*SUM($AC$11:$AE$11)/3,IF(AND($M$1=2011,Beregningsark!$AQ232="2005-2012"),'Resultat 2005-2012'!P232*SUM($AD$11:$AE$11)/2,IF(AND($M$1=2012,Beregningsark!$AQ232="2005-2012"),'Resultat 2005-2012'!P232*$AE$11,IF(AND($M$1=2006,Beregningsark!$AQ232="1999-2012"),'Resultat 2005-2012'!P232*SUM($Y$16:$AE$16)/7,IF(AND($M$1=2007,Beregningsark!$AQ232="1999-2012"),'Resultat 2005-2012'!P232*SUM($Z$16:$AE$16)/6,IF(AND($M$1=2008,Beregningsark!$AQ232="1999-2012"),'Resultat 2005-2012'!P232*SUM($AA$16:$AE$16)/5,IF(AND($M$1=2009,Beregningsark!$AQ232="1999-2012"),'Resultat 2005-2012'!P232*SUM($AB$16:$AE$16)/4,IF(AND($M$1=2010,Beregningsark!$AQ232="1999-2012"),'Resultat 2005-2012'!P232*SUM($AC$16:$AE$16)/3,IF(AND($M$1=2011,Beregningsark!$AQ232="1999-2012"),'Resultat 2005-2012'!P232*SUM($AD$16:$AE$16)/2,IF(AND($M$1=2012,Beregningsark!$AQ232="1999-2012"),'Resultat 2005-2012'!P232*$AE$16,""))))))))))))))))</f>
        <v/>
      </c>
      <c r="Q232" s="15" t="str">
        <f t="shared" si="12"/>
        <v/>
      </c>
      <c r="R232" s="17" t="str">
        <f t="shared" si="13"/>
        <v/>
      </c>
    </row>
    <row r="233" spans="1:18" x14ac:dyDescent="0.25">
      <c r="A233" s="4" t="str">
        <f>IF(Inddata!A248="","",Inddata!A248)</f>
        <v/>
      </c>
      <c r="B233" s="4" t="str">
        <f>IF(Inddata!B248="","",Inddata!B248)</f>
        <v/>
      </c>
      <c r="C233" s="4" t="str">
        <f>IF(Inddata!C248="","",Inddata!C248)</f>
        <v/>
      </c>
      <c r="D233" s="4" t="str">
        <f>IF(Inddata!D248="","",Inddata!D248)</f>
        <v/>
      </c>
      <c r="E233" s="4" t="str">
        <f>IF(Inddata!E248="","",Inddata!E248)</f>
        <v/>
      </c>
      <c r="F233" s="4" t="str">
        <f>IF(Inddata!F248="","",Inddata!F248)</f>
        <v/>
      </c>
      <c r="G233" s="4">
        <f>IF(Inddata!G248="","",Inddata!G248)</f>
        <v>0</v>
      </c>
      <c r="H233" s="4" t="str">
        <f>IF(Inddata!H248&gt;0.5,Inddata!H248,"")</f>
        <v/>
      </c>
      <c r="I233" s="4" t="str">
        <f>IF(Inddata!I248="","",Inddata!I248)</f>
        <v/>
      </c>
      <c r="J233" s="15" t="str">
        <f>IF('Resultat 2005-2012'!$R233="","",IF($M$1=2005,'Resultat 2005-2012'!J233,IF(AND($M$1=2006,Beregningsark!$AQ233="2005-2012"),'Resultat 2005-2012'!J233*SUM($Y$7:$AE$7)/7,IF(AND($M$1=2007,Beregningsark!$AQ233="2005-2012"),'Resultat 2005-2012'!J233*SUM($Z$7:$AE$7)/6,IF(AND($M$1=2008,Beregningsark!$AQ233="2005-2012"),'Resultat 2005-2012'!J233*SUM($AA$7:$AE$7)/5,IF(AND($M$1=2009,Beregningsark!$AQ233="2005-2012"),'Resultat 2005-2012'!J233*SUM($AB$7:$AE$7)/4,IF(AND($M$1=2010,Beregningsark!$AQ233="2005-2012"),'Resultat 2005-2012'!J233*SUM($AC$7:$AE$7)/3,IF(AND($M$1=2011,Beregningsark!$AQ233="2005-2012"),'Resultat 2005-2012'!J233*SUM($AD$7:$AE$7)/2,IF(AND($M$1=2012,Beregningsark!$AQ233="2005-2012"),'Resultat 2005-2012'!J233*$AE$7,IF(AND($M$1=2006,Beregningsark!$AQ233="1999-2012"),'Resultat 2005-2012'!J233*SUM($Y$16:$AE$16)/7,IF(AND($M$1=2007,Beregningsark!$AQ233="1999-2012"),'Resultat 2005-2012'!J233*SUM($Z$16:$AE$16)/6,IF(AND($M$1=2008,Beregningsark!$AQ233="1999-2012"),'Resultat 2005-2012'!J233*SUM($AA$16:$AE$16)/5,IF(AND($M$1=2009,Beregningsark!$AQ233="1999-2012"),'Resultat 2005-2012'!J233*SUM($AB$16:$AE$16)/4,IF(AND($M$1=2010,Beregningsark!$AQ233="1999-2012"),'Resultat 2005-2012'!J233*SUM($AC$16:$AE$16)/3,IF(AND($M$1=2011,Beregningsark!$AQ233="1999-2012"),'Resultat 2005-2012'!J233*SUM($AD$16:$AE$16)/2,IF(AND($M$1=2012,Beregningsark!$AQ233="1999-2012"),'Resultat 2005-2012'!J233*$AE$16,""))))))))))))))))</f>
        <v/>
      </c>
      <c r="K233" s="15" t="str">
        <f>IF('Resultat 2005-2012'!$R233="","",IF($M$1=2005,'Resultat 2005-2012'!K233,IF(AND($M$1=2006,Beregningsark!$AQ233="2005-2012"),'Resultat 2005-2012'!K233*SUM($Y$8:$AE$8)/7,IF(AND($M$1=2007,Beregningsark!$AQ233="2005-2012"),'Resultat 2005-2012'!K233*SUM($Z$8:$AE$8)/6,IF(AND($M$1=2008,Beregningsark!$AQ233="2005-2012"),'Resultat 2005-2012'!K233*SUM($AA$8:$AE$8)/5,IF(AND($M$1=2009,Beregningsark!$AQ233="2005-2012"),'Resultat 2005-2012'!K233*SUM($AB$8:$AE$8)/4,IF(AND($M$1=2010,Beregningsark!$AQ233="2005-2012"),'Resultat 2005-2012'!K233*SUM($AC$8:$AE$8)/3,IF(AND($M$1=2011,Beregningsark!$AQ233="2005-2012"),'Resultat 2005-2012'!K233*SUM($AD$8:$AE$8)/2,IF(AND($M$1=2012,Beregningsark!$AQ233="2005-2012"),'Resultat 2005-2012'!K233*$AE$8,IF(AND($M$1=2006,Beregningsark!$AQ233="1999-2012"),'Resultat 2005-2012'!K233*SUM($Y$17:$AE$17)/7,IF(AND($M$1=2007,Beregningsark!$AQ233="1999-2012"),'Resultat 2005-2012'!K233*SUM($Z$17:$AE$17)/6,IF(AND($M$1=2008,Beregningsark!$AQ233="1999-2012"),'Resultat 2005-2012'!K233*SUM($AA$17:$AE$17)/5,IF(AND($M$1=2009,Beregningsark!$AQ233="1999-2012"),'Resultat 2005-2012'!K233*SUM($AB$17:$AE$17)/4,IF(AND($M$1=2010,Beregningsark!$AQ233="1999-2012"),'Resultat 2005-2012'!K233*SUM($AC$17:$AE$17)/3,IF(AND($M$1=2011,Beregningsark!$AQ233="1999-2012"),'Resultat 2005-2012'!K233*SUM($AD$17:$AE$17)/2,IF(AND($M$1=2012,Beregningsark!$AQ233="1999-2012"),'Resultat 2005-2012'!K233*$AE$17,""))))))))))))))))</f>
        <v/>
      </c>
      <c r="L233" s="15" t="str">
        <f>IF('Resultat 2005-2012'!$R233="","",IF($M$1=2005,'Resultat 2005-2012'!L233,IF(AND($M$1=2006,Beregningsark!$AQ233="2005-2012"),'Resultat 2005-2012'!L233*SUM($Y$9:$AE$9)/7,IF(AND($M$1=2007,Beregningsark!$AQ233="2005-2012"),'Resultat 2005-2012'!L233*SUM($Z$9:$AE$9)/6,IF(AND($M$1=2008,Beregningsark!$AQ233="2005-2012"),'Resultat 2005-2012'!L233*SUM($AA$9:$AE$9)/5,IF(AND($M$1=2009,Beregningsark!$AQ233="2005-2012"),'Resultat 2005-2012'!L233*SUM($AB$9:$AE$9)/4,IF(AND($M$1=2010,Beregningsark!$AQ233="2005-2012"),'Resultat 2005-2012'!L233*SUM($AC$9:$AE$9)/3,IF(AND($M$1=2011,Beregningsark!$AQ233="2005-2012"),'Resultat 2005-2012'!L233*SUM($AD$9:$AE$9)/2,IF(AND($M$1=2012,Beregningsark!$AQ233="2005-2012"),'Resultat 2005-2012'!L233*$AE$9,IF(AND($M$1=2006,Beregningsark!$AQ233="1999-2012"),'Resultat 2005-2012'!L233*SUM($Y$18:$AE$18)/7,IF(AND($M$1=2007,Beregningsark!$AQ233="1999-2012"),'Resultat 2005-2012'!L233*SUM($Z$18:$AE$18)/6,IF(AND($M$1=2008,Beregningsark!$AQ233="1999-2012"),'Resultat 2005-2012'!L233*SUM($AA$18:$AE$18)/5,IF(AND($M$1=2009,Beregningsark!$AQ233="1999-2012"),'Resultat 2005-2012'!L233*SUM($AB$18:$AE$18)/4,IF(AND($M$1=2010,Beregningsark!$AQ233="1999-2012"),'Resultat 2005-2012'!L233*SUM($AC$18:$AE$18)/3,IF(AND($M$1=2011,Beregningsark!$AQ233="1999-2012"),'Resultat 2005-2012'!L233*SUM($AD$18:$AE$18)/2,IF(AND($M$1=2012,Beregningsark!$AQ233="1999-2012"),'Resultat 2005-2012'!L233*$AE$18,""))))))))))))))))</f>
        <v/>
      </c>
      <c r="M233" s="15" t="str">
        <f t="shared" si="11"/>
        <v/>
      </c>
      <c r="N233" s="15" t="str">
        <f>IF('Resultat 2005-2012'!$R233="","",IF($M$1=2005,'Resultat 2005-2012'!N233,IF(AND($M$1=2006,Beregningsark!$AQ233="2005-2012"),'Resultat 2005-2012'!N233*SUM($Y$10:$AE$10)/7,IF(AND($M$1=2007,Beregningsark!$AQ233="2005-2012"),'Resultat 2005-2012'!N233*SUM($Z$10:$AE$10)/6,IF(AND($M$1=2008,Beregningsark!$AQ233="2005-2012"),'Resultat 2005-2012'!N233*SUM($AA$10:$AE$10)/5,IF(AND($M$1=2009,Beregningsark!$AQ233="2005-2012"),'Resultat 2005-2012'!N233*SUM($AB$10:$AE$10)/4,IF(AND($M$1=2010,Beregningsark!$AQ233="2005-2012"),'Resultat 2005-2012'!N233*SUM($AC$10:$AE$10)/3,IF(AND($M$1=2011,Beregningsark!$AQ233="2005-2012"),'Resultat 2005-2012'!N233*SUM($AD$10:$AE$10)/2,IF(AND($M$1=2012,Beregningsark!$AQ233="2005-2012"),'Resultat 2005-2012'!N233*$AE$10,IF(AND($M$1=2006,Beregningsark!$AQ233="1999-2012"),'Resultat 2005-2012'!N233*SUM($Y$16:$AE$16)/7,IF(AND($M$1=2007,Beregningsark!$AQ233="1999-2012"),'Resultat 2005-2012'!N233*SUM($Z$16:$AE$16)/6,IF(AND($M$1=2008,Beregningsark!$AQ233="1999-2012"),'Resultat 2005-2012'!N233*SUM($AA$16:$AE$16)/5,IF(AND($M$1=2009,Beregningsark!$AQ233="1999-2012"),'Resultat 2005-2012'!N233*SUM($AB$16:$AE$16)/4,IF(AND($M$1=2010,Beregningsark!$AQ233="1999-2012"),'Resultat 2005-2012'!N233*SUM($AC$16:$AE$16)/3,IF(AND($M$1=2011,Beregningsark!$AQ233="1999-2012"),'Resultat 2005-2012'!N233*SUM($AD$16:$AE$16)/2,IF(AND($M$1=2012,Beregningsark!$AQ233="1999-2012"),'Resultat 2005-2012'!N233*$AE$16,""))))))))))))))))</f>
        <v/>
      </c>
      <c r="O233" s="15" t="str">
        <f>IF('Resultat 2005-2012'!$R233="","",IF($M$1=2005,'Resultat 2005-2012'!O233,IF(AND($M$1=2006,Beregningsark!$AQ233="2005-2012"),'Resultat 2005-2012'!O233*SUM($Y$10:$AE$10)/7,IF(AND($M$1=2007,Beregningsark!$AQ233="2005-2012"),'Resultat 2005-2012'!O233*SUM($Z$10:$AE$10)/6,IF(AND($M$1=2008,Beregningsark!$AQ233="2005-2012"),'Resultat 2005-2012'!O233*SUM($AA$10:$AE$10)/5,IF(AND($M$1=2009,Beregningsark!$AQ233="2005-2012"),'Resultat 2005-2012'!O233*SUM($AB$10:$AE$10)/4,IF(AND($M$1=2010,Beregningsark!$AQ233="2005-2012"),'Resultat 2005-2012'!O233*SUM($AC$10:$AE$10)/3,IF(AND($M$1=2011,Beregningsark!$AQ233="2005-2012"),'Resultat 2005-2012'!O233*SUM($AD$10:$AE$10)/2,IF(AND($M$1=2012,Beregningsark!$AQ233="2005-2012"),'Resultat 2005-2012'!O233*$AE$10,IF(AND($M$1=2006,Beregningsark!$AQ233="1999-2012"),'Resultat 2005-2012'!O233*SUM($Y$16:$AE$16)/7,IF(AND($M$1=2007,Beregningsark!$AQ233="1999-2012"),'Resultat 2005-2012'!O233*SUM($Z$16:$AE$16)/6,IF(AND($M$1=2008,Beregningsark!$AQ233="1999-2012"),'Resultat 2005-2012'!O233*SUM($AA$16:$AE$16)/5,IF(AND($M$1=2009,Beregningsark!$AQ233="1999-2012"),'Resultat 2005-2012'!O233*SUM($AB$16:$AE$16)/4,IF(AND($M$1=2010,Beregningsark!$AQ233="1999-2012"),'Resultat 2005-2012'!O233*SUM($AC$16:$AE$16)/3,IF(AND($M$1=2011,Beregningsark!$AQ233="1999-2012"),'Resultat 2005-2012'!O233*SUM($AD$16:$AE$16)/2,IF(AND($M$1=2012,Beregningsark!$AQ233="1999-2012"),'Resultat 2005-2012'!O233*$AE$16,""))))))))))))))))</f>
        <v/>
      </c>
      <c r="P233" s="15" t="str">
        <f>IF('Resultat 2005-2012'!$R233="","",IF($M$1=2005,'Resultat 2005-2012'!P233,IF(AND($M$1=2006,Beregningsark!$AQ233="2005-2012"),'Resultat 2005-2012'!P233*SUM($Y$11:$AE$11)/7,IF(AND($M$1=2007,Beregningsark!$AQ233="2005-2012"),'Resultat 2005-2012'!P233*SUM($Z$11:$AE$11)/6,IF(AND($M$1=2008,Beregningsark!$AQ233="2005-2012"),'Resultat 2005-2012'!P233*SUM($AA$11:$AE$11)/5,IF(AND($M$1=2009,Beregningsark!$AQ233="2005-2012"),'Resultat 2005-2012'!P233*SUM($AB$11:$AE$11)/4,IF(AND($M$1=2010,Beregningsark!$AQ233="2005-2012"),'Resultat 2005-2012'!P233*SUM($AC$11:$AE$11)/3,IF(AND($M$1=2011,Beregningsark!$AQ233="2005-2012"),'Resultat 2005-2012'!P233*SUM($AD$11:$AE$11)/2,IF(AND($M$1=2012,Beregningsark!$AQ233="2005-2012"),'Resultat 2005-2012'!P233*$AE$11,IF(AND($M$1=2006,Beregningsark!$AQ233="1999-2012"),'Resultat 2005-2012'!P233*SUM($Y$16:$AE$16)/7,IF(AND($M$1=2007,Beregningsark!$AQ233="1999-2012"),'Resultat 2005-2012'!P233*SUM($Z$16:$AE$16)/6,IF(AND($M$1=2008,Beregningsark!$AQ233="1999-2012"),'Resultat 2005-2012'!P233*SUM($AA$16:$AE$16)/5,IF(AND($M$1=2009,Beregningsark!$AQ233="1999-2012"),'Resultat 2005-2012'!P233*SUM($AB$16:$AE$16)/4,IF(AND($M$1=2010,Beregningsark!$AQ233="1999-2012"),'Resultat 2005-2012'!P233*SUM($AC$16:$AE$16)/3,IF(AND($M$1=2011,Beregningsark!$AQ233="1999-2012"),'Resultat 2005-2012'!P233*SUM($AD$16:$AE$16)/2,IF(AND($M$1=2012,Beregningsark!$AQ233="1999-2012"),'Resultat 2005-2012'!P233*$AE$16,""))))))))))))))))</f>
        <v/>
      </c>
      <c r="Q233" s="15" t="str">
        <f t="shared" si="12"/>
        <v/>
      </c>
      <c r="R233" s="17" t="str">
        <f t="shared" si="13"/>
        <v/>
      </c>
    </row>
    <row r="234" spans="1:18" x14ac:dyDescent="0.25">
      <c r="A234" s="4" t="str">
        <f>IF(Inddata!A249="","",Inddata!A249)</f>
        <v/>
      </c>
      <c r="B234" s="4" t="str">
        <f>IF(Inddata!B249="","",Inddata!B249)</f>
        <v/>
      </c>
      <c r="C234" s="4" t="str">
        <f>IF(Inddata!C249="","",Inddata!C249)</f>
        <v/>
      </c>
      <c r="D234" s="4" t="str">
        <f>IF(Inddata!D249="","",Inddata!D249)</f>
        <v/>
      </c>
      <c r="E234" s="4" t="str">
        <f>IF(Inddata!E249="","",Inddata!E249)</f>
        <v/>
      </c>
      <c r="F234" s="4" t="str">
        <f>IF(Inddata!F249="","",Inddata!F249)</f>
        <v/>
      </c>
      <c r="G234" s="4">
        <f>IF(Inddata!G249="","",Inddata!G249)</f>
        <v>0</v>
      </c>
      <c r="H234" s="4" t="str">
        <f>IF(Inddata!H249&gt;0.5,Inddata!H249,"")</f>
        <v/>
      </c>
      <c r="I234" s="4" t="str">
        <f>IF(Inddata!I249="","",Inddata!I249)</f>
        <v/>
      </c>
      <c r="J234" s="15" t="str">
        <f>IF('Resultat 2005-2012'!$R234="","",IF($M$1=2005,'Resultat 2005-2012'!J234,IF(AND($M$1=2006,Beregningsark!$AQ234="2005-2012"),'Resultat 2005-2012'!J234*SUM($Y$7:$AE$7)/7,IF(AND($M$1=2007,Beregningsark!$AQ234="2005-2012"),'Resultat 2005-2012'!J234*SUM($Z$7:$AE$7)/6,IF(AND($M$1=2008,Beregningsark!$AQ234="2005-2012"),'Resultat 2005-2012'!J234*SUM($AA$7:$AE$7)/5,IF(AND($M$1=2009,Beregningsark!$AQ234="2005-2012"),'Resultat 2005-2012'!J234*SUM($AB$7:$AE$7)/4,IF(AND($M$1=2010,Beregningsark!$AQ234="2005-2012"),'Resultat 2005-2012'!J234*SUM($AC$7:$AE$7)/3,IF(AND($M$1=2011,Beregningsark!$AQ234="2005-2012"),'Resultat 2005-2012'!J234*SUM($AD$7:$AE$7)/2,IF(AND($M$1=2012,Beregningsark!$AQ234="2005-2012"),'Resultat 2005-2012'!J234*$AE$7,IF(AND($M$1=2006,Beregningsark!$AQ234="1999-2012"),'Resultat 2005-2012'!J234*SUM($Y$16:$AE$16)/7,IF(AND($M$1=2007,Beregningsark!$AQ234="1999-2012"),'Resultat 2005-2012'!J234*SUM($Z$16:$AE$16)/6,IF(AND($M$1=2008,Beregningsark!$AQ234="1999-2012"),'Resultat 2005-2012'!J234*SUM($AA$16:$AE$16)/5,IF(AND($M$1=2009,Beregningsark!$AQ234="1999-2012"),'Resultat 2005-2012'!J234*SUM($AB$16:$AE$16)/4,IF(AND($M$1=2010,Beregningsark!$AQ234="1999-2012"),'Resultat 2005-2012'!J234*SUM($AC$16:$AE$16)/3,IF(AND($M$1=2011,Beregningsark!$AQ234="1999-2012"),'Resultat 2005-2012'!J234*SUM($AD$16:$AE$16)/2,IF(AND($M$1=2012,Beregningsark!$AQ234="1999-2012"),'Resultat 2005-2012'!J234*$AE$16,""))))))))))))))))</f>
        <v/>
      </c>
      <c r="K234" s="15" t="str">
        <f>IF('Resultat 2005-2012'!$R234="","",IF($M$1=2005,'Resultat 2005-2012'!K234,IF(AND($M$1=2006,Beregningsark!$AQ234="2005-2012"),'Resultat 2005-2012'!K234*SUM($Y$8:$AE$8)/7,IF(AND($M$1=2007,Beregningsark!$AQ234="2005-2012"),'Resultat 2005-2012'!K234*SUM($Z$8:$AE$8)/6,IF(AND($M$1=2008,Beregningsark!$AQ234="2005-2012"),'Resultat 2005-2012'!K234*SUM($AA$8:$AE$8)/5,IF(AND($M$1=2009,Beregningsark!$AQ234="2005-2012"),'Resultat 2005-2012'!K234*SUM($AB$8:$AE$8)/4,IF(AND($M$1=2010,Beregningsark!$AQ234="2005-2012"),'Resultat 2005-2012'!K234*SUM($AC$8:$AE$8)/3,IF(AND($M$1=2011,Beregningsark!$AQ234="2005-2012"),'Resultat 2005-2012'!K234*SUM($AD$8:$AE$8)/2,IF(AND($M$1=2012,Beregningsark!$AQ234="2005-2012"),'Resultat 2005-2012'!K234*$AE$8,IF(AND($M$1=2006,Beregningsark!$AQ234="1999-2012"),'Resultat 2005-2012'!K234*SUM($Y$17:$AE$17)/7,IF(AND($M$1=2007,Beregningsark!$AQ234="1999-2012"),'Resultat 2005-2012'!K234*SUM($Z$17:$AE$17)/6,IF(AND($M$1=2008,Beregningsark!$AQ234="1999-2012"),'Resultat 2005-2012'!K234*SUM($AA$17:$AE$17)/5,IF(AND($M$1=2009,Beregningsark!$AQ234="1999-2012"),'Resultat 2005-2012'!K234*SUM($AB$17:$AE$17)/4,IF(AND($M$1=2010,Beregningsark!$AQ234="1999-2012"),'Resultat 2005-2012'!K234*SUM($AC$17:$AE$17)/3,IF(AND($M$1=2011,Beregningsark!$AQ234="1999-2012"),'Resultat 2005-2012'!K234*SUM($AD$17:$AE$17)/2,IF(AND($M$1=2012,Beregningsark!$AQ234="1999-2012"),'Resultat 2005-2012'!K234*$AE$17,""))))))))))))))))</f>
        <v/>
      </c>
      <c r="L234" s="15" t="str">
        <f>IF('Resultat 2005-2012'!$R234="","",IF($M$1=2005,'Resultat 2005-2012'!L234,IF(AND($M$1=2006,Beregningsark!$AQ234="2005-2012"),'Resultat 2005-2012'!L234*SUM($Y$9:$AE$9)/7,IF(AND($M$1=2007,Beregningsark!$AQ234="2005-2012"),'Resultat 2005-2012'!L234*SUM($Z$9:$AE$9)/6,IF(AND($M$1=2008,Beregningsark!$AQ234="2005-2012"),'Resultat 2005-2012'!L234*SUM($AA$9:$AE$9)/5,IF(AND($M$1=2009,Beregningsark!$AQ234="2005-2012"),'Resultat 2005-2012'!L234*SUM($AB$9:$AE$9)/4,IF(AND($M$1=2010,Beregningsark!$AQ234="2005-2012"),'Resultat 2005-2012'!L234*SUM($AC$9:$AE$9)/3,IF(AND($M$1=2011,Beregningsark!$AQ234="2005-2012"),'Resultat 2005-2012'!L234*SUM($AD$9:$AE$9)/2,IF(AND($M$1=2012,Beregningsark!$AQ234="2005-2012"),'Resultat 2005-2012'!L234*$AE$9,IF(AND($M$1=2006,Beregningsark!$AQ234="1999-2012"),'Resultat 2005-2012'!L234*SUM($Y$18:$AE$18)/7,IF(AND($M$1=2007,Beregningsark!$AQ234="1999-2012"),'Resultat 2005-2012'!L234*SUM($Z$18:$AE$18)/6,IF(AND($M$1=2008,Beregningsark!$AQ234="1999-2012"),'Resultat 2005-2012'!L234*SUM($AA$18:$AE$18)/5,IF(AND($M$1=2009,Beregningsark!$AQ234="1999-2012"),'Resultat 2005-2012'!L234*SUM($AB$18:$AE$18)/4,IF(AND($M$1=2010,Beregningsark!$AQ234="1999-2012"),'Resultat 2005-2012'!L234*SUM($AC$18:$AE$18)/3,IF(AND($M$1=2011,Beregningsark!$AQ234="1999-2012"),'Resultat 2005-2012'!L234*SUM($AD$18:$AE$18)/2,IF(AND($M$1=2012,Beregningsark!$AQ234="1999-2012"),'Resultat 2005-2012'!L234*$AE$18,""))))))))))))))))</f>
        <v/>
      </c>
      <c r="M234" s="15" t="str">
        <f t="shared" si="11"/>
        <v/>
      </c>
      <c r="N234" s="15" t="str">
        <f>IF('Resultat 2005-2012'!$R234="","",IF($M$1=2005,'Resultat 2005-2012'!N234,IF(AND($M$1=2006,Beregningsark!$AQ234="2005-2012"),'Resultat 2005-2012'!N234*SUM($Y$10:$AE$10)/7,IF(AND($M$1=2007,Beregningsark!$AQ234="2005-2012"),'Resultat 2005-2012'!N234*SUM($Z$10:$AE$10)/6,IF(AND($M$1=2008,Beregningsark!$AQ234="2005-2012"),'Resultat 2005-2012'!N234*SUM($AA$10:$AE$10)/5,IF(AND($M$1=2009,Beregningsark!$AQ234="2005-2012"),'Resultat 2005-2012'!N234*SUM($AB$10:$AE$10)/4,IF(AND($M$1=2010,Beregningsark!$AQ234="2005-2012"),'Resultat 2005-2012'!N234*SUM($AC$10:$AE$10)/3,IF(AND($M$1=2011,Beregningsark!$AQ234="2005-2012"),'Resultat 2005-2012'!N234*SUM($AD$10:$AE$10)/2,IF(AND($M$1=2012,Beregningsark!$AQ234="2005-2012"),'Resultat 2005-2012'!N234*$AE$10,IF(AND($M$1=2006,Beregningsark!$AQ234="1999-2012"),'Resultat 2005-2012'!N234*SUM($Y$16:$AE$16)/7,IF(AND($M$1=2007,Beregningsark!$AQ234="1999-2012"),'Resultat 2005-2012'!N234*SUM($Z$16:$AE$16)/6,IF(AND($M$1=2008,Beregningsark!$AQ234="1999-2012"),'Resultat 2005-2012'!N234*SUM($AA$16:$AE$16)/5,IF(AND($M$1=2009,Beregningsark!$AQ234="1999-2012"),'Resultat 2005-2012'!N234*SUM($AB$16:$AE$16)/4,IF(AND($M$1=2010,Beregningsark!$AQ234="1999-2012"),'Resultat 2005-2012'!N234*SUM($AC$16:$AE$16)/3,IF(AND($M$1=2011,Beregningsark!$AQ234="1999-2012"),'Resultat 2005-2012'!N234*SUM($AD$16:$AE$16)/2,IF(AND($M$1=2012,Beregningsark!$AQ234="1999-2012"),'Resultat 2005-2012'!N234*$AE$16,""))))))))))))))))</f>
        <v/>
      </c>
      <c r="O234" s="15" t="str">
        <f>IF('Resultat 2005-2012'!$R234="","",IF($M$1=2005,'Resultat 2005-2012'!O234,IF(AND($M$1=2006,Beregningsark!$AQ234="2005-2012"),'Resultat 2005-2012'!O234*SUM($Y$10:$AE$10)/7,IF(AND($M$1=2007,Beregningsark!$AQ234="2005-2012"),'Resultat 2005-2012'!O234*SUM($Z$10:$AE$10)/6,IF(AND($M$1=2008,Beregningsark!$AQ234="2005-2012"),'Resultat 2005-2012'!O234*SUM($AA$10:$AE$10)/5,IF(AND($M$1=2009,Beregningsark!$AQ234="2005-2012"),'Resultat 2005-2012'!O234*SUM($AB$10:$AE$10)/4,IF(AND($M$1=2010,Beregningsark!$AQ234="2005-2012"),'Resultat 2005-2012'!O234*SUM($AC$10:$AE$10)/3,IF(AND($M$1=2011,Beregningsark!$AQ234="2005-2012"),'Resultat 2005-2012'!O234*SUM($AD$10:$AE$10)/2,IF(AND($M$1=2012,Beregningsark!$AQ234="2005-2012"),'Resultat 2005-2012'!O234*$AE$10,IF(AND($M$1=2006,Beregningsark!$AQ234="1999-2012"),'Resultat 2005-2012'!O234*SUM($Y$16:$AE$16)/7,IF(AND($M$1=2007,Beregningsark!$AQ234="1999-2012"),'Resultat 2005-2012'!O234*SUM($Z$16:$AE$16)/6,IF(AND($M$1=2008,Beregningsark!$AQ234="1999-2012"),'Resultat 2005-2012'!O234*SUM($AA$16:$AE$16)/5,IF(AND($M$1=2009,Beregningsark!$AQ234="1999-2012"),'Resultat 2005-2012'!O234*SUM($AB$16:$AE$16)/4,IF(AND($M$1=2010,Beregningsark!$AQ234="1999-2012"),'Resultat 2005-2012'!O234*SUM($AC$16:$AE$16)/3,IF(AND($M$1=2011,Beregningsark!$AQ234="1999-2012"),'Resultat 2005-2012'!O234*SUM($AD$16:$AE$16)/2,IF(AND($M$1=2012,Beregningsark!$AQ234="1999-2012"),'Resultat 2005-2012'!O234*$AE$16,""))))))))))))))))</f>
        <v/>
      </c>
      <c r="P234" s="15" t="str">
        <f>IF('Resultat 2005-2012'!$R234="","",IF($M$1=2005,'Resultat 2005-2012'!P234,IF(AND($M$1=2006,Beregningsark!$AQ234="2005-2012"),'Resultat 2005-2012'!P234*SUM($Y$11:$AE$11)/7,IF(AND($M$1=2007,Beregningsark!$AQ234="2005-2012"),'Resultat 2005-2012'!P234*SUM($Z$11:$AE$11)/6,IF(AND($M$1=2008,Beregningsark!$AQ234="2005-2012"),'Resultat 2005-2012'!P234*SUM($AA$11:$AE$11)/5,IF(AND($M$1=2009,Beregningsark!$AQ234="2005-2012"),'Resultat 2005-2012'!P234*SUM($AB$11:$AE$11)/4,IF(AND($M$1=2010,Beregningsark!$AQ234="2005-2012"),'Resultat 2005-2012'!P234*SUM($AC$11:$AE$11)/3,IF(AND($M$1=2011,Beregningsark!$AQ234="2005-2012"),'Resultat 2005-2012'!P234*SUM($AD$11:$AE$11)/2,IF(AND($M$1=2012,Beregningsark!$AQ234="2005-2012"),'Resultat 2005-2012'!P234*$AE$11,IF(AND($M$1=2006,Beregningsark!$AQ234="1999-2012"),'Resultat 2005-2012'!P234*SUM($Y$16:$AE$16)/7,IF(AND($M$1=2007,Beregningsark!$AQ234="1999-2012"),'Resultat 2005-2012'!P234*SUM($Z$16:$AE$16)/6,IF(AND($M$1=2008,Beregningsark!$AQ234="1999-2012"),'Resultat 2005-2012'!P234*SUM($AA$16:$AE$16)/5,IF(AND($M$1=2009,Beregningsark!$AQ234="1999-2012"),'Resultat 2005-2012'!P234*SUM($AB$16:$AE$16)/4,IF(AND($M$1=2010,Beregningsark!$AQ234="1999-2012"),'Resultat 2005-2012'!P234*SUM($AC$16:$AE$16)/3,IF(AND($M$1=2011,Beregningsark!$AQ234="1999-2012"),'Resultat 2005-2012'!P234*SUM($AD$16:$AE$16)/2,IF(AND($M$1=2012,Beregningsark!$AQ234="1999-2012"),'Resultat 2005-2012'!P234*$AE$16,""))))))))))))))))</f>
        <v/>
      </c>
      <c r="Q234" s="15" t="str">
        <f t="shared" si="12"/>
        <v/>
      </c>
      <c r="R234" s="17" t="str">
        <f t="shared" si="13"/>
        <v/>
      </c>
    </row>
    <row r="235" spans="1:18" x14ac:dyDescent="0.25">
      <c r="A235" s="4" t="str">
        <f>IF(Inddata!A250="","",Inddata!A250)</f>
        <v/>
      </c>
      <c r="B235" s="4" t="str">
        <f>IF(Inddata!B250="","",Inddata!B250)</f>
        <v/>
      </c>
      <c r="C235" s="4" t="str">
        <f>IF(Inddata!C250="","",Inddata!C250)</f>
        <v/>
      </c>
      <c r="D235" s="4" t="str">
        <f>IF(Inddata!D250="","",Inddata!D250)</f>
        <v/>
      </c>
      <c r="E235" s="4" t="str">
        <f>IF(Inddata!E250="","",Inddata!E250)</f>
        <v/>
      </c>
      <c r="F235" s="4" t="str">
        <f>IF(Inddata!F250="","",Inddata!F250)</f>
        <v/>
      </c>
      <c r="G235" s="4">
        <f>IF(Inddata!G250="","",Inddata!G250)</f>
        <v>0</v>
      </c>
      <c r="H235" s="4" t="str">
        <f>IF(Inddata!H250&gt;0.5,Inddata!H250,"")</f>
        <v/>
      </c>
      <c r="I235" s="4" t="str">
        <f>IF(Inddata!I250="","",Inddata!I250)</f>
        <v/>
      </c>
      <c r="J235" s="15" t="str">
        <f>IF('Resultat 2005-2012'!$R235="","",IF($M$1=2005,'Resultat 2005-2012'!J235,IF(AND($M$1=2006,Beregningsark!$AQ235="2005-2012"),'Resultat 2005-2012'!J235*SUM($Y$7:$AE$7)/7,IF(AND($M$1=2007,Beregningsark!$AQ235="2005-2012"),'Resultat 2005-2012'!J235*SUM($Z$7:$AE$7)/6,IF(AND($M$1=2008,Beregningsark!$AQ235="2005-2012"),'Resultat 2005-2012'!J235*SUM($AA$7:$AE$7)/5,IF(AND($M$1=2009,Beregningsark!$AQ235="2005-2012"),'Resultat 2005-2012'!J235*SUM($AB$7:$AE$7)/4,IF(AND($M$1=2010,Beregningsark!$AQ235="2005-2012"),'Resultat 2005-2012'!J235*SUM($AC$7:$AE$7)/3,IF(AND($M$1=2011,Beregningsark!$AQ235="2005-2012"),'Resultat 2005-2012'!J235*SUM($AD$7:$AE$7)/2,IF(AND($M$1=2012,Beregningsark!$AQ235="2005-2012"),'Resultat 2005-2012'!J235*$AE$7,IF(AND($M$1=2006,Beregningsark!$AQ235="1999-2012"),'Resultat 2005-2012'!J235*SUM($Y$16:$AE$16)/7,IF(AND($M$1=2007,Beregningsark!$AQ235="1999-2012"),'Resultat 2005-2012'!J235*SUM($Z$16:$AE$16)/6,IF(AND($M$1=2008,Beregningsark!$AQ235="1999-2012"),'Resultat 2005-2012'!J235*SUM($AA$16:$AE$16)/5,IF(AND($M$1=2009,Beregningsark!$AQ235="1999-2012"),'Resultat 2005-2012'!J235*SUM($AB$16:$AE$16)/4,IF(AND($M$1=2010,Beregningsark!$AQ235="1999-2012"),'Resultat 2005-2012'!J235*SUM($AC$16:$AE$16)/3,IF(AND($M$1=2011,Beregningsark!$AQ235="1999-2012"),'Resultat 2005-2012'!J235*SUM($AD$16:$AE$16)/2,IF(AND($M$1=2012,Beregningsark!$AQ235="1999-2012"),'Resultat 2005-2012'!J235*$AE$16,""))))))))))))))))</f>
        <v/>
      </c>
      <c r="K235" s="15" t="str">
        <f>IF('Resultat 2005-2012'!$R235="","",IF($M$1=2005,'Resultat 2005-2012'!K235,IF(AND($M$1=2006,Beregningsark!$AQ235="2005-2012"),'Resultat 2005-2012'!K235*SUM($Y$8:$AE$8)/7,IF(AND($M$1=2007,Beregningsark!$AQ235="2005-2012"),'Resultat 2005-2012'!K235*SUM($Z$8:$AE$8)/6,IF(AND($M$1=2008,Beregningsark!$AQ235="2005-2012"),'Resultat 2005-2012'!K235*SUM($AA$8:$AE$8)/5,IF(AND($M$1=2009,Beregningsark!$AQ235="2005-2012"),'Resultat 2005-2012'!K235*SUM($AB$8:$AE$8)/4,IF(AND($M$1=2010,Beregningsark!$AQ235="2005-2012"),'Resultat 2005-2012'!K235*SUM($AC$8:$AE$8)/3,IF(AND($M$1=2011,Beregningsark!$AQ235="2005-2012"),'Resultat 2005-2012'!K235*SUM($AD$8:$AE$8)/2,IF(AND($M$1=2012,Beregningsark!$AQ235="2005-2012"),'Resultat 2005-2012'!K235*$AE$8,IF(AND($M$1=2006,Beregningsark!$AQ235="1999-2012"),'Resultat 2005-2012'!K235*SUM($Y$17:$AE$17)/7,IF(AND($M$1=2007,Beregningsark!$AQ235="1999-2012"),'Resultat 2005-2012'!K235*SUM($Z$17:$AE$17)/6,IF(AND($M$1=2008,Beregningsark!$AQ235="1999-2012"),'Resultat 2005-2012'!K235*SUM($AA$17:$AE$17)/5,IF(AND($M$1=2009,Beregningsark!$AQ235="1999-2012"),'Resultat 2005-2012'!K235*SUM($AB$17:$AE$17)/4,IF(AND($M$1=2010,Beregningsark!$AQ235="1999-2012"),'Resultat 2005-2012'!K235*SUM($AC$17:$AE$17)/3,IF(AND($M$1=2011,Beregningsark!$AQ235="1999-2012"),'Resultat 2005-2012'!K235*SUM($AD$17:$AE$17)/2,IF(AND($M$1=2012,Beregningsark!$AQ235="1999-2012"),'Resultat 2005-2012'!K235*$AE$17,""))))))))))))))))</f>
        <v/>
      </c>
      <c r="L235" s="15" t="str">
        <f>IF('Resultat 2005-2012'!$R235="","",IF($M$1=2005,'Resultat 2005-2012'!L235,IF(AND($M$1=2006,Beregningsark!$AQ235="2005-2012"),'Resultat 2005-2012'!L235*SUM($Y$9:$AE$9)/7,IF(AND($M$1=2007,Beregningsark!$AQ235="2005-2012"),'Resultat 2005-2012'!L235*SUM($Z$9:$AE$9)/6,IF(AND($M$1=2008,Beregningsark!$AQ235="2005-2012"),'Resultat 2005-2012'!L235*SUM($AA$9:$AE$9)/5,IF(AND($M$1=2009,Beregningsark!$AQ235="2005-2012"),'Resultat 2005-2012'!L235*SUM($AB$9:$AE$9)/4,IF(AND($M$1=2010,Beregningsark!$AQ235="2005-2012"),'Resultat 2005-2012'!L235*SUM($AC$9:$AE$9)/3,IF(AND($M$1=2011,Beregningsark!$AQ235="2005-2012"),'Resultat 2005-2012'!L235*SUM($AD$9:$AE$9)/2,IF(AND($M$1=2012,Beregningsark!$AQ235="2005-2012"),'Resultat 2005-2012'!L235*$AE$9,IF(AND($M$1=2006,Beregningsark!$AQ235="1999-2012"),'Resultat 2005-2012'!L235*SUM($Y$18:$AE$18)/7,IF(AND($M$1=2007,Beregningsark!$AQ235="1999-2012"),'Resultat 2005-2012'!L235*SUM($Z$18:$AE$18)/6,IF(AND($M$1=2008,Beregningsark!$AQ235="1999-2012"),'Resultat 2005-2012'!L235*SUM($AA$18:$AE$18)/5,IF(AND($M$1=2009,Beregningsark!$AQ235="1999-2012"),'Resultat 2005-2012'!L235*SUM($AB$18:$AE$18)/4,IF(AND($M$1=2010,Beregningsark!$AQ235="1999-2012"),'Resultat 2005-2012'!L235*SUM($AC$18:$AE$18)/3,IF(AND($M$1=2011,Beregningsark!$AQ235="1999-2012"),'Resultat 2005-2012'!L235*SUM($AD$18:$AE$18)/2,IF(AND($M$1=2012,Beregningsark!$AQ235="1999-2012"),'Resultat 2005-2012'!L235*$AE$18,""))))))))))))))))</f>
        <v/>
      </c>
      <c r="M235" s="15" t="str">
        <f t="shared" si="11"/>
        <v/>
      </c>
      <c r="N235" s="15" t="str">
        <f>IF('Resultat 2005-2012'!$R235="","",IF($M$1=2005,'Resultat 2005-2012'!N235,IF(AND($M$1=2006,Beregningsark!$AQ235="2005-2012"),'Resultat 2005-2012'!N235*SUM($Y$10:$AE$10)/7,IF(AND($M$1=2007,Beregningsark!$AQ235="2005-2012"),'Resultat 2005-2012'!N235*SUM($Z$10:$AE$10)/6,IF(AND($M$1=2008,Beregningsark!$AQ235="2005-2012"),'Resultat 2005-2012'!N235*SUM($AA$10:$AE$10)/5,IF(AND($M$1=2009,Beregningsark!$AQ235="2005-2012"),'Resultat 2005-2012'!N235*SUM($AB$10:$AE$10)/4,IF(AND($M$1=2010,Beregningsark!$AQ235="2005-2012"),'Resultat 2005-2012'!N235*SUM($AC$10:$AE$10)/3,IF(AND($M$1=2011,Beregningsark!$AQ235="2005-2012"),'Resultat 2005-2012'!N235*SUM($AD$10:$AE$10)/2,IF(AND($M$1=2012,Beregningsark!$AQ235="2005-2012"),'Resultat 2005-2012'!N235*$AE$10,IF(AND($M$1=2006,Beregningsark!$AQ235="1999-2012"),'Resultat 2005-2012'!N235*SUM($Y$16:$AE$16)/7,IF(AND($M$1=2007,Beregningsark!$AQ235="1999-2012"),'Resultat 2005-2012'!N235*SUM($Z$16:$AE$16)/6,IF(AND($M$1=2008,Beregningsark!$AQ235="1999-2012"),'Resultat 2005-2012'!N235*SUM($AA$16:$AE$16)/5,IF(AND($M$1=2009,Beregningsark!$AQ235="1999-2012"),'Resultat 2005-2012'!N235*SUM($AB$16:$AE$16)/4,IF(AND($M$1=2010,Beregningsark!$AQ235="1999-2012"),'Resultat 2005-2012'!N235*SUM($AC$16:$AE$16)/3,IF(AND($M$1=2011,Beregningsark!$AQ235="1999-2012"),'Resultat 2005-2012'!N235*SUM($AD$16:$AE$16)/2,IF(AND($M$1=2012,Beregningsark!$AQ235="1999-2012"),'Resultat 2005-2012'!N235*$AE$16,""))))))))))))))))</f>
        <v/>
      </c>
      <c r="O235" s="15" t="str">
        <f>IF('Resultat 2005-2012'!$R235="","",IF($M$1=2005,'Resultat 2005-2012'!O235,IF(AND($M$1=2006,Beregningsark!$AQ235="2005-2012"),'Resultat 2005-2012'!O235*SUM($Y$10:$AE$10)/7,IF(AND($M$1=2007,Beregningsark!$AQ235="2005-2012"),'Resultat 2005-2012'!O235*SUM($Z$10:$AE$10)/6,IF(AND($M$1=2008,Beregningsark!$AQ235="2005-2012"),'Resultat 2005-2012'!O235*SUM($AA$10:$AE$10)/5,IF(AND($M$1=2009,Beregningsark!$AQ235="2005-2012"),'Resultat 2005-2012'!O235*SUM($AB$10:$AE$10)/4,IF(AND($M$1=2010,Beregningsark!$AQ235="2005-2012"),'Resultat 2005-2012'!O235*SUM($AC$10:$AE$10)/3,IF(AND($M$1=2011,Beregningsark!$AQ235="2005-2012"),'Resultat 2005-2012'!O235*SUM($AD$10:$AE$10)/2,IF(AND($M$1=2012,Beregningsark!$AQ235="2005-2012"),'Resultat 2005-2012'!O235*$AE$10,IF(AND($M$1=2006,Beregningsark!$AQ235="1999-2012"),'Resultat 2005-2012'!O235*SUM($Y$16:$AE$16)/7,IF(AND($M$1=2007,Beregningsark!$AQ235="1999-2012"),'Resultat 2005-2012'!O235*SUM($Z$16:$AE$16)/6,IF(AND($M$1=2008,Beregningsark!$AQ235="1999-2012"),'Resultat 2005-2012'!O235*SUM($AA$16:$AE$16)/5,IF(AND($M$1=2009,Beregningsark!$AQ235="1999-2012"),'Resultat 2005-2012'!O235*SUM($AB$16:$AE$16)/4,IF(AND($M$1=2010,Beregningsark!$AQ235="1999-2012"),'Resultat 2005-2012'!O235*SUM($AC$16:$AE$16)/3,IF(AND($M$1=2011,Beregningsark!$AQ235="1999-2012"),'Resultat 2005-2012'!O235*SUM($AD$16:$AE$16)/2,IF(AND($M$1=2012,Beregningsark!$AQ235="1999-2012"),'Resultat 2005-2012'!O235*$AE$16,""))))))))))))))))</f>
        <v/>
      </c>
      <c r="P235" s="15" t="str">
        <f>IF('Resultat 2005-2012'!$R235="","",IF($M$1=2005,'Resultat 2005-2012'!P235,IF(AND($M$1=2006,Beregningsark!$AQ235="2005-2012"),'Resultat 2005-2012'!P235*SUM($Y$11:$AE$11)/7,IF(AND($M$1=2007,Beregningsark!$AQ235="2005-2012"),'Resultat 2005-2012'!P235*SUM($Z$11:$AE$11)/6,IF(AND($M$1=2008,Beregningsark!$AQ235="2005-2012"),'Resultat 2005-2012'!P235*SUM($AA$11:$AE$11)/5,IF(AND($M$1=2009,Beregningsark!$AQ235="2005-2012"),'Resultat 2005-2012'!P235*SUM($AB$11:$AE$11)/4,IF(AND($M$1=2010,Beregningsark!$AQ235="2005-2012"),'Resultat 2005-2012'!P235*SUM($AC$11:$AE$11)/3,IF(AND($M$1=2011,Beregningsark!$AQ235="2005-2012"),'Resultat 2005-2012'!P235*SUM($AD$11:$AE$11)/2,IF(AND($M$1=2012,Beregningsark!$AQ235="2005-2012"),'Resultat 2005-2012'!P235*$AE$11,IF(AND($M$1=2006,Beregningsark!$AQ235="1999-2012"),'Resultat 2005-2012'!P235*SUM($Y$16:$AE$16)/7,IF(AND($M$1=2007,Beregningsark!$AQ235="1999-2012"),'Resultat 2005-2012'!P235*SUM($Z$16:$AE$16)/6,IF(AND($M$1=2008,Beregningsark!$AQ235="1999-2012"),'Resultat 2005-2012'!P235*SUM($AA$16:$AE$16)/5,IF(AND($M$1=2009,Beregningsark!$AQ235="1999-2012"),'Resultat 2005-2012'!P235*SUM($AB$16:$AE$16)/4,IF(AND($M$1=2010,Beregningsark!$AQ235="1999-2012"),'Resultat 2005-2012'!P235*SUM($AC$16:$AE$16)/3,IF(AND($M$1=2011,Beregningsark!$AQ235="1999-2012"),'Resultat 2005-2012'!P235*SUM($AD$16:$AE$16)/2,IF(AND($M$1=2012,Beregningsark!$AQ235="1999-2012"),'Resultat 2005-2012'!P235*$AE$16,""))))))))))))))))</f>
        <v/>
      </c>
      <c r="Q235" s="15" t="str">
        <f t="shared" si="12"/>
        <v/>
      </c>
      <c r="R235" s="17" t="str">
        <f t="shared" si="13"/>
        <v/>
      </c>
    </row>
    <row r="236" spans="1:18" x14ac:dyDescent="0.25">
      <c r="A236" s="4" t="str">
        <f>IF(Inddata!A251="","",Inddata!A251)</f>
        <v/>
      </c>
      <c r="B236" s="4" t="str">
        <f>IF(Inddata!B251="","",Inddata!B251)</f>
        <v/>
      </c>
      <c r="C236" s="4" t="str">
        <f>IF(Inddata!C251="","",Inddata!C251)</f>
        <v/>
      </c>
      <c r="D236" s="4" t="str">
        <f>IF(Inddata!D251="","",Inddata!D251)</f>
        <v/>
      </c>
      <c r="E236" s="4" t="str">
        <f>IF(Inddata!E251="","",Inddata!E251)</f>
        <v/>
      </c>
      <c r="F236" s="4" t="str">
        <f>IF(Inddata!F251="","",Inddata!F251)</f>
        <v/>
      </c>
      <c r="G236" s="4">
        <f>IF(Inddata!G251="","",Inddata!G251)</f>
        <v>0</v>
      </c>
      <c r="H236" s="4" t="str">
        <f>IF(Inddata!H251&gt;0.5,Inddata!H251,"")</f>
        <v/>
      </c>
      <c r="I236" s="4" t="str">
        <f>IF(Inddata!I251="","",Inddata!I251)</f>
        <v/>
      </c>
      <c r="J236" s="15" t="str">
        <f>IF('Resultat 2005-2012'!$R236="","",IF($M$1=2005,'Resultat 2005-2012'!J236,IF(AND($M$1=2006,Beregningsark!$AQ236="2005-2012"),'Resultat 2005-2012'!J236*SUM($Y$7:$AE$7)/7,IF(AND($M$1=2007,Beregningsark!$AQ236="2005-2012"),'Resultat 2005-2012'!J236*SUM($Z$7:$AE$7)/6,IF(AND($M$1=2008,Beregningsark!$AQ236="2005-2012"),'Resultat 2005-2012'!J236*SUM($AA$7:$AE$7)/5,IF(AND($M$1=2009,Beregningsark!$AQ236="2005-2012"),'Resultat 2005-2012'!J236*SUM($AB$7:$AE$7)/4,IF(AND($M$1=2010,Beregningsark!$AQ236="2005-2012"),'Resultat 2005-2012'!J236*SUM($AC$7:$AE$7)/3,IF(AND($M$1=2011,Beregningsark!$AQ236="2005-2012"),'Resultat 2005-2012'!J236*SUM($AD$7:$AE$7)/2,IF(AND($M$1=2012,Beregningsark!$AQ236="2005-2012"),'Resultat 2005-2012'!J236*$AE$7,IF(AND($M$1=2006,Beregningsark!$AQ236="1999-2012"),'Resultat 2005-2012'!J236*SUM($Y$16:$AE$16)/7,IF(AND($M$1=2007,Beregningsark!$AQ236="1999-2012"),'Resultat 2005-2012'!J236*SUM($Z$16:$AE$16)/6,IF(AND($M$1=2008,Beregningsark!$AQ236="1999-2012"),'Resultat 2005-2012'!J236*SUM($AA$16:$AE$16)/5,IF(AND($M$1=2009,Beregningsark!$AQ236="1999-2012"),'Resultat 2005-2012'!J236*SUM($AB$16:$AE$16)/4,IF(AND($M$1=2010,Beregningsark!$AQ236="1999-2012"),'Resultat 2005-2012'!J236*SUM($AC$16:$AE$16)/3,IF(AND($M$1=2011,Beregningsark!$AQ236="1999-2012"),'Resultat 2005-2012'!J236*SUM($AD$16:$AE$16)/2,IF(AND($M$1=2012,Beregningsark!$AQ236="1999-2012"),'Resultat 2005-2012'!J236*$AE$16,""))))))))))))))))</f>
        <v/>
      </c>
      <c r="K236" s="15" t="str">
        <f>IF('Resultat 2005-2012'!$R236="","",IF($M$1=2005,'Resultat 2005-2012'!K236,IF(AND($M$1=2006,Beregningsark!$AQ236="2005-2012"),'Resultat 2005-2012'!K236*SUM($Y$8:$AE$8)/7,IF(AND($M$1=2007,Beregningsark!$AQ236="2005-2012"),'Resultat 2005-2012'!K236*SUM($Z$8:$AE$8)/6,IF(AND($M$1=2008,Beregningsark!$AQ236="2005-2012"),'Resultat 2005-2012'!K236*SUM($AA$8:$AE$8)/5,IF(AND($M$1=2009,Beregningsark!$AQ236="2005-2012"),'Resultat 2005-2012'!K236*SUM($AB$8:$AE$8)/4,IF(AND($M$1=2010,Beregningsark!$AQ236="2005-2012"),'Resultat 2005-2012'!K236*SUM($AC$8:$AE$8)/3,IF(AND($M$1=2011,Beregningsark!$AQ236="2005-2012"),'Resultat 2005-2012'!K236*SUM($AD$8:$AE$8)/2,IF(AND($M$1=2012,Beregningsark!$AQ236="2005-2012"),'Resultat 2005-2012'!K236*$AE$8,IF(AND($M$1=2006,Beregningsark!$AQ236="1999-2012"),'Resultat 2005-2012'!K236*SUM($Y$17:$AE$17)/7,IF(AND($M$1=2007,Beregningsark!$AQ236="1999-2012"),'Resultat 2005-2012'!K236*SUM($Z$17:$AE$17)/6,IF(AND($M$1=2008,Beregningsark!$AQ236="1999-2012"),'Resultat 2005-2012'!K236*SUM($AA$17:$AE$17)/5,IF(AND($M$1=2009,Beregningsark!$AQ236="1999-2012"),'Resultat 2005-2012'!K236*SUM($AB$17:$AE$17)/4,IF(AND($M$1=2010,Beregningsark!$AQ236="1999-2012"),'Resultat 2005-2012'!K236*SUM($AC$17:$AE$17)/3,IF(AND($M$1=2011,Beregningsark!$AQ236="1999-2012"),'Resultat 2005-2012'!K236*SUM($AD$17:$AE$17)/2,IF(AND($M$1=2012,Beregningsark!$AQ236="1999-2012"),'Resultat 2005-2012'!K236*$AE$17,""))))))))))))))))</f>
        <v/>
      </c>
      <c r="L236" s="15" t="str">
        <f>IF('Resultat 2005-2012'!$R236="","",IF($M$1=2005,'Resultat 2005-2012'!L236,IF(AND($M$1=2006,Beregningsark!$AQ236="2005-2012"),'Resultat 2005-2012'!L236*SUM($Y$9:$AE$9)/7,IF(AND($M$1=2007,Beregningsark!$AQ236="2005-2012"),'Resultat 2005-2012'!L236*SUM($Z$9:$AE$9)/6,IF(AND($M$1=2008,Beregningsark!$AQ236="2005-2012"),'Resultat 2005-2012'!L236*SUM($AA$9:$AE$9)/5,IF(AND($M$1=2009,Beregningsark!$AQ236="2005-2012"),'Resultat 2005-2012'!L236*SUM($AB$9:$AE$9)/4,IF(AND($M$1=2010,Beregningsark!$AQ236="2005-2012"),'Resultat 2005-2012'!L236*SUM($AC$9:$AE$9)/3,IF(AND($M$1=2011,Beregningsark!$AQ236="2005-2012"),'Resultat 2005-2012'!L236*SUM($AD$9:$AE$9)/2,IF(AND($M$1=2012,Beregningsark!$AQ236="2005-2012"),'Resultat 2005-2012'!L236*$AE$9,IF(AND($M$1=2006,Beregningsark!$AQ236="1999-2012"),'Resultat 2005-2012'!L236*SUM($Y$18:$AE$18)/7,IF(AND($M$1=2007,Beregningsark!$AQ236="1999-2012"),'Resultat 2005-2012'!L236*SUM($Z$18:$AE$18)/6,IF(AND($M$1=2008,Beregningsark!$AQ236="1999-2012"),'Resultat 2005-2012'!L236*SUM($AA$18:$AE$18)/5,IF(AND($M$1=2009,Beregningsark!$AQ236="1999-2012"),'Resultat 2005-2012'!L236*SUM($AB$18:$AE$18)/4,IF(AND($M$1=2010,Beregningsark!$AQ236="1999-2012"),'Resultat 2005-2012'!L236*SUM($AC$18:$AE$18)/3,IF(AND($M$1=2011,Beregningsark!$AQ236="1999-2012"),'Resultat 2005-2012'!L236*SUM($AD$18:$AE$18)/2,IF(AND($M$1=2012,Beregningsark!$AQ236="1999-2012"),'Resultat 2005-2012'!L236*$AE$18,""))))))))))))))))</f>
        <v/>
      </c>
      <c r="M236" s="15" t="str">
        <f t="shared" si="11"/>
        <v/>
      </c>
      <c r="N236" s="15" t="str">
        <f>IF('Resultat 2005-2012'!$R236="","",IF($M$1=2005,'Resultat 2005-2012'!N236,IF(AND($M$1=2006,Beregningsark!$AQ236="2005-2012"),'Resultat 2005-2012'!N236*SUM($Y$10:$AE$10)/7,IF(AND($M$1=2007,Beregningsark!$AQ236="2005-2012"),'Resultat 2005-2012'!N236*SUM($Z$10:$AE$10)/6,IF(AND($M$1=2008,Beregningsark!$AQ236="2005-2012"),'Resultat 2005-2012'!N236*SUM($AA$10:$AE$10)/5,IF(AND($M$1=2009,Beregningsark!$AQ236="2005-2012"),'Resultat 2005-2012'!N236*SUM($AB$10:$AE$10)/4,IF(AND($M$1=2010,Beregningsark!$AQ236="2005-2012"),'Resultat 2005-2012'!N236*SUM($AC$10:$AE$10)/3,IF(AND($M$1=2011,Beregningsark!$AQ236="2005-2012"),'Resultat 2005-2012'!N236*SUM($AD$10:$AE$10)/2,IF(AND($M$1=2012,Beregningsark!$AQ236="2005-2012"),'Resultat 2005-2012'!N236*$AE$10,IF(AND($M$1=2006,Beregningsark!$AQ236="1999-2012"),'Resultat 2005-2012'!N236*SUM($Y$16:$AE$16)/7,IF(AND($M$1=2007,Beregningsark!$AQ236="1999-2012"),'Resultat 2005-2012'!N236*SUM($Z$16:$AE$16)/6,IF(AND($M$1=2008,Beregningsark!$AQ236="1999-2012"),'Resultat 2005-2012'!N236*SUM($AA$16:$AE$16)/5,IF(AND($M$1=2009,Beregningsark!$AQ236="1999-2012"),'Resultat 2005-2012'!N236*SUM($AB$16:$AE$16)/4,IF(AND($M$1=2010,Beregningsark!$AQ236="1999-2012"),'Resultat 2005-2012'!N236*SUM($AC$16:$AE$16)/3,IF(AND($M$1=2011,Beregningsark!$AQ236="1999-2012"),'Resultat 2005-2012'!N236*SUM($AD$16:$AE$16)/2,IF(AND($M$1=2012,Beregningsark!$AQ236="1999-2012"),'Resultat 2005-2012'!N236*$AE$16,""))))))))))))))))</f>
        <v/>
      </c>
      <c r="O236" s="15" t="str">
        <f>IF('Resultat 2005-2012'!$R236="","",IF($M$1=2005,'Resultat 2005-2012'!O236,IF(AND($M$1=2006,Beregningsark!$AQ236="2005-2012"),'Resultat 2005-2012'!O236*SUM($Y$10:$AE$10)/7,IF(AND($M$1=2007,Beregningsark!$AQ236="2005-2012"),'Resultat 2005-2012'!O236*SUM($Z$10:$AE$10)/6,IF(AND($M$1=2008,Beregningsark!$AQ236="2005-2012"),'Resultat 2005-2012'!O236*SUM($AA$10:$AE$10)/5,IF(AND($M$1=2009,Beregningsark!$AQ236="2005-2012"),'Resultat 2005-2012'!O236*SUM($AB$10:$AE$10)/4,IF(AND($M$1=2010,Beregningsark!$AQ236="2005-2012"),'Resultat 2005-2012'!O236*SUM($AC$10:$AE$10)/3,IF(AND($M$1=2011,Beregningsark!$AQ236="2005-2012"),'Resultat 2005-2012'!O236*SUM($AD$10:$AE$10)/2,IF(AND($M$1=2012,Beregningsark!$AQ236="2005-2012"),'Resultat 2005-2012'!O236*$AE$10,IF(AND($M$1=2006,Beregningsark!$AQ236="1999-2012"),'Resultat 2005-2012'!O236*SUM($Y$16:$AE$16)/7,IF(AND($M$1=2007,Beregningsark!$AQ236="1999-2012"),'Resultat 2005-2012'!O236*SUM($Z$16:$AE$16)/6,IF(AND($M$1=2008,Beregningsark!$AQ236="1999-2012"),'Resultat 2005-2012'!O236*SUM($AA$16:$AE$16)/5,IF(AND($M$1=2009,Beregningsark!$AQ236="1999-2012"),'Resultat 2005-2012'!O236*SUM($AB$16:$AE$16)/4,IF(AND($M$1=2010,Beregningsark!$AQ236="1999-2012"),'Resultat 2005-2012'!O236*SUM($AC$16:$AE$16)/3,IF(AND($M$1=2011,Beregningsark!$AQ236="1999-2012"),'Resultat 2005-2012'!O236*SUM($AD$16:$AE$16)/2,IF(AND($M$1=2012,Beregningsark!$AQ236="1999-2012"),'Resultat 2005-2012'!O236*$AE$16,""))))))))))))))))</f>
        <v/>
      </c>
      <c r="P236" s="15" t="str">
        <f>IF('Resultat 2005-2012'!$R236="","",IF($M$1=2005,'Resultat 2005-2012'!P236,IF(AND($M$1=2006,Beregningsark!$AQ236="2005-2012"),'Resultat 2005-2012'!P236*SUM($Y$11:$AE$11)/7,IF(AND($M$1=2007,Beregningsark!$AQ236="2005-2012"),'Resultat 2005-2012'!P236*SUM($Z$11:$AE$11)/6,IF(AND($M$1=2008,Beregningsark!$AQ236="2005-2012"),'Resultat 2005-2012'!P236*SUM($AA$11:$AE$11)/5,IF(AND($M$1=2009,Beregningsark!$AQ236="2005-2012"),'Resultat 2005-2012'!P236*SUM($AB$11:$AE$11)/4,IF(AND($M$1=2010,Beregningsark!$AQ236="2005-2012"),'Resultat 2005-2012'!P236*SUM($AC$11:$AE$11)/3,IF(AND($M$1=2011,Beregningsark!$AQ236="2005-2012"),'Resultat 2005-2012'!P236*SUM($AD$11:$AE$11)/2,IF(AND($M$1=2012,Beregningsark!$AQ236="2005-2012"),'Resultat 2005-2012'!P236*$AE$11,IF(AND($M$1=2006,Beregningsark!$AQ236="1999-2012"),'Resultat 2005-2012'!P236*SUM($Y$16:$AE$16)/7,IF(AND($M$1=2007,Beregningsark!$AQ236="1999-2012"),'Resultat 2005-2012'!P236*SUM($Z$16:$AE$16)/6,IF(AND($M$1=2008,Beregningsark!$AQ236="1999-2012"),'Resultat 2005-2012'!P236*SUM($AA$16:$AE$16)/5,IF(AND($M$1=2009,Beregningsark!$AQ236="1999-2012"),'Resultat 2005-2012'!P236*SUM($AB$16:$AE$16)/4,IF(AND($M$1=2010,Beregningsark!$AQ236="1999-2012"),'Resultat 2005-2012'!P236*SUM($AC$16:$AE$16)/3,IF(AND($M$1=2011,Beregningsark!$AQ236="1999-2012"),'Resultat 2005-2012'!P236*SUM($AD$16:$AE$16)/2,IF(AND($M$1=2012,Beregningsark!$AQ236="1999-2012"),'Resultat 2005-2012'!P236*$AE$16,""))))))))))))))))</f>
        <v/>
      </c>
      <c r="Q236" s="15" t="str">
        <f t="shared" si="12"/>
        <v/>
      </c>
      <c r="R236" s="17" t="str">
        <f t="shared" si="13"/>
        <v/>
      </c>
    </row>
    <row r="237" spans="1:18" x14ac:dyDescent="0.25">
      <c r="A237" s="4" t="str">
        <f>IF(Inddata!A252="","",Inddata!A252)</f>
        <v/>
      </c>
      <c r="B237" s="4" t="str">
        <f>IF(Inddata!B252="","",Inddata!B252)</f>
        <v/>
      </c>
      <c r="C237" s="4" t="str">
        <f>IF(Inddata!C252="","",Inddata!C252)</f>
        <v/>
      </c>
      <c r="D237" s="4" t="str">
        <f>IF(Inddata!D252="","",Inddata!D252)</f>
        <v/>
      </c>
      <c r="E237" s="4" t="str">
        <f>IF(Inddata!E252="","",Inddata!E252)</f>
        <v/>
      </c>
      <c r="F237" s="4" t="str">
        <f>IF(Inddata!F252="","",Inddata!F252)</f>
        <v/>
      </c>
      <c r="G237" s="4">
        <f>IF(Inddata!G252="","",Inddata!G252)</f>
        <v>0</v>
      </c>
      <c r="H237" s="4" t="str">
        <f>IF(Inddata!H252&gt;0.5,Inddata!H252,"")</f>
        <v/>
      </c>
      <c r="I237" s="4" t="str">
        <f>IF(Inddata!I252="","",Inddata!I252)</f>
        <v/>
      </c>
      <c r="J237" s="15" t="str">
        <f>IF('Resultat 2005-2012'!$R237="","",IF($M$1=2005,'Resultat 2005-2012'!J237,IF(AND($M$1=2006,Beregningsark!$AQ237="2005-2012"),'Resultat 2005-2012'!J237*SUM($Y$7:$AE$7)/7,IF(AND($M$1=2007,Beregningsark!$AQ237="2005-2012"),'Resultat 2005-2012'!J237*SUM($Z$7:$AE$7)/6,IF(AND($M$1=2008,Beregningsark!$AQ237="2005-2012"),'Resultat 2005-2012'!J237*SUM($AA$7:$AE$7)/5,IF(AND($M$1=2009,Beregningsark!$AQ237="2005-2012"),'Resultat 2005-2012'!J237*SUM($AB$7:$AE$7)/4,IF(AND($M$1=2010,Beregningsark!$AQ237="2005-2012"),'Resultat 2005-2012'!J237*SUM($AC$7:$AE$7)/3,IF(AND($M$1=2011,Beregningsark!$AQ237="2005-2012"),'Resultat 2005-2012'!J237*SUM($AD$7:$AE$7)/2,IF(AND($M$1=2012,Beregningsark!$AQ237="2005-2012"),'Resultat 2005-2012'!J237*$AE$7,IF(AND($M$1=2006,Beregningsark!$AQ237="1999-2012"),'Resultat 2005-2012'!J237*SUM($Y$16:$AE$16)/7,IF(AND($M$1=2007,Beregningsark!$AQ237="1999-2012"),'Resultat 2005-2012'!J237*SUM($Z$16:$AE$16)/6,IF(AND($M$1=2008,Beregningsark!$AQ237="1999-2012"),'Resultat 2005-2012'!J237*SUM($AA$16:$AE$16)/5,IF(AND($M$1=2009,Beregningsark!$AQ237="1999-2012"),'Resultat 2005-2012'!J237*SUM($AB$16:$AE$16)/4,IF(AND($M$1=2010,Beregningsark!$AQ237="1999-2012"),'Resultat 2005-2012'!J237*SUM($AC$16:$AE$16)/3,IF(AND($M$1=2011,Beregningsark!$AQ237="1999-2012"),'Resultat 2005-2012'!J237*SUM($AD$16:$AE$16)/2,IF(AND($M$1=2012,Beregningsark!$AQ237="1999-2012"),'Resultat 2005-2012'!J237*$AE$16,""))))))))))))))))</f>
        <v/>
      </c>
      <c r="K237" s="15" t="str">
        <f>IF('Resultat 2005-2012'!$R237="","",IF($M$1=2005,'Resultat 2005-2012'!K237,IF(AND($M$1=2006,Beregningsark!$AQ237="2005-2012"),'Resultat 2005-2012'!K237*SUM($Y$8:$AE$8)/7,IF(AND($M$1=2007,Beregningsark!$AQ237="2005-2012"),'Resultat 2005-2012'!K237*SUM($Z$8:$AE$8)/6,IF(AND($M$1=2008,Beregningsark!$AQ237="2005-2012"),'Resultat 2005-2012'!K237*SUM($AA$8:$AE$8)/5,IF(AND($M$1=2009,Beregningsark!$AQ237="2005-2012"),'Resultat 2005-2012'!K237*SUM($AB$8:$AE$8)/4,IF(AND($M$1=2010,Beregningsark!$AQ237="2005-2012"),'Resultat 2005-2012'!K237*SUM($AC$8:$AE$8)/3,IF(AND($M$1=2011,Beregningsark!$AQ237="2005-2012"),'Resultat 2005-2012'!K237*SUM($AD$8:$AE$8)/2,IF(AND($M$1=2012,Beregningsark!$AQ237="2005-2012"),'Resultat 2005-2012'!K237*$AE$8,IF(AND($M$1=2006,Beregningsark!$AQ237="1999-2012"),'Resultat 2005-2012'!K237*SUM($Y$17:$AE$17)/7,IF(AND($M$1=2007,Beregningsark!$AQ237="1999-2012"),'Resultat 2005-2012'!K237*SUM($Z$17:$AE$17)/6,IF(AND($M$1=2008,Beregningsark!$AQ237="1999-2012"),'Resultat 2005-2012'!K237*SUM($AA$17:$AE$17)/5,IF(AND($M$1=2009,Beregningsark!$AQ237="1999-2012"),'Resultat 2005-2012'!K237*SUM($AB$17:$AE$17)/4,IF(AND($M$1=2010,Beregningsark!$AQ237="1999-2012"),'Resultat 2005-2012'!K237*SUM($AC$17:$AE$17)/3,IF(AND($M$1=2011,Beregningsark!$AQ237="1999-2012"),'Resultat 2005-2012'!K237*SUM($AD$17:$AE$17)/2,IF(AND($M$1=2012,Beregningsark!$AQ237="1999-2012"),'Resultat 2005-2012'!K237*$AE$17,""))))))))))))))))</f>
        <v/>
      </c>
      <c r="L237" s="15" t="str">
        <f>IF('Resultat 2005-2012'!$R237="","",IF($M$1=2005,'Resultat 2005-2012'!L237,IF(AND($M$1=2006,Beregningsark!$AQ237="2005-2012"),'Resultat 2005-2012'!L237*SUM($Y$9:$AE$9)/7,IF(AND($M$1=2007,Beregningsark!$AQ237="2005-2012"),'Resultat 2005-2012'!L237*SUM($Z$9:$AE$9)/6,IF(AND($M$1=2008,Beregningsark!$AQ237="2005-2012"),'Resultat 2005-2012'!L237*SUM($AA$9:$AE$9)/5,IF(AND($M$1=2009,Beregningsark!$AQ237="2005-2012"),'Resultat 2005-2012'!L237*SUM($AB$9:$AE$9)/4,IF(AND($M$1=2010,Beregningsark!$AQ237="2005-2012"),'Resultat 2005-2012'!L237*SUM($AC$9:$AE$9)/3,IF(AND($M$1=2011,Beregningsark!$AQ237="2005-2012"),'Resultat 2005-2012'!L237*SUM($AD$9:$AE$9)/2,IF(AND($M$1=2012,Beregningsark!$AQ237="2005-2012"),'Resultat 2005-2012'!L237*$AE$9,IF(AND($M$1=2006,Beregningsark!$AQ237="1999-2012"),'Resultat 2005-2012'!L237*SUM($Y$18:$AE$18)/7,IF(AND($M$1=2007,Beregningsark!$AQ237="1999-2012"),'Resultat 2005-2012'!L237*SUM($Z$18:$AE$18)/6,IF(AND($M$1=2008,Beregningsark!$AQ237="1999-2012"),'Resultat 2005-2012'!L237*SUM($AA$18:$AE$18)/5,IF(AND($M$1=2009,Beregningsark!$AQ237="1999-2012"),'Resultat 2005-2012'!L237*SUM($AB$18:$AE$18)/4,IF(AND($M$1=2010,Beregningsark!$AQ237="1999-2012"),'Resultat 2005-2012'!L237*SUM($AC$18:$AE$18)/3,IF(AND($M$1=2011,Beregningsark!$AQ237="1999-2012"),'Resultat 2005-2012'!L237*SUM($AD$18:$AE$18)/2,IF(AND($M$1=2012,Beregningsark!$AQ237="1999-2012"),'Resultat 2005-2012'!L237*$AE$18,""))))))))))))))))</f>
        <v/>
      </c>
      <c r="M237" s="15" t="str">
        <f t="shared" si="11"/>
        <v/>
      </c>
      <c r="N237" s="15" t="str">
        <f>IF('Resultat 2005-2012'!$R237="","",IF($M$1=2005,'Resultat 2005-2012'!N237,IF(AND($M$1=2006,Beregningsark!$AQ237="2005-2012"),'Resultat 2005-2012'!N237*SUM($Y$10:$AE$10)/7,IF(AND($M$1=2007,Beregningsark!$AQ237="2005-2012"),'Resultat 2005-2012'!N237*SUM($Z$10:$AE$10)/6,IF(AND($M$1=2008,Beregningsark!$AQ237="2005-2012"),'Resultat 2005-2012'!N237*SUM($AA$10:$AE$10)/5,IF(AND($M$1=2009,Beregningsark!$AQ237="2005-2012"),'Resultat 2005-2012'!N237*SUM($AB$10:$AE$10)/4,IF(AND($M$1=2010,Beregningsark!$AQ237="2005-2012"),'Resultat 2005-2012'!N237*SUM($AC$10:$AE$10)/3,IF(AND($M$1=2011,Beregningsark!$AQ237="2005-2012"),'Resultat 2005-2012'!N237*SUM($AD$10:$AE$10)/2,IF(AND($M$1=2012,Beregningsark!$AQ237="2005-2012"),'Resultat 2005-2012'!N237*$AE$10,IF(AND($M$1=2006,Beregningsark!$AQ237="1999-2012"),'Resultat 2005-2012'!N237*SUM($Y$16:$AE$16)/7,IF(AND($M$1=2007,Beregningsark!$AQ237="1999-2012"),'Resultat 2005-2012'!N237*SUM($Z$16:$AE$16)/6,IF(AND($M$1=2008,Beregningsark!$AQ237="1999-2012"),'Resultat 2005-2012'!N237*SUM($AA$16:$AE$16)/5,IF(AND($M$1=2009,Beregningsark!$AQ237="1999-2012"),'Resultat 2005-2012'!N237*SUM($AB$16:$AE$16)/4,IF(AND($M$1=2010,Beregningsark!$AQ237="1999-2012"),'Resultat 2005-2012'!N237*SUM($AC$16:$AE$16)/3,IF(AND($M$1=2011,Beregningsark!$AQ237="1999-2012"),'Resultat 2005-2012'!N237*SUM($AD$16:$AE$16)/2,IF(AND($M$1=2012,Beregningsark!$AQ237="1999-2012"),'Resultat 2005-2012'!N237*$AE$16,""))))))))))))))))</f>
        <v/>
      </c>
      <c r="O237" s="15" t="str">
        <f>IF('Resultat 2005-2012'!$R237="","",IF($M$1=2005,'Resultat 2005-2012'!O237,IF(AND($M$1=2006,Beregningsark!$AQ237="2005-2012"),'Resultat 2005-2012'!O237*SUM($Y$10:$AE$10)/7,IF(AND($M$1=2007,Beregningsark!$AQ237="2005-2012"),'Resultat 2005-2012'!O237*SUM($Z$10:$AE$10)/6,IF(AND($M$1=2008,Beregningsark!$AQ237="2005-2012"),'Resultat 2005-2012'!O237*SUM($AA$10:$AE$10)/5,IF(AND($M$1=2009,Beregningsark!$AQ237="2005-2012"),'Resultat 2005-2012'!O237*SUM($AB$10:$AE$10)/4,IF(AND($M$1=2010,Beregningsark!$AQ237="2005-2012"),'Resultat 2005-2012'!O237*SUM($AC$10:$AE$10)/3,IF(AND($M$1=2011,Beregningsark!$AQ237="2005-2012"),'Resultat 2005-2012'!O237*SUM($AD$10:$AE$10)/2,IF(AND($M$1=2012,Beregningsark!$AQ237="2005-2012"),'Resultat 2005-2012'!O237*$AE$10,IF(AND($M$1=2006,Beregningsark!$AQ237="1999-2012"),'Resultat 2005-2012'!O237*SUM($Y$16:$AE$16)/7,IF(AND($M$1=2007,Beregningsark!$AQ237="1999-2012"),'Resultat 2005-2012'!O237*SUM($Z$16:$AE$16)/6,IF(AND($M$1=2008,Beregningsark!$AQ237="1999-2012"),'Resultat 2005-2012'!O237*SUM($AA$16:$AE$16)/5,IF(AND($M$1=2009,Beregningsark!$AQ237="1999-2012"),'Resultat 2005-2012'!O237*SUM($AB$16:$AE$16)/4,IF(AND($M$1=2010,Beregningsark!$AQ237="1999-2012"),'Resultat 2005-2012'!O237*SUM($AC$16:$AE$16)/3,IF(AND($M$1=2011,Beregningsark!$AQ237="1999-2012"),'Resultat 2005-2012'!O237*SUM($AD$16:$AE$16)/2,IF(AND($M$1=2012,Beregningsark!$AQ237="1999-2012"),'Resultat 2005-2012'!O237*$AE$16,""))))))))))))))))</f>
        <v/>
      </c>
      <c r="P237" s="15" t="str">
        <f>IF('Resultat 2005-2012'!$R237="","",IF($M$1=2005,'Resultat 2005-2012'!P237,IF(AND($M$1=2006,Beregningsark!$AQ237="2005-2012"),'Resultat 2005-2012'!P237*SUM($Y$11:$AE$11)/7,IF(AND($M$1=2007,Beregningsark!$AQ237="2005-2012"),'Resultat 2005-2012'!P237*SUM($Z$11:$AE$11)/6,IF(AND($M$1=2008,Beregningsark!$AQ237="2005-2012"),'Resultat 2005-2012'!P237*SUM($AA$11:$AE$11)/5,IF(AND($M$1=2009,Beregningsark!$AQ237="2005-2012"),'Resultat 2005-2012'!P237*SUM($AB$11:$AE$11)/4,IF(AND($M$1=2010,Beregningsark!$AQ237="2005-2012"),'Resultat 2005-2012'!P237*SUM($AC$11:$AE$11)/3,IF(AND($M$1=2011,Beregningsark!$AQ237="2005-2012"),'Resultat 2005-2012'!P237*SUM($AD$11:$AE$11)/2,IF(AND($M$1=2012,Beregningsark!$AQ237="2005-2012"),'Resultat 2005-2012'!P237*$AE$11,IF(AND($M$1=2006,Beregningsark!$AQ237="1999-2012"),'Resultat 2005-2012'!P237*SUM($Y$16:$AE$16)/7,IF(AND($M$1=2007,Beregningsark!$AQ237="1999-2012"),'Resultat 2005-2012'!P237*SUM($Z$16:$AE$16)/6,IF(AND($M$1=2008,Beregningsark!$AQ237="1999-2012"),'Resultat 2005-2012'!P237*SUM($AA$16:$AE$16)/5,IF(AND($M$1=2009,Beregningsark!$AQ237="1999-2012"),'Resultat 2005-2012'!P237*SUM($AB$16:$AE$16)/4,IF(AND($M$1=2010,Beregningsark!$AQ237="1999-2012"),'Resultat 2005-2012'!P237*SUM($AC$16:$AE$16)/3,IF(AND($M$1=2011,Beregningsark!$AQ237="1999-2012"),'Resultat 2005-2012'!P237*SUM($AD$16:$AE$16)/2,IF(AND($M$1=2012,Beregningsark!$AQ237="1999-2012"),'Resultat 2005-2012'!P237*$AE$16,""))))))))))))))))</f>
        <v/>
      </c>
      <c r="Q237" s="15" t="str">
        <f t="shared" si="12"/>
        <v/>
      </c>
      <c r="R237" s="17" t="str">
        <f t="shared" si="13"/>
        <v/>
      </c>
    </row>
    <row r="238" spans="1:18" x14ac:dyDescent="0.25">
      <c r="A238" s="4" t="str">
        <f>IF(Inddata!A253="","",Inddata!A253)</f>
        <v/>
      </c>
      <c r="B238" s="4" t="str">
        <f>IF(Inddata!B253="","",Inddata!B253)</f>
        <v/>
      </c>
      <c r="C238" s="4" t="str">
        <f>IF(Inddata!C253="","",Inddata!C253)</f>
        <v/>
      </c>
      <c r="D238" s="4" t="str">
        <f>IF(Inddata!D253="","",Inddata!D253)</f>
        <v/>
      </c>
      <c r="E238" s="4" t="str">
        <f>IF(Inddata!E253="","",Inddata!E253)</f>
        <v/>
      </c>
      <c r="F238" s="4" t="str">
        <f>IF(Inddata!F253="","",Inddata!F253)</f>
        <v/>
      </c>
      <c r="G238" s="4">
        <f>IF(Inddata!G253="","",Inddata!G253)</f>
        <v>0</v>
      </c>
      <c r="H238" s="4" t="str">
        <f>IF(Inddata!H253&gt;0.5,Inddata!H253,"")</f>
        <v/>
      </c>
      <c r="I238" s="4" t="str">
        <f>IF(Inddata!I253="","",Inddata!I253)</f>
        <v/>
      </c>
      <c r="J238" s="15" t="str">
        <f>IF('Resultat 2005-2012'!$R238="","",IF($M$1=2005,'Resultat 2005-2012'!J238,IF(AND($M$1=2006,Beregningsark!$AQ238="2005-2012"),'Resultat 2005-2012'!J238*SUM($Y$7:$AE$7)/7,IF(AND($M$1=2007,Beregningsark!$AQ238="2005-2012"),'Resultat 2005-2012'!J238*SUM($Z$7:$AE$7)/6,IF(AND($M$1=2008,Beregningsark!$AQ238="2005-2012"),'Resultat 2005-2012'!J238*SUM($AA$7:$AE$7)/5,IF(AND($M$1=2009,Beregningsark!$AQ238="2005-2012"),'Resultat 2005-2012'!J238*SUM($AB$7:$AE$7)/4,IF(AND($M$1=2010,Beregningsark!$AQ238="2005-2012"),'Resultat 2005-2012'!J238*SUM($AC$7:$AE$7)/3,IF(AND($M$1=2011,Beregningsark!$AQ238="2005-2012"),'Resultat 2005-2012'!J238*SUM($AD$7:$AE$7)/2,IF(AND($M$1=2012,Beregningsark!$AQ238="2005-2012"),'Resultat 2005-2012'!J238*$AE$7,IF(AND($M$1=2006,Beregningsark!$AQ238="1999-2012"),'Resultat 2005-2012'!J238*SUM($Y$16:$AE$16)/7,IF(AND($M$1=2007,Beregningsark!$AQ238="1999-2012"),'Resultat 2005-2012'!J238*SUM($Z$16:$AE$16)/6,IF(AND($M$1=2008,Beregningsark!$AQ238="1999-2012"),'Resultat 2005-2012'!J238*SUM($AA$16:$AE$16)/5,IF(AND($M$1=2009,Beregningsark!$AQ238="1999-2012"),'Resultat 2005-2012'!J238*SUM($AB$16:$AE$16)/4,IF(AND($M$1=2010,Beregningsark!$AQ238="1999-2012"),'Resultat 2005-2012'!J238*SUM($AC$16:$AE$16)/3,IF(AND($M$1=2011,Beregningsark!$AQ238="1999-2012"),'Resultat 2005-2012'!J238*SUM($AD$16:$AE$16)/2,IF(AND($M$1=2012,Beregningsark!$AQ238="1999-2012"),'Resultat 2005-2012'!J238*$AE$16,""))))))))))))))))</f>
        <v/>
      </c>
      <c r="K238" s="15" t="str">
        <f>IF('Resultat 2005-2012'!$R238="","",IF($M$1=2005,'Resultat 2005-2012'!K238,IF(AND($M$1=2006,Beregningsark!$AQ238="2005-2012"),'Resultat 2005-2012'!K238*SUM($Y$8:$AE$8)/7,IF(AND($M$1=2007,Beregningsark!$AQ238="2005-2012"),'Resultat 2005-2012'!K238*SUM($Z$8:$AE$8)/6,IF(AND($M$1=2008,Beregningsark!$AQ238="2005-2012"),'Resultat 2005-2012'!K238*SUM($AA$8:$AE$8)/5,IF(AND($M$1=2009,Beregningsark!$AQ238="2005-2012"),'Resultat 2005-2012'!K238*SUM($AB$8:$AE$8)/4,IF(AND($M$1=2010,Beregningsark!$AQ238="2005-2012"),'Resultat 2005-2012'!K238*SUM($AC$8:$AE$8)/3,IF(AND($M$1=2011,Beregningsark!$AQ238="2005-2012"),'Resultat 2005-2012'!K238*SUM($AD$8:$AE$8)/2,IF(AND($M$1=2012,Beregningsark!$AQ238="2005-2012"),'Resultat 2005-2012'!K238*$AE$8,IF(AND($M$1=2006,Beregningsark!$AQ238="1999-2012"),'Resultat 2005-2012'!K238*SUM($Y$17:$AE$17)/7,IF(AND($M$1=2007,Beregningsark!$AQ238="1999-2012"),'Resultat 2005-2012'!K238*SUM($Z$17:$AE$17)/6,IF(AND($M$1=2008,Beregningsark!$AQ238="1999-2012"),'Resultat 2005-2012'!K238*SUM($AA$17:$AE$17)/5,IF(AND($M$1=2009,Beregningsark!$AQ238="1999-2012"),'Resultat 2005-2012'!K238*SUM($AB$17:$AE$17)/4,IF(AND($M$1=2010,Beregningsark!$AQ238="1999-2012"),'Resultat 2005-2012'!K238*SUM($AC$17:$AE$17)/3,IF(AND($M$1=2011,Beregningsark!$AQ238="1999-2012"),'Resultat 2005-2012'!K238*SUM($AD$17:$AE$17)/2,IF(AND($M$1=2012,Beregningsark!$AQ238="1999-2012"),'Resultat 2005-2012'!K238*$AE$17,""))))))))))))))))</f>
        <v/>
      </c>
      <c r="L238" s="15" t="str">
        <f>IF('Resultat 2005-2012'!$R238="","",IF($M$1=2005,'Resultat 2005-2012'!L238,IF(AND($M$1=2006,Beregningsark!$AQ238="2005-2012"),'Resultat 2005-2012'!L238*SUM($Y$9:$AE$9)/7,IF(AND($M$1=2007,Beregningsark!$AQ238="2005-2012"),'Resultat 2005-2012'!L238*SUM($Z$9:$AE$9)/6,IF(AND($M$1=2008,Beregningsark!$AQ238="2005-2012"),'Resultat 2005-2012'!L238*SUM($AA$9:$AE$9)/5,IF(AND($M$1=2009,Beregningsark!$AQ238="2005-2012"),'Resultat 2005-2012'!L238*SUM($AB$9:$AE$9)/4,IF(AND($M$1=2010,Beregningsark!$AQ238="2005-2012"),'Resultat 2005-2012'!L238*SUM($AC$9:$AE$9)/3,IF(AND($M$1=2011,Beregningsark!$AQ238="2005-2012"),'Resultat 2005-2012'!L238*SUM($AD$9:$AE$9)/2,IF(AND($M$1=2012,Beregningsark!$AQ238="2005-2012"),'Resultat 2005-2012'!L238*$AE$9,IF(AND($M$1=2006,Beregningsark!$AQ238="1999-2012"),'Resultat 2005-2012'!L238*SUM($Y$18:$AE$18)/7,IF(AND($M$1=2007,Beregningsark!$AQ238="1999-2012"),'Resultat 2005-2012'!L238*SUM($Z$18:$AE$18)/6,IF(AND($M$1=2008,Beregningsark!$AQ238="1999-2012"),'Resultat 2005-2012'!L238*SUM($AA$18:$AE$18)/5,IF(AND($M$1=2009,Beregningsark!$AQ238="1999-2012"),'Resultat 2005-2012'!L238*SUM($AB$18:$AE$18)/4,IF(AND($M$1=2010,Beregningsark!$AQ238="1999-2012"),'Resultat 2005-2012'!L238*SUM($AC$18:$AE$18)/3,IF(AND($M$1=2011,Beregningsark!$AQ238="1999-2012"),'Resultat 2005-2012'!L238*SUM($AD$18:$AE$18)/2,IF(AND($M$1=2012,Beregningsark!$AQ238="1999-2012"),'Resultat 2005-2012'!L238*$AE$18,""))))))))))))))))</f>
        <v/>
      </c>
      <c r="M238" s="15" t="str">
        <f t="shared" si="11"/>
        <v/>
      </c>
      <c r="N238" s="15" t="str">
        <f>IF('Resultat 2005-2012'!$R238="","",IF($M$1=2005,'Resultat 2005-2012'!N238,IF(AND($M$1=2006,Beregningsark!$AQ238="2005-2012"),'Resultat 2005-2012'!N238*SUM($Y$10:$AE$10)/7,IF(AND($M$1=2007,Beregningsark!$AQ238="2005-2012"),'Resultat 2005-2012'!N238*SUM($Z$10:$AE$10)/6,IF(AND($M$1=2008,Beregningsark!$AQ238="2005-2012"),'Resultat 2005-2012'!N238*SUM($AA$10:$AE$10)/5,IF(AND($M$1=2009,Beregningsark!$AQ238="2005-2012"),'Resultat 2005-2012'!N238*SUM($AB$10:$AE$10)/4,IF(AND($M$1=2010,Beregningsark!$AQ238="2005-2012"),'Resultat 2005-2012'!N238*SUM($AC$10:$AE$10)/3,IF(AND($M$1=2011,Beregningsark!$AQ238="2005-2012"),'Resultat 2005-2012'!N238*SUM($AD$10:$AE$10)/2,IF(AND($M$1=2012,Beregningsark!$AQ238="2005-2012"),'Resultat 2005-2012'!N238*$AE$10,IF(AND($M$1=2006,Beregningsark!$AQ238="1999-2012"),'Resultat 2005-2012'!N238*SUM($Y$16:$AE$16)/7,IF(AND($M$1=2007,Beregningsark!$AQ238="1999-2012"),'Resultat 2005-2012'!N238*SUM($Z$16:$AE$16)/6,IF(AND($M$1=2008,Beregningsark!$AQ238="1999-2012"),'Resultat 2005-2012'!N238*SUM($AA$16:$AE$16)/5,IF(AND($M$1=2009,Beregningsark!$AQ238="1999-2012"),'Resultat 2005-2012'!N238*SUM($AB$16:$AE$16)/4,IF(AND($M$1=2010,Beregningsark!$AQ238="1999-2012"),'Resultat 2005-2012'!N238*SUM($AC$16:$AE$16)/3,IF(AND($M$1=2011,Beregningsark!$AQ238="1999-2012"),'Resultat 2005-2012'!N238*SUM($AD$16:$AE$16)/2,IF(AND($M$1=2012,Beregningsark!$AQ238="1999-2012"),'Resultat 2005-2012'!N238*$AE$16,""))))))))))))))))</f>
        <v/>
      </c>
      <c r="O238" s="15" t="str">
        <f>IF('Resultat 2005-2012'!$R238="","",IF($M$1=2005,'Resultat 2005-2012'!O238,IF(AND($M$1=2006,Beregningsark!$AQ238="2005-2012"),'Resultat 2005-2012'!O238*SUM($Y$10:$AE$10)/7,IF(AND($M$1=2007,Beregningsark!$AQ238="2005-2012"),'Resultat 2005-2012'!O238*SUM($Z$10:$AE$10)/6,IF(AND($M$1=2008,Beregningsark!$AQ238="2005-2012"),'Resultat 2005-2012'!O238*SUM($AA$10:$AE$10)/5,IF(AND($M$1=2009,Beregningsark!$AQ238="2005-2012"),'Resultat 2005-2012'!O238*SUM($AB$10:$AE$10)/4,IF(AND($M$1=2010,Beregningsark!$AQ238="2005-2012"),'Resultat 2005-2012'!O238*SUM($AC$10:$AE$10)/3,IF(AND($M$1=2011,Beregningsark!$AQ238="2005-2012"),'Resultat 2005-2012'!O238*SUM($AD$10:$AE$10)/2,IF(AND($M$1=2012,Beregningsark!$AQ238="2005-2012"),'Resultat 2005-2012'!O238*$AE$10,IF(AND($M$1=2006,Beregningsark!$AQ238="1999-2012"),'Resultat 2005-2012'!O238*SUM($Y$16:$AE$16)/7,IF(AND($M$1=2007,Beregningsark!$AQ238="1999-2012"),'Resultat 2005-2012'!O238*SUM($Z$16:$AE$16)/6,IF(AND($M$1=2008,Beregningsark!$AQ238="1999-2012"),'Resultat 2005-2012'!O238*SUM($AA$16:$AE$16)/5,IF(AND($M$1=2009,Beregningsark!$AQ238="1999-2012"),'Resultat 2005-2012'!O238*SUM($AB$16:$AE$16)/4,IF(AND($M$1=2010,Beregningsark!$AQ238="1999-2012"),'Resultat 2005-2012'!O238*SUM($AC$16:$AE$16)/3,IF(AND($M$1=2011,Beregningsark!$AQ238="1999-2012"),'Resultat 2005-2012'!O238*SUM($AD$16:$AE$16)/2,IF(AND($M$1=2012,Beregningsark!$AQ238="1999-2012"),'Resultat 2005-2012'!O238*$AE$16,""))))))))))))))))</f>
        <v/>
      </c>
      <c r="P238" s="15" t="str">
        <f>IF('Resultat 2005-2012'!$R238="","",IF($M$1=2005,'Resultat 2005-2012'!P238,IF(AND($M$1=2006,Beregningsark!$AQ238="2005-2012"),'Resultat 2005-2012'!P238*SUM($Y$11:$AE$11)/7,IF(AND($M$1=2007,Beregningsark!$AQ238="2005-2012"),'Resultat 2005-2012'!P238*SUM($Z$11:$AE$11)/6,IF(AND($M$1=2008,Beregningsark!$AQ238="2005-2012"),'Resultat 2005-2012'!P238*SUM($AA$11:$AE$11)/5,IF(AND($M$1=2009,Beregningsark!$AQ238="2005-2012"),'Resultat 2005-2012'!P238*SUM($AB$11:$AE$11)/4,IF(AND($M$1=2010,Beregningsark!$AQ238="2005-2012"),'Resultat 2005-2012'!P238*SUM($AC$11:$AE$11)/3,IF(AND($M$1=2011,Beregningsark!$AQ238="2005-2012"),'Resultat 2005-2012'!P238*SUM($AD$11:$AE$11)/2,IF(AND($M$1=2012,Beregningsark!$AQ238="2005-2012"),'Resultat 2005-2012'!P238*$AE$11,IF(AND($M$1=2006,Beregningsark!$AQ238="1999-2012"),'Resultat 2005-2012'!P238*SUM($Y$16:$AE$16)/7,IF(AND($M$1=2007,Beregningsark!$AQ238="1999-2012"),'Resultat 2005-2012'!P238*SUM($Z$16:$AE$16)/6,IF(AND($M$1=2008,Beregningsark!$AQ238="1999-2012"),'Resultat 2005-2012'!P238*SUM($AA$16:$AE$16)/5,IF(AND($M$1=2009,Beregningsark!$AQ238="1999-2012"),'Resultat 2005-2012'!P238*SUM($AB$16:$AE$16)/4,IF(AND($M$1=2010,Beregningsark!$AQ238="1999-2012"),'Resultat 2005-2012'!P238*SUM($AC$16:$AE$16)/3,IF(AND($M$1=2011,Beregningsark!$AQ238="1999-2012"),'Resultat 2005-2012'!P238*SUM($AD$16:$AE$16)/2,IF(AND($M$1=2012,Beregningsark!$AQ238="1999-2012"),'Resultat 2005-2012'!P238*$AE$16,""))))))))))))))))</f>
        <v/>
      </c>
      <c r="Q238" s="15" t="str">
        <f t="shared" si="12"/>
        <v/>
      </c>
      <c r="R238" s="17" t="str">
        <f t="shared" si="13"/>
        <v/>
      </c>
    </row>
    <row r="239" spans="1:18" x14ac:dyDescent="0.25">
      <c r="A239" s="4" t="str">
        <f>IF(Inddata!A254="","",Inddata!A254)</f>
        <v/>
      </c>
      <c r="B239" s="4" t="str">
        <f>IF(Inddata!B254="","",Inddata!B254)</f>
        <v/>
      </c>
      <c r="C239" s="4" t="str">
        <f>IF(Inddata!C254="","",Inddata!C254)</f>
        <v/>
      </c>
      <c r="D239" s="4" t="str">
        <f>IF(Inddata!D254="","",Inddata!D254)</f>
        <v/>
      </c>
      <c r="E239" s="4" t="str">
        <f>IF(Inddata!E254="","",Inddata!E254)</f>
        <v/>
      </c>
      <c r="F239" s="4" t="str">
        <f>IF(Inddata!F254="","",Inddata!F254)</f>
        <v/>
      </c>
      <c r="G239" s="4">
        <f>IF(Inddata!G254="","",Inddata!G254)</f>
        <v>0</v>
      </c>
      <c r="H239" s="4" t="str">
        <f>IF(Inddata!H254&gt;0.5,Inddata!H254,"")</f>
        <v/>
      </c>
      <c r="I239" s="4" t="str">
        <f>IF(Inddata!I254="","",Inddata!I254)</f>
        <v/>
      </c>
      <c r="J239" s="15" t="str">
        <f>IF('Resultat 2005-2012'!$R239="","",IF($M$1=2005,'Resultat 2005-2012'!J239,IF(AND($M$1=2006,Beregningsark!$AQ239="2005-2012"),'Resultat 2005-2012'!J239*SUM($Y$7:$AE$7)/7,IF(AND($M$1=2007,Beregningsark!$AQ239="2005-2012"),'Resultat 2005-2012'!J239*SUM($Z$7:$AE$7)/6,IF(AND($M$1=2008,Beregningsark!$AQ239="2005-2012"),'Resultat 2005-2012'!J239*SUM($AA$7:$AE$7)/5,IF(AND($M$1=2009,Beregningsark!$AQ239="2005-2012"),'Resultat 2005-2012'!J239*SUM($AB$7:$AE$7)/4,IF(AND($M$1=2010,Beregningsark!$AQ239="2005-2012"),'Resultat 2005-2012'!J239*SUM($AC$7:$AE$7)/3,IF(AND($M$1=2011,Beregningsark!$AQ239="2005-2012"),'Resultat 2005-2012'!J239*SUM($AD$7:$AE$7)/2,IF(AND($M$1=2012,Beregningsark!$AQ239="2005-2012"),'Resultat 2005-2012'!J239*$AE$7,IF(AND($M$1=2006,Beregningsark!$AQ239="1999-2012"),'Resultat 2005-2012'!J239*SUM($Y$16:$AE$16)/7,IF(AND($M$1=2007,Beregningsark!$AQ239="1999-2012"),'Resultat 2005-2012'!J239*SUM($Z$16:$AE$16)/6,IF(AND($M$1=2008,Beregningsark!$AQ239="1999-2012"),'Resultat 2005-2012'!J239*SUM($AA$16:$AE$16)/5,IF(AND($M$1=2009,Beregningsark!$AQ239="1999-2012"),'Resultat 2005-2012'!J239*SUM($AB$16:$AE$16)/4,IF(AND($M$1=2010,Beregningsark!$AQ239="1999-2012"),'Resultat 2005-2012'!J239*SUM($AC$16:$AE$16)/3,IF(AND($M$1=2011,Beregningsark!$AQ239="1999-2012"),'Resultat 2005-2012'!J239*SUM($AD$16:$AE$16)/2,IF(AND($M$1=2012,Beregningsark!$AQ239="1999-2012"),'Resultat 2005-2012'!J239*$AE$16,""))))))))))))))))</f>
        <v/>
      </c>
      <c r="K239" s="15" t="str">
        <f>IF('Resultat 2005-2012'!$R239="","",IF($M$1=2005,'Resultat 2005-2012'!K239,IF(AND($M$1=2006,Beregningsark!$AQ239="2005-2012"),'Resultat 2005-2012'!K239*SUM($Y$8:$AE$8)/7,IF(AND($M$1=2007,Beregningsark!$AQ239="2005-2012"),'Resultat 2005-2012'!K239*SUM($Z$8:$AE$8)/6,IF(AND($M$1=2008,Beregningsark!$AQ239="2005-2012"),'Resultat 2005-2012'!K239*SUM($AA$8:$AE$8)/5,IF(AND($M$1=2009,Beregningsark!$AQ239="2005-2012"),'Resultat 2005-2012'!K239*SUM($AB$8:$AE$8)/4,IF(AND($M$1=2010,Beregningsark!$AQ239="2005-2012"),'Resultat 2005-2012'!K239*SUM($AC$8:$AE$8)/3,IF(AND($M$1=2011,Beregningsark!$AQ239="2005-2012"),'Resultat 2005-2012'!K239*SUM($AD$8:$AE$8)/2,IF(AND($M$1=2012,Beregningsark!$AQ239="2005-2012"),'Resultat 2005-2012'!K239*$AE$8,IF(AND($M$1=2006,Beregningsark!$AQ239="1999-2012"),'Resultat 2005-2012'!K239*SUM($Y$17:$AE$17)/7,IF(AND($M$1=2007,Beregningsark!$AQ239="1999-2012"),'Resultat 2005-2012'!K239*SUM($Z$17:$AE$17)/6,IF(AND($M$1=2008,Beregningsark!$AQ239="1999-2012"),'Resultat 2005-2012'!K239*SUM($AA$17:$AE$17)/5,IF(AND($M$1=2009,Beregningsark!$AQ239="1999-2012"),'Resultat 2005-2012'!K239*SUM($AB$17:$AE$17)/4,IF(AND($M$1=2010,Beregningsark!$AQ239="1999-2012"),'Resultat 2005-2012'!K239*SUM($AC$17:$AE$17)/3,IF(AND($M$1=2011,Beregningsark!$AQ239="1999-2012"),'Resultat 2005-2012'!K239*SUM($AD$17:$AE$17)/2,IF(AND($M$1=2012,Beregningsark!$AQ239="1999-2012"),'Resultat 2005-2012'!K239*$AE$17,""))))))))))))))))</f>
        <v/>
      </c>
      <c r="L239" s="15" t="str">
        <f>IF('Resultat 2005-2012'!$R239="","",IF($M$1=2005,'Resultat 2005-2012'!L239,IF(AND($M$1=2006,Beregningsark!$AQ239="2005-2012"),'Resultat 2005-2012'!L239*SUM($Y$9:$AE$9)/7,IF(AND($M$1=2007,Beregningsark!$AQ239="2005-2012"),'Resultat 2005-2012'!L239*SUM($Z$9:$AE$9)/6,IF(AND($M$1=2008,Beregningsark!$AQ239="2005-2012"),'Resultat 2005-2012'!L239*SUM($AA$9:$AE$9)/5,IF(AND($M$1=2009,Beregningsark!$AQ239="2005-2012"),'Resultat 2005-2012'!L239*SUM($AB$9:$AE$9)/4,IF(AND($M$1=2010,Beregningsark!$AQ239="2005-2012"),'Resultat 2005-2012'!L239*SUM($AC$9:$AE$9)/3,IF(AND($M$1=2011,Beregningsark!$AQ239="2005-2012"),'Resultat 2005-2012'!L239*SUM($AD$9:$AE$9)/2,IF(AND($M$1=2012,Beregningsark!$AQ239="2005-2012"),'Resultat 2005-2012'!L239*$AE$9,IF(AND($M$1=2006,Beregningsark!$AQ239="1999-2012"),'Resultat 2005-2012'!L239*SUM($Y$18:$AE$18)/7,IF(AND($M$1=2007,Beregningsark!$AQ239="1999-2012"),'Resultat 2005-2012'!L239*SUM($Z$18:$AE$18)/6,IF(AND($M$1=2008,Beregningsark!$AQ239="1999-2012"),'Resultat 2005-2012'!L239*SUM($AA$18:$AE$18)/5,IF(AND($M$1=2009,Beregningsark!$AQ239="1999-2012"),'Resultat 2005-2012'!L239*SUM($AB$18:$AE$18)/4,IF(AND($M$1=2010,Beregningsark!$AQ239="1999-2012"),'Resultat 2005-2012'!L239*SUM($AC$18:$AE$18)/3,IF(AND($M$1=2011,Beregningsark!$AQ239="1999-2012"),'Resultat 2005-2012'!L239*SUM($AD$18:$AE$18)/2,IF(AND($M$1=2012,Beregningsark!$AQ239="1999-2012"),'Resultat 2005-2012'!L239*$AE$18,""))))))))))))))))</f>
        <v/>
      </c>
      <c r="M239" s="15" t="str">
        <f t="shared" si="11"/>
        <v/>
      </c>
      <c r="N239" s="15" t="str">
        <f>IF('Resultat 2005-2012'!$R239="","",IF($M$1=2005,'Resultat 2005-2012'!N239,IF(AND($M$1=2006,Beregningsark!$AQ239="2005-2012"),'Resultat 2005-2012'!N239*SUM($Y$10:$AE$10)/7,IF(AND($M$1=2007,Beregningsark!$AQ239="2005-2012"),'Resultat 2005-2012'!N239*SUM($Z$10:$AE$10)/6,IF(AND($M$1=2008,Beregningsark!$AQ239="2005-2012"),'Resultat 2005-2012'!N239*SUM($AA$10:$AE$10)/5,IF(AND($M$1=2009,Beregningsark!$AQ239="2005-2012"),'Resultat 2005-2012'!N239*SUM($AB$10:$AE$10)/4,IF(AND($M$1=2010,Beregningsark!$AQ239="2005-2012"),'Resultat 2005-2012'!N239*SUM($AC$10:$AE$10)/3,IF(AND($M$1=2011,Beregningsark!$AQ239="2005-2012"),'Resultat 2005-2012'!N239*SUM($AD$10:$AE$10)/2,IF(AND($M$1=2012,Beregningsark!$AQ239="2005-2012"),'Resultat 2005-2012'!N239*$AE$10,IF(AND($M$1=2006,Beregningsark!$AQ239="1999-2012"),'Resultat 2005-2012'!N239*SUM($Y$16:$AE$16)/7,IF(AND($M$1=2007,Beregningsark!$AQ239="1999-2012"),'Resultat 2005-2012'!N239*SUM($Z$16:$AE$16)/6,IF(AND($M$1=2008,Beregningsark!$AQ239="1999-2012"),'Resultat 2005-2012'!N239*SUM($AA$16:$AE$16)/5,IF(AND($M$1=2009,Beregningsark!$AQ239="1999-2012"),'Resultat 2005-2012'!N239*SUM($AB$16:$AE$16)/4,IF(AND($M$1=2010,Beregningsark!$AQ239="1999-2012"),'Resultat 2005-2012'!N239*SUM($AC$16:$AE$16)/3,IF(AND($M$1=2011,Beregningsark!$AQ239="1999-2012"),'Resultat 2005-2012'!N239*SUM($AD$16:$AE$16)/2,IF(AND($M$1=2012,Beregningsark!$AQ239="1999-2012"),'Resultat 2005-2012'!N239*$AE$16,""))))))))))))))))</f>
        <v/>
      </c>
      <c r="O239" s="15" t="str">
        <f>IF('Resultat 2005-2012'!$R239="","",IF($M$1=2005,'Resultat 2005-2012'!O239,IF(AND($M$1=2006,Beregningsark!$AQ239="2005-2012"),'Resultat 2005-2012'!O239*SUM($Y$10:$AE$10)/7,IF(AND($M$1=2007,Beregningsark!$AQ239="2005-2012"),'Resultat 2005-2012'!O239*SUM($Z$10:$AE$10)/6,IF(AND($M$1=2008,Beregningsark!$AQ239="2005-2012"),'Resultat 2005-2012'!O239*SUM($AA$10:$AE$10)/5,IF(AND($M$1=2009,Beregningsark!$AQ239="2005-2012"),'Resultat 2005-2012'!O239*SUM($AB$10:$AE$10)/4,IF(AND($M$1=2010,Beregningsark!$AQ239="2005-2012"),'Resultat 2005-2012'!O239*SUM($AC$10:$AE$10)/3,IF(AND($M$1=2011,Beregningsark!$AQ239="2005-2012"),'Resultat 2005-2012'!O239*SUM($AD$10:$AE$10)/2,IF(AND($M$1=2012,Beregningsark!$AQ239="2005-2012"),'Resultat 2005-2012'!O239*$AE$10,IF(AND($M$1=2006,Beregningsark!$AQ239="1999-2012"),'Resultat 2005-2012'!O239*SUM($Y$16:$AE$16)/7,IF(AND($M$1=2007,Beregningsark!$AQ239="1999-2012"),'Resultat 2005-2012'!O239*SUM($Z$16:$AE$16)/6,IF(AND($M$1=2008,Beregningsark!$AQ239="1999-2012"),'Resultat 2005-2012'!O239*SUM($AA$16:$AE$16)/5,IF(AND($M$1=2009,Beregningsark!$AQ239="1999-2012"),'Resultat 2005-2012'!O239*SUM($AB$16:$AE$16)/4,IF(AND($M$1=2010,Beregningsark!$AQ239="1999-2012"),'Resultat 2005-2012'!O239*SUM($AC$16:$AE$16)/3,IF(AND($M$1=2011,Beregningsark!$AQ239="1999-2012"),'Resultat 2005-2012'!O239*SUM($AD$16:$AE$16)/2,IF(AND($M$1=2012,Beregningsark!$AQ239="1999-2012"),'Resultat 2005-2012'!O239*$AE$16,""))))))))))))))))</f>
        <v/>
      </c>
      <c r="P239" s="15" t="str">
        <f>IF('Resultat 2005-2012'!$R239="","",IF($M$1=2005,'Resultat 2005-2012'!P239,IF(AND($M$1=2006,Beregningsark!$AQ239="2005-2012"),'Resultat 2005-2012'!P239*SUM($Y$11:$AE$11)/7,IF(AND($M$1=2007,Beregningsark!$AQ239="2005-2012"),'Resultat 2005-2012'!P239*SUM($Z$11:$AE$11)/6,IF(AND($M$1=2008,Beregningsark!$AQ239="2005-2012"),'Resultat 2005-2012'!P239*SUM($AA$11:$AE$11)/5,IF(AND($M$1=2009,Beregningsark!$AQ239="2005-2012"),'Resultat 2005-2012'!P239*SUM($AB$11:$AE$11)/4,IF(AND($M$1=2010,Beregningsark!$AQ239="2005-2012"),'Resultat 2005-2012'!P239*SUM($AC$11:$AE$11)/3,IF(AND($M$1=2011,Beregningsark!$AQ239="2005-2012"),'Resultat 2005-2012'!P239*SUM($AD$11:$AE$11)/2,IF(AND($M$1=2012,Beregningsark!$AQ239="2005-2012"),'Resultat 2005-2012'!P239*$AE$11,IF(AND($M$1=2006,Beregningsark!$AQ239="1999-2012"),'Resultat 2005-2012'!P239*SUM($Y$16:$AE$16)/7,IF(AND($M$1=2007,Beregningsark!$AQ239="1999-2012"),'Resultat 2005-2012'!P239*SUM($Z$16:$AE$16)/6,IF(AND($M$1=2008,Beregningsark!$AQ239="1999-2012"),'Resultat 2005-2012'!P239*SUM($AA$16:$AE$16)/5,IF(AND($M$1=2009,Beregningsark!$AQ239="1999-2012"),'Resultat 2005-2012'!P239*SUM($AB$16:$AE$16)/4,IF(AND($M$1=2010,Beregningsark!$AQ239="1999-2012"),'Resultat 2005-2012'!P239*SUM($AC$16:$AE$16)/3,IF(AND($M$1=2011,Beregningsark!$AQ239="1999-2012"),'Resultat 2005-2012'!P239*SUM($AD$16:$AE$16)/2,IF(AND($M$1=2012,Beregningsark!$AQ239="1999-2012"),'Resultat 2005-2012'!P239*$AE$16,""))))))))))))))))</f>
        <v/>
      </c>
      <c r="Q239" s="15" t="str">
        <f t="shared" si="12"/>
        <v/>
      </c>
      <c r="R239" s="17" t="str">
        <f t="shared" si="13"/>
        <v/>
      </c>
    </row>
    <row r="240" spans="1:18" x14ac:dyDescent="0.25">
      <c r="A240" s="4" t="str">
        <f>IF(Inddata!A255="","",Inddata!A255)</f>
        <v/>
      </c>
      <c r="B240" s="4" t="str">
        <f>IF(Inddata!B255="","",Inddata!B255)</f>
        <v/>
      </c>
      <c r="C240" s="4" t="str">
        <f>IF(Inddata!C255="","",Inddata!C255)</f>
        <v/>
      </c>
      <c r="D240" s="4" t="str">
        <f>IF(Inddata!D255="","",Inddata!D255)</f>
        <v/>
      </c>
      <c r="E240" s="4" t="str">
        <f>IF(Inddata!E255="","",Inddata!E255)</f>
        <v/>
      </c>
      <c r="F240" s="4" t="str">
        <f>IF(Inddata!F255="","",Inddata!F255)</f>
        <v/>
      </c>
      <c r="G240" s="4">
        <f>IF(Inddata!G255="","",Inddata!G255)</f>
        <v>0</v>
      </c>
      <c r="H240" s="4" t="str">
        <f>IF(Inddata!H255&gt;0.5,Inddata!H255,"")</f>
        <v/>
      </c>
      <c r="I240" s="4" t="str">
        <f>IF(Inddata!I255="","",Inddata!I255)</f>
        <v/>
      </c>
      <c r="J240" s="15" t="str">
        <f>IF('Resultat 2005-2012'!$R240="","",IF($M$1=2005,'Resultat 2005-2012'!J240,IF(AND($M$1=2006,Beregningsark!$AQ240="2005-2012"),'Resultat 2005-2012'!J240*SUM($Y$7:$AE$7)/7,IF(AND($M$1=2007,Beregningsark!$AQ240="2005-2012"),'Resultat 2005-2012'!J240*SUM($Z$7:$AE$7)/6,IF(AND($M$1=2008,Beregningsark!$AQ240="2005-2012"),'Resultat 2005-2012'!J240*SUM($AA$7:$AE$7)/5,IF(AND($M$1=2009,Beregningsark!$AQ240="2005-2012"),'Resultat 2005-2012'!J240*SUM($AB$7:$AE$7)/4,IF(AND($M$1=2010,Beregningsark!$AQ240="2005-2012"),'Resultat 2005-2012'!J240*SUM($AC$7:$AE$7)/3,IF(AND($M$1=2011,Beregningsark!$AQ240="2005-2012"),'Resultat 2005-2012'!J240*SUM($AD$7:$AE$7)/2,IF(AND($M$1=2012,Beregningsark!$AQ240="2005-2012"),'Resultat 2005-2012'!J240*$AE$7,IF(AND($M$1=2006,Beregningsark!$AQ240="1999-2012"),'Resultat 2005-2012'!J240*SUM($Y$16:$AE$16)/7,IF(AND($M$1=2007,Beregningsark!$AQ240="1999-2012"),'Resultat 2005-2012'!J240*SUM($Z$16:$AE$16)/6,IF(AND($M$1=2008,Beregningsark!$AQ240="1999-2012"),'Resultat 2005-2012'!J240*SUM($AA$16:$AE$16)/5,IF(AND($M$1=2009,Beregningsark!$AQ240="1999-2012"),'Resultat 2005-2012'!J240*SUM($AB$16:$AE$16)/4,IF(AND($M$1=2010,Beregningsark!$AQ240="1999-2012"),'Resultat 2005-2012'!J240*SUM($AC$16:$AE$16)/3,IF(AND($M$1=2011,Beregningsark!$AQ240="1999-2012"),'Resultat 2005-2012'!J240*SUM($AD$16:$AE$16)/2,IF(AND($M$1=2012,Beregningsark!$AQ240="1999-2012"),'Resultat 2005-2012'!J240*$AE$16,""))))))))))))))))</f>
        <v/>
      </c>
      <c r="K240" s="15" t="str">
        <f>IF('Resultat 2005-2012'!$R240="","",IF($M$1=2005,'Resultat 2005-2012'!K240,IF(AND($M$1=2006,Beregningsark!$AQ240="2005-2012"),'Resultat 2005-2012'!K240*SUM($Y$8:$AE$8)/7,IF(AND($M$1=2007,Beregningsark!$AQ240="2005-2012"),'Resultat 2005-2012'!K240*SUM($Z$8:$AE$8)/6,IF(AND($M$1=2008,Beregningsark!$AQ240="2005-2012"),'Resultat 2005-2012'!K240*SUM($AA$8:$AE$8)/5,IF(AND($M$1=2009,Beregningsark!$AQ240="2005-2012"),'Resultat 2005-2012'!K240*SUM($AB$8:$AE$8)/4,IF(AND($M$1=2010,Beregningsark!$AQ240="2005-2012"),'Resultat 2005-2012'!K240*SUM($AC$8:$AE$8)/3,IF(AND($M$1=2011,Beregningsark!$AQ240="2005-2012"),'Resultat 2005-2012'!K240*SUM($AD$8:$AE$8)/2,IF(AND($M$1=2012,Beregningsark!$AQ240="2005-2012"),'Resultat 2005-2012'!K240*$AE$8,IF(AND($M$1=2006,Beregningsark!$AQ240="1999-2012"),'Resultat 2005-2012'!K240*SUM($Y$17:$AE$17)/7,IF(AND($M$1=2007,Beregningsark!$AQ240="1999-2012"),'Resultat 2005-2012'!K240*SUM($Z$17:$AE$17)/6,IF(AND($M$1=2008,Beregningsark!$AQ240="1999-2012"),'Resultat 2005-2012'!K240*SUM($AA$17:$AE$17)/5,IF(AND($M$1=2009,Beregningsark!$AQ240="1999-2012"),'Resultat 2005-2012'!K240*SUM($AB$17:$AE$17)/4,IF(AND($M$1=2010,Beregningsark!$AQ240="1999-2012"),'Resultat 2005-2012'!K240*SUM($AC$17:$AE$17)/3,IF(AND($M$1=2011,Beregningsark!$AQ240="1999-2012"),'Resultat 2005-2012'!K240*SUM($AD$17:$AE$17)/2,IF(AND($M$1=2012,Beregningsark!$AQ240="1999-2012"),'Resultat 2005-2012'!K240*$AE$17,""))))))))))))))))</f>
        <v/>
      </c>
      <c r="L240" s="15" t="str">
        <f>IF('Resultat 2005-2012'!$R240="","",IF($M$1=2005,'Resultat 2005-2012'!L240,IF(AND($M$1=2006,Beregningsark!$AQ240="2005-2012"),'Resultat 2005-2012'!L240*SUM($Y$9:$AE$9)/7,IF(AND($M$1=2007,Beregningsark!$AQ240="2005-2012"),'Resultat 2005-2012'!L240*SUM($Z$9:$AE$9)/6,IF(AND($M$1=2008,Beregningsark!$AQ240="2005-2012"),'Resultat 2005-2012'!L240*SUM($AA$9:$AE$9)/5,IF(AND($M$1=2009,Beregningsark!$AQ240="2005-2012"),'Resultat 2005-2012'!L240*SUM($AB$9:$AE$9)/4,IF(AND($M$1=2010,Beregningsark!$AQ240="2005-2012"),'Resultat 2005-2012'!L240*SUM($AC$9:$AE$9)/3,IF(AND($M$1=2011,Beregningsark!$AQ240="2005-2012"),'Resultat 2005-2012'!L240*SUM($AD$9:$AE$9)/2,IF(AND($M$1=2012,Beregningsark!$AQ240="2005-2012"),'Resultat 2005-2012'!L240*$AE$9,IF(AND($M$1=2006,Beregningsark!$AQ240="1999-2012"),'Resultat 2005-2012'!L240*SUM($Y$18:$AE$18)/7,IF(AND($M$1=2007,Beregningsark!$AQ240="1999-2012"),'Resultat 2005-2012'!L240*SUM($Z$18:$AE$18)/6,IF(AND($M$1=2008,Beregningsark!$AQ240="1999-2012"),'Resultat 2005-2012'!L240*SUM($AA$18:$AE$18)/5,IF(AND($M$1=2009,Beregningsark!$AQ240="1999-2012"),'Resultat 2005-2012'!L240*SUM($AB$18:$AE$18)/4,IF(AND($M$1=2010,Beregningsark!$AQ240="1999-2012"),'Resultat 2005-2012'!L240*SUM($AC$18:$AE$18)/3,IF(AND($M$1=2011,Beregningsark!$AQ240="1999-2012"),'Resultat 2005-2012'!L240*SUM($AD$18:$AE$18)/2,IF(AND($M$1=2012,Beregningsark!$AQ240="1999-2012"),'Resultat 2005-2012'!L240*$AE$18,""))))))))))))))))</f>
        <v/>
      </c>
      <c r="M240" s="15" t="str">
        <f t="shared" si="11"/>
        <v/>
      </c>
      <c r="N240" s="15" t="str">
        <f>IF('Resultat 2005-2012'!$R240="","",IF($M$1=2005,'Resultat 2005-2012'!N240,IF(AND($M$1=2006,Beregningsark!$AQ240="2005-2012"),'Resultat 2005-2012'!N240*SUM($Y$10:$AE$10)/7,IF(AND($M$1=2007,Beregningsark!$AQ240="2005-2012"),'Resultat 2005-2012'!N240*SUM($Z$10:$AE$10)/6,IF(AND($M$1=2008,Beregningsark!$AQ240="2005-2012"),'Resultat 2005-2012'!N240*SUM($AA$10:$AE$10)/5,IF(AND($M$1=2009,Beregningsark!$AQ240="2005-2012"),'Resultat 2005-2012'!N240*SUM($AB$10:$AE$10)/4,IF(AND($M$1=2010,Beregningsark!$AQ240="2005-2012"),'Resultat 2005-2012'!N240*SUM($AC$10:$AE$10)/3,IF(AND($M$1=2011,Beregningsark!$AQ240="2005-2012"),'Resultat 2005-2012'!N240*SUM($AD$10:$AE$10)/2,IF(AND($M$1=2012,Beregningsark!$AQ240="2005-2012"),'Resultat 2005-2012'!N240*$AE$10,IF(AND($M$1=2006,Beregningsark!$AQ240="1999-2012"),'Resultat 2005-2012'!N240*SUM($Y$16:$AE$16)/7,IF(AND($M$1=2007,Beregningsark!$AQ240="1999-2012"),'Resultat 2005-2012'!N240*SUM($Z$16:$AE$16)/6,IF(AND($M$1=2008,Beregningsark!$AQ240="1999-2012"),'Resultat 2005-2012'!N240*SUM($AA$16:$AE$16)/5,IF(AND($M$1=2009,Beregningsark!$AQ240="1999-2012"),'Resultat 2005-2012'!N240*SUM($AB$16:$AE$16)/4,IF(AND($M$1=2010,Beregningsark!$AQ240="1999-2012"),'Resultat 2005-2012'!N240*SUM($AC$16:$AE$16)/3,IF(AND($M$1=2011,Beregningsark!$AQ240="1999-2012"),'Resultat 2005-2012'!N240*SUM($AD$16:$AE$16)/2,IF(AND($M$1=2012,Beregningsark!$AQ240="1999-2012"),'Resultat 2005-2012'!N240*$AE$16,""))))))))))))))))</f>
        <v/>
      </c>
      <c r="O240" s="15" t="str">
        <f>IF('Resultat 2005-2012'!$R240="","",IF($M$1=2005,'Resultat 2005-2012'!O240,IF(AND($M$1=2006,Beregningsark!$AQ240="2005-2012"),'Resultat 2005-2012'!O240*SUM($Y$10:$AE$10)/7,IF(AND($M$1=2007,Beregningsark!$AQ240="2005-2012"),'Resultat 2005-2012'!O240*SUM($Z$10:$AE$10)/6,IF(AND($M$1=2008,Beregningsark!$AQ240="2005-2012"),'Resultat 2005-2012'!O240*SUM($AA$10:$AE$10)/5,IF(AND($M$1=2009,Beregningsark!$AQ240="2005-2012"),'Resultat 2005-2012'!O240*SUM($AB$10:$AE$10)/4,IF(AND($M$1=2010,Beregningsark!$AQ240="2005-2012"),'Resultat 2005-2012'!O240*SUM($AC$10:$AE$10)/3,IF(AND($M$1=2011,Beregningsark!$AQ240="2005-2012"),'Resultat 2005-2012'!O240*SUM($AD$10:$AE$10)/2,IF(AND($M$1=2012,Beregningsark!$AQ240="2005-2012"),'Resultat 2005-2012'!O240*$AE$10,IF(AND($M$1=2006,Beregningsark!$AQ240="1999-2012"),'Resultat 2005-2012'!O240*SUM($Y$16:$AE$16)/7,IF(AND($M$1=2007,Beregningsark!$AQ240="1999-2012"),'Resultat 2005-2012'!O240*SUM($Z$16:$AE$16)/6,IF(AND($M$1=2008,Beregningsark!$AQ240="1999-2012"),'Resultat 2005-2012'!O240*SUM($AA$16:$AE$16)/5,IF(AND($M$1=2009,Beregningsark!$AQ240="1999-2012"),'Resultat 2005-2012'!O240*SUM($AB$16:$AE$16)/4,IF(AND($M$1=2010,Beregningsark!$AQ240="1999-2012"),'Resultat 2005-2012'!O240*SUM($AC$16:$AE$16)/3,IF(AND($M$1=2011,Beregningsark!$AQ240="1999-2012"),'Resultat 2005-2012'!O240*SUM($AD$16:$AE$16)/2,IF(AND($M$1=2012,Beregningsark!$AQ240="1999-2012"),'Resultat 2005-2012'!O240*$AE$16,""))))))))))))))))</f>
        <v/>
      </c>
      <c r="P240" s="15" t="str">
        <f>IF('Resultat 2005-2012'!$R240="","",IF($M$1=2005,'Resultat 2005-2012'!P240,IF(AND($M$1=2006,Beregningsark!$AQ240="2005-2012"),'Resultat 2005-2012'!P240*SUM($Y$11:$AE$11)/7,IF(AND($M$1=2007,Beregningsark!$AQ240="2005-2012"),'Resultat 2005-2012'!P240*SUM($Z$11:$AE$11)/6,IF(AND($M$1=2008,Beregningsark!$AQ240="2005-2012"),'Resultat 2005-2012'!P240*SUM($AA$11:$AE$11)/5,IF(AND($M$1=2009,Beregningsark!$AQ240="2005-2012"),'Resultat 2005-2012'!P240*SUM($AB$11:$AE$11)/4,IF(AND($M$1=2010,Beregningsark!$AQ240="2005-2012"),'Resultat 2005-2012'!P240*SUM($AC$11:$AE$11)/3,IF(AND($M$1=2011,Beregningsark!$AQ240="2005-2012"),'Resultat 2005-2012'!P240*SUM($AD$11:$AE$11)/2,IF(AND($M$1=2012,Beregningsark!$AQ240="2005-2012"),'Resultat 2005-2012'!P240*$AE$11,IF(AND($M$1=2006,Beregningsark!$AQ240="1999-2012"),'Resultat 2005-2012'!P240*SUM($Y$16:$AE$16)/7,IF(AND($M$1=2007,Beregningsark!$AQ240="1999-2012"),'Resultat 2005-2012'!P240*SUM($Z$16:$AE$16)/6,IF(AND($M$1=2008,Beregningsark!$AQ240="1999-2012"),'Resultat 2005-2012'!P240*SUM($AA$16:$AE$16)/5,IF(AND($M$1=2009,Beregningsark!$AQ240="1999-2012"),'Resultat 2005-2012'!P240*SUM($AB$16:$AE$16)/4,IF(AND($M$1=2010,Beregningsark!$AQ240="1999-2012"),'Resultat 2005-2012'!P240*SUM($AC$16:$AE$16)/3,IF(AND($M$1=2011,Beregningsark!$AQ240="1999-2012"),'Resultat 2005-2012'!P240*SUM($AD$16:$AE$16)/2,IF(AND($M$1=2012,Beregningsark!$AQ240="1999-2012"),'Resultat 2005-2012'!P240*$AE$16,""))))))))))))))))</f>
        <v/>
      </c>
      <c r="Q240" s="15" t="str">
        <f t="shared" si="12"/>
        <v/>
      </c>
      <c r="R240" s="17" t="str">
        <f t="shared" si="13"/>
        <v/>
      </c>
    </row>
    <row r="241" spans="1:18" x14ac:dyDescent="0.25">
      <c r="A241" s="4" t="str">
        <f>IF(Inddata!A256="","",Inddata!A256)</f>
        <v/>
      </c>
      <c r="B241" s="4" t="str">
        <f>IF(Inddata!B256="","",Inddata!B256)</f>
        <v/>
      </c>
      <c r="C241" s="4" t="str">
        <f>IF(Inddata!C256="","",Inddata!C256)</f>
        <v/>
      </c>
      <c r="D241" s="4" t="str">
        <f>IF(Inddata!D256="","",Inddata!D256)</f>
        <v/>
      </c>
      <c r="E241" s="4" t="str">
        <f>IF(Inddata!E256="","",Inddata!E256)</f>
        <v/>
      </c>
      <c r="F241" s="4" t="str">
        <f>IF(Inddata!F256="","",Inddata!F256)</f>
        <v/>
      </c>
      <c r="G241" s="4">
        <f>IF(Inddata!G256="","",Inddata!G256)</f>
        <v>0</v>
      </c>
      <c r="H241" s="4" t="str">
        <f>IF(Inddata!H256&gt;0.5,Inddata!H256,"")</f>
        <v/>
      </c>
      <c r="I241" s="4" t="str">
        <f>IF(Inddata!I256="","",Inddata!I256)</f>
        <v/>
      </c>
      <c r="J241" s="15" t="str">
        <f>IF('Resultat 2005-2012'!$R241="","",IF($M$1=2005,'Resultat 2005-2012'!J241,IF(AND($M$1=2006,Beregningsark!$AQ241="2005-2012"),'Resultat 2005-2012'!J241*SUM($Y$7:$AE$7)/7,IF(AND($M$1=2007,Beregningsark!$AQ241="2005-2012"),'Resultat 2005-2012'!J241*SUM($Z$7:$AE$7)/6,IF(AND($M$1=2008,Beregningsark!$AQ241="2005-2012"),'Resultat 2005-2012'!J241*SUM($AA$7:$AE$7)/5,IF(AND($M$1=2009,Beregningsark!$AQ241="2005-2012"),'Resultat 2005-2012'!J241*SUM($AB$7:$AE$7)/4,IF(AND($M$1=2010,Beregningsark!$AQ241="2005-2012"),'Resultat 2005-2012'!J241*SUM($AC$7:$AE$7)/3,IF(AND($M$1=2011,Beregningsark!$AQ241="2005-2012"),'Resultat 2005-2012'!J241*SUM($AD$7:$AE$7)/2,IF(AND($M$1=2012,Beregningsark!$AQ241="2005-2012"),'Resultat 2005-2012'!J241*$AE$7,IF(AND($M$1=2006,Beregningsark!$AQ241="1999-2012"),'Resultat 2005-2012'!J241*SUM($Y$16:$AE$16)/7,IF(AND($M$1=2007,Beregningsark!$AQ241="1999-2012"),'Resultat 2005-2012'!J241*SUM($Z$16:$AE$16)/6,IF(AND($M$1=2008,Beregningsark!$AQ241="1999-2012"),'Resultat 2005-2012'!J241*SUM($AA$16:$AE$16)/5,IF(AND($M$1=2009,Beregningsark!$AQ241="1999-2012"),'Resultat 2005-2012'!J241*SUM($AB$16:$AE$16)/4,IF(AND($M$1=2010,Beregningsark!$AQ241="1999-2012"),'Resultat 2005-2012'!J241*SUM($AC$16:$AE$16)/3,IF(AND($M$1=2011,Beregningsark!$AQ241="1999-2012"),'Resultat 2005-2012'!J241*SUM($AD$16:$AE$16)/2,IF(AND($M$1=2012,Beregningsark!$AQ241="1999-2012"),'Resultat 2005-2012'!J241*$AE$16,""))))))))))))))))</f>
        <v/>
      </c>
      <c r="K241" s="15" t="str">
        <f>IF('Resultat 2005-2012'!$R241="","",IF($M$1=2005,'Resultat 2005-2012'!K241,IF(AND($M$1=2006,Beregningsark!$AQ241="2005-2012"),'Resultat 2005-2012'!K241*SUM($Y$8:$AE$8)/7,IF(AND($M$1=2007,Beregningsark!$AQ241="2005-2012"),'Resultat 2005-2012'!K241*SUM($Z$8:$AE$8)/6,IF(AND($M$1=2008,Beregningsark!$AQ241="2005-2012"),'Resultat 2005-2012'!K241*SUM($AA$8:$AE$8)/5,IF(AND($M$1=2009,Beregningsark!$AQ241="2005-2012"),'Resultat 2005-2012'!K241*SUM($AB$8:$AE$8)/4,IF(AND($M$1=2010,Beregningsark!$AQ241="2005-2012"),'Resultat 2005-2012'!K241*SUM($AC$8:$AE$8)/3,IF(AND($M$1=2011,Beregningsark!$AQ241="2005-2012"),'Resultat 2005-2012'!K241*SUM($AD$8:$AE$8)/2,IF(AND($M$1=2012,Beregningsark!$AQ241="2005-2012"),'Resultat 2005-2012'!K241*$AE$8,IF(AND($M$1=2006,Beregningsark!$AQ241="1999-2012"),'Resultat 2005-2012'!K241*SUM($Y$17:$AE$17)/7,IF(AND($M$1=2007,Beregningsark!$AQ241="1999-2012"),'Resultat 2005-2012'!K241*SUM($Z$17:$AE$17)/6,IF(AND($M$1=2008,Beregningsark!$AQ241="1999-2012"),'Resultat 2005-2012'!K241*SUM($AA$17:$AE$17)/5,IF(AND($M$1=2009,Beregningsark!$AQ241="1999-2012"),'Resultat 2005-2012'!K241*SUM($AB$17:$AE$17)/4,IF(AND($M$1=2010,Beregningsark!$AQ241="1999-2012"),'Resultat 2005-2012'!K241*SUM($AC$17:$AE$17)/3,IF(AND($M$1=2011,Beregningsark!$AQ241="1999-2012"),'Resultat 2005-2012'!K241*SUM($AD$17:$AE$17)/2,IF(AND($M$1=2012,Beregningsark!$AQ241="1999-2012"),'Resultat 2005-2012'!K241*$AE$17,""))))))))))))))))</f>
        <v/>
      </c>
      <c r="L241" s="15" t="str">
        <f>IF('Resultat 2005-2012'!$R241="","",IF($M$1=2005,'Resultat 2005-2012'!L241,IF(AND($M$1=2006,Beregningsark!$AQ241="2005-2012"),'Resultat 2005-2012'!L241*SUM($Y$9:$AE$9)/7,IF(AND($M$1=2007,Beregningsark!$AQ241="2005-2012"),'Resultat 2005-2012'!L241*SUM($Z$9:$AE$9)/6,IF(AND($M$1=2008,Beregningsark!$AQ241="2005-2012"),'Resultat 2005-2012'!L241*SUM($AA$9:$AE$9)/5,IF(AND($M$1=2009,Beregningsark!$AQ241="2005-2012"),'Resultat 2005-2012'!L241*SUM($AB$9:$AE$9)/4,IF(AND($M$1=2010,Beregningsark!$AQ241="2005-2012"),'Resultat 2005-2012'!L241*SUM($AC$9:$AE$9)/3,IF(AND($M$1=2011,Beregningsark!$AQ241="2005-2012"),'Resultat 2005-2012'!L241*SUM($AD$9:$AE$9)/2,IF(AND($M$1=2012,Beregningsark!$AQ241="2005-2012"),'Resultat 2005-2012'!L241*$AE$9,IF(AND($M$1=2006,Beregningsark!$AQ241="1999-2012"),'Resultat 2005-2012'!L241*SUM($Y$18:$AE$18)/7,IF(AND($M$1=2007,Beregningsark!$AQ241="1999-2012"),'Resultat 2005-2012'!L241*SUM($Z$18:$AE$18)/6,IF(AND($M$1=2008,Beregningsark!$AQ241="1999-2012"),'Resultat 2005-2012'!L241*SUM($AA$18:$AE$18)/5,IF(AND($M$1=2009,Beregningsark!$AQ241="1999-2012"),'Resultat 2005-2012'!L241*SUM($AB$18:$AE$18)/4,IF(AND($M$1=2010,Beregningsark!$AQ241="1999-2012"),'Resultat 2005-2012'!L241*SUM($AC$18:$AE$18)/3,IF(AND($M$1=2011,Beregningsark!$AQ241="1999-2012"),'Resultat 2005-2012'!L241*SUM($AD$18:$AE$18)/2,IF(AND($M$1=2012,Beregningsark!$AQ241="1999-2012"),'Resultat 2005-2012'!L241*$AE$18,""))))))))))))))))</f>
        <v/>
      </c>
      <c r="M241" s="15" t="str">
        <f t="shared" si="11"/>
        <v/>
      </c>
      <c r="N241" s="15" t="str">
        <f>IF('Resultat 2005-2012'!$R241="","",IF($M$1=2005,'Resultat 2005-2012'!N241,IF(AND($M$1=2006,Beregningsark!$AQ241="2005-2012"),'Resultat 2005-2012'!N241*SUM($Y$10:$AE$10)/7,IF(AND($M$1=2007,Beregningsark!$AQ241="2005-2012"),'Resultat 2005-2012'!N241*SUM($Z$10:$AE$10)/6,IF(AND($M$1=2008,Beregningsark!$AQ241="2005-2012"),'Resultat 2005-2012'!N241*SUM($AA$10:$AE$10)/5,IF(AND($M$1=2009,Beregningsark!$AQ241="2005-2012"),'Resultat 2005-2012'!N241*SUM($AB$10:$AE$10)/4,IF(AND($M$1=2010,Beregningsark!$AQ241="2005-2012"),'Resultat 2005-2012'!N241*SUM($AC$10:$AE$10)/3,IF(AND($M$1=2011,Beregningsark!$AQ241="2005-2012"),'Resultat 2005-2012'!N241*SUM($AD$10:$AE$10)/2,IF(AND($M$1=2012,Beregningsark!$AQ241="2005-2012"),'Resultat 2005-2012'!N241*$AE$10,IF(AND($M$1=2006,Beregningsark!$AQ241="1999-2012"),'Resultat 2005-2012'!N241*SUM($Y$16:$AE$16)/7,IF(AND($M$1=2007,Beregningsark!$AQ241="1999-2012"),'Resultat 2005-2012'!N241*SUM($Z$16:$AE$16)/6,IF(AND($M$1=2008,Beregningsark!$AQ241="1999-2012"),'Resultat 2005-2012'!N241*SUM($AA$16:$AE$16)/5,IF(AND($M$1=2009,Beregningsark!$AQ241="1999-2012"),'Resultat 2005-2012'!N241*SUM($AB$16:$AE$16)/4,IF(AND($M$1=2010,Beregningsark!$AQ241="1999-2012"),'Resultat 2005-2012'!N241*SUM($AC$16:$AE$16)/3,IF(AND($M$1=2011,Beregningsark!$AQ241="1999-2012"),'Resultat 2005-2012'!N241*SUM($AD$16:$AE$16)/2,IF(AND($M$1=2012,Beregningsark!$AQ241="1999-2012"),'Resultat 2005-2012'!N241*$AE$16,""))))))))))))))))</f>
        <v/>
      </c>
      <c r="O241" s="15" t="str">
        <f>IF('Resultat 2005-2012'!$R241="","",IF($M$1=2005,'Resultat 2005-2012'!O241,IF(AND($M$1=2006,Beregningsark!$AQ241="2005-2012"),'Resultat 2005-2012'!O241*SUM($Y$10:$AE$10)/7,IF(AND($M$1=2007,Beregningsark!$AQ241="2005-2012"),'Resultat 2005-2012'!O241*SUM($Z$10:$AE$10)/6,IF(AND($M$1=2008,Beregningsark!$AQ241="2005-2012"),'Resultat 2005-2012'!O241*SUM($AA$10:$AE$10)/5,IF(AND($M$1=2009,Beregningsark!$AQ241="2005-2012"),'Resultat 2005-2012'!O241*SUM($AB$10:$AE$10)/4,IF(AND($M$1=2010,Beregningsark!$AQ241="2005-2012"),'Resultat 2005-2012'!O241*SUM($AC$10:$AE$10)/3,IF(AND($M$1=2011,Beregningsark!$AQ241="2005-2012"),'Resultat 2005-2012'!O241*SUM($AD$10:$AE$10)/2,IF(AND($M$1=2012,Beregningsark!$AQ241="2005-2012"),'Resultat 2005-2012'!O241*$AE$10,IF(AND($M$1=2006,Beregningsark!$AQ241="1999-2012"),'Resultat 2005-2012'!O241*SUM($Y$16:$AE$16)/7,IF(AND($M$1=2007,Beregningsark!$AQ241="1999-2012"),'Resultat 2005-2012'!O241*SUM($Z$16:$AE$16)/6,IF(AND($M$1=2008,Beregningsark!$AQ241="1999-2012"),'Resultat 2005-2012'!O241*SUM($AA$16:$AE$16)/5,IF(AND($M$1=2009,Beregningsark!$AQ241="1999-2012"),'Resultat 2005-2012'!O241*SUM($AB$16:$AE$16)/4,IF(AND($M$1=2010,Beregningsark!$AQ241="1999-2012"),'Resultat 2005-2012'!O241*SUM($AC$16:$AE$16)/3,IF(AND($M$1=2011,Beregningsark!$AQ241="1999-2012"),'Resultat 2005-2012'!O241*SUM($AD$16:$AE$16)/2,IF(AND($M$1=2012,Beregningsark!$AQ241="1999-2012"),'Resultat 2005-2012'!O241*$AE$16,""))))))))))))))))</f>
        <v/>
      </c>
      <c r="P241" s="15" t="str">
        <f>IF('Resultat 2005-2012'!$R241="","",IF($M$1=2005,'Resultat 2005-2012'!P241,IF(AND($M$1=2006,Beregningsark!$AQ241="2005-2012"),'Resultat 2005-2012'!P241*SUM($Y$11:$AE$11)/7,IF(AND($M$1=2007,Beregningsark!$AQ241="2005-2012"),'Resultat 2005-2012'!P241*SUM($Z$11:$AE$11)/6,IF(AND($M$1=2008,Beregningsark!$AQ241="2005-2012"),'Resultat 2005-2012'!P241*SUM($AA$11:$AE$11)/5,IF(AND($M$1=2009,Beregningsark!$AQ241="2005-2012"),'Resultat 2005-2012'!P241*SUM($AB$11:$AE$11)/4,IF(AND($M$1=2010,Beregningsark!$AQ241="2005-2012"),'Resultat 2005-2012'!P241*SUM($AC$11:$AE$11)/3,IF(AND($M$1=2011,Beregningsark!$AQ241="2005-2012"),'Resultat 2005-2012'!P241*SUM($AD$11:$AE$11)/2,IF(AND($M$1=2012,Beregningsark!$AQ241="2005-2012"),'Resultat 2005-2012'!P241*$AE$11,IF(AND($M$1=2006,Beregningsark!$AQ241="1999-2012"),'Resultat 2005-2012'!P241*SUM($Y$16:$AE$16)/7,IF(AND($M$1=2007,Beregningsark!$AQ241="1999-2012"),'Resultat 2005-2012'!P241*SUM($Z$16:$AE$16)/6,IF(AND($M$1=2008,Beregningsark!$AQ241="1999-2012"),'Resultat 2005-2012'!P241*SUM($AA$16:$AE$16)/5,IF(AND($M$1=2009,Beregningsark!$AQ241="1999-2012"),'Resultat 2005-2012'!P241*SUM($AB$16:$AE$16)/4,IF(AND($M$1=2010,Beregningsark!$AQ241="1999-2012"),'Resultat 2005-2012'!P241*SUM($AC$16:$AE$16)/3,IF(AND($M$1=2011,Beregningsark!$AQ241="1999-2012"),'Resultat 2005-2012'!P241*SUM($AD$16:$AE$16)/2,IF(AND($M$1=2012,Beregningsark!$AQ241="1999-2012"),'Resultat 2005-2012'!P241*$AE$16,""))))))))))))))))</f>
        <v/>
      </c>
      <c r="Q241" s="15" t="str">
        <f t="shared" si="12"/>
        <v/>
      </c>
      <c r="R241" s="17" t="str">
        <f t="shared" si="13"/>
        <v/>
      </c>
    </row>
    <row r="242" spans="1:18" x14ac:dyDescent="0.25">
      <c r="A242" s="4" t="str">
        <f>IF(Inddata!A257="","",Inddata!A257)</f>
        <v/>
      </c>
      <c r="B242" s="4" t="str">
        <f>IF(Inddata!B257="","",Inddata!B257)</f>
        <v/>
      </c>
      <c r="C242" s="4" t="str">
        <f>IF(Inddata!C257="","",Inddata!C257)</f>
        <v/>
      </c>
      <c r="D242" s="4" t="str">
        <f>IF(Inddata!D257="","",Inddata!D257)</f>
        <v/>
      </c>
      <c r="E242" s="4" t="str">
        <f>IF(Inddata!E257="","",Inddata!E257)</f>
        <v/>
      </c>
      <c r="F242" s="4" t="str">
        <f>IF(Inddata!F257="","",Inddata!F257)</f>
        <v/>
      </c>
      <c r="G242" s="4">
        <f>IF(Inddata!G257="","",Inddata!G257)</f>
        <v>0</v>
      </c>
      <c r="H242" s="4" t="str">
        <f>IF(Inddata!H257&gt;0.5,Inddata!H257,"")</f>
        <v/>
      </c>
      <c r="I242" s="4" t="str">
        <f>IF(Inddata!I257="","",Inddata!I257)</f>
        <v/>
      </c>
      <c r="J242" s="15" t="str">
        <f>IF('Resultat 2005-2012'!$R242="","",IF($M$1=2005,'Resultat 2005-2012'!J242,IF(AND($M$1=2006,Beregningsark!$AQ242="2005-2012"),'Resultat 2005-2012'!J242*SUM($Y$7:$AE$7)/7,IF(AND($M$1=2007,Beregningsark!$AQ242="2005-2012"),'Resultat 2005-2012'!J242*SUM($Z$7:$AE$7)/6,IF(AND($M$1=2008,Beregningsark!$AQ242="2005-2012"),'Resultat 2005-2012'!J242*SUM($AA$7:$AE$7)/5,IF(AND($M$1=2009,Beregningsark!$AQ242="2005-2012"),'Resultat 2005-2012'!J242*SUM($AB$7:$AE$7)/4,IF(AND($M$1=2010,Beregningsark!$AQ242="2005-2012"),'Resultat 2005-2012'!J242*SUM($AC$7:$AE$7)/3,IF(AND($M$1=2011,Beregningsark!$AQ242="2005-2012"),'Resultat 2005-2012'!J242*SUM($AD$7:$AE$7)/2,IF(AND($M$1=2012,Beregningsark!$AQ242="2005-2012"),'Resultat 2005-2012'!J242*$AE$7,IF(AND($M$1=2006,Beregningsark!$AQ242="1999-2012"),'Resultat 2005-2012'!J242*SUM($Y$16:$AE$16)/7,IF(AND($M$1=2007,Beregningsark!$AQ242="1999-2012"),'Resultat 2005-2012'!J242*SUM($Z$16:$AE$16)/6,IF(AND($M$1=2008,Beregningsark!$AQ242="1999-2012"),'Resultat 2005-2012'!J242*SUM($AA$16:$AE$16)/5,IF(AND($M$1=2009,Beregningsark!$AQ242="1999-2012"),'Resultat 2005-2012'!J242*SUM($AB$16:$AE$16)/4,IF(AND($M$1=2010,Beregningsark!$AQ242="1999-2012"),'Resultat 2005-2012'!J242*SUM($AC$16:$AE$16)/3,IF(AND($M$1=2011,Beregningsark!$AQ242="1999-2012"),'Resultat 2005-2012'!J242*SUM($AD$16:$AE$16)/2,IF(AND($M$1=2012,Beregningsark!$AQ242="1999-2012"),'Resultat 2005-2012'!J242*$AE$16,""))))))))))))))))</f>
        <v/>
      </c>
      <c r="K242" s="15" t="str">
        <f>IF('Resultat 2005-2012'!$R242="","",IF($M$1=2005,'Resultat 2005-2012'!K242,IF(AND($M$1=2006,Beregningsark!$AQ242="2005-2012"),'Resultat 2005-2012'!K242*SUM($Y$8:$AE$8)/7,IF(AND($M$1=2007,Beregningsark!$AQ242="2005-2012"),'Resultat 2005-2012'!K242*SUM($Z$8:$AE$8)/6,IF(AND($M$1=2008,Beregningsark!$AQ242="2005-2012"),'Resultat 2005-2012'!K242*SUM($AA$8:$AE$8)/5,IF(AND($M$1=2009,Beregningsark!$AQ242="2005-2012"),'Resultat 2005-2012'!K242*SUM($AB$8:$AE$8)/4,IF(AND($M$1=2010,Beregningsark!$AQ242="2005-2012"),'Resultat 2005-2012'!K242*SUM($AC$8:$AE$8)/3,IF(AND($M$1=2011,Beregningsark!$AQ242="2005-2012"),'Resultat 2005-2012'!K242*SUM($AD$8:$AE$8)/2,IF(AND($M$1=2012,Beregningsark!$AQ242="2005-2012"),'Resultat 2005-2012'!K242*$AE$8,IF(AND($M$1=2006,Beregningsark!$AQ242="1999-2012"),'Resultat 2005-2012'!K242*SUM($Y$17:$AE$17)/7,IF(AND($M$1=2007,Beregningsark!$AQ242="1999-2012"),'Resultat 2005-2012'!K242*SUM($Z$17:$AE$17)/6,IF(AND($M$1=2008,Beregningsark!$AQ242="1999-2012"),'Resultat 2005-2012'!K242*SUM($AA$17:$AE$17)/5,IF(AND($M$1=2009,Beregningsark!$AQ242="1999-2012"),'Resultat 2005-2012'!K242*SUM($AB$17:$AE$17)/4,IF(AND($M$1=2010,Beregningsark!$AQ242="1999-2012"),'Resultat 2005-2012'!K242*SUM($AC$17:$AE$17)/3,IF(AND($M$1=2011,Beregningsark!$AQ242="1999-2012"),'Resultat 2005-2012'!K242*SUM($AD$17:$AE$17)/2,IF(AND($M$1=2012,Beregningsark!$AQ242="1999-2012"),'Resultat 2005-2012'!K242*$AE$17,""))))))))))))))))</f>
        <v/>
      </c>
      <c r="L242" s="15" t="str">
        <f>IF('Resultat 2005-2012'!$R242="","",IF($M$1=2005,'Resultat 2005-2012'!L242,IF(AND($M$1=2006,Beregningsark!$AQ242="2005-2012"),'Resultat 2005-2012'!L242*SUM($Y$9:$AE$9)/7,IF(AND($M$1=2007,Beregningsark!$AQ242="2005-2012"),'Resultat 2005-2012'!L242*SUM($Z$9:$AE$9)/6,IF(AND($M$1=2008,Beregningsark!$AQ242="2005-2012"),'Resultat 2005-2012'!L242*SUM($AA$9:$AE$9)/5,IF(AND($M$1=2009,Beregningsark!$AQ242="2005-2012"),'Resultat 2005-2012'!L242*SUM($AB$9:$AE$9)/4,IF(AND($M$1=2010,Beregningsark!$AQ242="2005-2012"),'Resultat 2005-2012'!L242*SUM($AC$9:$AE$9)/3,IF(AND($M$1=2011,Beregningsark!$AQ242="2005-2012"),'Resultat 2005-2012'!L242*SUM($AD$9:$AE$9)/2,IF(AND($M$1=2012,Beregningsark!$AQ242="2005-2012"),'Resultat 2005-2012'!L242*$AE$9,IF(AND($M$1=2006,Beregningsark!$AQ242="1999-2012"),'Resultat 2005-2012'!L242*SUM($Y$18:$AE$18)/7,IF(AND($M$1=2007,Beregningsark!$AQ242="1999-2012"),'Resultat 2005-2012'!L242*SUM($Z$18:$AE$18)/6,IF(AND($M$1=2008,Beregningsark!$AQ242="1999-2012"),'Resultat 2005-2012'!L242*SUM($AA$18:$AE$18)/5,IF(AND($M$1=2009,Beregningsark!$AQ242="1999-2012"),'Resultat 2005-2012'!L242*SUM($AB$18:$AE$18)/4,IF(AND($M$1=2010,Beregningsark!$AQ242="1999-2012"),'Resultat 2005-2012'!L242*SUM($AC$18:$AE$18)/3,IF(AND($M$1=2011,Beregningsark!$AQ242="1999-2012"),'Resultat 2005-2012'!L242*SUM($AD$18:$AE$18)/2,IF(AND($M$1=2012,Beregningsark!$AQ242="1999-2012"),'Resultat 2005-2012'!L242*$AE$18,""))))))))))))))))</f>
        <v/>
      </c>
      <c r="M242" s="15" t="str">
        <f t="shared" si="11"/>
        <v/>
      </c>
      <c r="N242" s="15" t="str">
        <f>IF('Resultat 2005-2012'!$R242="","",IF($M$1=2005,'Resultat 2005-2012'!N242,IF(AND($M$1=2006,Beregningsark!$AQ242="2005-2012"),'Resultat 2005-2012'!N242*SUM($Y$10:$AE$10)/7,IF(AND($M$1=2007,Beregningsark!$AQ242="2005-2012"),'Resultat 2005-2012'!N242*SUM($Z$10:$AE$10)/6,IF(AND($M$1=2008,Beregningsark!$AQ242="2005-2012"),'Resultat 2005-2012'!N242*SUM($AA$10:$AE$10)/5,IF(AND($M$1=2009,Beregningsark!$AQ242="2005-2012"),'Resultat 2005-2012'!N242*SUM($AB$10:$AE$10)/4,IF(AND($M$1=2010,Beregningsark!$AQ242="2005-2012"),'Resultat 2005-2012'!N242*SUM($AC$10:$AE$10)/3,IF(AND($M$1=2011,Beregningsark!$AQ242="2005-2012"),'Resultat 2005-2012'!N242*SUM($AD$10:$AE$10)/2,IF(AND($M$1=2012,Beregningsark!$AQ242="2005-2012"),'Resultat 2005-2012'!N242*$AE$10,IF(AND($M$1=2006,Beregningsark!$AQ242="1999-2012"),'Resultat 2005-2012'!N242*SUM($Y$16:$AE$16)/7,IF(AND($M$1=2007,Beregningsark!$AQ242="1999-2012"),'Resultat 2005-2012'!N242*SUM($Z$16:$AE$16)/6,IF(AND($M$1=2008,Beregningsark!$AQ242="1999-2012"),'Resultat 2005-2012'!N242*SUM($AA$16:$AE$16)/5,IF(AND($M$1=2009,Beregningsark!$AQ242="1999-2012"),'Resultat 2005-2012'!N242*SUM($AB$16:$AE$16)/4,IF(AND($M$1=2010,Beregningsark!$AQ242="1999-2012"),'Resultat 2005-2012'!N242*SUM($AC$16:$AE$16)/3,IF(AND($M$1=2011,Beregningsark!$AQ242="1999-2012"),'Resultat 2005-2012'!N242*SUM($AD$16:$AE$16)/2,IF(AND($M$1=2012,Beregningsark!$AQ242="1999-2012"),'Resultat 2005-2012'!N242*$AE$16,""))))))))))))))))</f>
        <v/>
      </c>
      <c r="O242" s="15" t="str">
        <f>IF('Resultat 2005-2012'!$R242="","",IF($M$1=2005,'Resultat 2005-2012'!O242,IF(AND($M$1=2006,Beregningsark!$AQ242="2005-2012"),'Resultat 2005-2012'!O242*SUM($Y$10:$AE$10)/7,IF(AND($M$1=2007,Beregningsark!$AQ242="2005-2012"),'Resultat 2005-2012'!O242*SUM($Z$10:$AE$10)/6,IF(AND($M$1=2008,Beregningsark!$AQ242="2005-2012"),'Resultat 2005-2012'!O242*SUM($AA$10:$AE$10)/5,IF(AND($M$1=2009,Beregningsark!$AQ242="2005-2012"),'Resultat 2005-2012'!O242*SUM($AB$10:$AE$10)/4,IF(AND($M$1=2010,Beregningsark!$AQ242="2005-2012"),'Resultat 2005-2012'!O242*SUM($AC$10:$AE$10)/3,IF(AND($M$1=2011,Beregningsark!$AQ242="2005-2012"),'Resultat 2005-2012'!O242*SUM($AD$10:$AE$10)/2,IF(AND($M$1=2012,Beregningsark!$AQ242="2005-2012"),'Resultat 2005-2012'!O242*$AE$10,IF(AND($M$1=2006,Beregningsark!$AQ242="1999-2012"),'Resultat 2005-2012'!O242*SUM($Y$16:$AE$16)/7,IF(AND($M$1=2007,Beregningsark!$AQ242="1999-2012"),'Resultat 2005-2012'!O242*SUM($Z$16:$AE$16)/6,IF(AND($M$1=2008,Beregningsark!$AQ242="1999-2012"),'Resultat 2005-2012'!O242*SUM($AA$16:$AE$16)/5,IF(AND($M$1=2009,Beregningsark!$AQ242="1999-2012"),'Resultat 2005-2012'!O242*SUM($AB$16:$AE$16)/4,IF(AND($M$1=2010,Beregningsark!$AQ242="1999-2012"),'Resultat 2005-2012'!O242*SUM($AC$16:$AE$16)/3,IF(AND($M$1=2011,Beregningsark!$AQ242="1999-2012"),'Resultat 2005-2012'!O242*SUM($AD$16:$AE$16)/2,IF(AND($M$1=2012,Beregningsark!$AQ242="1999-2012"),'Resultat 2005-2012'!O242*$AE$16,""))))))))))))))))</f>
        <v/>
      </c>
      <c r="P242" s="15" t="str">
        <f>IF('Resultat 2005-2012'!$R242="","",IF($M$1=2005,'Resultat 2005-2012'!P242,IF(AND($M$1=2006,Beregningsark!$AQ242="2005-2012"),'Resultat 2005-2012'!P242*SUM($Y$11:$AE$11)/7,IF(AND($M$1=2007,Beregningsark!$AQ242="2005-2012"),'Resultat 2005-2012'!P242*SUM($Z$11:$AE$11)/6,IF(AND($M$1=2008,Beregningsark!$AQ242="2005-2012"),'Resultat 2005-2012'!P242*SUM($AA$11:$AE$11)/5,IF(AND($M$1=2009,Beregningsark!$AQ242="2005-2012"),'Resultat 2005-2012'!P242*SUM($AB$11:$AE$11)/4,IF(AND($M$1=2010,Beregningsark!$AQ242="2005-2012"),'Resultat 2005-2012'!P242*SUM($AC$11:$AE$11)/3,IF(AND($M$1=2011,Beregningsark!$AQ242="2005-2012"),'Resultat 2005-2012'!P242*SUM($AD$11:$AE$11)/2,IF(AND($M$1=2012,Beregningsark!$AQ242="2005-2012"),'Resultat 2005-2012'!P242*$AE$11,IF(AND($M$1=2006,Beregningsark!$AQ242="1999-2012"),'Resultat 2005-2012'!P242*SUM($Y$16:$AE$16)/7,IF(AND($M$1=2007,Beregningsark!$AQ242="1999-2012"),'Resultat 2005-2012'!P242*SUM($Z$16:$AE$16)/6,IF(AND($M$1=2008,Beregningsark!$AQ242="1999-2012"),'Resultat 2005-2012'!P242*SUM($AA$16:$AE$16)/5,IF(AND($M$1=2009,Beregningsark!$AQ242="1999-2012"),'Resultat 2005-2012'!P242*SUM($AB$16:$AE$16)/4,IF(AND($M$1=2010,Beregningsark!$AQ242="1999-2012"),'Resultat 2005-2012'!P242*SUM($AC$16:$AE$16)/3,IF(AND($M$1=2011,Beregningsark!$AQ242="1999-2012"),'Resultat 2005-2012'!P242*SUM($AD$16:$AE$16)/2,IF(AND($M$1=2012,Beregningsark!$AQ242="1999-2012"),'Resultat 2005-2012'!P242*$AE$16,""))))))))))))))))</f>
        <v/>
      </c>
      <c r="Q242" s="15" t="str">
        <f t="shared" si="12"/>
        <v/>
      </c>
      <c r="R242" s="17" t="str">
        <f t="shared" si="13"/>
        <v/>
      </c>
    </row>
    <row r="243" spans="1:18" x14ac:dyDescent="0.25">
      <c r="A243" s="4" t="str">
        <f>IF(Inddata!A258="","",Inddata!A258)</f>
        <v/>
      </c>
      <c r="B243" s="4" t="str">
        <f>IF(Inddata!B258="","",Inddata!B258)</f>
        <v/>
      </c>
      <c r="C243" s="4" t="str">
        <f>IF(Inddata!C258="","",Inddata!C258)</f>
        <v/>
      </c>
      <c r="D243" s="4" t="str">
        <f>IF(Inddata!D258="","",Inddata!D258)</f>
        <v/>
      </c>
      <c r="E243" s="4" t="str">
        <f>IF(Inddata!E258="","",Inddata!E258)</f>
        <v/>
      </c>
      <c r="F243" s="4" t="str">
        <f>IF(Inddata!F258="","",Inddata!F258)</f>
        <v/>
      </c>
      <c r="G243" s="4">
        <f>IF(Inddata!G258="","",Inddata!G258)</f>
        <v>0</v>
      </c>
      <c r="H243" s="4" t="str">
        <f>IF(Inddata!H258&gt;0.5,Inddata!H258,"")</f>
        <v/>
      </c>
      <c r="I243" s="4" t="str">
        <f>IF(Inddata!I258="","",Inddata!I258)</f>
        <v/>
      </c>
      <c r="J243" s="15" t="str">
        <f>IF('Resultat 2005-2012'!$R243="","",IF($M$1=2005,'Resultat 2005-2012'!J243,IF(AND($M$1=2006,Beregningsark!$AQ243="2005-2012"),'Resultat 2005-2012'!J243*SUM($Y$7:$AE$7)/7,IF(AND($M$1=2007,Beregningsark!$AQ243="2005-2012"),'Resultat 2005-2012'!J243*SUM($Z$7:$AE$7)/6,IF(AND($M$1=2008,Beregningsark!$AQ243="2005-2012"),'Resultat 2005-2012'!J243*SUM($AA$7:$AE$7)/5,IF(AND($M$1=2009,Beregningsark!$AQ243="2005-2012"),'Resultat 2005-2012'!J243*SUM($AB$7:$AE$7)/4,IF(AND($M$1=2010,Beregningsark!$AQ243="2005-2012"),'Resultat 2005-2012'!J243*SUM($AC$7:$AE$7)/3,IF(AND($M$1=2011,Beregningsark!$AQ243="2005-2012"),'Resultat 2005-2012'!J243*SUM($AD$7:$AE$7)/2,IF(AND($M$1=2012,Beregningsark!$AQ243="2005-2012"),'Resultat 2005-2012'!J243*$AE$7,IF(AND($M$1=2006,Beregningsark!$AQ243="1999-2012"),'Resultat 2005-2012'!J243*SUM($Y$16:$AE$16)/7,IF(AND($M$1=2007,Beregningsark!$AQ243="1999-2012"),'Resultat 2005-2012'!J243*SUM($Z$16:$AE$16)/6,IF(AND($M$1=2008,Beregningsark!$AQ243="1999-2012"),'Resultat 2005-2012'!J243*SUM($AA$16:$AE$16)/5,IF(AND($M$1=2009,Beregningsark!$AQ243="1999-2012"),'Resultat 2005-2012'!J243*SUM($AB$16:$AE$16)/4,IF(AND($M$1=2010,Beregningsark!$AQ243="1999-2012"),'Resultat 2005-2012'!J243*SUM($AC$16:$AE$16)/3,IF(AND($M$1=2011,Beregningsark!$AQ243="1999-2012"),'Resultat 2005-2012'!J243*SUM($AD$16:$AE$16)/2,IF(AND($M$1=2012,Beregningsark!$AQ243="1999-2012"),'Resultat 2005-2012'!J243*$AE$16,""))))))))))))))))</f>
        <v/>
      </c>
      <c r="K243" s="15" t="str">
        <f>IF('Resultat 2005-2012'!$R243="","",IF($M$1=2005,'Resultat 2005-2012'!K243,IF(AND($M$1=2006,Beregningsark!$AQ243="2005-2012"),'Resultat 2005-2012'!K243*SUM($Y$8:$AE$8)/7,IF(AND($M$1=2007,Beregningsark!$AQ243="2005-2012"),'Resultat 2005-2012'!K243*SUM($Z$8:$AE$8)/6,IF(AND($M$1=2008,Beregningsark!$AQ243="2005-2012"),'Resultat 2005-2012'!K243*SUM($AA$8:$AE$8)/5,IF(AND($M$1=2009,Beregningsark!$AQ243="2005-2012"),'Resultat 2005-2012'!K243*SUM($AB$8:$AE$8)/4,IF(AND($M$1=2010,Beregningsark!$AQ243="2005-2012"),'Resultat 2005-2012'!K243*SUM($AC$8:$AE$8)/3,IF(AND($M$1=2011,Beregningsark!$AQ243="2005-2012"),'Resultat 2005-2012'!K243*SUM($AD$8:$AE$8)/2,IF(AND($M$1=2012,Beregningsark!$AQ243="2005-2012"),'Resultat 2005-2012'!K243*$AE$8,IF(AND($M$1=2006,Beregningsark!$AQ243="1999-2012"),'Resultat 2005-2012'!K243*SUM($Y$17:$AE$17)/7,IF(AND($M$1=2007,Beregningsark!$AQ243="1999-2012"),'Resultat 2005-2012'!K243*SUM($Z$17:$AE$17)/6,IF(AND($M$1=2008,Beregningsark!$AQ243="1999-2012"),'Resultat 2005-2012'!K243*SUM($AA$17:$AE$17)/5,IF(AND($M$1=2009,Beregningsark!$AQ243="1999-2012"),'Resultat 2005-2012'!K243*SUM($AB$17:$AE$17)/4,IF(AND($M$1=2010,Beregningsark!$AQ243="1999-2012"),'Resultat 2005-2012'!K243*SUM($AC$17:$AE$17)/3,IF(AND($M$1=2011,Beregningsark!$AQ243="1999-2012"),'Resultat 2005-2012'!K243*SUM($AD$17:$AE$17)/2,IF(AND($M$1=2012,Beregningsark!$AQ243="1999-2012"),'Resultat 2005-2012'!K243*$AE$17,""))))))))))))))))</f>
        <v/>
      </c>
      <c r="L243" s="15" t="str">
        <f>IF('Resultat 2005-2012'!$R243="","",IF($M$1=2005,'Resultat 2005-2012'!L243,IF(AND($M$1=2006,Beregningsark!$AQ243="2005-2012"),'Resultat 2005-2012'!L243*SUM($Y$9:$AE$9)/7,IF(AND($M$1=2007,Beregningsark!$AQ243="2005-2012"),'Resultat 2005-2012'!L243*SUM($Z$9:$AE$9)/6,IF(AND($M$1=2008,Beregningsark!$AQ243="2005-2012"),'Resultat 2005-2012'!L243*SUM($AA$9:$AE$9)/5,IF(AND($M$1=2009,Beregningsark!$AQ243="2005-2012"),'Resultat 2005-2012'!L243*SUM($AB$9:$AE$9)/4,IF(AND($M$1=2010,Beregningsark!$AQ243="2005-2012"),'Resultat 2005-2012'!L243*SUM($AC$9:$AE$9)/3,IF(AND($M$1=2011,Beregningsark!$AQ243="2005-2012"),'Resultat 2005-2012'!L243*SUM($AD$9:$AE$9)/2,IF(AND($M$1=2012,Beregningsark!$AQ243="2005-2012"),'Resultat 2005-2012'!L243*$AE$9,IF(AND($M$1=2006,Beregningsark!$AQ243="1999-2012"),'Resultat 2005-2012'!L243*SUM($Y$18:$AE$18)/7,IF(AND($M$1=2007,Beregningsark!$AQ243="1999-2012"),'Resultat 2005-2012'!L243*SUM($Z$18:$AE$18)/6,IF(AND($M$1=2008,Beregningsark!$AQ243="1999-2012"),'Resultat 2005-2012'!L243*SUM($AA$18:$AE$18)/5,IF(AND($M$1=2009,Beregningsark!$AQ243="1999-2012"),'Resultat 2005-2012'!L243*SUM($AB$18:$AE$18)/4,IF(AND($M$1=2010,Beregningsark!$AQ243="1999-2012"),'Resultat 2005-2012'!L243*SUM($AC$18:$AE$18)/3,IF(AND($M$1=2011,Beregningsark!$AQ243="1999-2012"),'Resultat 2005-2012'!L243*SUM($AD$18:$AE$18)/2,IF(AND($M$1=2012,Beregningsark!$AQ243="1999-2012"),'Resultat 2005-2012'!L243*$AE$18,""))))))))))))))))</f>
        <v/>
      </c>
      <c r="M243" s="15" t="str">
        <f t="shared" si="11"/>
        <v/>
      </c>
      <c r="N243" s="15" t="str">
        <f>IF('Resultat 2005-2012'!$R243="","",IF($M$1=2005,'Resultat 2005-2012'!N243,IF(AND($M$1=2006,Beregningsark!$AQ243="2005-2012"),'Resultat 2005-2012'!N243*SUM($Y$10:$AE$10)/7,IF(AND($M$1=2007,Beregningsark!$AQ243="2005-2012"),'Resultat 2005-2012'!N243*SUM($Z$10:$AE$10)/6,IF(AND($M$1=2008,Beregningsark!$AQ243="2005-2012"),'Resultat 2005-2012'!N243*SUM($AA$10:$AE$10)/5,IF(AND($M$1=2009,Beregningsark!$AQ243="2005-2012"),'Resultat 2005-2012'!N243*SUM($AB$10:$AE$10)/4,IF(AND($M$1=2010,Beregningsark!$AQ243="2005-2012"),'Resultat 2005-2012'!N243*SUM($AC$10:$AE$10)/3,IF(AND($M$1=2011,Beregningsark!$AQ243="2005-2012"),'Resultat 2005-2012'!N243*SUM($AD$10:$AE$10)/2,IF(AND($M$1=2012,Beregningsark!$AQ243="2005-2012"),'Resultat 2005-2012'!N243*$AE$10,IF(AND($M$1=2006,Beregningsark!$AQ243="1999-2012"),'Resultat 2005-2012'!N243*SUM($Y$16:$AE$16)/7,IF(AND($M$1=2007,Beregningsark!$AQ243="1999-2012"),'Resultat 2005-2012'!N243*SUM($Z$16:$AE$16)/6,IF(AND($M$1=2008,Beregningsark!$AQ243="1999-2012"),'Resultat 2005-2012'!N243*SUM($AA$16:$AE$16)/5,IF(AND($M$1=2009,Beregningsark!$AQ243="1999-2012"),'Resultat 2005-2012'!N243*SUM($AB$16:$AE$16)/4,IF(AND($M$1=2010,Beregningsark!$AQ243="1999-2012"),'Resultat 2005-2012'!N243*SUM($AC$16:$AE$16)/3,IF(AND($M$1=2011,Beregningsark!$AQ243="1999-2012"),'Resultat 2005-2012'!N243*SUM($AD$16:$AE$16)/2,IF(AND($M$1=2012,Beregningsark!$AQ243="1999-2012"),'Resultat 2005-2012'!N243*$AE$16,""))))))))))))))))</f>
        <v/>
      </c>
      <c r="O243" s="15" t="str">
        <f>IF('Resultat 2005-2012'!$R243="","",IF($M$1=2005,'Resultat 2005-2012'!O243,IF(AND($M$1=2006,Beregningsark!$AQ243="2005-2012"),'Resultat 2005-2012'!O243*SUM($Y$10:$AE$10)/7,IF(AND($M$1=2007,Beregningsark!$AQ243="2005-2012"),'Resultat 2005-2012'!O243*SUM($Z$10:$AE$10)/6,IF(AND($M$1=2008,Beregningsark!$AQ243="2005-2012"),'Resultat 2005-2012'!O243*SUM($AA$10:$AE$10)/5,IF(AND($M$1=2009,Beregningsark!$AQ243="2005-2012"),'Resultat 2005-2012'!O243*SUM($AB$10:$AE$10)/4,IF(AND($M$1=2010,Beregningsark!$AQ243="2005-2012"),'Resultat 2005-2012'!O243*SUM($AC$10:$AE$10)/3,IF(AND($M$1=2011,Beregningsark!$AQ243="2005-2012"),'Resultat 2005-2012'!O243*SUM($AD$10:$AE$10)/2,IF(AND($M$1=2012,Beregningsark!$AQ243="2005-2012"),'Resultat 2005-2012'!O243*$AE$10,IF(AND($M$1=2006,Beregningsark!$AQ243="1999-2012"),'Resultat 2005-2012'!O243*SUM($Y$16:$AE$16)/7,IF(AND($M$1=2007,Beregningsark!$AQ243="1999-2012"),'Resultat 2005-2012'!O243*SUM($Z$16:$AE$16)/6,IF(AND($M$1=2008,Beregningsark!$AQ243="1999-2012"),'Resultat 2005-2012'!O243*SUM($AA$16:$AE$16)/5,IF(AND($M$1=2009,Beregningsark!$AQ243="1999-2012"),'Resultat 2005-2012'!O243*SUM($AB$16:$AE$16)/4,IF(AND($M$1=2010,Beregningsark!$AQ243="1999-2012"),'Resultat 2005-2012'!O243*SUM($AC$16:$AE$16)/3,IF(AND($M$1=2011,Beregningsark!$AQ243="1999-2012"),'Resultat 2005-2012'!O243*SUM($AD$16:$AE$16)/2,IF(AND($M$1=2012,Beregningsark!$AQ243="1999-2012"),'Resultat 2005-2012'!O243*$AE$16,""))))))))))))))))</f>
        <v/>
      </c>
      <c r="P243" s="15" t="str">
        <f>IF('Resultat 2005-2012'!$R243="","",IF($M$1=2005,'Resultat 2005-2012'!P243,IF(AND($M$1=2006,Beregningsark!$AQ243="2005-2012"),'Resultat 2005-2012'!P243*SUM($Y$11:$AE$11)/7,IF(AND($M$1=2007,Beregningsark!$AQ243="2005-2012"),'Resultat 2005-2012'!P243*SUM($Z$11:$AE$11)/6,IF(AND($M$1=2008,Beregningsark!$AQ243="2005-2012"),'Resultat 2005-2012'!P243*SUM($AA$11:$AE$11)/5,IF(AND($M$1=2009,Beregningsark!$AQ243="2005-2012"),'Resultat 2005-2012'!P243*SUM($AB$11:$AE$11)/4,IF(AND($M$1=2010,Beregningsark!$AQ243="2005-2012"),'Resultat 2005-2012'!P243*SUM($AC$11:$AE$11)/3,IF(AND($M$1=2011,Beregningsark!$AQ243="2005-2012"),'Resultat 2005-2012'!P243*SUM($AD$11:$AE$11)/2,IF(AND($M$1=2012,Beregningsark!$AQ243="2005-2012"),'Resultat 2005-2012'!P243*$AE$11,IF(AND($M$1=2006,Beregningsark!$AQ243="1999-2012"),'Resultat 2005-2012'!P243*SUM($Y$16:$AE$16)/7,IF(AND($M$1=2007,Beregningsark!$AQ243="1999-2012"),'Resultat 2005-2012'!P243*SUM($Z$16:$AE$16)/6,IF(AND($M$1=2008,Beregningsark!$AQ243="1999-2012"),'Resultat 2005-2012'!P243*SUM($AA$16:$AE$16)/5,IF(AND($M$1=2009,Beregningsark!$AQ243="1999-2012"),'Resultat 2005-2012'!P243*SUM($AB$16:$AE$16)/4,IF(AND($M$1=2010,Beregningsark!$AQ243="1999-2012"),'Resultat 2005-2012'!P243*SUM($AC$16:$AE$16)/3,IF(AND($M$1=2011,Beregningsark!$AQ243="1999-2012"),'Resultat 2005-2012'!P243*SUM($AD$16:$AE$16)/2,IF(AND($M$1=2012,Beregningsark!$AQ243="1999-2012"),'Resultat 2005-2012'!P243*$AE$16,""))))))))))))))))</f>
        <v/>
      </c>
      <c r="Q243" s="15" t="str">
        <f t="shared" si="12"/>
        <v/>
      </c>
      <c r="R243" s="17" t="str">
        <f t="shared" si="13"/>
        <v/>
      </c>
    </row>
    <row r="244" spans="1:18" x14ac:dyDescent="0.25">
      <c r="A244" s="4" t="str">
        <f>IF(Inddata!A259="","",Inddata!A259)</f>
        <v/>
      </c>
      <c r="B244" s="4" t="str">
        <f>IF(Inddata!B259="","",Inddata!B259)</f>
        <v/>
      </c>
      <c r="C244" s="4" t="str">
        <f>IF(Inddata!C259="","",Inddata!C259)</f>
        <v/>
      </c>
      <c r="D244" s="4" t="str">
        <f>IF(Inddata!D259="","",Inddata!D259)</f>
        <v/>
      </c>
      <c r="E244" s="4" t="str">
        <f>IF(Inddata!E259="","",Inddata!E259)</f>
        <v/>
      </c>
      <c r="F244" s="4" t="str">
        <f>IF(Inddata!F259="","",Inddata!F259)</f>
        <v/>
      </c>
      <c r="G244" s="4">
        <f>IF(Inddata!G259="","",Inddata!G259)</f>
        <v>0</v>
      </c>
      <c r="H244" s="4" t="str">
        <f>IF(Inddata!H259&gt;0.5,Inddata!H259,"")</f>
        <v/>
      </c>
      <c r="I244" s="4" t="str">
        <f>IF(Inddata!I259="","",Inddata!I259)</f>
        <v/>
      </c>
      <c r="J244" s="15" t="str">
        <f>IF('Resultat 2005-2012'!$R244="","",IF($M$1=2005,'Resultat 2005-2012'!J244,IF(AND($M$1=2006,Beregningsark!$AQ244="2005-2012"),'Resultat 2005-2012'!J244*SUM($Y$7:$AE$7)/7,IF(AND($M$1=2007,Beregningsark!$AQ244="2005-2012"),'Resultat 2005-2012'!J244*SUM($Z$7:$AE$7)/6,IF(AND($M$1=2008,Beregningsark!$AQ244="2005-2012"),'Resultat 2005-2012'!J244*SUM($AA$7:$AE$7)/5,IF(AND($M$1=2009,Beregningsark!$AQ244="2005-2012"),'Resultat 2005-2012'!J244*SUM($AB$7:$AE$7)/4,IF(AND($M$1=2010,Beregningsark!$AQ244="2005-2012"),'Resultat 2005-2012'!J244*SUM($AC$7:$AE$7)/3,IF(AND($M$1=2011,Beregningsark!$AQ244="2005-2012"),'Resultat 2005-2012'!J244*SUM($AD$7:$AE$7)/2,IF(AND($M$1=2012,Beregningsark!$AQ244="2005-2012"),'Resultat 2005-2012'!J244*$AE$7,IF(AND($M$1=2006,Beregningsark!$AQ244="1999-2012"),'Resultat 2005-2012'!J244*SUM($Y$16:$AE$16)/7,IF(AND($M$1=2007,Beregningsark!$AQ244="1999-2012"),'Resultat 2005-2012'!J244*SUM($Z$16:$AE$16)/6,IF(AND($M$1=2008,Beregningsark!$AQ244="1999-2012"),'Resultat 2005-2012'!J244*SUM($AA$16:$AE$16)/5,IF(AND($M$1=2009,Beregningsark!$AQ244="1999-2012"),'Resultat 2005-2012'!J244*SUM($AB$16:$AE$16)/4,IF(AND($M$1=2010,Beregningsark!$AQ244="1999-2012"),'Resultat 2005-2012'!J244*SUM($AC$16:$AE$16)/3,IF(AND($M$1=2011,Beregningsark!$AQ244="1999-2012"),'Resultat 2005-2012'!J244*SUM($AD$16:$AE$16)/2,IF(AND($M$1=2012,Beregningsark!$AQ244="1999-2012"),'Resultat 2005-2012'!J244*$AE$16,""))))))))))))))))</f>
        <v/>
      </c>
      <c r="K244" s="15" t="str">
        <f>IF('Resultat 2005-2012'!$R244="","",IF($M$1=2005,'Resultat 2005-2012'!K244,IF(AND($M$1=2006,Beregningsark!$AQ244="2005-2012"),'Resultat 2005-2012'!K244*SUM($Y$8:$AE$8)/7,IF(AND($M$1=2007,Beregningsark!$AQ244="2005-2012"),'Resultat 2005-2012'!K244*SUM($Z$8:$AE$8)/6,IF(AND($M$1=2008,Beregningsark!$AQ244="2005-2012"),'Resultat 2005-2012'!K244*SUM($AA$8:$AE$8)/5,IF(AND($M$1=2009,Beregningsark!$AQ244="2005-2012"),'Resultat 2005-2012'!K244*SUM($AB$8:$AE$8)/4,IF(AND($M$1=2010,Beregningsark!$AQ244="2005-2012"),'Resultat 2005-2012'!K244*SUM($AC$8:$AE$8)/3,IF(AND($M$1=2011,Beregningsark!$AQ244="2005-2012"),'Resultat 2005-2012'!K244*SUM($AD$8:$AE$8)/2,IF(AND($M$1=2012,Beregningsark!$AQ244="2005-2012"),'Resultat 2005-2012'!K244*$AE$8,IF(AND($M$1=2006,Beregningsark!$AQ244="1999-2012"),'Resultat 2005-2012'!K244*SUM($Y$17:$AE$17)/7,IF(AND($M$1=2007,Beregningsark!$AQ244="1999-2012"),'Resultat 2005-2012'!K244*SUM($Z$17:$AE$17)/6,IF(AND($M$1=2008,Beregningsark!$AQ244="1999-2012"),'Resultat 2005-2012'!K244*SUM($AA$17:$AE$17)/5,IF(AND($M$1=2009,Beregningsark!$AQ244="1999-2012"),'Resultat 2005-2012'!K244*SUM($AB$17:$AE$17)/4,IF(AND($M$1=2010,Beregningsark!$AQ244="1999-2012"),'Resultat 2005-2012'!K244*SUM($AC$17:$AE$17)/3,IF(AND($M$1=2011,Beregningsark!$AQ244="1999-2012"),'Resultat 2005-2012'!K244*SUM($AD$17:$AE$17)/2,IF(AND($M$1=2012,Beregningsark!$AQ244="1999-2012"),'Resultat 2005-2012'!K244*$AE$17,""))))))))))))))))</f>
        <v/>
      </c>
      <c r="L244" s="15" t="str">
        <f>IF('Resultat 2005-2012'!$R244="","",IF($M$1=2005,'Resultat 2005-2012'!L244,IF(AND($M$1=2006,Beregningsark!$AQ244="2005-2012"),'Resultat 2005-2012'!L244*SUM($Y$9:$AE$9)/7,IF(AND($M$1=2007,Beregningsark!$AQ244="2005-2012"),'Resultat 2005-2012'!L244*SUM($Z$9:$AE$9)/6,IF(AND($M$1=2008,Beregningsark!$AQ244="2005-2012"),'Resultat 2005-2012'!L244*SUM($AA$9:$AE$9)/5,IF(AND($M$1=2009,Beregningsark!$AQ244="2005-2012"),'Resultat 2005-2012'!L244*SUM($AB$9:$AE$9)/4,IF(AND($M$1=2010,Beregningsark!$AQ244="2005-2012"),'Resultat 2005-2012'!L244*SUM($AC$9:$AE$9)/3,IF(AND($M$1=2011,Beregningsark!$AQ244="2005-2012"),'Resultat 2005-2012'!L244*SUM($AD$9:$AE$9)/2,IF(AND($M$1=2012,Beregningsark!$AQ244="2005-2012"),'Resultat 2005-2012'!L244*$AE$9,IF(AND($M$1=2006,Beregningsark!$AQ244="1999-2012"),'Resultat 2005-2012'!L244*SUM($Y$18:$AE$18)/7,IF(AND($M$1=2007,Beregningsark!$AQ244="1999-2012"),'Resultat 2005-2012'!L244*SUM($Z$18:$AE$18)/6,IF(AND($M$1=2008,Beregningsark!$AQ244="1999-2012"),'Resultat 2005-2012'!L244*SUM($AA$18:$AE$18)/5,IF(AND($M$1=2009,Beregningsark!$AQ244="1999-2012"),'Resultat 2005-2012'!L244*SUM($AB$18:$AE$18)/4,IF(AND($M$1=2010,Beregningsark!$AQ244="1999-2012"),'Resultat 2005-2012'!L244*SUM($AC$18:$AE$18)/3,IF(AND($M$1=2011,Beregningsark!$AQ244="1999-2012"),'Resultat 2005-2012'!L244*SUM($AD$18:$AE$18)/2,IF(AND($M$1=2012,Beregningsark!$AQ244="1999-2012"),'Resultat 2005-2012'!L244*$AE$18,""))))))))))))))))</f>
        <v/>
      </c>
      <c r="M244" s="15" t="str">
        <f t="shared" si="11"/>
        <v/>
      </c>
      <c r="N244" s="15" t="str">
        <f>IF('Resultat 2005-2012'!$R244="","",IF($M$1=2005,'Resultat 2005-2012'!N244,IF(AND($M$1=2006,Beregningsark!$AQ244="2005-2012"),'Resultat 2005-2012'!N244*SUM($Y$10:$AE$10)/7,IF(AND($M$1=2007,Beregningsark!$AQ244="2005-2012"),'Resultat 2005-2012'!N244*SUM($Z$10:$AE$10)/6,IF(AND($M$1=2008,Beregningsark!$AQ244="2005-2012"),'Resultat 2005-2012'!N244*SUM($AA$10:$AE$10)/5,IF(AND($M$1=2009,Beregningsark!$AQ244="2005-2012"),'Resultat 2005-2012'!N244*SUM($AB$10:$AE$10)/4,IF(AND($M$1=2010,Beregningsark!$AQ244="2005-2012"),'Resultat 2005-2012'!N244*SUM($AC$10:$AE$10)/3,IF(AND($M$1=2011,Beregningsark!$AQ244="2005-2012"),'Resultat 2005-2012'!N244*SUM($AD$10:$AE$10)/2,IF(AND($M$1=2012,Beregningsark!$AQ244="2005-2012"),'Resultat 2005-2012'!N244*$AE$10,IF(AND($M$1=2006,Beregningsark!$AQ244="1999-2012"),'Resultat 2005-2012'!N244*SUM($Y$16:$AE$16)/7,IF(AND($M$1=2007,Beregningsark!$AQ244="1999-2012"),'Resultat 2005-2012'!N244*SUM($Z$16:$AE$16)/6,IF(AND($M$1=2008,Beregningsark!$AQ244="1999-2012"),'Resultat 2005-2012'!N244*SUM($AA$16:$AE$16)/5,IF(AND($M$1=2009,Beregningsark!$AQ244="1999-2012"),'Resultat 2005-2012'!N244*SUM($AB$16:$AE$16)/4,IF(AND($M$1=2010,Beregningsark!$AQ244="1999-2012"),'Resultat 2005-2012'!N244*SUM($AC$16:$AE$16)/3,IF(AND($M$1=2011,Beregningsark!$AQ244="1999-2012"),'Resultat 2005-2012'!N244*SUM($AD$16:$AE$16)/2,IF(AND($M$1=2012,Beregningsark!$AQ244="1999-2012"),'Resultat 2005-2012'!N244*$AE$16,""))))))))))))))))</f>
        <v/>
      </c>
      <c r="O244" s="15" t="str">
        <f>IF('Resultat 2005-2012'!$R244="","",IF($M$1=2005,'Resultat 2005-2012'!O244,IF(AND($M$1=2006,Beregningsark!$AQ244="2005-2012"),'Resultat 2005-2012'!O244*SUM($Y$10:$AE$10)/7,IF(AND($M$1=2007,Beregningsark!$AQ244="2005-2012"),'Resultat 2005-2012'!O244*SUM($Z$10:$AE$10)/6,IF(AND($M$1=2008,Beregningsark!$AQ244="2005-2012"),'Resultat 2005-2012'!O244*SUM($AA$10:$AE$10)/5,IF(AND($M$1=2009,Beregningsark!$AQ244="2005-2012"),'Resultat 2005-2012'!O244*SUM($AB$10:$AE$10)/4,IF(AND($M$1=2010,Beregningsark!$AQ244="2005-2012"),'Resultat 2005-2012'!O244*SUM($AC$10:$AE$10)/3,IF(AND($M$1=2011,Beregningsark!$AQ244="2005-2012"),'Resultat 2005-2012'!O244*SUM($AD$10:$AE$10)/2,IF(AND($M$1=2012,Beregningsark!$AQ244="2005-2012"),'Resultat 2005-2012'!O244*$AE$10,IF(AND($M$1=2006,Beregningsark!$AQ244="1999-2012"),'Resultat 2005-2012'!O244*SUM($Y$16:$AE$16)/7,IF(AND($M$1=2007,Beregningsark!$AQ244="1999-2012"),'Resultat 2005-2012'!O244*SUM($Z$16:$AE$16)/6,IF(AND($M$1=2008,Beregningsark!$AQ244="1999-2012"),'Resultat 2005-2012'!O244*SUM($AA$16:$AE$16)/5,IF(AND($M$1=2009,Beregningsark!$AQ244="1999-2012"),'Resultat 2005-2012'!O244*SUM($AB$16:$AE$16)/4,IF(AND($M$1=2010,Beregningsark!$AQ244="1999-2012"),'Resultat 2005-2012'!O244*SUM($AC$16:$AE$16)/3,IF(AND($M$1=2011,Beregningsark!$AQ244="1999-2012"),'Resultat 2005-2012'!O244*SUM($AD$16:$AE$16)/2,IF(AND($M$1=2012,Beregningsark!$AQ244="1999-2012"),'Resultat 2005-2012'!O244*$AE$16,""))))))))))))))))</f>
        <v/>
      </c>
      <c r="P244" s="15" t="str">
        <f>IF('Resultat 2005-2012'!$R244="","",IF($M$1=2005,'Resultat 2005-2012'!P244,IF(AND($M$1=2006,Beregningsark!$AQ244="2005-2012"),'Resultat 2005-2012'!P244*SUM($Y$11:$AE$11)/7,IF(AND($M$1=2007,Beregningsark!$AQ244="2005-2012"),'Resultat 2005-2012'!P244*SUM($Z$11:$AE$11)/6,IF(AND($M$1=2008,Beregningsark!$AQ244="2005-2012"),'Resultat 2005-2012'!P244*SUM($AA$11:$AE$11)/5,IF(AND($M$1=2009,Beregningsark!$AQ244="2005-2012"),'Resultat 2005-2012'!P244*SUM($AB$11:$AE$11)/4,IF(AND($M$1=2010,Beregningsark!$AQ244="2005-2012"),'Resultat 2005-2012'!P244*SUM($AC$11:$AE$11)/3,IF(AND($M$1=2011,Beregningsark!$AQ244="2005-2012"),'Resultat 2005-2012'!P244*SUM($AD$11:$AE$11)/2,IF(AND($M$1=2012,Beregningsark!$AQ244="2005-2012"),'Resultat 2005-2012'!P244*$AE$11,IF(AND($M$1=2006,Beregningsark!$AQ244="1999-2012"),'Resultat 2005-2012'!P244*SUM($Y$16:$AE$16)/7,IF(AND($M$1=2007,Beregningsark!$AQ244="1999-2012"),'Resultat 2005-2012'!P244*SUM($Z$16:$AE$16)/6,IF(AND($M$1=2008,Beregningsark!$AQ244="1999-2012"),'Resultat 2005-2012'!P244*SUM($AA$16:$AE$16)/5,IF(AND($M$1=2009,Beregningsark!$AQ244="1999-2012"),'Resultat 2005-2012'!P244*SUM($AB$16:$AE$16)/4,IF(AND($M$1=2010,Beregningsark!$AQ244="1999-2012"),'Resultat 2005-2012'!P244*SUM($AC$16:$AE$16)/3,IF(AND($M$1=2011,Beregningsark!$AQ244="1999-2012"),'Resultat 2005-2012'!P244*SUM($AD$16:$AE$16)/2,IF(AND($M$1=2012,Beregningsark!$AQ244="1999-2012"),'Resultat 2005-2012'!P244*$AE$16,""))))))))))))))))</f>
        <v/>
      </c>
      <c r="Q244" s="15" t="str">
        <f t="shared" si="12"/>
        <v/>
      </c>
      <c r="R244" s="17" t="str">
        <f t="shared" si="13"/>
        <v/>
      </c>
    </row>
    <row r="245" spans="1:18" x14ac:dyDescent="0.25">
      <c r="A245" s="4" t="str">
        <f>IF(Inddata!A260="","",Inddata!A260)</f>
        <v/>
      </c>
      <c r="B245" s="4" t="str">
        <f>IF(Inddata!B260="","",Inddata!B260)</f>
        <v/>
      </c>
      <c r="C245" s="4" t="str">
        <f>IF(Inddata!C260="","",Inddata!C260)</f>
        <v/>
      </c>
      <c r="D245" s="4" t="str">
        <f>IF(Inddata!D260="","",Inddata!D260)</f>
        <v/>
      </c>
      <c r="E245" s="4" t="str">
        <f>IF(Inddata!E260="","",Inddata!E260)</f>
        <v/>
      </c>
      <c r="F245" s="4" t="str">
        <f>IF(Inddata!F260="","",Inddata!F260)</f>
        <v/>
      </c>
      <c r="G245" s="4">
        <f>IF(Inddata!G260="","",Inddata!G260)</f>
        <v>0</v>
      </c>
      <c r="H245" s="4" t="str">
        <f>IF(Inddata!H260&gt;0.5,Inddata!H260,"")</f>
        <v/>
      </c>
      <c r="I245" s="4" t="str">
        <f>IF(Inddata!I260="","",Inddata!I260)</f>
        <v/>
      </c>
      <c r="J245" s="15" t="str">
        <f>IF('Resultat 2005-2012'!$R245="","",IF($M$1=2005,'Resultat 2005-2012'!J245,IF(AND($M$1=2006,Beregningsark!$AQ245="2005-2012"),'Resultat 2005-2012'!J245*SUM($Y$7:$AE$7)/7,IF(AND($M$1=2007,Beregningsark!$AQ245="2005-2012"),'Resultat 2005-2012'!J245*SUM($Z$7:$AE$7)/6,IF(AND($M$1=2008,Beregningsark!$AQ245="2005-2012"),'Resultat 2005-2012'!J245*SUM($AA$7:$AE$7)/5,IF(AND($M$1=2009,Beregningsark!$AQ245="2005-2012"),'Resultat 2005-2012'!J245*SUM($AB$7:$AE$7)/4,IF(AND($M$1=2010,Beregningsark!$AQ245="2005-2012"),'Resultat 2005-2012'!J245*SUM($AC$7:$AE$7)/3,IF(AND($M$1=2011,Beregningsark!$AQ245="2005-2012"),'Resultat 2005-2012'!J245*SUM($AD$7:$AE$7)/2,IF(AND($M$1=2012,Beregningsark!$AQ245="2005-2012"),'Resultat 2005-2012'!J245*$AE$7,IF(AND($M$1=2006,Beregningsark!$AQ245="1999-2012"),'Resultat 2005-2012'!J245*SUM($Y$16:$AE$16)/7,IF(AND($M$1=2007,Beregningsark!$AQ245="1999-2012"),'Resultat 2005-2012'!J245*SUM($Z$16:$AE$16)/6,IF(AND($M$1=2008,Beregningsark!$AQ245="1999-2012"),'Resultat 2005-2012'!J245*SUM($AA$16:$AE$16)/5,IF(AND($M$1=2009,Beregningsark!$AQ245="1999-2012"),'Resultat 2005-2012'!J245*SUM($AB$16:$AE$16)/4,IF(AND($M$1=2010,Beregningsark!$AQ245="1999-2012"),'Resultat 2005-2012'!J245*SUM($AC$16:$AE$16)/3,IF(AND($M$1=2011,Beregningsark!$AQ245="1999-2012"),'Resultat 2005-2012'!J245*SUM($AD$16:$AE$16)/2,IF(AND($M$1=2012,Beregningsark!$AQ245="1999-2012"),'Resultat 2005-2012'!J245*$AE$16,""))))))))))))))))</f>
        <v/>
      </c>
      <c r="K245" s="15" t="str">
        <f>IF('Resultat 2005-2012'!$R245="","",IF($M$1=2005,'Resultat 2005-2012'!K245,IF(AND($M$1=2006,Beregningsark!$AQ245="2005-2012"),'Resultat 2005-2012'!K245*SUM($Y$8:$AE$8)/7,IF(AND($M$1=2007,Beregningsark!$AQ245="2005-2012"),'Resultat 2005-2012'!K245*SUM($Z$8:$AE$8)/6,IF(AND($M$1=2008,Beregningsark!$AQ245="2005-2012"),'Resultat 2005-2012'!K245*SUM($AA$8:$AE$8)/5,IF(AND($M$1=2009,Beregningsark!$AQ245="2005-2012"),'Resultat 2005-2012'!K245*SUM($AB$8:$AE$8)/4,IF(AND($M$1=2010,Beregningsark!$AQ245="2005-2012"),'Resultat 2005-2012'!K245*SUM($AC$8:$AE$8)/3,IF(AND($M$1=2011,Beregningsark!$AQ245="2005-2012"),'Resultat 2005-2012'!K245*SUM($AD$8:$AE$8)/2,IF(AND($M$1=2012,Beregningsark!$AQ245="2005-2012"),'Resultat 2005-2012'!K245*$AE$8,IF(AND($M$1=2006,Beregningsark!$AQ245="1999-2012"),'Resultat 2005-2012'!K245*SUM($Y$17:$AE$17)/7,IF(AND($M$1=2007,Beregningsark!$AQ245="1999-2012"),'Resultat 2005-2012'!K245*SUM($Z$17:$AE$17)/6,IF(AND($M$1=2008,Beregningsark!$AQ245="1999-2012"),'Resultat 2005-2012'!K245*SUM($AA$17:$AE$17)/5,IF(AND($M$1=2009,Beregningsark!$AQ245="1999-2012"),'Resultat 2005-2012'!K245*SUM($AB$17:$AE$17)/4,IF(AND($M$1=2010,Beregningsark!$AQ245="1999-2012"),'Resultat 2005-2012'!K245*SUM($AC$17:$AE$17)/3,IF(AND($M$1=2011,Beregningsark!$AQ245="1999-2012"),'Resultat 2005-2012'!K245*SUM($AD$17:$AE$17)/2,IF(AND($M$1=2012,Beregningsark!$AQ245="1999-2012"),'Resultat 2005-2012'!K245*$AE$17,""))))))))))))))))</f>
        <v/>
      </c>
      <c r="L245" s="15" t="str">
        <f>IF('Resultat 2005-2012'!$R245="","",IF($M$1=2005,'Resultat 2005-2012'!L245,IF(AND($M$1=2006,Beregningsark!$AQ245="2005-2012"),'Resultat 2005-2012'!L245*SUM($Y$9:$AE$9)/7,IF(AND($M$1=2007,Beregningsark!$AQ245="2005-2012"),'Resultat 2005-2012'!L245*SUM($Z$9:$AE$9)/6,IF(AND($M$1=2008,Beregningsark!$AQ245="2005-2012"),'Resultat 2005-2012'!L245*SUM($AA$9:$AE$9)/5,IF(AND($M$1=2009,Beregningsark!$AQ245="2005-2012"),'Resultat 2005-2012'!L245*SUM($AB$9:$AE$9)/4,IF(AND($M$1=2010,Beregningsark!$AQ245="2005-2012"),'Resultat 2005-2012'!L245*SUM($AC$9:$AE$9)/3,IF(AND($M$1=2011,Beregningsark!$AQ245="2005-2012"),'Resultat 2005-2012'!L245*SUM($AD$9:$AE$9)/2,IF(AND($M$1=2012,Beregningsark!$AQ245="2005-2012"),'Resultat 2005-2012'!L245*$AE$9,IF(AND($M$1=2006,Beregningsark!$AQ245="1999-2012"),'Resultat 2005-2012'!L245*SUM($Y$18:$AE$18)/7,IF(AND($M$1=2007,Beregningsark!$AQ245="1999-2012"),'Resultat 2005-2012'!L245*SUM($Z$18:$AE$18)/6,IF(AND($M$1=2008,Beregningsark!$AQ245="1999-2012"),'Resultat 2005-2012'!L245*SUM($AA$18:$AE$18)/5,IF(AND($M$1=2009,Beregningsark!$AQ245="1999-2012"),'Resultat 2005-2012'!L245*SUM($AB$18:$AE$18)/4,IF(AND($M$1=2010,Beregningsark!$AQ245="1999-2012"),'Resultat 2005-2012'!L245*SUM($AC$18:$AE$18)/3,IF(AND($M$1=2011,Beregningsark!$AQ245="1999-2012"),'Resultat 2005-2012'!L245*SUM($AD$18:$AE$18)/2,IF(AND($M$1=2012,Beregningsark!$AQ245="1999-2012"),'Resultat 2005-2012'!L245*$AE$18,""))))))))))))))))</f>
        <v/>
      </c>
      <c r="M245" s="15" t="str">
        <f t="shared" si="11"/>
        <v/>
      </c>
      <c r="N245" s="15" t="str">
        <f>IF('Resultat 2005-2012'!$R245="","",IF($M$1=2005,'Resultat 2005-2012'!N245,IF(AND($M$1=2006,Beregningsark!$AQ245="2005-2012"),'Resultat 2005-2012'!N245*SUM($Y$10:$AE$10)/7,IF(AND($M$1=2007,Beregningsark!$AQ245="2005-2012"),'Resultat 2005-2012'!N245*SUM($Z$10:$AE$10)/6,IF(AND($M$1=2008,Beregningsark!$AQ245="2005-2012"),'Resultat 2005-2012'!N245*SUM($AA$10:$AE$10)/5,IF(AND($M$1=2009,Beregningsark!$AQ245="2005-2012"),'Resultat 2005-2012'!N245*SUM($AB$10:$AE$10)/4,IF(AND($M$1=2010,Beregningsark!$AQ245="2005-2012"),'Resultat 2005-2012'!N245*SUM($AC$10:$AE$10)/3,IF(AND($M$1=2011,Beregningsark!$AQ245="2005-2012"),'Resultat 2005-2012'!N245*SUM($AD$10:$AE$10)/2,IF(AND($M$1=2012,Beregningsark!$AQ245="2005-2012"),'Resultat 2005-2012'!N245*$AE$10,IF(AND($M$1=2006,Beregningsark!$AQ245="1999-2012"),'Resultat 2005-2012'!N245*SUM($Y$16:$AE$16)/7,IF(AND($M$1=2007,Beregningsark!$AQ245="1999-2012"),'Resultat 2005-2012'!N245*SUM($Z$16:$AE$16)/6,IF(AND($M$1=2008,Beregningsark!$AQ245="1999-2012"),'Resultat 2005-2012'!N245*SUM($AA$16:$AE$16)/5,IF(AND($M$1=2009,Beregningsark!$AQ245="1999-2012"),'Resultat 2005-2012'!N245*SUM($AB$16:$AE$16)/4,IF(AND($M$1=2010,Beregningsark!$AQ245="1999-2012"),'Resultat 2005-2012'!N245*SUM($AC$16:$AE$16)/3,IF(AND($M$1=2011,Beregningsark!$AQ245="1999-2012"),'Resultat 2005-2012'!N245*SUM($AD$16:$AE$16)/2,IF(AND($M$1=2012,Beregningsark!$AQ245="1999-2012"),'Resultat 2005-2012'!N245*$AE$16,""))))))))))))))))</f>
        <v/>
      </c>
      <c r="O245" s="15" t="str">
        <f>IF('Resultat 2005-2012'!$R245="","",IF($M$1=2005,'Resultat 2005-2012'!O245,IF(AND($M$1=2006,Beregningsark!$AQ245="2005-2012"),'Resultat 2005-2012'!O245*SUM($Y$10:$AE$10)/7,IF(AND($M$1=2007,Beregningsark!$AQ245="2005-2012"),'Resultat 2005-2012'!O245*SUM($Z$10:$AE$10)/6,IF(AND($M$1=2008,Beregningsark!$AQ245="2005-2012"),'Resultat 2005-2012'!O245*SUM($AA$10:$AE$10)/5,IF(AND($M$1=2009,Beregningsark!$AQ245="2005-2012"),'Resultat 2005-2012'!O245*SUM($AB$10:$AE$10)/4,IF(AND($M$1=2010,Beregningsark!$AQ245="2005-2012"),'Resultat 2005-2012'!O245*SUM($AC$10:$AE$10)/3,IF(AND($M$1=2011,Beregningsark!$AQ245="2005-2012"),'Resultat 2005-2012'!O245*SUM($AD$10:$AE$10)/2,IF(AND($M$1=2012,Beregningsark!$AQ245="2005-2012"),'Resultat 2005-2012'!O245*$AE$10,IF(AND($M$1=2006,Beregningsark!$AQ245="1999-2012"),'Resultat 2005-2012'!O245*SUM($Y$16:$AE$16)/7,IF(AND($M$1=2007,Beregningsark!$AQ245="1999-2012"),'Resultat 2005-2012'!O245*SUM($Z$16:$AE$16)/6,IF(AND($M$1=2008,Beregningsark!$AQ245="1999-2012"),'Resultat 2005-2012'!O245*SUM($AA$16:$AE$16)/5,IF(AND($M$1=2009,Beregningsark!$AQ245="1999-2012"),'Resultat 2005-2012'!O245*SUM($AB$16:$AE$16)/4,IF(AND($M$1=2010,Beregningsark!$AQ245="1999-2012"),'Resultat 2005-2012'!O245*SUM($AC$16:$AE$16)/3,IF(AND($M$1=2011,Beregningsark!$AQ245="1999-2012"),'Resultat 2005-2012'!O245*SUM($AD$16:$AE$16)/2,IF(AND($M$1=2012,Beregningsark!$AQ245="1999-2012"),'Resultat 2005-2012'!O245*$AE$16,""))))))))))))))))</f>
        <v/>
      </c>
      <c r="P245" s="15" t="str">
        <f>IF('Resultat 2005-2012'!$R245="","",IF($M$1=2005,'Resultat 2005-2012'!P245,IF(AND($M$1=2006,Beregningsark!$AQ245="2005-2012"),'Resultat 2005-2012'!P245*SUM($Y$11:$AE$11)/7,IF(AND($M$1=2007,Beregningsark!$AQ245="2005-2012"),'Resultat 2005-2012'!P245*SUM($Z$11:$AE$11)/6,IF(AND($M$1=2008,Beregningsark!$AQ245="2005-2012"),'Resultat 2005-2012'!P245*SUM($AA$11:$AE$11)/5,IF(AND($M$1=2009,Beregningsark!$AQ245="2005-2012"),'Resultat 2005-2012'!P245*SUM($AB$11:$AE$11)/4,IF(AND($M$1=2010,Beregningsark!$AQ245="2005-2012"),'Resultat 2005-2012'!P245*SUM($AC$11:$AE$11)/3,IF(AND($M$1=2011,Beregningsark!$AQ245="2005-2012"),'Resultat 2005-2012'!P245*SUM($AD$11:$AE$11)/2,IF(AND($M$1=2012,Beregningsark!$AQ245="2005-2012"),'Resultat 2005-2012'!P245*$AE$11,IF(AND($M$1=2006,Beregningsark!$AQ245="1999-2012"),'Resultat 2005-2012'!P245*SUM($Y$16:$AE$16)/7,IF(AND($M$1=2007,Beregningsark!$AQ245="1999-2012"),'Resultat 2005-2012'!P245*SUM($Z$16:$AE$16)/6,IF(AND($M$1=2008,Beregningsark!$AQ245="1999-2012"),'Resultat 2005-2012'!P245*SUM($AA$16:$AE$16)/5,IF(AND($M$1=2009,Beregningsark!$AQ245="1999-2012"),'Resultat 2005-2012'!P245*SUM($AB$16:$AE$16)/4,IF(AND($M$1=2010,Beregningsark!$AQ245="1999-2012"),'Resultat 2005-2012'!P245*SUM($AC$16:$AE$16)/3,IF(AND($M$1=2011,Beregningsark!$AQ245="1999-2012"),'Resultat 2005-2012'!P245*SUM($AD$16:$AE$16)/2,IF(AND($M$1=2012,Beregningsark!$AQ245="1999-2012"),'Resultat 2005-2012'!P245*$AE$16,""))))))))))))))))</f>
        <v/>
      </c>
      <c r="Q245" s="15" t="str">
        <f t="shared" si="12"/>
        <v/>
      </c>
      <c r="R245" s="17" t="str">
        <f t="shared" si="13"/>
        <v/>
      </c>
    </row>
    <row r="246" spans="1:18" x14ac:dyDescent="0.25">
      <c r="A246" s="4" t="str">
        <f>IF(Inddata!A261="","",Inddata!A261)</f>
        <v/>
      </c>
      <c r="B246" s="4" t="str">
        <f>IF(Inddata!B261="","",Inddata!B261)</f>
        <v/>
      </c>
      <c r="C246" s="4" t="str">
        <f>IF(Inddata!C261="","",Inddata!C261)</f>
        <v/>
      </c>
      <c r="D246" s="4" t="str">
        <f>IF(Inddata!D261="","",Inddata!D261)</f>
        <v/>
      </c>
      <c r="E246" s="4" t="str">
        <f>IF(Inddata!E261="","",Inddata!E261)</f>
        <v/>
      </c>
      <c r="F246" s="4" t="str">
        <f>IF(Inddata!F261="","",Inddata!F261)</f>
        <v/>
      </c>
      <c r="G246" s="4">
        <f>IF(Inddata!G261="","",Inddata!G261)</f>
        <v>0</v>
      </c>
      <c r="H246" s="4" t="str">
        <f>IF(Inddata!H261&gt;0.5,Inddata!H261,"")</f>
        <v/>
      </c>
      <c r="I246" s="4" t="str">
        <f>IF(Inddata!I261="","",Inddata!I261)</f>
        <v/>
      </c>
      <c r="J246" s="15" t="str">
        <f>IF('Resultat 2005-2012'!$R246="","",IF($M$1=2005,'Resultat 2005-2012'!J246,IF(AND($M$1=2006,Beregningsark!$AQ246="2005-2012"),'Resultat 2005-2012'!J246*SUM($Y$7:$AE$7)/7,IF(AND($M$1=2007,Beregningsark!$AQ246="2005-2012"),'Resultat 2005-2012'!J246*SUM($Z$7:$AE$7)/6,IF(AND($M$1=2008,Beregningsark!$AQ246="2005-2012"),'Resultat 2005-2012'!J246*SUM($AA$7:$AE$7)/5,IF(AND($M$1=2009,Beregningsark!$AQ246="2005-2012"),'Resultat 2005-2012'!J246*SUM($AB$7:$AE$7)/4,IF(AND($M$1=2010,Beregningsark!$AQ246="2005-2012"),'Resultat 2005-2012'!J246*SUM($AC$7:$AE$7)/3,IF(AND($M$1=2011,Beregningsark!$AQ246="2005-2012"),'Resultat 2005-2012'!J246*SUM($AD$7:$AE$7)/2,IF(AND($M$1=2012,Beregningsark!$AQ246="2005-2012"),'Resultat 2005-2012'!J246*$AE$7,IF(AND($M$1=2006,Beregningsark!$AQ246="1999-2012"),'Resultat 2005-2012'!J246*SUM($Y$16:$AE$16)/7,IF(AND($M$1=2007,Beregningsark!$AQ246="1999-2012"),'Resultat 2005-2012'!J246*SUM($Z$16:$AE$16)/6,IF(AND($M$1=2008,Beregningsark!$AQ246="1999-2012"),'Resultat 2005-2012'!J246*SUM($AA$16:$AE$16)/5,IF(AND($M$1=2009,Beregningsark!$AQ246="1999-2012"),'Resultat 2005-2012'!J246*SUM($AB$16:$AE$16)/4,IF(AND($M$1=2010,Beregningsark!$AQ246="1999-2012"),'Resultat 2005-2012'!J246*SUM($AC$16:$AE$16)/3,IF(AND($M$1=2011,Beregningsark!$AQ246="1999-2012"),'Resultat 2005-2012'!J246*SUM($AD$16:$AE$16)/2,IF(AND($M$1=2012,Beregningsark!$AQ246="1999-2012"),'Resultat 2005-2012'!J246*$AE$16,""))))))))))))))))</f>
        <v/>
      </c>
      <c r="K246" s="15" t="str">
        <f>IF('Resultat 2005-2012'!$R246="","",IF($M$1=2005,'Resultat 2005-2012'!K246,IF(AND($M$1=2006,Beregningsark!$AQ246="2005-2012"),'Resultat 2005-2012'!K246*SUM($Y$8:$AE$8)/7,IF(AND($M$1=2007,Beregningsark!$AQ246="2005-2012"),'Resultat 2005-2012'!K246*SUM($Z$8:$AE$8)/6,IF(AND($M$1=2008,Beregningsark!$AQ246="2005-2012"),'Resultat 2005-2012'!K246*SUM($AA$8:$AE$8)/5,IF(AND($M$1=2009,Beregningsark!$AQ246="2005-2012"),'Resultat 2005-2012'!K246*SUM($AB$8:$AE$8)/4,IF(AND($M$1=2010,Beregningsark!$AQ246="2005-2012"),'Resultat 2005-2012'!K246*SUM($AC$8:$AE$8)/3,IF(AND($M$1=2011,Beregningsark!$AQ246="2005-2012"),'Resultat 2005-2012'!K246*SUM($AD$8:$AE$8)/2,IF(AND($M$1=2012,Beregningsark!$AQ246="2005-2012"),'Resultat 2005-2012'!K246*$AE$8,IF(AND($M$1=2006,Beregningsark!$AQ246="1999-2012"),'Resultat 2005-2012'!K246*SUM($Y$17:$AE$17)/7,IF(AND($M$1=2007,Beregningsark!$AQ246="1999-2012"),'Resultat 2005-2012'!K246*SUM($Z$17:$AE$17)/6,IF(AND($M$1=2008,Beregningsark!$AQ246="1999-2012"),'Resultat 2005-2012'!K246*SUM($AA$17:$AE$17)/5,IF(AND($M$1=2009,Beregningsark!$AQ246="1999-2012"),'Resultat 2005-2012'!K246*SUM($AB$17:$AE$17)/4,IF(AND($M$1=2010,Beregningsark!$AQ246="1999-2012"),'Resultat 2005-2012'!K246*SUM($AC$17:$AE$17)/3,IF(AND($M$1=2011,Beregningsark!$AQ246="1999-2012"),'Resultat 2005-2012'!K246*SUM($AD$17:$AE$17)/2,IF(AND($M$1=2012,Beregningsark!$AQ246="1999-2012"),'Resultat 2005-2012'!K246*$AE$17,""))))))))))))))))</f>
        <v/>
      </c>
      <c r="L246" s="15" t="str">
        <f>IF('Resultat 2005-2012'!$R246="","",IF($M$1=2005,'Resultat 2005-2012'!L246,IF(AND($M$1=2006,Beregningsark!$AQ246="2005-2012"),'Resultat 2005-2012'!L246*SUM($Y$9:$AE$9)/7,IF(AND($M$1=2007,Beregningsark!$AQ246="2005-2012"),'Resultat 2005-2012'!L246*SUM($Z$9:$AE$9)/6,IF(AND($M$1=2008,Beregningsark!$AQ246="2005-2012"),'Resultat 2005-2012'!L246*SUM($AA$9:$AE$9)/5,IF(AND($M$1=2009,Beregningsark!$AQ246="2005-2012"),'Resultat 2005-2012'!L246*SUM($AB$9:$AE$9)/4,IF(AND($M$1=2010,Beregningsark!$AQ246="2005-2012"),'Resultat 2005-2012'!L246*SUM($AC$9:$AE$9)/3,IF(AND($M$1=2011,Beregningsark!$AQ246="2005-2012"),'Resultat 2005-2012'!L246*SUM($AD$9:$AE$9)/2,IF(AND($M$1=2012,Beregningsark!$AQ246="2005-2012"),'Resultat 2005-2012'!L246*$AE$9,IF(AND($M$1=2006,Beregningsark!$AQ246="1999-2012"),'Resultat 2005-2012'!L246*SUM($Y$18:$AE$18)/7,IF(AND($M$1=2007,Beregningsark!$AQ246="1999-2012"),'Resultat 2005-2012'!L246*SUM($Z$18:$AE$18)/6,IF(AND($M$1=2008,Beregningsark!$AQ246="1999-2012"),'Resultat 2005-2012'!L246*SUM($AA$18:$AE$18)/5,IF(AND($M$1=2009,Beregningsark!$AQ246="1999-2012"),'Resultat 2005-2012'!L246*SUM($AB$18:$AE$18)/4,IF(AND($M$1=2010,Beregningsark!$AQ246="1999-2012"),'Resultat 2005-2012'!L246*SUM($AC$18:$AE$18)/3,IF(AND($M$1=2011,Beregningsark!$AQ246="1999-2012"),'Resultat 2005-2012'!L246*SUM($AD$18:$AE$18)/2,IF(AND($M$1=2012,Beregningsark!$AQ246="1999-2012"),'Resultat 2005-2012'!L246*$AE$18,""))))))))))))))))</f>
        <v/>
      </c>
      <c r="M246" s="15" t="str">
        <f t="shared" si="11"/>
        <v/>
      </c>
      <c r="N246" s="15" t="str">
        <f>IF('Resultat 2005-2012'!$R246="","",IF($M$1=2005,'Resultat 2005-2012'!N246,IF(AND($M$1=2006,Beregningsark!$AQ246="2005-2012"),'Resultat 2005-2012'!N246*SUM($Y$10:$AE$10)/7,IF(AND($M$1=2007,Beregningsark!$AQ246="2005-2012"),'Resultat 2005-2012'!N246*SUM($Z$10:$AE$10)/6,IF(AND($M$1=2008,Beregningsark!$AQ246="2005-2012"),'Resultat 2005-2012'!N246*SUM($AA$10:$AE$10)/5,IF(AND($M$1=2009,Beregningsark!$AQ246="2005-2012"),'Resultat 2005-2012'!N246*SUM($AB$10:$AE$10)/4,IF(AND($M$1=2010,Beregningsark!$AQ246="2005-2012"),'Resultat 2005-2012'!N246*SUM($AC$10:$AE$10)/3,IF(AND($M$1=2011,Beregningsark!$AQ246="2005-2012"),'Resultat 2005-2012'!N246*SUM($AD$10:$AE$10)/2,IF(AND($M$1=2012,Beregningsark!$AQ246="2005-2012"),'Resultat 2005-2012'!N246*$AE$10,IF(AND($M$1=2006,Beregningsark!$AQ246="1999-2012"),'Resultat 2005-2012'!N246*SUM($Y$16:$AE$16)/7,IF(AND($M$1=2007,Beregningsark!$AQ246="1999-2012"),'Resultat 2005-2012'!N246*SUM($Z$16:$AE$16)/6,IF(AND($M$1=2008,Beregningsark!$AQ246="1999-2012"),'Resultat 2005-2012'!N246*SUM($AA$16:$AE$16)/5,IF(AND($M$1=2009,Beregningsark!$AQ246="1999-2012"),'Resultat 2005-2012'!N246*SUM($AB$16:$AE$16)/4,IF(AND($M$1=2010,Beregningsark!$AQ246="1999-2012"),'Resultat 2005-2012'!N246*SUM($AC$16:$AE$16)/3,IF(AND($M$1=2011,Beregningsark!$AQ246="1999-2012"),'Resultat 2005-2012'!N246*SUM($AD$16:$AE$16)/2,IF(AND($M$1=2012,Beregningsark!$AQ246="1999-2012"),'Resultat 2005-2012'!N246*$AE$16,""))))))))))))))))</f>
        <v/>
      </c>
      <c r="O246" s="15" t="str">
        <f>IF('Resultat 2005-2012'!$R246="","",IF($M$1=2005,'Resultat 2005-2012'!O246,IF(AND($M$1=2006,Beregningsark!$AQ246="2005-2012"),'Resultat 2005-2012'!O246*SUM($Y$10:$AE$10)/7,IF(AND($M$1=2007,Beregningsark!$AQ246="2005-2012"),'Resultat 2005-2012'!O246*SUM($Z$10:$AE$10)/6,IF(AND($M$1=2008,Beregningsark!$AQ246="2005-2012"),'Resultat 2005-2012'!O246*SUM($AA$10:$AE$10)/5,IF(AND($M$1=2009,Beregningsark!$AQ246="2005-2012"),'Resultat 2005-2012'!O246*SUM($AB$10:$AE$10)/4,IF(AND($M$1=2010,Beregningsark!$AQ246="2005-2012"),'Resultat 2005-2012'!O246*SUM($AC$10:$AE$10)/3,IF(AND($M$1=2011,Beregningsark!$AQ246="2005-2012"),'Resultat 2005-2012'!O246*SUM($AD$10:$AE$10)/2,IF(AND($M$1=2012,Beregningsark!$AQ246="2005-2012"),'Resultat 2005-2012'!O246*$AE$10,IF(AND($M$1=2006,Beregningsark!$AQ246="1999-2012"),'Resultat 2005-2012'!O246*SUM($Y$16:$AE$16)/7,IF(AND($M$1=2007,Beregningsark!$AQ246="1999-2012"),'Resultat 2005-2012'!O246*SUM($Z$16:$AE$16)/6,IF(AND($M$1=2008,Beregningsark!$AQ246="1999-2012"),'Resultat 2005-2012'!O246*SUM($AA$16:$AE$16)/5,IF(AND($M$1=2009,Beregningsark!$AQ246="1999-2012"),'Resultat 2005-2012'!O246*SUM($AB$16:$AE$16)/4,IF(AND($M$1=2010,Beregningsark!$AQ246="1999-2012"),'Resultat 2005-2012'!O246*SUM($AC$16:$AE$16)/3,IF(AND($M$1=2011,Beregningsark!$AQ246="1999-2012"),'Resultat 2005-2012'!O246*SUM($AD$16:$AE$16)/2,IF(AND($M$1=2012,Beregningsark!$AQ246="1999-2012"),'Resultat 2005-2012'!O246*$AE$16,""))))))))))))))))</f>
        <v/>
      </c>
      <c r="P246" s="15" t="str">
        <f>IF('Resultat 2005-2012'!$R246="","",IF($M$1=2005,'Resultat 2005-2012'!P246,IF(AND($M$1=2006,Beregningsark!$AQ246="2005-2012"),'Resultat 2005-2012'!P246*SUM($Y$11:$AE$11)/7,IF(AND($M$1=2007,Beregningsark!$AQ246="2005-2012"),'Resultat 2005-2012'!P246*SUM($Z$11:$AE$11)/6,IF(AND($M$1=2008,Beregningsark!$AQ246="2005-2012"),'Resultat 2005-2012'!P246*SUM($AA$11:$AE$11)/5,IF(AND($M$1=2009,Beregningsark!$AQ246="2005-2012"),'Resultat 2005-2012'!P246*SUM($AB$11:$AE$11)/4,IF(AND($M$1=2010,Beregningsark!$AQ246="2005-2012"),'Resultat 2005-2012'!P246*SUM($AC$11:$AE$11)/3,IF(AND($M$1=2011,Beregningsark!$AQ246="2005-2012"),'Resultat 2005-2012'!P246*SUM($AD$11:$AE$11)/2,IF(AND($M$1=2012,Beregningsark!$AQ246="2005-2012"),'Resultat 2005-2012'!P246*$AE$11,IF(AND($M$1=2006,Beregningsark!$AQ246="1999-2012"),'Resultat 2005-2012'!P246*SUM($Y$16:$AE$16)/7,IF(AND($M$1=2007,Beregningsark!$AQ246="1999-2012"),'Resultat 2005-2012'!P246*SUM($Z$16:$AE$16)/6,IF(AND($M$1=2008,Beregningsark!$AQ246="1999-2012"),'Resultat 2005-2012'!P246*SUM($AA$16:$AE$16)/5,IF(AND($M$1=2009,Beregningsark!$AQ246="1999-2012"),'Resultat 2005-2012'!P246*SUM($AB$16:$AE$16)/4,IF(AND($M$1=2010,Beregningsark!$AQ246="1999-2012"),'Resultat 2005-2012'!P246*SUM($AC$16:$AE$16)/3,IF(AND($M$1=2011,Beregningsark!$AQ246="1999-2012"),'Resultat 2005-2012'!P246*SUM($AD$16:$AE$16)/2,IF(AND($M$1=2012,Beregningsark!$AQ246="1999-2012"),'Resultat 2005-2012'!P246*$AE$16,""))))))))))))))))</f>
        <v/>
      </c>
      <c r="Q246" s="15" t="str">
        <f t="shared" si="12"/>
        <v/>
      </c>
      <c r="R246" s="17" t="str">
        <f t="shared" si="13"/>
        <v/>
      </c>
    </row>
    <row r="247" spans="1:18" x14ac:dyDescent="0.25">
      <c r="A247" s="4" t="str">
        <f>IF(Inddata!A262="","",Inddata!A262)</f>
        <v/>
      </c>
      <c r="B247" s="4" t="str">
        <f>IF(Inddata!B262="","",Inddata!B262)</f>
        <v/>
      </c>
      <c r="C247" s="4" t="str">
        <f>IF(Inddata!C262="","",Inddata!C262)</f>
        <v/>
      </c>
      <c r="D247" s="4" t="str">
        <f>IF(Inddata!D262="","",Inddata!D262)</f>
        <v/>
      </c>
      <c r="E247" s="4" t="str">
        <f>IF(Inddata!E262="","",Inddata!E262)</f>
        <v/>
      </c>
      <c r="F247" s="4" t="str">
        <f>IF(Inddata!F262="","",Inddata!F262)</f>
        <v/>
      </c>
      <c r="G247" s="4">
        <f>IF(Inddata!G262="","",Inddata!G262)</f>
        <v>0</v>
      </c>
      <c r="H247" s="4" t="str">
        <f>IF(Inddata!H262&gt;0.5,Inddata!H262,"")</f>
        <v/>
      </c>
      <c r="I247" s="4" t="str">
        <f>IF(Inddata!I262="","",Inddata!I262)</f>
        <v/>
      </c>
      <c r="J247" s="15" t="str">
        <f>IF('Resultat 2005-2012'!$R247="","",IF($M$1=2005,'Resultat 2005-2012'!J247,IF(AND($M$1=2006,Beregningsark!$AQ247="2005-2012"),'Resultat 2005-2012'!J247*SUM($Y$7:$AE$7)/7,IF(AND($M$1=2007,Beregningsark!$AQ247="2005-2012"),'Resultat 2005-2012'!J247*SUM($Z$7:$AE$7)/6,IF(AND($M$1=2008,Beregningsark!$AQ247="2005-2012"),'Resultat 2005-2012'!J247*SUM($AA$7:$AE$7)/5,IF(AND($M$1=2009,Beregningsark!$AQ247="2005-2012"),'Resultat 2005-2012'!J247*SUM($AB$7:$AE$7)/4,IF(AND($M$1=2010,Beregningsark!$AQ247="2005-2012"),'Resultat 2005-2012'!J247*SUM($AC$7:$AE$7)/3,IF(AND($M$1=2011,Beregningsark!$AQ247="2005-2012"),'Resultat 2005-2012'!J247*SUM($AD$7:$AE$7)/2,IF(AND($M$1=2012,Beregningsark!$AQ247="2005-2012"),'Resultat 2005-2012'!J247*$AE$7,IF(AND($M$1=2006,Beregningsark!$AQ247="1999-2012"),'Resultat 2005-2012'!J247*SUM($Y$16:$AE$16)/7,IF(AND($M$1=2007,Beregningsark!$AQ247="1999-2012"),'Resultat 2005-2012'!J247*SUM($Z$16:$AE$16)/6,IF(AND($M$1=2008,Beregningsark!$AQ247="1999-2012"),'Resultat 2005-2012'!J247*SUM($AA$16:$AE$16)/5,IF(AND($M$1=2009,Beregningsark!$AQ247="1999-2012"),'Resultat 2005-2012'!J247*SUM($AB$16:$AE$16)/4,IF(AND($M$1=2010,Beregningsark!$AQ247="1999-2012"),'Resultat 2005-2012'!J247*SUM($AC$16:$AE$16)/3,IF(AND($M$1=2011,Beregningsark!$AQ247="1999-2012"),'Resultat 2005-2012'!J247*SUM($AD$16:$AE$16)/2,IF(AND($M$1=2012,Beregningsark!$AQ247="1999-2012"),'Resultat 2005-2012'!J247*$AE$16,""))))))))))))))))</f>
        <v/>
      </c>
      <c r="K247" s="15" t="str">
        <f>IF('Resultat 2005-2012'!$R247="","",IF($M$1=2005,'Resultat 2005-2012'!K247,IF(AND($M$1=2006,Beregningsark!$AQ247="2005-2012"),'Resultat 2005-2012'!K247*SUM($Y$8:$AE$8)/7,IF(AND($M$1=2007,Beregningsark!$AQ247="2005-2012"),'Resultat 2005-2012'!K247*SUM($Z$8:$AE$8)/6,IF(AND($M$1=2008,Beregningsark!$AQ247="2005-2012"),'Resultat 2005-2012'!K247*SUM($AA$8:$AE$8)/5,IF(AND($M$1=2009,Beregningsark!$AQ247="2005-2012"),'Resultat 2005-2012'!K247*SUM($AB$8:$AE$8)/4,IF(AND($M$1=2010,Beregningsark!$AQ247="2005-2012"),'Resultat 2005-2012'!K247*SUM($AC$8:$AE$8)/3,IF(AND($M$1=2011,Beregningsark!$AQ247="2005-2012"),'Resultat 2005-2012'!K247*SUM($AD$8:$AE$8)/2,IF(AND($M$1=2012,Beregningsark!$AQ247="2005-2012"),'Resultat 2005-2012'!K247*$AE$8,IF(AND($M$1=2006,Beregningsark!$AQ247="1999-2012"),'Resultat 2005-2012'!K247*SUM($Y$17:$AE$17)/7,IF(AND($M$1=2007,Beregningsark!$AQ247="1999-2012"),'Resultat 2005-2012'!K247*SUM($Z$17:$AE$17)/6,IF(AND($M$1=2008,Beregningsark!$AQ247="1999-2012"),'Resultat 2005-2012'!K247*SUM($AA$17:$AE$17)/5,IF(AND($M$1=2009,Beregningsark!$AQ247="1999-2012"),'Resultat 2005-2012'!K247*SUM($AB$17:$AE$17)/4,IF(AND($M$1=2010,Beregningsark!$AQ247="1999-2012"),'Resultat 2005-2012'!K247*SUM($AC$17:$AE$17)/3,IF(AND($M$1=2011,Beregningsark!$AQ247="1999-2012"),'Resultat 2005-2012'!K247*SUM($AD$17:$AE$17)/2,IF(AND($M$1=2012,Beregningsark!$AQ247="1999-2012"),'Resultat 2005-2012'!K247*$AE$17,""))))))))))))))))</f>
        <v/>
      </c>
      <c r="L247" s="15" t="str">
        <f>IF('Resultat 2005-2012'!$R247="","",IF($M$1=2005,'Resultat 2005-2012'!L247,IF(AND($M$1=2006,Beregningsark!$AQ247="2005-2012"),'Resultat 2005-2012'!L247*SUM($Y$9:$AE$9)/7,IF(AND($M$1=2007,Beregningsark!$AQ247="2005-2012"),'Resultat 2005-2012'!L247*SUM($Z$9:$AE$9)/6,IF(AND($M$1=2008,Beregningsark!$AQ247="2005-2012"),'Resultat 2005-2012'!L247*SUM($AA$9:$AE$9)/5,IF(AND($M$1=2009,Beregningsark!$AQ247="2005-2012"),'Resultat 2005-2012'!L247*SUM($AB$9:$AE$9)/4,IF(AND($M$1=2010,Beregningsark!$AQ247="2005-2012"),'Resultat 2005-2012'!L247*SUM($AC$9:$AE$9)/3,IF(AND($M$1=2011,Beregningsark!$AQ247="2005-2012"),'Resultat 2005-2012'!L247*SUM($AD$9:$AE$9)/2,IF(AND($M$1=2012,Beregningsark!$AQ247="2005-2012"),'Resultat 2005-2012'!L247*$AE$9,IF(AND($M$1=2006,Beregningsark!$AQ247="1999-2012"),'Resultat 2005-2012'!L247*SUM($Y$18:$AE$18)/7,IF(AND($M$1=2007,Beregningsark!$AQ247="1999-2012"),'Resultat 2005-2012'!L247*SUM($Z$18:$AE$18)/6,IF(AND($M$1=2008,Beregningsark!$AQ247="1999-2012"),'Resultat 2005-2012'!L247*SUM($AA$18:$AE$18)/5,IF(AND($M$1=2009,Beregningsark!$AQ247="1999-2012"),'Resultat 2005-2012'!L247*SUM($AB$18:$AE$18)/4,IF(AND($M$1=2010,Beregningsark!$AQ247="1999-2012"),'Resultat 2005-2012'!L247*SUM($AC$18:$AE$18)/3,IF(AND($M$1=2011,Beregningsark!$AQ247="1999-2012"),'Resultat 2005-2012'!L247*SUM($AD$18:$AE$18)/2,IF(AND($M$1=2012,Beregningsark!$AQ247="1999-2012"),'Resultat 2005-2012'!L247*$AE$18,""))))))))))))))))</f>
        <v/>
      </c>
      <c r="M247" s="15" t="str">
        <f t="shared" si="11"/>
        <v/>
      </c>
      <c r="N247" s="15" t="str">
        <f>IF('Resultat 2005-2012'!$R247="","",IF($M$1=2005,'Resultat 2005-2012'!N247,IF(AND($M$1=2006,Beregningsark!$AQ247="2005-2012"),'Resultat 2005-2012'!N247*SUM($Y$10:$AE$10)/7,IF(AND($M$1=2007,Beregningsark!$AQ247="2005-2012"),'Resultat 2005-2012'!N247*SUM($Z$10:$AE$10)/6,IF(AND($M$1=2008,Beregningsark!$AQ247="2005-2012"),'Resultat 2005-2012'!N247*SUM($AA$10:$AE$10)/5,IF(AND($M$1=2009,Beregningsark!$AQ247="2005-2012"),'Resultat 2005-2012'!N247*SUM($AB$10:$AE$10)/4,IF(AND($M$1=2010,Beregningsark!$AQ247="2005-2012"),'Resultat 2005-2012'!N247*SUM($AC$10:$AE$10)/3,IF(AND($M$1=2011,Beregningsark!$AQ247="2005-2012"),'Resultat 2005-2012'!N247*SUM($AD$10:$AE$10)/2,IF(AND($M$1=2012,Beregningsark!$AQ247="2005-2012"),'Resultat 2005-2012'!N247*$AE$10,IF(AND($M$1=2006,Beregningsark!$AQ247="1999-2012"),'Resultat 2005-2012'!N247*SUM($Y$16:$AE$16)/7,IF(AND($M$1=2007,Beregningsark!$AQ247="1999-2012"),'Resultat 2005-2012'!N247*SUM($Z$16:$AE$16)/6,IF(AND($M$1=2008,Beregningsark!$AQ247="1999-2012"),'Resultat 2005-2012'!N247*SUM($AA$16:$AE$16)/5,IF(AND($M$1=2009,Beregningsark!$AQ247="1999-2012"),'Resultat 2005-2012'!N247*SUM($AB$16:$AE$16)/4,IF(AND($M$1=2010,Beregningsark!$AQ247="1999-2012"),'Resultat 2005-2012'!N247*SUM($AC$16:$AE$16)/3,IF(AND($M$1=2011,Beregningsark!$AQ247="1999-2012"),'Resultat 2005-2012'!N247*SUM($AD$16:$AE$16)/2,IF(AND($M$1=2012,Beregningsark!$AQ247="1999-2012"),'Resultat 2005-2012'!N247*$AE$16,""))))))))))))))))</f>
        <v/>
      </c>
      <c r="O247" s="15" t="str">
        <f>IF('Resultat 2005-2012'!$R247="","",IF($M$1=2005,'Resultat 2005-2012'!O247,IF(AND($M$1=2006,Beregningsark!$AQ247="2005-2012"),'Resultat 2005-2012'!O247*SUM($Y$10:$AE$10)/7,IF(AND($M$1=2007,Beregningsark!$AQ247="2005-2012"),'Resultat 2005-2012'!O247*SUM($Z$10:$AE$10)/6,IF(AND($M$1=2008,Beregningsark!$AQ247="2005-2012"),'Resultat 2005-2012'!O247*SUM($AA$10:$AE$10)/5,IF(AND($M$1=2009,Beregningsark!$AQ247="2005-2012"),'Resultat 2005-2012'!O247*SUM($AB$10:$AE$10)/4,IF(AND($M$1=2010,Beregningsark!$AQ247="2005-2012"),'Resultat 2005-2012'!O247*SUM($AC$10:$AE$10)/3,IF(AND($M$1=2011,Beregningsark!$AQ247="2005-2012"),'Resultat 2005-2012'!O247*SUM($AD$10:$AE$10)/2,IF(AND($M$1=2012,Beregningsark!$AQ247="2005-2012"),'Resultat 2005-2012'!O247*$AE$10,IF(AND($M$1=2006,Beregningsark!$AQ247="1999-2012"),'Resultat 2005-2012'!O247*SUM($Y$16:$AE$16)/7,IF(AND($M$1=2007,Beregningsark!$AQ247="1999-2012"),'Resultat 2005-2012'!O247*SUM($Z$16:$AE$16)/6,IF(AND($M$1=2008,Beregningsark!$AQ247="1999-2012"),'Resultat 2005-2012'!O247*SUM($AA$16:$AE$16)/5,IF(AND($M$1=2009,Beregningsark!$AQ247="1999-2012"),'Resultat 2005-2012'!O247*SUM($AB$16:$AE$16)/4,IF(AND($M$1=2010,Beregningsark!$AQ247="1999-2012"),'Resultat 2005-2012'!O247*SUM($AC$16:$AE$16)/3,IF(AND($M$1=2011,Beregningsark!$AQ247="1999-2012"),'Resultat 2005-2012'!O247*SUM($AD$16:$AE$16)/2,IF(AND($M$1=2012,Beregningsark!$AQ247="1999-2012"),'Resultat 2005-2012'!O247*$AE$16,""))))))))))))))))</f>
        <v/>
      </c>
      <c r="P247" s="15" t="str">
        <f>IF('Resultat 2005-2012'!$R247="","",IF($M$1=2005,'Resultat 2005-2012'!P247,IF(AND($M$1=2006,Beregningsark!$AQ247="2005-2012"),'Resultat 2005-2012'!P247*SUM($Y$11:$AE$11)/7,IF(AND($M$1=2007,Beregningsark!$AQ247="2005-2012"),'Resultat 2005-2012'!P247*SUM($Z$11:$AE$11)/6,IF(AND($M$1=2008,Beregningsark!$AQ247="2005-2012"),'Resultat 2005-2012'!P247*SUM($AA$11:$AE$11)/5,IF(AND($M$1=2009,Beregningsark!$AQ247="2005-2012"),'Resultat 2005-2012'!P247*SUM($AB$11:$AE$11)/4,IF(AND($M$1=2010,Beregningsark!$AQ247="2005-2012"),'Resultat 2005-2012'!P247*SUM($AC$11:$AE$11)/3,IF(AND($M$1=2011,Beregningsark!$AQ247="2005-2012"),'Resultat 2005-2012'!P247*SUM($AD$11:$AE$11)/2,IF(AND($M$1=2012,Beregningsark!$AQ247="2005-2012"),'Resultat 2005-2012'!P247*$AE$11,IF(AND($M$1=2006,Beregningsark!$AQ247="1999-2012"),'Resultat 2005-2012'!P247*SUM($Y$16:$AE$16)/7,IF(AND($M$1=2007,Beregningsark!$AQ247="1999-2012"),'Resultat 2005-2012'!P247*SUM($Z$16:$AE$16)/6,IF(AND($M$1=2008,Beregningsark!$AQ247="1999-2012"),'Resultat 2005-2012'!P247*SUM($AA$16:$AE$16)/5,IF(AND($M$1=2009,Beregningsark!$AQ247="1999-2012"),'Resultat 2005-2012'!P247*SUM($AB$16:$AE$16)/4,IF(AND($M$1=2010,Beregningsark!$AQ247="1999-2012"),'Resultat 2005-2012'!P247*SUM($AC$16:$AE$16)/3,IF(AND($M$1=2011,Beregningsark!$AQ247="1999-2012"),'Resultat 2005-2012'!P247*SUM($AD$16:$AE$16)/2,IF(AND($M$1=2012,Beregningsark!$AQ247="1999-2012"),'Resultat 2005-2012'!P247*$AE$16,""))))))))))))))))</f>
        <v/>
      </c>
      <c r="Q247" s="15" t="str">
        <f t="shared" si="12"/>
        <v/>
      </c>
      <c r="R247" s="17" t="str">
        <f t="shared" si="13"/>
        <v/>
      </c>
    </row>
    <row r="248" spans="1:18" x14ac:dyDescent="0.25">
      <c r="A248" s="4" t="str">
        <f>IF(Inddata!A263="","",Inddata!A263)</f>
        <v/>
      </c>
      <c r="B248" s="4" t="str">
        <f>IF(Inddata!B263="","",Inddata!B263)</f>
        <v/>
      </c>
      <c r="C248" s="4" t="str">
        <f>IF(Inddata!C263="","",Inddata!C263)</f>
        <v/>
      </c>
      <c r="D248" s="4" t="str">
        <f>IF(Inddata!D263="","",Inddata!D263)</f>
        <v/>
      </c>
      <c r="E248" s="4" t="str">
        <f>IF(Inddata!E263="","",Inddata!E263)</f>
        <v/>
      </c>
      <c r="F248" s="4" t="str">
        <f>IF(Inddata!F263="","",Inddata!F263)</f>
        <v/>
      </c>
      <c r="G248" s="4">
        <f>IF(Inddata!G263="","",Inddata!G263)</f>
        <v>0</v>
      </c>
      <c r="H248" s="4" t="str">
        <f>IF(Inddata!H263&gt;0.5,Inddata!H263,"")</f>
        <v/>
      </c>
      <c r="I248" s="4" t="str">
        <f>IF(Inddata!I263="","",Inddata!I263)</f>
        <v/>
      </c>
      <c r="J248" s="15" t="str">
        <f>IF('Resultat 2005-2012'!$R248="","",IF($M$1=2005,'Resultat 2005-2012'!J248,IF(AND($M$1=2006,Beregningsark!$AQ248="2005-2012"),'Resultat 2005-2012'!J248*SUM($Y$7:$AE$7)/7,IF(AND($M$1=2007,Beregningsark!$AQ248="2005-2012"),'Resultat 2005-2012'!J248*SUM($Z$7:$AE$7)/6,IF(AND($M$1=2008,Beregningsark!$AQ248="2005-2012"),'Resultat 2005-2012'!J248*SUM($AA$7:$AE$7)/5,IF(AND($M$1=2009,Beregningsark!$AQ248="2005-2012"),'Resultat 2005-2012'!J248*SUM($AB$7:$AE$7)/4,IF(AND($M$1=2010,Beregningsark!$AQ248="2005-2012"),'Resultat 2005-2012'!J248*SUM($AC$7:$AE$7)/3,IF(AND($M$1=2011,Beregningsark!$AQ248="2005-2012"),'Resultat 2005-2012'!J248*SUM($AD$7:$AE$7)/2,IF(AND($M$1=2012,Beregningsark!$AQ248="2005-2012"),'Resultat 2005-2012'!J248*$AE$7,IF(AND($M$1=2006,Beregningsark!$AQ248="1999-2012"),'Resultat 2005-2012'!J248*SUM($Y$16:$AE$16)/7,IF(AND($M$1=2007,Beregningsark!$AQ248="1999-2012"),'Resultat 2005-2012'!J248*SUM($Z$16:$AE$16)/6,IF(AND($M$1=2008,Beregningsark!$AQ248="1999-2012"),'Resultat 2005-2012'!J248*SUM($AA$16:$AE$16)/5,IF(AND($M$1=2009,Beregningsark!$AQ248="1999-2012"),'Resultat 2005-2012'!J248*SUM($AB$16:$AE$16)/4,IF(AND($M$1=2010,Beregningsark!$AQ248="1999-2012"),'Resultat 2005-2012'!J248*SUM($AC$16:$AE$16)/3,IF(AND($M$1=2011,Beregningsark!$AQ248="1999-2012"),'Resultat 2005-2012'!J248*SUM($AD$16:$AE$16)/2,IF(AND($M$1=2012,Beregningsark!$AQ248="1999-2012"),'Resultat 2005-2012'!J248*$AE$16,""))))))))))))))))</f>
        <v/>
      </c>
      <c r="K248" s="15" t="str">
        <f>IF('Resultat 2005-2012'!$R248="","",IF($M$1=2005,'Resultat 2005-2012'!K248,IF(AND($M$1=2006,Beregningsark!$AQ248="2005-2012"),'Resultat 2005-2012'!K248*SUM($Y$8:$AE$8)/7,IF(AND($M$1=2007,Beregningsark!$AQ248="2005-2012"),'Resultat 2005-2012'!K248*SUM($Z$8:$AE$8)/6,IF(AND($M$1=2008,Beregningsark!$AQ248="2005-2012"),'Resultat 2005-2012'!K248*SUM($AA$8:$AE$8)/5,IF(AND($M$1=2009,Beregningsark!$AQ248="2005-2012"),'Resultat 2005-2012'!K248*SUM($AB$8:$AE$8)/4,IF(AND($M$1=2010,Beregningsark!$AQ248="2005-2012"),'Resultat 2005-2012'!K248*SUM($AC$8:$AE$8)/3,IF(AND($M$1=2011,Beregningsark!$AQ248="2005-2012"),'Resultat 2005-2012'!K248*SUM($AD$8:$AE$8)/2,IF(AND($M$1=2012,Beregningsark!$AQ248="2005-2012"),'Resultat 2005-2012'!K248*$AE$8,IF(AND($M$1=2006,Beregningsark!$AQ248="1999-2012"),'Resultat 2005-2012'!K248*SUM($Y$17:$AE$17)/7,IF(AND($M$1=2007,Beregningsark!$AQ248="1999-2012"),'Resultat 2005-2012'!K248*SUM($Z$17:$AE$17)/6,IF(AND($M$1=2008,Beregningsark!$AQ248="1999-2012"),'Resultat 2005-2012'!K248*SUM($AA$17:$AE$17)/5,IF(AND($M$1=2009,Beregningsark!$AQ248="1999-2012"),'Resultat 2005-2012'!K248*SUM($AB$17:$AE$17)/4,IF(AND($M$1=2010,Beregningsark!$AQ248="1999-2012"),'Resultat 2005-2012'!K248*SUM($AC$17:$AE$17)/3,IF(AND($M$1=2011,Beregningsark!$AQ248="1999-2012"),'Resultat 2005-2012'!K248*SUM($AD$17:$AE$17)/2,IF(AND($M$1=2012,Beregningsark!$AQ248="1999-2012"),'Resultat 2005-2012'!K248*$AE$17,""))))))))))))))))</f>
        <v/>
      </c>
      <c r="L248" s="15" t="str">
        <f>IF('Resultat 2005-2012'!$R248="","",IF($M$1=2005,'Resultat 2005-2012'!L248,IF(AND($M$1=2006,Beregningsark!$AQ248="2005-2012"),'Resultat 2005-2012'!L248*SUM($Y$9:$AE$9)/7,IF(AND($M$1=2007,Beregningsark!$AQ248="2005-2012"),'Resultat 2005-2012'!L248*SUM($Z$9:$AE$9)/6,IF(AND($M$1=2008,Beregningsark!$AQ248="2005-2012"),'Resultat 2005-2012'!L248*SUM($AA$9:$AE$9)/5,IF(AND($M$1=2009,Beregningsark!$AQ248="2005-2012"),'Resultat 2005-2012'!L248*SUM($AB$9:$AE$9)/4,IF(AND($M$1=2010,Beregningsark!$AQ248="2005-2012"),'Resultat 2005-2012'!L248*SUM($AC$9:$AE$9)/3,IF(AND($M$1=2011,Beregningsark!$AQ248="2005-2012"),'Resultat 2005-2012'!L248*SUM($AD$9:$AE$9)/2,IF(AND($M$1=2012,Beregningsark!$AQ248="2005-2012"),'Resultat 2005-2012'!L248*$AE$9,IF(AND($M$1=2006,Beregningsark!$AQ248="1999-2012"),'Resultat 2005-2012'!L248*SUM($Y$18:$AE$18)/7,IF(AND($M$1=2007,Beregningsark!$AQ248="1999-2012"),'Resultat 2005-2012'!L248*SUM($Z$18:$AE$18)/6,IF(AND($M$1=2008,Beregningsark!$AQ248="1999-2012"),'Resultat 2005-2012'!L248*SUM($AA$18:$AE$18)/5,IF(AND($M$1=2009,Beregningsark!$AQ248="1999-2012"),'Resultat 2005-2012'!L248*SUM($AB$18:$AE$18)/4,IF(AND($M$1=2010,Beregningsark!$AQ248="1999-2012"),'Resultat 2005-2012'!L248*SUM($AC$18:$AE$18)/3,IF(AND($M$1=2011,Beregningsark!$AQ248="1999-2012"),'Resultat 2005-2012'!L248*SUM($AD$18:$AE$18)/2,IF(AND($M$1=2012,Beregningsark!$AQ248="1999-2012"),'Resultat 2005-2012'!L248*$AE$18,""))))))))))))))))</f>
        <v/>
      </c>
      <c r="M248" s="15" t="str">
        <f t="shared" si="11"/>
        <v/>
      </c>
      <c r="N248" s="15" t="str">
        <f>IF('Resultat 2005-2012'!$R248="","",IF($M$1=2005,'Resultat 2005-2012'!N248,IF(AND($M$1=2006,Beregningsark!$AQ248="2005-2012"),'Resultat 2005-2012'!N248*SUM($Y$10:$AE$10)/7,IF(AND($M$1=2007,Beregningsark!$AQ248="2005-2012"),'Resultat 2005-2012'!N248*SUM($Z$10:$AE$10)/6,IF(AND($M$1=2008,Beregningsark!$AQ248="2005-2012"),'Resultat 2005-2012'!N248*SUM($AA$10:$AE$10)/5,IF(AND($M$1=2009,Beregningsark!$AQ248="2005-2012"),'Resultat 2005-2012'!N248*SUM($AB$10:$AE$10)/4,IF(AND($M$1=2010,Beregningsark!$AQ248="2005-2012"),'Resultat 2005-2012'!N248*SUM($AC$10:$AE$10)/3,IF(AND($M$1=2011,Beregningsark!$AQ248="2005-2012"),'Resultat 2005-2012'!N248*SUM($AD$10:$AE$10)/2,IF(AND($M$1=2012,Beregningsark!$AQ248="2005-2012"),'Resultat 2005-2012'!N248*$AE$10,IF(AND($M$1=2006,Beregningsark!$AQ248="1999-2012"),'Resultat 2005-2012'!N248*SUM($Y$16:$AE$16)/7,IF(AND($M$1=2007,Beregningsark!$AQ248="1999-2012"),'Resultat 2005-2012'!N248*SUM($Z$16:$AE$16)/6,IF(AND($M$1=2008,Beregningsark!$AQ248="1999-2012"),'Resultat 2005-2012'!N248*SUM($AA$16:$AE$16)/5,IF(AND($M$1=2009,Beregningsark!$AQ248="1999-2012"),'Resultat 2005-2012'!N248*SUM($AB$16:$AE$16)/4,IF(AND($M$1=2010,Beregningsark!$AQ248="1999-2012"),'Resultat 2005-2012'!N248*SUM($AC$16:$AE$16)/3,IF(AND($M$1=2011,Beregningsark!$AQ248="1999-2012"),'Resultat 2005-2012'!N248*SUM($AD$16:$AE$16)/2,IF(AND($M$1=2012,Beregningsark!$AQ248="1999-2012"),'Resultat 2005-2012'!N248*$AE$16,""))))))))))))))))</f>
        <v/>
      </c>
      <c r="O248" s="15" t="str">
        <f>IF('Resultat 2005-2012'!$R248="","",IF($M$1=2005,'Resultat 2005-2012'!O248,IF(AND($M$1=2006,Beregningsark!$AQ248="2005-2012"),'Resultat 2005-2012'!O248*SUM($Y$10:$AE$10)/7,IF(AND($M$1=2007,Beregningsark!$AQ248="2005-2012"),'Resultat 2005-2012'!O248*SUM($Z$10:$AE$10)/6,IF(AND($M$1=2008,Beregningsark!$AQ248="2005-2012"),'Resultat 2005-2012'!O248*SUM($AA$10:$AE$10)/5,IF(AND($M$1=2009,Beregningsark!$AQ248="2005-2012"),'Resultat 2005-2012'!O248*SUM($AB$10:$AE$10)/4,IF(AND($M$1=2010,Beregningsark!$AQ248="2005-2012"),'Resultat 2005-2012'!O248*SUM($AC$10:$AE$10)/3,IF(AND($M$1=2011,Beregningsark!$AQ248="2005-2012"),'Resultat 2005-2012'!O248*SUM($AD$10:$AE$10)/2,IF(AND($M$1=2012,Beregningsark!$AQ248="2005-2012"),'Resultat 2005-2012'!O248*$AE$10,IF(AND($M$1=2006,Beregningsark!$AQ248="1999-2012"),'Resultat 2005-2012'!O248*SUM($Y$16:$AE$16)/7,IF(AND($M$1=2007,Beregningsark!$AQ248="1999-2012"),'Resultat 2005-2012'!O248*SUM($Z$16:$AE$16)/6,IF(AND($M$1=2008,Beregningsark!$AQ248="1999-2012"),'Resultat 2005-2012'!O248*SUM($AA$16:$AE$16)/5,IF(AND($M$1=2009,Beregningsark!$AQ248="1999-2012"),'Resultat 2005-2012'!O248*SUM($AB$16:$AE$16)/4,IF(AND($M$1=2010,Beregningsark!$AQ248="1999-2012"),'Resultat 2005-2012'!O248*SUM($AC$16:$AE$16)/3,IF(AND($M$1=2011,Beregningsark!$AQ248="1999-2012"),'Resultat 2005-2012'!O248*SUM($AD$16:$AE$16)/2,IF(AND($M$1=2012,Beregningsark!$AQ248="1999-2012"),'Resultat 2005-2012'!O248*$AE$16,""))))))))))))))))</f>
        <v/>
      </c>
      <c r="P248" s="15" t="str">
        <f>IF('Resultat 2005-2012'!$R248="","",IF($M$1=2005,'Resultat 2005-2012'!P248,IF(AND($M$1=2006,Beregningsark!$AQ248="2005-2012"),'Resultat 2005-2012'!P248*SUM($Y$11:$AE$11)/7,IF(AND($M$1=2007,Beregningsark!$AQ248="2005-2012"),'Resultat 2005-2012'!P248*SUM($Z$11:$AE$11)/6,IF(AND($M$1=2008,Beregningsark!$AQ248="2005-2012"),'Resultat 2005-2012'!P248*SUM($AA$11:$AE$11)/5,IF(AND($M$1=2009,Beregningsark!$AQ248="2005-2012"),'Resultat 2005-2012'!P248*SUM($AB$11:$AE$11)/4,IF(AND($M$1=2010,Beregningsark!$AQ248="2005-2012"),'Resultat 2005-2012'!P248*SUM($AC$11:$AE$11)/3,IF(AND($M$1=2011,Beregningsark!$AQ248="2005-2012"),'Resultat 2005-2012'!P248*SUM($AD$11:$AE$11)/2,IF(AND($M$1=2012,Beregningsark!$AQ248="2005-2012"),'Resultat 2005-2012'!P248*$AE$11,IF(AND($M$1=2006,Beregningsark!$AQ248="1999-2012"),'Resultat 2005-2012'!P248*SUM($Y$16:$AE$16)/7,IF(AND($M$1=2007,Beregningsark!$AQ248="1999-2012"),'Resultat 2005-2012'!P248*SUM($Z$16:$AE$16)/6,IF(AND($M$1=2008,Beregningsark!$AQ248="1999-2012"),'Resultat 2005-2012'!P248*SUM($AA$16:$AE$16)/5,IF(AND($M$1=2009,Beregningsark!$AQ248="1999-2012"),'Resultat 2005-2012'!P248*SUM($AB$16:$AE$16)/4,IF(AND($M$1=2010,Beregningsark!$AQ248="1999-2012"),'Resultat 2005-2012'!P248*SUM($AC$16:$AE$16)/3,IF(AND($M$1=2011,Beregningsark!$AQ248="1999-2012"),'Resultat 2005-2012'!P248*SUM($AD$16:$AE$16)/2,IF(AND($M$1=2012,Beregningsark!$AQ248="1999-2012"),'Resultat 2005-2012'!P248*$AE$16,""))))))))))))))))</f>
        <v/>
      </c>
      <c r="Q248" s="15" t="str">
        <f t="shared" si="12"/>
        <v/>
      </c>
      <c r="R248" s="17" t="str">
        <f t="shared" si="13"/>
        <v/>
      </c>
    </row>
    <row r="249" spans="1:18" x14ac:dyDescent="0.25">
      <c r="A249" s="4" t="str">
        <f>IF(Inddata!A264="","",Inddata!A264)</f>
        <v/>
      </c>
      <c r="B249" s="4" t="str">
        <f>IF(Inddata!B264="","",Inddata!B264)</f>
        <v/>
      </c>
      <c r="C249" s="4" t="str">
        <f>IF(Inddata!C264="","",Inddata!C264)</f>
        <v/>
      </c>
      <c r="D249" s="4" t="str">
        <f>IF(Inddata!D264="","",Inddata!D264)</f>
        <v/>
      </c>
      <c r="E249" s="4" t="str">
        <f>IF(Inddata!E264="","",Inddata!E264)</f>
        <v/>
      </c>
      <c r="F249" s="4" t="str">
        <f>IF(Inddata!F264="","",Inddata!F264)</f>
        <v/>
      </c>
      <c r="G249" s="4">
        <f>IF(Inddata!G264="","",Inddata!G264)</f>
        <v>0</v>
      </c>
      <c r="H249" s="4" t="str">
        <f>IF(Inddata!H264&gt;0.5,Inddata!H264,"")</f>
        <v/>
      </c>
      <c r="I249" s="4" t="str">
        <f>IF(Inddata!I264="","",Inddata!I264)</f>
        <v/>
      </c>
      <c r="J249" s="15" t="str">
        <f>IF('Resultat 2005-2012'!$R249="","",IF($M$1=2005,'Resultat 2005-2012'!J249,IF(AND($M$1=2006,Beregningsark!$AQ249="2005-2012"),'Resultat 2005-2012'!J249*SUM($Y$7:$AE$7)/7,IF(AND($M$1=2007,Beregningsark!$AQ249="2005-2012"),'Resultat 2005-2012'!J249*SUM($Z$7:$AE$7)/6,IF(AND($M$1=2008,Beregningsark!$AQ249="2005-2012"),'Resultat 2005-2012'!J249*SUM($AA$7:$AE$7)/5,IF(AND($M$1=2009,Beregningsark!$AQ249="2005-2012"),'Resultat 2005-2012'!J249*SUM($AB$7:$AE$7)/4,IF(AND($M$1=2010,Beregningsark!$AQ249="2005-2012"),'Resultat 2005-2012'!J249*SUM($AC$7:$AE$7)/3,IF(AND($M$1=2011,Beregningsark!$AQ249="2005-2012"),'Resultat 2005-2012'!J249*SUM($AD$7:$AE$7)/2,IF(AND($M$1=2012,Beregningsark!$AQ249="2005-2012"),'Resultat 2005-2012'!J249*$AE$7,IF(AND($M$1=2006,Beregningsark!$AQ249="1999-2012"),'Resultat 2005-2012'!J249*SUM($Y$16:$AE$16)/7,IF(AND($M$1=2007,Beregningsark!$AQ249="1999-2012"),'Resultat 2005-2012'!J249*SUM($Z$16:$AE$16)/6,IF(AND($M$1=2008,Beregningsark!$AQ249="1999-2012"),'Resultat 2005-2012'!J249*SUM($AA$16:$AE$16)/5,IF(AND($M$1=2009,Beregningsark!$AQ249="1999-2012"),'Resultat 2005-2012'!J249*SUM($AB$16:$AE$16)/4,IF(AND($M$1=2010,Beregningsark!$AQ249="1999-2012"),'Resultat 2005-2012'!J249*SUM($AC$16:$AE$16)/3,IF(AND($M$1=2011,Beregningsark!$AQ249="1999-2012"),'Resultat 2005-2012'!J249*SUM($AD$16:$AE$16)/2,IF(AND($M$1=2012,Beregningsark!$AQ249="1999-2012"),'Resultat 2005-2012'!J249*$AE$16,""))))))))))))))))</f>
        <v/>
      </c>
      <c r="K249" s="15" t="str">
        <f>IF('Resultat 2005-2012'!$R249="","",IF($M$1=2005,'Resultat 2005-2012'!K249,IF(AND($M$1=2006,Beregningsark!$AQ249="2005-2012"),'Resultat 2005-2012'!K249*SUM($Y$8:$AE$8)/7,IF(AND($M$1=2007,Beregningsark!$AQ249="2005-2012"),'Resultat 2005-2012'!K249*SUM($Z$8:$AE$8)/6,IF(AND($M$1=2008,Beregningsark!$AQ249="2005-2012"),'Resultat 2005-2012'!K249*SUM($AA$8:$AE$8)/5,IF(AND($M$1=2009,Beregningsark!$AQ249="2005-2012"),'Resultat 2005-2012'!K249*SUM($AB$8:$AE$8)/4,IF(AND($M$1=2010,Beregningsark!$AQ249="2005-2012"),'Resultat 2005-2012'!K249*SUM($AC$8:$AE$8)/3,IF(AND($M$1=2011,Beregningsark!$AQ249="2005-2012"),'Resultat 2005-2012'!K249*SUM($AD$8:$AE$8)/2,IF(AND($M$1=2012,Beregningsark!$AQ249="2005-2012"),'Resultat 2005-2012'!K249*$AE$8,IF(AND($M$1=2006,Beregningsark!$AQ249="1999-2012"),'Resultat 2005-2012'!K249*SUM($Y$17:$AE$17)/7,IF(AND($M$1=2007,Beregningsark!$AQ249="1999-2012"),'Resultat 2005-2012'!K249*SUM($Z$17:$AE$17)/6,IF(AND($M$1=2008,Beregningsark!$AQ249="1999-2012"),'Resultat 2005-2012'!K249*SUM($AA$17:$AE$17)/5,IF(AND($M$1=2009,Beregningsark!$AQ249="1999-2012"),'Resultat 2005-2012'!K249*SUM($AB$17:$AE$17)/4,IF(AND($M$1=2010,Beregningsark!$AQ249="1999-2012"),'Resultat 2005-2012'!K249*SUM($AC$17:$AE$17)/3,IF(AND($M$1=2011,Beregningsark!$AQ249="1999-2012"),'Resultat 2005-2012'!K249*SUM($AD$17:$AE$17)/2,IF(AND($M$1=2012,Beregningsark!$AQ249="1999-2012"),'Resultat 2005-2012'!K249*$AE$17,""))))))))))))))))</f>
        <v/>
      </c>
      <c r="L249" s="15" t="str">
        <f>IF('Resultat 2005-2012'!$R249="","",IF($M$1=2005,'Resultat 2005-2012'!L249,IF(AND($M$1=2006,Beregningsark!$AQ249="2005-2012"),'Resultat 2005-2012'!L249*SUM($Y$9:$AE$9)/7,IF(AND($M$1=2007,Beregningsark!$AQ249="2005-2012"),'Resultat 2005-2012'!L249*SUM($Z$9:$AE$9)/6,IF(AND($M$1=2008,Beregningsark!$AQ249="2005-2012"),'Resultat 2005-2012'!L249*SUM($AA$9:$AE$9)/5,IF(AND($M$1=2009,Beregningsark!$AQ249="2005-2012"),'Resultat 2005-2012'!L249*SUM($AB$9:$AE$9)/4,IF(AND($M$1=2010,Beregningsark!$AQ249="2005-2012"),'Resultat 2005-2012'!L249*SUM($AC$9:$AE$9)/3,IF(AND($M$1=2011,Beregningsark!$AQ249="2005-2012"),'Resultat 2005-2012'!L249*SUM($AD$9:$AE$9)/2,IF(AND($M$1=2012,Beregningsark!$AQ249="2005-2012"),'Resultat 2005-2012'!L249*$AE$9,IF(AND($M$1=2006,Beregningsark!$AQ249="1999-2012"),'Resultat 2005-2012'!L249*SUM($Y$18:$AE$18)/7,IF(AND($M$1=2007,Beregningsark!$AQ249="1999-2012"),'Resultat 2005-2012'!L249*SUM($Z$18:$AE$18)/6,IF(AND($M$1=2008,Beregningsark!$AQ249="1999-2012"),'Resultat 2005-2012'!L249*SUM($AA$18:$AE$18)/5,IF(AND($M$1=2009,Beregningsark!$AQ249="1999-2012"),'Resultat 2005-2012'!L249*SUM($AB$18:$AE$18)/4,IF(AND($M$1=2010,Beregningsark!$AQ249="1999-2012"),'Resultat 2005-2012'!L249*SUM($AC$18:$AE$18)/3,IF(AND($M$1=2011,Beregningsark!$AQ249="1999-2012"),'Resultat 2005-2012'!L249*SUM($AD$18:$AE$18)/2,IF(AND($M$1=2012,Beregningsark!$AQ249="1999-2012"),'Resultat 2005-2012'!L249*$AE$18,""))))))))))))))))</f>
        <v/>
      </c>
      <c r="M249" s="15" t="str">
        <f t="shared" si="11"/>
        <v/>
      </c>
      <c r="N249" s="15" t="str">
        <f>IF('Resultat 2005-2012'!$R249="","",IF($M$1=2005,'Resultat 2005-2012'!N249,IF(AND($M$1=2006,Beregningsark!$AQ249="2005-2012"),'Resultat 2005-2012'!N249*SUM($Y$10:$AE$10)/7,IF(AND($M$1=2007,Beregningsark!$AQ249="2005-2012"),'Resultat 2005-2012'!N249*SUM($Z$10:$AE$10)/6,IF(AND($M$1=2008,Beregningsark!$AQ249="2005-2012"),'Resultat 2005-2012'!N249*SUM($AA$10:$AE$10)/5,IF(AND($M$1=2009,Beregningsark!$AQ249="2005-2012"),'Resultat 2005-2012'!N249*SUM($AB$10:$AE$10)/4,IF(AND($M$1=2010,Beregningsark!$AQ249="2005-2012"),'Resultat 2005-2012'!N249*SUM($AC$10:$AE$10)/3,IF(AND($M$1=2011,Beregningsark!$AQ249="2005-2012"),'Resultat 2005-2012'!N249*SUM($AD$10:$AE$10)/2,IF(AND($M$1=2012,Beregningsark!$AQ249="2005-2012"),'Resultat 2005-2012'!N249*$AE$10,IF(AND($M$1=2006,Beregningsark!$AQ249="1999-2012"),'Resultat 2005-2012'!N249*SUM($Y$16:$AE$16)/7,IF(AND($M$1=2007,Beregningsark!$AQ249="1999-2012"),'Resultat 2005-2012'!N249*SUM($Z$16:$AE$16)/6,IF(AND($M$1=2008,Beregningsark!$AQ249="1999-2012"),'Resultat 2005-2012'!N249*SUM($AA$16:$AE$16)/5,IF(AND($M$1=2009,Beregningsark!$AQ249="1999-2012"),'Resultat 2005-2012'!N249*SUM($AB$16:$AE$16)/4,IF(AND($M$1=2010,Beregningsark!$AQ249="1999-2012"),'Resultat 2005-2012'!N249*SUM($AC$16:$AE$16)/3,IF(AND($M$1=2011,Beregningsark!$AQ249="1999-2012"),'Resultat 2005-2012'!N249*SUM($AD$16:$AE$16)/2,IF(AND($M$1=2012,Beregningsark!$AQ249="1999-2012"),'Resultat 2005-2012'!N249*$AE$16,""))))))))))))))))</f>
        <v/>
      </c>
      <c r="O249" s="15" t="str">
        <f>IF('Resultat 2005-2012'!$R249="","",IF($M$1=2005,'Resultat 2005-2012'!O249,IF(AND($M$1=2006,Beregningsark!$AQ249="2005-2012"),'Resultat 2005-2012'!O249*SUM($Y$10:$AE$10)/7,IF(AND($M$1=2007,Beregningsark!$AQ249="2005-2012"),'Resultat 2005-2012'!O249*SUM($Z$10:$AE$10)/6,IF(AND($M$1=2008,Beregningsark!$AQ249="2005-2012"),'Resultat 2005-2012'!O249*SUM($AA$10:$AE$10)/5,IF(AND($M$1=2009,Beregningsark!$AQ249="2005-2012"),'Resultat 2005-2012'!O249*SUM($AB$10:$AE$10)/4,IF(AND($M$1=2010,Beregningsark!$AQ249="2005-2012"),'Resultat 2005-2012'!O249*SUM($AC$10:$AE$10)/3,IF(AND($M$1=2011,Beregningsark!$AQ249="2005-2012"),'Resultat 2005-2012'!O249*SUM($AD$10:$AE$10)/2,IF(AND($M$1=2012,Beregningsark!$AQ249="2005-2012"),'Resultat 2005-2012'!O249*$AE$10,IF(AND($M$1=2006,Beregningsark!$AQ249="1999-2012"),'Resultat 2005-2012'!O249*SUM($Y$16:$AE$16)/7,IF(AND($M$1=2007,Beregningsark!$AQ249="1999-2012"),'Resultat 2005-2012'!O249*SUM($Z$16:$AE$16)/6,IF(AND($M$1=2008,Beregningsark!$AQ249="1999-2012"),'Resultat 2005-2012'!O249*SUM($AA$16:$AE$16)/5,IF(AND($M$1=2009,Beregningsark!$AQ249="1999-2012"),'Resultat 2005-2012'!O249*SUM($AB$16:$AE$16)/4,IF(AND($M$1=2010,Beregningsark!$AQ249="1999-2012"),'Resultat 2005-2012'!O249*SUM($AC$16:$AE$16)/3,IF(AND($M$1=2011,Beregningsark!$AQ249="1999-2012"),'Resultat 2005-2012'!O249*SUM($AD$16:$AE$16)/2,IF(AND($M$1=2012,Beregningsark!$AQ249="1999-2012"),'Resultat 2005-2012'!O249*$AE$16,""))))))))))))))))</f>
        <v/>
      </c>
      <c r="P249" s="15" t="str">
        <f>IF('Resultat 2005-2012'!$R249="","",IF($M$1=2005,'Resultat 2005-2012'!P249,IF(AND($M$1=2006,Beregningsark!$AQ249="2005-2012"),'Resultat 2005-2012'!P249*SUM($Y$11:$AE$11)/7,IF(AND($M$1=2007,Beregningsark!$AQ249="2005-2012"),'Resultat 2005-2012'!P249*SUM($Z$11:$AE$11)/6,IF(AND($M$1=2008,Beregningsark!$AQ249="2005-2012"),'Resultat 2005-2012'!P249*SUM($AA$11:$AE$11)/5,IF(AND($M$1=2009,Beregningsark!$AQ249="2005-2012"),'Resultat 2005-2012'!P249*SUM($AB$11:$AE$11)/4,IF(AND($M$1=2010,Beregningsark!$AQ249="2005-2012"),'Resultat 2005-2012'!P249*SUM($AC$11:$AE$11)/3,IF(AND($M$1=2011,Beregningsark!$AQ249="2005-2012"),'Resultat 2005-2012'!P249*SUM($AD$11:$AE$11)/2,IF(AND($M$1=2012,Beregningsark!$AQ249="2005-2012"),'Resultat 2005-2012'!P249*$AE$11,IF(AND($M$1=2006,Beregningsark!$AQ249="1999-2012"),'Resultat 2005-2012'!P249*SUM($Y$16:$AE$16)/7,IF(AND($M$1=2007,Beregningsark!$AQ249="1999-2012"),'Resultat 2005-2012'!P249*SUM($Z$16:$AE$16)/6,IF(AND($M$1=2008,Beregningsark!$AQ249="1999-2012"),'Resultat 2005-2012'!P249*SUM($AA$16:$AE$16)/5,IF(AND($M$1=2009,Beregningsark!$AQ249="1999-2012"),'Resultat 2005-2012'!P249*SUM($AB$16:$AE$16)/4,IF(AND($M$1=2010,Beregningsark!$AQ249="1999-2012"),'Resultat 2005-2012'!P249*SUM($AC$16:$AE$16)/3,IF(AND($M$1=2011,Beregningsark!$AQ249="1999-2012"),'Resultat 2005-2012'!P249*SUM($AD$16:$AE$16)/2,IF(AND($M$1=2012,Beregningsark!$AQ249="1999-2012"),'Resultat 2005-2012'!P249*$AE$16,""))))))))))))))))</f>
        <v/>
      </c>
      <c r="Q249" s="15" t="str">
        <f t="shared" si="12"/>
        <v/>
      </c>
      <c r="R249" s="17" t="str">
        <f t="shared" si="13"/>
        <v/>
      </c>
    </row>
    <row r="250" spans="1:18" x14ac:dyDescent="0.25">
      <c r="A250" s="4" t="str">
        <f>IF(Inddata!A265="","",Inddata!A265)</f>
        <v/>
      </c>
      <c r="B250" s="4" t="str">
        <f>IF(Inddata!B265="","",Inddata!B265)</f>
        <v/>
      </c>
      <c r="C250" s="4" t="str">
        <f>IF(Inddata!C265="","",Inddata!C265)</f>
        <v/>
      </c>
      <c r="D250" s="4" t="str">
        <f>IF(Inddata!D265="","",Inddata!D265)</f>
        <v/>
      </c>
      <c r="E250" s="4" t="str">
        <f>IF(Inddata!E265="","",Inddata!E265)</f>
        <v/>
      </c>
      <c r="F250" s="4" t="str">
        <f>IF(Inddata!F265="","",Inddata!F265)</f>
        <v/>
      </c>
      <c r="G250" s="4">
        <f>IF(Inddata!G265="","",Inddata!G265)</f>
        <v>0</v>
      </c>
      <c r="H250" s="4" t="str">
        <f>IF(Inddata!H265&gt;0.5,Inddata!H265,"")</f>
        <v/>
      </c>
      <c r="I250" s="4" t="str">
        <f>IF(Inddata!I265="","",Inddata!I265)</f>
        <v/>
      </c>
      <c r="J250" s="15" t="str">
        <f>IF('Resultat 2005-2012'!$R250="","",IF($M$1=2005,'Resultat 2005-2012'!J250,IF(AND($M$1=2006,Beregningsark!$AQ250="2005-2012"),'Resultat 2005-2012'!J250*SUM($Y$7:$AE$7)/7,IF(AND($M$1=2007,Beregningsark!$AQ250="2005-2012"),'Resultat 2005-2012'!J250*SUM($Z$7:$AE$7)/6,IF(AND($M$1=2008,Beregningsark!$AQ250="2005-2012"),'Resultat 2005-2012'!J250*SUM($AA$7:$AE$7)/5,IF(AND($M$1=2009,Beregningsark!$AQ250="2005-2012"),'Resultat 2005-2012'!J250*SUM($AB$7:$AE$7)/4,IF(AND($M$1=2010,Beregningsark!$AQ250="2005-2012"),'Resultat 2005-2012'!J250*SUM($AC$7:$AE$7)/3,IF(AND($M$1=2011,Beregningsark!$AQ250="2005-2012"),'Resultat 2005-2012'!J250*SUM($AD$7:$AE$7)/2,IF(AND($M$1=2012,Beregningsark!$AQ250="2005-2012"),'Resultat 2005-2012'!J250*$AE$7,IF(AND($M$1=2006,Beregningsark!$AQ250="1999-2012"),'Resultat 2005-2012'!J250*SUM($Y$16:$AE$16)/7,IF(AND($M$1=2007,Beregningsark!$AQ250="1999-2012"),'Resultat 2005-2012'!J250*SUM($Z$16:$AE$16)/6,IF(AND($M$1=2008,Beregningsark!$AQ250="1999-2012"),'Resultat 2005-2012'!J250*SUM($AA$16:$AE$16)/5,IF(AND($M$1=2009,Beregningsark!$AQ250="1999-2012"),'Resultat 2005-2012'!J250*SUM($AB$16:$AE$16)/4,IF(AND($M$1=2010,Beregningsark!$AQ250="1999-2012"),'Resultat 2005-2012'!J250*SUM($AC$16:$AE$16)/3,IF(AND($M$1=2011,Beregningsark!$AQ250="1999-2012"),'Resultat 2005-2012'!J250*SUM($AD$16:$AE$16)/2,IF(AND($M$1=2012,Beregningsark!$AQ250="1999-2012"),'Resultat 2005-2012'!J250*$AE$16,""))))))))))))))))</f>
        <v/>
      </c>
      <c r="K250" s="15" t="str">
        <f>IF('Resultat 2005-2012'!$R250="","",IF($M$1=2005,'Resultat 2005-2012'!K250,IF(AND($M$1=2006,Beregningsark!$AQ250="2005-2012"),'Resultat 2005-2012'!K250*SUM($Y$8:$AE$8)/7,IF(AND($M$1=2007,Beregningsark!$AQ250="2005-2012"),'Resultat 2005-2012'!K250*SUM($Z$8:$AE$8)/6,IF(AND($M$1=2008,Beregningsark!$AQ250="2005-2012"),'Resultat 2005-2012'!K250*SUM($AA$8:$AE$8)/5,IF(AND($M$1=2009,Beregningsark!$AQ250="2005-2012"),'Resultat 2005-2012'!K250*SUM($AB$8:$AE$8)/4,IF(AND($M$1=2010,Beregningsark!$AQ250="2005-2012"),'Resultat 2005-2012'!K250*SUM($AC$8:$AE$8)/3,IF(AND($M$1=2011,Beregningsark!$AQ250="2005-2012"),'Resultat 2005-2012'!K250*SUM($AD$8:$AE$8)/2,IF(AND($M$1=2012,Beregningsark!$AQ250="2005-2012"),'Resultat 2005-2012'!K250*$AE$8,IF(AND($M$1=2006,Beregningsark!$AQ250="1999-2012"),'Resultat 2005-2012'!K250*SUM($Y$17:$AE$17)/7,IF(AND($M$1=2007,Beregningsark!$AQ250="1999-2012"),'Resultat 2005-2012'!K250*SUM($Z$17:$AE$17)/6,IF(AND($M$1=2008,Beregningsark!$AQ250="1999-2012"),'Resultat 2005-2012'!K250*SUM($AA$17:$AE$17)/5,IF(AND($M$1=2009,Beregningsark!$AQ250="1999-2012"),'Resultat 2005-2012'!K250*SUM($AB$17:$AE$17)/4,IF(AND($M$1=2010,Beregningsark!$AQ250="1999-2012"),'Resultat 2005-2012'!K250*SUM($AC$17:$AE$17)/3,IF(AND($M$1=2011,Beregningsark!$AQ250="1999-2012"),'Resultat 2005-2012'!K250*SUM($AD$17:$AE$17)/2,IF(AND($M$1=2012,Beregningsark!$AQ250="1999-2012"),'Resultat 2005-2012'!K250*$AE$17,""))))))))))))))))</f>
        <v/>
      </c>
      <c r="L250" s="15" t="str">
        <f>IF('Resultat 2005-2012'!$R250="","",IF($M$1=2005,'Resultat 2005-2012'!L250,IF(AND($M$1=2006,Beregningsark!$AQ250="2005-2012"),'Resultat 2005-2012'!L250*SUM($Y$9:$AE$9)/7,IF(AND($M$1=2007,Beregningsark!$AQ250="2005-2012"),'Resultat 2005-2012'!L250*SUM($Z$9:$AE$9)/6,IF(AND($M$1=2008,Beregningsark!$AQ250="2005-2012"),'Resultat 2005-2012'!L250*SUM($AA$9:$AE$9)/5,IF(AND($M$1=2009,Beregningsark!$AQ250="2005-2012"),'Resultat 2005-2012'!L250*SUM($AB$9:$AE$9)/4,IF(AND($M$1=2010,Beregningsark!$AQ250="2005-2012"),'Resultat 2005-2012'!L250*SUM($AC$9:$AE$9)/3,IF(AND($M$1=2011,Beregningsark!$AQ250="2005-2012"),'Resultat 2005-2012'!L250*SUM($AD$9:$AE$9)/2,IF(AND($M$1=2012,Beregningsark!$AQ250="2005-2012"),'Resultat 2005-2012'!L250*$AE$9,IF(AND($M$1=2006,Beregningsark!$AQ250="1999-2012"),'Resultat 2005-2012'!L250*SUM($Y$18:$AE$18)/7,IF(AND($M$1=2007,Beregningsark!$AQ250="1999-2012"),'Resultat 2005-2012'!L250*SUM($Z$18:$AE$18)/6,IF(AND($M$1=2008,Beregningsark!$AQ250="1999-2012"),'Resultat 2005-2012'!L250*SUM($AA$18:$AE$18)/5,IF(AND($M$1=2009,Beregningsark!$AQ250="1999-2012"),'Resultat 2005-2012'!L250*SUM($AB$18:$AE$18)/4,IF(AND($M$1=2010,Beregningsark!$AQ250="1999-2012"),'Resultat 2005-2012'!L250*SUM($AC$18:$AE$18)/3,IF(AND($M$1=2011,Beregningsark!$AQ250="1999-2012"),'Resultat 2005-2012'!L250*SUM($AD$18:$AE$18)/2,IF(AND($M$1=2012,Beregningsark!$AQ250="1999-2012"),'Resultat 2005-2012'!L250*$AE$18,""))))))))))))))))</f>
        <v/>
      </c>
      <c r="M250" s="15" t="str">
        <f t="shared" si="11"/>
        <v/>
      </c>
      <c r="N250" s="15" t="str">
        <f>IF('Resultat 2005-2012'!$R250="","",IF($M$1=2005,'Resultat 2005-2012'!N250,IF(AND($M$1=2006,Beregningsark!$AQ250="2005-2012"),'Resultat 2005-2012'!N250*SUM($Y$10:$AE$10)/7,IF(AND($M$1=2007,Beregningsark!$AQ250="2005-2012"),'Resultat 2005-2012'!N250*SUM($Z$10:$AE$10)/6,IF(AND($M$1=2008,Beregningsark!$AQ250="2005-2012"),'Resultat 2005-2012'!N250*SUM($AA$10:$AE$10)/5,IF(AND($M$1=2009,Beregningsark!$AQ250="2005-2012"),'Resultat 2005-2012'!N250*SUM($AB$10:$AE$10)/4,IF(AND($M$1=2010,Beregningsark!$AQ250="2005-2012"),'Resultat 2005-2012'!N250*SUM($AC$10:$AE$10)/3,IF(AND($M$1=2011,Beregningsark!$AQ250="2005-2012"),'Resultat 2005-2012'!N250*SUM($AD$10:$AE$10)/2,IF(AND($M$1=2012,Beregningsark!$AQ250="2005-2012"),'Resultat 2005-2012'!N250*$AE$10,IF(AND($M$1=2006,Beregningsark!$AQ250="1999-2012"),'Resultat 2005-2012'!N250*SUM($Y$16:$AE$16)/7,IF(AND($M$1=2007,Beregningsark!$AQ250="1999-2012"),'Resultat 2005-2012'!N250*SUM($Z$16:$AE$16)/6,IF(AND($M$1=2008,Beregningsark!$AQ250="1999-2012"),'Resultat 2005-2012'!N250*SUM($AA$16:$AE$16)/5,IF(AND($M$1=2009,Beregningsark!$AQ250="1999-2012"),'Resultat 2005-2012'!N250*SUM($AB$16:$AE$16)/4,IF(AND($M$1=2010,Beregningsark!$AQ250="1999-2012"),'Resultat 2005-2012'!N250*SUM($AC$16:$AE$16)/3,IF(AND($M$1=2011,Beregningsark!$AQ250="1999-2012"),'Resultat 2005-2012'!N250*SUM($AD$16:$AE$16)/2,IF(AND($M$1=2012,Beregningsark!$AQ250="1999-2012"),'Resultat 2005-2012'!N250*$AE$16,""))))))))))))))))</f>
        <v/>
      </c>
      <c r="O250" s="15" t="str">
        <f>IF('Resultat 2005-2012'!$R250="","",IF($M$1=2005,'Resultat 2005-2012'!O250,IF(AND($M$1=2006,Beregningsark!$AQ250="2005-2012"),'Resultat 2005-2012'!O250*SUM($Y$10:$AE$10)/7,IF(AND($M$1=2007,Beregningsark!$AQ250="2005-2012"),'Resultat 2005-2012'!O250*SUM($Z$10:$AE$10)/6,IF(AND($M$1=2008,Beregningsark!$AQ250="2005-2012"),'Resultat 2005-2012'!O250*SUM($AA$10:$AE$10)/5,IF(AND($M$1=2009,Beregningsark!$AQ250="2005-2012"),'Resultat 2005-2012'!O250*SUM($AB$10:$AE$10)/4,IF(AND($M$1=2010,Beregningsark!$AQ250="2005-2012"),'Resultat 2005-2012'!O250*SUM($AC$10:$AE$10)/3,IF(AND($M$1=2011,Beregningsark!$AQ250="2005-2012"),'Resultat 2005-2012'!O250*SUM($AD$10:$AE$10)/2,IF(AND($M$1=2012,Beregningsark!$AQ250="2005-2012"),'Resultat 2005-2012'!O250*$AE$10,IF(AND($M$1=2006,Beregningsark!$AQ250="1999-2012"),'Resultat 2005-2012'!O250*SUM($Y$16:$AE$16)/7,IF(AND($M$1=2007,Beregningsark!$AQ250="1999-2012"),'Resultat 2005-2012'!O250*SUM($Z$16:$AE$16)/6,IF(AND($M$1=2008,Beregningsark!$AQ250="1999-2012"),'Resultat 2005-2012'!O250*SUM($AA$16:$AE$16)/5,IF(AND($M$1=2009,Beregningsark!$AQ250="1999-2012"),'Resultat 2005-2012'!O250*SUM($AB$16:$AE$16)/4,IF(AND($M$1=2010,Beregningsark!$AQ250="1999-2012"),'Resultat 2005-2012'!O250*SUM($AC$16:$AE$16)/3,IF(AND($M$1=2011,Beregningsark!$AQ250="1999-2012"),'Resultat 2005-2012'!O250*SUM($AD$16:$AE$16)/2,IF(AND($M$1=2012,Beregningsark!$AQ250="1999-2012"),'Resultat 2005-2012'!O250*$AE$16,""))))))))))))))))</f>
        <v/>
      </c>
      <c r="P250" s="15" t="str">
        <f>IF('Resultat 2005-2012'!$R250="","",IF($M$1=2005,'Resultat 2005-2012'!P250,IF(AND($M$1=2006,Beregningsark!$AQ250="2005-2012"),'Resultat 2005-2012'!P250*SUM($Y$11:$AE$11)/7,IF(AND($M$1=2007,Beregningsark!$AQ250="2005-2012"),'Resultat 2005-2012'!P250*SUM($Z$11:$AE$11)/6,IF(AND($M$1=2008,Beregningsark!$AQ250="2005-2012"),'Resultat 2005-2012'!P250*SUM($AA$11:$AE$11)/5,IF(AND($M$1=2009,Beregningsark!$AQ250="2005-2012"),'Resultat 2005-2012'!P250*SUM($AB$11:$AE$11)/4,IF(AND($M$1=2010,Beregningsark!$AQ250="2005-2012"),'Resultat 2005-2012'!P250*SUM($AC$11:$AE$11)/3,IF(AND($M$1=2011,Beregningsark!$AQ250="2005-2012"),'Resultat 2005-2012'!P250*SUM($AD$11:$AE$11)/2,IF(AND($M$1=2012,Beregningsark!$AQ250="2005-2012"),'Resultat 2005-2012'!P250*$AE$11,IF(AND($M$1=2006,Beregningsark!$AQ250="1999-2012"),'Resultat 2005-2012'!P250*SUM($Y$16:$AE$16)/7,IF(AND($M$1=2007,Beregningsark!$AQ250="1999-2012"),'Resultat 2005-2012'!P250*SUM($Z$16:$AE$16)/6,IF(AND($M$1=2008,Beregningsark!$AQ250="1999-2012"),'Resultat 2005-2012'!P250*SUM($AA$16:$AE$16)/5,IF(AND($M$1=2009,Beregningsark!$AQ250="1999-2012"),'Resultat 2005-2012'!P250*SUM($AB$16:$AE$16)/4,IF(AND($M$1=2010,Beregningsark!$AQ250="1999-2012"),'Resultat 2005-2012'!P250*SUM($AC$16:$AE$16)/3,IF(AND($M$1=2011,Beregningsark!$AQ250="1999-2012"),'Resultat 2005-2012'!P250*SUM($AD$16:$AE$16)/2,IF(AND($M$1=2012,Beregningsark!$AQ250="1999-2012"),'Resultat 2005-2012'!P250*$AE$16,""))))))))))))))))</f>
        <v/>
      </c>
      <c r="Q250" s="15" t="str">
        <f t="shared" si="12"/>
        <v/>
      </c>
      <c r="R250" s="17" t="str">
        <f t="shared" si="13"/>
        <v/>
      </c>
    </row>
    <row r="251" spans="1:18" x14ac:dyDescent="0.25">
      <c r="A251" s="4" t="str">
        <f>IF(Inddata!A266="","",Inddata!A266)</f>
        <v/>
      </c>
      <c r="B251" s="4" t="str">
        <f>IF(Inddata!B266="","",Inddata!B266)</f>
        <v/>
      </c>
      <c r="C251" s="4" t="str">
        <f>IF(Inddata!C266="","",Inddata!C266)</f>
        <v/>
      </c>
      <c r="D251" s="4" t="str">
        <f>IF(Inddata!D266="","",Inddata!D266)</f>
        <v/>
      </c>
      <c r="E251" s="4" t="str">
        <f>IF(Inddata!E266="","",Inddata!E266)</f>
        <v/>
      </c>
      <c r="F251" s="4" t="str">
        <f>IF(Inddata!F266="","",Inddata!F266)</f>
        <v/>
      </c>
      <c r="G251" s="4">
        <f>IF(Inddata!G266="","",Inddata!G266)</f>
        <v>0</v>
      </c>
      <c r="H251" s="4" t="str">
        <f>IF(Inddata!H266&gt;0.5,Inddata!H266,"")</f>
        <v/>
      </c>
      <c r="I251" s="4" t="str">
        <f>IF(Inddata!I266="","",Inddata!I266)</f>
        <v/>
      </c>
      <c r="J251" s="15" t="str">
        <f>IF('Resultat 2005-2012'!$R251="","",IF($M$1=2005,'Resultat 2005-2012'!J251,IF(AND($M$1=2006,Beregningsark!$AQ251="2005-2012"),'Resultat 2005-2012'!J251*SUM($Y$7:$AE$7)/7,IF(AND($M$1=2007,Beregningsark!$AQ251="2005-2012"),'Resultat 2005-2012'!J251*SUM($Z$7:$AE$7)/6,IF(AND($M$1=2008,Beregningsark!$AQ251="2005-2012"),'Resultat 2005-2012'!J251*SUM($AA$7:$AE$7)/5,IF(AND($M$1=2009,Beregningsark!$AQ251="2005-2012"),'Resultat 2005-2012'!J251*SUM($AB$7:$AE$7)/4,IF(AND($M$1=2010,Beregningsark!$AQ251="2005-2012"),'Resultat 2005-2012'!J251*SUM($AC$7:$AE$7)/3,IF(AND($M$1=2011,Beregningsark!$AQ251="2005-2012"),'Resultat 2005-2012'!J251*SUM($AD$7:$AE$7)/2,IF(AND($M$1=2012,Beregningsark!$AQ251="2005-2012"),'Resultat 2005-2012'!J251*$AE$7,IF(AND($M$1=2006,Beregningsark!$AQ251="1999-2012"),'Resultat 2005-2012'!J251*SUM($Y$16:$AE$16)/7,IF(AND($M$1=2007,Beregningsark!$AQ251="1999-2012"),'Resultat 2005-2012'!J251*SUM($Z$16:$AE$16)/6,IF(AND($M$1=2008,Beregningsark!$AQ251="1999-2012"),'Resultat 2005-2012'!J251*SUM($AA$16:$AE$16)/5,IF(AND($M$1=2009,Beregningsark!$AQ251="1999-2012"),'Resultat 2005-2012'!J251*SUM($AB$16:$AE$16)/4,IF(AND($M$1=2010,Beregningsark!$AQ251="1999-2012"),'Resultat 2005-2012'!J251*SUM($AC$16:$AE$16)/3,IF(AND($M$1=2011,Beregningsark!$AQ251="1999-2012"),'Resultat 2005-2012'!J251*SUM($AD$16:$AE$16)/2,IF(AND($M$1=2012,Beregningsark!$AQ251="1999-2012"),'Resultat 2005-2012'!J251*$AE$16,""))))))))))))))))</f>
        <v/>
      </c>
      <c r="K251" s="15" t="str">
        <f>IF('Resultat 2005-2012'!$R251="","",IF($M$1=2005,'Resultat 2005-2012'!K251,IF(AND($M$1=2006,Beregningsark!$AQ251="2005-2012"),'Resultat 2005-2012'!K251*SUM($Y$8:$AE$8)/7,IF(AND($M$1=2007,Beregningsark!$AQ251="2005-2012"),'Resultat 2005-2012'!K251*SUM($Z$8:$AE$8)/6,IF(AND($M$1=2008,Beregningsark!$AQ251="2005-2012"),'Resultat 2005-2012'!K251*SUM($AA$8:$AE$8)/5,IF(AND($M$1=2009,Beregningsark!$AQ251="2005-2012"),'Resultat 2005-2012'!K251*SUM($AB$8:$AE$8)/4,IF(AND($M$1=2010,Beregningsark!$AQ251="2005-2012"),'Resultat 2005-2012'!K251*SUM($AC$8:$AE$8)/3,IF(AND($M$1=2011,Beregningsark!$AQ251="2005-2012"),'Resultat 2005-2012'!K251*SUM($AD$8:$AE$8)/2,IF(AND($M$1=2012,Beregningsark!$AQ251="2005-2012"),'Resultat 2005-2012'!K251*$AE$8,IF(AND($M$1=2006,Beregningsark!$AQ251="1999-2012"),'Resultat 2005-2012'!K251*SUM($Y$17:$AE$17)/7,IF(AND($M$1=2007,Beregningsark!$AQ251="1999-2012"),'Resultat 2005-2012'!K251*SUM($Z$17:$AE$17)/6,IF(AND($M$1=2008,Beregningsark!$AQ251="1999-2012"),'Resultat 2005-2012'!K251*SUM($AA$17:$AE$17)/5,IF(AND($M$1=2009,Beregningsark!$AQ251="1999-2012"),'Resultat 2005-2012'!K251*SUM($AB$17:$AE$17)/4,IF(AND($M$1=2010,Beregningsark!$AQ251="1999-2012"),'Resultat 2005-2012'!K251*SUM($AC$17:$AE$17)/3,IF(AND($M$1=2011,Beregningsark!$AQ251="1999-2012"),'Resultat 2005-2012'!K251*SUM($AD$17:$AE$17)/2,IF(AND($M$1=2012,Beregningsark!$AQ251="1999-2012"),'Resultat 2005-2012'!K251*$AE$17,""))))))))))))))))</f>
        <v/>
      </c>
      <c r="L251" s="15" t="str">
        <f>IF('Resultat 2005-2012'!$R251="","",IF($M$1=2005,'Resultat 2005-2012'!L251,IF(AND($M$1=2006,Beregningsark!$AQ251="2005-2012"),'Resultat 2005-2012'!L251*SUM($Y$9:$AE$9)/7,IF(AND($M$1=2007,Beregningsark!$AQ251="2005-2012"),'Resultat 2005-2012'!L251*SUM($Z$9:$AE$9)/6,IF(AND($M$1=2008,Beregningsark!$AQ251="2005-2012"),'Resultat 2005-2012'!L251*SUM($AA$9:$AE$9)/5,IF(AND($M$1=2009,Beregningsark!$AQ251="2005-2012"),'Resultat 2005-2012'!L251*SUM($AB$9:$AE$9)/4,IF(AND($M$1=2010,Beregningsark!$AQ251="2005-2012"),'Resultat 2005-2012'!L251*SUM($AC$9:$AE$9)/3,IF(AND($M$1=2011,Beregningsark!$AQ251="2005-2012"),'Resultat 2005-2012'!L251*SUM($AD$9:$AE$9)/2,IF(AND($M$1=2012,Beregningsark!$AQ251="2005-2012"),'Resultat 2005-2012'!L251*$AE$9,IF(AND($M$1=2006,Beregningsark!$AQ251="1999-2012"),'Resultat 2005-2012'!L251*SUM($Y$18:$AE$18)/7,IF(AND($M$1=2007,Beregningsark!$AQ251="1999-2012"),'Resultat 2005-2012'!L251*SUM($Z$18:$AE$18)/6,IF(AND($M$1=2008,Beregningsark!$AQ251="1999-2012"),'Resultat 2005-2012'!L251*SUM($AA$18:$AE$18)/5,IF(AND($M$1=2009,Beregningsark!$AQ251="1999-2012"),'Resultat 2005-2012'!L251*SUM($AB$18:$AE$18)/4,IF(AND($M$1=2010,Beregningsark!$AQ251="1999-2012"),'Resultat 2005-2012'!L251*SUM($AC$18:$AE$18)/3,IF(AND($M$1=2011,Beregningsark!$AQ251="1999-2012"),'Resultat 2005-2012'!L251*SUM($AD$18:$AE$18)/2,IF(AND($M$1=2012,Beregningsark!$AQ251="1999-2012"),'Resultat 2005-2012'!L251*$AE$18,""))))))))))))))))</f>
        <v/>
      </c>
      <c r="M251" s="15" t="str">
        <f t="shared" si="11"/>
        <v/>
      </c>
      <c r="N251" s="15" t="str">
        <f>IF('Resultat 2005-2012'!$R251="","",IF($M$1=2005,'Resultat 2005-2012'!N251,IF(AND($M$1=2006,Beregningsark!$AQ251="2005-2012"),'Resultat 2005-2012'!N251*SUM($Y$10:$AE$10)/7,IF(AND($M$1=2007,Beregningsark!$AQ251="2005-2012"),'Resultat 2005-2012'!N251*SUM($Z$10:$AE$10)/6,IF(AND($M$1=2008,Beregningsark!$AQ251="2005-2012"),'Resultat 2005-2012'!N251*SUM($AA$10:$AE$10)/5,IF(AND($M$1=2009,Beregningsark!$AQ251="2005-2012"),'Resultat 2005-2012'!N251*SUM($AB$10:$AE$10)/4,IF(AND($M$1=2010,Beregningsark!$AQ251="2005-2012"),'Resultat 2005-2012'!N251*SUM($AC$10:$AE$10)/3,IF(AND($M$1=2011,Beregningsark!$AQ251="2005-2012"),'Resultat 2005-2012'!N251*SUM($AD$10:$AE$10)/2,IF(AND($M$1=2012,Beregningsark!$AQ251="2005-2012"),'Resultat 2005-2012'!N251*$AE$10,IF(AND($M$1=2006,Beregningsark!$AQ251="1999-2012"),'Resultat 2005-2012'!N251*SUM($Y$16:$AE$16)/7,IF(AND($M$1=2007,Beregningsark!$AQ251="1999-2012"),'Resultat 2005-2012'!N251*SUM($Z$16:$AE$16)/6,IF(AND($M$1=2008,Beregningsark!$AQ251="1999-2012"),'Resultat 2005-2012'!N251*SUM($AA$16:$AE$16)/5,IF(AND($M$1=2009,Beregningsark!$AQ251="1999-2012"),'Resultat 2005-2012'!N251*SUM($AB$16:$AE$16)/4,IF(AND($M$1=2010,Beregningsark!$AQ251="1999-2012"),'Resultat 2005-2012'!N251*SUM($AC$16:$AE$16)/3,IF(AND($M$1=2011,Beregningsark!$AQ251="1999-2012"),'Resultat 2005-2012'!N251*SUM($AD$16:$AE$16)/2,IF(AND($M$1=2012,Beregningsark!$AQ251="1999-2012"),'Resultat 2005-2012'!N251*$AE$16,""))))))))))))))))</f>
        <v/>
      </c>
      <c r="O251" s="15" t="str">
        <f>IF('Resultat 2005-2012'!$R251="","",IF($M$1=2005,'Resultat 2005-2012'!O251,IF(AND($M$1=2006,Beregningsark!$AQ251="2005-2012"),'Resultat 2005-2012'!O251*SUM($Y$10:$AE$10)/7,IF(AND($M$1=2007,Beregningsark!$AQ251="2005-2012"),'Resultat 2005-2012'!O251*SUM($Z$10:$AE$10)/6,IF(AND($M$1=2008,Beregningsark!$AQ251="2005-2012"),'Resultat 2005-2012'!O251*SUM($AA$10:$AE$10)/5,IF(AND($M$1=2009,Beregningsark!$AQ251="2005-2012"),'Resultat 2005-2012'!O251*SUM($AB$10:$AE$10)/4,IF(AND($M$1=2010,Beregningsark!$AQ251="2005-2012"),'Resultat 2005-2012'!O251*SUM($AC$10:$AE$10)/3,IF(AND($M$1=2011,Beregningsark!$AQ251="2005-2012"),'Resultat 2005-2012'!O251*SUM($AD$10:$AE$10)/2,IF(AND($M$1=2012,Beregningsark!$AQ251="2005-2012"),'Resultat 2005-2012'!O251*$AE$10,IF(AND($M$1=2006,Beregningsark!$AQ251="1999-2012"),'Resultat 2005-2012'!O251*SUM($Y$16:$AE$16)/7,IF(AND($M$1=2007,Beregningsark!$AQ251="1999-2012"),'Resultat 2005-2012'!O251*SUM($Z$16:$AE$16)/6,IF(AND($M$1=2008,Beregningsark!$AQ251="1999-2012"),'Resultat 2005-2012'!O251*SUM($AA$16:$AE$16)/5,IF(AND($M$1=2009,Beregningsark!$AQ251="1999-2012"),'Resultat 2005-2012'!O251*SUM($AB$16:$AE$16)/4,IF(AND($M$1=2010,Beregningsark!$AQ251="1999-2012"),'Resultat 2005-2012'!O251*SUM($AC$16:$AE$16)/3,IF(AND($M$1=2011,Beregningsark!$AQ251="1999-2012"),'Resultat 2005-2012'!O251*SUM($AD$16:$AE$16)/2,IF(AND($M$1=2012,Beregningsark!$AQ251="1999-2012"),'Resultat 2005-2012'!O251*$AE$16,""))))))))))))))))</f>
        <v/>
      </c>
      <c r="P251" s="15" t="str">
        <f>IF('Resultat 2005-2012'!$R251="","",IF($M$1=2005,'Resultat 2005-2012'!P251,IF(AND($M$1=2006,Beregningsark!$AQ251="2005-2012"),'Resultat 2005-2012'!P251*SUM($Y$11:$AE$11)/7,IF(AND($M$1=2007,Beregningsark!$AQ251="2005-2012"),'Resultat 2005-2012'!P251*SUM($Z$11:$AE$11)/6,IF(AND($M$1=2008,Beregningsark!$AQ251="2005-2012"),'Resultat 2005-2012'!P251*SUM($AA$11:$AE$11)/5,IF(AND($M$1=2009,Beregningsark!$AQ251="2005-2012"),'Resultat 2005-2012'!P251*SUM($AB$11:$AE$11)/4,IF(AND($M$1=2010,Beregningsark!$AQ251="2005-2012"),'Resultat 2005-2012'!P251*SUM($AC$11:$AE$11)/3,IF(AND($M$1=2011,Beregningsark!$AQ251="2005-2012"),'Resultat 2005-2012'!P251*SUM($AD$11:$AE$11)/2,IF(AND($M$1=2012,Beregningsark!$AQ251="2005-2012"),'Resultat 2005-2012'!P251*$AE$11,IF(AND($M$1=2006,Beregningsark!$AQ251="1999-2012"),'Resultat 2005-2012'!P251*SUM($Y$16:$AE$16)/7,IF(AND($M$1=2007,Beregningsark!$AQ251="1999-2012"),'Resultat 2005-2012'!P251*SUM($Z$16:$AE$16)/6,IF(AND($M$1=2008,Beregningsark!$AQ251="1999-2012"),'Resultat 2005-2012'!P251*SUM($AA$16:$AE$16)/5,IF(AND($M$1=2009,Beregningsark!$AQ251="1999-2012"),'Resultat 2005-2012'!P251*SUM($AB$16:$AE$16)/4,IF(AND($M$1=2010,Beregningsark!$AQ251="1999-2012"),'Resultat 2005-2012'!P251*SUM($AC$16:$AE$16)/3,IF(AND($M$1=2011,Beregningsark!$AQ251="1999-2012"),'Resultat 2005-2012'!P251*SUM($AD$16:$AE$16)/2,IF(AND($M$1=2012,Beregningsark!$AQ251="1999-2012"),'Resultat 2005-2012'!P251*$AE$16,""))))))))))))))))</f>
        <v/>
      </c>
      <c r="Q251" s="15" t="str">
        <f t="shared" si="12"/>
        <v/>
      </c>
      <c r="R251" s="17" t="str">
        <f t="shared" si="13"/>
        <v/>
      </c>
    </row>
    <row r="252" spans="1:18" x14ac:dyDescent="0.25">
      <c r="A252" s="4" t="str">
        <f>IF(Inddata!A267="","",Inddata!A267)</f>
        <v/>
      </c>
      <c r="B252" s="4" t="str">
        <f>IF(Inddata!B267="","",Inddata!B267)</f>
        <v/>
      </c>
      <c r="C252" s="4" t="str">
        <f>IF(Inddata!C267="","",Inddata!C267)</f>
        <v/>
      </c>
      <c r="D252" s="4" t="str">
        <f>IF(Inddata!D267="","",Inddata!D267)</f>
        <v/>
      </c>
      <c r="E252" s="4" t="str">
        <f>IF(Inddata!E267="","",Inddata!E267)</f>
        <v/>
      </c>
      <c r="F252" s="4" t="str">
        <f>IF(Inddata!F267="","",Inddata!F267)</f>
        <v/>
      </c>
      <c r="G252" s="4">
        <f>IF(Inddata!G267="","",Inddata!G267)</f>
        <v>0</v>
      </c>
      <c r="H252" s="4" t="str">
        <f>IF(Inddata!H267&gt;0.5,Inddata!H267,"")</f>
        <v/>
      </c>
      <c r="I252" s="4" t="str">
        <f>IF(Inddata!I267="","",Inddata!I267)</f>
        <v/>
      </c>
      <c r="J252" s="15" t="str">
        <f>IF('Resultat 2005-2012'!$R252="","",IF($M$1=2005,'Resultat 2005-2012'!J252,IF(AND($M$1=2006,Beregningsark!$AQ252="2005-2012"),'Resultat 2005-2012'!J252*SUM($Y$7:$AE$7)/7,IF(AND($M$1=2007,Beregningsark!$AQ252="2005-2012"),'Resultat 2005-2012'!J252*SUM($Z$7:$AE$7)/6,IF(AND($M$1=2008,Beregningsark!$AQ252="2005-2012"),'Resultat 2005-2012'!J252*SUM($AA$7:$AE$7)/5,IF(AND($M$1=2009,Beregningsark!$AQ252="2005-2012"),'Resultat 2005-2012'!J252*SUM($AB$7:$AE$7)/4,IF(AND($M$1=2010,Beregningsark!$AQ252="2005-2012"),'Resultat 2005-2012'!J252*SUM($AC$7:$AE$7)/3,IF(AND($M$1=2011,Beregningsark!$AQ252="2005-2012"),'Resultat 2005-2012'!J252*SUM($AD$7:$AE$7)/2,IF(AND($M$1=2012,Beregningsark!$AQ252="2005-2012"),'Resultat 2005-2012'!J252*$AE$7,IF(AND($M$1=2006,Beregningsark!$AQ252="1999-2012"),'Resultat 2005-2012'!J252*SUM($Y$16:$AE$16)/7,IF(AND($M$1=2007,Beregningsark!$AQ252="1999-2012"),'Resultat 2005-2012'!J252*SUM($Z$16:$AE$16)/6,IF(AND($M$1=2008,Beregningsark!$AQ252="1999-2012"),'Resultat 2005-2012'!J252*SUM($AA$16:$AE$16)/5,IF(AND($M$1=2009,Beregningsark!$AQ252="1999-2012"),'Resultat 2005-2012'!J252*SUM($AB$16:$AE$16)/4,IF(AND($M$1=2010,Beregningsark!$AQ252="1999-2012"),'Resultat 2005-2012'!J252*SUM($AC$16:$AE$16)/3,IF(AND($M$1=2011,Beregningsark!$AQ252="1999-2012"),'Resultat 2005-2012'!J252*SUM($AD$16:$AE$16)/2,IF(AND($M$1=2012,Beregningsark!$AQ252="1999-2012"),'Resultat 2005-2012'!J252*$AE$16,""))))))))))))))))</f>
        <v/>
      </c>
      <c r="K252" s="15" t="str">
        <f>IF('Resultat 2005-2012'!$R252="","",IF($M$1=2005,'Resultat 2005-2012'!K252,IF(AND($M$1=2006,Beregningsark!$AQ252="2005-2012"),'Resultat 2005-2012'!K252*SUM($Y$8:$AE$8)/7,IF(AND($M$1=2007,Beregningsark!$AQ252="2005-2012"),'Resultat 2005-2012'!K252*SUM($Z$8:$AE$8)/6,IF(AND($M$1=2008,Beregningsark!$AQ252="2005-2012"),'Resultat 2005-2012'!K252*SUM($AA$8:$AE$8)/5,IF(AND($M$1=2009,Beregningsark!$AQ252="2005-2012"),'Resultat 2005-2012'!K252*SUM($AB$8:$AE$8)/4,IF(AND($M$1=2010,Beregningsark!$AQ252="2005-2012"),'Resultat 2005-2012'!K252*SUM($AC$8:$AE$8)/3,IF(AND($M$1=2011,Beregningsark!$AQ252="2005-2012"),'Resultat 2005-2012'!K252*SUM($AD$8:$AE$8)/2,IF(AND($M$1=2012,Beregningsark!$AQ252="2005-2012"),'Resultat 2005-2012'!K252*$AE$8,IF(AND($M$1=2006,Beregningsark!$AQ252="1999-2012"),'Resultat 2005-2012'!K252*SUM($Y$17:$AE$17)/7,IF(AND($M$1=2007,Beregningsark!$AQ252="1999-2012"),'Resultat 2005-2012'!K252*SUM($Z$17:$AE$17)/6,IF(AND($M$1=2008,Beregningsark!$AQ252="1999-2012"),'Resultat 2005-2012'!K252*SUM($AA$17:$AE$17)/5,IF(AND($M$1=2009,Beregningsark!$AQ252="1999-2012"),'Resultat 2005-2012'!K252*SUM($AB$17:$AE$17)/4,IF(AND($M$1=2010,Beregningsark!$AQ252="1999-2012"),'Resultat 2005-2012'!K252*SUM($AC$17:$AE$17)/3,IF(AND($M$1=2011,Beregningsark!$AQ252="1999-2012"),'Resultat 2005-2012'!K252*SUM($AD$17:$AE$17)/2,IF(AND($M$1=2012,Beregningsark!$AQ252="1999-2012"),'Resultat 2005-2012'!K252*$AE$17,""))))))))))))))))</f>
        <v/>
      </c>
      <c r="L252" s="15" t="str">
        <f>IF('Resultat 2005-2012'!$R252="","",IF($M$1=2005,'Resultat 2005-2012'!L252,IF(AND($M$1=2006,Beregningsark!$AQ252="2005-2012"),'Resultat 2005-2012'!L252*SUM($Y$9:$AE$9)/7,IF(AND($M$1=2007,Beregningsark!$AQ252="2005-2012"),'Resultat 2005-2012'!L252*SUM($Z$9:$AE$9)/6,IF(AND($M$1=2008,Beregningsark!$AQ252="2005-2012"),'Resultat 2005-2012'!L252*SUM($AA$9:$AE$9)/5,IF(AND($M$1=2009,Beregningsark!$AQ252="2005-2012"),'Resultat 2005-2012'!L252*SUM($AB$9:$AE$9)/4,IF(AND($M$1=2010,Beregningsark!$AQ252="2005-2012"),'Resultat 2005-2012'!L252*SUM($AC$9:$AE$9)/3,IF(AND($M$1=2011,Beregningsark!$AQ252="2005-2012"),'Resultat 2005-2012'!L252*SUM($AD$9:$AE$9)/2,IF(AND($M$1=2012,Beregningsark!$AQ252="2005-2012"),'Resultat 2005-2012'!L252*$AE$9,IF(AND($M$1=2006,Beregningsark!$AQ252="1999-2012"),'Resultat 2005-2012'!L252*SUM($Y$18:$AE$18)/7,IF(AND($M$1=2007,Beregningsark!$AQ252="1999-2012"),'Resultat 2005-2012'!L252*SUM($Z$18:$AE$18)/6,IF(AND($M$1=2008,Beregningsark!$AQ252="1999-2012"),'Resultat 2005-2012'!L252*SUM($AA$18:$AE$18)/5,IF(AND($M$1=2009,Beregningsark!$AQ252="1999-2012"),'Resultat 2005-2012'!L252*SUM($AB$18:$AE$18)/4,IF(AND($M$1=2010,Beregningsark!$AQ252="1999-2012"),'Resultat 2005-2012'!L252*SUM($AC$18:$AE$18)/3,IF(AND($M$1=2011,Beregningsark!$AQ252="1999-2012"),'Resultat 2005-2012'!L252*SUM($AD$18:$AE$18)/2,IF(AND($M$1=2012,Beregningsark!$AQ252="1999-2012"),'Resultat 2005-2012'!L252*$AE$18,""))))))))))))))))</f>
        <v/>
      </c>
      <c r="M252" s="15" t="str">
        <f t="shared" si="11"/>
        <v/>
      </c>
      <c r="N252" s="15" t="str">
        <f>IF('Resultat 2005-2012'!$R252="","",IF($M$1=2005,'Resultat 2005-2012'!N252,IF(AND($M$1=2006,Beregningsark!$AQ252="2005-2012"),'Resultat 2005-2012'!N252*SUM($Y$10:$AE$10)/7,IF(AND($M$1=2007,Beregningsark!$AQ252="2005-2012"),'Resultat 2005-2012'!N252*SUM($Z$10:$AE$10)/6,IF(AND($M$1=2008,Beregningsark!$AQ252="2005-2012"),'Resultat 2005-2012'!N252*SUM($AA$10:$AE$10)/5,IF(AND($M$1=2009,Beregningsark!$AQ252="2005-2012"),'Resultat 2005-2012'!N252*SUM($AB$10:$AE$10)/4,IF(AND($M$1=2010,Beregningsark!$AQ252="2005-2012"),'Resultat 2005-2012'!N252*SUM($AC$10:$AE$10)/3,IF(AND($M$1=2011,Beregningsark!$AQ252="2005-2012"),'Resultat 2005-2012'!N252*SUM($AD$10:$AE$10)/2,IF(AND($M$1=2012,Beregningsark!$AQ252="2005-2012"),'Resultat 2005-2012'!N252*$AE$10,IF(AND($M$1=2006,Beregningsark!$AQ252="1999-2012"),'Resultat 2005-2012'!N252*SUM($Y$16:$AE$16)/7,IF(AND($M$1=2007,Beregningsark!$AQ252="1999-2012"),'Resultat 2005-2012'!N252*SUM($Z$16:$AE$16)/6,IF(AND($M$1=2008,Beregningsark!$AQ252="1999-2012"),'Resultat 2005-2012'!N252*SUM($AA$16:$AE$16)/5,IF(AND($M$1=2009,Beregningsark!$AQ252="1999-2012"),'Resultat 2005-2012'!N252*SUM($AB$16:$AE$16)/4,IF(AND($M$1=2010,Beregningsark!$AQ252="1999-2012"),'Resultat 2005-2012'!N252*SUM($AC$16:$AE$16)/3,IF(AND($M$1=2011,Beregningsark!$AQ252="1999-2012"),'Resultat 2005-2012'!N252*SUM($AD$16:$AE$16)/2,IF(AND($M$1=2012,Beregningsark!$AQ252="1999-2012"),'Resultat 2005-2012'!N252*$AE$16,""))))))))))))))))</f>
        <v/>
      </c>
      <c r="O252" s="15" t="str">
        <f>IF('Resultat 2005-2012'!$R252="","",IF($M$1=2005,'Resultat 2005-2012'!O252,IF(AND($M$1=2006,Beregningsark!$AQ252="2005-2012"),'Resultat 2005-2012'!O252*SUM($Y$10:$AE$10)/7,IF(AND($M$1=2007,Beregningsark!$AQ252="2005-2012"),'Resultat 2005-2012'!O252*SUM($Z$10:$AE$10)/6,IF(AND($M$1=2008,Beregningsark!$AQ252="2005-2012"),'Resultat 2005-2012'!O252*SUM($AA$10:$AE$10)/5,IF(AND($M$1=2009,Beregningsark!$AQ252="2005-2012"),'Resultat 2005-2012'!O252*SUM($AB$10:$AE$10)/4,IF(AND($M$1=2010,Beregningsark!$AQ252="2005-2012"),'Resultat 2005-2012'!O252*SUM($AC$10:$AE$10)/3,IF(AND($M$1=2011,Beregningsark!$AQ252="2005-2012"),'Resultat 2005-2012'!O252*SUM($AD$10:$AE$10)/2,IF(AND($M$1=2012,Beregningsark!$AQ252="2005-2012"),'Resultat 2005-2012'!O252*$AE$10,IF(AND($M$1=2006,Beregningsark!$AQ252="1999-2012"),'Resultat 2005-2012'!O252*SUM($Y$16:$AE$16)/7,IF(AND($M$1=2007,Beregningsark!$AQ252="1999-2012"),'Resultat 2005-2012'!O252*SUM($Z$16:$AE$16)/6,IF(AND($M$1=2008,Beregningsark!$AQ252="1999-2012"),'Resultat 2005-2012'!O252*SUM($AA$16:$AE$16)/5,IF(AND($M$1=2009,Beregningsark!$AQ252="1999-2012"),'Resultat 2005-2012'!O252*SUM($AB$16:$AE$16)/4,IF(AND($M$1=2010,Beregningsark!$AQ252="1999-2012"),'Resultat 2005-2012'!O252*SUM($AC$16:$AE$16)/3,IF(AND($M$1=2011,Beregningsark!$AQ252="1999-2012"),'Resultat 2005-2012'!O252*SUM($AD$16:$AE$16)/2,IF(AND($M$1=2012,Beregningsark!$AQ252="1999-2012"),'Resultat 2005-2012'!O252*$AE$16,""))))))))))))))))</f>
        <v/>
      </c>
      <c r="P252" s="15" t="str">
        <f>IF('Resultat 2005-2012'!$R252="","",IF($M$1=2005,'Resultat 2005-2012'!P252,IF(AND($M$1=2006,Beregningsark!$AQ252="2005-2012"),'Resultat 2005-2012'!P252*SUM($Y$11:$AE$11)/7,IF(AND($M$1=2007,Beregningsark!$AQ252="2005-2012"),'Resultat 2005-2012'!P252*SUM($Z$11:$AE$11)/6,IF(AND($M$1=2008,Beregningsark!$AQ252="2005-2012"),'Resultat 2005-2012'!P252*SUM($AA$11:$AE$11)/5,IF(AND($M$1=2009,Beregningsark!$AQ252="2005-2012"),'Resultat 2005-2012'!P252*SUM($AB$11:$AE$11)/4,IF(AND($M$1=2010,Beregningsark!$AQ252="2005-2012"),'Resultat 2005-2012'!P252*SUM($AC$11:$AE$11)/3,IF(AND($M$1=2011,Beregningsark!$AQ252="2005-2012"),'Resultat 2005-2012'!P252*SUM($AD$11:$AE$11)/2,IF(AND($M$1=2012,Beregningsark!$AQ252="2005-2012"),'Resultat 2005-2012'!P252*$AE$11,IF(AND($M$1=2006,Beregningsark!$AQ252="1999-2012"),'Resultat 2005-2012'!P252*SUM($Y$16:$AE$16)/7,IF(AND($M$1=2007,Beregningsark!$AQ252="1999-2012"),'Resultat 2005-2012'!P252*SUM($Z$16:$AE$16)/6,IF(AND($M$1=2008,Beregningsark!$AQ252="1999-2012"),'Resultat 2005-2012'!P252*SUM($AA$16:$AE$16)/5,IF(AND($M$1=2009,Beregningsark!$AQ252="1999-2012"),'Resultat 2005-2012'!P252*SUM($AB$16:$AE$16)/4,IF(AND($M$1=2010,Beregningsark!$AQ252="1999-2012"),'Resultat 2005-2012'!P252*SUM($AC$16:$AE$16)/3,IF(AND($M$1=2011,Beregningsark!$AQ252="1999-2012"),'Resultat 2005-2012'!P252*SUM($AD$16:$AE$16)/2,IF(AND($M$1=2012,Beregningsark!$AQ252="1999-2012"),'Resultat 2005-2012'!P252*$AE$16,""))))))))))))))))</f>
        <v/>
      </c>
      <c r="Q252" s="15" t="str">
        <f t="shared" si="12"/>
        <v/>
      </c>
      <c r="R252" s="17" t="str">
        <f t="shared" si="13"/>
        <v/>
      </c>
    </row>
    <row r="253" spans="1:18" x14ac:dyDescent="0.25">
      <c r="A253" s="4" t="str">
        <f>IF(Inddata!A268="","",Inddata!A268)</f>
        <v/>
      </c>
      <c r="B253" s="4" t="str">
        <f>IF(Inddata!B268="","",Inddata!B268)</f>
        <v/>
      </c>
      <c r="C253" s="4" t="str">
        <f>IF(Inddata!C268="","",Inddata!C268)</f>
        <v/>
      </c>
      <c r="D253" s="4" t="str">
        <f>IF(Inddata!D268="","",Inddata!D268)</f>
        <v/>
      </c>
      <c r="E253" s="4" t="str">
        <f>IF(Inddata!E268="","",Inddata!E268)</f>
        <v/>
      </c>
      <c r="F253" s="4" t="str">
        <f>IF(Inddata!F268="","",Inddata!F268)</f>
        <v/>
      </c>
      <c r="G253" s="4">
        <f>IF(Inddata!G268="","",Inddata!G268)</f>
        <v>0</v>
      </c>
      <c r="H253" s="4" t="str">
        <f>IF(Inddata!H268&gt;0.5,Inddata!H268,"")</f>
        <v/>
      </c>
      <c r="I253" s="4" t="str">
        <f>IF(Inddata!I268="","",Inddata!I268)</f>
        <v/>
      </c>
      <c r="J253" s="15" t="str">
        <f>IF('Resultat 2005-2012'!$R253="","",IF($M$1=2005,'Resultat 2005-2012'!J253,IF(AND($M$1=2006,Beregningsark!$AQ253="2005-2012"),'Resultat 2005-2012'!J253*SUM($Y$7:$AE$7)/7,IF(AND($M$1=2007,Beregningsark!$AQ253="2005-2012"),'Resultat 2005-2012'!J253*SUM($Z$7:$AE$7)/6,IF(AND($M$1=2008,Beregningsark!$AQ253="2005-2012"),'Resultat 2005-2012'!J253*SUM($AA$7:$AE$7)/5,IF(AND($M$1=2009,Beregningsark!$AQ253="2005-2012"),'Resultat 2005-2012'!J253*SUM($AB$7:$AE$7)/4,IF(AND($M$1=2010,Beregningsark!$AQ253="2005-2012"),'Resultat 2005-2012'!J253*SUM($AC$7:$AE$7)/3,IF(AND($M$1=2011,Beregningsark!$AQ253="2005-2012"),'Resultat 2005-2012'!J253*SUM($AD$7:$AE$7)/2,IF(AND($M$1=2012,Beregningsark!$AQ253="2005-2012"),'Resultat 2005-2012'!J253*$AE$7,IF(AND($M$1=2006,Beregningsark!$AQ253="1999-2012"),'Resultat 2005-2012'!J253*SUM($Y$16:$AE$16)/7,IF(AND($M$1=2007,Beregningsark!$AQ253="1999-2012"),'Resultat 2005-2012'!J253*SUM($Z$16:$AE$16)/6,IF(AND($M$1=2008,Beregningsark!$AQ253="1999-2012"),'Resultat 2005-2012'!J253*SUM($AA$16:$AE$16)/5,IF(AND($M$1=2009,Beregningsark!$AQ253="1999-2012"),'Resultat 2005-2012'!J253*SUM($AB$16:$AE$16)/4,IF(AND($M$1=2010,Beregningsark!$AQ253="1999-2012"),'Resultat 2005-2012'!J253*SUM($AC$16:$AE$16)/3,IF(AND($M$1=2011,Beregningsark!$AQ253="1999-2012"),'Resultat 2005-2012'!J253*SUM($AD$16:$AE$16)/2,IF(AND($M$1=2012,Beregningsark!$AQ253="1999-2012"),'Resultat 2005-2012'!J253*$AE$16,""))))))))))))))))</f>
        <v/>
      </c>
      <c r="K253" s="15" t="str">
        <f>IF('Resultat 2005-2012'!$R253="","",IF($M$1=2005,'Resultat 2005-2012'!K253,IF(AND($M$1=2006,Beregningsark!$AQ253="2005-2012"),'Resultat 2005-2012'!K253*SUM($Y$8:$AE$8)/7,IF(AND($M$1=2007,Beregningsark!$AQ253="2005-2012"),'Resultat 2005-2012'!K253*SUM($Z$8:$AE$8)/6,IF(AND($M$1=2008,Beregningsark!$AQ253="2005-2012"),'Resultat 2005-2012'!K253*SUM($AA$8:$AE$8)/5,IF(AND($M$1=2009,Beregningsark!$AQ253="2005-2012"),'Resultat 2005-2012'!K253*SUM($AB$8:$AE$8)/4,IF(AND($M$1=2010,Beregningsark!$AQ253="2005-2012"),'Resultat 2005-2012'!K253*SUM($AC$8:$AE$8)/3,IF(AND($M$1=2011,Beregningsark!$AQ253="2005-2012"),'Resultat 2005-2012'!K253*SUM($AD$8:$AE$8)/2,IF(AND($M$1=2012,Beregningsark!$AQ253="2005-2012"),'Resultat 2005-2012'!K253*$AE$8,IF(AND($M$1=2006,Beregningsark!$AQ253="1999-2012"),'Resultat 2005-2012'!K253*SUM($Y$17:$AE$17)/7,IF(AND($M$1=2007,Beregningsark!$AQ253="1999-2012"),'Resultat 2005-2012'!K253*SUM($Z$17:$AE$17)/6,IF(AND($M$1=2008,Beregningsark!$AQ253="1999-2012"),'Resultat 2005-2012'!K253*SUM($AA$17:$AE$17)/5,IF(AND($M$1=2009,Beregningsark!$AQ253="1999-2012"),'Resultat 2005-2012'!K253*SUM($AB$17:$AE$17)/4,IF(AND($M$1=2010,Beregningsark!$AQ253="1999-2012"),'Resultat 2005-2012'!K253*SUM($AC$17:$AE$17)/3,IF(AND($M$1=2011,Beregningsark!$AQ253="1999-2012"),'Resultat 2005-2012'!K253*SUM($AD$17:$AE$17)/2,IF(AND($M$1=2012,Beregningsark!$AQ253="1999-2012"),'Resultat 2005-2012'!K253*$AE$17,""))))))))))))))))</f>
        <v/>
      </c>
      <c r="L253" s="15" t="str">
        <f>IF('Resultat 2005-2012'!$R253="","",IF($M$1=2005,'Resultat 2005-2012'!L253,IF(AND($M$1=2006,Beregningsark!$AQ253="2005-2012"),'Resultat 2005-2012'!L253*SUM($Y$9:$AE$9)/7,IF(AND($M$1=2007,Beregningsark!$AQ253="2005-2012"),'Resultat 2005-2012'!L253*SUM($Z$9:$AE$9)/6,IF(AND($M$1=2008,Beregningsark!$AQ253="2005-2012"),'Resultat 2005-2012'!L253*SUM($AA$9:$AE$9)/5,IF(AND($M$1=2009,Beregningsark!$AQ253="2005-2012"),'Resultat 2005-2012'!L253*SUM($AB$9:$AE$9)/4,IF(AND($M$1=2010,Beregningsark!$AQ253="2005-2012"),'Resultat 2005-2012'!L253*SUM($AC$9:$AE$9)/3,IF(AND($M$1=2011,Beregningsark!$AQ253="2005-2012"),'Resultat 2005-2012'!L253*SUM($AD$9:$AE$9)/2,IF(AND($M$1=2012,Beregningsark!$AQ253="2005-2012"),'Resultat 2005-2012'!L253*$AE$9,IF(AND($M$1=2006,Beregningsark!$AQ253="1999-2012"),'Resultat 2005-2012'!L253*SUM($Y$18:$AE$18)/7,IF(AND($M$1=2007,Beregningsark!$AQ253="1999-2012"),'Resultat 2005-2012'!L253*SUM($Z$18:$AE$18)/6,IF(AND($M$1=2008,Beregningsark!$AQ253="1999-2012"),'Resultat 2005-2012'!L253*SUM($AA$18:$AE$18)/5,IF(AND($M$1=2009,Beregningsark!$AQ253="1999-2012"),'Resultat 2005-2012'!L253*SUM($AB$18:$AE$18)/4,IF(AND($M$1=2010,Beregningsark!$AQ253="1999-2012"),'Resultat 2005-2012'!L253*SUM($AC$18:$AE$18)/3,IF(AND($M$1=2011,Beregningsark!$AQ253="1999-2012"),'Resultat 2005-2012'!L253*SUM($AD$18:$AE$18)/2,IF(AND($M$1=2012,Beregningsark!$AQ253="1999-2012"),'Resultat 2005-2012'!L253*$AE$18,""))))))))))))))))</f>
        <v/>
      </c>
      <c r="M253" s="15" t="str">
        <f t="shared" si="11"/>
        <v/>
      </c>
      <c r="N253" s="15" t="str">
        <f>IF('Resultat 2005-2012'!$R253="","",IF($M$1=2005,'Resultat 2005-2012'!N253,IF(AND($M$1=2006,Beregningsark!$AQ253="2005-2012"),'Resultat 2005-2012'!N253*SUM($Y$10:$AE$10)/7,IF(AND($M$1=2007,Beregningsark!$AQ253="2005-2012"),'Resultat 2005-2012'!N253*SUM($Z$10:$AE$10)/6,IF(AND($M$1=2008,Beregningsark!$AQ253="2005-2012"),'Resultat 2005-2012'!N253*SUM($AA$10:$AE$10)/5,IF(AND($M$1=2009,Beregningsark!$AQ253="2005-2012"),'Resultat 2005-2012'!N253*SUM($AB$10:$AE$10)/4,IF(AND($M$1=2010,Beregningsark!$AQ253="2005-2012"),'Resultat 2005-2012'!N253*SUM($AC$10:$AE$10)/3,IF(AND($M$1=2011,Beregningsark!$AQ253="2005-2012"),'Resultat 2005-2012'!N253*SUM($AD$10:$AE$10)/2,IF(AND($M$1=2012,Beregningsark!$AQ253="2005-2012"),'Resultat 2005-2012'!N253*$AE$10,IF(AND($M$1=2006,Beregningsark!$AQ253="1999-2012"),'Resultat 2005-2012'!N253*SUM($Y$16:$AE$16)/7,IF(AND($M$1=2007,Beregningsark!$AQ253="1999-2012"),'Resultat 2005-2012'!N253*SUM($Z$16:$AE$16)/6,IF(AND($M$1=2008,Beregningsark!$AQ253="1999-2012"),'Resultat 2005-2012'!N253*SUM($AA$16:$AE$16)/5,IF(AND($M$1=2009,Beregningsark!$AQ253="1999-2012"),'Resultat 2005-2012'!N253*SUM($AB$16:$AE$16)/4,IF(AND($M$1=2010,Beregningsark!$AQ253="1999-2012"),'Resultat 2005-2012'!N253*SUM($AC$16:$AE$16)/3,IF(AND($M$1=2011,Beregningsark!$AQ253="1999-2012"),'Resultat 2005-2012'!N253*SUM($AD$16:$AE$16)/2,IF(AND($M$1=2012,Beregningsark!$AQ253="1999-2012"),'Resultat 2005-2012'!N253*$AE$16,""))))))))))))))))</f>
        <v/>
      </c>
      <c r="O253" s="15" t="str">
        <f>IF('Resultat 2005-2012'!$R253="","",IF($M$1=2005,'Resultat 2005-2012'!O253,IF(AND($M$1=2006,Beregningsark!$AQ253="2005-2012"),'Resultat 2005-2012'!O253*SUM($Y$10:$AE$10)/7,IF(AND($M$1=2007,Beregningsark!$AQ253="2005-2012"),'Resultat 2005-2012'!O253*SUM($Z$10:$AE$10)/6,IF(AND($M$1=2008,Beregningsark!$AQ253="2005-2012"),'Resultat 2005-2012'!O253*SUM($AA$10:$AE$10)/5,IF(AND($M$1=2009,Beregningsark!$AQ253="2005-2012"),'Resultat 2005-2012'!O253*SUM($AB$10:$AE$10)/4,IF(AND($M$1=2010,Beregningsark!$AQ253="2005-2012"),'Resultat 2005-2012'!O253*SUM($AC$10:$AE$10)/3,IF(AND($M$1=2011,Beregningsark!$AQ253="2005-2012"),'Resultat 2005-2012'!O253*SUM($AD$10:$AE$10)/2,IF(AND($M$1=2012,Beregningsark!$AQ253="2005-2012"),'Resultat 2005-2012'!O253*$AE$10,IF(AND($M$1=2006,Beregningsark!$AQ253="1999-2012"),'Resultat 2005-2012'!O253*SUM($Y$16:$AE$16)/7,IF(AND($M$1=2007,Beregningsark!$AQ253="1999-2012"),'Resultat 2005-2012'!O253*SUM($Z$16:$AE$16)/6,IF(AND($M$1=2008,Beregningsark!$AQ253="1999-2012"),'Resultat 2005-2012'!O253*SUM($AA$16:$AE$16)/5,IF(AND($M$1=2009,Beregningsark!$AQ253="1999-2012"),'Resultat 2005-2012'!O253*SUM($AB$16:$AE$16)/4,IF(AND($M$1=2010,Beregningsark!$AQ253="1999-2012"),'Resultat 2005-2012'!O253*SUM($AC$16:$AE$16)/3,IF(AND($M$1=2011,Beregningsark!$AQ253="1999-2012"),'Resultat 2005-2012'!O253*SUM($AD$16:$AE$16)/2,IF(AND($M$1=2012,Beregningsark!$AQ253="1999-2012"),'Resultat 2005-2012'!O253*$AE$16,""))))))))))))))))</f>
        <v/>
      </c>
      <c r="P253" s="15" t="str">
        <f>IF('Resultat 2005-2012'!$R253="","",IF($M$1=2005,'Resultat 2005-2012'!P253,IF(AND($M$1=2006,Beregningsark!$AQ253="2005-2012"),'Resultat 2005-2012'!P253*SUM($Y$11:$AE$11)/7,IF(AND($M$1=2007,Beregningsark!$AQ253="2005-2012"),'Resultat 2005-2012'!P253*SUM($Z$11:$AE$11)/6,IF(AND($M$1=2008,Beregningsark!$AQ253="2005-2012"),'Resultat 2005-2012'!P253*SUM($AA$11:$AE$11)/5,IF(AND($M$1=2009,Beregningsark!$AQ253="2005-2012"),'Resultat 2005-2012'!P253*SUM($AB$11:$AE$11)/4,IF(AND($M$1=2010,Beregningsark!$AQ253="2005-2012"),'Resultat 2005-2012'!P253*SUM($AC$11:$AE$11)/3,IF(AND($M$1=2011,Beregningsark!$AQ253="2005-2012"),'Resultat 2005-2012'!P253*SUM($AD$11:$AE$11)/2,IF(AND($M$1=2012,Beregningsark!$AQ253="2005-2012"),'Resultat 2005-2012'!P253*$AE$11,IF(AND($M$1=2006,Beregningsark!$AQ253="1999-2012"),'Resultat 2005-2012'!P253*SUM($Y$16:$AE$16)/7,IF(AND($M$1=2007,Beregningsark!$AQ253="1999-2012"),'Resultat 2005-2012'!P253*SUM($Z$16:$AE$16)/6,IF(AND($M$1=2008,Beregningsark!$AQ253="1999-2012"),'Resultat 2005-2012'!P253*SUM($AA$16:$AE$16)/5,IF(AND($M$1=2009,Beregningsark!$AQ253="1999-2012"),'Resultat 2005-2012'!P253*SUM($AB$16:$AE$16)/4,IF(AND($M$1=2010,Beregningsark!$AQ253="1999-2012"),'Resultat 2005-2012'!P253*SUM($AC$16:$AE$16)/3,IF(AND($M$1=2011,Beregningsark!$AQ253="1999-2012"),'Resultat 2005-2012'!P253*SUM($AD$16:$AE$16)/2,IF(AND($M$1=2012,Beregningsark!$AQ253="1999-2012"),'Resultat 2005-2012'!P253*$AE$16,""))))))))))))))))</f>
        <v/>
      </c>
      <c r="Q253" s="15" t="str">
        <f t="shared" si="12"/>
        <v/>
      </c>
      <c r="R253" s="17" t="str">
        <f t="shared" si="13"/>
        <v/>
      </c>
    </row>
    <row r="254" spans="1:18" x14ac:dyDescent="0.25">
      <c r="A254" s="4" t="str">
        <f>IF(Inddata!A269="","",Inddata!A269)</f>
        <v/>
      </c>
      <c r="B254" s="4" t="str">
        <f>IF(Inddata!B269="","",Inddata!B269)</f>
        <v/>
      </c>
      <c r="C254" s="4" t="str">
        <f>IF(Inddata!C269="","",Inddata!C269)</f>
        <v/>
      </c>
      <c r="D254" s="4" t="str">
        <f>IF(Inddata!D269="","",Inddata!D269)</f>
        <v/>
      </c>
      <c r="E254" s="4" t="str">
        <f>IF(Inddata!E269="","",Inddata!E269)</f>
        <v/>
      </c>
      <c r="F254" s="4" t="str">
        <f>IF(Inddata!F269="","",Inddata!F269)</f>
        <v/>
      </c>
      <c r="G254" s="4">
        <f>IF(Inddata!G269="","",Inddata!G269)</f>
        <v>0</v>
      </c>
      <c r="H254" s="4" t="str">
        <f>IF(Inddata!H269&gt;0.5,Inddata!H269,"")</f>
        <v/>
      </c>
      <c r="I254" s="4" t="str">
        <f>IF(Inddata!I269="","",Inddata!I269)</f>
        <v/>
      </c>
      <c r="J254" s="15" t="str">
        <f>IF('Resultat 2005-2012'!$R254="","",IF($M$1=2005,'Resultat 2005-2012'!J254,IF(AND($M$1=2006,Beregningsark!$AQ254="2005-2012"),'Resultat 2005-2012'!J254*SUM($Y$7:$AE$7)/7,IF(AND($M$1=2007,Beregningsark!$AQ254="2005-2012"),'Resultat 2005-2012'!J254*SUM($Z$7:$AE$7)/6,IF(AND($M$1=2008,Beregningsark!$AQ254="2005-2012"),'Resultat 2005-2012'!J254*SUM($AA$7:$AE$7)/5,IF(AND($M$1=2009,Beregningsark!$AQ254="2005-2012"),'Resultat 2005-2012'!J254*SUM($AB$7:$AE$7)/4,IF(AND($M$1=2010,Beregningsark!$AQ254="2005-2012"),'Resultat 2005-2012'!J254*SUM($AC$7:$AE$7)/3,IF(AND($M$1=2011,Beregningsark!$AQ254="2005-2012"),'Resultat 2005-2012'!J254*SUM($AD$7:$AE$7)/2,IF(AND($M$1=2012,Beregningsark!$AQ254="2005-2012"),'Resultat 2005-2012'!J254*$AE$7,IF(AND($M$1=2006,Beregningsark!$AQ254="1999-2012"),'Resultat 2005-2012'!J254*SUM($Y$16:$AE$16)/7,IF(AND($M$1=2007,Beregningsark!$AQ254="1999-2012"),'Resultat 2005-2012'!J254*SUM($Z$16:$AE$16)/6,IF(AND($M$1=2008,Beregningsark!$AQ254="1999-2012"),'Resultat 2005-2012'!J254*SUM($AA$16:$AE$16)/5,IF(AND($M$1=2009,Beregningsark!$AQ254="1999-2012"),'Resultat 2005-2012'!J254*SUM($AB$16:$AE$16)/4,IF(AND($M$1=2010,Beregningsark!$AQ254="1999-2012"),'Resultat 2005-2012'!J254*SUM($AC$16:$AE$16)/3,IF(AND($M$1=2011,Beregningsark!$AQ254="1999-2012"),'Resultat 2005-2012'!J254*SUM($AD$16:$AE$16)/2,IF(AND($M$1=2012,Beregningsark!$AQ254="1999-2012"),'Resultat 2005-2012'!J254*$AE$16,""))))))))))))))))</f>
        <v/>
      </c>
      <c r="K254" s="15" t="str">
        <f>IF('Resultat 2005-2012'!$R254="","",IF($M$1=2005,'Resultat 2005-2012'!K254,IF(AND($M$1=2006,Beregningsark!$AQ254="2005-2012"),'Resultat 2005-2012'!K254*SUM($Y$8:$AE$8)/7,IF(AND($M$1=2007,Beregningsark!$AQ254="2005-2012"),'Resultat 2005-2012'!K254*SUM($Z$8:$AE$8)/6,IF(AND($M$1=2008,Beregningsark!$AQ254="2005-2012"),'Resultat 2005-2012'!K254*SUM($AA$8:$AE$8)/5,IF(AND($M$1=2009,Beregningsark!$AQ254="2005-2012"),'Resultat 2005-2012'!K254*SUM($AB$8:$AE$8)/4,IF(AND($M$1=2010,Beregningsark!$AQ254="2005-2012"),'Resultat 2005-2012'!K254*SUM($AC$8:$AE$8)/3,IF(AND($M$1=2011,Beregningsark!$AQ254="2005-2012"),'Resultat 2005-2012'!K254*SUM($AD$8:$AE$8)/2,IF(AND($M$1=2012,Beregningsark!$AQ254="2005-2012"),'Resultat 2005-2012'!K254*$AE$8,IF(AND($M$1=2006,Beregningsark!$AQ254="1999-2012"),'Resultat 2005-2012'!K254*SUM($Y$17:$AE$17)/7,IF(AND($M$1=2007,Beregningsark!$AQ254="1999-2012"),'Resultat 2005-2012'!K254*SUM($Z$17:$AE$17)/6,IF(AND($M$1=2008,Beregningsark!$AQ254="1999-2012"),'Resultat 2005-2012'!K254*SUM($AA$17:$AE$17)/5,IF(AND($M$1=2009,Beregningsark!$AQ254="1999-2012"),'Resultat 2005-2012'!K254*SUM($AB$17:$AE$17)/4,IF(AND($M$1=2010,Beregningsark!$AQ254="1999-2012"),'Resultat 2005-2012'!K254*SUM($AC$17:$AE$17)/3,IF(AND($M$1=2011,Beregningsark!$AQ254="1999-2012"),'Resultat 2005-2012'!K254*SUM($AD$17:$AE$17)/2,IF(AND($M$1=2012,Beregningsark!$AQ254="1999-2012"),'Resultat 2005-2012'!K254*$AE$17,""))))))))))))))))</f>
        <v/>
      </c>
      <c r="L254" s="15" t="str">
        <f>IF('Resultat 2005-2012'!$R254="","",IF($M$1=2005,'Resultat 2005-2012'!L254,IF(AND($M$1=2006,Beregningsark!$AQ254="2005-2012"),'Resultat 2005-2012'!L254*SUM($Y$9:$AE$9)/7,IF(AND($M$1=2007,Beregningsark!$AQ254="2005-2012"),'Resultat 2005-2012'!L254*SUM($Z$9:$AE$9)/6,IF(AND($M$1=2008,Beregningsark!$AQ254="2005-2012"),'Resultat 2005-2012'!L254*SUM($AA$9:$AE$9)/5,IF(AND($M$1=2009,Beregningsark!$AQ254="2005-2012"),'Resultat 2005-2012'!L254*SUM($AB$9:$AE$9)/4,IF(AND($M$1=2010,Beregningsark!$AQ254="2005-2012"),'Resultat 2005-2012'!L254*SUM($AC$9:$AE$9)/3,IF(AND($M$1=2011,Beregningsark!$AQ254="2005-2012"),'Resultat 2005-2012'!L254*SUM($AD$9:$AE$9)/2,IF(AND($M$1=2012,Beregningsark!$AQ254="2005-2012"),'Resultat 2005-2012'!L254*$AE$9,IF(AND($M$1=2006,Beregningsark!$AQ254="1999-2012"),'Resultat 2005-2012'!L254*SUM($Y$18:$AE$18)/7,IF(AND($M$1=2007,Beregningsark!$AQ254="1999-2012"),'Resultat 2005-2012'!L254*SUM($Z$18:$AE$18)/6,IF(AND($M$1=2008,Beregningsark!$AQ254="1999-2012"),'Resultat 2005-2012'!L254*SUM($AA$18:$AE$18)/5,IF(AND($M$1=2009,Beregningsark!$AQ254="1999-2012"),'Resultat 2005-2012'!L254*SUM($AB$18:$AE$18)/4,IF(AND($M$1=2010,Beregningsark!$AQ254="1999-2012"),'Resultat 2005-2012'!L254*SUM($AC$18:$AE$18)/3,IF(AND($M$1=2011,Beregningsark!$AQ254="1999-2012"),'Resultat 2005-2012'!L254*SUM($AD$18:$AE$18)/2,IF(AND($M$1=2012,Beregningsark!$AQ254="1999-2012"),'Resultat 2005-2012'!L254*$AE$18,""))))))))))))))))</f>
        <v/>
      </c>
      <c r="M254" s="15" t="str">
        <f t="shared" si="11"/>
        <v/>
      </c>
      <c r="N254" s="15" t="str">
        <f>IF('Resultat 2005-2012'!$R254="","",IF($M$1=2005,'Resultat 2005-2012'!N254,IF(AND($M$1=2006,Beregningsark!$AQ254="2005-2012"),'Resultat 2005-2012'!N254*SUM($Y$10:$AE$10)/7,IF(AND($M$1=2007,Beregningsark!$AQ254="2005-2012"),'Resultat 2005-2012'!N254*SUM($Z$10:$AE$10)/6,IF(AND($M$1=2008,Beregningsark!$AQ254="2005-2012"),'Resultat 2005-2012'!N254*SUM($AA$10:$AE$10)/5,IF(AND($M$1=2009,Beregningsark!$AQ254="2005-2012"),'Resultat 2005-2012'!N254*SUM($AB$10:$AE$10)/4,IF(AND($M$1=2010,Beregningsark!$AQ254="2005-2012"),'Resultat 2005-2012'!N254*SUM($AC$10:$AE$10)/3,IF(AND($M$1=2011,Beregningsark!$AQ254="2005-2012"),'Resultat 2005-2012'!N254*SUM($AD$10:$AE$10)/2,IF(AND($M$1=2012,Beregningsark!$AQ254="2005-2012"),'Resultat 2005-2012'!N254*$AE$10,IF(AND($M$1=2006,Beregningsark!$AQ254="1999-2012"),'Resultat 2005-2012'!N254*SUM($Y$16:$AE$16)/7,IF(AND($M$1=2007,Beregningsark!$AQ254="1999-2012"),'Resultat 2005-2012'!N254*SUM($Z$16:$AE$16)/6,IF(AND($M$1=2008,Beregningsark!$AQ254="1999-2012"),'Resultat 2005-2012'!N254*SUM($AA$16:$AE$16)/5,IF(AND($M$1=2009,Beregningsark!$AQ254="1999-2012"),'Resultat 2005-2012'!N254*SUM($AB$16:$AE$16)/4,IF(AND($M$1=2010,Beregningsark!$AQ254="1999-2012"),'Resultat 2005-2012'!N254*SUM($AC$16:$AE$16)/3,IF(AND($M$1=2011,Beregningsark!$AQ254="1999-2012"),'Resultat 2005-2012'!N254*SUM($AD$16:$AE$16)/2,IF(AND($M$1=2012,Beregningsark!$AQ254="1999-2012"),'Resultat 2005-2012'!N254*$AE$16,""))))))))))))))))</f>
        <v/>
      </c>
      <c r="O254" s="15" t="str">
        <f>IF('Resultat 2005-2012'!$R254="","",IF($M$1=2005,'Resultat 2005-2012'!O254,IF(AND($M$1=2006,Beregningsark!$AQ254="2005-2012"),'Resultat 2005-2012'!O254*SUM($Y$10:$AE$10)/7,IF(AND($M$1=2007,Beregningsark!$AQ254="2005-2012"),'Resultat 2005-2012'!O254*SUM($Z$10:$AE$10)/6,IF(AND($M$1=2008,Beregningsark!$AQ254="2005-2012"),'Resultat 2005-2012'!O254*SUM($AA$10:$AE$10)/5,IF(AND($M$1=2009,Beregningsark!$AQ254="2005-2012"),'Resultat 2005-2012'!O254*SUM($AB$10:$AE$10)/4,IF(AND($M$1=2010,Beregningsark!$AQ254="2005-2012"),'Resultat 2005-2012'!O254*SUM($AC$10:$AE$10)/3,IF(AND($M$1=2011,Beregningsark!$AQ254="2005-2012"),'Resultat 2005-2012'!O254*SUM($AD$10:$AE$10)/2,IF(AND($M$1=2012,Beregningsark!$AQ254="2005-2012"),'Resultat 2005-2012'!O254*$AE$10,IF(AND($M$1=2006,Beregningsark!$AQ254="1999-2012"),'Resultat 2005-2012'!O254*SUM($Y$16:$AE$16)/7,IF(AND($M$1=2007,Beregningsark!$AQ254="1999-2012"),'Resultat 2005-2012'!O254*SUM($Z$16:$AE$16)/6,IF(AND($M$1=2008,Beregningsark!$AQ254="1999-2012"),'Resultat 2005-2012'!O254*SUM($AA$16:$AE$16)/5,IF(AND($M$1=2009,Beregningsark!$AQ254="1999-2012"),'Resultat 2005-2012'!O254*SUM($AB$16:$AE$16)/4,IF(AND($M$1=2010,Beregningsark!$AQ254="1999-2012"),'Resultat 2005-2012'!O254*SUM($AC$16:$AE$16)/3,IF(AND($M$1=2011,Beregningsark!$AQ254="1999-2012"),'Resultat 2005-2012'!O254*SUM($AD$16:$AE$16)/2,IF(AND($M$1=2012,Beregningsark!$AQ254="1999-2012"),'Resultat 2005-2012'!O254*$AE$16,""))))))))))))))))</f>
        <v/>
      </c>
      <c r="P254" s="15" t="str">
        <f>IF('Resultat 2005-2012'!$R254="","",IF($M$1=2005,'Resultat 2005-2012'!P254,IF(AND($M$1=2006,Beregningsark!$AQ254="2005-2012"),'Resultat 2005-2012'!P254*SUM($Y$11:$AE$11)/7,IF(AND($M$1=2007,Beregningsark!$AQ254="2005-2012"),'Resultat 2005-2012'!P254*SUM($Z$11:$AE$11)/6,IF(AND($M$1=2008,Beregningsark!$AQ254="2005-2012"),'Resultat 2005-2012'!P254*SUM($AA$11:$AE$11)/5,IF(AND($M$1=2009,Beregningsark!$AQ254="2005-2012"),'Resultat 2005-2012'!P254*SUM($AB$11:$AE$11)/4,IF(AND($M$1=2010,Beregningsark!$AQ254="2005-2012"),'Resultat 2005-2012'!P254*SUM($AC$11:$AE$11)/3,IF(AND($M$1=2011,Beregningsark!$AQ254="2005-2012"),'Resultat 2005-2012'!P254*SUM($AD$11:$AE$11)/2,IF(AND($M$1=2012,Beregningsark!$AQ254="2005-2012"),'Resultat 2005-2012'!P254*$AE$11,IF(AND($M$1=2006,Beregningsark!$AQ254="1999-2012"),'Resultat 2005-2012'!P254*SUM($Y$16:$AE$16)/7,IF(AND($M$1=2007,Beregningsark!$AQ254="1999-2012"),'Resultat 2005-2012'!P254*SUM($Z$16:$AE$16)/6,IF(AND($M$1=2008,Beregningsark!$AQ254="1999-2012"),'Resultat 2005-2012'!P254*SUM($AA$16:$AE$16)/5,IF(AND($M$1=2009,Beregningsark!$AQ254="1999-2012"),'Resultat 2005-2012'!P254*SUM($AB$16:$AE$16)/4,IF(AND($M$1=2010,Beregningsark!$AQ254="1999-2012"),'Resultat 2005-2012'!P254*SUM($AC$16:$AE$16)/3,IF(AND($M$1=2011,Beregningsark!$AQ254="1999-2012"),'Resultat 2005-2012'!P254*SUM($AD$16:$AE$16)/2,IF(AND($M$1=2012,Beregningsark!$AQ254="1999-2012"),'Resultat 2005-2012'!P254*$AE$16,""))))))))))))))))</f>
        <v/>
      </c>
      <c r="Q254" s="15" t="str">
        <f t="shared" si="12"/>
        <v/>
      </c>
      <c r="R254" s="17" t="str">
        <f t="shared" si="13"/>
        <v/>
      </c>
    </row>
    <row r="255" spans="1:18" x14ac:dyDescent="0.25">
      <c r="A255" s="4" t="str">
        <f>IF(Inddata!A270="","",Inddata!A270)</f>
        <v/>
      </c>
      <c r="B255" s="4" t="str">
        <f>IF(Inddata!B270="","",Inddata!B270)</f>
        <v/>
      </c>
      <c r="C255" s="4" t="str">
        <f>IF(Inddata!C270="","",Inddata!C270)</f>
        <v/>
      </c>
      <c r="D255" s="4" t="str">
        <f>IF(Inddata!D270="","",Inddata!D270)</f>
        <v/>
      </c>
      <c r="E255" s="4" t="str">
        <f>IF(Inddata!E270="","",Inddata!E270)</f>
        <v/>
      </c>
      <c r="F255" s="4" t="str">
        <f>IF(Inddata!F270="","",Inddata!F270)</f>
        <v/>
      </c>
      <c r="G255" s="4">
        <f>IF(Inddata!G270="","",Inddata!G270)</f>
        <v>0</v>
      </c>
      <c r="H255" s="4" t="str">
        <f>IF(Inddata!H270&gt;0.5,Inddata!H270,"")</f>
        <v/>
      </c>
      <c r="I255" s="4" t="str">
        <f>IF(Inddata!I270="","",Inddata!I270)</f>
        <v/>
      </c>
      <c r="J255" s="15" t="str">
        <f>IF('Resultat 2005-2012'!$R255="","",IF($M$1=2005,'Resultat 2005-2012'!J255,IF(AND($M$1=2006,Beregningsark!$AQ255="2005-2012"),'Resultat 2005-2012'!J255*SUM($Y$7:$AE$7)/7,IF(AND($M$1=2007,Beregningsark!$AQ255="2005-2012"),'Resultat 2005-2012'!J255*SUM($Z$7:$AE$7)/6,IF(AND($M$1=2008,Beregningsark!$AQ255="2005-2012"),'Resultat 2005-2012'!J255*SUM($AA$7:$AE$7)/5,IF(AND($M$1=2009,Beregningsark!$AQ255="2005-2012"),'Resultat 2005-2012'!J255*SUM($AB$7:$AE$7)/4,IF(AND($M$1=2010,Beregningsark!$AQ255="2005-2012"),'Resultat 2005-2012'!J255*SUM($AC$7:$AE$7)/3,IF(AND($M$1=2011,Beregningsark!$AQ255="2005-2012"),'Resultat 2005-2012'!J255*SUM($AD$7:$AE$7)/2,IF(AND($M$1=2012,Beregningsark!$AQ255="2005-2012"),'Resultat 2005-2012'!J255*$AE$7,IF(AND($M$1=2006,Beregningsark!$AQ255="1999-2012"),'Resultat 2005-2012'!J255*SUM($Y$16:$AE$16)/7,IF(AND($M$1=2007,Beregningsark!$AQ255="1999-2012"),'Resultat 2005-2012'!J255*SUM($Z$16:$AE$16)/6,IF(AND($M$1=2008,Beregningsark!$AQ255="1999-2012"),'Resultat 2005-2012'!J255*SUM($AA$16:$AE$16)/5,IF(AND($M$1=2009,Beregningsark!$AQ255="1999-2012"),'Resultat 2005-2012'!J255*SUM($AB$16:$AE$16)/4,IF(AND($M$1=2010,Beregningsark!$AQ255="1999-2012"),'Resultat 2005-2012'!J255*SUM($AC$16:$AE$16)/3,IF(AND($M$1=2011,Beregningsark!$AQ255="1999-2012"),'Resultat 2005-2012'!J255*SUM($AD$16:$AE$16)/2,IF(AND($M$1=2012,Beregningsark!$AQ255="1999-2012"),'Resultat 2005-2012'!J255*$AE$16,""))))))))))))))))</f>
        <v/>
      </c>
      <c r="K255" s="15" t="str">
        <f>IF('Resultat 2005-2012'!$R255="","",IF($M$1=2005,'Resultat 2005-2012'!K255,IF(AND($M$1=2006,Beregningsark!$AQ255="2005-2012"),'Resultat 2005-2012'!K255*SUM($Y$8:$AE$8)/7,IF(AND($M$1=2007,Beregningsark!$AQ255="2005-2012"),'Resultat 2005-2012'!K255*SUM($Z$8:$AE$8)/6,IF(AND($M$1=2008,Beregningsark!$AQ255="2005-2012"),'Resultat 2005-2012'!K255*SUM($AA$8:$AE$8)/5,IF(AND($M$1=2009,Beregningsark!$AQ255="2005-2012"),'Resultat 2005-2012'!K255*SUM($AB$8:$AE$8)/4,IF(AND($M$1=2010,Beregningsark!$AQ255="2005-2012"),'Resultat 2005-2012'!K255*SUM($AC$8:$AE$8)/3,IF(AND($M$1=2011,Beregningsark!$AQ255="2005-2012"),'Resultat 2005-2012'!K255*SUM($AD$8:$AE$8)/2,IF(AND($M$1=2012,Beregningsark!$AQ255="2005-2012"),'Resultat 2005-2012'!K255*$AE$8,IF(AND($M$1=2006,Beregningsark!$AQ255="1999-2012"),'Resultat 2005-2012'!K255*SUM($Y$17:$AE$17)/7,IF(AND($M$1=2007,Beregningsark!$AQ255="1999-2012"),'Resultat 2005-2012'!K255*SUM($Z$17:$AE$17)/6,IF(AND($M$1=2008,Beregningsark!$AQ255="1999-2012"),'Resultat 2005-2012'!K255*SUM($AA$17:$AE$17)/5,IF(AND($M$1=2009,Beregningsark!$AQ255="1999-2012"),'Resultat 2005-2012'!K255*SUM($AB$17:$AE$17)/4,IF(AND($M$1=2010,Beregningsark!$AQ255="1999-2012"),'Resultat 2005-2012'!K255*SUM($AC$17:$AE$17)/3,IF(AND($M$1=2011,Beregningsark!$AQ255="1999-2012"),'Resultat 2005-2012'!K255*SUM($AD$17:$AE$17)/2,IF(AND($M$1=2012,Beregningsark!$AQ255="1999-2012"),'Resultat 2005-2012'!K255*$AE$17,""))))))))))))))))</f>
        <v/>
      </c>
      <c r="L255" s="15" t="str">
        <f>IF('Resultat 2005-2012'!$R255="","",IF($M$1=2005,'Resultat 2005-2012'!L255,IF(AND($M$1=2006,Beregningsark!$AQ255="2005-2012"),'Resultat 2005-2012'!L255*SUM($Y$9:$AE$9)/7,IF(AND($M$1=2007,Beregningsark!$AQ255="2005-2012"),'Resultat 2005-2012'!L255*SUM($Z$9:$AE$9)/6,IF(AND($M$1=2008,Beregningsark!$AQ255="2005-2012"),'Resultat 2005-2012'!L255*SUM($AA$9:$AE$9)/5,IF(AND($M$1=2009,Beregningsark!$AQ255="2005-2012"),'Resultat 2005-2012'!L255*SUM($AB$9:$AE$9)/4,IF(AND($M$1=2010,Beregningsark!$AQ255="2005-2012"),'Resultat 2005-2012'!L255*SUM($AC$9:$AE$9)/3,IF(AND($M$1=2011,Beregningsark!$AQ255="2005-2012"),'Resultat 2005-2012'!L255*SUM($AD$9:$AE$9)/2,IF(AND($M$1=2012,Beregningsark!$AQ255="2005-2012"),'Resultat 2005-2012'!L255*$AE$9,IF(AND($M$1=2006,Beregningsark!$AQ255="1999-2012"),'Resultat 2005-2012'!L255*SUM($Y$18:$AE$18)/7,IF(AND($M$1=2007,Beregningsark!$AQ255="1999-2012"),'Resultat 2005-2012'!L255*SUM($Z$18:$AE$18)/6,IF(AND($M$1=2008,Beregningsark!$AQ255="1999-2012"),'Resultat 2005-2012'!L255*SUM($AA$18:$AE$18)/5,IF(AND($M$1=2009,Beregningsark!$AQ255="1999-2012"),'Resultat 2005-2012'!L255*SUM($AB$18:$AE$18)/4,IF(AND($M$1=2010,Beregningsark!$AQ255="1999-2012"),'Resultat 2005-2012'!L255*SUM($AC$18:$AE$18)/3,IF(AND($M$1=2011,Beregningsark!$AQ255="1999-2012"),'Resultat 2005-2012'!L255*SUM($AD$18:$AE$18)/2,IF(AND($M$1=2012,Beregningsark!$AQ255="1999-2012"),'Resultat 2005-2012'!L255*$AE$18,""))))))))))))))))</f>
        <v/>
      </c>
      <c r="M255" s="15" t="str">
        <f t="shared" si="11"/>
        <v/>
      </c>
      <c r="N255" s="15" t="str">
        <f>IF('Resultat 2005-2012'!$R255="","",IF($M$1=2005,'Resultat 2005-2012'!N255,IF(AND($M$1=2006,Beregningsark!$AQ255="2005-2012"),'Resultat 2005-2012'!N255*SUM($Y$10:$AE$10)/7,IF(AND($M$1=2007,Beregningsark!$AQ255="2005-2012"),'Resultat 2005-2012'!N255*SUM($Z$10:$AE$10)/6,IF(AND($M$1=2008,Beregningsark!$AQ255="2005-2012"),'Resultat 2005-2012'!N255*SUM($AA$10:$AE$10)/5,IF(AND($M$1=2009,Beregningsark!$AQ255="2005-2012"),'Resultat 2005-2012'!N255*SUM($AB$10:$AE$10)/4,IF(AND($M$1=2010,Beregningsark!$AQ255="2005-2012"),'Resultat 2005-2012'!N255*SUM($AC$10:$AE$10)/3,IF(AND($M$1=2011,Beregningsark!$AQ255="2005-2012"),'Resultat 2005-2012'!N255*SUM($AD$10:$AE$10)/2,IF(AND($M$1=2012,Beregningsark!$AQ255="2005-2012"),'Resultat 2005-2012'!N255*$AE$10,IF(AND($M$1=2006,Beregningsark!$AQ255="1999-2012"),'Resultat 2005-2012'!N255*SUM($Y$16:$AE$16)/7,IF(AND($M$1=2007,Beregningsark!$AQ255="1999-2012"),'Resultat 2005-2012'!N255*SUM($Z$16:$AE$16)/6,IF(AND($M$1=2008,Beregningsark!$AQ255="1999-2012"),'Resultat 2005-2012'!N255*SUM($AA$16:$AE$16)/5,IF(AND($M$1=2009,Beregningsark!$AQ255="1999-2012"),'Resultat 2005-2012'!N255*SUM($AB$16:$AE$16)/4,IF(AND($M$1=2010,Beregningsark!$AQ255="1999-2012"),'Resultat 2005-2012'!N255*SUM($AC$16:$AE$16)/3,IF(AND($M$1=2011,Beregningsark!$AQ255="1999-2012"),'Resultat 2005-2012'!N255*SUM($AD$16:$AE$16)/2,IF(AND($M$1=2012,Beregningsark!$AQ255="1999-2012"),'Resultat 2005-2012'!N255*$AE$16,""))))))))))))))))</f>
        <v/>
      </c>
      <c r="O255" s="15" t="str">
        <f>IF('Resultat 2005-2012'!$R255="","",IF($M$1=2005,'Resultat 2005-2012'!O255,IF(AND($M$1=2006,Beregningsark!$AQ255="2005-2012"),'Resultat 2005-2012'!O255*SUM($Y$10:$AE$10)/7,IF(AND($M$1=2007,Beregningsark!$AQ255="2005-2012"),'Resultat 2005-2012'!O255*SUM($Z$10:$AE$10)/6,IF(AND($M$1=2008,Beregningsark!$AQ255="2005-2012"),'Resultat 2005-2012'!O255*SUM($AA$10:$AE$10)/5,IF(AND($M$1=2009,Beregningsark!$AQ255="2005-2012"),'Resultat 2005-2012'!O255*SUM($AB$10:$AE$10)/4,IF(AND($M$1=2010,Beregningsark!$AQ255="2005-2012"),'Resultat 2005-2012'!O255*SUM($AC$10:$AE$10)/3,IF(AND($M$1=2011,Beregningsark!$AQ255="2005-2012"),'Resultat 2005-2012'!O255*SUM($AD$10:$AE$10)/2,IF(AND($M$1=2012,Beregningsark!$AQ255="2005-2012"),'Resultat 2005-2012'!O255*$AE$10,IF(AND($M$1=2006,Beregningsark!$AQ255="1999-2012"),'Resultat 2005-2012'!O255*SUM($Y$16:$AE$16)/7,IF(AND($M$1=2007,Beregningsark!$AQ255="1999-2012"),'Resultat 2005-2012'!O255*SUM($Z$16:$AE$16)/6,IF(AND($M$1=2008,Beregningsark!$AQ255="1999-2012"),'Resultat 2005-2012'!O255*SUM($AA$16:$AE$16)/5,IF(AND($M$1=2009,Beregningsark!$AQ255="1999-2012"),'Resultat 2005-2012'!O255*SUM($AB$16:$AE$16)/4,IF(AND($M$1=2010,Beregningsark!$AQ255="1999-2012"),'Resultat 2005-2012'!O255*SUM($AC$16:$AE$16)/3,IF(AND($M$1=2011,Beregningsark!$AQ255="1999-2012"),'Resultat 2005-2012'!O255*SUM($AD$16:$AE$16)/2,IF(AND($M$1=2012,Beregningsark!$AQ255="1999-2012"),'Resultat 2005-2012'!O255*$AE$16,""))))))))))))))))</f>
        <v/>
      </c>
      <c r="P255" s="15" t="str">
        <f>IF('Resultat 2005-2012'!$R255="","",IF($M$1=2005,'Resultat 2005-2012'!P255,IF(AND($M$1=2006,Beregningsark!$AQ255="2005-2012"),'Resultat 2005-2012'!P255*SUM($Y$11:$AE$11)/7,IF(AND($M$1=2007,Beregningsark!$AQ255="2005-2012"),'Resultat 2005-2012'!P255*SUM($Z$11:$AE$11)/6,IF(AND($M$1=2008,Beregningsark!$AQ255="2005-2012"),'Resultat 2005-2012'!P255*SUM($AA$11:$AE$11)/5,IF(AND($M$1=2009,Beregningsark!$AQ255="2005-2012"),'Resultat 2005-2012'!P255*SUM($AB$11:$AE$11)/4,IF(AND($M$1=2010,Beregningsark!$AQ255="2005-2012"),'Resultat 2005-2012'!P255*SUM($AC$11:$AE$11)/3,IF(AND($M$1=2011,Beregningsark!$AQ255="2005-2012"),'Resultat 2005-2012'!P255*SUM($AD$11:$AE$11)/2,IF(AND($M$1=2012,Beregningsark!$AQ255="2005-2012"),'Resultat 2005-2012'!P255*$AE$11,IF(AND($M$1=2006,Beregningsark!$AQ255="1999-2012"),'Resultat 2005-2012'!P255*SUM($Y$16:$AE$16)/7,IF(AND($M$1=2007,Beregningsark!$AQ255="1999-2012"),'Resultat 2005-2012'!P255*SUM($Z$16:$AE$16)/6,IF(AND($M$1=2008,Beregningsark!$AQ255="1999-2012"),'Resultat 2005-2012'!P255*SUM($AA$16:$AE$16)/5,IF(AND($M$1=2009,Beregningsark!$AQ255="1999-2012"),'Resultat 2005-2012'!P255*SUM($AB$16:$AE$16)/4,IF(AND($M$1=2010,Beregningsark!$AQ255="1999-2012"),'Resultat 2005-2012'!P255*SUM($AC$16:$AE$16)/3,IF(AND($M$1=2011,Beregningsark!$AQ255="1999-2012"),'Resultat 2005-2012'!P255*SUM($AD$16:$AE$16)/2,IF(AND($M$1=2012,Beregningsark!$AQ255="1999-2012"),'Resultat 2005-2012'!P255*$AE$16,""))))))))))))))))</f>
        <v/>
      </c>
      <c r="Q255" s="15" t="str">
        <f t="shared" si="12"/>
        <v/>
      </c>
      <c r="R255" s="17" t="str">
        <f t="shared" si="13"/>
        <v/>
      </c>
    </row>
    <row r="256" spans="1:18" x14ac:dyDescent="0.25">
      <c r="A256" s="4" t="str">
        <f>IF(Inddata!A271="","",Inddata!A271)</f>
        <v/>
      </c>
      <c r="B256" s="4" t="str">
        <f>IF(Inddata!B271="","",Inddata!B271)</f>
        <v/>
      </c>
      <c r="C256" s="4" t="str">
        <f>IF(Inddata!C271="","",Inddata!C271)</f>
        <v/>
      </c>
      <c r="D256" s="4" t="str">
        <f>IF(Inddata!D271="","",Inddata!D271)</f>
        <v/>
      </c>
      <c r="E256" s="4" t="str">
        <f>IF(Inddata!E271="","",Inddata!E271)</f>
        <v/>
      </c>
      <c r="F256" s="4" t="str">
        <f>IF(Inddata!F271="","",Inddata!F271)</f>
        <v/>
      </c>
      <c r="G256" s="4">
        <f>IF(Inddata!G271="","",Inddata!G271)</f>
        <v>0</v>
      </c>
      <c r="H256" s="4" t="str">
        <f>IF(Inddata!H271&gt;0.5,Inddata!H271,"")</f>
        <v/>
      </c>
      <c r="I256" s="4" t="str">
        <f>IF(Inddata!I271="","",Inddata!I271)</f>
        <v/>
      </c>
      <c r="J256" s="15" t="str">
        <f>IF('Resultat 2005-2012'!$R256="","",IF($M$1=2005,'Resultat 2005-2012'!J256,IF(AND($M$1=2006,Beregningsark!$AQ256="2005-2012"),'Resultat 2005-2012'!J256*SUM($Y$7:$AE$7)/7,IF(AND($M$1=2007,Beregningsark!$AQ256="2005-2012"),'Resultat 2005-2012'!J256*SUM($Z$7:$AE$7)/6,IF(AND($M$1=2008,Beregningsark!$AQ256="2005-2012"),'Resultat 2005-2012'!J256*SUM($AA$7:$AE$7)/5,IF(AND($M$1=2009,Beregningsark!$AQ256="2005-2012"),'Resultat 2005-2012'!J256*SUM($AB$7:$AE$7)/4,IF(AND($M$1=2010,Beregningsark!$AQ256="2005-2012"),'Resultat 2005-2012'!J256*SUM($AC$7:$AE$7)/3,IF(AND($M$1=2011,Beregningsark!$AQ256="2005-2012"),'Resultat 2005-2012'!J256*SUM($AD$7:$AE$7)/2,IF(AND($M$1=2012,Beregningsark!$AQ256="2005-2012"),'Resultat 2005-2012'!J256*$AE$7,IF(AND($M$1=2006,Beregningsark!$AQ256="1999-2012"),'Resultat 2005-2012'!J256*SUM($Y$16:$AE$16)/7,IF(AND($M$1=2007,Beregningsark!$AQ256="1999-2012"),'Resultat 2005-2012'!J256*SUM($Z$16:$AE$16)/6,IF(AND($M$1=2008,Beregningsark!$AQ256="1999-2012"),'Resultat 2005-2012'!J256*SUM($AA$16:$AE$16)/5,IF(AND($M$1=2009,Beregningsark!$AQ256="1999-2012"),'Resultat 2005-2012'!J256*SUM($AB$16:$AE$16)/4,IF(AND($M$1=2010,Beregningsark!$AQ256="1999-2012"),'Resultat 2005-2012'!J256*SUM($AC$16:$AE$16)/3,IF(AND($M$1=2011,Beregningsark!$AQ256="1999-2012"),'Resultat 2005-2012'!J256*SUM($AD$16:$AE$16)/2,IF(AND($M$1=2012,Beregningsark!$AQ256="1999-2012"),'Resultat 2005-2012'!J256*$AE$16,""))))))))))))))))</f>
        <v/>
      </c>
      <c r="K256" s="15" t="str">
        <f>IF('Resultat 2005-2012'!$R256="","",IF($M$1=2005,'Resultat 2005-2012'!K256,IF(AND($M$1=2006,Beregningsark!$AQ256="2005-2012"),'Resultat 2005-2012'!K256*SUM($Y$8:$AE$8)/7,IF(AND($M$1=2007,Beregningsark!$AQ256="2005-2012"),'Resultat 2005-2012'!K256*SUM($Z$8:$AE$8)/6,IF(AND($M$1=2008,Beregningsark!$AQ256="2005-2012"),'Resultat 2005-2012'!K256*SUM($AA$8:$AE$8)/5,IF(AND($M$1=2009,Beregningsark!$AQ256="2005-2012"),'Resultat 2005-2012'!K256*SUM($AB$8:$AE$8)/4,IF(AND($M$1=2010,Beregningsark!$AQ256="2005-2012"),'Resultat 2005-2012'!K256*SUM($AC$8:$AE$8)/3,IF(AND($M$1=2011,Beregningsark!$AQ256="2005-2012"),'Resultat 2005-2012'!K256*SUM($AD$8:$AE$8)/2,IF(AND($M$1=2012,Beregningsark!$AQ256="2005-2012"),'Resultat 2005-2012'!K256*$AE$8,IF(AND($M$1=2006,Beregningsark!$AQ256="1999-2012"),'Resultat 2005-2012'!K256*SUM($Y$17:$AE$17)/7,IF(AND($M$1=2007,Beregningsark!$AQ256="1999-2012"),'Resultat 2005-2012'!K256*SUM($Z$17:$AE$17)/6,IF(AND($M$1=2008,Beregningsark!$AQ256="1999-2012"),'Resultat 2005-2012'!K256*SUM($AA$17:$AE$17)/5,IF(AND($M$1=2009,Beregningsark!$AQ256="1999-2012"),'Resultat 2005-2012'!K256*SUM($AB$17:$AE$17)/4,IF(AND($M$1=2010,Beregningsark!$AQ256="1999-2012"),'Resultat 2005-2012'!K256*SUM($AC$17:$AE$17)/3,IF(AND($M$1=2011,Beregningsark!$AQ256="1999-2012"),'Resultat 2005-2012'!K256*SUM($AD$17:$AE$17)/2,IF(AND($M$1=2012,Beregningsark!$AQ256="1999-2012"),'Resultat 2005-2012'!K256*$AE$17,""))))))))))))))))</f>
        <v/>
      </c>
      <c r="L256" s="15" t="str">
        <f>IF('Resultat 2005-2012'!$R256="","",IF($M$1=2005,'Resultat 2005-2012'!L256,IF(AND($M$1=2006,Beregningsark!$AQ256="2005-2012"),'Resultat 2005-2012'!L256*SUM($Y$9:$AE$9)/7,IF(AND($M$1=2007,Beregningsark!$AQ256="2005-2012"),'Resultat 2005-2012'!L256*SUM($Z$9:$AE$9)/6,IF(AND($M$1=2008,Beregningsark!$AQ256="2005-2012"),'Resultat 2005-2012'!L256*SUM($AA$9:$AE$9)/5,IF(AND($M$1=2009,Beregningsark!$AQ256="2005-2012"),'Resultat 2005-2012'!L256*SUM($AB$9:$AE$9)/4,IF(AND($M$1=2010,Beregningsark!$AQ256="2005-2012"),'Resultat 2005-2012'!L256*SUM($AC$9:$AE$9)/3,IF(AND($M$1=2011,Beregningsark!$AQ256="2005-2012"),'Resultat 2005-2012'!L256*SUM($AD$9:$AE$9)/2,IF(AND($M$1=2012,Beregningsark!$AQ256="2005-2012"),'Resultat 2005-2012'!L256*$AE$9,IF(AND($M$1=2006,Beregningsark!$AQ256="1999-2012"),'Resultat 2005-2012'!L256*SUM($Y$18:$AE$18)/7,IF(AND($M$1=2007,Beregningsark!$AQ256="1999-2012"),'Resultat 2005-2012'!L256*SUM($Z$18:$AE$18)/6,IF(AND($M$1=2008,Beregningsark!$AQ256="1999-2012"),'Resultat 2005-2012'!L256*SUM($AA$18:$AE$18)/5,IF(AND($M$1=2009,Beregningsark!$AQ256="1999-2012"),'Resultat 2005-2012'!L256*SUM($AB$18:$AE$18)/4,IF(AND($M$1=2010,Beregningsark!$AQ256="1999-2012"),'Resultat 2005-2012'!L256*SUM($AC$18:$AE$18)/3,IF(AND($M$1=2011,Beregningsark!$AQ256="1999-2012"),'Resultat 2005-2012'!L256*SUM($AD$18:$AE$18)/2,IF(AND($M$1=2012,Beregningsark!$AQ256="1999-2012"),'Resultat 2005-2012'!L256*$AE$18,""))))))))))))))))</f>
        <v/>
      </c>
      <c r="M256" s="15" t="str">
        <f t="shared" si="11"/>
        <v/>
      </c>
      <c r="N256" s="15" t="str">
        <f>IF('Resultat 2005-2012'!$R256="","",IF($M$1=2005,'Resultat 2005-2012'!N256,IF(AND($M$1=2006,Beregningsark!$AQ256="2005-2012"),'Resultat 2005-2012'!N256*SUM($Y$10:$AE$10)/7,IF(AND($M$1=2007,Beregningsark!$AQ256="2005-2012"),'Resultat 2005-2012'!N256*SUM($Z$10:$AE$10)/6,IF(AND($M$1=2008,Beregningsark!$AQ256="2005-2012"),'Resultat 2005-2012'!N256*SUM($AA$10:$AE$10)/5,IF(AND($M$1=2009,Beregningsark!$AQ256="2005-2012"),'Resultat 2005-2012'!N256*SUM($AB$10:$AE$10)/4,IF(AND($M$1=2010,Beregningsark!$AQ256="2005-2012"),'Resultat 2005-2012'!N256*SUM($AC$10:$AE$10)/3,IF(AND($M$1=2011,Beregningsark!$AQ256="2005-2012"),'Resultat 2005-2012'!N256*SUM($AD$10:$AE$10)/2,IF(AND($M$1=2012,Beregningsark!$AQ256="2005-2012"),'Resultat 2005-2012'!N256*$AE$10,IF(AND($M$1=2006,Beregningsark!$AQ256="1999-2012"),'Resultat 2005-2012'!N256*SUM($Y$16:$AE$16)/7,IF(AND($M$1=2007,Beregningsark!$AQ256="1999-2012"),'Resultat 2005-2012'!N256*SUM($Z$16:$AE$16)/6,IF(AND($M$1=2008,Beregningsark!$AQ256="1999-2012"),'Resultat 2005-2012'!N256*SUM($AA$16:$AE$16)/5,IF(AND($M$1=2009,Beregningsark!$AQ256="1999-2012"),'Resultat 2005-2012'!N256*SUM($AB$16:$AE$16)/4,IF(AND($M$1=2010,Beregningsark!$AQ256="1999-2012"),'Resultat 2005-2012'!N256*SUM($AC$16:$AE$16)/3,IF(AND($M$1=2011,Beregningsark!$AQ256="1999-2012"),'Resultat 2005-2012'!N256*SUM($AD$16:$AE$16)/2,IF(AND($M$1=2012,Beregningsark!$AQ256="1999-2012"),'Resultat 2005-2012'!N256*$AE$16,""))))))))))))))))</f>
        <v/>
      </c>
      <c r="O256" s="15" t="str">
        <f>IF('Resultat 2005-2012'!$R256="","",IF($M$1=2005,'Resultat 2005-2012'!O256,IF(AND($M$1=2006,Beregningsark!$AQ256="2005-2012"),'Resultat 2005-2012'!O256*SUM($Y$10:$AE$10)/7,IF(AND($M$1=2007,Beregningsark!$AQ256="2005-2012"),'Resultat 2005-2012'!O256*SUM($Z$10:$AE$10)/6,IF(AND($M$1=2008,Beregningsark!$AQ256="2005-2012"),'Resultat 2005-2012'!O256*SUM($AA$10:$AE$10)/5,IF(AND($M$1=2009,Beregningsark!$AQ256="2005-2012"),'Resultat 2005-2012'!O256*SUM($AB$10:$AE$10)/4,IF(AND($M$1=2010,Beregningsark!$AQ256="2005-2012"),'Resultat 2005-2012'!O256*SUM($AC$10:$AE$10)/3,IF(AND($M$1=2011,Beregningsark!$AQ256="2005-2012"),'Resultat 2005-2012'!O256*SUM($AD$10:$AE$10)/2,IF(AND($M$1=2012,Beregningsark!$AQ256="2005-2012"),'Resultat 2005-2012'!O256*$AE$10,IF(AND($M$1=2006,Beregningsark!$AQ256="1999-2012"),'Resultat 2005-2012'!O256*SUM($Y$16:$AE$16)/7,IF(AND($M$1=2007,Beregningsark!$AQ256="1999-2012"),'Resultat 2005-2012'!O256*SUM($Z$16:$AE$16)/6,IF(AND($M$1=2008,Beregningsark!$AQ256="1999-2012"),'Resultat 2005-2012'!O256*SUM($AA$16:$AE$16)/5,IF(AND($M$1=2009,Beregningsark!$AQ256="1999-2012"),'Resultat 2005-2012'!O256*SUM($AB$16:$AE$16)/4,IF(AND($M$1=2010,Beregningsark!$AQ256="1999-2012"),'Resultat 2005-2012'!O256*SUM($AC$16:$AE$16)/3,IF(AND($M$1=2011,Beregningsark!$AQ256="1999-2012"),'Resultat 2005-2012'!O256*SUM($AD$16:$AE$16)/2,IF(AND($M$1=2012,Beregningsark!$AQ256="1999-2012"),'Resultat 2005-2012'!O256*$AE$16,""))))))))))))))))</f>
        <v/>
      </c>
      <c r="P256" s="15" t="str">
        <f>IF('Resultat 2005-2012'!$R256="","",IF($M$1=2005,'Resultat 2005-2012'!P256,IF(AND($M$1=2006,Beregningsark!$AQ256="2005-2012"),'Resultat 2005-2012'!P256*SUM($Y$11:$AE$11)/7,IF(AND($M$1=2007,Beregningsark!$AQ256="2005-2012"),'Resultat 2005-2012'!P256*SUM($Z$11:$AE$11)/6,IF(AND($M$1=2008,Beregningsark!$AQ256="2005-2012"),'Resultat 2005-2012'!P256*SUM($AA$11:$AE$11)/5,IF(AND($M$1=2009,Beregningsark!$AQ256="2005-2012"),'Resultat 2005-2012'!P256*SUM($AB$11:$AE$11)/4,IF(AND($M$1=2010,Beregningsark!$AQ256="2005-2012"),'Resultat 2005-2012'!P256*SUM($AC$11:$AE$11)/3,IF(AND($M$1=2011,Beregningsark!$AQ256="2005-2012"),'Resultat 2005-2012'!P256*SUM($AD$11:$AE$11)/2,IF(AND($M$1=2012,Beregningsark!$AQ256="2005-2012"),'Resultat 2005-2012'!P256*$AE$11,IF(AND($M$1=2006,Beregningsark!$AQ256="1999-2012"),'Resultat 2005-2012'!P256*SUM($Y$16:$AE$16)/7,IF(AND($M$1=2007,Beregningsark!$AQ256="1999-2012"),'Resultat 2005-2012'!P256*SUM($Z$16:$AE$16)/6,IF(AND($M$1=2008,Beregningsark!$AQ256="1999-2012"),'Resultat 2005-2012'!P256*SUM($AA$16:$AE$16)/5,IF(AND($M$1=2009,Beregningsark!$AQ256="1999-2012"),'Resultat 2005-2012'!P256*SUM($AB$16:$AE$16)/4,IF(AND($M$1=2010,Beregningsark!$AQ256="1999-2012"),'Resultat 2005-2012'!P256*SUM($AC$16:$AE$16)/3,IF(AND($M$1=2011,Beregningsark!$AQ256="1999-2012"),'Resultat 2005-2012'!P256*SUM($AD$16:$AE$16)/2,IF(AND($M$1=2012,Beregningsark!$AQ256="1999-2012"),'Resultat 2005-2012'!P256*$AE$16,""))))))))))))))))</f>
        <v/>
      </c>
      <c r="Q256" s="15" t="str">
        <f t="shared" si="12"/>
        <v/>
      </c>
      <c r="R256" s="17" t="str">
        <f t="shared" si="13"/>
        <v/>
      </c>
    </row>
    <row r="257" spans="1:18" x14ac:dyDescent="0.25">
      <c r="A257" s="4" t="str">
        <f>IF(Inddata!A272="","",Inddata!A272)</f>
        <v/>
      </c>
      <c r="B257" s="4" t="str">
        <f>IF(Inddata!B272="","",Inddata!B272)</f>
        <v/>
      </c>
      <c r="C257" s="4" t="str">
        <f>IF(Inddata!C272="","",Inddata!C272)</f>
        <v/>
      </c>
      <c r="D257" s="4" t="str">
        <f>IF(Inddata!D272="","",Inddata!D272)</f>
        <v/>
      </c>
      <c r="E257" s="4" t="str">
        <f>IF(Inddata!E272="","",Inddata!E272)</f>
        <v/>
      </c>
      <c r="F257" s="4" t="str">
        <f>IF(Inddata!F272="","",Inddata!F272)</f>
        <v/>
      </c>
      <c r="G257" s="4">
        <f>IF(Inddata!G272="","",Inddata!G272)</f>
        <v>0</v>
      </c>
      <c r="H257" s="4" t="str">
        <f>IF(Inddata!H272&gt;0.5,Inddata!H272,"")</f>
        <v/>
      </c>
      <c r="I257" s="4" t="str">
        <f>IF(Inddata!I272="","",Inddata!I272)</f>
        <v/>
      </c>
      <c r="J257" s="15" t="str">
        <f>IF('Resultat 2005-2012'!$R257="","",IF($M$1=2005,'Resultat 2005-2012'!J257,IF(AND($M$1=2006,Beregningsark!$AQ257="2005-2012"),'Resultat 2005-2012'!J257*SUM($Y$7:$AE$7)/7,IF(AND($M$1=2007,Beregningsark!$AQ257="2005-2012"),'Resultat 2005-2012'!J257*SUM($Z$7:$AE$7)/6,IF(AND($M$1=2008,Beregningsark!$AQ257="2005-2012"),'Resultat 2005-2012'!J257*SUM($AA$7:$AE$7)/5,IF(AND($M$1=2009,Beregningsark!$AQ257="2005-2012"),'Resultat 2005-2012'!J257*SUM($AB$7:$AE$7)/4,IF(AND($M$1=2010,Beregningsark!$AQ257="2005-2012"),'Resultat 2005-2012'!J257*SUM($AC$7:$AE$7)/3,IF(AND($M$1=2011,Beregningsark!$AQ257="2005-2012"),'Resultat 2005-2012'!J257*SUM($AD$7:$AE$7)/2,IF(AND($M$1=2012,Beregningsark!$AQ257="2005-2012"),'Resultat 2005-2012'!J257*$AE$7,IF(AND($M$1=2006,Beregningsark!$AQ257="1999-2012"),'Resultat 2005-2012'!J257*SUM($Y$16:$AE$16)/7,IF(AND($M$1=2007,Beregningsark!$AQ257="1999-2012"),'Resultat 2005-2012'!J257*SUM($Z$16:$AE$16)/6,IF(AND($M$1=2008,Beregningsark!$AQ257="1999-2012"),'Resultat 2005-2012'!J257*SUM($AA$16:$AE$16)/5,IF(AND($M$1=2009,Beregningsark!$AQ257="1999-2012"),'Resultat 2005-2012'!J257*SUM($AB$16:$AE$16)/4,IF(AND($M$1=2010,Beregningsark!$AQ257="1999-2012"),'Resultat 2005-2012'!J257*SUM($AC$16:$AE$16)/3,IF(AND($M$1=2011,Beregningsark!$AQ257="1999-2012"),'Resultat 2005-2012'!J257*SUM($AD$16:$AE$16)/2,IF(AND($M$1=2012,Beregningsark!$AQ257="1999-2012"),'Resultat 2005-2012'!J257*$AE$16,""))))))))))))))))</f>
        <v/>
      </c>
      <c r="K257" s="15" t="str">
        <f>IF('Resultat 2005-2012'!$R257="","",IF($M$1=2005,'Resultat 2005-2012'!K257,IF(AND($M$1=2006,Beregningsark!$AQ257="2005-2012"),'Resultat 2005-2012'!K257*SUM($Y$8:$AE$8)/7,IF(AND($M$1=2007,Beregningsark!$AQ257="2005-2012"),'Resultat 2005-2012'!K257*SUM($Z$8:$AE$8)/6,IF(AND($M$1=2008,Beregningsark!$AQ257="2005-2012"),'Resultat 2005-2012'!K257*SUM($AA$8:$AE$8)/5,IF(AND($M$1=2009,Beregningsark!$AQ257="2005-2012"),'Resultat 2005-2012'!K257*SUM($AB$8:$AE$8)/4,IF(AND($M$1=2010,Beregningsark!$AQ257="2005-2012"),'Resultat 2005-2012'!K257*SUM($AC$8:$AE$8)/3,IF(AND($M$1=2011,Beregningsark!$AQ257="2005-2012"),'Resultat 2005-2012'!K257*SUM($AD$8:$AE$8)/2,IF(AND($M$1=2012,Beregningsark!$AQ257="2005-2012"),'Resultat 2005-2012'!K257*$AE$8,IF(AND($M$1=2006,Beregningsark!$AQ257="1999-2012"),'Resultat 2005-2012'!K257*SUM($Y$17:$AE$17)/7,IF(AND($M$1=2007,Beregningsark!$AQ257="1999-2012"),'Resultat 2005-2012'!K257*SUM($Z$17:$AE$17)/6,IF(AND($M$1=2008,Beregningsark!$AQ257="1999-2012"),'Resultat 2005-2012'!K257*SUM($AA$17:$AE$17)/5,IF(AND($M$1=2009,Beregningsark!$AQ257="1999-2012"),'Resultat 2005-2012'!K257*SUM($AB$17:$AE$17)/4,IF(AND($M$1=2010,Beregningsark!$AQ257="1999-2012"),'Resultat 2005-2012'!K257*SUM($AC$17:$AE$17)/3,IF(AND($M$1=2011,Beregningsark!$AQ257="1999-2012"),'Resultat 2005-2012'!K257*SUM($AD$17:$AE$17)/2,IF(AND($M$1=2012,Beregningsark!$AQ257="1999-2012"),'Resultat 2005-2012'!K257*$AE$17,""))))))))))))))))</f>
        <v/>
      </c>
      <c r="L257" s="15" t="str">
        <f>IF('Resultat 2005-2012'!$R257="","",IF($M$1=2005,'Resultat 2005-2012'!L257,IF(AND($M$1=2006,Beregningsark!$AQ257="2005-2012"),'Resultat 2005-2012'!L257*SUM($Y$9:$AE$9)/7,IF(AND($M$1=2007,Beregningsark!$AQ257="2005-2012"),'Resultat 2005-2012'!L257*SUM($Z$9:$AE$9)/6,IF(AND($M$1=2008,Beregningsark!$AQ257="2005-2012"),'Resultat 2005-2012'!L257*SUM($AA$9:$AE$9)/5,IF(AND($M$1=2009,Beregningsark!$AQ257="2005-2012"),'Resultat 2005-2012'!L257*SUM($AB$9:$AE$9)/4,IF(AND($M$1=2010,Beregningsark!$AQ257="2005-2012"),'Resultat 2005-2012'!L257*SUM($AC$9:$AE$9)/3,IF(AND($M$1=2011,Beregningsark!$AQ257="2005-2012"),'Resultat 2005-2012'!L257*SUM($AD$9:$AE$9)/2,IF(AND($M$1=2012,Beregningsark!$AQ257="2005-2012"),'Resultat 2005-2012'!L257*$AE$9,IF(AND($M$1=2006,Beregningsark!$AQ257="1999-2012"),'Resultat 2005-2012'!L257*SUM($Y$18:$AE$18)/7,IF(AND($M$1=2007,Beregningsark!$AQ257="1999-2012"),'Resultat 2005-2012'!L257*SUM($Z$18:$AE$18)/6,IF(AND($M$1=2008,Beregningsark!$AQ257="1999-2012"),'Resultat 2005-2012'!L257*SUM($AA$18:$AE$18)/5,IF(AND($M$1=2009,Beregningsark!$AQ257="1999-2012"),'Resultat 2005-2012'!L257*SUM($AB$18:$AE$18)/4,IF(AND($M$1=2010,Beregningsark!$AQ257="1999-2012"),'Resultat 2005-2012'!L257*SUM($AC$18:$AE$18)/3,IF(AND($M$1=2011,Beregningsark!$AQ257="1999-2012"),'Resultat 2005-2012'!L257*SUM($AD$18:$AE$18)/2,IF(AND($M$1=2012,Beregningsark!$AQ257="1999-2012"),'Resultat 2005-2012'!L257*$AE$18,""))))))))))))))))</f>
        <v/>
      </c>
      <c r="M257" s="15" t="str">
        <f t="shared" si="11"/>
        <v/>
      </c>
      <c r="N257" s="15" t="str">
        <f>IF('Resultat 2005-2012'!$R257="","",IF($M$1=2005,'Resultat 2005-2012'!N257,IF(AND($M$1=2006,Beregningsark!$AQ257="2005-2012"),'Resultat 2005-2012'!N257*SUM($Y$10:$AE$10)/7,IF(AND($M$1=2007,Beregningsark!$AQ257="2005-2012"),'Resultat 2005-2012'!N257*SUM($Z$10:$AE$10)/6,IF(AND($M$1=2008,Beregningsark!$AQ257="2005-2012"),'Resultat 2005-2012'!N257*SUM($AA$10:$AE$10)/5,IF(AND($M$1=2009,Beregningsark!$AQ257="2005-2012"),'Resultat 2005-2012'!N257*SUM($AB$10:$AE$10)/4,IF(AND($M$1=2010,Beregningsark!$AQ257="2005-2012"),'Resultat 2005-2012'!N257*SUM($AC$10:$AE$10)/3,IF(AND($M$1=2011,Beregningsark!$AQ257="2005-2012"),'Resultat 2005-2012'!N257*SUM($AD$10:$AE$10)/2,IF(AND($M$1=2012,Beregningsark!$AQ257="2005-2012"),'Resultat 2005-2012'!N257*$AE$10,IF(AND($M$1=2006,Beregningsark!$AQ257="1999-2012"),'Resultat 2005-2012'!N257*SUM($Y$16:$AE$16)/7,IF(AND($M$1=2007,Beregningsark!$AQ257="1999-2012"),'Resultat 2005-2012'!N257*SUM($Z$16:$AE$16)/6,IF(AND($M$1=2008,Beregningsark!$AQ257="1999-2012"),'Resultat 2005-2012'!N257*SUM($AA$16:$AE$16)/5,IF(AND($M$1=2009,Beregningsark!$AQ257="1999-2012"),'Resultat 2005-2012'!N257*SUM($AB$16:$AE$16)/4,IF(AND($M$1=2010,Beregningsark!$AQ257="1999-2012"),'Resultat 2005-2012'!N257*SUM($AC$16:$AE$16)/3,IF(AND($M$1=2011,Beregningsark!$AQ257="1999-2012"),'Resultat 2005-2012'!N257*SUM($AD$16:$AE$16)/2,IF(AND($M$1=2012,Beregningsark!$AQ257="1999-2012"),'Resultat 2005-2012'!N257*$AE$16,""))))))))))))))))</f>
        <v/>
      </c>
      <c r="O257" s="15" t="str">
        <f>IF('Resultat 2005-2012'!$R257="","",IF($M$1=2005,'Resultat 2005-2012'!O257,IF(AND($M$1=2006,Beregningsark!$AQ257="2005-2012"),'Resultat 2005-2012'!O257*SUM($Y$10:$AE$10)/7,IF(AND($M$1=2007,Beregningsark!$AQ257="2005-2012"),'Resultat 2005-2012'!O257*SUM($Z$10:$AE$10)/6,IF(AND($M$1=2008,Beregningsark!$AQ257="2005-2012"),'Resultat 2005-2012'!O257*SUM($AA$10:$AE$10)/5,IF(AND($M$1=2009,Beregningsark!$AQ257="2005-2012"),'Resultat 2005-2012'!O257*SUM($AB$10:$AE$10)/4,IF(AND($M$1=2010,Beregningsark!$AQ257="2005-2012"),'Resultat 2005-2012'!O257*SUM($AC$10:$AE$10)/3,IF(AND($M$1=2011,Beregningsark!$AQ257="2005-2012"),'Resultat 2005-2012'!O257*SUM($AD$10:$AE$10)/2,IF(AND($M$1=2012,Beregningsark!$AQ257="2005-2012"),'Resultat 2005-2012'!O257*$AE$10,IF(AND($M$1=2006,Beregningsark!$AQ257="1999-2012"),'Resultat 2005-2012'!O257*SUM($Y$16:$AE$16)/7,IF(AND($M$1=2007,Beregningsark!$AQ257="1999-2012"),'Resultat 2005-2012'!O257*SUM($Z$16:$AE$16)/6,IF(AND($M$1=2008,Beregningsark!$AQ257="1999-2012"),'Resultat 2005-2012'!O257*SUM($AA$16:$AE$16)/5,IF(AND($M$1=2009,Beregningsark!$AQ257="1999-2012"),'Resultat 2005-2012'!O257*SUM($AB$16:$AE$16)/4,IF(AND($M$1=2010,Beregningsark!$AQ257="1999-2012"),'Resultat 2005-2012'!O257*SUM($AC$16:$AE$16)/3,IF(AND($M$1=2011,Beregningsark!$AQ257="1999-2012"),'Resultat 2005-2012'!O257*SUM($AD$16:$AE$16)/2,IF(AND($M$1=2012,Beregningsark!$AQ257="1999-2012"),'Resultat 2005-2012'!O257*$AE$16,""))))))))))))))))</f>
        <v/>
      </c>
      <c r="P257" s="15" t="str">
        <f>IF('Resultat 2005-2012'!$R257="","",IF($M$1=2005,'Resultat 2005-2012'!P257,IF(AND($M$1=2006,Beregningsark!$AQ257="2005-2012"),'Resultat 2005-2012'!P257*SUM($Y$11:$AE$11)/7,IF(AND($M$1=2007,Beregningsark!$AQ257="2005-2012"),'Resultat 2005-2012'!P257*SUM($Z$11:$AE$11)/6,IF(AND($M$1=2008,Beregningsark!$AQ257="2005-2012"),'Resultat 2005-2012'!P257*SUM($AA$11:$AE$11)/5,IF(AND($M$1=2009,Beregningsark!$AQ257="2005-2012"),'Resultat 2005-2012'!P257*SUM($AB$11:$AE$11)/4,IF(AND($M$1=2010,Beregningsark!$AQ257="2005-2012"),'Resultat 2005-2012'!P257*SUM($AC$11:$AE$11)/3,IF(AND($M$1=2011,Beregningsark!$AQ257="2005-2012"),'Resultat 2005-2012'!P257*SUM($AD$11:$AE$11)/2,IF(AND($M$1=2012,Beregningsark!$AQ257="2005-2012"),'Resultat 2005-2012'!P257*$AE$11,IF(AND($M$1=2006,Beregningsark!$AQ257="1999-2012"),'Resultat 2005-2012'!P257*SUM($Y$16:$AE$16)/7,IF(AND($M$1=2007,Beregningsark!$AQ257="1999-2012"),'Resultat 2005-2012'!P257*SUM($Z$16:$AE$16)/6,IF(AND($M$1=2008,Beregningsark!$AQ257="1999-2012"),'Resultat 2005-2012'!P257*SUM($AA$16:$AE$16)/5,IF(AND($M$1=2009,Beregningsark!$AQ257="1999-2012"),'Resultat 2005-2012'!P257*SUM($AB$16:$AE$16)/4,IF(AND($M$1=2010,Beregningsark!$AQ257="1999-2012"),'Resultat 2005-2012'!P257*SUM($AC$16:$AE$16)/3,IF(AND($M$1=2011,Beregningsark!$AQ257="1999-2012"),'Resultat 2005-2012'!P257*SUM($AD$16:$AE$16)/2,IF(AND($M$1=2012,Beregningsark!$AQ257="1999-2012"),'Resultat 2005-2012'!P257*$AE$16,""))))))))))))))))</f>
        <v/>
      </c>
      <c r="Q257" s="15" t="str">
        <f t="shared" si="12"/>
        <v/>
      </c>
      <c r="R257" s="17" t="str">
        <f t="shared" si="13"/>
        <v/>
      </c>
    </row>
    <row r="258" spans="1:18" x14ac:dyDescent="0.25">
      <c r="A258" s="4" t="str">
        <f>IF(Inddata!A273="","",Inddata!A273)</f>
        <v/>
      </c>
      <c r="B258" s="4" t="str">
        <f>IF(Inddata!B273="","",Inddata!B273)</f>
        <v/>
      </c>
      <c r="C258" s="4" t="str">
        <f>IF(Inddata!C273="","",Inddata!C273)</f>
        <v/>
      </c>
      <c r="D258" s="4" t="str">
        <f>IF(Inddata!D273="","",Inddata!D273)</f>
        <v/>
      </c>
      <c r="E258" s="4" t="str">
        <f>IF(Inddata!E273="","",Inddata!E273)</f>
        <v/>
      </c>
      <c r="F258" s="4" t="str">
        <f>IF(Inddata!F273="","",Inddata!F273)</f>
        <v/>
      </c>
      <c r="G258" s="4">
        <f>IF(Inddata!G273="","",Inddata!G273)</f>
        <v>0</v>
      </c>
      <c r="H258" s="4" t="str">
        <f>IF(Inddata!H273&gt;0.5,Inddata!H273,"")</f>
        <v/>
      </c>
      <c r="I258" s="4" t="str">
        <f>IF(Inddata!I273="","",Inddata!I273)</f>
        <v/>
      </c>
      <c r="J258" s="15" t="str">
        <f>IF('Resultat 2005-2012'!$R258="","",IF($M$1=2005,'Resultat 2005-2012'!J258,IF(AND($M$1=2006,Beregningsark!$AQ258="2005-2012"),'Resultat 2005-2012'!J258*SUM($Y$7:$AE$7)/7,IF(AND($M$1=2007,Beregningsark!$AQ258="2005-2012"),'Resultat 2005-2012'!J258*SUM($Z$7:$AE$7)/6,IF(AND($M$1=2008,Beregningsark!$AQ258="2005-2012"),'Resultat 2005-2012'!J258*SUM($AA$7:$AE$7)/5,IF(AND($M$1=2009,Beregningsark!$AQ258="2005-2012"),'Resultat 2005-2012'!J258*SUM($AB$7:$AE$7)/4,IF(AND($M$1=2010,Beregningsark!$AQ258="2005-2012"),'Resultat 2005-2012'!J258*SUM($AC$7:$AE$7)/3,IF(AND($M$1=2011,Beregningsark!$AQ258="2005-2012"),'Resultat 2005-2012'!J258*SUM($AD$7:$AE$7)/2,IF(AND($M$1=2012,Beregningsark!$AQ258="2005-2012"),'Resultat 2005-2012'!J258*$AE$7,IF(AND($M$1=2006,Beregningsark!$AQ258="1999-2012"),'Resultat 2005-2012'!J258*SUM($Y$16:$AE$16)/7,IF(AND($M$1=2007,Beregningsark!$AQ258="1999-2012"),'Resultat 2005-2012'!J258*SUM($Z$16:$AE$16)/6,IF(AND($M$1=2008,Beregningsark!$AQ258="1999-2012"),'Resultat 2005-2012'!J258*SUM($AA$16:$AE$16)/5,IF(AND($M$1=2009,Beregningsark!$AQ258="1999-2012"),'Resultat 2005-2012'!J258*SUM($AB$16:$AE$16)/4,IF(AND($M$1=2010,Beregningsark!$AQ258="1999-2012"),'Resultat 2005-2012'!J258*SUM($AC$16:$AE$16)/3,IF(AND($M$1=2011,Beregningsark!$AQ258="1999-2012"),'Resultat 2005-2012'!J258*SUM($AD$16:$AE$16)/2,IF(AND($M$1=2012,Beregningsark!$AQ258="1999-2012"),'Resultat 2005-2012'!J258*$AE$16,""))))))))))))))))</f>
        <v/>
      </c>
      <c r="K258" s="15" t="str">
        <f>IF('Resultat 2005-2012'!$R258="","",IF($M$1=2005,'Resultat 2005-2012'!K258,IF(AND($M$1=2006,Beregningsark!$AQ258="2005-2012"),'Resultat 2005-2012'!K258*SUM($Y$8:$AE$8)/7,IF(AND($M$1=2007,Beregningsark!$AQ258="2005-2012"),'Resultat 2005-2012'!K258*SUM($Z$8:$AE$8)/6,IF(AND($M$1=2008,Beregningsark!$AQ258="2005-2012"),'Resultat 2005-2012'!K258*SUM($AA$8:$AE$8)/5,IF(AND($M$1=2009,Beregningsark!$AQ258="2005-2012"),'Resultat 2005-2012'!K258*SUM($AB$8:$AE$8)/4,IF(AND($M$1=2010,Beregningsark!$AQ258="2005-2012"),'Resultat 2005-2012'!K258*SUM($AC$8:$AE$8)/3,IF(AND($M$1=2011,Beregningsark!$AQ258="2005-2012"),'Resultat 2005-2012'!K258*SUM($AD$8:$AE$8)/2,IF(AND($M$1=2012,Beregningsark!$AQ258="2005-2012"),'Resultat 2005-2012'!K258*$AE$8,IF(AND($M$1=2006,Beregningsark!$AQ258="1999-2012"),'Resultat 2005-2012'!K258*SUM($Y$17:$AE$17)/7,IF(AND($M$1=2007,Beregningsark!$AQ258="1999-2012"),'Resultat 2005-2012'!K258*SUM($Z$17:$AE$17)/6,IF(AND($M$1=2008,Beregningsark!$AQ258="1999-2012"),'Resultat 2005-2012'!K258*SUM($AA$17:$AE$17)/5,IF(AND($M$1=2009,Beregningsark!$AQ258="1999-2012"),'Resultat 2005-2012'!K258*SUM($AB$17:$AE$17)/4,IF(AND($M$1=2010,Beregningsark!$AQ258="1999-2012"),'Resultat 2005-2012'!K258*SUM($AC$17:$AE$17)/3,IF(AND($M$1=2011,Beregningsark!$AQ258="1999-2012"),'Resultat 2005-2012'!K258*SUM($AD$17:$AE$17)/2,IF(AND($M$1=2012,Beregningsark!$AQ258="1999-2012"),'Resultat 2005-2012'!K258*$AE$17,""))))))))))))))))</f>
        <v/>
      </c>
      <c r="L258" s="15" t="str">
        <f>IF('Resultat 2005-2012'!$R258="","",IF($M$1=2005,'Resultat 2005-2012'!L258,IF(AND($M$1=2006,Beregningsark!$AQ258="2005-2012"),'Resultat 2005-2012'!L258*SUM($Y$9:$AE$9)/7,IF(AND($M$1=2007,Beregningsark!$AQ258="2005-2012"),'Resultat 2005-2012'!L258*SUM($Z$9:$AE$9)/6,IF(AND($M$1=2008,Beregningsark!$AQ258="2005-2012"),'Resultat 2005-2012'!L258*SUM($AA$9:$AE$9)/5,IF(AND($M$1=2009,Beregningsark!$AQ258="2005-2012"),'Resultat 2005-2012'!L258*SUM($AB$9:$AE$9)/4,IF(AND($M$1=2010,Beregningsark!$AQ258="2005-2012"),'Resultat 2005-2012'!L258*SUM($AC$9:$AE$9)/3,IF(AND($M$1=2011,Beregningsark!$AQ258="2005-2012"),'Resultat 2005-2012'!L258*SUM($AD$9:$AE$9)/2,IF(AND($M$1=2012,Beregningsark!$AQ258="2005-2012"),'Resultat 2005-2012'!L258*$AE$9,IF(AND($M$1=2006,Beregningsark!$AQ258="1999-2012"),'Resultat 2005-2012'!L258*SUM($Y$18:$AE$18)/7,IF(AND($M$1=2007,Beregningsark!$AQ258="1999-2012"),'Resultat 2005-2012'!L258*SUM($Z$18:$AE$18)/6,IF(AND($M$1=2008,Beregningsark!$AQ258="1999-2012"),'Resultat 2005-2012'!L258*SUM($AA$18:$AE$18)/5,IF(AND($M$1=2009,Beregningsark!$AQ258="1999-2012"),'Resultat 2005-2012'!L258*SUM($AB$18:$AE$18)/4,IF(AND($M$1=2010,Beregningsark!$AQ258="1999-2012"),'Resultat 2005-2012'!L258*SUM($AC$18:$AE$18)/3,IF(AND($M$1=2011,Beregningsark!$AQ258="1999-2012"),'Resultat 2005-2012'!L258*SUM($AD$18:$AE$18)/2,IF(AND($M$1=2012,Beregningsark!$AQ258="1999-2012"),'Resultat 2005-2012'!L258*$AE$18,""))))))))))))))))</f>
        <v/>
      </c>
      <c r="M258" s="15" t="str">
        <f t="shared" si="11"/>
        <v/>
      </c>
      <c r="N258" s="15" t="str">
        <f>IF('Resultat 2005-2012'!$R258="","",IF($M$1=2005,'Resultat 2005-2012'!N258,IF(AND($M$1=2006,Beregningsark!$AQ258="2005-2012"),'Resultat 2005-2012'!N258*SUM($Y$10:$AE$10)/7,IF(AND($M$1=2007,Beregningsark!$AQ258="2005-2012"),'Resultat 2005-2012'!N258*SUM($Z$10:$AE$10)/6,IF(AND($M$1=2008,Beregningsark!$AQ258="2005-2012"),'Resultat 2005-2012'!N258*SUM($AA$10:$AE$10)/5,IF(AND($M$1=2009,Beregningsark!$AQ258="2005-2012"),'Resultat 2005-2012'!N258*SUM($AB$10:$AE$10)/4,IF(AND($M$1=2010,Beregningsark!$AQ258="2005-2012"),'Resultat 2005-2012'!N258*SUM($AC$10:$AE$10)/3,IF(AND($M$1=2011,Beregningsark!$AQ258="2005-2012"),'Resultat 2005-2012'!N258*SUM($AD$10:$AE$10)/2,IF(AND($M$1=2012,Beregningsark!$AQ258="2005-2012"),'Resultat 2005-2012'!N258*$AE$10,IF(AND($M$1=2006,Beregningsark!$AQ258="1999-2012"),'Resultat 2005-2012'!N258*SUM($Y$16:$AE$16)/7,IF(AND($M$1=2007,Beregningsark!$AQ258="1999-2012"),'Resultat 2005-2012'!N258*SUM($Z$16:$AE$16)/6,IF(AND($M$1=2008,Beregningsark!$AQ258="1999-2012"),'Resultat 2005-2012'!N258*SUM($AA$16:$AE$16)/5,IF(AND($M$1=2009,Beregningsark!$AQ258="1999-2012"),'Resultat 2005-2012'!N258*SUM($AB$16:$AE$16)/4,IF(AND($M$1=2010,Beregningsark!$AQ258="1999-2012"),'Resultat 2005-2012'!N258*SUM($AC$16:$AE$16)/3,IF(AND($M$1=2011,Beregningsark!$AQ258="1999-2012"),'Resultat 2005-2012'!N258*SUM($AD$16:$AE$16)/2,IF(AND($M$1=2012,Beregningsark!$AQ258="1999-2012"),'Resultat 2005-2012'!N258*$AE$16,""))))))))))))))))</f>
        <v/>
      </c>
      <c r="O258" s="15" t="str">
        <f>IF('Resultat 2005-2012'!$R258="","",IF($M$1=2005,'Resultat 2005-2012'!O258,IF(AND($M$1=2006,Beregningsark!$AQ258="2005-2012"),'Resultat 2005-2012'!O258*SUM($Y$10:$AE$10)/7,IF(AND($M$1=2007,Beregningsark!$AQ258="2005-2012"),'Resultat 2005-2012'!O258*SUM($Z$10:$AE$10)/6,IF(AND($M$1=2008,Beregningsark!$AQ258="2005-2012"),'Resultat 2005-2012'!O258*SUM($AA$10:$AE$10)/5,IF(AND($M$1=2009,Beregningsark!$AQ258="2005-2012"),'Resultat 2005-2012'!O258*SUM($AB$10:$AE$10)/4,IF(AND($M$1=2010,Beregningsark!$AQ258="2005-2012"),'Resultat 2005-2012'!O258*SUM($AC$10:$AE$10)/3,IF(AND($M$1=2011,Beregningsark!$AQ258="2005-2012"),'Resultat 2005-2012'!O258*SUM($AD$10:$AE$10)/2,IF(AND($M$1=2012,Beregningsark!$AQ258="2005-2012"),'Resultat 2005-2012'!O258*$AE$10,IF(AND($M$1=2006,Beregningsark!$AQ258="1999-2012"),'Resultat 2005-2012'!O258*SUM($Y$16:$AE$16)/7,IF(AND($M$1=2007,Beregningsark!$AQ258="1999-2012"),'Resultat 2005-2012'!O258*SUM($Z$16:$AE$16)/6,IF(AND($M$1=2008,Beregningsark!$AQ258="1999-2012"),'Resultat 2005-2012'!O258*SUM($AA$16:$AE$16)/5,IF(AND($M$1=2009,Beregningsark!$AQ258="1999-2012"),'Resultat 2005-2012'!O258*SUM($AB$16:$AE$16)/4,IF(AND($M$1=2010,Beregningsark!$AQ258="1999-2012"),'Resultat 2005-2012'!O258*SUM($AC$16:$AE$16)/3,IF(AND($M$1=2011,Beregningsark!$AQ258="1999-2012"),'Resultat 2005-2012'!O258*SUM($AD$16:$AE$16)/2,IF(AND($M$1=2012,Beregningsark!$AQ258="1999-2012"),'Resultat 2005-2012'!O258*$AE$16,""))))))))))))))))</f>
        <v/>
      </c>
      <c r="P258" s="15" t="str">
        <f>IF('Resultat 2005-2012'!$R258="","",IF($M$1=2005,'Resultat 2005-2012'!P258,IF(AND($M$1=2006,Beregningsark!$AQ258="2005-2012"),'Resultat 2005-2012'!P258*SUM($Y$11:$AE$11)/7,IF(AND($M$1=2007,Beregningsark!$AQ258="2005-2012"),'Resultat 2005-2012'!P258*SUM($Z$11:$AE$11)/6,IF(AND($M$1=2008,Beregningsark!$AQ258="2005-2012"),'Resultat 2005-2012'!P258*SUM($AA$11:$AE$11)/5,IF(AND($M$1=2009,Beregningsark!$AQ258="2005-2012"),'Resultat 2005-2012'!P258*SUM($AB$11:$AE$11)/4,IF(AND($M$1=2010,Beregningsark!$AQ258="2005-2012"),'Resultat 2005-2012'!P258*SUM($AC$11:$AE$11)/3,IF(AND($M$1=2011,Beregningsark!$AQ258="2005-2012"),'Resultat 2005-2012'!P258*SUM($AD$11:$AE$11)/2,IF(AND($M$1=2012,Beregningsark!$AQ258="2005-2012"),'Resultat 2005-2012'!P258*$AE$11,IF(AND($M$1=2006,Beregningsark!$AQ258="1999-2012"),'Resultat 2005-2012'!P258*SUM($Y$16:$AE$16)/7,IF(AND($M$1=2007,Beregningsark!$AQ258="1999-2012"),'Resultat 2005-2012'!P258*SUM($Z$16:$AE$16)/6,IF(AND($M$1=2008,Beregningsark!$AQ258="1999-2012"),'Resultat 2005-2012'!P258*SUM($AA$16:$AE$16)/5,IF(AND($M$1=2009,Beregningsark!$AQ258="1999-2012"),'Resultat 2005-2012'!P258*SUM($AB$16:$AE$16)/4,IF(AND($M$1=2010,Beregningsark!$AQ258="1999-2012"),'Resultat 2005-2012'!P258*SUM($AC$16:$AE$16)/3,IF(AND($M$1=2011,Beregningsark!$AQ258="1999-2012"),'Resultat 2005-2012'!P258*SUM($AD$16:$AE$16)/2,IF(AND($M$1=2012,Beregningsark!$AQ258="1999-2012"),'Resultat 2005-2012'!P258*$AE$16,""))))))))))))))))</f>
        <v/>
      </c>
      <c r="Q258" s="15" t="str">
        <f t="shared" si="12"/>
        <v/>
      </c>
      <c r="R258" s="17" t="str">
        <f t="shared" si="13"/>
        <v/>
      </c>
    </row>
    <row r="259" spans="1:18" x14ac:dyDescent="0.25">
      <c r="A259" s="4" t="str">
        <f>IF(Inddata!A274="","",Inddata!A274)</f>
        <v/>
      </c>
      <c r="B259" s="4" t="str">
        <f>IF(Inddata!B274="","",Inddata!B274)</f>
        <v/>
      </c>
      <c r="C259" s="4" t="str">
        <f>IF(Inddata!C274="","",Inddata!C274)</f>
        <v/>
      </c>
      <c r="D259" s="4" t="str">
        <f>IF(Inddata!D274="","",Inddata!D274)</f>
        <v/>
      </c>
      <c r="E259" s="4" t="str">
        <f>IF(Inddata!E274="","",Inddata!E274)</f>
        <v/>
      </c>
      <c r="F259" s="4" t="str">
        <f>IF(Inddata!F274="","",Inddata!F274)</f>
        <v/>
      </c>
      <c r="G259" s="4">
        <f>IF(Inddata!G274="","",Inddata!G274)</f>
        <v>0</v>
      </c>
      <c r="H259" s="4" t="str">
        <f>IF(Inddata!H274&gt;0.5,Inddata!H274,"")</f>
        <v/>
      </c>
      <c r="I259" s="4" t="str">
        <f>IF(Inddata!I274="","",Inddata!I274)</f>
        <v/>
      </c>
      <c r="J259" s="15" t="str">
        <f>IF('Resultat 2005-2012'!$R259="","",IF($M$1=2005,'Resultat 2005-2012'!J259,IF(AND($M$1=2006,Beregningsark!$AQ259="2005-2012"),'Resultat 2005-2012'!J259*SUM($Y$7:$AE$7)/7,IF(AND($M$1=2007,Beregningsark!$AQ259="2005-2012"),'Resultat 2005-2012'!J259*SUM($Z$7:$AE$7)/6,IF(AND($M$1=2008,Beregningsark!$AQ259="2005-2012"),'Resultat 2005-2012'!J259*SUM($AA$7:$AE$7)/5,IF(AND($M$1=2009,Beregningsark!$AQ259="2005-2012"),'Resultat 2005-2012'!J259*SUM($AB$7:$AE$7)/4,IF(AND($M$1=2010,Beregningsark!$AQ259="2005-2012"),'Resultat 2005-2012'!J259*SUM($AC$7:$AE$7)/3,IF(AND($M$1=2011,Beregningsark!$AQ259="2005-2012"),'Resultat 2005-2012'!J259*SUM($AD$7:$AE$7)/2,IF(AND($M$1=2012,Beregningsark!$AQ259="2005-2012"),'Resultat 2005-2012'!J259*$AE$7,IF(AND($M$1=2006,Beregningsark!$AQ259="1999-2012"),'Resultat 2005-2012'!J259*SUM($Y$16:$AE$16)/7,IF(AND($M$1=2007,Beregningsark!$AQ259="1999-2012"),'Resultat 2005-2012'!J259*SUM($Z$16:$AE$16)/6,IF(AND($M$1=2008,Beregningsark!$AQ259="1999-2012"),'Resultat 2005-2012'!J259*SUM($AA$16:$AE$16)/5,IF(AND($M$1=2009,Beregningsark!$AQ259="1999-2012"),'Resultat 2005-2012'!J259*SUM($AB$16:$AE$16)/4,IF(AND($M$1=2010,Beregningsark!$AQ259="1999-2012"),'Resultat 2005-2012'!J259*SUM($AC$16:$AE$16)/3,IF(AND($M$1=2011,Beregningsark!$AQ259="1999-2012"),'Resultat 2005-2012'!J259*SUM($AD$16:$AE$16)/2,IF(AND($M$1=2012,Beregningsark!$AQ259="1999-2012"),'Resultat 2005-2012'!J259*$AE$16,""))))))))))))))))</f>
        <v/>
      </c>
      <c r="K259" s="15" t="str">
        <f>IF('Resultat 2005-2012'!$R259="","",IF($M$1=2005,'Resultat 2005-2012'!K259,IF(AND($M$1=2006,Beregningsark!$AQ259="2005-2012"),'Resultat 2005-2012'!K259*SUM($Y$8:$AE$8)/7,IF(AND($M$1=2007,Beregningsark!$AQ259="2005-2012"),'Resultat 2005-2012'!K259*SUM($Z$8:$AE$8)/6,IF(AND($M$1=2008,Beregningsark!$AQ259="2005-2012"),'Resultat 2005-2012'!K259*SUM($AA$8:$AE$8)/5,IF(AND($M$1=2009,Beregningsark!$AQ259="2005-2012"),'Resultat 2005-2012'!K259*SUM($AB$8:$AE$8)/4,IF(AND($M$1=2010,Beregningsark!$AQ259="2005-2012"),'Resultat 2005-2012'!K259*SUM($AC$8:$AE$8)/3,IF(AND($M$1=2011,Beregningsark!$AQ259="2005-2012"),'Resultat 2005-2012'!K259*SUM($AD$8:$AE$8)/2,IF(AND($M$1=2012,Beregningsark!$AQ259="2005-2012"),'Resultat 2005-2012'!K259*$AE$8,IF(AND($M$1=2006,Beregningsark!$AQ259="1999-2012"),'Resultat 2005-2012'!K259*SUM($Y$17:$AE$17)/7,IF(AND($M$1=2007,Beregningsark!$AQ259="1999-2012"),'Resultat 2005-2012'!K259*SUM($Z$17:$AE$17)/6,IF(AND($M$1=2008,Beregningsark!$AQ259="1999-2012"),'Resultat 2005-2012'!K259*SUM($AA$17:$AE$17)/5,IF(AND($M$1=2009,Beregningsark!$AQ259="1999-2012"),'Resultat 2005-2012'!K259*SUM($AB$17:$AE$17)/4,IF(AND($M$1=2010,Beregningsark!$AQ259="1999-2012"),'Resultat 2005-2012'!K259*SUM($AC$17:$AE$17)/3,IF(AND($M$1=2011,Beregningsark!$AQ259="1999-2012"),'Resultat 2005-2012'!K259*SUM($AD$17:$AE$17)/2,IF(AND($M$1=2012,Beregningsark!$AQ259="1999-2012"),'Resultat 2005-2012'!K259*$AE$17,""))))))))))))))))</f>
        <v/>
      </c>
      <c r="L259" s="15" t="str">
        <f>IF('Resultat 2005-2012'!$R259="","",IF($M$1=2005,'Resultat 2005-2012'!L259,IF(AND($M$1=2006,Beregningsark!$AQ259="2005-2012"),'Resultat 2005-2012'!L259*SUM($Y$9:$AE$9)/7,IF(AND($M$1=2007,Beregningsark!$AQ259="2005-2012"),'Resultat 2005-2012'!L259*SUM($Z$9:$AE$9)/6,IF(AND($M$1=2008,Beregningsark!$AQ259="2005-2012"),'Resultat 2005-2012'!L259*SUM($AA$9:$AE$9)/5,IF(AND($M$1=2009,Beregningsark!$AQ259="2005-2012"),'Resultat 2005-2012'!L259*SUM($AB$9:$AE$9)/4,IF(AND($M$1=2010,Beregningsark!$AQ259="2005-2012"),'Resultat 2005-2012'!L259*SUM($AC$9:$AE$9)/3,IF(AND($M$1=2011,Beregningsark!$AQ259="2005-2012"),'Resultat 2005-2012'!L259*SUM($AD$9:$AE$9)/2,IF(AND($M$1=2012,Beregningsark!$AQ259="2005-2012"),'Resultat 2005-2012'!L259*$AE$9,IF(AND($M$1=2006,Beregningsark!$AQ259="1999-2012"),'Resultat 2005-2012'!L259*SUM($Y$18:$AE$18)/7,IF(AND($M$1=2007,Beregningsark!$AQ259="1999-2012"),'Resultat 2005-2012'!L259*SUM($Z$18:$AE$18)/6,IF(AND($M$1=2008,Beregningsark!$AQ259="1999-2012"),'Resultat 2005-2012'!L259*SUM($AA$18:$AE$18)/5,IF(AND($M$1=2009,Beregningsark!$AQ259="1999-2012"),'Resultat 2005-2012'!L259*SUM($AB$18:$AE$18)/4,IF(AND($M$1=2010,Beregningsark!$AQ259="1999-2012"),'Resultat 2005-2012'!L259*SUM($AC$18:$AE$18)/3,IF(AND($M$1=2011,Beregningsark!$AQ259="1999-2012"),'Resultat 2005-2012'!L259*SUM($AD$18:$AE$18)/2,IF(AND($M$1=2012,Beregningsark!$AQ259="1999-2012"),'Resultat 2005-2012'!L259*$AE$18,""))))))))))))))))</f>
        <v/>
      </c>
      <c r="M259" s="15" t="str">
        <f t="shared" si="11"/>
        <v/>
      </c>
      <c r="N259" s="15" t="str">
        <f>IF('Resultat 2005-2012'!$R259="","",IF($M$1=2005,'Resultat 2005-2012'!N259,IF(AND($M$1=2006,Beregningsark!$AQ259="2005-2012"),'Resultat 2005-2012'!N259*SUM($Y$10:$AE$10)/7,IF(AND($M$1=2007,Beregningsark!$AQ259="2005-2012"),'Resultat 2005-2012'!N259*SUM($Z$10:$AE$10)/6,IF(AND($M$1=2008,Beregningsark!$AQ259="2005-2012"),'Resultat 2005-2012'!N259*SUM($AA$10:$AE$10)/5,IF(AND($M$1=2009,Beregningsark!$AQ259="2005-2012"),'Resultat 2005-2012'!N259*SUM($AB$10:$AE$10)/4,IF(AND($M$1=2010,Beregningsark!$AQ259="2005-2012"),'Resultat 2005-2012'!N259*SUM($AC$10:$AE$10)/3,IF(AND($M$1=2011,Beregningsark!$AQ259="2005-2012"),'Resultat 2005-2012'!N259*SUM($AD$10:$AE$10)/2,IF(AND($M$1=2012,Beregningsark!$AQ259="2005-2012"),'Resultat 2005-2012'!N259*$AE$10,IF(AND($M$1=2006,Beregningsark!$AQ259="1999-2012"),'Resultat 2005-2012'!N259*SUM($Y$16:$AE$16)/7,IF(AND($M$1=2007,Beregningsark!$AQ259="1999-2012"),'Resultat 2005-2012'!N259*SUM($Z$16:$AE$16)/6,IF(AND($M$1=2008,Beregningsark!$AQ259="1999-2012"),'Resultat 2005-2012'!N259*SUM($AA$16:$AE$16)/5,IF(AND($M$1=2009,Beregningsark!$AQ259="1999-2012"),'Resultat 2005-2012'!N259*SUM($AB$16:$AE$16)/4,IF(AND($M$1=2010,Beregningsark!$AQ259="1999-2012"),'Resultat 2005-2012'!N259*SUM($AC$16:$AE$16)/3,IF(AND($M$1=2011,Beregningsark!$AQ259="1999-2012"),'Resultat 2005-2012'!N259*SUM($AD$16:$AE$16)/2,IF(AND($M$1=2012,Beregningsark!$AQ259="1999-2012"),'Resultat 2005-2012'!N259*$AE$16,""))))))))))))))))</f>
        <v/>
      </c>
      <c r="O259" s="15" t="str">
        <f>IF('Resultat 2005-2012'!$R259="","",IF($M$1=2005,'Resultat 2005-2012'!O259,IF(AND($M$1=2006,Beregningsark!$AQ259="2005-2012"),'Resultat 2005-2012'!O259*SUM($Y$10:$AE$10)/7,IF(AND($M$1=2007,Beregningsark!$AQ259="2005-2012"),'Resultat 2005-2012'!O259*SUM($Z$10:$AE$10)/6,IF(AND($M$1=2008,Beregningsark!$AQ259="2005-2012"),'Resultat 2005-2012'!O259*SUM($AA$10:$AE$10)/5,IF(AND($M$1=2009,Beregningsark!$AQ259="2005-2012"),'Resultat 2005-2012'!O259*SUM($AB$10:$AE$10)/4,IF(AND($M$1=2010,Beregningsark!$AQ259="2005-2012"),'Resultat 2005-2012'!O259*SUM($AC$10:$AE$10)/3,IF(AND($M$1=2011,Beregningsark!$AQ259="2005-2012"),'Resultat 2005-2012'!O259*SUM($AD$10:$AE$10)/2,IF(AND($M$1=2012,Beregningsark!$AQ259="2005-2012"),'Resultat 2005-2012'!O259*$AE$10,IF(AND($M$1=2006,Beregningsark!$AQ259="1999-2012"),'Resultat 2005-2012'!O259*SUM($Y$16:$AE$16)/7,IF(AND($M$1=2007,Beregningsark!$AQ259="1999-2012"),'Resultat 2005-2012'!O259*SUM($Z$16:$AE$16)/6,IF(AND($M$1=2008,Beregningsark!$AQ259="1999-2012"),'Resultat 2005-2012'!O259*SUM($AA$16:$AE$16)/5,IF(AND($M$1=2009,Beregningsark!$AQ259="1999-2012"),'Resultat 2005-2012'!O259*SUM($AB$16:$AE$16)/4,IF(AND($M$1=2010,Beregningsark!$AQ259="1999-2012"),'Resultat 2005-2012'!O259*SUM($AC$16:$AE$16)/3,IF(AND($M$1=2011,Beregningsark!$AQ259="1999-2012"),'Resultat 2005-2012'!O259*SUM($AD$16:$AE$16)/2,IF(AND($M$1=2012,Beregningsark!$AQ259="1999-2012"),'Resultat 2005-2012'!O259*$AE$16,""))))))))))))))))</f>
        <v/>
      </c>
      <c r="P259" s="15" t="str">
        <f>IF('Resultat 2005-2012'!$R259="","",IF($M$1=2005,'Resultat 2005-2012'!P259,IF(AND($M$1=2006,Beregningsark!$AQ259="2005-2012"),'Resultat 2005-2012'!P259*SUM($Y$11:$AE$11)/7,IF(AND($M$1=2007,Beregningsark!$AQ259="2005-2012"),'Resultat 2005-2012'!P259*SUM($Z$11:$AE$11)/6,IF(AND($M$1=2008,Beregningsark!$AQ259="2005-2012"),'Resultat 2005-2012'!P259*SUM($AA$11:$AE$11)/5,IF(AND($M$1=2009,Beregningsark!$AQ259="2005-2012"),'Resultat 2005-2012'!P259*SUM($AB$11:$AE$11)/4,IF(AND($M$1=2010,Beregningsark!$AQ259="2005-2012"),'Resultat 2005-2012'!P259*SUM($AC$11:$AE$11)/3,IF(AND($M$1=2011,Beregningsark!$AQ259="2005-2012"),'Resultat 2005-2012'!P259*SUM($AD$11:$AE$11)/2,IF(AND($M$1=2012,Beregningsark!$AQ259="2005-2012"),'Resultat 2005-2012'!P259*$AE$11,IF(AND($M$1=2006,Beregningsark!$AQ259="1999-2012"),'Resultat 2005-2012'!P259*SUM($Y$16:$AE$16)/7,IF(AND($M$1=2007,Beregningsark!$AQ259="1999-2012"),'Resultat 2005-2012'!P259*SUM($Z$16:$AE$16)/6,IF(AND($M$1=2008,Beregningsark!$AQ259="1999-2012"),'Resultat 2005-2012'!P259*SUM($AA$16:$AE$16)/5,IF(AND($M$1=2009,Beregningsark!$AQ259="1999-2012"),'Resultat 2005-2012'!P259*SUM($AB$16:$AE$16)/4,IF(AND($M$1=2010,Beregningsark!$AQ259="1999-2012"),'Resultat 2005-2012'!P259*SUM($AC$16:$AE$16)/3,IF(AND($M$1=2011,Beregningsark!$AQ259="1999-2012"),'Resultat 2005-2012'!P259*SUM($AD$16:$AE$16)/2,IF(AND($M$1=2012,Beregningsark!$AQ259="1999-2012"),'Resultat 2005-2012'!P259*$AE$16,""))))))))))))))))</f>
        <v/>
      </c>
      <c r="Q259" s="15" t="str">
        <f t="shared" si="12"/>
        <v/>
      </c>
      <c r="R259" s="17" t="str">
        <f t="shared" si="13"/>
        <v/>
      </c>
    </row>
    <row r="260" spans="1:18" x14ac:dyDescent="0.25">
      <c r="A260" s="4" t="str">
        <f>IF(Inddata!A275="","",Inddata!A275)</f>
        <v/>
      </c>
      <c r="B260" s="4" t="str">
        <f>IF(Inddata!B275="","",Inddata!B275)</f>
        <v/>
      </c>
      <c r="C260" s="4" t="str">
        <f>IF(Inddata!C275="","",Inddata!C275)</f>
        <v/>
      </c>
      <c r="D260" s="4" t="str">
        <f>IF(Inddata!D275="","",Inddata!D275)</f>
        <v/>
      </c>
      <c r="E260" s="4" t="str">
        <f>IF(Inddata!E275="","",Inddata!E275)</f>
        <v/>
      </c>
      <c r="F260" s="4" t="str">
        <f>IF(Inddata!F275="","",Inddata!F275)</f>
        <v/>
      </c>
      <c r="G260" s="4">
        <f>IF(Inddata!G275="","",Inddata!G275)</f>
        <v>0</v>
      </c>
      <c r="H260" s="4" t="str">
        <f>IF(Inddata!H275&gt;0.5,Inddata!H275,"")</f>
        <v/>
      </c>
      <c r="I260" s="4" t="str">
        <f>IF(Inddata!I275="","",Inddata!I275)</f>
        <v/>
      </c>
      <c r="J260" s="15" t="str">
        <f>IF('Resultat 2005-2012'!$R260="","",IF($M$1=2005,'Resultat 2005-2012'!J260,IF(AND($M$1=2006,Beregningsark!$AQ260="2005-2012"),'Resultat 2005-2012'!J260*SUM($Y$7:$AE$7)/7,IF(AND($M$1=2007,Beregningsark!$AQ260="2005-2012"),'Resultat 2005-2012'!J260*SUM($Z$7:$AE$7)/6,IF(AND($M$1=2008,Beregningsark!$AQ260="2005-2012"),'Resultat 2005-2012'!J260*SUM($AA$7:$AE$7)/5,IF(AND($M$1=2009,Beregningsark!$AQ260="2005-2012"),'Resultat 2005-2012'!J260*SUM($AB$7:$AE$7)/4,IF(AND($M$1=2010,Beregningsark!$AQ260="2005-2012"),'Resultat 2005-2012'!J260*SUM($AC$7:$AE$7)/3,IF(AND($M$1=2011,Beregningsark!$AQ260="2005-2012"),'Resultat 2005-2012'!J260*SUM($AD$7:$AE$7)/2,IF(AND($M$1=2012,Beregningsark!$AQ260="2005-2012"),'Resultat 2005-2012'!J260*$AE$7,IF(AND($M$1=2006,Beregningsark!$AQ260="1999-2012"),'Resultat 2005-2012'!J260*SUM($Y$16:$AE$16)/7,IF(AND($M$1=2007,Beregningsark!$AQ260="1999-2012"),'Resultat 2005-2012'!J260*SUM($Z$16:$AE$16)/6,IF(AND($M$1=2008,Beregningsark!$AQ260="1999-2012"),'Resultat 2005-2012'!J260*SUM($AA$16:$AE$16)/5,IF(AND($M$1=2009,Beregningsark!$AQ260="1999-2012"),'Resultat 2005-2012'!J260*SUM($AB$16:$AE$16)/4,IF(AND($M$1=2010,Beregningsark!$AQ260="1999-2012"),'Resultat 2005-2012'!J260*SUM($AC$16:$AE$16)/3,IF(AND($M$1=2011,Beregningsark!$AQ260="1999-2012"),'Resultat 2005-2012'!J260*SUM($AD$16:$AE$16)/2,IF(AND($M$1=2012,Beregningsark!$AQ260="1999-2012"),'Resultat 2005-2012'!J260*$AE$16,""))))))))))))))))</f>
        <v/>
      </c>
      <c r="K260" s="15" t="str">
        <f>IF('Resultat 2005-2012'!$R260="","",IF($M$1=2005,'Resultat 2005-2012'!K260,IF(AND($M$1=2006,Beregningsark!$AQ260="2005-2012"),'Resultat 2005-2012'!K260*SUM($Y$8:$AE$8)/7,IF(AND($M$1=2007,Beregningsark!$AQ260="2005-2012"),'Resultat 2005-2012'!K260*SUM($Z$8:$AE$8)/6,IF(AND($M$1=2008,Beregningsark!$AQ260="2005-2012"),'Resultat 2005-2012'!K260*SUM($AA$8:$AE$8)/5,IF(AND($M$1=2009,Beregningsark!$AQ260="2005-2012"),'Resultat 2005-2012'!K260*SUM($AB$8:$AE$8)/4,IF(AND($M$1=2010,Beregningsark!$AQ260="2005-2012"),'Resultat 2005-2012'!K260*SUM($AC$8:$AE$8)/3,IF(AND($M$1=2011,Beregningsark!$AQ260="2005-2012"),'Resultat 2005-2012'!K260*SUM($AD$8:$AE$8)/2,IF(AND($M$1=2012,Beregningsark!$AQ260="2005-2012"),'Resultat 2005-2012'!K260*$AE$8,IF(AND($M$1=2006,Beregningsark!$AQ260="1999-2012"),'Resultat 2005-2012'!K260*SUM($Y$17:$AE$17)/7,IF(AND($M$1=2007,Beregningsark!$AQ260="1999-2012"),'Resultat 2005-2012'!K260*SUM($Z$17:$AE$17)/6,IF(AND($M$1=2008,Beregningsark!$AQ260="1999-2012"),'Resultat 2005-2012'!K260*SUM($AA$17:$AE$17)/5,IF(AND($M$1=2009,Beregningsark!$AQ260="1999-2012"),'Resultat 2005-2012'!K260*SUM($AB$17:$AE$17)/4,IF(AND($M$1=2010,Beregningsark!$AQ260="1999-2012"),'Resultat 2005-2012'!K260*SUM($AC$17:$AE$17)/3,IF(AND($M$1=2011,Beregningsark!$AQ260="1999-2012"),'Resultat 2005-2012'!K260*SUM($AD$17:$AE$17)/2,IF(AND($M$1=2012,Beregningsark!$AQ260="1999-2012"),'Resultat 2005-2012'!K260*$AE$17,""))))))))))))))))</f>
        <v/>
      </c>
      <c r="L260" s="15" t="str">
        <f>IF('Resultat 2005-2012'!$R260="","",IF($M$1=2005,'Resultat 2005-2012'!L260,IF(AND($M$1=2006,Beregningsark!$AQ260="2005-2012"),'Resultat 2005-2012'!L260*SUM($Y$9:$AE$9)/7,IF(AND($M$1=2007,Beregningsark!$AQ260="2005-2012"),'Resultat 2005-2012'!L260*SUM($Z$9:$AE$9)/6,IF(AND($M$1=2008,Beregningsark!$AQ260="2005-2012"),'Resultat 2005-2012'!L260*SUM($AA$9:$AE$9)/5,IF(AND($M$1=2009,Beregningsark!$AQ260="2005-2012"),'Resultat 2005-2012'!L260*SUM($AB$9:$AE$9)/4,IF(AND($M$1=2010,Beregningsark!$AQ260="2005-2012"),'Resultat 2005-2012'!L260*SUM($AC$9:$AE$9)/3,IF(AND($M$1=2011,Beregningsark!$AQ260="2005-2012"),'Resultat 2005-2012'!L260*SUM($AD$9:$AE$9)/2,IF(AND($M$1=2012,Beregningsark!$AQ260="2005-2012"),'Resultat 2005-2012'!L260*$AE$9,IF(AND($M$1=2006,Beregningsark!$AQ260="1999-2012"),'Resultat 2005-2012'!L260*SUM($Y$18:$AE$18)/7,IF(AND($M$1=2007,Beregningsark!$AQ260="1999-2012"),'Resultat 2005-2012'!L260*SUM($Z$18:$AE$18)/6,IF(AND($M$1=2008,Beregningsark!$AQ260="1999-2012"),'Resultat 2005-2012'!L260*SUM($AA$18:$AE$18)/5,IF(AND($M$1=2009,Beregningsark!$AQ260="1999-2012"),'Resultat 2005-2012'!L260*SUM($AB$18:$AE$18)/4,IF(AND($M$1=2010,Beregningsark!$AQ260="1999-2012"),'Resultat 2005-2012'!L260*SUM($AC$18:$AE$18)/3,IF(AND($M$1=2011,Beregningsark!$AQ260="1999-2012"),'Resultat 2005-2012'!L260*SUM($AD$18:$AE$18)/2,IF(AND($M$1=2012,Beregningsark!$AQ260="1999-2012"),'Resultat 2005-2012'!L260*$AE$18,""))))))))))))))))</f>
        <v/>
      </c>
      <c r="M260" s="15" t="str">
        <f t="shared" si="11"/>
        <v/>
      </c>
      <c r="N260" s="15" t="str">
        <f>IF('Resultat 2005-2012'!$R260="","",IF($M$1=2005,'Resultat 2005-2012'!N260,IF(AND($M$1=2006,Beregningsark!$AQ260="2005-2012"),'Resultat 2005-2012'!N260*SUM($Y$10:$AE$10)/7,IF(AND($M$1=2007,Beregningsark!$AQ260="2005-2012"),'Resultat 2005-2012'!N260*SUM($Z$10:$AE$10)/6,IF(AND($M$1=2008,Beregningsark!$AQ260="2005-2012"),'Resultat 2005-2012'!N260*SUM($AA$10:$AE$10)/5,IF(AND($M$1=2009,Beregningsark!$AQ260="2005-2012"),'Resultat 2005-2012'!N260*SUM($AB$10:$AE$10)/4,IF(AND($M$1=2010,Beregningsark!$AQ260="2005-2012"),'Resultat 2005-2012'!N260*SUM($AC$10:$AE$10)/3,IF(AND($M$1=2011,Beregningsark!$AQ260="2005-2012"),'Resultat 2005-2012'!N260*SUM($AD$10:$AE$10)/2,IF(AND($M$1=2012,Beregningsark!$AQ260="2005-2012"),'Resultat 2005-2012'!N260*$AE$10,IF(AND($M$1=2006,Beregningsark!$AQ260="1999-2012"),'Resultat 2005-2012'!N260*SUM($Y$16:$AE$16)/7,IF(AND($M$1=2007,Beregningsark!$AQ260="1999-2012"),'Resultat 2005-2012'!N260*SUM($Z$16:$AE$16)/6,IF(AND($M$1=2008,Beregningsark!$AQ260="1999-2012"),'Resultat 2005-2012'!N260*SUM($AA$16:$AE$16)/5,IF(AND($M$1=2009,Beregningsark!$AQ260="1999-2012"),'Resultat 2005-2012'!N260*SUM($AB$16:$AE$16)/4,IF(AND($M$1=2010,Beregningsark!$AQ260="1999-2012"),'Resultat 2005-2012'!N260*SUM($AC$16:$AE$16)/3,IF(AND($M$1=2011,Beregningsark!$AQ260="1999-2012"),'Resultat 2005-2012'!N260*SUM($AD$16:$AE$16)/2,IF(AND($M$1=2012,Beregningsark!$AQ260="1999-2012"),'Resultat 2005-2012'!N260*$AE$16,""))))))))))))))))</f>
        <v/>
      </c>
      <c r="O260" s="15" t="str">
        <f>IF('Resultat 2005-2012'!$R260="","",IF($M$1=2005,'Resultat 2005-2012'!O260,IF(AND($M$1=2006,Beregningsark!$AQ260="2005-2012"),'Resultat 2005-2012'!O260*SUM($Y$10:$AE$10)/7,IF(AND($M$1=2007,Beregningsark!$AQ260="2005-2012"),'Resultat 2005-2012'!O260*SUM($Z$10:$AE$10)/6,IF(AND($M$1=2008,Beregningsark!$AQ260="2005-2012"),'Resultat 2005-2012'!O260*SUM($AA$10:$AE$10)/5,IF(AND($M$1=2009,Beregningsark!$AQ260="2005-2012"),'Resultat 2005-2012'!O260*SUM($AB$10:$AE$10)/4,IF(AND($M$1=2010,Beregningsark!$AQ260="2005-2012"),'Resultat 2005-2012'!O260*SUM($AC$10:$AE$10)/3,IF(AND($M$1=2011,Beregningsark!$AQ260="2005-2012"),'Resultat 2005-2012'!O260*SUM($AD$10:$AE$10)/2,IF(AND($M$1=2012,Beregningsark!$AQ260="2005-2012"),'Resultat 2005-2012'!O260*$AE$10,IF(AND($M$1=2006,Beregningsark!$AQ260="1999-2012"),'Resultat 2005-2012'!O260*SUM($Y$16:$AE$16)/7,IF(AND($M$1=2007,Beregningsark!$AQ260="1999-2012"),'Resultat 2005-2012'!O260*SUM($Z$16:$AE$16)/6,IF(AND($M$1=2008,Beregningsark!$AQ260="1999-2012"),'Resultat 2005-2012'!O260*SUM($AA$16:$AE$16)/5,IF(AND($M$1=2009,Beregningsark!$AQ260="1999-2012"),'Resultat 2005-2012'!O260*SUM($AB$16:$AE$16)/4,IF(AND($M$1=2010,Beregningsark!$AQ260="1999-2012"),'Resultat 2005-2012'!O260*SUM($AC$16:$AE$16)/3,IF(AND($M$1=2011,Beregningsark!$AQ260="1999-2012"),'Resultat 2005-2012'!O260*SUM($AD$16:$AE$16)/2,IF(AND($M$1=2012,Beregningsark!$AQ260="1999-2012"),'Resultat 2005-2012'!O260*$AE$16,""))))))))))))))))</f>
        <v/>
      </c>
      <c r="P260" s="15" t="str">
        <f>IF('Resultat 2005-2012'!$R260="","",IF($M$1=2005,'Resultat 2005-2012'!P260,IF(AND($M$1=2006,Beregningsark!$AQ260="2005-2012"),'Resultat 2005-2012'!P260*SUM($Y$11:$AE$11)/7,IF(AND($M$1=2007,Beregningsark!$AQ260="2005-2012"),'Resultat 2005-2012'!P260*SUM($Z$11:$AE$11)/6,IF(AND($M$1=2008,Beregningsark!$AQ260="2005-2012"),'Resultat 2005-2012'!P260*SUM($AA$11:$AE$11)/5,IF(AND($M$1=2009,Beregningsark!$AQ260="2005-2012"),'Resultat 2005-2012'!P260*SUM($AB$11:$AE$11)/4,IF(AND($M$1=2010,Beregningsark!$AQ260="2005-2012"),'Resultat 2005-2012'!P260*SUM($AC$11:$AE$11)/3,IF(AND($M$1=2011,Beregningsark!$AQ260="2005-2012"),'Resultat 2005-2012'!P260*SUM($AD$11:$AE$11)/2,IF(AND($M$1=2012,Beregningsark!$AQ260="2005-2012"),'Resultat 2005-2012'!P260*$AE$11,IF(AND($M$1=2006,Beregningsark!$AQ260="1999-2012"),'Resultat 2005-2012'!P260*SUM($Y$16:$AE$16)/7,IF(AND($M$1=2007,Beregningsark!$AQ260="1999-2012"),'Resultat 2005-2012'!P260*SUM($Z$16:$AE$16)/6,IF(AND($M$1=2008,Beregningsark!$AQ260="1999-2012"),'Resultat 2005-2012'!P260*SUM($AA$16:$AE$16)/5,IF(AND($M$1=2009,Beregningsark!$AQ260="1999-2012"),'Resultat 2005-2012'!P260*SUM($AB$16:$AE$16)/4,IF(AND($M$1=2010,Beregningsark!$AQ260="1999-2012"),'Resultat 2005-2012'!P260*SUM($AC$16:$AE$16)/3,IF(AND($M$1=2011,Beregningsark!$AQ260="1999-2012"),'Resultat 2005-2012'!P260*SUM($AD$16:$AE$16)/2,IF(AND($M$1=2012,Beregningsark!$AQ260="1999-2012"),'Resultat 2005-2012'!P260*$AE$16,""))))))))))))))))</f>
        <v/>
      </c>
      <c r="Q260" s="15" t="str">
        <f t="shared" si="12"/>
        <v/>
      </c>
      <c r="R260" s="17" t="str">
        <f t="shared" si="13"/>
        <v/>
      </c>
    </row>
    <row r="261" spans="1:18" x14ac:dyDescent="0.25">
      <c r="A261" s="4" t="str">
        <f>IF(Inddata!A276="","",Inddata!A276)</f>
        <v/>
      </c>
      <c r="B261" s="4" t="str">
        <f>IF(Inddata!B276="","",Inddata!B276)</f>
        <v/>
      </c>
      <c r="C261" s="4" t="str">
        <f>IF(Inddata!C276="","",Inddata!C276)</f>
        <v/>
      </c>
      <c r="D261" s="4" t="str">
        <f>IF(Inddata!D276="","",Inddata!D276)</f>
        <v/>
      </c>
      <c r="E261" s="4" t="str">
        <f>IF(Inddata!E276="","",Inddata!E276)</f>
        <v/>
      </c>
      <c r="F261" s="4" t="str">
        <f>IF(Inddata!F276="","",Inddata!F276)</f>
        <v/>
      </c>
      <c r="G261" s="4">
        <f>IF(Inddata!G276="","",Inddata!G276)</f>
        <v>0</v>
      </c>
      <c r="H261" s="4" t="str">
        <f>IF(Inddata!H276&gt;0.5,Inddata!H276,"")</f>
        <v/>
      </c>
      <c r="I261" s="4" t="str">
        <f>IF(Inddata!I276="","",Inddata!I276)</f>
        <v/>
      </c>
      <c r="J261" s="15" t="str">
        <f>IF('Resultat 2005-2012'!$R261="","",IF($M$1=2005,'Resultat 2005-2012'!J261,IF(AND($M$1=2006,Beregningsark!$AQ261="2005-2012"),'Resultat 2005-2012'!J261*SUM($Y$7:$AE$7)/7,IF(AND($M$1=2007,Beregningsark!$AQ261="2005-2012"),'Resultat 2005-2012'!J261*SUM($Z$7:$AE$7)/6,IF(AND($M$1=2008,Beregningsark!$AQ261="2005-2012"),'Resultat 2005-2012'!J261*SUM($AA$7:$AE$7)/5,IF(AND($M$1=2009,Beregningsark!$AQ261="2005-2012"),'Resultat 2005-2012'!J261*SUM($AB$7:$AE$7)/4,IF(AND($M$1=2010,Beregningsark!$AQ261="2005-2012"),'Resultat 2005-2012'!J261*SUM($AC$7:$AE$7)/3,IF(AND($M$1=2011,Beregningsark!$AQ261="2005-2012"),'Resultat 2005-2012'!J261*SUM($AD$7:$AE$7)/2,IF(AND($M$1=2012,Beregningsark!$AQ261="2005-2012"),'Resultat 2005-2012'!J261*$AE$7,IF(AND($M$1=2006,Beregningsark!$AQ261="1999-2012"),'Resultat 2005-2012'!J261*SUM($Y$16:$AE$16)/7,IF(AND($M$1=2007,Beregningsark!$AQ261="1999-2012"),'Resultat 2005-2012'!J261*SUM($Z$16:$AE$16)/6,IF(AND($M$1=2008,Beregningsark!$AQ261="1999-2012"),'Resultat 2005-2012'!J261*SUM($AA$16:$AE$16)/5,IF(AND($M$1=2009,Beregningsark!$AQ261="1999-2012"),'Resultat 2005-2012'!J261*SUM($AB$16:$AE$16)/4,IF(AND($M$1=2010,Beregningsark!$AQ261="1999-2012"),'Resultat 2005-2012'!J261*SUM($AC$16:$AE$16)/3,IF(AND($M$1=2011,Beregningsark!$AQ261="1999-2012"),'Resultat 2005-2012'!J261*SUM($AD$16:$AE$16)/2,IF(AND($M$1=2012,Beregningsark!$AQ261="1999-2012"),'Resultat 2005-2012'!J261*$AE$16,""))))))))))))))))</f>
        <v/>
      </c>
      <c r="K261" s="15" t="str">
        <f>IF('Resultat 2005-2012'!$R261="","",IF($M$1=2005,'Resultat 2005-2012'!K261,IF(AND($M$1=2006,Beregningsark!$AQ261="2005-2012"),'Resultat 2005-2012'!K261*SUM($Y$8:$AE$8)/7,IF(AND($M$1=2007,Beregningsark!$AQ261="2005-2012"),'Resultat 2005-2012'!K261*SUM($Z$8:$AE$8)/6,IF(AND($M$1=2008,Beregningsark!$AQ261="2005-2012"),'Resultat 2005-2012'!K261*SUM($AA$8:$AE$8)/5,IF(AND($M$1=2009,Beregningsark!$AQ261="2005-2012"),'Resultat 2005-2012'!K261*SUM($AB$8:$AE$8)/4,IF(AND($M$1=2010,Beregningsark!$AQ261="2005-2012"),'Resultat 2005-2012'!K261*SUM($AC$8:$AE$8)/3,IF(AND($M$1=2011,Beregningsark!$AQ261="2005-2012"),'Resultat 2005-2012'!K261*SUM($AD$8:$AE$8)/2,IF(AND($M$1=2012,Beregningsark!$AQ261="2005-2012"),'Resultat 2005-2012'!K261*$AE$8,IF(AND($M$1=2006,Beregningsark!$AQ261="1999-2012"),'Resultat 2005-2012'!K261*SUM($Y$17:$AE$17)/7,IF(AND($M$1=2007,Beregningsark!$AQ261="1999-2012"),'Resultat 2005-2012'!K261*SUM($Z$17:$AE$17)/6,IF(AND($M$1=2008,Beregningsark!$AQ261="1999-2012"),'Resultat 2005-2012'!K261*SUM($AA$17:$AE$17)/5,IF(AND($M$1=2009,Beregningsark!$AQ261="1999-2012"),'Resultat 2005-2012'!K261*SUM($AB$17:$AE$17)/4,IF(AND($M$1=2010,Beregningsark!$AQ261="1999-2012"),'Resultat 2005-2012'!K261*SUM($AC$17:$AE$17)/3,IF(AND($M$1=2011,Beregningsark!$AQ261="1999-2012"),'Resultat 2005-2012'!K261*SUM($AD$17:$AE$17)/2,IF(AND($M$1=2012,Beregningsark!$AQ261="1999-2012"),'Resultat 2005-2012'!K261*$AE$17,""))))))))))))))))</f>
        <v/>
      </c>
      <c r="L261" s="15" t="str">
        <f>IF('Resultat 2005-2012'!$R261="","",IF($M$1=2005,'Resultat 2005-2012'!L261,IF(AND($M$1=2006,Beregningsark!$AQ261="2005-2012"),'Resultat 2005-2012'!L261*SUM($Y$9:$AE$9)/7,IF(AND($M$1=2007,Beregningsark!$AQ261="2005-2012"),'Resultat 2005-2012'!L261*SUM($Z$9:$AE$9)/6,IF(AND($M$1=2008,Beregningsark!$AQ261="2005-2012"),'Resultat 2005-2012'!L261*SUM($AA$9:$AE$9)/5,IF(AND($M$1=2009,Beregningsark!$AQ261="2005-2012"),'Resultat 2005-2012'!L261*SUM($AB$9:$AE$9)/4,IF(AND($M$1=2010,Beregningsark!$AQ261="2005-2012"),'Resultat 2005-2012'!L261*SUM($AC$9:$AE$9)/3,IF(AND($M$1=2011,Beregningsark!$AQ261="2005-2012"),'Resultat 2005-2012'!L261*SUM($AD$9:$AE$9)/2,IF(AND($M$1=2012,Beregningsark!$AQ261="2005-2012"),'Resultat 2005-2012'!L261*$AE$9,IF(AND($M$1=2006,Beregningsark!$AQ261="1999-2012"),'Resultat 2005-2012'!L261*SUM($Y$18:$AE$18)/7,IF(AND($M$1=2007,Beregningsark!$AQ261="1999-2012"),'Resultat 2005-2012'!L261*SUM($Z$18:$AE$18)/6,IF(AND($M$1=2008,Beregningsark!$AQ261="1999-2012"),'Resultat 2005-2012'!L261*SUM($AA$18:$AE$18)/5,IF(AND($M$1=2009,Beregningsark!$AQ261="1999-2012"),'Resultat 2005-2012'!L261*SUM($AB$18:$AE$18)/4,IF(AND($M$1=2010,Beregningsark!$AQ261="1999-2012"),'Resultat 2005-2012'!L261*SUM($AC$18:$AE$18)/3,IF(AND($M$1=2011,Beregningsark!$AQ261="1999-2012"),'Resultat 2005-2012'!L261*SUM($AD$18:$AE$18)/2,IF(AND($M$1=2012,Beregningsark!$AQ261="1999-2012"),'Resultat 2005-2012'!L261*$AE$18,""))))))))))))))))</f>
        <v/>
      </c>
      <c r="M261" s="15" t="str">
        <f t="shared" si="11"/>
        <v/>
      </c>
      <c r="N261" s="15" t="str">
        <f>IF('Resultat 2005-2012'!$R261="","",IF($M$1=2005,'Resultat 2005-2012'!N261,IF(AND($M$1=2006,Beregningsark!$AQ261="2005-2012"),'Resultat 2005-2012'!N261*SUM($Y$10:$AE$10)/7,IF(AND($M$1=2007,Beregningsark!$AQ261="2005-2012"),'Resultat 2005-2012'!N261*SUM($Z$10:$AE$10)/6,IF(AND($M$1=2008,Beregningsark!$AQ261="2005-2012"),'Resultat 2005-2012'!N261*SUM($AA$10:$AE$10)/5,IF(AND($M$1=2009,Beregningsark!$AQ261="2005-2012"),'Resultat 2005-2012'!N261*SUM($AB$10:$AE$10)/4,IF(AND($M$1=2010,Beregningsark!$AQ261="2005-2012"),'Resultat 2005-2012'!N261*SUM($AC$10:$AE$10)/3,IF(AND($M$1=2011,Beregningsark!$AQ261="2005-2012"),'Resultat 2005-2012'!N261*SUM($AD$10:$AE$10)/2,IF(AND($M$1=2012,Beregningsark!$AQ261="2005-2012"),'Resultat 2005-2012'!N261*$AE$10,IF(AND($M$1=2006,Beregningsark!$AQ261="1999-2012"),'Resultat 2005-2012'!N261*SUM($Y$16:$AE$16)/7,IF(AND($M$1=2007,Beregningsark!$AQ261="1999-2012"),'Resultat 2005-2012'!N261*SUM($Z$16:$AE$16)/6,IF(AND($M$1=2008,Beregningsark!$AQ261="1999-2012"),'Resultat 2005-2012'!N261*SUM($AA$16:$AE$16)/5,IF(AND($M$1=2009,Beregningsark!$AQ261="1999-2012"),'Resultat 2005-2012'!N261*SUM($AB$16:$AE$16)/4,IF(AND($M$1=2010,Beregningsark!$AQ261="1999-2012"),'Resultat 2005-2012'!N261*SUM($AC$16:$AE$16)/3,IF(AND($M$1=2011,Beregningsark!$AQ261="1999-2012"),'Resultat 2005-2012'!N261*SUM($AD$16:$AE$16)/2,IF(AND($M$1=2012,Beregningsark!$AQ261="1999-2012"),'Resultat 2005-2012'!N261*$AE$16,""))))))))))))))))</f>
        <v/>
      </c>
      <c r="O261" s="15" t="str">
        <f>IF('Resultat 2005-2012'!$R261="","",IF($M$1=2005,'Resultat 2005-2012'!O261,IF(AND($M$1=2006,Beregningsark!$AQ261="2005-2012"),'Resultat 2005-2012'!O261*SUM($Y$10:$AE$10)/7,IF(AND($M$1=2007,Beregningsark!$AQ261="2005-2012"),'Resultat 2005-2012'!O261*SUM($Z$10:$AE$10)/6,IF(AND($M$1=2008,Beregningsark!$AQ261="2005-2012"),'Resultat 2005-2012'!O261*SUM($AA$10:$AE$10)/5,IF(AND($M$1=2009,Beregningsark!$AQ261="2005-2012"),'Resultat 2005-2012'!O261*SUM($AB$10:$AE$10)/4,IF(AND($M$1=2010,Beregningsark!$AQ261="2005-2012"),'Resultat 2005-2012'!O261*SUM($AC$10:$AE$10)/3,IF(AND($M$1=2011,Beregningsark!$AQ261="2005-2012"),'Resultat 2005-2012'!O261*SUM($AD$10:$AE$10)/2,IF(AND($M$1=2012,Beregningsark!$AQ261="2005-2012"),'Resultat 2005-2012'!O261*$AE$10,IF(AND($M$1=2006,Beregningsark!$AQ261="1999-2012"),'Resultat 2005-2012'!O261*SUM($Y$16:$AE$16)/7,IF(AND($M$1=2007,Beregningsark!$AQ261="1999-2012"),'Resultat 2005-2012'!O261*SUM($Z$16:$AE$16)/6,IF(AND($M$1=2008,Beregningsark!$AQ261="1999-2012"),'Resultat 2005-2012'!O261*SUM($AA$16:$AE$16)/5,IF(AND($M$1=2009,Beregningsark!$AQ261="1999-2012"),'Resultat 2005-2012'!O261*SUM($AB$16:$AE$16)/4,IF(AND($M$1=2010,Beregningsark!$AQ261="1999-2012"),'Resultat 2005-2012'!O261*SUM($AC$16:$AE$16)/3,IF(AND($M$1=2011,Beregningsark!$AQ261="1999-2012"),'Resultat 2005-2012'!O261*SUM($AD$16:$AE$16)/2,IF(AND($M$1=2012,Beregningsark!$AQ261="1999-2012"),'Resultat 2005-2012'!O261*$AE$16,""))))))))))))))))</f>
        <v/>
      </c>
      <c r="P261" s="15" t="str">
        <f>IF('Resultat 2005-2012'!$R261="","",IF($M$1=2005,'Resultat 2005-2012'!P261,IF(AND($M$1=2006,Beregningsark!$AQ261="2005-2012"),'Resultat 2005-2012'!P261*SUM($Y$11:$AE$11)/7,IF(AND($M$1=2007,Beregningsark!$AQ261="2005-2012"),'Resultat 2005-2012'!P261*SUM($Z$11:$AE$11)/6,IF(AND($M$1=2008,Beregningsark!$AQ261="2005-2012"),'Resultat 2005-2012'!P261*SUM($AA$11:$AE$11)/5,IF(AND($M$1=2009,Beregningsark!$AQ261="2005-2012"),'Resultat 2005-2012'!P261*SUM($AB$11:$AE$11)/4,IF(AND($M$1=2010,Beregningsark!$AQ261="2005-2012"),'Resultat 2005-2012'!P261*SUM($AC$11:$AE$11)/3,IF(AND($M$1=2011,Beregningsark!$AQ261="2005-2012"),'Resultat 2005-2012'!P261*SUM($AD$11:$AE$11)/2,IF(AND($M$1=2012,Beregningsark!$AQ261="2005-2012"),'Resultat 2005-2012'!P261*$AE$11,IF(AND($M$1=2006,Beregningsark!$AQ261="1999-2012"),'Resultat 2005-2012'!P261*SUM($Y$16:$AE$16)/7,IF(AND($M$1=2007,Beregningsark!$AQ261="1999-2012"),'Resultat 2005-2012'!P261*SUM($Z$16:$AE$16)/6,IF(AND($M$1=2008,Beregningsark!$AQ261="1999-2012"),'Resultat 2005-2012'!P261*SUM($AA$16:$AE$16)/5,IF(AND($M$1=2009,Beregningsark!$AQ261="1999-2012"),'Resultat 2005-2012'!P261*SUM($AB$16:$AE$16)/4,IF(AND($M$1=2010,Beregningsark!$AQ261="1999-2012"),'Resultat 2005-2012'!P261*SUM($AC$16:$AE$16)/3,IF(AND($M$1=2011,Beregningsark!$AQ261="1999-2012"),'Resultat 2005-2012'!P261*SUM($AD$16:$AE$16)/2,IF(AND($M$1=2012,Beregningsark!$AQ261="1999-2012"),'Resultat 2005-2012'!P261*$AE$16,""))))))))))))))))</f>
        <v/>
      </c>
      <c r="Q261" s="15" t="str">
        <f t="shared" si="12"/>
        <v/>
      </c>
      <c r="R261" s="17" t="str">
        <f t="shared" si="13"/>
        <v/>
      </c>
    </row>
    <row r="262" spans="1:18" x14ac:dyDescent="0.25">
      <c r="A262" s="4" t="str">
        <f>IF(Inddata!A277="","",Inddata!A277)</f>
        <v/>
      </c>
      <c r="B262" s="4" t="str">
        <f>IF(Inddata!B277="","",Inddata!B277)</f>
        <v/>
      </c>
      <c r="C262" s="4" t="str">
        <f>IF(Inddata!C277="","",Inddata!C277)</f>
        <v/>
      </c>
      <c r="D262" s="4" t="str">
        <f>IF(Inddata!D277="","",Inddata!D277)</f>
        <v/>
      </c>
      <c r="E262" s="4" t="str">
        <f>IF(Inddata!E277="","",Inddata!E277)</f>
        <v/>
      </c>
      <c r="F262" s="4" t="str">
        <f>IF(Inddata!F277="","",Inddata!F277)</f>
        <v/>
      </c>
      <c r="G262" s="4">
        <f>IF(Inddata!G277="","",Inddata!G277)</f>
        <v>0</v>
      </c>
      <c r="H262" s="4" t="str">
        <f>IF(Inddata!H277&gt;0.5,Inddata!H277,"")</f>
        <v/>
      </c>
      <c r="I262" s="4" t="str">
        <f>IF(Inddata!I277="","",Inddata!I277)</f>
        <v/>
      </c>
      <c r="J262" s="15" t="str">
        <f>IF('Resultat 2005-2012'!$R262="","",IF($M$1=2005,'Resultat 2005-2012'!J262,IF(AND($M$1=2006,Beregningsark!$AQ262="2005-2012"),'Resultat 2005-2012'!J262*SUM($Y$7:$AE$7)/7,IF(AND($M$1=2007,Beregningsark!$AQ262="2005-2012"),'Resultat 2005-2012'!J262*SUM($Z$7:$AE$7)/6,IF(AND($M$1=2008,Beregningsark!$AQ262="2005-2012"),'Resultat 2005-2012'!J262*SUM($AA$7:$AE$7)/5,IF(AND($M$1=2009,Beregningsark!$AQ262="2005-2012"),'Resultat 2005-2012'!J262*SUM($AB$7:$AE$7)/4,IF(AND($M$1=2010,Beregningsark!$AQ262="2005-2012"),'Resultat 2005-2012'!J262*SUM($AC$7:$AE$7)/3,IF(AND($M$1=2011,Beregningsark!$AQ262="2005-2012"),'Resultat 2005-2012'!J262*SUM($AD$7:$AE$7)/2,IF(AND($M$1=2012,Beregningsark!$AQ262="2005-2012"),'Resultat 2005-2012'!J262*$AE$7,IF(AND($M$1=2006,Beregningsark!$AQ262="1999-2012"),'Resultat 2005-2012'!J262*SUM($Y$16:$AE$16)/7,IF(AND($M$1=2007,Beregningsark!$AQ262="1999-2012"),'Resultat 2005-2012'!J262*SUM($Z$16:$AE$16)/6,IF(AND($M$1=2008,Beregningsark!$AQ262="1999-2012"),'Resultat 2005-2012'!J262*SUM($AA$16:$AE$16)/5,IF(AND($M$1=2009,Beregningsark!$AQ262="1999-2012"),'Resultat 2005-2012'!J262*SUM($AB$16:$AE$16)/4,IF(AND($M$1=2010,Beregningsark!$AQ262="1999-2012"),'Resultat 2005-2012'!J262*SUM($AC$16:$AE$16)/3,IF(AND($M$1=2011,Beregningsark!$AQ262="1999-2012"),'Resultat 2005-2012'!J262*SUM($AD$16:$AE$16)/2,IF(AND($M$1=2012,Beregningsark!$AQ262="1999-2012"),'Resultat 2005-2012'!J262*$AE$16,""))))))))))))))))</f>
        <v/>
      </c>
      <c r="K262" s="15" t="str">
        <f>IF('Resultat 2005-2012'!$R262="","",IF($M$1=2005,'Resultat 2005-2012'!K262,IF(AND($M$1=2006,Beregningsark!$AQ262="2005-2012"),'Resultat 2005-2012'!K262*SUM($Y$8:$AE$8)/7,IF(AND($M$1=2007,Beregningsark!$AQ262="2005-2012"),'Resultat 2005-2012'!K262*SUM($Z$8:$AE$8)/6,IF(AND($M$1=2008,Beregningsark!$AQ262="2005-2012"),'Resultat 2005-2012'!K262*SUM($AA$8:$AE$8)/5,IF(AND($M$1=2009,Beregningsark!$AQ262="2005-2012"),'Resultat 2005-2012'!K262*SUM($AB$8:$AE$8)/4,IF(AND($M$1=2010,Beregningsark!$AQ262="2005-2012"),'Resultat 2005-2012'!K262*SUM($AC$8:$AE$8)/3,IF(AND($M$1=2011,Beregningsark!$AQ262="2005-2012"),'Resultat 2005-2012'!K262*SUM($AD$8:$AE$8)/2,IF(AND($M$1=2012,Beregningsark!$AQ262="2005-2012"),'Resultat 2005-2012'!K262*$AE$8,IF(AND($M$1=2006,Beregningsark!$AQ262="1999-2012"),'Resultat 2005-2012'!K262*SUM($Y$17:$AE$17)/7,IF(AND($M$1=2007,Beregningsark!$AQ262="1999-2012"),'Resultat 2005-2012'!K262*SUM($Z$17:$AE$17)/6,IF(AND($M$1=2008,Beregningsark!$AQ262="1999-2012"),'Resultat 2005-2012'!K262*SUM($AA$17:$AE$17)/5,IF(AND($M$1=2009,Beregningsark!$AQ262="1999-2012"),'Resultat 2005-2012'!K262*SUM($AB$17:$AE$17)/4,IF(AND($M$1=2010,Beregningsark!$AQ262="1999-2012"),'Resultat 2005-2012'!K262*SUM($AC$17:$AE$17)/3,IF(AND($M$1=2011,Beregningsark!$AQ262="1999-2012"),'Resultat 2005-2012'!K262*SUM($AD$17:$AE$17)/2,IF(AND($M$1=2012,Beregningsark!$AQ262="1999-2012"),'Resultat 2005-2012'!K262*$AE$17,""))))))))))))))))</f>
        <v/>
      </c>
      <c r="L262" s="15" t="str">
        <f>IF('Resultat 2005-2012'!$R262="","",IF($M$1=2005,'Resultat 2005-2012'!L262,IF(AND($M$1=2006,Beregningsark!$AQ262="2005-2012"),'Resultat 2005-2012'!L262*SUM($Y$9:$AE$9)/7,IF(AND($M$1=2007,Beregningsark!$AQ262="2005-2012"),'Resultat 2005-2012'!L262*SUM($Z$9:$AE$9)/6,IF(AND($M$1=2008,Beregningsark!$AQ262="2005-2012"),'Resultat 2005-2012'!L262*SUM($AA$9:$AE$9)/5,IF(AND($M$1=2009,Beregningsark!$AQ262="2005-2012"),'Resultat 2005-2012'!L262*SUM($AB$9:$AE$9)/4,IF(AND($M$1=2010,Beregningsark!$AQ262="2005-2012"),'Resultat 2005-2012'!L262*SUM($AC$9:$AE$9)/3,IF(AND($M$1=2011,Beregningsark!$AQ262="2005-2012"),'Resultat 2005-2012'!L262*SUM($AD$9:$AE$9)/2,IF(AND($M$1=2012,Beregningsark!$AQ262="2005-2012"),'Resultat 2005-2012'!L262*$AE$9,IF(AND($M$1=2006,Beregningsark!$AQ262="1999-2012"),'Resultat 2005-2012'!L262*SUM($Y$18:$AE$18)/7,IF(AND($M$1=2007,Beregningsark!$AQ262="1999-2012"),'Resultat 2005-2012'!L262*SUM($Z$18:$AE$18)/6,IF(AND($M$1=2008,Beregningsark!$AQ262="1999-2012"),'Resultat 2005-2012'!L262*SUM($AA$18:$AE$18)/5,IF(AND($M$1=2009,Beregningsark!$AQ262="1999-2012"),'Resultat 2005-2012'!L262*SUM($AB$18:$AE$18)/4,IF(AND($M$1=2010,Beregningsark!$AQ262="1999-2012"),'Resultat 2005-2012'!L262*SUM($AC$18:$AE$18)/3,IF(AND($M$1=2011,Beregningsark!$AQ262="1999-2012"),'Resultat 2005-2012'!L262*SUM($AD$18:$AE$18)/2,IF(AND($M$1=2012,Beregningsark!$AQ262="1999-2012"),'Resultat 2005-2012'!L262*$AE$18,""))))))))))))))))</f>
        <v/>
      </c>
      <c r="M262" s="15" t="str">
        <f t="shared" si="11"/>
        <v/>
      </c>
      <c r="N262" s="15" t="str">
        <f>IF('Resultat 2005-2012'!$R262="","",IF($M$1=2005,'Resultat 2005-2012'!N262,IF(AND($M$1=2006,Beregningsark!$AQ262="2005-2012"),'Resultat 2005-2012'!N262*SUM($Y$10:$AE$10)/7,IF(AND($M$1=2007,Beregningsark!$AQ262="2005-2012"),'Resultat 2005-2012'!N262*SUM($Z$10:$AE$10)/6,IF(AND($M$1=2008,Beregningsark!$AQ262="2005-2012"),'Resultat 2005-2012'!N262*SUM($AA$10:$AE$10)/5,IF(AND($M$1=2009,Beregningsark!$AQ262="2005-2012"),'Resultat 2005-2012'!N262*SUM($AB$10:$AE$10)/4,IF(AND($M$1=2010,Beregningsark!$AQ262="2005-2012"),'Resultat 2005-2012'!N262*SUM($AC$10:$AE$10)/3,IF(AND($M$1=2011,Beregningsark!$AQ262="2005-2012"),'Resultat 2005-2012'!N262*SUM($AD$10:$AE$10)/2,IF(AND($M$1=2012,Beregningsark!$AQ262="2005-2012"),'Resultat 2005-2012'!N262*$AE$10,IF(AND($M$1=2006,Beregningsark!$AQ262="1999-2012"),'Resultat 2005-2012'!N262*SUM($Y$16:$AE$16)/7,IF(AND($M$1=2007,Beregningsark!$AQ262="1999-2012"),'Resultat 2005-2012'!N262*SUM($Z$16:$AE$16)/6,IF(AND($M$1=2008,Beregningsark!$AQ262="1999-2012"),'Resultat 2005-2012'!N262*SUM($AA$16:$AE$16)/5,IF(AND($M$1=2009,Beregningsark!$AQ262="1999-2012"),'Resultat 2005-2012'!N262*SUM($AB$16:$AE$16)/4,IF(AND($M$1=2010,Beregningsark!$AQ262="1999-2012"),'Resultat 2005-2012'!N262*SUM($AC$16:$AE$16)/3,IF(AND($M$1=2011,Beregningsark!$AQ262="1999-2012"),'Resultat 2005-2012'!N262*SUM($AD$16:$AE$16)/2,IF(AND($M$1=2012,Beregningsark!$AQ262="1999-2012"),'Resultat 2005-2012'!N262*$AE$16,""))))))))))))))))</f>
        <v/>
      </c>
      <c r="O262" s="15" t="str">
        <f>IF('Resultat 2005-2012'!$R262="","",IF($M$1=2005,'Resultat 2005-2012'!O262,IF(AND($M$1=2006,Beregningsark!$AQ262="2005-2012"),'Resultat 2005-2012'!O262*SUM($Y$10:$AE$10)/7,IF(AND($M$1=2007,Beregningsark!$AQ262="2005-2012"),'Resultat 2005-2012'!O262*SUM($Z$10:$AE$10)/6,IF(AND($M$1=2008,Beregningsark!$AQ262="2005-2012"),'Resultat 2005-2012'!O262*SUM($AA$10:$AE$10)/5,IF(AND($M$1=2009,Beregningsark!$AQ262="2005-2012"),'Resultat 2005-2012'!O262*SUM($AB$10:$AE$10)/4,IF(AND($M$1=2010,Beregningsark!$AQ262="2005-2012"),'Resultat 2005-2012'!O262*SUM($AC$10:$AE$10)/3,IF(AND($M$1=2011,Beregningsark!$AQ262="2005-2012"),'Resultat 2005-2012'!O262*SUM($AD$10:$AE$10)/2,IF(AND($M$1=2012,Beregningsark!$AQ262="2005-2012"),'Resultat 2005-2012'!O262*$AE$10,IF(AND($M$1=2006,Beregningsark!$AQ262="1999-2012"),'Resultat 2005-2012'!O262*SUM($Y$16:$AE$16)/7,IF(AND($M$1=2007,Beregningsark!$AQ262="1999-2012"),'Resultat 2005-2012'!O262*SUM($Z$16:$AE$16)/6,IF(AND($M$1=2008,Beregningsark!$AQ262="1999-2012"),'Resultat 2005-2012'!O262*SUM($AA$16:$AE$16)/5,IF(AND($M$1=2009,Beregningsark!$AQ262="1999-2012"),'Resultat 2005-2012'!O262*SUM($AB$16:$AE$16)/4,IF(AND($M$1=2010,Beregningsark!$AQ262="1999-2012"),'Resultat 2005-2012'!O262*SUM($AC$16:$AE$16)/3,IF(AND($M$1=2011,Beregningsark!$AQ262="1999-2012"),'Resultat 2005-2012'!O262*SUM($AD$16:$AE$16)/2,IF(AND($M$1=2012,Beregningsark!$AQ262="1999-2012"),'Resultat 2005-2012'!O262*$AE$16,""))))))))))))))))</f>
        <v/>
      </c>
      <c r="P262" s="15" t="str">
        <f>IF('Resultat 2005-2012'!$R262="","",IF($M$1=2005,'Resultat 2005-2012'!P262,IF(AND($M$1=2006,Beregningsark!$AQ262="2005-2012"),'Resultat 2005-2012'!P262*SUM($Y$11:$AE$11)/7,IF(AND($M$1=2007,Beregningsark!$AQ262="2005-2012"),'Resultat 2005-2012'!P262*SUM($Z$11:$AE$11)/6,IF(AND($M$1=2008,Beregningsark!$AQ262="2005-2012"),'Resultat 2005-2012'!P262*SUM($AA$11:$AE$11)/5,IF(AND($M$1=2009,Beregningsark!$AQ262="2005-2012"),'Resultat 2005-2012'!P262*SUM($AB$11:$AE$11)/4,IF(AND($M$1=2010,Beregningsark!$AQ262="2005-2012"),'Resultat 2005-2012'!P262*SUM($AC$11:$AE$11)/3,IF(AND($M$1=2011,Beregningsark!$AQ262="2005-2012"),'Resultat 2005-2012'!P262*SUM($AD$11:$AE$11)/2,IF(AND($M$1=2012,Beregningsark!$AQ262="2005-2012"),'Resultat 2005-2012'!P262*$AE$11,IF(AND($M$1=2006,Beregningsark!$AQ262="1999-2012"),'Resultat 2005-2012'!P262*SUM($Y$16:$AE$16)/7,IF(AND($M$1=2007,Beregningsark!$AQ262="1999-2012"),'Resultat 2005-2012'!P262*SUM($Z$16:$AE$16)/6,IF(AND($M$1=2008,Beregningsark!$AQ262="1999-2012"),'Resultat 2005-2012'!P262*SUM($AA$16:$AE$16)/5,IF(AND($M$1=2009,Beregningsark!$AQ262="1999-2012"),'Resultat 2005-2012'!P262*SUM($AB$16:$AE$16)/4,IF(AND($M$1=2010,Beregningsark!$AQ262="1999-2012"),'Resultat 2005-2012'!P262*SUM($AC$16:$AE$16)/3,IF(AND($M$1=2011,Beregningsark!$AQ262="1999-2012"),'Resultat 2005-2012'!P262*SUM($AD$16:$AE$16)/2,IF(AND($M$1=2012,Beregningsark!$AQ262="1999-2012"),'Resultat 2005-2012'!P262*$AE$16,""))))))))))))))))</f>
        <v/>
      </c>
      <c r="Q262" s="15" t="str">
        <f t="shared" si="12"/>
        <v/>
      </c>
      <c r="R262" s="17" t="str">
        <f t="shared" si="13"/>
        <v/>
      </c>
    </row>
    <row r="263" spans="1:18" x14ac:dyDescent="0.25">
      <c r="A263" s="4" t="str">
        <f>IF(Inddata!A278="","",Inddata!A278)</f>
        <v/>
      </c>
      <c r="B263" s="4" t="str">
        <f>IF(Inddata!B278="","",Inddata!B278)</f>
        <v/>
      </c>
      <c r="C263" s="4" t="str">
        <f>IF(Inddata!C278="","",Inddata!C278)</f>
        <v/>
      </c>
      <c r="D263" s="4" t="str">
        <f>IF(Inddata!D278="","",Inddata!D278)</f>
        <v/>
      </c>
      <c r="E263" s="4" t="str">
        <f>IF(Inddata!E278="","",Inddata!E278)</f>
        <v/>
      </c>
      <c r="F263" s="4" t="str">
        <f>IF(Inddata!F278="","",Inddata!F278)</f>
        <v/>
      </c>
      <c r="G263" s="4">
        <f>IF(Inddata!G278="","",Inddata!G278)</f>
        <v>0</v>
      </c>
      <c r="H263" s="4" t="str">
        <f>IF(Inddata!H278&gt;0.5,Inddata!H278,"")</f>
        <v/>
      </c>
      <c r="I263" s="4" t="str">
        <f>IF(Inddata!I278="","",Inddata!I278)</f>
        <v/>
      </c>
      <c r="J263" s="15" t="str">
        <f>IF('Resultat 2005-2012'!$R263="","",IF($M$1=2005,'Resultat 2005-2012'!J263,IF(AND($M$1=2006,Beregningsark!$AQ263="2005-2012"),'Resultat 2005-2012'!J263*SUM($Y$7:$AE$7)/7,IF(AND($M$1=2007,Beregningsark!$AQ263="2005-2012"),'Resultat 2005-2012'!J263*SUM($Z$7:$AE$7)/6,IF(AND($M$1=2008,Beregningsark!$AQ263="2005-2012"),'Resultat 2005-2012'!J263*SUM($AA$7:$AE$7)/5,IF(AND($M$1=2009,Beregningsark!$AQ263="2005-2012"),'Resultat 2005-2012'!J263*SUM($AB$7:$AE$7)/4,IF(AND($M$1=2010,Beregningsark!$AQ263="2005-2012"),'Resultat 2005-2012'!J263*SUM($AC$7:$AE$7)/3,IF(AND($M$1=2011,Beregningsark!$AQ263="2005-2012"),'Resultat 2005-2012'!J263*SUM($AD$7:$AE$7)/2,IF(AND($M$1=2012,Beregningsark!$AQ263="2005-2012"),'Resultat 2005-2012'!J263*$AE$7,IF(AND($M$1=2006,Beregningsark!$AQ263="1999-2012"),'Resultat 2005-2012'!J263*SUM($Y$16:$AE$16)/7,IF(AND($M$1=2007,Beregningsark!$AQ263="1999-2012"),'Resultat 2005-2012'!J263*SUM($Z$16:$AE$16)/6,IF(AND($M$1=2008,Beregningsark!$AQ263="1999-2012"),'Resultat 2005-2012'!J263*SUM($AA$16:$AE$16)/5,IF(AND($M$1=2009,Beregningsark!$AQ263="1999-2012"),'Resultat 2005-2012'!J263*SUM($AB$16:$AE$16)/4,IF(AND($M$1=2010,Beregningsark!$AQ263="1999-2012"),'Resultat 2005-2012'!J263*SUM($AC$16:$AE$16)/3,IF(AND($M$1=2011,Beregningsark!$AQ263="1999-2012"),'Resultat 2005-2012'!J263*SUM($AD$16:$AE$16)/2,IF(AND($M$1=2012,Beregningsark!$AQ263="1999-2012"),'Resultat 2005-2012'!J263*$AE$16,""))))))))))))))))</f>
        <v/>
      </c>
      <c r="K263" s="15" t="str">
        <f>IF('Resultat 2005-2012'!$R263="","",IF($M$1=2005,'Resultat 2005-2012'!K263,IF(AND($M$1=2006,Beregningsark!$AQ263="2005-2012"),'Resultat 2005-2012'!K263*SUM($Y$8:$AE$8)/7,IF(AND($M$1=2007,Beregningsark!$AQ263="2005-2012"),'Resultat 2005-2012'!K263*SUM($Z$8:$AE$8)/6,IF(AND($M$1=2008,Beregningsark!$AQ263="2005-2012"),'Resultat 2005-2012'!K263*SUM($AA$8:$AE$8)/5,IF(AND($M$1=2009,Beregningsark!$AQ263="2005-2012"),'Resultat 2005-2012'!K263*SUM($AB$8:$AE$8)/4,IF(AND($M$1=2010,Beregningsark!$AQ263="2005-2012"),'Resultat 2005-2012'!K263*SUM($AC$8:$AE$8)/3,IF(AND($M$1=2011,Beregningsark!$AQ263="2005-2012"),'Resultat 2005-2012'!K263*SUM($AD$8:$AE$8)/2,IF(AND($M$1=2012,Beregningsark!$AQ263="2005-2012"),'Resultat 2005-2012'!K263*$AE$8,IF(AND($M$1=2006,Beregningsark!$AQ263="1999-2012"),'Resultat 2005-2012'!K263*SUM($Y$17:$AE$17)/7,IF(AND($M$1=2007,Beregningsark!$AQ263="1999-2012"),'Resultat 2005-2012'!K263*SUM($Z$17:$AE$17)/6,IF(AND($M$1=2008,Beregningsark!$AQ263="1999-2012"),'Resultat 2005-2012'!K263*SUM($AA$17:$AE$17)/5,IF(AND($M$1=2009,Beregningsark!$AQ263="1999-2012"),'Resultat 2005-2012'!K263*SUM($AB$17:$AE$17)/4,IF(AND($M$1=2010,Beregningsark!$AQ263="1999-2012"),'Resultat 2005-2012'!K263*SUM($AC$17:$AE$17)/3,IF(AND($M$1=2011,Beregningsark!$AQ263="1999-2012"),'Resultat 2005-2012'!K263*SUM($AD$17:$AE$17)/2,IF(AND($M$1=2012,Beregningsark!$AQ263="1999-2012"),'Resultat 2005-2012'!K263*$AE$17,""))))))))))))))))</f>
        <v/>
      </c>
      <c r="L263" s="15" t="str">
        <f>IF('Resultat 2005-2012'!$R263="","",IF($M$1=2005,'Resultat 2005-2012'!L263,IF(AND($M$1=2006,Beregningsark!$AQ263="2005-2012"),'Resultat 2005-2012'!L263*SUM($Y$9:$AE$9)/7,IF(AND($M$1=2007,Beregningsark!$AQ263="2005-2012"),'Resultat 2005-2012'!L263*SUM($Z$9:$AE$9)/6,IF(AND($M$1=2008,Beregningsark!$AQ263="2005-2012"),'Resultat 2005-2012'!L263*SUM($AA$9:$AE$9)/5,IF(AND($M$1=2009,Beregningsark!$AQ263="2005-2012"),'Resultat 2005-2012'!L263*SUM($AB$9:$AE$9)/4,IF(AND($M$1=2010,Beregningsark!$AQ263="2005-2012"),'Resultat 2005-2012'!L263*SUM($AC$9:$AE$9)/3,IF(AND($M$1=2011,Beregningsark!$AQ263="2005-2012"),'Resultat 2005-2012'!L263*SUM($AD$9:$AE$9)/2,IF(AND($M$1=2012,Beregningsark!$AQ263="2005-2012"),'Resultat 2005-2012'!L263*$AE$9,IF(AND($M$1=2006,Beregningsark!$AQ263="1999-2012"),'Resultat 2005-2012'!L263*SUM($Y$18:$AE$18)/7,IF(AND($M$1=2007,Beregningsark!$AQ263="1999-2012"),'Resultat 2005-2012'!L263*SUM($Z$18:$AE$18)/6,IF(AND($M$1=2008,Beregningsark!$AQ263="1999-2012"),'Resultat 2005-2012'!L263*SUM($AA$18:$AE$18)/5,IF(AND($M$1=2009,Beregningsark!$AQ263="1999-2012"),'Resultat 2005-2012'!L263*SUM($AB$18:$AE$18)/4,IF(AND($M$1=2010,Beregningsark!$AQ263="1999-2012"),'Resultat 2005-2012'!L263*SUM($AC$18:$AE$18)/3,IF(AND($M$1=2011,Beregningsark!$AQ263="1999-2012"),'Resultat 2005-2012'!L263*SUM($AD$18:$AE$18)/2,IF(AND($M$1=2012,Beregningsark!$AQ263="1999-2012"),'Resultat 2005-2012'!L263*$AE$18,""))))))))))))))))</f>
        <v/>
      </c>
      <c r="M263" s="15" t="str">
        <f t="shared" ref="M263:M326" si="14">IF(SUM(J263:L263)&gt;0,SUM(J263:L263),"")</f>
        <v/>
      </c>
      <c r="N263" s="15" t="str">
        <f>IF('Resultat 2005-2012'!$R263="","",IF($M$1=2005,'Resultat 2005-2012'!N263,IF(AND($M$1=2006,Beregningsark!$AQ263="2005-2012"),'Resultat 2005-2012'!N263*SUM($Y$10:$AE$10)/7,IF(AND($M$1=2007,Beregningsark!$AQ263="2005-2012"),'Resultat 2005-2012'!N263*SUM($Z$10:$AE$10)/6,IF(AND($M$1=2008,Beregningsark!$AQ263="2005-2012"),'Resultat 2005-2012'!N263*SUM($AA$10:$AE$10)/5,IF(AND($M$1=2009,Beregningsark!$AQ263="2005-2012"),'Resultat 2005-2012'!N263*SUM($AB$10:$AE$10)/4,IF(AND($M$1=2010,Beregningsark!$AQ263="2005-2012"),'Resultat 2005-2012'!N263*SUM($AC$10:$AE$10)/3,IF(AND($M$1=2011,Beregningsark!$AQ263="2005-2012"),'Resultat 2005-2012'!N263*SUM($AD$10:$AE$10)/2,IF(AND($M$1=2012,Beregningsark!$AQ263="2005-2012"),'Resultat 2005-2012'!N263*$AE$10,IF(AND($M$1=2006,Beregningsark!$AQ263="1999-2012"),'Resultat 2005-2012'!N263*SUM($Y$16:$AE$16)/7,IF(AND($M$1=2007,Beregningsark!$AQ263="1999-2012"),'Resultat 2005-2012'!N263*SUM($Z$16:$AE$16)/6,IF(AND($M$1=2008,Beregningsark!$AQ263="1999-2012"),'Resultat 2005-2012'!N263*SUM($AA$16:$AE$16)/5,IF(AND($M$1=2009,Beregningsark!$AQ263="1999-2012"),'Resultat 2005-2012'!N263*SUM($AB$16:$AE$16)/4,IF(AND($M$1=2010,Beregningsark!$AQ263="1999-2012"),'Resultat 2005-2012'!N263*SUM($AC$16:$AE$16)/3,IF(AND($M$1=2011,Beregningsark!$AQ263="1999-2012"),'Resultat 2005-2012'!N263*SUM($AD$16:$AE$16)/2,IF(AND($M$1=2012,Beregningsark!$AQ263="1999-2012"),'Resultat 2005-2012'!N263*$AE$16,""))))))))))))))))</f>
        <v/>
      </c>
      <c r="O263" s="15" t="str">
        <f>IF('Resultat 2005-2012'!$R263="","",IF($M$1=2005,'Resultat 2005-2012'!O263,IF(AND($M$1=2006,Beregningsark!$AQ263="2005-2012"),'Resultat 2005-2012'!O263*SUM($Y$10:$AE$10)/7,IF(AND($M$1=2007,Beregningsark!$AQ263="2005-2012"),'Resultat 2005-2012'!O263*SUM($Z$10:$AE$10)/6,IF(AND($M$1=2008,Beregningsark!$AQ263="2005-2012"),'Resultat 2005-2012'!O263*SUM($AA$10:$AE$10)/5,IF(AND($M$1=2009,Beregningsark!$AQ263="2005-2012"),'Resultat 2005-2012'!O263*SUM($AB$10:$AE$10)/4,IF(AND($M$1=2010,Beregningsark!$AQ263="2005-2012"),'Resultat 2005-2012'!O263*SUM($AC$10:$AE$10)/3,IF(AND($M$1=2011,Beregningsark!$AQ263="2005-2012"),'Resultat 2005-2012'!O263*SUM($AD$10:$AE$10)/2,IF(AND($M$1=2012,Beregningsark!$AQ263="2005-2012"),'Resultat 2005-2012'!O263*$AE$10,IF(AND($M$1=2006,Beregningsark!$AQ263="1999-2012"),'Resultat 2005-2012'!O263*SUM($Y$16:$AE$16)/7,IF(AND($M$1=2007,Beregningsark!$AQ263="1999-2012"),'Resultat 2005-2012'!O263*SUM($Z$16:$AE$16)/6,IF(AND($M$1=2008,Beregningsark!$AQ263="1999-2012"),'Resultat 2005-2012'!O263*SUM($AA$16:$AE$16)/5,IF(AND($M$1=2009,Beregningsark!$AQ263="1999-2012"),'Resultat 2005-2012'!O263*SUM($AB$16:$AE$16)/4,IF(AND($M$1=2010,Beregningsark!$AQ263="1999-2012"),'Resultat 2005-2012'!O263*SUM($AC$16:$AE$16)/3,IF(AND($M$1=2011,Beregningsark!$AQ263="1999-2012"),'Resultat 2005-2012'!O263*SUM($AD$16:$AE$16)/2,IF(AND($M$1=2012,Beregningsark!$AQ263="1999-2012"),'Resultat 2005-2012'!O263*$AE$16,""))))))))))))))))</f>
        <v/>
      </c>
      <c r="P263" s="15" t="str">
        <f>IF('Resultat 2005-2012'!$R263="","",IF($M$1=2005,'Resultat 2005-2012'!P263,IF(AND($M$1=2006,Beregningsark!$AQ263="2005-2012"),'Resultat 2005-2012'!P263*SUM($Y$11:$AE$11)/7,IF(AND($M$1=2007,Beregningsark!$AQ263="2005-2012"),'Resultat 2005-2012'!P263*SUM($Z$11:$AE$11)/6,IF(AND($M$1=2008,Beregningsark!$AQ263="2005-2012"),'Resultat 2005-2012'!P263*SUM($AA$11:$AE$11)/5,IF(AND($M$1=2009,Beregningsark!$AQ263="2005-2012"),'Resultat 2005-2012'!P263*SUM($AB$11:$AE$11)/4,IF(AND($M$1=2010,Beregningsark!$AQ263="2005-2012"),'Resultat 2005-2012'!P263*SUM($AC$11:$AE$11)/3,IF(AND($M$1=2011,Beregningsark!$AQ263="2005-2012"),'Resultat 2005-2012'!P263*SUM($AD$11:$AE$11)/2,IF(AND($M$1=2012,Beregningsark!$AQ263="2005-2012"),'Resultat 2005-2012'!P263*$AE$11,IF(AND($M$1=2006,Beregningsark!$AQ263="1999-2012"),'Resultat 2005-2012'!P263*SUM($Y$16:$AE$16)/7,IF(AND($M$1=2007,Beregningsark!$AQ263="1999-2012"),'Resultat 2005-2012'!P263*SUM($Z$16:$AE$16)/6,IF(AND($M$1=2008,Beregningsark!$AQ263="1999-2012"),'Resultat 2005-2012'!P263*SUM($AA$16:$AE$16)/5,IF(AND($M$1=2009,Beregningsark!$AQ263="1999-2012"),'Resultat 2005-2012'!P263*SUM($AB$16:$AE$16)/4,IF(AND($M$1=2010,Beregningsark!$AQ263="1999-2012"),'Resultat 2005-2012'!P263*SUM($AC$16:$AE$16)/3,IF(AND($M$1=2011,Beregningsark!$AQ263="1999-2012"),'Resultat 2005-2012'!P263*SUM($AD$16:$AE$16)/2,IF(AND($M$1=2012,Beregningsark!$AQ263="1999-2012"),'Resultat 2005-2012'!P263*$AE$16,""))))))))))))))))</f>
        <v/>
      </c>
      <c r="Q263" s="15" t="str">
        <f t="shared" ref="Q263:Q326" si="15">IF(SUM(N263:P263)&gt;0,SUM(N263:P263),"")</f>
        <v/>
      </c>
      <c r="R263" s="17" t="str">
        <f t="shared" ref="R263:R326" si="16">IF(M263="","",18609867*N263+3188341*O263+480261*P263+697929*(J263+K263))</f>
        <v/>
      </c>
    </row>
    <row r="264" spans="1:18" x14ac:dyDescent="0.25">
      <c r="A264" s="4" t="str">
        <f>IF(Inddata!A279="","",Inddata!A279)</f>
        <v/>
      </c>
      <c r="B264" s="4" t="str">
        <f>IF(Inddata!B279="","",Inddata!B279)</f>
        <v/>
      </c>
      <c r="C264" s="4" t="str">
        <f>IF(Inddata!C279="","",Inddata!C279)</f>
        <v/>
      </c>
      <c r="D264" s="4" t="str">
        <f>IF(Inddata!D279="","",Inddata!D279)</f>
        <v/>
      </c>
      <c r="E264" s="4" t="str">
        <f>IF(Inddata!E279="","",Inddata!E279)</f>
        <v/>
      </c>
      <c r="F264" s="4" t="str">
        <f>IF(Inddata!F279="","",Inddata!F279)</f>
        <v/>
      </c>
      <c r="G264" s="4">
        <f>IF(Inddata!G279="","",Inddata!G279)</f>
        <v>0</v>
      </c>
      <c r="H264" s="4" t="str">
        <f>IF(Inddata!H279&gt;0.5,Inddata!H279,"")</f>
        <v/>
      </c>
      <c r="I264" s="4" t="str">
        <f>IF(Inddata!I279="","",Inddata!I279)</f>
        <v/>
      </c>
      <c r="J264" s="15" t="str">
        <f>IF('Resultat 2005-2012'!$R264="","",IF($M$1=2005,'Resultat 2005-2012'!J264,IF(AND($M$1=2006,Beregningsark!$AQ264="2005-2012"),'Resultat 2005-2012'!J264*SUM($Y$7:$AE$7)/7,IF(AND($M$1=2007,Beregningsark!$AQ264="2005-2012"),'Resultat 2005-2012'!J264*SUM($Z$7:$AE$7)/6,IF(AND($M$1=2008,Beregningsark!$AQ264="2005-2012"),'Resultat 2005-2012'!J264*SUM($AA$7:$AE$7)/5,IF(AND($M$1=2009,Beregningsark!$AQ264="2005-2012"),'Resultat 2005-2012'!J264*SUM($AB$7:$AE$7)/4,IF(AND($M$1=2010,Beregningsark!$AQ264="2005-2012"),'Resultat 2005-2012'!J264*SUM($AC$7:$AE$7)/3,IF(AND($M$1=2011,Beregningsark!$AQ264="2005-2012"),'Resultat 2005-2012'!J264*SUM($AD$7:$AE$7)/2,IF(AND($M$1=2012,Beregningsark!$AQ264="2005-2012"),'Resultat 2005-2012'!J264*$AE$7,IF(AND($M$1=2006,Beregningsark!$AQ264="1999-2012"),'Resultat 2005-2012'!J264*SUM($Y$16:$AE$16)/7,IF(AND($M$1=2007,Beregningsark!$AQ264="1999-2012"),'Resultat 2005-2012'!J264*SUM($Z$16:$AE$16)/6,IF(AND($M$1=2008,Beregningsark!$AQ264="1999-2012"),'Resultat 2005-2012'!J264*SUM($AA$16:$AE$16)/5,IF(AND($M$1=2009,Beregningsark!$AQ264="1999-2012"),'Resultat 2005-2012'!J264*SUM($AB$16:$AE$16)/4,IF(AND($M$1=2010,Beregningsark!$AQ264="1999-2012"),'Resultat 2005-2012'!J264*SUM($AC$16:$AE$16)/3,IF(AND($M$1=2011,Beregningsark!$AQ264="1999-2012"),'Resultat 2005-2012'!J264*SUM($AD$16:$AE$16)/2,IF(AND($M$1=2012,Beregningsark!$AQ264="1999-2012"),'Resultat 2005-2012'!J264*$AE$16,""))))))))))))))))</f>
        <v/>
      </c>
      <c r="K264" s="15" t="str">
        <f>IF('Resultat 2005-2012'!$R264="","",IF($M$1=2005,'Resultat 2005-2012'!K264,IF(AND($M$1=2006,Beregningsark!$AQ264="2005-2012"),'Resultat 2005-2012'!K264*SUM($Y$8:$AE$8)/7,IF(AND($M$1=2007,Beregningsark!$AQ264="2005-2012"),'Resultat 2005-2012'!K264*SUM($Z$8:$AE$8)/6,IF(AND($M$1=2008,Beregningsark!$AQ264="2005-2012"),'Resultat 2005-2012'!K264*SUM($AA$8:$AE$8)/5,IF(AND($M$1=2009,Beregningsark!$AQ264="2005-2012"),'Resultat 2005-2012'!K264*SUM($AB$8:$AE$8)/4,IF(AND($M$1=2010,Beregningsark!$AQ264="2005-2012"),'Resultat 2005-2012'!K264*SUM($AC$8:$AE$8)/3,IF(AND($M$1=2011,Beregningsark!$AQ264="2005-2012"),'Resultat 2005-2012'!K264*SUM($AD$8:$AE$8)/2,IF(AND($M$1=2012,Beregningsark!$AQ264="2005-2012"),'Resultat 2005-2012'!K264*$AE$8,IF(AND($M$1=2006,Beregningsark!$AQ264="1999-2012"),'Resultat 2005-2012'!K264*SUM($Y$17:$AE$17)/7,IF(AND($M$1=2007,Beregningsark!$AQ264="1999-2012"),'Resultat 2005-2012'!K264*SUM($Z$17:$AE$17)/6,IF(AND($M$1=2008,Beregningsark!$AQ264="1999-2012"),'Resultat 2005-2012'!K264*SUM($AA$17:$AE$17)/5,IF(AND($M$1=2009,Beregningsark!$AQ264="1999-2012"),'Resultat 2005-2012'!K264*SUM($AB$17:$AE$17)/4,IF(AND($M$1=2010,Beregningsark!$AQ264="1999-2012"),'Resultat 2005-2012'!K264*SUM($AC$17:$AE$17)/3,IF(AND($M$1=2011,Beregningsark!$AQ264="1999-2012"),'Resultat 2005-2012'!K264*SUM($AD$17:$AE$17)/2,IF(AND($M$1=2012,Beregningsark!$AQ264="1999-2012"),'Resultat 2005-2012'!K264*$AE$17,""))))))))))))))))</f>
        <v/>
      </c>
      <c r="L264" s="15" t="str">
        <f>IF('Resultat 2005-2012'!$R264="","",IF($M$1=2005,'Resultat 2005-2012'!L264,IF(AND($M$1=2006,Beregningsark!$AQ264="2005-2012"),'Resultat 2005-2012'!L264*SUM($Y$9:$AE$9)/7,IF(AND($M$1=2007,Beregningsark!$AQ264="2005-2012"),'Resultat 2005-2012'!L264*SUM($Z$9:$AE$9)/6,IF(AND($M$1=2008,Beregningsark!$AQ264="2005-2012"),'Resultat 2005-2012'!L264*SUM($AA$9:$AE$9)/5,IF(AND($M$1=2009,Beregningsark!$AQ264="2005-2012"),'Resultat 2005-2012'!L264*SUM($AB$9:$AE$9)/4,IF(AND($M$1=2010,Beregningsark!$AQ264="2005-2012"),'Resultat 2005-2012'!L264*SUM($AC$9:$AE$9)/3,IF(AND($M$1=2011,Beregningsark!$AQ264="2005-2012"),'Resultat 2005-2012'!L264*SUM($AD$9:$AE$9)/2,IF(AND($M$1=2012,Beregningsark!$AQ264="2005-2012"),'Resultat 2005-2012'!L264*$AE$9,IF(AND($M$1=2006,Beregningsark!$AQ264="1999-2012"),'Resultat 2005-2012'!L264*SUM($Y$18:$AE$18)/7,IF(AND($M$1=2007,Beregningsark!$AQ264="1999-2012"),'Resultat 2005-2012'!L264*SUM($Z$18:$AE$18)/6,IF(AND($M$1=2008,Beregningsark!$AQ264="1999-2012"),'Resultat 2005-2012'!L264*SUM($AA$18:$AE$18)/5,IF(AND($M$1=2009,Beregningsark!$AQ264="1999-2012"),'Resultat 2005-2012'!L264*SUM($AB$18:$AE$18)/4,IF(AND($M$1=2010,Beregningsark!$AQ264="1999-2012"),'Resultat 2005-2012'!L264*SUM($AC$18:$AE$18)/3,IF(AND($M$1=2011,Beregningsark!$AQ264="1999-2012"),'Resultat 2005-2012'!L264*SUM($AD$18:$AE$18)/2,IF(AND($M$1=2012,Beregningsark!$AQ264="1999-2012"),'Resultat 2005-2012'!L264*$AE$18,""))))))))))))))))</f>
        <v/>
      </c>
      <c r="M264" s="15" t="str">
        <f t="shared" si="14"/>
        <v/>
      </c>
      <c r="N264" s="15" t="str">
        <f>IF('Resultat 2005-2012'!$R264="","",IF($M$1=2005,'Resultat 2005-2012'!N264,IF(AND($M$1=2006,Beregningsark!$AQ264="2005-2012"),'Resultat 2005-2012'!N264*SUM($Y$10:$AE$10)/7,IF(AND($M$1=2007,Beregningsark!$AQ264="2005-2012"),'Resultat 2005-2012'!N264*SUM($Z$10:$AE$10)/6,IF(AND($M$1=2008,Beregningsark!$AQ264="2005-2012"),'Resultat 2005-2012'!N264*SUM($AA$10:$AE$10)/5,IF(AND($M$1=2009,Beregningsark!$AQ264="2005-2012"),'Resultat 2005-2012'!N264*SUM($AB$10:$AE$10)/4,IF(AND($M$1=2010,Beregningsark!$AQ264="2005-2012"),'Resultat 2005-2012'!N264*SUM($AC$10:$AE$10)/3,IF(AND($M$1=2011,Beregningsark!$AQ264="2005-2012"),'Resultat 2005-2012'!N264*SUM($AD$10:$AE$10)/2,IF(AND($M$1=2012,Beregningsark!$AQ264="2005-2012"),'Resultat 2005-2012'!N264*$AE$10,IF(AND($M$1=2006,Beregningsark!$AQ264="1999-2012"),'Resultat 2005-2012'!N264*SUM($Y$16:$AE$16)/7,IF(AND($M$1=2007,Beregningsark!$AQ264="1999-2012"),'Resultat 2005-2012'!N264*SUM($Z$16:$AE$16)/6,IF(AND($M$1=2008,Beregningsark!$AQ264="1999-2012"),'Resultat 2005-2012'!N264*SUM($AA$16:$AE$16)/5,IF(AND($M$1=2009,Beregningsark!$AQ264="1999-2012"),'Resultat 2005-2012'!N264*SUM($AB$16:$AE$16)/4,IF(AND($M$1=2010,Beregningsark!$AQ264="1999-2012"),'Resultat 2005-2012'!N264*SUM($AC$16:$AE$16)/3,IF(AND($M$1=2011,Beregningsark!$AQ264="1999-2012"),'Resultat 2005-2012'!N264*SUM($AD$16:$AE$16)/2,IF(AND($M$1=2012,Beregningsark!$AQ264="1999-2012"),'Resultat 2005-2012'!N264*$AE$16,""))))))))))))))))</f>
        <v/>
      </c>
      <c r="O264" s="15" t="str">
        <f>IF('Resultat 2005-2012'!$R264="","",IF($M$1=2005,'Resultat 2005-2012'!O264,IF(AND($M$1=2006,Beregningsark!$AQ264="2005-2012"),'Resultat 2005-2012'!O264*SUM($Y$10:$AE$10)/7,IF(AND($M$1=2007,Beregningsark!$AQ264="2005-2012"),'Resultat 2005-2012'!O264*SUM($Z$10:$AE$10)/6,IF(AND($M$1=2008,Beregningsark!$AQ264="2005-2012"),'Resultat 2005-2012'!O264*SUM($AA$10:$AE$10)/5,IF(AND($M$1=2009,Beregningsark!$AQ264="2005-2012"),'Resultat 2005-2012'!O264*SUM($AB$10:$AE$10)/4,IF(AND($M$1=2010,Beregningsark!$AQ264="2005-2012"),'Resultat 2005-2012'!O264*SUM($AC$10:$AE$10)/3,IF(AND($M$1=2011,Beregningsark!$AQ264="2005-2012"),'Resultat 2005-2012'!O264*SUM($AD$10:$AE$10)/2,IF(AND($M$1=2012,Beregningsark!$AQ264="2005-2012"),'Resultat 2005-2012'!O264*$AE$10,IF(AND($M$1=2006,Beregningsark!$AQ264="1999-2012"),'Resultat 2005-2012'!O264*SUM($Y$16:$AE$16)/7,IF(AND($M$1=2007,Beregningsark!$AQ264="1999-2012"),'Resultat 2005-2012'!O264*SUM($Z$16:$AE$16)/6,IF(AND($M$1=2008,Beregningsark!$AQ264="1999-2012"),'Resultat 2005-2012'!O264*SUM($AA$16:$AE$16)/5,IF(AND($M$1=2009,Beregningsark!$AQ264="1999-2012"),'Resultat 2005-2012'!O264*SUM($AB$16:$AE$16)/4,IF(AND($M$1=2010,Beregningsark!$AQ264="1999-2012"),'Resultat 2005-2012'!O264*SUM($AC$16:$AE$16)/3,IF(AND($M$1=2011,Beregningsark!$AQ264="1999-2012"),'Resultat 2005-2012'!O264*SUM($AD$16:$AE$16)/2,IF(AND($M$1=2012,Beregningsark!$AQ264="1999-2012"),'Resultat 2005-2012'!O264*$AE$16,""))))))))))))))))</f>
        <v/>
      </c>
      <c r="P264" s="15" t="str">
        <f>IF('Resultat 2005-2012'!$R264="","",IF($M$1=2005,'Resultat 2005-2012'!P264,IF(AND($M$1=2006,Beregningsark!$AQ264="2005-2012"),'Resultat 2005-2012'!P264*SUM($Y$11:$AE$11)/7,IF(AND($M$1=2007,Beregningsark!$AQ264="2005-2012"),'Resultat 2005-2012'!P264*SUM($Z$11:$AE$11)/6,IF(AND($M$1=2008,Beregningsark!$AQ264="2005-2012"),'Resultat 2005-2012'!P264*SUM($AA$11:$AE$11)/5,IF(AND($M$1=2009,Beregningsark!$AQ264="2005-2012"),'Resultat 2005-2012'!P264*SUM($AB$11:$AE$11)/4,IF(AND($M$1=2010,Beregningsark!$AQ264="2005-2012"),'Resultat 2005-2012'!P264*SUM($AC$11:$AE$11)/3,IF(AND($M$1=2011,Beregningsark!$AQ264="2005-2012"),'Resultat 2005-2012'!P264*SUM($AD$11:$AE$11)/2,IF(AND($M$1=2012,Beregningsark!$AQ264="2005-2012"),'Resultat 2005-2012'!P264*$AE$11,IF(AND($M$1=2006,Beregningsark!$AQ264="1999-2012"),'Resultat 2005-2012'!P264*SUM($Y$16:$AE$16)/7,IF(AND($M$1=2007,Beregningsark!$AQ264="1999-2012"),'Resultat 2005-2012'!P264*SUM($Z$16:$AE$16)/6,IF(AND($M$1=2008,Beregningsark!$AQ264="1999-2012"),'Resultat 2005-2012'!P264*SUM($AA$16:$AE$16)/5,IF(AND($M$1=2009,Beregningsark!$AQ264="1999-2012"),'Resultat 2005-2012'!P264*SUM($AB$16:$AE$16)/4,IF(AND($M$1=2010,Beregningsark!$AQ264="1999-2012"),'Resultat 2005-2012'!P264*SUM($AC$16:$AE$16)/3,IF(AND($M$1=2011,Beregningsark!$AQ264="1999-2012"),'Resultat 2005-2012'!P264*SUM($AD$16:$AE$16)/2,IF(AND($M$1=2012,Beregningsark!$AQ264="1999-2012"),'Resultat 2005-2012'!P264*$AE$16,""))))))))))))))))</f>
        <v/>
      </c>
      <c r="Q264" s="15" t="str">
        <f t="shared" si="15"/>
        <v/>
      </c>
      <c r="R264" s="17" t="str">
        <f t="shared" si="16"/>
        <v/>
      </c>
    </row>
    <row r="265" spans="1:18" x14ac:dyDescent="0.25">
      <c r="A265" s="4" t="str">
        <f>IF(Inddata!A280="","",Inddata!A280)</f>
        <v/>
      </c>
      <c r="B265" s="4" t="str">
        <f>IF(Inddata!B280="","",Inddata!B280)</f>
        <v/>
      </c>
      <c r="C265" s="4" t="str">
        <f>IF(Inddata!C280="","",Inddata!C280)</f>
        <v/>
      </c>
      <c r="D265" s="4" t="str">
        <f>IF(Inddata!D280="","",Inddata!D280)</f>
        <v/>
      </c>
      <c r="E265" s="4" t="str">
        <f>IF(Inddata!E280="","",Inddata!E280)</f>
        <v/>
      </c>
      <c r="F265" s="4" t="str">
        <f>IF(Inddata!F280="","",Inddata!F280)</f>
        <v/>
      </c>
      <c r="G265" s="4">
        <f>IF(Inddata!G280="","",Inddata!G280)</f>
        <v>0</v>
      </c>
      <c r="H265" s="4" t="str">
        <f>IF(Inddata!H280&gt;0.5,Inddata!H280,"")</f>
        <v/>
      </c>
      <c r="I265" s="4" t="str">
        <f>IF(Inddata!I280="","",Inddata!I280)</f>
        <v/>
      </c>
      <c r="J265" s="15" t="str">
        <f>IF('Resultat 2005-2012'!$R265="","",IF($M$1=2005,'Resultat 2005-2012'!J265,IF(AND($M$1=2006,Beregningsark!$AQ265="2005-2012"),'Resultat 2005-2012'!J265*SUM($Y$7:$AE$7)/7,IF(AND($M$1=2007,Beregningsark!$AQ265="2005-2012"),'Resultat 2005-2012'!J265*SUM($Z$7:$AE$7)/6,IF(AND($M$1=2008,Beregningsark!$AQ265="2005-2012"),'Resultat 2005-2012'!J265*SUM($AA$7:$AE$7)/5,IF(AND($M$1=2009,Beregningsark!$AQ265="2005-2012"),'Resultat 2005-2012'!J265*SUM($AB$7:$AE$7)/4,IF(AND($M$1=2010,Beregningsark!$AQ265="2005-2012"),'Resultat 2005-2012'!J265*SUM($AC$7:$AE$7)/3,IF(AND($M$1=2011,Beregningsark!$AQ265="2005-2012"),'Resultat 2005-2012'!J265*SUM($AD$7:$AE$7)/2,IF(AND($M$1=2012,Beregningsark!$AQ265="2005-2012"),'Resultat 2005-2012'!J265*$AE$7,IF(AND($M$1=2006,Beregningsark!$AQ265="1999-2012"),'Resultat 2005-2012'!J265*SUM($Y$16:$AE$16)/7,IF(AND($M$1=2007,Beregningsark!$AQ265="1999-2012"),'Resultat 2005-2012'!J265*SUM($Z$16:$AE$16)/6,IF(AND($M$1=2008,Beregningsark!$AQ265="1999-2012"),'Resultat 2005-2012'!J265*SUM($AA$16:$AE$16)/5,IF(AND($M$1=2009,Beregningsark!$AQ265="1999-2012"),'Resultat 2005-2012'!J265*SUM($AB$16:$AE$16)/4,IF(AND($M$1=2010,Beregningsark!$AQ265="1999-2012"),'Resultat 2005-2012'!J265*SUM($AC$16:$AE$16)/3,IF(AND($M$1=2011,Beregningsark!$AQ265="1999-2012"),'Resultat 2005-2012'!J265*SUM($AD$16:$AE$16)/2,IF(AND($M$1=2012,Beregningsark!$AQ265="1999-2012"),'Resultat 2005-2012'!J265*$AE$16,""))))))))))))))))</f>
        <v/>
      </c>
      <c r="K265" s="15" t="str">
        <f>IF('Resultat 2005-2012'!$R265="","",IF($M$1=2005,'Resultat 2005-2012'!K265,IF(AND($M$1=2006,Beregningsark!$AQ265="2005-2012"),'Resultat 2005-2012'!K265*SUM($Y$8:$AE$8)/7,IF(AND($M$1=2007,Beregningsark!$AQ265="2005-2012"),'Resultat 2005-2012'!K265*SUM($Z$8:$AE$8)/6,IF(AND($M$1=2008,Beregningsark!$AQ265="2005-2012"),'Resultat 2005-2012'!K265*SUM($AA$8:$AE$8)/5,IF(AND($M$1=2009,Beregningsark!$AQ265="2005-2012"),'Resultat 2005-2012'!K265*SUM($AB$8:$AE$8)/4,IF(AND($M$1=2010,Beregningsark!$AQ265="2005-2012"),'Resultat 2005-2012'!K265*SUM($AC$8:$AE$8)/3,IF(AND($M$1=2011,Beregningsark!$AQ265="2005-2012"),'Resultat 2005-2012'!K265*SUM($AD$8:$AE$8)/2,IF(AND($M$1=2012,Beregningsark!$AQ265="2005-2012"),'Resultat 2005-2012'!K265*$AE$8,IF(AND($M$1=2006,Beregningsark!$AQ265="1999-2012"),'Resultat 2005-2012'!K265*SUM($Y$17:$AE$17)/7,IF(AND($M$1=2007,Beregningsark!$AQ265="1999-2012"),'Resultat 2005-2012'!K265*SUM($Z$17:$AE$17)/6,IF(AND($M$1=2008,Beregningsark!$AQ265="1999-2012"),'Resultat 2005-2012'!K265*SUM($AA$17:$AE$17)/5,IF(AND($M$1=2009,Beregningsark!$AQ265="1999-2012"),'Resultat 2005-2012'!K265*SUM($AB$17:$AE$17)/4,IF(AND($M$1=2010,Beregningsark!$AQ265="1999-2012"),'Resultat 2005-2012'!K265*SUM($AC$17:$AE$17)/3,IF(AND($M$1=2011,Beregningsark!$AQ265="1999-2012"),'Resultat 2005-2012'!K265*SUM($AD$17:$AE$17)/2,IF(AND($M$1=2012,Beregningsark!$AQ265="1999-2012"),'Resultat 2005-2012'!K265*$AE$17,""))))))))))))))))</f>
        <v/>
      </c>
      <c r="L265" s="15" t="str">
        <f>IF('Resultat 2005-2012'!$R265="","",IF($M$1=2005,'Resultat 2005-2012'!L265,IF(AND($M$1=2006,Beregningsark!$AQ265="2005-2012"),'Resultat 2005-2012'!L265*SUM($Y$9:$AE$9)/7,IF(AND($M$1=2007,Beregningsark!$AQ265="2005-2012"),'Resultat 2005-2012'!L265*SUM($Z$9:$AE$9)/6,IF(AND($M$1=2008,Beregningsark!$AQ265="2005-2012"),'Resultat 2005-2012'!L265*SUM($AA$9:$AE$9)/5,IF(AND($M$1=2009,Beregningsark!$AQ265="2005-2012"),'Resultat 2005-2012'!L265*SUM($AB$9:$AE$9)/4,IF(AND($M$1=2010,Beregningsark!$AQ265="2005-2012"),'Resultat 2005-2012'!L265*SUM($AC$9:$AE$9)/3,IF(AND($M$1=2011,Beregningsark!$AQ265="2005-2012"),'Resultat 2005-2012'!L265*SUM($AD$9:$AE$9)/2,IF(AND($M$1=2012,Beregningsark!$AQ265="2005-2012"),'Resultat 2005-2012'!L265*$AE$9,IF(AND($M$1=2006,Beregningsark!$AQ265="1999-2012"),'Resultat 2005-2012'!L265*SUM($Y$18:$AE$18)/7,IF(AND($M$1=2007,Beregningsark!$AQ265="1999-2012"),'Resultat 2005-2012'!L265*SUM($Z$18:$AE$18)/6,IF(AND($M$1=2008,Beregningsark!$AQ265="1999-2012"),'Resultat 2005-2012'!L265*SUM($AA$18:$AE$18)/5,IF(AND($M$1=2009,Beregningsark!$AQ265="1999-2012"),'Resultat 2005-2012'!L265*SUM($AB$18:$AE$18)/4,IF(AND($M$1=2010,Beregningsark!$AQ265="1999-2012"),'Resultat 2005-2012'!L265*SUM($AC$18:$AE$18)/3,IF(AND($M$1=2011,Beregningsark!$AQ265="1999-2012"),'Resultat 2005-2012'!L265*SUM($AD$18:$AE$18)/2,IF(AND($M$1=2012,Beregningsark!$AQ265="1999-2012"),'Resultat 2005-2012'!L265*$AE$18,""))))))))))))))))</f>
        <v/>
      </c>
      <c r="M265" s="15" t="str">
        <f t="shared" si="14"/>
        <v/>
      </c>
      <c r="N265" s="15" t="str">
        <f>IF('Resultat 2005-2012'!$R265="","",IF($M$1=2005,'Resultat 2005-2012'!N265,IF(AND($M$1=2006,Beregningsark!$AQ265="2005-2012"),'Resultat 2005-2012'!N265*SUM($Y$10:$AE$10)/7,IF(AND($M$1=2007,Beregningsark!$AQ265="2005-2012"),'Resultat 2005-2012'!N265*SUM($Z$10:$AE$10)/6,IF(AND($M$1=2008,Beregningsark!$AQ265="2005-2012"),'Resultat 2005-2012'!N265*SUM($AA$10:$AE$10)/5,IF(AND($M$1=2009,Beregningsark!$AQ265="2005-2012"),'Resultat 2005-2012'!N265*SUM($AB$10:$AE$10)/4,IF(AND($M$1=2010,Beregningsark!$AQ265="2005-2012"),'Resultat 2005-2012'!N265*SUM($AC$10:$AE$10)/3,IF(AND($M$1=2011,Beregningsark!$AQ265="2005-2012"),'Resultat 2005-2012'!N265*SUM($AD$10:$AE$10)/2,IF(AND($M$1=2012,Beregningsark!$AQ265="2005-2012"),'Resultat 2005-2012'!N265*$AE$10,IF(AND($M$1=2006,Beregningsark!$AQ265="1999-2012"),'Resultat 2005-2012'!N265*SUM($Y$16:$AE$16)/7,IF(AND($M$1=2007,Beregningsark!$AQ265="1999-2012"),'Resultat 2005-2012'!N265*SUM($Z$16:$AE$16)/6,IF(AND($M$1=2008,Beregningsark!$AQ265="1999-2012"),'Resultat 2005-2012'!N265*SUM($AA$16:$AE$16)/5,IF(AND($M$1=2009,Beregningsark!$AQ265="1999-2012"),'Resultat 2005-2012'!N265*SUM($AB$16:$AE$16)/4,IF(AND($M$1=2010,Beregningsark!$AQ265="1999-2012"),'Resultat 2005-2012'!N265*SUM($AC$16:$AE$16)/3,IF(AND($M$1=2011,Beregningsark!$AQ265="1999-2012"),'Resultat 2005-2012'!N265*SUM($AD$16:$AE$16)/2,IF(AND($M$1=2012,Beregningsark!$AQ265="1999-2012"),'Resultat 2005-2012'!N265*$AE$16,""))))))))))))))))</f>
        <v/>
      </c>
      <c r="O265" s="15" t="str">
        <f>IF('Resultat 2005-2012'!$R265="","",IF($M$1=2005,'Resultat 2005-2012'!O265,IF(AND($M$1=2006,Beregningsark!$AQ265="2005-2012"),'Resultat 2005-2012'!O265*SUM($Y$10:$AE$10)/7,IF(AND($M$1=2007,Beregningsark!$AQ265="2005-2012"),'Resultat 2005-2012'!O265*SUM($Z$10:$AE$10)/6,IF(AND($M$1=2008,Beregningsark!$AQ265="2005-2012"),'Resultat 2005-2012'!O265*SUM($AA$10:$AE$10)/5,IF(AND($M$1=2009,Beregningsark!$AQ265="2005-2012"),'Resultat 2005-2012'!O265*SUM($AB$10:$AE$10)/4,IF(AND($M$1=2010,Beregningsark!$AQ265="2005-2012"),'Resultat 2005-2012'!O265*SUM($AC$10:$AE$10)/3,IF(AND($M$1=2011,Beregningsark!$AQ265="2005-2012"),'Resultat 2005-2012'!O265*SUM($AD$10:$AE$10)/2,IF(AND($M$1=2012,Beregningsark!$AQ265="2005-2012"),'Resultat 2005-2012'!O265*$AE$10,IF(AND($M$1=2006,Beregningsark!$AQ265="1999-2012"),'Resultat 2005-2012'!O265*SUM($Y$16:$AE$16)/7,IF(AND($M$1=2007,Beregningsark!$AQ265="1999-2012"),'Resultat 2005-2012'!O265*SUM($Z$16:$AE$16)/6,IF(AND($M$1=2008,Beregningsark!$AQ265="1999-2012"),'Resultat 2005-2012'!O265*SUM($AA$16:$AE$16)/5,IF(AND($M$1=2009,Beregningsark!$AQ265="1999-2012"),'Resultat 2005-2012'!O265*SUM($AB$16:$AE$16)/4,IF(AND($M$1=2010,Beregningsark!$AQ265="1999-2012"),'Resultat 2005-2012'!O265*SUM($AC$16:$AE$16)/3,IF(AND($M$1=2011,Beregningsark!$AQ265="1999-2012"),'Resultat 2005-2012'!O265*SUM($AD$16:$AE$16)/2,IF(AND($M$1=2012,Beregningsark!$AQ265="1999-2012"),'Resultat 2005-2012'!O265*$AE$16,""))))))))))))))))</f>
        <v/>
      </c>
      <c r="P265" s="15" t="str">
        <f>IF('Resultat 2005-2012'!$R265="","",IF($M$1=2005,'Resultat 2005-2012'!P265,IF(AND($M$1=2006,Beregningsark!$AQ265="2005-2012"),'Resultat 2005-2012'!P265*SUM($Y$11:$AE$11)/7,IF(AND($M$1=2007,Beregningsark!$AQ265="2005-2012"),'Resultat 2005-2012'!P265*SUM($Z$11:$AE$11)/6,IF(AND($M$1=2008,Beregningsark!$AQ265="2005-2012"),'Resultat 2005-2012'!P265*SUM($AA$11:$AE$11)/5,IF(AND($M$1=2009,Beregningsark!$AQ265="2005-2012"),'Resultat 2005-2012'!P265*SUM($AB$11:$AE$11)/4,IF(AND($M$1=2010,Beregningsark!$AQ265="2005-2012"),'Resultat 2005-2012'!P265*SUM($AC$11:$AE$11)/3,IF(AND($M$1=2011,Beregningsark!$AQ265="2005-2012"),'Resultat 2005-2012'!P265*SUM($AD$11:$AE$11)/2,IF(AND($M$1=2012,Beregningsark!$AQ265="2005-2012"),'Resultat 2005-2012'!P265*$AE$11,IF(AND($M$1=2006,Beregningsark!$AQ265="1999-2012"),'Resultat 2005-2012'!P265*SUM($Y$16:$AE$16)/7,IF(AND($M$1=2007,Beregningsark!$AQ265="1999-2012"),'Resultat 2005-2012'!P265*SUM($Z$16:$AE$16)/6,IF(AND($M$1=2008,Beregningsark!$AQ265="1999-2012"),'Resultat 2005-2012'!P265*SUM($AA$16:$AE$16)/5,IF(AND($M$1=2009,Beregningsark!$AQ265="1999-2012"),'Resultat 2005-2012'!P265*SUM($AB$16:$AE$16)/4,IF(AND($M$1=2010,Beregningsark!$AQ265="1999-2012"),'Resultat 2005-2012'!P265*SUM($AC$16:$AE$16)/3,IF(AND($M$1=2011,Beregningsark!$AQ265="1999-2012"),'Resultat 2005-2012'!P265*SUM($AD$16:$AE$16)/2,IF(AND($M$1=2012,Beregningsark!$AQ265="1999-2012"),'Resultat 2005-2012'!P265*$AE$16,""))))))))))))))))</f>
        <v/>
      </c>
      <c r="Q265" s="15" t="str">
        <f t="shared" si="15"/>
        <v/>
      </c>
      <c r="R265" s="17" t="str">
        <f t="shared" si="16"/>
        <v/>
      </c>
    </row>
    <row r="266" spans="1:18" x14ac:dyDescent="0.25">
      <c r="A266" s="4" t="str">
        <f>IF(Inddata!A281="","",Inddata!A281)</f>
        <v/>
      </c>
      <c r="B266" s="4" t="str">
        <f>IF(Inddata!B281="","",Inddata!B281)</f>
        <v/>
      </c>
      <c r="C266" s="4" t="str">
        <f>IF(Inddata!C281="","",Inddata!C281)</f>
        <v/>
      </c>
      <c r="D266" s="4" t="str">
        <f>IF(Inddata!D281="","",Inddata!D281)</f>
        <v/>
      </c>
      <c r="E266" s="4" t="str">
        <f>IF(Inddata!E281="","",Inddata!E281)</f>
        <v/>
      </c>
      <c r="F266" s="4" t="str">
        <f>IF(Inddata!F281="","",Inddata!F281)</f>
        <v/>
      </c>
      <c r="G266" s="4">
        <f>IF(Inddata!G281="","",Inddata!G281)</f>
        <v>0</v>
      </c>
      <c r="H266" s="4" t="str">
        <f>IF(Inddata!H281&gt;0.5,Inddata!H281,"")</f>
        <v/>
      </c>
      <c r="I266" s="4" t="str">
        <f>IF(Inddata!I281="","",Inddata!I281)</f>
        <v/>
      </c>
      <c r="J266" s="15" t="str">
        <f>IF('Resultat 2005-2012'!$R266="","",IF($M$1=2005,'Resultat 2005-2012'!J266,IF(AND($M$1=2006,Beregningsark!$AQ266="2005-2012"),'Resultat 2005-2012'!J266*SUM($Y$7:$AE$7)/7,IF(AND($M$1=2007,Beregningsark!$AQ266="2005-2012"),'Resultat 2005-2012'!J266*SUM($Z$7:$AE$7)/6,IF(AND($M$1=2008,Beregningsark!$AQ266="2005-2012"),'Resultat 2005-2012'!J266*SUM($AA$7:$AE$7)/5,IF(AND($M$1=2009,Beregningsark!$AQ266="2005-2012"),'Resultat 2005-2012'!J266*SUM($AB$7:$AE$7)/4,IF(AND($M$1=2010,Beregningsark!$AQ266="2005-2012"),'Resultat 2005-2012'!J266*SUM($AC$7:$AE$7)/3,IF(AND($M$1=2011,Beregningsark!$AQ266="2005-2012"),'Resultat 2005-2012'!J266*SUM($AD$7:$AE$7)/2,IF(AND($M$1=2012,Beregningsark!$AQ266="2005-2012"),'Resultat 2005-2012'!J266*$AE$7,IF(AND($M$1=2006,Beregningsark!$AQ266="1999-2012"),'Resultat 2005-2012'!J266*SUM($Y$16:$AE$16)/7,IF(AND($M$1=2007,Beregningsark!$AQ266="1999-2012"),'Resultat 2005-2012'!J266*SUM($Z$16:$AE$16)/6,IF(AND($M$1=2008,Beregningsark!$AQ266="1999-2012"),'Resultat 2005-2012'!J266*SUM($AA$16:$AE$16)/5,IF(AND($M$1=2009,Beregningsark!$AQ266="1999-2012"),'Resultat 2005-2012'!J266*SUM($AB$16:$AE$16)/4,IF(AND($M$1=2010,Beregningsark!$AQ266="1999-2012"),'Resultat 2005-2012'!J266*SUM($AC$16:$AE$16)/3,IF(AND($M$1=2011,Beregningsark!$AQ266="1999-2012"),'Resultat 2005-2012'!J266*SUM($AD$16:$AE$16)/2,IF(AND($M$1=2012,Beregningsark!$AQ266="1999-2012"),'Resultat 2005-2012'!J266*$AE$16,""))))))))))))))))</f>
        <v/>
      </c>
      <c r="K266" s="15" t="str">
        <f>IF('Resultat 2005-2012'!$R266="","",IF($M$1=2005,'Resultat 2005-2012'!K266,IF(AND($M$1=2006,Beregningsark!$AQ266="2005-2012"),'Resultat 2005-2012'!K266*SUM($Y$8:$AE$8)/7,IF(AND($M$1=2007,Beregningsark!$AQ266="2005-2012"),'Resultat 2005-2012'!K266*SUM($Z$8:$AE$8)/6,IF(AND($M$1=2008,Beregningsark!$AQ266="2005-2012"),'Resultat 2005-2012'!K266*SUM($AA$8:$AE$8)/5,IF(AND($M$1=2009,Beregningsark!$AQ266="2005-2012"),'Resultat 2005-2012'!K266*SUM($AB$8:$AE$8)/4,IF(AND($M$1=2010,Beregningsark!$AQ266="2005-2012"),'Resultat 2005-2012'!K266*SUM($AC$8:$AE$8)/3,IF(AND($M$1=2011,Beregningsark!$AQ266="2005-2012"),'Resultat 2005-2012'!K266*SUM($AD$8:$AE$8)/2,IF(AND($M$1=2012,Beregningsark!$AQ266="2005-2012"),'Resultat 2005-2012'!K266*$AE$8,IF(AND($M$1=2006,Beregningsark!$AQ266="1999-2012"),'Resultat 2005-2012'!K266*SUM($Y$17:$AE$17)/7,IF(AND($M$1=2007,Beregningsark!$AQ266="1999-2012"),'Resultat 2005-2012'!K266*SUM($Z$17:$AE$17)/6,IF(AND($M$1=2008,Beregningsark!$AQ266="1999-2012"),'Resultat 2005-2012'!K266*SUM($AA$17:$AE$17)/5,IF(AND($M$1=2009,Beregningsark!$AQ266="1999-2012"),'Resultat 2005-2012'!K266*SUM($AB$17:$AE$17)/4,IF(AND($M$1=2010,Beregningsark!$AQ266="1999-2012"),'Resultat 2005-2012'!K266*SUM($AC$17:$AE$17)/3,IF(AND($M$1=2011,Beregningsark!$AQ266="1999-2012"),'Resultat 2005-2012'!K266*SUM($AD$17:$AE$17)/2,IF(AND($M$1=2012,Beregningsark!$AQ266="1999-2012"),'Resultat 2005-2012'!K266*$AE$17,""))))))))))))))))</f>
        <v/>
      </c>
      <c r="L266" s="15" t="str">
        <f>IF('Resultat 2005-2012'!$R266="","",IF($M$1=2005,'Resultat 2005-2012'!L266,IF(AND($M$1=2006,Beregningsark!$AQ266="2005-2012"),'Resultat 2005-2012'!L266*SUM($Y$9:$AE$9)/7,IF(AND($M$1=2007,Beregningsark!$AQ266="2005-2012"),'Resultat 2005-2012'!L266*SUM($Z$9:$AE$9)/6,IF(AND($M$1=2008,Beregningsark!$AQ266="2005-2012"),'Resultat 2005-2012'!L266*SUM($AA$9:$AE$9)/5,IF(AND($M$1=2009,Beregningsark!$AQ266="2005-2012"),'Resultat 2005-2012'!L266*SUM($AB$9:$AE$9)/4,IF(AND($M$1=2010,Beregningsark!$AQ266="2005-2012"),'Resultat 2005-2012'!L266*SUM($AC$9:$AE$9)/3,IF(AND($M$1=2011,Beregningsark!$AQ266="2005-2012"),'Resultat 2005-2012'!L266*SUM($AD$9:$AE$9)/2,IF(AND($M$1=2012,Beregningsark!$AQ266="2005-2012"),'Resultat 2005-2012'!L266*$AE$9,IF(AND($M$1=2006,Beregningsark!$AQ266="1999-2012"),'Resultat 2005-2012'!L266*SUM($Y$18:$AE$18)/7,IF(AND($M$1=2007,Beregningsark!$AQ266="1999-2012"),'Resultat 2005-2012'!L266*SUM($Z$18:$AE$18)/6,IF(AND($M$1=2008,Beregningsark!$AQ266="1999-2012"),'Resultat 2005-2012'!L266*SUM($AA$18:$AE$18)/5,IF(AND($M$1=2009,Beregningsark!$AQ266="1999-2012"),'Resultat 2005-2012'!L266*SUM($AB$18:$AE$18)/4,IF(AND($M$1=2010,Beregningsark!$AQ266="1999-2012"),'Resultat 2005-2012'!L266*SUM($AC$18:$AE$18)/3,IF(AND($M$1=2011,Beregningsark!$AQ266="1999-2012"),'Resultat 2005-2012'!L266*SUM($AD$18:$AE$18)/2,IF(AND($M$1=2012,Beregningsark!$AQ266="1999-2012"),'Resultat 2005-2012'!L266*$AE$18,""))))))))))))))))</f>
        <v/>
      </c>
      <c r="M266" s="15" t="str">
        <f t="shared" si="14"/>
        <v/>
      </c>
      <c r="N266" s="15" t="str">
        <f>IF('Resultat 2005-2012'!$R266="","",IF($M$1=2005,'Resultat 2005-2012'!N266,IF(AND($M$1=2006,Beregningsark!$AQ266="2005-2012"),'Resultat 2005-2012'!N266*SUM($Y$10:$AE$10)/7,IF(AND($M$1=2007,Beregningsark!$AQ266="2005-2012"),'Resultat 2005-2012'!N266*SUM($Z$10:$AE$10)/6,IF(AND($M$1=2008,Beregningsark!$AQ266="2005-2012"),'Resultat 2005-2012'!N266*SUM($AA$10:$AE$10)/5,IF(AND($M$1=2009,Beregningsark!$AQ266="2005-2012"),'Resultat 2005-2012'!N266*SUM($AB$10:$AE$10)/4,IF(AND($M$1=2010,Beregningsark!$AQ266="2005-2012"),'Resultat 2005-2012'!N266*SUM($AC$10:$AE$10)/3,IF(AND($M$1=2011,Beregningsark!$AQ266="2005-2012"),'Resultat 2005-2012'!N266*SUM($AD$10:$AE$10)/2,IF(AND($M$1=2012,Beregningsark!$AQ266="2005-2012"),'Resultat 2005-2012'!N266*$AE$10,IF(AND($M$1=2006,Beregningsark!$AQ266="1999-2012"),'Resultat 2005-2012'!N266*SUM($Y$16:$AE$16)/7,IF(AND($M$1=2007,Beregningsark!$AQ266="1999-2012"),'Resultat 2005-2012'!N266*SUM($Z$16:$AE$16)/6,IF(AND($M$1=2008,Beregningsark!$AQ266="1999-2012"),'Resultat 2005-2012'!N266*SUM($AA$16:$AE$16)/5,IF(AND($M$1=2009,Beregningsark!$AQ266="1999-2012"),'Resultat 2005-2012'!N266*SUM($AB$16:$AE$16)/4,IF(AND($M$1=2010,Beregningsark!$AQ266="1999-2012"),'Resultat 2005-2012'!N266*SUM($AC$16:$AE$16)/3,IF(AND($M$1=2011,Beregningsark!$AQ266="1999-2012"),'Resultat 2005-2012'!N266*SUM($AD$16:$AE$16)/2,IF(AND($M$1=2012,Beregningsark!$AQ266="1999-2012"),'Resultat 2005-2012'!N266*$AE$16,""))))))))))))))))</f>
        <v/>
      </c>
      <c r="O266" s="15" t="str">
        <f>IF('Resultat 2005-2012'!$R266="","",IF($M$1=2005,'Resultat 2005-2012'!O266,IF(AND($M$1=2006,Beregningsark!$AQ266="2005-2012"),'Resultat 2005-2012'!O266*SUM($Y$10:$AE$10)/7,IF(AND($M$1=2007,Beregningsark!$AQ266="2005-2012"),'Resultat 2005-2012'!O266*SUM($Z$10:$AE$10)/6,IF(AND($M$1=2008,Beregningsark!$AQ266="2005-2012"),'Resultat 2005-2012'!O266*SUM($AA$10:$AE$10)/5,IF(AND($M$1=2009,Beregningsark!$AQ266="2005-2012"),'Resultat 2005-2012'!O266*SUM($AB$10:$AE$10)/4,IF(AND($M$1=2010,Beregningsark!$AQ266="2005-2012"),'Resultat 2005-2012'!O266*SUM($AC$10:$AE$10)/3,IF(AND($M$1=2011,Beregningsark!$AQ266="2005-2012"),'Resultat 2005-2012'!O266*SUM($AD$10:$AE$10)/2,IF(AND($M$1=2012,Beregningsark!$AQ266="2005-2012"),'Resultat 2005-2012'!O266*$AE$10,IF(AND($M$1=2006,Beregningsark!$AQ266="1999-2012"),'Resultat 2005-2012'!O266*SUM($Y$16:$AE$16)/7,IF(AND($M$1=2007,Beregningsark!$AQ266="1999-2012"),'Resultat 2005-2012'!O266*SUM($Z$16:$AE$16)/6,IF(AND($M$1=2008,Beregningsark!$AQ266="1999-2012"),'Resultat 2005-2012'!O266*SUM($AA$16:$AE$16)/5,IF(AND($M$1=2009,Beregningsark!$AQ266="1999-2012"),'Resultat 2005-2012'!O266*SUM($AB$16:$AE$16)/4,IF(AND($M$1=2010,Beregningsark!$AQ266="1999-2012"),'Resultat 2005-2012'!O266*SUM($AC$16:$AE$16)/3,IF(AND($M$1=2011,Beregningsark!$AQ266="1999-2012"),'Resultat 2005-2012'!O266*SUM($AD$16:$AE$16)/2,IF(AND($M$1=2012,Beregningsark!$AQ266="1999-2012"),'Resultat 2005-2012'!O266*$AE$16,""))))))))))))))))</f>
        <v/>
      </c>
      <c r="P266" s="15" t="str">
        <f>IF('Resultat 2005-2012'!$R266="","",IF($M$1=2005,'Resultat 2005-2012'!P266,IF(AND($M$1=2006,Beregningsark!$AQ266="2005-2012"),'Resultat 2005-2012'!P266*SUM($Y$11:$AE$11)/7,IF(AND($M$1=2007,Beregningsark!$AQ266="2005-2012"),'Resultat 2005-2012'!P266*SUM($Z$11:$AE$11)/6,IF(AND($M$1=2008,Beregningsark!$AQ266="2005-2012"),'Resultat 2005-2012'!P266*SUM($AA$11:$AE$11)/5,IF(AND($M$1=2009,Beregningsark!$AQ266="2005-2012"),'Resultat 2005-2012'!P266*SUM($AB$11:$AE$11)/4,IF(AND($M$1=2010,Beregningsark!$AQ266="2005-2012"),'Resultat 2005-2012'!P266*SUM($AC$11:$AE$11)/3,IF(AND($M$1=2011,Beregningsark!$AQ266="2005-2012"),'Resultat 2005-2012'!P266*SUM($AD$11:$AE$11)/2,IF(AND($M$1=2012,Beregningsark!$AQ266="2005-2012"),'Resultat 2005-2012'!P266*$AE$11,IF(AND($M$1=2006,Beregningsark!$AQ266="1999-2012"),'Resultat 2005-2012'!P266*SUM($Y$16:$AE$16)/7,IF(AND($M$1=2007,Beregningsark!$AQ266="1999-2012"),'Resultat 2005-2012'!P266*SUM($Z$16:$AE$16)/6,IF(AND($M$1=2008,Beregningsark!$AQ266="1999-2012"),'Resultat 2005-2012'!P266*SUM($AA$16:$AE$16)/5,IF(AND($M$1=2009,Beregningsark!$AQ266="1999-2012"),'Resultat 2005-2012'!P266*SUM($AB$16:$AE$16)/4,IF(AND($M$1=2010,Beregningsark!$AQ266="1999-2012"),'Resultat 2005-2012'!P266*SUM($AC$16:$AE$16)/3,IF(AND($M$1=2011,Beregningsark!$AQ266="1999-2012"),'Resultat 2005-2012'!P266*SUM($AD$16:$AE$16)/2,IF(AND($M$1=2012,Beregningsark!$AQ266="1999-2012"),'Resultat 2005-2012'!P266*$AE$16,""))))))))))))))))</f>
        <v/>
      </c>
      <c r="Q266" s="15" t="str">
        <f t="shared" si="15"/>
        <v/>
      </c>
      <c r="R266" s="17" t="str">
        <f t="shared" si="16"/>
        <v/>
      </c>
    </row>
    <row r="267" spans="1:18" x14ac:dyDescent="0.25">
      <c r="A267" s="4" t="str">
        <f>IF(Inddata!A282="","",Inddata!A282)</f>
        <v/>
      </c>
      <c r="B267" s="4" t="str">
        <f>IF(Inddata!B282="","",Inddata!B282)</f>
        <v/>
      </c>
      <c r="C267" s="4" t="str">
        <f>IF(Inddata!C282="","",Inddata!C282)</f>
        <v/>
      </c>
      <c r="D267" s="4" t="str">
        <f>IF(Inddata!D282="","",Inddata!D282)</f>
        <v/>
      </c>
      <c r="E267" s="4" t="str">
        <f>IF(Inddata!E282="","",Inddata!E282)</f>
        <v/>
      </c>
      <c r="F267" s="4" t="str">
        <f>IF(Inddata!F282="","",Inddata!F282)</f>
        <v/>
      </c>
      <c r="G267" s="4">
        <f>IF(Inddata!G282="","",Inddata!G282)</f>
        <v>0</v>
      </c>
      <c r="H267" s="4" t="str">
        <f>IF(Inddata!H282&gt;0.5,Inddata!H282,"")</f>
        <v/>
      </c>
      <c r="I267" s="4" t="str">
        <f>IF(Inddata!I282="","",Inddata!I282)</f>
        <v/>
      </c>
      <c r="J267" s="15" t="str">
        <f>IF('Resultat 2005-2012'!$R267="","",IF($M$1=2005,'Resultat 2005-2012'!J267,IF(AND($M$1=2006,Beregningsark!$AQ267="2005-2012"),'Resultat 2005-2012'!J267*SUM($Y$7:$AE$7)/7,IF(AND($M$1=2007,Beregningsark!$AQ267="2005-2012"),'Resultat 2005-2012'!J267*SUM($Z$7:$AE$7)/6,IF(AND($M$1=2008,Beregningsark!$AQ267="2005-2012"),'Resultat 2005-2012'!J267*SUM($AA$7:$AE$7)/5,IF(AND($M$1=2009,Beregningsark!$AQ267="2005-2012"),'Resultat 2005-2012'!J267*SUM($AB$7:$AE$7)/4,IF(AND($M$1=2010,Beregningsark!$AQ267="2005-2012"),'Resultat 2005-2012'!J267*SUM($AC$7:$AE$7)/3,IF(AND($M$1=2011,Beregningsark!$AQ267="2005-2012"),'Resultat 2005-2012'!J267*SUM($AD$7:$AE$7)/2,IF(AND($M$1=2012,Beregningsark!$AQ267="2005-2012"),'Resultat 2005-2012'!J267*$AE$7,IF(AND($M$1=2006,Beregningsark!$AQ267="1999-2012"),'Resultat 2005-2012'!J267*SUM($Y$16:$AE$16)/7,IF(AND($M$1=2007,Beregningsark!$AQ267="1999-2012"),'Resultat 2005-2012'!J267*SUM($Z$16:$AE$16)/6,IF(AND($M$1=2008,Beregningsark!$AQ267="1999-2012"),'Resultat 2005-2012'!J267*SUM($AA$16:$AE$16)/5,IF(AND($M$1=2009,Beregningsark!$AQ267="1999-2012"),'Resultat 2005-2012'!J267*SUM($AB$16:$AE$16)/4,IF(AND($M$1=2010,Beregningsark!$AQ267="1999-2012"),'Resultat 2005-2012'!J267*SUM($AC$16:$AE$16)/3,IF(AND($M$1=2011,Beregningsark!$AQ267="1999-2012"),'Resultat 2005-2012'!J267*SUM($AD$16:$AE$16)/2,IF(AND($M$1=2012,Beregningsark!$AQ267="1999-2012"),'Resultat 2005-2012'!J267*$AE$16,""))))))))))))))))</f>
        <v/>
      </c>
      <c r="K267" s="15" t="str">
        <f>IF('Resultat 2005-2012'!$R267="","",IF($M$1=2005,'Resultat 2005-2012'!K267,IF(AND($M$1=2006,Beregningsark!$AQ267="2005-2012"),'Resultat 2005-2012'!K267*SUM($Y$8:$AE$8)/7,IF(AND($M$1=2007,Beregningsark!$AQ267="2005-2012"),'Resultat 2005-2012'!K267*SUM($Z$8:$AE$8)/6,IF(AND($M$1=2008,Beregningsark!$AQ267="2005-2012"),'Resultat 2005-2012'!K267*SUM($AA$8:$AE$8)/5,IF(AND($M$1=2009,Beregningsark!$AQ267="2005-2012"),'Resultat 2005-2012'!K267*SUM($AB$8:$AE$8)/4,IF(AND($M$1=2010,Beregningsark!$AQ267="2005-2012"),'Resultat 2005-2012'!K267*SUM($AC$8:$AE$8)/3,IF(AND($M$1=2011,Beregningsark!$AQ267="2005-2012"),'Resultat 2005-2012'!K267*SUM($AD$8:$AE$8)/2,IF(AND($M$1=2012,Beregningsark!$AQ267="2005-2012"),'Resultat 2005-2012'!K267*$AE$8,IF(AND($M$1=2006,Beregningsark!$AQ267="1999-2012"),'Resultat 2005-2012'!K267*SUM($Y$17:$AE$17)/7,IF(AND($M$1=2007,Beregningsark!$AQ267="1999-2012"),'Resultat 2005-2012'!K267*SUM($Z$17:$AE$17)/6,IF(AND($M$1=2008,Beregningsark!$AQ267="1999-2012"),'Resultat 2005-2012'!K267*SUM($AA$17:$AE$17)/5,IF(AND($M$1=2009,Beregningsark!$AQ267="1999-2012"),'Resultat 2005-2012'!K267*SUM($AB$17:$AE$17)/4,IF(AND($M$1=2010,Beregningsark!$AQ267="1999-2012"),'Resultat 2005-2012'!K267*SUM($AC$17:$AE$17)/3,IF(AND($M$1=2011,Beregningsark!$AQ267="1999-2012"),'Resultat 2005-2012'!K267*SUM($AD$17:$AE$17)/2,IF(AND($M$1=2012,Beregningsark!$AQ267="1999-2012"),'Resultat 2005-2012'!K267*$AE$17,""))))))))))))))))</f>
        <v/>
      </c>
      <c r="L267" s="15" t="str">
        <f>IF('Resultat 2005-2012'!$R267="","",IF($M$1=2005,'Resultat 2005-2012'!L267,IF(AND($M$1=2006,Beregningsark!$AQ267="2005-2012"),'Resultat 2005-2012'!L267*SUM($Y$9:$AE$9)/7,IF(AND($M$1=2007,Beregningsark!$AQ267="2005-2012"),'Resultat 2005-2012'!L267*SUM($Z$9:$AE$9)/6,IF(AND($M$1=2008,Beregningsark!$AQ267="2005-2012"),'Resultat 2005-2012'!L267*SUM($AA$9:$AE$9)/5,IF(AND($M$1=2009,Beregningsark!$AQ267="2005-2012"),'Resultat 2005-2012'!L267*SUM($AB$9:$AE$9)/4,IF(AND($M$1=2010,Beregningsark!$AQ267="2005-2012"),'Resultat 2005-2012'!L267*SUM($AC$9:$AE$9)/3,IF(AND($M$1=2011,Beregningsark!$AQ267="2005-2012"),'Resultat 2005-2012'!L267*SUM($AD$9:$AE$9)/2,IF(AND($M$1=2012,Beregningsark!$AQ267="2005-2012"),'Resultat 2005-2012'!L267*$AE$9,IF(AND($M$1=2006,Beregningsark!$AQ267="1999-2012"),'Resultat 2005-2012'!L267*SUM($Y$18:$AE$18)/7,IF(AND($M$1=2007,Beregningsark!$AQ267="1999-2012"),'Resultat 2005-2012'!L267*SUM($Z$18:$AE$18)/6,IF(AND($M$1=2008,Beregningsark!$AQ267="1999-2012"),'Resultat 2005-2012'!L267*SUM($AA$18:$AE$18)/5,IF(AND($M$1=2009,Beregningsark!$AQ267="1999-2012"),'Resultat 2005-2012'!L267*SUM($AB$18:$AE$18)/4,IF(AND($M$1=2010,Beregningsark!$AQ267="1999-2012"),'Resultat 2005-2012'!L267*SUM($AC$18:$AE$18)/3,IF(AND($M$1=2011,Beregningsark!$AQ267="1999-2012"),'Resultat 2005-2012'!L267*SUM($AD$18:$AE$18)/2,IF(AND($M$1=2012,Beregningsark!$AQ267="1999-2012"),'Resultat 2005-2012'!L267*$AE$18,""))))))))))))))))</f>
        <v/>
      </c>
      <c r="M267" s="15" t="str">
        <f t="shared" si="14"/>
        <v/>
      </c>
      <c r="N267" s="15" t="str">
        <f>IF('Resultat 2005-2012'!$R267="","",IF($M$1=2005,'Resultat 2005-2012'!N267,IF(AND($M$1=2006,Beregningsark!$AQ267="2005-2012"),'Resultat 2005-2012'!N267*SUM($Y$10:$AE$10)/7,IF(AND($M$1=2007,Beregningsark!$AQ267="2005-2012"),'Resultat 2005-2012'!N267*SUM($Z$10:$AE$10)/6,IF(AND($M$1=2008,Beregningsark!$AQ267="2005-2012"),'Resultat 2005-2012'!N267*SUM($AA$10:$AE$10)/5,IF(AND($M$1=2009,Beregningsark!$AQ267="2005-2012"),'Resultat 2005-2012'!N267*SUM($AB$10:$AE$10)/4,IF(AND($M$1=2010,Beregningsark!$AQ267="2005-2012"),'Resultat 2005-2012'!N267*SUM($AC$10:$AE$10)/3,IF(AND($M$1=2011,Beregningsark!$AQ267="2005-2012"),'Resultat 2005-2012'!N267*SUM($AD$10:$AE$10)/2,IF(AND($M$1=2012,Beregningsark!$AQ267="2005-2012"),'Resultat 2005-2012'!N267*$AE$10,IF(AND($M$1=2006,Beregningsark!$AQ267="1999-2012"),'Resultat 2005-2012'!N267*SUM($Y$16:$AE$16)/7,IF(AND($M$1=2007,Beregningsark!$AQ267="1999-2012"),'Resultat 2005-2012'!N267*SUM($Z$16:$AE$16)/6,IF(AND($M$1=2008,Beregningsark!$AQ267="1999-2012"),'Resultat 2005-2012'!N267*SUM($AA$16:$AE$16)/5,IF(AND($M$1=2009,Beregningsark!$AQ267="1999-2012"),'Resultat 2005-2012'!N267*SUM($AB$16:$AE$16)/4,IF(AND($M$1=2010,Beregningsark!$AQ267="1999-2012"),'Resultat 2005-2012'!N267*SUM($AC$16:$AE$16)/3,IF(AND($M$1=2011,Beregningsark!$AQ267="1999-2012"),'Resultat 2005-2012'!N267*SUM($AD$16:$AE$16)/2,IF(AND($M$1=2012,Beregningsark!$AQ267="1999-2012"),'Resultat 2005-2012'!N267*$AE$16,""))))))))))))))))</f>
        <v/>
      </c>
      <c r="O267" s="15" t="str">
        <f>IF('Resultat 2005-2012'!$R267="","",IF($M$1=2005,'Resultat 2005-2012'!O267,IF(AND($M$1=2006,Beregningsark!$AQ267="2005-2012"),'Resultat 2005-2012'!O267*SUM($Y$10:$AE$10)/7,IF(AND($M$1=2007,Beregningsark!$AQ267="2005-2012"),'Resultat 2005-2012'!O267*SUM($Z$10:$AE$10)/6,IF(AND($M$1=2008,Beregningsark!$AQ267="2005-2012"),'Resultat 2005-2012'!O267*SUM($AA$10:$AE$10)/5,IF(AND($M$1=2009,Beregningsark!$AQ267="2005-2012"),'Resultat 2005-2012'!O267*SUM($AB$10:$AE$10)/4,IF(AND($M$1=2010,Beregningsark!$AQ267="2005-2012"),'Resultat 2005-2012'!O267*SUM($AC$10:$AE$10)/3,IF(AND($M$1=2011,Beregningsark!$AQ267="2005-2012"),'Resultat 2005-2012'!O267*SUM($AD$10:$AE$10)/2,IF(AND($M$1=2012,Beregningsark!$AQ267="2005-2012"),'Resultat 2005-2012'!O267*$AE$10,IF(AND($M$1=2006,Beregningsark!$AQ267="1999-2012"),'Resultat 2005-2012'!O267*SUM($Y$16:$AE$16)/7,IF(AND($M$1=2007,Beregningsark!$AQ267="1999-2012"),'Resultat 2005-2012'!O267*SUM($Z$16:$AE$16)/6,IF(AND($M$1=2008,Beregningsark!$AQ267="1999-2012"),'Resultat 2005-2012'!O267*SUM($AA$16:$AE$16)/5,IF(AND($M$1=2009,Beregningsark!$AQ267="1999-2012"),'Resultat 2005-2012'!O267*SUM($AB$16:$AE$16)/4,IF(AND($M$1=2010,Beregningsark!$AQ267="1999-2012"),'Resultat 2005-2012'!O267*SUM($AC$16:$AE$16)/3,IF(AND($M$1=2011,Beregningsark!$AQ267="1999-2012"),'Resultat 2005-2012'!O267*SUM($AD$16:$AE$16)/2,IF(AND($M$1=2012,Beregningsark!$AQ267="1999-2012"),'Resultat 2005-2012'!O267*$AE$16,""))))))))))))))))</f>
        <v/>
      </c>
      <c r="P267" s="15" t="str">
        <f>IF('Resultat 2005-2012'!$R267="","",IF($M$1=2005,'Resultat 2005-2012'!P267,IF(AND($M$1=2006,Beregningsark!$AQ267="2005-2012"),'Resultat 2005-2012'!P267*SUM($Y$11:$AE$11)/7,IF(AND($M$1=2007,Beregningsark!$AQ267="2005-2012"),'Resultat 2005-2012'!P267*SUM($Z$11:$AE$11)/6,IF(AND($M$1=2008,Beregningsark!$AQ267="2005-2012"),'Resultat 2005-2012'!P267*SUM($AA$11:$AE$11)/5,IF(AND($M$1=2009,Beregningsark!$AQ267="2005-2012"),'Resultat 2005-2012'!P267*SUM($AB$11:$AE$11)/4,IF(AND($M$1=2010,Beregningsark!$AQ267="2005-2012"),'Resultat 2005-2012'!P267*SUM($AC$11:$AE$11)/3,IF(AND($M$1=2011,Beregningsark!$AQ267="2005-2012"),'Resultat 2005-2012'!P267*SUM($AD$11:$AE$11)/2,IF(AND($M$1=2012,Beregningsark!$AQ267="2005-2012"),'Resultat 2005-2012'!P267*$AE$11,IF(AND($M$1=2006,Beregningsark!$AQ267="1999-2012"),'Resultat 2005-2012'!P267*SUM($Y$16:$AE$16)/7,IF(AND($M$1=2007,Beregningsark!$AQ267="1999-2012"),'Resultat 2005-2012'!P267*SUM($Z$16:$AE$16)/6,IF(AND($M$1=2008,Beregningsark!$AQ267="1999-2012"),'Resultat 2005-2012'!P267*SUM($AA$16:$AE$16)/5,IF(AND($M$1=2009,Beregningsark!$AQ267="1999-2012"),'Resultat 2005-2012'!P267*SUM($AB$16:$AE$16)/4,IF(AND($M$1=2010,Beregningsark!$AQ267="1999-2012"),'Resultat 2005-2012'!P267*SUM($AC$16:$AE$16)/3,IF(AND($M$1=2011,Beregningsark!$AQ267="1999-2012"),'Resultat 2005-2012'!P267*SUM($AD$16:$AE$16)/2,IF(AND($M$1=2012,Beregningsark!$AQ267="1999-2012"),'Resultat 2005-2012'!P267*$AE$16,""))))))))))))))))</f>
        <v/>
      </c>
      <c r="Q267" s="15" t="str">
        <f t="shared" si="15"/>
        <v/>
      </c>
      <c r="R267" s="17" t="str">
        <f t="shared" si="16"/>
        <v/>
      </c>
    </row>
    <row r="268" spans="1:18" x14ac:dyDescent="0.25">
      <c r="A268" s="4" t="str">
        <f>IF(Inddata!A283="","",Inddata!A283)</f>
        <v/>
      </c>
      <c r="B268" s="4" t="str">
        <f>IF(Inddata!B283="","",Inddata!B283)</f>
        <v/>
      </c>
      <c r="C268" s="4" t="str">
        <f>IF(Inddata!C283="","",Inddata!C283)</f>
        <v/>
      </c>
      <c r="D268" s="4" t="str">
        <f>IF(Inddata!D283="","",Inddata!D283)</f>
        <v/>
      </c>
      <c r="E268" s="4" t="str">
        <f>IF(Inddata!E283="","",Inddata!E283)</f>
        <v/>
      </c>
      <c r="F268" s="4" t="str">
        <f>IF(Inddata!F283="","",Inddata!F283)</f>
        <v/>
      </c>
      <c r="G268" s="4">
        <f>IF(Inddata!G283="","",Inddata!G283)</f>
        <v>0</v>
      </c>
      <c r="H268" s="4" t="str">
        <f>IF(Inddata!H283&gt;0.5,Inddata!H283,"")</f>
        <v/>
      </c>
      <c r="I268" s="4" t="str">
        <f>IF(Inddata!I283="","",Inddata!I283)</f>
        <v/>
      </c>
      <c r="J268" s="15" t="str">
        <f>IF('Resultat 2005-2012'!$R268="","",IF($M$1=2005,'Resultat 2005-2012'!J268,IF(AND($M$1=2006,Beregningsark!$AQ268="2005-2012"),'Resultat 2005-2012'!J268*SUM($Y$7:$AE$7)/7,IF(AND($M$1=2007,Beregningsark!$AQ268="2005-2012"),'Resultat 2005-2012'!J268*SUM($Z$7:$AE$7)/6,IF(AND($M$1=2008,Beregningsark!$AQ268="2005-2012"),'Resultat 2005-2012'!J268*SUM($AA$7:$AE$7)/5,IF(AND($M$1=2009,Beregningsark!$AQ268="2005-2012"),'Resultat 2005-2012'!J268*SUM($AB$7:$AE$7)/4,IF(AND($M$1=2010,Beregningsark!$AQ268="2005-2012"),'Resultat 2005-2012'!J268*SUM($AC$7:$AE$7)/3,IF(AND($M$1=2011,Beregningsark!$AQ268="2005-2012"),'Resultat 2005-2012'!J268*SUM($AD$7:$AE$7)/2,IF(AND($M$1=2012,Beregningsark!$AQ268="2005-2012"),'Resultat 2005-2012'!J268*$AE$7,IF(AND($M$1=2006,Beregningsark!$AQ268="1999-2012"),'Resultat 2005-2012'!J268*SUM($Y$16:$AE$16)/7,IF(AND($M$1=2007,Beregningsark!$AQ268="1999-2012"),'Resultat 2005-2012'!J268*SUM($Z$16:$AE$16)/6,IF(AND($M$1=2008,Beregningsark!$AQ268="1999-2012"),'Resultat 2005-2012'!J268*SUM($AA$16:$AE$16)/5,IF(AND($M$1=2009,Beregningsark!$AQ268="1999-2012"),'Resultat 2005-2012'!J268*SUM($AB$16:$AE$16)/4,IF(AND($M$1=2010,Beregningsark!$AQ268="1999-2012"),'Resultat 2005-2012'!J268*SUM($AC$16:$AE$16)/3,IF(AND($M$1=2011,Beregningsark!$AQ268="1999-2012"),'Resultat 2005-2012'!J268*SUM($AD$16:$AE$16)/2,IF(AND($M$1=2012,Beregningsark!$AQ268="1999-2012"),'Resultat 2005-2012'!J268*$AE$16,""))))))))))))))))</f>
        <v/>
      </c>
      <c r="K268" s="15" t="str">
        <f>IF('Resultat 2005-2012'!$R268="","",IF($M$1=2005,'Resultat 2005-2012'!K268,IF(AND($M$1=2006,Beregningsark!$AQ268="2005-2012"),'Resultat 2005-2012'!K268*SUM($Y$8:$AE$8)/7,IF(AND($M$1=2007,Beregningsark!$AQ268="2005-2012"),'Resultat 2005-2012'!K268*SUM($Z$8:$AE$8)/6,IF(AND($M$1=2008,Beregningsark!$AQ268="2005-2012"),'Resultat 2005-2012'!K268*SUM($AA$8:$AE$8)/5,IF(AND($M$1=2009,Beregningsark!$AQ268="2005-2012"),'Resultat 2005-2012'!K268*SUM($AB$8:$AE$8)/4,IF(AND($M$1=2010,Beregningsark!$AQ268="2005-2012"),'Resultat 2005-2012'!K268*SUM($AC$8:$AE$8)/3,IF(AND($M$1=2011,Beregningsark!$AQ268="2005-2012"),'Resultat 2005-2012'!K268*SUM($AD$8:$AE$8)/2,IF(AND($M$1=2012,Beregningsark!$AQ268="2005-2012"),'Resultat 2005-2012'!K268*$AE$8,IF(AND($M$1=2006,Beregningsark!$AQ268="1999-2012"),'Resultat 2005-2012'!K268*SUM($Y$17:$AE$17)/7,IF(AND($M$1=2007,Beregningsark!$AQ268="1999-2012"),'Resultat 2005-2012'!K268*SUM($Z$17:$AE$17)/6,IF(AND($M$1=2008,Beregningsark!$AQ268="1999-2012"),'Resultat 2005-2012'!K268*SUM($AA$17:$AE$17)/5,IF(AND($M$1=2009,Beregningsark!$AQ268="1999-2012"),'Resultat 2005-2012'!K268*SUM($AB$17:$AE$17)/4,IF(AND($M$1=2010,Beregningsark!$AQ268="1999-2012"),'Resultat 2005-2012'!K268*SUM($AC$17:$AE$17)/3,IF(AND($M$1=2011,Beregningsark!$AQ268="1999-2012"),'Resultat 2005-2012'!K268*SUM($AD$17:$AE$17)/2,IF(AND($M$1=2012,Beregningsark!$AQ268="1999-2012"),'Resultat 2005-2012'!K268*$AE$17,""))))))))))))))))</f>
        <v/>
      </c>
      <c r="L268" s="15" t="str">
        <f>IF('Resultat 2005-2012'!$R268="","",IF($M$1=2005,'Resultat 2005-2012'!L268,IF(AND($M$1=2006,Beregningsark!$AQ268="2005-2012"),'Resultat 2005-2012'!L268*SUM($Y$9:$AE$9)/7,IF(AND($M$1=2007,Beregningsark!$AQ268="2005-2012"),'Resultat 2005-2012'!L268*SUM($Z$9:$AE$9)/6,IF(AND($M$1=2008,Beregningsark!$AQ268="2005-2012"),'Resultat 2005-2012'!L268*SUM($AA$9:$AE$9)/5,IF(AND($M$1=2009,Beregningsark!$AQ268="2005-2012"),'Resultat 2005-2012'!L268*SUM($AB$9:$AE$9)/4,IF(AND($M$1=2010,Beregningsark!$AQ268="2005-2012"),'Resultat 2005-2012'!L268*SUM($AC$9:$AE$9)/3,IF(AND($M$1=2011,Beregningsark!$AQ268="2005-2012"),'Resultat 2005-2012'!L268*SUM($AD$9:$AE$9)/2,IF(AND($M$1=2012,Beregningsark!$AQ268="2005-2012"),'Resultat 2005-2012'!L268*$AE$9,IF(AND($M$1=2006,Beregningsark!$AQ268="1999-2012"),'Resultat 2005-2012'!L268*SUM($Y$18:$AE$18)/7,IF(AND($M$1=2007,Beregningsark!$AQ268="1999-2012"),'Resultat 2005-2012'!L268*SUM($Z$18:$AE$18)/6,IF(AND($M$1=2008,Beregningsark!$AQ268="1999-2012"),'Resultat 2005-2012'!L268*SUM($AA$18:$AE$18)/5,IF(AND($M$1=2009,Beregningsark!$AQ268="1999-2012"),'Resultat 2005-2012'!L268*SUM($AB$18:$AE$18)/4,IF(AND($M$1=2010,Beregningsark!$AQ268="1999-2012"),'Resultat 2005-2012'!L268*SUM($AC$18:$AE$18)/3,IF(AND($M$1=2011,Beregningsark!$AQ268="1999-2012"),'Resultat 2005-2012'!L268*SUM($AD$18:$AE$18)/2,IF(AND($M$1=2012,Beregningsark!$AQ268="1999-2012"),'Resultat 2005-2012'!L268*$AE$18,""))))))))))))))))</f>
        <v/>
      </c>
      <c r="M268" s="15" t="str">
        <f t="shared" si="14"/>
        <v/>
      </c>
      <c r="N268" s="15" t="str">
        <f>IF('Resultat 2005-2012'!$R268="","",IF($M$1=2005,'Resultat 2005-2012'!N268,IF(AND($M$1=2006,Beregningsark!$AQ268="2005-2012"),'Resultat 2005-2012'!N268*SUM($Y$10:$AE$10)/7,IF(AND($M$1=2007,Beregningsark!$AQ268="2005-2012"),'Resultat 2005-2012'!N268*SUM($Z$10:$AE$10)/6,IF(AND($M$1=2008,Beregningsark!$AQ268="2005-2012"),'Resultat 2005-2012'!N268*SUM($AA$10:$AE$10)/5,IF(AND($M$1=2009,Beregningsark!$AQ268="2005-2012"),'Resultat 2005-2012'!N268*SUM($AB$10:$AE$10)/4,IF(AND($M$1=2010,Beregningsark!$AQ268="2005-2012"),'Resultat 2005-2012'!N268*SUM($AC$10:$AE$10)/3,IF(AND($M$1=2011,Beregningsark!$AQ268="2005-2012"),'Resultat 2005-2012'!N268*SUM($AD$10:$AE$10)/2,IF(AND($M$1=2012,Beregningsark!$AQ268="2005-2012"),'Resultat 2005-2012'!N268*$AE$10,IF(AND($M$1=2006,Beregningsark!$AQ268="1999-2012"),'Resultat 2005-2012'!N268*SUM($Y$16:$AE$16)/7,IF(AND($M$1=2007,Beregningsark!$AQ268="1999-2012"),'Resultat 2005-2012'!N268*SUM($Z$16:$AE$16)/6,IF(AND($M$1=2008,Beregningsark!$AQ268="1999-2012"),'Resultat 2005-2012'!N268*SUM($AA$16:$AE$16)/5,IF(AND($M$1=2009,Beregningsark!$AQ268="1999-2012"),'Resultat 2005-2012'!N268*SUM($AB$16:$AE$16)/4,IF(AND($M$1=2010,Beregningsark!$AQ268="1999-2012"),'Resultat 2005-2012'!N268*SUM($AC$16:$AE$16)/3,IF(AND($M$1=2011,Beregningsark!$AQ268="1999-2012"),'Resultat 2005-2012'!N268*SUM($AD$16:$AE$16)/2,IF(AND($M$1=2012,Beregningsark!$AQ268="1999-2012"),'Resultat 2005-2012'!N268*$AE$16,""))))))))))))))))</f>
        <v/>
      </c>
      <c r="O268" s="15" t="str">
        <f>IF('Resultat 2005-2012'!$R268="","",IF($M$1=2005,'Resultat 2005-2012'!O268,IF(AND($M$1=2006,Beregningsark!$AQ268="2005-2012"),'Resultat 2005-2012'!O268*SUM($Y$10:$AE$10)/7,IF(AND($M$1=2007,Beregningsark!$AQ268="2005-2012"),'Resultat 2005-2012'!O268*SUM($Z$10:$AE$10)/6,IF(AND($M$1=2008,Beregningsark!$AQ268="2005-2012"),'Resultat 2005-2012'!O268*SUM($AA$10:$AE$10)/5,IF(AND($M$1=2009,Beregningsark!$AQ268="2005-2012"),'Resultat 2005-2012'!O268*SUM($AB$10:$AE$10)/4,IF(AND($M$1=2010,Beregningsark!$AQ268="2005-2012"),'Resultat 2005-2012'!O268*SUM($AC$10:$AE$10)/3,IF(AND($M$1=2011,Beregningsark!$AQ268="2005-2012"),'Resultat 2005-2012'!O268*SUM($AD$10:$AE$10)/2,IF(AND($M$1=2012,Beregningsark!$AQ268="2005-2012"),'Resultat 2005-2012'!O268*$AE$10,IF(AND($M$1=2006,Beregningsark!$AQ268="1999-2012"),'Resultat 2005-2012'!O268*SUM($Y$16:$AE$16)/7,IF(AND($M$1=2007,Beregningsark!$AQ268="1999-2012"),'Resultat 2005-2012'!O268*SUM($Z$16:$AE$16)/6,IF(AND($M$1=2008,Beregningsark!$AQ268="1999-2012"),'Resultat 2005-2012'!O268*SUM($AA$16:$AE$16)/5,IF(AND($M$1=2009,Beregningsark!$AQ268="1999-2012"),'Resultat 2005-2012'!O268*SUM($AB$16:$AE$16)/4,IF(AND($M$1=2010,Beregningsark!$AQ268="1999-2012"),'Resultat 2005-2012'!O268*SUM($AC$16:$AE$16)/3,IF(AND($M$1=2011,Beregningsark!$AQ268="1999-2012"),'Resultat 2005-2012'!O268*SUM($AD$16:$AE$16)/2,IF(AND($M$1=2012,Beregningsark!$AQ268="1999-2012"),'Resultat 2005-2012'!O268*$AE$16,""))))))))))))))))</f>
        <v/>
      </c>
      <c r="P268" s="15" t="str">
        <f>IF('Resultat 2005-2012'!$R268="","",IF($M$1=2005,'Resultat 2005-2012'!P268,IF(AND($M$1=2006,Beregningsark!$AQ268="2005-2012"),'Resultat 2005-2012'!P268*SUM($Y$11:$AE$11)/7,IF(AND($M$1=2007,Beregningsark!$AQ268="2005-2012"),'Resultat 2005-2012'!P268*SUM($Z$11:$AE$11)/6,IF(AND($M$1=2008,Beregningsark!$AQ268="2005-2012"),'Resultat 2005-2012'!P268*SUM($AA$11:$AE$11)/5,IF(AND($M$1=2009,Beregningsark!$AQ268="2005-2012"),'Resultat 2005-2012'!P268*SUM($AB$11:$AE$11)/4,IF(AND($M$1=2010,Beregningsark!$AQ268="2005-2012"),'Resultat 2005-2012'!P268*SUM($AC$11:$AE$11)/3,IF(AND($M$1=2011,Beregningsark!$AQ268="2005-2012"),'Resultat 2005-2012'!P268*SUM($AD$11:$AE$11)/2,IF(AND($M$1=2012,Beregningsark!$AQ268="2005-2012"),'Resultat 2005-2012'!P268*$AE$11,IF(AND($M$1=2006,Beregningsark!$AQ268="1999-2012"),'Resultat 2005-2012'!P268*SUM($Y$16:$AE$16)/7,IF(AND($M$1=2007,Beregningsark!$AQ268="1999-2012"),'Resultat 2005-2012'!P268*SUM($Z$16:$AE$16)/6,IF(AND($M$1=2008,Beregningsark!$AQ268="1999-2012"),'Resultat 2005-2012'!P268*SUM($AA$16:$AE$16)/5,IF(AND($M$1=2009,Beregningsark!$AQ268="1999-2012"),'Resultat 2005-2012'!P268*SUM($AB$16:$AE$16)/4,IF(AND($M$1=2010,Beregningsark!$AQ268="1999-2012"),'Resultat 2005-2012'!P268*SUM($AC$16:$AE$16)/3,IF(AND($M$1=2011,Beregningsark!$AQ268="1999-2012"),'Resultat 2005-2012'!P268*SUM($AD$16:$AE$16)/2,IF(AND($M$1=2012,Beregningsark!$AQ268="1999-2012"),'Resultat 2005-2012'!P268*$AE$16,""))))))))))))))))</f>
        <v/>
      </c>
      <c r="Q268" s="15" t="str">
        <f t="shared" si="15"/>
        <v/>
      </c>
      <c r="R268" s="17" t="str">
        <f t="shared" si="16"/>
        <v/>
      </c>
    </row>
    <row r="269" spans="1:18" x14ac:dyDescent="0.25">
      <c r="A269" s="4" t="str">
        <f>IF(Inddata!A284="","",Inddata!A284)</f>
        <v/>
      </c>
      <c r="B269" s="4" t="str">
        <f>IF(Inddata!B284="","",Inddata!B284)</f>
        <v/>
      </c>
      <c r="C269" s="4" t="str">
        <f>IF(Inddata!C284="","",Inddata!C284)</f>
        <v/>
      </c>
      <c r="D269" s="4" t="str">
        <f>IF(Inddata!D284="","",Inddata!D284)</f>
        <v/>
      </c>
      <c r="E269" s="4" t="str">
        <f>IF(Inddata!E284="","",Inddata!E284)</f>
        <v/>
      </c>
      <c r="F269" s="4" t="str">
        <f>IF(Inddata!F284="","",Inddata!F284)</f>
        <v/>
      </c>
      <c r="G269" s="4">
        <f>IF(Inddata!G284="","",Inddata!G284)</f>
        <v>0</v>
      </c>
      <c r="H269" s="4" t="str">
        <f>IF(Inddata!H284&gt;0.5,Inddata!H284,"")</f>
        <v/>
      </c>
      <c r="I269" s="4" t="str">
        <f>IF(Inddata!I284="","",Inddata!I284)</f>
        <v/>
      </c>
      <c r="J269" s="15" t="str">
        <f>IF('Resultat 2005-2012'!$R269="","",IF($M$1=2005,'Resultat 2005-2012'!J269,IF(AND($M$1=2006,Beregningsark!$AQ269="2005-2012"),'Resultat 2005-2012'!J269*SUM($Y$7:$AE$7)/7,IF(AND($M$1=2007,Beregningsark!$AQ269="2005-2012"),'Resultat 2005-2012'!J269*SUM($Z$7:$AE$7)/6,IF(AND($M$1=2008,Beregningsark!$AQ269="2005-2012"),'Resultat 2005-2012'!J269*SUM($AA$7:$AE$7)/5,IF(AND($M$1=2009,Beregningsark!$AQ269="2005-2012"),'Resultat 2005-2012'!J269*SUM($AB$7:$AE$7)/4,IF(AND($M$1=2010,Beregningsark!$AQ269="2005-2012"),'Resultat 2005-2012'!J269*SUM($AC$7:$AE$7)/3,IF(AND($M$1=2011,Beregningsark!$AQ269="2005-2012"),'Resultat 2005-2012'!J269*SUM($AD$7:$AE$7)/2,IF(AND($M$1=2012,Beregningsark!$AQ269="2005-2012"),'Resultat 2005-2012'!J269*$AE$7,IF(AND($M$1=2006,Beregningsark!$AQ269="1999-2012"),'Resultat 2005-2012'!J269*SUM($Y$16:$AE$16)/7,IF(AND($M$1=2007,Beregningsark!$AQ269="1999-2012"),'Resultat 2005-2012'!J269*SUM($Z$16:$AE$16)/6,IF(AND($M$1=2008,Beregningsark!$AQ269="1999-2012"),'Resultat 2005-2012'!J269*SUM($AA$16:$AE$16)/5,IF(AND($M$1=2009,Beregningsark!$AQ269="1999-2012"),'Resultat 2005-2012'!J269*SUM($AB$16:$AE$16)/4,IF(AND($M$1=2010,Beregningsark!$AQ269="1999-2012"),'Resultat 2005-2012'!J269*SUM($AC$16:$AE$16)/3,IF(AND($M$1=2011,Beregningsark!$AQ269="1999-2012"),'Resultat 2005-2012'!J269*SUM($AD$16:$AE$16)/2,IF(AND($M$1=2012,Beregningsark!$AQ269="1999-2012"),'Resultat 2005-2012'!J269*$AE$16,""))))))))))))))))</f>
        <v/>
      </c>
      <c r="K269" s="15" t="str">
        <f>IF('Resultat 2005-2012'!$R269="","",IF($M$1=2005,'Resultat 2005-2012'!K269,IF(AND($M$1=2006,Beregningsark!$AQ269="2005-2012"),'Resultat 2005-2012'!K269*SUM($Y$8:$AE$8)/7,IF(AND($M$1=2007,Beregningsark!$AQ269="2005-2012"),'Resultat 2005-2012'!K269*SUM($Z$8:$AE$8)/6,IF(AND($M$1=2008,Beregningsark!$AQ269="2005-2012"),'Resultat 2005-2012'!K269*SUM($AA$8:$AE$8)/5,IF(AND($M$1=2009,Beregningsark!$AQ269="2005-2012"),'Resultat 2005-2012'!K269*SUM($AB$8:$AE$8)/4,IF(AND($M$1=2010,Beregningsark!$AQ269="2005-2012"),'Resultat 2005-2012'!K269*SUM($AC$8:$AE$8)/3,IF(AND($M$1=2011,Beregningsark!$AQ269="2005-2012"),'Resultat 2005-2012'!K269*SUM($AD$8:$AE$8)/2,IF(AND($M$1=2012,Beregningsark!$AQ269="2005-2012"),'Resultat 2005-2012'!K269*$AE$8,IF(AND($M$1=2006,Beregningsark!$AQ269="1999-2012"),'Resultat 2005-2012'!K269*SUM($Y$17:$AE$17)/7,IF(AND($M$1=2007,Beregningsark!$AQ269="1999-2012"),'Resultat 2005-2012'!K269*SUM($Z$17:$AE$17)/6,IF(AND($M$1=2008,Beregningsark!$AQ269="1999-2012"),'Resultat 2005-2012'!K269*SUM($AA$17:$AE$17)/5,IF(AND($M$1=2009,Beregningsark!$AQ269="1999-2012"),'Resultat 2005-2012'!K269*SUM($AB$17:$AE$17)/4,IF(AND($M$1=2010,Beregningsark!$AQ269="1999-2012"),'Resultat 2005-2012'!K269*SUM($AC$17:$AE$17)/3,IF(AND($M$1=2011,Beregningsark!$AQ269="1999-2012"),'Resultat 2005-2012'!K269*SUM($AD$17:$AE$17)/2,IF(AND($M$1=2012,Beregningsark!$AQ269="1999-2012"),'Resultat 2005-2012'!K269*$AE$17,""))))))))))))))))</f>
        <v/>
      </c>
      <c r="L269" s="15" t="str">
        <f>IF('Resultat 2005-2012'!$R269="","",IF($M$1=2005,'Resultat 2005-2012'!L269,IF(AND($M$1=2006,Beregningsark!$AQ269="2005-2012"),'Resultat 2005-2012'!L269*SUM($Y$9:$AE$9)/7,IF(AND($M$1=2007,Beregningsark!$AQ269="2005-2012"),'Resultat 2005-2012'!L269*SUM($Z$9:$AE$9)/6,IF(AND($M$1=2008,Beregningsark!$AQ269="2005-2012"),'Resultat 2005-2012'!L269*SUM($AA$9:$AE$9)/5,IF(AND($M$1=2009,Beregningsark!$AQ269="2005-2012"),'Resultat 2005-2012'!L269*SUM($AB$9:$AE$9)/4,IF(AND($M$1=2010,Beregningsark!$AQ269="2005-2012"),'Resultat 2005-2012'!L269*SUM($AC$9:$AE$9)/3,IF(AND($M$1=2011,Beregningsark!$AQ269="2005-2012"),'Resultat 2005-2012'!L269*SUM($AD$9:$AE$9)/2,IF(AND($M$1=2012,Beregningsark!$AQ269="2005-2012"),'Resultat 2005-2012'!L269*$AE$9,IF(AND($M$1=2006,Beregningsark!$AQ269="1999-2012"),'Resultat 2005-2012'!L269*SUM($Y$18:$AE$18)/7,IF(AND($M$1=2007,Beregningsark!$AQ269="1999-2012"),'Resultat 2005-2012'!L269*SUM($Z$18:$AE$18)/6,IF(AND($M$1=2008,Beregningsark!$AQ269="1999-2012"),'Resultat 2005-2012'!L269*SUM($AA$18:$AE$18)/5,IF(AND($M$1=2009,Beregningsark!$AQ269="1999-2012"),'Resultat 2005-2012'!L269*SUM($AB$18:$AE$18)/4,IF(AND($M$1=2010,Beregningsark!$AQ269="1999-2012"),'Resultat 2005-2012'!L269*SUM($AC$18:$AE$18)/3,IF(AND($M$1=2011,Beregningsark!$AQ269="1999-2012"),'Resultat 2005-2012'!L269*SUM($AD$18:$AE$18)/2,IF(AND($M$1=2012,Beregningsark!$AQ269="1999-2012"),'Resultat 2005-2012'!L269*$AE$18,""))))))))))))))))</f>
        <v/>
      </c>
      <c r="M269" s="15" t="str">
        <f t="shared" si="14"/>
        <v/>
      </c>
      <c r="N269" s="15" t="str">
        <f>IF('Resultat 2005-2012'!$R269="","",IF($M$1=2005,'Resultat 2005-2012'!N269,IF(AND($M$1=2006,Beregningsark!$AQ269="2005-2012"),'Resultat 2005-2012'!N269*SUM($Y$10:$AE$10)/7,IF(AND($M$1=2007,Beregningsark!$AQ269="2005-2012"),'Resultat 2005-2012'!N269*SUM($Z$10:$AE$10)/6,IF(AND($M$1=2008,Beregningsark!$AQ269="2005-2012"),'Resultat 2005-2012'!N269*SUM($AA$10:$AE$10)/5,IF(AND($M$1=2009,Beregningsark!$AQ269="2005-2012"),'Resultat 2005-2012'!N269*SUM($AB$10:$AE$10)/4,IF(AND($M$1=2010,Beregningsark!$AQ269="2005-2012"),'Resultat 2005-2012'!N269*SUM($AC$10:$AE$10)/3,IF(AND($M$1=2011,Beregningsark!$AQ269="2005-2012"),'Resultat 2005-2012'!N269*SUM($AD$10:$AE$10)/2,IF(AND($M$1=2012,Beregningsark!$AQ269="2005-2012"),'Resultat 2005-2012'!N269*$AE$10,IF(AND($M$1=2006,Beregningsark!$AQ269="1999-2012"),'Resultat 2005-2012'!N269*SUM($Y$16:$AE$16)/7,IF(AND($M$1=2007,Beregningsark!$AQ269="1999-2012"),'Resultat 2005-2012'!N269*SUM($Z$16:$AE$16)/6,IF(AND($M$1=2008,Beregningsark!$AQ269="1999-2012"),'Resultat 2005-2012'!N269*SUM($AA$16:$AE$16)/5,IF(AND($M$1=2009,Beregningsark!$AQ269="1999-2012"),'Resultat 2005-2012'!N269*SUM($AB$16:$AE$16)/4,IF(AND($M$1=2010,Beregningsark!$AQ269="1999-2012"),'Resultat 2005-2012'!N269*SUM($AC$16:$AE$16)/3,IF(AND($M$1=2011,Beregningsark!$AQ269="1999-2012"),'Resultat 2005-2012'!N269*SUM($AD$16:$AE$16)/2,IF(AND($M$1=2012,Beregningsark!$AQ269="1999-2012"),'Resultat 2005-2012'!N269*$AE$16,""))))))))))))))))</f>
        <v/>
      </c>
      <c r="O269" s="15" t="str">
        <f>IF('Resultat 2005-2012'!$R269="","",IF($M$1=2005,'Resultat 2005-2012'!O269,IF(AND($M$1=2006,Beregningsark!$AQ269="2005-2012"),'Resultat 2005-2012'!O269*SUM($Y$10:$AE$10)/7,IF(AND($M$1=2007,Beregningsark!$AQ269="2005-2012"),'Resultat 2005-2012'!O269*SUM($Z$10:$AE$10)/6,IF(AND($M$1=2008,Beregningsark!$AQ269="2005-2012"),'Resultat 2005-2012'!O269*SUM($AA$10:$AE$10)/5,IF(AND($M$1=2009,Beregningsark!$AQ269="2005-2012"),'Resultat 2005-2012'!O269*SUM($AB$10:$AE$10)/4,IF(AND($M$1=2010,Beregningsark!$AQ269="2005-2012"),'Resultat 2005-2012'!O269*SUM($AC$10:$AE$10)/3,IF(AND($M$1=2011,Beregningsark!$AQ269="2005-2012"),'Resultat 2005-2012'!O269*SUM($AD$10:$AE$10)/2,IF(AND($M$1=2012,Beregningsark!$AQ269="2005-2012"),'Resultat 2005-2012'!O269*$AE$10,IF(AND($M$1=2006,Beregningsark!$AQ269="1999-2012"),'Resultat 2005-2012'!O269*SUM($Y$16:$AE$16)/7,IF(AND($M$1=2007,Beregningsark!$AQ269="1999-2012"),'Resultat 2005-2012'!O269*SUM($Z$16:$AE$16)/6,IF(AND($M$1=2008,Beregningsark!$AQ269="1999-2012"),'Resultat 2005-2012'!O269*SUM($AA$16:$AE$16)/5,IF(AND($M$1=2009,Beregningsark!$AQ269="1999-2012"),'Resultat 2005-2012'!O269*SUM($AB$16:$AE$16)/4,IF(AND($M$1=2010,Beregningsark!$AQ269="1999-2012"),'Resultat 2005-2012'!O269*SUM($AC$16:$AE$16)/3,IF(AND($M$1=2011,Beregningsark!$AQ269="1999-2012"),'Resultat 2005-2012'!O269*SUM($AD$16:$AE$16)/2,IF(AND($M$1=2012,Beregningsark!$AQ269="1999-2012"),'Resultat 2005-2012'!O269*$AE$16,""))))))))))))))))</f>
        <v/>
      </c>
      <c r="P269" s="15" t="str">
        <f>IF('Resultat 2005-2012'!$R269="","",IF($M$1=2005,'Resultat 2005-2012'!P269,IF(AND($M$1=2006,Beregningsark!$AQ269="2005-2012"),'Resultat 2005-2012'!P269*SUM($Y$11:$AE$11)/7,IF(AND($M$1=2007,Beregningsark!$AQ269="2005-2012"),'Resultat 2005-2012'!P269*SUM($Z$11:$AE$11)/6,IF(AND($M$1=2008,Beregningsark!$AQ269="2005-2012"),'Resultat 2005-2012'!P269*SUM($AA$11:$AE$11)/5,IF(AND($M$1=2009,Beregningsark!$AQ269="2005-2012"),'Resultat 2005-2012'!P269*SUM($AB$11:$AE$11)/4,IF(AND($M$1=2010,Beregningsark!$AQ269="2005-2012"),'Resultat 2005-2012'!P269*SUM($AC$11:$AE$11)/3,IF(AND($M$1=2011,Beregningsark!$AQ269="2005-2012"),'Resultat 2005-2012'!P269*SUM($AD$11:$AE$11)/2,IF(AND($M$1=2012,Beregningsark!$AQ269="2005-2012"),'Resultat 2005-2012'!P269*$AE$11,IF(AND($M$1=2006,Beregningsark!$AQ269="1999-2012"),'Resultat 2005-2012'!P269*SUM($Y$16:$AE$16)/7,IF(AND($M$1=2007,Beregningsark!$AQ269="1999-2012"),'Resultat 2005-2012'!P269*SUM($Z$16:$AE$16)/6,IF(AND($M$1=2008,Beregningsark!$AQ269="1999-2012"),'Resultat 2005-2012'!P269*SUM($AA$16:$AE$16)/5,IF(AND($M$1=2009,Beregningsark!$AQ269="1999-2012"),'Resultat 2005-2012'!P269*SUM($AB$16:$AE$16)/4,IF(AND($M$1=2010,Beregningsark!$AQ269="1999-2012"),'Resultat 2005-2012'!P269*SUM($AC$16:$AE$16)/3,IF(AND($M$1=2011,Beregningsark!$AQ269="1999-2012"),'Resultat 2005-2012'!P269*SUM($AD$16:$AE$16)/2,IF(AND($M$1=2012,Beregningsark!$AQ269="1999-2012"),'Resultat 2005-2012'!P269*$AE$16,""))))))))))))))))</f>
        <v/>
      </c>
      <c r="Q269" s="15" t="str">
        <f t="shared" si="15"/>
        <v/>
      </c>
      <c r="R269" s="17" t="str">
        <f t="shared" si="16"/>
        <v/>
      </c>
    </row>
    <row r="270" spans="1:18" x14ac:dyDescent="0.25">
      <c r="A270" s="4" t="str">
        <f>IF(Inddata!A285="","",Inddata!A285)</f>
        <v/>
      </c>
      <c r="B270" s="4" t="str">
        <f>IF(Inddata!B285="","",Inddata!B285)</f>
        <v/>
      </c>
      <c r="C270" s="4" t="str">
        <f>IF(Inddata!C285="","",Inddata!C285)</f>
        <v/>
      </c>
      <c r="D270" s="4" t="str">
        <f>IF(Inddata!D285="","",Inddata!D285)</f>
        <v/>
      </c>
      <c r="E270" s="4" t="str">
        <f>IF(Inddata!E285="","",Inddata!E285)</f>
        <v/>
      </c>
      <c r="F270" s="4" t="str">
        <f>IF(Inddata!F285="","",Inddata!F285)</f>
        <v/>
      </c>
      <c r="G270" s="4">
        <f>IF(Inddata!G285="","",Inddata!G285)</f>
        <v>0</v>
      </c>
      <c r="H270" s="4" t="str">
        <f>IF(Inddata!H285&gt;0.5,Inddata!H285,"")</f>
        <v/>
      </c>
      <c r="I270" s="4" t="str">
        <f>IF(Inddata!I285="","",Inddata!I285)</f>
        <v/>
      </c>
      <c r="J270" s="15" t="str">
        <f>IF('Resultat 2005-2012'!$R270="","",IF($M$1=2005,'Resultat 2005-2012'!J270,IF(AND($M$1=2006,Beregningsark!$AQ270="2005-2012"),'Resultat 2005-2012'!J270*SUM($Y$7:$AE$7)/7,IF(AND($M$1=2007,Beregningsark!$AQ270="2005-2012"),'Resultat 2005-2012'!J270*SUM($Z$7:$AE$7)/6,IF(AND($M$1=2008,Beregningsark!$AQ270="2005-2012"),'Resultat 2005-2012'!J270*SUM($AA$7:$AE$7)/5,IF(AND($M$1=2009,Beregningsark!$AQ270="2005-2012"),'Resultat 2005-2012'!J270*SUM($AB$7:$AE$7)/4,IF(AND($M$1=2010,Beregningsark!$AQ270="2005-2012"),'Resultat 2005-2012'!J270*SUM($AC$7:$AE$7)/3,IF(AND($M$1=2011,Beregningsark!$AQ270="2005-2012"),'Resultat 2005-2012'!J270*SUM($AD$7:$AE$7)/2,IF(AND($M$1=2012,Beregningsark!$AQ270="2005-2012"),'Resultat 2005-2012'!J270*$AE$7,IF(AND($M$1=2006,Beregningsark!$AQ270="1999-2012"),'Resultat 2005-2012'!J270*SUM($Y$16:$AE$16)/7,IF(AND($M$1=2007,Beregningsark!$AQ270="1999-2012"),'Resultat 2005-2012'!J270*SUM($Z$16:$AE$16)/6,IF(AND($M$1=2008,Beregningsark!$AQ270="1999-2012"),'Resultat 2005-2012'!J270*SUM($AA$16:$AE$16)/5,IF(AND($M$1=2009,Beregningsark!$AQ270="1999-2012"),'Resultat 2005-2012'!J270*SUM($AB$16:$AE$16)/4,IF(AND($M$1=2010,Beregningsark!$AQ270="1999-2012"),'Resultat 2005-2012'!J270*SUM($AC$16:$AE$16)/3,IF(AND($M$1=2011,Beregningsark!$AQ270="1999-2012"),'Resultat 2005-2012'!J270*SUM($AD$16:$AE$16)/2,IF(AND($M$1=2012,Beregningsark!$AQ270="1999-2012"),'Resultat 2005-2012'!J270*$AE$16,""))))))))))))))))</f>
        <v/>
      </c>
      <c r="K270" s="15" t="str">
        <f>IF('Resultat 2005-2012'!$R270="","",IF($M$1=2005,'Resultat 2005-2012'!K270,IF(AND($M$1=2006,Beregningsark!$AQ270="2005-2012"),'Resultat 2005-2012'!K270*SUM($Y$8:$AE$8)/7,IF(AND($M$1=2007,Beregningsark!$AQ270="2005-2012"),'Resultat 2005-2012'!K270*SUM($Z$8:$AE$8)/6,IF(AND($M$1=2008,Beregningsark!$AQ270="2005-2012"),'Resultat 2005-2012'!K270*SUM($AA$8:$AE$8)/5,IF(AND($M$1=2009,Beregningsark!$AQ270="2005-2012"),'Resultat 2005-2012'!K270*SUM($AB$8:$AE$8)/4,IF(AND($M$1=2010,Beregningsark!$AQ270="2005-2012"),'Resultat 2005-2012'!K270*SUM($AC$8:$AE$8)/3,IF(AND($M$1=2011,Beregningsark!$AQ270="2005-2012"),'Resultat 2005-2012'!K270*SUM($AD$8:$AE$8)/2,IF(AND($M$1=2012,Beregningsark!$AQ270="2005-2012"),'Resultat 2005-2012'!K270*$AE$8,IF(AND($M$1=2006,Beregningsark!$AQ270="1999-2012"),'Resultat 2005-2012'!K270*SUM($Y$17:$AE$17)/7,IF(AND($M$1=2007,Beregningsark!$AQ270="1999-2012"),'Resultat 2005-2012'!K270*SUM($Z$17:$AE$17)/6,IF(AND($M$1=2008,Beregningsark!$AQ270="1999-2012"),'Resultat 2005-2012'!K270*SUM($AA$17:$AE$17)/5,IF(AND($M$1=2009,Beregningsark!$AQ270="1999-2012"),'Resultat 2005-2012'!K270*SUM($AB$17:$AE$17)/4,IF(AND($M$1=2010,Beregningsark!$AQ270="1999-2012"),'Resultat 2005-2012'!K270*SUM($AC$17:$AE$17)/3,IF(AND($M$1=2011,Beregningsark!$AQ270="1999-2012"),'Resultat 2005-2012'!K270*SUM($AD$17:$AE$17)/2,IF(AND($M$1=2012,Beregningsark!$AQ270="1999-2012"),'Resultat 2005-2012'!K270*$AE$17,""))))))))))))))))</f>
        <v/>
      </c>
      <c r="L270" s="15" t="str">
        <f>IF('Resultat 2005-2012'!$R270="","",IF($M$1=2005,'Resultat 2005-2012'!L270,IF(AND($M$1=2006,Beregningsark!$AQ270="2005-2012"),'Resultat 2005-2012'!L270*SUM($Y$9:$AE$9)/7,IF(AND($M$1=2007,Beregningsark!$AQ270="2005-2012"),'Resultat 2005-2012'!L270*SUM($Z$9:$AE$9)/6,IF(AND($M$1=2008,Beregningsark!$AQ270="2005-2012"),'Resultat 2005-2012'!L270*SUM($AA$9:$AE$9)/5,IF(AND($M$1=2009,Beregningsark!$AQ270="2005-2012"),'Resultat 2005-2012'!L270*SUM($AB$9:$AE$9)/4,IF(AND($M$1=2010,Beregningsark!$AQ270="2005-2012"),'Resultat 2005-2012'!L270*SUM($AC$9:$AE$9)/3,IF(AND($M$1=2011,Beregningsark!$AQ270="2005-2012"),'Resultat 2005-2012'!L270*SUM($AD$9:$AE$9)/2,IF(AND($M$1=2012,Beregningsark!$AQ270="2005-2012"),'Resultat 2005-2012'!L270*$AE$9,IF(AND($M$1=2006,Beregningsark!$AQ270="1999-2012"),'Resultat 2005-2012'!L270*SUM($Y$18:$AE$18)/7,IF(AND($M$1=2007,Beregningsark!$AQ270="1999-2012"),'Resultat 2005-2012'!L270*SUM($Z$18:$AE$18)/6,IF(AND($M$1=2008,Beregningsark!$AQ270="1999-2012"),'Resultat 2005-2012'!L270*SUM($AA$18:$AE$18)/5,IF(AND($M$1=2009,Beregningsark!$AQ270="1999-2012"),'Resultat 2005-2012'!L270*SUM($AB$18:$AE$18)/4,IF(AND($M$1=2010,Beregningsark!$AQ270="1999-2012"),'Resultat 2005-2012'!L270*SUM($AC$18:$AE$18)/3,IF(AND($M$1=2011,Beregningsark!$AQ270="1999-2012"),'Resultat 2005-2012'!L270*SUM($AD$18:$AE$18)/2,IF(AND($M$1=2012,Beregningsark!$AQ270="1999-2012"),'Resultat 2005-2012'!L270*$AE$18,""))))))))))))))))</f>
        <v/>
      </c>
      <c r="M270" s="15" t="str">
        <f t="shared" si="14"/>
        <v/>
      </c>
      <c r="N270" s="15" t="str">
        <f>IF('Resultat 2005-2012'!$R270="","",IF($M$1=2005,'Resultat 2005-2012'!N270,IF(AND($M$1=2006,Beregningsark!$AQ270="2005-2012"),'Resultat 2005-2012'!N270*SUM($Y$10:$AE$10)/7,IF(AND($M$1=2007,Beregningsark!$AQ270="2005-2012"),'Resultat 2005-2012'!N270*SUM($Z$10:$AE$10)/6,IF(AND($M$1=2008,Beregningsark!$AQ270="2005-2012"),'Resultat 2005-2012'!N270*SUM($AA$10:$AE$10)/5,IF(AND($M$1=2009,Beregningsark!$AQ270="2005-2012"),'Resultat 2005-2012'!N270*SUM($AB$10:$AE$10)/4,IF(AND($M$1=2010,Beregningsark!$AQ270="2005-2012"),'Resultat 2005-2012'!N270*SUM($AC$10:$AE$10)/3,IF(AND($M$1=2011,Beregningsark!$AQ270="2005-2012"),'Resultat 2005-2012'!N270*SUM($AD$10:$AE$10)/2,IF(AND($M$1=2012,Beregningsark!$AQ270="2005-2012"),'Resultat 2005-2012'!N270*$AE$10,IF(AND($M$1=2006,Beregningsark!$AQ270="1999-2012"),'Resultat 2005-2012'!N270*SUM($Y$16:$AE$16)/7,IF(AND($M$1=2007,Beregningsark!$AQ270="1999-2012"),'Resultat 2005-2012'!N270*SUM($Z$16:$AE$16)/6,IF(AND($M$1=2008,Beregningsark!$AQ270="1999-2012"),'Resultat 2005-2012'!N270*SUM($AA$16:$AE$16)/5,IF(AND($M$1=2009,Beregningsark!$AQ270="1999-2012"),'Resultat 2005-2012'!N270*SUM($AB$16:$AE$16)/4,IF(AND($M$1=2010,Beregningsark!$AQ270="1999-2012"),'Resultat 2005-2012'!N270*SUM($AC$16:$AE$16)/3,IF(AND($M$1=2011,Beregningsark!$AQ270="1999-2012"),'Resultat 2005-2012'!N270*SUM($AD$16:$AE$16)/2,IF(AND($M$1=2012,Beregningsark!$AQ270="1999-2012"),'Resultat 2005-2012'!N270*$AE$16,""))))))))))))))))</f>
        <v/>
      </c>
      <c r="O270" s="15" t="str">
        <f>IF('Resultat 2005-2012'!$R270="","",IF($M$1=2005,'Resultat 2005-2012'!O270,IF(AND($M$1=2006,Beregningsark!$AQ270="2005-2012"),'Resultat 2005-2012'!O270*SUM($Y$10:$AE$10)/7,IF(AND($M$1=2007,Beregningsark!$AQ270="2005-2012"),'Resultat 2005-2012'!O270*SUM($Z$10:$AE$10)/6,IF(AND($M$1=2008,Beregningsark!$AQ270="2005-2012"),'Resultat 2005-2012'!O270*SUM($AA$10:$AE$10)/5,IF(AND($M$1=2009,Beregningsark!$AQ270="2005-2012"),'Resultat 2005-2012'!O270*SUM($AB$10:$AE$10)/4,IF(AND($M$1=2010,Beregningsark!$AQ270="2005-2012"),'Resultat 2005-2012'!O270*SUM($AC$10:$AE$10)/3,IF(AND($M$1=2011,Beregningsark!$AQ270="2005-2012"),'Resultat 2005-2012'!O270*SUM($AD$10:$AE$10)/2,IF(AND($M$1=2012,Beregningsark!$AQ270="2005-2012"),'Resultat 2005-2012'!O270*$AE$10,IF(AND($M$1=2006,Beregningsark!$AQ270="1999-2012"),'Resultat 2005-2012'!O270*SUM($Y$16:$AE$16)/7,IF(AND($M$1=2007,Beregningsark!$AQ270="1999-2012"),'Resultat 2005-2012'!O270*SUM($Z$16:$AE$16)/6,IF(AND($M$1=2008,Beregningsark!$AQ270="1999-2012"),'Resultat 2005-2012'!O270*SUM($AA$16:$AE$16)/5,IF(AND($M$1=2009,Beregningsark!$AQ270="1999-2012"),'Resultat 2005-2012'!O270*SUM($AB$16:$AE$16)/4,IF(AND($M$1=2010,Beregningsark!$AQ270="1999-2012"),'Resultat 2005-2012'!O270*SUM($AC$16:$AE$16)/3,IF(AND($M$1=2011,Beregningsark!$AQ270="1999-2012"),'Resultat 2005-2012'!O270*SUM($AD$16:$AE$16)/2,IF(AND($M$1=2012,Beregningsark!$AQ270="1999-2012"),'Resultat 2005-2012'!O270*$AE$16,""))))))))))))))))</f>
        <v/>
      </c>
      <c r="P270" s="15" t="str">
        <f>IF('Resultat 2005-2012'!$R270="","",IF($M$1=2005,'Resultat 2005-2012'!P270,IF(AND($M$1=2006,Beregningsark!$AQ270="2005-2012"),'Resultat 2005-2012'!P270*SUM($Y$11:$AE$11)/7,IF(AND($M$1=2007,Beregningsark!$AQ270="2005-2012"),'Resultat 2005-2012'!P270*SUM($Z$11:$AE$11)/6,IF(AND($M$1=2008,Beregningsark!$AQ270="2005-2012"),'Resultat 2005-2012'!P270*SUM($AA$11:$AE$11)/5,IF(AND($M$1=2009,Beregningsark!$AQ270="2005-2012"),'Resultat 2005-2012'!P270*SUM($AB$11:$AE$11)/4,IF(AND($M$1=2010,Beregningsark!$AQ270="2005-2012"),'Resultat 2005-2012'!P270*SUM($AC$11:$AE$11)/3,IF(AND($M$1=2011,Beregningsark!$AQ270="2005-2012"),'Resultat 2005-2012'!P270*SUM($AD$11:$AE$11)/2,IF(AND($M$1=2012,Beregningsark!$AQ270="2005-2012"),'Resultat 2005-2012'!P270*$AE$11,IF(AND($M$1=2006,Beregningsark!$AQ270="1999-2012"),'Resultat 2005-2012'!P270*SUM($Y$16:$AE$16)/7,IF(AND($M$1=2007,Beregningsark!$AQ270="1999-2012"),'Resultat 2005-2012'!P270*SUM($Z$16:$AE$16)/6,IF(AND($M$1=2008,Beregningsark!$AQ270="1999-2012"),'Resultat 2005-2012'!P270*SUM($AA$16:$AE$16)/5,IF(AND($M$1=2009,Beregningsark!$AQ270="1999-2012"),'Resultat 2005-2012'!P270*SUM($AB$16:$AE$16)/4,IF(AND($M$1=2010,Beregningsark!$AQ270="1999-2012"),'Resultat 2005-2012'!P270*SUM($AC$16:$AE$16)/3,IF(AND($M$1=2011,Beregningsark!$AQ270="1999-2012"),'Resultat 2005-2012'!P270*SUM($AD$16:$AE$16)/2,IF(AND($M$1=2012,Beregningsark!$AQ270="1999-2012"),'Resultat 2005-2012'!P270*$AE$16,""))))))))))))))))</f>
        <v/>
      </c>
      <c r="Q270" s="15" t="str">
        <f t="shared" si="15"/>
        <v/>
      </c>
      <c r="R270" s="17" t="str">
        <f t="shared" si="16"/>
        <v/>
      </c>
    </row>
    <row r="271" spans="1:18" x14ac:dyDescent="0.25">
      <c r="A271" s="4" t="str">
        <f>IF(Inddata!A286="","",Inddata!A286)</f>
        <v/>
      </c>
      <c r="B271" s="4" t="str">
        <f>IF(Inddata!B286="","",Inddata!B286)</f>
        <v/>
      </c>
      <c r="C271" s="4" t="str">
        <f>IF(Inddata!C286="","",Inddata!C286)</f>
        <v/>
      </c>
      <c r="D271" s="4" t="str">
        <f>IF(Inddata!D286="","",Inddata!D286)</f>
        <v/>
      </c>
      <c r="E271" s="4" t="str">
        <f>IF(Inddata!E286="","",Inddata!E286)</f>
        <v/>
      </c>
      <c r="F271" s="4" t="str">
        <f>IF(Inddata!F286="","",Inddata!F286)</f>
        <v/>
      </c>
      <c r="G271" s="4">
        <f>IF(Inddata!G286="","",Inddata!G286)</f>
        <v>0</v>
      </c>
      <c r="H271" s="4" t="str">
        <f>IF(Inddata!H286&gt;0.5,Inddata!H286,"")</f>
        <v/>
      </c>
      <c r="I271" s="4" t="str">
        <f>IF(Inddata!I286="","",Inddata!I286)</f>
        <v/>
      </c>
      <c r="J271" s="15" t="str">
        <f>IF('Resultat 2005-2012'!$R271="","",IF($M$1=2005,'Resultat 2005-2012'!J271,IF(AND($M$1=2006,Beregningsark!$AQ271="2005-2012"),'Resultat 2005-2012'!J271*SUM($Y$7:$AE$7)/7,IF(AND($M$1=2007,Beregningsark!$AQ271="2005-2012"),'Resultat 2005-2012'!J271*SUM($Z$7:$AE$7)/6,IF(AND($M$1=2008,Beregningsark!$AQ271="2005-2012"),'Resultat 2005-2012'!J271*SUM($AA$7:$AE$7)/5,IF(AND($M$1=2009,Beregningsark!$AQ271="2005-2012"),'Resultat 2005-2012'!J271*SUM($AB$7:$AE$7)/4,IF(AND($M$1=2010,Beregningsark!$AQ271="2005-2012"),'Resultat 2005-2012'!J271*SUM($AC$7:$AE$7)/3,IF(AND($M$1=2011,Beregningsark!$AQ271="2005-2012"),'Resultat 2005-2012'!J271*SUM($AD$7:$AE$7)/2,IF(AND($M$1=2012,Beregningsark!$AQ271="2005-2012"),'Resultat 2005-2012'!J271*$AE$7,IF(AND($M$1=2006,Beregningsark!$AQ271="1999-2012"),'Resultat 2005-2012'!J271*SUM($Y$16:$AE$16)/7,IF(AND($M$1=2007,Beregningsark!$AQ271="1999-2012"),'Resultat 2005-2012'!J271*SUM($Z$16:$AE$16)/6,IF(AND($M$1=2008,Beregningsark!$AQ271="1999-2012"),'Resultat 2005-2012'!J271*SUM($AA$16:$AE$16)/5,IF(AND($M$1=2009,Beregningsark!$AQ271="1999-2012"),'Resultat 2005-2012'!J271*SUM($AB$16:$AE$16)/4,IF(AND($M$1=2010,Beregningsark!$AQ271="1999-2012"),'Resultat 2005-2012'!J271*SUM($AC$16:$AE$16)/3,IF(AND($M$1=2011,Beregningsark!$AQ271="1999-2012"),'Resultat 2005-2012'!J271*SUM($AD$16:$AE$16)/2,IF(AND($M$1=2012,Beregningsark!$AQ271="1999-2012"),'Resultat 2005-2012'!J271*$AE$16,""))))))))))))))))</f>
        <v/>
      </c>
      <c r="K271" s="15" t="str">
        <f>IF('Resultat 2005-2012'!$R271="","",IF($M$1=2005,'Resultat 2005-2012'!K271,IF(AND($M$1=2006,Beregningsark!$AQ271="2005-2012"),'Resultat 2005-2012'!K271*SUM($Y$8:$AE$8)/7,IF(AND($M$1=2007,Beregningsark!$AQ271="2005-2012"),'Resultat 2005-2012'!K271*SUM($Z$8:$AE$8)/6,IF(AND($M$1=2008,Beregningsark!$AQ271="2005-2012"),'Resultat 2005-2012'!K271*SUM($AA$8:$AE$8)/5,IF(AND($M$1=2009,Beregningsark!$AQ271="2005-2012"),'Resultat 2005-2012'!K271*SUM($AB$8:$AE$8)/4,IF(AND($M$1=2010,Beregningsark!$AQ271="2005-2012"),'Resultat 2005-2012'!K271*SUM($AC$8:$AE$8)/3,IF(AND($M$1=2011,Beregningsark!$AQ271="2005-2012"),'Resultat 2005-2012'!K271*SUM($AD$8:$AE$8)/2,IF(AND($M$1=2012,Beregningsark!$AQ271="2005-2012"),'Resultat 2005-2012'!K271*$AE$8,IF(AND($M$1=2006,Beregningsark!$AQ271="1999-2012"),'Resultat 2005-2012'!K271*SUM($Y$17:$AE$17)/7,IF(AND($M$1=2007,Beregningsark!$AQ271="1999-2012"),'Resultat 2005-2012'!K271*SUM($Z$17:$AE$17)/6,IF(AND($M$1=2008,Beregningsark!$AQ271="1999-2012"),'Resultat 2005-2012'!K271*SUM($AA$17:$AE$17)/5,IF(AND($M$1=2009,Beregningsark!$AQ271="1999-2012"),'Resultat 2005-2012'!K271*SUM($AB$17:$AE$17)/4,IF(AND($M$1=2010,Beregningsark!$AQ271="1999-2012"),'Resultat 2005-2012'!K271*SUM($AC$17:$AE$17)/3,IF(AND($M$1=2011,Beregningsark!$AQ271="1999-2012"),'Resultat 2005-2012'!K271*SUM($AD$17:$AE$17)/2,IF(AND($M$1=2012,Beregningsark!$AQ271="1999-2012"),'Resultat 2005-2012'!K271*$AE$17,""))))))))))))))))</f>
        <v/>
      </c>
      <c r="L271" s="15" t="str">
        <f>IF('Resultat 2005-2012'!$R271="","",IF($M$1=2005,'Resultat 2005-2012'!L271,IF(AND($M$1=2006,Beregningsark!$AQ271="2005-2012"),'Resultat 2005-2012'!L271*SUM($Y$9:$AE$9)/7,IF(AND($M$1=2007,Beregningsark!$AQ271="2005-2012"),'Resultat 2005-2012'!L271*SUM($Z$9:$AE$9)/6,IF(AND($M$1=2008,Beregningsark!$AQ271="2005-2012"),'Resultat 2005-2012'!L271*SUM($AA$9:$AE$9)/5,IF(AND($M$1=2009,Beregningsark!$AQ271="2005-2012"),'Resultat 2005-2012'!L271*SUM($AB$9:$AE$9)/4,IF(AND($M$1=2010,Beregningsark!$AQ271="2005-2012"),'Resultat 2005-2012'!L271*SUM($AC$9:$AE$9)/3,IF(AND($M$1=2011,Beregningsark!$AQ271="2005-2012"),'Resultat 2005-2012'!L271*SUM($AD$9:$AE$9)/2,IF(AND($M$1=2012,Beregningsark!$AQ271="2005-2012"),'Resultat 2005-2012'!L271*$AE$9,IF(AND($M$1=2006,Beregningsark!$AQ271="1999-2012"),'Resultat 2005-2012'!L271*SUM($Y$18:$AE$18)/7,IF(AND($M$1=2007,Beregningsark!$AQ271="1999-2012"),'Resultat 2005-2012'!L271*SUM($Z$18:$AE$18)/6,IF(AND($M$1=2008,Beregningsark!$AQ271="1999-2012"),'Resultat 2005-2012'!L271*SUM($AA$18:$AE$18)/5,IF(AND($M$1=2009,Beregningsark!$AQ271="1999-2012"),'Resultat 2005-2012'!L271*SUM($AB$18:$AE$18)/4,IF(AND($M$1=2010,Beregningsark!$AQ271="1999-2012"),'Resultat 2005-2012'!L271*SUM($AC$18:$AE$18)/3,IF(AND($M$1=2011,Beregningsark!$AQ271="1999-2012"),'Resultat 2005-2012'!L271*SUM($AD$18:$AE$18)/2,IF(AND($M$1=2012,Beregningsark!$AQ271="1999-2012"),'Resultat 2005-2012'!L271*$AE$18,""))))))))))))))))</f>
        <v/>
      </c>
      <c r="M271" s="15" t="str">
        <f t="shared" si="14"/>
        <v/>
      </c>
      <c r="N271" s="15" t="str">
        <f>IF('Resultat 2005-2012'!$R271="","",IF($M$1=2005,'Resultat 2005-2012'!N271,IF(AND($M$1=2006,Beregningsark!$AQ271="2005-2012"),'Resultat 2005-2012'!N271*SUM($Y$10:$AE$10)/7,IF(AND($M$1=2007,Beregningsark!$AQ271="2005-2012"),'Resultat 2005-2012'!N271*SUM($Z$10:$AE$10)/6,IF(AND($M$1=2008,Beregningsark!$AQ271="2005-2012"),'Resultat 2005-2012'!N271*SUM($AA$10:$AE$10)/5,IF(AND($M$1=2009,Beregningsark!$AQ271="2005-2012"),'Resultat 2005-2012'!N271*SUM($AB$10:$AE$10)/4,IF(AND($M$1=2010,Beregningsark!$AQ271="2005-2012"),'Resultat 2005-2012'!N271*SUM($AC$10:$AE$10)/3,IF(AND($M$1=2011,Beregningsark!$AQ271="2005-2012"),'Resultat 2005-2012'!N271*SUM($AD$10:$AE$10)/2,IF(AND($M$1=2012,Beregningsark!$AQ271="2005-2012"),'Resultat 2005-2012'!N271*$AE$10,IF(AND($M$1=2006,Beregningsark!$AQ271="1999-2012"),'Resultat 2005-2012'!N271*SUM($Y$16:$AE$16)/7,IF(AND($M$1=2007,Beregningsark!$AQ271="1999-2012"),'Resultat 2005-2012'!N271*SUM($Z$16:$AE$16)/6,IF(AND($M$1=2008,Beregningsark!$AQ271="1999-2012"),'Resultat 2005-2012'!N271*SUM($AA$16:$AE$16)/5,IF(AND($M$1=2009,Beregningsark!$AQ271="1999-2012"),'Resultat 2005-2012'!N271*SUM($AB$16:$AE$16)/4,IF(AND($M$1=2010,Beregningsark!$AQ271="1999-2012"),'Resultat 2005-2012'!N271*SUM($AC$16:$AE$16)/3,IF(AND($M$1=2011,Beregningsark!$AQ271="1999-2012"),'Resultat 2005-2012'!N271*SUM($AD$16:$AE$16)/2,IF(AND($M$1=2012,Beregningsark!$AQ271="1999-2012"),'Resultat 2005-2012'!N271*$AE$16,""))))))))))))))))</f>
        <v/>
      </c>
      <c r="O271" s="15" t="str">
        <f>IF('Resultat 2005-2012'!$R271="","",IF($M$1=2005,'Resultat 2005-2012'!O271,IF(AND($M$1=2006,Beregningsark!$AQ271="2005-2012"),'Resultat 2005-2012'!O271*SUM($Y$10:$AE$10)/7,IF(AND($M$1=2007,Beregningsark!$AQ271="2005-2012"),'Resultat 2005-2012'!O271*SUM($Z$10:$AE$10)/6,IF(AND($M$1=2008,Beregningsark!$AQ271="2005-2012"),'Resultat 2005-2012'!O271*SUM($AA$10:$AE$10)/5,IF(AND($M$1=2009,Beregningsark!$AQ271="2005-2012"),'Resultat 2005-2012'!O271*SUM($AB$10:$AE$10)/4,IF(AND($M$1=2010,Beregningsark!$AQ271="2005-2012"),'Resultat 2005-2012'!O271*SUM($AC$10:$AE$10)/3,IF(AND($M$1=2011,Beregningsark!$AQ271="2005-2012"),'Resultat 2005-2012'!O271*SUM($AD$10:$AE$10)/2,IF(AND($M$1=2012,Beregningsark!$AQ271="2005-2012"),'Resultat 2005-2012'!O271*$AE$10,IF(AND($M$1=2006,Beregningsark!$AQ271="1999-2012"),'Resultat 2005-2012'!O271*SUM($Y$16:$AE$16)/7,IF(AND($M$1=2007,Beregningsark!$AQ271="1999-2012"),'Resultat 2005-2012'!O271*SUM($Z$16:$AE$16)/6,IF(AND($M$1=2008,Beregningsark!$AQ271="1999-2012"),'Resultat 2005-2012'!O271*SUM($AA$16:$AE$16)/5,IF(AND($M$1=2009,Beregningsark!$AQ271="1999-2012"),'Resultat 2005-2012'!O271*SUM($AB$16:$AE$16)/4,IF(AND($M$1=2010,Beregningsark!$AQ271="1999-2012"),'Resultat 2005-2012'!O271*SUM($AC$16:$AE$16)/3,IF(AND($M$1=2011,Beregningsark!$AQ271="1999-2012"),'Resultat 2005-2012'!O271*SUM($AD$16:$AE$16)/2,IF(AND($M$1=2012,Beregningsark!$AQ271="1999-2012"),'Resultat 2005-2012'!O271*$AE$16,""))))))))))))))))</f>
        <v/>
      </c>
      <c r="P271" s="15" t="str">
        <f>IF('Resultat 2005-2012'!$R271="","",IF($M$1=2005,'Resultat 2005-2012'!P271,IF(AND($M$1=2006,Beregningsark!$AQ271="2005-2012"),'Resultat 2005-2012'!P271*SUM($Y$11:$AE$11)/7,IF(AND($M$1=2007,Beregningsark!$AQ271="2005-2012"),'Resultat 2005-2012'!P271*SUM($Z$11:$AE$11)/6,IF(AND($M$1=2008,Beregningsark!$AQ271="2005-2012"),'Resultat 2005-2012'!P271*SUM($AA$11:$AE$11)/5,IF(AND($M$1=2009,Beregningsark!$AQ271="2005-2012"),'Resultat 2005-2012'!P271*SUM($AB$11:$AE$11)/4,IF(AND($M$1=2010,Beregningsark!$AQ271="2005-2012"),'Resultat 2005-2012'!P271*SUM($AC$11:$AE$11)/3,IF(AND($M$1=2011,Beregningsark!$AQ271="2005-2012"),'Resultat 2005-2012'!P271*SUM($AD$11:$AE$11)/2,IF(AND($M$1=2012,Beregningsark!$AQ271="2005-2012"),'Resultat 2005-2012'!P271*$AE$11,IF(AND($M$1=2006,Beregningsark!$AQ271="1999-2012"),'Resultat 2005-2012'!P271*SUM($Y$16:$AE$16)/7,IF(AND($M$1=2007,Beregningsark!$AQ271="1999-2012"),'Resultat 2005-2012'!P271*SUM($Z$16:$AE$16)/6,IF(AND($M$1=2008,Beregningsark!$AQ271="1999-2012"),'Resultat 2005-2012'!P271*SUM($AA$16:$AE$16)/5,IF(AND($M$1=2009,Beregningsark!$AQ271="1999-2012"),'Resultat 2005-2012'!P271*SUM($AB$16:$AE$16)/4,IF(AND($M$1=2010,Beregningsark!$AQ271="1999-2012"),'Resultat 2005-2012'!P271*SUM($AC$16:$AE$16)/3,IF(AND($M$1=2011,Beregningsark!$AQ271="1999-2012"),'Resultat 2005-2012'!P271*SUM($AD$16:$AE$16)/2,IF(AND($M$1=2012,Beregningsark!$AQ271="1999-2012"),'Resultat 2005-2012'!P271*$AE$16,""))))))))))))))))</f>
        <v/>
      </c>
      <c r="Q271" s="15" t="str">
        <f t="shared" si="15"/>
        <v/>
      </c>
      <c r="R271" s="17" t="str">
        <f t="shared" si="16"/>
        <v/>
      </c>
    </row>
    <row r="272" spans="1:18" x14ac:dyDescent="0.25">
      <c r="A272" s="4" t="str">
        <f>IF(Inddata!A287="","",Inddata!A287)</f>
        <v/>
      </c>
      <c r="B272" s="4" t="str">
        <f>IF(Inddata!B287="","",Inddata!B287)</f>
        <v/>
      </c>
      <c r="C272" s="4" t="str">
        <f>IF(Inddata!C287="","",Inddata!C287)</f>
        <v/>
      </c>
      <c r="D272" s="4" t="str">
        <f>IF(Inddata!D287="","",Inddata!D287)</f>
        <v/>
      </c>
      <c r="E272" s="4" t="str">
        <f>IF(Inddata!E287="","",Inddata!E287)</f>
        <v/>
      </c>
      <c r="F272" s="4" t="str">
        <f>IF(Inddata!F287="","",Inddata!F287)</f>
        <v/>
      </c>
      <c r="G272" s="4">
        <f>IF(Inddata!G287="","",Inddata!G287)</f>
        <v>0</v>
      </c>
      <c r="H272" s="4" t="str">
        <f>IF(Inddata!H287&gt;0.5,Inddata!H287,"")</f>
        <v/>
      </c>
      <c r="I272" s="4" t="str">
        <f>IF(Inddata!I287="","",Inddata!I287)</f>
        <v/>
      </c>
      <c r="J272" s="15" t="str">
        <f>IF('Resultat 2005-2012'!$R272="","",IF($M$1=2005,'Resultat 2005-2012'!J272,IF(AND($M$1=2006,Beregningsark!$AQ272="2005-2012"),'Resultat 2005-2012'!J272*SUM($Y$7:$AE$7)/7,IF(AND($M$1=2007,Beregningsark!$AQ272="2005-2012"),'Resultat 2005-2012'!J272*SUM($Z$7:$AE$7)/6,IF(AND($M$1=2008,Beregningsark!$AQ272="2005-2012"),'Resultat 2005-2012'!J272*SUM($AA$7:$AE$7)/5,IF(AND($M$1=2009,Beregningsark!$AQ272="2005-2012"),'Resultat 2005-2012'!J272*SUM($AB$7:$AE$7)/4,IF(AND($M$1=2010,Beregningsark!$AQ272="2005-2012"),'Resultat 2005-2012'!J272*SUM($AC$7:$AE$7)/3,IF(AND($M$1=2011,Beregningsark!$AQ272="2005-2012"),'Resultat 2005-2012'!J272*SUM($AD$7:$AE$7)/2,IF(AND($M$1=2012,Beregningsark!$AQ272="2005-2012"),'Resultat 2005-2012'!J272*$AE$7,IF(AND($M$1=2006,Beregningsark!$AQ272="1999-2012"),'Resultat 2005-2012'!J272*SUM($Y$16:$AE$16)/7,IF(AND($M$1=2007,Beregningsark!$AQ272="1999-2012"),'Resultat 2005-2012'!J272*SUM($Z$16:$AE$16)/6,IF(AND($M$1=2008,Beregningsark!$AQ272="1999-2012"),'Resultat 2005-2012'!J272*SUM($AA$16:$AE$16)/5,IF(AND($M$1=2009,Beregningsark!$AQ272="1999-2012"),'Resultat 2005-2012'!J272*SUM($AB$16:$AE$16)/4,IF(AND($M$1=2010,Beregningsark!$AQ272="1999-2012"),'Resultat 2005-2012'!J272*SUM($AC$16:$AE$16)/3,IF(AND($M$1=2011,Beregningsark!$AQ272="1999-2012"),'Resultat 2005-2012'!J272*SUM($AD$16:$AE$16)/2,IF(AND($M$1=2012,Beregningsark!$AQ272="1999-2012"),'Resultat 2005-2012'!J272*$AE$16,""))))))))))))))))</f>
        <v/>
      </c>
      <c r="K272" s="15" t="str">
        <f>IF('Resultat 2005-2012'!$R272="","",IF($M$1=2005,'Resultat 2005-2012'!K272,IF(AND($M$1=2006,Beregningsark!$AQ272="2005-2012"),'Resultat 2005-2012'!K272*SUM($Y$8:$AE$8)/7,IF(AND($M$1=2007,Beregningsark!$AQ272="2005-2012"),'Resultat 2005-2012'!K272*SUM($Z$8:$AE$8)/6,IF(AND($M$1=2008,Beregningsark!$AQ272="2005-2012"),'Resultat 2005-2012'!K272*SUM($AA$8:$AE$8)/5,IF(AND($M$1=2009,Beregningsark!$AQ272="2005-2012"),'Resultat 2005-2012'!K272*SUM($AB$8:$AE$8)/4,IF(AND($M$1=2010,Beregningsark!$AQ272="2005-2012"),'Resultat 2005-2012'!K272*SUM($AC$8:$AE$8)/3,IF(AND($M$1=2011,Beregningsark!$AQ272="2005-2012"),'Resultat 2005-2012'!K272*SUM($AD$8:$AE$8)/2,IF(AND($M$1=2012,Beregningsark!$AQ272="2005-2012"),'Resultat 2005-2012'!K272*$AE$8,IF(AND($M$1=2006,Beregningsark!$AQ272="1999-2012"),'Resultat 2005-2012'!K272*SUM($Y$17:$AE$17)/7,IF(AND($M$1=2007,Beregningsark!$AQ272="1999-2012"),'Resultat 2005-2012'!K272*SUM($Z$17:$AE$17)/6,IF(AND($M$1=2008,Beregningsark!$AQ272="1999-2012"),'Resultat 2005-2012'!K272*SUM($AA$17:$AE$17)/5,IF(AND($M$1=2009,Beregningsark!$AQ272="1999-2012"),'Resultat 2005-2012'!K272*SUM($AB$17:$AE$17)/4,IF(AND($M$1=2010,Beregningsark!$AQ272="1999-2012"),'Resultat 2005-2012'!K272*SUM($AC$17:$AE$17)/3,IF(AND($M$1=2011,Beregningsark!$AQ272="1999-2012"),'Resultat 2005-2012'!K272*SUM($AD$17:$AE$17)/2,IF(AND($M$1=2012,Beregningsark!$AQ272="1999-2012"),'Resultat 2005-2012'!K272*$AE$17,""))))))))))))))))</f>
        <v/>
      </c>
      <c r="L272" s="15" t="str">
        <f>IF('Resultat 2005-2012'!$R272="","",IF($M$1=2005,'Resultat 2005-2012'!L272,IF(AND($M$1=2006,Beregningsark!$AQ272="2005-2012"),'Resultat 2005-2012'!L272*SUM($Y$9:$AE$9)/7,IF(AND($M$1=2007,Beregningsark!$AQ272="2005-2012"),'Resultat 2005-2012'!L272*SUM($Z$9:$AE$9)/6,IF(AND($M$1=2008,Beregningsark!$AQ272="2005-2012"),'Resultat 2005-2012'!L272*SUM($AA$9:$AE$9)/5,IF(AND($M$1=2009,Beregningsark!$AQ272="2005-2012"),'Resultat 2005-2012'!L272*SUM($AB$9:$AE$9)/4,IF(AND($M$1=2010,Beregningsark!$AQ272="2005-2012"),'Resultat 2005-2012'!L272*SUM($AC$9:$AE$9)/3,IF(AND($M$1=2011,Beregningsark!$AQ272="2005-2012"),'Resultat 2005-2012'!L272*SUM($AD$9:$AE$9)/2,IF(AND($M$1=2012,Beregningsark!$AQ272="2005-2012"),'Resultat 2005-2012'!L272*$AE$9,IF(AND($M$1=2006,Beregningsark!$AQ272="1999-2012"),'Resultat 2005-2012'!L272*SUM($Y$18:$AE$18)/7,IF(AND($M$1=2007,Beregningsark!$AQ272="1999-2012"),'Resultat 2005-2012'!L272*SUM($Z$18:$AE$18)/6,IF(AND($M$1=2008,Beregningsark!$AQ272="1999-2012"),'Resultat 2005-2012'!L272*SUM($AA$18:$AE$18)/5,IF(AND($M$1=2009,Beregningsark!$AQ272="1999-2012"),'Resultat 2005-2012'!L272*SUM($AB$18:$AE$18)/4,IF(AND($M$1=2010,Beregningsark!$AQ272="1999-2012"),'Resultat 2005-2012'!L272*SUM($AC$18:$AE$18)/3,IF(AND($M$1=2011,Beregningsark!$AQ272="1999-2012"),'Resultat 2005-2012'!L272*SUM($AD$18:$AE$18)/2,IF(AND($M$1=2012,Beregningsark!$AQ272="1999-2012"),'Resultat 2005-2012'!L272*$AE$18,""))))))))))))))))</f>
        <v/>
      </c>
      <c r="M272" s="15" t="str">
        <f t="shared" si="14"/>
        <v/>
      </c>
      <c r="N272" s="15" t="str">
        <f>IF('Resultat 2005-2012'!$R272="","",IF($M$1=2005,'Resultat 2005-2012'!N272,IF(AND($M$1=2006,Beregningsark!$AQ272="2005-2012"),'Resultat 2005-2012'!N272*SUM($Y$10:$AE$10)/7,IF(AND($M$1=2007,Beregningsark!$AQ272="2005-2012"),'Resultat 2005-2012'!N272*SUM($Z$10:$AE$10)/6,IF(AND($M$1=2008,Beregningsark!$AQ272="2005-2012"),'Resultat 2005-2012'!N272*SUM($AA$10:$AE$10)/5,IF(AND($M$1=2009,Beregningsark!$AQ272="2005-2012"),'Resultat 2005-2012'!N272*SUM($AB$10:$AE$10)/4,IF(AND($M$1=2010,Beregningsark!$AQ272="2005-2012"),'Resultat 2005-2012'!N272*SUM($AC$10:$AE$10)/3,IF(AND($M$1=2011,Beregningsark!$AQ272="2005-2012"),'Resultat 2005-2012'!N272*SUM($AD$10:$AE$10)/2,IF(AND($M$1=2012,Beregningsark!$AQ272="2005-2012"),'Resultat 2005-2012'!N272*$AE$10,IF(AND($M$1=2006,Beregningsark!$AQ272="1999-2012"),'Resultat 2005-2012'!N272*SUM($Y$16:$AE$16)/7,IF(AND($M$1=2007,Beregningsark!$AQ272="1999-2012"),'Resultat 2005-2012'!N272*SUM($Z$16:$AE$16)/6,IF(AND($M$1=2008,Beregningsark!$AQ272="1999-2012"),'Resultat 2005-2012'!N272*SUM($AA$16:$AE$16)/5,IF(AND($M$1=2009,Beregningsark!$AQ272="1999-2012"),'Resultat 2005-2012'!N272*SUM($AB$16:$AE$16)/4,IF(AND($M$1=2010,Beregningsark!$AQ272="1999-2012"),'Resultat 2005-2012'!N272*SUM($AC$16:$AE$16)/3,IF(AND($M$1=2011,Beregningsark!$AQ272="1999-2012"),'Resultat 2005-2012'!N272*SUM($AD$16:$AE$16)/2,IF(AND($M$1=2012,Beregningsark!$AQ272="1999-2012"),'Resultat 2005-2012'!N272*$AE$16,""))))))))))))))))</f>
        <v/>
      </c>
      <c r="O272" s="15" t="str">
        <f>IF('Resultat 2005-2012'!$R272="","",IF($M$1=2005,'Resultat 2005-2012'!O272,IF(AND($M$1=2006,Beregningsark!$AQ272="2005-2012"),'Resultat 2005-2012'!O272*SUM($Y$10:$AE$10)/7,IF(AND($M$1=2007,Beregningsark!$AQ272="2005-2012"),'Resultat 2005-2012'!O272*SUM($Z$10:$AE$10)/6,IF(AND($M$1=2008,Beregningsark!$AQ272="2005-2012"),'Resultat 2005-2012'!O272*SUM($AA$10:$AE$10)/5,IF(AND($M$1=2009,Beregningsark!$AQ272="2005-2012"),'Resultat 2005-2012'!O272*SUM($AB$10:$AE$10)/4,IF(AND($M$1=2010,Beregningsark!$AQ272="2005-2012"),'Resultat 2005-2012'!O272*SUM($AC$10:$AE$10)/3,IF(AND($M$1=2011,Beregningsark!$AQ272="2005-2012"),'Resultat 2005-2012'!O272*SUM($AD$10:$AE$10)/2,IF(AND($M$1=2012,Beregningsark!$AQ272="2005-2012"),'Resultat 2005-2012'!O272*$AE$10,IF(AND($M$1=2006,Beregningsark!$AQ272="1999-2012"),'Resultat 2005-2012'!O272*SUM($Y$16:$AE$16)/7,IF(AND($M$1=2007,Beregningsark!$AQ272="1999-2012"),'Resultat 2005-2012'!O272*SUM($Z$16:$AE$16)/6,IF(AND($M$1=2008,Beregningsark!$AQ272="1999-2012"),'Resultat 2005-2012'!O272*SUM($AA$16:$AE$16)/5,IF(AND($M$1=2009,Beregningsark!$AQ272="1999-2012"),'Resultat 2005-2012'!O272*SUM($AB$16:$AE$16)/4,IF(AND($M$1=2010,Beregningsark!$AQ272="1999-2012"),'Resultat 2005-2012'!O272*SUM($AC$16:$AE$16)/3,IF(AND($M$1=2011,Beregningsark!$AQ272="1999-2012"),'Resultat 2005-2012'!O272*SUM($AD$16:$AE$16)/2,IF(AND($M$1=2012,Beregningsark!$AQ272="1999-2012"),'Resultat 2005-2012'!O272*$AE$16,""))))))))))))))))</f>
        <v/>
      </c>
      <c r="P272" s="15" t="str">
        <f>IF('Resultat 2005-2012'!$R272="","",IF($M$1=2005,'Resultat 2005-2012'!P272,IF(AND($M$1=2006,Beregningsark!$AQ272="2005-2012"),'Resultat 2005-2012'!P272*SUM($Y$11:$AE$11)/7,IF(AND($M$1=2007,Beregningsark!$AQ272="2005-2012"),'Resultat 2005-2012'!P272*SUM($Z$11:$AE$11)/6,IF(AND($M$1=2008,Beregningsark!$AQ272="2005-2012"),'Resultat 2005-2012'!P272*SUM($AA$11:$AE$11)/5,IF(AND($M$1=2009,Beregningsark!$AQ272="2005-2012"),'Resultat 2005-2012'!P272*SUM($AB$11:$AE$11)/4,IF(AND($M$1=2010,Beregningsark!$AQ272="2005-2012"),'Resultat 2005-2012'!P272*SUM($AC$11:$AE$11)/3,IF(AND($M$1=2011,Beregningsark!$AQ272="2005-2012"),'Resultat 2005-2012'!P272*SUM($AD$11:$AE$11)/2,IF(AND($M$1=2012,Beregningsark!$AQ272="2005-2012"),'Resultat 2005-2012'!P272*$AE$11,IF(AND($M$1=2006,Beregningsark!$AQ272="1999-2012"),'Resultat 2005-2012'!P272*SUM($Y$16:$AE$16)/7,IF(AND($M$1=2007,Beregningsark!$AQ272="1999-2012"),'Resultat 2005-2012'!P272*SUM($Z$16:$AE$16)/6,IF(AND($M$1=2008,Beregningsark!$AQ272="1999-2012"),'Resultat 2005-2012'!P272*SUM($AA$16:$AE$16)/5,IF(AND($M$1=2009,Beregningsark!$AQ272="1999-2012"),'Resultat 2005-2012'!P272*SUM($AB$16:$AE$16)/4,IF(AND($M$1=2010,Beregningsark!$AQ272="1999-2012"),'Resultat 2005-2012'!P272*SUM($AC$16:$AE$16)/3,IF(AND($M$1=2011,Beregningsark!$AQ272="1999-2012"),'Resultat 2005-2012'!P272*SUM($AD$16:$AE$16)/2,IF(AND($M$1=2012,Beregningsark!$AQ272="1999-2012"),'Resultat 2005-2012'!P272*$AE$16,""))))))))))))))))</f>
        <v/>
      </c>
      <c r="Q272" s="15" t="str">
        <f t="shared" si="15"/>
        <v/>
      </c>
      <c r="R272" s="17" t="str">
        <f t="shared" si="16"/>
        <v/>
      </c>
    </row>
    <row r="273" spans="1:18" x14ac:dyDescent="0.25">
      <c r="A273" s="4" t="str">
        <f>IF(Inddata!A288="","",Inddata!A288)</f>
        <v/>
      </c>
      <c r="B273" s="4" t="str">
        <f>IF(Inddata!B288="","",Inddata!B288)</f>
        <v/>
      </c>
      <c r="C273" s="4" t="str">
        <f>IF(Inddata!C288="","",Inddata!C288)</f>
        <v/>
      </c>
      <c r="D273" s="4" t="str">
        <f>IF(Inddata!D288="","",Inddata!D288)</f>
        <v/>
      </c>
      <c r="E273" s="4" t="str">
        <f>IF(Inddata!E288="","",Inddata!E288)</f>
        <v/>
      </c>
      <c r="F273" s="4" t="str">
        <f>IF(Inddata!F288="","",Inddata!F288)</f>
        <v/>
      </c>
      <c r="G273" s="4">
        <f>IF(Inddata!G288="","",Inddata!G288)</f>
        <v>0</v>
      </c>
      <c r="H273" s="4" t="str">
        <f>IF(Inddata!H288&gt;0.5,Inddata!H288,"")</f>
        <v/>
      </c>
      <c r="I273" s="4" t="str">
        <f>IF(Inddata!I288="","",Inddata!I288)</f>
        <v/>
      </c>
      <c r="J273" s="15" t="str">
        <f>IF('Resultat 2005-2012'!$R273="","",IF($M$1=2005,'Resultat 2005-2012'!J273,IF(AND($M$1=2006,Beregningsark!$AQ273="2005-2012"),'Resultat 2005-2012'!J273*SUM($Y$7:$AE$7)/7,IF(AND($M$1=2007,Beregningsark!$AQ273="2005-2012"),'Resultat 2005-2012'!J273*SUM($Z$7:$AE$7)/6,IF(AND($M$1=2008,Beregningsark!$AQ273="2005-2012"),'Resultat 2005-2012'!J273*SUM($AA$7:$AE$7)/5,IF(AND($M$1=2009,Beregningsark!$AQ273="2005-2012"),'Resultat 2005-2012'!J273*SUM($AB$7:$AE$7)/4,IF(AND($M$1=2010,Beregningsark!$AQ273="2005-2012"),'Resultat 2005-2012'!J273*SUM($AC$7:$AE$7)/3,IF(AND($M$1=2011,Beregningsark!$AQ273="2005-2012"),'Resultat 2005-2012'!J273*SUM($AD$7:$AE$7)/2,IF(AND($M$1=2012,Beregningsark!$AQ273="2005-2012"),'Resultat 2005-2012'!J273*$AE$7,IF(AND($M$1=2006,Beregningsark!$AQ273="1999-2012"),'Resultat 2005-2012'!J273*SUM($Y$16:$AE$16)/7,IF(AND($M$1=2007,Beregningsark!$AQ273="1999-2012"),'Resultat 2005-2012'!J273*SUM($Z$16:$AE$16)/6,IF(AND($M$1=2008,Beregningsark!$AQ273="1999-2012"),'Resultat 2005-2012'!J273*SUM($AA$16:$AE$16)/5,IF(AND($M$1=2009,Beregningsark!$AQ273="1999-2012"),'Resultat 2005-2012'!J273*SUM($AB$16:$AE$16)/4,IF(AND($M$1=2010,Beregningsark!$AQ273="1999-2012"),'Resultat 2005-2012'!J273*SUM($AC$16:$AE$16)/3,IF(AND($M$1=2011,Beregningsark!$AQ273="1999-2012"),'Resultat 2005-2012'!J273*SUM($AD$16:$AE$16)/2,IF(AND($M$1=2012,Beregningsark!$AQ273="1999-2012"),'Resultat 2005-2012'!J273*$AE$16,""))))))))))))))))</f>
        <v/>
      </c>
      <c r="K273" s="15" t="str">
        <f>IF('Resultat 2005-2012'!$R273="","",IF($M$1=2005,'Resultat 2005-2012'!K273,IF(AND($M$1=2006,Beregningsark!$AQ273="2005-2012"),'Resultat 2005-2012'!K273*SUM($Y$8:$AE$8)/7,IF(AND($M$1=2007,Beregningsark!$AQ273="2005-2012"),'Resultat 2005-2012'!K273*SUM($Z$8:$AE$8)/6,IF(AND($M$1=2008,Beregningsark!$AQ273="2005-2012"),'Resultat 2005-2012'!K273*SUM($AA$8:$AE$8)/5,IF(AND($M$1=2009,Beregningsark!$AQ273="2005-2012"),'Resultat 2005-2012'!K273*SUM($AB$8:$AE$8)/4,IF(AND($M$1=2010,Beregningsark!$AQ273="2005-2012"),'Resultat 2005-2012'!K273*SUM($AC$8:$AE$8)/3,IF(AND($M$1=2011,Beregningsark!$AQ273="2005-2012"),'Resultat 2005-2012'!K273*SUM($AD$8:$AE$8)/2,IF(AND($M$1=2012,Beregningsark!$AQ273="2005-2012"),'Resultat 2005-2012'!K273*$AE$8,IF(AND($M$1=2006,Beregningsark!$AQ273="1999-2012"),'Resultat 2005-2012'!K273*SUM($Y$17:$AE$17)/7,IF(AND($M$1=2007,Beregningsark!$AQ273="1999-2012"),'Resultat 2005-2012'!K273*SUM($Z$17:$AE$17)/6,IF(AND($M$1=2008,Beregningsark!$AQ273="1999-2012"),'Resultat 2005-2012'!K273*SUM($AA$17:$AE$17)/5,IF(AND($M$1=2009,Beregningsark!$AQ273="1999-2012"),'Resultat 2005-2012'!K273*SUM($AB$17:$AE$17)/4,IF(AND($M$1=2010,Beregningsark!$AQ273="1999-2012"),'Resultat 2005-2012'!K273*SUM($AC$17:$AE$17)/3,IF(AND($M$1=2011,Beregningsark!$AQ273="1999-2012"),'Resultat 2005-2012'!K273*SUM($AD$17:$AE$17)/2,IF(AND($M$1=2012,Beregningsark!$AQ273="1999-2012"),'Resultat 2005-2012'!K273*$AE$17,""))))))))))))))))</f>
        <v/>
      </c>
      <c r="L273" s="15" t="str">
        <f>IF('Resultat 2005-2012'!$R273="","",IF($M$1=2005,'Resultat 2005-2012'!L273,IF(AND($M$1=2006,Beregningsark!$AQ273="2005-2012"),'Resultat 2005-2012'!L273*SUM($Y$9:$AE$9)/7,IF(AND($M$1=2007,Beregningsark!$AQ273="2005-2012"),'Resultat 2005-2012'!L273*SUM($Z$9:$AE$9)/6,IF(AND($M$1=2008,Beregningsark!$AQ273="2005-2012"),'Resultat 2005-2012'!L273*SUM($AA$9:$AE$9)/5,IF(AND($M$1=2009,Beregningsark!$AQ273="2005-2012"),'Resultat 2005-2012'!L273*SUM($AB$9:$AE$9)/4,IF(AND($M$1=2010,Beregningsark!$AQ273="2005-2012"),'Resultat 2005-2012'!L273*SUM($AC$9:$AE$9)/3,IF(AND($M$1=2011,Beregningsark!$AQ273="2005-2012"),'Resultat 2005-2012'!L273*SUM($AD$9:$AE$9)/2,IF(AND($M$1=2012,Beregningsark!$AQ273="2005-2012"),'Resultat 2005-2012'!L273*$AE$9,IF(AND($M$1=2006,Beregningsark!$AQ273="1999-2012"),'Resultat 2005-2012'!L273*SUM($Y$18:$AE$18)/7,IF(AND($M$1=2007,Beregningsark!$AQ273="1999-2012"),'Resultat 2005-2012'!L273*SUM($Z$18:$AE$18)/6,IF(AND($M$1=2008,Beregningsark!$AQ273="1999-2012"),'Resultat 2005-2012'!L273*SUM($AA$18:$AE$18)/5,IF(AND($M$1=2009,Beregningsark!$AQ273="1999-2012"),'Resultat 2005-2012'!L273*SUM($AB$18:$AE$18)/4,IF(AND($M$1=2010,Beregningsark!$AQ273="1999-2012"),'Resultat 2005-2012'!L273*SUM($AC$18:$AE$18)/3,IF(AND($M$1=2011,Beregningsark!$AQ273="1999-2012"),'Resultat 2005-2012'!L273*SUM($AD$18:$AE$18)/2,IF(AND($M$1=2012,Beregningsark!$AQ273="1999-2012"),'Resultat 2005-2012'!L273*$AE$18,""))))))))))))))))</f>
        <v/>
      </c>
      <c r="M273" s="15" t="str">
        <f t="shared" si="14"/>
        <v/>
      </c>
      <c r="N273" s="15" t="str">
        <f>IF('Resultat 2005-2012'!$R273="","",IF($M$1=2005,'Resultat 2005-2012'!N273,IF(AND($M$1=2006,Beregningsark!$AQ273="2005-2012"),'Resultat 2005-2012'!N273*SUM($Y$10:$AE$10)/7,IF(AND($M$1=2007,Beregningsark!$AQ273="2005-2012"),'Resultat 2005-2012'!N273*SUM($Z$10:$AE$10)/6,IF(AND($M$1=2008,Beregningsark!$AQ273="2005-2012"),'Resultat 2005-2012'!N273*SUM($AA$10:$AE$10)/5,IF(AND($M$1=2009,Beregningsark!$AQ273="2005-2012"),'Resultat 2005-2012'!N273*SUM($AB$10:$AE$10)/4,IF(AND($M$1=2010,Beregningsark!$AQ273="2005-2012"),'Resultat 2005-2012'!N273*SUM($AC$10:$AE$10)/3,IF(AND($M$1=2011,Beregningsark!$AQ273="2005-2012"),'Resultat 2005-2012'!N273*SUM($AD$10:$AE$10)/2,IF(AND($M$1=2012,Beregningsark!$AQ273="2005-2012"),'Resultat 2005-2012'!N273*$AE$10,IF(AND($M$1=2006,Beregningsark!$AQ273="1999-2012"),'Resultat 2005-2012'!N273*SUM($Y$16:$AE$16)/7,IF(AND($M$1=2007,Beregningsark!$AQ273="1999-2012"),'Resultat 2005-2012'!N273*SUM($Z$16:$AE$16)/6,IF(AND($M$1=2008,Beregningsark!$AQ273="1999-2012"),'Resultat 2005-2012'!N273*SUM($AA$16:$AE$16)/5,IF(AND($M$1=2009,Beregningsark!$AQ273="1999-2012"),'Resultat 2005-2012'!N273*SUM($AB$16:$AE$16)/4,IF(AND($M$1=2010,Beregningsark!$AQ273="1999-2012"),'Resultat 2005-2012'!N273*SUM($AC$16:$AE$16)/3,IF(AND($M$1=2011,Beregningsark!$AQ273="1999-2012"),'Resultat 2005-2012'!N273*SUM($AD$16:$AE$16)/2,IF(AND($M$1=2012,Beregningsark!$AQ273="1999-2012"),'Resultat 2005-2012'!N273*$AE$16,""))))))))))))))))</f>
        <v/>
      </c>
      <c r="O273" s="15" t="str">
        <f>IF('Resultat 2005-2012'!$R273="","",IF($M$1=2005,'Resultat 2005-2012'!O273,IF(AND($M$1=2006,Beregningsark!$AQ273="2005-2012"),'Resultat 2005-2012'!O273*SUM($Y$10:$AE$10)/7,IF(AND($M$1=2007,Beregningsark!$AQ273="2005-2012"),'Resultat 2005-2012'!O273*SUM($Z$10:$AE$10)/6,IF(AND($M$1=2008,Beregningsark!$AQ273="2005-2012"),'Resultat 2005-2012'!O273*SUM($AA$10:$AE$10)/5,IF(AND($M$1=2009,Beregningsark!$AQ273="2005-2012"),'Resultat 2005-2012'!O273*SUM($AB$10:$AE$10)/4,IF(AND($M$1=2010,Beregningsark!$AQ273="2005-2012"),'Resultat 2005-2012'!O273*SUM($AC$10:$AE$10)/3,IF(AND($M$1=2011,Beregningsark!$AQ273="2005-2012"),'Resultat 2005-2012'!O273*SUM($AD$10:$AE$10)/2,IF(AND($M$1=2012,Beregningsark!$AQ273="2005-2012"),'Resultat 2005-2012'!O273*$AE$10,IF(AND($M$1=2006,Beregningsark!$AQ273="1999-2012"),'Resultat 2005-2012'!O273*SUM($Y$16:$AE$16)/7,IF(AND($M$1=2007,Beregningsark!$AQ273="1999-2012"),'Resultat 2005-2012'!O273*SUM($Z$16:$AE$16)/6,IF(AND($M$1=2008,Beregningsark!$AQ273="1999-2012"),'Resultat 2005-2012'!O273*SUM($AA$16:$AE$16)/5,IF(AND($M$1=2009,Beregningsark!$AQ273="1999-2012"),'Resultat 2005-2012'!O273*SUM($AB$16:$AE$16)/4,IF(AND($M$1=2010,Beregningsark!$AQ273="1999-2012"),'Resultat 2005-2012'!O273*SUM($AC$16:$AE$16)/3,IF(AND($M$1=2011,Beregningsark!$AQ273="1999-2012"),'Resultat 2005-2012'!O273*SUM($AD$16:$AE$16)/2,IF(AND($M$1=2012,Beregningsark!$AQ273="1999-2012"),'Resultat 2005-2012'!O273*$AE$16,""))))))))))))))))</f>
        <v/>
      </c>
      <c r="P273" s="15" t="str">
        <f>IF('Resultat 2005-2012'!$R273="","",IF($M$1=2005,'Resultat 2005-2012'!P273,IF(AND($M$1=2006,Beregningsark!$AQ273="2005-2012"),'Resultat 2005-2012'!P273*SUM($Y$11:$AE$11)/7,IF(AND($M$1=2007,Beregningsark!$AQ273="2005-2012"),'Resultat 2005-2012'!P273*SUM($Z$11:$AE$11)/6,IF(AND($M$1=2008,Beregningsark!$AQ273="2005-2012"),'Resultat 2005-2012'!P273*SUM($AA$11:$AE$11)/5,IF(AND($M$1=2009,Beregningsark!$AQ273="2005-2012"),'Resultat 2005-2012'!P273*SUM($AB$11:$AE$11)/4,IF(AND($M$1=2010,Beregningsark!$AQ273="2005-2012"),'Resultat 2005-2012'!P273*SUM($AC$11:$AE$11)/3,IF(AND($M$1=2011,Beregningsark!$AQ273="2005-2012"),'Resultat 2005-2012'!P273*SUM($AD$11:$AE$11)/2,IF(AND($M$1=2012,Beregningsark!$AQ273="2005-2012"),'Resultat 2005-2012'!P273*$AE$11,IF(AND($M$1=2006,Beregningsark!$AQ273="1999-2012"),'Resultat 2005-2012'!P273*SUM($Y$16:$AE$16)/7,IF(AND($M$1=2007,Beregningsark!$AQ273="1999-2012"),'Resultat 2005-2012'!P273*SUM($Z$16:$AE$16)/6,IF(AND($M$1=2008,Beregningsark!$AQ273="1999-2012"),'Resultat 2005-2012'!P273*SUM($AA$16:$AE$16)/5,IF(AND($M$1=2009,Beregningsark!$AQ273="1999-2012"),'Resultat 2005-2012'!P273*SUM($AB$16:$AE$16)/4,IF(AND($M$1=2010,Beregningsark!$AQ273="1999-2012"),'Resultat 2005-2012'!P273*SUM($AC$16:$AE$16)/3,IF(AND($M$1=2011,Beregningsark!$AQ273="1999-2012"),'Resultat 2005-2012'!P273*SUM($AD$16:$AE$16)/2,IF(AND($M$1=2012,Beregningsark!$AQ273="1999-2012"),'Resultat 2005-2012'!P273*$AE$16,""))))))))))))))))</f>
        <v/>
      </c>
      <c r="Q273" s="15" t="str">
        <f t="shared" si="15"/>
        <v/>
      </c>
      <c r="R273" s="17" t="str">
        <f t="shared" si="16"/>
        <v/>
      </c>
    </row>
    <row r="274" spans="1:18" x14ac:dyDescent="0.25">
      <c r="A274" s="4" t="str">
        <f>IF(Inddata!A289="","",Inddata!A289)</f>
        <v/>
      </c>
      <c r="B274" s="4" t="str">
        <f>IF(Inddata!B289="","",Inddata!B289)</f>
        <v/>
      </c>
      <c r="C274" s="4" t="str">
        <f>IF(Inddata!C289="","",Inddata!C289)</f>
        <v/>
      </c>
      <c r="D274" s="4" t="str">
        <f>IF(Inddata!D289="","",Inddata!D289)</f>
        <v/>
      </c>
      <c r="E274" s="4" t="str">
        <f>IF(Inddata!E289="","",Inddata!E289)</f>
        <v/>
      </c>
      <c r="F274" s="4" t="str">
        <f>IF(Inddata!F289="","",Inddata!F289)</f>
        <v/>
      </c>
      <c r="G274" s="4">
        <f>IF(Inddata!G289="","",Inddata!G289)</f>
        <v>0</v>
      </c>
      <c r="H274" s="4" t="str">
        <f>IF(Inddata!H289&gt;0.5,Inddata!H289,"")</f>
        <v/>
      </c>
      <c r="I274" s="4" t="str">
        <f>IF(Inddata!I289="","",Inddata!I289)</f>
        <v/>
      </c>
      <c r="J274" s="15" t="str">
        <f>IF('Resultat 2005-2012'!$R274="","",IF($M$1=2005,'Resultat 2005-2012'!J274,IF(AND($M$1=2006,Beregningsark!$AQ274="2005-2012"),'Resultat 2005-2012'!J274*SUM($Y$7:$AE$7)/7,IF(AND($M$1=2007,Beregningsark!$AQ274="2005-2012"),'Resultat 2005-2012'!J274*SUM($Z$7:$AE$7)/6,IF(AND($M$1=2008,Beregningsark!$AQ274="2005-2012"),'Resultat 2005-2012'!J274*SUM($AA$7:$AE$7)/5,IF(AND($M$1=2009,Beregningsark!$AQ274="2005-2012"),'Resultat 2005-2012'!J274*SUM($AB$7:$AE$7)/4,IF(AND($M$1=2010,Beregningsark!$AQ274="2005-2012"),'Resultat 2005-2012'!J274*SUM($AC$7:$AE$7)/3,IF(AND($M$1=2011,Beregningsark!$AQ274="2005-2012"),'Resultat 2005-2012'!J274*SUM($AD$7:$AE$7)/2,IF(AND($M$1=2012,Beregningsark!$AQ274="2005-2012"),'Resultat 2005-2012'!J274*$AE$7,IF(AND($M$1=2006,Beregningsark!$AQ274="1999-2012"),'Resultat 2005-2012'!J274*SUM($Y$16:$AE$16)/7,IF(AND($M$1=2007,Beregningsark!$AQ274="1999-2012"),'Resultat 2005-2012'!J274*SUM($Z$16:$AE$16)/6,IF(AND($M$1=2008,Beregningsark!$AQ274="1999-2012"),'Resultat 2005-2012'!J274*SUM($AA$16:$AE$16)/5,IF(AND($M$1=2009,Beregningsark!$AQ274="1999-2012"),'Resultat 2005-2012'!J274*SUM($AB$16:$AE$16)/4,IF(AND($M$1=2010,Beregningsark!$AQ274="1999-2012"),'Resultat 2005-2012'!J274*SUM($AC$16:$AE$16)/3,IF(AND($M$1=2011,Beregningsark!$AQ274="1999-2012"),'Resultat 2005-2012'!J274*SUM($AD$16:$AE$16)/2,IF(AND($M$1=2012,Beregningsark!$AQ274="1999-2012"),'Resultat 2005-2012'!J274*$AE$16,""))))))))))))))))</f>
        <v/>
      </c>
      <c r="K274" s="15" t="str">
        <f>IF('Resultat 2005-2012'!$R274="","",IF($M$1=2005,'Resultat 2005-2012'!K274,IF(AND($M$1=2006,Beregningsark!$AQ274="2005-2012"),'Resultat 2005-2012'!K274*SUM($Y$8:$AE$8)/7,IF(AND($M$1=2007,Beregningsark!$AQ274="2005-2012"),'Resultat 2005-2012'!K274*SUM($Z$8:$AE$8)/6,IF(AND($M$1=2008,Beregningsark!$AQ274="2005-2012"),'Resultat 2005-2012'!K274*SUM($AA$8:$AE$8)/5,IF(AND($M$1=2009,Beregningsark!$AQ274="2005-2012"),'Resultat 2005-2012'!K274*SUM($AB$8:$AE$8)/4,IF(AND($M$1=2010,Beregningsark!$AQ274="2005-2012"),'Resultat 2005-2012'!K274*SUM($AC$8:$AE$8)/3,IF(AND($M$1=2011,Beregningsark!$AQ274="2005-2012"),'Resultat 2005-2012'!K274*SUM($AD$8:$AE$8)/2,IF(AND($M$1=2012,Beregningsark!$AQ274="2005-2012"),'Resultat 2005-2012'!K274*$AE$8,IF(AND($M$1=2006,Beregningsark!$AQ274="1999-2012"),'Resultat 2005-2012'!K274*SUM($Y$17:$AE$17)/7,IF(AND($M$1=2007,Beregningsark!$AQ274="1999-2012"),'Resultat 2005-2012'!K274*SUM($Z$17:$AE$17)/6,IF(AND($M$1=2008,Beregningsark!$AQ274="1999-2012"),'Resultat 2005-2012'!K274*SUM($AA$17:$AE$17)/5,IF(AND($M$1=2009,Beregningsark!$AQ274="1999-2012"),'Resultat 2005-2012'!K274*SUM($AB$17:$AE$17)/4,IF(AND($M$1=2010,Beregningsark!$AQ274="1999-2012"),'Resultat 2005-2012'!K274*SUM($AC$17:$AE$17)/3,IF(AND($M$1=2011,Beregningsark!$AQ274="1999-2012"),'Resultat 2005-2012'!K274*SUM($AD$17:$AE$17)/2,IF(AND($M$1=2012,Beregningsark!$AQ274="1999-2012"),'Resultat 2005-2012'!K274*$AE$17,""))))))))))))))))</f>
        <v/>
      </c>
      <c r="L274" s="15" t="str">
        <f>IF('Resultat 2005-2012'!$R274="","",IF($M$1=2005,'Resultat 2005-2012'!L274,IF(AND($M$1=2006,Beregningsark!$AQ274="2005-2012"),'Resultat 2005-2012'!L274*SUM($Y$9:$AE$9)/7,IF(AND($M$1=2007,Beregningsark!$AQ274="2005-2012"),'Resultat 2005-2012'!L274*SUM($Z$9:$AE$9)/6,IF(AND($M$1=2008,Beregningsark!$AQ274="2005-2012"),'Resultat 2005-2012'!L274*SUM($AA$9:$AE$9)/5,IF(AND($M$1=2009,Beregningsark!$AQ274="2005-2012"),'Resultat 2005-2012'!L274*SUM($AB$9:$AE$9)/4,IF(AND($M$1=2010,Beregningsark!$AQ274="2005-2012"),'Resultat 2005-2012'!L274*SUM($AC$9:$AE$9)/3,IF(AND($M$1=2011,Beregningsark!$AQ274="2005-2012"),'Resultat 2005-2012'!L274*SUM($AD$9:$AE$9)/2,IF(AND($M$1=2012,Beregningsark!$AQ274="2005-2012"),'Resultat 2005-2012'!L274*$AE$9,IF(AND($M$1=2006,Beregningsark!$AQ274="1999-2012"),'Resultat 2005-2012'!L274*SUM($Y$18:$AE$18)/7,IF(AND($M$1=2007,Beregningsark!$AQ274="1999-2012"),'Resultat 2005-2012'!L274*SUM($Z$18:$AE$18)/6,IF(AND($M$1=2008,Beregningsark!$AQ274="1999-2012"),'Resultat 2005-2012'!L274*SUM($AA$18:$AE$18)/5,IF(AND($M$1=2009,Beregningsark!$AQ274="1999-2012"),'Resultat 2005-2012'!L274*SUM($AB$18:$AE$18)/4,IF(AND($M$1=2010,Beregningsark!$AQ274="1999-2012"),'Resultat 2005-2012'!L274*SUM($AC$18:$AE$18)/3,IF(AND($M$1=2011,Beregningsark!$AQ274="1999-2012"),'Resultat 2005-2012'!L274*SUM($AD$18:$AE$18)/2,IF(AND($M$1=2012,Beregningsark!$AQ274="1999-2012"),'Resultat 2005-2012'!L274*$AE$18,""))))))))))))))))</f>
        <v/>
      </c>
      <c r="M274" s="15" t="str">
        <f t="shared" si="14"/>
        <v/>
      </c>
      <c r="N274" s="15" t="str">
        <f>IF('Resultat 2005-2012'!$R274="","",IF($M$1=2005,'Resultat 2005-2012'!N274,IF(AND($M$1=2006,Beregningsark!$AQ274="2005-2012"),'Resultat 2005-2012'!N274*SUM($Y$10:$AE$10)/7,IF(AND($M$1=2007,Beregningsark!$AQ274="2005-2012"),'Resultat 2005-2012'!N274*SUM($Z$10:$AE$10)/6,IF(AND($M$1=2008,Beregningsark!$AQ274="2005-2012"),'Resultat 2005-2012'!N274*SUM($AA$10:$AE$10)/5,IF(AND($M$1=2009,Beregningsark!$AQ274="2005-2012"),'Resultat 2005-2012'!N274*SUM($AB$10:$AE$10)/4,IF(AND($M$1=2010,Beregningsark!$AQ274="2005-2012"),'Resultat 2005-2012'!N274*SUM($AC$10:$AE$10)/3,IF(AND($M$1=2011,Beregningsark!$AQ274="2005-2012"),'Resultat 2005-2012'!N274*SUM($AD$10:$AE$10)/2,IF(AND($M$1=2012,Beregningsark!$AQ274="2005-2012"),'Resultat 2005-2012'!N274*$AE$10,IF(AND($M$1=2006,Beregningsark!$AQ274="1999-2012"),'Resultat 2005-2012'!N274*SUM($Y$16:$AE$16)/7,IF(AND($M$1=2007,Beregningsark!$AQ274="1999-2012"),'Resultat 2005-2012'!N274*SUM($Z$16:$AE$16)/6,IF(AND($M$1=2008,Beregningsark!$AQ274="1999-2012"),'Resultat 2005-2012'!N274*SUM($AA$16:$AE$16)/5,IF(AND($M$1=2009,Beregningsark!$AQ274="1999-2012"),'Resultat 2005-2012'!N274*SUM($AB$16:$AE$16)/4,IF(AND($M$1=2010,Beregningsark!$AQ274="1999-2012"),'Resultat 2005-2012'!N274*SUM($AC$16:$AE$16)/3,IF(AND($M$1=2011,Beregningsark!$AQ274="1999-2012"),'Resultat 2005-2012'!N274*SUM($AD$16:$AE$16)/2,IF(AND($M$1=2012,Beregningsark!$AQ274="1999-2012"),'Resultat 2005-2012'!N274*$AE$16,""))))))))))))))))</f>
        <v/>
      </c>
      <c r="O274" s="15" t="str">
        <f>IF('Resultat 2005-2012'!$R274="","",IF($M$1=2005,'Resultat 2005-2012'!O274,IF(AND($M$1=2006,Beregningsark!$AQ274="2005-2012"),'Resultat 2005-2012'!O274*SUM($Y$10:$AE$10)/7,IF(AND($M$1=2007,Beregningsark!$AQ274="2005-2012"),'Resultat 2005-2012'!O274*SUM($Z$10:$AE$10)/6,IF(AND($M$1=2008,Beregningsark!$AQ274="2005-2012"),'Resultat 2005-2012'!O274*SUM($AA$10:$AE$10)/5,IF(AND($M$1=2009,Beregningsark!$AQ274="2005-2012"),'Resultat 2005-2012'!O274*SUM($AB$10:$AE$10)/4,IF(AND($M$1=2010,Beregningsark!$AQ274="2005-2012"),'Resultat 2005-2012'!O274*SUM($AC$10:$AE$10)/3,IF(AND($M$1=2011,Beregningsark!$AQ274="2005-2012"),'Resultat 2005-2012'!O274*SUM($AD$10:$AE$10)/2,IF(AND($M$1=2012,Beregningsark!$AQ274="2005-2012"),'Resultat 2005-2012'!O274*$AE$10,IF(AND($M$1=2006,Beregningsark!$AQ274="1999-2012"),'Resultat 2005-2012'!O274*SUM($Y$16:$AE$16)/7,IF(AND($M$1=2007,Beregningsark!$AQ274="1999-2012"),'Resultat 2005-2012'!O274*SUM($Z$16:$AE$16)/6,IF(AND($M$1=2008,Beregningsark!$AQ274="1999-2012"),'Resultat 2005-2012'!O274*SUM($AA$16:$AE$16)/5,IF(AND($M$1=2009,Beregningsark!$AQ274="1999-2012"),'Resultat 2005-2012'!O274*SUM($AB$16:$AE$16)/4,IF(AND($M$1=2010,Beregningsark!$AQ274="1999-2012"),'Resultat 2005-2012'!O274*SUM($AC$16:$AE$16)/3,IF(AND($M$1=2011,Beregningsark!$AQ274="1999-2012"),'Resultat 2005-2012'!O274*SUM($AD$16:$AE$16)/2,IF(AND($M$1=2012,Beregningsark!$AQ274="1999-2012"),'Resultat 2005-2012'!O274*$AE$16,""))))))))))))))))</f>
        <v/>
      </c>
      <c r="P274" s="15" t="str">
        <f>IF('Resultat 2005-2012'!$R274="","",IF($M$1=2005,'Resultat 2005-2012'!P274,IF(AND($M$1=2006,Beregningsark!$AQ274="2005-2012"),'Resultat 2005-2012'!P274*SUM($Y$11:$AE$11)/7,IF(AND($M$1=2007,Beregningsark!$AQ274="2005-2012"),'Resultat 2005-2012'!P274*SUM($Z$11:$AE$11)/6,IF(AND($M$1=2008,Beregningsark!$AQ274="2005-2012"),'Resultat 2005-2012'!P274*SUM($AA$11:$AE$11)/5,IF(AND($M$1=2009,Beregningsark!$AQ274="2005-2012"),'Resultat 2005-2012'!P274*SUM($AB$11:$AE$11)/4,IF(AND($M$1=2010,Beregningsark!$AQ274="2005-2012"),'Resultat 2005-2012'!P274*SUM($AC$11:$AE$11)/3,IF(AND($M$1=2011,Beregningsark!$AQ274="2005-2012"),'Resultat 2005-2012'!P274*SUM($AD$11:$AE$11)/2,IF(AND($M$1=2012,Beregningsark!$AQ274="2005-2012"),'Resultat 2005-2012'!P274*$AE$11,IF(AND($M$1=2006,Beregningsark!$AQ274="1999-2012"),'Resultat 2005-2012'!P274*SUM($Y$16:$AE$16)/7,IF(AND($M$1=2007,Beregningsark!$AQ274="1999-2012"),'Resultat 2005-2012'!P274*SUM($Z$16:$AE$16)/6,IF(AND($M$1=2008,Beregningsark!$AQ274="1999-2012"),'Resultat 2005-2012'!P274*SUM($AA$16:$AE$16)/5,IF(AND($M$1=2009,Beregningsark!$AQ274="1999-2012"),'Resultat 2005-2012'!P274*SUM($AB$16:$AE$16)/4,IF(AND($M$1=2010,Beregningsark!$AQ274="1999-2012"),'Resultat 2005-2012'!P274*SUM($AC$16:$AE$16)/3,IF(AND($M$1=2011,Beregningsark!$AQ274="1999-2012"),'Resultat 2005-2012'!P274*SUM($AD$16:$AE$16)/2,IF(AND($M$1=2012,Beregningsark!$AQ274="1999-2012"),'Resultat 2005-2012'!P274*$AE$16,""))))))))))))))))</f>
        <v/>
      </c>
      <c r="Q274" s="15" t="str">
        <f t="shared" si="15"/>
        <v/>
      </c>
      <c r="R274" s="17" t="str">
        <f t="shared" si="16"/>
        <v/>
      </c>
    </row>
    <row r="275" spans="1:18" x14ac:dyDescent="0.25">
      <c r="A275" s="4" t="str">
        <f>IF(Inddata!A290="","",Inddata!A290)</f>
        <v/>
      </c>
      <c r="B275" s="4" t="str">
        <f>IF(Inddata!B290="","",Inddata!B290)</f>
        <v/>
      </c>
      <c r="C275" s="4" t="str">
        <f>IF(Inddata!C290="","",Inddata!C290)</f>
        <v/>
      </c>
      <c r="D275" s="4" t="str">
        <f>IF(Inddata!D290="","",Inddata!D290)</f>
        <v/>
      </c>
      <c r="E275" s="4" t="str">
        <f>IF(Inddata!E290="","",Inddata!E290)</f>
        <v/>
      </c>
      <c r="F275" s="4" t="str">
        <f>IF(Inddata!F290="","",Inddata!F290)</f>
        <v/>
      </c>
      <c r="G275" s="4">
        <f>IF(Inddata!G290="","",Inddata!G290)</f>
        <v>0</v>
      </c>
      <c r="H275" s="4" t="str">
        <f>IF(Inddata!H290&gt;0.5,Inddata!H290,"")</f>
        <v/>
      </c>
      <c r="I275" s="4" t="str">
        <f>IF(Inddata!I290="","",Inddata!I290)</f>
        <v/>
      </c>
      <c r="J275" s="15" t="str">
        <f>IF('Resultat 2005-2012'!$R275="","",IF($M$1=2005,'Resultat 2005-2012'!J275,IF(AND($M$1=2006,Beregningsark!$AQ275="2005-2012"),'Resultat 2005-2012'!J275*SUM($Y$7:$AE$7)/7,IF(AND($M$1=2007,Beregningsark!$AQ275="2005-2012"),'Resultat 2005-2012'!J275*SUM($Z$7:$AE$7)/6,IF(AND($M$1=2008,Beregningsark!$AQ275="2005-2012"),'Resultat 2005-2012'!J275*SUM($AA$7:$AE$7)/5,IF(AND($M$1=2009,Beregningsark!$AQ275="2005-2012"),'Resultat 2005-2012'!J275*SUM($AB$7:$AE$7)/4,IF(AND($M$1=2010,Beregningsark!$AQ275="2005-2012"),'Resultat 2005-2012'!J275*SUM($AC$7:$AE$7)/3,IF(AND($M$1=2011,Beregningsark!$AQ275="2005-2012"),'Resultat 2005-2012'!J275*SUM($AD$7:$AE$7)/2,IF(AND($M$1=2012,Beregningsark!$AQ275="2005-2012"),'Resultat 2005-2012'!J275*$AE$7,IF(AND($M$1=2006,Beregningsark!$AQ275="1999-2012"),'Resultat 2005-2012'!J275*SUM($Y$16:$AE$16)/7,IF(AND($M$1=2007,Beregningsark!$AQ275="1999-2012"),'Resultat 2005-2012'!J275*SUM($Z$16:$AE$16)/6,IF(AND($M$1=2008,Beregningsark!$AQ275="1999-2012"),'Resultat 2005-2012'!J275*SUM($AA$16:$AE$16)/5,IF(AND($M$1=2009,Beregningsark!$AQ275="1999-2012"),'Resultat 2005-2012'!J275*SUM($AB$16:$AE$16)/4,IF(AND($M$1=2010,Beregningsark!$AQ275="1999-2012"),'Resultat 2005-2012'!J275*SUM($AC$16:$AE$16)/3,IF(AND($M$1=2011,Beregningsark!$AQ275="1999-2012"),'Resultat 2005-2012'!J275*SUM($AD$16:$AE$16)/2,IF(AND($M$1=2012,Beregningsark!$AQ275="1999-2012"),'Resultat 2005-2012'!J275*$AE$16,""))))))))))))))))</f>
        <v/>
      </c>
      <c r="K275" s="15" t="str">
        <f>IF('Resultat 2005-2012'!$R275="","",IF($M$1=2005,'Resultat 2005-2012'!K275,IF(AND($M$1=2006,Beregningsark!$AQ275="2005-2012"),'Resultat 2005-2012'!K275*SUM($Y$8:$AE$8)/7,IF(AND($M$1=2007,Beregningsark!$AQ275="2005-2012"),'Resultat 2005-2012'!K275*SUM($Z$8:$AE$8)/6,IF(AND($M$1=2008,Beregningsark!$AQ275="2005-2012"),'Resultat 2005-2012'!K275*SUM($AA$8:$AE$8)/5,IF(AND($M$1=2009,Beregningsark!$AQ275="2005-2012"),'Resultat 2005-2012'!K275*SUM($AB$8:$AE$8)/4,IF(AND($M$1=2010,Beregningsark!$AQ275="2005-2012"),'Resultat 2005-2012'!K275*SUM($AC$8:$AE$8)/3,IF(AND($M$1=2011,Beregningsark!$AQ275="2005-2012"),'Resultat 2005-2012'!K275*SUM($AD$8:$AE$8)/2,IF(AND($M$1=2012,Beregningsark!$AQ275="2005-2012"),'Resultat 2005-2012'!K275*$AE$8,IF(AND($M$1=2006,Beregningsark!$AQ275="1999-2012"),'Resultat 2005-2012'!K275*SUM($Y$17:$AE$17)/7,IF(AND($M$1=2007,Beregningsark!$AQ275="1999-2012"),'Resultat 2005-2012'!K275*SUM($Z$17:$AE$17)/6,IF(AND($M$1=2008,Beregningsark!$AQ275="1999-2012"),'Resultat 2005-2012'!K275*SUM($AA$17:$AE$17)/5,IF(AND($M$1=2009,Beregningsark!$AQ275="1999-2012"),'Resultat 2005-2012'!K275*SUM($AB$17:$AE$17)/4,IF(AND($M$1=2010,Beregningsark!$AQ275="1999-2012"),'Resultat 2005-2012'!K275*SUM($AC$17:$AE$17)/3,IF(AND($M$1=2011,Beregningsark!$AQ275="1999-2012"),'Resultat 2005-2012'!K275*SUM($AD$17:$AE$17)/2,IF(AND($M$1=2012,Beregningsark!$AQ275="1999-2012"),'Resultat 2005-2012'!K275*$AE$17,""))))))))))))))))</f>
        <v/>
      </c>
      <c r="L275" s="15" t="str">
        <f>IF('Resultat 2005-2012'!$R275="","",IF($M$1=2005,'Resultat 2005-2012'!L275,IF(AND($M$1=2006,Beregningsark!$AQ275="2005-2012"),'Resultat 2005-2012'!L275*SUM($Y$9:$AE$9)/7,IF(AND($M$1=2007,Beregningsark!$AQ275="2005-2012"),'Resultat 2005-2012'!L275*SUM($Z$9:$AE$9)/6,IF(AND($M$1=2008,Beregningsark!$AQ275="2005-2012"),'Resultat 2005-2012'!L275*SUM($AA$9:$AE$9)/5,IF(AND($M$1=2009,Beregningsark!$AQ275="2005-2012"),'Resultat 2005-2012'!L275*SUM($AB$9:$AE$9)/4,IF(AND($M$1=2010,Beregningsark!$AQ275="2005-2012"),'Resultat 2005-2012'!L275*SUM($AC$9:$AE$9)/3,IF(AND($M$1=2011,Beregningsark!$AQ275="2005-2012"),'Resultat 2005-2012'!L275*SUM($AD$9:$AE$9)/2,IF(AND($M$1=2012,Beregningsark!$AQ275="2005-2012"),'Resultat 2005-2012'!L275*$AE$9,IF(AND($M$1=2006,Beregningsark!$AQ275="1999-2012"),'Resultat 2005-2012'!L275*SUM($Y$18:$AE$18)/7,IF(AND($M$1=2007,Beregningsark!$AQ275="1999-2012"),'Resultat 2005-2012'!L275*SUM($Z$18:$AE$18)/6,IF(AND($M$1=2008,Beregningsark!$AQ275="1999-2012"),'Resultat 2005-2012'!L275*SUM($AA$18:$AE$18)/5,IF(AND($M$1=2009,Beregningsark!$AQ275="1999-2012"),'Resultat 2005-2012'!L275*SUM($AB$18:$AE$18)/4,IF(AND($M$1=2010,Beregningsark!$AQ275="1999-2012"),'Resultat 2005-2012'!L275*SUM($AC$18:$AE$18)/3,IF(AND($M$1=2011,Beregningsark!$AQ275="1999-2012"),'Resultat 2005-2012'!L275*SUM($AD$18:$AE$18)/2,IF(AND($M$1=2012,Beregningsark!$AQ275="1999-2012"),'Resultat 2005-2012'!L275*$AE$18,""))))))))))))))))</f>
        <v/>
      </c>
      <c r="M275" s="15" t="str">
        <f t="shared" si="14"/>
        <v/>
      </c>
      <c r="N275" s="15" t="str">
        <f>IF('Resultat 2005-2012'!$R275="","",IF($M$1=2005,'Resultat 2005-2012'!N275,IF(AND($M$1=2006,Beregningsark!$AQ275="2005-2012"),'Resultat 2005-2012'!N275*SUM($Y$10:$AE$10)/7,IF(AND($M$1=2007,Beregningsark!$AQ275="2005-2012"),'Resultat 2005-2012'!N275*SUM($Z$10:$AE$10)/6,IF(AND($M$1=2008,Beregningsark!$AQ275="2005-2012"),'Resultat 2005-2012'!N275*SUM($AA$10:$AE$10)/5,IF(AND($M$1=2009,Beregningsark!$AQ275="2005-2012"),'Resultat 2005-2012'!N275*SUM($AB$10:$AE$10)/4,IF(AND($M$1=2010,Beregningsark!$AQ275="2005-2012"),'Resultat 2005-2012'!N275*SUM($AC$10:$AE$10)/3,IF(AND($M$1=2011,Beregningsark!$AQ275="2005-2012"),'Resultat 2005-2012'!N275*SUM($AD$10:$AE$10)/2,IF(AND($M$1=2012,Beregningsark!$AQ275="2005-2012"),'Resultat 2005-2012'!N275*$AE$10,IF(AND($M$1=2006,Beregningsark!$AQ275="1999-2012"),'Resultat 2005-2012'!N275*SUM($Y$16:$AE$16)/7,IF(AND($M$1=2007,Beregningsark!$AQ275="1999-2012"),'Resultat 2005-2012'!N275*SUM($Z$16:$AE$16)/6,IF(AND($M$1=2008,Beregningsark!$AQ275="1999-2012"),'Resultat 2005-2012'!N275*SUM($AA$16:$AE$16)/5,IF(AND($M$1=2009,Beregningsark!$AQ275="1999-2012"),'Resultat 2005-2012'!N275*SUM($AB$16:$AE$16)/4,IF(AND($M$1=2010,Beregningsark!$AQ275="1999-2012"),'Resultat 2005-2012'!N275*SUM($AC$16:$AE$16)/3,IF(AND($M$1=2011,Beregningsark!$AQ275="1999-2012"),'Resultat 2005-2012'!N275*SUM($AD$16:$AE$16)/2,IF(AND($M$1=2012,Beregningsark!$AQ275="1999-2012"),'Resultat 2005-2012'!N275*$AE$16,""))))))))))))))))</f>
        <v/>
      </c>
      <c r="O275" s="15" t="str">
        <f>IF('Resultat 2005-2012'!$R275="","",IF($M$1=2005,'Resultat 2005-2012'!O275,IF(AND($M$1=2006,Beregningsark!$AQ275="2005-2012"),'Resultat 2005-2012'!O275*SUM($Y$10:$AE$10)/7,IF(AND($M$1=2007,Beregningsark!$AQ275="2005-2012"),'Resultat 2005-2012'!O275*SUM($Z$10:$AE$10)/6,IF(AND($M$1=2008,Beregningsark!$AQ275="2005-2012"),'Resultat 2005-2012'!O275*SUM($AA$10:$AE$10)/5,IF(AND($M$1=2009,Beregningsark!$AQ275="2005-2012"),'Resultat 2005-2012'!O275*SUM($AB$10:$AE$10)/4,IF(AND($M$1=2010,Beregningsark!$AQ275="2005-2012"),'Resultat 2005-2012'!O275*SUM($AC$10:$AE$10)/3,IF(AND($M$1=2011,Beregningsark!$AQ275="2005-2012"),'Resultat 2005-2012'!O275*SUM($AD$10:$AE$10)/2,IF(AND($M$1=2012,Beregningsark!$AQ275="2005-2012"),'Resultat 2005-2012'!O275*$AE$10,IF(AND($M$1=2006,Beregningsark!$AQ275="1999-2012"),'Resultat 2005-2012'!O275*SUM($Y$16:$AE$16)/7,IF(AND($M$1=2007,Beregningsark!$AQ275="1999-2012"),'Resultat 2005-2012'!O275*SUM($Z$16:$AE$16)/6,IF(AND($M$1=2008,Beregningsark!$AQ275="1999-2012"),'Resultat 2005-2012'!O275*SUM($AA$16:$AE$16)/5,IF(AND($M$1=2009,Beregningsark!$AQ275="1999-2012"),'Resultat 2005-2012'!O275*SUM($AB$16:$AE$16)/4,IF(AND($M$1=2010,Beregningsark!$AQ275="1999-2012"),'Resultat 2005-2012'!O275*SUM($AC$16:$AE$16)/3,IF(AND($M$1=2011,Beregningsark!$AQ275="1999-2012"),'Resultat 2005-2012'!O275*SUM($AD$16:$AE$16)/2,IF(AND($M$1=2012,Beregningsark!$AQ275="1999-2012"),'Resultat 2005-2012'!O275*$AE$16,""))))))))))))))))</f>
        <v/>
      </c>
      <c r="P275" s="15" t="str">
        <f>IF('Resultat 2005-2012'!$R275="","",IF($M$1=2005,'Resultat 2005-2012'!P275,IF(AND($M$1=2006,Beregningsark!$AQ275="2005-2012"),'Resultat 2005-2012'!P275*SUM($Y$11:$AE$11)/7,IF(AND($M$1=2007,Beregningsark!$AQ275="2005-2012"),'Resultat 2005-2012'!P275*SUM($Z$11:$AE$11)/6,IF(AND($M$1=2008,Beregningsark!$AQ275="2005-2012"),'Resultat 2005-2012'!P275*SUM($AA$11:$AE$11)/5,IF(AND($M$1=2009,Beregningsark!$AQ275="2005-2012"),'Resultat 2005-2012'!P275*SUM($AB$11:$AE$11)/4,IF(AND($M$1=2010,Beregningsark!$AQ275="2005-2012"),'Resultat 2005-2012'!P275*SUM($AC$11:$AE$11)/3,IF(AND($M$1=2011,Beregningsark!$AQ275="2005-2012"),'Resultat 2005-2012'!P275*SUM($AD$11:$AE$11)/2,IF(AND($M$1=2012,Beregningsark!$AQ275="2005-2012"),'Resultat 2005-2012'!P275*$AE$11,IF(AND($M$1=2006,Beregningsark!$AQ275="1999-2012"),'Resultat 2005-2012'!P275*SUM($Y$16:$AE$16)/7,IF(AND($M$1=2007,Beregningsark!$AQ275="1999-2012"),'Resultat 2005-2012'!P275*SUM($Z$16:$AE$16)/6,IF(AND($M$1=2008,Beregningsark!$AQ275="1999-2012"),'Resultat 2005-2012'!P275*SUM($AA$16:$AE$16)/5,IF(AND($M$1=2009,Beregningsark!$AQ275="1999-2012"),'Resultat 2005-2012'!P275*SUM($AB$16:$AE$16)/4,IF(AND($M$1=2010,Beregningsark!$AQ275="1999-2012"),'Resultat 2005-2012'!P275*SUM($AC$16:$AE$16)/3,IF(AND($M$1=2011,Beregningsark!$AQ275="1999-2012"),'Resultat 2005-2012'!P275*SUM($AD$16:$AE$16)/2,IF(AND($M$1=2012,Beregningsark!$AQ275="1999-2012"),'Resultat 2005-2012'!P275*$AE$16,""))))))))))))))))</f>
        <v/>
      </c>
      <c r="Q275" s="15" t="str">
        <f t="shared" si="15"/>
        <v/>
      </c>
      <c r="R275" s="17" t="str">
        <f t="shared" si="16"/>
        <v/>
      </c>
    </row>
    <row r="276" spans="1:18" x14ac:dyDescent="0.25">
      <c r="A276" s="4" t="str">
        <f>IF(Inddata!A291="","",Inddata!A291)</f>
        <v/>
      </c>
      <c r="B276" s="4" t="str">
        <f>IF(Inddata!B291="","",Inddata!B291)</f>
        <v/>
      </c>
      <c r="C276" s="4" t="str">
        <f>IF(Inddata!C291="","",Inddata!C291)</f>
        <v/>
      </c>
      <c r="D276" s="4" t="str">
        <f>IF(Inddata!D291="","",Inddata!D291)</f>
        <v/>
      </c>
      <c r="E276" s="4" t="str">
        <f>IF(Inddata!E291="","",Inddata!E291)</f>
        <v/>
      </c>
      <c r="F276" s="4" t="str">
        <f>IF(Inddata!F291="","",Inddata!F291)</f>
        <v/>
      </c>
      <c r="G276" s="4">
        <f>IF(Inddata!G291="","",Inddata!G291)</f>
        <v>0</v>
      </c>
      <c r="H276" s="4" t="str">
        <f>IF(Inddata!H291&gt;0.5,Inddata!H291,"")</f>
        <v/>
      </c>
      <c r="I276" s="4" t="str">
        <f>IF(Inddata!I291="","",Inddata!I291)</f>
        <v/>
      </c>
      <c r="J276" s="15" t="str">
        <f>IF('Resultat 2005-2012'!$R276="","",IF($M$1=2005,'Resultat 2005-2012'!J276,IF(AND($M$1=2006,Beregningsark!$AQ276="2005-2012"),'Resultat 2005-2012'!J276*SUM($Y$7:$AE$7)/7,IF(AND($M$1=2007,Beregningsark!$AQ276="2005-2012"),'Resultat 2005-2012'!J276*SUM($Z$7:$AE$7)/6,IF(AND($M$1=2008,Beregningsark!$AQ276="2005-2012"),'Resultat 2005-2012'!J276*SUM($AA$7:$AE$7)/5,IF(AND($M$1=2009,Beregningsark!$AQ276="2005-2012"),'Resultat 2005-2012'!J276*SUM($AB$7:$AE$7)/4,IF(AND($M$1=2010,Beregningsark!$AQ276="2005-2012"),'Resultat 2005-2012'!J276*SUM($AC$7:$AE$7)/3,IF(AND($M$1=2011,Beregningsark!$AQ276="2005-2012"),'Resultat 2005-2012'!J276*SUM($AD$7:$AE$7)/2,IF(AND($M$1=2012,Beregningsark!$AQ276="2005-2012"),'Resultat 2005-2012'!J276*$AE$7,IF(AND($M$1=2006,Beregningsark!$AQ276="1999-2012"),'Resultat 2005-2012'!J276*SUM($Y$16:$AE$16)/7,IF(AND($M$1=2007,Beregningsark!$AQ276="1999-2012"),'Resultat 2005-2012'!J276*SUM($Z$16:$AE$16)/6,IF(AND($M$1=2008,Beregningsark!$AQ276="1999-2012"),'Resultat 2005-2012'!J276*SUM($AA$16:$AE$16)/5,IF(AND($M$1=2009,Beregningsark!$AQ276="1999-2012"),'Resultat 2005-2012'!J276*SUM($AB$16:$AE$16)/4,IF(AND($M$1=2010,Beregningsark!$AQ276="1999-2012"),'Resultat 2005-2012'!J276*SUM($AC$16:$AE$16)/3,IF(AND($M$1=2011,Beregningsark!$AQ276="1999-2012"),'Resultat 2005-2012'!J276*SUM($AD$16:$AE$16)/2,IF(AND($M$1=2012,Beregningsark!$AQ276="1999-2012"),'Resultat 2005-2012'!J276*$AE$16,""))))))))))))))))</f>
        <v/>
      </c>
      <c r="K276" s="15" t="str">
        <f>IF('Resultat 2005-2012'!$R276="","",IF($M$1=2005,'Resultat 2005-2012'!K276,IF(AND($M$1=2006,Beregningsark!$AQ276="2005-2012"),'Resultat 2005-2012'!K276*SUM($Y$8:$AE$8)/7,IF(AND($M$1=2007,Beregningsark!$AQ276="2005-2012"),'Resultat 2005-2012'!K276*SUM($Z$8:$AE$8)/6,IF(AND($M$1=2008,Beregningsark!$AQ276="2005-2012"),'Resultat 2005-2012'!K276*SUM($AA$8:$AE$8)/5,IF(AND($M$1=2009,Beregningsark!$AQ276="2005-2012"),'Resultat 2005-2012'!K276*SUM($AB$8:$AE$8)/4,IF(AND($M$1=2010,Beregningsark!$AQ276="2005-2012"),'Resultat 2005-2012'!K276*SUM($AC$8:$AE$8)/3,IF(AND($M$1=2011,Beregningsark!$AQ276="2005-2012"),'Resultat 2005-2012'!K276*SUM($AD$8:$AE$8)/2,IF(AND($M$1=2012,Beregningsark!$AQ276="2005-2012"),'Resultat 2005-2012'!K276*$AE$8,IF(AND($M$1=2006,Beregningsark!$AQ276="1999-2012"),'Resultat 2005-2012'!K276*SUM($Y$17:$AE$17)/7,IF(AND($M$1=2007,Beregningsark!$AQ276="1999-2012"),'Resultat 2005-2012'!K276*SUM($Z$17:$AE$17)/6,IF(AND($M$1=2008,Beregningsark!$AQ276="1999-2012"),'Resultat 2005-2012'!K276*SUM($AA$17:$AE$17)/5,IF(AND($M$1=2009,Beregningsark!$AQ276="1999-2012"),'Resultat 2005-2012'!K276*SUM($AB$17:$AE$17)/4,IF(AND($M$1=2010,Beregningsark!$AQ276="1999-2012"),'Resultat 2005-2012'!K276*SUM($AC$17:$AE$17)/3,IF(AND($M$1=2011,Beregningsark!$AQ276="1999-2012"),'Resultat 2005-2012'!K276*SUM($AD$17:$AE$17)/2,IF(AND($M$1=2012,Beregningsark!$AQ276="1999-2012"),'Resultat 2005-2012'!K276*$AE$17,""))))))))))))))))</f>
        <v/>
      </c>
      <c r="L276" s="15" t="str">
        <f>IF('Resultat 2005-2012'!$R276="","",IF($M$1=2005,'Resultat 2005-2012'!L276,IF(AND($M$1=2006,Beregningsark!$AQ276="2005-2012"),'Resultat 2005-2012'!L276*SUM($Y$9:$AE$9)/7,IF(AND($M$1=2007,Beregningsark!$AQ276="2005-2012"),'Resultat 2005-2012'!L276*SUM($Z$9:$AE$9)/6,IF(AND($M$1=2008,Beregningsark!$AQ276="2005-2012"),'Resultat 2005-2012'!L276*SUM($AA$9:$AE$9)/5,IF(AND($M$1=2009,Beregningsark!$AQ276="2005-2012"),'Resultat 2005-2012'!L276*SUM($AB$9:$AE$9)/4,IF(AND($M$1=2010,Beregningsark!$AQ276="2005-2012"),'Resultat 2005-2012'!L276*SUM($AC$9:$AE$9)/3,IF(AND($M$1=2011,Beregningsark!$AQ276="2005-2012"),'Resultat 2005-2012'!L276*SUM($AD$9:$AE$9)/2,IF(AND($M$1=2012,Beregningsark!$AQ276="2005-2012"),'Resultat 2005-2012'!L276*$AE$9,IF(AND($M$1=2006,Beregningsark!$AQ276="1999-2012"),'Resultat 2005-2012'!L276*SUM($Y$18:$AE$18)/7,IF(AND($M$1=2007,Beregningsark!$AQ276="1999-2012"),'Resultat 2005-2012'!L276*SUM($Z$18:$AE$18)/6,IF(AND($M$1=2008,Beregningsark!$AQ276="1999-2012"),'Resultat 2005-2012'!L276*SUM($AA$18:$AE$18)/5,IF(AND($M$1=2009,Beregningsark!$AQ276="1999-2012"),'Resultat 2005-2012'!L276*SUM($AB$18:$AE$18)/4,IF(AND($M$1=2010,Beregningsark!$AQ276="1999-2012"),'Resultat 2005-2012'!L276*SUM($AC$18:$AE$18)/3,IF(AND($M$1=2011,Beregningsark!$AQ276="1999-2012"),'Resultat 2005-2012'!L276*SUM($AD$18:$AE$18)/2,IF(AND($M$1=2012,Beregningsark!$AQ276="1999-2012"),'Resultat 2005-2012'!L276*$AE$18,""))))))))))))))))</f>
        <v/>
      </c>
      <c r="M276" s="15" t="str">
        <f t="shared" si="14"/>
        <v/>
      </c>
      <c r="N276" s="15" t="str">
        <f>IF('Resultat 2005-2012'!$R276="","",IF($M$1=2005,'Resultat 2005-2012'!N276,IF(AND($M$1=2006,Beregningsark!$AQ276="2005-2012"),'Resultat 2005-2012'!N276*SUM($Y$10:$AE$10)/7,IF(AND($M$1=2007,Beregningsark!$AQ276="2005-2012"),'Resultat 2005-2012'!N276*SUM($Z$10:$AE$10)/6,IF(AND($M$1=2008,Beregningsark!$AQ276="2005-2012"),'Resultat 2005-2012'!N276*SUM($AA$10:$AE$10)/5,IF(AND($M$1=2009,Beregningsark!$AQ276="2005-2012"),'Resultat 2005-2012'!N276*SUM($AB$10:$AE$10)/4,IF(AND($M$1=2010,Beregningsark!$AQ276="2005-2012"),'Resultat 2005-2012'!N276*SUM($AC$10:$AE$10)/3,IF(AND($M$1=2011,Beregningsark!$AQ276="2005-2012"),'Resultat 2005-2012'!N276*SUM($AD$10:$AE$10)/2,IF(AND($M$1=2012,Beregningsark!$AQ276="2005-2012"),'Resultat 2005-2012'!N276*$AE$10,IF(AND($M$1=2006,Beregningsark!$AQ276="1999-2012"),'Resultat 2005-2012'!N276*SUM($Y$16:$AE$16)/7,IF(AND($M$1=2007,Beregningsark!$AQ276="1999-2012"),'Resultat 2005-2012'!N276*SUM($Z$16:$AE$16)/6,IF(AND($M$1=2008,Beregningsark!$AQ276="1999-2012"),'Resultat 2005-2012'!N276*SUM($AA$16:$AE$16)/5,IF(AND($M$1=2009,Beregningsark!$AQ276="1999-2012"),'Resultat 2005-2012'!N276*SUM($AB$16:$AE$16)/4,IF(AND($M$1=2010,Beregningsark!$AQ276="1999-2012"),'Resultat 2005-2012'!N276*SUM($AC$16:$AE$16)/3,IF(AND($M$1=2011,Beregningsark!$AQ276="1999-2012"),'Resultat 2005-2012'!N276*SUM($AD$16:$AE$16)/2,IF(AND($M$1=2012,Beregningsark!$AQ276="1999-2012"),'Resultat 2005-2012'!N276*$AE$16,""))))))))))))))))</f>
        <v/>
      </c>
      <c r="O276" s="15" t="str">
        <f>IF('Resultat 2005-2012'!$R276="","",IF($M$1=2005,'Resultat 2005-2012'!O276,IF(AND($M$1=2006,Beregningsark!$AQ276="2005-2012"),'Resultat 2005-2012'!O276*SUM($Y$10:$AE$10)/7,IF(AND($M$1=2007,Beregningsark!$AQ276="2005-2012"),'Resultat 2005-2012'!O276*SUM($Z$10:$AE$10)/6,IF(AND($M$1=2008,Beregningsark!$AQ276="2005-2012"),'Resultat 2005-2012'!O276*SUM($AA$10:$AE$10)/5,IF(AND($M$1=2009,Beregningsark!$AQ276="2005-2012"),'Resultat 2005-2012'!O276*SUM($AB$10:$AE$10)/4,IF(AND($M$1=2010,Beregningsark!$AQ276="2005-2012"),'Resultat 2005-2012'!O276*SUM($AC$10:$AE$10)/3,IF(AND($M$1=2011,Beregningsark!$AQ276="2005-2012"),'Resultat 2005-2012'!O276*SUM($AD$10:$AE$10)/2,IF(AND($M$1=2012,Beregningsark!$AQ276="2005-2012"),'Resultat 2005-2012'!O276*$AE$10,IF(AND($M$1=2006,Beregningsark!$AQ276="1999-2012"),'Resultat 2005-2012'!O276*SUM($Y$16:$AE$16)/7,IF(AND($M$1=2007,Beregningsark!$AQ276="1999-2012"),'Resultat 2005-2012'!O276*SUM($Z$16:$AE$16)/6,IF(AND($M$1=2008,Beregningsark!$AQ276="1999-2012"),'Resultat 2005-2012'!O276*SUM($AA$16:$AE$16)/5,IF(AND($M$1=2009,Beregningsark!$AQ276="1999-2012"),'Resultat 2005-2012'!O276*SUM($AB$16:$AE$16)/4,IF(AND($M$1=2010,Beregningsark!$AQ276="1999-2012"),'Resultat 2005-2012'!O276*SUM($AC$16:$AE$16)/3,IF(AND($M$1=2011,Beregningsark!$AQ276="1999-2012"),'Resultat 2005-2012'!O276*SUM($AD$16:$AE$16)/2,IF(AND($M$1=2012,Beregningsark!$AQ276="1999-2012"),'Resultat 2005-2012'!O276*$AE$16,""))))))))))))))))</f>
        <v/>
      </c>
      <c r="P276" s="15" t="str">
        <f>IF('Resultat 2005-2012'!$R276="","",IF($M$1=2005,'Resultat 2005-2012'!P276,IF(AND($M$1=2006,Beregningsark!$AQ276="2005-2012"),'Resultat 2005-2012'!P276*SUM($Y$11:$AE$11)/7,IF(AND($M$1=2007,Beregningsark!$AQ276="2005-2012"),'Resultat 2005-2012'!P276*SUM($Z$11:$AE$11)/6,IF(AND($M$1=2008,Beregningsark!$AQ276="2005-2012"),'Resultat 2005-2012'!P276*SUM($AA$11:$AE$11)/5,IF(AND($M$1=2009,Beregningsark!$AQ276="2005-2012"),'Resultat 2005-2012'!P276*SUM($AB$11:$AE$11)/4,IF(AND($M$1=2010,Beregningsark!$AQ276="2005-2012"),'Resultat 2005-2012'!P276*SUM($AC$11:$AE$11)/3,IF(AND($M$1=2011,Beregningsark!$AQ276="2005-2012"),'Resultat 2005-2012'!P276*SUM($AD$11:$AE$11)/2,IF(AND($M$1=2012,Beregningsark!$AQ276="2005-2012"),'Resultat 2005-2012'!P276*$AE$11,IF(AND($M$1=2006,Beregningsark!$AQ276="1999-2012"),'Resultat 2005-2012'!P276*SUM($Y$16:$AE$16)/7,IF(AND($M$1=2007,Beregningsark!$AQ276="1999-2012"),'Resultat 2005-2012'!P276*SUM($Z$16:$AE$16)/6,IF(AND($M$1=2008,Beregningsark!$AQ276="1999-2012"),'Resultat 2005-2012'!P276*SUM($AA$16:$AE$16)/5,IF(AND($M$1=2009,Beregningsark!$AQ276="1999-2012"),'Resultat 2005-2012'!P276*SUM($AB$16:$AE$16)/4,IF(AND($M$1=2010,Beregningsark!$AQ276="1999-2012"),'Resultat 2005-2012'!P276*SUM($AC$16:$AE$16)/3,IF(AND($M$1=2011,Beregningsark!$AQ276="1999-2012"),'Resultat 2005-2012'!P276*SUM($AD$16:$AE$16)/2,IF(AND($M$1=2012,Beregningsark!$AQ276="1999-2012"),'Resultat 2005-2012'!P276*$AE$16,""))))))))))))))))</f>
        <v/>
      </c>
      <c r="Q276" s="15" t="str">
        <f t="shared" si="15"/>
        <v/>
      </c>
      <c r="R276" s="17" t="str">
        <f t="shared" si="16"/>
        <v/>
      </c>
    </row>
    <row r="277" spans="1:18" x14ac:dyDescent="0.25">
      <c r="A277" s="4" t="str">
        <f>IF(Inddata!A292="","",Inddata!A292)</f>
        <v/>
      </c>
      <c r="B277" s="4" t="str">
        <f>IF(Inddata!B292="","",Inddata!B292)</f>
        <v/>
      </c>
      <c r="C277" s="4" t="str">
        <f>IF(Inddata!C292="","",Inddata!C292)</f>
        <v/>
      </c>
      <c r="D277" s="4" t="str">
        <f>IF(Inddata!D292="","",Inddata!D292)</f>
        <v/>
      </c>
      <c r="E277" s="4" t="str">
        <f>IF(Inddata!E292="","",Inddata!E292)</f>
        <v/>
      </c>
      <c r="F277" s="4" t="str">
        <f>IF(Inddata!F292="","",Inddata!F292)</f>
        <v/>
      </c>
      <c r="G277" s="4">
        <f>IF(Inddata!G292="","",Inddata!G292)</f>
        <v>0</v>
      </c>
      <c r="H277" s="4" t="str">
        <f>IF(Inddata!H292&gt;0.5,Inddata!H292,"")</f>
        <v/>
      </c>
      <c r="I277" s="4" t="str">
        <f>IF(Inddata!I292="","",Inddata!I292)</f>
        <v/>
      </c>
      <c r="J277" s="15" t="str">
        <f>IF('Resultat 2005-2012'!$R277="","",IF($M$1=2005,'Resultat 2005-2012'!J277,IF(AND($M$1=2006,Beregningsark!$AQ277="2005-2012"),'Resultat 2005-2012'!J277*SUM($Y$7:$AE$7)/7,IF(AND($M$1=2007,Beregningsark!$AQ277="2005-2012"),'Resultat 2005-2012'!J277*SUM($Z$7:$AE$7)/6,IF(AND($M$1=2008,Beregningsark!$AQ277="2005-2012"),'Resultat 2005-2012'!J277*SUM($AA$7:$AE$7)/5,IF(AND($M$1=2009,Beregningsark!$AQ277="2005-2012"),'Resultat 2005-2012'!J277*SUM($AB$7:$AE$7)/4,IF(AND($M$1=2010,Beregningsark!$AQ277="2005-2012"),'Resultat 2005-2012'!J277*SUM($AC$7:$AE$7)/3,IF(AND($M$1=2011,Beregningsark!$AQ277="2005-2012"),'Resultat 2005-2012'!J277*SUM($AD$7:$AE$7)/2,IF(AND($M$1=2012,Beregningsark!$AQ277="2005-2012"),'Resultat 2005-2012'!J277*$AE$7,IF(AND($M$1=2006,Beregningsark!$AQ277="1999-2012"),'Resultat 2005-2012'!J277*SUM($Y$16:$AE$16)/7,IF(AND($M$1=2007,Beregningsark!$AQ277="1999-2012"),'Resultat 2005-2012'!J277*SUM($Z$16:$AE$16)/6,IF(AND($M$1=2008,Beregningsark!$AQ277="1999-2012"),'Resultat 2005-2012'!J277*SUM($AA$16:$AE$16)/5,IF(AND($M$1=2009,Beregningsark!$AQ277="1999-2012"),'Resultat 2005-2012'!J277*SUM($AB$16:$AE$16)/4,IF(AND($M$1=2010,Beregningsark!$AQ277="1999-2012"),'Resultat 2005-2012'!J277*SUM($AC$16:$AE$16)/3,IF(AND($M$1=2011,Beregningsark!$AQ277="1999-2012"),'Resultat 2005-2012'!J277*SUM($AD$16:$AE$16)/2,IF(AND($M$1=2012,Beregningsark!$AQ277="1999-2012"),'Resultat 2005-2012'!J277*$AE$16,""))))))))))))))))</f>
        <v/>
      </c>
      <c r="K277" s="15" t="str">
        <f>IF('Resultat 2005-2012'!$R277="","",IF($M$1=2005,'Resultat 2005-2012'!K277,IF(AND($M$1=2006,Beregningsark!$AQ277="2005-2012"),'Resultat 2005-2012'!K277*SUM($Y$8:$AE$8)/7,IF(AND($M$1=2007,Beregningsark!$AQ277="2005-2012"),'Resultat 2005-2012'!K277*SUM($Z$8:$AE$8)/6,IF(AND($M$1=2008,Beregningsark!$AQ277="2005-2012"),'Resultat 2005-2012'!K277*SUM($AA$8:$AE$8)/5,IF(AND($M$1=2009,Beregningsark!$AQ277="2005-2012"),'Resultat 2005-2012'!K277*SUM($AB$8:$AE$8)/4,IF(AND($M$1=2010,Beregningsark!$AQ277="2005-2012"),'Resultat 2005-2012'!K277*SUM($AC$8:$AE$8)/3,IF(AND($M$1=2011,Beregningsark!$AQ277="2005-2012"),'Resultat 2005-2012'!K277*SUM($AD$8:$AE$8)/2,IF(AND($M$1=2012,Beregningsark!$AQ277="2005-2012"),'Resultat 2005-2012'!K277*$AE$8,IF(AND($M$1=2006,Beregningsark!$AQ277="1999-2012"),'Resultat 2005-2012'!K277*SUM($Y$17:$AE$17)/7,IF(AND($M$1=2007,Beregningsark!$AQ277="1999-2012"),'Resultat 2005-2012'!K277*SUM($Z$17:$AE$17)/6,IF(AND($M$1=2008,Beregningsark!$AQ277="1999-2012"),'Resultat 2005-2012'!K277*SUM($AA$17:$AE$17)/5,IF(AND($M$1=2009,Beregningsark!$AQ277="1999-2012"),'Resultat 2005-2012'!K277*SUM($AB$17:$AE$17)/4,IF(AND($M$1=2010,Beregningsark!$AQ277="1999-2012"),'Resultat 2005-2012'!K277*SUM($AC$17:$AE$17)/3,IF(AND($M$1=2011,Beregningsark!$AQ277="1999-2012"),'Resultat 2005-2012'!K277*SUM($AD$17:$AE$17)/2,IF(AND($M$1=2012,Beregningsark!$AQ277="1999-2012"),'Resultat 2005-2012'!K277*$AE$17,""))))))))))))))))</f>
        <v/>
      </c>
      <c r="L277" s="15" t="str">
        <f>IF('Resultat 2005-2012'!$R277="","",IF($M$1=2005,'Resultat 2005-2012'!L277,IF(AND($M$1=2006,Beregningsark!$AQ277="2005-2012"),'Resultat 2005-2012'!L277*SUM($Y$9:$AE$9)/7,IF(AND($M$1=2007,Beregningsark!$AQ277="2005-2012"),'Resultat 2005-2012'!L277*SUM($Z$9:$AE$9)/6,IF(AND($M$1=2008,Beregningsark!$AQ277="2005-2012"),'Resultat 2005-2012'!L277*SUM($AA$9:$AE$9)/5,IF(AND($M$1=2009,Beregningsark!$AQ277="2005-2012"),'Resultat 2005-2012'!L277*SUM($AB$9:$AE$9)/4,IF(AND($M$1=2010,Beregningsark!$AQ277="2005-2012"),'Resultat 2005-2012'!L277*SUM($AC$9:$AE$9)/3,IF(AND($M$1=2011,Beregningsark!$AQ277="2005-2012"),'Resultat 2005-2012'!L277*SUM($AD$9:$AE$9)/2,IF(AND($M$1=2012,Beregningsark!$AQ277="2005-2012"),'Resultat 2005-2012'!L277*$AE$9,IF(AND($M$1=2006,Beregningsark!$AQ277="1999-2012"),'Resultat 2005-2012'!L277*SUM($Y$18:$AE$18)/7,IF(AND($M$1=2007,Beregningsark!$AQ277="1999-2012"),'Resultat 2005-2012'!L277*SUM($Z$18:$AE$18)/6,IF(AND($M$1=2008,Beregningsark!$AQ277="1999-2012"),'Resultat 2005-2012'!L277*SUM($AA$18:$AE$18)/5,IF(AND($M$1=2009,Beregningsark!$AQ277="1999-2012"),'Resultat 2005-2012'!L277*SUM($AB$18:$AE$18)/4,IF(AND($M$1=2010,Beregningsark!$AQ277="1999-2012"),'Resultat 2005-2012'!L277*SUM($AC$18:$AE$18)/3,IF(AND($M$1=2011,Beregningsark!$AQ277="1999-2012"),'Resultat 2005-2012'!L277*SUM($AD$18:$AE$18)/2,IF(AND($M$1=2012,Beregningsark!$AQ277="1999-2012"),'Resultat 2005-2012'!L277*$AE$18,""))))))))))))))))</f>
        <v/>
      </c>
      <c r="M277" s="15" t="str">
        <f t="shared" si="14"/>
        <v/>
      </c>
      <c r="N277" s="15" t="str">
        <f>IF('Resultat 2005-2012'!$R277="","",IF($M$1=2005,'Resultat 2005-2012'!N277,IF(AND($M$1=2006,Beregningsark!$AQ277="2005-2012"),'Resultat 2005-2012'!N277*SUM($Y$10:$AE$10)/7,IF(AND($M$1=2007,Beregningsark!$AQ277="2005-2012"),'Resultat 2005-2012'!N277*SUM($Z$10:$AE$10)/6,IF(AND($M$1=2008,Beregningsark!$AQ277="2005-2012"),'Resultat 2005-2012'!N277*SUM($AA$10:$AE$10)/5,IF(AND($M$1=2009,Beregningsark!$AQ277="2005-2012"),'Resultat 2005-2012'!N277*SUM($AB$10:$AE$10)/4,IF(AND($M$1=2010,Beregningsark!$AQ277="2005-2012"),'Resultat 2005-2012'!N277*SUM($AC$10:$AE$10)/3,IF(AND($M$1=2011,Beregningsark!$AQ277="2005-2012"),'Resultat 2005-2012'!N277*SUM($AD$10:$AE$10)/2,IF(AND($M$1=2012,Beregningsark!$AQ277="2005-2012"),'Resultat 2005-2012'!N277*$AE$10,IF(AND($M$1=2006,Beregningsark!$AQ277="1999-2012"),'Resultat 2005-2012'!N277*SUM($Y$16:$AE$16)/7,IF(AND($M$1=2007,Beregningsark!$AQ277="1999-2012"),'Resultat 2005-2012'!N277*SUM($Z$16:$AE$16)/6,IF(AND($M$1=2008,Beregningsark!$AQ277="1999-2012"),'Resultat 2005-2012'!N277*SUM($AA$16:$AE$16)/5,IF(AND($M$1=2009,Beregningsark!$AQ277="1999-2012"),'Resultat 2005-2012'!N277*SUM($AB$16:$AE$16)/4,IF(AND($M$1=2010,Beregningsark!$AQ277="1999-2012"),'Resultat 2005-2012'!N277*SUM($AC$16:$AE$16)/3,IF(AND($M$1=2011,Beregningsark!$AQ277="1999-2012"),'Resultat 2005-2012'!N277*SUM($AD$16:$AE$16)/2,IF(AND($M$1=2012,Beregningsark!$AQ277="1999-2012"),'Resultat 2005-2012'!N277*$AE$16,""))))))))))))))))</f>
        <v/>
      </c>
      <c r="O277" s="15" t="str">
        <f>IF('Resultat 2005-2012'!$R277="","",IF($M$1=2005,'Resultat 2005-2012'!O277,IF(AND($M$1=2006,Beregningsark!$AQ277="2005-2012"),'Resultat 2005-2012'!O277*SUM($Y$10:$AE$10)/7,IF(AND($M$1=2007,Beregningsark!$AQ277="2005-2012"),'Resultat 2005-2012'!O277*SUM($Z$10:$AE$10)/6,IF(AND($M$1=2008,Beregningsark!$AQ277="2005-2012"),'Resultat 2005-2012'!O277*SUM($AA$10:$AE$10)/5,IF(AND($M$1=2009,Beregningsark!$AQ277="2005-2012"),'Resultat 2005-2012'!O277*SUM($AB$10:$AE$10)/4,IF(AND($M$1=2010,Beregningsark!$AQ277="2005-2012"),'Resultat 2005-2012'!O277*SUM($AC$10:$AE$10)/3,IF(AND($M$1=2011,Beregningsark!$AQ277="2005-2012"),'Resultat 2005-2012'!O277*SUM($AD$10:$AE$10)/2,IF(AND($M$1=2012,Beregningsark!$AQ277="2005-2012"),'Resultat 2005-2012'!O277*$AE$10,IF(AND($M$1=2006,Beregningsark!$AQ277="1999-2012"),'Resultat 2005-2012'!O277*SUM($Y$16:$AE$16)/7,IF(AND($M$1=2007,Beregningsark!$AQ277="1999-2012"),'Resultat 2005-2012'!O277*SUM($Z$16:$AE$16)/6,IF(AND($M$1=2008,Beregningsark!$AQ277="1999-2012"),'Resultat 2005-2012'!O277*SUM($AA$16:$AE$16)/5,IF(AND($M$1=2009,Beregningsark!$AQ277="1999-2012"),'Resultat 2005-2012'!O277*SUM($AB$16:$AE$16)/4,IF(AND($M$1=2010,Beregningsark!$AQ277="1999-2012"),'Resultat 2005-2012'!O277*SUM($AC$16:$AE$16)/3,IF(AND($M$1=2011,Beregningsark!$AQ277="1999-2012"),'Resultat 2005-2012'!O277*SUM($AD$16:$AE$16)/2,IF(AND($M$1=2012,Beregningsark!$AQ277="1999-2012"),'Resultat 2005-2012'!O277*$AE$16,""))))))))))))))))</f>
        <v/>
      </c>
      <c r="P277" s="15" t="str">
        <f>IF('Resultat 2005-2012'!$R277="","",IF($M$1=2005,'Resultat 2005-2012'!P277,IF(AND($M$1=2006,Beregningsark!$AQ277="2005-2012"),'Resultat 2005-2012'!P277*SUM($Y$11:$AE$11)/7,IF(AND($M$1=2007,Beregningsark!$AQ277="2005-2012"),'Resultat 2005-2012'!P277*SUM($Z$11:$AE$11)/6,IF(AND($M$1=2008,Beregningsark!$AQ277="2005-2012"),'Resultat 2005-2012'!P277*SUM($AA$11:$AE$11)/5,IF(AND($M$1=2009,Beregningsark!$AQ277="2005-2012"),'Resultat 2005-2012'!P277*SUM($AB$11:$AE$11)/4,IF(AND($M$1=2010,Beregningsark!$AQ277="2005-2012"),'Resultat 2005-2012'!P277*SUM($AC$11:$AE$11)/3,IF(AND($M$1=2011,Beregningsark!$AQ277="2005-2012"),'Resultat 2005-2012'!P277*SUM($AD$11:$AE$11)/2,IF(AND($M$1=2012,Beregningsark!$AQ277="2005-2012"),'Resultat 2005-2012'!P277*$AE$11,IF(AND($M$1=2006,Beregningsark!$AQ277="1999-2012"),'Resultat 2005-2012'!P277*SUM($Y$16:$AE$16)/7,IF(AND($M$1=2007,Beregningsark!$AQ277="1999-2012"),'Resultat 2005-2012'!P277*SUM($Z$16:$AE$16)/6,IF(AND($M$1=2008,Beregningsark!$AQ277="1999-2012"),'Resultat 2005-2012'!P277*SUM($AA$16:$AE$16)/5,IF(AND($M$1=2009,Beregningsark!$AQ277="1999-2012"),'Resultat 2005-2012'!P277*SUM($AB$16:$AE$16)/4,IF(AND($M$1=2010,Beregningsark!$AQ277="1999-2012"),'Resultat 2005-2012'!P277*SUM($AC$16:$AE$16)/3,IF(AND($M$1=2011,Beregningsark!$AQ277="1999-2012"),'Resultat 2005-2012'!P277*SUM($AD$16:$AE$16)/2,IF(AND($M$1=2012,Beregningsark!$AQ277="1999-2012"),'Resultat 2005-2012'!P277*$AE$16,""))))))))))))))))</f>
        <v/>
      </c>
      <c r="Q277" s="15" t="str">
        <f t="shared" si="15"/>
        <v/>
      </c>
      <c r="R277" s="17" t="str">
        <f t="shared" si="16"/>
        <v/>
      </c>
    </row>
    <row r="278" spans="1:18" x14ac:dyDescent="0.25">
      <c r="A278" s="4" t="str">
        <f>IF(Inddata!A293="","",Inddata!A293)</f>
        <v/>
      </c>
      <c r="B278" s="4" t="str">
        <f>IF(Inddata!B293="","",Inddata!B293)</f>
        <v/>
      </c>
      <c r="C278" s="4" t="str">
        <f>IF(Inddata!C293="","",Inddata!C293)</f>
        <v/>
      </c>
      <c r="D278" s="4" t="str">
        <f>IF(Inddata!D293="","",Inddata!D293)</f>
        <v/>
      </c>
      <c r="E278" s="4" t="str">
        <f>IF(Inddata!E293="","",Inddata!E293)</f>
        <v/>
      </c>
      <c r="F278" s="4" t="str">
        <f>IF(Inddata!F293="","",Inddata!F293)</f>
        <v/>
      </c>
      <c r="G278" s="4">
        <f>IF(Inddata!G293="","",Inddata!G293)</f>
        <v>0</v>
      </c>
      <c r="H278" s="4" t="str">
        <f>IF(Inddata!H293&gt;0.5,Inddata!H293,"")</f>
        <v/>
      </c>
      <c r="I278" s="4" t="str">
        <f>IF(Inddata!I293="","",Inddata!I293)</f>
        <v/>
      </c>
      <c r="J278" s="15" t="str">
        <f>IF('Resultat 2005-2012'!$R278="","",IF($M$1=2005,'Resultat 2005-2012'!J278,IF(AND($M$1=2006,Beregningsark!$AQ278="2005-2012"),'Resultat 2005-2012'!J278*SUM($Y$7:$AE$7)/7,IF(AND($M$1=2007,Beregningsark!$AQ278="2005-2012"),'Resultat 2005-2012'!J278*SUM($Z$7:$AE$7)/6,IF(AND($M$1=2008,Beregningsark!$AQ278="2005-2012"),'Resultat 2005-2012'!J278*SUM($AA$7:$AE$7)/5,IF(AND($M$1=2009,Beregningsark!$AQ278="2005-2012"),'Resultat 2005-2012'!J278*SUM($AB$7:$AE$7)/4,IF(AND($M$1=2010,Beregningsark!$AQ278="2005-2012"),'Resultat 2005-2012'!J278*SUM($AC$7:$AE$7)/3,IF(AND($M$1=2011,Beregningsark!$AQ278="2005-2012"),'Resultat 2005-2012'!J278*SUM($AD$7:$AE$7)/2,IF(AND($M$1=2012,Beregningsark!$AQ278="2005-2012"),'Resultat 2005-2012'!J278*$AE$7,IF(AND($M$1=2006,Beregningsark!$AQ278="1999-2012"),'Resultat 2005-2012'!J278*SUM($Y$16:$AE$16)/7,IF(AND($M$1=2007,Beregningsark!$AQ278="1999-2012"),'Resultat 2005-2012'!J278*SUM($Z$16:$AE$16)/6,IF(AND($M$1=2008,Beregningsark!$AQ278="1999-2012"),'Resultat 2005-2012'!J278*SUM($AA$16:$AE$16)/5,IF(AND($M$1=2009,Beregningsark!$AQ278="1999-2012"),'Resultat 2005-2012'!J278*SUM($AB$16:$AE$16)/4,IF(AND($M$1=2010,Beregningsark!$AQ278="1999-2012"),'Resultat 2005-2012'!J278*SUM($AC$16:$AE$16)/3,IF(AND($M$1=2011,Beregningsark!$AQ278="1999-2012"),'Resultat 2005-2012'!J278*SUM($AD$16:$AE$16)/2,IF(AND($M$1=2012,Beregningsark!$AQ278="1999-2012"),'Resultat 2005-2012'!J278*$AE$16,""))))))))))))))))</f>
        <v/>
      </c>
      <c r="K278" s="15" t="str">
        <f>IF('Resultat 2005-2012'!$R278="","",IF($M$1=2005,'Resultat 2005-2012'!K278,IF(AND($M$1=2006,Beregningsark!$AQ278="2005-2012"),'Resultat 2005-2012'!K278*SUM($Y$8:$AE$8)/7,IF(AND($M$1=2007,Beregningsark!$AQ278="2005-2012"),'Resultat 2005-2012'!K278*SUM($Z$8:$AE$8)/6,IF(AND($M$1=2008,Beregningsark!$AQ278="2005-2012"),'Resultat 2005-2012'!K278*SUM($AA$8:$AE$8)/5,IF(AND($M$1=2009,Beregningsark!$AQ278="2005-2012"),'Resultat 2005-2012'!K278*SUM($AB$8:$AE$8)/4,IF(AND($M$1=2010,Beregningsark!$AQ278="2005-2012"),'Resultat 2005-2012'!K278*SUM($AC$8:$AE$8)/3,IF(AND($M$1=2011,Beregningsark!$AQ278="2005-2012"),'Resultat 2005-2012'!K278*SUM($AD$8:$AE$8)/2,IF(AND($M$1=2012,Beregningsark!$AQ278="2005-2012"),'Resultat 2005-2012'!K278*$AE$8,IF(AND($M$1=2006,Beregningsark!$AQ278="1999-2012"),'Resultat 2005-2012'!K278*SUM($Y$17:$AE$17)/7,IF(AND($M$1=2007,Beregningsark!$AQ278="1999-2012"),'Resultat 2005-2012'!K278*SUM($Z$17:$AE$17)/6,IF(AND($M$1=2008,Beregningsark!$AQ278="1999-2012"),'Resultat 2005-2012'!K278*SUM($AA$17:$AE$17)/5,IF(AND($M$1=2009,Beregningsark!$AQ278="1999-2012"),'Resultat 2005-2012'!K278*SUM($AB$17:$AE$17)/4,IF(AND($M$1=2010,Beregningsark!$AQ278="1999-2012"),'Resultat 2005-2012'!K278*SUM($AC$17:$AE$17)/3,IF(AND($M$1=2011,Beregningsark!$AQ278="1999-2012"),'Resultat 2005-2012'!K278*SUM($AD$17:$AE$17)/2,IF(AND($M$1=2012,Beregningsark!$AQ278="1999-2012"),'Resultat 2005-2012'!K278*$AE$17,""))))))))))))))))</f>
        <v/>
      </c>
      <c r="L278" s="15" t="str">
        <f>IF('Resultat 2005-2012'!$R278="","",IF($M$1=2005,'Resultat 2005-2012'!L278,IF(AND($M$1=2006,Beregningsark!$AQ278="2005-2012"),'Resultat 2005-2012'!L278*SUM($Y$9:$AE$9)/7,IF(AND($M$1=2007,Beregningsark!$AQ278="2005-2012"),'Resultat 2005-2012'!L278*SUM($Z$9:$AE$9)/6,IF(AND($M$1=2008,Beregningsark!$AQ278="2005-2012"),'Resultat 2005-2012'!L278*SUM($AA$9:$AE$9)/5,IF(AND($M$1=2009,Beregningsark!$AQ278="2005-2012"),'Resultat 2005-2012'!L278*SUM($AB$9:$AE$9)/4,IF(AND($M$1=2010,Beregningsark!$AQ278="2005-2012"),'Resultat 2005-2012'!L278*SUM($AC$9:$AE$9)/3,IF(AND($M$1=2011,Beregningsark!$AQ278="2005-2012"),'Resultat 2005-2012'!L278*SUM($AD$9:$AE$9)/2,IF(AND($M$1=2012,Beregningsark!$AQ278="2005-2012"),'Resultat 2005-2012'!L278*$AE$9,IF(AND($M$1=2006,Beregningsark!$AQ278="1999-2012"),'Resultat 2005-2012'!L278*SUM($Y$18:$AE$18)/7,IF(AND($M$1=2007,Beregningsark!$AQ278="1999-2012"),'Resultat 2005-2012'!L278*SUM($Z$18:$AE$18)/6,IF(AND($M$1=2008,Beregningsark!$AQ278="1999-2012"),'Resultat 2005-2012'!L278*SUM($AA$18:$AE$18)/5,IF(AND($M$1=2009,Beregningsark!$AQ278="1999-2012"),'Resultat 2005-2012'!L278*SUM($AB$18:$AE$18)/4,IF(AND($M$1=2010,Beregningsark!$AQ278="1999-2012"),'Resultat 2005-2012'!L278*SUM($AC$18:$AE$18)/3,IF(AND($M$1=2011,Beregningsark!$AQ278="1999-2012"),'Resultat 2005-2012'!L278*SUM($AD$18:$AE$18)/2,IF(AND($M$1=2012,Beregningsark!$AQ278="1999-2012"),'Resultat 2005-2012'!L278*$AE$18,""))))))))))))))))</f>
        <v/>
      </c>
      <c r="M278" s="15" t="str">
        <f t="shared" si="14"/>
        <v/>
      </c>
      <c r="N278" s="15" t="str">
        <f>IF('Resultat 2005-2012'!$R278="","",IF($M$1=2005,'Resultat 2005-2012'!N278,IF(AND($M$1=2006,Beregningsark!$AQ278="2005-2012"),'Resultat 2005-2012'!N278*SUM($Y$10:$AE$10)/7,IF(AND($M$1=2007,Beregningsark!$AQ278="2005-2012"),'Resultat 2005-2012'!N278*SUM($Z$10:$AE$10)/6,IF(AND($M$1=2008,Beregningsark!$AQ278="2005-2012"),'Resultat 2005-2012'!N278*SUM($AA$10:$AE$10)/5,IF(AND($M$1=2009,Beregningsark!$AQ278="2005-2012"),'Resultat 2005-2012'!N278*SUM($AB$10:$AE$10)/4,IF(AND($M$1=2010,Beregningsark!$AQ278="2005-2012"),'Resultat 2005-2012'!N278*SUM($AC$10:$AE$10)/3,IF(AND($M$1=2011,Beregningsark!$AQ278="2005-2012"),'Resultat 2005-2012'!N278*SUM($AD$10:$AE$10)/2,IF(AND($M$1=2012,Beregningsark!$AQ278="2005-2012"),'Resultat 2005-2012'!N278*$AE$10,IF(AND($M$1=2006,Beregningsark!$AQ278="1999-2012"),'Resultat 2005-2012'!N278*SUM($Y$16:$AE$16)/7,IF(AND($M$1=2007,Beregningsark!$AQ278="1999-2012"),'Resultat 2005-2012'!N278*SUM($Z$16:$AE$16)/6,IF(AND($M$1=2008,Beregningsark!$AQ278="1999-2012"),'Resultat 2005-2012'!N278*SUM($AA$16:$AE$16)/5,IF(AND($M$1=2009,Beregningsark!$AQ278="1999-2012"),'Resultat 2005-2012'!N278*SUM($AB$16:$AE$16)/4,IF(AND($M$1=2010,Beregningsark!$AQ278="1999-2012"),'Resultat 2005-2012'!N278*SUM($AC$16:$AE$16)/3,IF(AND($M$1=2011,Beregningsark!$AQ278="1999-2012"),'Resultat 2005-2012'!N278*SUM($AD$16:$AE$16)/2,IF(AND($M$1=2012,Beregningsark!$AQ278="1999-2012"),'Resultat 2005-2012'!N278*$AE$16,""))))))))))))))))</f>
        <v/>
      </c>
      <c r="O278" s="15" t="str">
        <f>IF('Resultat 2005-2012'!$R278="","",IF($M$1=2005,'Resultat 2005-2012'!O278,IF(AND($M$1=2006,Beregningsark!$AQ278="2005-2012"),'Resultat 2005-2012'!O278*SUM($Y$10:$AE$10)/7,IF(AND($M$1=2007,Beregningsark!$AQ278="2005-2012"),'Resultat 2005-2012'!O278*SUM($Z$10:$AE$10)/6,IF(AND($M$1=2008,Beregningsark!$AQ278="2005-2012"),'Resultat 2005-2012'!O278*SUM($AA$10:$AE$10)/5,IF(AND($M$1=2009,Beregningsark!$AQ278="2005-2012"),'Resultat 2005-2012'!O278*SUM($AB$10:$AE$10)/4,IF(AND($M$1=2010,Beregningsark!$AQ278="2005-2012"),'Resultat 2005-2012'!O278*SUM($AC$10:$AE$10)/3,IF(AND($M$1=2011,Beregningsark!$AQ278="2005-2012"),'Resultat 2005-2012'!O278*SUM($AD$10:$AE$10)/2,IF(AND($M$1=2012,Beregningsark!$AQ278="2005-2012"),'Resultat 2005-2012'!O278*$AE$10,IF(AND($M$1=2006,Beregningsark!$AQ278="1999-2012"),'Resultat 2005-2012'!O278*SUM($Y$16:$AE$16)/7,IF(AND($M$1=2007,Beregningsark!$AQ278="1999-2012"),'Resultat 2005-2012'!O278*SUM($Z$16:$AE$16)/6,IF(AND($M$1=2008,Beregningsark!$AQ278="1999-2012"),'Resultat 2005-2012'!O278*SUM($AA$16:$AE$16)/5,IF(AND($M$1=2009,Beregningsark!$AQ278="1999-2012"),'Resultat 2005-2012'!O278*SUM($AB$16:$AE$16)/4,IF(AND($M$1=2010,Beregningsark!$AQ278="1999-2012"),'Resultat 2005-2012'!O278*SUM($AC$16:$AE$16)/3,IF(AND($M$1=2011,Beregningsark!$AQ278="1999-2012"),'Resultat 2005-2012'!O278*SUM($AD$16:$AE$16)/2,IF(AND($M$1=2012,Beregningsark!$AQ278="1999-2012"),'Resultat 2005-2012'!O278*$AE$16,""))))))))))))))))</f>
        <v/>
      </c>
      <c r="P278" s="15" t="str">
        <f>IF('Resultat 2005-2012'!$R278="","",IF($M$1=2005,'Resultat 2005-2012'!P278,IF(AND($M$1=2006,Beregningsark!$AQ278="2005-2012"),'Resultat 2005-2012'!P278*SUM($Y$11:$AE$11)/7,IF(AND($M$1=2007,Beregningsark!$AQ278="2005-2012"),'Resultat 2005-2012'!P278*SUM($Z$11:$AE$11)/6,IF(AND($M$1=2008,Beregningsark!$AQ278="2005-2012"),'Resultat 2005-2012'!P278*SUM($AA$11:$AE$11)/5,IF(AND($M$1=2009,Beregningsark!$AQ278="2005-2012"),'Resultat 2005-2012'!P278*SUM($AB$11:$AE$11)/4,IF(AND($M$1=2010,Beregningsark!$AQ278="2005-2012"),'Resultat 2005-2012'!P278*SUM($AC$11:$AE$11)/3,IF(AND($M$1=2011,Beregningsark!$AQ278="2005-2012"),'Resultat 2005-2012'!P278*SUM($AD$11:$AE$11)/2,IF(AND($M$1=2012,Beregningsark!$AQ278="2005-2012"),'Resultat 2005-2012'!P278*$AE$11,IF(AND($M$1=2006,Beregningsark!$AQ278="1999-2012"),'Resultat 2005-2012'!P278*SUM($Y$16:$AE$16)/7,IF(AND($M$1=2007,Beregningsark!$AQ278="1999-2012"),'Resultat 2005-2012'!P278*SUM($Z$16:$AE$16)/6,IF(AND($M$1=2008,Beregningsark!$AQ278="1999-2012"),'Resultat 2005-2012'!P278*SUM($AA$16:$AE$16)/5,IF(AND($M$1=2009,Beregningsark!$AQ278="1999-2012"),'Resultat 2005-2012'!P278*SUM($AB$16:$AE$16)/4,IF(AND($M$1=2010,Beregningsark!$AQ278="1999-2012"),'Resultat 2005-2012'!P278*SUM($AC$16:$AE$16)/3,IF(AND($M$1=2011,Beregningsark!$AQ278="1999-2012"),'Resultat 2005-2012'!P278*SUM($AD$16:$AE$16)/2,IF(AND($M$1=2012,Beregningsark!$AQ278="1999-2012"),'Resultat 2005-2012'!P278*$AE$16,""))))))))))))))))</f>
        <v/>
      </c>
      <c r="Q278" s="15" t="str">
        <f t="shared" si="15"/>
        <v/>
      </c>
      <c r="R278" s="17" t="str">
        <f t="shared" si="16"/>
        <v/>
      </c>
    </row>
    <row r="279" spans="1:18" x14ac:dyDescent="0.25">
      <c r="A279" s="4" t="str">
        <f>IF(Inddata!A294="","",Inddata!A294)</f>
        <v/>
      </c>
      <c r="B279" s="4" t="str">
        <f>IF(Inddata!B294="","",Inddata!B294)</f>
        <v/>
      </c>
      <c r="C279" s="4" t="str">
        <f>IF(Inddata!C294="","",Inddata!C294)</f>
        <v/>
      </c>
      <c r="D279" s="4" t="str">
        <f>IF(Inddata!D294="","",Inddata!D294)</f>
        <v/>
      </c>
      <c r="E279" s="4" t="str">
        <f>IF(Inddata!E294="","",Inddata!E294)</f>
        <v/>
      </c>
      <c r="F279" s="4" t="str">
        <f>IF(Inddata!F294="","",Inddata!F294)</f>
        <v/>
      </c>
      <c r="G279" s="4">
        <f>IF(Inddata!G294="","",Inddata!G294)</f>
        <v>0</v>
      </c>
      <c r="H279" s="4" t="str">
        <f>IF(Inddata!H294&gt;0.5,Inddata!H294,"")</f>
        <v/>
      </c>
      <c r="I279" s="4" t="str">
        <f>IF(Inddata!I294="","",Inddata!I294)</f>
        <v/>
      </c>
      <c r="J279" s="15" t="str">
        <f>IF('Resultat 2005-2012'!$R279="","",IF($M$1=2005,'Resultat 2005-2012'!J279,IF(AND($M$1=2006,Beregningsark!$AQ279="2005-2012"),'Resultat 2005-2012'!J279*SUM($Y$7:$AE$7)/7,IF(AND($M$1=2007,Beregningsark!$AQ279="2005-2012"),'Resultat 2005-2012'!J279*SUM($Z$7:$AE$7)/6,IF(AND($M$1=2008,Beregningsark!$AQ279="2005-2012"),'Resultat 2005-2012'!J279*SUM($AA$7:$AE$7)/5,IF(AND($M$1=2009,Beregningsark!$AQ279="2005-2012"),'Resultat 2005-2012'!J279*SUM($AB$7:$AE$7)/4,IF(AND($M$1=2010,Beregningsark!$AQ279="2005-2012"),'Resultat 2005-2012'!J279*SUM($AC$7:$AE$7)/3,IF(AND($M$1=2011,Beregningsark!$AQ279="2005-2012"),'Resultat 2005-2012'!J279*SUM($AD$7:$AE$7)/2,IF(AND($M$1=2012,Beregningsark!$AQ279="2005-2012"),'Resultat 2005-2012'!J279*$AE$7,IF(AND($M$1=2006,Beregningsark!$AQ279="1999-2012"),'Resultat 2005-2012'!J279*SUM($Y$16:$AE$16)/7,IF(AND($M$1=2007,Beregningsark!$AQ279="1999-2012"),'Resultat 2005-2012'!J279*SUM($Z$16:$AE$16)/6,IF(AND($M$1=2008,Beregningsark!$AQ279="1999-2012"),'Resultat 2005-2012'!J279*SUM($AA$16:$AE$16)/5,IF(AND($M$1=2009,Beregningsark!$AQ279="1999-2012"),'Resultat 2005-2012'!J279*SUM($AB$16:$AE$16)/4,IF(AND($M$1=2010,Beregningsark!$AQ279="1999-2012"),'Resultat 2005-2012'!J279*SUM($AC$16:$AE$16)/3,IF(AND($M$1=2011,Beregningsark!$AQ279="1999-2012"),'Resultat 2005-2012'!J279*SUM($AD$16:$AE$16)/2,IF(AND($M$1=2012,Beregningsark!$AQ279="1999-2012"),'Resultat 2005-2012'!J279*$AE$16,""))))))))))))))))</f>
        <v/>
      </c>
      <c r="K279" s="15" t="str">
        <f>IF('Resultat 2005-2012'!$R279="","",IF($M$1=2005,'Resultat 2005-2012'!K279,IF(AND($M$1=2006,Beregningsark!$AQ279="2005-2012"),'Resultat 2005-2012'!K279*SUM($Y$8:$AE$8)/7,IF(AND($M$1=2007,Beregningsark!$AQ279="2005-2012"),'Resultat 2005-2012'!K279*SUM($Z$8:$AE$8)/6,IF(AND($M$1=2008,Beregningsark!$AQ279="2005-2012"),'Resultat 2005-2012'!K279*SUM($AA$8:$AE$8)/5,IF(AND($M$1=2009,Beregningsark!$AQ279="2005-2012"),'Resultat 2005-2012'!K279*SUM($AB$8:$AE$8)/4,IF(AND($M$1=2010,Beregningsark!$AQ279="2005-2012"),'Resultat 2005-2012'!K279*SUM($AC$8:$AE$8)/3,IF(AND($M$1=2011,Beregningsark!$AQ279="2005-2012"),'Resultat 2005-2012'!K279*SUM($AD$8:$AE$8)/2,IF(AND($M$1=2012,Beregningsark!$AQ279="2005-2012"),'Resultat 2005-2012'!K279*$AE$8,IF(AND($M$1=2006,Beregningsark!$AQ279="1999-2012"),'Resultat 2005-2012'!K279*SUM($Y$17:$AE$17)/7,IF(AND($M$1=2007,Beregningsark!$AQ279="1999-2012"),'Resultat 2005-2012'!K279*SUM($Z$17:$AE$17)/6,IF(AND($M$1=2008,Beregningsark!$AQ279="1999-2012"),'Resultat 2005-2012'!K279*SUM($AA$17:$AE$17)/5,IF(AND($M$1=2009,Beregningsark!$AQ279="1999-2012"),'Resultat 2005-2012'!K279*SUM($AB$17:$AE$17)/4,IF(AND($M$1=2010,Beregningsark!$AQ279="1999-2012"),'Resultat 2005-2012'!K279*SUM($AC$17:$AE$17)/3,IF(AND($M$1=2011,Beregningsark!$AQ279="1999-2012"),'Resultat 2005-2012'!K279*SUM($AD$17:$AE$17)/2,IF(AND($M$1=2012,Beregningsark!$AQ279="1999-2012"),'Resultat 2005-2012'!K279*$AE$17,""))))))))))))))))</f>
        <v/>
      </c>
      <c r="L279" s="15" t="str">
        <f>IF('Resultat 2005-2012'!$R279="","",IF($M$1=2005,'Resultat 2005-2012'!L279,IF(AND($M$1=2006,Beregningsark!$AQ279="2005-2012"),'Resultat 2005-2012'!L279*SUM($Y$9:$AE$9)/7,IF(AND($M$1=2007,Beregningsark!$AQ279="2005-2012"),'Resultat 2005-2012'!L279*SUM($Z$9:$AE$9)/6,IF(AND($M$1=2008,Beregningsark!$AQ279="2005-2012"),'Resultat 2005-2012'!L279*SUM($AA$9:$AE$9)/5,IF(AND($M$1=2009,Beregningsark!$AQ279="2005-2012"),'Resultat 2005-2012'!L279*SUM($AB$9:$AE$9)/4,IF(AND($M$1=2010,Beregningsark!$AQ279="2005-2012"),'Resultat 2005-2012'!L279*SUM($AC$9:$AE$9)/3,IF(AND($M$1=2011,Beregningsark!$AQ279="2005-2012"),'Resultat 2005-2012'!L279*SUM($AD$9:$AE$9)/2,IF(AND($M$1=2012,Beregningsark!$AQ279="2005-2012"),'Resultat 2005-2012'!L279*$AE$9,IF(AND($M$1=2006,Beregningsark!$AQ279="1999-2012"),'Resultat 2005-2012'!L279*SUM($Y$18:$AE$18)/7,IF(AND($M$1=2007,Beregningsark!$AQ279="1999-2012"),'Resultat 2005-2012'!L279*SUM($Z$18:$AE$18)/6,IF(AND($M$1=2008,Beregningsark!$AQ279="1999-2012"),'Resultat 2005-2012'!L279*SUM($AA$18:$AE$18)/5,IF(AND($M$1=2009,Beregningsark!$AQ279="1999-2012"),'Resultat 2005-2012'!L279*SUM($AB$18:$AE$18)/4,IF(AND($M$1=2010,Beregningsark!$AQ279="1999-2012"),'Resultat 2005-2012'!L279*SUM($AC$18:$AE$18)/3,IF(AND($M$1=2011,Beregningsark!$AQ279="1999-2012"),'Resultat 2005-2012'!L279*SUM($AD$18:$AE$18)/2,IF(AND($M$1=2012,Beregningsark!$AQ279="1999-2012"),'Resultat 2005-2012'!L279*$AE$18,""))))))))))))))))</f>
        <v/>
      </c>
      <c r="M279" s="15" t="str">
        <f t="shared" si="14"/>
        <v/>
      </c>
      <c r="N279" s="15" t="str">
        <f>IF('Resultat 2005-2012'!$R279="","",IF($M$1=2005,'Resultat 2005-2012'!N279,IF(AND($M$1=2006,Beregningsark!$AQ279="2005-2012"),'Resultat 2005-2012'!N279*SUM($Y$10:$AE$10)/7,IF(AND($M$1=2007,Beregningsark!$AQ279="2005-2012"),'Resultat 2005-2012'!N279*SUM($Z$10:$AE$10)/6,IF(AND($M$1=2008,Beregningsark!$AQ279="2005-2012"),'Resultat 2005-2012'!N279*SUM($AA$10:$AE$10)/5,IF(AND($M$1=2009,Beregningsark!$AQ279="2005-2012"),'Resultat 2005-2012'!N279*SUM($AB$10:$AE$10)/4,IF(AND($M$1=2010,Beregningsark!$AQ279="2005-2012"),'Resultat 2005-2012'!N279*SUM($AC$10:$AE$10)/3,IF(AND($M$1=2011,Beregningsark!$AQ279="2005-2012"),'Resultat 2005-2012'!N279*SUM($AD$10:$AE$10)/2,IF(AND($M$1=2012,Beregningsark!$AQ279="2005-2012"),'Resultat 2005-2012'!N279*$AE$10,IF(AND($M$1=2006,Beregningsark!$AQ279="1999-2012"),'Resultat 2005-2012'!N279*SUM($Y$16:$AE$16)/7,IF(AND($M$1=2007,Beregningsark!$AQ279="1999-2012"),'Resultat 2005-2012'!N279*SUM($Z$16:$AE$16)/6,IF(AND($M$1=2008,Beregningsark!$AQ279="1999-2012"),'Resultat 2005-2012'!N279*SUM($AA$16:$AE$16)/5,IF(AND($M$1=2009,Beregningsark!$AQ279="1999-2012"),'Resultat 2005-2012'!N279*SUM($AB$16:$AE$16)/4,IF(AND($M$1=2010,Beregningsark!$AQ279="1999-2012"),'Resultat 2005-2012'!N279*SUM($AC$16:$AE$16)/3,IF(AND($M$1=2011,Beregningsark!$AQ279="1999-2012"),'Resultat 2005-2012'!N279*SUM($AD$16:$AE$16)/2,IF(AND($M$1=2012,Beregningsark!$AQ279="1999-2012"),'Resultat 2005-2012'!N279*$AE$16,""))))))))))))))))</f>
        <v/>
      </c>
      <c r="O279" s="15" t="str">
        <f>IF('Resultat 2005-2012'!$R279="","",IF($M$1=2005,'Resultat 2005-2012'!O279,IF(AND($M$1=2006,Beregningsark!$AQ279="2005-2012"),'Resultat 2005-2012'!O279*SUM($Y$10:$AE$10)/7,IF(AND($M$1=2007,Beregningsark!$AQ279="2005-2012"),'Resultat 2005-2012'!O279*SUM($Z$10:$AE$10)/6,IF(AND($M$1=2008,Beregningsark!$AQ279="2005-2012"),'Resultat 2005-2012'!O279*SUM($AA$10:$AE$10)/5,IF(AND($M$1=2009,Beregningsark!$AQ279="2005-2012"),'Resultat 2005-2012'!O279*SUM($AB$10:$AE$10)/4,IF(AND($M$1=2010,Beregningsark!$AQ279="2005-2012"),'Resultat 2005-2012'!O279*SUM($AC$10:$AE$10)/3,IF(AND($M$1=2011,Beregningsark!$AQ279="2005-2012"),'Resultat 2005-2012'!O279*SUM($AD$10:$AE$10)/2,IF(AND($M$1=2012,Beregningsark!$AQ279="2005-2012"),'Resultat 2005-2012'!O279*$AE$10,IF(AND($M$1=2006,Beregningsark!$AQ279="1999-2012"),'Resultat 2005-2012'!O279*SUM($Y$16:$AE$16)/7,IF(AND($M$1=2007,Beregningsark!$AQ279="1999-2012"),'Resultat 2005-2012'!O279*SUM($Z$16:$AE$16)/6,IF(AND($M$1=2008,Beregningsark!$AQ279="1999-2012"),'Resultat 2005-2012'!O279*SUM($AA$16:$AE$16)/5,IF(AND($M$1=2009,Beregningsark!$AQ279="1999-2012"),'Resultat 2005-2012'!O279*SUM($AB$16:$AE$16)/4,IF(AND($M$1=2010,Beregningsark!$AQ279="1999-2012"),'Resultat 2005-2012'!O279*SUM($AC$16:$AE$16)/3,IF(AND($M$1=2011,Beregningsark!$AQ279="1999-2012"),'Resultat 2005-2012'!O279*SUM($AD$16:$AE$16)/2,IF(AND($M$1=2012,Beregningsark!$AQ279="1999-2012"),'Resultat 2005-2012'!O279*$AE$16,""))))))))))))))))</f>
        <v/>
      </c>
      <c r="P279" s="15" t="str">
        <f>IF('Resultat 2005-2012'!$R279="","",IF($M$1=2005,'Resultat 2005-2012'!P279,IF(AND($M$1=2006,Beregningsark!$AQ279="2005-2012"),'Resultat 2005-2012'!P279*SUM($Y$11:$AE$11)/7,IF(AND($M$1=2007,Beregningsark!$AQ279="2005-2012"),'Resultat 2005-2012'!P279*SUM($Z$11:$AE$11)/6,IF(AND($M$1=2008,Beregningsark!$AQ279="2005-2012"),'Resultat 2005-2012'!P279*SUM($AA$11:$AE$11)/5,IF(AND($M$1=2009,Beregningsark!$AQ279="2005-2012"),'Resultat 2005-2012'!P279*SUM($AB$11:$AE$11)/4,IF(AND($M$1=2010,Beregningsark!$AQ279="2005-2012"),'Resultat 2005-2012'!P279*SUM($AC$11:$AE$11)/3,IF(AND($M$1=2011,Beregningsark!$AQ279="2005-2012"),'Resultat 2005-2012'!P279*SUM($AD$11:$AE$11)/2,IF(AND($M$1=2012,Beregningsark!$AQ279="2005-2012"),'Resultat 2005-2012'!P279*$AE$11,IF(AND($M$1=2006,Beregningsark!$AQ279="1999-2012"),'Resultat 2005-2012'!P279*SUM($Y$16:$AE$16)/7,IF(AND($M$1=2007,Beregningsark!$AQ279="1999-2012"),'Resultat 2005-2012'!P279*SUM($Z$16:$AE$16)/6,IF(AND($M$1=2008,Beregningsark!$AQ279="1999-2012"),'Resultat 2005-2012'!P279*SUM($AA$16:$AE$16)/5,IF(AND($M$1=2009,Beregningsark!$AQ279="1999-2012"),'Resultat 2005-2012'!P279*SUM($AB$16:$AE$16)/4,IF(AND($M$1=2010,Beregningsark!$AQ279="1999-2012"),'Resultat 2005-2012'!P279*SUM($AC$16:$AE$16)/3,IF(AND($M$1=2011,Beregningsark!$AQ279="1999-2012"),'Resultat 2005-2012'!P279*SUM($AD$16:$AE$16)/2,IF(AND($M$1=2012,Beregningsark!$AQ279="1999-2012"),'Resultat 2005-2012'!P279*$AE$16,""))))))))))))))))</f>
        <v/>
      </c>
      <c r="Q279" s="15" t="str">
        <f t="shared" si="15"/>
        <v/>
      </c>
      <c r="R279" s="17" t="str">
        <f t="shared" si="16"/>
        <v/>
      </c>
    </row>
    <row r="280" spans="1:18" x14ac:dyDescent="0.25">
      <c r="A280" s="4" t="str">
        <f>IF(Inddata!A295="","",Inddata!A295)</f>
        <v/>
      </c>
      <c r="B280" s="4" t="str">
        <f>IF(Inddata!B295="","",Inddata!B295)</f>
        <v/>
      </c>
      <c r="C280" s="4" t="str">
        <f>IF(Inddata!C295="","",Inddata!C295)</f>
        <v/>
      </c>
      <c r="D280" s="4" t="str">
        <f>IF(Inddata!D295="","",Inddata!D295)</f>
        <v/>
      </c>
      <c r="E280" s="4" t="str">
        <f>IF(Inddata!E295="","",Inddata!E295)</f>
        <v/>
      </c>
      <c r="F280" s="4" t="str">
        <f>IF(Inddata!F295="","",Inddata!F295)</f>
        <v/>
      </c>
      <c r="G280" s="4">
        <f>IF(Inddata!G295="","",Inddata!G295)</f>
        <v>0</v>
      </c>
      <c r="H280" s="4" t="str">
        <f>IF(Inddata!H295&gt;0.5,Inddata!H295,"")</f>
        <v/>
      </c>
      <c r="I280" s="4" t="str">
        <f>IF(Inddata!I295="","",Inddata!I295)</f>
        <v/>
      </c>
      <c r="J280" s="15" t="str">
        <f>IF('Resultat 2005-2012'!$R280="","",IF($M$1=2005,'Resultat 2005-2012'!J280,IF(AND($M$1=2006,Beregningsark!$AQ280="2005-2012"),'Resultat 2005-2012'!J280*SUM($Y$7:$AE$7)/7,IF(AND($M$1=2007,Beregningsark!$AQ280="2005-2012"),'Resultat 2005-2012'!J280*SUM($Z$7:$AE$7)/6,IF(AND($M$1=2008,Beregningsark!$AQ280="2005-2012"),'Resultat 2005-2012'!J280*SUM($AA$7:$AE$7)/5,IF(AND($M$1=2009,Beregningsark!$AQ280="2005-2012"),'Resultat 2005-2012'!J280*SUM($AB$7:$AE$7)/4,IF(AND($M$1=2010,Beregningsark!$AQ280="2005-2012"),'Resultat 2005-2012'!J280*SUM($AC$7:$AE$7)/3,IF(AND($M$1=2011,Beregningsark!$AQ280="2005-2012"),'Resultat 2005-2012'!J280*SUM($AD$7:$AE$7)/2,IF(AND($M$1=2012,Beregningsark!$AQ280="2005-2012"),'Resultat 2005-2012'!J280*$AE$7,IF(AND($M$1=2006,Beregningsark!$AQ280="1999-2012"),'Resultat 2005-2012'!J280*SUM($Y$16:$AE$16)/7,IF(AND($M$1=2007,Beregningsark!$AQ280="1999-2012"),'Resultat 2005-2012'!J280*SUM($Z$16:$AE$16)/6,IF(AND($M$1=2008,Beregningsark!$AQ280="1999-2012"),'Resultat 2005-2012'!J280*SUM($AA$16:$AE$16)/5,IF(AND($M$1=2009,Beregningsark!$AQ280="1999-2012"),'Resultat 2005-2012'!J280*SUM($AB$16:$AE$16)/4,IF(AND($M$1=2010,Beregningsark!$AQ280="1999-2012"),'Resultat 2005-2012'!J280*SUM($AC$16:$AE$16)/3,IF(AND($M$1=2011,Beregningsark!$AQ280="1999-2012"),'Resultat 2005-2012'!J280*SUM($AD$16:$AE$16)/2,IF(AND($M$1=2012,Beregningsark!$AQ280="1999-2012"),'Resultat 2005-2012'!J280*$AE$16,""))))))))))))))))</f>
        <v/>
      </c>
      <c r="K280" s="15" t="str">
        <f>IF('Resultat 2005-2012'!$R280="","",IF($M$1=2005,'Resultat 2005-2012'!K280,IF(AND($M$1=2006,Beregningsark!$AQ280="2005-2012"),'Resultat 2005-2012'!K280*SUM($Y$8:$AE$8)/7,IF(AND($M$1=2007,Beregningsark!$AQ280="2005-2012"),'Resultat 2005-2012'!K280*SUM($Z$8:$AE$8)/6,IF(AND($M$1=2008,Beregningsark!$AQ280="2005-2012"),'Resultat 2005-2012'!K280*SUM($AA$8:$AE$8)/5,IF(AND($M$1=2009,Beregningsark!$AQ280="2005-2012"),'Resultat 2005-2012'!K280*SUM($AB$8:$AE$8)/4,IF(AND($M$1=2010,Beregningsark!$AQ280="2005-2012"),'Resultat 2005-2012'!K280*SUM($AC$8:$AE$8)/3,IF(AND($M$1=2011,Beregningsark!$AQ280="2005-2012"),'Resultat 2005-2012'!K280*SUM($AD$8:$AE$8)/2,IF(AND($M$1=2012,Beregningsark!$AQ280="2005-2012"),'Resultat 2005-2012'!K280*$AE$8,IF(AND($M$1=2006,Beregningsark!$AQ280="1999-2012"),'Resultat 2005-2012'!K280*SUM($Y$17:$AE$17)/7,IF(AND($M$1=2007,Beregningsark!$AQ280="1999-2012"),'Resultat 2005-2012'!K280*SUM($Z$17:$AE$17)/6,IF(AND($M$1=2008,Beregningsark!$AQ280="1999-2012"),'Resultat 2005-2012'!K280*SUM($AA$17:$AE$17)/5,IF(AND($M$1=2009,Beregningsark!$AQ280="1999-2012"),'Resultat 2005-2012'!K280*SUM($AB$17:$AE$17)/4,IF(AND($M$1=2010,Beregningsark!$AQ280="1999-2012"),'Resultat 2005-2012'!K280*SUM($AC$17:$AE$17)/3,IF(AND($M$1=2011,Beregningsark!$AQ280="1999-2012"),'Resultat 2005-2012'!K280*SUM($AD$17:$AE$17)/2,IF(AND($M$1=2012,Beregningsark!$AQ280="1999-2012"),'Resultat 2005-2012'!K280*$AE$17,""))))))))))))))))</f>
        <v/>
      </c>
      <c r="L280" s="15" t="str">
        <f>IF('Resultat 2005-2012'!$R280="","",IF($M$1=2005,'Resultat 2005-2012'!L280,IF(AND($M$1=2006,Beregningsark!$AQ280="2005-2012"),'Resultat 2005-2012'!L280*SUM($Y$9:$AE$9)/7,IF(AND($M$1=2007,Beregningsark!$AQ280="2005-2012"),'Resultat 2005-2012'!L280*SUM($Z$9:$AE$9)/6,IF(AND($M$1=2008,Beregningsark!$AQ280="2005-2012"),'Resultat 2005-2012'!L280*SUM($AA$9:$AE$9)/5,IF(AND($M$1=2009,Beregningsark!$AQ280="2005-2012"),'Resultat 2005-2012'!L280*SUM($AB$9:$AE$9)/4,IF(AND($M$1=2010,Beregningsark!$AQ280="2005-2012"),'Resultat 2005-2012'!L280*SUM($AC$9:$AE$9)/3,IF(AND($M$1=2011,Beregningsark!$AQ280="2005-2012"),'Resultat 2005-2012'!L280*SUM($AD$9:$AE$9)/2,IF(AND($M$1=2012,Beregningsark!$AQ280="2005-2012"),'Resultat 2005-2012'!L280*$AE$9,IF(AND($M$1=2006,Beregningsark!$AQ280="1999-2012"),'Resultat 2005-2012'!L280*SUM($Y$18:$AE$18)/7,IF(AND($M$1=2007,Beregningsark!$AQ280="1999-2012"),'Resultat 2005-2012'!L280*SUM($Z$18:$AE$18)/6,IF(AND($M$1=2008,Beregningsark!$AQ280="1999-2012"),'Resultat 2005-2012'!L280*SUM($AA$18:$AE$18)/5,IF(AND($M$1=2009,Beregningsark!$AQ280="1999-2012"),'Resultat 2005-2012'!L280*SUM($AB$18:$AE$18)/4,IF(AND($M$1=2010,Beregningsark!$AQ280="1999-2012"),'Resultat 2005-2012'!L280*SUM($AC$18:$AE$18)/3,IF(AND($M$1=2011,Beregningsark!$AQ280="1999-2012"),'Resultat 2005-2012'!L280*SUM($AD$18:$AE$18)/2,IF(AND($M$1=2012,Beregningsark!$AQ280="1999-2012"),'Resultat 2005-2012'!L280*$AE$18,""))))))))))))))))</f>
        <v/>
      </c>
      <c r="M280" s="15" t="str">
        <f t="shared" si="14"/>
        <v/>
      </c>
      <c r="N280" s="15" t="str">
        <f>IF('Resultat 2005-2012'!$R280="","",IF($M$1=2005,'Resultat 2005-2012'!N280,IF(AND($M$1=2006,Beregningsark!$AQ280="2005-2012"),'Resultat 2005-2012'!N280*SUM($Y$10:$AE$10)/7,IF(AND($M$1=2007,Beregningsark!$AQ280="2005-2012"),'Resultat 2005-2012'!N280*SUM($Z$10:$AE$10)/6,IF(AND($M$1=2008,Beregningsark!$AQ280="2005-2012"),'Resultat 2005-2012'!N280*SUM($AA$10:$AE$10)/5,IF(AND($M$1=2009,Beregningsark!$AQ280="2005-2012"),'Resultat 2005-2012'!N280*SUM($AB$10:$AE$10)/4,IF(AND($M$1=2010,Beregningsark!$AQ280="2005-2012"),'Resultat 2005-2012'!N280*SUM($AC$10:$AE$10)/3,IF(AND($M$1=2011,Beregningsark!$AQ280="2005-2012"),'Resultat 2005-2012'!N280*SUM($AD$10:$AE$10)/2,IF(AND($M$1=2012,Beregningsark!$AQ280="2005-2012"),'Resultat 2005-2012'!N280*$AE$10,IF(AND($M$1=2006,Beregningsark!$AQ280="1999-2012"),'Resultat 2005-2012'!N280*SUM($Y$16:$AE$16)/7,IF(AND($M$1=2007,Beregningsark!$AQ280="1999-2012"),'Resultat 2005-2012'!N280*SUM($Z$16:$AE$16)/6,IF(AND($M$1=2008,Beregningsark!$AQ280="1999-2012"),'Resultat 2005-2012'!N280*SUM($AA$16:$AE$16)/5,IF(AND($M$1=2009,Beregningsark!$AQ280="1999-2012"),'Resultat 2005-2012'!N280*SUM($AB$16:$AE$16)/4,IF(AND($M$1=2010,Beregningsark!$AQ280="1999-2012"),'Resultat 2005-2012'!N280*SUM($AC$16:$AE$16)/3,IF(AND($M$1=2011,Beregningsark!$AQ280="1999-2012"),'Resultat 2005-2012'!N280*SUM($AD$16:$AE$16)/2,IF(AND($M$1=2012,Beregningsark!$AQ280="1999-2012"),'Resultat 2005-2012'!N280*$AE$16,""))))))))))))))))</f>
        <v/>
      </c>
      <c r="O280" s="15" t="str">
        <f>IF('Resultat 2005-2012'!$R280="","",IF($M$1=2005,'Resultat 2005-2012'!O280,IF(AND($M$1=2006,Beregningsark!$AQ280="2005-2012"),'Resultat 2005-2012'!O280*SUM($Y$10:$AE$10)/7,IF(AND($M$1=2007,Beregningsark!$AQ280="2005-2012"),'Resultat 2005-2012'!O280*SUM($Z$10:$AE$10)/6,IF(AND($M$1=2008,Beregningsark!$AQ280="2005-2012"),'Resultat 2005-2012'!O280*SUM($AA$10:$AE$10)/5,IF(AND($M$1=2009,Beregningsark!$AQ280="2005-2012"),'Resultat 2005-2012'!O280*SUM($AB$10:$AE$10)/4,IF(AND($M$1=2010,Beregningsark!$AQ280="2005-2012"),'Resultat 2005-2012'!O280*SUM($AC$10:$AE$10)/3,IF(AND($M$1=2011,Beregningsark!$AQ280="2005-2012"),'Resultat 2005-2012'!O280*SUM($AD$10:$AE$10)/2,IF(AND($M$1=2012,Beregningsark!$AQ280="2005-2012"),'Resultat 2005-2012'!O280*$AE$10,IF(AND($M$1=2006,Beregningsark!$AQ280="1999-2012"),'Resultat 2005-2012'!O280*SUM($Y$16:$AE$16)/7,IF(AND($M$1=2007,Beregningsark!$AQ280="1999-2012"),'Resultat 2005-2012'!O280*SUM($Z$16:$AE$16)/6,IF(AND($M$1=2008,Beregningsark!$AQ280="1999-2012"),'Resultat 2005-2012'!O280*SUM($AA$16:$AE$16)/5,IF(AND($M$1=2009,Beregningsark!$AQ280="1999-2012"),'Resultat 2005-2012'!O280*SUM($AB$16:$AE$16)/4,IF(AND($M$1=2010,Beregningsark!$AQ280="1999-2012"),'Resultat 2005-2012'!O280*SUM($AC$16:$AE$16)/3,IF(AND($M$1=2011,Beregningsark!$AQ280="1999-2012"),'Resultat 2005-2012'!O280*SUM($AD$16:$AE$16)/2,IF(AND($M$1=2012,Beregningsark!$AQ280="1999-2012"),'Resultat 2005-2012'!O280*$AE$16,""))))))))))))))))</f>
        <v/>
      </c>
      <c r="P280" s="15" t="str">
        <f>IF('Resultat 2005-2012'!$R280="","",IF($M$1=2005,'Resultat 2005-2012'!P280,IF(AND($M$1=2006,Beregningsark!$AQ280="2005-2012"),'Resultat 2005-2012'!P280*SUM($Y$11:$AE$11)/7,IF(AND($M$1=2007,Beregningsark!$AQ280="2005-2012"),'Resultat 2005-2012'!P280*SUM($Z$11:$AE$11)/6,IF(AND($M$1=2008,Beregningsark!$AQ280="2005-2012"),'Resultat 2005-2012'!P280*SUM($AA$11:$AE$11)/5,IF(AND($M$1=2009,Beregningsark!$AQ280="2005-2012"),'Resultat 2005-2012'!P280*SUM($AB$11:$AE$11)/4,IF(AND($M$1=2010,Beregningsark!$AQ280="2005-2012"),'Resultat 2005-2012'!P280*SUM($AC$11:$AE$11)/3,IF(AND($M$1=2011,Beregningsark!$AQ280="2005-2012"),'Resultat 2005-2012'!P280*SUM($AD$11:$AE$11)/2,IF(AND($M$1=2012,Beregningsark!$AQ280="2005-2012"),'Resultat 2005-2012'!P280*$AE$11,IF(AND($M$1=2006,Beregningsark!$AQ280="1999-2012"),'Resultat 2005-2012'!P280*SUM($Y$16:$AE$16)/7,IF(AND($M$1=2007,Beregningsark!$AQ280="1999-2012"),'Resultat 2005-2012'!P280*SUM($Z$16:$AE$16)/6,IF(AND($M$1=2008,Beregningsark!$AQ280="1999-2012"),'Resultat 2005-2012'!P280*SUM($AA$16:$AE$16)/5,IF(AND($M$1=2009,Beregningsark!$AQ280="1999-2012"),'Resultat 2005-2012'!P280*SUM($AB$16:$AE$16)/4,IF(AND($M$1=2010,Beregningsark!$AQ280="1999-2012"),'Resultat 2005-2012'!P280*SUM($AC$16:$AE$16)/3,IF(AND($M$1=2011,Beregningsark!$AQ280="1999-2012"),'Resultat 2005-2012'!P280*SUM($AD$16:$AE$16)/2,IF(AND($M$1=2012,Beregningsark!$AQ280="1999-2012"),'Resultat 2005-2012'!P280*$AE$16,""))))))))))))))))</f>
        <v/>
      </c>
      <c r="Q280" s="15" t="str">
        <f t="shared" si="15"/>
        <v/>
      </c>
      <c r="R280" s="17" t="str">
        <f t="shared" si="16"/>
        <v/>
      </c>
    </row>
    <row r="281" spans="1:18" x14ac:dyDescent="0.25">
      <c r="A281" s="4" t="str">
        <f>IF(Inddata!A296="","",Inddata!A296)</f>
        <v/>
      </c>
      <c r="B281" s="4" t="str">
        <f>IF(Inddata!B296="","",Inddata!B296)</f>
        <v/>
      </c>
      <c r="C281" s="4" t="str">
        <f>IF(Inddata!C296="","",Inddata!C296)</f>
        <v/>
      </c>
      <c r="D281" s="4" t="str">
        <f>IF(Inddata!D296="","",Inddata!D296)</f>
        <v/>
      </c>
      <c r="E281" s="4" t="str">
        <f>IF(Inddata!E296="","",Inddata!E296)</f>
        <v/>
      </c>
      <c r="F281" s="4" t="str">
        <f>IF(Inddata!F296="","",Inddata!F296)</f>
        <v/>
      </c>
      <c r="G281" s="4">
        <f>IF(Inddata!G296="","",Inddata!G296)</f>
        <v>0</v>
      </c>
      <c r="H281" s="4" t="str">
        <f>IF(Inddata!H296&gt;0.5,Inddata!H296,"")</f>
        <v/>
      </c>
      <c r="I281" s="4" t="str">
        <f>IF(Inddata!I296="","",Inddata!I296)</f>
        <v/>
      </c>
      <c r="J281" s="15" t="str">
        <f>IF('Resultat 2005-2012'!$R281="","",IF($M$1=2005,'Resultat 2005-2012'!J281,IF(AND($M$1=2006,Beregningsark!$AQ281="2005-2012"),'Resultat 2005-2012'!J281*SUM($Y$7:$AE$7)/7,IF(AND($M$1=2007,Beregningsark!$AQ281="2005-2012"),'Resultat 2005-2012'!J281*SUM($Z$7:$AE$7)/6,IF(AND($M$1=2008,Beregningsark!$AQ281="2005-2012"),'Resultat 2005-2012'!J281*SUM($AA$7:$AE$7)/5,IF(AND($M$1=2009,Beregningsark!$AQ281="2005-2012"),'Resultat 2005-2012'!J281*SUM($AB$7:$AE$7)/4,IF(AND($M$1=2010,Beregningsark!$AQ281="2005-2012"),'Resultat 2005-2012'!J281*SUM($AC$7:$AE$7)/3,IF(AND($M$1=2011,Beregningsark!$AQ281="2005-2012"),'Resultat 2005-2012'!J281*SUM($AD$7:$AE$7)/2,IF(AND($M$1=2012,Beregningsark!$AQ281="2005-2012"),'Resultat 2005-2012'!J281*$AE$7,IF(AND($M$1=2006,Beregningsark!$AQ281="1999-2012"),'Resultat 2005-2012'!J281*SUM($Y$16:$AE$16)/7,IF(AND($M$1=2007,Beregningsark!$AQ281="1999-2012"),'Resultat 2005-2012'!J281*SUM($Z$16:$AE$16)/6,IF(AND($M$1=2008,Beregningsark!$AQ281="1999-2012"),'Resultat 2005-2012'!J281*SUM($AA$16:$AE$16)/5,IF(AND($M$1=2009,Beregningsark!$AQ281="1999-2012"),'Resultat 2005-2012'!J281*SUM($AB$16:$AE$16)/4,IF(AND($M$1=2010,Beregningsark!$AQ281="1999-2012"),'Resultat 2005-2012'!J281*SUM($AC$16:$AE$16)/3,IF(AND($M$1=2011,Beregningsark!$AQ281="1999-2012"),'Resultat 2005-2012'!J281*SUM($AD$16:$AE$16)/2,IF(AND($M$1=2012,Beregningsark!$AQ281="1999-2012"),'Resultat 2005-2012'!J281*$AE$16,""))))))))))))))))</f>
        <v/>
      </c>
      <c r="K281" s="15" t="str">
        <f>IF('Resultat 2005-2012'!$R281="","",IF($M$1=2005,'Resultat 2005-2012'!K281,IF(AND($M$1=2006,Beregningsark!$AQ281="2005-2012"),'Resultat 2005-2012'!K281*SUM($Y$8:$AE$8)/7,IF(AND($M$1=2007,Beregningsark!$AQ281="2005-2012"),'Resultat 2005-2012'!K281*SUM($Z$8:$AE$8)/6,IF(AND($M$1=2008,Beregningsark!$AQ281="2005-2012"),'Resultat 2005-2012'!K281*SUM($AA$8:$AE$8)/5,IF(AND($M$1=2009,Beregningsark!$AQ281="2005-2012"),'Resultat 2005-2012'!K281*SUM($AB$8:$AE$8)/4,IF(AND($M$1=2010,Beregningsark!$AQ281="2005-2012"),'Resultat 2005-2012'!K281*SUM($AC$8:$AE$8)/3,IF(AND($M$1=2011,Beregningsark!$AQ281="2005-2012"),'Resultat 2005-2012'!K281*SUM($AD$8:$AE$8)/2,IF(AND($M$1=2012,Beregningsark!$AQ281="2005-2012"),'Resultat 2005-2012'!K281*$AE$8,IF(AND($M$1=2006,Beregningsark!$AQ281="1999-2012"),'Resultat 2005-2012'!K281*SUM($Y$17:$AE$17)/7,IF(AND($M$1=2007,Beregningsark!$AQ281="1999-2012"),'Resultat 2005-2012'!K281*SUM($Z$17:$AE$17)/6,IF(AND($M$1=2008,Beregningsark!$AQ281="1999-2012"),'Resultat 2005-2012'!K281*SUM($AA$17:$AE$17)/5,IF(AND($M$1=2009,Beregningsark!$AQ281="1999-2012"),'Resultat 2005-2012'!K281*SUM($AB$17:$AE$17)/4,IF(AND($M$1=2010,Beregningsark!$AQ281="1999-2012"),'Resultat 2005-2012'!K281*SUM($AC$17:$AE$17)/3,IF(AND($M$1=2011,Beregningsark!$AQ281="1999-2012"),'Resultat 2005-2012'!K281*SUM($AD$17:$AE$17)/2,IF(AND($M$1=2012,Beregningsark!$AQ281="1999-2012"),'Resultat 2005-2012'!K281*$AE$17,""))))))))))))))))</f>
        <v/>
      </c>
      <c r="L281" s="15" t="str">
        <f>IF('Resultat 2005-2012'!$R281="","",IF($M$1=2005,'Resultat 2005-2012'!L281,IF(AND($M$1=2006,Beregningsark!$AQ281="2005-2012"),'Resultat 2005-2012'!L281*SUM($Y$9:$AE$9)/7,IF(AND($M$1=2007,Beregningsark!$AQ281="2005-2012"),'Resultat 2005-2012'!L281*SUM($Z$9:$AE$9)/6,IF(AND($M$1=2008,Beregningsark!$AQ281="2005-2012"),'Resultat 2005-2012'!L281*SUM($AA$9:$AE$9)/5,IF(AND($M$1=2009,Beregningsark!$AQ281="2005-2012"),'Resultat 2005-2012'!L281*SUM($AB$9:$AE$9)/4,IF(AND($M$1=2010,Beregningsark!$AQ281="2005-2012"),'Resultat 2005-2012'!L281*SUM($AC$9:$AE$9)/3,IF(AND($M$1=2011,Beregningsark!$AQ281="2005-2012"),'Resultat 2005-2012'!L281*SUM($AD$9:$AE$9)/2,IF(AND($M$1=2012,Beregningsark!$AQ281="2005-2012"),'Resultat 2005-2012'!L281*$AE$9,IF(AND($M$1=2006,Beregningsark!$AQ281="1999-2012"),'Resultat 2005-2012'!L281*SUM($Y$18:$AE$18)/7,IF(AND($M$1=2007,Beregningsark!$AQ281="1999-2012"),'Resultat 2005-2012'!L281*SUM($Z$18:$AE$18)/6,IF(AND($M$1=2008,Beregningsark!$AQ281="1999-2012"),'Resultat 2005-2012'!L281*SUM($AA$18:$AE$18)/5,IF(AND($M$1=2009,Beregningsark!$AQ281="1999-2012"),'Resultat 2005-2012'!L281*SUM($AB$18:$AE$18)/4,IF(AND($M$1=2010,Beregningsark!$AQ281="1999-2012"),'Resultat 2005-2012'!L281*SUM($AC$18:$AE$18)/3,IF(AND($M$1=2011,Beregningsark!$AQ281="1999-2012"),'Resultat 2005-2012'!L281*SUM($AD$18:$AE$18)/2,IF(AND($M$1=2012,Beregningsark!$AQ281="1999-2012"),'Resultat 2005-2012'!L281*$AE$18,""))))))))))))))))</f>
        <v/>
      </c>
      <c r="M281" s="15" t="str">
        <f t="shared" si="14"/>
        <v/>
      </c>
      <c r="N281" s="15" t="str">
        <f>IF('Resultat 2005-2012'!$R281="","",IF($M$1=2005,'Resultat 2005-2012'!N281,IF(AND($M$1=2006,Beregningsark!$AQ281="2005-2012"),'Resultat 2005-2012'!N281*SUM($Y$10:$AE$10)/7,IF(AND($M$1=2007,Beregningsark!$AQ281="2005-2012"),'Resultat 2005-2012'!N281*SUM($Z$10:$AE$10)/6,IF(AND($M$1=2008,Beregningsark!$AQ281="2005-2012"),'Resultat 2005-2012'!N281*SUM($AA$10:$AE$10)/5,IF(AND($M$1=2009,Beregningsark!$AQ281="2005-2012"),'Resultat 2005-2012'!N281*SUM($AB$10:$AE$10)/4,IF(AND($M$1=2010,Beregningsark!$AQ281="2005-2012"),'Resultat 2005-2012'!N281*SUM($AC$10:$AE$10)/3,IF(AND($M$1=2011,Beregningsark!$AQ281="2005-2012"),'Resultat 2005-2012'!N281*SUM($AD$10:$AE$10)/2,IF(AND($M$1=2012,Beregningsark!$AQ281="2005-2012"),'Resultat 2005-2012'!N281*$AE$10,IF(AND($M$1=2006,Beregningsark!$AQ281="1999-2012"),'Resultat 2005-2012'!N281*SUM($Y$16:$AE$16)/7,IF(AND($M$1=2007,Beregningsark!$AQ281="1999-2012"),'Resultat 2005-2012'!N281*SUM($Z$16:$AE$16)/6,IF(AND($M$1=2008,Beregningsark!$AQ281="1999-2012"),'Resultat 2005-2012'!N281*SUM($AA$16:$AE$16)/5,IF(AND($M$1=2009,Beregningsark!$AQ281="1999-2012"),'Resultat 2005-2012'!N281*SUM($AB$16:$AE$16)/4,IF(AND($M$1=2010,Beregningsark!$AQ281="1999-2012"),'Resultat 2005-2012'!N281*SUM($AC$16:$AE$16)/3,IF(AND($M$1=2011,Beregningsark!$AQ281="1999-2012"),'Resultat 2005-2012'!N281*SUM($AD$16:$AE$16)/2,IF(AND($M$1=2012,Beregningsark!$AQ281="1999-2012"),'Resultat 2005-2012'!N281*$AE$16,""))))))))))))))))</f>
        <v/>
      </c>
      <c r="O281" s="15" t="str">
        <f>IF('Resultat 2005-2012'!$R281="","",IF($M$1=2005,'Resultat 2005-2012'!O281,IF(AND($M$1=2006,Beregningsark!$AQ281="2005-2012"),'Resultat 2005-2012'!O281*SUM($Y$10:$AE$10)/7,IF(AND($M$1=2007,Beregningsark!$AQ281="2005-2012"),'Resultat 2005-2012'!O281*SUM($Z$10:$AE$10)/6,IF(AND($M$1=2008,Beregningsark!$AQ281="2005-2012"),'Resultat 2005-2012'!O281*SUM($AA$10:$AE$10)/5,IF(AND($M$1=2009,Beregningsark!$AQ281="2005-2012"),'Resultat 2005-2012'!O281*SUM($AB$10:$AE$10)/4,IF(AND($M$1=2010,Beregningsark!$AQ281="2005-2012"),'Resultat 2005-2012'!O281*SUM($AC$10:$AE$10)/3,IF(AND($M$1=2011,Beregningsark!$AQ281="2005-2012"),'Resultat 2005-2012'!O281*SUM($AD$10:$AE$10)/2,IF(AND($M$1=2012,Beregningsark!$AQ281="2005-2012"),'Resultat 2005-2012'!O281*$AE$10,IF(AND($M$1=2006,Beregningsark!$AQ281="1999-2012"),'Resultat 2005-2012'!O281*SUM($Y$16:$AE$16)/7,IF(AND($M$1=2007,Beregningsark!$AQ281="1999-2012"),'Resultat 2005-2012'!O281*SUM($Z$16:$AE$16)/6,IF(AND($M$1=2008,Beregningsark!$AQ281="1999-2012"),'Resultat 2005-2012'!O281*SUM($AA$16:$AE$16)/5,IF(AND($M$1=2009,Beregningsark!$AQ281="1999-2012"),'Resultat 2005-2012'!O281*SUM($AB$16:$AE$16)/4,IF(AND($M$1=2010,Beregningsark!$AQ281="1999-2012"),'Resultat 2005-2012'!O281*SUM($AC$16:$AE$16)/3,IF(AND($M$1=2011,Beregningsark!$AQ281="1999-2012"),'Resultat 2005-2012'!O281*SUM($AD$16:$AE$16)/2,IF(AND($M$1=2012,Beregningsark!$AQ281="1999-2012"),'Resultat 2005-2012'!O281*$AE$16,""))))))))))))))))</f>
        <v/>
      </c>
      <c r="P281" s="15" t="str">
        <f>IF('Resultat 2005-2012'!$R281="","",IF($M$1=2005,'Resultat 2005-2012'!P281,IF(AND($M$1=2006,Beregningsark!$AQ281="2005-2012"),'Resultat 2005-2012'!P281*SUM($Y$11:$AE$11)/7,IF(AND($M$1=2007,Beregningsark!$AQ281="2005-2012"),'Resultat 2005-2012'!P281*SUM($Z$11:$AE$11)/6,IF(AND($M$1=2008,Beregningsark!$AQ281="2005-2012"),'Resultat 2005-2012'!P281*SUM($AA$11:$AE$11)/5,IF(AND($M$1=2009,Beregningsark!$AQ281="2005-2012"),'Resultat 2005-2012'!P281*SUM($AB$11:$AE$11)/4,IF(AND($M$1=2010,Beregningsark!$AQ281="2005-2012"),'Resultat 2005-2012'!P281*SUM($AC$11:$AE$11)/3,IF(AND($M$1=2011,Beregningsark!$AQ281="2005-2012"),'Resultat 2005-2012'!P281*SUM($AD$11:$AE$11)/2,IF(AND($M$1=2012,Beregningsark!$AQ281="2005-2012"),'Resultat 2005-2012'!P281*$AE$11,IF(AND($M$1=2006,Beregningsark!$AQ281="1999-2012"),'Resultat 2005-2012'!P281*SUM($Y$16:$AE$16)/7,IF(AND($M$1=2007,Beregningsark!$AQ281="1999-2012"),'Resultat 2005-2012'!P281*SUM($Z$16:$AE$16)/6,IF(AND($M$1=2008,Beregningsark!$AQ281="1999-2012"),'Resultat 2005-2012'!P281*SUM($AA$16:$AE$16)/5,IF(AND($M$1=2009,Beregningsark!$AQ281="1999-2012"),'Resultat 2005-2012'!P281*SUM($AB$16:$AE$16)/4,IF(AND($M$1=2010,Beregningsark!$AQ281="1999-2012"),'Resultat 2005-2012'!P281*SUM($AC$16:$AE$16)/3,IF(AND($M$1=2011,Beregningsark!$AQ281="1999-2012"),'Resultat 2005-2012'!P281*SUM($AD$16:$AE$16)/2,IF(AND($M$1=2012,Beregningsark!$AQ281="1999-2012"),'Resultat 2005-2012'!P281*$AE$16,""))))))))))))))))</f>
        <v/>
      </c>
      <c r="Q281" s="15" t="str">
        <f t="shared" si="15"/>
        <v/>
      </c>
      <c r="R281" s="17" t="str">
        <f t="shared" si="16"/>
        <v/>
      </c>
    </row>
    <row r="282" spans="1:18" x14ac:dyDescent="0.25">
      <c r="A282" s="4" t="str">
        <f>IF(Inddata!A297="","",Inddata!A297)</f>
        <v/>
      </c>
      <c r="B282" s="4" t="str">
        <f>IF(Inddata!B297="","",Inddata!B297)</f>
        <v/>
      </c>
      <c r="C282" s="4" t="str">
        <f>IF(Inddata!C297="","",Inddata!C297)</f>
        <v/>
      </c>
      <c r="D282" s="4" t="str">
        <f>IF(Inddata!D297="","",Inddata!D297)</f>
        <v/>
      </c>
      <c r="E282" s="4" t="str">
        <f>IF(Inddata!E297="","",Inddata!E297)</f>
        <v/>
      </c>
      <c r="F282" s="4" t="str">
        <f>IF(Inddata!F297="","",Inddata!F297)</f>
        <v/>
      </c>
      <c r="G282" s="4">
        <f>IF(Inddata!G297="","",Inddata!G297)</f>
        <v>0</v>
      </c>
      <c r="H282" s="4" t="str">
        <f>IF(Inddata!H297&gt;0.5,Inddata!H297,"")</f>
        <v/>
      </c>
      <c r="I282" s="4" t="str">
        <f>IF(Inddata!I297="","",Inddata!I297)</f>
        <v/>
      </c>
      <c r="J282" s="15" t="str">
        <f>IF('Resultat 2005-2012'!$R282="","",IF($M$1=2005,'Resultat 2005-2012'!J282,IF(AND($M$1=2006,Beregningsark!$AQ282="2005-2012"),'Resultat 2005-2012'!J282*SUM($Y$7:$AE$7)/7,IF(AND($M$1=2007,Beregningsark!$AQ282="2005-2012"),'Resultat 2005-2012'!J282*SUM($Z$7:$AE$7)/6,IF(AND($M$1=2008,Beregningsark!$AQ282="2005-2012"),'Resultat 2005-2012'!J282*SUM($AA$7:$AE$7)/5,IF(AND($M$1=2009,Beregningsark!$AQ282="2005-2012"),'Resultat 2005-2012'!J282*SUM($AB$7:$AE$7)/4,IF(AND($M$1=2010,Beregningsark!$AQ282="2005-2012"),'Resultat 2005-2012'!J282*SUM($AC$7:$AE$7)/3,IF(AND($M$1=2011,Beregningsark!$AQ282="2005-2012"),'Resultat 2005-2012'!J282*SUM($AD$7:$AE$7)/2,IF(AND($M$1=2012,Beregningsark!$AQ282="2005-2012"),'Resultat 2005-2012'!J282*$AE$7,IF(AND($M$1=2006,Beregningsark!$AQ282="1999-2012"),'Resultat 2005-2012'!J282*SUM($Y$16:$AE$16)/7,IF(AND($M$1=2007,Beregningsark!$AQ282="1999-2012"),'Resultat 2005-2012'!J282*SUM($Z$16:$AE$16)/6,IF(AND($M$1=2008,Beregningsark!$AQ282="1999-2012"),'Resultat 2005-2012'!J282*SUM($AA$16:$AE$16)/5,IF(AND($M$1=2009,Beregningsark!$AQ282="1999-2012"),'Resultat 2005-2012'!J282*SUM($AB$16:$AE$16)/4,IF(AND($M$1=2010,Beregningsark!$AQ282="1999-2012"),'Resultat 2005-2012'!J282*SUM($AC$16:$AE$16)/3,IF(AND($M$1=2011,Beregningsark!$AQ282="1999-2012"),'Resultat 2005-2012'!J282*SUM($AD$16:$AE$16)/2,IF(AND($M$1=2012,Beregningsark!$AQ282="1999-2012"),'Resultat 2005-2012'!J282*$AE$16,""))))))))))))))))</f>
        <v/>
      </c>
      <c r="K282" s="15" t="str">
        <f>IF('Resultat 2005-2012'!$R282="","",IF($M$1=2005,'Resultat 2005-2012'!K282,IF(AND($M$1=2006,Beregningsark!$AQ282="2005-2012"),'Resultat 2005-2012'!K282*SUM($Y$8:$AE$8)/7,IF(AND($M$1=2007,Beregningsark!$AQ282="2005-2012"),'Resultat 2005-2012'!K282*SUM($Z$8:$AE$8)/6,IF(AND($M$1=2008,Beregningsark!$AQ282="2005-2012"),'Resultat 2005-2012'!K282*SUM($AA$8:$AE$8)/5,IF(AND($M$1=2009,Beregningsark!$AQ282="2005-2012"),'Resultat 2005-2012'!K282*SUM($AB$8:$AE$8)/4,IF(AND($M$1=2010,Beregningsark!$AQ282="2005-2012"),'Resultat 2005-2012'!K282*SUM($AC$8:$AE$8)/3,IF(AND($M$1=2011,Beregningsark!$AQ282="2005-2012"),'Resultat 2005-2012'!K282*SUM($AD$8:$AE$8)/2,IF(AND($M$1=2012,Beregningsark!$AQ282="2005-2012"),'Resultat 2005-2012'!K282*$AE$8,IF(AND($M$1=2006,Beregningsark!$AQ282="1999-2012"),'Resultat 2005-2012'!K282*SUM($Y$17:$AE$17)/7,IF(AND($M$1=2007,Beregningsark!$AQ282="1999-2012"),'Resultat 2005-2012'!K282*SUM($Z$17:$AE$17)/6,IF(AND($M$1=2008,Beregningsark!$AQ282="1999-2012"),'Resultat 2005-2012'!K282*SUM($AA$17:$AE$17)/5,IF(AND($M$1=2009,Beregningsark!$AQ282="1999-2012"),'Resultat 2005-2012'!K282*SUM($AB$17:$AE$17)/4,IF(AND($M$1=2010,Beregningsark!$AQ282="1999-2012"),'Resultat 2005-2012'!K282*SUM($AC$17:$AE$17)/3,IF(AND($M$1=2011,Beregningsark!$AQ282="1999-2012"),'Resultat 2005-2012'!K282*SUM($AD$17:$AE$17)/2,IF(AND($M$1=2012,Beregningsark!$AQ282="1999-2012"),'Resultat 2005-2012'!K282*$AE$17,""))))))))))))))))</f>
        <v/>
      </c>
      <c r="L282" s="15" t="str">
        <f>IF('Resultat 2005-2012'!$R282="","",IF($M$1=2005,'Resultat 2005-2012'!L282,IF(AND($M$1=2006,Beregningsark!$AQ282="2005-2012"),'Resultat 2005-2012'!L282*SUM($Y$9:$AE$9)/7,IF(AND($M$1=2007,Beregningsark!$AQ282="2005-2012"),'Resultat 2005-2012'!L282*SUM($Z$9:$AE$9)/6,IF(AND($M$1=2008,Beregningsark!$AQ282="2005-2012"),'Resultat 2005-2012'!L282*SUM($AA$9:$AE$9)/5,IF(AND($M$1=2009,Beregningsark!$AQ282="2005-2012"),'Resultat 2005-2012'!L282*SUM($AB$9:$AE$9)/4,IF(AND($M$1=2010,Beregningsark!$AQ282="2005-2012"),'Resultat 2005-2012'!L282*SUM($AC$9:$AE$9)/3,IF(AND($M$1=2011,Beregningsark!$AQ282="2005-2012"),'Resultat 2005-2012'!L282*SUM($AD$9:$AE$9)/2,IF(AND($M$1=2012,Beregningsark!$AQ282="2005-2012"),'Resultat 2005-2012'!L282*$AE$9,IF(AND($M$1=2006,Beregningsark!$AQ282="1999-2012"),'Resultat 2005-2012'!L282*SUM($Y$18:$AE$18)/7,IF(AND($M$1=2007,Beregningsark!$AQ282="1999-2012"),'Resultat 2005-2012'!L282*SUM($Z$18:$AE$18)/6,IF(AND($M$1=2008,Beregningsark!$AQ282="1999-2012"),'Resultat 2005-2012'!L282*SUM($AA$18:$AE$18)/5,IF(AND($M$1=2009,Beregningsark!$AQ282="1999-2012"),'Resultat 2005-2012'!L282*SUM($AB$18:$AE$18)/4,IF(AND($M$1=2010,Beregningsark!$AQ282="1999-2012"),'Resultat 2005-2012'!L282*SUM($AC$18:$AE$18)/3,IF(AND($M$1=2011,Beregningsark!$AQ282="1999-2012"),'Resultat 2005-2012'!L282*SUM($AD$18:$AE$18)/2,IF(AND($M$1=2012,Beregningsark!$AQ282="1999-2012"),'Resultat 2005-2012'!L282*$AE$18,""))))))))))))))))</f>
        <v/>
      </c>
      <c r="M282" s="15" t="str">
        <f t="shared" si="14"/>
        <v/>
      </c>
      <c r="N282" s="15" t="str">
        <f>IF('Resultat 2005-2012'!$R282="","",IF($M$1=2005,'Resultat 2005-2012'!N282,IF(AND($M$1=2006,Beregningsark!$AQ282="2005-2012"),'Resultat 2005-2012'!N282*SUM($Y$10:$AE$10)/7,IF(AND($M$1=2007,Beregningsark!$AQ282="2005-2012"),'Resultat 2005-2012'!N282*SUM($Z$10:$AE$10)/6,IF(AND($M$1=2008,Beregningsark!$AQ282="2005-2012"),'Resultat 2005-2012'!N282*SUM($AA$10:$AE$10)/5,IF(AND($M$1=2009,Beregningsark!$AQ282="2005-2012"),'Resultat 2005-2012'!N282*SUM($AB$10:$AE$10)/4,IF(AND($M$1=2010,Beregningsark!$AQ282="2005-2012"),'Resultat 2005-2012'!N282*SUM($AC$10:$AE$10)/3,IF(AND($M$1=2011,Beregningsark!$AQ282="2005-2012"),'Resultat 2005-2012'!N282*SUM($AD$10:$AE$10)/2,IF(AND($M$1=2012,Beregningsark!$AQ282="2005-2012"),'Resultat 2005-2012'!N282*$AE$10,IF(AND($M$1=2006,Beregningsark!$AQ282="1999-2012"),'Resultat 2005-2012'!N282*SUM($Y$16:$AE$16)/7,IF(AND($M$1=2007,Beregningsark!$AQ282="1999-2012"),'Resultat 2005-2012'!N282*SUM($Z$16:$AE$16)/6,IF(AND($M$1=2008,Beregningsark!$AQ282="1999-2012"),'Resultat 2005-2012'!N282*SUM($AA$16:$AE$16)/5,IF(AND($M$1=2009,Beregningsark!$AQ282="1999-2012"),'Resultat 2005-2012'!N282*SUM($AB$16:$AE$16)/4,IF(AND($M$1=2010,Beregningsark!$AQ282="1999-2012"),'Resultat 2005-2012'!N282*SUM($AC$16:$AE$16)/3,IF(AND($M$1=2011,Beregningsark!$AQ282="1999-2012"),'Resultat 2005-2012'!N282*SUM($AD$16:$AE$16)/2,IF(AND($M$1=2012,Beregningsark!$AQ282="1999-2012"),'Resultat 2005-2012'!N282*$AE$16,""))))))))))))))))</f>
        <v/>
      </c>
      <c r="O282" s="15" t="str">
        <f>IF('Resultat 2005-2012'!$R282="","",IF($M$1=2005,'Resultat 2005-2012'!O282,IF(AND($M$1=2006,Beregningsark!$AQ282="2005-2012"),'Resultat 2005-2012'!O282*SUM($Y$10:$AE$10)/7,IF(AND($M$1=2007,Beregningsark!$AQ282="2005-2012"),'Resultat 2005-2012'!O282*SUM($Z$10:$AE$10)/6,IF(AND($M$1=2008,Beregningsark!$AQ282="2005-2012"),'Resultat 2005-2012'!O282*SUM($AA$10:$AE$10)/5,IF(AND($M$1=2009,Beregningsark!$AQ282="2005-2012"),'Resultat 2005-2012'!O282*SUM($AB$10:$AE$10)/4,IF(AND($M$1=2010,Beregningsark!$AQ282="2005-2012"),'Resultat 2005-2012'!O282*SUM($AC$10:$AE$10)/3,IF(AND($M$1=2011,Beregningsark!$AQ282="2005-2012"),'Resultat 2005-2012'!O282*SUM($AD$10:$AE$10)/2,IF(AND($M$1=2012,Beregningsark!$AQ282="2005-2012"),'Resultat 2005-2012'!O282*$AE$10,IF(AND($M$1=2006,Beregningsark!$AQ282="1999-2012"),'Resultat 2005-2012'!O282*SUM($Y$16:$AE$16)/7,IF(AND($M$1=2007,Beregningsark!$AQ282="1999-2012"),'Resultat 2005-2012'!O282*SUM($Z$16:$AE$16)/6,IF(AND($M$1=2008,Beregningsark!$AQ282="1999-2012"),'Resultat 2005-2012'!O282*SUM($AA$16:$AE$16)/5,IF(AND($M$1=2009,Beregningsark!$AQ282="1999-2012"),'Resultat 2005-2012'!O282*SUM($AB$16:$AE$16)/4,IF(AND($M$1=2010,Beregningsark!$AQ282="1999-2012"),'Resultat 2005-2012'!O282*SUM($AC$16:$AE$16)/3,IF(AND($M$1=2011,Beregningsark!$AQ282="1999-2012"),'Resultat 2005-2012'!O282*SUM($AD$16:$AE$16)/2,IF(AND($M$1=2012,Beregningsark!$AQ282="1999-2012"),'Resultat 2005-2012'!O282*$AE$16,""))))))))))))))))</f>
        <v/>
      </c>
      <c r="P282" s="15" t="str">
        <f>IF('Resultat 2005-2012'!$R282="","",IF($M$1=2005,'Resultat 2005-2012'!P282,IF(AND($M$1=2006,Beregningsark!$AQ282="2005-2012"),'Resultat 2005-2012'!P282*SUM($Y$11:$AE$11)/7,IF(AND($M$1=2007,Beregningsark!$AQ282="2005-2012"),'Resultat 2005-2012'!P282*SUM($Z$11:$AE$11)/6,IF(AND($M$1=2008,Beregningsark!$AQ282="2005-2012"),'Resultat 2005-2012'!P282*SUM($AA$11:$AE$11)/5,IF(AND($M$1=2009,Beregningsark!$AQ282="2005-2012"),'Resultat 2005-2012'!P282*SUM($AB$11:$AE$11)/4,IF(AND($M$1=2010,Beregningsark!$AQ282="2005-2012"),'Resultat 2005-2012'!P282*SUM($AC$11:$AE$11)/3,IF(AND($M$1=2011,Beregningsark!$AQ282="2005-2012"),'Resultat 2005-2012'!P282*SUM($AD$11:$AE$11)/2,IF(AND($M$1=2012,Beregningsark!$AQ282="2005-2012"),'Resultat 2005-2012'!P282*$AE$11,IF(AND($M$1=2006,Beregningsark!$AQ282="1999-2012"),'Resultat 2005-2012'!P282*SUM($Y$16:$AE$16)/7,IF(AND($M$1=2007,Beregningsark!$AQ282="1999-2012"),'Resultat 2005-2012'!P282*SUM($Z$16:$AE$16)/6,IF(AND($M$1=2008,Beregningsark!$AQ282="1999-2012"),'Resultat 2005-2012'!P282*SUM($AA$16:$AE$16)/5,IF(AND($M$1=2009,Beregningsark!$AQ282="1999-2012"),'Resultat 2005-2012'!P282*SUM($AB$16:$AE$16)/4,IF(AND($M$1=2010,Beregningsark!$AQ282="1999-2012"),'Resultat 2005-2012'!P282*SUM($AC$16:$AE$16)/3,IF(AND($M$1=2011,Beregningsark!$AQ282="1999-2012"),'Resultat 2005-2012'!P282*SUM($AD$16:$AE$16)/2,IF(AND($M$1=2012,Beregningsark!$AQ282="1999-2012"),'Resultat 2005-2012'!P282*$AE$16,""))))))))))))))))</f>
        <v/>
      </c>
      <c r="Q282" s="15" t="str">
        <f t="shared" si="15"/>
        <v/>
      </c>
      <c r="R282" s="17" t="str">
        <f t="shared" si="16"/>
        <v/>
      </c>
    </row>
    <row r="283" spans="1:18" x14ac:dyDescent="0.25">
      <c r="A283" s="4" t="str">
        <f>IF(Inddata!A298="","",Inddata!A298)</f>
        <v/>
      </c>
      <c r="B283" s="4" t="str">
        <f>IF(Inddata!B298="","",Inddata!B298)</f>
        <v/>
      </c>
      <c r="C283" s="4" t="str">
        <f>IF(Inddata!C298="","",Inddata!C298)</f>
        <v/>
      </c>
      <c r="D283" s="4" t="str">
        <f>IF(Inddata!D298="","",Inddata!D298)</f>
        <v/>
      </c>
      <c r="E283" s="4" t="str">
        <f>IF(Inddata!E298="","",Inddata!E298)</f>
        <v/>
      </c>
      <c r="F283" s="4" t="str">
        <f>IF(Inddata!F298="","",Inddata!F298)</f>
        <v/>
      </c>
      <c r="G283" s="4">
        <f>IF(Inddata!G298="","",Inddata!G298)</f>
        <v>0</v>
      </c>
      <c r="H283" s="4" t="str">
        <f>IF(Inddata!H298&gt;0.5,Inddata!H298,"")</f>
        <v/>
      </c>
      <c r="I283" s="4" t="str">
        <f>IF(Inddata!I298="","",Inddata!I298)</f>
        <v/>
      </c>
      <c r="J283" s="15" t="str">
        <f>IF('Resultat 2005-2012'!$R283="","",IF($M$1=2005,'Resultat 2005-2012'!J283,IF(AND($M$1=2006,Beregningsark!$AQ283="2005-2012"),'Resultat 2005-2012'!J283*SUM($Y$7:$AE$7)/7,IF(AND($M$1=2007,Beregningsark!$AQ283="2005-2012"),'Resultat 2005-2012'!J283*SUM($Z$7:$AE$7)/6,IF(AND($M$1=2008,Beregningsark!$AQ283="2005-2012"),'Resultat 2005-2012'!J283*SUM($AA$7:$AE$7)/5,IF(AND($M$1=2009,Beregningsark!$AQ283="2005-2012"),'Resultat 2005-2012'!J283*SUM($AB$7:$AE$7)/4,IF(AND($M$1=2010,Beregningsark!$AQ283="2005-2012"),'Resultat 2005-2012'!J283*SUM($AC$7:$AE$7)/3,IF(AND($M$1=2011,Beregningsark!$AQ283="2005-2012"),'Resultat 2005-2012'!J283*SUM($AD$7:$AE$7)/2,IF(AND($M$1=2012,Beregningsark!$AQ283="2005-2012"),'Resultat 2005-2012'!J283*$AE$7,IF(AND($M$1=2006,Beregningsark!$AQ283="1999-2012"),'Resultat 2005-2012'!J283*SUM($Y$16:$AE$16)/7,IF(AND($M$1=2007,Beregningsark!$AQ283="1999-2012"),'Resultat 2005-2012'!J283*SUM($Z$16:$AE$16)/6,IF(AND($M$1=2008,Beregningsark!$AQ283="1999-2012"),'Resultat 2005-2012'!J283*SUM($AA$16:$AE$16)/5,IF(AND($M$1=2009,Beregningsark!$AQ283="1999-2012"),'Resultat 2005-2012'!J283*SUM($AB$16:$AE$16)/4,IF(AND($M$1=2010,Beregningsark!$AQ283="1999-2012"),'Resultat 2005-2012'!J283*SUM($AC$16:$AE$16)/3,IF(AND($M$1=2011,Beregningsark!$AQ283="1999-2012"),'Resultat 2005-2012'!J283*SUM($AD$16:$AE$16)/2,IF(AND($M$1=2012,Beregningsark!$AQ283="1999-2012"),'Resultat 2005-2012'!J283*$AE$16,""))))))))))))))))</f>
        <v/>
      </c>
      <c r="K283" s="15" t="str">
        <f>IF('Resultat 2005-2012'!$R283="","",IF($M$1=2005,'Resultat 2005-2012'!K283,IF(AND($M$1=2006,Beregningsark!$AQ283="2005-2012"),'Resultat 2005-2012'!K283*SUM($Y$8:$AE$8)/7,IF(AND($M$1=2007,Beregningsark!$AQ283="2005-2012"),'Resultat 2005-2012'!K283*SUM($Z$8:$AE$8)/6,IF(AND($M$1=2008,Beregningsark!$AQ283="2005-2012"),'Resultat 2005-2012'!K283*SUM($AA$8:$AE$8)/5,IF(AND($M$1=2009,Beregningsark!$AQ283="2005-2012"),'Resultat 2005-2012'!K283*SUM($AB$8:$AE$8)/4,IF(AND($M$1=2010,Beregningsark!$AQ283="2005-2012"),'Resultat 2005-2012'!K283*SUM($AC$8:$AE$8)/3,IF(AND($M$1=2011,Beregningsark!$AQ283="2005-2012"),'Resultat 2005-2012'!K283*SUM($AD$8:$AE$8)/2,IF(AND($M$1=2012,Beregningsark!$AQ283="2005-2012"),'Resultat 2005-2012'!K283*$AE$8,IF(AND($M$1=2006,Beregningsark!$AQ283="1999-2012"),'Resultat 2005-2012'!K283*SUM($Y$17:$AE$17)/7,IF(AND($M$1=2007,Beregningsark!$AQ283="1999-2012"),'Resultat 2005-2012'!K283*SUM($Z$17:$AE$17)/6,IF(AND($M$1=2008,Beregningsark!$AQ283="1999-2012"),'Resultat 2005-2012'!K283*SUM($AA$17:$AE$17)/5,IF(AND($M$1=2009,Beregningsark!$AQ283="1999-2012"),'Resultat 2005-2012'!K283*SUM($AB$17:$AE$17)/4,IF(AND($M$1=2010,Beregningsark!$AQ283="1999-2012"),'Resultat 2005-2012'!K283*SUM($AC$17:$AE$17)/3,IF(AND($M$1=2011,Beregningsark!$AQ283="1999-2012"),'Resultat 2005-2012'!K283*SUM($AD$17:$AE$17)/2,IF(AND($M$1=2012,Beregningsark!$AQ283="1999-2012"),'Resultat 2005-2012'!K283*$AE$17,""))))))))))))))))</f>
        <v/>
      </c>
      <c r="L283" s="15" t="str">
        <f>IF('Resultat 2005-2012'!$R283="","",IF($M$1=2005,'Resultat 2005-2012'!L283,IF(AND($M$1=2006,Beregningsark!$AQ283="2005-2012"),'Resultat 2005-2012'!L283*SUM($Y$9:$AE$9)/7,IF(AND($M$1=2007,Beregningsark!$AQ283="2005-2012"),'Resultat 2005-2012'!L283*SUM($Z$9:$AE$9)/6,IF(AND($M$1=2008,Beregningsark!$AQ283="2005-2012"),'Resultat 2005-2012'!L283*SUM($AA$9:$AE$9)/5,IF(AND($M$1=2009,Beregningsark!$AQ283="2005-2012"),'Resultat 2005-2012'!L283*SUM($AB$9:$AE$9)/4,IF(AND($M$1=2010,Beregningsark!$AQ283="2005-2012"),'Resultat 2005-2012'!L283*SUM($AC$9:$AE$9)/3,IF(AND($M$1=2011,Beregningsark!$AQ283="2005-2012"),'Resultat 2005-2012'!L283*SUM($AD$9:$AE$9)/2,IF(AND($M$1=2012,Beregningsark!$AQ283="2005-2012"),'Resultat 2005-2012'!L283*$AE$9,IF(AND($M$1=2006,Beregningsark!$AQ283="1999-2012"),'Resultat 2005-2012'!L283*SUM($Y$18:$AE$18)/7,IF(AND($M$1=2007,Beregningsark!$AQ283="1999-2012"),'Resultat 2005-2012'!L283*SUM($Z$18:$AE$18)/6,IF(AND($M$1=2008,Beregningsark!$AQ283="1999-2012"),'Resultat 2005-2012'!L283*SUM($AA$18:$AE$18)/5,IF(AND($M$1=2009,Beregningsark!$AQ283="1999-2012"),'Resultat 2005-2012'!L283*SUM($AB$18:$AE$18)/4,IF(AND($M$1=2010,Beregningsark!$AQ283="1999-2012"),'Resultat 2005-2012'!L283*SUM($AC$18:$AE$18)/3,IF(AND($M$1=2011,Beregningsark!$AQ283="1999-2012"),'Resultat 2005-2012'!L283*SUM($AD$18:$AE$18)/2,IF(AND($M$1=2012,Beregningsark!$AQ283="1999-2012"),'Resultat 2005-2012'!L283*$AE$18,""))))))))))))))))</f>
        <v/>
      </c>
      <c r="M283" s="15" t="str">
        <f t="shared" si="14"/>
        <v/>
      </c>
      <c r="N283" s="15" t="str">
        <f>IF('Resultat 2005-2012'!$R283="","",IF($M$1=2005,'Resultat 2005-2012'!N283,IF(AND($M$1=2006,Beregningsark!$AQ283="2005-2012"),'Resultat 2005-2012'!N283*SUM($Y$10:$AE$10)/7,IF(AND($M$1=2007,Beregningsark!$AQ283="2005-2012"),'Resultat 2005-2012'!N283*SUM($Z$10:$AE$10)/6,IF(AND($M$1=2008,Beregningsark!$AQ283="2005-2012"),'Resultat 2005-2012'!N283*SUM($AA$10:$AE$10)/5,IF(AND($M$1=2009,Beregningsark!$AQ283="2005-2012"),'Resultat 2005-2012'!N283*SUM($AB$10:$AE$10)/4,IF(AND($M$1=2010,Beregningsark!$AQ283="2005-2012"),'Resultat 2005-2012'!N283*SUM($AC$10:$AE$10)/3,IF(AND($M$1=2011,Beregningsark!$AQ283="2005-2012"),'Resultat 2005-2012'!N283*SUM($AD$10:$AE$10)/2,IF(AND($M$1=2012,Beregningsark!$AQ283="2005-2012"),'Resultat 2005-2012'!N283*$AE$10,IF(AND($M$1=2006,Beregningsark!$AQ283="1999-2012"),'Resultat 2005-2012'!N283*SUM($Y$16:$AE$16)/7,IF(AND($M$1=2007,Beregningsark!$AQ283="1999-2012"),'Resultat 2005-2012'!N283*SUM($Z$16:$AE$16)/6,IF(AND($M$1=2008,Beregningsark!$AQ283="1999-2012"),'Resultat 2005-2012'!N283*SUM($AA$16:$AE$16)/5,IF(AND($M$1=2009,Beregningsark!$AQ283="1999-2012"),'Resultat 2005-2012'!N283*SUM($AB$16:$AE$16)/4,IF(AND($M$1=2010,Beregningsark!$AQ283="1999-2012"),'Resultat 2005-2012'!N283*SUM($AC$16:$AE$16)/3,IF(AND($M$1=2011,Beregningsark!$AQ283="1999-2012"),'Resultat 2005-2012'!N283*SUM($AD$16:$AE$16)/2,IF(AND($M$1=2012,Beregningsark!$AQ283="1999-2012"),'Resultat 2005-2012'!N283*$AE$16,""))))))))))))))))</f>
        <v/>
      </c>
      <c r="O283" s="15" t="str">
        <f>IF('Resultat 2005-2012'!$R283="","",IF($M$1=2005,'Resultat 2005-2012'!O283,IF(AND($M$1=2006,Beregningsark!$AQ283="2005-2012"),'Resultat 2005-2012'!O283*SUM($Y$10:$AE$10)/7,IF(AND($M$1=2007,Beregningsark!$AQ283="2005-2012"),'Resultat 2005-2012'!O283*SUM($Z$10:$AE$10)/6,IF(AND($M$1=2008,Beregningsark!$AQ283="2005-2012"),'Resultat 2005-2012'!O283*SUM($AA$10:$AE$10)/5,IF(AND($M$1=2009,Beregningsark!$AQ283="2005-2012"),'Resultat 2005-2012'!O283*SUM($AB$10:$AE$10)/4,IF(AND($M$1=2010,Beregningsark!$AQ283="2005-2012"),'Resultat 2005-2012'!O283*SUM($AC$10:$AE$10)/3,IF(AND($M$1=2011,Beregningsark!$AQ283="2005-2012"),'Resultat 2005-2012'!O283*SUM($AD$10:$AE$10)/2,IF(AND($M$1=2012,Beregningsark!$AQ283="2005-2012"),'Resultat 2005-2012'!O283*$AE$10,IF(AND($M$1=2006,Beregningsark!$AQ283="1999-2012"),'Resultat 2005-2012'!O283*SUM($Y$16:$AE$16)/7,IF(AND($M$1=2007,Beregningsark!$AQ283="1999-2012"),'Resultat 2005-2012'!O283*SUM($Z$16:$AE$16)/6,IF(AND($M$1=2008,Beregningsark!$AQ283="1999-2012"),'Resultat 2005-2012'!O283*SUM($AA$16:$AE$16)/5,IF(AND($M$1=2009,Beregningsark!$AQ283="1999-2012"),'Resultat 2005-2012'!O283*SUM($AB$16:$AE$16)/4,IF(AND($M$1=2010,Beregningsark!$AQ283="1999-2012"),'Resultat 2005-2012'!O283*SUM($AC$16:$AE$16)/3,IF(AND($M$1=2011,Beregningsark!$AQ283="1999-2012"),'Resultat 2005-2012'!O283*SUM($AD$16:$AE$16)/2,IF(AND($M$1=2012,Beregningsark!$AQ283="1999-2012"),'Resultat 2005-2012'!O283*$AE$16,""))))))))))))))))</f>
        <v/>
      </c>
      <c r="P283" s="15" t="str">
        <f>IF('Resultat 2005-2012'!$R283="","",IF($M$1=2005,'Resultat 2005-2012'!P283,IF(AND($M$1=2006,Beregningsark!$AQ283="2005-2012"),'Resultat 2005-2012'!P283*SUM($Y$11:$AE$11)/7,IF(AND($M$1=2007,Beregningsark!$AQ283="2005-2012"),'Resultat 2005-2012'!P283*SUM($Z$11:$AE$11)/6,IF(AND($M$1=2008,Beregningsark!$AQ283="2005-2012"),'Resultat 2005-2012'!P283*SUM($AA$11:$AE$11)/5,IF(AND($M$1=2009,Beregningsark!$AQ283="2005-2012"),'Resultat 2005-2012'!P283*SUM($AB$11:$AE$11)/4,IF(AND($M$1=2010,Beregningsark!$AQ283="2005-2012"),'Resultat 2005-2012'!P283*SUM($AC$11:$AE$11)/3,IF(AND($M$1=2011,Beregningsark!$AQ283="2005-2012"),'Resultat 2005-2012'!P283*SUM($AD$11:$AE$11)/2,IF(AND($M$1=2012,Beregningsark!$AQ283="2005-2012"),'Resultat 2005-2012'!P283*$AE$11,IF(AND($M$1=2006,Beregningsark!$AQ283="1999-2012"),'Resultat 2005-2012'!P283*SUM($Y$16:$AE$16)/7,IF(AND($M$1=2007,Beregningsark!$AQ283="1999-2012"),'Resultat 2005-2012'!P283*SUM($Z$16:$AE$16)/6,IF(AND($M$1=2008,Beregningsark!$AQ283="1999-2012"),'Resultat 2005-2012'!P283*SUM($AA$16:$AE$16)/5,IF(AND($M$1=2009,Beregningsark!$AQ283="1999-2012"),'Resultat 2005-2012'!P283*SUM($AB$16:$AE$16)/4,IF(AND($M$1=2010,Beregningsark!$AQ283="1999-2012"),'Resultat 2005-2012'!P283*SUM($AC$16:$AE$16)/3,IF(AND($M$1=2011,Beregningsark!$AQ283="1999-2012"),'Resultat 2005-2012'!P283*SUM($AD$16:$AE$16)/2,IF(AND($M$1=2012,Beregningsark!$AQ283="1999-2012"),'Resultat 2005-2012'!P283*$AE$16,""))))))))))))))))</f>
        <v/>
      </c>
      <c r="Q283" s="15" t="str">
        <f t="shared" si="15"/>
        <v/>
      </c>
      <c r="R283" s="17" t="str">
        <f t="shared" si="16"/>
        <v/>
      </c>
    </row>
    <row r="284" spans="1:18" x14ac:dyDescent="0.25">
      <c r="A284" s="4" t="str">
        <f>IF(Inddata!A299="","",Inddata!A299)</f>
        <v/>
      </c>
      <c r="B284" s="4" t="str">
        <f>IF(Inddata!B299="","",Inddata!B299)</f>
        <v/>
      </c>
      <c r="C284" s="4" t="str">
        <f>IF(Inddata!C299="","",Inddata!C299)</f>
        <v/>
      </c>
      <c r="D284" s="4" t="str">
        <f>IF(Inddata!D299="","",Inddata!D299)</f>
        <v/>
      </c>
      <c r="E284" s="4" t="str">
        <f>IF(Inddata!E299="","",Inddata!E299)</f>
        <v/>
      </c>
      <c r="F284" s="4" t="str">
        <f>IF(Inddata!F299="","",Inddata!F299)</f>
        <v/>
      </c>
      <c r="G284" s="4">
        <f>IF(Inddata!G299="","",Inddata!G299)</f>
        <v>0</v>
      </c>
      <c r="H284" s="4" t="str">
        <f>IF(Inddata!H299&gt;0.5,Inddata!H299,"")</f>
        <v/>
      </c>
      <c r="I284" s="4" t="str">
        <f>IF(Inddata!I299="","",Inddata!I299)</f>
        <v/>
      </c>
      <c r="J284" s="15" t="str">
        <f>IF('Resultat 2005-2012'!$R284="","",IF($M$1=2005,'Resultat 2005-2012'!J284,IF(AND($M$1=2006,Beregningsark!$AQ284="2005-2012"),'Resultat 2005-2012'!J284*SUM($Y$7:$AE$7)/7,IF(AND($M$1=2007,Beregningsark!$AQ284="2005-2012"),'Resultat 2005-2012'!J284*SUM($Z$7:$AE$7)/6,IF(AND($M$1=2008,Beregningsark!$AQ284="2005-2012"),'Resultat 2005-2012'!J284*SUM($AA$7:$AE$7)/5,IF(AND($M$1=2009,Beregningsark!$AQ284="2005-2012"),'Resultat 2005-2012'!J284*SUM($AB$7:$AE$7)/4,IF(AND($M$1=2010,Beregningsark!$AQ284="2005-2012"),'Resultat 2005-2012'!J284*SUM($AC$7:$AE$7)/3,IF(AND($M$1=2011,Beregningsark!$AQ284="2005-2012"),'Resultat 2005-2012'!J284*SUM($AD$7:$AE$7)/2,IF(AND($M$1=2012,Beregningsark!$AQ284="2005-2012"),'Resultat 2005-2012'!J284*$AE$7,IF(AND($M$1=2006,Beregningsark!$AQ284="1999-2012"),'Resultat 2005-2012'!J284*SUM($Y$16:$AE$16)/7,IF(AND($M$1=2007,Beregningsark!$AQ284="1999-2012"),'Resultat 2005-2012'!J284*SUM($Z$16:$AE$16)/6,IF(AND($M$1=2008,Beregningsark!$AQ284="1999-2012"),'Resultat 2005-2012'!J284*SUM($AA$16:$AE$16)/5,IF(AND($M$1=2009,Beregningsark!$AQ284="1999-2012"),'Resultat 2005-2012'!J284*SUM($AB$16:$AE$16)/4,IF(AND($M$1=2010,Beregningsark!$AQ284="1999-2012"),'Resultat 2005-2012'!J284*SUM($AC$16:$AE$16)/3,IF(AND($M$1=2011,Beregningsark!$AQ284="1999-2012"),'Resultat 2005-2012'!J284*SUM($AD$16:$AE$16)/2,IF(AND($M$1=2012,Beregningsark!$AQ284="1999-2012"),'Resultat 2005-2012'!J284*$AE$16,""))))))))))))))))</f>
        <v/>
      </c>
      <c r="K284" s="15" t="str">
        <f>IF('Resultat 2005-2012'!$R284="","",IF($M$1=2005,'Resultat 2005-2012'!K284,IF(AND($M$1=2006,Beregningsark!$AQ284="2005-2012"),'Resultat 2005-2012'!K284*SUM($Y$8:$AE$8)/7,IF(AND($M$1=2007,Beregningsark!$AQ284="2005-2012"),'Resultat 2005-2012'!K284*SUM($Z$8:$AE$8)/6,IF(AND($M$1=2008,Beregningsark!$AQ284="2005-2012"),'Resultat 2005-2012'!K284*SUM($AA$8:$AE$8)/5,IF(AND($M$1=2009,Beregningsark!$AQ284="2005-2012"),'Resultat 2005-2012'!K284*SUM($AB$8:$AE$8)/4,IF(AND($M$1=2010,Beregningsark!$AQ284="2005-2012"),'Resultat 2005-2012'!K284*SUM($AC$8:$AE$8)/3,IF(AND($M$1=2011,Beregningsark!$AQ284="2005-2012"),'Resultat 2005-2012'!K284*SUM($AD$8:$AE$8)/2,IF(AND($M$1=2012,Beregningsark!$AQ284="2005-2012"),'Resultat 2005-2012'!K284*$AE$8,IF(AND($M$1=2006,Beregningsark!$AQ284="1999-2012"),'Resultat 2005-2012'!K284*SUM($Y$17:$AE$17)/7,IF(AND($M$1=2007,Beregningsark!$AQ284="1999-2012"),'Resultat 2005-2012'!K284*SUM($Z$17:$AE$17)/6,IF(AND($M$1=2008,Beregningsark!$AQ284="1999-2012"),'Resultat 2005-2012'!K284*SUM($AA$17:$AE$17)/5,IF(AND($M$1=2009,Beregningsark!$AQ284="1999-2012"),'Resultat 2005-2012'!K284*SUM($AB$17:$AE$17)/4,IF(AND($M$1=2010,Beregningsark!$AQ284="1999-2012"),'Resultat 2005-2012'!K284*SUM($AC$17:$AE$17)/3,IF(AND($M$1=2011,Beregningsark!$AQ284="1999-2012"),'Resultat 2005-2012'!K284*SUM($AD$17:$AE$17)/2,IF(AND($M$1=2012,Beregningsark!$AQ284="1999-2012"),'Resultat 2005-2012'!K284*$AE$17,""))))))))))))))))</f>
        <v/>
      </c>
      <c r="L284" s="15" t="str">
        <f>IF('Resultat 2005-2012'!$R284="","",IF($M$1=2005,'Resultat 2005-2012'!L284,IF(AND($M$1=2006,Beregningsark!$AQ284="2005-2012"),'Resultat 2005-2012'!L284*SUM($Y$9:$AE$9)/7,IF(AND($M$1=2007,Beregningsark!$AQ284="2005-2012"),'Resultat 2005-2012'!L284*SUM($Z$9:$AE$9)/6,IF(AND($M$1=2008,Beregningsark!$AQ284="2005-2012"),'Resultat 2005-2012'!L284*SUM($AA$9:$AE$9)/5,IF(AND($M$1=2009,Beregningsark!$AQ284="2005-2012"),'Resultat 2005-2012'!L284*SUM($AB$9:$AE$9)/4,IF(AND($M$1=2010,Beregningsark!$AQ284="2005-2012"),'Resultat 2005-2012'!L284*SUM($AC$9:$AE$9)/3,IF(AND($M$1=2011,Beregningsark!$AQ284="2005-2012"),'Resultat 2005-2012'!L284*SUM($AD$9:$AE$9)/2,IF(AND($M$1=2012,Beregningsark!$AQ284="2005-2012"),'Resultat 2005-2012'!L284*$AE$9,IF(AND($M$1=2006,Beregningsark!$AQ284="1999-2012"),'Resultat 2005-2012'!L284*SUM($Y$18:$AE$18)/7,IF(AND($M$1=2007,Beregningsark!$AQ284="1999-2012"),'Resultat 2005-2012'!L284*SUM($Z$18:$AE$18)/6,IF(AND($M$1=2008,Beregningsark!$AQ284="1999-2012"),'Resultat 2005-2012'!L284*SUM($AA$18:$AE$18)/5,IF(AND($M$1=2009,Beregningsark!$AQ284="1999-2012"),'Resultat 2005-2012'!L284*SUM($AB$18:$AE$18)/4,IF(AND($M$1=2010,Beregningsark!$AQ284="1999-2012"),'Resultat 2005-2012'!L284*SUM($AC$18:$AE$18)/3,IF(AND($M$1=2011,Beregningsark!$AQ284="1999-2012"),'Resultat 2005-2012'!L284*SUM($AD$18:$AE$18)/2,IF(AND($M$1=2012,Beregningsark!$AQ284="1999-2012"),'Resultat 2005-2012'!L284*$AE$18,""))))))))))))))))</f>
        <v/>
      </c>
      <c r="M284" s="15" t="str">
        <f t="shared" si="14"/>
        <v/>
      </c>
      <c r="N284" s="15" t="str">
        <f>IF('Resultat 2005-2012'!$R284="","",IF($M$1=2005,'Resultat 2005-2012'!N284,IF(AND($M$1=2006,Beregningsark!$AQ284="2005-2012"),'Resultat 2005-2012'!N284*SUM($Y$10:$AE$10)/7,IF(AND($M$1=2007,Beregningsark!$AQ284="2005-2012"),'Resultat 2005-2012'!N284*SUM($Z$10:$AE$10)/6,IF(AND($M$1=2008,Beregningsark!$AQ284="2005-2012"),'Resultat 2005-2012'!N284*SUM($AA$10:$AE$10)/5,IF(AND($M$1=2009,Beregningsark!$AQ284="2005-2012"),'Resultat 2005-2012'!N284*SUM($AB$10:$AE$10)/4,IF(AND($M$1=2010,Beregningsark!$AQ284="2005-2012"),'Resultat 2005-2012'!N284*SUM($AC$10:$AE$10)/3,IF(AND($M$1=2011,Beregningsark!$AQ284="2005-2012"),'Resultat 2005-2012'!N284*SUM($AD$10:$AE$10)/2,IF(AND($M$1=2012,Beregningsark!$AQ284="2005-2012"),'Resultat 2005-2012'!N284*$AE$10,IF(AND($M$1=2006,Beregningsark!$AQ284="1999-2012"),'Resultat 2005-2012'!N284*SUM($Y$16:$AE$16)/7,IF(AND($M$1=2007,Beregningsark!$AQ284="1999-2012"),'Resultat 2005-2012'!N284*SUM($Z$16:$AE$16)/6,IF(AND($M$1=2008,Beregningsark!$AQ284="1999-2012"),'Resultat 2005-2012'!N284*SUM($AA$16:$AE$16)/5,IF(AND($M$1=2009,Beregningsark!$AQ284="1999-2012"),'Resultat 2005-2012'!N284*SUM($AB$16:$AE$16)/4,IF(AND($M$1=2010,Beregningsark!$AQ284="1999-2012"),'Resultat 2005-2012'!N284*SUM($AC$16:$AE$16)/3,IF(AND($M$1=2011,Beregningsark!$AQ284="1999-2012"),'Resultat 2005-2012'!N284*SUM($AD$16:$AE$16)/2,IF(AND($M$1=2012,Beregningsark!$AQ284="1999-2012"),'Resultat 2005-2012'!N284*$AE$16,""))))))))))))))))</f>
        <v/>
      </c>
      <c r="O284" s="15" t="str">
        <f>IF('Resultat 2005-2012'!$R284="","",IF($M$1=2005,'Resultat 2005-2012'!O284,IF(AND($M$1=2006,Beregningsark!$AQ284="2005-2012"),'Resultat 2005-2012'!O284*SUM($Y$10:$AE$10)/7,IF(AND($M$1=2007,Beregningsark!$AQ284="2005-2012"),'Resultat 2005-2012'!O284*SUM($Z$10:$AE$10)/6,IF(AND($M$1=2008,Beregningsark!$AQ284="2005-2012"),'Resultat 2005-2012'!O284*SUM($AA$10:$AE$10)/5,IF(AND($M$1=2009,Beregningsark!$AQ284="2005-2012"),'Resultat 2005-2012'!O284*SUM($AB$10:$AE$10)/4,IF(AND($M$1=2010,Beregningsark!$AQ284="2005-2012"),'Resultat 2005-2012'!O284*SUM($AC$10:$AE$10)/3,IF(AND($M$1=2011,Beregningsark!$AQ284="2005-2012"),'Resultat 2005-2012'!O284*SUM($AD$10:$AE$10)/2,IF(AND($M$1=2012,Beregningsark!$AQ284="2005-2012"),'Resultat 2005-2012'!O284*$AE$10,IF(AND($M$1=2006,Beregningsark!$AQ284="1999-2012"),'Resultat 2005-2012'!O284*SUM($Y$16:$AE$16)/7,IF(AND($M$1=2007,Beregningsark!$AQ284="1999-2012"),'Resultat 2005-2012'!O284*SUM($Z$16:$AE$16)/6,IF(AND($M$1=2008,Beregningsark!$AQ284="1999-2012"),'Resultat 2005-2012'!O284*SUM($AA$16:$AE$16)/5,IF(AND($M$1=2009,Beregningsark!$AQ284="1999-2012"),'Resultat 2005-2012'!O284*SUM($AB$16:$AE$16)/4,IF(AND($M$1=2010,Beregningsark!$AQ284="1999-2012"),'Resultat 2005-2012'!O284*SUM($AC$16:$AE$16)/3,IF(AND($M$1=2011,Beregningsark!$AQ284="1999-2012"),'Resultat 2005-2012'!O284*SUM($AD$16:$AE$16)/2,IF(AND($M$1=2012,Beregningsark!$AQ284="1999-2012"),'Resultat 2005-2012'!O284*$AE$16,""))))))))))))))))</f>
        <v/>
      </c>
      <c r="P284" s="15" t="str">
        <f>IF('Resultat 2005-2012'!$R284="","",IF($M$1=2005,'Resultat 2005-2012'!P284,IF(AND($M$1=2006,Beregningsark!$AQ284="2005-2012"),'Resultat 2005-2012'!P284*SUM($Y$11:$AE$11)/7,IF(AND($M$1=2007,Beregningsark!$AQ284="2005-2012"),'Resultat 2005-2012'!P284*SUM($Z$11:$AE$11)/6,IF(AND($M$1=2008,Beregningsark!$AQ284="2005-2012"),'Resultat 2005-2012'!P284*SUM($AA$11:$AE$11)/5,IF(AND($M$1=2009,Beregningsark!$AQ284="2005-2012"),'Resultat 2005-2012'!P284*SUM($AB$11:$AE$11)/4,IF(AND($M$1=2010,Beregningsark!$AQ284="2005-2012"),'Resultat 2005-2012'!P284*SUM($AC$11:$AE$11)/3,IF(AND($M$1=2011,Beregningsark!$AQ284="2005-2012"),'Resultat 2005-2012'!P284*SUM($AD$11:$AE$11)/2,IF(AND($M$1=2012,Beregningsark!$AQ284="2005-2012"),'Resultat 2005-2012'!P284*$AE$11,IF(AND($M$1=2006,Beregningsark!$AQ284="1999-2012"),'Resultat 2005-2012'!P284*SUM($Y$16:$AE$16)/7,IF(AND($M$1=2007,Beregningsark!$AQ284="1999-2012"),'Resultat 2005-2012'!P284*SUM($Z$16:$AE$16)/6,IF(AND($M$1=2008,Beregningsark!$AQ284="1999-2012"),'Resultat 2005-2012'!P284*SUM($AA$16:$AE$16)/5,IF(AND($M$1=2009,Beregningsark!$AQ284="1999-2012"),'Resultat 2005-2012'!P284*SUM($AB$16:$AE$16)/4,IF(AND($M$1=2010,Beregningsark!$AQ284="1999-2012"),'Resultat 2005-2012'!P284*SUM($AC$16:$AE$16)/3,IF(AND($M$1=2011,Beregningsark!$AQ284="1999-2012"),'Resultat 2005-2012'!P284*SUM($AD$16:$AE$16)/2,IF(AND($M$1=2012,Beregningsark!$AQ284="1999-2012"),'Resultat 2005-2012'!P284*$AE$16,""))))))))))))))))</f>
        <v/>
      </c>
      <c r="Q284" s="15" t="str">
        <f t="shared" si="15"/>
        <v/>
      </c>
      <c r="R284" s="17" t="str">
        <f t="shared" si="16"/>
        <v/>
      </c>
    </row>
    <row r="285" spans="1:18" x14ac:dyDescent="0.25">
      <c r="A285" s="4" t="str">
        <f>IF(Inddata!A300="","",Inddata!A300)</f>
        <v/>
      </c>
      <c r="B285" s="4" t="str">
        <f>IF(Inddata!B300="","",Inddata!B300)</f>
        <v/>
      </c>
      <c r="C285" s="4" t="str">
        <f>IF(Inddata!C300="","",Inddata!C300)</f>
        <v/>
      </c>
      <c r="D285" s="4" t="str">
        <f>IF(Inddata!D300="","",Inddata!D300)</f>
        <v/>
      </c>
      <c r="E285" s="4" t="str">
        <f>IF(Inddata!E300="","",Inddata!E300)</f>
        <v/>
      </c>
      <c r="F285" s="4" t="str">
        <f>IF(Inddata!F300="","",Inddata!F300)</f>
        <v/>
      </c>
      <c r="G285" s="4">
        <f>IF(Inddata!G300="","",Inddata!G300)</f>
        <v>0</v>
      </c>
      <c r="H285" s="4" t="str">
        <f>IF(Inddata!H300&gt;0.5,Inddata!H300,"")</f>
        <v/>
      </c>
      <c r="I285" s="4" t="str">
        <f>IF(Inddata!I300="","",Inddata!I300)</f>
        <v/>
      </c>
      <c r="J285" s="15" t="str">
        <f>IF('Resultat 2005-2012'!$R285="","",IF($M$1=2005,'Resultat 2005-2012'!J285,IF(AND($M$1=2006,Beregningsark!$AQ285="2005-2012"),'Resultat 2005-2012'!J285*SUM($Y$7:$AE$7)/7,IF(AND($M$1=2007,Beregningsark!$AQ285="2005-2012"),'Resultat 2005-2012'!J285*SUM($Z$7:$AE$7)/6,IF(AND($M$1=2008,Beregningsark!$AQ285="2005-2012"),'Resultat 2005-2012'!J285*SUM($AA$7:$AE$7)/5,IF(AND($M$1=2009,Beregningsark!$AQ285="2005-2012"),'Resultat 2005-2012'!J285*SUM($AB$7:$AE$7)/4,IF(AND($M$1=2010,Beregningsark!$AQ285="2005-2012"),'Resultat 2005-2012'!J285*SUM($AC$7:$AE$7)/3,IF(AND($M$1=2011,Beregningsark!$AQ285="2005-2012"),'Resultat 2005-2012'!J285*SUM($AD$7:$AE$7)/2,IF(AND($M$1=2012,Beregningsark!$AQ285="2005-2012"),'Resultat 2005-2012'!J285*$AE$7,IF(AND($M$1=2006,Beregningsark!$AQ285="1999-2012"),'Resultat 2005-2012'!J285*SUM($Y$16:$AE$16)/7,IF(AND($M$1=2007,Beregningsark!$AQ285="1999-2012"),'Resultat 2005-2012'!J285*SUM($Z$16:$AE$16)/6,IF(AND($M$1=2008,Beregningsark!$AQ285="1999-2012"),'Resultat 2005-2012'!J285*SUM($AA$16:$AE$16)/5,IF(AND($M$1=2009,Beregningsark!$AQ285="1999-2012"),'Resultat 2005-2012'!J285*SUM($AB$16:$AE$16)/4,IF(AND($M$1=2010,Beregningsark!$AQ285="1999-2012"),'Resultat 2005-2012'!J285*SUM($AC$16:$AE$16)/3,IF(AND($M$1=2011,Beregningsark!$AQ285="1999-2012"),'Resultat 2005-2012'!J285*SUM($AD$16:$AE$16)/2,IF(AND($M$1=2012,Beregningsark!$AQ285="1999-2012"),'Resultat 2005-2012'!J285*$AE$16,""))))))))))))))))</f>
        <v/>
      </c>
      <c r="K285" s="15" t="str">
        <f>IF('Resultat 2005-2012'!$R285="","",IF($M$1=2005,'Resultat 2005-2012'!K285,IF(AND($M$1=2006,Beregningsark!$AQ285="2005-2012"),'Resultat 2005-2012'!K285*SUM($Y$8:$AE$8)/7,IF(AND($M$1=2007,Beregningsark!$AQ285="2005-2012"),'Resultat 2005-2012'!K285*SUM($Z$8:$AE$8)/6,IF(AND($M$1=2008,Beregningsark!$AQ285="2005-2012"),'Resultat 2005-2012'!K285*SUM($AA$8:$AE$8)/5,IF(AND($M$1=2009,Beregningsark!$AQ285="2005-2012"),'Resultat 2005-2012'!K285*SUM($AB$8:$AE$8)/4,IF(AND($M$1=2010,Beregningsark!$AQ285="2005-2012"),'Resultat 2005-2012'!K285*SUM($AC$8:$AE$8)/3,IF(AND($M$1=2011,Beregningsark!$AQ285="2005-2012"),'Resultat 2005-2012'!K285*SUM($AD$8:$AE$8)/2,IF(AND($M$1=2012,Beregningsark!$AQ285="2005-2012"),'Resultat 2005-2012'!K285*$AE$8,IF(AND($M$1=2006,Beregningsark!$AQ285="1999-2012"),'Resultat 2005-2012'!K285*SUM($Y$17:$AE$17)/7,IF(AND($M$1=2007,Beregningsark!$AQ285="1999-2012"),'Resultat 2005-2012'!K285*SUM($Z$17:$AE$17)/6,IF(AND($M$1=2008,Beregningsark!$AQ285="1999-2012"),'Resultat 2005-2012'!K285*SUM($AA$17:$AE$17)/5,IF(AND($M$1=2009,Beregningsark!$AQ285="1999-2012"),'Resultat 2005-2012'!K285*SUM($AB$17:$AE$17)/4,IF(AND($M$1=2010,Beregningsark!$AQ285="1999-2012"),'Resultat 2005-2012'!K285*SUM($AC$17:$AE$17)/3,IF(AND($M$1=2011,Beregningsark!$AQ285="1999-2012"),'Resultat 2005-2012'!K285*SUM($AD$17:$AE$17)/2,IF(AND($M$1=2012,Beregningsark!$AQ285="1999-2012"),'Resultat 2005-2012'!K285*$AE$17,""))))))))))))))))</f>
        <v/>
      </c>
      <c r="L285" s="15" t="str">
        <f>IF('Resultat 2005-2012'!$R285="","",IF($M$1=2005,'Resultat 2005-2012'!L285,IF(AND($M$1=2006,Beregningsark!$AQ285="2005-2012"),'Resultat 2005-2012'!L285*SUM($Y$9:$AE$9)/7,IF(AND($M$1=2007,Beregningsark!$AQ285="2005-2012"),'Resultat 2005-2012'!L285*SUM($Z$9:$AE$9)/6,IF(AND($M$1=2008,Beregningsark!$AQ285="2005-2012"),'Resultat 2005-2012'!L285*SUM($AA$9:$AE$9)/5,IF(AND($M$1=2009,Beregningsark!$AQ285="2005-2012"),'Resultat 2005-2012'!L285*SUM($AB$9:$AE$9)/4,IF(AND($M$1=2010,Beregningsark!$AQ285="2005-2012"),'Resultat 2005-2012'!L285*SUM($AC$9:$AE$9)/3,IF(AND($M$1=2011,Beregningsark!$AQ285="2005-2012"),'Resultat 2005-2012'!L285*SUM($AD$9:$AE$9)/2,IF(AND($M$1=2012,Beregningsark!$AQ285="2005-2012"),'Resultat 2005-2012'!L285*$AE$9,IF(AND($M$1=2006,Beregningsark!$AQ285="1999-2012"),'Resultat 2005-2012'!L285*SUM($Y$18:$AE$18)/7,IF(AND($M$1=2007,Beregningsark!$AQ285="1999-2012"),'Resultat 2005-2012'!L285*SUM($Z$18:$AE$18)/6,IF(AND($M$1=2008,Beregningsark!$AQ285="1999-2012"),'Resultat 2005-2012'!L285*SUM($AA$18:$AE$18)/5,IF(AND($M$1=2009,Beregningsark!$AQ285="1999-2012"),'Resultat 2005-2012'!L285*SUM($AB$18:$AE$18)/4,IF(AND($M$1=2010,Beregningsark!$AQ285="1999-2012"),'Resultat 2005-2012'!L285*SUM($AC$18:$AE$18)/3,IF(AND($M$1=2011,Beregningsark!$AQ285="1999-2012"),'Resultat 2005-2012'!L285*SUM($AD$18:$AE$18)/2,IF(AND($M$1=2012,Beregningsark!$AQ285="1999-2012"),'Resultat 2005-2012'!L285*$AE$18,""))))))))))))))))</f>
        <v/>
      </c>
      <c r="M285" s="15" t="str">
        <f t="shared" si="14"/>
        <v/>
      </c>
      <c r="N285" s="15" t="str">
        <f>IF('Resultat 2005-2012'!$R285="","",IF($M$1=2005,'Resultat 2005-2012'!N285,IF(AND($M$1=2006,Beregningsark!$AQ285="2005-2012"),'Resultat 2005-2012'!N285*SUM($Y$10:$AE$10)/7,IF(AND($M$1=2007,Beregningsark!$AQ285="2005-2012"),'Resultat 2005-2012'!N285*SUM($Z$10:$AE$10)/6,IF(AND($M$1=2008,Beregningsark!$AQ285="2005-2012"),'Resultat 2005-2012'!N285*SUM($AA$10:$AE$10)/5,IF(AND($M$1=2009,Beregningsark!$AQ285="2005-2012"),'Resultat 2005-2012'!N285*SUM($AB$10:$AE$10)/4,IF(AND($M$1=2010,Beregningsark!$AQ285="2005-2012"),'Resultat 2005-2012'!N285*SUM($AC$10:$AE$10)/3,IF(AND($M$1=2011,Beregningsark!$AQ285="2005-2012"),'Resultat 2005-2012'!N285*SUM($AD$10:$AE$10)/2,IF(AND($M$1=2012,Beregningsark!$AQ285="2005-2012"),'Resultat 2005-2012'!N285*$AE$10,IF(AND($M$1=2006,Beregningsark!$AQ285="1999-2012"),'Resultat 2005-2012'!N285*SUM($Y$16:$AE$16)/7,IF(AND($M$1=2007,Beregningsark!$AQ285="1999-2012"),'Resultat 2005-2012'!N285*SUM($Z$16:$AE$16)/6,IF(AND($M$1=2008,Beregningsark!$AQ285="1999-2012"),'Resultat 2005-2012'!N285*SUM($AA$16:$AE$16)/5,IF(AND($M$1=2009,Beregningsark!$AQ285="1999-2012"),'Resultat 2005-2012'!N285*SUM($AB$16:$AE$16)/4,IF(AND($M$1=2010,Beregningsark!$AQ285="1999-2012"),'Resultat 2005-2012'!N285*SUM($AC$16:$AE$16)/3,IF(AND($M$1=2011,Beregningsark!$AQ285="1999-2012"),'Resultat 2005-2012'!N285*SUM($AD$16:$AE$16)/2,IF(AND($M$1=2012,Beregningsark!$AQ285="1999-2012"),'Resultat 2005-2012'!N285*$AE$16,""))))))))))))))))</f>
        <v/>
      </c>
      <c r="O285" s="15" t="str">
        <f>IF('Resultat 2005-2012'!$R285="","",IF($M$1=2005,'Resultat 2005-2012'!O285,IF(AND($M$1=2006,Beregningsark!$AQ285="2005-2012"),'Resultat 2005-2012'!O285*SUM($Y$10:$AE$10)/7,IF(AND($M$1=2007,Beregningsark!$AQ285="2005-2012"),'Resultat 2005-2012'!O285*SUM($Z$10:$AE$10)/6,IF(AND($M$1=2008,Beregningsark!$AQ285="2005-2012"),'Resultat 2005-2012'!O285*SUM($AA$10:$AE$10)/5,IF(AND($M$1=2009,Beregningsark!$AQ285="2005-2012"),'Resultat 2005-2012'!O285*SUM($AB$10:$AE$10)/4,IF(AND($M$1=2010,Beregningsark!$AQ285="2005-2012"),'Resultat 2005-2012'!O285*SUM($AC$10:$AE$10)/3,IF(AND($M$1=2011,Beregningsark!$AQ285="2005-2012"),'Resultat 2005-2012'!O285*SUM($AD$10:$AE$10)/2,IF(AND($M$1=2012,Beregningsark!$AQ285="2005-2012"),'Resultat 2005-2012'!O285*$AE$10,IF(AND($M$1=2006,Beregningsark!$AQ285="1999-2012"),'Resultat 2005-2012'!O285*SUM($Y$16:$AE$16)/7,IF(AND($M$1=2007,Beregningsark!$AQ285="1999-2012"),'Resultat 2005-2012'!O285*SUM($Z$16:$AE$16)/6,IF(AND($M$1=2008,Beregningsark!$AQ285="1999-2012"),'Resultat 2005-2012'!O285*SUM($AA$16:$AE$16)/5,IF(AND($M$1=2009,Beregningsark!$AQ285="1999-2012"),'Resultat 2005-2012'!O285*SUM($AB$16:$AE$16)/4,IF(AND($M$1=2010,Beregningsark!$AQ285="1999-2012"),'Resultat 2005-2012'!O285*SUM($AC$16:$AE$16)/3,IF(AND($M$1=2011,Beregningsark!$AQ285="1999-2012"),'Resultat 2005-2012'!O285*SUM($AD$16:$AE$16)/2,IF(AND($M$1=2012,Beregningsark!$AQ285="1999-2012"),'Resultat 2005-2012'!O285*$AE$16,""))))))))))))))))</f>
        <v/>
      </c>
      <c r="P285" s="15" t="str">
        <f>IF('Resultat 2005-2012'!$R285="","",IF($M$1=2005,'Resultat 2005-2012'!P285,IF(AND($M$1=2006,Beregningsark!$AQ285="2005-2012"),'Resultat 2005-2012'!P285*SUM($Y$11:$AE$11)/7,IF(AND($M$1=2007,Beregningsark!$AQ285="2005-2012"),'Resultat 2005-2012'!P285*SUM($Z$11:$AE$11)/6,IF(AND($M$1=2008,Beregningsark!$AQ285="2005-2012"),'Resultat 2005-2012'!P285*SUM($AA$11:$AE$11)/5,IF(AND($M$1=2009,Beregningsark!$AQ285="2005-2012"),'Resultat 2005-2012'!P285*SUM($AB$11:$AE$11)/4,IF(AND($M$1=2010,Beregningsark!$AQ285="2005-2012"),'Resultat 2005-2012'!P285*SUM($AC$11:$AE$11)/3,IF(AND($M$1=2011,Beregningsark!$AQ285="2005-2012"),'Resultat 2005-2012'!P285*SUM($AD$11:$AE$11)/2,IF(AND($M$1=2012,Beregningsark!$AQ285="2005-2012"),'Resultat 2005-2012'!P285*$AE$11,IF(AND($M$1=2006,Beregningsark!$AQ285="1999-2012"),'Resultat 2005-2012'!P285*SUM($Y$16:$AE$16)/7,IF(AND($M$1=2007,Beregningsark!$AQ285="1999-2012"),'Resultat 2005-2012'!P285*SUM($Z$16:$AE$16)/6,IF(AND($M$1=2008,Beregningsark!$AQ285="1999-2012"),'Resultat 2005-2012'!P285*SUM($AA$16:$AE$16)/5,IF(AND($M$1=2009,Beregningsark!$AQ285="1999-2012"),'Resultat 2005-2012'!P285*SUM($AB$16:$AE$16)/4,IF(AND($M$1=2010,Beregningsark!$AQ285="1999-2012"),'Resultat 2005-2012'!P285*SUM($AC$16:$AE$16)/3,IF(AND($M$1=2011,Beregningsark!$AQ285="1999-2012"),'Resultat 2005-2012'!P285*SUM($AD$16:$AE$16)/2,IF(AND($M$1=2012,Beregningsark!$AQ285="1999-2012"),'Resultat 2005-2012'!P285*$AE$16,""))))))))))))))))</f>
        <v/>
      </c>
      <c r="Q285" s="15" t="str">
        <f t="shared" si="15"/>
        <v/>
      </c>
      <c r="R285" s="17" t="str">
        <f t="shared" si="16"/>
        <v/>
      </c>
    </row>
    <row r="286" spans="1:18" x14ac:dyDescent="0.25">
      <c r="A286" s="4" t="str">
        <f>IF(Inddata!A301="","",Inddata!A301)</f>
        <v/>
      </c>
      <c r="B286" s="4" t="str">
        <f>IF(Inddata!B301="","",Inddata!B301)</f>
        <v/>
      </c>
      <c r="C286" s="4" t="str">
        <f>IF(Inddata!C301="","",Inddata!C301)</f>
        <v/>
      </c>
      <c r="D286" s="4" t="str">
        <f>IF(Inddata!D301="","",Inddata!D301)</f>
        <v/>
      </c>
      <c r="E286" s="4" t="str">
        <f>IF(Inddata!E301="","",Inddata!E301)</f>
        <v/>
      </c>
      <c r="F286" s="4" t="str">
        <f>IF(Inddata!F301="","",Inddata!F301)</f>
        <v/>
      </c>
      <c r="G286" s="4">
        <f>IF(Inddata!G301="","",Inddata!G301)</f>
        <v>0</v>
      </c>
      <c r="H286" s="4" t="str">
        <f>IF(Inddata!H301&gt;0.5,Inddata!H301,"")</f>
        <v/>
      </c>
      <c r="I286" s="4" t="str">
        <f>IF(Inddata!I301="","",Inddata!I301)</f>
        <v/>
      </c>
      <c r="J286" s="15" t="str">
        <f>IF('Resultat 2005-2012'!$R286="","",IF($M$1=2005,'Resultat 2005-2012'!J286,IF(AND($M$1=2006,Beregningsark!$AQ286="2005-2012"),'Resultat 2005-2012'!J286*SUM($Y$7:$AE$7)/7,IF(AND($M$1=2007,Beregningsark!$AQ286="2005-2012"),'Resultat 2005-2012'!J286*SUM($Z$7:$AE$7)/6,IF(AND($M$1=2008,Beregningsark!$AQ286="2005-2012"),'Resultat 2005-2012'!J286*SUM($AA$7:$AE$7)/5,IF(AND($M$1=2009,Beregningsark!$AQ286="2005-2012"),'Resultat 2005-2012'!J286*SUM($AB$7:$AE$7)/4,IF(AND($M$1=2010,Beregningsark!$AQ286="2005-2012"),'Resultat 2005-2012'!J286*SUM($AC$7:$AE$7)/3,IF(AND($M$1=2011,Beregningsark!$AQ286="2005-2012"),'Resultat 2005-2012'!J286*SUM($AD$7:$AE$7)/2,IF(AND($M$1=2012,Beregningsark!$AQ286="2005-2012"),'Resultat 2005-2012'!J286*$AE$7,IF(AND($M$1=2006,Beregningsark!$AQ286="1999-2012"),'Resultat 2005-2012'!J286*SUM($Y$16:$AE$16)/7,IF(AND($M$1=2007,Beregningsark!$AQ286="1999-2012"),'Resultat 2005-2012'!J286*SUM($Z$16:$AE$16)/6,IF(AND($M$1=2008,Beregningsark!$AQ286="1999-2012"),'Resultat 2005-2012'!J286*SUM($AA$16:$AE$16)/5,IF(AND($M$1=2009,Beregningsark!$AQ286="1999-2012"),'Resultat 2005-2012'!J286*SUM($AB$16:$AE$16)/4,IF(AND($M$1=2010,Beregningsark!$AQ286="1999-2012"),'Resultat 2005-2012'!J286*SUM($AC$16:$AE$16)/3,IF(AND($M$1=2011,Beregningsark!$AQ286="1999-2012"),'Resultat 2005-2012'!J286*SUM($AD$16:$AE$16)/2,IF(AND($M$1=2012,Beregningsark!$AQ286="1999-2012"),'Resultat 2005-2012'!J286*$AE$16,""))))))))))))))))</f>
        <v/>
      </c>
      <c r="K286" s="15" t="str">
        <f>IF('Resultat 2005-2012'!$R286="","",IF($M$1=2005,'Resultat 2005-2012'!K286,IF(AND($M$1=2006,Beregningsark!$AQ286="2005-2012"),'Resultat 2005-2012'!K286*SUM($Y$8:$AE$8)/7,IF(AND($M$1=2007,Beregningsark!$AQ286="2005-2012"),'Resultat 2005-2012'!K286*SUM($Z$8:$AE$8)/6,IF(AND($M$1=2008,Beregningsark!$AQ286="2005-2012"),'Resultat 2005-2012'!K286*SUM($AA$8:$AE$8)/5,IF(AND($M$1=2009,Beregningsark!$AQ286="2005-2012"),'Resultat 2005-2012'!K286*SUM($AB$8:$AE$8)/4,IF(AND($M$1=2010,Beregningsark!$AQ286="2005-2012"),'Resultat 2005-2012'!K286*SUM($AC$8:$AE$8)/3,IF(AND($M$1=2011,Beregningsark!$AQ286="2005-2012"),'Resultat 2005-2012'!K286*SUM($AD$8:$AE$8)/2,IF(AND($M$1=2012,Beregningsark!$AQ286="2005-2012"),'Resultat 2005-2012'!K286*$AE$8,IF(AND($M$1=2006,Beregningsark!$AQ286="1999-2012"),'Resultat 2005-2012'!K286*SUM($Y$17:$AE$17)/7,IF(AND($M$1=2007,Beregningsark!$AQ286="1999-2012"),'Resultat 2005-2012'!K286*SUM($Z$17:$AE$17)/6,IF(AND($M$1=2008,Beregningsark!$AQ286="1999-2012"),'Resultat 2005-2012'!K286*SUM($AA$17:$AE$17)/5,IF(AND($M$1=2009,Beregningsark!$AQ286="1999-2012"),'Resultat 2005-2012'!K286*SUM($AB$17:$AE$17)/4,IF(AND($M$1=2010,Beregningsark!$AQ286="1999-2012"),'Resultat 2005-2012'!K286*SUM($AC$17:$AE$17)/3,IF(AND($M$1=2011,Beregningsark!$AQ286="1999-2012"),'Resultat 2005-2012'!K286*SUM($AD$17:$AE$17)/2,IF(AND($M$1=2012,Beregningsark!$AQ286="1999-2012"),'Resultat 2005-2012'!K286*$AE$17,""))))))))))))))))</f>
        <v/>
      </c>
      <c r="L286" s="15" t="str">
        <f>IF('Resultat 2005-2012'!$R286="","",IF($M$1=2005,'Resultat 2005-2012'!L286,IF(AND($M$1=2006,Beregningsark!$AQ286="2005-2012"),'Resultat 2005-2012'!L286*SUM($Y$9:$AE$9)/7,IF(AND($M$1=2007,Beregningsark!$AQ286="2005-2012"),'Resultat 2005-2012'!L286*SUM($Z$9:$AE$9)/6,IF(AND($M$1=2008,Beregningsark!$AQ286="2005-2012"),'Resultat 2005-2012'!L286*SUM($AA$9:$AE$9)/5,IF(AND($M$1=2009,Beregningsark!$AQ286="2005-2012"),'Resultat 2005-2012'!L286*SUM($AB$9:$AE$9)/4,IF(AND($M$1=2010,Beregningsark!$AQ286="2005-2012"),'Resultat 2005-2012'!L286*SUM($AC$9:$AE$9)/3,IF(AND($M$1=2011,Beregningsark!$AQ286="2005-2012"),'Resultat 2005-2012'!L286*SUM($AD$9:$AE$9)/2,IF(AND($M$1=2012,Beregningsark!$AQ286="2005-2012"),'Resultat 2005-2012'!L286*$AE$9,IF(AND($M$1=2006,Beregningsark!$AQ286="1999-2012"),'Resultat 2005-2012'!L286*SUM($Y$18:$AE$18)/7,IF(AND($M$1=2007,Beregningsark!$AQ286="1999-2012"),'Resultat 2005-2012'!L286*SUM($Z$18:$AE$18)/6,IF(AND($M$1=2008,Beregningsark!$AQ286="1999-2012"),'Resultat 2005-2012'!L286*SUM($AA$18:$AE$18)/5,IF(AND($M$1=2009,Beregningsark!$AQ286="1999-2012"),'Resultat 2005-2012'!L286*SUM($AB$18:$AE$18)/4,IF(AND($M$1=2010,Beregningsark!$AQ286="1999-2012"),'Resultat 2005-2012'!L286*SUM($AC$18:$AE$18)/3,IF(AND($M$1=2011,Beregningsark!$AQ286="1999-2012"),'Resultat 2005-2012'!L286*SUM($AD$18:$AE$18)/2,IF(AND($M$1=2012,Beregningsark!$AQ286="1999-2012"),'Resultat 2005-2012'!L286*$AE$18,""))))))))))))))))</f>
        <v/>
      </c>
      <c r="M286" s="15" t="str">
        <f t="shared" si="14"/>
        <v/>
      </c>
      <c r="N286" s="15" t="str">
        <f>IF('Resultat 2005-2012'!$R286="","",IF($M$1=2005,'Resultat 2005-2012'!N286,IF(AND($M$1=2006,Beregningsark!$AQ286="2005-2012"),'Resultat 2005-2012'!N286*SUM($Y$10:$AE$10)/7,IF(AND($M$1=2007,Beregningsark!$AQ286="2005-2012"),'Resultat 2005-2012'!N286*SUM($Z$10:$AE$10)/6,IF(AND($M$1=2008,Beregningsark!$AQ286="2005-2012"),'Resultat 2005-2012'!N286*SUM($AA$10:$AE$10)/5,IF(AND($M$1=2009,Beregningsark!$AQ286="2005-2012"),'Resultat 2005-2012'!N286*SUM($AB$10:$AE$10)/4,IF(AND($M$1=2010,Beregningsark!$AQ286="2005-2012"),'Resultat 2005-2012'!N286*SUM($AC$10:$AE$10)/3,IF(AND($M$1=2011,Beregningsark!$AQ286="2005-2012"),'Resultat 2005-2012'!N286*SUM($AD$10:$AE$10)/2,IF(AND($M$1=2012,Beregningsark!$AQ286="2005-2012"),'Resultat 2005-2012'!N286*$AE$10,IF(AND($M$1=2006,Beregningsark!$AQ286="1999-2012"),'Resultat 2005-2012'!N286*SUM($Y$16:$AE$16)/7,IF(AND($M$1=2007,Beregningsark!$AQ286="1999-2012"),'Resultat 2005-2012'!N286*SUM($Z$16:$AE$16)/6,IF(AND($M$1=2008,Beregningsark!$AQ286="1999-2012"),'Resultat 2005-2012'!N286*SUM($AA$16:$AE$16)/5,IF(AND($M$1=2009,Beregningsark!$AQ286="1999-2012"),'Resultat 2005-2012'!N286*SUM($AB$16:$AE$16)/4,IF(AND($M$1=2010,Beregningsark!$AQ286="1999-2012"),'Resultat 2005-2012'!N286*SUM($AC$16:$AE$16)/3,IF(AND($M$1=2011,Beregningsark!$AQ286="1999-2012"),'Resultat 2005-2012'!N286*SUM($AD$16:$AE$16)/2,IF(AND($M$1=2012,Beregningsark!$AQ286="1999-2012"),'Resultat 2005-2012'!N286*$AE$16,""))))))))))))))))</f>
        <v/>
      </c>
      <c r="O286" s="15" t="str">
        <f>IF('Resultat 2005-2012'!$R286="","",IF($M$1=2005,'Resultat 2005-2012'!O286,IF(AND($M$1=2006,Beregningsark!$AQ286="2005-2012"),'Resultat 2005-2012'!O286*SUM($Y$10:$AE$10)/7,IF(AND($M$1=2007,Beregningsark!$AQ286="2005-2012"),'Resultat 2005-2012'!O286*SUM($Z$10:$AE$10)/6,IF(AND($M$1=2008,Beregningsark!$AQ286="2005-2012"),'Resultat 2005-2012'!O286*SUM($AA$10:$AE$10)/5,IF(AND($M$1=2009,Beregningsark!$AQ286="2005-2012"),'Resultat 2005-2012'!O286*SUM($AB$10:$AE$10)/4,IF(AND($M$1=2010,Beregningsark!$AQ286="2005-2012"),'Resultat 2005-2012'!O286*SUM($AC$10:$AE$10)/3,IF(AND($M$1=2011,Beregningsark!$AQ286="2005-2012"),'Resultat 2005-2012'!O286*SUM($AD$10:$AE$10)/2,IF(AND($M$1=2012,Beregningsark!$AQ286="2005-2012"),'Resultat 2005-2012'!O286*$AE$10,IF(AND($M$1=2006,Beregningsark!$AQ286="1999-2012"),'Resultat 2005-2012'!O286*SUM($Y$16:$AE$16)/7,IF(AND($M$1=2007,Beregningsark!$AQ286="1999-2012"),'Resultat 2005-2012'!O286*SUM($Z$16:$AE$16)/6,IF(AND($M$1=2008,Beregningsark!$AQ286="1999-2012"),'Resultat 2005-2012'!O286*SUM($AA$16:$AE$16)/5,IF(AND($M$1=2009,Beregningsark!$AQ286="1999-2012"),'Resultat 2005-2012'!O286*SUM($AB$16:$AE$16)/4,IF(AND($M$1=2010,Beregningsark!$AQ286="1999-2012"),'Resultat 2005-2012'!O286*SUM($AC$16:$AE$16)/3,IF(AND($M$1=2011,Beregningsark!$AQ286="1999-2012"),'Resultat 2005-2012'!O286*SUM($AD$16:$AE$16)/2,IF(AND($M$1=2012,Beregningsark!$AQ286="1999-2012"),'Resultat 2005-2012'!O286*$AE$16,""))))))))))))))))</f>
        <v/>
      </c>
      <c r="P286" s="15" t="str">
        <f>IF('Resultat 2005-2012'!$R286="","",IF($M$1=2005,'Resultat 2005-2012'!P286,IF(AND($M$1=2006,Beregningsark!$AQ286="2005-2012"),'Resultat 2005-2012'!P286*SUM($Y$11:$AE$11)/7,IF(AND($M$1=2007,Beregningsark!$AQ286="2005-2012"),'Resultat 2005-2012'!P286*SUM($Z$11:$AE$11)/6,IF(AND($M$1=2008,Beregningsark!$AQ286="2005-2012"),'Resultat 2005-2012'!P286*SUM($AA$11:$AE$11)/5,IF(AND($M$1=2009,Beregningsark!$AQ286="2005-2012"),'Resultat 2005-2012'!P286*SUM($AB$11:$AE$11)/4,IF(AND($M$1=2010,Beregningsark!$AQ286="2005-2012"),'Resultat 2005-2012'!P286*SUM($AC$11:$AE$11)/3,IF(AND($M$1=2011,Beregningsark!$AQ286="2005-2012"),'Resultat 2005-2012'!P286*SUM($AD$11:$AE$11)/2,IF(AND($M$1=2012,Beregningsark!$AQ286="2005-2012"),'Resultat 2005-2012'!P286*$AE$11,IF(AND($M$1=2006,Beregningsark!$AQ286="1999-2012"),'Resultat 2005-2012'!P286*SUM($Y$16:$AE$16)/7,IF(AND($M$1=2007,Beregningsark!$AQ286="1999-2012"),'Resultat 2005-2012'!P286*SUM($Z$16:$AE$16)/6,IF(AND($M$1=2008,Beregningsark!$AQ286="1999-2012"),'Resultat 2005-2012'!P286*SUM($AA$16:$AE$16)/5,IF(AND($M$1=2009,Beregningsark!$AQ286="1999-2012"),'Resultat 2005-2012'!P286*SUM($AB$16:$AE$16)/4,IF(AND($M$1=2010,Beregningsark!$AQ286="1999-2012"),'Resultat 2005-2012'!P286*SUM($AC$16:$AE$16)/3,IF(AND($M$1=2011,Beregningsark!$AQ286="1999-2012"),'Resultat 2005-2012'!P286*SUM($AD$16:$AE$16)/2,IF(AND($M$1=2012,Beregningsark!$AQ286="1999-2012"),'Resultat 2005-2012'!P286*$AE$16,""))))))))))))))))</f>
        <v/>
      </c>
      <c r="Q286" s="15" t="str">
        <f t="shared" si="15"/>
        <v/>
      </c>
      <c r="R286" s="17" t="str">
        <f t="shared" si="16"/>
        <v/>
      </c>
    </row>
    <row r="287" spans="1:18" x14ac:dyDescent="0.25">
      <c r="A287" s="4" t="str">
        <f>IF(Inddata!A302="","",Inddata!A302)</f>
        <v/>
      </c>
      <c r="B287" s="4" t="str">
        <f>IF(Inddata!B302="","",Inddata!B302)</f>
        <v/>
      </c>
      <c r="C287" s="4" t="str">
        <f>IF(Inddata!C302="","",Inddata!C302)</f>
        <v/>
      </c>
      <c r="D287" s="4" t="str">
        <f>IF(Inddata!D302="","",Inddata!D302)</f>
        <v/>
      </c>
      <c r="E287" s="4" t="str">
        <f>IF(Inddata!E302="","",Inddata!E302)</f>
        <v/>
      </c>
      <c r="F287" s="4" t="str">
        <f>IF(Inddata!F302="","",Inddata!F302)</f>
        <v/>
      </c>
      <c r="G287" s="4">
        <f>IF(Inddata!G302="","",Inddata!G302)</f>
        <v>0</v>
      </c>
      <c r="H287" s="4" t="str">
        <f>IF(Inddata!H302&gt;0.5,Inddata!H302,"")</f>
        <v/>
      </c>
      <c r="I287" s="4" t="str">
        <f>IF(Inddata!I302="","",Inddata!I302)</f>
        <v/>
      </c>
      <c r="J287" s="15" t="str">
        <f>IF('Resultat 2005-2012'!$R287="","",IF($M$1=2005,'Resultat 2005-2012'!J287,IF(AND($M$1=2006,Beregningsark!$AQ287="2005-2012"),'Resultat 2005-2012'!J287*SUM($Y$7:$AE$7)/7,IF(AND($M$1=2007,Beregningsark!$AQ287="2005-2012"),'Resultat 2005-2012'!J287*SUM($Z$7:$AE$7)/6,IF(AND($M$1=2008,Beregningsark!$AQ287="2005-2012"),'Resultat 2005-2012'!J287*SUM($AA$7:$AE$7)/5,IF(AND($M$1=2009,Beregningsark!$AQ287="2005-2012"),'Resultat 2005-2012'!J287*SUM($AB$7:$AE$7)/4,IF(AND($M$1=2010,Beregningsark!$AQ287="2005-2012"),'Resultat 2005-2012'!J287*SUM($AC$7:$AE$7)/3,IF(AND($M$1=2011,Beregningsark!$AQ287="2005-2012"),'Resultat 2005-2012'!J287*SUM($AD$7:$AE$7)/2,IF(AND($M$1=2012,Beregningsark!$AQ287="2005-2012"),'Resultat 2005-2012'!J287*$AE$7,IF(AND($M$1=2006,Beregningsark!$AQ287="1999-2012"),'Resultat 2005-2012'!J287*SUM($Y$16:$AE$16)/7,IF(AND($M$1=2007,Beregningsark!$AQ287="1999-2012"),'Resultat 2005-2012'!J287*SUM($Z$16:$AE$16)/6,IF(AND($M$1=2008,Beregningsark!$AQ287="1999-2012"),'Resultat 2005-2012'!J287*SUM($AA$16:$AE$16)/5,IF(AND($M$1=2009,Beregningsark!$AQ287="1999-2012"),'Resultat 2005-2012'!J287*SUM($AB$16:$AE$16)/4,IF(AND($M$1=2010,Beregningsark!$AQ287="1999-2012"),'Resultat 2005-2012'!J287*SUM($AC$16:$AE$16)/3,IF(AND($M$1=2011,Beregningsark!$AQ287="1999-2012"),'Resultat 2005-2012'!J287*SUM($AD$16:$AE$16)/2,IF(AND($M$1=2012,Beregningsark!$AQ287="1999-2012"),'Resultat 2005-2012'!J287*$AE$16,""))))))))))))))))</f>
        <v/>
      </c>
      <c r="K287" s="15" t="str">
        <f>IF('Resultat 2005-2012'!$R287="","",IF($M$1=2005,'Resultat 2005-2012'!K287,IF(AND($M$1=2006,Beregningsark!$AQ287="2005-2012"),'Resultat 2005-2012'!K287*SUM($Y$8:$AE$8)/7,IF(AND($M$1=2007,Beregningsark!$AQ287="2005-2012"),'Resultat 2005-2012'!K287*SUM($Z$8:$AE$8)/6,IF(AND($M$1=2008,Beregningsark!$AQ287="2005-2012"),'Resultat 2005-2012'!K287*SUM($AA$8:$AE$8)/5,IF(AND($M$1=2009,Beregningsark!$AQ287="2005-2012"),'Resultat 2005-2012'!K287*SUM($AB$8:$AE$8)/4,IF(AND($M$1=2010,Beregningsark!$AQ287="2005-2012"),'Resultat 2005-2012'!K287*SUM($AC$8:$AE$8)/3,IF(AND($M$1=2011,Beregningsark!$AQ287="2005-2012"),'Resultat 2005-2012'!K287*SUM($AD$8:$AE$8)/2,IF(AND($M$1=2012,Beregningsark!$AQ287="2005-2012"),'Resultat 2005-2012'!K287*$AE$8,IF(AND($M$1=2006,Beregningsark!$AQ287="1999-2012"),'Resultat 2005-2012'!K287*SUM($Y$17:$AE$17)/7,IF(AND($M$1=2007,Beregningsark!$AQ287="1999-2012"),'Resultat 2005-2012'!K287*SUM($Z$17:$AE$17)/6,IF(AND($M$1=2008,Beregningsark!$AQ287="1999-2012"),'Resultat 2005-2012'!K287*SUM($AA$17:$AE$17)/5,IF(AND($M$1=2009,Beregningsark!$AQ287="1999-2012"),'Resultat 2005-2012'!K287*SUM($AB$17:$AE$17)/4,IF(AND($M$1=2010,Beregningsark!$AQ287="1999-2012"),'Resultat 2005-2012'!K287*SUM($AC$17:$AE$17)/3,IF(AND($M$1=2011,Beregningsark!$AQ287="1999-2012"),'Resultat 2005-2012'!K287*SUM($AD$17:$AE$17)/2,IF(AND($M$1=2012,Beregningsark!$AQ287="1999-2012"),'Resultat 2005-2012'!K287*$AE$17,""))))))))))))))))</f>
        <v/>
      </c>
      <c r="L287" s="15" t="str">
        <f>IF('Resultat 2005-2012'!$R287="","",IF($M$1=2005,'Resultat 2005-2012'!L287,IF(AND($M$1=2006,Beregningsark!$AQ287="2005-2012"),'Resultat 2005-2012'!L287*SUM($Y$9:$AE$9)/7,IF(AND($M$1=2007,Beregningsark!$AQ287="2005-2012"),'Resultat 2005-2012'!L287*SUM($Z$9:$AE$9)/6,IF(AND($M$1=2008,Beregningsark!$AQ287="2005-2012"),'Resultat 2005-2012'!L287*SUM($AA$9:$AE$9)/5,IF(AND($M$1=2009,Beregningsark!$AQ287="2005-2012"),'Resultat 2005-2012'!L287*SUM($AB$9:$AE$9)/4,IF(AND($M$1=2010,Beregningsark!$AQ287="2005-2012"),'Resultat 2005-2012'!L287*SUM($AC$9:$AE$9)/3,IF(AND($M$1=2011,Beregningsark!$AQ287="2005-2012"),'Resultat 2005-2012'!L287*SUM($AD$9:$AE$9)/2,IF(AND($M$1=2012,Beregningsark!$AQ287="2005-2012"),'Resultat 2005-2012'!L287*$AE$9,IF(AND($M$1=2006,Beregningsark!$AQ287="1999-2012"),'Resultat 2005-2012'!L287*SUM($Y$18:$AE$18)/7,IF(AND($M$1=2007,Beregningsark!$AQ287="1999-2012"),'Resultat 2005-2012'!L287*SUM($Z$18:$AE$18)/6,IF(AND($M$1=2008,Beregningsark!$AQ287="1999-2012"),'Resultat 2005-2012'!L287*SUM($AA$18:$AE$18)/5,IF(AND($M$1=2009,Beregningsark!$AQ287="1999-2012"),'Resultat 2005-2012'!L287*SUM($AB$18:$AE$18)/4,IF(AND($M$1=2010,Beregningsark!$AQ287="1999-2012"),'Resultat 2005-2012'!L287*SUM($AC$18:$AE$18)/3,IF(AND($M$1=2011,Beregningsark!$AQ287="1999-2012"),'Resultat 2005-2012'!L287*SUM($AD$18:$AE$18)/2,IF(AND($M$1=2012,Beregningsark!$AQ287="1999-2012"),'Resultat 2005-2012'!L287*$AE$18,""))))))))))))))))</f>
        <v/>
      </c>
      <c r="M287" s="15" t="str">
        <f t="shared" si="14"/>
        <v/>
      </c>
      <c r="N287" s="15" t="str">
        <f>IF('Resultat 2005-2012'!$R287="","",IF($M$1=2005,'Resultat 2005-2012'!N287,IF(AND($M$1=2006,Beregningsark!$AQ287="2005-2012"),'Resultat 2005-2012'!N287*SUM($Y$10:$AE$10)/7,IF(AND($M$1=2007,Beregningsark!$AQ287="2005-2012"),'Resultat 2005-2012'!N287*SUM($Z$10:$AE$10)/6,IF(AND($M$1=2008,Beregningsark!$AQ287="2005-2012"),'Resultat 2005-2012'!N287*SUM($AA$10:$AE$10)/5,IF(AND($M$1=2009,Beregningsark!$AQ287="2005-2012"),'Resultat 2005-2012'!N287*SUM($AB$10:$AE$10)/4,IF(AND($M$1=2010,Beregningsark!$AQ287="2005-2012"),'Resultat 2005-2012'!N287*SUM($AC$10:$AE$10)/3,IF(AND($M$1=2011,Beregningsark!$AQ287="2005-2012"),'Resultat 2005-2012'!N287*SUM($AD$10:$AE$10)/2,IF(AND($M$1=2012,Beregningsark!$AQ287="2005-2012"),'Resultat 2005-2012'!N287*$AE$10,IF(AND($M$1=2006,Beregningsark!$AQ287="1999-2012"),'Resultat 2005-2012'!N287*SUM($Y$16:$AE$16)/7,IF(AND($M$1=2007,Beregningsark!$AQ287="1999-2012"),'Resultat 2005-2012'!N287*SUM($Z$16:$AE$16)/6,IF(AND($M$1=2008,Beregningsark!$AQ287="1999-2012"),'Resultat 2005-2012'!N287*SUM($AA$16:$AE$16)/5,IF(AND($M$1=2009,Beregningsark!$AQ287="1999-2012"),'Resultat 2005-2012'!N287*SUM($AB$16:$AE$16)/4,IF(AND($M$1=2010,Beregningsark!$AQ287="1999-2012"),'Resultat 2005-2012'!N287*SUM($AC$16:$AE$16)/3,IF(AND($M$1=2011,Beregningsark!$AQ287="1999-2012"),'Resultat 2005-2012'!N287*SUM($AD$16:$AE$16)/2,IF(AND($M$1=2012,Beregningsark!$AQ287="1999-2012"),'Resultat 2005-2012'!N287*$AE$16,""))))))))))))))))</f>
        <v/>
      </c>
      <c r="O287" s="15" t="str">
        <f>IF('Resultat 2005-2012'!$R287="","",IF($M$1=2005,'Resultat 2005-2012'!O287,IF(AND($M$1=2006,Beregningsark!$AQ287="2005-2012"),'Resultat 2005-2012'!O287*SUM($Y$10:$AE$10)/7,IF(AND($M$1=2007,Beregningsark!$AQ287="2005-2012"),'Resultat 2005-2012'!O287*SUM($Z$10:$AE$10)/6,IF(AND($M$1=2008,Beregningsark!$AQ287="2005-2012"),'Resultat 2005-2012'!O287*SUM($AA$10:$AE$10)/5,IF(AND($M$1=2009,Beregningsark!$AQ287="2005-2012"),'Resultat 2005-2012'!O287*SUM($AB$10:$AE$10)/4,IF(AND($M$1=2010,Beregningsark!$AQ287="2005-2012"),'Resultat 2005-2012'!O287*SUM($AC$10:$AE$10)/3,IF(AND($M$1=2011,Beregningsark!$AQ287="2005-2012"),'Resultat 2005-2012'!O287*SUM($AD$10:$AE$10)/2,IF(AND($M$1=2012,Beregningsark!$AQ287="2005-2012"),'Resultat 2005-2012'!O287*$AE$10,IF(AND($M$1=2006,Beregningsark!$AQ287="1999-2012"),'Resultat 2005-2012'!O287*SUM($Y$16:$AE$16)/7,IF(AND($M$1=2007,Beregningsark!$AQ287="1999-2012"),'Resultat 2005-2012'!O287*SUM($Z$16:$AE$16)/6,IF(AND($M$1=2008,Beregningsark!$AQ287="1999-2012"),'Resultat 2005-2012'!O287*SUM($AA$16:$AE$16)/5,IF(AND($M$1=2009,Beregningsark!$AQ287="1999-2012"),'Resultat 2005-2012'!O287*SUM($AB$16:$AE$16)/4,IF(AND($M$1=2010,Beregningsark!$AQ287="1999-2012"),'Resultat 2005-2012'!O287*SUM($AC$16:$AE$16)/3,IF(AND($M$1=2011,Beregningsark!$AQ287="1999-2012"),'Resultat 2005-2012'!O287*SUM($AD$16:$AE$16)/2,IF(AND($M$1=2012,Beregningsark!$AQ287="1999-2012"),'Resultat 2005-2012'!O287*$AE$16,""))))))))))))))))</f>
        <v/>
      </c>
      <c r="P287" s="15" t="str">
        <f>IF('Resultat 2005-2012'!$R287="","",IF($M$1=2005,'Resultat 2005-2012'!P287,IF(AND($M$1=2006,Beregningsark!$AQ287="2005-2012"),'Resultat 2005-2012'!P287*SUM($Y$11:$AE$11)/7,IF(AND($M$1=2007,Beregningsark!$AQ287="2005-2012"),'Resultat 2005-2012'!P287*SUM($Z$11:$AE$11)/6,IF(AND($M$1=2008,Beregningsark!$AQ287="2005-2012"),'Resultat 2005-2012'!P287*SUM($AA$11:$AE$11)/5,IF(AND($M$1=2009,Beregningsark!$AQ287="2005-2012"),'Resultat 2005-2012'!P287*SUM($AB$11:$AE$11)/4,IF(AND($M$1=2010,Beregningsark!$AQ287="2005-2012"),'Resultat 2005-2012'!P287*SUM($AC$11:$AE$11)/3,IF(AND($M$1=2011,Beregningsark!$AQ287="2005-2012"),'Resultat 2005-2012'!P287*SUM($AD$11:$AE$11)/2,IF(AND($M$1=2012,Beregningsark!$AQ287="2005-2012"),'Resultat 2005-2012'!P287*$AE$11,IF(AND($M$1=2006,Beregningsark!$AQ287="1999-2012"),'Resultat 2005-2012'!P287*SUM($Y$16:$AE$16)/7,IF(AND($M$1=2007,Beregningsark!$AQ287="1999-2012"),'Resultat 2005-2012'!P287*SUM($Z$16:$AE$16)/6,IF(AND($M$1=2008,Beregningsark!$AQ287="1999-2012"),'Resultat 2005-2012'!P287*SUM($AA$16:$AE$16)/5,IF(AND($M$1=2009,Beregningsark!$AQ287="1999-2012"),'Resultat 2005-2012'!P287*SUM($AB$16:$AE$16)/4,IF(AND($M$1=2010,Beregningsark!$AQ287="1999-2012"),'Resultat 2005-2012'!P287*SUM($AC$16:$AE$16)/3,IF(AND($M$1=2011,Beregningsark!$AQ287="1999-2012"),'Resultat 2005-2012'!P287*SUM($AD$16:$AE$16)/2,IF(AND($M$1=2012,Beregningsark!$AQ287="1999-2012"),'Resultat 2005-2012'!P287*$AE$16,""))))))))))))))))</f>
        <v/>
      </c>
      <c r="Q287" s="15" t="str">
        <f t="shared" si="15"/>
        <v/>
      </c>
      <c r="R287" s="17" t="str">
        <f t="shared" si="16"/>
        <v/>
      </c>
    </row>
    <row r="288" spans="1:18" x14ac:dyDescent="0.25">
      <c r="A288" s="4" t="str">
        <f>IF(Inddata!A303="","",Inddata!A303)</f>
        <v/>
      </c>
      <c r="B288" s="4" t="str">
        <f>IF(Inddata!B303="","",Inddata!B303)</f>
        <v/>
      </c>
      <c r="C288" s="4" t="str">
        <f>IF(Inddata!C303="","",Inddata!C303)</f>
        <v/>
      </c>
      <c r="D288" s="4" t="str">
        <f>IF(Inddata!D303="","",Inddata!D303)</f>
        <v/>
      </c>
      <c r="E288" s="4" t="str">
        <f>IF(Inddata!E303="","",Inddata!E303)</f>
        <v/>
      </c>
      <c r="F288" s="4" t="str">
        <f>IF(Inddata!F303="","",Inddata!F303)</f>
        <v/>
      </c>
      <c r="G288" s="4">
        <f>IF(Inddata!G303="","",Inddata!G303)</f>
        <v>0</v>
      </c>
      <c r="H288" s="4" t="str">
        <f>IF(Inddata!H303&gt;0.5,Inddata!H303,"")</f>
        <v/>
      </c>
      <c r="I288" s="4" t="str">
        <f>IF(Inddata!I303="","",Inddata!I303)</f>
        <v/>
      </c>
      <c r="J288" s="15" t="str">
        <f>IF('Resultat 2005-2012'!$R288="","",IF($M$1=2005,'Resultat 2005-2012'!J288,IF(AND($M$1=2006,Beregningsark!$AQ288="2005-2012"),'Resultat 2005-2012'!J288*SUM($Y$7:$AE$7)/7,IF(AND($M$1=2007,Beregningsark!$AQ288="2005-2012"),'Resultat 2005-2012'!J288*SUM($Z$7:$AE$7)/6,IF(AND($M$1=2008,Beregningsark!$AQ288="2005-2012"),'Resultat 2005-2012'!J288*SUM($AA$7:$AE$7)/5,IF(AND($M$1=2009,Beregningsark!$AQ288="2005-2012"),'Resultat 2005-2012'!J288*SUM($AB$7:$AE$7)/4,IF(AND($M$1=2010,Beregningsark!$AQ288="2005-2012"),'Resultat 2005-2012'!J288*SUM($AC$7:$AE$7)/3,IF(AND($M$1=2011,Beregningsark!$AQ288="2005-2012"),'Resultat 2005-2012'!J288*SUM($AD$7:$AE$7)/2,IF(AND($M$1=2012,Beregningsark!$AQ288="2005-2012"),'Resultat 2005-2012'!J288*$AE$7,IF(AND($M$1=2006,Beregningsark!$AQ288="1999-2012"),'Resultat 2005-2012'!J288*SUM($Y$16:$AE$16)/7,IF(AND($M$1=2007,Beregningsark!$AQ288="1999-2012"),'Resultat 2005-2012'!J288*SUM($Z$16:$AE$16)/6,IF(AND($M$1=2008,Beregningsark!$AQ288="1999-2012"),'Resultat 2005-2012'!J288*SUM($AA$16:$AE$16)/5,IF(AND($M$1=2009,Beregningsark!$AQ288="1999-2012"),'Resultat 2005-2012'!J288*SUM($AB$16:$AE$16)/4,IF(AND($M$1=2010,Beregningsark!$AQ288="1999-2012"),'Resultat 2005-2012'!J288*SUM($AC$16:$AE$16)/3,IF(AND($M$1=2011,Beregningsark!$AQ288="1999-2012"),'Resultat 2005-2012'!J288*SUM($AD$16:$AE$16)/2,IF(AND($M$1=2012,Beregningsark!$AQ288="1999-2012"),'Resultat 2005-2012'!J288*$AE$16,""))))))))))))))))</f>
        <v/>
      </c>
      <c r="K288" s="15" t="str">
        <f>IF('Resultat 2005-2012'!$R288="","",IF($M$1=2005,'Resultat 2005-2012'!K288,IF(AND($M$1=2006,Beregningsark!$AQ288="2005-2012"),'Resultat 2005-2012'!K288*SUM($Y$8:$AE$8)/7,IF(AND($M$1=2007,Beregningsark!$AQ288="2005-2012"),'Resultat 2005-2012'!K288*SUM($Z$8:$AE$8)/6,IF(AND($M$1=2008,Beregningsark!$AQ288="2005-2012"),'Resultat 2005-2012'!K288*SUM($AA$8:$AE$8)/5,IF(AND($M$1=2009,Beregningsark!$AQ288="2005-2012"),'Resultat 2005-2012'!K288*SUM($AB$8:$AE$8)/4,IF(AND($M$1=2010,Beregningsark!$AQ288="2005-2012"),'Resultat 2005-2012'!K288*SUM($AC$8:$AE$8)/3,IF(AND($M$1=2011,Beregningsark!$AQ288="2005-2012"),'Resultat 2005-2012'!K288*SUM($AD$8:$AE$8)/2,IF(AND($M$1=2012,Beregningsark!$AQ288="2005-2012"),'Resultat 2005-2012'!K288*$AE$8,IF(AND($M$1=2006,Beregningsark!$AQ288="1999-2012"),'Resultat 2005-2012'!K288*SUM($Y$17:$AE$17)/7,IF(AND($M$1=2007,Beregningsark!$AQ288="1999-2012"),'Resultat 2005-2012'!K288*SUM($Z$17:$AE$17)/6,IF(AND($M$1=2008,Beregningsark!$AQ288="1999-2012"),'Resultat 2005-2012'!K288*SUM($AA$17:$AE$17)/5,IF(AND($M$1=2009,Beregningsark!$AQ288="1999-2012"),'Resultat 2005-2012'!K288*SUM($AB$17:$AE$17)/4,IF(AND($M$1=2010,Beregningsark!$AQ288="1999-2012"),'Resultat 2005-2012'!K288*SUM($AC$17:$AE$17)/3,IF(AND($M$1=2011,Beregningsark!$AQ288="1999-2012"),'Resultat 2005-2012'!K288*SUM($AD$17:$AE$17)/2,IF(AND($M$1=2012,Beregningsark!$AQ288="1999-2012"),'Resultat 2005-2012'!K288*$AE$17,""))))))))))))))))</f>
        <v/>
      </c>
      <c r="L288" s="15" t="str">
        <f>IF('Resultat 2005-2012'!$R288="","",IF($M$1=2005,'Resultat 2005-2012'!L288,IF(AND($M$1=2006,Beregningsark!$AQ288="2005-2012"),'Resultat 2005-2012'!L288*SUM($Y$9:$AE$9)/7,IF(AND($M$1=2007,Beregningsark!$AQ288="2005-2012"),'Resultat 2005-2012'!L288*SUM($Z$9:$AE$9)/6,IF(AND($M$1=2008,Beregningsark!$AQ288="2005-2012"),'Resultat 2005-2012'!L288*SUM($AA$9:$AE$9)/5,IF(AND($M$1=2009,Beregningsark!$AQ288="2005-2012"),'Resultat 2005-2012'!L288*SUM($AB$9:$AE$9)/4,IF(AND($M$1=2010,Beregningsark!$AQ288="2005-2012"),'Resultat 2005-2012'!L288*SUM($AC$9:$AE$9)/3,IF(AND($M$1=2011,Beregningsark!$AQ288="2005-2012"),'Resultat 2005-2012'!L288*SUM($AD$9:$AE$9)/2,IF(AND($M$1=2012,Beregningsark!$AQ288="2005-2012"),'Resultat 2005-2012'!L288*$AE$9,IF(AND($M$1=2006,Beregningsark!$AQ288="1999-2012"),'Resultat 2005-2012'!L288*SUM($Y$18:$AE$18)/7,IF(AND($M$1=2007,Beregningsark!$AQ288="1999-2012"),'Resultat 2005-2012'!L288*SUM($Z$18:$AE$18)/6,IF(AND($M$1=2008,Beregningsark!$AQ288="1999-2012"),'Resultat 2005-2012'!L288*SUM($AA$18:$AE$18)/5,IF(AND($M$1=2009,Beregningsark!$AQ288="1999-2012"),'Resultat 2005-2012'!L288*SUM($AB$18:$AE$18)/4,IF(AND($M$1=2010,Beregningsark!$AQ288="1999-2012"),'Resultat 2005-2012'!L288*SUM($AC$18:$AE$18)/3,IF(AND($M$1=2011,Beregningsark!$AQ288="1999-2012"),'Resultat 2005-2012'!L288*SUM($AD$18:$AE$18)/2,IF(AND($M$1=2012,Beregningsark!$AQ288="1999-2012"),'Resultat 2005-2012'!L288*$AE$18,""))))))))))))))))</f>
        <v/>
      </c>
      <c r="M288" s="15" t="str">
        <f t="shared" si="14"/>
        <v/>
      </c>
      <c r="N288" s="15" t="str">
        <f>IF('Resultat 2005-2012'!$R288="","",IF($M$1=2005,'Resultat 2005-2012'!N288,IF(AND($M$1=2006,Beregningsark!$AQ288="2005-2012"),'Resultat 2005-2012'!N288*SUM($Y$10:$AE$10)/7,IF(AND($M$1=2007,Beregningsark!$AQ288="2005-2012"),'Resultat 2005-2012'!N288*SUM($Z$10:$AE$10)/6,IF(AND($M$1=2008,Beregningsark!$AQ288="2005-2012"),'Resultat 2005-2012'!N288*SUM($AA$10:$AE$10)/5,IF(AND($M$1=2009,Beregningsark!$AQ288="2005-2012"),'Resultat 2005-2012'!N288*SUM($AB$10:$AE$10)/4,IF(AND($M$1=2010,Beregningsark!$AQ288="2005-2012"),'Resultat 2005-2012'!N288*SUM($AC$10:$AE$10)/3,IF(AND($M$1=2011,Beregningsark!$AQ288="2005-2012"),'Resultat 2005-2012'!N288*SUM($AD$10:$AE$10)/2,IF(AND($M$1=2012,Beregningsark!$AQ288="2005-2012"),'Resultat 2005-2012'!N288*$AE$10,IF(AND($M$1=2006,Beregningsark!$AQ288="1999-2012"),'Resultat 2005-2012'!N288*SUM($Y$16:$AE$16)/7,IF(AND($M$1=2007,Beregningsark!$AQ288="1999-2012"),'Resultat 2005-2012'!N288*SUM($Z$16:$AE$16)/6,IF(AND($M$1=2008,Beregningsark!$AQ288="1999-2012"),'Resultat 2005-2012'!N288*SUM($AA$16:$AE$16)/5,IF(AND($M$1=2009,Beregningsark!$AQ288="1999-2012"),'Resultat 2005-2012'!N288*SUM($AB$16:$AE$16)/4,IF(AND($M$1=2010,Beregningsark!$AQ288="1999-2012"),'Resultat 2005-2012'!N288*SUM($AC$16:$AE$16)/3,IF(AND($M$1=2011,Beregningsark!$AQ288="1999-2012"),'Resultat 2005-2012'!N288*SUM($AD$16:$AE$16)/2,IF(AND($M$1=2012,Beregningsark!$AQ288="1999-2012"),'Resultat 2005-2012'!N288*$AE$16,""))))))))))))))))</f>
        <v/>
      </c>
      <c r="O288" s="15" t="str">
        <f>IF('Resultat 2005-2012'!$R288="","",IF($M$1=2005,'Resultat 2005-2012'!O288,IF(AND($M$1=2006,Beregningsark!$AQ288="2005-2012"),'Resultat 2005-2012'!O288*SUM($Y$10:$AE$10)/7,IF(AND($M$1=2007,Beregningsark!$AQ288="2005-2012"),'Resultat 2005-2012'!O288*SUM($Z$10:$AE$10)/6,IF(AND($M$1=2008,Beregningsark!$AQ288="2005-2012"),'Resultat 2005-2012'!O288*SUM($AA$10:$AE$10)/5,IF(AND($M$1=2009,Beregningsark!$AQ288="2005-2012"),'Resultat 2005-2012'!O288*SUM($AB$10:$AE$10)/4,IF(AND($M$1=2010,Beregningsark!$AQ288="2005-2012"),'Resultat 2005-2012'!O288*SUM($AC$10:$AE$10)/3,IF(AND($M$1=2011,Beregningsark!$AQ288="2005-2012"),'Resultat 2005-2012'!O288*SUM($AD$10:$AE$10)/2,IF(AND($M$1=2012,Beregningsark!$AQ288="2005-2012"),'Resultat 2005-2012'!O288*$AE$10,IF(AND($M$1=2006,Beregningsark!$AQ288="1999-2012"),'Resultat 2005-2012'!O288*SUM($Y$16:$AE$16)/7,IF(AND($M$1=2007,Beregningsark!$AQ288="1999-2012"),'Resultat 2005-2012'!O288*SUM($Z$16:$AE$16)/6,IF(AND($M$1=2008,Beregningsark!$AQ288="1999-2012"),'Resultat 2005-2012'!O288*SUM($AA$16:$AE$16)/5,IF(AND($M$1=2009,Beregningsark!$AQ288="1999-2012"),'Resultat 2005-2012'!O288*SUM($AB$16:$AE$16)/4,IF(AND($M$1=2010,Beregningsark!$AQ288="1999-2012"),'Resultat 2005-2012'!O288*SUM($AC$16:$AE$16)/3,IF(AND($M$1=2011,Beregningsark!$AQ288="1999-2012"),'Resultat 2005-2012'!O288*SUM($AD$16:$AE$16)/2,IF(AND($M$1=2012,Beregningsark!$AQ288="1999-2012"),'Resultat 2005-2012'!O288*$AE$16,""))))))))))))))))</f>
        <v/>
      </c>
      <c r="P288" s="15" t="str">
        <f>IF('Resultat 2005-2012'!$R288="","",IF($M$1=2005,'Resultat 2005-2012'!P288,IF(AND($M$1=2006,Beregningsark!$AQ288="2005-2012"),'Resultat 2005-2012'!P288*SUM($Y$11:$AE$11)/7,IF(AND($M$1=2007,Beregningsark!$AQ288="2005-2012"),'Resultat 2005-2012'!P288*SUM($Z$11:$AE$11)/6,IF(AND($M$1=2008,Beregningsark!$AQ288="2005-2012"),'Resultat 2005-2012'!P288*SUM($AA$11:$AE$11)/5,IF(AND($M$1=2009,Beregningsark!$AQ288="2005-2012"),'Resultat 2005-2012'!P288*SUM($AB$11:$AE$11)/4,IF(AND($M$1=2010,Beregningsark!$AQ288="2005-2012"),'Resultat 2005-2012'!P288*SUM($AC$11:$AE$11)/3,IF(AND($M$1=2011,Beregningsark!$AQ288="2005-2012"),'Resultat 2005-2012'!P288*SUM($AD$11:$AE$11)/2,IF(AND($M$1=2012,Beregningsark!$AQ288="2005-2012"),'Resultat 2005-2012'!P288*$AE$11,IF(AND($M$1=2006,Beregningsark!$AQ288="1999-2012"),'Resultat 2005-2012'!P288*SUM($Y$16:$AE$16)/7,IF(AND($M$1=2007,Beregningsark!$AQ288="1999-2012"),'Resultat 2005-2012'!P288*SUM($Z$16:$AE$16)/6,IF(AND($M$1=2008,Beregningsark!$AQ288="1999-2012"),'Resultat 2005-2012'!P288*SUM($AA$16:$AE$16)/5,IF(AND($M$1=2009,Beregningsark!$AQ288="1999-2012"),'Resultat 2005-2012'!P288*SUM($AB$16:$AE$16)/4,IF(AND($M$1=2010,Beregningsark!$AQ288="1999-2012"),'Resultat 2005-2012'!P288*SUM($AC$16:$AE$16)/3,IF(AND($M$1=2011,Beregningsark!$AQ288="1999-2012"),'Resultat 2005-2012'!P288*SUM($AD$16:$AE$16)/2,IF(AND($M$1=2012,Beregningsark!$AQ288="1999-2012"),'Resultat 2005-2012'!P288*$AE$16,""))))))))))))))))</f>
        <v/>
      </c>
      <c r="Q288" s="15" t="str">
        <f t="shared" si="15"/>
        <v/>
      </c>
      <c r="R288" s="17" t="str">
        <f t="shared" si="16"/>
        <v/>
      </c>
    </row>
    <row r="289" spans="1:18" x14ac:dyDescent="0.25">
      <c r="A289" s="4" t="str">
        <f>IF(Inddata!A304="","",Inddata!A304)</f>
        <v/>
      </c>
      <c r="B289" s="4" t="str">
        <f>IF(Inddata!B304="","",Inddata!B304)</f>
        <v/>
      </c>
      <c r="C289" s="4" t="str">
        <f>IF(Inddata!C304="","",Inddata!C304)</f>
        <v/>
      </c>
      <c r="D289" s="4" t="str">
        <f>IF(Inddata!D304="","",Inddata!D304)</f>
        <v/>
      </c>
      <c r="E289" s="4" t="str">
        <f>IF(Inddata!E304="","",Inddata!E304)</f>
        <v/>
      </c>
      <c r="F289" s="4" t="str">
        <f>IF(Inddata!F304="","",Inddata!F304)</f>
        <v/>
      </c>
      <c r="G289" s="4">
        <f>IF(Inddata!G304="","",Inddata!G304)</f>
        <v>0</v>
      </c>
      <c r="H289" s="4" t="str">
        <f>IF(Inddata!H304&gt;0.5,Inddata!H304,"")</f>
        <v/>
      </c>
      <c r="I289" s="4" t="str">
        <f>IF(Inddata!I304="","",Inddata!I304)</f>
        <v/>
      </c>
      <c r="J289" s="15" t="str">
        <f>IF('Resultat 2005-2012'!$R289="","",IF($M$1=2005,'Resultat 2005-2012'!J289,IF(AND($M$1=2006,Beregningsark!$AQ289="2005-2012"),'Resultat 2005-2012'!J289*SUM($Y$7:$AE$7)/7,IF(AND($M$1=2007,Beregningsark!$AQ289="2005-2012"),'Resultat 2005-2012'!J289*SUM($Z$7:$AE$7)/6,IF(AND($M$1=2008,Beregningsark!$AQ289="2005-2012"),'Resultat 2005-2012'!J289*SUM($AA$7:$AE$7)/5,IF(AND($M$1=2009,Beregningsark!$AQ289="2005-2012"),'Resultat 2005-2012'!J289*SUM($AB$7:$AE$7)/4,IF(AND($M$1=2010,Beregningsark!$AQ289="2005-2012"),'Resultat 2005-2012'!J289*SUM($AC$7:$AE$7)/3,IF(AND($M$1=2011,Beregningsark!$AQ289="2005-2012"),'Resultat 2005-2012'!J289*SUM($AD$7:$AE$7)/2,IF(AND($M$1=2012,Beregningsark!$AQ289="2005-2012"),'Resultat 2005-2012'!J289*$AE$7,IF(AND($M$1=2006,Beregningsark!$AQ289="1999-2012"),'Resultat 2005-2012'!J289*SUM($Y$16:$AE$16)/7,IF(AND($M$1=2007,Beregningsark!$AQ289="1999-2012"),'Resultat 2005-2012'!J289*SUM($Z$16:$AE$16)/6,IF(AND($M$1=2008,Beregningsark!$AQ289="1999-2012"),'Resultat 2005-2012'!J289*SUM($AA$16:$AE$16)/5,IF(AND($M$1=2009,Beregningsark!$AQ289="1999-2012"),'Resultat 2005-2012'!J289*SUM($AB$16:$AE$16)/4,IF(AND($M$1=2010,Beregningsark!$AQ289="1999-2012"),'Resultat 2005-2012'!J289*SUM($AC$16:$AE$16)/3,IF(AND($M$1=2011,Beregningsark!$AQ289="1999-2012"),'Resultat 2005-2012'!J289*SUM($AD$16:$AE$16)/2,IF(AND($M$1=2012,Beregningsark!$AQ289="1999-2012"),'Resultat 2005-2012'!J289*$AE$16,""))))))))))))))))</f>
        <v/>
      </c>
      <c r="K289" s="15" t="str">
        <f>IF('Resultat 2005-2012'!$R289="","",IF($M$1=2005,'Resultat 2005-2012'!K289,IF(AND($M$1=2006,Beregningsark!$AQ289="2005-2012"),'Resultat 2005-2012'!K289*SUM($Y$8:$AE$8)/7,IF(AND($M$1=2007,Beregningsark!$AQ289="2005-2012"),'Resultat 2005-2012'!K289*SUM($Z$8:$AE$8)/6,IF(AND($M$1=2008,Beregningsark!$AQ289="2005-2012"),'Resultat 2005-2012'!K289*SUM($AA$8:$AE$8)/5,IF(AND($M$1=2009,Beregningsark!$AQ289="2005-2012"),'Resultat 2005-2012'!K289*SUM($AB$8:$AE$8)/4,IF(AND($M$1=2010,Beregningsark!$AQ289="2005-2012"),'Resultat 2005-2012'!K289*SUM($AC$8:$AE$8)/3,IF(AND($M$1=2011,Beregningsark!$AQ289="2005-2012"),'Resultat 2005-2012'!K289*SUM($AD$8:$AE$8)/2,IF(AND($M$1=2012,Beregningsark!$AQ289="2005-2012"),'Resultat 2005-2012'!K289*$AE$8,IF(AND($M$1=2006,Beregningsark!$AQ289="1999-2012"),'Resultat 2005-2012'!K289*SUM($Y$17:$AE$17)/7,IF(AND($M$1=2007,Beregningsark!$AQ289="1999-2012"),'Resultat 2005-2012'!K289*SUM($Z$17:$AE$17)/6,IF(AND($M$1=2008,Beregningsark!$AQ289="1999-2012"),'Resultat 2005-2012'!K289*SUM($AA$17:$AE$17)/5,IF(AND($M$1=2009,Beregningsark!$AQ289="1999-2012"),'Resultat 2005-2012'!K289*SUM($AB$17:$AE$17)/4,IF(AND($M$1=2010,Beregningsark!$AQ289="1999-2012"),'Resultat 2005-2012'!K289*SUM($AC$17:$AE$17)/3,IF(AND($M$1=2011,Beregningsark!$AQ289="1999-2012"),'Resultat 2005-2012'!K289*SUM($AD$17:$AE$17)/2,IF(AND($M$1=2012,Beregningsark!$AQ289="1999-2012"),'Resultat 2005-2012'!K289*$AE$17,""))))))))))))))))</f>
        <v/>
      </c>
      <c r="L289" s="15" t="str">
        <f>IF('Resultat 2005-2012'!$R289="","",IF($M$1=2005,'Resultat 2005-2012'!L289,IF(AND($M$1=2006,Beregningsark!$AQ289="2005-2012"),'Resultat 2005-2012'!L289*SUM($Y$9:$AE$9)/7,IF(AND($M$1=2007,Beregningsark!$AQ289="2005-2012"),'Resultat 2005-2012'!L289*SUM($Z$9:$AE$9)/6,IF(AND($M$1=2008,Beregningsark!$AQ289="2005-2012"),'Resultat 2005-2012'!L289*SUM($AA$9:$AE$9)/5,IF(AND($M$1=2009,Beregningsark!$AQ289="2005-2012"),'Resultat 2005-2012'!L289*SUM($AB$9:$AE$9)/4,IF(AND($M$1=2010,Beregningsark!$AQ289="2005-2012"),'Resultat 2005-2012'!L289*SUM($AC$9:$AE$9)/3,IF(AND($M$1=2011,Beregningsark!$AQ289="2005-2012"),'Resultat 2005-2012'!L289*SUM($AD$9:$AE$9)/2,IF(AND($M$1=2012,Beregningsark!$AQ289="2005-2012"),'Resultat 2005-2012'!L289*$AE$9,IF(AND($M$1=2006,Beregningsark!$AQ289="1999-2012"),'Resultat 2005-2012'!L289*SUM($Y$18:$AE$18)/7,IF(AND($M$1=2007,Beregningsark!$AQ289="1999-2012"),'Resultat 2005-2012'!L289*SUM($Z$18:$AE$18)/6,IF(AND($M$1=2008,Beregningsark!$AQ289="1999-2012"),'Resultat 2005-2012'!L289*SUM($AA$18:$AE$18)/5,IF(AND($M$1=2009,Beregningsark!$AQ289="1999-2012"),'Resultat 2005-2012'!L289*SUM($AB$18:$AE$18)/4,IF(AND($M$1=2010,Beregningsark!$AQ289="1999-2012"),'Resultat 2005-2012'!L289*SUM($AC$18:$AE$18)/3,IF(AND($M$1=2011,Beregningsark!$AQ289="1999-2012"),'Resultat 2005-2012'!L289*SUM($AD$18:$AE$18)/2,IF(AND($M$1=2012,Beregningsark!$AQ289="1999-2012"),'Resultat 2005-2012'!L289*$AE$18,""))))))))))))))))</f>
        <v/>
      </c>
      <c r="M289" s="15" t="str">
        <f t="shared" si="14"/>
        <v/>
      </c>
      <c r="N289" s="15" t="str">
        <f>IF('Resultat 2005-2012'!$R289="","",IF($M$1=2005,'Resultat 2005-2012'!N289,IF(AND($M$1=2006,Beregningsark!$AQ289="2005-2012"),'Resultat 2005-2012'!N289*SUM($Y$10:$AE$10)/7,IF(AND($M$1=2007,Beregningsark!$AQ289="2005-2012"),'Resultat 2005-2012'!N289*SUM($Z$10:$AE$10)/6,IF(AND($M$1=2008,Beregningsark!$AQ289="2005-2012"),'Resultat 2005-2012'!N289*SUM($AA$10:$AE$10)/5,IF(AND($M$1=2009,Beregningsark!$AQ289="2005-2012"),'Resultat 2005-2012'!N289*SUM($AB$10:$AE$10)/4,IF(AND($M$1=2010,Beregningsark!$AQ289="2005-2012"),'Resultat 2005-2012'!N289*SUM($AC$10:$AE$10)/3,IF(AND($M$1=2011,Beregningsark!$AQ289="2005-2012"),'Resultat 2005-2012'!N289*SUM($AD$10:$AE$10)/2,IF(AND($M$1=2012,Beregningsark!$AQ289="2005-2012"),'Resultat 2005-2012'!N289*$AE$10,IF(AND($M$1=2006,Beregningsark!$AQ289="1999-2012"),'Resultat 2005-2012'!N289*SUM($Y$16:$AE$16)/7,IF(AND($M$1=2007,Beregningsark!$AQ289="1999-2012"),'Resultat 2005-2012'!N289*SUM($Z$16:$AE$16)/6,IF(AND($M$1=2008,Beregningsark!$AQ289="1999-2012"),'Resultat 2005-2012'!N289*SUM($AA$16:$AE$16)/5,IF(AND($M$1=2009,Beregningsark!$AQ289="1999-2012"),'Resultat 2005-2012'!N289*SUM($AB$16:$AE$16)/4,IF(AND($M$1=2010,Beregningsark!$AQ289="1999-2012"),'Resultat 2005-2012'!N289*SUM($AC$16:$AE$16)/3,IF(AND($M$1=2011,Beregningsark!$AQ289="1999-2012"),'Resultat 2005-2012'!N289*SUM($AD$16:$AE$16)/2,IF(AND($M$1=2012,Beregningsark!$AQ289="1999-2012"),'Resultat 2005-2012'!N289*$AE$16,""))))))))))))))))</f>
        <v/>
      </c>
      <c r="O289" s="15" t="str">
        <f>IF('Resultat 2005-2012'!$R289="","",IF($M$1=2005,'Resultat 2005-2012'!O289,IF(AND($M$1=2006,Beregningsark!$AQ289="2005-2012"),'Resultat 2005-2012'!O289*SUM($Y$10:$AE$10)/7,IF(AND($M$1=2007,Beregningsark!$AQ289="2005-2012"),'Resultat 2005-2012'!O289*SUM($Z$10:$AE$10)/6,IF(AND($M$1=2008,Beregningsark!$AQ289="2005-2012"),'Resultat 2005-2012'!O289*SUM($AA$10:$AE$10)/5,IF(AND($M$1=2009,Beregningsark!$AQ289="2005-2012"),'Resultat 2005-2012'!O289*SUM($AB$10:$AE$10)/4,IF(AND($M$1=2010,Beregningsark!$AQ289="2005-2012"),'Resultat 2005-2012'!O289*SUM($AC$10:$AE$10)/3,IF(AND($M$1=2011,Beregningsark!$AQ289="2005-2012"),'Resultat 2005-2012'!O289*SUM($AD$10:$AE$10)/2,IF(AND($M$1=2012,Beregningsark!$AQ289="2005-2012"),'Resultat 2005-2012'!O289*$AE$10,IF(AND($M$1=2006,Beregningsark!$AQ289="1999-2012"),'Resultat 2005-2012'!O289*SUM($Y$16:$AE$16)/7,IF(AND($M$1=2007,Beregningsark!$AQ289="1999-2012"),'Resultat 2005-2012'!O289*SUM($Z$16:$AE$16)/6,IF(AND($M$1=2008,Beregningsark!$AQ289="1999-2012"),'Resultat 2005-2012'!O289*SUM($AA$16:$AE$16)/5,IF(AND($M$1=2009,Beregningsark!$AQ289="1999-2012"),'Resultat 2005-2012'!O289*SUM($AB$16:$AE$16)/4,IF(AND($M$1=2010,Beregningsark!$AQ289="1999-2012"),'Resultat 2005-2012'!O289*SUM($AC$16:$AE$16)/3,IF(AND($M$1=2011,Beregningsark!$AQ289="1999-2012"),'Resultat 2005-2012'!O289*SUM($AD$16:$AE$16)/2,IF(AND($M$1=2012,Beregningsark!$AQ289="1999-2012"),'Resultat 2005-2012'!O289*$AE$16,""))))))))))))))))</f>
        <v/>
      </c>
      <c r="P289" s="15" t="str">
        <f>IF('Resultat 2005-2012'!$R289="","",IF($M$1=2005,'Resultat 2005-2012'!P289,IF(AND($M$1=2006,Beregningsark!$AQ289="2005-2012"),'Resultat 2005-2012'!P289*SUM($Y$11:$AE$11)/7,IF(AND($M$1=2007,Beregningsark!$AQ289="2005-2012"),'Resultat 2005-2012'!P289*SUM($Z$11:$AE$11)/6,IF(AND($M$1=2008,Beregningsark!$AQ289="2005-2012"),'Resultat 2005-2012'!P289*SUM($AA$11:$AE$11)/5,IF(AND($M$1=2009,Beregningsark!$AQ289="2005-2012"),'Resultat 2005-2012'!P289*SUM($AB$11:$AE$11)/4,IF(AND($M$1=2010,Beregningsark!$AQ289="2005-2012"),'Resultat 2005-2012'!P289*SUM($AC$11:$AE$11)/3,IF(AND($M$1=2011,Beregningsark!$AQ289="2005-2012"),'Resultat 2005-2012'!P289*SUM($AD$11:$AE$11)/2,IF(AND($M$1=2012,Beregningsark!$AQ289="2005-2012"),'Resultat 2005-2012'!P289*$AE$11,IF(AND($M$1=2006,Beregningsark!$AQ289="1999-2012"),'Resultat 2005-2012'!P289*SUM($Y$16:$AE$16)/7,IF(AND($M$1=2007,Beregningsark!$AQ289="1999-2012"),'Resultat 2005-2012'!P289*SUM($Z$16:$AE$16)/6,IF(AND($M$1=2008,Beregningsark!$AQ289="1999-2012"),'Resultat 2005-2012'!P289*SUM($AA$16:$AE$16)/5,IF(AND($M$1=2009,Beregningsark!$AQ289="1999-2012"),'Resultat 2005-2012'!P289*SUM($AB$16:$AE$16)/4,IF(AND($M$1=2010,Beregningsark!$AQ289="1999-2012"),'Resultat 2005-2012'!P289*SUM($AC$16:$AE$16)/3,IF(AND($M$1=2011,Beregningsark!$AQ289="1999-2012"),'Resultat 2005-2012'!P289*SUM($AD$16:$AE$16)/2,IF(AND($M$1=2012,Beregningsark!$AQ289="1999-2012"),'Resultat 2005-2012'!P289*$AE$16,""))))))))))))))))</f>
        <v/>
      </c>
      <c r="Q289" s="15" t="str">
        <f t="shared" si="15"/>
        <v/>
      </c>
      <c r="R289" s="17" t="str">
        <f t="shared" si="16"/>
        <v/>
      </c>
    </row>
    <row r="290" spans="1:18" x14ac:dyDescent="0.25">
      <c r="A290" s="4" t="str">
        <f>IF(Inddata!A305="","",Inddata!A305)</f>
        <v/>
      </c>
      <c r="B290" s="4" t="str">
        <f>IF(Inddata!B305="","",Inddata!B305)</f>
        <v/>
      </c>
      <c r="C290" s="4" t="str">
        <f>IF(Inddata!C305="","",Inddata!C305)</f>
        <v/>
      </c>
      <c r="D290" s="4" t="str">
        <f>IF(Inddata!D305="","",Inddata!D305)</f>
        <v/>
      </c>
      <c r="E290" s="4" t="str">
        <f>IF(Inddata!E305="","",Inddata!E305)</f>
        <v/>
      </c>
      <c r="F290" s="4" t="str">
        <f>IF(Inddata!F305="","",Inddata!F305)</f>
        <v/>
      </c>
      <c r="G290" s="4">
        <f>IF(Inddata!G305="","",Inddata!G305)</f>
        <v>0</v>
      </c>
      <c r="H290" s="4" t="str">
        <f>IF(Inddata!H305&gt;0.5,Inddata!H305,"")</f>
        <v/>
      </c>
      <c r="I290" s="4" t="str">
        <f>IF(Inddata!I305="","",Inddata!I305)</f>
        <v/>
      </c>
      <c r="J290" s="15" t="str">
        <f>IF('Resultat 2005-2012'!$R290="","",IF($M$1=2005,'Resultat 2005-2012'!J290,IF(AND($M$1=2006,Beregningsark!$AQ290="2005-2012"),'Resultat 2005-2012'!J290*SUM($Y$7:$AE$7)/7,IF(AND($M$1=2007,Beregningsark!$AQ290="2005-2012"),'Resultat 2005-2012'!J290*SUM($Z$7:$AE$7)/6,IF(AND($M$1=2008,Beregningsark!$AQ290="2005-2012"),'Resultat 2005-2012'!J290*SUM($AA$7:$AE$7)/5,IF(AND($M$1=2009,Beregningsark!$AQ290="2005-2012"),'Resultat 2005-2012'!J290*SUM($AB$7:$AE$7)/4,IF(AND($M$1=2010,Beregningsark!$AQ290="2005-2012"),'Resultat 2005-2012'!J290*SUM($AC$7:$AE$7)/3,IF(AND($M$1=2011,Beregningsark!$AQ290="2005-2012"),'Resultat 2005-2012'!J290*SUM($AD$7:$AE$7)/2,IF(AND($M$1=2012,Beregningsark!$AQ290="2005-2012"),'Resultat 2005-2012'!J290*$AE$7,IF(AND($M$1=2006,Beregningsark!$AQ290="1999-2012"),'Resultat 2005-2012'!J290*SUM($Y$16:$AE$16)/7,IF(AND($M$1=2007,Beregningsark!$AQ290="1999-2012"),'Resultat 2005-2012'!J290*SUM($Z$16:$AE$16)/6,IF(AND($M$1=2008,Beregningsark!$AQ290="1999-2012"),'Resultat 2005-2012'!J290*SUM($AA$16:$AE$16)/5,IF(AND($M$1=2009,Beregningsark!$AQ290="1999-2012"),'Resultat 2005-2012'!J290*SUM($AB$16:$AE$16)/4,IF(AND($M$1=2010,Beregningsark!$AQ290="1999-2012"),'Resultat 2005-2012'!J290*SUM($AC$16:$AE$16)/3,IF(AND($M$1=2011,Beregningsark!$AQ290="1999-2012"),'Resultat 2005-2012'!J290*SUM($AD$16:$AE$16)/2,IF(AND($M$1=2012,Beregningsark!$AQ290="1999-2012"),'Resultat 2005-2012'!J290*$AE$16,""))))))))))))))))</f>
        <v/>
      </c>
      <c r="K290" s="15" t="str">
        <f>IF('Resultat 2005-2012'!$R290="","",IF($M$1=2005,'Resultat 2005-2012'!K290,IF(AND($M$1=2006,Beregningsark!$AQ290="2005-2012"),'Resultat 2005-2012'!K290*SUM($Y$8:$AE$8)/7,IF(AND($M$1=2007,Beregningsark!$AQ290="2005-2012"),'Resultat 2005-2012'!K290*SUM($Z$8:$AE$8)/6,IF(AND($M$1=2008,Beregningsark!$AQ290="2005-2012"),'Resultat 2005-2012'!K290*SUM($AA$8:$AE$8)/5,IF(AND($M$1=2009,Beregningsark!$AQ290="2005-2012"),'Resultat 2005-2012'!K290*SUM($AB$8:$AE$8)/4,IF(AND($M$1=2010,Beregningsark!$AQ290="2005-2012"),'Resultat 2005-2012'!K290*SUM($AC$8:$AE$8)/3,IF(AND($M$1=2011,Beregningsark!$AQ290="2005-2012"),'Resultat 2005-2012'!K290*SUM($AD$8:$AE$8)/2,IF(AND($M$1=2012,Beregningsark!$AQ290="2005-2012"),'Resultat 2005-2012'!K290*$AE$8,IF(AND($M$1=2006,Beregningsark!$AQ290="1999-2012"),'Resultat 2005-2012'!K290*SUM($Y$17:$AE$17)/7,IF(AND($M$1=2007,Beregningsark!$AQ290="1999-2012"),'Resultat 2005-2012'!K290*SUM($Z$17:$AE$17)/6,IF(AND($M$1=2008,Beregningsark!$AQ290="1999-2012"),'Resultat 2005-2012'!K290*SUM($AA$17:$AE$17)/5,IF(AND($M$1=2009,Beregningsark!$AQ290="1999-2012"),'Resultat 2005-2012'!K290*SUM($AB$17:$AE$17)/4,IF(AND($M$1=2010,Beregningsark!$AQ290="1999-2012"),'Resultat 2005-2012'!K290*SUM($AC$17:$AE$17)/3,IF(AND($M$1=2011,Beregningsark!$AQ290="1999-2012"),'Resultat 2005-2012'!K290*SUM($AD$17:$AE$17)/2,IF(AND($M$1=2012,Beregningsark!$AQ290="1999-2012"),'Resultat 2005-2012'!K290*$AE$17,""))))))))))))))))</f>
        <v/>
      </c>
      <c r="L290" s="15" t="str">
        <f>IF('Resultat 2005-2012'!$R290="","",IF($M$1=2005,'Resultat 2005-2012'!L290,IF(AND($M$1=2006,Beregningsark!$AQ290="2005-2012"),'Resultat 2005-2012'!L290*SUM($Y$9:$AE$9)/7,IF(AND($M$1=2007,Beregningsark!$AQ290="2005-2012"),'Resultat 2005-2012'!L290*SUM($Z$9:$AE$9)/6,IF(AND($M$1=2008,Beregningsark!$AQ290="2005-2012"),'Resultat 2005-2012'!L290*SUM($AA$9:$AE$9)/5,IF(AND($M$1=2009,Beregningsark!$AQ290="2005-2012"),'Resultat 2005-2012'!L290*SUM($AB$9:$AE$9)/4,IF(AND($M$1=2010,Beregningsark!$AQ290="2005-2012"),'Resultat 2005-2012'!L290*SUM($AC$9:$AE$9)/3,IF(AND($M$1=2011,Beregningsark!$AQ290="2005-2012"),'Resultat 2005-2012'!L290*SUM($AD$9:$AE$9)/2,IF(AND($M$1=2012,Beregningsark!$AQ290="2005-2012"),'Resultat 2005-2012'!L290*$AE$9,IF(AND($M$1=2006,Beregningsark!$AQ290="1999-2012"),'Resultat 2005-2012'!L290*SUM($Y$18:$AE$18)/7,IF(AND($M$1=2007,Beregningsark!$AQ290="1999-2012"),'Resultat 2005-2012'!L290*SUM($Z$18:$AE$18)/6,IF(AND($M$1=2008,Beregningsark!$AQ290="1999-2012"),'Resultat 2005-2012'!L290*SUM($AA$18:$AE$18)/5,IF(AND($M$1=2009,Beregningsark!$AQ290="1999-2012"),'Resultat 2005-2012'!L290*SUM($AB$18:$AE$18)/4,IF(AND($M$1=2010,Beregningsark!$AQ290="1999-2012"),'Resultat 2005-2012'!L290*SUM($AC$18:$AE$18)/3,IF(AND($M$1=2011,Beregningsark!$AQ290="1999-2012"),'Resultat 2005-2012'!L290*SUM($AD$18:$AE$18)/2,IF(AND($M$1=2012,Beregningsark!$AQ290="1999-2012"),'Resultat 2005-2012'!L290*$AE$18,""))))))))))))))))</f>
        <v/>
      </c>
      <c r="M290" s="15" t="str">
        <f t="shared" si="14"/>
        <v/>
      </c>
      <c r="N290" s="15" t="str">
        <f>IF('Resultat 2005-2012'!$R290="","",IF($M$1=2005,'Resultat 2005-2012'!N290,IF(AND($M$1=2006,Beregningsark!$AQ290="2005-2012"),'Resultat 2005-2012'!N290*SUM($Y$10:$AE$10)/7,IF(AND($M$1=2007,Beregningsark!$AQ290="2005-2012"),'Resultat 2005-2012'!N290*SUM($Z$10:$AE$10)/6,IF(AND($M$1=2008,Beregningsark!$AQ290="2005-2012"),'Resultat 2005-2012'!N290*SUM($AA$10:$AE$10)/5,IF(AND($M$1=2009,Beregningsark!$AQ290="2005-2012"),'Resultat 2005-2012'!N290*SUM($AB$10:$AE$10)/4,IF(AND($M$1=2010,Beregningsark!$AQ290="2005-2012"),'Resultat 2005-2012'!N290*SUM($AC$10:$AE$10)/3,IF(AND($M$1=2011,Beregningsark!$AQ290="2005-2012"),'Resultat 2005-2012'!N290*SUM($AD$10:$AE$10)/2,IF(AND($M$1=2012,Beregningsark!$AQ290="2005-2012"),'Resultat 2005-2012'!N290*$AE$10,IF(AND($M$1=2006,Beregningsark!$AQ290="1999-2012"),'Resultat 2005-2012'!N290*SUM($Y$16:$AE$16)/7,IF(AND($M$1=2007,Beregningsark!$AQ290="1999-2012"),'Resultat 2005-2012'!N290*SUM($Z$16:$AE$16)/6,IF(AND($M$1=2008,Beregningsark!$AQ290="1999-2012"),'Resultat 2005-2012'!N290*SUM($AA$16:$AE$16)/5,IF(AND($M$1=2009,Beregningsark!$AQ290="1999-2012"),'Resultat 2005-2012'!N290*SUM($AB$16:$AE$16)/4,IF(AND($M$1=2010,Beregningsark!$AQ290="1999-2012"),'Resultat 2005-2012'!N290*SUM($AC$16:$AE$16)/3,IF(AND($M$1=2011,Beregningsark!$AQ290="1999-2012"),'Resultat 2005-2012'!N290*SUM($AD$16:$AE$16)/2,IF(AND($M$1=2012,Beregningsark!$AQ290="1999-2012"),'Resultat 2005-2012'!N290*$AE$16,""))))))))))))))))</f>
        <v/>
      </c>
      <c r="O290" s="15" t="str">
        <f>IF('Resultat 2005-2012'!$R290="","",IF($M$1=2005,'Resultat 2005-2012'!O290,IF(AND($M$1=2006,Beregningsark!$AQ290="2005-2012"),'Resultat 2005-2012'!O290*SUM($Y$10:$AE$10)/7,IF(AND($M$1=2007,Beregningsark!$AQ290="2005-2012"),'Resultat 2005-2012'!O290*SUM($Z$10:$AE$10)/6,IF(AND($M$1=2008,Beregningsark!$AQ290="2005-2012"),'Resultat 2005-2012'!O290*SUM($AA$10:$AE$10)/5,IF(AND($M$1=2009,Beregningsark!$AQ290="2005-2012"),'Resultat 2005-2012'!O290*SUM($AB$10:$AE$10)/4,IF(AND($M$1=2010,Beregningsark!$AQ290="2005-2012"),'Resultat 2005-2012'!O290*SUM($AC$10:$AE$10)/3,IF(AND($M$1=2011,Beregningsark!$AQ290="2005-2012"),'Resultat 2005-2012'!O290*SUM($AD$10:$AE$10)/2,IF(AND($M$1=2012,Beregningsark!$AQ290="2005-2012"),'Resultat 2005-2012'!O290*$AE$10,IF(AND($M$1=2006,Beregningsark!$AQ290="1999-2012"),'Resultat 2005-2012'!O290*SUM($Y$16:$AE$16)/7,IF(AND($M$1=2007,Beregningsark!$AQ290="1999-2012"),'Resultat 2005-2012'!O290*SUM($Z$16:$AE$16)/6,IF(AND($M$1=2008,Beregningsark!$AQ290="1999-2012"),'Resultat 2005-2012'!O290*SUM($AA$16:$AE$16)/5,IF(AND($M$1=2009,Beregningsark!$AQ290="1999-2012"),'Resultat 2005-2012'!O290*SUM($AB$16:$AE$16)/4,IF(AND($M$1=2010,Beregningsark!$AQ290="1999-2012"),'Resultat 2005-2012'!O290*SUM($AC$16:$AE$16)/3,IF(AND($M$1=2011,Beregningsark!$AQ290="1999-2012"),'Resultat 2005-2012'!O290*SUM($AD$16:$AE$16)/2,IF(AND($M$1=2012,Beregningsark!$AQ290="1999-2012"),'Resultat 2005-2012'!O290*$AE$16,""))))))))))))))))</f>
        <v/>
      </c>
      <c r="P290" s="15" t="str">
        <f>IF('Resultat 2005-2012'!$R290="","",IF($M$1=2005,'Resultat 2005-2012'!P290,IF(AND($M$1=2006,Beregningsark!$AQ290="2005-2012"),'Resultat 2005-2012'!P290*SUM($Y$11:$AE$11)/7,IF(AND($M$1=2007,Beregningsark!$AQ290="2005-2012"),'Resultat 2005-2012'!P290*SUM($Z$11:$AE$11)/6,IF(AND($M$1=2008,Beregningsark!$AQ290="2005-2012"),'Resultat 2005-2012'!P290*SUM($AA$11:$AE$11)/5,IF(AND($M$1=2009,Beregningsark!$AQ290="2005-2012"),'Resultat 2005-2012'!P290*SUM($AB$11:$AE$11)/4,IF(AND($M$1=2010,Beregningsark!$AQ290="2005-2012"),'Resultat 2005-2012'!P290*SUM($AC$11:$AE$11)/3,IF(AND($M$1=2011,Beregningsark!$AQ290="2005-2012"),'Resultat 2005-2012'!P290*SUM($AD$11:$AE$11)/2,IF(AND($M$1=2012,Beregningsark!$AQ290="2005-2012"),'Resultat 2005-2012'!P290*$AE$11,IF(AND($M$1=2006,Beregningsark!$AQ290="1999-2012"),'Resultat 2005-2012'!P290*SUM($Y$16:$AE$16)/7,IF(AND($M$1=2007,Beregningsark!$AQ290="1999-2012"),'Resultat 2005-2012'!P290*SUM($Z$16:$AE$16)/6,IF(AND($M$1=2008,Beregningsark!$AQ290="1999-2012"),'Resultat 2005-2012'!P290*SUM($AA$16:$AE$16)/5,IF(AND($M$1=2009,Beregningsark!$AQ290="1999-2012"),'Resultat 2005-2012'!P290*SUM($AB$16:$AE$16)/4,IF(AND($M$1=2010,Beregningsark!$AQ290="1999-2012"),'Resultat 2005-2012'!P290*SUM($AC$16:$AE$16)/3,IF(AND($M$1=2011,Beregningsark!$AQ290="1999-2012"),'Resultat 2005-2012'!P290*SUM($AD$16:$AE$16)/2,IF(AND($M$1=2012,Beregningsark!$AQ290="1999-2012"),'Resultat 2005-2012'!P290*$AE$16,""))))))))))))))))</f>
        <v/>
      </c>
      <c r="Q290" s="15" t="str">
        <f t="shared" si="15"/>
        <v/>
      </c>
      <c r="R290" s="17" t="str">
        <f t="shared" si="16"/>
        <v/>
      </c>
    </row>
    <row r="291" spans="1:18" x14ac:dyDescent="0.25">
      <c r="A291" s="4" t="str">
        <f>IF(Inddata!A306="","",Inddata!A306)</f>
        <v/>
      </c>
      <c r="B291" s="4" t="str">
        <f>IF(Inddata!B306="","",Inddata!B306)</f>
        <v/>
      </c>
      <c r="C291" s="4" t="str">
        <f>IF(Inddata!C306="","",Inddata!C306)</f>
        <v/>
      </c>
      <c r="D291" s="4" t="str">
        <f>IF(Inddata!D306="","",Inddata!D306)</f>
        <v/>
      </c>
      <c r="E291" s="4" t="str">
        <f>IF(Inddata!E306="","",Inddata!E306)</f>
        <v/>
      </c>
      <c r="F291" s="4" t="str">
        <f>IF(Inddata!F306="","",Inddata!F306)</f>
        <v/>
      </c>
      <c r="G291" s="4">
        <f>IF(Inddata!G306="","",Inddata!G306)</f>
        <v>0</v>
      </c>
      <c r="H291" s="4" t="str">
        <f>IF(Inddata!H306&gt;0.5,Inddata!H306,"")</f>
        <v/>
      </c>
      <c r="I291" s="4" t="str">
        <f>IF(Inddata!I306="","",Inddata!I306)</f>
        <v/>
      </c>
      <c r="J291" s="15" t="str">
        <f>IF('Resultat 2005-2012'!$R291="","",IF($M$1=2005,'Resultat 2005-2012'!J291,IF(AND($M$1=2006,Beregningsark!$AQ291="2005-2012"),'Resultat 2005-2012'!J291*SUM($Y$7:$AE$7)/7,IF(AND($M$1=2007,Beregningsark!$AQ291="2005-2012"),'Resultat 2005-2012'!J291*SUM($Z$7:$AE$7)/6,IF(AND($M$1=2008,Beregningsark!$AQ291="2005-2012"),'Resultat 2005-2012'!J291*SUM($AA$7:$AE$7)/5,IF(AND($M$1=2009,Beregningsark!$AQ291="2005-2012"),'Resultat 2005-2012'!J291*SUM($AB$7:$AE$7)/4,IF(AND($M$1=2010,Beregningsark!$AQ291="2005-2012"),'Resultat 2005-2012'!J291*SUM($AC$7:$AE$7)/3,IF(AND($M$1=2011,Beregningsark!$AQ291="2005-2012"),'Resultat 2005-2012'!J291*SUM($AD$7:$AE$7)/2,IF(AND($M$1=2012,Beregningsark!$AQ291="2005-2012"),'Resultat 2005-2012'!J291*$AE$7,IF(AND($M$1=2006,Beregningsark!$AQ291="1999-2012"),'Resultat 2005-2012'!J291*SUM($Y$16:$AE$16)/7,IF(AND($M$1=2007,Beregningsark!$AQ291="1999-2012"),'Resultat 2005-2012'!J291*SUM($Z$16:$AE$16)/6,IF(AND($M$1=2008,Beregningsark!$AQ291="1999-2012"),'Resultat 2005-2012'!J291*SUM($AA$16:$AE$16)/5,IF(AND($M$1=2009,Beregningsark!$AQ291="1999-2012"),'Resultat 2005-2012'!J291*SUM($AB$16:$AE$16)/4,IF(AND($M$1=2010,Beregningsark!$AQ291="1999-2012"),'Resultat 2005-2012'!J291*SUM($AC$16:$AE$16)/3,IF(AND($M$1=2011,Beregningsark!$AQ291="1999-2012"),'Resultat 2005-2012'!J291*SUM($AD$16:$AE$16)/2,IF(AND($M$1=2012,Beregningsark!$AQ291="1999-2012"),'Resultat 2005-2012'!J291*$AE$16,""))))))))))))))))</f>
        <v/>
      </c>
      <c r="K291" s="15" t="str">
        <f>IF('Resultat 2005-2012'!$R291="","",IF($M$1=2005,'Resultat 2005-2012'!K291,IF(AND($M$1=2006,Beregningsark!$AQ291="2005-2012"),'Resultat 2005-2012'!K291*SUM($Y$8:$AE$8)/7,IF(AND($M$1=2007,Beregningsark!$AQ291="2005-2012"),'Resultat 2005-2012'!K291*SUM($Z$8:$AE$8)/6,IF(AND($M$1=2008,Beregningsark!$AQ291="2005-2012"),'Resultat 2005-2012'!K291*SUM($AA$8:$AE$8)/5,IF(AND($M$1=2009,Beregningsark!$AQ291="2005-2012"),'Resultat 2005-2012'!K291*SUM($AB$8:$AE$8)/4,IF(AND($M$1=2010,Beregningsark!$AQ291="2005-2012"),'Resultat 2005-2012'!K291*SUM($AC$8:$AE$8)/3,IF(AND($M$1=2011,Beregningsark!$AQ291="2005-2012"),'Resultat 2005-2012'!K291*SUM($AD$8:$AE$8)/2,IF(AND($M$1=2012,Beregningsark!$AQ291="2005-2012"),'Resultat 2005-2012'!K291*$AE$8,IF(AND($M$1=2006,Beregningsark!$AQ291="1999-2012"),'Resultat 2005-2012'!K291*SUM($Y$17:$AE$17)/7,IF(AND($M$1=2007,Beregningsark!$AQ291="1999-2012"),'Resultat 2005-2012'!K291*SUM($Z$17:$AE$17)/6,IF(AND($M$1=2008,Beregningsark!$AQ291="1999-2012"),'Resultat 2005-2012'!K291*SUM($AA$17:$AE$17)/5,IF(AND($M$1=2009,Beregningsark!$AQ291="1999-2012"),'Resultat 2005-2012'!K291*SUM($AB$17:$AE$17)/4,IF(AND($M$1=2010,Beregningsark!$AQ291="1999-2012"),'Resultat 2005-2012'!K291*SUM($AC$17:$AE$17)/3,IF(AND($M$1=2011,Beregningsark!$AQ291="1999-2012"),'Resultat 2005-2012'!K291*SUM($AD$17:$AE$17)/2,IF(AND($M$1=2012,Beregningsark!$AQ291="1999-2012"),'Resultat 2005-2012'!K291*$AE$17,""))))))))))))))))</f>
        <v/>
      </c>
      <c r="L291" s="15" t="str">
        <f>IF('Resultat 2005-2012'!$R291="","",IF($M$1=2005,'Resultat 2005-2012'!L291,IF(AND($M$1=2006,Beregningsark!$AQ291="2005-2012"),'Resultat 2005-2012'!L291*SUM($Y$9:$AE$9)/7,IF(AND($M$1=2007,Beregningsark!$AQ291="2005-2012"),'Resultat 2005-2012'!L291*SUM($Z$9:$AE$9)/6,IF(AND($M$1=2008,Beregningsark!$AQ291="2005-2012"),'Resultat 2005-2012'!L291*SUM($AA$9:$AE$9)/5,IF(AND($M$1=2009,Beregningsark!$AQ291="2005-2012"),'Resultat 2005-2012'!L291*SUM($AB$9:$AE$9)/4,IF(AND($M$1=2010,Beregningsark!$AQ291="2005-2012"),'Resultat 2005-2012'!L291*SUM($AC$9:$AE$9)/3,IF(AND($M$1=2011,Beregningsark!$AQ291="2005-2012"),'Resultat 2005-2012'!L291*SUM($AD$9:$AE$9)/2,IF(AND($M$1=2012,Beregningsark!$AQ291="2005-2012"),'Resultat 2005-2012'!L291*$AE$9,IF(AND($M$1=2006,Beregningsark!$AQ291="1999-2012"),'Resultat 2005-2012'!L291*SUM($Y$18:$AE$18)/7,IF(AND($M$1=2007,Beregningsark!$AQ291="1999-2012"),'Resultat 2005-2012'!L291*SUM($Z$18:$AE$18)/6,IF(AND($M$1=2008,Beregningsark!$AQ291="1999-2012"),'Resultat 2005-2012'!L291*SUM($AA$18:$AE$18)/5,IF(AND($M$1=2009,Beregningsark!$AQ291="1999-2012"),'Resultat 2005-2012'!L291*SUM($AB$18:$AE$18)/4,IF(AND($M$1=2010,Beregningsark!$AQ291="1999-2012"),'Resultat 2005-2012'!L291*SUM($AC$18:$AE$18)/3,IF(AND($M$1=2011,Beregningsark!$AQ291="1999-2012"),'Resultat 2005-2012'!L291*SUM($AD$18:$AE$18)/2,IF(AND($M$1=2012,Beregningsark!$AQ291="1999-2012"),'Resultat 2005-2012'!L291*$AE$18,""))))))))))))))))</f>
        <v/>
      </c>
      <c r="M291" s="15" t="str">
        <f t="shared" si="14"/>
        <v/>
      </c>
      <c r="N291" s="15" t="str">
        <f>IF('Resultat 2005-2012'!$R291="","",IF($M$1=2005,'Resultat 2005-2012'!N291,IF(AND($M$1=2006,Beregningsark!$AQ291="2005-2012"),'Resultat 2005-2012'!N291*SUM($Y$10:$AE$10)/7,IF(AND($M$1=2007,Beregningsark!$AQ291="2005-2012"),'Resultat 2005-2012'!N291*SUM($Z$10:$AE$10)/6,IF(AND($M$1=2008,Beregningsark!$AQ291="2005-2012"),'Resultat 2005-2012'!N291*SUM($AA$10:$AE$10)/5,IF(AND($M$1=2009,Beregningsark!$AQ291="2005-2012"),'Resultat 2005-2012'!N291*SUM($AB$10:$AE$10)/4,IF(AND($M$1=2010,Beregningsark!$AQ291="2005-2012"),'Resultat 2005-2012'!N291*SUM($AC$10:$AE$10)/3,IF(AND($M$1=2011,Beregningsark!$AQ291="2005-2012"),'Resultat 2005-2012'!N291*SUM($AD$10:$AE$10)/2,IF(AND($M$1=2012,Beregningsark!$AQ291="2005-2012"),'Resultat 2005-2012'!N291*$AE$10,IF(AND($M$1=2006,Beregningsark!$AQ291="1999-2012"),'Resultat 2005-2012'!N291*SUM($Y$16:$AE$16)/7,IF(AND($M$1=2007,Beregningsark!$AQ291="1999-2012"),'Resultat 2005-2012'!N291*SUM($Z$16:$AE$16)/6,IF(AND($M$1=2008,Beregningsark!$AQ291="1999-2012"),'Resultat 2005-2012'!N291*SUM($AA$16:$AE$16)/5,IF(AND($M$1=2009,Beregningsark!$AQ291="1999-2012"),'Resultat 2005-2012'!N291*SUM($AB$16:$AE$16)/4,IF(AND($M$1=2010,Beregningsark!$AQ291="1999-2012"),'Resultat 2005-2012'!N291*SUM($AC$16:$AE$16)/3,IF(AND($M$1=2011,Beregningsark!$AQ291="1999-2012"),'Resultat 2005-2012'!N291*SUM($AD$16:$AE$16)/2,IF(AND($M$1=2012,Beregningsark!$AQ291="1999-2012"),'Resultat 2005-2012'!N291*$AE$16,""))))))))))))))))</f>
        <v/>
      </c>
      <c r="O291" s="15" t="str">
        <f>IF('Resultat 2005-2012'!$R291="","",IF($M$1=2005,'Resultat 2005-2012'!O291,IF(AND($M$1=2006,Beregningsark!$AQ291="2005-2012"),'Resultat 2005-2012'!O291*SUM($Y$10:$AE$10)/7,IF(AND($M$1=2007,Beregningsark!$AQ291="2005-2012"),'Resultat 2005-2012'!O291*SUM($Z$10:$AE$10)/6,IF(AND($M$1=2008,Beregningsark!$AQ291="2005-2012"),'Resultat 2005-2012'!O291*SUM($AA$10:$AE$10)/5,IF(AND($M$1=2009,Beregningsark!$AQ291="2005-2012"),'Resultat 2005-2012'!O291*SUM($AB$10:$AE$10)/4,IF(AND($M$1=2010,Beregningsark!$AQ291="2005-2012"),'Resultat 2005-2012'!O291*SUM($AC$10:$AE$10)/3,IF(AND($M$1=2011,Beregningsark!$AQ291="2005-2012"),'Resultat 2005-2012'!O291*SUM($AD$10:$AE$10)/2,IF(AND($M$1=2012,Beregningsark!$AQ291="2005-2012"),'Resultat 2005-2012'!O291*$AE$10,IF(AND($M$1=2006,Beregningsark!$AQ291="1999-2012"),'Resultat 2005-2012'!O291*SUM($Y$16:$AE$16)/7,IF(AND($M$1=2007,Beregningsark!$AQ291="1999-2012"),'Resultat 2005-2012'!O291*SUM($Z$16:$AE$16)/6,IF(AND($M$1=2008,Beregningsark!$AQ291="1999-2012"),'Resultat 2005-2012'!O291*SUM($AA$16:$AE$16)/5,IF(AND($M$1=2009,Beregningsark!$AQ291="1999-2012"),'Resultat 2005-2012'!O291*SUM($AB$16:$AE$16)/4,IF(AND($M$1=2010,Beregningsark!$AQ291="1999-2012"),'Resultat 2005-2012'!O291*SUM($AC$16:$AE$16)/3,IF(AND($M$1=2011,Beregningsark!$AQ291="1999-2012"),'Resultat 2005-2012'!O291*SUM($AD$16:$AE$16)/2,IF(AND($M$1=2012,Beregningsark!$AQ291="1999-2012"),'Resultat 2005-2012'!O291*$AE$16,""))))))))))))))))</f>
        <v/>
      </c>
      <c r="P291" s="15" t="str">
        <f>IF('Resultat 2005-2012'!$R291="","",IF($M$1=2005,'Resultat 2005-2012'!P291,IF(AND($M$1=2006,Beregningsark!$AQ291="2005-2012"),'Resultat 2005-2012'!P291*SUM($Y$11:$AE$11)/7,IF(AND($M$1=2007,Beregningsark!$AQ291="2005-2012"),'Resultat 2005-2012'!P291*SUM($Z$11:$AE$11)/6,IF(AND($M$1=2008,Beregningsark!$AQ291="2005-2012"),'Resultat 2005-2012'!P291*SUM($AA$11:$AE$11)/5,IF(AND($M$1=2009,Beregningsark!$AQ291="2005-2012"),'Resultat 2005-2012'!P291*SUM($AB$11:$AE$11)/4,IF(AND($M$1=2010,Beregningsark!$AQ291="2005-2012"),'Resultat 2005-2012'!P291*SUM($AC$11:$AE$11)/3,IF(AND($M$1=2011,Beregningsark!$AQ291="2005-2012"),'Resultat 2005-2012'!P291*SUM($AD$11:$AE$11)/2,IF(AND($M$1=2012,Beregningsark!$AQ291="2005-2012"),'Resultat 2005-2012'!P291*$AE$11,IF(AND($M$1=2006,Beregningsark!$AQ291="1999-2012"),'Resultat 2005-2012'!P291*SUM($Y$16:$AE$16)/7,IF(AND($M$1=2007,Beregningsark!$AQ291="1999-2012"),'Resultat 2005-2012'!P291*SUM($Z$16:$AE$16)/6,IF(AND($M$1=2008,Beregningsark!$AQ291="1999-2012"),'Resultat 2005-2012'!P291*SUM($AA$16:$AE$16)/5,IF(AND($M$1=2009,Beregningsark!$AQ291="1999-2012"),'Resultat 2005-2012'!P291*SUM($AB$16:$AE$16)/4,IF(AND($M$1=2010,Beregningsark!$AQ291="1999-2012"),'Resultat 2005-2012'!P291*SUM($AC$16:$AE$16)/3,IF(AND($M$1=2011,Beregningsark!$AQ291="1999-2012"),'Resultat 2005-2012'!P291*SUM($AD$16:$AE$16)/2,IF(AND($M$1=2012,Beregningsark!$AQ291="1999-2012"),'Resultat 2005-2012'!P291*$AE$16,""))))))))))))))))</f>
        <v/>
      </c>
      <c r="Q291" s="15" t="str">
        <f t="shared" si="15"/>
        <v/>
      </c>
      <c r="R291" s="17" t="str">
        <f t="shared" si="16"/>
        <v/>
      </c>
    </row>
    <row r="292" spans="1:18" x14ac:dyDescent="0.25">
      <c r="A292" s="4" t="str">
        <f>IF(Inddata!A307="","",Inddata!A307)</f>
        <v/>
      </c>
      <c r="B292" s="4" t="str">
        <f>IF(Inddata!B307="","",Inddata!B307)</f>
        <v/>
      </c>
      <c r="C292" s="4" t="str">
        <f>IF(Inddata!C307="","",Inddata!C307)</f>
        <v/>
      </c>
      <c r="D292" s="4" t="str">
        <f>IF(Inddata!D307="","",Inddata!D307)</f>
        <v/>
      </c>
      <c r="E292" s="4" t="str">
        <f>IF(Inddata!E307="","",Inddata!E307)</f>
        <v/>
      </c>
      <c r="F292" s="4" t="str">
        <f>IF(Inddata!F307="","",Inddata!F307)</f>
        <v/>
      </c>
      <c r="G292" s="4">
        <f>IF(Inddata!G307="","",Inddata!G307)</f>
        <v>0</v>
      </c>
      <c r="H292" s="4" t="str">
        <f>IF(Inddata!H307&gt;0.5,Inddata!H307,"")</f>
        <v/>
      </c>
      <c r="I292" s="4" t="str">
        <f>IF(Inddata!I307="","",Inddata!I307)</f>
        <v/>
      </c>
      <c r="J292" s="15" t="str">
        <f>IF('Resultat 2005-2012'!$R292="","",IF($M$1=2005,'Resultat 2005-2012'!J292,IF(AND($M$1=2006,Beregningsark!$AQ292="2005-2012"),'Resultat 2005-2012'!J292*SUM($Y$7:$AE$7)/7,IF(AND($M$1=2007,Beregningsark!$AQ292="2005-2012"),'Resultat 2005-2012'!J292*SUM($Z$7:$AE$7)/6,IF(AND($M$1=2008,Beregningsark!$AQ292="2005-2012"),'Resultat 2005-2012'!J292*SUM($AA$7:$AE$7)/5,IF(AND($M$1=2009,Beregningsark!$AQ292="2005-2012"),'Resultat 2005-2012'!J292*SUM($AB$7:$AE$7)/4,IF(AND($M$1=2010,Beregningsark!$AQ292="2005-2012"),'Resultat 2005-2012'!J292*SUM($AC$7:$AE$7)/3,IF(AND($M$1=2011,Beregningsark!$AQ292="2005-2012"),'Resultat 2005-2012'!J292*SUM($AD$7:$AE$7)/2,IF(AND($M$1=2012,Beregningsark!$AQ292="2005-2012"),'Resultat 2005-2012'!J292*$AE$7,IF(AND($M$1=2006,Beregningsark!$AQ292="1999-2012"),'Resultat 2005-2012'!J292*SUM($Y$16:$AE$16)/7,IF(AND($M$1=2007,Beregningsark!$AQ292="1999-2012"),'Resultat 2005-2012'!J292*SUM($Z$16:$AE$16)/6,IF(AND($M$1=2008,Beregningsark!$AQ292="1999-2012"),'Resultat 2005-2012'!J292*SUM($AA$16:$AE$16)/5,IF(AND($M$1=2009,Beregningsark!$AQ292="1999-2012"),'Resultat 2005-2012'!J292*SUM($AB$16:$AE$16)/4,IF(AND($M$1=2010,Beregningsark!$AQ292="1999-2012"),'Resultat 2005-2012'!J292*SUM($AC$16:$AE$16)/3,IF(AND($M$1=2011,Beregningsark!$AQ292="1999-2012"),'Resultat 2005-2012'!J292*SUM($AD$16:$AE$16)/2,IF(AND($M$1=2012,Beregningsark!$AQ292="1999-2012"),'Resultat 2005-2012'!J292*$AE$16,""))))))))))))))))</f>
        <v/>
      </c>
      <c r="K292" s="15" t="str">
        <f>IF('Resultat 2005-2012'!$R292="","",IF($M$1=2005,'Resultat 2005-2012'!K292,IF(AND($M$1=2006,Beregningsark!$AQ292="2005-2012"),'Resultat 2005-2012'!K292*SUM($Y$8:$AE$8)/7,IF(AND($M$1=2007,Beregningsark!$AQ292="2005-2012"),'Resultat 2005-2012'!K292*SUM($Z$8:$AE$8)/6,IF(AND($M$1=2008,Beregningsark!$AQ292="2005-2012"),'Resultat 2005-2012'!K292*SUM($AA$8:$AE$8)/5,IF(AND($M$1=2009,Beregningsark!$AQ292="2005-2012"),'Resultat 2005-2012'!K292*SUM($AB$8:$AE$8)/4,IF(AND($M$1=2010,Beregningsark!$AQ292="2005-2012"),'Resultat 2005-2012'!K292*SUM($AC$8:$AE$8)/3,IF(AND($M$1=2011,Beregningsark!$AQ292="2005-2012"),'Resultat 2005-2012'!K292*SUM($AD$8:$AE$8)/2,IF(AND($M$1=2012,Beregningsark!$AQ292="2005-2012"),'Resultat 2005-2012'!K292*$AE$8,IF(AND($M$1=2006,Beregningsark!$AQ292="1999-2012"),'Resultat 2005-2012'!K292*SUM($Y$17:$AE$17)/7,IF(AND($M$1=2007,Beregningsark!$AQ292="1999-2012"),'Resultat 2005-2012'!K292*SUM($Z$17:$AE$17)/6,IF(AND($M$1=2008,Beregningsark!$AQ292="1999-2012"),'Resultat 2005-2012'!K292*SUM($AA$17:$AE$17)/5,IF(AND($M$1=2009,Beregningsark!$AQ292="1999-2012"),'Resultat 2005-2012'!K292*SUM($AB$17:$AE$17)/4,IF(AND($M$1=2010,Beregningsark!$AQ292="1999-2012"),'Resultat 2005-2012'!K292*SUM($AC$17:$AE$17)/3,IF(AND($M$1=2011,Beregningsark!$AQ292="1999-2012"),'Resultat 2005-2012'!K292*SUM($AD$17:$AE$17)/2,IF(AND($M$1=2012,Beregningsark!$AQ292="1999-2012"),'Resultat 2005-2012'!K292*$AE$17,""))))))))))))))))</f>
        <v/>
      </c>
      <c r="L292" s="15" t="str">
        <f>IF('Resultat 2005-2012'!$R292="","",IF($M$1=2005,'Resultat 2005-2012'!L292,IF(AND($M$1=2006,Beregningsark!$AQ292="2005-2012"),'Resultat 2005-2012'!L292*SUM($Y$9:$AE$9)/7,IF(AND($M$1=2007,Beregningsark!$AQ292="2005-2012"),'Resultat 2005-2012'!L292*SUM($Z$9:$AE$9)/6,IF(AND($M$1=2008,Beregningsark!$AQ292="2005-2012"),'Resultat 2005-2012'!L292*SUM($AA$9:$AE$9)/5,IF(AND($M$1=2009,Beregningsark!$AQ292="2005-2012"),'Resultat 2005-2012'!L292*SUM($AB$9:$AE$9)/4,IF(AND($M$1=2010,Beregningsark!$AQ292="2005-2012"),'Resultat 2005-2012'!L292*SUM($AC$9:$AE$9)/3,IF(AND($M$1=2011,Beregningsark!$AQ292="2005-2012"),'Resultat 2005-2012'!L292*SUM($AD$9:$AE$9)/2,IF(AND($M$1=2012,Beregningsark!$AQ292="2005-2012"),'Resultat 2005-2012'!L292*$AE$9,IF(AND($M$1=2006,Beregningsark!$AQ292="1999-2012"),'Resultat 2005-2012'!L292*SUM($Y$18:$AE$18)/7,IF(AND($M$1=2007,Beregningsark!$AQ292="1999-2012"),'Resultat 2005-2012'!L292*SUM($Z$18:$AE$18)/6,IF(AND($M$1=2008,Beregningsark!$AQ292="1999-2012"),'Resultat 2005-2012'!L292*SUM($AA$18:$AE$18)/5,IF(AND($M$1=2009,Beregningsark!$AQ292="1999-2012"),'Resultat 2005-2012'!L292*SUM($AB$18:$AE$18)/4,IF(AND($M$1=2010,Beregningsark!$AQ292="1999-2012"),'Resultat 2005-2012'!L292*SUM($AC$18:$AE$18)/3,IF(AND($M$1=2011,Beregningsark!$AQ292="1999-2012"),'Resultat 2005-2012'!L292*SUM($AD$18:$AE$18)/2,IF(AND($M$1=2012,Beregningsark!$AQ292="1999-2012"),'Resultat 2005-2012'!L292*$AE$18,""))))))))))))))))</f>
        <v/>
      </c>
      <c r="M292" s="15" t="str">
        <f t="shared" si="14"/>
        <v/>
      </c>
      <c r="N292" s="15" t="str">
        <f>IF('Resultat 2005-2012'!$R292="","",IF($M$1=2005,'Resultat 2005-2012'!N292,IF(AND($M$1=2006,Beregningsark!$AQ292="2005-2012"),'Resultat 2005-2012'!N292*SUM($Y$10:$AE$10)/7,IF(AND($M$1=2007,Beregningsark!$AQ292="2005-2012"),'Resultat 2005-2012'!N292*SUM($Z$10:$AE$10)/6,IF(AND($M$1=2008,Beregningsark!$AQ292="2005-2012"),'Resultat 2005-2012'!N292*SUM($AA$10:$AE$10)/5,IF(AND($M$1=2009,Beregningsark!$AQ292="2005-2012"),'Resultat 2005-2012'!N292*SUM($AB$10:$AE$10)/4,IF(AND($M$1=2010,Beregningsark!$AQ292="2005-2012"),'Resultat 2005-2012'!N292*SUM($AC$10:$AE$10)/3,IF(AND($M$1=2011,Beregningsark!$AQ292="2005-2012"),'Resultat 2005-2012'!N292*SUM($AD$10:$AE$10)/2,IF(AND($M$1=2012,Beregningsark!$AQ292="2005-2012"),'Resultat 2005-2012'!N292*$AE$10,IF(AND($M$1=2006,Beregningsark!$AQ292="1999-2012"),'Resultat 2005-2012'!N292*SUM($Y$16:$AE$16)/7,IF(AND($M$1=2007,Beregningsark!$AQ292="1999-2012"),'Resultat 2005-2012'!N292*SUM($Z$16:$AE$16)/6,IF(AND($M$1=2008,Beregningsark!$AQ292="1999-2012"),'Resultat 2005-2012'!N292*SUM($AA$16:$AE$16)/5,IF(AND($M$1=2009,Beregningsark!$AQ292="1999-2012"),'Resultat 2005-2012'!N292*SUM($AB$16:$AE$16)/4,IF(AND($M$1=2010,Beregningsark!$AQ292="1999-2012"),'Resultat 2005-2012'!N292*SUM($AC$16:$AE$16)/3,IF(AND($M$1=2011,Beregningsark!$AQ292="1999-2012"),'Resultat 2005-2012'!N292*SUM($AD$16:$AE$16)/2,IF(AND($M$1=2012,Beregningsark!$AQ292="1999-2012"),'Resultat 2005-2012'!N292*$AE$16,""))))))))))))))))</f>
        <v/>
      </c>
      <c r="O292" s="15" t="str">
        <f>IF('Resultat 2005-2012'!$R292="","",IF($M$1=2005,'Resultat 2005-2012'!O292,IF(AND($M$1=2006,Beregningsark!$AQ292="2005-2012"),'Resultat 2005-2012'!O292*SUM($Y$10:$AE$10)/7,IF(AND($M$1=2007,Beregningsark!$AQ292="2005-2012"),'Resultat 2005-2012'!O292*SUM($Z$10:$AE$10)/6,IF(AND($M$1=2008,Beregningsark!$AQ292="2005-2012"),'Resultat 2005-2012'!O292*SUM($AA$10:$AE$10)/5,IF(AND($M$1=2009,Beregningsark!$AQ292="2005-2012"),'Resultat 2005-2012'!O292*SUM($AB$10:$AE$10)/4,IF(AND($M$1=2010,Beregningsark!$AQ292="2005-2012"),'Resultat 2005-2012'!O292*SUM($AC$10:$AE$10)/3,IF(AND($M$1=2011,Beregningsark!$AQ292="2005-2012"),'Resultat 2005-2012'!O292*SUM($AD$10:$AE$10)/2,IF(AND($M$1=2012,Beregningsark!$AQ292="2005-2012"),'Resultat 2005-2012'!O292*$AE$10,IF(AND($M$1=2006,Beregningsark!$AQ292="1999-2012"),'Resultat 2005-2012'!O292*SUM($Y$16:$AE$16)/7,IF(AND($M$1=2007,Beregningsark!$AQ292="1999-2012"),'Resultat 2005-2012'!O292*SUM($Z$16:$AE$16)/6,IF(AND($M$1=2008,Beregningsark!$AQ292="1999-2012"),'Resultat 2005-2012'!O292*SUM($AA$16:$AE$16)/5,IF(AND($M$1=2009,Beregningsark!$AQ292="1999-2012"),'Resultat 2005-2012'!O292*SUM($AB$16:$AE$16)/4,IF(AND($M$1=2010,Beregningsark!$AQ292="1999-2012"),'Resultat 2005-2012'!O292*SUM($AC$16:$AE$16)/3,IF(AND($M$1=2011,Beregningsark!$AQ292="1999-2012"),'Resultat 2005-2012'!O292*SUM($AD$16:$AE$16)/2,IF(AND($M$1=2012,Beregningsark!$AQ292="1999-2012"),'Resultat 2005-2012'!O292*$AE$16,""))))))))))))))))</f>
        <v/>
      </c>
      <c r="P292" s="15" t="str">
        <f>IF('Resultat 2005-2012'!$R292="","",IF($M$1=2005,'Resultat 2005-2012'!P292,IF(AND($M$1=2006,Beregningsark!$AQ292="2005-2012"),'Resultat 2005-2012'!P292*SUM($Y$11:$AE$11)/7,IF(AND($M$1=2007,Beregningsark!$AQ292="2005-2012"),'Resultat 2005-2012'!P292*SUM($Z$11:$AE$11)/6,IF(AND($M$1=2008,Beregningsark!$AQ292="2005-2012"),'Resultat 2005-2012'!P292*SUM($AA$11:$AE$11)/5,IF(AND($M$1=2009,Beregningsark!$AQ292="2005-2012"),'Resultat 2005-2012'!P292*SUM($AB$11:$AE$11)/4,IF(AND($M$1=2010,Beregningsark!$AQ292="2005-2012"),'Resultat 2005-2012'!P292*SUM($AC$11:$AE$11)/3,IF(AND($M$1=2011,Beregningsark!$AQ292="2005-2012"),'Resultat 2005-2012'!P292*SUM($AD$11:$AE$11)/2,IF(AND($M$1=2012,Beregningsark!$AQ292="2005-2012"),'Resultat 2005-2012'!P292*$AE$11,IF(AND($M$1=2006,Beregningsark!$AQ292="1999-2012"),'Resultat 2005-2012'!P292*SUM($Y$16:$AE$16)/7,IF(AND($M$1=2007,Beregningsark!$AQ292="1999-2012"),'Resultat 2005-2012'!P292*SUM($Z$16:$AE$16)/6,IF(AND($M$1=2008,Beregningsark!$AQ292="1999-2012"),'Resultat 2005-2012'!P292*SUM($AA$16:$AE$16)/5,IF(AND($M$1=2009,Beregningsark!$AQ292="1999-2012"),'Resultat 2005-2012'!P292*SUM($AB$16:$AE$16)/4,IF(AND($M$1=2010,Beregningsark!$AQ292="1999-2012"),'Resultat 2005-2012'!P292*SUM($AC$16:$AE$16)/3,IF(AND($M$1=2011,Beregningsark!$AQ292="1999-2012"),'Resultat 2005-2012'!P292*SUM($AD$16:$AE$16)/2,IF(AND($M$1=2012,Beregningsark!$AQ292="1999-2012"),'Resultat 2005-2012'!P292*$AE$16,""))))))))))))))))</f>
        <v/>
      </c>
      <c r="Q292" s="15" t="str">
        <f t="shared" si="15"/>
        <v/>
      </c>
      <c r="R292" s="17" t="str">
        <f t="shared" si="16"/>
        <v/>
      </c>
    </row>
    <row r="293" spans="1:18" x14ac:dyDescent="0.25">
      <c r="A293" s="4" t="str">
        <f>IF(Inddata!A308="","",Inddata!A308)</f>
        <v/>
      </c>
      <c r="B293" s="4" t="str">
        <f>IF(Inddata!B308="","",Inddata!B308)</f>
        <v/>
      </c>
      <c r="C293" s="4" t="str">
        <f>IF(Inddata!C308="","",Inddata!C308)</f>
        <v/>
      </c>
      <c r="D293" s="4" t="str">
        <f>IF(Inddata!D308="","",Inddata!D308)</f>
        <v/>
      </c>
      <c r="E293" s="4" t="str">
        <f>IF(Inddata!E308="","",Inddata!E308)</f>
        <v/>
      </c>
      <c r="F293" s="4" t="str">
        <f>IF(Inddata!F308="","",Inddata!F308)</f>
        <v/>
      </c>
      <c r="G293" s="4">
        <f>IF(Inddata!G308="","",Inddata!G308)</f>
        <v>0</v>
      </c>
      <c r="H293" s="4" t="str">
        <f>IF(Inddata!H308&gt;0.5,Inddata!H308,"")</f>
        <v/>
      </c>
      <c r="I293" s="4" t="str">
        <f>IF(Inddata!I308="","",Inddata!I308)</f>
        <v/>
      </c>
      <c r="J293" s="15" t="str">
        <f>IF('Resultat 2005-2012'!$R293="","",IF($M$1=2005,'Resultat 2005-2012'!J293,IF(AND($M$1=2006,Beregningsark!$AQ293="2005-2012"),'Resultat 2005-2012'!J293*SUM($Y$7:$AE$7)/7,IF(AND($M$1=2007,Beregningsark!$AQ293="2005-2012"),'Resultat 2005-2012'!J293*SUM($Z$7:$AE$7)/6,IF(AND($M$1=2008,Beregningsark!$AQ293="2005-2012"),'Resultat 2005-2012'!J293*SUM($AA$7:$AE$7)/5,IF(AND($M$1=2009,Beregningsark!$AQ293="2005-2012"),'Resultat 2005-2012'!J293*SUM($AB$7:$AE$7)/4,IF(AND($M$1=2010,Beregningsark!$AQ293="2005-2012"),'Resultat 2005-2012'!J293*SUM($AC$7:$AE$7)/3,IF(AND($M$1=2011,Beregningsark!$AQ293="2005-2012"),'Resultat 2005-2012'!J293*SUM($AD$7:$AE$7)/2,IF(AND($M$1=2012,Beregningsark!$AQ293="2005-2012"),'Resultat 2005-2012'!J293*$AE$7,IF(AND($M$1=2006,Beregningsark!$AQ293="1999-2012"),'Resultat 2005-2012'!J293*SUM($Y$16:$AE$16)/7,IF(AND($M$1=2007,Beregningsark!$AQ293="1999-2012"),'Resultat 2005-2012'!J293*SUM($Z$16:$AE$16)/6,IF(AND($M$1=2008,Beregningsark!$AQ293="1999-2012"),'Resultat 2005-2012'!J293*SUM($AA$16:$AE$16)/5,IF(AND($M$1=2009,Beregningsark!$AQ293="1999-2012"),'Resultat 2005-2012'!J293*SUM($AB$16:$AE$16)/4,IF(AND($M$1=2010,Beregningsark!$AQ293="1999-2012"),'Resultat 2005-2012'!J293*SUM($AC$16:$AE$16)/3,IF(AND($M$1=2011,Beregningsark!$AQ293="1999-2012"),'Resultat 2005-2012'!J293*SUM($AD$16:$AE$16)/2,IF(AND($M$1=2012,Beregningsark!$AQ293="1999-2012"),'Resultat 2005-2012'!J293*$AE$16,""))))))))))))))))</f>
        <v/>
      </c>
      <c r="K293" s="15" t="str">
        <f>IF('Resultat 2005-2012'!$R293="","",IF($M$1=2005,'Resultat 2005-2012'!K293,IF(AND($M$1=2006,Beregningsark!$AQ293="2005-2012"),'Resultat 2005-2012'!K293*SUM($Y$8:$AE$8)/7,IF(AND($M$1=2007,Beregningsark!$AQ293="2005-2012"),'Resultat 2005-2012'!K293*SUM($Z$8:$AE$8)/6,IF(AND($M$1=2008,Beregningsark!$AQ293="2005-2012"),'Resultat 2005-2012'!K293*SUM($AA$8:$AE$8)/5,IF(AND($M$1=2009,Beregningsark!$AQ293="2005-2012"),'Resultat 2005-2012'!K293*SUM($AB$8:$AE$8)/4,IF(AND($M$1=2010,Beregningsark!$AQ293="2005-2012"),'Resultat 2005-2012'!K293*SUM($AC$8:$AE$8)/3,IF(AND($M$1=2011,Beregningsark!$AQ293="2005-2012"),'Resultat 2005-2012'!K293*SUM($AD$8:$AE$8)/2,IF(AND($M$1=2012,Beregningsark!$AQ293="2005-2012"),'Resultat 2005-2012'!K293*$AE$8,IF(AND($M$1=2006,Beregningsark!$AQ293="1999-2012"),'Resultat 2005-2012'!K293*SUM($Y$17:$AE$17)/7,IF(AND($M$1=2007,Beregningsark!$AQ293="1999-2012"),'Resultat 2005-2012'!K293*SUM($Z$17:$AE$17)/6,IF(AND($M$1=2008,Beregningsark!$AQ293="1999-2012"),'Resultat 2005-2012'!K293*SUM($AA$17:$AE$17)/5,IF(AND($M$1=2009,Beregningsark!$AQ293="1999-2012"),'Resultat 2005-2012'!K293*SUM($AB$17:$AE$17)/4,IF(AND($M$1=2010,Beregningsark!$AQ293="1999-2012"),'Resultat 2005-2012'!K293*SUM($AC$17:$AE$17)/3,IF(AND($M$1=2011,Beregningsark!$AQ293="1999-2012"),'Resultat 2005-2012'!K293*SUM($AD$17:$AE$17)/2,IF(AND($M$1=2012,Beregningsark!$AQ293="1999-2012"),'Resultat 2005-2012'!K293*$AE$17,""))))))))))))))))</f>
        <v/>
      </c>
      <c r="L293" s="15" t="str">
        <f>IF('Resultat 2005-2012'!$R293="","",IF($M$1=2005,'Resultat 2005-2012'!L293,IF(AND($M$1=2006,Beregningsark!$AQ293="2005-2012"),'Resultat 2005-2012'!L293*SUM($Y$9:$AE$9)/7,IF(AND($M$1=2007,Beregningsark!$AQ293="2005-2012"),'Resultat 2005-2012'!L293*SUM($Z$9:$AE$9)/6,IF(AND($M$1=2008,Beregningsark!$AQ293="2005-2012"),'Resultat 2005-2012'!L293*SUM($AA$9:$AE$9)/5,IF(AND($M$1=2009,Beregningsark!$AQ293="2005-2012"),'Resultat 2005-2012'!L293*SUM($AB$9:$AE$9)/4,IF(AND($M$1=2010,Beregningsark!$AQ293="2005-2012"),'Resultat 2005-2012'!L293*SUM($AC$9:$AE$9)/3,IF(AND($M$1=2011,Beregningsark!$AQ293="2005-2012"),'Resultat 2005-2012'!L293*SUM($AD$9:$AE$9)/2,IF(AND($M$1=2012,Beregningsark!$AQ293="2005-2012"),'Resultat 2005-2012'!L293*$AE$9,IF(AND($M$1=2006,Beregningsark!$AQ293="1999-2012"),'Resultat 2005-2012'!L293*SUM($Y$18:$AE$18)/7,IF(AND($M$1=2007,Beregningsark!$AQ293="1999-2012"),'Resultat 2005-2012'!L293*SUM($Z$18:$AE$18)/6,IF(AND($M$1=2008,Beregningsark!$AQ293="1999-2012"),'Resultat 2005-2012'!L293*SUM($AA$18:$AE$18)/5,IF(AND($M$1=2009,Beregningsark!$AQ293="1999-2012"),'Resultat 2005-2012'!L293*SUM($AB$18:$AE$18)/4,IF(AND($M$1=2010,Beregningsark!$AQ293="1999-2012"),'Resultat 2005-2012'!L293*SUM($AC$18:$AE$18)/3,IF(AND($M$1=2011,Beregningsark!$AQ293="1999-2012"),'Resultat 2005-2012'!L293*SUM($AD$18:$AE$18)/2,IF(AND($M$1=2012,Beregningsark!$AQ293="1999-2012"),'Resultat 2005-2012'!L293*$AE$18,""))))))))))))))))</f>
        <v/>
      </c>
      <c r="M293" s="15" t="str">
        <f t="shared" si="14"/>
        <v/>
      </c>
      <c r="N293" s="15" t="str">
        <f>IF('Resultat 2005-2012'!$R293="","",IF($M$1=2005,'Resultat 2005-2012'!N293,IF(AND($M$1=2006,Beregningsark!$AQ293="2005-2012"),'Resultat 2005-2012'!N293*SUM($Y$10:$AE$10)/7,IF(AND($M$1=2007,Beregningsark!$AQ293="2005-2012"),'Resultat 2005-2012'!N293*SUM($Z$10:$AE$10)/6,IF(AND($M$1=2008,Beregningsark!$AQ293="2005-2012"),'Resultat 2005-2012'!N293*SUM($AA$10:$AE$10)/5,IF(AND($M$1=2009,Beregningsark!$AQ293="2005-2012"),'Resultat 2005-2012'!N293*SUM($AB$10:$AE$10)/4,IF(AND($M$1=2010,Beregningsark!$AQ293="2005-2012"),'Resultat 2005-2012'!N293*SUM($AC$10:$AE$10)/3,IF(AND($M$1=2011,Beregningsark!$AQ293="2005-2012"),'Resultat 2005-2012'!N293*SUM($AD$10:$AE$10)/2,IF(AND($M$1=2012,Beregningsark!$AQ293="2005-2012"),'Resultat 2005-2012'!N293*$AE$10,IF(AND($M$1=2006,Beregningsark!$AQ293="1999-2012"),'Resultat 2005-2012'!N293*SUM($Y$16:$AE$16)/7,IF(AND($M$1=2007,Beregningsark!$AQ293="1999-2012"),'Resultat 2005-2012'!N293*SUM($Z$16:$AE$16)/6,IF(AND($M$1=2008,Beregningsark!$AQ293="1999-2012"),'Resultat 2005-2012'!N293*SUM($AA$16:$AE$16)/5,IF(AND($M$1=2009,Beregningsark!$AQ293="1999-2012"),'Resultat 2005-2012'!N293*SUM($AB$16:$AE$16)/4,IF(AND($M$1=2010,Beregningsark!$AQ293="1999-2012"),'Resultat 2005-2012'!N293*SUM($AC$16:$AE$16)/3,IF(AND($M$1=2011,Beregningsark!$AQ293="1999-2012"),'Resultat 2005-2012'!N293*SUM($AD$16:$AE$16)/2,IF(AND($M$1=2012,Beregningsark!$AQ293="1999-2012"),'Resultat 2005-2012'!N293*$AE$16,""))))))))))))))))</f>
        <v/>
      </c>
      <c r="O293" s="15" t="str">
        <f>IF('Resultat 2005-2012'!$R293="","",IF($M$1=2005,'Resultat 2005-2012'!O293,IF(AND($M$1=2006,Beregningsark!$AQ293="2005-2012"),'Resultat 2005-2012'!O293*SUM($Y$10:$AE$10)/7,IF(AND($M$1=2007,Beregningsark!$AQ293="2005-2012"),'Resultat 2005-2012'!O293*SUM($Z$10:$AE$10)/6,IF(AND($M$1=2008,Beregningsark!$AQ293="2005-2012"),'Resultat 2005-2012'!O293*SUM($AA$10:$AE$10)/5,IF(AND($M$1=2009,Beregningsark!$AQ293="2005-2012"),'Resultat 2005-2012'!O293*SUM($AB$10:$AE$10)/4,IF(AND($M$1=2010,Beregningsark!$AQ293="2005-2012"),'Resultat 2005-2012'!O293*SUM($AC$10:$AE$10)/3,IF(AND($M$1=2011,Beregningsark!$AQ293="2005-2012"),'Resultat 2005-2012'!O293*SUM($AD$10:$AE$10)/2,IF(AND($M$1=2012,Beregningsark!$AQ293="2005-2012"),'Resultat 2005-2012'!O293*$AE$10,IF(AND($M$1=2006,Beregningsark!$AQ293="1999-2012"),'Resultat 2005-2012'!O293*SUM($Y$16:$AE$16)/7,IF(AND($M$1=2007,Beregningsark!$AQ293="1999-2012"),'Resultat 2005-2012'!O293*SUM($Z$16:$AE$16)/6,IF(AND($M$1=2008,Beregningsark!$AQ293="1999-2012"),'Resultat 2005-2012'!O293*SUM($AA$16:$AE$16)/5,IF(AND($M$1=2009,Beregningsark!$AQ293="1999-2012"),'Resultat 2005-2012'!O293*SUM($AB$16:$AE$16)/4,IF(AND($M$1=2010,Beregningsark!$AQ293="1999-2012"),'Resultat 2005-2012'!O293*SUM($AC$16:$AE$16)/3,IF(AND($M$1=2011,Beregningsark!$AQ293="1999-2012"),'Resultat 2005-2012'!O293*SUM($AD$16:$AE$16)/2,IF(AND($M$1=2012,Beregningsark!$AQ293="1999-2012"),'Resultat 2005-2012'!O293*$AE$16,""))))))))))))))))</f>
        <v/>
      </c>
      <c r="P293" s="15" t="str">
        <f>IF('Resultat 2005-2012'!$R293="","",IF($M$1=2005,'Resultat 2005-2012'!P293,IF(AND($M$1=2006,Beregningsark!$AQ293="2005-2012"),'Resultat 2005-2012'!P293*SUM($Y$11:$AE$11)/7,IF(AND($M$1=2007,Beregningsark!$AQ293="2005-2012"),'Resultat 2005-2012'!P293*SUM($Z$11:$AE$11)/6,IF(AND($M$1=2008,Beregningsark!$AQ293="2005-2012"),'Resultat 2005-2012'!P293*SUM($AA$11:$AE$11)/5,IF(AND($M$1=2009,Beregningsark!$AQ293="2005-2012"),'Resultat 2005-2012'!P293*SUM($AB$11:$AE$11)/4,IF(AND($M$1=2010,Beregningsark!$AQ293="2005-2012"),'Resultat 2005-2012'!P293*SUM($AC$11:$AE$11)/3,IF(AND($M$1=2011,Beregningsark!$AQ293="2005-2012"),'Resultat 2005-2012'!P293*SUM($AD$11:$AE$11)/2,IF(AND($M$1=2012,Beregningsark!$AQ293="2005-2012"),'Resultat 2005-2012'!P293*$AE$11,IF(AND($M$1=2006,Beregningsark!$AQ293="1999-2012"),'Resultat 2005-2012'!P293*SUM($Y$16:$AE$16)/7,IF(AND($M$1=2007,Beregningsark!$AQ293="1999-2012"),'Resultat 2005-2012'!P293*SUM($Z$16:$AE$16)/6,IF(AND($M$1=2008,Beregningsark!$AQ293="1999-2012"),'Resultat 2005-2012'!P293*SUM($AA$16:$AE$16)/5,IF(AND($M$1=2009,Beregningsark!$AQ293="1999-2012"),'Resultat 2005-2012'!P293*SUM($AB$16:$AE$16)/4,IF(AND($M$1=2010,Beregningsark!$AQ293="1999-2012"),'Resultat 2005-2012'!P293*SUM($AC$16:$AE$16)/3,IF(AND($M$1=2011,Beregningsark!$AQ293="1999-2012"),'Resultat 2005-2012'!P293*SUM($AD$16:$AE$16)/2,IF(AND($M$1=2012,Beregningsark!$AQ293="1999-2012"),'Resultat 2005-2012'!P293*$AE$16,""))))))))))))))))</f>
        <v/>
      </c>
      <c r="Q293" s="15" t="str">
        <f t="shared" si="15"/>
        <v/>
      </c>
      <c r="R293" s="17" t="str">
        <f t="shared" si="16"/>
        <v/>
      </c>
    </row>
    <row r="294" spans="1:18" x14ac:dyDescent="0.25">
      <c r="A294" s="4" t="str">
        <f>IF(Inddata!A309="","",Inddata!A309)</f>
        <v/>
      </c>
      <c r="B294" s="4" t="str">
        <f>IF(Inddata!B309="","",Inddata!B309)</f>
        <v/>
      </c>
      <c r="C294" s="4" t="str">
        <f>IF(Inddata!C309="","",Inddata!C309)</f>
        <v/>
      </c>
      <c r="D294" s="4" t="str">
        <f>IF(Inddata!D309="","",Inddata!D309)</f>
        <v/>
      </c>
      <c r="E294" s="4" t="str">
        <f>IF(Inddata!E309="","",Inddata!E309)</f>
        <v/>
      </c>
      <c r="F294" s="4" t="str">
        <f>IF(Inddata!F309="","",Inddata!F309)</f>
        <v/>
      </c>
      <c r="G294" s="4">
        <f>IF(Inddata!G309="","",Inddata!G309)</f>
        <v>0</v>
      </c>
      <c r="H294" s="4" t="str">
        <f>IF(Inddata!H309&gt;0.5,Inddata!H309,"")</f>
        <v/>
      </c>
      <c r="I294" s="4" t="str">
        <f>IF(Inddata!I309="","",Inddata!I309)</f>
        <v/>
      </c>
      <c r="J294" s="15" t="str">
        <f>IF('Resultat 2005-2012'!$R294="","",IF($M$1=2005,'Resultat 2005-2012'!J294,IF(AND($M$1=2006,Beregningsark!$AQ294="2005-2012"),'Resultat 2005-2012'!J294*SUM($Y$7:$AE$7)/7,IF(AND($M$1=2007,Beregningsark!$AQ294="2005-2012"),'Resultat 2005-2012'!J294*SUM($Z$7:$AE$7)/6,IF(AND($M$1=2008,Beregningsark!$AQ294="2005-2012"),'Resultat 2005-2012'!J294*SUM($AA$7:$AE$7)/5,IF(AND($M$1=2009,Beregningsark!$AQ294="2005-2012"),'Resultat 2005-2012'!J294*SUM($AB$7:$AE$7)/4,IF(AND($M$1=2010,Beregningsark!$AQ294="2005-2012"),'Resultat 2005-2012'!J294*SUM($AC$7:$AE$7)/3,IF(AND($M$1=2011,Beregningsark!$AQ294="2005-2012"),'Resultat 2005-2012'!J294*SUM($AD$7:$AE$7)/2,IF(AND($M$1=2012,Beregningsark!$AQ294="2005-2012"),'Resultat 2005-2012'!J294*$AE$7,IF(AND($M$1=2006,Beregningsark!$AQ294="1999-2012"),'Resultat 2005-2012'!J294*SUM($Y$16:$AE$16)/7,IF(AND($M$1=2007,Beregningsark!$AQ294="1999-2012"),'Resultat 2005-2012'!J294*SUM($Z$16:$AE$16)/6,IF(AND($M$1=2008,Beregningsark!$AQ294="1999-2012"),'Resultat 2005-2012'!J294*SUM($AA$16:$AE$16)/5,IF(AND($M$1=2009,Beregningsark!$AQ294="1999-2012"),'Resultat 2005-2012'!J294*SUM($AB$16:$AE$16)/4,IF(AND($M$1=2010,Beregningsark!$AQ294="1999-2012"),'Resultat 2005-2012'!J294*SUM($AC$16:$AE$16)/3,IF(AND($M$1=2011,Beregningsark!$AQ294="1999-2012"),'Resultat 2005-2012'!J294*SUM($AD$16:$AE$16)/2,IF(AND($M$1=2012,Beregningsark!$AQ294="1999-2012"),'Resultat 2005-2012'!J294*$AE$16,""))))))))))))))))</f>
        <v/>
      </c>
      <c r="K294" s="15" t="str">
        <f>IF('Resultat 2005-2012'!$R294="","",IF($M$1=2005,'Resultat 2005-2012'!K294,IF(AND($M$1=2006,Beregningsark!$AQ294="2005-2012"),'Resultat 2005-2012'!K294*SUM($Y$8:$AE$8)/7,IF(AND($M$1=2007,Beregningsark!$AQ294="2005-2012"),'Resultat 2005-2012'!K294*SUM($Z$8:$AE$8)/6,IF(AND($M$1=2008,Beregningsark!$AQ294="2005-2012"),'Resultat 2005-2012'!K294*SUM($AA$8:$AE$8)/5,IF(AND($M$1=2009,Beregningsark!$AQ294="2005-2012"),'Resultat 2005-2012'!K294*SUM($AB$8:$AE$8)/4,IF(AND($M$1=2010,Beregningsark!$AQ294="2005-2012"),'Resultat 2005-2012'!K294*SUM($AC$8:$AE$8)/3,IF(AND($M$1=2011,Beregningsark!$AQ294="2005-2012"),'Resultat 2005-2012'!K294*SUM($AD$8:$AE$8)/2,IF(AND($M$1=2012,Beregningsark!$AQ294="2005-2012"),'Resultat 2005-2012'!K294*$AE$8,IF(AND($M$1=2006,Beregningsark!$AQ294="1999-2012"),'Resultat 2005-2012'!K294*SUM($Y$17:$AE$17)/7,IF(AND($M$1=2007,Beregningsark!$AQ294="1999-2012"),'Resultat 2005-2012'!K294*SUM($Z$17:$AE$17)/6,IF(AND($M$1=2008,Beregningsark!$AQ294="1999-2012"),'Resultat 2005-2012'!K294*SUM($AA$17:$AE$17)/5,IF(AND($M$1=2009,Beregningsark!$AQ294="1999-2012"),'Resultat 2005-2012'!K294*SUM($AB$17:$AE$17)/4,IF(AND($M$1=2010,Beregningsark!$AQ294="1999-2012"),'Resultat 2005-2012'!K294*SUM($AC$17:$AE$17)/3,IF(AND($M$1=2011,Beregningsark!$AQ294="1999-2012"),'Resultat 2005-2012'!K294*SUM($AD$17:$AE$17)/2,IF(AND($M$1=2012,Beregningsark!$AQ294="1999-2012"),'Resultat 2005-2012'!K294*$AE$17,""))))))))))))))))</f>
        <v/>
      </c>
      <c r="L294" s="15" t="str">
        <f>IF('Resultat 2005-2012'!$R294="","",IF($M$1=2005,'Resultat 2005-2012'!L294,IF(AND($M$1=2006,Beregningsark!$AQ294="2005-2012"),'Resultat 2005-2012'!L294*SUM($Y$9:$AE$9)/7,IF(AND($M$1=2007,Beregningsark!$AQ294="2005-2012"),'Resultat 2005-2012'!L294*SUM($Z$9:$AE$9)/6,IF(AND($M$1=2008,Beregningsark!$AQ294="2005-2012"),'Resultat 2005-2012'!L294*SUM($AA$9:$AE$9)/5,IF(AND($M$1=2009,Beregningsark!$AQ294="2005-2012"),'Resultat 2005-2012'!L294*SUM($AB$9:$AE$9)/4,IF(AND($M$1=2010,Beregningsark!$AQ294="2005-2012"),'Resultat 2005-2012'!L294*SUM($AC$9:$AE$9)/3,IF(AND($M$1=2011,Beregningsark!$AQ294="2005-2012"),'Resultat 2005-2012'!L294*SUM($AD$9:$AE$9)/2,IF(AND($M$1=2012,Beregningsark!$AQ294="2005-2012"),'Resultat 2005-2012'!L294*$AE$9,IF(AND($M$1=2006,Beregningsark!$AQ294="1999-2012"),'Resultat 2005-2012'!L294*SUM($Y$18:$AE$18)/7,IF(AND($M$1=2007,Beregningsark!$AQ294="1999-2012"),'Resultat 2005-2012'!L294*SUM($Z$18:$AE$18)/6,IF(AND($M$1=2008,Beregningsark!$AQ294="1999-2012"),'Resultat 2005-2012'!L294*SUM($AA$18:$AE$18)/5,IF(AND($M$1=2009,Beregningsark!$AQ294="1999-2012"),'Resultat 2005-2012'!L294*SUM($AB$18:$AE$18)/4,IF(AND($M$1=2010,Beregningsark!$AQ294="1999-2012"),'Resultat 2005-2012'!L294*SUM($AC$18:$AE$18)/3,IF(AND($M$1=2011,Beregningsark!$AQ294="1999-2012"),'Resultat 2005-2012'!L294*SUM($AD$18:$AE$18)/2,IF(AND($M$1=2012,Beregningsark!$AQ294="1999-2012"),'Resultat 2005-2012'!L294*$AE$18,""))))))))))))))))</f>
        <v/>
      </c>
      <c r="M294" s="15" t="str">
        <f t="shared" si="14"/>
        <v/>
      </c>
      <c r="N294" s="15" t="str">
        <f>IF('Resultat 2005-2012'!$R294="","",IF($M$1=2005,'Resultat 2005-2012'!N294,IF(AND($M$1=2006,Beregningsark!$AQ294="2005-2012"),'Resultat 2005-2012'!N294*SUM($Y$10:$AE$10)/7,IF(AND($M$1=2007,Beregningsark!$AQ294="2005-2012"),'Resultat 2005-2012'!N294*SUM($Z$10:$AE$10)/6,IF(AND($M$1=2008,Beregningsark!$AQ294="2005-2012"),'Resultat 2005-2012'!N294*SUM($AA$10:$AE$10)/5,IF(AND($M$1=2009,Beregningsark!$AQ294="2005-2012"),'Resultat 2005-2012'!N294*SUM($AB$10:$AE$10)/4,IF(AND($M$1=2010,Beregningsark!$AQ294="2005-2012"),'Resultat 2005-2012'!N294*SUM($AC$10:$AE$10)/3,IF(AND($M$1=2011,Beregningsark!$AQ294="2005-2012"),'Resultat 2005-2012'!N294*SUM($AD$10:$AE$10)/2,IF(AND($M$1=2012,Beregningsark!$AQ294="2005-2012"),'Resultat 2005-2012'!N294*$AE$10,IF(AND($M$1=2006,Beregningsark!$AQ294="1999-2012"),'Resultat 2005-2012'!N294*SUM($Y$16:$AE$16)/7,IF(AND($M$1=2007,Beregningsark!$AQ294="1999-2012"),'Resultat 2005-2012'!N294*SUM($Z$16:$AE$16)/6,IF(AND($M$1=2008,Beregningsark!$AQ294="1999-2012"),'Resultat 2005-2012'!N294*SUM($AA$16:$AE$16)/5,IF(AND($M$1=2009,Beregningsark!$AQ294="1999-2012"),'Resultat 2005-2012'!N294*SUM($AB$16:$AE$16)/4,IF(AND($M$1=2010,Beregningsark!$AQ294="1999-2012"),'Resultat 2005-2012'!N294*SUM($AC$16:$AE$16)/3,IF(AND($M$1=2011,Beregningsark!$AQ294="1999-2012"),'Resultat 2005-2012'!N294*SUM($AD$16:$AE$16)/2,IF(AND($M$1=2012,Beregningsark!$AQ294="1999-2012"),'Resultat 2005-2012'!N294*$AE$16,""))))))))))))))))</f>
        <v/>
      </c>
      <c r="O294" s="15" t="str">
        <f>IF('Resultat 2005-2012'!$R294="","",IF($M$1=2005,'Resultat 2005-2012'!O294,IF(AND($M$1=2006,Beregningsark!$AQ294="2005-2012"),'Resultat 2005-2012'!O294*SUM($Y$10:$AE$10)/7,IF(AND($M$1=2007,Beregningsark!$AQ294="2005-2012"),'Resultat 2005-2012'!O294*SUM($Z$10:$AE$10)/6,IF(AND($M$1=2008,Beregningsark!$AQ294="2005-2012"),'Resultat 2005-2012'!O294*SUM($AA$10:$AE$10)/5,IF(AND($M$1=2009,Beregningsark!$AQ294="2005-2012"),'Resultat 2005-2012'!O294*SUM($AB$10:$AE$10)/4,IF(AND($M$1=2010,Beregningsark!$AQ294="2005-2012"),'Resultat 2005-2012'!O294*SUM($AC$10:$AE$10)/3,IF(AND($M$1=2011,Beregningsark!$AQ294="2005-2012"),'Resultat 2005-2012'!O294*SUM($AD$10:$AE$10)/2,IF(AND($M$1=2012,Beregningsark!$AQ294="2005-2012"),'Resultat 2005-2012'!O294*$AE$10,IF(AND($M$1=2006,Beregningsark!$AQ294="1999-2012"),'Resultat 2005-2012'!O294*SUM($Y$16:$AE$16)/7,IF(AND($M$1=2007,Beregningsark!$AQ294="1999-2012"),'Resultat 2005-2012'!O294*SUM($Z$16:$AE$16)/6,IF(AND($M$1=2008,Beregningsark!$AQ294="1999-2012"),'Resultat 2005-2012'!O294*SUM($AA$16:$AE$16)/5,IF(AND($M$1=2009,Beregningsark!$AQ294="1999-2012"),'Resultat 2005-2012'!O294*SUM($AB$16:$AE$16)/4,IF(AND($M$1=2010,Beregningsark!$AQ294="1999-2012"),'Resultat 2005-2012'!O294*SUM($AC$16:$AE$16)/3,IF(AND($M$1=2011,Beregningsark!$AQ294="1999-2012"),'Resultat 2005-2012'!O294*SUM($AD$16:$AE$16)/2,IF(AND($M$1=2012,Beregningsark!$AQ294="1999-2012"),'Resultat 2005-2012'!O294*$AE$16,""))))))))))))))))</f>
        <v/>
      </c>
      <c r="P294" s="15" t="str">
        <f>IF('Resultat 2005-2012'!$R294="","",IF($M$1=2005,'Resultat 2005-2012'!P294,IF(AND($M$1=2006,Beregningsark!$AQ294="2005-2012"),'Resultat 2005-2012'!P294*SUM($Y$11:$AE$11)/7,IF(AND($M$1=2007,Beregningsark!$AQ294="2005-2012"),'Resultat 2005-2012'!P294*SUM($Z$11:$AE$11)/6,IF(AND($M$1=2008,Beregningsark!$AQ294="2005-2012"),'Resultat 2005-2012'!P294*SUM($AA$11:$AE$11)/5,IF(AND($M$1=2009,Beregningsark!$AQ294="2005-2012"),'Resultat 2005-2012'!P294*SUM($AB$11:$AE$11)/4,IF(AND($M$1=2010,Beregningsark!$AQ294="2005-2012"),'Resultat 2005-2012'!P294*SUM($AC$11:$AE$11)/3,IF(AND($M$1=2011,Beregningsark!$AQ294="2005-2012"),'Resultat 2005-2012'!P294*SUM($AD$11:$AE$11)/2,IF(AND($M$1=2012,Beregningsark!$AQ294="2005-2012"),'Resultat 2005-2012'!P294*$AE$11,IF(AND($M$1=2006,Beregningsark!$AQ294="1999-2012"),'Resultat 2005-2012'!P294*SUM($Y$16:$AE$16)/7,IF(AND($M$1=2007,Beregningsark!$AQ294="1999-2012"),'Resultat 2005-2012'!P294*SUM($Z$16:$AE$16)/6,IF(AND($M$1=2008,Beregningsark!$AQ294="1999-2012"),'Resultat 2005-2012'!P294*SUM($AA$16:$AE$16)/5,IF(AND($M$1=2009,Beregningsark!$AQ294="1999-2012"),'Resultat 2005-2012'!P294*SUM($AB$16:$AE$16)/4,IF(AND($M$1=2010,Beregningsark!$AQ294="1999-2012"),'Resultat 2005-2012'!P294*SUM($AC$16:$AE$16)/3,IF(AND($M$1=2011,Beregningsark!$AQ294="1999-2012"),'Resultat 2005-2012'!P294*SUM($AD$16:$AE$16)/2,IF(AND($M$1=2012,Beregningsark!$AQ294="1999-2012"),'Resultat 2005-2012'!P294*$AE$16,""))))))))))))))))</f>
        <v/>
      </c>
      <c r="Q294" s="15" t="str">
        <f t="shared" si="15"/>
        <v/>
      </c>
      <c r="R294" s="17" t="str">
        <f t="shared" si="16"/>
        <v/>
      </c>
    </row>
    <row r="295" spans="1:18" x14ac:dyDescent="0.25">
      <c r="A295" s="4" t="str">
        <f>IF(Inddata!A310="","",Inddata!A310)</f>
        <v/>
      </c>
      <c r="B295" s="4" t="str">
        <f>IF(Inddata!B310="","",Inddata!B310)</f>
        <v/>
      </c>
      <c r="C295" s="4" t="str">
        <f>IF(Inddata!C310="","",Inddata!C310)</f>
        <v/>
      </c>
      <c r="D295" s="4" t="str">
        <f>IF(Inddata!D310="","",Inddata!D310)</f>
        <v/>
      </c>
      <c r="E295" s="4" t="str">
        <f>IF(Inddata!E310="","",Inddata!E310)</f>
        <v/>
      </c>
      <c r="F295" s="4" t="str">
        <f>IF(Inddata!F310="","",Inddata!F310)</f>
        <v/>
      </c>
      <c r="G295" s="4">
        <f>IF(Inddata!G310="","",Inddata!G310)</f>
        <v>0</v>
      </c>
      <c r="H295" s="4" t="str">
        <f>IF(Inddata!H310&gt;0.5,Inddata!H310,"")</f>
        <v/>
      </c>
      <c r="I295" s="4" t="str">
        <f>IF(Inddata!I310="","",Inddata!I310)</f>
        <v/>
      </c>
      <c r="J295" s="15" t="str">
        <f>IF('Resultat 2005-2012'!$R295="","",IF($M$1=2005,'Resultat 2005-2012'!J295,IF(AND($M$1=2006,Beregningsark!$AQ295="2005-2012"),'Resultat 2005-2012'!J295*SUM($Y$7:$AE$7)/7,IF(AND($M$1=2007,Beregningsark!$AQ295="2005-2012"),'Resultat 2005-2012'!J295*SUM($Z$7:$AE$7)/6,IF(AND($M$1=2008,Beregningsark!$AQ295="2005-2012"),'Resultat 2005-2012'!J295*SUM($AA$7:$AE$7)/5,IF(AND($M$1=2009,Beregningsark!$AQ295="2005-2012"),'Resultat 2005-2012'!J295*SUM($AB$7:$AE$7)/4,IF(AND($M$1=2010,Beregningsark!$AQ295="2005-2012"),'Resultat 2005-2012'!J295*SUM($AC$7:$AE$7)/3,IF(AND($M$1=2011,Beregningsark!$AQ295="2005-2012"),'Resultat 2005-2012'!J295*SUM($AD$7:$AE$7)/2,IF(AND($M$1=2012,Beregningsark!$AQ295="2005-2012"),'Resultat 2005-2012'!J295*$AE$7,IF(AND($M$1=2006,Beregningsark!$AQ295="1999-2012"),'Resultat 2005-2012'!J295*SUM($Y$16:$AE$16)/7,IF(AND($M$1=2007,Beregningsark!$AQ295="1999-2012"),'Resultat 2005-2012'!J295*SUM($Z$16:$AE$16)/6,IF(AND($M$1=2008,Beregningsark!$AQ295="1999-2012"),'Resultat 2005-2012'!J295*SUM($AA$16:$AE$16)/5,IF(AND($M$1=2009,Beregningsark!$AQ295="1999-2012"),'Resultat 2005-2012'!J295*SUM($AB$16:$AE$16)/4,IF(AND($M$1=2010,Beregningsark!$AQ295="1999-2012"),'Resultat 2005-2012'!J295*SUM($AC$16:$AE$16)/3,IF(AND($M$1=2011,Beregningsark!$AQ295="1999-2012"),'Resultat 2005-2012'!J295*SUM($AD$16:$AE$16)/2,IF(AND($M$1=2012,Beregningsark!$AQ295="1999-2012"),'Resultat 2005-2012'!J295*$AE$16,""))))))))))))))))</f>
        <v/>
      </c>
      <c r="K295" s="15" t="str">
        <f>IF('Resultat 2005-2012'!$R295="","",IF($M$1=2005,'Resultat 2005-2012'!K295,IF(AND($M$1=2006,Beregningsark!$AQ295="2005-2012"),'Resultat 2005-2012'!K295*SUM($Y$8:$AE$8)/7,IF(AND($M$1=2007,Beregningsark!$AQ295="2005-2012"),'Resultat 2005-2012'!K295*SUM($Z$8:$AE$8)/6,IF(AND($M$1=2008,Beregningsark!$AQ295="2005-2012"),'Resultat 2005-2012'!K295*SUM($AA$8:$AE$8)/5,IF(AND($M$1=2009,Beregningsark!$AQ295="2005-2012"),'Resultat 2005-2012'!K295*SUM($AB$8:$AE$8)/4,IF(AND($M$1=2010,Beregningsark!$AQ295="2005-2012"),'Resultat 2005-2012'!K295*SUM($AC$8:$AE$8)/3,IF(AND($M$1=2011,Beregningsark!$AQ295="2005-2012"),'Resultat 2005-2012'!K295*SUM($AD$8:$AE$8)/2,IF(AND($M$1=2012,Beregningsark!$AQ295="2005-2012"),'Resultat 2005-2012'!K295*$AE$8,IF(AND($M$1=2006,Beregningsark!$AQ295="1999-2012"),'Resultat 2005-2012'!K295*SUM($Y$17:$AE$17)/7,IF(AND($M$1=2007,Beregningsark!$AQ295="1999-2012"),'Resultat 2005-2012'!K295*SUM($Z$17:$AE$17)/6,IF(AND($M$1=2008,Beregningsark!$AQ295="1999-2012"),'Resultat 2005-2012'!K295*SUM($AA$17:$AE$17)/5,IF(AND($M$1=2009,Beregningsark!$AQ295="1999-2012"),'Resultat 2005-2012'!K295*SUM($AB$17:$AE$17)/4,IF(AND($M$1=2010,Beregningsark!$AQ295="1999-2012"),'Resultat 2005-2012'!K295*SUM($AC$17:$AE$17)/3,IF(AND($M$1=2011,Beregningsark!$AQ295="1999-2012"),'Resultat 2005-2012'!K295*SUM($AD$17:$AE$17)/2,IF(AND($M$1=2012,Beregningsark!$AQ295="1999-2012"),'Resultat 2005-2012'!K295*$AE$17,""))))))))))))))))</f>
        <v/>
      </c>
      <c r="L295" s="15" t="str">
        <f>IF('Resultat 2005-2012'!$R295="","",IF($M$1=2005,'Resultat 2005-2012'!L295,IF(AND($M$1=2006,Beregningsark!$AQ295="2005-2012"),'Resultat 2005-2012'!L295*SUM($Y$9:$AE$9)/7,IF(AND($M$1=2007,Beregningsark!$AQ295="2005-2012"),'Resultat 2005-2012'!L295*SUM($Z$9:$AE$9)/6,IF(AND($M$1=2008,Beregningsark!$AQ295="2005-2012"),'Resultat 2005-2012'!L295*SUM($AA$9:$AE$9)/5,IF(AND($M$1=2009,Beregningsark!$AQ295="2005-2012"),'Resultat 2005-2012'!L295*SUM($AB$9:$AE$9)/4,IF(AND($M$1=2010,Beregningsark!$AQ295="2005-2012"),'Resultat 2005-2012'!L295*SUM($AC$9:$AE$9)/3,IF(AND($M$1=2011,Beregningsark!$AQ295="2005-2012"),'Resultat 2005-2012'!L295*SUM($AD$9:$AE$9)/2,IF(AND($M$1=2012,Beregningsark!$AQ295="2005-2012"),'Resultat 2005-2012'!L295*$AE$9,IF(AND($M$1=2006,Beregningsark!$AQ295="1999-2012"),'Resultat 2005-2012'!L295*SUM($Y$18:$AE$18)/7,IF(AND($M$1=2007,Beregningsark!$AQ295="1999-2012"),'Resultat 2005-2012'!L295*SUM($Z$18:$AE$18)/6,IF(AND($M$1=2008,Beregningsark!$AQ295="1999-2012"),'Resultat 2005-2012'!L295*SUM($AA$18:$AE$18)/5,IF(AND($M$1=2009,Beregningsark!$AQ295="1999-2012"),'Resultat 2005-2012'!L295*SUM($AB$18:$AE$18)/4,IF(AND($M$1=2010,Beregningsark!$AQ295="1999-2012"),'Resultat 2005-2012'!L295*SUM($AC$18:$AE$18)/3,IF(AND($M$1=2011,Beregningsark!$AQ295="1999-2012"),'Resultat 2005-2012'!L295*SUM($AD$18:$AE$18)/2,IF(AND($M$1=2012,Beregningsark!$AQ295="1999-2012"),'Resultat 2005-2012'!L295*$AE$18,""))))))))))))))))</f>
        <v/>
      </c>
      <c r="M295" s="15" t="str">
        <f t="shared" si="14"/>
        <v/>
      </c>
      <c r="N295" s="15" t="str">
        <f>IF('Resultat 2005-2012'!$R295="","",IF($M$1=2005,'Resultat 2005-2012'!N295,IF(AND($M$1=2006,Beregningsark!$AQ295="2005-2012"),'Resultat 2005-2012'!N295*SUM($Y$10:$AE$10)/7,IF(AND($M$1=2007,Beregningsark!$AQ295="2005-2012"),'Resultat 2005-2012'!N295*SUM($Z$10:$AE$10)/6,IF(AND($M$1=2008,Beregningsark!$AQ295="2005-2012"),'Resultat 2005-2012'!N295*SUM($AA$10:$AE$10)/5,IF(AND($M$1=2009,Beregningsark!$AQ295="2005-2012"),'Resultat 2005-2012'!N295*SUM($AB$10:$AE$10)/4,IF(AND($M$1=2010,Beregningsark!$AQ295="2005-2012"),'Resultat 2005-2012'!N295*SUM($AC$10:$AE$10)/3,IF(AND($M$1=2011,Beregningsark!$AQ295="2005-2012"),'Resultat 2005-2012'!N295*SUM($AD$10:$AE$10)/2,IF(AND($M$1=2012,Beregningsark!$AQ295="2005-2012"),'Resultat 2005-2012'!N295*$AE$10,IF(AND($M$1=2006,Beregningsark!$AQ295="1999-2012"),'Resultat 2005-2012'!N295*SUM($Y$16:$AE$16)/7,IF(AND($M$1=2007,Beregningsark!$AQ295="1999-2012"),'Resultat 2005-2012'!N295*SUM($Z$16:$AE$16)/6,IF(AND($M$1=2008,Beregningsark!$AQ295="1999-2012"),'Resultat 2005-2012'!N295*SUM($AA$16:$AE$16)/5,IF(AND($M$1=2009,Beregningsark!$AQ295="1999-2012"),'Resultat 2005-2012'!N295*SUM($AB$16:$AE$16)/4,IF(AND($M$1=2010,Beregningsark!$AQ295="1999-2012"),'Resultat 2005-2012'!N295*SUM($AC$16:$AE$16)/3,IF(AND($M$1=2011,Beregningsark!$AQ295="1999-2012"),'Resultat 2005-2012'!N295*SUM($AD$16:$AE$16)/2,IF(AND($M$1=2012,Beregningsark!$AQ295="1999-2012"),'Resultat 2005-2012'!N295*$AE$16,""))))))))))))))))</f>
        <v/>
      </c>
      <c r="O295" s="15" t="str">
        <f>IF('Resultat 2005-2012'!$R295="","",IF($M$1=2005,'Resultat 2005-2012'!O295,IF(AND($M$1=2006,Beregningsark!$AQ295="2005-2012"),'Resultat 2005-2012'!O295*SUM($Y$10:$AE$10)/7,IF(AND($M$1=2007,Beregningsark!$AQ295="2005-2012"),'Resultat 2005-2012'!O295*SUM($Z$10:$AE$10)/6,IF(AND($M$1=2008,Beregningsark!$AQ295="2005-2012"),'Resultat 2005-2012'!O295*SUM($AA$10:$AE$10)/5,IF(AND($M$1=2009,Beregningsark!$AQ295="2005-2012"),'Resultat 2005-2012'!O295*SUM($AB$10:$AE$10)/4,IF(AND($M$1=2010,Beregningsark!$AQ295="2005-2012"),'Resultat 2005-2012'!O295*SUM($AC$10:$AE$10)/3,IF(AND($M$1=2011,Beregningsark!$AQ295="2005-2012"),'Resultat 2005-2012'!O295*SUM($AD$10:$AE$10)/2,IF(AND($M$1=2012,Beregningsark!$AQ295="2005-2012"),'Resultat 2005-2012'!O295*$AE$10,IF(AND($M$1=2006,Beregningsark!$AQ295="1999-2012"),'Resultat 2005-2012'!O295*SUM($Y$16:$AE$16)/7,IF(AND($M$1=2007,Beregningsark!$AQ295="1999-2012"),'Resultat 2005-2012'!O295*SUM($Z$16:$AE$16)/6,IF(AND($M$1=2008,Beregningsark!$AQ295="1999-2012"),'Resultat 2005-2012'!O295*SUM($AA$16:$AE$16)/5,IF(AND($M$1=2009,Beregningsark!$AQ295="1999-2012"),'Resultat 2005-2012'!O295*SUM($AB$16:$AE$16)/4,IF(AND($M$1=2010,Beregningsark!$AQ295="1999-2012"),'Resultat 2005-2012'!O295*SUM($AC$16:$AE$16)/3,IF(AND($M$1=2011,Beregningsark!$AQ295="1999-2012"),'Resultat 2005-2012'!O295*SUM($AD$16:$AE$16)/2,IF(AND($M$1=2012,Beregningsark!$AQ295="1999-2012"),'Resultat 2005-2012'!O295*$AE$16,""))))))))))))))))</f>
        <v/>
      </c>
      <c r="P295" s="15" t="str">
        <f>IF('Resultat 2005-2012'!$R295="","",IF($M$1=2005,'Resultat 2005-2012'!P295,IF(AND($M$1=2006,Beregningsark!$AQ295="2005-2012"),'Resultat 2005-2012'!P295*SUM($Y$11:$AE$11)/7,IF(AND($M$1=2007,Beregningsark!$AQ295="2005-2012"),'Resultat 2005-2012'!P295*SUM($Z$11:$AE$11)/6,IF(AND($M$1=2008,Beregningsark!$AQ295="2005-2012"),'Resultat 2005-2012'!P295*SUM($AA$11:$AE$11)/5,IF(AND($M$1=2009,Beregningsark!$AQ295="2005-2012"),'Resultat 2005-2012'!P295*SUM($AB$11:$AE$11)/4,IF(AND($M$1=2010,Beregningsark!$AQ295="2005-2012"),'Resultat 2005-2012'!P295*SUM($AC$11:$AE$11)/3,IF(AND($M$1=2011,Beregningsark!$AQ295="2005-2012"),'Resultat 2005-2012'!P295*SUM($AD$11:$AE$11)/2,IF(AND($M$1=2012,Beregningsark!$AQ295="2005-2012"),'Resultat 2005-2012'!P295*$AE$11,IF(AND($M$1=2006,Beregningsark!$AQ295="1999-2012"),'Resultat 2005-2012'!P295*SUM($Y$16:$AE$16)/7,IF(AND($M$1=2007,Beregningsark!$AQ295="1999-2012"),'Resultat 2005-2012'!P295*SUM($Z$16:$AE$16)/6,IF(AND($M$1=2008,Beregningsark!$AQ295="1999-2012"),'Resultat 2005-2012'!P295*SUM($AA$16:$AE$16)/5,IF(AND($M$1=2009,Beregningsark!$AQ295="1999-2012"),'Resultat 2005-2012'!P295*SUM($AB$16:$AE$16)/4,IF(AND($M$1=2010,Beregningsark!$AQ295="1999-2012"),'Resultat 2005-2012'!P295*SUM($AC$16:$AE$16)/3,IF(AND($M$1=2011,Beregningsark!$AQ295="1999-2012"),'Resultat 2005-2012'!P295*SUM($AD$16:$AE$16)/2,IF(AND($M$1=2012,Beregningsark!$AQ295="1999-2012"),'Resultat 2005-2012'!P295*$AE$16,""))))))))))))))))</f>
        <v/>
      </c>
      <c r="Q295" s="15" t="str">
        <f t="shared" si="15"/>
        <v/>
      </c>
      <c r="R295" s="17" t="str">
        <f t="shared" si="16"/>
        <v/>
      </c>
    </row>
    <row r="296" spans="1:18" x14ac:dyDescent="0.25">
      <c r="A296" s="4" t="str">
        <f>IF(Inddata!A311="","",Inddata!A311)</f>
        <v/>
      </c>
      <c r="B296" s="4" t="str">
        <f>IF(Inddata!B311="","",Inddata!B311)</f>
        <v/>
      </c>
      <c r="C296" s="4" t="str">
        <f>IF(Inddata!C311="","",Inddata!C311)</f>
        <v/>
      </c>
      <c r="D296" s="4" t="str">
        <f>IF(Inddata!D311="","",Inddata!D311)</f>
        <v/>
      </c>
      <c r="E296" s="4" t="str">
        <f>IF(Inddata!E311="","",Inddata!E311)</f>
        <v/>
      </c>
      <c r="F296" s="4" t="str">
        <f>IF(Inddata!F311="","",Inddata!F311)</f>
        <v/>
      </c>
      <c r="G296" s="4">
        <f>IF(Inddata!G311="","",Inddata!G311)</f>
        <v>0</v>
      </c>
      <c r="H296" s="4" t="str">
        <f>IF(Inddata!H311&gt;0.5,Inddata!H311,"")</f>
        <v/>
      </c>
      <c r="I296" s="4" t="str">
        <f>IF(Inddata!I311="","",Inddata!I311)</f>
        <v/>
      </c>
      <c r="J296" s="15" t="str">
        <f>IF('Resultat 2005-2012'!$R296="","",IF($M$1=2005,'Resultat 2005-2012'!J296,IF(AND($M$1=2006,Beregningsark!$AQ296="2005-2012"),'Resultat 2005-2012'!J296*SUM($Y$7:$AE$7)/7,IF(AND($M$1=2007,Beregningsark!$AQ296="2005-2012"),'Resultat 2005-2012'!J296*SUM($Z$7:$AE$7)/6,IF(AND($M$1=2008,Beregningsark!$AQ296="2005-2012"),'Resultat 2005-2012'!J296*SUM($AA$7:$AE$7)/5,IF(AND($M$1=2009,Beregningsark!$AQ296="2005-2012"),'Resultat 2005-2012'!J296*SUM($AB$7:$AE$7)/4,IF(AND($M$1=2010,Beregningsark!$AQ296="2005-2012"),'Resultat 2005-2012'!J296*SUM($AC$7:$AE$7)/3,IF(AND($M$1=2011,Beregningsark!$AQ296="2005-2012"),'Resultat 2005-2012'!J296*SUM($AD$7:$AE$7)/2,IF(AND($M$1=2012,Beregningsark!$AQ296="2005-2012"),'Resultat 2005-2012'!J296*$AE$7,IF(AND($M$1=2006,Beregningsark!$AQ296="1999-2012"),'Resultat 2005-2012'!J296*SUM($Y$16:$AE$16)/7,IF(AND($M$1=2007,Beregningsark!$AQ296="1999-2012"),'Resultat 2005-2012'!J296*SUM($Z$16:$AE$16)/6,IF(AND($M$1=2008,Beregningsark!$AQ296="1999-2012"),'Resultat 2005-2012'!J296*SUM($AA$16:$AE$16)/5,IF(AND($M$1=2009,Beregningsark!$AQ296="1999-2012"),'Resultat 2005-2012'!J296*SUM($AB$16:$AE$16)/4,IF(AND($M$1=2010,Beregningsark!$AQ296="1999-2012"),'Resultat 2005-2012'!J296*SUM($AC$16:$AE$16)/3,IF(AND($M$1=2011,Beregningsark!$AQ296="1999-2012"),'Resultat 2005-2012'!J296*SUM($AD$16:$AE$16)/2,IF(AND($M$1=2012,Beregningsark!$AQ296="1999-2012"),'Resultat 2005-2012'!J296*$AE$16,""))))))))))))))))</f>
        <v/>
      </c>
      <c r="K296" s="15" t="str">
        <f>IF('Resultat 2005-2012'!$R296="","",IF($M$1=2005,'Resultat 2005-2012'!K296,IF(AND($M$1=2006,Beregningsark!$AQ296="2005-2012"),'Resultat 2005-2012'!K296*SUM($Y$8:$AE$8)/7,IF(AND($M$1=2007,Beregningsark!$AQ296="2005-2012"),'Resultat 2005-2012'!K296*SUM($Z$8:$AE$8)/6,IF(AND($M$1=2008,Beregningsark!$AQ296="2005-2012"),'Resultat 2005-2012'!K296*SUM($AA$8:$AE$8)/5,IF(AND($M$1=2009,Beregningsark!$AQ296="2005-2012"),'Resultat 2005-2012'!K296*SUM($AB$8:$AE$8)/4,IF(AND($M$1=2010,Beregningsark!$AQ296="2005-2012"),'Resultat 2005-2012'!K296*SUM($AC$8:$AE$8)/3,IF(AND($M$1=2011,Beregningsark!$AQ296="2005-2012"),'Resultat 2005-2012'!K296*SUM($AD$8:$AE$8)/2,IF(AND($M$1=2012,Beregningsark!$AQ296="2005-2012"),'Resultat 2005-2012'!K296*$AE$8,IF(AND($M$1=2006,Beregningsark!$AQ296="1999-2012"),'Resultat 2005-2012'!K296*SUM($Y$17:$AE$17)/7,IF(AND($M$1=2007,Beregningsark!$AQ296="1999-2012"),'Resultat 2005-2012'!K296*SUM($Z$17:$AE$17)/6,IF(AND($M$1=2008,Beregningsark!$AQ296="1999-2012"),'Resultat 2005-2012'!K296*SUM($AA$17:$AE$17)/5,IF(AND($M$1=2009,Beregningsark!$AQ296="1999-2012"),'Resultat 2005-2012'!K296*SUM($AB$17:$AE$17)/4,IF(AND($M$1=2010,Beregningsark!$AQ296="1999-2012"),'Resultat 2005-2012'!K296*SUM($AC$17:$AE$17)/3,IF(AND($M$1=2011,Beregningsark!$AQ296="1999-2012"),'Resultat 2005-2012'!K296*SUM($AD$17:$AE$17)/2,IF(AND($M$1=2012,Beregningsark!$AQ296="1999-2012"),'Resultat 2005-2012'!K296*$AE$17,""))))))))))))))))</f>
        <v/>
      </c>
      <c r="L296" s="15" t="str">
        <f>IF('Resultat 2005-2012'!$R296="","",IF($M$1=2005,'Resultat 2005-2012'!L296,IF(AND($M$1=2006,Beregningsark!$AQ296="2005-2012"),'Resultat 2005-2012'!L296*SUM($Y$9:$AE$9)/7,IF(AND($M$1=2007,Beregningsark!$AQ296="2005-2012"),'Resultat 2005-2012'!L296*SUM($Z$9:$AE$9)/6,IF(AND($M$1=2008,Beregningsark!$AQ296="2005-2012"),'Resultat 2005-2012'!L296*SUM($AA$9:$AE$9)/5,IF(AND($M$1=2009,Beregningsark!$AQ296="2005-2012"),'Resultat 2005-2012'!L296*SUM($AB$9:$AE$9)/4,IF(AND($M$1=2010,Beregningsark!$AQ296="2005-2012"),'Resultat 2005-2012'!L296*SUM($AC$9:$AE$9)/3,IF(AND($M$1=2011,Beregningsark!$AQ296="2005-2012"),'Resultat 2005-2012'!L296*SUM($AD$9:$AE$9)/2,IF(AND($M$1=2012,Beregningsark!$AQ296="2005-2012"),'Resultat 2005-2012'!L296*$AE$9,IF(AND($M$1=2006,Beregningsark!$AQ296="1999-2012"),'Resultat 2005-2012'!L296*SUM($Y$18:$AE$18)/7,IF(AND($M$1=2007,Beregningsark!$AQ296="1999-2012"),'Resultat 2005-2012'!L296*SUM($Z$18:$AE$18)/6,IF(AND($M$1=2008,Beregningsark!$AQ296="1999-2012"),'Resultat 2005-2012'!L296*SUM($AA$18:$AE$18)/5,IF(AND($M$1=2009,Beregningsark!$AQ296="1999-2012"),'Resultat 2005-2012'!L296*SUM($AB$18:$AE$18)/4,IF(AND($M$1=2010,Beregningsark!$AQ296="1999-2012"),'Resultat 2005-2012'!L296*SUM($AC$18:$AE$18)/3,IF(AND($M$1=2011,Beregningsark!$AQ296="1999-2012"),'Resultat 2005-2012'!L296*SUM($AD$18:$AE$18)/2,IF(AND($M$1=2012,Beregningsark!$AQ296="1999-2012"),'Resultat 2005-2012'!L296*$AE$18,""))))))))))))))))</f>
        <v/>
      </c>
      <c r="M296" s="15" t="str">
        <f t="shared" si="14"/>
        <v/>
      </c>
      <c r="N296" s="15" t="str">
        <f>IF('Resultat 2005-2012'!$R296="","",IF($M$1=2005,'Resultat 2005-2012'!N296,IF(AND($M$1=2006,Beregningsark!$AQ296="2005-2012"),'Resultat 2005-2012'!N296*SUM($Y$10:$AE$10)/7,IF(AND($M$1=2007,Beregningsark!$AQ296="2005-2012"),'Resultat 2005-2012'!N296*SUM($Z$10:$AE$10)/6,IF(AND($M$1=2008,Beregningsark!$AQ296="2005-2012"),'Resultat 2005-2012'!N296*SUM($AA$10:$AE$10)/5,IF(AND($M$1=2009,Beregningsark!$AQ296="2005-2012"),'Resultat 2005-2012'!N296*SUM($AB$10:$AE$10)/4,IF(AND($M$1=2010,Beregningsark!$AQ296="2005-2012"),'Resultat 2005-2012'!N296*SUM($AC$10:$AE$10)/3,IF(AND($M$1=2011,Beregningsark!$AQ296="2005-2012"),'Resultat 2005-2012'!N296*SUM($AD$10:$AE$10)/2,IF(AND($M$1=2012,Beregningsark!$AQ296="2005-2012"),'Resultat 2005-2012'!N296*$AE$10,IF(AND($M$1=2006,Beregningsark!$AQ296="1999-2012"),'Resultat 2005-2012'!N296*SUM($Y$16:$AE$16)/7,IF(AND($M$1=2007,Beregningsark!$AQ296="1999-2012"),'Resultat 2005-2012'!N296*SUM($Z$16:$AE$16)/6,IF(AND($M$1=2008,Beregningsark!$AQ296="1999-2012"),'Resultat 2005-2012'!N296*SUM($AA$16:$AE$16)/5,IF(AND($M$1=2009,Beregningsark!$AQ296="1999-2012"),'Resultat 2005-2012'!N296*SUM($AB$16:$AE$16)/4,IF(AND($M$1=2010,Beregningsark!$AQ296="1999-2012"),'Resultat 2005-2012'!N296*SUM($AC$16:$AE$16)/3,IF(AND($M$1=2011,Beregningsark!$AQ296="1999-2012"),'Resultat 2005-2012'!N296*SUM($AD$16:$AE$16)/2,IF(AND($M$1=2012,Beregningsark!$AQ296="1999-2012"),'Resultat 2005-2012'!N296*$AE$16,""))))))))))))))))</f>
        <v/>
      </c>
      <c r="O296" s="15" t="str">
        <f>IF('Resultat 2005-2012'!$R296="","",IF($M$1=2005,'Resultat 2005-2012'!O296,IF(AND($M$1=2006,Beregningsark!$AQ296="2005-2012"),'Resultat 2005-2012'!O296*SUM($Y$10:$AE$10)/7,IF(AND($M$1=2007,Beregningsark!$AQ296="2005-2012"),'Resultat 2005-2012'!O296*SUM($Z$10:$AE$10)/6,IF(AND($M$1=2008,Beregningsark!$AQ296="2005-2012"),'Resultat 2005-2012'!O296*SUM($AA$10:$AE$10)/5,IF(AND($M$1=2009,Beregningsark!$AQ296="2005-2012"),'Resultat 2005-2012'!O296*SUM($AB$10:$AE$10)/4,IF(AND($M$1=2010,Beregningsark!$AQ296="2005-2012"),'Resultat 2005-2012'!O296*SUM($AC$10:$AE$10)/3,IF(AND($M$1=2011,Beregningsark!$AQ296="2005-2012"),'Resultat 2005-2012'!O296*SUM($AD$10:$AE$10)/2,IF(AND($M$1=2012,Beregningsark!$AQ296="2005-2012"),'Resultat 2005-2012'!O296*$AE$10,IF(AND($M$1=2006,Beregningsark!$AQ296="1999-2012"),'Resultat 2005-2012'!O296*SUM($Y$16:$AE$16)/7,IF(AND($M$1=2007,Beregningsark!$AQ296="1999-2012"),'Resultat 2005-2012'!O296*SUM($Z$16:$AE$16)/6,IF(AND($M$1=2008,Beregningsark!$AQ296="1999-2012"),'Resultat 2005-2012'!O296*SUM($AA$16:$AE$16)/5,IF(AND($M$1=2009,Beregningsark!$AQ296="1999-2012"),'Resultat 2005-2012'!O296*SUM($AB$16:$AE$16)/4,IF(AND($M$1=2010,Beregningsark!$AQ296="1999-2012"),'Resultat 2005-2012'!O296*SUM($AC$16:$AE$16)/3,IF(AND($M$1=2011,Beregningsark!$AQ296="1999-2012"),'Resultat 2005-2012'!O296*SUM($AD$16:$AE$16)/2,IF(AND($M$1=2012,Beregningsark!$AQ296="1999-2012"),'Resultat 2005-2012'!O296*$AE$16,""))))))))))))))))</f>
        <v/>
      </c>
      <c r="P296" s="15" t="str">
        <f>IF('Resultat 2005-2012'!$R296="","",IF($M$1=2005,'Resultat 2005-2012'!P296,IF(AND($M$1=2006,Beregningsark!$AQ296="2005-2012"),'Resultat 2005-2012'!P296*SUM($Y$11:$AE$11)/7,IF(AND($M$1=2007,Beregningsark!$AQ296="2005-2012"),'Resultat 2005-2012'!P296*SUM($Z$11:$AE$11)/6,IF(AND($M$1=2008,Beregningsark!$AQ296="2005-2012"),'Resultat 2005-2012'!P296*SUM($AA$11:$AE$11)/5,IF(AND($M$1=2009,Beregningsark!$AQ296="2005-2012"),'Resultat 2005-2012'!P296*SUM($AB$11:$AE$11)/4,IF(AND($M$1=2010,Beregningsark!$AQ296="2005-2012"),'Resultat 2005-2012'!P296*SUM($AC$11:$AE$11)/3,IF(AND($M$1=2011,Beregningsark!$AQ296="2005-2012"),'Resultat 2005-2012'!P296*SUM($AD$11:$AE$11)/2,IF(AND($M$1=2012,Beregningsark!$AQ296="2005-2012"),'Resultat 2005-2012'!P296*$AE$11,IF(AND($M$1=2006,Beregningsark!$AQ296="1999-2012"),'Resultat 2005-2012'!P296*SUM($Y$16:$AE$16)/7,IF(AND($M$1=2007,Beregningsark!$AQ296="1999-2012"),'Resultat 2005-2012'!P296*SUM($Z$16:$AE$16)/6,IF(AND($M$1=2008,Beregningsark!$AQ296="1999-2012"),'Resultat 2005-2012'!P296*SUM($AA$16:$AE$16)/5,IF(AND($M$1=2009,Beregningsark!$AQ296="1999-2012"),'Resultat 2005-2012'!P296*SUM($AB$16:$AE$16)/4,IF(AND($M$1=2010,Beregningsark!$AQ296="1999-2012"),'Resultat 2005-2012'!P296*SUM($AC$16:$AE$16)/3,IF(AND($M$1=2011,Beregningsark!$AQ296="1999-2012"),'Resultat 2005-2012'!P296*SUM($AD$16:$AE$16)/2,IF(AND($M$1=2012,Beregningsark!$AQ296="1999-2012"),'Resultat 2005-2012'!P296*$AE$16,""))))))))))))))))</f>
        <v/>
      </c>
      <c r="Q296" s="15" t="str">
        <f t="shared" si="15"/>
        <v/>
      </c>
      <c r="R296" s="17" t="str">
        <f t="shared" si="16"/>
        <v/>
      </c>
    </row>
    <row r="297" spans="1:18" x14ac:dyDescent="0.25">
      <c r="A297" s="4" t="str">
        <f>IF(Inddata!A312="","",Inddata!A312)</f>
        <v/>
      </c>
      <c r="B297" s="4" t="str">
        <f>IF(Inddata!B312="","",Inddata!B312)</f>
        <v/>
      </c>
      <c r="C297" s="4" t="str">
        <f>IF(Inddata!C312="","",Inddata!C312)</f>
        <v/>
      </c>
      <c r="D297" s="4" t="str">
        <f>IF(Inddata!D312="","",Inddata!D312)</f>
        <v/>
      </c>
      <c r="E297" s="4" t="str">
        <f>IF(Inddata!E312="","",Inddata!E312)</f>
        <v/>
      </c>
      <c r="F297" s="4" t="str">
        <f>IF(Inddata!F312="","",Inddata!F312)</f>
        <v/>
      </c>
      <c r="G297" s="4">
        <f>IF(Inddata!G312="","",Inddata!G312)</f>
        <v>0</v>
      </c>
      <c r="H297" s="4" t="str">
        <f>IF(Inddata!H312&gt;0.5,Inddata!H312,"")</f>
        <v/>
      </c>
      <c r="I297" s="4" t="str">
        <f>IF(Inddata!I312="","",Inddata!I312)</f>
        <v/>
      </c>
      <c r="J297" s="15" t="str">
        <f>IF('Resultat 2005-2012'!$R297="","",IF($M$1=2005,'Resultat 2005-2012'!J297,IF(AND($M$1=2006,Beregningsark!$AQ297="2005-2012"),'Resultat 2005-2012'!J297*SUM($Y$7:$AE$7)/7,IF(AND($M$1=2007,Beregningsark!$AQ297="2005-2012"),'Resultat 2005-2012'!J297*SUM($Z$7:$AE$7)/6,IF(AND($M$1=2008,Beregningsark!$AQ297="2005-2012"),'Resultat 2005-2012'!J297*SUM($AA$7:$AE$7)/5,IF(AND($M$1=2009,Beregningsark!$AQ297="2005-2012"),'Resultat 2005-2012'!J297*SUM($AB$7:$AE$7)/4,IF(AND($M$1=2010,Beregningsark!$AQ297="2005-2012"),'Resultat 2005-2012'!J297*SUM($AC$7:$AE$7)/3,IF(AND($M$1=2011,Beregningsark!$AQ297="2005-2012"),'Resultat 2005-2012'!J297*SUM($AD$7:$AE$7)/2,IF(AND($M$1=2012,Beregningsark!$AQ297="2005-2012"),'Resultat 2005-2012'!J297*$AE$7,IF(AND($M$1=2006,Beregningsark!$AQ297="1999-2012"),'Resultat 2005-2012'!J297*SUM($Y$16:$AE$16)/7,IF(AND($M$1=2007,Beregningsark!$AQ297="1999-2012"),'Resultat 2005-2012'!J297*SUM($Z$16:$AE$16)/6,IF(AND($M$1=2008,Beregningsark!$AQ297="1999-2012"),'Resultat 2005-2012'!J297*SUM($AA$16:$AE$16)/5,IF(AND($M$1=2009,Beregningsark!$AQ297="1999-2012"),'Resultat 2005-2012'!J297*SUM($AB$16:$AE$16)/4,IF(AND($M$1=2010,Beregningsark!$AQ297="1999-2012"),'Resultat 2005-2012'!J297*SUM($AC$16:$AE$16)/3,IF(AND($M$1=2011,Beregningsark!$AQ297="1999-2012"),'Resultat 2005-2012'!J297*SUM($AD$16:$AE$16)/2,IF(AND($M$1=2012,Beregningsark!$AQ297="1999-2012"),'Resultat 2005-2012'!J297*$AE$16,""))))))))))))))))</f>
        <v/>
      </c>
      <c r="K297" s="15" t="str">
        <f>IF('Resultat 2005-2012'!$R297="","",IF($M$1=2005,'Resultat 2005-2012'!K297,IF(AND($M$1=2006,Beregningsark!$AQ297="2005-2012"),'Resultat 2005-2012'!K297*SUM($Y$8:$AE$8)/7,IF(AND($M$1=2007,Beregningsark!$AQ297="2005-2012"),'Resultat 2005-2012'!K297*SUM($Z$8:$AE$8)/6,IF(AND($M$1=2008,Beregningsark!$AQ297="2005-2012"),'Resultat 2005-2012'!K297*SUM($AA$8:$AE$8)/5,IF(AND($M$1=2009,Beregningsark!$AQ297="2005-2012"),'Resultat 2005-2012'!K297*SUM($AB$8:$AE$8)/4,IF(AND($M$1=2010,Beregningsark!$AQ297="2005-2012"),'Resultat 2005-2012'!K297*SUM($AC$8:$AE$8)/3,IF(AND($M$1=2011,Beregningsark!$AQ297="2005-2012"),'Resultat 2005-2012'!K297*SUM($AD$8:$AE$8)/2,IF(AND($M$1=2012,Beregningsark!$AQ297="2005-2012"),'Resultat 2005-2012'!K297*$AE$8,IF(AND($M$1=2006,Beregningsark!$AQ297="1999-2012"),'Resultat 2005-2012'!K297*SUM($Y$17:$AE$17)/7,IF(AND($M$1=2007,Beregningsark!$AQ297="1999-2012"),'Resultat 2005-2012'!K297*SUM($Z$17:$AE$17)/6,IF(AND($M$1=2008,Beregningsark!$AQ297="1999-2012"),'Resultat 2005-2012'!K297*SUM($AA$17:$AE$17)/5,IF(AND($M$1=2009,Beregningsark!$AQ297="1999-2012"),'Resultat 2005-2012'!K297*SUM($AB$17:$AE$17)/4,IF(AND($M$1=2010,Beregningsark!$AQ297="1999-2012"),'Resultat 2005-2012'!K297*SUM($AC$17:$AE$17)/3,IF(AND($M$1=2011,Beregningsark!$AQ297="1999-2012"),'Resultat 2005-2012'!K297*SUM($AD$17:$AE$17)/2,IF(AND($M$1=2012,Beregningsark!$AQ297="1999-2012"),'Resultat 2005-2012'!K297*$AE$17,""))))))))))))))))</f>
        <v/>
      </c>
      <c r="L297" s="15" t="str">
        <f>IF('Resultat 2005-2012'!$R297="","",IF($M$1=2005,'Resultat 2005-2012'!L297,IF(AND($M$1=2006,Beregningsark!$AQ297="2005-2012"),'Resultat 2005-2012'!L297*SUM($Y$9:$AE$9)/7,IF(AND($M$1=2007,Beregningsark!$AQ297="2005-2012"),'Resultat 2005-2012'!L297*SUM($Z$9:$AE$9)/6,IF(AND($M$1=2008,Beregningsark!$AQ297="2005-2012"),'Resultat 2005-2012'!L297*SUM($AA$9:$AE$9)/5,IF(AND($M$1=2009,Beregningsark!$AQ297="2005-2012"),'Resultat 2005-2012'!L297*SUM($AB$9:$AE$9)/4,IF(AND($M$1=2010,Beregningsark!$AQ297="2005-2012"),'Resultat 2005-2012'!L297*SUM($AC$9:$AE$9)/3,IF(AND($M$1=2011,Beregningsark!$AQ297="2005-2012"),'Resultat 2005-2012'!L297*SUM($AD$9:$AE$9)/2,IF(AND($M$1=2012,Beregningsark!$AQ297="2005-2012"),'Resultat 2005-2012'!L297*$AE$9,IF(AND($M$1=2006,Beregningsark!$AQ297="1999-2012"),'Resultat 2005-2012'!L297*SUM($Y$18:$AE$18)/7,IF(AND($M$1=2007,Beregningsark!$AQ297="1999-2012"),'Resultat 2005-2012'!L297*SUM($Z$18:$AE$18)/6,IF(AND($M$1=2008,Beregningsark!$AQ297="1999-2012"),'Resultat 2005-2012'!L297*SUM($AA$18:$AE$18)/5,IF(AND($M$1=2009,Beregningsark!$AQ297="1999-2012"),'Resultat 2005-2012'!L297*SUM($AB$18:$AE$18)/4,IF(AND($M$1=2010,Beregningsark!$AQ297="1999-2012"),'Resultat 2005-2012'!L297*SUM($AC$18:$AE$18)/3,IF(AND($M$1=2011,Beregningsark!$AQ297="1999-2012"),'Resultat 2005-2012'!L297*SUM($AD$18:$AE$18)/2,IF(AND($M$1=2012,Beregningsark!$AQ297="1999-2012"),'Resultat 2005-2012'!L297*$AE$18,""))))))))))))))))</f>
        <v/>
      </c>
      <c r="M297" s="15" t="str">
        <f t="shared" si="14"/>
        <v/>
      </c>
      <c r="N297" s="15" t="str">
        <f>IF('Resultat 2005-2012'!$R297="","",IF($M$1=2005,'Resultat 2005-2012'!N297,IF(AND($M$1=2006,Beregningsark!$AQ297="2005-2012"),'Resultat 2005-2012'!N297*SUM($Y$10:$AE$10)/7,IF(AND($M$1=2007,Beregningsark!$AQ297="2005-2012"),'Resultat 2005-2012'!N297*SUM($Z$10:$AE$10)/6,IF(AND($M$1=2008,Beregningsark!$AQ297="2005-2012"),'Resultat 2005-2012'!N297*SUM($AA$10:$AE$10)/5,IF(AND($M$1=2009,Beregningsark!$AQ297="2005-2012"),'Resultat 2005-2012'!N297*SUM($AB$10:$AE$10)/4,IF(AND($M$1=2010,Beregningsark!$AQ297="2005-2012"),'Resultat 2005-2012'!N297*SUM($AC$10:$AE$10)/3,IF(AND($M$1=2011,Beregningsark!$AQ297="2005-2012"),'Resultat 2005-2012'!N297*SUM($AD$10:$AE$10)/2,IF(AND($M$1=2012,Beregningsark!$AQ297="2005-2012"),'Resultat 2005-2012'!N297*$AE$10,IF(AND($M$1=2006,Beregningsark!$AQ297="1999-2012"),'Resultat 2005-2012'!N297*SUM($Y$16:$AE$16)/7,IF(AND($M$1=2007,Beregningsark!$AQ297="1999-2012"),'Resultat 2005-2012'!N297*SUM($Z$16:$AE$16)/6,IF(AND($M$1=2008,Beregningsark!$AQ297="1999-2012"),'Resultat 2005-2012'!N297*SUM($AA$16:$AE$16)/5,IF(AND($M$1=2009,Beregningsark!$AQ297="1999-2012"),'Resultat 2005-2012'!N297*SUM($AB$16:$AE$16)/4,IF(AND($M$1=2010,Beregningsark!$AQ297="1999-2012"),'Resultat 2005-2012'!N297*SUM($AC$16:$AE$16)/3,IF(AND($M$1=2011,Beregningsark!$AQ297="1999-2012"),'Resultat 2005-2012'!N297*SUM($AD$16:$AE$16)/2,IF(AND($M$1=2012,Beregningsark!$AQ297="1999-2012"),'Resultat 2005-2012'!N297*$AE$16,""))))))))))))))))</f>
        <v/>
      </c>
      <c r="O297" s="15" t="str">
        <f>IF('Resultat 2005-2012'!$R297="","",IF($M$1=2005,'Resultat 2005-2012'!O297,IF(AND($M$1=2006,Beregningsark!$AQ297="2005-2012"),'Resultat 2005-2012'!O297*SUM($Y$10:$AE$10)/7,IF(AND($M$1=2007,Beregningsark!$AQ297="2005-2012"),'Resultat 2005-2012'!O297*SUM($Z$10:$AE$10)/6,IF(AND($M$1=2008,Beregningsark!$AQ297="2005-2012"),'Resultat 2005-2012'!O297*SUM($AA$10:$AE$10)/5,IF(AND($M$1=2009,Beregningsark!$AQ297="2005-2012"),'Resultat 2005-2012'!O297*SUM($AB$10:$AE$10)/4,IF(AND($M$1=2010,Beregningsark!$AQ297="2005-2012"),'Resultat 2005-2012'!O297*SUM($AC$10:$AE$10)/3,IF(AND($M$1=2011,Beregningsark!$AQ297="2005-2012"),'Resultat 2005-2012'!O297*SUM($AD$10:$AE$10)/2,IF(AND($M$1=2012,Beregningsark!$AQ297="2005-2012"),'Resultat 2005-2012'!O297*$AE$10,IF(AND($M$1=2006,Beregningsark!$AQ297="1999-2012"),'Resultat 2005-2012'!O297*SUM($Y$16:$AE$16)/7,IF(AND($M$1=2007,Beregningsark!$AQ297="1999-2012"),'Resultat 2005-2012'!O297*SUM($Z$16:$AE$16)/6,IF(AND($M$1=2008,Beregningsark!$AQ297="1999-2012"),'Resultat 2005-2012'!O297*SUM($AA$16:$AE$16)/5,IF(AND($M$1=2009,Beregningsark!$AQ297="1999-2012"),'Resultat 2005-2012'!O297*SUM($AB$16:$AE$16)/4,IF(AND($M$1=2010,Beregningsark!$AQ297="1999-2012"),'Resultat 2005-2012'!O297*SUM($AC$16:$AE$16)/3,IF(AND($M$1=2011,Beregningsark!$AQ297="1999-2012"),'Resultat 2005-2012'!O297*SUM($AD$16:$AE$16)/2,IF(AND($M$1=2012,Beregningsark!$AQ297="1999-2012"),'Resultat 2005-2012'!O297*$AE$16,""))))))))))))))))</f>
        <v/>
      </c>
      <c r="P297" s="15" t="str">
        <f>IF('Resultat 2005-2012'!$R297="","",IF($M$1=2005,'Resultat 2005-2012'!P297,IF(AND($M$1=2006,Beregningsark!$AQ297="2005-2012"),'Resultat 2005-2012'!P297*SUM($Y$11:$AE$11)/7,IF(AND($M$1=2007,Beregningsark!$AQ297="2005-2012"),'Resultat 2005-2012'!P297*SUM($Z$11:$AE$11)/6,IF(AND($M$1=2008,Beregningsark!$AQ297="2005-2012"),'Resultat 2005-2012'!P297*SUM($AA$11:$AE$11)/5,IF(AND($M$1=2009,Beregningsark!$AQ297="2005-2012"),'Resultat 2005-2012'!P297*SUM($AB$11:$AE$11)/4,IF(AND($M$1=2010,Beregningsark!$AQ297="2005-2012"),'Resultat 2005-2012'!P297*SUM($AC$11:$AE$11)/3,IF(AND($M$1=2011,Beregningsark!$AQ297="2005-2012"),'Resultat 2005-2012'!P297*SUM($AD$11:$AE$11)/2,IF(AND($M$1=2012,Beregningsark!$AQ297="2005-2012"),'Resultat 2005-2012'!P297*$AE$11,IF(AND($M$1=2006,Beregningsark!$AQ297="1999-2012"),'Resultat 2005-2012'!P297*SUM($Y$16:$AE$16)/7,IF(AND($M$1=2007,Beregningsark!$AQ297="1999-2012"),'Resultat 2005-2012'!P297*SUM($Z$16:$AE$16)/6,IF(AND($M$1=2008,Beregningsark!$AQ297="1999-2012"),'Resultat 2005-2012'!P297*SUM($AA$16:$AE$16)/5,IF(AND($M$1=2009,Beregningsark!$AQ297="1999-2012"),'Resultat 2005-2012'!P297*SUM($AB$16:$AE$16)/4,IF(AND($M$1=2010,Beregningsark!$AQ297="1999-2012"),'Resultat 2005-2012'!P297*SUM($AC$16:$AE$16)/3,IF(AND($M$1=2011,Beregningsark!$AQ297="1999-2012"),'Resultat 2005-2012'!P297*SUM($AD$16:$AE$16)/2,IF(AND($M$1=2012,Beregningsark!$AQ297="1999-2012"),'Resultat 2005-2012'!P297*$AE$16,""))))))))))))))))</f>
        <v/>
      </c>
      <c r="Q297" s="15" t="str">
        <f t="shared" si="15"/>
        <v/>
      </c>
      <c r="R297" s="17" t="str">
        <f t="shared" si="16"/>
        <v/>
      </c>
    </row>
    <row r="298" spans="1:18" x14ac:dyDescent="0.25">
      <c r="A298" s="4" t="str">
        <f>IF(Inddata!A313="","",Inddata!A313)</f>
        <v/>
      </c>
      <c r="B298" s="4" t="str">
        <f>IF(Inddata!B313="","",Inddata!B313)</f>
        <v/>
      </c>
      <c r="C298" s="4" t="str">
        <f>IF(Inddata!C313="","",Inddata!C313)</f>
        <v/>
      </c>
      <c r="D298" s="4" t="str">
        <f>IF(Inddata!D313="","",Inddata!D313)</f>
        <v/>
      </c>
      <c r="E298" s="4" t="str">
        <f>IF(Inddata!E313="","",Inddata!E313)</f>
        <v/>
      </c>
      <c r="F298" s="4" t="str">
        <f>IF(Inddata!F313="","",Inddata!F313)</f>
        <v/>
      </c>
      <c r="G298" s="4">
        <f>IF(Inddata!G313="","",Inddata!G313)</f>
        <v>0</v>
      </c>
      <c r="H298" s="4" t="str">
        <f>IF(Inddata!H313&gt;0.5,Inddata!H313,"")</f>
        <v/>
      </c>
      <c r="I298" s="4" t="str">
        <f>IF(Inddata!I313="","",Inddata!I313)</f>
        <v/>
      </c>
      <c r="J298" s="15" t="str">
        <f>IF('Resultat 2005-2012'!$R298="","",IF($M$1=2005,'Resultat 2005-2012'!J298,IF(AND($M$1=2006,Beregningsark!$AQ298="2005-2012"),'Resultat 2005-2012'!J298*SUM($Y$7:$AE$7)/7,IF(AND($M$1=2007,Beregningsark!$AQ298="2005-2012"),'Resultat 2005-2012'!J298*SUM($Z$7:$AE$7)/6,IF(AND($M$1=2008,Beregningsark!$AQ298="2005-2012"),'Resultat 2005-2012'!J298*SUM($AA$7:$AE$7)/5,IF(AND($M$1=2009,Beregningsark!$AQ298="2005-2012"),'Resultat 2005-2012'!J298*SUM($AB$7:$AE$7)/4,IF(AND($M$1=2010,Beregningsark!$AQ298="2005-2012"),'Resultat 2005-2012'!J298*SUM($AC$7:$AE$7)/3,IF(AND($M$1=2011,Beregningsark!$AQ298="2005-2012"),'Resultat 2005-2012'!J298*SUM($AD$7:$AE$7)/2,IF(AND($M$1=2012,Beregningsark!$AQ298="2005-2012"),'Resultat 2005-2012'!J298*$AE$7,IF(AND($M$1=2006,Beregningsark!$AQ298="1999-2012"),'Resultat 2005-2012'!J298*SUM($Y$16:$AE$16)/7,IF(AND($M$1=2007,Beregningsark!$AQ298="1999-2012"),'Resultat 2005-2012'!J298*SUM($Z$16:$AE$16)/6,IF(AND($M$1=2008,Beregningsark!$AQ298="1999-2012"),'Resultat 2005-2012'!J298*SUM($AA$16:$AE$16)/5,IF(AND($M$1=2009,Beregningsark!$AQ298="1999-2012"),'Resultat 2005-2012'!J298*SUM($AB$16:$AE$16)/4,IF(AND($M$1=2010,Beregningsark!$AQ298="1999-2012"),'Resultat 2005-2012'!J298*SUM($AC$16:$AE$16)/3,IF(AND($M$1=2011,Beregningsark!$AQ298="1999-2012"),'Resultat 2005-2012'!J298*SUM($AD$16:$AE$16)/2,IF(AND($M$1=2012,Beregningsark!$AQ298="1999-2012"),'Resultat 2005-2012'!J298*$AE$16,""))))))))))))))))</f>
        <v/>
      </c>
      <c r="K298" s="15" t="str">
        <f>IF('Resultat 2005-2012'!$R298="","",IF($M$1=2005,'Resultat 2005-2012'!K298,IF(AND($M$1=2006,Beregningsark!$AQ298="2005-2012"),'Resultat 2005-2012'!K298*SUM($Y$8:$AE$8)/7,IF(AND($M$1=2007,Beregningsark!$AQ298="2005-2012"),'Resultat 2005-2012'!K298*SUM($Z$8:$AE$8)/6,IF(AND($M$1=2008,Beregningsark!$AQ298="2005-2012"),'Resultat 2005-2012'!K298*SUM($AA$8:$AE$8)/5,IF(AND($M$1=2009,Beregningsark!$AQ298="2005-2012"),'Resultat 2005-2012'!K298*SUM($AB$8:$AE$8)/4,IF(AND($M$1=2010,Beregningsark!$AQ298="2005-2012"),'Resultat 2005-2012'!K298*SUM($AC$8:$AE$8)/3,IF(AND($M$1=2011,Beregningsark!$AQ298="2005-2012"),'Resultat 2005-2012'!K298*SUM($AD$8:$AE$8)/2,IF(AND($M$1=2012,Beregningsark!$AQ298="2005-2012"),'Resultat 2005-2012'!K298*$AE$8,IF(AND($M$1=2006,Beregningsark!$AQ298="1999-2012"),'Resultat 2005-2012'!K298*SUM($Y$17:$AE$17)/7,IF(AND($M$1=2007,Beregningsark!$AQ298="1999-2012"),'Resultat 2005-2012'!K298*SUM($Z$17:$AE$17)/6,IF(AND($M$1=2008,Beregningsark!$AQ298="1999-2012"),'Resultat 2005-2012'!K298*SUM($AA$17:$AE$17)/5,IF(AND($M$1=2009,Beregningsark!$AQ298="1999-2012"),'Resultat 2005-2012'!K298*SUM($AB$17:$AE$17)/4,IF(AND($M$1=2010,Beregningsark!$AQ298="1999-2012"),'Resultat 2005-2012'!K298*SUM($AC$17:$AE$17)/3,IF(AND($M$1=2011,Beregningsark!$AQ298="1999-2012"),'Resultat 2005-2012'!K298*SUM($AD$17:$AE$17)/2,IF(AND($M$1=2012,Beregningsark!$AQ298="1999-2012"),'Resultat 2005-2012'!K298*$AE$17,""))))))))))))))))</f>
        <v/>
      </c>
      <c r="L298" s="15" t="str">
        <f>IF('Resultat 2005-2012'!$R298="","",IF($M$1=2005,'Resultat 2005-2012'!L298,IF(AND($M$1=2006,Beregningsark!$AQ298="2005-2012"),'Resultat 2005-2012'!L298*SUM($Y$9:$AE$9)/7,IF(AND($M$1=2007,Beregningsark!$AQ298="2005-2012"),'Resultat 2005-2012'!L298*SUM($Z$9:$AE$9)/6,IF(AND($M$1=2008,Beregningsark!$AQ298="2005-2012"),'Resultat 2005-2012'!L298*SUM($AA$9:$AE$9)/5,IF(AND($M$1=2009,Beregningsark!$AQ298="2005-2012"),'Resultat 2005-2012'!L298*SUM($AB$9:$AE$9)/4,IF(AND($M$1=2010,Beregningsark!$AQ298="2005-2012"),'Resultat 2005-2012'!L298*SUM($AC$9:$AE$9)/3,IF(AND($M$1=2011,Beregningsark!$AQ298="2005-2012"),'Resultat 2005-2012'!L298*SUM($AD$9:$AE$9)/2,IF(AND($M$1=2012,Beregningsark!$AQ298="2005-2012"),'Resultat 2005-2012'!L298*$AE$9,IF(AND($M$1=2006,Beregningsark!$AQ298="1999-2012"),'Resultat 2005-2012'!L298*SUM($Y$18:$AE$18)/7,IF(AND($M$1=2007,Beregningsark!$AQ298="1999-2012"),'Resultat 2005-2012'!L298*SUM($Z$18:$AE$18)/6,IF(AND($M$1=2008,Beregningsark!$AQ298="1999-2012"),'Resultat 2005-2012'!L298*SUM($AA$18:$AE$18)/5,IF(AND($M$1=2009,Beregningsark!$AQ298="1999-2012"),'Resultat 2005-2012'!L298*SUM($AB$18:$AE$18)/4,IF(AND($M$1=2010,Beregningsark!$AQ298="1999-2012"),'Resultat 2005-2012'!L298*SUM($AC$18:$AE$18)/3,IF(AND($M$1=2011,Beregningsark!$AQ298="1999-2012"),'Resultat 2005-2012'!L298*SUM($AD$18:$AE$18)/2,IF(AND($M$1=2012,Beregningsark!$AQ298="1999-2012"),'Resultat 2005-2012'!L298*$AE$18,""))))))))))))))))</f>
        <v/>
      </c>
      <c r="M298" s="15" t="str">
        <f t="shared" si="14"/>
        <v/>
      </c>
      <c r="N298" s="15" t="str">
        <f>IF('Resultat 2005-2012'!$R298="","",IF($M$1=2005,'Resultat 2005-2012'!N298,IF(AND($M$1=2006,Beregningsark!$AQ298="2005-2012"),'Resultat 2005-2012'!N298*SUM($Y$10:$AE$10)/7,IF(AND($M$1=2007,Beregningsark!$AQ298="2005-2012"),'Resultat 2005-2012'!N298*SUM($Z$10:$AE$10)/6,IF(AND($M$1=2008,Beregningsark!$AQ298="2005-2012"),'Resultat 2005-2012'!N298*SUM($AA$10:$AE$10)/5,IF(AND($M$1=2009,Beregningsark!$AQ298="2005-2012"),'Resultat 2005-2012'!N298*SUM($AB$10:$AE$10)/4,IF(AND($M$1=2010,Beregningsark!$AQ298="2005-2012"),'Resultat 2005-2012'!N298*SUM($AC$10:$AE$10)/3,IF(AND($M$1=2011,Beregningsark!$AQ298="2005-2012"),'Resultat 2005-2012'!N298*SUM($AD$10:$AE$10)/2,IF(AND($M$1=2012,Beregningsark!$AQ298="2005-2012"),'Resultat 2005-2012'!N298*$AE$10,IF(AND($M$1=2006,Beregningsark!$AQ298="1999-2012"),'Resultat 2005-2012'!N298*SUM($Y$16:$AE$16)/7,IF(AND($M$1=2007,Beregningsark!$AQ298="1999-2012"),'Resultat 2005-2012'!N298*SUM($Z$16:$AE$16)/6,IF(AND($M$1=2008,Beregningsark!$AQ298="1999-2012"),'Resultat 2005-2012'!N298*SUM($AA$16:$AE$16)/5,IF(AND($M$1=2009,Beregningsark!$AQ298="1999-2012"),'Resultat 2005-2012'!N298*SUM($AB$16:$AE$16)/4,IF(AND($M$1=2010,Beregningsark!$AQ298="1999-2012"),'Resultat 2005-2012'!N298*SUM($AC$16:$AE$16)/3,IF(AND($M$1=2011,Beregningsark!$AQ298="1999-2012"),'Resultat 2005-2012'!N298*SUM($AD$16:$AE$16)/2,IF(AND($M$1=2012,Beregningsark!$AQ298="1999-2012"),'Resultat 2005-2012'!N298*$AE$16,""))))))))))))))))</f>
        <v/>
      </c>
      <c r="O298" s="15" t="str">
        <f>IF('Resultat 2005-2012'!$R298="","",IF($M$1=2005,'Resultat 2005-2012'!O298,IF(AND($M$1=2006,Beregningsark!$AQ298="2005-2012"),'Resultat 2005-2012'!O298*SUM($Y$10:$AE$10)/7,IF(AND($M$1=2007,Beregningsark!$AQ298="2005-2012"),'Resultat 2005-2012'!O298*SUM($Z$10:$AE$10)/6,IF(AND($M$1=2008,Beregningsark!$AQ298="2005-2012"),'Resultat 2005-2012'!O298*SUM($AA$10:$AE$10)/5,IF(AND($M$1=2009,Beregningsark!$AQ298="2005-2012"),'Resultat 2005-2012'!O298*SUM($AB$10:$AE$10)/4,IF(AND($M$1=2010,Beregningsark!$AQ298="2005-2012"),'Resultat 2005-2012'!O298*SUM($AC$10:$AE$10)/3,IF(AND($M$1=2011,Beregningsark!$AQ298="2005-2012"),'Resultat 2005-2012'!O298*SUM($AD$10:$AE$10)/2,IF(AND($M$1=2012,Beregningsark!$AQ298="2005-2012"),'Resultat 2005-2012'!O298*$AE$10,IF(AND($M$1=2006,Beregningsark!$AQ298="1999-2012"),'Resultat 2005-2012'!O298*SUM($Y$16:$AE$16)/7,IF(AND($M$1=2007,Beregningsark!$AQ298="1999-2012"),'Resultat 2005-2012'!O298*SUM($Z$16:$AE$16)/6,IF(AND($M$1=2008,Beregningsark!$AQ298="1999-2012"),'Resultat 2005-2012'!O298*SUM($AA$16:$AE$16)/5,IF(AND($M$1=2009,Beregningsark!$AQ298="1999-2012"),'Resultat 2005-2012'!O298*SUM($AB$16:$AE$16)/4,IF(AND($M$1=2010,Beregningsark!$AQ298="1999-2012"),'Resultat 2005-2012'!O298*SUM($AC$16:$AE$16)/3,IF(AND($M$1=2011,Beregningsark!$AQ298="1999-2012"),'Resultat 2005-2012'!O298*SUM($AD$16:$AE$16)/2,IF(AND($M$1=2012,Beregningsark!$AQ298="1999-2012"),'Resultat 2005-2012'!O298*$AE$16,""))))))))))))))))</f>
        <v/>
      </c>
      <c r="P298" s="15" t="str">
        <f>IF('Resultat 2005-2012'!$R298="","",IF($M$1=2005,'Resultat 2005-2012'!P298,IF(AND($M$1=2006,Beregningsark!$AQ298="2005-2012"),'Resultat 2005-2012'!P298*SUM($Y$11:$AE$11)/7,IF(AND($M$1=2007,Beregningsark!$AQ298="2005-2012"),'Resultat 2005-2012'!P298*SUM($Z$11:$AE$11)/6,IF(AND($M$1=2008,Beregningsark!$AQ298="2005-2012"),'Resultat 2005-2012'!P298*SUM($AA$11:$AE$11)/5,IF(AND($M$1=2009,Beregningsark!$AQ298="2005-2012"),'Resultat 2005-2012'!P298*SUM($AB$11:$AE$11)/4,IF(AND($M$1=2010,Beregningsark!$AQ298="2005-2012"),'Resultat 2005-2012'!P298*SUM($AC$11:$AE$11)/3,IF(AND($M$1=2011,Beregningsark!$AQ298="2005-2012"),'Resultat 2005-2012'!P298*SUM($AD$11:$AE$11)/2,IF(AND($M$1=2012,Beregningsark!$AQ298="2005-2012"),'Resultat 2005-2012'!P298*$AE$11,IF(AND($M$1=2006,Beregningsark!$AQ298="1999-2012"),'Resultat 2005-2012'!P298*SUM($Y$16:$AE$16)/7,IF(AND($M$1=2007,Beregningsark!$AQ298="1999-2012"),'Resultat 2005-2012'!P298*SUM($Z$16:$AE$16)/6,IF(AND($M$1=2008,Beregningsark!$AQ298="1999-2012"),'Resultat 2005-2012'!P298*SUM($AA$16:$AE$16)/5,IF(AND($M$1=2009,Beregningsark!$AQ298="1999-2012"),'Resultat 2005-2012'!P298*SUM($AB$16:$AE$16)/4,IF(AND($M$1=2010,Beregningsark!$AQ298="1999-2012"),'Resultat 2005-2012'!P298*SUM($AC$16:$AE$16)/3,IF(AND($M$1=2011,Beregningsark!$AQ298="1999-2012"),'Resultat 2005-2012'!P298*SUM($AD$16:$AE$16)/2,IF(AND($M$1=2012,Beregningsark!$AQ298="1999-2012"),'Resultat 2005-2012'!P298*$AE$16,""))))))))))))))))</f>
        <v/>
      </c>
      <c r="Q298" s="15" t="str">
        <f t="shared" si="15"/>
        <v/>
      </c>
      <c r="R298" s="17" t="str">
        <f t="shared" si="16"/>
        <v/>
      </c>
    </row>
    <row r="299" spans="1:18" x14ac:dyDescent="0.25">
      <c r="A299" s="4" t="str">
        <f>IF(Inddata!A314="","",Inddata!A314)</f>
        <v/>
      </c>
      <c r="B299" s="4" t="str">
        <f>IF(Inddata!B314="","",Inddata!B314)</f>
        <v/>
      </c>
      <c r="C299" s="4" t="str">
        <f>IF(Inddata!C314="","",Inddata!C314)</f>
        <v/>
      </c>
      <c r="D299" s="4" t="str">
        <f>IF(Inddata!D314="","",Inddata!D314)</f>
        <v/>
      </c>
      <c r="E299" s="4" t="str">
        <f>IF(Inddata!E314="","",Inddata!E314)</f>
        <v/>
      </c>
      <c r="F299" s="4" t="str">
        <f>IF(Inddata!F314="","",Inddata!F314)</f>
        <v/>
      </c>
      <c r="G299" s="4">
        <f>IF(Inddata!G314="","",Inddata!G314)</f>
        <v>0</v>
      </c>
      <c r="H299" s="4" t="str">
        <f>IF(Inddata!H314&gt;0.5,Inddata!H314,"")</f>
        <v/>
      </c>
      <c r="I299" s="4" t="str">
        <f>IF(Inddata!I314="","",Inddata!I314)</f>
        <v/>
      </c>
      <c r="J299" s="15" t="str">
        <f>IF('Resultat 2005-2012'!$R299="","",IF($M$1=2005,'Resultat 2005-2012'!J299,IF(AND($M$1=2006,Beregningsark!$AQ299="2005-2012"),'Resultat 2005-2012'!J299*SUM($Y$7:$AE$7)/7,IF(AND($M$1=2007,Beregningsark!$AQ299="2005-2012"),'Resultat 2005-2012'!J299*SUM($Z$7:$AE$7)/6,IF(AND($M$1=2008,Beregningsark!$AQ299="2005-2012"),'Resultat 2005-2012'!J299*SUM($AA$7:$AE$7)/5,IF(AND($M$1=2009,Beregningsark!$AQ299="2005-2012"),'Resultat 2005-2012'!J299*SUM($AB$7:$AE$7)/4,IF(AND($M$1=2010,Beregningsark!$AQ299="2005-2012"),'Resultat 2005-2012'!J299*SUM($AC$7:$AE$7)/3,IF(AND($M$1=2011,Beregningsark!$AQ299="2005-2012"),'Resultat 2005-2012'!J299*SUM($AD$7:$AE$7)/2,IF(AND($M$1=2012,Beregningsark!$AQ299="2005-2012"),'Resultat 2005-2012'!J299*$AE$7,IF(AND($M$1=2006,Beregningsark!$AQ299="1999-2012"),'Resultat 2005-2012'!J299*SUM($Y$16:$AE$16)/7,IF(AND($M$1=2007,Beregningsark!$AQ299="1999-2012"),'Resultat 2005-2012'!J299*SUM($Z$16:$AE$16)/6,IF(AND($M$1=2008,Beregningsark!$AQ299="1999-2012"),'Resultat 2005-2012'!J299*SUM($AA$16:$AE$16)/5,IF(AND($M$1=2009,Beregningsark!$AQ299="1999-2012"),'Resultat 2005-2012'!J299*SUM($AB$16:$AE$16)/4,IF(AND($M$1=2010,Beregningsark!$AQ299="1999-2012"),'Resultat 2005-2012'!J299*SUM($AC$16:$AE$16)/3,IF(AND($M$1=2011,Beregningsark!$AQ299="1999-2012"),'Resultat 2005-2012'!J299*SUM($AD$16:$AE$16)/2,IF(AND($M$1=2012,Beregningsark!$AQ299="1999-2012"),'Resultat 2005-2012'!J299*$AE$16,""))))))))))))))))</f>
        <v/>
      </c>
      <c r="K299" s="15" t="str">
        <f>IF('Resultat 2005-2012'!$R299="","",IF($M$1=2005,'Resultat 2005-2012'!K299,IF(AND($M$1=2006,Beregningsark!$AQ299="2005-2012"),'Resultat 2005-2012'!K299*SUM($Y$8:$AE$8)/7,IF(AND($M$1=2007,Beregningsark!$AQ299="2005-2012"),'Resultat 2005-2012'!K299*SUM($Z$8:$AE$8)/6,IF(AND($M$1=2008,Beregningsark!$AQ299="2005-2012"),'Resultat 2005-2012'!K299*SUM($AA$8:$AE$8)/5,IF(AND($M$1=2009,Beregningsark!$AQ299="2005-2012"),'Resultat 2005-2012'!K299*SUM($AB$8:$AE$8)/4,IF(AND($M$1=2010,Beregningsark!$AQ299="2005-2012"),'Resultat 2005-2012'!K299*SUM($AC$8:$AE$8)/3,IF(AND($M$1=2011,Beregningsark!$AQ299="2005-2012"),'Resultat 2005-2012'!K299*SUM($AD$8:$AE$8)/2,IF(AND($M$1=2012,Beregningsark!$AQ299="2005-2012"),'Resultat 2005-2012'!K299*$AE$8,IF(AND($M$1=2006,Beregningsark!$AQ299="1999-2012"),'Resultat 2005-2012'!K299*SUM($Y$17:$AE$17)/7,IF(AND($M$1=2007,Beregningsark!$AQ299="1999-2012"),'Resultat 2005-2012'!K299*SUM($Z$17:$AE$17)/6,IF(AND($M$1=2008,Beregningsark!$AQ299="1999-2012"),'Resultat 2005-2012'!K299*SUM($AA$17:$AE$17)/5,IF(AND($M$1=2009,Beregningsark!$AQ299="1999-2012"),'Resultat 2005-2012'!K299*SUM($AB$17:$AE$17)/4,IF(AND($M$1=2010,Beregningsark!$AQ299="1999-2012"),'Resultat 2005-2012'!K299*SUM($AC$17:$AE$17)/3,IF(AND($M$1=2011,Beregningsark!$AQ299="1999-2012"),'Resultat 2005-2012'!K299*SUM($AD$17:$AE$17)/2,IF(AND($M$1=2012,Beregningsark!$AQ299="1999-2012"),'Resultat 2005-2012'!K299*$AE$17,""))))))))))))))))</f>
        <v/>
      </c>
      <c r="L299" s="15" t="str">
        <f>IF('Resultat 2005-2012'!$R299="","",IF($M$1=2005,'Resultat 2005-2012'!L299,IF(AND($M$1=2006,Beregningsark!$AQ299="2005-2012"),'Resultat 2005-2012'!L299*SUM($Y$9:$AE$9)/7,IF(AND($M$1=2007,Beregningsark!$AQ299="2005-2012"),'Resultat 2005-2012'!L299*SUM($Z$9:$AE$9)/6,IF(AND($M$1=2008,Beregningsark!$AQ299="2005-2012"),'Resultat 2005-2012'!L299*SUM($AA$9:$AE$9)/5,IF(AND($M$1=2009,Beregningsark!$AQ299="2005-2012"),'Resultat 2005-2012'!L299*SUM($AB$9:$AE$9)/4,IF(AND($M$1=2010,Beregningsark!$AQ299="2005-2012"),'Resultat 2005-2012'!L299*SUM($AC$9:$AE$9)/3,IF(AND($M$1=2011,Beregningsark!$AQ299="2005-2012"),'Resultat 2005-2012'!L299*SUM($AD$9:$AE$9)/2,IF(AND($M$1=2012,Beregningsark!$AQ299="2005-2012"),'Resultat 2005-2012'!L299*$AE$9,IF(AND($M$1=2006,Beregningsark!$AQ299="1999-2012"),'Resultat 2005-2012'!L299*SUM($Y$18:$AE$18)/7,IF(AND($M$1=2007,Beregningsark!$AQ299="1999-2012"),'Resultat 2005-2012'!L299*SUM($Z$18:$AE$18)/6,IF(AND($M$1=2008,Beregningsark!$AQ299="1999-2012"),'Resultat 2005-2012'!L299*SUM($AA$18:$AE$18)/5,IF(AND($M$1=2009,Beregningsark!$AQ299="1999-2012"),'Resultat 2005-2012'!L299*SUM($AB$18:$AE$18)/4,IF(AND($M$1=2010,Beregningsark!$AQ299="1999-2012"),'Resultat 2005-2012'!L299*SUM($AC$18:$AE$18)/3,IF(AND($M$1=2011,Beregningsark!$AQ299="1999-2012"),'Resultat 2005-2012'!L299*SUM($AD$18:$AE$18)/2,IF(AND($M$1=2012,Beregningsark!$AQ299="1999-2012"),'Resultat 2005-2012'!L299*$AE$18,""))))))))))))))))</f>
        <v/>
      </c>
      <c r="M299" s="15" t="str">
        <f t="shared" si="14"/>
        <v/>
      </c>
      <c r="N299" s="15" t="str">
        <f>IF('Resultat 2005-2012'!$R299="","",IF($M$1=2005,'Resultat 2005-2012'!N299,IF(AND($M$1=2006,Beregningsark!$AQ299="2005-2012"),'Resultat 2005-2012'!N299*SUM($Y$10:$AE$10)/7,IF(AND($M$1=2007,Beregningsark!$AQ299="2005-2012"),'Resultat 2005-2012'!N299*SUM($Z$10:$AE$10)/6,IF(AND($M$1=2008,Beregningsark!$AQ299="2005-2012"),'Resultat 2005-2012'!N299*SUM($AA$10:$AE$10)/5,IF(AND($M$1=2009,Beregningsark!$AQ299="2005-2012"),'Resultat 2005-2012'!N299*SUM($AB$10:$AE$10)/4,IF(AND($M$1=2010,Beregningsark!$AQ299="2005-2012"),'Resultat 2005-2012'!N299*SUM($AC$10:$AE$10)/3,IF(AND($M$1=2011,Beregningsark!$AQ299="2005-2012"),'Resultat 2005-2012'!N299*SUM($AD$10:$AE$10)/2,IF(AND($M$1=2012,Beregningsark!$AQ299="2005-2012"),'Resultat 2005-2012'!N299*$AE$10,IF(AND($M$1=2006,Beregningsark!$AQ299="1999-2012"),'Resultat 2005-2012'!N299*SUM($Y$16:$AE$16)/7,IF(AND($M$1=2007,Beregningsark!$AQ299="1999-2012"),'Resultat 2005-2012'!N299*SUM($Z$16:$AE$16)/6,IF(AND($M$1=2008,Beregningsark!$AQ299="1999-2012"),'Resultat 2005-2012'!N299*SUM($AA$16:$AE$16)/5,IF(AND($M$1=2009,Beregningsark!$AQ299="1999-2012"),'Resultat 2005-2012'!N299*SUM($AB$16:$AE$16)/4,IF(AND($M$1=2010,Beregningsark!$AQ299="1999-2012"),'Resultat 2005-2012'!N299*SUM($AC$16:$AE$16)/3,IF(AND($M$1=2011,Beregningsark!$AQ299="1999-2012"),'Resultat 2005-2012'!N299*SUM($AD$16:$AE$16)/2,IF(AND($M$1=2012,Beregningsark!$AQ299="1999-2012"),'Resultat 2005-2012'!N299*$AE$16,""))))))))))))))))</f>
        <v/>
      </c>
      <c r="O299" s="15" t="str">
        <f>IF('Resultat 2005-2012'!$R299="","",IF($M$1=2005,'Resultat 2005-2012'!O299,IF(AND($M$1=2006,Beregningsark!$AQ299="2005-2012"),'Resultat 2005-2012'!O299*SUM($Y$10:$AE$10)/7,IF(AND($M$1=2007,Beregningsark!$AQ299="2005-2012"),'Resultat 2005-2012'!O299*SUM($Z$10:$AE$10)/6,IF(AND($M$1=2008,Beregningsark!$AQ299="2005-2012"),'Resultat 2005-2012'!O299*SUM($AA$10:$AE$10)/5,IF(AND($M$1=2009,Beregningsark!$AQ299="2005-2012"),'Resultat 2005-2012'!O299*SUM($AB$10:$AE$10)/4,IF(AND($M$1=2010,Beregningsark!$AQ299="2005-2012"),'Resultat 2005-2012'!O299*SUM($AC$10:$AE$10)/3,IF(AND($M$1=2011,Beregningsark!$AQ299="2005-2012"),'Resultat 2005-2012'!O299*SUM($AD$10:$AE$10)/2,IF(AND($M$1=2012,Beregningsark!$AQ299="2005-2012"),'Resultat 2005-2012'!O299*$AE$10,IF(AND($M$1=2006,Beregningsark!$AQ299="1999-2012"),'Resultat 2005-2012'!O299*SUM($Y$16:$AE$16)/7,IF(AND($M$1=2007,Beregningsark!$AQ299="1999-2012"),'Resultat 2005-2012'!O299*SUM($Z$16:$AE$16)/6,IF(AND($M$1=2008,Beregningsark!$AQ299="1999-2012"),'Resultat 2005-2012'!O299*SUM($AA$16:$AE$16)/5,IF(AND($M$1=2009,Beregningsark!$AQ299="1999-2012"),'Resultat 2005-2012'!O299*SUM($AB$16:$AE$16)/4,IF(AND($M$1=2010,Beregningsark!$AQ299="1999-2012"),'Resultat 2005-2012'!O299*SUM($AC$16:$AE$16)/3,IF(AND($M$1=2011,Beregningsark!$AQ299="1999-2012"),'Resultat 2005-2012'!O299*SUM($AD$16:$AE$16)/2,IF(AND($M$1=2012,Beregningsark!$AQ299="1999-2012"),'Resultat 2005-2012'!O299*$AE$16,""))))))))))))))))</f>
        <v/>
      </c>
      <c r="P299" s="15" t="str">
        <f>IF('Resultat 2005-2012'!$R299="","",IF($M$1=2005,'Resultat 2005-2012'!P299,IF(AND($M$1=2006,Beregningsark!$AQ299="2005-2012"),'Resultat 2005-2012'!P299*SUM($Y$11:$AE$11)/7,IF(AND($M$1=2007,Beregningsark!$AQ299="2005-2012"),'Resultat 2005-2012'!P299*SUM($Z$11:$AE$11)/6,IF(AND($M$1=2008,Beregningsark!$AQ299="2005-2012"),'Resultat 2005-2012'!P299*SUM($AA$11:$AE$11)/5,IF(AND($M$1=2009,Beregningsark!$AQ299="2005-2012"),'Resultat 2005-2012'!P299*SUM($AB$11:$AE$11)/4,IF(AND($M$1=2010,Beregningsark!$AQ299="2005-2012"),'Resultat 2005-2012'!P299*SUM($AC$11:$AE$11)/3,IF(AND($M$1=2011,Beregningsark!$AQ299="2005-2012"),'Resultat 2005-2012'!P299*SUM($AD$11:$AE$11)/2,IF(AND($M$1=2012,Beregningsark!$AQ299="2005-2012"),'Resultat 2005-2012'!P299*$AE$11,IF(AND($M$1=2006,Beregningsark!$AQ299="1999-2012"),'Resultat 2005-2012'!P299*SUM($Y$16:$AE$16)/7,IF(AND($M$1=2007,Beregningsark!$AQ299="1999-2012"),'Resultat 2005-2012'!P299*SUM($Z$16:$AE$16)/6,IF(AND($M$1=2008,Beregningsark!$AQ299="1999-2012"),'Resultat 2005-2012'!P299*SUM($AA$16:$AE$16)/5,IF(AND($M$1=2009,Beregningsark!$AQ299="1999-2012"),'Resultat 2005-2012'!P299*SUM($AB$16:$AE$16)/4,IF(AND($M$1=2010,Beregningsark!$AQ299="1999-2012"),'Resultat 2005-2012'!P299*SUM($AC$16:$AE$16)/3,IF(AND($M$1=2011,Beregningsark!$AQ299="1999-2012"),'Resultat 2005-2012'!P299*SUM($AD$16:$AE$16)/2,IF(AND($M$1=2012,Beregningsark!$AQ299="1999-2012"),'Resultat 2005-2012'!P299*$AE$16,""))))))))))))))))</f>
        <v/>
      </c>
      <c r="Q299" s="15" t="str">
        <f t="shared" si="15"/>
        <v/>
      </c>
      <c r="R299" s="17" t="str">
        <f t="shared" si="16"/>
        <v/>
      </c>
    </row>
    <row r="300" spans="1:18" x14ac:dyDescent="0.25">
      <c r="A300" s="4" t="str">
        <f>IF(Inddata!A315="","",Inddata!A315)</f>
        <v/>
      </c>
      <c r="B300" s="4" t="str">
        <f>IF(Inddata!B315="","",Inddata!B315)</f>
        <v/>
      </c>
      <c r="C300" s="4" t="str">
        <f>IF(Inddata!C315="","",Inddata!C315)</f>
        <v/>
      </c>
      <c r="D300" s="4" t="str">
        <f>IF(Inddata!D315="","",Inddata!D315)</f>
        <v/>
      </c>
      <c r="E300" s="4" t="str">
        <f>IF(Inddata!E315="","",Inddata!E315)</f>
        <v/>
      </c>
      <c r="F300" s="4" t="str">
        <f>IF(Inddata!F315="","",Inddata!F315)</f>
        <v/>
      </c>
      <c r="G300" s="4">
        <f>IF(Inddata!G315="","",Inddata!G315)</f>
        <v>0</v>
      </c>
      <c r="H300" s="4" t="str">
        <f>IF(Inddata!H315&gt;0.5,Inddata!H315,"")</f>
        <v/>
      </c>
      <c r="I300" s="4" t="str">
        <f>IF(Inddata!I315="","",Inddata!I315)</f>
        <v/>
      </c>
      <c r="J300" s="15" t="str">
        <f>IF('Resultat 2005-2012'!$R300="","",IF($M$1=2005,'Resultat 2005-2012'!J300,IF(AND($M$1=2006,Beregningsark!$AQ300="2005-2012"),'Resultat 2005-2012'!J300*SUM($Y$7:$AE$7)/7,IF(AND($M$1=2007,Beregningsark!$AQ300="2005-2012"),'Resultat 2005-2012'!J300*SUM($Z$7:$AE$7)/6,IF(AND($M$1=2008,Beregningsark!$AQ300="2005-2012"),'Resultat 2005-2012'!J300*SUM($AA$7:$AE$7)/5,IF(AND($M$1=2009,Beregningsark!$AQ300="2005-2012"),'Resultat 2005-2012'!J300*SUM($AB$7:$AE$7)/4,IF(AND($M$1=2010,Beregningsark!$AQ300="2005-2012"),'Resultat 2005-2012'!J300*SUM($AC$7:$AE$7)/3,IF(AND($M$1=2011,Beregningsark!$AQ300="2005-2012"),'Resultat 2005-2012'!J300*SUM($AD$7:$AE$7)/2,IF(AND($M$1=2012,Beregningsark!$AQ300="2005-2012"),'Resultat 2005-2012'!J300*$AE$7,IF(AND($M$1=2006,Beregningsark!$AQ300="1999-2012"),'Resultat 2005-2012'!J300*SUM($Y$16:$AE$16)/7,IF(AND($M$1=2007,Beregningsark!$AQ300="1999-2012"),'Resultat 2005-2012'!J300*SUM($Z$16:$AE$16)/6,IF(AND($M$1=2008,Beregningsark!$AQ300="1999-2012"),'Resultat 2005-2012'!J300*SUM($AA$16:$AE$16)/5,IF(AND($M$1=2009,Beregningsark!$AQ300="1999-2012"),'Resultat 2005-2012'!J300*SUM($AB$16:$AE$16)/4,IF(AND($M$1=2010,Beregningsark!$AQ300="1999-2012"),'Resultat 2005-2012'!J300*SUM($AC$16:$AE$16)/3,IF(AND($M$1=2011,Beregningsark!$AQ300="1999-2012"),'Resultat 2005-2012'!J300*SUM($AD$16:$AE$16)/2,IF(AND($M$1=2012,Beregningsark!$AQ300="1999-2012"),'Resultat 2005-2012'!J300*$AE$16,""))))))))))))))))</f>
        <v/>
      </c>
      <c r="K300" s="15" t="str">
        <f>IF('Resultat 2005-2012'!$R300="","",IF($M$1=2005,'Resultat 2005-2012'!K300,IF(AND($M$1=2006,Beregningsark!$AQ300="2005-2012"),'Resultat 2005-2012'!K300*SUM($Y$8:$AE$8)/7,IF(AND($M$1=2007,Beregningsark!$AQ300="2005-2012"),'Resultat 2005-2012'!K300*SUM($Z$8:$AE$8)/6,IF(AND($M$1=2008,Beregningsark!$AQ300="2005-2012"),'Resultat 2005-2012'!K300*SUM($AA$8:$AE$8)/5,IF(AND($M$1=2009,Beregningsark!$AQ300="2005-2012"),'Resultat 2005-2012'!K300*SUM($AB$8:$AE$8)/4,IF(AND($M$1=2010,Beregningsark!$AQ300="2005-2012"),'Resultat 2005-2012'!K300*SUM($AC$8:$AE$8)/3,IF(AND($M$1=2011,Beregningsark!$AQ300="2005-2012"),'Resultat 2005-2012'!K300*SUM($AD$8:$AE$8)/2,IF(AND($M$1=2012,Beregningsark!$AQ300="2005-2012"),'Resultat 2005-2012'!K300*$AE$8,IF(AND($M$1=2006,Beregningsark!$AQ300="1999-2012"),'Resultat 2005-2012'!K300*SUM($Y$17:$AE$17)/7,IF(AND($M$1=2007,Beregningsark!$AQ300="1999-2012"),'Resultat 2005-2012'!K300*SUM($Z$17:$AE$17)/6,IF(AND($M$1=2008,Beregningsark!$AQ300="1999-2012"),'Resultat 2005-2012'!K300*SUM($AA$17:$AE$17)/5,IF(AND($M$1=2009,Beregningsark!$AQ300="1999-2012"),'Resultat 2005-2012'!K300*SUM($AB$17:$AE$17)/4,IF(AND($M$1=2010,Beregningsark!$AQ300="1999-2012"),'Resultat 2005-2012'!K300*SUM($AC$17:$AE$17)/3,IF(AND($M$1=2011,Beregningsark!$AQ300="1999-2012"),'Resultat 2005-2012'!K300*SUM($AD$17:$AE$17)/2,IF(AND($M$1=2012,Beregningsark!$AQ300="1999-2012"),'Resultat 2005-2012'!K300*$AE$17,""))))))))))))))))</f>
        <v/>
      </c>
      <c r="L300" s="15" t="str">
        <f>IF('Resultat 2005-2012'!$R300="","",IF($M$1=2005,'Resultat 2005-2012'!L300,IF(AND($M$1=2006,Beregningsark!$AQ300="2005-2012"),'Resultat 2005-2012'!L300*SUM($Y$9:$AE$9)/7,IF(AND($M$1=2007,Beregningsark!$AQ300="2005-2012"),'Resultat 2005-2012'!L300*SUM($Z$9:$AE$9)/6,IF(AND($M$1=2008,Beregningsark!$AQ300="2005-2012"),'Resultat 2005-2012'!L300*SUM($AA$9:$AE$9)/5,IF(AND($M$1=2009,Beregningsark!$AQ300="2005-2012"),'Resultat 2005-2012'!L300*SUM($AB$9:$AE$9)/4,IF(AND($M$1=2010,Beregningsark!$AQ300="2005-2012"),'Resultat 2005-2012'!L300*SUM($AC$9:$AE$9)/3,IF(AND($M$1=2011,Beregningsark!$AQ300="2005-2012"),'Resultat 2005-2012'!L300*SUM($AD$9:$AE$9)/2,IF(AND($M$1=2012,Beregningsark!$AQ300="2005-2012"),'Resultat 2005-2012'!L300*$AE$9,IF(AND($M$1=2006,Beregningsark!$AQ300="1999-2012"),'Resultat 2005-2012'!L300*SUM($Y$18:$AE$18)/7,IF(AND($M$1=2007,Beregningsark!$AQ300="1999-2012"),'Resultat 2005-2012'!L300*SUM($Z$18:$AE$18)/6,IF(AND($M$1=2008,Beregningsark!$AQ300="1999-2012"),'Resultat 2005-2012'!L300*SUM($AA$18:$AE$18)/5,IF(AND($M$1=2009,Beregningsark!$AQ300="1999-2012"),'Resultat 2005-2012'!L300*SUM($AB$18:$AE$18)/4,IF(AND($M$1=2010,Beregningsark!$AQ300="1999-2012"),'Resultat 2005-2012'!L300*SUM($AC$18:$AE$18)/3,IF(AND($M$1=2011,Beregningsark!$AQ300="1999-2012"),'Resultat 2005-2012'!L300*SUM($AD$18:$AE$18)/2,IF(AND($M$1=2012,Beregningsark!$AQ300="1999-2012"),'Resultat 2005-2012'!L300*$AE$18,""))))))))))))))))</f>
        <v/>
      </c>
      <c r="M300" s="15" t="str">
        <f t="shared" si="14"/>
        <v/>
      </c>
      <c r="N300" s="15" t="str">
        <f>IF('Resultat 2005-2012'!$R300="","",IF($M$1=2005,'Resultat 2005-2012'!N300,IF(AND($M$1=2006,Beregningsark!$AQ300="2005-2012"),'Resultat 2005-2012'!N300*SUM($Y$10:$AE$10)/7,IF(AND($M$1=2007,Beregningsark!$AQ300="2005-2012"),'Resultat 2005-2012'!N300*SUM($Z$10:$AE$10)/6,IF(AND($M$1=2008,Beregningsark!$AQ300="2005-2012"),'Resultat 2005-2012'!N300*SUM($AA$10:$AE$10)/5,IF(AND($M$1=2009,Beregningsark!$AQ300="2005-2012"),'Resultat 2005-2012'!N300*SUM($AB$10:$AE$10)/4,IF(AND($M$1=2010,Beregningsark!$AQ300="2005-2012"),'Resultat 2005-2012'!N300*SUM($AC$10:$AE$10)/3,IF(AND($M$1=2011,Beregningsark!$AQ300="2005-2012"),'Resultat 2005-2012'!N300*SUM($AD$10:$AE$10)/2,IF(AND($M$1=2012,Beregningsark!$AQ300="2005-2012"),'Resultat 2005-2012'!N300*$AE$10,IF(AND($M$1=2006,Beregningsark!$AQ300="1999-2012"),'Resultat 2005-2012'!N300*SUM($Y$16:$AE$16)/7,IF(AND($M$1=2007,Beregningsark!$AQ300="1999-2012"),'Resultat 2005-2012'!N300*SUM($Z$16:$AE$16)/6,IF(AND($M$1=2008,Beregningsark!$AQ300="1999-2012"),'Resultat 2005-2012'!N300*SUM($AA$16:$AE$16)/5,IF(AND($M$1=2009,Beregningsark!$AQ300="1999-2012"),'Resultat 2005-2012'!N300*SUM($AB$16:$AE$16)/4,IF(AND($M$1=2010,Beregningsark!$AQ300="1999-2012"),'Resultat 2005-2012'!N300*SUM($AC$16:$AE$16)/3,IF(AND($M$1=2011,Beregningsark!$AQ300="1999-2012"),'Resultat 2005-2012'!N300*SUM($AD$16:$AE$16)/2,IF(AND($M$1=2012,Beregningsark!$AQ300="1999-2012"),'Resultat 2005-2012'!N300*$AE$16,""))))))))))))))))</f>
        <v/>
      </c>
      <c r="O300" s="15" t="str">
        <f>IF('Resultat 2005-2012'!$R300="","",IF($M$1=2005,'Resultat 2005-2012'!O300,IF(AND($M$1=2006,Beregningsark!$AQ300="2005-2012"),'Resultat 2005-2012'!O300*SUM($Y$10:$AE$10)/7,IF(AND($M$1=2007,Beregningsark!$AQ300="2005-2012"),'Resultat 2005-2012'!O300*SUM($Z$10:$AE$10)/6,IF(AND($M$1=2008,Beregningsark!$AQ300="2005-2012"),'Resultat 2005-2012'!O300*SUM($AA$10:$AE$10)/5,IF(AND($M$1=2009,Beregningsark!$AQ300="2005-2012"),'Resultat 2005-2012'!O300*SUM($AB$10:$AE$10)/4,IF(AND($M$1=2010,Beregningsark!$AQ300="2005-2012"),'Resultat 2005-2012'!O300*SUM($AC$10:$AE$10)/3,IF(AND($M$1=2011,Beregningsark!$AQ300="2005-2012"),'Resultat 2005-2012'!O300*SUM($AD$10:$AE$10)/2,IF(AND($M$1=2012,Beregningsark!$AQ300="2005-2012"),'Resultat 2005-2012'!O300*$AE$10,IF(AND($M$1=2006,Beregningsark!$AQ300="1999-2012"),'Resultat 2005-2012'!O300*SUM($Y$16:$AE$16)/7,IF(AND($M$1=2007,Beregningsark!$AQ300="1999-2012"),'Resultat 2005-2012'!O300*SUM($Z$16:$AE$16)/6,IF(AND($M$1=2008,Beregningsark!$AQ300="1999-2012"),'Resultat 2005-2012'!O300*SUM($AA$16:$AE$16)/5,IF(AND($M$1=2009,Beregningsark!$AQ300="1999-2012"),'Resultat 2005-2012'!O300*SUM($AB$16:$AE$16)/4,IF(AND($M$1=2010,Beregningsark!$AQ300="1999-2012"),'Resultat 2005-2012'!O300*SUM($AC$16:$AE$16)/3,IF(AND($M$1=2011,Beregningsark!$AQ300="1999-2012"),'Resultat 2005-2012'!O300*SUM($AD$16:$AE$16)/2,IF(AND($M$1=2012,Beregningsark!$AQ300="1999-2012"),'Resultat 2005-2012'!O300*$AE$16,""))))))))))))))))</f>
        <v/>
      </c>
      <c r="P300" s="15" t="str">
        <f>IF('Resultat 2005-2012'!$R300="","",IF($M$1=2005,'Resultat 2005-2012'!P300,IF(AND($M$1=2006,Beregningsark!$AQ300="2005-2012"),'Resultat 2005-2012'!P300*SUM($Y$11:$AE$11)/7,IF(AND($M$1=2007,Beregningsark!$AQ300="2005-2012"),'Resultat 2005-2012'!P300*SUM($Z$11:$AE$11)/6,IF(AND($M$1=2008,Beregningsark!$AQ300="2005-2012"),'Resultat 2005-2012'!P300*SUM($AA$11:$AE$11)/5,IF(AND($M$1=2009,Beregningsark!$AQ300="2005-2012"),'Resultat 2005-2012'!P300*SUM($AB$11:$AE$11)/4,IF(AND($M$1=2010,Beregningsark!$AQ300="2005-2012"),'Resultat 2005-2012'!P300*SUM($AC$11:$AE$11)/3,IF(AND($M$1=2011,Beregningsark!$AQ300="2005-2012"),'Resultat 2005-2012'!P300*SUM($AD$11:$AE$11)/2,IF(AND($M$1=2012,Beregningsark!$AQ300="2005-2012"),'Resultat 2005-2012'!P300*$AE$11,IF(AND($M$1=2006,Beregningsark!$AQ300="1999-2012"),'Resultat 2005-2012'!P300*SUM($Y$16:$AE$16)/7,IF(AND($M$1=2007,Beregningsark!$AQ300="1999-2012"),'Resultat 2005-2012'!P300*SUM($Z$16:$AE$16)/6,IF(AND($M$1=2008,Beregningsark!$AQ300="1999-2012"),'Resultat 2005-2012'!P300*SUM($AA$16:$AE$16)/5,IF(AND($M$1=2009,Beregningsark!$AQ300="1999-2012"),'Resultat 2005-2012'!P300*SUM($AB$16:$AE$16)/4,IF(AND($M$1=2010,Beregningsark!$AQ300="1999-2012"),'Resultat 2005-2012'!P300*SUM($AC$16:$AE$16)/3,IF(AND($M$1=2011,Beregningsark!$AQ300="1999-2012"),'Resultat 2005-2012'!P300*SUM($AD$16:$AE$16)/2,IF(AND($M$1=2012,Beregningsark!$AQ300="1999-2012"),'Resultat 2005-2012'!P300*$AE$16,""))))))))))))))))</f>
        <v/>
      </c>
      <c r="Q300" s="15" t="str">
        <f t="shared" si="15"/>
        <v/>
      </c>
      <c r="R300" s="17" t="str">
        <f t="shared" si="16"/>
        <v/>
      </c>
    </row>
    <row r="301" spans="1:18" x14ac:dyDescent="0.25">
      <c r="A301" s="4" t="str">
        <f>IF(Inddata!A316="","",Inddata!A316)</f>
        <v/>
      </c>
      <c r="B301" s="4" t="str">
        <f>IF(Inddata!B316="","",Inddata!B316)</f>
        <v/>
      </c>
      <c r="C301" s="4" t="str">
        <f>IF(Inddata!C316="","",Inddata!C316)</f>
        <v/>
      </c>
      <c r="D301" s="4" t="str">
        <f>IF(Inddata!D316="","",Inddata!D316)</f>
        <v/>
      </c>
      <c r="E301" s="4" t="str">
        <f>IF(Inddata!E316="","",Inddata!E316)</f>
        <v/>
      </c>
      <c r="F301" s="4" t="str">
        <f>IF(Inddata!F316="","",Inddata!F316)</f>
        <v/>
      </c>
      <c r="G301" s="4">
        <f>IF(Inddata!G316="","",Inddata!G316)</f>
        <v>0</v>
      </c>
      <c r="H301" s="4" t="str">
        <f>IF(Inddata!H316&gt;0.5,Inddata!H316,"")</f>
        <v/>
      </c>
      <c r="I301" s="4" t="str">
        <f>IF(Inddata!I316="","",Inddata!I316)</f>
        <v/>
      </c>
      <c r="J301" s="15" t="str">
        <f>IF('Resultat 2005-2012'!$R301="","",IF($M$1=2005,'Resultat 2005-2012'!J301,IF(AND($M$1=2006,Beregningsark!$AQ301="2005-2012"),'Resultat 2005-2012'!J301*SUM($Y$7:$AE$7)/7,IF(AND($M$1=2007,Beregningsark!$AQ301="2005-2012"),'Resultat 2005-2012'!J301*SUM($Z$7:$AE$7)/6,IF(AND($M$1=2008,Beregningsark!$AQ301="2005-2012"),'Resultat 2005-2012'!J301*SUM($AA$7:$AE$7)/5,IF(AND($M$1=2009,Beregningsark!$AQ301="2005-2012"),'Resultat 2005-2012'!J301*SUM($AB$7:$AE$7)/4,IF(AND($M$1=2010,Beregningsark!$AQ301="2005-2012"),'Resultat 2005-2012'!J301*SUM($AC$7:$AE$7)/3,IF(AND($M$1=2011,Beregningsark!$AQ301="2005-2012"),'Resultat 2005-2012'!J301*SUM($AD$7:$AE$7)/2,IF(AND($M$1=2012,Beregningsark!$AQ301="2005-2012"),'Resultat 2005-2012'!J301*$AE$7,IF(AND($M$1=2006,Beregningsark!$AQ301="1999-2012"),'Resultat 2005-2012'!J301*SUM($Y$16:$AE$16)/7,IF(AND($M$1=2007,Beregningsark!$AQ301="1999-2012"),'Resultat 2005-2012'!J301*SUM($Z$16:$AE$16)/6,IF(AND($M$1=2008,Beregningsark!$AQ301="1999-2012"),'Resultat 2005-2012'!J301*SUM($AA$16:$AE$16)/5,IF(AND($M$1=2009,Beregningsark!$AQ301="1999-2012"),'Resultat 2005-2012'!J301*SUM($AB$16:$AE$16)/4,IF(AND($M$1=2010,Beregningsark!$AQ301="1999-2012"),'Resultat 2005-2012'!J301*SUM($AC$16:$AE$16)/3,IF(AND($M$1=2011,Beregningsark!$AQ301="1999-2012"),'Resultat 2005-2012'!J301*SUM($AD$16:$AE$16)/2,IF(AND($M$1=2012,Beregningsark!$AQ301="1999-2012"),'Resultat 2005-2012'!J301*$AE$16,""))))))))))))))))</f>
        <v/>
      </c>
      <c r="K301" s="15" t="str">
        <f>IF('Resultat 2005-2012'!$R301="","",IF($M$1=2005,'Resultat 2005-2012'!K301,IF(AND($M$1=2006,Beregningsark!$AQ301="2005-2012"),'Resultat 2005-2012'!K301*SUM($Y$8:$AE$8)/7,IF(AND($M$1=2007,Beregningsark!$AQ301="2005-2012"),'Resultat 2005-2012'!K301*SUM($Z$8:$AE$8)/6,IF(AND($M$1=2008,Beregningsark!$AQ301="2005-2012"),'Resultat 2005-2012'!K301*SUM($AA$8:$AE$8)/5,IF(AND($M$1=2009,Beregningsark!$AQ301="2005-2012"),'Resultat 2005-2012'!K301*SUM($AB$8:$AE$8)/4,IF(AND($M$1=2010,Beregningsark!$AQ301="2005-2012"),'Resultat 2005-2012'!K301*SUM($AC$8:$AE$8)/3,IF(AND($M$1=2011,Beregningsark!$AQ301="2005-2012"),'Resultat 2005-2012'!K301*SUM($AD$8:$AE$8)/2,IF(AND($M$1=2012,Beregningsark!$AQ301="2005-2012"),'Resultat 2005-2012'!K301*$AE$8,IF(AND($M$1=2006,Beregningsark!$AQ301="1999-2012"),'Resultat 2005-2012'!K301*SUM($Y$17:$AE$17)/7,IF(AND($M$1=2007,Beregningsark!$AQ301="1999-2012"),'Resultat 2005-2012'!K301*SUM($Z$17:$AE$17)/6,IF(AND($M$1=2008,Beregningsark!$AQ301="1999-2012"),'Resultat 2005-2012'!K301*SUM($AA$17:$AE$17)/5,IF(AND($M$1=2009,Beregningsark!$AQ301="1999-2012"),'Resultat 2005-2012'!K301*SUM($AB$17:$AE$17)/4,IF(AND($M$1=2010,Beregningsark!$AQ301="1999-2012"),'Resultat 2005-2012'!K301*SUM($AC$17:$AE$17)/3,IF(AND($M$1=2011,Beregningsark!$AQ301="1999-2012"),'Resultat 2005-2012'!K301*SUM($AD$17:$AE$17)/2,IF(AND($M$1=2012,Beregningsark!$AQ301="1999-2012"),'Resultat 2005-2012'!K301*$AE$17,""))))))))))))))))</f>
        <v/>
      </c>
      <c r="L301" s="15" t="str">
        <f>IF('Resultat 2005-2012'!$R301="","",IF($M$1=2005,'Resultat 2005-2012'!L301,IF(AND($M$1=2006,Beregningsark!$AQ301="2005-2012"),'Resultat 2005-2012'!L301*SUM($Y$9:$AE$9)/7,IF(AND($M$1=2007,Beregningsark!$AQ301="2005-2012"),'Resultat 2005-2012'!L301*SUM($Z$9:$AE$9)/6,IF(AND($M$1=2008,Beregningsark!$AQ301="2005-2012"),'Resultat 2005-2012'!L301*SUM($AA$9:$AE$9)/5,IF(AND($M$1=2009,Beregningsark!$AQ301="2005-2012"),'Resultat 2005-2012'!L301*SUM($AB$9:$AE$9)/4,IF(AND($M$1=2010,Beregningsark!$AQ301="2005-2012"),'Resultat 2005-2012'!L301*SUM($AC$9:$AE$9)/3,IF(AND($M$1=2011,Beregningsark!$AQ301="2005-2012"),'Resultat 2005-2012'!L301*SUM($AD$9:$AE$9)/2,IF(AND($M$1=2012,Beregningsark!$AQ301="2005-2012"),'Resultat 2005-2012'!L301*$AE$9,IF(AND($M$1=2006,Beregningsark!$AQ301="1999-2012"),'Resultat 2005-2012'!L301*SUM($Y$18:$AE$18)/7,IF(AND($M$1=2007,Beregningsark!$AQ301="1999-2012"),'Resultat 2005-2012'!L301*SUM($Z$18:$AE$18)/6,IF(AND($M$1=2008,Beregningsark!$AQ301="1999-2012"),'Resultat 2005-2012'!L301*SUM($AA$18:$AE$18)/5,IF(AND($M$1=2009,Beregningsark!$AQ301="1999-2012"),'Resultat 2005-2012'!L301*SUM($AB$18:$AE$18)/4,IF(AND($M$1=2010,Beregningsark!$AQ301="1999-2012"),'Resultat 2005-2012'!L301*SUM($AC$18:$AE$18)/3,IF(AND($M$1=2011,Beregningsark!$AQ301="1999-2012"),'Resultat 2005-2012'!L301*SUM($AD$18:$AE$18)/2,IF(AND($M$1=2012,Beregningsark!$AQ301="1999-2012"),'Resultat 2005-2012'!L301*$AE$18,""))))))))))))))))</f>
        <v/>
      </c>
      <c r="M301" s="15" t="str">
        <f t="shared" si="14"/>
        <v/>
      </c>
      <c r="N301" s="15" t="str">
        <f>IF('Resultat 2005-2012'!$R301="","",IF($M$1=2005,'Resultat 2005-2012'!N301,IF(AND($M$1=2006,Beregningsark!$AQ301="2005-2012"),'Resultat 2005-2012'!N301*SUM($Y$10:$AE$10)/7,IF(AND($M$1=2007,Beregningsark!$AQ301="2005-2012"),'Resultat 2005-2012'!N301*SUM($Z$10:$AE$10)/6,IF(AND($M$1=2008,Beregningsark!$AQ301="2005-2012"),'Resultat 2005-2012'!N301*SUM($AA$10:$AE$10)/5,IF(AND($M$1=2009,Beregningsark!$AQ301="2005-2012"),'Resultat 2005-2012'!N301*SUM($AB$10:$AE$10)/4,IF(AND($M$1=2010,Beregningsark!$AQ301="2005-2012"),'Resultat 2005-2012'!N301*SUM($AC$10:$AE$10)/3,IF(AND($M$1=2011,Beregningsark!$AQ301="2005-2012"),'Resultat 2005-2012'!N301*SUM($AD$10:$AE$10)/2,IF(AND($M$1=2012,Beregningsark!$AQ301="2005-2012"),'Resultat 2005-2012'!N301*$AE$10,IF(AND($M$1=2006,Beregningsark!$AQ301="1999-2012"),'Resultat 2005-2012'!N301*SUM($Y$16:$AE$16)/7,IF(AND($M$1=2007,Beregningsark!$AQ301="1999-2012"),'Resultat 2005-2012'!N301*SUM($Z$16:$AE$16)/6,IF(AND($M$1=2008,Beregningsark!$AQ301="1999-2012"),'Resultat 2005-2012'!N301*SUM($AA$16:$AE$16)/5,IF(AND($M$1=2009,Beregningsark!$AQ301="1999-2012"),'Resultat 2005-2012'!N301*SUM($AB$16:$AE$16)/4,IF(AND($M$1=2010,Beregningsark!$AQ301="1999-2012"),'Resultat 2005-2012'!N301*SUM($AC$16:$AE$16)/3,IF(AND($M$1=2011,Beregningsark!$AQ301="1999-2012"),'Resultat 2005-2012'!N301*SUM($AD$16:$AE$16)/2,IF(AND($M$1=2012,Beregningsark!$AQ301="1999-2012"),'Resultat 2005-2012'!N301*$AE$16,""))))))))))))))))</f>
        <v/>
      </c>
      <c r="O301" s="15" t="str">
        <f>IF('Resultat 2005-2012'!$R301="","",IF($M$1=2005,'Resultat 2005-2012'!O301,IF(AND($M$1=2006,Beregningsark!$AQ301="2005-2012"),'Resultat 2005-2012'!O301*SUM($Y$10:$AE$10)/7,IF(AND($M$1=2007,Beregningsark!$AQ301="2005-2012"),'Resultat 2005-2012'!O301*SUM($Z$10:$AE$10)/6,IF(AND($M$1=2008,Beregningsark!$AQ301="2005-2012"),'Resultat 2005-2012'!O301*SUM($AA$10:$AE$10)/5,IF(AND($M$1=2009,Beregningsark!$AQ301="2005-2012"),'Resultat 2005-2012'!O301*SUM($AB$10:$AE$10)/4,IF(AND($M$1=2010,Beregningsark!$AQ301="2005-2012"),'Resultat 2005-2012'!O301*SUM($AC$10:$AE$10)/3,IF(AND($M$1=2011,Beregningsark!$AQ301="2005-2012"),'Resultat 2005-2012'!O301*SUM($AD$10:$AE$10)/2,IF(AND($M$1=2012,Beregningsark!$AQ301="2005-2012"),'Resultat 2005-2012'!O301*$AE$10,IF(AND($M$1=2006,Beregningsark!$AQ301="1999-2012"),'Resultat 2005-2012'!O301*SUM($Y$16:$AE$16)/7,IF(AND($M$1=2007,Beregningsark!$AQ301="1999-2012"),'Resultat 2005-2012'!O301*SUM($Z$16:$AE$16)/6,IF(AND($M$1=2008,Beregningsark!$AQ301="1999-2012"),'Resultat 2005-2012'!O301*SUM($AA$16:$AE$16)/5,IF(AND($M$1=2009,Beregningsark!$AQ301="1999-2012"),'Resultat 2005-2012'!O301*SUM($AB$16:$AE$16)/4,IF(AND($M$1=2010,Beregningsark!$AQ301="1999-2012"),'Resultat 2005-2012'!O301*SUM($AC$16:$AE$16)/3,IF(AND($M$1=2011,Beregningsark!$AQ301="1999-2012"),'Resultat 2005-2012'!O301*SUM($AD$16:$AE$16)/2,IF(AND($M$1=2012,Beregningsark!$AQ301="1999-2012"),'Resultat 2005-2012'!O301*$AE$16,""))))))))))))))))</f>
        <v/>
      </c>
      <c r="P301" s="15" t="str">
        <f>IF('Resultat 2005-2012'!$R301="","",IF($M$1=2005,'Resultat 2005-2012'!P301,IF(AND($M$1=2006,Beregningsark!$AQ301="2005-2012"),'Resultat 2005-2012'!P301*SUM($Y$11:$AE$11)/7,IF(AND($M$1=2007,Beregningsark!$AQ301="2005-2012"),'Resultat 2005-2012'!P301*SUM($Z$11:$AE$11)/6,IF(AND($M$1=2008,Beregningsark!$AQ301="2005-2012"),'Resultat 2005-2012'!P301*SUM($AA$11:$AE$11)/5,IF(AND($M$1=2009,Beregningsark!$AQ301="2005-2012"),'Resultat 2005-2012'!P301*SUM($AB$11:$AE$11)/4,IF(AND($M$1=2010,Beregningsark!$AQ301="2005-2012"),'Resultat 2005-2012'!P301*SUM($AC$11:$AE$11)/3,IF(AND($M$1=2011,Beregningsark!$AQ301="2005-2012"),'Resultat 2005-2012'!P301*SUM($AD$11:$AE$11)/2,IF(AND($M$1=2012,Beregningsark!$AQ301="2005-2012"),'Resultat 2005-2012'!P301*$AE$11,IF(AND($M$1=2006,Beregningsark!$AQ301="1999-2012"),'Resultat 2005-2012'!P301*SUM($Y$16:$AE$16)/7,IF(AND($M$1=2007,Beregningsark!$AQ301="1999-2012"),'Resultat 2005-2012'!P301*SUM($Z$16:$AE$16)/6,IF(AND($M$1=2008,Beregningsark!$AQ301="1999-2012"),'Resultat 2005-2012'!P301*SUM($AA$16:$AE$16)/5,IF(AND($M$1=2009,Beregningsark!$AQ301="1999-2012"),'Resultat 2005-2012'!P301*SUM($AB$16:$AE$16)/4,IF(AND($M$1=2010,Beregningsark!$AQ301="1999-2012"),'Resultat 2005-2012'!P301*SUM($AC$16:$AE$16)/3,IF(AND($M$1=2011,Beregningsark!$AQ301="1999-2012"),'Resultat 2005-2012'!P301*SUM($AD$16:$AE$16)/2,IF(AND($M$1=2012,Beregningsark!$AQ301="1999-2012"),'Resultat 2005-2012'!P301*$AE$16,""))))))))))))))))</f>
        <v/>
      </c>
      <c r="Q301" s="15" t="str">
        <f t="shared" si="15"/>
        <v/>
      </c>
      <c r="R301" s="17" t="str">
        <f t="shared" si="16"/>
        <v/>
      </c>
    </row>
    <row r="302" spans="1:18" x14ac:dyDescent="0.25">
      <c r="A302" s="4" t="str">
        <f>IF(Inddata!A317="","",Inddata!A317)</f>
        <v/>
      </c>
      <c r="B302" s="4" t="str">
        <f>IF(Inddata!B317="","",Inddata!B317)</f>
        <v/>
      </c>
      <c r="C302" s="4" t="str">
        <f>IF(Inddata!C317="","",Inddata!C317)</f>
        <v/>
      </c>
      <c r="D302" s="4" t="str">
        <f>IF(Inddata!D317="","",Inddata!D317)</f>
        <v/>
      </c>
      <c r="E302" s="4" t="str">
        <f>IF(Inddata!E317="","",Inddata!E317)</f>
        <v/>
      </c>
      <c r="F302" s="4" t="str">
        <f>IF(Inddata!F317="","",Inddata!F317)</f>
        <v/>
      </c>
      <c r="G302" s="4">
        <f>IF(Inddata!G317="","",Inddata!G317)</f>
        <v>0</v>
      </c>
      <c r="H302" s="4" t="str">
        <f>IF(Inddata!H317&gt;0.5,Inddata!H317,"")</f>
        <v/>
      </c>
      <c r="I302" s="4" t="str">
        <f>IF(Inddata!I317="","",Inddata!I317)</f>
        <v/>
      </c>
      <c r="J302" s="15" t="str">
        <f>IF('Resultat 2005-2012'!$R302="","",IF($M$1=2005,'Resultat 2005-2012'!J302,IF(AND($M$1=2006,Beregningsark!$AQ302="2005-2012"),'Resultat 2005-2012'!J302*SUM($Y$7:$AE$7)/7,IF(AND($M$1=2007,Beregningsark!$AQ302="2005-2012"),'Resultat 2005-2012'!J302*SUM($Z$7:$AE$7)/6,IF(AND($M$1=2008,Beregningsark!$AQ302="2005-2012"),'Resultat 2005-2012'!J302*SUM($AA$7:$AE$7)/5,IF(AND($M$1=2009,Beregningsark!$AQ302="2005-2012"),'Resultat 2005-2012'!J302*SUM($AB$7:$AE$7)/4,IF(AND($M$1=2010,Beregningsark!$AQ302="2005-2012"),'Resultat 2005-2012'!J302*SUM($AC$7:$AE$7)/3,IF(AND($M$1=2011,Beregningsark!$AQ302="2005-2012"),'Resultat 2005-2012'!J302*SUM($AD$7:$AE$7)/2,IF(AND($M$1=2012,Beregningsark!$AQ302="2005-2012"),'Resultat 2005-2012'!J302*$AE$7,IF(AND($M$1=2006,Beregningsark!$AQ302="1999-2012"),'Resultat 2005-2012'!J302*SUM($Y$16:$AE$16)/7,IF(AND($M$1=2007,Beregningsark!$AQ302="1999-2012"),'Resultat 2005-2012'!J302*SUM($Z$16:$AE$16)/6,IF(AND($M$1=2008,Beregningsark!$AQ302="1999-2012"),'Resultat 2005-2012'!J302*SUM($AA$16:$AE$16)/5,IF(AND($M$1=2009,Beregningsark!$AQ302="1999-2012"),'Resultat 2005-2012'!J302*SUM($AB$16:$AE$16)/4,IF(AND($M$1=2010,Beregningsark!$AQ302="1999-2012"),'Resultat 2005-2012'!J302*SUM($AC$16:$AE$16)/3,IF(AND($M$1=2011,Beregningsark!$AQ302="1999-2012"),'Resultat 2005-2012'!J302*SUM($AD$16:$AE$16)/2,IF(AND($M$1=2012,Beregningsark!$AQ302="1999-2012"),'Resultat 2005-2012'!J302*$AE$16,""))))))))))))))))</f>
        <v/>
      </c>
      <c r="K302" s="15" t="str">
        <f>IF('Resultat 2005-2012'!$R302="","",IF($M$1=2005,'Resultat 2005-2012'!K302,IF(AND($M$1=2006,Beregningsark!$AQ302="2005-2012"),'Resultat 2005-2012'!K302*SUM($Y$8:$AE$8)/7,IF(AND($M$1=2007,Beregningsark!$AQ302="2005-2012"),'Resultat 2005-2012'!K302*SUM($Z$8:$AE$8)/6,IF(AND($M$1=2008,Beregningsark!$AQ302="2005-2012"),'Resultat 2005-2012'!K302*SUM($AA$8:$AE$8)/5,IF(AND($M$1=2009,Beregningsark!$AQ302="2005-2012"),'Resultat 2005-2012'!K302*SUM($AB$8:$AE$8)/4,IF(AND($M$1=2010,Beregningsark!$AQ302="2005-2012"),'Resultat 2005-2012'!K302*SUM($AC$8:$AE$8)/3,IF(AND($M$1=2011,Beregningsark!$AQ302="2005-2012"),'Resultat 2005-2012'!K302*SUM($AD$8:$AE$8)/2,IF(AND($M$1=2012,Beregningsark!$AQ302="2005-2012"),'Resultat 2005-2012'!K302*$AE$8,IF(AND($M$1=2006,Beregningsark!$AQ302="1999-2012"),'Resultat 2005-2012'!K302*SUM($Y$17:$AE$17)/7,IF(AND($M$1=2007,Beregningsark!$AQ302="1999-2012"),'Resultat 2005-2012'!K302*SUM($Z$17:$AE$17)/6,IF(AND($M$1=2008,Beregningsark!$AQ302="1999-2012"),'Resultat 2005-2012'!K302*SUM($AA$17:$AE$17)/5,IF(AND($M$1=2009,Beregningsark!$AQ302="1999-2012"),'Resultat 2005-2012'!K302*SUM($AB$17:$AE$17)/4,IF(AND($M$1=2010,Beregningsark!$AQ302="1999-2012"),'Resultat 2005-2012'!K302*SUM($AC$17:$AE$17)/3,IF(AND($M$1=2011,Beregningsark!$AQ302="1999-2012"),'Resultat 2005-2012'!K302*SUM($AD$17:$AE$17)/2,IF(AND($M$1=2012,Beregningsark!$AQ302="1999-2012"),'Resultat 2005-2012'!K302*$AE$17,""))))))))))))))))</f>
        <v/>
      </c>
      <c r="L302" s="15" t="str">
        <f>IF('Resultat 2005-2012'!$R302="","",IF($M$1=2005,'Resultat 2005-2012'!L302,IF(AND($M$1=2006,Beregningsark!$AQ302="2005-2012"),'Resultat 2005-2012'!L302*SUM($Y$9:$AE$9)/7,IF(AND($M$1=2007,Beregningsark!$AQ302="2005-2012"),'Resultat 2005-2012'!L302*SUM($Z$9:$AE$9)/6,IF(AND($M$1=2008,Beregningsark!$AQ302="2005-2012"),'Resultat 2005-2012'!L302*SUM($AA$9:$AE$9)/5,IF(AND($M$1=2009,Beregningsark!$AQ302="2005-2012"),'Resultat 2005-2012'!L302*SUM($AB$9:$AE$9)/4,IF(AND($M$1=2010,Beregningsark!$AQ302="2005-2012"),'Resultat 2005-2012'!L302*SUM($AC$9:$AE$9)/3,IF(AND($M$1=2011,Beregningsark!$AQ302="2005-2012"),'Resultat 2005-2012'!L302*SUM($AD$9:$AE$9)/2,IF(AND($M$1=2012,Beregningsark!$AQ302="2005-2012"),'Resultat 2005-2012'!L302*$AE$9,IF(AND($M$1=2006,Beregningsark!$AQ302="1999-2012"),'Resultat 2005-2012'!L302*SUM($Y$18:$AE$18)/7,IF(AND($M$1=2007,Beregningsark!$AQ302="1999-2012"),'Resultat 2005-2012'!L302*SUM($Z$18:$AE$18)/6,IF(AND($M$1=2008,Beregningsark!$AQ302="1999-2012"),'Resultat 2005-2012'!L302*SUM($AA$18:$AE$18)/5,IF(AND($M$1=2009,Beregningsark!$AQ302="1999-2012"),'Resultat 2005-2012'!L302*SUM($AB$18:$AE$18)/4,IF(AND($M$1=2010,Beregningsark!$AQ302="1999-2012"),'Resultat 2005-2012'!L302*SUM($AC$18:$AE$18)/3,IF(AND($M$1=2011,Beregningsark!$AQ302="1999-2012"),'Resultat 2005-2012'!L302*SUM($AD$18:$AE$18)/2,IF(AND($M$1=2012,Beregningsark!$AQ302="1999-2012"),'Resultat 2005-2012'!L302*$AE$18,""))))))))))))))))</f>
        <v/>
      </c>
      <c r="M302" s="15" t="str">
        <f t="shared" si="14"/>
        <v/>
      </c>
      <c r="N302" s="15" t="str">
        <f>IF('Resultat 2005-2012'!$R302="","",IF($M$1=2005,'Resultat 2005-2012'!N302,IF(AND($M$1=2006,Beregningsark!$AQ302="2005-2012"),'Resultat 2005-2012'!N302*SUM($Y$10:$AE$10)/7,IF(AND($M$1=2007,Beregningsark!$AQ302="2005-2012"),'Resultat 2005-2012'!N302*SUM($Z$10:$AE$10)/6,IF(AND($M$1=2008,Beregningsark!$AQ302="2005-2012"),'Resultat 2005-2012'!N302*SUM($AA$10:$AE$10)/5,IF(AND($M$1=2009,Beregningsark!$AQ302="2005-2012"),'Resultat 2005-2012'!N302*SUM($AB$10:$AE$10)/4,IF(AND($M$1=2010,Beregningsark!$AQ302="2005-2012"),'Resultat 2005-2012'!N302*SUM($AC$10:$AE$10)/3,IF(AND($M$1=2011,Beregningsark!$AQ302="2005-2012"),'Resultat 2005-2012'!N302*SUM($AD$10:$AE$10)/2,IF(AND($M$1=2012,Beregningsark!$AQ302="2005-2012"),'Resultat 2005-2012'!N302*$AE$10,IF(AND($M$1=2006,Beregningsark!$AQ302="1999-2012"),'Resultat 2005-2012'!N302*SUM($Y$16:$AE$16)/7,IF(AND($M$1=2007,Beregningsark!$AQ302="1999-2012"),'Resultat 2005-2012'!N302*SUM($Z$16:$AE$16)/6,IF(AND($M$1=2008,Beregningsark!$AQ302="1999-2012"),'Resultat 2005-2012'!N302*SUM($AA$16:$AE$16)/5,IF(AND($M$1=2009,Beregningsark!$AQ302="1999-2012"),'Resultat 2005-2012'!N302*SUM($AB$16:$AE$16)/4,IF(AND($M$1=2010,Beregningsark!$AQ302="1999-2012"),'Resultat 2005-2012'!N302*SUM($AC$16:$AE$16)/3,IF(AND($M$1=2011,Beregningsark!$AQ302="1999-2012"),'Resultat 2005-2012'!N302*SUM($AD$16:$AE$16)/2,IF(AND($M$1=2012,Beregningsark!$AQ302="1999-2012"),'Resultat 2005-2012'!N302*$AE$16,""))))))))))))))))</f>
        <v/>
      </c>
      <c r="O302" s="15" t="str">
        <f>IF('Resultat 2005-2012'!$R302="","",IF($M$1=2005,'Resultat 2005-2012'!O302,IF(AND($M$1=2006,Beregningsark!$AQ302="2005-2012"),'Resultat 2005-2012'!O302*SUM($Y$10:$AE$10)/7,IF(AND($M$1=2007,Beregningsark!$AQ302="2005-2012"),'Resultat 2005-2012'!O302*SUM($Z$10:$AE$10)/6,IF(AND($M$1=2008,Beregningsark!$AQ302="2005-2012"),'Resultat 2005-2012'!O302*SUM($AA$10:$AE$10)/5,IF(AND($M$1=2009,Beregningsark!$AQ302="2005-2012"),'Resultat 2005-2012'!O302*SUM($AB$10:$AE$10)/4,IF(AND($M$1=2010,Beregningsark!$AQ302="2005-2012"),'Resultat 2005-2012'!O302*SUM($AC$10:$AE$10)/3,IF(AND($M$1=2011,Beregningsark!$AQ302="2005-2012"),'Resultat 2005-2012'!O302*SUM($AD$10:$AE$10)/2,IF(AND($M$1=2012,Beregningsark!$AQ302="2005-2012"),'Resultat 2005-2012'!O302*$AE$10,IF(AND($M$1=2006,Beregningsark!$AQ302="1999-2012"),'Resultat 2005-2012'!O302*SUM($Y$16:$AE$16)/7,IF(AND($M$1=2007,Beregningsark!$AQ302="1999-2012"),'Resultat 2005-2012'!O302*SUM($Z$16:$AE$16)/6,IF(AND($M$1=2008,Beregningsark!$AQ302="1999-2012"),'Resultat 2005-2012'!O302*SUM($AA$16:$AE$16)/5,IF(AND($M$1=2009,Beregningsark!$AQ302="1999-2012"),'Resultat 2005-2012'!O302*SUM($AB$16:$AE$16)/4,IF(AND($M$1=2010,Beregningsark!$AQ302="1999-2012"),'Resultat 2005-2012'!O302*SUM($AC$16:$AE$16)/3,IF(AND($M$1=2011,Beregningsark!$AQ302="1999-2012"),'Resultat 2005-2012'!O302*SUM($AD$16:$AE$16)/2,IF(AND($M$1=2012,Beregningsark!$AQ302="1999-2012"),'Resultat 2005-2012'!O302*$AE$16,""))))))))))))))))</f>
        <v/>
      </c>
      <c r="P302" s="15" t="str">
        <f>IF('Resultat 2005-2012'!$R302="","",IF($M$1=2005,'Resultat 2005-2012'!P302,IF(AND($M$1=2006,Beregningsark!$AQ302="2005-2012"),'Resultat 2005-2012'!P302*SUM($Y$11:$AE$11)/7,IF(AND($M$1=2007,Beregningsark!$AQ302="2005-2012"),'Resultat 2005-2012'!P302*SUM($Z$11:$AE$11)/6,IF(AND($M$1=2008,Beregningsark!$AQ302="2005-2012"),'Resultat 2005-2012'!P302*SUM($AA$11:$AE$11)/5,IF(AND($M$1=2009,Beregningsark!$AQ302="2005-2012"),'Resultat 2005-2012'!P302*SUM($AB$11:$AE$11)/4,IF(AND($M$1=2010,Beregningsark!$AQ302="2005-2012"),'Resultat 2005-2012'!P302*SUM($AC$11:$AE$11)/3,IF(AND($M$1=2011,Beregningsark!$AQ302="2005-2012"),'Resultat 2005-2012'!P302*SUM($AD$11:$AE$11)/2,IF(AND($M$1=2012,Beregningsark!$AQ302="2005-2012"),'Resultat 2005-2012'!P302*$AE$11,IF(AND($M$1=2006,Beregningsark!$AQ302="1999-2012"),'Resultat 2005-2012'!P302*SUM($Y$16:$AE$16)/7,IF(AND($M$1=2007,Beregningsark!$AQ302="1999-2012"),'Resultat 2005-2012'!P302*SUM($Z$16:$AE$16)/6,IF(AND($M$1=2008,Beregningsark!$AQ302="1999-2012"),'Resultat 2005-2012'!P302*SUM($AA$16:$AE$16)/5,IF(AND($M$1=2009,Beregningsark!$AQ302="1999-2012"),'Resultat 2005-2012'!P302*SUM($AB$16:$AE$16)/4,IF(AND($M$1=2010,Beregningsark!$AQ302="1999-2012"),'Resultat 2005-2012'!P302*SUM($AC$16:$AE$16)/3,IF(AND($M$1=2011,Beregningsark!$AQ302="1999-2012"),'Resultat 2005-2012'!P302*SUM($AD$16:$AE$16)/2,IF(AND($M$1=2012,Beregningsark!$AQ302="1999-2012"),'Resultat 2005-2012'!P302*$AE$16,""))))))))))))))))</f>
        <v/>
      </c>
      <c r="Q302" s="15" t="str">
        <f t="shared" si="15"/>
        <v/>
      </c>
      <c r="R302" s="17" t="str">
        <f t="shared" si="16"/>
        <v/>
      </c>
    </row>
    <row r="303" spans="1:18" x14ac:dyDescent="0.25">
      <c r="A303" s="4" t="str">
        <f>IF(Inddata!A318="","",Inddata!A318)</f>
        <v/>
      </c>
      <c r="B303" s="4" t="str">
        <f>IF(Inddata!B318="","",Inddata!B318)</f>
        <v/>
      </c>
      <c r="C303" s="4" t="str">
        <f>IF(Inddata!C318="","",Inddata!C318)</f>
        <v/>
      </c>
      <c r="D303" s="4" t="str">
        <f>IF(Inddata!D318="","",Inddata!D318)</f>
        <v/>
      </c>
      <c r="E303" s="4" t="str">
        <f>IF(Inddata!E318="","",Inddata!E318)</f>
        <v/>
      </c>
      <c r="F303" s="4" t="str">
        <f>IF(Inddata!F318="","",Inddata!F318)</f>
        <v/>
      </c>
      <c r="G303" s="4">
        <f>IF(Inddata!G318="","",Inddata!G318)</f>
        <v>0</v>
      </c>
      <c r="H303" s="4" t="str">
        <f>IF(Inddata!H318&gt;0.5,Inddata!H318,"")</f>
        <v/>
      </c>
      <c r="I303" s="4" t="str">
        <f>IF(Inddata!I318="","",Inddata!I318)</f>
        <v/>
      </c>
      <c r="J303" s="15" t="str">
        <f>IF('Resultat 2005-2012'!$R303="","",IF($M$1=2005,'Resultat 2005-2012'!J303,IF(AND($M$1=2006,Beregningsark!$AQ303="2005-2012"),'Resultat 2005-2012'!J303*SUM($Y$7:$AE$7)/7,IF(AND($M$1=2007,Beregningsark!$AQ303="2005-2012"),'Resultat 2005-2012'!J303*SUM($Z$7:$AE$7)/6,IF(AND($M$1=2008,Beregningsark!$AQ303="2005-2012"),'Resultat 2005-2012'!J303*SUM($AA$7:$AE$7)/5,IF(AND($M$1=2009,Beregningsark!$AQ303="2005-2012"),'Resultat 2005-2012'!J303*SUM($AB$7:$AE$7)/4,IF(AND($M$1=2010,Beregningsark!$AQ303="2005-2012"),'Resultat 2005-2012'!J303*SUM($AC$7:$AE$7)/3,IF(AND($M$1=2011,Beregningsark!$AQ303="2005-2012"),'Resultat 2005-2012'!J303*SUM($AD$7:$AE$7)/2,IF(AND($M$1=2012,Beregningsark!$AQ303="2005-2012"),'Resultat 2005-2012'!J303*$AE$7,IF(AND($M$1=2006,Beregningsark!$AQ303="1999-2012"),'Resultat 2005-2012'!J303*SUM($Y$16:$AE$16)/7,IF(AND($M$1=2007,Beregningsark!$AQ303="1999-2012"),'Resultat 2005-2012'!J303*SUM($Z$16:$AE$16)/6,IF(AND($M$1=2008,Beregningsark!$AQ303="1999-2012"),'Resultat 2005-2012'!J303*SUM($AA$16:$AE$16)/5,IF(AND($M$1=2009,Beregningsark!$AQ303="1999-2012"),'Resultat 2005-2012'!J303*SUM($AB$16:$AE$16)/4,IF(AND($M$1=2010,Beregningsark!$AQ303="1999-2012"),'Resultat 2005-2012'!J303*SUM($AC$16:$AE$16)/3,IF(AND($M$1=2011,Beregningsark!$AQ303="1999-2012"),'Resultat 2005-2012'!J303*SUM($AD$16:$AE$16)/2,IF(AND($M$1=2012,Beregningsark!$AQ303="1999-2012"),'Resultat 2005-2012'!J303*$AE$16,""))))))))))))))))</f>
        <v/>
      </c>
      <c r="K303" s="15" t="str">
        <f>IF('Resultat 2005-2012'!$R303="","",IF($M$1=2005,'Resultat 2005-2012'!K303,IF(AND($M$1=2006,Beregningsark!$AQ303="2005-2012"),'Resultat 2005-2012'!K303*SUM($Y$8:$AE$8)/7,IF(AND($M$1=2007,Beregningsark!$AQ303="2005-2012"),'Resultat 2005-2012'!K303*SUM($Z$8:$AE$8)/6,IF(AND($M$1=2008,Beregningsark!$AQ303="2005-2012"),'Resultat 2005-2012'!K303*SUM($AA$8:$AE$8)/5,IF(AND($M$1=2009,Beregningsark!$AQ303="2005-2012"),'Resultat 2005-2012'!K303*SUM($AB$8:$AE$8)/4,IF(AND($M$1=2010,Beregningsark!$AQ303="2005-2012"),'Resultat 2005-2012'!K303*SUM($AC$8:$AE$8)/3,IF(AND($M$1=2011,Beregningsark!$AQ303="2005-2012"),'Resultat 2005-2012'!K303*SUM($AD$8:$AE$8)/2,IF(AND($M$1=2012,Beregningsark!$AQ303="2005-2012"),'Resultat 2005-2012'!K303*$AE$8,IF(AND($M$1=2006,Beregningsark!$AQ303="1999-2012"),'Resultat 2005-2012'!K303*SUM($Y$17:$AE$17)/7,IF(AND($M$1=2007,Beregningsark!$AQ303="1999-2012"),'Resultat 2005-2012'!K303*SUM($Z$17:$AE$17)/6,IF(AND($M$1=2008,Beregningsark!$AQ303="1999-2012"),'Resultat 2005-2012'!K303*SUM($AA$17:$AE$17)/5,IF(AND($M$1=2009,Beregningsark!$AQ303="1999-2012"),'Resultat 2005-2012'!K303*SUM($AB$17:$AE$17)/4,IF(AND($M$1=2010,Beregningsark!$AQ303="1999-2012"),'Resultat 2005-2012'!K303*SUM($AC$17:$AE$17)/3,IF(AND($M$1=2011,Beregningsark!$AQ303="1999-2012"),'Resultat 2005-2012'!K303*SUM($AD$17:$AE$17)/2,IF(AND($M$1=2012,Beregningsark!$AQ303="1999-2012"),'Resultat 2005-2012'!K303*$AE$17,""))))))))))))))))</f>
        <v/>
      </c>
      <c r="L303" s="15" t="str">
        <f>IF('Resultat 2005-2012'!$R303="","",IF($M$1=2005,'Resultat 2005-2012'!L303,IF(AND($M$1=2006,Beregningsark!$AQ303="2005-2012"),'Resultat 2005-2012'!L303*SUM($Y$9:$AE$9)/7,IF(AND($M$1=2007,Beregningsark!$AQ303="2005-2012"),'Resultat 2005-2012'!L303*SUM($Z$9:$AE$9)/6,IF(AND($M$1=2008,Beregningsark!$AQ303="2005-2012"),'Resultat 2005-2012'!L303*SUM($AA$9:$AE$9)/5,IF(AND($M$1=2009,Beregningsark!$AQ303="2005-2012"),'Resultat 2005-2012'!L303*SUM($AB$9:$AE$9)/4,IF(AND($M$1=2010,Beregningsark!$AQ303="2005-2012"),'Resultat 2005-2012'!L303*SUM($AC$9:$AE$9)/3,IF(AND($M$1=2011,Beregningsark!$AQ303="2005-2012"),'Resultat 2005-2012'!L303*SUM($AD$9:$AE$9)/2,IF(AND($M$1=2012,Beregningsark!$AQ303="2005-2012"),'Resultat 2005-2012'!L303*$AE$9,IF(AND($M$1=2006,Beregningsark!$AQ303="1999-2012"),'Resultat 2005-2012'!L303*SUM($Y$18:$AE$18)/7,IF(AND($M$1=2007,Beregningsark!$AQ303="1999-2012"),'Resultat 2005-2012'!L303*SUM($Z$18:$AE$18)/6,IF(AND($M$1=2008,Beregningsark!$AQ303="1999-2012"),'Resultat 2005-2012'!L303*SUM($AA$18:$AE$18)/5,IF(AND($M$1=2009,Beregningsark!$AQ303="1999-2012"),'Resultat 2005-2012'!L303*SUM($AB$18:$AE$18)/4,IF(AND($M$1=2010,Beregningsark!$AQ303="1999-2012"),'Resultat 2005-2012'!L303*SUM($AC$18:$AE$18)/3,IF(AND($M$1=2011,Beregningsark!$AQ303="1999-2012"),'Resultat 2005-2012'!L303*SUM($AD$18:$AE$18)/2,IF(AND($M$1=2012,Beregningsark!$AQ303="1999-2012"),'Resultat 2005-2012'!L303*$AE$18,""))))))))))))))))</f>
        <v/>
      </c>
      <c r="M303" s="15" t="str">
        <f t="shared" si="14"/>
        <v/>
      </c>
      <c r="N303" s="15" t="str">
        <f>IF('Resultat 2005-2012'!$R303="","",IF($M$1=2005,'Resultat 2005-2012'!N303,IF(AND($M$1=2006,Beregningsark!$AQ303="2005-2012"),'Resultat 2005-2012'!N303*SUM($Y$10:$AE$10)/7,IF(AND($M$1=2007,Beregningsark!$AQ303="2005-2012"),'Resultat 2005-2012'!N303*SUM($Z$10:$AE$10)/6,IF(AND($M$1=2008,Beregningsark!$AQ303="2005-2012"),'Resultat 2005-2012'!N303*SUM($AA$10:$AE$10)/5,IF(AND($M$1=2009,Beregningsark!$AQ303="2005-2012"),'Resultat 2005-2012'!N303*SUM($AB$10:$AE$10)/4,IF(AND($M$1=2010,Beregningsark!$AQ303="2005-2012"),'Resultat 2005-2012'!N303*SUM($AC$10:$AE$10)/3,IF(AND($M$1=2011,Beregningsark!$AQ303="2005-2012"),'Resultat 2005-2012'!N303*SUM($AD$10:$AE$10)/2,IF(AND($M$1=2012,Beregningsark!$AQ303="2005-2012"),'Resultat 2005-2012'!N303*$AE$10,IF(AND($M$1=2006,Beregningsark!$AQ303="1999-2012"),'Resultat 2005-2012'!N303*SUM($Y$16:$AE$16)/7,IF(AND($M$1=2007,Beregningsark!$AQ303="1999-2012"),'Resultat 2005-2012'!N303*SUM($Z$16:$AE$16)/6,IF(AND($M$1=2008,Beregningsark!$AQ303="1999-2012"),'Resultat 2005-2012'!N303*SUM($AA$16:$AE$16)/5,IF(AND($M$1=2009,Beregningsark!$AQ303="1999-2012"),'Resultat 2005-2012'!N303*SUM($AB$16:$AE$16)/4,IF(AND($M$1=2010,Beregningsark!$AQ303="1999-2012"),'Resultat 2005-2012'!N303*SUM($AC$16:$AE$16)/3,IF(AND($M$1=2011,Beregningsark!$AQ303="1999-2012"),'Resultat 2005-2012'!N303*SUM($AD$16:$AE$16)/2,IF(AND($M$1=2012,Beregningsark!$AQ303="1999-2012"),'Resultat 2005-2012'!N303*$AE$16,""))))))))))))))))</f>
        <v/>
      </c>
      <c r="O303" s="15" t="str">
        <f>IF('Resultat 2005-2012'!$R303="","",IF($M$1=2005,'Resultat 2005-2012'!O303,IF(AND($M$1=2006,Beregningsark!$AQ303="2005-2012"),'Resultat 2005-2012'!O303*SUM($Y$10:$AE$10)/7,IF(AND($M$1=2007,Beregningsark!$AQ303="2005-2012"),'Resultat 2005-2012'!O303*SUM($Z$10:$AE$10)/6,IF(AND($M$1=2008,Beregningsark!$AQ303="2005-2012"),'Resultat 2005-2012'!O303*SUM($AA$10:$AE$10)/5,IF(AND($M$1=2009,Beregningsark!$AQ303="2005-2012"),'Resultat 2005-2012'!O303*SUM($AB$10:$AE$10)/4,IF(AND($M$1=2010,Beregningsark!$AQ303="2005-2012"),'Resultat 2005-2012'!O303*SUM($AC$10:$AE$10)/3,IF(AND($M$1=2011,Beregningsark!$AQ303="2005-2012"),'Resultat 2005-2012'!O303*SUM($AD$10:$AE$10)/2,IF(AND($M$1=2012,Beregningsark!$AQ303="2005-2012"),'Resultat 2005-2012'!O303*$AE$10,IF(AND($M$1=2006,Beregningsark!$AQ303="1999-2012"),'Resultat 2005-2012'!O303*SUM($Y$16:$AE$16)/7,IF(AND($M$1=2007,Beregningsark!$AQ303="1999-2012"),'Resultat 2005-2012'!O303*SUM($Z$16:$AE$16)/6,IF(AND($M$1=2008,Beregningsark!$AQ303="1999-2012"),'Resultat 2005-2012'!O303*SUM($AA$16:$AE$16)/5,IF(AND($M$1=2009,Beregningsark!$AQ303="1999-2012"),'Resultat 2005-2012'!O303*SUM($AB$16:$AE$16)/4,IF(AND($M$1=2010,Beregningsark!$AQ303="1999-2012"),'Resultat 2005-2012'!O303*SUM($AC$16:$AE$16)/3,IF(AND($M$1=2011,Beregningsark!$AQ303="1999-2012"),'Resultat 2005-2012'!O303*SUM($AD$16:$AE$16)/2,IF(AND($M$1=2012,Beregningsark!$AQ303="1999-2012"),'Resultat 2005-2012'!O303*$AE$16,""))))))))))))))))</f>
        <v/>
      </c>
      <c r="P303" s="15" t="str">
        <f>IF('Resultat 2005-2012'!$R303="","",IF($M$1=2005,'Resultat 2005-2012'!P303,IF(AND($M$1=2006,Beregningsark!$AQ303="2005-2012"),'Resultat 2005-2012'!P303*SUM($Y$11:$AE$11)/7,IF(AND($M$1=2007,Beregningsark!$AQ303="2005-2012"),'Resultat 2005-2012'!P303*SUM($Z$11:$AE$11)/6,IF(AND($M$1=2008,Beregningsark!$AQ303="2005-2012"),'Resultat 2005-2012'!P303*SUM($AA$11:$AE$11)/5,IF(AND($M$1=2009,Beregningsark!$AQ303="2005-2012"),'Resultat 2005-2012'!P303*SUM($AB$11:$AE$11)/4,IF(AND($M$1=2010,Beregningsark!$AQ303="2005-2012"),'Resultat 2005-2012'!P303*SUM($AC$11:$AE$11)/3,IF(AND($M$1=2011,Beregningsark!$AQ303="2005-2012"),'Resultat 2005-2012'!P303*SUM($AD$11:$AE$11)/2,IF(AND($M$1=2012,Beregningsark!$AQ303="2005-2012"),'Resultat 2005-2012'!P303*$AE$11,IF(AND($M$1=2006,Beregningsark!$AQ303="1999-2012"),'Resultat 2005-2012'!P303*SUM($Y$16:$AE$16)/7,IF(AND($M$1=2007,Beregningsark!$AQ303="1999-2012"),'Resultat 2005-2012'!P303*SUM($Z$16:$AE$16)/6,IF(AND($M$1=2008,Beregningsark!$AQ303="1999-2012"),'Resultat 2005-2012'!P303*SUM($AA$16:$AE$16)/5,IF(AND($M$1=2009,Beregningsark!$AQ303="1999-2012"),'Resultat 2005-2012'!P303*SUM($AB$16:$AE$16)/4,IF(AND($M$1=2010,Beregningsark!$AQ303="1999-2012"),'Resultat 2005-2012'!P303*SUM($AC$16:$AE$16)/3,IF(AND($M$1=2011,Beregningsark!$AQ303="1999-2012"),'Resultat 2005-2012'!P303*SUM($AD$16:$AE$16)/2,IF(AND($M$1=2012,Beregningsark!$AQ303="1999-2012"),'Resultat 2005-2012'!P303*$AE$16,""))))))))))))))))</f>
        <v/>
      </c>
      <c r="Q303" s="15" t="str">
        <f t="shared" si="15"/>
        <v/>
      </c>
      <c r="R303" s="17" t="str">
        <f t="shared" si="16"/>
        <v/>
      </c>
    </row>
    <row r="304" spans="1:18" x14ac:dyDescent="0.25">
      <c r="A304" s="4" t="str">
        <f>IF(Inddata!A319="","",Inddata!A319)</f>
        <v/>
      </c>
      <c r="B304" s="4" t="str">
        <f>IF(Inddata!B319="","",Inddata!B319)</f>
        <v/>
      </c>
      <c r="C304" s="4" t="str">
        <f>IF(Inddata!C319="","",Inddata!C319)</f>
        <v/>
      </c>
      <c r="D304" s="4" t="str">
        <f>IF(Inddata!D319="","",Inddata!D319)</f>
        <v/>
      </c>
      <c r="E304" s="4" t="str">
        <f>IF(Inddata!E319="","",Inddata!E319)</f>
        <v/>
      </c>
      <c r="F304" s="4" t="str">
        <f>IF(Inddata!F319="","",Inddata!F319)</f>
        <v/>
      </c>
      <c r="G304" s="4">
        <f>IF(Inddata!G319="","",Inddata!G319)</f>
        <v>0</v>
      </c>
      <c r="H304" s="4" t="str">
        <f>IF(Inddata!H319&gt;0.5,Inddata!H319,"")</f>
        <v/>
      </c>
      <c r="I304" s="4" t="str">
        <f>IF(Inddata!I319="","",Inddata!I319)</f>
        <v/>
      </c>
      <c r="J304" s="15" t="str">
        <f>IF('Resultat 2005-2012'!$R304="","",IF($M$1=2005,'Resultat 2005-2012'!J304,IF(AND($M$1=2006,Beregningsark!$AQ304="2005-2012"),'Resultat 2005-2012'!J304*SUM($Y$7:$AE$7)/7,IF(AND($M$1=2007,Beregningsark!$AQ304="2005-2012"),'Resultat 2005-2012'!J304*SUM($Z$7:$AE$7)/6,IF(AND($M$1=2008,Beregningsark!$AQ304="2005-2012"),'Resultat 2005-2012'!J304*SUM($AA$7:$AE$7)/5,IF(AND($M$1=2009,Beregningsark!$AQ304="2005-2012"),'Resultat 2005-2012'!J304*SUM($AB$7:$AE$7)/4,IF(AND($M$1=2010,Beregningsark!$AQ304="2005-2012"),'Resultat 2005-2012'!J304*SUM($AC$7:$AE$7)/3,IF(AND($M$1=2011,Beregningsark!$AQ304="2005-2012"),'Resultat 2005-2012'!J304*SUM($AD$7:$AE$7)/2,IF(AND($M$1=2012,Beregningsark!$AQ304="2005-2012"),'Resultat 2005-2012'!J304*$AE$7,IF(AND($M$1=2006,Beregningsark!$AQ304="1999-2012"),'Resultat 2005-2012'!J304*SUM($Y$16:$AE$16)/7,IF(AND($M$1=2007,Beregningsark!$AQ304="1999-2012"),'Resultat 2005-2012'!J304*SUM($Z$16:$AE$16)/6,IF(AND($M$1=2008,Beregningsark!$AQ304="1999-2012"),'Resultat 2005-2012'!J304*SUM($AA$16:$AE$16)/5,IF(AND($M$1=2009,Beregningsark!$AQ304="1999-2012"),'Resultat 2005-2012'!J304*SUM($AB$16:$AE$16)/4,IF(AND($M$1=2010,Beregningsark!$AQ304="1999-2012"),'Resultat 2005-2012'!J304*SUM($AC$16:$AE$16)/3,IF(AND($M$1=2011,Beregningsark!$AQ304="1999-2012"),'Resultat 2005-2012'!J304*SUM($AD$16:$AE$16)/2,IF(AND($M$1=2012,Beregningsark!$AQ304="1999-2012"),'Resultat 2005-2012'!J304*$AE$16,""))))))))))))))))</f>
        <v/>
      </c>
      <c r="K304" s="15" t="str">
        <f>IF('Resultat 2005-2012'!$R304="","",IF($M$1=2005,'Resultat 2005-2012'!K304,IF(AND($M$1=2006,Beregningsark!$AQ304="2005-2012"),'Resultat 2005-2012'!K304*SUM($Y$8:$AE$8)/7,IF(AND($M$1=2007,Beregningsark!$AQ304="2005-2012"),'Resultat 2005-2012'!K304*SUM($Z$8:$AE$8)/6,IF(AND($M$1=2008,Beregningsark!$AQ304="2005-2012"),'Resultat 2005-2012'!K304*SUM($AA$8:$AE$8)/5,IF(AND($M$1=2009,Beregningsark!$AQ304="2005-2012"),'Resultat 2005-2012'!K304*SUM($AB$8:$AE$8)/4,IF(AND($M$1=2010,Beregningsark!$AQ304="2005-2012"),'Resultat 2005-2012'!K304*SUM($AC$8:$AE$8)/3,IF(AND($M$1=2011,Beregningsark!$AQ304="2005-2012"),'Resultat 2005-2012'!K304*SUM($AD$8:$AE$8)/2,IF(AND($M$1=2012,Beregningsark!$AQ304="2005-2012"),'Resultat 2005-2012'!K304*$AE$8,IF(AND($M$1=2006,Beregningsark!$AQ304="1999-2012"),'Resultat 2005-2012'!K304*SUM($Y$17:$AE$17)/7,IF(AND($M$1=2007,Beregningsark!$AQ304="1999-2012"),'Resultat 2005-2012'!K304*SUM($Z$17:$AE$17)/6,IF(AND($M$1=2008,Beregningsark!$AQ304="1999-2012"),'Resultat 2005-2012'!K304*SUM($AA$17:$AE$17)/5,IF(AND($M$1=2009,Beregningsark!$AQ304="1999-2012"),'Resultat 2005-2012'!K304*SUM($AB$17:$AE$17)/4,IF(AND($M$1=2010,Beregningsark!$AQ304="1999-2012"),'Resultat 2005-2012'!K304*SUM($AC$17:$AE$17)/3,IF(AND($M$1=2011,Beregningsark!$AQ304="1999-2012"),'Resultat 2005-2012'!K304*SUM($AD$17:$AE$17)/2,IF(AND($M$1=2012,Beregningsark!$AQ304="1999-2012"),'Resultat 2005-2012'!K304*$AE$17,""))))))))))))))))</f>
        <v/>
      </c>
      <c r="L304" s="15" t="str">
        <f>IF('Resultat 2005-2012'!$R304="","",IF($M$1=2005,'Resultat 2005-2012'!L304,IF(AND($M$1=2006,Beregningsark!$AQ304="2005-2012"),'Resultat 2005-2012'!L304*SUM($Y$9:$AE$9)/7,IF(AND($M$1=2007,Beregningsark!$AQ304="2005-2012"),'Resultat 2005-2012'!L304*SUM($Z$9:$AE$9)/6,IF(AND($M$1=2008,Beregningsark!$AQ304="2005-2012"),'Resultat 2005-2012'!L304*SUM($AA$9:$AE$9)/5,IF(AND($M$1=2009,Beregningsark!$AQ304="2005-2012"),'Resultat 2005-2012'!L304*SUM($AB$9:$AE$9)/4,IF(AND($M$1=2010,Beregningsark!$AQ304="2005-2012"),'Resultat 2005-2012'!L304*SUM($AC$9:$AE$9)/3,IF(AND($M$1=2011,Beregningsark!$AQ304="2005-2012"),'Resultat 2005-2012'!L304*SUM($AD$9:$AE$9)/2,IF(AND($M$1=2012,Beregningsark!$AQ304="2005-2012"),'Resultat 2005-2012'!L304*$AE$9,IF(AND($M$1=2006,Beregningsark!$AQ304="1999-2012"),'Resultat 2005-2012'!L304*SUM($Y$18:$AE$18)/7,IF(AND($M$1=2007,Beregningsark!$AQ304="1999-2012"),'Resultat 2005-2012'!L304*SUM($Z$18:$AE$18)/6,IF(AND($M$1=2008,Beregningsark!$AQ304="1999-2012"),'Resultat 2005-2012'!L304*SUM($AA$18:$AE$18)/5,IF(AND($M$1=2009,Beregningsark!$AQ304="1999-2012"),'Resultat 2005-2012'!L304*SUM($AB$18:$AE$18)/4,IF(AND($M$1=2010,Beregningsark!$AQ304="1999-2012"),'Resultat 2005-2012'!L304*SUM($AC$18:$AE$18)/3,IF(AND($M$1=2011,Beregningsark!$AQ304="1999-2012"),'Resultat 2005-2012'!L304*SUM($AD$18:$AE$18)/2,IF(AND($M$1=2012,Beregningsark!$AQ304="1999-2012"),'Resultat 2005-2012'!L304*$AE$18,""))))))))))))))))</f>
        <v/>
      </c>
      <c r="M304" s="15" t="str">
        <f t="shared" si="14"/>
        <v/>
      </c>
      <c r="N304" s="15" t="str">
        <f>IF('Resultat 2005-2012'!$R304="","",IF($M$1=2005,'Resultat 2005-2012'!N304,IF(AND($M$1=2006,Beregningsark!$AQ304="2005-2012"),'Resultat 2005-2012'!N304*SUM($Y$10:$AE$10)/7,IF(AND($M$1=2007,Beregningsark!$AQ304="2005-2012"),'Resultat 2005-2012'!N304*SUM($Z$10:$AE$10)/6,IF(AND($M$1=2008,Beregningsark!$AQ304="2005-2012"),'Resultat 2005-2012'!N304*SUM($AA$10:$AE$10)/5,IF(AND($M$1=2009,Beregningsark!$AQ304="2005-2012"),'Resultat 2005-2012'!N304*SUM($AB$10:$AE$10)/4,IF(AND($M$1=2010,Beregningsark!$AQ304="2005-2012"),'Resultat 2005-2012'!N304*SUM($AC$10:$AE$10)/3,IF(AND($M$1=2011,Beregningsark!$AQ304="2005-2012"),'Resultat 2005-2012'!N304*SUM($AD$10:$AE$10)/2,IF(AND($M$1=2012,Beregningsark!$AQ304="2005-2012"),'Resultat 2005-2012'!N304*$AE$10,IF(AND($M$1=2006,Beregningsark!$AQ304="1999-2012"),'Resultat 2005-2012'!N304*SUM($Y$16:$AE$16)/7,IF(AND($M$1=2007,Beregningsark!$AQ304="1999-2012"),'Resultat 2005-2012'!N304*SUM($Z$16:$AE$16)/6,IF(AND($M$1=2008,Beregningsark!$AQ304="1999-2012"),'Resultat 2005-2012'!N304*SUM($AA$16:$AE$16)/5,IF(AND($M$1=2009,Beregningsark!$AQ304="1999-2012"),'Resultat 2005-2012'!N304*SUM($AB$16:$AE$16)/4,IF(AND($M$1=2010,Beregningsark!$AQ304="1999-2012"),'Resultat 2005-2012'!N304*SUM($AC$16:$AE$16)/3,IF(AND($M$1=2011,Beregningsark!$AQ304="1999-2012"),'Resultat 2005-2012'!N304*SUM($AD$16:$AE$16)/2,IF(AND($M$1=2012,Beregningsark!$AQ304="1999-2012"),'Resultat 2005-2012'!N304*$AE$16,""))))))))))))))))</f>
        <v/>
      </c>
      <c r="O304" s="15" t="str">
        <f>IF('Resultat 2005-2012'!$R304="","",IF($M$1=2005,'Resultat 2005-2012'!O304,IF(AND($M$1=2006,Beregningsark!$AQ304="2005-2012"),'Resultat 2005-2012'!O304*SUM($Y$10:$AE$10)/7,IF(AND($M$1=2007,Beregningsark!$AQ304="2005-2012"),'Resultat 2005-2012'!O304*SUM($Z$10:$AE$10)/6,IF(AND($M$1=2008,Beregningsark!$AQ304="2005-2012"),'Resultat 2005-2012'!O304*SUM($AA$10:$AE$10)/5,IF(AND($M$1=2009,Beregningsark!$AQ304="2005-2012"),'Resultat 2005-2012'!O304*SUM($AB$10:$AE$10)/4,IF(AND($M$1=2010,Beregningsark!$AQ304="2005-2012"),'Resultat 2005-2012'!O304*SUM($AC$10:$AE$10)/3,IF(AND($M$1=2011,Beregningsark!$AQ304="2005-2012"),'Resultat 2005-2012'!O304*SUM($AD$10:$AE$10)/2,IF(AND($M$1=2012,Beregningsark!$AQ304="2005-2012"),'Resultat 2005-2012'!O304*$AE$10,IF(AND($M$1=2006,Beregningsark!$AQ304="1999-2012"),'Resultat 2005-2012'!O304*SUM($Y$16:$AE$16)/7,IF(AND($M$1=2007,Beregningsark!$AQ304="1999-2012"),'Resultat 2005-2012'!O304*SUM($Z$16:$AE$16)/6,IF(AND($M$1=2008,Beregningsark!$AQ304="1999-2012"),'Resultat 2005-2012'!O304*SUM($AA$16:$AE$16)/5,IF(AND($M$1=2009,Beregningsark!$AQ304="1999-2012"),'Resultat 2005-2012'!O304*SUM($AB$16:$AE$16)/4,IF(AND($M$1=2010,Beregningsark!$AQ304="1999-2012"),'Resultat 2005-2012'!O304*SUM($AC$16:$AE$16)/3,IF(AND($M$1=2011,Beregningsark!$AQ304="1999-2012"),'Resultat 2005-2012'!O304*SUM($AD$16:$AE$16)/2,IF(AND($M$1=2012,Beregningsark!$AQ304="1999-2012"),'Resultat 2005-2012'!O304*$AE$16,""))))))))))))))))</f>
        <v/>
      </c>
      <c r="P304" s="15" t="str">
        <f>IF('Resultat 2005-2012'!$R304="","",IF($M$1=2005,'Resultat 2005-2012'!P304,IF(AND($M$1=2006,Beregningsark!$AQ304="2005-2012"),'Resultat 2005-2012'!P304*SUM($Y$11:$AE$11)/7,IF(AND($M$1=2007,Beregningsark!$AQ304="2005-2012"),'Resultat 2005-2012'!P304*SUM($Z$11:$AE$11)/6,IF(AND($M$1=2008,Beregningsark!$AQ304="2005-2012"),'Resultat 2005-2012'!P304*SUM($AA$11:$AE$11)/5,IF(AND($M$1=2009,Beregningsark!$AQ304="2005-2012"),'Resultat 2005-2012'!P304*SUM($AB$11:$AE$11)/4,IF(AND($M$1=2010,Beregningsark!$AQ304="2005-2012"),'Resultat 2005-2012'!P304*SUM($AC$11:$AE$11)/3,IF(AND($M$1=2011,Beregningsark!$AQ304="2005-2012"),'Resultat 2005-2012'!P304*SUM($AD$11:$AE$11)/2,IF(AND($M$1=2012,Beregningsark!$AQ304="2005-2012"),'Resultat 2005-2012'!P304*$AE$11,IF(AND($M$1=2006,Beregningsark!$AQ304="1999-2012"),'Resultat 2005-2012'!P304*SUM($Y$16:$AE$16)/7,IF(AND($M$1=2007,Beregningsark!$AQ304="1999-2012"),'Resultat 2005-2012'!P304*SUM($Z$16:$AE$16)/6,IF(AND($M$1=2008,Beregningsark!$AQ304="1999-2012"),'Resultat 2005-2012'!P304*SUM($AA$16:$AE$16)/5,IF(AND($M$1=2009,Beregningsark!$AQ304="1999-2012"),'Resultat 2005-2012'!P304*SUM($AB$16:$AE$16)/4,IF(AND($M$1=2010,Beregningsark!$AQ304="1999-2012"),'Resultat 2005-2012'!P304*SUM($AC$16:$AE$16)/3,IF(AND($M$1=2011,Beregningsark!$AQ304="1999-2012"),'Resultat 2005-2012'!P304*SUM($AD$16:$AE$16)/2,IF(AND($M$1=2012,Beregningsark!$AQ304="1999-2012"),'Resultat 2005-2012'!P304*$AE$16,""))))))))))))))))</f>
        <v/>
      </c>
      <c r="Q304" s="15" t="str">
        <f t="shared" si="15"/>
        <v/>
      </c>
      <c r="R304" s="17" t="str">
        <f t="shared" si="16"/>
        <v/>
      </c>
    </row>
    <row r="305" spans="1:18" x14ac:dyDescent="0.25">
      <c r="A305" s="4" t="str">
        <f>IF(Inddata!A320="","",Inddata!A320)</f>
        <v/>
      </c>
      <c r="B305" s="4" t="str">
        <f>IF(Inddata!B320="","",Inddata!B320)</f>
        <v/>
      </c>
      <c r="C305" s="4" t="str">
        <f>IF(Inddata!C320="","",Inddata!C320)</f>
        <v/>
      </c>
      <c r="D305" s="4" t="str">
        <f>IF(Inddata!D320="","",Inddata!D320)</f>
        <v/>
      </c>
      <c r="E305" s="4" t="str">
        <f>IF(Inddata!E320="","",Inddata!E320)</f>
        <v/>
      </c>
      <c r="F305" s="4" t="str">
        <f>IF(Inddata!F320="","",Inddata!F320)</f>
        <v/>
      </c>
      <c r="G305" s="4">
        <f>IF(Inddata!G320="","",Inddata!G320)</f>
        <v>0</v>
      </c>
      <c r="H305" s="4" t="str">
        <f>IF(Inddata!H320&gt;0.5,Inddata!H320,"")</f>
        <v/>
      </c>
      <c r="I305" s="4" t="str">
        <f>IF(Inddata!I320="","",Inddata!I320)</f>
        <v/>
      </c>
      <c r="J305" s="15" t="str">
        <f>IF('Resultat 2005-2012'!$R305="","",IF($M$1=2005,'Resultat 2005-2012'!J305,IF(AND($M$1=2006,Beregningsark!$AQ305="2005-2012"),'Resultat 2005-2012'!J305*SUM($Y$7:$AE$7)/7,IF(AND($M$1=2007,Beregningsark!$AQ305="2005-2012"),'Resultat 2005-2012'!J305*SUM($Z$7:$AE$7)/6,IF(AND($M$1=2008,Beregningsark!$AQ305="2005-2012"),'Resultat 2005-2012'!J305*SUM($AA$7:$AE$7)/5,IF(AND($M$1=2009,Beregningsark!$AQ305="2005-2012"),'Resultat 2005-2012'!J305*SUM($AB$7:$AE$7)/4,IF(AND($M$1=2010,Beregningsark!$AQ305="2005-2012"),'Resultat 2005-2012'!J305*SUM($AC$7:$AE$7)/3,IF(AND($M$1=2011,Beregningsark!$AQ305="2005-2012"),'Resultat 2005-2012'!J305*SUM($AD$7:$AE$7)/2,IF(AND($M$1=2012,Beregningsark!$AQ305="2005-2012"),'Resultat 2005-2012'!J305*$AE$7,IF(AND($M$1=2006,Beregningsark!$AQ305="1999-2012"),'Resultat 2005-2012'!J305*SUM($Y$16:$AE$16)/7,IF(AND($M$1=2007,Beregningsark!$AQ305="1999-2012"),'Resultat 2005-2012'!J305*SUM($Z$16:$AE$16)/6,IF(AND($M$1=2008,Beregningsark!$AQ305="1999-2012"),'Resultat 2005-2012'!J305*SUM($AA$16:$AE$16)/5,IF(AND($M$1=2009,Beregningsark!$AQ305="1999-2012"),'Resultat 2005-2012'!J305*SUM($AB$16:$AE$16)/4,IF(AND($M$1=2010,Beregningsark!$AQ305="1999-2012"),'Resultat 2005-2012'!J305*SUM($AC$16:$AE$16)/3,IF(AND($M$1=2011,Beregningsark!$AQ305="1999-2012"),'Resultat 2005-2012'!J305*SUM($AD$16:$AE$16)/2,IF(AND($M$1=2012,Beregningsark!$AQ305="1999-2012"),'Resultat 2005-2012'!J305*$AE$16,""))))))))))))))))</f>
        <v/>
      </c>
      <c r="K305" s="15" t="str">
        <f>IF('Resultat 2005-2012'!$R305="","",IF($M$1=2005,'Resultat 2005-2012'!K305,IF(AND($M$1=2006,Beregningsark!$AQ305="2005-2012"),'Resultat 2005-2012'!K305*SUM($Y$8:$AE$8)/7,IF(AND($M$1=2007,Beregningsark!$AQ305="2005-2012"),'Resultat 2005-2012'!K305*SUM($Z$8:$AE$8)/6,IF(AND($M$1=2008,Beregningsark!$AQ305="2005-2012"),'Resultat 2005-2012'!K305*SUM($AA$8:$AE$8)/5,IF(AND($M$1=2009,Beregningsark!$AQ305="2005-2012"),'Resultat 2005-2012'!K305*SUM($AB$8:$AE$8)/4,IF(AND($M$1=2010,Beregningsark!$AQ305="2005-2012"),'Resultat 2005-2012'!K305*SUM($AC$8:$AE$8)/3,IF(AND($M$1=2011,Beregningsark!$AQ305="2005-2012"),'Resultat 2005-2012'!K305*SUM($AD$8:$AE$8)/2,IF(AND($M$1=2012,Beregningsark!$AQ305="2005-2012"),'Resultat 2005-2012'!K305*$AE$8,IF(AND($M$1=2006,Beregningsark!$AQ305="1999-2012"),'Resultat 2005-2012'!K305*SUM($Y$17:$AE$17)/7,IF(AND($M$1=2007,Beregningsark!$AQ305="1999-2012"),'Resultat 2005-2012'!K305*SUM($Z$17:$AE$17)/6,IF(AND($M$1=2008,Beregningsark!$AQ305="1999-2012"),'Resultat 2005-2012'!K305*SUM($AA$17:$AE$17)/5,IF(AND($M$1=2009,Beregningsark!$AQ305="1999-2012"),'Resultat 2005-2012'!K305*SUM($AB$17:$AE$17)/4,IF(AND($M$1=2010,Beregningsark!$AQ305="1999-2012"),'Resultat 2005-2012'!K305*SUM($AC$17:$AE$17)/3,IF(AND($M$1=2011,Beregningsark!$AQ305="1999-2012"),'Resultat 2005-2012'!K305*SUM($AD$17:$AE$17)/2,IF(AND($M$1=2012,Beregningsark!$AQ305="1999-2012"),'Resultat 2005-2012'!K305*$AE$17,""))))))))))))))))</f>
        <v/>
      </c>
      <c r="L305" s="15" t="str">
        <f>IF('Resultat 2005-2012'!$R305="","",IF($M$1=2005,'Resultat 2005-2012'!L305,IF(AND($M$1=2006,Beregningsark!$AQ305="2005-2012"),'Resultat 2005-2012'!L305*SUM($Y$9:$AE$9)/7,IF(AND($M$1=2007,Beregningsark!$AQ305="2005-2012"),'Resultat 2005-2012'!L305*SUM($Z$9:$AE$9)/6,IF(AND($M$1=2008,Beregningsark!$AQ305="2005-2012"),'Resultat 2005-2012'!L305*SUM($AA$9:$AE$9)/5,IF(AND($M$1=2009,Beregningsark!$AQ305="2005-2012"),'Resultat 2005-2012'!L305*SUM($AB$9:$AE$9)/4,IF(AND($M$1=2010,Beregningsark!$AQ305="2005-2012"),'Resultat 2005-2012'!L305*SUM($AC$9:$AE$9)/3,IF(AND($M$1=2011,Beregningsark!$AQ305="2005-2012"),'Resultat 2005-2012'!L305*SUM($AD$9:$AE$9)/2,IF(AND($M$1=2012,Beregningsark!$AQ305="2005-2012"),'Resultat 2005-2012'!L305*$AE$9,IF(AND($M$1=2006,Beregningsark!$AQ305="1999-2012"),'Resultat 2005-2012'!L305*SUM($Y$18:$AE$18)/7,IF(AND($M$1=2007,Beregningsark!$AQ305="1999-2012"),'Resultat 2005-2012'!L305*SUM($Z$18:$AE$18)/6,IF(AND($M$1=2008,Beregningsark!$AQ305="1999-2012"),'Resultat 2005-2012'!L305*SUM($AA$18:$AE$18)/5,IF(AND($M$1=2009,Beregningsark!$AQ305="1999-2012"),'Resultat 2005-2012'!L305*SUM($AB$18:$AE$18)/4,IF(AND($M$1=2010,Beregningsark!$AQ305="1999-2012"),'Resultat 2005-2012'!L305*SUM($AC$18:$AE$18)/3,IF(AND($M$1=2011,Beregningsark!$AQ305="1999-2012"),'Resultat 2005-2012'!L305*SUM($AD$18:$AE$18)/2,IF(AND($M$1=2012,Beregningsark!$AQ305="1999-2012"),'Resultat 2005-2012'!L305*$AE$18,""))))))))))))))))</f>
        <v/>
      </c>
      <c r="M305" s="15" t="str">
        <f t="shared" si="14"/>
        <v/>
      </c>
      <c r="N305" s="15" t="str">
        <f>IF('Resultat 2005-2012'!$R305="","",IF($M$1=2005,'Resultat 2005-2012'!N305,IF(AND($M$1=2006,Beregningsark!$AQ305="2005-2012"),'Resultat 2005-2012'!N305*SUM($Y$10:$AE$10)/7,IF(AND($M$1=2007,Beregningsark!$AQ305="2005-2012"),'Resultat 2005-2012'!N305*SUM($Z$10:$AE$10)/6,IF(AND($M$1=2008,Beregningsark!$AQ305="2005-2012"),'Resultat 2005-2012'!N305*SUM($AA$10:$AE$10)/5,IF(AND($M$1=2009,Beregningsark!$AQ305="2005-2012"),'Resultat 2005-2012'!N305*SUM($AB$10:$AE$10)/4,IF(AND($M$1=2010,Beregningsark!$AQ305="2005-2012"),'Resultat 2005-2012'!N305*SUM($AC$10:$AE$10)/3,IF(AND($M$1=2011,Beregningsark!$AQ305="2005-2012"),'Resultat 2005-2012'!N305*SUM($AD$10:$AE$10)/2,IF(AND($M$1=2012,Beregningsark!$AQ305="2005-2012"),'Resultat 2005-2012'!N305*$AE$10,IF(AND($M$1=2006,Beregningsark!$AQ305="1999-2012"),'Resultat 2005-2012'!N305*SUM($Y$16:$AE$16)/7,IF(AND($M$1=2007,Beregningsark!$AQ305="1999-2012"),'Resultat 2005-2012'!N305*SUM($Z$16:$AE$16)/6,IF(AND($M$1=2008,Beregningsark!$AQ305="1999-2012"),'Resultat 2005-2012'!N305*SUM($AA$16:$AE$16)/5,IF(AND($M$1=2009,Beregningsark!$AQ305="1999-2012"),'Resultat 2005-2012'!N305*SUM($AB$16:$AE$16)/4,IF(AND($M$1=2010,Beregningsark!$AQ305="1999-2012"),'Resultat 2005-2012'!N305*SUM($AC$16:$AE$16)/3,IF(AND($M$1=2011,Beregningsark!$AQ305="1999-2012"),'Resultat 2005-2012'!N305*SUM($AD$16:$AE$16)/2,IF(AND($M$1=2012,Beregningsark!$AQ305="1999-2012"),'Resultat 2005-2012'!N305*$AE$16,""))))))))))))))))</f>
        <v/>
      </c>
      <c r="O305" s="15" t="str">
        <f>IF('Resultat 2005-2012'!$R305="","",IF($M$1=2005,'Resultat 2005-2012'!O305,IF(AND($M$1=2006,Beregningsark!$AQ305="2005-2012"),'Resultat 2005-2012'!O305*SUM($Y$10:$AE$10)/7,IF(AND($M$1=2007,Beregningsark!$AQ305="2005-2012"),'Resultat 2005-2012'!O305*SUM($Z$10:$AE$10)/6,IF(AND($M$1=2008,Beregningsark!$AQ305="2005-2012"),'Resultat 2005-2012'!O305*SUM($AA$10:$AE$10)/5,IF(AND($M$1=2009,Beregningsark!$AQ305="2005-2012"),'Resultat 2005-2012'!O305*SUM($AB$10:$AE$10)/4,IF(AND($M$1=2010,Beregningsark!$AQ305="2005-2012"),'Resultat 2005-2012'!O305*SUM($AC$10:$AE$10)/3,IF(AND($M$1=2011,Beregningsark!$AQ305="2005-2012"),'Resultat 2005-2012'!O305*SUM($AD$10:$AE$10)/2,IF(AND($M$1=2012,Beregningsark!$AQ305="2005-2012"),'Resultat 2005-2012'!O305*$AE$10,IF(AND($M$1=2006,Beregningsark!$AQ305="1999-2012"),'Resultat 2005-2012'!O305*SUM($Y$16:$AE$16)/7,IF(AND($M$1=2007,Beregningsark!$AQ305="1999-2012"),'Resultat 2005-2012'!O305*SUM($Z$16:$AE$16)/6,IF(AND($M$1=2008,Beregningsark!$AQ305="1999-2012"),'Resultat 2005-2012'!O305*SUM($AA$16:$AE$16)/5,IF(AND($M$1=2009,Beregningsark!$AQ305="1999-2012"),'Resultat 2005-2012'!O305*SUM($AB$16:$AE$16)/4,IF(AND($M$1=2010,Beregningsark!$AQ305="1999-2012"),'Resultat 2005-2012'!O305*SUM($AC$16:$AE$16)/3,IF(AND($M$1=2011,Beregningsark!$AQ305="1999-2012"),'Resultat 2005-2012'!O305*SUM($AD$16:$AE$16)/2,IF(AND($M$1=2012,Beregningsark!$AQ305="1999-2012"),'Resultat 2005-2012'!O305*$AE$16,""))))))))))))))))</f>
        <v/>
      </c>
      <c r="P305" s="15" t="str">
        <f>IF('Resultat 2005-2012'!$R305="","",IF($M$1=2005,'Resultat 2005-2012'!P305,IF(AND($M$1=2006,Beregningsark!$AQ305="2005-2012"),'Resultat 2005-2012'!P305*SUM($Y$11:$AE$11)/7,IF(AND($M$1=2007,Beregningsark!$AQ305="2005-2012"),'Resultat 2005-2012'!P305*SUM($Z$11:$AE$11)/6,IF(AND($M$1=2008,Beregningsark!$AQ305="2005-2012"),'Resultat 2005-2012'!P305*SUM($AA$11:$AE$11)/5,IF(AND($M$1=2009,Beregningsark!$AQ305="2005-2012"),'Resultat 2005-2012'!P305*SUM($AB$11:$AE$11)/4,IF(AND($M$1=2010,Beregningsark!$AQ305="2005-2012"),'Resultat 2005-2012'!P305*SUM($AC$11:$AE$11)/3,IF(AND($M$1=2011,Beregningsark!$AQ305="2005-2012"),'Resultat 2005-2012'!P305*SUM($AD$11:$AE$11)/2,IF(AND($M$1=2012,Beregningsark!$AQ305="2005-2012"),'Resultat 2005-2012'!P305*$AE$11,IF(AND($M$1=2006,Beregningsark!$AQ305="1999-2012"),'Resultat 2005-2012'!P305*SUM($Y$16:$AE$16)/7,IF(AND($M$1=2007,Beregningsark!$AQ305="1999-2012"),'Resultat 2005-2012'!P305*SUM($Z$16:$AE$16)/6,IF(AND($M$1=2008,Beregningsark!$AQ305="1999-2012"),'Resultat 2005-2012'!P305*SUM($AA$16:$AE$16)/5,IF(AND($M$1=2009,Beregningsark!$AQ305="1999-2012"),'Resultat 2005-2012'!P305*SUM($AB$16:$AE$16)/4,IF(AND($M$1=2010,Beregningsark!$AQ305="1999-2012"),'Resultat 2005-2012'!P305*SUM($AC$16:$AE$16)/3,IF(AND($M$1=2011,Beregningsark!$AQ305="1999-2012"),'Resultat 2005-2012'!P305*SUM($AD$16:$AE$16)/2,IF(AND($M$1=2012,Beregningsark!$AQ305="1999-2012"),'Resultat 2005-2012'!P305*$AE$16,""))))))))))))))))</f>
        <v/>
      </c>
      <c r="Q305" s="15" t="str">
        <f t="shared" si="15"/>
        <v/>
      </c>
      <c r="R305" s="17" t="str">
        <f t="shared" si="16"/>
        <v/>
      </c>
    </row>
    <row r="306" spans="1:18" x14ac:dyDescent="0.25">
      <c r="A306" s="4" t="str">
        <f>IF(Inddata!A321="","",Inddata!A321)</f>
        <v/>
      </c>
      <c r="B306" s="4" t="str">
        <f>IF(Inddata!B321="","",Inddata!B321)</f>
        <v/>
      </c>
      <c r="C306" s="4" t="str">
        <f>IF(Inddata!C321="","",Inddata!C321)</f>
        <v/>
      </c>
      <c r="D306" s="4" t="str">
        <f>IF(Inddata!D321="","",Inddata!D321)</f>
        <v/>
      </c>
      <c r="E306" s="4" t="str">
        <f>IF(Inddata!E321="","",Inddata!E321)</f>
        <v/>
      </c>
      <c r="F306" s="4" t="str">
        <f>IF(Inddata!F321="","",Inddata!F321)</f>
        <v/>
      </c>
      <c r="G306" s="4">
        <f>IF(Inddata!G321="","",Inddata!G321)</f>
        <v>0</v>
      </c>
      <c r="H306" s="4" t="str">
        <f>IF(Inddata!H321&gt;0.5,Inddata!H321,"")</f>
        <v/>
      </c>
      <c r="I306" s="4" t="str">
        <f>IF(Inddata!I321="","",Inddata!I321)</f>
        <v/>
      </c>
      <c r="J306" s="15" t="str">
        <f>IF('Resultat 2005-2012'!$R306="","",IF($M$1=2005,'Resultat 2005-2012'!J306,IF(AND($M$1=2006,Beregningsark!$AQ306="2005-2012"),'Resultat 2005-2012'!J306*SUM($Y$7:$AE$7)/7,IF(AND($M$1=2007,Beregningsark!$AQ306="2005-2012"),'Resultat 2005-2012'!J306*SUM($Z$7:$AE$7)/6,IF(AND($M$1=2008,Beregningsark!$AQ306="2005-2012"),'Resultat 2005-2012'!J306*SUM($AA$7:$AE$7)/5,IF(AND($M$1=2009,Beregningsark!$AQ306="2005-2012"),'Resultat 2005-2012'!J306*SUM($AB$7:$AE$7)/4,IF(AND($M$1=2010,Beregningsark!$AQ306="2005-2012"),'Resultat 2005-2012'!J306*SUM($AC$7:$AE$7)/3,IF(AND($M$1=2011,Beregningsark!$AQ306="2005-2012"),'Resultat 2005-2012'!J306*SUM($AD$7:$AE$7)/2,IF(AND($M$1=2012,Beregningsark!$AQ306="2005-2012"),'Resultat 2005-2012'!J306*$AE$7,IF(AND($M$1=2006,Beregningsark!$AQ306="1999-2012"),'Resultat 2005-2012'!J306*SUM($Y$16:$AE$16)/7,IF(AND($M$1=2007,Beregningsark!$AQ306="1999-2012"),'Resultat 2005-2012'!J306*SUM($Z$16:$AE$16)/6,IF(AND($M$1=2008,Beregningsark!$AQ306="1999-2012"),'Resultat 2005-2012'!J306*SUM($AA$16:$AE$16)/5,IF(AND($M$1=2009,Beregningsark!$AQ306="1999-2012"),'Resultat 2005-2012'!J306*SUM($AB$16:$AE$16)/4,IF(AND($M$1=2010,Beregningsark!$AQ306="1999-2012"),'Resultat 2005-2012'!J306*SUM($AC$16:$AE$16)/3,IF(AND($M$1=2011,Beregningsark!$AQ306="1999-2012"),'Resultat 2005-2012'!J306*SUM($AD$16:$AE$16)/2,IF(AND($M$1=2012,Beregningsark!$AQ306="1999-2012"),'Resultat 2005-2012'!J306*$AE$16,""))))))))))))))))</f>
        <v/>
      </c>
      <c r="K306" s="15" t="str">
        <f>IF('Resultat 2005-2012'!$R306="","",IF($M$1=2005,'Resultat 2005-2012'!K306,IF(AND($M$1=2006,Beregningsark!$AQ306="2005-2012"),'Resultat 2005-2012'!K306*SUM($Y$8:$AE$8)/7,IF(AND($M$1=2007,Beregningsark!$AQ306="2005-2012"),'Resultat 2005-2012'!K306*SUM($Z$8:$AE$8)/6,IF(AND($M$1=2008,Beregningsark!$AQ306="2005-2012"),'Resultat 2005-2012'!K306*SUM($AA$8:$AE$8)/5,IF(AND($M$1=2009,Beregningsark!$AQ306="2005-2012"),'Resultat 2005-2012'!K306*SUM($AB$8:$AE$8)/4,IF(AND($M$1=2010,Beregningsark!$AQ306="2005-2012"),'Resultat 2005-2012'!K306*SUM($AC$8:$AE$8)/3,IF(AND($M$1=2011,Beregningsark!$AQ306="2005-2012"),'Resultat 2005-2012'!K306*SUM($AD$8:$AE$8)/2,IF(AND($M$1=2012,Beregningsark!$AQ306="2005-2012"),'Resultat 2005-2012'!K306*$AE$8,IF(AND($M$1=2006,Beregningsark!$AQ306="1999-2012"),'Resultat 2005-2012'!K306*SUM($Y$17:$AE$17)/7,IF(AND($M$1=2007,Beregningsark!$AQ306="1999-2012"),'Resultat 2005-2012'!K306*SUM($Z$17:$AE$17)/6,IF(AND($M$1=2008,Beregningsark!$AQ306="1999-2012"),'Resultat 2005-2012'!K306*SUM($AA$17:$AE$17)/5,IF(AND($M$1=2009,Beregningsark!$AQ306="1999-2012"),'Resultat 2005-2012'!K306*SUM($AB$17:$AE$17)/4,IF(AND($M$1=2010,Beregningsark!$AQ306="1999-2012"),'Resultat 2005-2012'!K306*SUM($AC$17:$AE$17)/3,IF(AND($M$1=2011,Beregningsark!$AQ306="1999-2012"),'Resultat 2005-2012'!K306*SUM($AD$17:$AE$17)/2,IF(AND($M$1=2012,Beregningsark!$AQ306="1999-2012"),'Resultat 2005-2012'!K306*$AE$17,""))))))))))))))))</f>
        <v/>
      </c>
      <c r="L306" s="15" t="str">
        <f>IF('Resultat 2005-2012'!$R306="","",IF($M$1=2005,'Resultat 2005-2012'!L306,IF(AND($M$1=2006,Beregningsark!$AQ306="2005-2012"),'Resultat 2005-2012'!L306*SUM($Y$9:$AE$9)/7,IF(AND($M$1=2007,Beregningsark!$AQ306="2005-2012"),'Resultat 2005-2012'!L306*SUM($Z$9:$AE$9)/6,IF(AND($M$1=2008,Beregningsark!$AQ306="2005-2012"),'Resultat 2005-2012'!L306*SUM($AA$9:$AE$9)/5,IF(AND($M$1=2009,Beregningsark!$AQ306="2005-2012"),'Resultat 2005-2012'!L306*SUM($AB$9:$AE$9)/4,IF(AND($M$1=2010,Beregningsark!$AQ306="2005-2012"),'Resultat 2005-2012'!L306*SUM($AC$9:$AE$9)/3,IF(AND($M$1=2011,Beregningsark!$AQ306="2005-2012"),'Resultat 2005-2012'!L306*SUM($AD$9:$AE$9)/2,IF(AND($M$1=2012,Beregningsark!$AQ306="2005-2012"),'Resultat 2005-2012'!L306*$AE$9,IF(AND($M$1=2006,Beregningsark!$AQ306="1999-2012"),'Resultat 2005-2012'!L306*SUM($Y$18:$AE$18)/7,IF(AND($M$1=2007,Beregningsark!$AQ306="1999-2012"),'Resultat 2005-2012'!L306*SUM($Z$18:$AE$18)/6,IF(AND($M$1=2008,Beregningsark!$AQ306="1999-2012"),'Resultat 2005-2012'!L306*SUM($AA$18:$AE$18)/5,IF(AND($M$1=2009,Beregningsark!$AQ306="1999-2012"),'Resultat 2005-2012'!L306*SUM($AB$18:$AE$18)/4,IF(AND($M$1=2010,Beregningsark!$AQ306="1999-2012"),'Resultat 2005-2012'!L306*SUM($AC$18:$AE$18)/3,IF(AND($M$1=2011,Beregningsark!$AQ306="1999-2012"),'Resultat 2005-2012'!L306*SUM($AD$18:$AE$18)/2,IF(AND($M$1=2012,Beregningsark!$AQ306="1999-2012"),'Resultat 2005-2012'!L306*$AE$18,""))))))))))))))))</f>
        <v/>
      </c>
      <c r="M306" s="15" t="str">
        <f t="shared" si="14"/>
        <v/>
      </c>
      <c r="N306" s="15" t="str">
        <f>IF('Resultat 2005-2012'!$R306="","",IF($M$1=2005,'Resultat 2005-2012'!N306,IF(AND($M$1=2006,Beregningsark!$AQ306="2005-2012"),'Resultat 2005-2012'!N306*SUM($Y$10:$AE$10)/7,IF(AND($M$1=2007,Beregningsark!$AQ306="2005-2012"),'Resultat 2005-2012'!N306*SUM($Z$10:$AE$10)/6,IF(AND($M$1=2008,Beregningsark!$AQ306="2005-2012"),'Resultat 2005-2012'!N306*SUM($AA$10:$AE$10)/5,IF(AND($M$1=2009,Beregningsark!$AQ306="2005-2012"),'Resultat 2005-2012'!N306*SUM($AB$10:$AE$10)/4,IF(AND($M$1=2010,Beregningsark!$AQ306="2005-2012"),'Resultat 2005-2012'!N306*SUM($AC$10:$AE$10)/3,IF(AND($M$1=2011,Beregningsark!$AQ306="2005-2012"),'Resultat 2005-2012'!N306*SUM($AD$10:$AE$10)/2,IF(AND($M$1=2012,Beregningsark!$AQ306="2005-2012"),'Resultat 2005-2012'!N306*$AE$10,IF(AND($M$1=2006,Beregningsark!$AQ306="1999-2012"),'Resultat 2005-2012'!N306*SUM($Y$16:$AE$16)/7,IF(AND($M$1=2007,Beregningsark!$AQ306="1999-2012"),'Resultat 2005-2012'!N306*SUM($Z$16:$AE$16)/6,IF(AND($M$1=2008,Beregningsark!$AQ306="1999-2012"),'Resultat 2005-2012'!N306*SUM($AA$16:$AE$16)/5,IF(AND($M$1=2009,Beregningsark!$AQ306="1999-2012"),'Resultat 2005-2012'!N306*SUM($AB$16:$AE$16)/4,IF(AND($M$1=2010,Beregningsark!$AQ306="1999-2012"),'Resultat 2005-2012'!N306*SUM($AC$16:$AE$16)/3,IF(AND($M$1=2011,Beregningsark!$AQ306="1999-2012"),'Resultat 2005-2012'!N306*SUM($AD$16:$AE$16)/2,IF(AND($M$1=2012,Beregningsark!$AQ306="1999-2012"),'Resultat 2005-2012'!N306*$AE$16,""))))))))))))))))</f>
        <v/>
      </c>
      <c r="O306" s="15" t="str">
        <f>IF('Resultat 2005-2012'!$R306="","",IF($M$1=2005,'Resultat 2005-2012'!O306,IF(AND($M$1=2006,Beregningsark!$AQ306="2005-2012"),'Resultat 2005-2012'!O306*SUM($Y$10:$AE$10)/7,IF(AND($M$1=2007,Beregningsark!$AQ306="2005-2012"),'Resultat 2005-2012'!O306*SUM($Z$10:$AE$10)/6,IF(AND($M$1=2008,Beregningsark!$AQ306="2005-2012"),'Resultat 2005-2012'!O306*SUM($AA$10:$AE$10)/5,IF(AND($M$1=2009,Beregningsark!$AQ306="2005-2012"),'Resultat 2005-2012'!O306*SUM($AB$10:$AE$10)/4,IF(AND($M$1=2010,Beregningsark!$AQ306="2005-2012"),'Resultat 2005-2012'!O306*SUM($AC$10:$AE$10)/3,IF(AND($M$1=2011,Beregningsark!$AQ306="2005-2012"),'Resultat 2005-2012'!O306*SUM($AD$10:$AE$10)/2,IF(AND($M$1=2012,Beregningsark!$AQ306="2005-2012"),'Resultat 2005-2012'!O306*$AE$10,IF(AND($M$1=2006,Beregningsark!$AQ306="1999-2012"),'Resultat 2005-2012'!O306*SUM($Y$16:$AE$16)/7,IF(AND($M$1=2007,Beregningsark!$AQ306="1999-2012"),'Resultat 2005-2012'!O306*SUM($Z$16:$AE$16)/6,IF(AND($M$1=2008,Beregningsark!$AQ306="1999-2012"),'Resultat 2005-2012'!O306*SUM($AA$16:$AE$16)/5,IF(AND($M$1=2009,Beregningsark!$AQ306="1999-2012"),'Resultat 2005-2012'!O306*SUM($AB$16:$AE$16)/4,IF(AND($M$1=2010,Beregningsark!$AQ306="1999-2012"),'Resultat 2005-2012'!O306*SUM($AC$16:$AE$16)/3,IF(AND($M$1=2011,Beregningsark!$AQ306="1999-2012"),'Resultat 2005-2012'!O306*SUM($AD$16:$AE$16)/2,IF(AND($M$1=2012,Beregningsark!$AQ306="1999-2012"),'Resultat 2005-2012'!O306*$AE$16,""))))))))))))))))</f>
        <v/>
      </c>
      <c r="P306" s="15" t="str">
        <f>IF('Resultat 2005-2012'!$R306="","",IF($M$1=2005,'Resultat 2005-2012'!P306,IF(AND($M$1=2006,Beregningsark!$AQ306="2005-2012"),'Resultat 2005-2012'!P306*SUM($Y$11:$AE$11)/7,IF(AND($M$1=2007,Beregningsark!$AQ306="2005-2012"),'Resultat 2005-2012'!P306*SUM($Z$11:$AE$11)/6,IF(AND($M$1=2008,Beregningsark!$AQ306="2005-2012"),'Resultat 2005-2012'!P306*SUM($AA$11:$AE$11)/5,IF(AND($M$1=2009,Beregningsark!$AQ306="2005-2012"),'Resultat 2005-2012'!P306*SUM($AB$11:$AE$11)/4,IF(AND($M$1=2010,Beregningsark!$AQ306="2005-2012"),'Resultat 2005-2012'!P306*SUM($AC$11:$AE$11)/3,IF(AND($M$1=2011,Beregningsark!$AQ306="2005-2012"),'Resultat 2005-2012'!P306*SUM($AD$11:$AE$11)/2,IF(AND($M$1=2012,Beregningsark!$AQ306="2005-2012"),'Resultat 2005-2012'!P306*$AE$11,IF(AND($M$1=2006,Beregningsark!$AQ306="1999-2012"),'Resultat 2005-2012'!P306*SUM($Y$16:$AE$16)/7,IF(AND($M$1=2007,Beregningsark!$AQ306="1999-2012"),'Resultat 2005-2012'!P306*SUM($Z$16:$AE$16)/6,IF(AND($M$1=2008,Beregningsark!$AQ306="1999-2012"),'Resultat 2005-2012'!P306*SUM($AA$16:$AE$16)/5,IF(AND($M$1=2009,Beregningsark!$AQ306="1999-2012"),'Resultat 2005-2012'!P306*SUM($AB$16:$AE$16)/4,IF(AND($M$1=2010,Beregningsark!$AQ306="1999-2012"),'Resultat 2005-2012'!P306*SUM($AC$16:$AE$16)/3,IF(AND($M$1=2011,Beregningsark!$AQ306="1999-2012"),'Resultat 2005-2012'!P306*SUM($AD$16:$AE$16)/2,IF(AND($M$1=2012,Beregningsark!$AQ306="1999-2012"),'Resultat 2005-2012'!P306*$AE$16,""))))))))))))))))</f>
        <v/>
      </c>
      <c r="Q306" s="15" t="str">
        <f t="shared" si="15"/>
        <v/>
      </c>
      <c r="R306" s="17" t="str">
        <f t="shared" si="16"/>
        <v/>
      </c>
    </row>
    <row r="307" spans="1:18" x14ac:dyDescent="0.25">
      <c r="A307" s="4" t="str">
        <f>IF(Inddata!A322="","",Inddata!A322)</f>
        <v/>
      </c>
      <c r="B307" s="4" t="str">
        <f>IF(Inddata!B322="","",Inddata!B322)</f>
        <v/>
      </c>
      <c r="C307" s="4" t="str">
        <f>IF(Inddata!C322="","",Inddata!C322)</f>
        <v/>
      </c>
      <c r="D307" s="4" t="str">
        <f>IF(Inddata!D322="","",Inddata!D322)</f>
        <v/>
      </c>
      <c r="E307" s="4" t="str">
        <f>IF(Inddata!E322="","",Inddata!E322)</f>
        <v/>
      </c>
      <c r="F307" s="4" t="str">
        <f>IF(Inddata!F322="","",Inddata!F322)</f>
        <v/>
      </c>
      <c r="G307" s="4">
        <f>IF(Inddata!G322="","",Inddata!G322)</f>
        <v>0</v>
      </c>
      <c r="H307" s="4" t="str">
        <f>IF(Inddata!H322&gt;0.5,Inddata!H322,"")</f>
        <v/>
      </c>
      <c r="I307" s="4" t="str">
        <f>IF(Inddata!I322="","",Inddata!I322)</f>
        <v/>
      </c>
      <c r="J307" s="15" t="str">
        <f>IF('Resultat 2005-2012'!$R307="","",IF($M$1=2005,'Resultat 2005-2012'!J307,IF(AND($M$1=2006,Beregningsark!$AQ307="2005-2012"),'Resultat 2005-2012'!J307*SUM($Y$7:$AE$7)/7,IF(AND($M$1=2007,Beregningsark!$AQ307="2005-2012"),'Resultat 2005-2012'!J307*SUM($Z$7:$AE$7)/6,IF(AND($M$1=2008,Beregningsark!$AQ307="2005-2012"),'Resultat 2005-2012'!J307*SUM($AA$7:$AE$7)/5,IF(AND($M$1=2009,Beregningsark!$AQ307="2005-2012"),'Resultat 2005-2012'!J307*SUM($AB$7:$AE$7)/4,IF(AND($M$1=2010,Beregningsark!$AQ307="2005-2012"),'Resultat 2005-2012'!J307*SUM($AC$7:$AE$7)/3,IF(AND($M$1=2011,Beregningsark!$AQ307="2005-2012"),'Resultat 2005-2012'!J307*SUM($AD$7:$AE$7)/2,IF(AND($M$1=2012,Beregningsark!$AQ307="2005-2012"),'Resultat 2005-2012'!J307*$AE$7,IF(AND($M$1=2006,Beregningsark!$AQ307="1999-2012"),'Resultat 2005-2012'!J307*SUM($Y$16:$AE$16)/7,IF(AND($M$1=2007,Beregningsark!$AQ307="1999-2012"),'Resultat 2005-2012'!J307*SUM($Z$16:$AE$16)/6,IF(AND($M$1=2008,Beregningsark!$AQ307="1999-2012"),'Resultat 2005-2012'!J307*SUM($AA$16:$AE$16)/5,IF(AND($M$1=2009,Beregningsark!$AQ307="1999-2012"),'Resultat 2005-2012'!J307*SUM($AB$16:$AE$16)/4,IF(AND($M$1=2010,Beregningsark!$AQ307="1999-2012"),'Resultat 2005-2012'!J307*SUM($AC$16:$AE$16)/3,IF(AND($M$1=2011,Beregningsark!$AQ307="1999-2012"),'Resultat 2005-2012'!J307*SUM($AD$16:$AE$16)/2,IF(AND($M$1=2012,Beregningsark!$AQ307="1999-2012"),'Resultat 2005-2012'!J307*$AE$16,""))))))))))))))))</f>
        <v/>
      </c>
      <c r="K307" s="15" t="str">
        <f>IF('Resultat 2005-2012'!$R307="","",IF($M$1=2005,'Resultat 2005-2012'!K307,IF(AND($M$1=2006,Beregningsark!$AQ307="2005-2012"),'Resultat 2005-2012'!K307*SUM($Y$8:$AE$8)/7,IF(AND($M$1=2007,Beregningsark!$AQ307="2005-2012"),'Resultat 2005-2012'!K307*SUM($Z$8:$AE$8)/6,IF(AND($M$1=2008,Beregningsark!$AQ307="2005-2012"),'Resultat 2005-2012'!K307*SUM($AA$8:$AE$8)/5,IF(AND($M$1=2009,Beregningsark!$AQ307="2005-2012"),'Resultat 2005-2012'!K307*SUM($AB$8:$AE$8)/4,IF(AND($M$1=2010,Beregningsark!$AQ307="2005-2012"),'Resultat 2005-2012'!K307*SUM($AC$8:$AE$8)/3,IF(AND($M$1=2011,Beregningsark!$AQ307="2005-2012"),'Resultat 2005-2012'!K307*SUM($AD$8:$AE$8)/2,IF(AND($M$1=2012,Beregningsark!$AQ307="2005-2012"),'Resultat 2005-2012'!K307*$AE$8,IF(AND($M$1=2006,Beregningsark!$AQ307="1999-2012"),'Resultat 2005-2012'!K307*SUM($Y$17:$AE$17)/7,IF(AND($M$1=2007,Beregningsark!$AQ307="1999-2012"),'Resultat 2005-2012'!K307*SUM($Z$17:$AE$17)/6,IF(AND($M$1=2008,Beregningsark!$AQ307="1999-2012"),'Resultat 2005-2012'!K307*SUM($AA$17:$AE$17)/5,IF(AND($M$1=2009,Beregningsark!$AQ307="1999-2012"),'Resultat 2005-2012'!K307*SUM($AB$17:$AE$17)/4,IF(AND($M$1=2010,Beregningsark!$AQ307="1999-2012"),'Resultat 2005-2012'!K307*SUM($AC$17:$AE$17)/3,IF(AND($M$1=2011,Beregningsark!$AQ307="1999-2012"),'Resultat 2005-2012'!K307*SUM($AD$17:$AE$17)/2,IF(AND($M$1=2012,Beregningsark!$AQ307="1999-2012"),'Resultat 2005-2012'!K307*$AE$17,""))))))))))))))))</f>
        <v/>
      </c>
      <c r="L307" s="15" t="str">
        <f>IF('Resultat 2005-2012'!$R307="","",IF($M$1=2005,'Resultat 2005-2012'!L307,IF(AND($M$1=2006,Beregningsark!$AQ307="2005-2012"),'Resultat 2005-2012'!L307*SUM($Y$9:$AE$9)/7,IF(AND($M$1=2007,Beregningsark!$AQ307="2005-2012"),'Resultat 2005-2012'!L307*SUM($Z$9:$AE$9)/6,IF(AND($M$1=2008,Beregningsark!$AQ307="2005-2012"),'Resultat 2005-2012'!L307*SUM($AA$9:$AE$9)/5,IF(AND($M$1=2009,Beregningsark!$AQ307="2005-2012"),'Resultat 2005-2012'!L307*SUM($AB$9:$AE$9)/4,IF(AND($M$1=2010,Beregningsark!$AQ307="2005-2012"),'Resultat 2005-2012'!L307*SUM($AC$9:$AE$9)/3,IF(AND($M$1=2011,Beregningsark!$AQ307="2005-2012"),'Resultat 2005-2012'!L307*SUM($AD$9:$AE$9)/2,IF(AND($M$1=2012,Beregningsark!$AQ307="2005-2012"),'Resultat 2005-2012'!L307*$AE$9,IF(AND($M$1=2006,Beregningsark!$AQ307="1999-2012"),'Resultat 2005-2012'!L307*SUM($Y$18:$AE$18)/7,IF(AND($M$1=2007,Beregningsark!$AQ307="1999-2012"),'Resultat 2005-2012'!L307*SUM($Z$18:$AE$18)/6,IF(AND($M$1=2008,Beregningsark!$AQ307="1999-2012"),'Resultat 2005-2012'!L307*SUM($AA$18:$AE$18)/5,IF(AND($M$1=2009,Beregningsark!$AQ307="1999-2012"),'Resultat 2005-2012'!L307*SUM($AB$18:$AE$18)/4,IF(AND($M$1=2010,Beregningsark!$AQ307="1999-2012"),'Resultat 2005-2012'!L307*SUM($AC$18:$AE$18)/3,IF(AND($M$1=2011,Beregningsark!$AQ307="1999-2012"),'Resultat 2005-2012'!L307*SUM($AD$18:$AE$18)/2,IF(AND($M$1=2012,Beregningsark!$AQ307="1999-2012"),'Resultat 2005-2012'!L307*$AE$18,""))))))))))))))))</f>
        <v/>
      </c>
      <c r="M307" s="15" t="str">
        <f t="shared" si="14"/>
        <v/>
      </c>
      <c r="N307" s="15" t="str">
        <f>IF('Resultat 2005-2012'!$R307="","",IF($M$1=2005,'Resultat 2005-2012'!N307,IF(AND($M$1=2006,Beregningsark!$AQ307="2005-2012"),'Resultat 2005-2012'!N307*SUM($Y$10:$AE$10)/7,IF(AND($M$1=2007,Beregningsark!$AQ307="2005-2012"),'Resultat 2005-2012'!N307*SUM($Z$10:$AE$10)/6,IF(AND($M$1=2008,Beregningsark!$AQ307="2005-2012"),'Resultat 2005-2012'!N307*SUM($AA$10:$AE$10)/5,IF(AND($M$1=2009,Beregningsark!$AQ307="2005-2012"),'Resultat 2005-2012'!N307*SUM($AB$10:$AE$10)/4,IF(AND($M$1=2010,Beregningsark!$AQ307="2005-2012"),'Resultat 2005-2012'!N307*SUM($AC$10:$AE$10)/3,IF(AND($M$1=2011,Beregningsark!$AQ307="2005-2012"),'Resultat 2005-2012'!N307*SUM($AD$10:$AE$10)/2,IF(AND($M$1=2012,Beregningsark!$AQ307="2005-2012"),'Resultat 2005-2012'!N307*$AE$10,IF(AND($M$1=2006,Beregningsark!$AQ307="1999-2012"),'Resultat 2005-2012'!N307*SUM($Y$16:$AE$16)/7,IF(AND($M$1=2007,Beregningsark!$AQ307="1999-2012"),'Resultat 2005-2012'!N307*SUM($Z$16:$AE$16)/6,IF(AND($M$1=2008,Beregningsark!$AQ307="1999-2012"),'Resultat 2005-2012'!N307*SUM($AA$16:$AE$16)/5,IF(AND($M$1=2009,Beregningsark!$AQ307="1999-2012"),'Resultat 2005-2012'!N307*SUM($AB$16:$AE$16)/4,IF(AND($M$1=2010,Beregningsark!$AQ307="1999-2012"),'Resultat 2005-2012'!N307*SUM($AC$16:$AE$16)/3,IF(AND($M$1=2011,Beregningsark!$AQ307="1999-2012"),'Resultat 2005-2012'!N307*SUM($AD$16:$AE$16)/2,IF(AND($M$1=2012,Beregningsark!$AQ307="1999-2012"),'Resultat 2005-2012'!N307*$AE$16,""))))))))))))))))</f>
        <v/>
      </c>
      <c r="O307" s="15" t="str">
        <f>IF('Resultat 2005-2012'!$R307="","",IF($M$1=2005,'Resultat 2005-2012'!O307,IF(AND($M$1=2006,Beregningsark!$AQ307="2005-2012"),'Resultat 2005-2012'!O307*SUM($Y$10:$AE$10)/7,IF(AND($M$1=2007,Beregningsark!$AQ307="2005-2012"),'Resultat 2005-2012'!O307*SUM($Z$10:$AE$10)/6,IF(AND($M$1=2008,Beregningsark!$AQ307="2005-2012"),'Resultat 2005-2012'!O307*SUM($AA$10:$AE$10)/5,IF(AND($M$1=2009,Beregningsark!$AQ307="2005-2012"),'Resultat 2005-2012'!O307*SUM($AB$10:$AE$10)/4,IF(AND($M$1=2010,Beregningsark!$AQ307="2005-2012"),'Resultat 2005-2012'!O307*SUM($AC$10:$AE$10)/3,IF(AND($M$1=2011,Beregningsark!$AQ307="2005-2012"),'Resultat 2005-2012'!O307*SUM($AD$10:$AE$10)/2,IF(AND($M$1=2012,Beregningsark!$AQ307="2005-2012"),'Resultat 2005-2012'!O307*$AE$10,IF(AND($M$1=2006,Beregningsark!$AQ307="1999-2012"),'Resultat 2005-2012'!O307*SUM($Y$16:$AE$16)/7,IF(AND($M$1=2007,Beregningsark!$AQ307="1999-2012"),'Resultat 2005-2012'!O307*SUM($Z$16:$AE$16)/6,IF(AND($M$1=2008,Beregningsark!$AQ307="1999-2012"),'Resultat 2005-2012'!O307*SUM($AA$16:$AE$16)/5,IF(AND($M$1=2009,Beregningsark!$AQ307="1999-2012"),'Resultat 2005-2012'!O307*SUM($AB$16:$AE$16)/4,IF(AND($M$1=2010,Beregningsark!$AQ307="1999-2012"),'Resultat 2005-2012'!O307*SUM($AC$16:$AE$16)/3,IF(AND($M$1=2011,Beregningsark!$AQ307="1999-2012"),'Resultat 2005-2012'!O307*SUM($AD$16:$AE$16)/2,IF(AND($M$1=2012,Beregningsark!$AQ307="1999-2012"),'Resultat 2005-2012'!O307*$AE$16,""))))))))))))))))</f>
        <v/>
      </c>
      <c r="P307" s="15" t="str">
        <f>IF('Resultat 2005-2012'!$R307="","",IF($M$1=2005,'Resultat 2005-2012'!P307,IF(AND($M$1=2006,Beregningsark!$AQ307="2005-2012"),'Resultat 2005-2012'!P307*SUM($Y$11:$AE$11)/7,IF(AND($M$1=2007,Beregningsark!$AQ307="2005-2012"),'Resultat 2005-2012'!P307*SUM($Z$11:$AE$11)/6,IF(AND($M$1=2008,Beregningsark!$AQ307="2005-2012"),'Resultat 2005-2012'!P307*SUM($AA$11:$AE$11)/5,IF(AND($M$1=2009,Beregningsark!$AQ307="2005-2012"),'Resultat 2005-2012'!P307*SUM($AB$11:$AE$11)/4,IF(AND($M$1=2010,Beregningsark!$AQ307="2005-2012"),'Resultat 2005-2012'!P307*SUM($AC$11:$AE$11)/3,IF(AND($M$1=2011,Beregningsark!$AQ307="2005-2012"),'Resultat 2005-2012'!P307*SUM($AD$11:$AE$11)/2,IF(AND($M$1=2012,Beregningsark!$AQ307="2005-2012"),'Resultat 2005-2012'!P307*$AE$11,IF(AND($M$1=2006,Beregningsark!$AQ307="1999-2012"),'Resultat 2005-2012'!P307*SUM($Y$16:$AE$16)/7,IF(AND($M$1=2007,Beregningsark!$AQ307="1999-2012"),'Resultat 2005-2012'!P307*SUM($Z$16:$AE$16)/6,IF(AND($M$1=2008,Beregningsark!$AQ307="1999-2012"),'Resultat 2005-2012'!P307*SUM($AA$16:$AE$16)/5,IF(AND($M$1=2009,Beregningsark!$AQ307="1999-2012"),'Resultat 2005-2012'!P307*SUM($AB$16:$AE$16)/4,IF(AND($M$1=2010,Beregningsark!$AQ307="1999-2012"),'Resultat 2005-2012'!P307*SUM($AC$16:$AE$16)/3,IF(AND($M$1=2011,Beregningsark!$AQ307="1999-2012"),'Resultat 2005-2012'!P307*SUM($AD$16:$AE$16)/2,IF(AND($M$1=2012,Beregningsark!$AQ307="1999-2012"),'Resultat 2005-2012'!P307*$AE$16,""))))))))))))))))</f>
        <v/>
      </c>
      <c r="Q307" s="15" t="str">
        <f t="shared" si="15"/>
        <v/>
      </c>
      <c r="R307" s="17" t="str">
        <f t="shared" si="16"/>
        <v/>
      </c>
    </row>
    <row r="308" spans="1:18" x14ac:dyDescent="0.25">
      <c r="A308" s="4" t="str">
        <f>IF(Inddata!A323="","",Inddata!A323)</f>
        <v/>
      </c>
      <c r="B308" s="4" t="str">
        <f>IF(Inddata!B323="","",Inddata!B323)</f>
        <v/>
      </c>
      <c r="C308" s="4" t="str">
        <f>IF(Inddata!C323="","",Inddata!C323)</f>
        <v/>
      </c>
      <c r="D308" s="4" t="str">
        <f>IF(Inddata!D323="","",Inddata!D323)</f>
        <v/>
      </c>
      <c r="E308" s="4" t="str">
        <f>IF(Inddata!E323="","",Inddata!E323)</f>
        <v/>
      </c>
      <c r="F308" s="4" t="str">
        <f>IF(Inddata!F323="","",Inddata!F323)</f>
        <v/>
      </c>
      <c r="G308" s="4">
        <f>IF(Inddata!G323="","",Inddata!G323)</f>
        <v>0</v>
      </c>
      <c r="H308" s="4" t="str">
        <f>IF(Inddata!H323&gt;0.5,Inddata!H323,"")</f>
        <v/>
      </c>
      <c r="I308" s="4" t="str">
        <f>IF(Inddata!I323="","",Inddata!I323)</f>
        <v/>
      </c>
      <c r="J308" s="15" t="str">
        <f>IF('Resultat 2005-2012'!$R308="","",IF($M$1=2005,'Resultat 2005-2012'!J308,IF(AND($M$1=2006,Beregningsark!$AQ308="2005-2012"),'Resultat 2005-2012'!J308*SUM($Y$7:$AE$7)/7,IF(AND($M$1=2007,Beregningsark!$AQ308="2005-2012"),'Resultat 2005-2012'!J308*SUM($Z$7:$AE$7)/6,IF(AND($M$1=2008,Beregningsark!$AQ308="2005-2012"),'Resultat 2005-2012'!J308*SUM($AA$7:$AE$7)/5,IF(AND($M$1=2009,Beregningsark!$AQ308="2005-2012"),'Resultat 2005-2012'!J308*SUM($AB$7:$AE$7)/4,IF(AND($M$1=2010,Beregningsark!$AQ308="2005-2012"),'Resultat 2005-2012'!J308*SUM($AC$7:$AE$7)/3,IF(AND($M$1=2011,Beregningsark!$AQ308="2005-2012"),'Resultat 2005-2012'!J308*SUM($AD$7:$AE$7)/2,IF(AND($M$1=2012,Beregningsark!$AQ308="2005-2012"),'Resultat 2005-2012'!J308*$AE$7,IF(AND($M$1=2006,Beregningsark!$AQ308="1999-2012"),'Resultat 2005-2012'!J308*SUM($Y$16:$AE$16)/7,IF(AND($M$1=2007,Beregningsark!$AQ308="1999-2012"),'Resultat 2005-2012'!J308*SUM($Z$16:$AE$16)/6,IF(AND($M$1=2008,Beregningsark!$AQ308="1999-2012"),'Resultat 2005-2012'!J308*SUM($AA$16:$AE$16)/5,IF(AND($M$1=2009,Beregningsark!$AQ308="1999-2012"),'Resultat 2005-2012'!J308*SUM($AB$16:$AE$16)/4,IF(AND($M$1=2010,Beregningsark!$AQ308="1999-2012"),'Resultat 2005-2012'!J308*SUM($AC$16:$AE$16)/3,IF(AND($M$1=2011,Beregningsark!$AQ308="1999-2012"),'Resultat 2005-2012'!J308*SUM($AD$16:$AE$16)/2,IF(AND($M$1=2012,Beregningsark!$AQ308="1999-2012"),'Resultat 2005-2012'!J308*$AE$16,""))))))))))))))))</f>
        <v/>
      </c>
      <c r="K308" s="15" t="str">
        <f>IF('Resultat 2005-2012'!$R308="","",IF($M$1=2005,'Resultat 2005-2012'!K308,IF(AND($M$1=2006,Beregningsark!$AQ308="2005-2012"),'Resultat 2005-2012'!K308*SUM($Y$8:$AE$8)/7,IF(AND($M$1=2007,Beregningsark!$AQ308="2005-2012"),'Resultat 2005-2012'!K308*SUM($Z$8:$AE$8)/6,IF(AND($M$1=2008,Beregningsark!$AQ308="2005-2012"),'Resultat 2005-2012'!K308*SUM($AA$8:$AE$8)/5,IF(AND($M$1=2009,Beregningsark!$AQ308="2005-2012"),'Resultat 2005-2012'!K308*SUM($AB$8:$AE$8)/4,IF(AND($M$1=2010,Beregningsark!$AQ308="2005-2012"),'Resultat 2005-2012'!K308*SUM($AC$8:$AE$8)/3,IF(AND($M$1=2011,Beregningsark!$AQ308="2005-2012"),'Resultat 2005-2012'!K308*SUM($AD$8:$AE$8)/2,IF(AND($M$1=2012,Beregningsark!$AQ308="2005-2012"),'Resultat 2005-2012'!K308*$AE$8,IF(AND($M$1=2006,Beregningsark!$AQ308="1999-2012"),'Resultat 2005-2012'!K308*SUM($Y$17:$AE$17)/7,IF(AND($M$1=2007,Beregningsark!$AQ308="1999-2012"),'Resultat 2005-2012'!K308*SUM($Z$17:$AE$17)/6,IF(AND($M$1=2008,Beregningsark!$AQ308="1999-2012"),'Resultat 2005-2012'!K308*SUM($AA$17:$AE$17)/5,IF(AND($M$1=2009,Beregningsark!$AQ308="1999-2012"),'Resultat 2005-2012'!K308*SUM($AB$17:$AE$17)/4,IF(AND($M$1=2010,Beregningsark!$AQ308="1999-2012"),'Resultat 2005-2012'!K308*SUM($AC$17:$AE$17)/3,IF(AND($M$1=2011,Beregningsark!$AQ308="1999-2012"),'Resultat 2005-2012'!K308*SUM($AD$17:$AE$17)/2,IF(AND($M$1=2012,Beregningsark!$AQ308="1999-2012"),'Resultat 2005-2012'!K308*$AE$17,""))))))))))))))))</f>
        <v/>
      </c>
      <c r="L308" s="15" t="str">
        <f>IF('Resultat 2005-2012'!$R308="","",IF($M$1=2005,'Resultat 2005-2012'!L308,IF(AND($M$1=2006,Beregningsark!$AQ308="2005-2012"),'Resultat 2005-2012'!L308*SUM($Y$9:$AE$9)/7,IF(AND($M$1=2007,Beregningsark!$AQ308="2005-2012"),'Resultat 2005-2012'!L308*SUM($Z$9:$AE$9)/6,IF(AND($M$1=2008,Beregningsark!$AQ308="2005-2012"),'Resultat 2005-2012'!L308*SUM($AA$9:$AE$9)/5,IF(AND($M$1=2009,Beregningsark!$AQ308="2005-2012"),'Resultat 2005-2012'!L308*SUM($AB$9:$AE$9)/4,IF(AND($M$1=2010,Beregningsark!$AQ308="2005-2012"),'Resultat 2005-2012'!L308*SUM($AC$9:$AE$9)/3,IF(AND($M$1=2011,Beregningsark!$AQ308="2005-2012"),'Resultat 2005-2012'!L308*SUM($AD$9:$AE$9)/2,IF(AND($M$1=2012,Beregningsark!$AQ308="2005-2012"),'Resultat 2005-2012'!L308*$AE$9,IF(AND($M$1=2006,Beregningsark!$AQ308="1999-2012"),'Resultat 2005-2012'!L308*SUM($Y$18:$AE$18)/7,IF(AND($M$1=2007,Beregningsark!$AQ308="1999-2012"),'Resultat 2005-2012'!L308*SUM($Z$18:$AE$18)/6,IF(AND($M$1=2008,Beregningsark!$AQ308="1999-2012"),'Resultat 2005-2012'!L308*SUM($AA$18:$AE$18)/5,IF(AND($M$1=2009,Beregningsark!$AQ308="1999-2012"),'Resultat 2005-2012'!L308*SUM($AB$18:$AE$18)/4,IF(AND($M$1=2010,Beregningsark!$AQ308="1999-2012"),'Resultat 2005-2012'!L308*SUM($AC$18:$AE$18)/3,IF(AND($M$1=2011,Beregningsark!$AQ308="1999-2012"),'Resultat 2005-2012'!L308*SUM($AD$18:$AE$18)/2,IF(AND($M$1=2012,Beregningsark!$AQ308="1999-2012"),'Resultat 2005-2012'!L308*$AE$18,""))))))))))))))))</f>
        <v/>
      </c>
      <c r="M308" s="15" t="str">
        <f t="shared" si="14"/>
        <v/>
      </c>
      <c r="N308" s="15" t="str">
        <f>IF('Resultat 2005-2012'!$R308="","",IF($M$1=2005,'Resultat 2005-2012'!N308,IF(AND($M$1=2006,Beregningsark!$AQ308="2005-2012"),'Resultat 2005-2012'!N308*SUM($Y$10:$AE$10)/7,IF(AND($M$1=2007,Beregningsark!$AQ308="2005-2012"),'Resultat 2005-2012'!N308*SUM($Z$10:$AE$10)/6,IF(AND($M$1=2008,Beregningsark!$AQ308="2005-2012"),'Resultat 2005-2012'!N308*SUM($AA$10:$AE$10)/5,IF(AND($M$1=2009,Beregningsark!$AQ308="2005-2012"),'Resultat 2005-2012'!N308*SUM($AB$10:$AE$10)/4,IF(AND($M$1=2010,Beregningsark!$AQ308="2005-2012"),'Resultat 2005-2012'!N308*SUM($AC$10:$AE$10)/3,IF(AND($M$1=2011,Beregningsark!$AQ308="2005-2012"),'Resultat 2005-2012'!N308*SUM($AD$10:$AE$10)/2,IF(AND($M$1=2012,Beregningsark!$AQ308="2005-2012"),'Resultat 2005-2012'!N308*$AE$10,IF(AND($M$1=2006,Beregningsark!$AQ308="1999-2012"),'Resultat 2005-2012'!N308*SUM($Y$16:$AE$16)/7,IF(AND($M$1=2007,Beregningsark!$AQ308="1999-2012"),'Resultat 2005-2012'!N308*SUM($Z$16:$AE$16)/6,IF(AND($M$1=2008,Beregningsark!$AQ308="1999-2012"),'Resultat 2005-2012'!N308*SUM($AA$16:$AE$16)/5,IF(AND($M$1=2009,Beregningsark!$AQ308="1999-2012"),'Resultat 2005-2012'!N308*SUM($AB$16:$AE$16)/4,IF(AND($M$1=2010,Beregningsark!$AQ308="1999-2012"),'Resultat 2005-2012'!N308*SUM($AC$16:$AE$16)/3,IF(AND($M$1=2011,Beregningsark!$AQ308="1999-2012"),'Resultat 2005-2012'!N308*SUM($AD$16:$AE$16)/2,IF(AND($M$1=2012,Beregningsark!$AQ308="1999-2012"),'Resultat 2005-2012'!N308*$AE$16,""))))))))))))))))</f>
        <v/>
      </c>
      <c r="O308" s="15" t="str">
        <f>IF('Resultat 2005-2012'!$R308="","",IF($M$1=2005,'Resultat 2005-2012'!O308,IF(AND($M$1=2006,Beregningsark!$AQ308="2005-2012"),'Resultat 2005-2012'!O308*SUM($Y$10:$AE$10)/7,IF(AND($M$1=2007,Beregningsark!$AQ308="2005-2012"),'Resultat 2005-2012'!O308*SUM($Z$10:$AE$10)/6,IF(AND($M$1=2008,Beregningsark!$AQ308="2005-2012"),'Resultat 2005-2012'!O308*SUM($AA$10:$AE$10)/5,IF(AND($M$1=2009,Beregningsark!$AQ308="2005-2012"),'Resultat 2005-2012'!O308*SUM($AB$10:$AE$10)/4,IF(AND($M$1=2010,Beregningsark!$AQ308="2005-2012"),'Resultat 2005-2012'!O308*SUM($AC$10:$AE$10)/3,IF(AND($M$1=2011,Beregningsark!$AQ308="2005-2012"),'Resultat 2005-2012'!O308*SUM($AD$10:$AE$10)/2,IF(AND($M$1=2012,Beregningsark!$AQ308="2005-2012"),'Resultat 2005-2012'!O308*$AE$10,IF(AND($M$1=2006,Beregningsark!$AQ308="1999-2012"),'Resultat 2005-2012'!O308*SUM($Y$16:$AE$16)/7,IF(AND($M$1=2007,Beregningsark!$AQ308="1999-2012"),'Resultat 2005-2012'!O308*SUM($Z$16:$AE$16)/6,IF(AND($M$1=2008,Beregningsark!$AQ308="1999-2012"),'Resultat 2005-2012'!O308*SUM($AA$16:$AE$16)/5,IF(AND($M$1=2009,Beregningsark!$AQ308="1999-2012"),'Resultat 2005-2012'!O308*SUM($AB$16:$AE$16)/4,IF(AND($M$1=2010,Beregningsark!$AQ308="1999-2012"),'Resultat 2005-2012'!O308*SUM($AC$16:$AE$16)/3,IF(AND($M$1=2011,Beregningsark!$AQ308="1999-2012"),'Resultat 2005-2012'!O308*SUM($AD$16:$AE$16)/2,IF(AND($M$1=2012,Beregningsark!$AQ308="1999-2012"),'Resultat 2005-2012'!O308*$AE$16,""))))))))))))))))</f>
        <v/>
      </c>
      <c r="P308" s="15" t="str">
        <f>IF('Resultat 2005-2012'!$R308="","",IF($M$1=2005,'Resultat 2005-2012'!P308,IF(AND($M$1=2006,Beregningsark!$AQ308="2005-2012"),'Resultat 2005-2012'!P308*SUM($Y$11:$AE$11)/7,IF(AND($M$1=2007,Beregningsark!$AQ308="2005-2012"),'Resultat 2005-2012'!P308*SUM($Z$11:$AE$11)/6,IF(AND($M$1=2008,Beregningsark!$AQ308="2005-2012"),'Resultat 2005-2012'!P308*SUM($AA$11:$AE$11)/5,IF(AND($M$1=2009,Beregningsark!$AQ308="2005-2012"),'Resultat 2005-2012'!P308*SUM($AB$11:$AE$11)/4,IF(AND($M$1=2010,Beregningsark!$AQ308="2005-2012"),'Resultat 2005-2012'!P308*SUM($AC$11:$AE$11)/3,IF(AND($M$1=2011,Beregningsark!$AQ308="2005-2012"),'Resultat 2005-2012'!P308*SUM($AD$11:$AE$11)/2,IF(AND($M$1=2012,Beregningsark!$AQ308="2005-2012"),'Resultat 2005-2012'!P308*$AE$11,IF(AND($M$1=2006,Beregningsark!$AQ308="1999-2012"),'Resultat 2005-2012'!P308*SUM($Y$16:$AE$16)/7,IF(AND($M$1=2007,Beregningsark!$AQ308="1999-2012"),'Resultat 2005-2012'!P308*SUM($Z$16:$AE$16)/6,IF(AND($M$1=2008,Beregningsark!$AQ308="1999-2012"),'Resultat 2005-2012'!P308*SUM($AA$16:$AE$16)/5,IF(AND($M$1=2009,Beregningsark!$AQ308="1999-2012"),'Resultat 2005-2012'!P308*SUM($AB$16:$AE$16)/4,IF(AND($M$1=2010,Beregningsark!$AQ308="1999-2012"),'Resultat 2005-2012'!P308*SUM($AC$16:$AE$16)/3,IF(AND($M$1=2011,Beregningsark!$AQ308="1999-2012"),'Resultat 2005-2012'!P308*SUM($AD$16:$AE$16)/2,IF(AND($M$1=2012,Beregningsark!$AQ308="1999-2012"),'Resultat 2005-2012'!P308*$AE$16,""))))))))))))))))</f>
        <v/>
      </c>
      <c r="Q308" s="15" t="str">
        <f t="shared" si="15"/>
        <v/>
      </c>
      <c r="R308" s="17" t="str">
        <f t="shared" si="16"/>
        <v/>
      </c>
    </row>
    <row r="309" spans="1:18" x14ac:dyDescent="0.25">
      <c r="A309" s="4" t="str">
        <f>IF(Inddata!A324="","",Inddata!A324)</f>
        <v/>
      </c>
      <c r="B309" s="4" t="str">
        <f>IF(Inddata!B324="","",Inddata!B324)</f>
        <v/>
      </c>
      <c r="C309" s="4" t="str">
        <f>IF(Inddata!C324="","",Inddata!C324)</f>
        <v/>
      </c>
      <c r="D309" s="4" t="str">
        <f>IF(Inddata!D324="","",Inddata!D324)</f>
        <v/>
      </c>
      <c r="E309" s="4" t="str">
        <f>IF(Inddata!E324="","",Inddata!E324)</f>
        <v/>
      </c>
      <c r="F309" s="4" t="str">
        <f>IF(Inddata!F324="","",Inddata!F324)</f>
        <v/>
      </c>
      <c r="G309" s="4">
        <f>IF(Inddata!G324="","",Inddata!G324)</f>
        <v>0</v>
      </c>
      <c r="H309" s="4" t="str">
        <f>IF(Inddata!H324&gt;0.5,Inddata!H324,"")</f>
        <v/>
      </c>
      <c r="I309" s="4" t="str">
        <f>IF(Inddata!I324="","",Inddata!I324)</f>
        <v/>
      </c>
      <c r="J309" s="15" t="str">
        <f>IF('Resultat 2005-2012'!$R309="","",IF($M$1=2005,'Resultat 2005-2012'!J309,IF(AND($M$1=2006,Beregningsark!$AQ309="2005-2012"),'Resultat 2005-2012'!J309*SUM($Y$7:$AE$7)/7,IF(AND($M$1=2007,Beregningsark!$AQ309="2005-2012"),'Resultat 2005-2012'!J309*SUM($Z$7:$AE$7)/6,IF(AND($M$1=2008,Beregningsark!$AQ309="2005-2012"),'Resultat 2005-2012'!J309*SUM($AA$7:$AE$7)/5,IF(AND($M$1=2009,Beregningsark!$AQ309="2005-2012"),'Resultat 2005-2012'!J309*SUM($AB$7:$AE$7)/4,IF(AND($M$1=2010,Beregningsark!$AQ309="2005-2012"),'Resultat 2005-2012'!J309*SUM($AC$7:$AE$7)/3,IF(AND($M$1=2011,Beregningsark!$AQ309="2005-2012"),'Resultat 2005-2012'!J309*SUM($AD$7:$AE$7)/2,IF(AND($M$1=2012,Beregningsark!$AQ309="2005-2012"),'Resultat 2005-2012'!J309*$AE$7,IF(AND($M$1=2006,Beregningsark!$AQ309="1999-2012"),'Resultat 2005-2012'!J309*SUM($Y$16:$AE$16)/7,IF(AND($M$1=2007,Beregningsark!$AQ309="1999-2012"),'Resultat 2005-2012'!J309*SUM($Z$16:$AE$16)/6,IF(AND($M$1=2008,Beregningsark!$AQ309="1999-2012"),'Resultat 2005-2012'!J309*SUM($AA$16:$AE$16)/5,IF(AND($M$1=2009,Beregningsark!$AQ309="1999-2012"),'Resultat 2005-2012'!J309*SUM($AB$16:$AE$16)/4,IF(AND($M$1=2010,Beregningsark!$AQ309="1999-2012"),'Resultat 2005-2012'!J309*SUM($AC$16:$AE$16)/3,IF(AND($M$1=2011,Beregningsark!$AQ309="1999-2012"),'Resultat 2005-2012'!J309*SUM($AD$16:$AE$16)/2,IF(AND($M$1=2012,Beregningsark!$AQ309="1999-2012"),'Resultat 2005-2012'!J309*$AE$16,""))))))))))))))))</f>
        <v/>
      </c>
      <c r="K309" s="15" t="str">
        <f>IF('Resultat 2005-2012'!$R309="","",IF($M$1=2005,'Resultat 2005-2012'!K309,IF(AND($M$1=2006,Beregningsark!$AQ309="2005-2012"),'Resultat 2005-2012'!K309*SUM($Y$8:$AE$8)/7,IF(AND($M$1=2007,Beregningsark!$AQ309="2005-2012"),'Resultat 2005-2012'!K309*SUM($Z$8:$AE$8)/6,IF(AND($M$1=2008,Beregningsark!$AQ309="2005-2012"),'Resultat 2005-2012'!K309*SUM($AA$8:$AE$8)/5,IF(AND($M$1=2009,Beregningsark!$AQ309="2005-2012"),'Resultat 2005-2012'!K309*SUM($AB$8:$AE$8)/4,IF(AND($M$1=2010,Beregningsark!$AQ309="2005-2012"),'Resultat 2005-2012'!K309*SUM($AC$8:$AE$8)/3,IF(AND($M$1=2011,Beregningsark!$AQ309="2005-2012"),'Resultat 2005-2012'!K309*SUM($AD$8:$AE$8)/2,IF(AND($M$1=2012,Beregningsark!$AQ309="2005-2012"),'Resultat 2005-2012'!K309*$AE$8,IF(AND($M$1=2006,Beregningsark!$AQ309="1999-2012"),'Resultat 2005-2012'!K309*SUM($Y$17:$AE$17)/7,IF(AND($M$1=2007,Beregningsark!$AQ309="1999-2012"),'Resultat 2005-2012'!K309*SUM($Z$17:$AE$17)/6,IF(AND($M$1=2008,Beregningsark!$AQ309="1999-2012"),'Resultat 2005-2012'!K309*SUM($AA$17:$AE$17)/5,IF(AND($M$1=2009,Beregningsark!$AQ309="1999-2012"),'Resultat 2005-2012'!K309*SUM($AB$17:$AE$17)/4,IF(AND($M$1=2010,Beregningsark!$AQ309="1999-2012"),'Resultat 2005-2012'!K309*SUM($AC$17:$AE$17)/3,IF(AND($M$1=2011,Beregningsark!$AQ309="1999-2012"),'Resultat 2005-2012'!K309*SUM($AD$17:$AE$17)/2,IF(AND($M$1=2012,Beregningsark!$AQ309="1999-2012"),'Resultat 2005-2012'!K309*$AE$17,""))))))))))))))))</f>
        <v/>
      </c>
      <c r="L309" s="15" t="str">
        <f>IF('Resultat 2005-2012'!$R309="","",IF($M$1=2005,'Resultat 2005-2012'!L309,IF(AND($M$1=2006,Beregningsark!$AQ309="2005-2012"),'Resultat 2005-2012'!L309*SUM($Y$9:$AE$9)/7,IF(AND($M$1=2007,Beregningsark!$AQ309="2005-2012"),'Resultat 2005-2012'!L309*SUM($Z$9:$AE$9)/6,IF(AND($M$1=2008,Beregningsark!$AQ309="2005-2012"),'Resultat 2005-2012'!L309*SUM($AA$9:$AE$9)/5,IF(AND($M$1=2009,Beregningsark!$AQ309="2005-2012"),'Resultat 2005-2012'!L309*SUM($AB$9:$AE$9)/4,IF(AND($M$1=2010,Beregningsark!$AQ309="2005-2012"),'Resultat 2005-2012'!L309*SUM($AC$9:$AE$9)/3,IF(AND($M$1=2011,Beregningsark!$AQ309="2005-2012"),'Resultat 2005-2012'!L309*SUM($AD$9:$AE$9)/2,IF(AND($M$1=2012,Beregningsark!$AQ309="2005-2012"),'Resultat 2005-2012'!L309*$AE$9,IF(AND($M$1=2006,Beregningsark!$AQ309="1999-2012"),'Resultat 2005-2012'!L309*SUM($Y$18:$AE$18)/7,IF(AND($M$1=2007,Beregningsark!$AQ309="1999-2012"),'Resultat 2005-2012'!L309*SUM($Z$18:$AE$18)/6,IF(AND($M$1=2008,Beregningsark!$AQ309="1999-2012"),'Resultat 2005-2012'!L309*SUM($AA$18:$AE$18)/5,IF(AND($M$1=2009,Beregningsark!$AQ309="1999-2012"),'Resultat 2005-2012'!L309*SUM($AB$18:$AE$18)/4,IF(AND($M$1=2010,Beregningsark!$AQ309="1999-2012"),'Resultat 2005-2012'!L309*SUM($AC$18:$AE$18)/3,IF(AND($M$1=2011,Beregningsark!$AQ309="1999-2012"),'Resultat 2005-2012'!L309*SUM($AD$18:$AE$18)/2,IF(AND($M$1=2012,Beregningsark!$AQ309="1999-2012"),'Resultat 2005-2012'!L309*$AE$18,""))))))))))))))))</f>
        <v/>
      </c>
      <c r="M309" s="15" t="str">
        <f t="shared" si="14"/>
        <v/>
      </c>
      <c r="N309" s="15" t="str">
        <f>IF('Resultat 2005-2012'!$R309="","",IF($M$1=2005,'Resultat 2005-2012'!N309,IF(AND($M$1=2006,Beregningsark!$AQ309="2005-2012"),'Resultat 2005-2012'!N309*SUM($Y$10:$AE$10)/7,IF(AND($M$1=2007,Beregningsark!$AQ309="2005-2012"),'Resultat 2005-2012'!N309*SUM($Z$10:$AE$10)/6,IF(AND($M$1=2008,Beregningsark!$AQ309="2005-2012"),'Resultat 2005-2012'!N309*SUM($AA$10:$AE$10)/5,IF(AND($M$1=2009,Beregningsark!$AQ309="2005-2012"),'Resultat 2005-2012'!N309*SUM($AB$10:$AE$10)/4,IF(AND($M$1=2010,Beregningsark!$AQ309="2005-2012"),'Resultat 2005-2012'!N309*SUM($AC$10:$AE$10)/3,IF(AND($M$1=2011,Beregningsark!$AQ309="2005-2012"),'Resultat 2005-2012'!N309*SUM($AD$10:$AE$10)/2,IF(AND($M$1=2012,Beregningsark!$AQ309="2005-2012"),'Resultat 2005-2012'!N309*$AE$10,IF(AND($M$1=2006,Beregningsark!$AQ309="1999-2012"),'Resultat 2005-2012'!N309*SUM($Y$16:$AE$16)/7,IF(AND($M$1=2007,Beregningsark!$AQ309="1999-2012"),'Resultat 2005-2012'!N309*SUM($Z$16:$AE$16)/6,IF(AND($M$1=2008,Beregningsark!$AQ309="1999-2012"),'Resultat 2005-2012'!N309*SUM($AA$16:$AE$16)/5,IF(AND($M$1=2009,Beregningsark!$AQ309="1999-2012"),'Resultat 2005-2012'!N309*SUM($AB$16:$AE$16)/4,IF(AND($M$1=2010,Beregningsark!$AQ309="1999-2012"),'Resultat 2005-2012'!N309*SUM($AC$16:$AE$16)/3,IF(AND($M$1=2011,Beregningsark!$AQ309="1999-2012"),'Resultat 2005-2012'!N309*SUM($AD$16:$AE$16)/2,IF(AND($M$1=2012,Beregningsark!$AQ309="1999-2012"),'Resultat 2005-2012'!N309*$AE$16,""))))))))))))))))</f>
        <v/>
      </c>
      <c r="O309" s="15" t="str">
        <f>IF('Resultat 2005-2012'!$R309="","",IF($M$1=2005,'Resultat 2005-2012'!O309,IF(AND($M$1=2006,Beregningsark!$AQ309="2005-2012"),'Resultat 2005-2012'!O309*SUM($Y$10:$AE$10)/7,IF(AND($M$1=2007,Beregningsark!$AQ309="2005-2012"),'Resultat 2005-2012'!O309*SUM($Z$10:$AE$10)/6,IF(AND($M$1=2008,Beregningsark!$AQ309="2005-2012"),'Resultat 2005-2012'!O309*SUM($AA$10:$AE$10)/5,IF(AND($M$1=2009,Beregningsark!$AQ309="2005-2012"),'Resultat 2005-2012'!O309*SUM($AB$10:$AE$10)/4,IF(AND($M$1=2010,Beregningsark!$AQ309="2005-2012"),'Resultat 2005-2012'!O309*SUM($AC$10:$AE$10)/3,IF(AND($M$1=2011,Beregningsark!$AQ309="2005-2012"),'Resultat 2005-2012'!O309*SUM($AD$10:$AE$10)/2,IF(AND($M$1=2012,Beregningsark!$AQ309="2005-2012"),'Resultat 2005-2012'!O309*$AE$10,IF(AND($M$1=2006,Beregningsark!$AQ309="1999-2012"),'Resultat 2005-2012'!O309*SUM($Y$16:$AE$16)/7,IF(AND($M$1=2007,Beregningsark!$AQ309="1999-2012"),'Resultat 2005-2012'!O309*SUM($Z$16:$AE$16)/6,IF(AND($M$1=2008,Beregningsark!$AQ309="1999-2012"),'Resultat 2005-2012'!O309*SUM($AA$16:$AE$16)/5,IF(AND($M$1=2009,Beregningsark!$AQ309="1999-2012"),'Resultat 2005-2012'!O309*SUM($AB$16:$AE$16)/4,IF(AND($M$1=2010,Beregningsark!$AQ309="1999-2012"),'Resultat 2005-2012'!O309*SUM($AC$16:$AE$16)/3,IF(AND($M$1=2011,Beregningsark!$AQ309="1999-2012"),'Resultat 2005-2012'!O309*SUM($AD$16:$AE$16)/2,IF(AND($M$1=2012,Beregningsark!$AQ309="1999-2012"),'Resultat 2005-2012'!O309*$AE$16,""))))))))))))))))</f>
        <v/>
      </c>
      <c r="P309" s="15" t="str">
        <f>IF('Resultat 2005-2012'!$R309="","",IF($M$1=2005,'Resultat 2005-2012'!P309,IF(AND($M$1=2006,Beregningsark!$AQ309="2005-2012"),'Resultat 2005-2012'!P309*SUM($Y$11:$AE$11)/7,IF(AND($M$1=2007,Beregningsark!$AQ309="2005-2012"),'Resultat 2005-2012'!P309*SUM($Z$11:$AE$11)/6,IF(AND($M$1=2008,Beregningsark!$AQ309="2005-2012"),'Resultat 2005-2012'!P309*SUM($AA$11:$AE$11)/5,IF(AND($M$1=2009,Beregningsark!$AQ309="2005-2012"),'Resultat 2005-2012'!P309*SUM($AB$11:$AE$11)/4,IF(AND($M$1=2010,Beregningsark!$AQ309="2005-2012"),'Resultat 2005-2012'!P309*SUM($AC$11:$AE$11)/3,IF(AND($M$1=2011,Beregningsark!$AQ309="2005-2012"),'Resultat 2005-2012'!P309*SUM($AD$11:$AE$11)/2,IF(AND($M$1=2012,Beregningsark!$AQ309="2005-2012"),'Resultat 2005-2012'!P309*$AE$11,IF(AND($M$1=2006,Beregningsark!$AQ309="1999-2012"),'Resultat 2005-2012'!P309*SUM($Y$16:$AE$16)/7,IF(AND($M$1=2007,Beregningsark!$AQ309="1999-2012"),'Resultat 2005-2012'!P309*SUM($Z$16:$AE$16)/6,IF(AND($M$1=2008,Beregningsark!$AQ309="1999-2012"),'Resultat 2005-2012'!P309*SUM($AA$16:$AE$16)/5,IF(AND($M$1=2009,Beregningsark!$AQ309="1999-2012"),'Resultat 2005-2012'!P309*SUM($AB$16:$AE$16)/4,IF(AND($M$1=2010,Beregningsark!$AQ309="1999-2012"),'Resultat 2005-2012'!P309*SUM($AC$16:$AE$16)/3,IF(AND($M$1=2011,Beregningsark!$AQ309="1999-2012"),'Resultat 2005-2012'!P309*SUM($AD$16:$AE$16)/2,IF(AND($M$1=2012,Beregningsark!$AQ309="1999-2012"),'Resultat 2005-2012'!P309*$AE$16,""))))))))))))))))</f>
        <v/>
      </c>
      <c r="Q309" s="15" t="str">
        <f t="shared" si="15"/>
        <v/>
      </c>
      <c r="R309" s="17" t="str">
        <f t="shared" si="16"/>
        <v/>
      </c>
    </row>
    <row r="310" spans="1:18" x14ac:dyDescent="0.25">
      <c r="A310" s="4" t="str">
        <f>IF(Inddata!A325="","",Inddata!A325)</f>
        <v/>
      </c>
      <c r="B310" s="4" t="str">
        <f>IF(Inddata!B325="","",Inddata!B325)</f>
        <v/>
      </c>
      <c r="C310" s="4" t="str">
        <f>IF(Inddata!C325="","",Inddata!C325)</f>
        <v/>
      </c>
      <c r="D310" s="4" t="str">
        <f>IF(Inddata!D325="","",Inddata!D325)</f>
        <v/>
      </c>
      <c r="E310" s="4" t="str">
        <f>IF(Inddata!E325="","",Inddata!E325)</f>
        <v/>
      </c>
      <c r="F310" s="4" t="str">
        <f>IF(Inddata!F325="","",Inddata!F325)</f>
        <v/>
      </c>
      <c r="G310" s="4">
        <f>IF(Inddata!G325="","",Inddata!G325)</f>
        <v>0</v>
      </c>
      <c r="H310" s="4" t="str">
        <f>IF(Inddata!H325&gt;0.5,Inddata!H325,"")</f>
        <v/>
      </c>
      <c r="I310" s="4" t="str">
        <f>IF(Inddata!I325="","",Inddata!I325)</f>
        <v/>
      </c>
      <c r="J310" s="15" t="str">
        <f>IF('Resultat 2005-2012'!$R310="","",IF($M$1=2005,'Resultat 2005-2012'!J310,IF(AND($M$1=2006,Beregningsark!$AQ310="2005-2012"),'Resultat 2005-2012'!J310*SUM($Y$7:$AE$7)/7,IF(AND($M$1=2007,Beregningsark!$AQ310="2005-2012"),'Resultat 2005-2012'!J310*SUM($Z$7:$AE$7)/6,IF(AND($M$1=2008,Beregningsark!$AQ310="2005-2012"),'Resultat 2005-2012'!J310*SUM($AA$7:$AE$7)/5,IF(AND($M$1=2009,Beregningsark!$AQ310="2005-2012"),'Resultat 2005-2012'!J310*SUM($AB$7:$AE$7)/4,IF(AND($M$1=2010,Beregningsark!$AQ310="2005-2012"),'Resultat 2005-2012'!J310*SUM($AC$7:$AE$7)/3,IF(AND($M$1=2011,Beregningsark!$AQ310="2005-2012"),'Resultat 2005-2012'!J310*SUM($AD$7:$AE$7)/2,IF(AND($M$1=2012,Beregningsark!$AQ310="2005-2012"),'Resultat 2005-2012'!J310*$AE$7,IF(AND($M$1=2006,Beregningsark!$AQ310="1999-2012"),'Resultat 2005-2012'!J310*SUM($Y$16:$AE$16)/7,IF(AND($M$1=2007,Beregningsark!$AQ310="1999-2012"),'Resultat 2005-2012'!J310*SUM($Z$16:$AE$16)/6,IF(AND($M$1=2008,Beregningsark!$AQ310="1999-2012"),'Resultat 2005-2012'!J310*SUM($AA$16:$AE$16)/5,IF(AND($M$1=2009,Beregningsark!$AQ310="1999-2012"),'Resultat 2005-2012'!J310*SUM($AB$16:$AE$16)/4,IF(AND($M$1=2010,Beregningsark!$AQ310="1999-2012"),'Resultat 2005-2012'!J310*SUM($AC$16:$AE$16)/3,IF(AND($M$1=2011,Beregningsark!$AQ310="1999-2012"),'Resultat 2005-2012'!J310*SUM($AD$16:$AE$16)/2,IF(AND($M$1=2012,Beregningsark!$AQ310="1999-2012"),'Resultat 2005-2012'!J310*$AE$16,""))))))))))))))))</f>
        <v/>
      </c>
      <c r="K310" s="15" t="str">
        <f>IF('Resultat 2005-2012'!$R310="","",IF($M$1=2005,'Resultat 2005-2012'!K310,IF(AND($M$1=2006,Beregningsark!$AQ310="2005-2012"),'Resultat 2005-2012'!K310*SUM($Y$8:$AE$8)/7,IF(AND($M$1=2007,Beregningsark!$AQ310="2005-2012"),'Resultat 2005-2012'!K310*SUM($Z$8:$AE$8)/6,IF(AND($M$1=2008,Beregningsark!$AQ310="2005-2012"),'Resultat 2005-2012'!K310*SUM($AA$8:$AE$8)/5,IF(AND($M$1=2009,Beregningsark!$AQ310="2005-2012"),'Resultat 2005-2012'!K310*SUM($AB$8:$AE$8)/4,IF(AND($M$1=2010,Beregningsark!$AQ310="2005-2012"),'Resultat 2005-2012'!K310*SUM($AC$8:$AE$8)/3,IF(AND($M$1=2011,Beregningsark!$AQ310="2005-2012"),'Resultat 2005-2012'!K310*SUM($AD$8:$AE$8)/2,IF(AND($M$1=2012,Beregningsark!$AQ310="2005-2012"),'Resultat 2005-2012'!K310*$AE$8,IF(AND($M$1=2006,Beregningsark!$AQ310="1999-2012"),'Resultat 2005-2012'!K310*SUM($Y$17:$AE$17)/7,IF(AND($M$1=2007,Beregningsark!$AQ310="1999-2012"),'Resultat 2005-2012'!K310*SUM($Z$17:$AE$17)/6,IF(AND($M$1=2008,Beregningsark!$AQ310="1999-2012"),'Resultat 2005-2012'!K310*SUM($AA$17:$AE$17)/5,IF(AND($M$1=2009,Beregningsark!$AQ310="1999-2012"),'Resultat 2005-2012'!K310*SUM($AB$17:$AE$17)/4,IF(AND($M$1=2010,Beregningsark!$AQ310="1999-2012"),'Resultat 2005-2012'!K310*SUM($AC$17:$AE$17)/3,IF(AND($M$1=2011,Beregningsark!$AQ310="1999-2012"),'Resultat 2005-2012'!K310*SUM($AD$17:$AE$17)/2,IF(AND($M$1=2012,Beregningsark!$AQ310="1999-2012"),'Resultat 2005-2012'!K310*$AE$17,""))))))))))))))))</f>
        <v/>
      </c>
      <c r="L310" s="15" t="str">
        <f>IF('Resultat 2005-2012'!$R310="","",IF($M$1=2005,'Resultat 2005-2012'!L310,IF(AND($M$1=2006,Beregningsark!$AQ310="2005-2012"),'Resultat 2005-2012'!L310*SUM($Y$9:$AE$9)/7,IF(AND($M$1=2007,Beregningsark!$AQ310="2005-2012"),'Resultat 2005-2012'!L310*SUM($Z$9:$AE$9)/6,IF(AND($M$1=2008,Beregningsark!$AQ310="2005-2012"),'Resultat 2005-2012'!L310*SUM($AA$9:$AE$9)/5,IF(AND($M$1=2009,Beregningsark!$AQ310="2005-2012"),'Resultat 2005-2012'!L310*SUM($AB$9:$AE$9)/4,IF(AND($M$1=2010,Beregningsark!$AQ310="2005-2012"),'Resultat 2005-2012'!L310*SUM($AC$9:$AE$9)/3,IF(AND($M$1=2011,Beregningsark!$AQ310="2005-2012"),'Resultat 2005-2012'!L310*SUM($AD$9:$AE$9)/2,IF(AND($M$1=2012,Beregningsark!$AQ310="2005-2012"),'Resultat 2005-2012'!L310*$AE$9,IF(AND($M$1=2006,Beregningsark!$AQ310="1999-2012"),'Resultat 2005-2012'!L310*SUM($Y$18:$AE$18)/7,IF(AND($M$1=2007,Beregningsark!$AQ310="1999-2012"),'Resultat 2005-2012'!L310*SUM($Z$18:$AE$18)/6,IF(AND($M$1=2008,Beregningsark!$AQ310="1999-2012"),'Resultat 2005-2012'!L310*SUM($AA$18:$AE$18)/5,IF(AND($M$1=2009,Beregningsark!$AQ310="1999-2012"),'Resultat 2005-2012'!L310*SUM($AB$18:$AE$18)/4,IF(AND($M$1=2010,Beregningsark!$AQ310="1999-2012"),'Resultat 2005-2012'!L310*SUM($AC$18:$AE$18)/3,IF(AND($M$1=2011,Beregningsark!$AQ310="1999-2012"),'Resultat 2005-2012'!L310*SUM($AD$18:$AE$18)/2,IF(AND($M$1=2012,Beregningsark!$AQ310="1999-2012"),'Resultat 2005-2012'!L310*$AE$18,""))))))))))))))))</f>
        <v/>
      </c>
      <c r="M310" s="15" t="str">
        <f t="shared" si="14"/>
        <v/>
      </c>
      <c r="N310" s="15" t="str">
        <f>IF('Resultat 2005-2012'!$R310="","",IF($M$1=2005,'Resultat 2005-2012'!N310,IF(AND($M$1=2006,Beregningsark!$AQ310="2005-2012"),'Resultat 2005-2012'!N310*SUM($Y$10:$AE$10)/7,IF(AND($M$1=2007,Beregningsark!$AQ310="2005-2012"),'Resultat 2005-2012'!N310*SUM($Z$10:$AE$10)/6,IF(AND($M$1=2008,Beregningsark!$AQ310="2005-2012"),'Resultat 2005-2012'!N310*SUM($AA$10:$AE$10)/5,IF(AND($M$1=2009,Beregningsark!$AQ310="2005-2012"),'Resultat 2005-2012'!N310*SUM($AB$10:$AE$10)/4,IF(AND($M$1=2010,Beregningsark!$AQ310="2005-2012"),'Resultat 2005-2012'!N310*SUM($AC$10:$AE$10)/3,IF(AND($M$1=2011,Beregningsark!$AQ310="2005-2012"),'Resultat 2005-2012'!N310*SUM($AD$10:$AE$10)/2,IF(AND($M$1=2012,Beregningsark!$AQ310="2005-2012"),'Resultat 2005-2012'!N310*$AE$10,IF(AND($M$1=2006,Beregningsark!$AQ310="1999-2012"),'Resultat 2005-2012'!N310*SUM($Y$16:$AE$16)/7,IF(AND($M$1=2007,Beregningsark!$AQ310="1999-2012"),'Resultat 2005-2012'!N310*SUM($Z$16:$AE$16)/6,IF(AND($M$1=2008,Beregningsark!$AQ310="1999-2012"),'Resultat 2005-2012'!N310*SUM($AA$16:$AE$16)/5,IF(AND($M$1=2009,Beregningsark!$AQ310="1999-2012"),'Resultat 2005-2012'!N310*SUM($AB$16:$AE$16)/4,IF(AND($M$1=2010,Beregningsark!$AQ310="1999-2012"),'Resultat 2005-2012'!N310*SUM($AC$16:$AE$16)/3,IF(AND($M$1=2011,Beregningsark!$AQ310="1999-2012"),'Resultat 2005-2012'!N310*SUM($AD$16:$AE$16)/2,IF(AND($M$1=2012,Beregningsark!$AQ310="1999-2012"),'Resultat 2005-2012'!N310*$AE$16,""))))))))))))))))</f>
        <v/>
      </c>
      <c r="O310" s="15" t="str">
        <f>IF('Resultat 2005-2012'!$R310="","",IF($M$1=2005,'Resultat 2005-2012'!O310,IF(AND($M$1=2006,Beregningsark!$AQ310="2005-2012"),'Resultat 2005-2012'!O310*SUM($Y$10:$AE$10)/7,IF(AND($M$1=2007,Beregningsark!$AQ310="2005-2012"),'Resultat 2005-2012'!O310*SUM($Z$10:$AE$10)/6,IF(AND($M$1=2008,Beregningsark!$AQ310="2005-2012"),'Resultat 2005-2012'!O310*SUM($AA$10:$AE$10)/5,IF(AND($M$1=2009,Beregningsark!$AQ310="2005-2012"),'Resultat 2005-2012'!O310*SUM($AB$10:$AE$10)/4,IF(AND($M$1=2010,Beregningsark!$AQ310="2005-2012"),'Resultat 2005-2012'!O310*SUM($AC$10:$AE$10)/3,IF(AND($M$1=2011,Beregningsark!$AQ310="2005-2012"),'Resultat 2005-2012'!O310*SUM($AD$10:$AE$10)/2,IF(AND($M$1=2012,Beregningsark!$AQ310="2005-2012"),'Resultat 2005-2012'!O310*$AE$10,IF(AND($M$1=2006,Beregningsark!$AQ310="1999-2012"),'Resultat 2005-2012'!O310*SUM($Y$16:$AE$16)/7,IF(AND($M$1=2007,Beregningsark!$AQ310="1999-2012"),'Resultat 2005-2012'!O310*SUM($Z$16:$AE$16)/6,IF(AND($M$1=2008,Beregningsark!$AQ310="1999-2012"),'Resultat 2005-2012'!O310*SUM($AA$16:$AE$16)/5,IF(AND($M$1=2009,Beregningsark!$AQ310="1999-2012"),'Resultat 2005-2012'!O310*SUM($AB$16:$AE$16)/4,IF(AND($M$1=2010,Beregningsark!$AQ310="1999-2012"),'Resultat 2005-2012'!O310*SUM($AC$16:$AE$16)/3,IF(AND($M$1=2011,Beregningsark!$AQ310="1999-2012"),'Resultat 2005-2012'!O310*SUM($AD$16:$AE$16)/2,IF(AND($M$1=2012,Beregningsark!$AQ310="1999-2012"),'Resultat 2005-2012'!O310*$AE$16,""))))))))))))))))</f>
        <v/>
      </c>
      <c r="P310" s="15" t="str">
        <f>IF('Resultat 2005-2012'!$R310="","",IF($M$1=2005,'Resultat 2005-2012'!P310,IF(AND($M$1=2006,Beregningsark!$AQ310="2005-2012"),'Resultat 2005-2012'!P310*SUM($Y$11:$AE$11)/7,IF(AND($M$1=2007,Beregningsark!$AQ310="2005-2012"),'Resultat 2005-2012'!P310*SUM($Z$11:$AE$11)/6,IF(AND($M$1=2008,Beregningsark!$AQ310="2005-2012"),'Resultat 2005-2012'!P310*SUM($AA$11:$AE$11)/5,IF(AND($M$1=2009,Beregningsark!$AQ310="2005-2012"),'Resultat 2005-2012'!P310*SUM($AB$11:$AE$11)/4,IF(AND($M$1=2010,Beregningsark!$AQ310="2005-2012"),'Resultat 2005-2012'!P310*SUM($AC$11:$AE$11)/3,IF(AND($M$1=2011,Beregningsark!$AQ310="2005-2012"),'Resultat 2005-2012'!P310*SUM($AD$11:$AE$11)/2,IF(AND($M$1=2012,Beregningsark!$AQ310="2005-2012"),'Resultat 2005-2012'!P310*$AE$11,IF(AND($M$1=2006,Beregningsark!$AQ310="1999-2012"),'Resultat 2005-2012'!P310*SUM($Y$16:$AE$16)/7,IF(AND($M$1=2007,Beregningsark!$AQ310="1999-2012"),'Resultat 2005-2012'!P310*SUM($Z$16:$AE$16)/6,IF(AND($M$1=2008,Beregningsark!$AQ310="1999-2012"),'Resultat 2005-2012'!P310*SUM($AA$16:$AE$16)/5,IF(AND($M$1=2009,Beregningsark!$AQ310="1999-2012"),'Resultat 2005-2012'!P310*SUM($AB$16:$AE$16)/4,IF(AND($M$1=2010,Beregningsark!$AQ310="1999-2012"),'Resultat 2005-2012'!P310*SUM($AC$16:$AE$16)/3,IF(AND($M$1=2011,Beregningsark!$AQ310="1999-2012"),'Resultat 2005-2012'!P310*SUM($AD$16:$AE$16)/2,IF(AND($M$1=2012,Beregningsark!$AQ310="1999-2012"),'Resultat 2005-2012'!P310*$AE$16,""))))))))))))))))</f>
        <v/>
      </c>
      <c r="Q310" s="15" t="str">
        <f t="shared" si="15"/>
        <v/>
      </c>
      <c r="R310" s="17" t="str">
        <f t="shared" si="16"/>
        <v/>
      </c>
    </row>
    <row r="311" spans="1:18" x14ac:dyDescent="0.25">
      <c r="A311" s="4" t="str">
        <f>IF(Inddata!A326="","",Inddata!A326)</f>
        <v/>
      </c>
      <c r="B311" s="4" t="str">
        <f>IF(Inddata!B326="","",Inddata!B326)</f>
        <v/>
      </c>
      <c r="C311" s="4" t="str">
        <f>IF(Inddata!C326="","",Inddata!C326)</f>
        <v/>
      </c>
      <c r="D311" s="4" t="str">
        <f>IF(Inddata!D326="","",Inddata!D326)</f>
        <v/>
      </c>
      <c r="E311" s="4" t="str">
        <f>IF(Inddata!E326="","",Inddata!E326)</f>
        <v/>
      </c>
      <c r="F311" s="4" t="str">
        <f>IF(Inddata!F326="","",Inddata!F326)</f>
        <v/>
      </c>
      <c r="G311" s="4">
        <f>IF(Inddata!G326="","",Inddata!G326)</f>
        <v>0</v>
      </c>
      <c r="H311" s="4" t="str">
        <f>IF(Inddata!H326&gt;0.5,Inddata!H326,"")</f>
        <v/>
      </c>
      <c r="I311" s="4" t="str">
        <f>IF(Inddata!I326="","",Inddata!I326)</f>
        <v/>
      </c>
      <c r="J311" s="15" t="str">
        <f>IF('Resultat 2005-2012'!$R311="","",IF($M$1=2005,'Resultat 2005-2012'!J311,IF(AND($M$1=2006,Beregningsark!$AQ311="2005-2012"),'Resultat 2005-2012'!J311*SUM($Y$7:$AE$7)/7,IF(AND($M$1=2007,Beregningsark!$AQ311="2005-2012"),'Resultat 2005-2012'!J311*SUM($Z$7:$AE$7)/6,IF(AND($M$1=2008,Beregningsark!$AQ311="2005-2012"),'Resultat 2005-2012'!J311*SUM($AA$7:$AE$7)/5,IF(AND($M$1=2009,Beregningsark!$AQ311="2005-2012"),'Resultat 2005-2012'!J311*SUM($AB$7:$AE$7)/4,IF(AND($M$1=2010,Beregningsark!$AQ311="2005-2012"),'Resultat 2005-2012'!J311*SUM($AC$7:$AE$7)/3,IF(AND($M$1=2011,Beregningsark!$AQ311="2005-2012"),'Resultat 2005-2012'!J311*SUM($AD$7:$AE$7)/2,IF(AND($M$1=2012,Beregningsark!$AQ311="2005-2012"),'Resultat 2005-2012'!J311*$AE$7,IF(AND($M$1=2006,Beregningsark!$AQ311="1999-2012"),'Resultat 2005-2012'!J311*SUM($Y$16:$AE$16)/7,IF(AND($M$1=2007,Beregningsark!$AQ311="1999-2012"),'Resultat 2005-2012'!J311*SUM($Z$16:$AE$16)/6,IF(AND($M$1=2008,Beregningsark!$AQ311="1999-2012"),'Resultat 2005-2012'!J311*SUM($AA$16:$AE$16)/5,IF(AND($M$1=2009,Beregningsark!$AQ311="1999-2012"),'Resultat 2005-2012'!J311*SUM($AB$16:$AE$16)/4,IF(AND($M$1=2010,Beregningsark!$AQ311="1999-2012"),'Resultat 2005-2012'!J311*SUM($AC$16:$AE$16)/3,IF(AND($M$1=2011,Beregningsark!$AQ311="1999-2012"),'Resultat 2005-2012'!J311*SUM($AD$16:$AE$16)/2,IF(AND($M$1=2012,Beregningsark!$AQ311="1999-2012"),'Resultat 2005-2012'!J311*$AE$16,""))))))))))))))))</f>
        <v/>
      </c>
      <c r="K311" s="15" t="str">
        <f>IF('Resultat 2005-2012'!$R311="","",IF($M$1=2005,'Resultat 2005-2012'!K311,IF(AND($M$1=2006,Beregningsark!$AQ311="2005-2012"),'Resultat 2005-2012'!K311*SUM($Y$8:$AE$8)/7,IF(AND($M$1=2007,Beregningsark!$AQ311="2005-2012"),'Resultat 2005-2012'!K311*SUM($Z$8:$AE$8)/6,IF(AND($M$1=2008,Beregningsark!$AQ311="2005-2012"),'Resultat 2005-2012'!K311*SUM($AA$8:$AE$8)/5,IF(AND($M$1=2009,Beregningsark!$AQ311="2005-2012"),'Resultat 2005-2012'!K311*SUM($AB$8:$AE$8)/4,IF(AND($M$1=2010,Beregningsark!$AQ311="2005-2012"),'Resultat 2005-2012'!K311*SUM($AC$8:$AE$8)/3,IF(AND($M$1=2011,Beregningsark!$AQ311="2005-2012"),'Resultat 2005-2012'!K311*SUM($AD$8:$AE$8)/2,IF(AND($M$1=2012,Beregningsark!$AQ311="2005-2012"),'Resultat 2005-2012'!K311*$AE$8,IF(AND($M$1=2006,Beregningsark!$AQ311="1999-2012"),'Resultat 2005-2012'!K311*SUM($Y$17:$AE$17)/7,IF(AND($M$1=2007,Beregningsark!$AQ311="1999-2012"),'Resultat 2005-2012'!K311*SUM($Z$17:$AE$17)/6,IF(AND($M$1=2008,Beregningsark!$AQ311="1999-2012"),'Resultat 2005-2012'!K311*SUM($AA$17:$AE$17)/5,IF(AND($M$1=2009,Beregningsark!$AQ311="1999-2012"),'Resultat 2005-2012'!K311*SUM($AB$17:$AE$17)/4,IF(AND($M$1=2010,Beregningsark!$AQ311="1999-2012"),'Resultat 2005-2012'!K311*SUM($AC$17:$AE$17)/3,IF(AND($M$1=2011,Beregningsark!$AQ311="1999-2012"),'Resultat 2005-2012'!K311*SUM($AD$17:$AE$17)/2,IF(AND($M$1=2012,Beregningsark!$AQ311="1999-2012"),'Resultat 2005-2012'!K311*$AE$17,""))))))))))))))))</f>
        <v/>
      </c>
      <c r="L311" s="15" t="str">
        <f>IF('Resultat 2005-2012'!$R311="","",IF($M$1=2005,'Resultat 2005-2012'!L311,IF(AND($M$1=2006,Beregningsark!$AQ311="2005-2012"),'Resultat 2005-2012'!L311*SUM($Y$9:$AE$9)/7,IF(AND($M$1=2007,Beregningsark!$AQ311="2005-2012"),'Resultat 2005-2012'!L311*SUM($Z$9:$AE$9)/6,IF(AND($M$1=2008,Beregningsark!$AQ311="2005-2012"),'Resultat 2005-2012'!L311*SUM($AA$9:$AE$9)/5,IF(AND($M$1=2009,Beregningsark!$AQ311="2005-2012"),'Resultat 2005-2012'!L311*SUM($AB$9:$AE$9)/4,IF(AND($M$1=2010,Beregningsark!$AQ311="2005-2012"),'Resultat 2005-2012'!L311*SUM($AC$9:$AE$9)/3,IF(AND($M$1=2011,Beregningsark!$AQ311="2005-2012"),'Resultat 2005-2012'!L311*SUM($AD$9:$AE$9)/2,IF(AND($M$1=2012,Beregningsark!$AQ311="2005-2012"),'Resultat 2005-2012'!L311*$AE$9,IF(AND($M$1=2006,Beregningsark!$AQ311="1999-2012"),'Resultat 2005-2012'!L311*SUM($Y$18:$AE$18)/7,IF(AND($M$1=2007,Beregningsark!$AQ311="1999-2012"),'Resultat 2005-2012'!L311*SUM($Z$18:$AE$18)/6,IF(AND($M$1=2008,Beregningsark!$AQ311="1999-2012"),'Resultat 2005-2012'!L311*SUM($AA$18:$AE$18)/5,IF(AND($M$1=2009,Beregningsark!$AQ311="1999-2012"),'Resultat 2005-2012'!L311*SUM($AB$18:$AE$18)/4,IF(AND($M$1=2010,Beregningsark!$AQ311="1999-2012"),'Resultat 2005-2012'!L311*SUM($AC$18:$AE$18)/3,IF(AND($M$1=2011,Beregningsark!$AQ311="1999-2012"),'Resultat 2005-2012'!L311*SUM($AD$18:$AE$18)/2,IF(AND($M$1=2012,Beregningsark!$AQ311="1999-2012"),'Resultat 2005-2012'!L311*$AE$18,""))))))))))))))))</f>
        <v/>
      </c>
      <c r="M311" s="15" t="str">
        <f t="shared" si="14"/>
        <v/>
      </c>
      <c r="N311" s="15" t="str">
        <f>IF('Resultat 2005-2012'!$R311="","",IF($M$1=2005,'Resultat 2005-2012'!N311,IF(AND($M$1=2006,Beregningsark!$AQ311="2005-2012"),'Resultat 2005-2012'!N311*SUM($Y$10:$AE$10)/7,IF(AND($M$1=2007,Beregningsark!$AQ311="2005-2012"),'Resultat 2005-2012'!N311*SUM($Z$10:$AE$10)/6,IF(AND($M$1=2008,Beregningsark!$AQ311="2005-2012"),'Resultat 2005-2012'!N311*SUM($AA$10:$AE$10)/5,IF(AND($M$1=2009,Beregningsark!$AQ311="2005-2012"),'Resultat 2005-2012'!N311*SUM($AB$10:$AE$10)/4,IF(AND($M$1=2010,Beregningsark!$AQ311="2005-2012"),'Resultat 2005-2012'!N311*SUM($AC$10:$AE$10)/3,IF(AND($M$1=2011,Beregningsark!$AQ311="2005-2012"),'Resultat 2005-2012'!N311*SUM($AD$10:$AE$10)/2,IF(AND($M$1=2012,Beregningsark!$AQ311="2005-2012"),'Resultat 2005-2012'!N311*$AE$10,IF(AND($M$1=2006,Beregningsark!$AQ311="1999-2012"),'Resultat 2005-2012'!N311*SUM($Y$16:$AE$16)/7,IF(AND($M$1=2007,Beregningsark!$AQ311="1999-2012"),'Resultat 2005-2012'!N311*SUM($Z$16:$AE$16)/6,IF(AND($M$1=2008,Beregningsark!$AQ311="1999-2012"),'Resultat 2005-2012'!N311*SUM($AA$16:$AE$16)/5,IF(AND($M$1=2009,Beregningsark!$AQ311="1999-2012"),'Resultat 2005-2012'!N311*SUM($AB$16:$AE$16)/4,IF(AND($M$1=2010,Beregningsark!$AQ311="1999-2012"),'Resultat 2005-2012'!N311*SUM($AC$16:$AE$16)/3,IF(AND($M$1=2011,Beregningsark!$AQ311="1999-2012"),'Resultat 2005-2012'!N311*SUM($AD$16:$AE$16)/2,IF(AND($M$1=2012,Beregningsark!$AQ311="1999-2012"),'Resultat 2005-2012'!N311*$AE$16,""))))))))))))))))</f>
        <v/>
      </c>
      <c r="O311" s="15" t="str">
        <f>IF('Resultat 2005-2012'!$R311="","",IF($M$1=2005,'Resultat 2005-2012'!O311,IF(AND($M$1=2006,Beregningsark!$AQ311="2005-2012"),'Resultat 2005-2012'!O311*SUM($Y$10:$AE$10)/7,IF(AND($M$1=2007,Beregningsark!$AQ311="2005-2012"),'Resultat 2005-2012'!O311*SUM($Z$10:$AE$10)/6,IF(AND($M$1=2008,Beregningsark!$AQ311="2005-2012"),'Resultat 2005-2012'!O311*SUM($AA$10:$AE$10)/5,IF(AND($M$1=2009,Beregningsark!$AQ311="2005-2012"),'Resultat 2005-2012'!O311*SUM($AB$10:$AE$10)/4,IF(AND($M$1=2010,Beregningsark!$AQ311="2005-2012"),'Resultat 2005-2012'!O311*SUM($AC$10:$AE$10)/3,IF(AND($M$1=2011,Beregningsark!$AQ311="2005-2012"),'Resultat 2005-2012'!O311*SUM($AD$10:$AE$10)/2,IF(AND($M$1=2012,Beregningsark!$AQ311="2005-2012"),'Resultat 2005-2012'!O311*$AE$10,IF(AND($M$1=2006,Beregningsark!$AQ311="1999-2012"),'Resultat 2005-2012'!O311*SUM($Y$16:$AE$16)/7,IF(AND($M$1=2007,Beregningsark!$AQ311="1999-2012"),'Resultat 2005-2012'!O311*SUM($Z$16:$AE$16)/6,IF(AND($M$1=2008,Beregningsark!$AQ311="1999-2012"),'Resultat 2005-2012'!O311*SUM($AA$16:$AE$16)/5,IF(AND($M$1=2009,Beregningsark!$AQ311="1999-2012"),'Resultat 2005-2012'!O311*SUM($AB$16:$AE$16)/4,IF(AND($M$1=2010,Beregningsark!$AQ311="1999-2012"),'Resultat 2005-2012'!O311*SUM($AC$16:$AE$16)/3,IF(AND($M$1=2011,Beregningsark!$AQ311="1999-2012"),'Resultat 2005-2012'!O311*SUM($AD$16:$AE$16)/2,IF(AND($M$1=2012,Beregningsark!$AQ311="1999-2012"),'Resultat 2005-2012'!O311*$AE$16,""))))))))))))))))</f>
        <v/>
      </c>
      <c r="P311" s="15" t="str">
        <f>IF('Resultat 2005-2012'!$R311="","",IF($M$1=2005,'Resultat 2005-2012'!P311,IF(AND($M$1=2006,Beregningsark!$AQ311="2005-2012"),'Resultat 2005-2012'!P311*SUM($Y$11:$AE$11)/7,IF(AND($M$1=2007,Beregningsark!$AQ311="2005-2012"),'Resultat 2005-2012'!P311*SUM($Z$11:$AE$11)/6,IF(AND($M$1=2008,Beregningsark!$AQ311="2005-2012"),'Resultat 2005-2012'!P311*SUM($AA$11:$AE$11)/5,IF(AND($M$1=2009,Beregningsark!$AQ311="2005-2012"),'Resultat 2005-2012'!P311*SUM($AB$11:$AE$11)/4,IF(AND($M$1=2010,Beregningsark!$AQ311="2005-2012"),'Resultat 2005-2012'!P311*SUM($AC$11:$AE$11)/3,IF(AND($M$1=2011,Beregningsark!$AQ311="2005-2012"),'Resultat 2005-2012'!P311*SUM($AD$11:$AE$11)/2,IF(AND($M$1=2012,Beregningsark!$AQ311="2005-2012"),'Resultat 2005-2012'!P311*$AE$11,IF(AND($M$1=2006,Beregningsark!$AQ311="1999-2012"),'Resultat 2005-2012'!P311*SUM($Y$16:$AE$16)/7,IF(AND($M$1=2007,Beregningsark!$AQ311="1999-2012"),'Resultat 2005-2012'!P311*SUM($Z$16:$AE$16)/6,IF(AND($M$1=2008,Beregningsark!$AQ311="1999-2012"),'Resultat 2005-2012'!P311*SUM($AA$16:$AE$16)/5,IF(AND($M$1=2009,Beregningsark!$AQ311="1999-2012"),'Resultat 2005-2012'!P311*SUM($AB$16:$AE$16)/4,IF(AND($M$1=2010,Beregningsark!$AQ311="1999-2012"),'Resultat 2005-2012'!P311*SUM($AC$16:$AE$16)/3,IF(AND($M$1=2011,Beregningsark!$AQ311="1999-2012"),'Resultat 2005-2012'!P311*SUM($AD$16:$AE$16)/2,IF(AND($M$1=2012,Beregningsark!$AQ311="1999-2012"),'Resultat 2005-2012'!P311*$AE$16,""))))))))))))))))</f>
        <v/>
      </c>
      <c r="Q311" s="15" t="str">
        <f t="shared" si="15"/>
        <v/>
      </c>
      <c r="R311" s="17" t="str">
        <f t="shared" si="16"/>
        <v/>
      </c>
    </row>
    <row r="312" spans="1:18" x14ac:dyDescent="0.25">
      <c r="A312" s="4" t="str">
        <f>IF(Inddata!A327="","",Inddata!A327)</f>
        <v/>
      </c>
      <c r="B312" s="4" t="str">
        <f>IF(Inddata!B327="","",Inddata!B327)</f>
        <v/>
      </c>
      <c r="C312" s="4" t="str">
        <f>IF(Inddata!C327="","",Inddata!C327)</f>
        <v/>
      </c>
      <c r="D312" s="4" t="str">
        <f>IF(Inddata!D327="","",Inddata!D327)</f>
        <v/>
      </c>
      <c r="E312" s="4" t="str">
        <f>IF(Inddata!E327="","",Inddata!E327)</f>
        <v/>
      </c>
      <c r="F312" s="4" t="str">
        <f>IF(Inddata!F327="","",Inddata!F327)</f>
        <v/>
      </c>
      <c r="G312" s="4">
        <f>IF(Inddata!G327="","",Inddata!G327)</f>
        <v>0</v>
      </c>
      <c r="H312" s="4" t="str">
        <f>IF(Inddata!H327&gt;0.5,Inddata!H327,"")</f>
        <v/>
      </c>
      <c r="I312" s="4" t="str">
        <f>IF(Inddata!I327="","",Inddata!I327)</f>
        <v/>
      </c>
      <c r="J312" s="15" t="str">
        <f>IF('Resultat 2005-2012'!$R312="","",IF($M$1=2005,'Resultat 2005-2012'!J312,IF(AND($M$1=2006,Beregningsark!$AQ312="2005-2012"),'Resultat 2005-2012'!J312*SUM($Y$7:$AE$7)/7,IF(AND($M$1=2007,Beregningsark!$AQ312="2005-2012"),'Resultat 2005-2012'!J312*SUM($Z$7:$AE$7)/6,IF(AND($M$1=2008,Beregningsark!$AQ312="2005-2012"),'Resultat 2005-2012'!J312*SUM($AA$7:$AE$7)/5,IF(AND($M$1=2009,Beregningsark!$AQ312="2005-2012"),'Resultat 2005-2012'!J312*SUM($AB$7:$AE$7)/4,IF(AND($M$1=2010,Beregningsark!$AQ312="2005-2012"),'Resultat 2005-2012'!J312*SUM($AC$7:$AE$7)/3,IF(AND($M$1=2011,Beregningsark!$AQ312="2005-2012"),'Resultat 2005-2012'!J312*SUM($AD$7:$AE$7)/2,IF(AND($M$1=2012,Beregningsark!$AQ312="2005-2012"),'Resultat 2005-2012'!J312*$AE$7,IF(AND($M$1=2006,Beregningsark!$AQ312="1999-2012"),'Resultat 2005-2012'!J312*SUM($Y$16:$AE$16)/7,IF(AND($M$1=2007,Beregningsark!$AQ312="1999-2012"),'Resultat 2005-2012'!J312*SUM($Z$16:$AE$16)/6,IF(AND($M$1=2008,Beregningsark!$AQ312="1999-2012"),'Resultat 2005-2012'!J312*SUM($AA$16:$AE$16)/5,IF(AND($M$1=2009,Beregningsark!$AQ312="1999-2012"),'Resultat 2005-2012'!J312*SUM($AB$16:$AE$16)/4,IF(AND($M$1=2010,Beregningsark!$AQ312="1999-2012"),'Resultat 2005-2012'!J312*SUM($AC$16:$AE$16)/3,IF(AND($M$1=2011,Beregningsark!$AQ312="1999-2012"),'Resultat 2005-2012'!J312*SUM($AD$16:$AE$16)/2,IF(AND($M$1=2012,Beregningsark!$AQ312="1999-2012"),'Resultat 2005-2012'!J312*$AE$16,""))))))))))))))))</f>
        <v/>
      </c>
      <c r="K312" s="15" t="str">
        <f>IF('Resultat 2005-2012'!$R312="","",IF($M$1=2005,'Resultat 2005-2012'!K312,IF(AND($M$1=2006,Beregningsark!$AQ312="2005-2012"),'Resultat 2005-2012'!K312*SUM($Y$8:$AE$8)/7,IF(AND($M$1=2007,Beregningsark!$AQ312="2005-2012"),'Resultat 2005-2012'!K312*SUM($Z$8:$AE$8)/6,IF(AND($M$1=2008,Beregningsark!$AQ312="2005-2012"),'Resultat 2005-2012'!K312*SUM($AA$8:$AE$8)/5,IF(AND($M$1=2009,Beregningsark!$AQ312="2005-2012"),'Resultat 2005-2012'!K312*SUM($AB$8:$AE$8)/4,IF(AND($M$1=2010,Beregningsark!$AQ312="2005-2012"),'Resultat 2005-2012'!K312*SUM($AC$8:$AE$8)/3,IF(AND($M$1=2011,Beregningsark!$AQ312="2005-2012"),'Resultat 2005-2012'!K312*SUM($AD$8:$AE$8)/2,IF(AND($M$1=2012,Beregningsark!$AQ312="2005-2012"),'Resultat 2005-2012'!K312*$AE$8,IF(AND($M$1=2006,Beregningsark!$AQ312="1999-2012"),'Resultat 2005-2012'!K312*SUM($Y$17:$AE$17)/7,IF(AND($M$1=2007,Beregningsark!$AQ312="1999-2012"),'Resultat 2005-2012'!K312*SUM($Z$17:$AE$17)/6,IF(AND($M$1=2008,Beregningsark!$AQ312="1999-2012"),'Resultat 2005-2012'!K312*SUM($AA$17:$AE$17)/5,IF(AND($M$1=2009,Beregningsark!$AQ312="1999-2012"),'Resultat 2005-2012'!K312*SUM($AB$17:$AE$17)/4,IF(AND($M$1=2010,Beregningsark!$AQ312="1999-2012"),'Resultat 2005-2012'!K312*SUM($AC$17:$AE$17)/3,IF(AND($M$1=2011,Beregningsark!$AQ312="1999-2012"),'Resultat 2005-2012'!K312*SUM($AD$17:$AE$17)/2,IF(AND($M$1=2012,Beregningsark!$AQ312="1999-2012"),'Resultat 2005-2012'!K312*$AE$17,""))))))))))))))))</f>
        <v/>
      </c>
      <c r="L312" s="15" t="str">
        <f>IF('Resultat 2005-2012'!$R312="","",IF($M$1=2005,'Resultat 2005-2012'!L312,IF(AND($M$1=2006,Beregningsark!$AQ312="2005-2012"),'Resultat 2005-2012'!L312*SUM($Y$9:$AE$9)/7,IF(AND($M$1=2007,Beregningsark!$AQ312="2005-2012"),'Resultat 2005-2012'!L312*SUM($Z$9:$AE$9)/6,IF(AND($M$1=2008,Beregningsark!$AQ312="2005-2012"),'Resultat 2005-2012'!L312*SUM($AA$9:$AE$9)/5,IF(AND($M$1=2009,Beregningsark!$AQ312="2005-2012"),'Resultat 2005-2012'!L312*SUM($AB$9:$AE$9)/4,IF(AND($M$1=2010,Beregningsark!$AQ312="2005-2012"),'Resultat 2005-2012'!L312*SUM($AC$9:$AE$9)/3,IF(AND($M$1=2011,Beregningsark!$AQ312="2005-2012"),'Resultat 2005-2012'!L312*SUM($AD$9:$AE$9)/2,IF(AND($M$1=2012,Beregningsark!$AQ312="2005-2012"),'Resultat 2005-2012'!L312*$AE$9,IF(AND($M$1=2006,Beregningsark!$AQ312="1999-2012"),'Resultat 2005-2012'!L312*SUM($Y$18:$AE$18)/7,IF(AND($M$1=2007,Beregningsark!$AQ312="1999-2012"),'Resultat 2005-2012'!L312*SUM($Z$18:$AE$18)/6,IF(AND($M$1=2008,Beregningsark!$AQ312="1999-2012"),'Resultat 2005-2012'!L312*SUM($AA$18:$AE$18)/5,IF(AND($M$1=2009,Beregningsark!$AQ312="1999-2012"),'Resultat 2005-2012'!L312*SUM($AB$18:$AE$18)/4,IF(AND($M$1=2010,Beregningsark!$AQ312="1999-2012"),'Resultat 2005-2012'!L312*SUM($AC$18:$AE$18)/3,IF(AND($M$1=2011,Beregningsark!$AQ312="1999-2012"),'Resultat 2005-2012'!L312*SUM($AD$18:$AE$18)/2,IF(AND($M$1=2012,Beregningsark!$AQ312="1999-2012"),'Resultat 2005-2012'!L312*$AE$18,""))))))))))))))))</f>
        <v/>
      </c>
      <c r="M312" s="15" t="str">
        <f t="shared" si="14"/>
        <v/>
      </c>
      <c r="N312" s="15" t="str">
        <f>IF('Resultat 2005-2012'!$R312="","",IF($M$1=2005,'Resultat 2005-2012'!N312,IF(AND($M$1=2006,Beregningsark!$AQ312="2005-2012"),'Resultat 2005-2012'!N312*SUM($Y$10:$AE$10)/7,IF(AND($M$1=2007,Beregningsark!$AQ312="2005-2012"),'Resultat 2005-2012'!N312*SUM($Z$10:$AE$10)/6,IF(AND($M$1=2008,Beregningsark!$AQ312="2005-2012"),'Resultat 2005-2012'!N312*SUM($AA$10:$AE$10)/5,IF(AND($M$1=2009,Beregningsark!$AQ312="2005-2012"),'Resultat 2005-2012'!N312*SUM($AB$10:$AE$10)/4,IF(AND($M$1=2010,Beregningsark!$AQ312="2005-2012"),'Resultat 2005-2012'!N312*SUM($AC$10:$AE$10)/3,IF(AND($M$1=2011,Beregningsark!$AQ312="2005-2012"),'Resultat 2005-2012'!N312*SUM($AD$10:$AE$10)/2,IF(AND($M$1=2012,Beregningsark!$AQ312="2005-2012"),'Resultat 2005-2012'!N312*$AE$10,IF(AND($M$1=2006,Beregningsark!$AQ312="1999-2012"),'Resultat 2005-2012'!N312*SUM($Y$16:$AE$16)/7,IF(AND($M$1=2007,Beregningsark!$AQ312="1999-2012"),'Resultat 2005-2012'!N312*SUM($Z$16:$AE$16)/6,IF(AND($M$1=2008,Beregningsark!$AQ312="1999-2012"),'Resultat 2005-2012'!N312*SUM($AA$16:$AE$16)/5,IF(AND($M$1=2009,Beregningsark!$AQ312="1999-2012"),'Resultat 2005-2012'!N312*SUM($AB$16:$AE$16)/4,IF(AND($M$1=2010,Beregningsark!$AQ312="1999-2012"),'Resultat 2005-2012'!N312*SUM($AC$16:$AE$16)/3,IF(AND($M$1=2011,Beregningsark!$AQ312="1999-2012"),'Resultat 2005-2012'!N312*SUM($AD$16:$AE$16)/2,IF(AND($M$1=2012,Beregningsark!$AQ312="1999-2012"),'Resultat 2005-2012'!N312*$AE$16,""))))))))))))))))</f>
        <v/>
      </c>
      <c r="O312" s="15" t="str">
        <f>IF('Resultat 2005-2012'!$R312="","",IF($M$1=2005,'Resultat 2005-2012'!O312,IF(AND($M$1=2006,Beregningsark!$AQ312="2005-2012"),'Resultat 2005-2012'!O312*SUM($Y$10:$AE$10)/7,IF(AND($M$1=2007,Beregningsark!$AQ312="2005-2012"),'Resultat 2005-2012'!O312*SUM($Z$10:$AE$10)/6,IF(AND($M$1=2008,Beregningsark!$AQ312="2005-2012"),'Resultat 2005-2012'!O312*SUM($AA$10:$AE$10)/5,IF(AND($M$1=2009,Beregningsark!$AQ312="2005-2012"),'Resultat 2005-2012'!O312*SUM($AB$10:$AE$10)/4,IF(AND($M$1=2010,Beregningsark!$AQ312="2005-2012"),'Resultat 2005-2012'!O312*SUM($AC$10:$AE$10)/3,IF(AND($M$1=2011,Beregningsark!$AQ312="2005-2012"),'Resultat 2005-2012'!O312*SUM($AD$10:$AE$10)/2,IF(AND($M$1=2012,Beregningsark!$AQ312="2005-2012"),'Resultat 2005-2012'!O312*$AE$10,IF(AND($M$1=2006,Beregningsark!$AQ312="1999-2012"),'Resultat 2005-2012'!O312*SUM($Y$16:$AE$16)/7,IF(AND($M$1=2007,Beregningsark!$AQ312="1999-2012"),'Resultat 2005-2012'!O312*SUM($Z$16:$AE$16)/6,IF(AND($M$1=2008,Beregningsark!$AQ312="1999-2012"),'Resultat 2005-2012'!O312*SUM($AA$16:$AE$16)/5,IF(AND($M$1=2009,Beregningsark!$AQ312="1999-2012"),'Resultat 2005-2012'!O312*SUM($AB$16:$AE$16)/4,IF(AND($M$1=2010,Beregningsark!$AQ312="1999-2012"),'Resultat 2005-2012'!O312*SUM($AC$16:$AE$16)/3,IF(AND($M$1=2011,Beregningsark!$AQ312="1999-2012"),'Resultat 2005-2012'!O312*SUM($AD$16:$AE$16)/2,IF(AND($M$1=2012,Beregningsark!$AQ312="1999-2012"),'Resultat 2005-2012'!O312*$AE$16,""))))))))))))))))</f>
        <v/>
      </c>
      <c r="P312" s="15" t="str">
        <f>IF('Resultat 2005-2012'!$R312="","",IF($M$1=2005,'Resultat 2005-2012'!P312,IF(AND($M$1=2006,Beregningsark!$AQ312="2005-2012"),'Resultat 2005-2012'!P312*SUM($Y$11:$AE$11)/7,IF(AND($M$1=2007,Beregningsark!$AQ312="2005-2012"),'Resultat 2005-2012'!P312*SUM($Z$11:$AE$11)/6,IF(AND($M$1=2008,Beregningsark!$AQ312="2005-2012"),'Resultat 2005-2012'!P312*SUM($AA$11:$AE$11)/5,IF(AND($M$1=2009,Beregningsark!$AQ312="2005-2012"),'Resultat 2005-2012'!P312*SUM($AB$11:$AE$11)/4,IF(AND($M$1=2010,Beregningsark!$AQ312="2005-2012"),'Resultat 2005-2012'!P312*SUM($AC$11:$AE$11)/3,IF(AND($M$1=2011,Beregningsark!$AQ312="2005-2012"),'Resultat 2005-2012'!P312*SUM($AD$11:$AE$11)/2,IF(AND($M$1=2012,Beregningsark!$AQ312="2005-2012"),'Resultat 2005-2012'!P312*$AE$11,IF(AND($M$1=2006,Beregningsark!$AQ312="1999-2012"),'Resultat 2005-2012'!P312*SUM($Y$16:$AE$16)/7,IF(AND($M$1=2007,Beregningsark!$AQ312="1999-2012"),'Resultat 2005-2012'!P312*SUM($Z$16:$AE$16)/6,IF(AND($M$1=2008,Beregningsark!$AQ312="1999-2012"),'Resultat 2005-2012'!P312*SUM($AA$16:$AE$16)/5,IF(AND($M$1=2009,Beregningsark!$AQ312="1999-2012"),'Resultat 2005-2012'!P312*SUM($AB$16:$AE$16)/4,IF(AND($M$1=2010,Beregningsark!$AQ312="1999-2012"),'Resultat 2005-2012'!P312*SUM($AC$16:$AE$16)/3,IF(AND($M$1=2011,Beregningsark!$AQ312="1999-2012"),'Resultat 2005-2012'!P312*SUM($AD$16:$AE$16)/2,IF(AND($M$1=2012,Beregningsark!$AQ312="1999-2012"),'Resultat 2005-2012'!P312*$AE$16,""))))))))))))))))</f>
        <v/>
      </c>
      <c r="Q312" s="15" t="str">
        <f t="shared" si="15"/>
        <v/>
      </c>
      <c r="R312" s="17" t="str">
        <f t="shared" si="16"/>
        <v/>
      </c>
    </row>
    <row r="313" spans="1:18" x14ac:dyDescent="0.25">
      <c r="A313" s="4" t="str">
        <f>IF(Inddata!A328="","",Inddata!A328)</f>
        <v/>
      </c>
      <c r="B313" s="4" t="str">
        <f>IF(Inddata!B328="","",Inddata!B328)</f>
        <v/>
      </c>
      <c r="C313" s="4" t="str">
        <f>IF(Inddata!C328="","",Inddata!C328)</f>
        <v/>
      </c>
      <c r="D313" s="4" t="str">
        <f>IF(Inddata!D328="","",Inddata!D328)</f>
        <v/>
      </c>
      <c r="E313" s="4" t="str">
        <f>IF(Inddata!E328="","",Inddata!E328)</f>
        <v/>
      </c>
      <c r="F313" s="4" t="str">
        <f>IF(Inddata!F328="","",Inddata!F328)</f>
        <v/>
      </c>
      <c r="G313" s="4">
        <f>IF(Inddata!G328="","",Inddata!G328)</f>
        <v>0</v>
      </c>
      <c r="H313" s="4" t="str">
        <f>IF(Inddata!H328&gt;0.5,Inddata!H328,"")</f>
        <v/>
      </c>
      <c r="I313" s="4" t="str">
        <f>IF(Inddata!I328="","",Inddata!I328)</f>
        <v/>
      </c>
      <c r="J313" s="15" t="str">
        <f>IF('Resultat 2005-2012'!$R313="","",IF($M$1=2005,'Resultat 2005-2012'!J313,IF(AND($M$1=2006,Beregningsark!$AQ313="2005-2012"),'Resultat 2005-2012'!J313*SUM($Y$7:$AE$7)/7,IF(AND($M$1=2007,Beregningsark!$AQ313="2005-2012"),'Resultat 2005-2012'!J313*SUM($Z$7:$AE$7)/6,IF(AND($M$1=2008,Beregningsark!$AQ313="2005-2012"),'Resultat 2005-2012'!J313*SUM($AA$7:$AE$7)/5,IF(AND($M$1=2009,Beregningsark!$AQ313="2005-2012"),'Resultat 2005-2012'!J313*SUM($AB$7:$AE$7)/4,IF(AND($M$1=2010,Beregningsark!$AQ313="2005-2012"),'Resultat 2005-2012'!J313*SUM($AC$7:$AE$7)/3,IF(AND($M$1=2011,Beregningsark!$AQ313="2005-2012"),'Resultat 2005-2012'!J313*SUM($AD$7:$AE$7)/2,IF(AND($M$1=2012,Beregningsark!$AQ313="2005-2012"),'Resultat 2005-2012'!J313*$AE$7,IF(AND($M$1=2006,Beregningsark!$AQ313="1999-2012"),'Resultat 2005-2012'!J313*SUM($Y$16:$AE$16)/7,IF(AND($M$1=2007,Beregningsark!$AQ313="1999-2012"),'Resultat 2005-2012'!J313*SUM($Z$16:$AE$16)/6,IF(AND($M$1=2008,Beregningsark!$AQ313="1999-2012"),'Resultat 2005-2012'!J313*SUM($AA$16:$AE$16)/5,IF(AND($M$1=2009,Beregningsark!$AQ313="1999-2012"),'Resultat 2005-2012'!J313*SUM($AB$16:$AE$16)/4,IF(AND($M$1=2010,Beregningsark!$AQ313="1999-2012"),'Resultat 2005-2012'!J313*SUM($AC$16:$AE$16)/3,IF(AND($M$1=2011,Beregningsark!$AQ313="1999-2012"),'Resultat 2005-2012'!J313*SUM($AD$16:$AE$16)/2,IF(AND($M$1=2012,Beregningsark!$AQ313="1999-2012"),'Resultat 2005-2012'!J313*$AE$16,""))))))))))))))))</f>
        <v/>
      </c>
      <c r="K313" s="15" t="str">
        <f>IF('Resultat 2005-2012'!$R313="","",IF($M$1=2005,'Resultat 2005-2012'!K313,IF(AND($M$1=2006,Beregningsark!$AQ313="2005-2012"),'Resultat 2005-2012'!K313*SUM($Y$8:$AE$8)/7,IF(AND($M$1=2007,Beregningsark!$AQ313="2005-2012"),'Resultat 2005-2012'!K313*SUM($Z$8:$AE$8)/6,IF(AND($M$1=2008,Beregningsark!$AQ313="2005-2012"),'Resultat 2005-2012'!K313*SUM($AA$8:$AE$8)/5,IF(AND($M$1=2009,Beregningsark!$AQ313="2005-2012"),'Resultat 2005-2012'!K313*SUM($AB$8:$AE$8)/4,IF(AND($M$1=2010,Beregningsark!$AQ313="2005-2012"),'Resultat 2005-2012'!K313*SUM($AC$8:$AE$8)/3,IF(AND($M$1=2011,Beregningsark!$AQ313="2005-2012"),'Resultat 2005-2012'!K313*SUM($AD$8:$AE$8)/2,IF(AND($M$1=2012,Beregningsark!$AQ313="2005-2012"),'Resultat 2005-2012'!K313*$AE$8,IF(AND($M$1=2006,Beregningsark!$AQ313="1999-2012"),'Resultat 2005-2012'!K313*SUM($Y$17:$AE$17)/7,IF(AND($M$1=2007,Beregningsark!$AQ313="1999-2012"),'Resultat 2005-2012'!K313*SUM($Z$17:$AE$17)/6,IF(AND($M$1=2008,Beregningsark!$AQ313="1999-2012"),'Resultat 2005-2012'!K313*SUM($AA$17:$AE$17)/5,IF(AND($M$1=2009,Beregningsark!$AQ313="1999-2012"),'Resultat 2005-2012'!K313*SUM($AB$17:$AE$17)/4,IF(AND($M$1=2010,Beregningsark!$AQ313="1999-2012"),'Resultat 2005-2012'!K313*SUM($AC$17:$AE$17)/3,IF(AND($M$1=2011,Beregningsark!$AQ313="1999-2012"),'Resultat 2005-2012'!K313*SUM($AD$17:$AE$17)/2,IF(AND($M$1=2012,Beregningsark!$AQ313="1999-2012"),'Resultat 2005-2012'!K313*$AE$17,""))))))))))))))))</f>
        <v/>
      </c>
      <c r="L313" s="15" t="str">
        <f>IF('Resultat 2005-2012'!$R313="","",IF($M$1=2005,'Resultat 2005-2012'!L313,IF(AND($M$1=2006,Beregningsark!$AQ313="2005-2012"),'Resultat 2005-2012'!L313*SUM($Y$9:$AE$9)/7,IF(AND($M$1=2007,Beregningsark!$AQ313="2005-2012"),'Resultat 2005-2012'!L313*SUM($Z$9:$AE$9)/6,IF(AND($M$1=2008,Beregningsark!$AQ313="2005-2012"),'Resultat 2005-2012'!L313*SUM($AA$9:$AE$9)/5,IF(AND($M$1=2009,Beregningsark!$AQ313="2005-2012"),'Resultat 2005-2012'!L313*SUM($AB$9:$AE$9)/4,IF(AND($M$1=2010,Beregningsark!$AQ313="2005-2012"),'Resultat 2005-2012'!L313*SUM($AC$9:$AE$9)/3,IF(AND($M$1=2011,Beregningsark!$AQ313="2005-2012"),'Resultat 2005-2012'!L313*SUM($AD$9:$AE$9)/2,IF(AND($M$1=2012,Beregningsark!$AQ313="2005-2012"),'Resultat 2005-2012'!L313*$AE$9,IF(AND($M$1=2006,Beregningsark!$AQ313="1999-2012"),'Resultat 2005-2012'!L313*SUM($Y$18:$AE$18)/7,IF(AND($M$1=2007,Beregningsark!$AQ313="1999-2012"),'Resultat 2005-2012'!L313*SUM($Z$18:$AE$18)/6,IF(AND($M$1=2008,Beregningsark!$AQ313="1999-2012"),'Resultat 2005-2012'!L313*SUM($AA$18:$AE$18)/5,IF(AND($M$1=2009,Beregningsark!$AQ313="1999-2012"),'Resultat 2005-2012'!L313*SUM($AB$18:$AE$18)/4,IF(AND($M$1=2010,Beregningsark!$AQ313="1999-2012"),'Resultat 2005-2012'!L313*SUM($AC$18:$AE$18)/3,IF(AND($M$1=2011,Beregningsark!$AQ313="1999-2012"),'Resultat 2005-2012'!L313*SUM($AD$18:$AE$18)/2,IF(AND($M$1=2012,Beregningsark!$AQ313="1999-2012"),'Resultat 2005-2012'!L313*$AE$18,""))))))))))))))))</f>
        <v/>
      </c>
      <c r="M313" s="15" t="str">
        <f t="shared" si="14"/>
        <v/>
      </c>
      <c r="N313" s="15" t="str">
        <f>IF('Resultat 2005-2012'!$R313="","",IF($M$1=2005,'Resultat 2005-2012'!N313,IF(AND($M$1=2006,Beregningsark!$AQ313="2005-2012"),'Resultat 2005-2012'!N313*SUM($Y$10:$AE$10)/7,IF(AND($M$1=2007,Beregningsark!$AQ313="2005-2012"),'Resultat 2005-2012'!N313*SUM($Z$10:$AE$10)/6,IF(AND($M$1=2008,Beregningsark!$AQ313="2005-2012"),'Resultat 2005-2012'!N313*SUM($AA$10:$AE$10)/5,IF(AND($M$1=2009,Beregningsark!$AQ313="2005-2012"),'Resultat 2005-2012'!N313*SUM($AB$10:$AE$10)/4,IF(AND($M$1=2010,Beregningsark!$AQ313="2005-2012"),'Resultat 2005-2012'!N313*SUM($AC$10:$AE$10)/3,IF(AND($M$1=2011,Beregningsark!$AQ313="2005-2012"),'Resultat 2005-2012'!N313*SUM($AD$10:$AE$10)/2,IF(AND($M$1=2012,Beregningsark!$AQ313="2005-2012"),'Resultat 2005-2012'!N313*$AE$10,IF(AND($M$1=2006,Beregningsark!$AQ313="1999-2012"),'Resultat 2005-2012'!N313*SUM($Y$16:$AE$16)/7,IF(AND($M$1=2007,Beregningsark!$AQ313="1999-2012"),'Resultat 2005-2012'!N313*SUM($Z$16:$AE$16)/6,IF(AND($M$1=2008,Beregningsark!$AQ313="1999-2012"),'Resultat 2005-2012'!N313*SUM($AA$16:$AE$16)/5,IF(AND($M$1=2009,Beregningsark!$AQ313="1999-2012"),'Resultat 2005-2012'!N313*SUM($AB$16:$AE$16)/4,IF(AND($M$1=2010,Beregningsark!$AQ313="1999-2012"),'Resultat 2005-2012'!N313*SUM($AC$16:$AE$16)/3,IF(AND($M$1=2011,Beregningsark!$AQ313="1999-2012"),'Resultat 2005-2012'!N313*SUM($AD$16:$AE$16)/2,IF(AND($M$1=2012,Beregningsark!$AQ313="1999-2012"),'Resultat 2005-2012'!N313*$AE$16,""))))))))))))))))</f>
        <v/>
      </c>
      <c r="O313" s="15" t="str">
        <f>IF('Resultat 2005-2012'!$R313="","",IF($M$1=2005,'Resultat 2005-2012'!O313,IF(AND($M$1=2006,Beregningsark!$AQ313="2005-2012"),'Resultat 2005-2012'!O313*SUM($Y$10:$AE$10)/7,IF(AND($M$1=2007,Beregningsark!$AQ313="2005-2012"),'Resultat 2005-2012'!O313*SUM($Z$10:$AE$10)/6,IF(AND($M$1=2008,Beregningsark!$AQ313="2005-2012"),'Resultat 2005-2012'!O313*SUM($AA$10:$AE$10)/5,IF(AND($M$1=2009,Beregningsark!$AQ313="2005-2012"),'Resultat 2005-2012'!O313*SUM($AB$10:$AE$10)/4,IF(AND($M$1=2010,Beregningsark!$AQ313="2005-2012"),'Resultat 2005-2012'!O313*SUM($AC$10:$AE$10)/3,IF(AND($M$1=2011,Beregningsark!$AQ313="2005-2012"),'Resultat 2005-2012'!O313*SUM($AD$10:$AE$10)/2,IF(AND($M$1=2012,Beregningsark!$AQ313="2005-2012"),'Resultat 2005-2012'!O313*$AE$10,IF(AND($M$1=2006,Beregningsark!$AQ313="1999-2012"),'Resultat 2005-2012'!O313*SUM($Y$16:$AE$16)/7,IF(AND($M$1=2007,Beregningsark!$AQ313="1999-2012"),'Resultat 2005-2012'!O313*SUM($Z$16:$AE$16)/6,IF(AND($M$1=2008,Beregningsark!$AQ313="1999-2012"),'Resultat 2005-2012'!O313*SUM($AA$16:$AE$16)/5,IF(AND($M$1=2009,Beregningsark!$AQ313="1999-2012"),'Resultat 2005-2012'!O313*SUM($AB$16:$AE$16)/4,IF(AND($M$1=2010,Beregningsark!$AQ313="1999-2012"),'Resultat 2005-2012'!O313*SUM($AC$16:$AE$16)/3,IF(AND($M$1=2011,Beregningsark!$AQ313="1999-2012"),'Resultat 2005-2012'!O313*SUM($AD$16:$AE$16)/2,IF(AND($M$1=2012,Beregningsark!$AQ313="1999-2012"),'Resultat 2005-2012'!O313*$AE$16,""))))))))))))))))</f>
        <v/>
      </c>
      <c r="P313" s="15" t="str">
        <f>IF('Resultat 2005-2012'!$R313="","",IF($M$1=2005,'Resultat 2005-2012'!P313,IF(AND($M$1=2006,Beregningsark!$AQ313="2005-2012"),'Resultat 2005-2012'!P313*SUM($Y$11:$AE$11)/7,IF(AND($M$1=2007,Beregningsark!$AQ313="2005-2012"),'Resultat 2005-2012'!P313*SUM($Z$11:$AE$11)/6,IF(AND($M$1=2008,Beregningsark!$AQ313="2005-2012"),'Resultat 2005-2012'!P313*SUM($AA$11:$AE$11)/5,IF(AND($M$1=2009,Beregningsark!$AQ313="2005-2012"),'Resultat 2005-2012'!P313*SUM($AB$11:$AE$11)/4,IF(AND($M$1=2010,Beregningsark!$AQ313="2005-2012"),'Resultat 2005-2012'!P313*SUM($AC$11:$AE$11)/3,IF(AND($M$1=2011,Beregningsark!$AQ313="2005-2012"),'Resultat 2005-2012'!P313*SUM($AD$11:$AE$11)/2,IF(AND($M$1=2012,Beregningsark!$AQ313="2005-2012"),'Resultat 2005-2012'!P313*$AE$11,IF(AND($M$1=2006,Beregningsark!$AQ313="1999-2012"),'Resultat 2005-2012'!P313*SUM($Y$16:$AE$16)/7,IF(AND($M$1=2007,Beregningsark!$AQ313="1999-2012"),'Resultat 2005-2012'!P313*SUM($Z$16:$AE$16)/6,IF(AND($M$1=2008,Beregningsark!$AQ313="1999-2012"),'Resultat 2005-2012'!P313*SUM($AA$16:$AE$16)/5,IF(AND($M$1=2009,Beregningsark!$AQ313="1999-2012"),'Resultat 2005-2012'!P313*SUM($AB$16:$AE$16)/4,IF(AND($M$1=2010,Beregningsark!$AQ313="1999-2012"),'Resultat 2005-2012'!P313*SUM($AC$16:$AE$16)/3,IF(AND($M$1=2011,Beregningsark!$AQ313="1999-2012"),'Resultat 2005-2012'!P313*SUM($AD$16:$AE$16)/2,IF(AND($M$1=2012,Beregningsark!$AQ313="1999-2012"),'Resultat 2005-2012'!P313*$AE$16,""))))))))))))))))</f>
        <v/>
      </c>
      <c r="Q313" s="15" t="str">
        <f t="shared" si="15"/>
        <v/>
      </c>
      <c r="R313" s="17" t="str">
        <f t="shared" si="16"/>
        <v/>
      </c>
    </row>
    <row r="314" spans="1:18" x14ac:dyDescent="0.25">
      <c r="A314" s="4" t="str">
        <f>IF(Inddata!A329="","",Inddata!A329)</f>
        <v/>
      </c>
      <c r="B314" s="4" t="str">
        <f>IF(Inddata!B329="","",Inddata!B329)</f>
        <v/>
      </c>
      <c r="C314" s="4" t="str">
        <f>IF(Inddata!C329="","",Inddata!C329)</f>
        <v/>
      </c>
      <c r="D314" s="4" t="str">
        <f>IF(Inddata!D329="","",Inddata!D329)</f>
        <v/>
      </c>
      <c r="E314" s="4" t="str">
        <f>IF(Inddata!E329="","",Inddata!E329)</f>
        <v/>
      </c>
      <c r="F314" s="4" t="str">
        <f>IF(Inddata!F329="","",Inddata!F329)</f>
        <v/>
      </c>
      <c r="G314" s="4">
        <f>IF(Inddata!G329="","",Inddata!G329)</f>
        <v>0</v>
      </c>
      <c r="H314" s="4" t="str">
        <f>IF(Inddata!H329&gt;0.5,Inddata!H329,"")</f>
        <v/>
      </c>
      <c r="I314" s="4" t="str">
        <f>IF(Inddata!I329="","",Inddata!I329)</f>
        <v/>
      </c>
      <c r="J314" s="15" t="str">
        <f>IF('Resultat 2005-2012'!$R314="","",IF($M$1=2005,'Resultat 2005-2012'!J314,IF(AND($M$1=2006,Beregningsark!$AQ314="2005-2012"),'Resultat 2005-2012'!J314*SUM($Y$7:$AE$7)/7,IF(AND($M$1=2007,Beregningsark!$AQ314="2005-2012"),'Resultat 2005-2012'!J314*SUM($Z$7:$AE$7)/6,IF(AND($M$1=2008,Beregningsark!$AQ314="2005-2012"),'Resultat 2005-2012'!J314*SUM($AA$7:$AE$7)/5,IF(AND($M$1=2009,Beregningsark!$AQ314="2005-2012"),'Resultat 2005-2012'!J314*SUM($AB$7:$AE$7)/4,IF(AND($M$1=2010,Beregningsark!$AQ314="2005-2012"),'Resultat 2005-2012'!J314*SUM($AC$7:$AE$7)/3,IF(AND($M$1=2011,Beregningsark!$AQ314="2005-2012"),'Resultat 2005-2012'!J314*SUM($AD$7:$AE$7)/2,IF(AND($M$1=2012,Beregningsark!$AQ314="2005-2012"),'Resultat 2005-2012'!J314*$AE$7,IF(AND($M$1=2006,Beregningsark!$AQ314="1999-2012"),'Resultat 2005-2012'!J314*SUM($Y$16:$AE$16)/7,IF(AND($M$1=2007,Beregningsark!$AQ314="1999-2012"),'Resultat 2005-2012'!J314*SUM($Z$16:$AE$16)/6,IF(AND($M$1=2008,Beregningsark!$AQ314="1999-2012"),'Resultat 2005-2012'!J314*SUM($AA$16:$AE$16)/5,IF(AND($M$1=2009,Beregningsark!$AQ314="1999-2012"),'Resultat 2005-2012'!J314*SUM($AB$16:$AE$16)/4,IF(AND($M$1=2010,Beregningsark!$AQ314="1999-2012"),'Resultat 2005-2012'!J314*SUM($AC$16:$AE$16)/3,IF(AND($M$1=2011,Beregningsark!$AQ314="1999-2012"),'Resultat 2005-2012'!J314*SUM($AD$16:$AE$16)/2,IF(AND($M$1=2012,Beregningsark!$AQ314="1999-2012"),'Resultat 2005-2012'!J314*$AE$16,""))))))))))))))))</f>
        <v/>
      </c>
      <c r="K314" s="15" t="str">
        <f>IF('Resultat 2005-2012'!$R314="","",IF($M$1=2005,'Resultat 2005-2012'!K314,IF(AND($M$1=2006,Beregningsark!$AQ314="2005-2012"),'Resultat 2005-2012'!K314*SUM($Y$8:$AE$8)/7,IF(AND($M$1=2007,Beregningsark!$AQ314="2005-2012"),'Resultat 2005-2012'!K314*SUM($Z$8:$AE$8)/6,IF(AND($M$1=2008,Beregningsark!$AQ314="2005-2012"),'Resultat 2005-2012'!K314*SUM($AA$8:$AE$8)/5,IF(AND($M$1=2009,Beregningsark!$AQ314="2005-2012"),'Resultat 2005-2012'!K314*SUM($AB$8:$AE$8)/4,IF(AND($M$1=2010,Beregningsark!$AQ314="2005-2012"),'Resultat 2005-2012'!K314*SUM($AC$8:$AE$8)/3,IF(AND($M$1=2011,Beregningsark!$AQ314="2005-2012"),'Resultat 2005-2012'!K314*SUM($AD$8:$AE$8)/2,IF(AND($M$1=2012,Beregningsark!$AQ314="2005-2012"),'Resultat 2005-2012'!K314*$AE$8,IF(AND($M$1=2006,Beregningsark!$AQ314="1999-2012"),'Resultat 2005-2012'!K314*SUM($Y$17:$AE$17)/7,IF(AND($M$1=2007,Beregningsark!$AQ314="1999-2012"),'Resultat 2005-2012'!K314*SUM($Z$17:$AE$17)/6,IF(AND($M$1=2008,Beregningsark!$AQ314="1999-2012"),'Resultat 2005-2012'!K314*SUM($AA$17:$AE$17)/5,IF(AND($M$1=2009,Beregningsark!$AQ314="1999-2012"),'Resultat 2005-2012'!K314*SUM($AB$17:$AE$17)/4,IF(AND($M$1=2010,Beregningsark!$AQ314="1999-2012"),'Resultat 2005-2012'!K314*SUM($AC$17:$AE$17)/3,IF(AND($M$1=2011,Beregningsark!$AQ314="1999-2012"),'Resultat 2005-2012'!K314*SUM($AD$17:$AE$17)/2,IF(AND($M$1=2012,Beregningsark!$AQ314="1999-2012"),'Resultat 2005-2012'!K314*$AE$17,""))))))))))))))))</f>
        <v/>
      </c>
      <c r="L314" s="15" t="str">
        <f>IF('Resultat 2005-2012'!$R314="","",IF($M$1=2005,'Resultat 2005-2012'!L314,IF(AND($M$1=2006,Beregningsark!$AQ314="2005-2012"),'Resultat 2005-2012'!L314*SUM($Y$9:$AE$9)/7,IF(AND($M$1=2007,Beregningsark!$AQ314="2005-2012"),'Resultat 2005-2012'!L314*SUM($Z$9:$AE$9)/6,IF(AND($M$1=2008,Beregningsark!$AQ314="2005-2012"),'Resultat 2005-2012'!L314*SUM($AA$9:$AE$9)/5,IF(AND($M$1=2009,Beregningsark!$AQ314="2005-2012"),'Resultat 2005-2012'!L314*SUM($AB$9:$AE$9)/4,IF(AND($M$1=2010,Beregningsark!$AQ314="2005-2012"),'Resultat 2005-2012'!L314*SUM($AC$9:$AE$9)/3,IF(AND($M$1=2011,Beregningsark!$AQ314="2005-2012"),'Resultat 2005-2012'!L314*SUM($AD$9:$AE$9)/2,IF(AND($M$1=2012,Beregningsark!$AQ314="2005-2012"),'Resultat 2005-2012'!L314*$AE$9,IF(AND($M$1=2006,Beregningsark!$AQ314="1999-2012"),'Resultat 2005-2012'!L314*SUM($Y$18:$AE$18)/7,IF(AND($M$1=2007,Beregningsark!$AQ314="1999-2012"),'Resultat 2005-2012'!L314*SUM($Z$18:$AE$18)/6,IF(AND($M$1=2008,Beregningsark!$AQ314="1999-2012"),'Resultat 2005-2012'!L314*SUM($AA$18:$AE$18)/5,IF(AND($M$1=2009,Beregningsark!$AQ314="1999-2012"),'Resultat 2005-2012'!L314*SUM($AB$18:$AE$18)/4,IF(AND($M$1=2010,Beregningsark!$AQ314="1999-2012"),'Resultat 2005-2012'!L314*SUM($AC$18:$AE$18)/3,IF(AND($M$1=2011,Beregningsark!$AQ314="1999-2012"),'Resultat 2005-2012'!L314*SUM($AD$18:$AE$18)/2,IF(AND($M$1=2012,Beregningsark!$AQ314="1999-2012"),'Resultat 2005-2012'!L314*$AE$18,""))))))))))))))))</f>
        <v/>
      </c>
      <c r="M314" s="15" t="str">
        <f t="shared" si="14"/>
        <v/>
      </c>
      <c r="N314" s="15" t="str">
        <f>IF('Resultat 2005-2012'!$R314="","",IF($M$1=2005,'Resultat 2005-2012'!N314,IF(AND($M$1=2006,Beregningsark!$AQ314="2005-2012"),'Resultat 2005-2012'!N314*SUM($Y$10:$AE$10)/7,IF(AND($M$1=2007,Beregningsark!$AQ314="2005-2012"),'Resultat 2005-2012'!N314*SUM($Z$10:$AE$10)/6,IF(AND($M$1=2008,Beregningsark!$AQ314="2005-2012"),'Resultat 2005-2012'!N314*SUM($AA$10:$AE$10)/5,IF(AND($M$1=2009,Beregningsark!$AQ314="2005-2012"),'Resultat 2005-2012'!N314*SUM($AB$10:$AE$10)/4,IF(AND($M$1=2010,Beregningsark!$AQ314="2005-2012"),'Resultat 2005-2012'!N314*SUM($AC$10:$AE$10)/3,IF(AND($M$1=2011,Beregningsark!$AQ314="2005-2012"),'Resultat 2005-2012'!N314*SUM($AD$10:$AE$10)/2,IF(AND($M$1=2012,Beregningsark!$AQ314="2005-2012"),'Resultat 2005-2012'!N314*$AE$10,IF(AND($M$1=2006,Beregningsark!$AQ314="1999-2012"),'Resultat 2005-2012'!N314*SUM($Y$16:$AE$16)/7,IF(AND($M$1=2007,Beregningsark!$AQ314="1999-2012"),'Resultat 2005-2012'!N314*SUM($Z$16:$AE$16)/6,IF(AND($M$1=2008,Beregningsark!$AQ314="1999-2012"),'Resultat 2005-2012'!N314*SUM($AA$16:$AE$16)/5,IF(AND($M$1=2009,Beregningsark!$AQ314="1999-2012"),'Resultat 2005-2012'!N314*SUM($AB$16:$AE$16)/4,IF(AND($M$1=2010,Beregningsark!$AQ314="1999-2012"),'Resultat 2005-2012'!N314*SUM($AC$16:$AE$16)/3,IF(AND($M$1=2011,Beregningsark!$AQ314="1999-2012"),'Resultat 2005-2012'!N314*SUM($AD$16:$AE$16)/2,IF(AND($M$1=2012,Beregningsark!$AQ314="1999-2012"),'Resultat 2005-2012'!N314*$AE$16,""))))))))))))))))</f>
        <v/>
      </c>
      <c r="O314" s="15" t="str">
        <f>IF('Resultat 2005-2012'!$R314="","",IF($M$1=2005,'Resultat 2005-2012'!O314,IF(AND($M$1=2006,Beregningsark!$AQ314="2005-2012"),'Resultat 2005-2012'!O314*SUM($Y$10:$AE$10)/7,IF(AND($M$1=2007,Beregningsark!$AQ314="2005-2012"),'Resultat 2005-2012'!O314*SUM($Z$10:$AE$10)/6,IF(AND($M$1=2008,Beregningsark!$AQ314="2005-2012"),'Resultat 2005-2012'!O314*SUM($AA$10:$AE$10)/5,IF(AND($M$1=2009,Beregningsark!$AQ314="2005-2012"),'Resultat 2005-2012'!O314*SUM($AB$10:$AE$10)/4,IF(AND($M$1=2010,Beregningsark!$AQ314="2005-2012"),'Resultat 2005-2012'!O314*SUM($AC$10:$AE$10)/3,IF(AND($M$1=2011,Beregningsark!$AQ314="2005-2012"),'Resultat 2005-2012'!O314*SUM($AD$10:$AE$10)/2,IF(AND($M$1=2012,Beregningsark!$AQ314="2005-2012"),'Resultat 2005-2012'!O314*$AE$10,IF(AND($M$1=2006,Beregningsark!$AQ314="1999-2012"),'Resultat 2005-2012'!O314*SUM($Y$16:$AE$16)/7,IF(AND($M$1=2007,Beregningsark!$AQ314="1999-2012"),'Resultat 2005-2012'!O314*SUM($Z$16:$AE$16)/6,IF(AND($M$1=2008,Beregningsark!$AQ314="1999-2012"),'Resultat 2005-2012'!O314*SUM($AA$16:$AE$16)/5,IF(AND($M$1=2009,Beregningsark!$AQ314="1999-2012"),'Resultat 2005-2012'!O314*SUM($AB$16:$AE$16)/4,IF(AND($M$1=2010,Beregningsark!$AQ314="1999-2012"),'Resultat 2005-2012'!O314*SUM($AC$16:$AE$16)/3,IF(AND($M$1=2011,Beregningsark!$AQ314="1999-2012"),'Resultat 2005-2012'!O314*SUM($AD$16:$AE$16)/2,IF(AND($M$1=2012,Beregningsark!$AQ314="1999-2012"),'Resultat 2005-2012'!O314*$AE$16,""))))))))))))))))</f>
        <v/>
      </c>
      <c r="P314" s="15" t="str">
        <f>IF('Resultat 2005-2012'!$R314="","",IF($M$1=2005,'Resultat 2005-2012'!P314,IF(AND($M$1=2006,Beregningsark!$AQ314="2005-2012"),'Resultat 2005-2012'!P314*SUM($Y$11:$AE$11)/7,IF(AND($M$1=2007,Beregningsark!$AQ314="2005-2012"),'Resultat 2005-2012'!P314*SUM($Z$11:$AE$11)/6,IF(AND($M$1=2008,Beregningsark!$AQ314="2005-2012"),'Resultat 2005-2012'!P314*SUM($AA$11:$AE$11)/5,IF(AND($M$1=2009,Beregningsark!$AQ314="2005-2012"),'Resultat 2005-2012'!P314*SUM($AB$11:$AE$11)/4,IF(AND($M$1=2010,Beregningsark!$AQ314="2005-2012"),'Resultat 2005-2012'!P314*SUM($AC$11:$AE$11)/3,IF(AND($M$1=2011,Beregningsark!$AQ314="2005-2012"),'Resultat 2005-2012'!P314*SUM($AD$11:$AE$11)/2,IF(AND($M$1=2012,Beregningsark!$AQ314="2005-2012"),'Resultat 2005-2012'!P314*$AE$11,IF(AND($M$1=2006,Beregningsark!$AQ314="1999-2012"),'Resultat 2005-2012'!P314*SUM($Y$16:$AE$16)/7,IF(AND($M$1=2007,Beregningsark!$AQ314="1999-2012"),'Resultat 2005-2012'!P314*SUM($Z$16:$AE$16)/6,IF(AND($M$1=2008,Beregningsark!$AQ314="1999-2012"),'Resultat 2005-2012'!P314*SUM($AA$16:$AE$16)/5,IF(AND($M$1=2009,Beregningsark!$AQ314="1999-2012"),'Resultat 2005-2012'!P314*SUM($AB$16:$AE$16)/4,IF(AND($M$1=2010,Beregningsark!$AQ314="1999-2012"),'Resultat 2005-2012'!P314*SUM($AC$16:$AE$16)/3,IF(AND($M$1=2011,Beregningsark!$AQ314="1999-2012"),'Resultat 2005-2012'!P314*SUM($AD$16:$AE$16)/2,IF(AND($M$1=2012,Beregningsark!$AQ314="1999-2012"),'Resultat 2005-2012'!P314*$AE$16,""))))))))))))))))</f>
        <v/>
      </c>
      <c r="Q314" s="15" t="str">
        <f t="shared" si="15"/>
        <v/>
      </c>
      <c r="R314" s="17" t="str">
        <f t="shared" si="16"/>
        <v/>
      </c>
    </row>
    <row r="315" spans="1:18" x14ac:dyDescent="0.25">
      <c r="A315" s="4" t="str">
        <f>IF(Inddata!A330="","",Inddata!A330)</f>
        <v/>
      </c>
      <c r="B315" s="4" t="str">
        <f>IF(Inddata!B330="","",Inddata!B330)</f>
        <v/>
      </c>
      <c r="C315" s="4" t="str">
        <f>IF(Inddata!C330="","",Inddata!C330)</f>
        <v/>
      </c>
      <c r="D315" s="4" t="str">
        <f>IF(Inddata!D330="","",Inddata!D330)</f>
        <v/>
      </c>
      <c r="E315" s="4" t="str">
        <f>IF(Inddata!E330="","",Inddata!E330)</f>
        <v/>
      </c>
      <c r="F315" s="4" t="str">
        <f>IF(Inddata!F330="","",Inddata!F330)</f>
        <v/>
      </c>
      <c r="G315" s="4">
        <f>IF(Inddata!G330="","",Inddata!G330)</f>
        <v>0</v>
      </c>
      <c r="H315" s="4" t="str">
        <f>IF(Inddata!H330&gt;0.5,Inddata!H330,"")</f>
        <v/>
      </c>
      <c r="I315" s="4" t="str">
        <f>IF(Inddata!I330="","",Inddata!I330)</f>
        <v/>
      </c>
      <c r="J315" s="15" t="str">
        <f>IF('Resultat 2005-2012'!$R315="","",IF($M$1=2005,'Resultat 2005-2012'!J315,IF(AND($M$1=2006,Beregningsark!$AQ315="2005-2012"),'Resultat 2005-2012'!J315*SUM($Y$7:$AE$7)/7,IF(AND($M$1=2007,Beregningsark!$AQ315="2005-2012"),'Resultat 2005-2012'!J315*SUM($Z$7:$AE$7)/6,IF(AND($M$1=2008,Beregningsark!$AQ315="2005-2012"),'Resultat 2005-2012'!J315*SUM($AA$7:$AE$7)/5,IF(AND($M$1=2009,Beregningsark!$AQ315="2005-2012"),'Resultat 2005-2012'!J315*SUM($AB$7:$AE$7)/4,IF(AND($M$1=2010,Beregningsark!$AQ315="2005-2012"),'Resultat 2005-2012'!J315*SUM($AC$7:$AE$7)/3,IF(AND($M$1=2011,Beregningsark!$AQ315="2005-2012"),'Resultat 2005-2012'!J315*SUM($AD$7:$AE$7)/2,IF(AND($M$1=2012,Beregningsark!$AQ315="2005-2012"),'Resultat 2005-2012'!J315*$AE$7,IF(AND($M$1=2006,Beregningsark!$AQ315="1999-2012"),'Resultat 2005-2012'!J315*SUM($Y$16:$AE$16)/7,IF(AND($M$1=2007,Beregningsark!$AQ315="1999-2012"),'Resultat 2005-2012'!J315*SUM($Z$16:$AE$16)/6,IF(AND($M$1=2008,Beregningsark!$AQ315="1999-2012"),'Resultat 2005-2012'!J315*SUM($AA$16:$AE$16)/5,IF(AND($M$1=2009,Beregningsark!$AQ315="1999-2012"),'Resultat 2005-2012'!J315*SUM($AB$16:$AE$16)/4,IF(AND($M$1=2010,Beregningsark!$AQ315="1999-2012"),'Resultat 2005-2012'!J315*SUM($AC$16:$AE$16)/3,IF(AND($M$1=2011,Beregningsark!$AQ315="1999-2012"),'Resultat 2005-2012'!J315*SUM($AD$16:$AE$16)/2,IF(AND($M$1=2012,Beregningsark!$AQ315="1999-2012"),'Resultat 2005-2012'!J315*$AE$16,""))))))))))))))))</f>
        <v/>
      </c>
      <c r="K315" s="15" t="str">
        <f>IF('Resultat 2005-2012'!$R315="","",IF($M$1=2005,'Resultat 2005-2012'!K315,IF(AND($M$1=2006,Beregningsark!$AQ315="2005-2012"),'Resultat 2005-2012'!K315*SUM($Y$8:$AE$8)/7,IF(AND($M$1=2007,Beregningsark!$AQ315="2005-2012"),'Resultat 2005-2012'!K315*SUM($Z$8:$AE$8)/6,IF(AND($M$1=2008,Beregningsark!$AQ315="2005-2012"),'Resultat 2005-2012'!K315*SUM($AA$8:$AE$8)/5,IF(AND($M$1=2009,Beregningsark!$AQ315="2005-2012"),'Resultat 2005-2012'!K315*SUM($AB$8:$AE$8)/4,IF(AND($M$1=2010,Beregningsark!$AQ315="2005-2012"),'Resultat 2005-2012'!K315*SUM($AC$8:$AE$8)/3,IF(AND($M$1=2011,Beregningsark!$AQ315="2005-2012"),'Resultat 2005-2012'!K315*SUM($AD$8:$AE$8)/2,IF(AND($M$1=2012,Beregningsark!$AQ315="2005-2012"),'Resultat 2005-2012'!K315*$AE$8,IF(AND($M$1=2006,Beregningsark!$AQ315="1999-2012"),'Resultat 2005-2012'!K315*SUM($Y$17:$AE$17)/7,IF(AND($M$1=2007,Beregningsark!$AQ315="1999-2012"),'Resultat 2005-2012'!K315*SUM($Z$17:$AE$17)/6,IF(AND($M$1=2008,Beregningsark!$AQ315="1999-2012"),'Resultat 2005-2012'!K315*SUM($AA$17:$AE$17)/5,IF(AND($M$1=2009,Beregningsark!$AQ315="1999-2012"),'Resultat 2005-2012'!K315*SUM($AB$17:$AE$17)/4,IF(AND($M$1=2010,Beregningsark!$AQ315="1999-2012"),'Resultat 2005-2012'!K315*SUM($AC$17:$AE$17)/3,IF(AND($M$1=2011,Beregningsark!$AQ315="1999-2012"),'Resultat 2005-2012'!K315*SUM($AD$17:$AE$17)/2,IF(AND($M$1=2012,Beregningsark!$AQ315="1999-2012"),'Resultat 2005-2012'!K315*$AE$17,""))))))))))))))))</f>
        <v/>
      </c>
      <c r="L315" s="15" t="str">
        <f>IF('Resultat 2005-2012'!$R315="","",IF($M$1=2005,'Resultat 2005-2012'!L315,IF(AND($M$1=2006,Beregningsark!$AQ315="2005-2012"),'Resultat 2005-2012'!L315*SUM($Y$9:$AE$9)/7,IF(AND($M$1=2007,Beregningsark!$AQ315="2005-2012"),'Resultat 2005-2012'!L315*SUM($Z$9:$AE$9)/6,IF(AND($M$1=2008,Beregningsark!$AQ315="2005-2012"),'Resultat 2005-2012'!L315*SUM($AA$9:$AE$9)/5,IF(AND($M$1=2009,Beregningsark!$AQ315="2005-2012"),'Resultat 2005-2012'!L315*SUM($AB$9:$AE$9)/4,IF(AND($M$1=2010,Beregningsark!$AQ315="2005-2012"),'Resultat 2005-2012'!L315*SUM($AC$9:$AE$9)/3,IF(AND($M$1=2011,Beregningsark!$AQ315="2005-2012"),'Resultat 2005-2012'!L315*SUM($AD$9:$AE$9)/2,IF(AND($M$1=2012,Beregningsark!$AQ315="2005-2012"),'Resultat 2005-2012'!L315*$AE$9,IF(AND($M$1=2006,Beregningsark!$AQ315="1999-2012"),'Resultat 2005-2012'!L315*SUM($Y$18:$AE$18)/7,IF(AND($M$1=2007,Beregningsark!$AQ315="1999-2012"),'Resultat 2005-2012'!L315*SUM($Z$18:$AE$18)/6,IF(AND($M$1=2008,Beregningsark!$AQ315="1999-2012"),'Resultat 2005-2012'!L315*SUM($AA$18:$AE$18)/5,IF(AND($M$1=2009,Beregningsark!$AQ315="1999-2012"),'Resultat 2005-2012'!L315*SUM($AB$18:$AE$18)/4,IF(AND($M$1=2010,Beregningsark!$AQ315="1999-2012"),'Resultat 2005-2012'!L315*SUM($AC$18:$AE$18)/3,IF(AND($M$1=2011,Beregningsark!$AQ315="1999-2012"),'Resultat 2005-2012'!L315*SUM($AD$18:$AE$18)/2,IF(AND($M$1=2012,Beregningsark!$AQ315="1999-2012"),'Resultat 2005-2012'!L315*$AE$18,""))))))))))))))))</f>
        <v/>
      </c>
      <c r="M315" s="15" t="str">
        <f t="shared" si="14"/>
        <v/>
      </c>
      <c r="N315" s="15" t="str">
        <f>IF('Resultat 2005-2012'!$R315="","",IF($M$1=2005,'Resultat 2005-2012'!N315,IF(AND($M$1=2006,Beregningsark!$AQ315="2005-2012"),'Resultat 2005-2012'!N315*SUM($Y$10:$AE$10)/7,IF(AND($M$1=2007,Beregningsark!$AQ315="2005-2012"),'Resultat 2005-2012'!N315*SUM($Z$10:$AE$10)/6,IF(AND($M$1=2008,Beregningsark!$AQ315="2005-2012"),'Resultat 2005-2012'!N315*SUM($AA$10:$AE$10)/5,IF(AND($M$1=2009,Beregningsark!$AQ315="2005-2012"),'Resultat 2005-2012'!N315*SUM($AB$10:$AE$10)/4,IF(AND($M$1=2010,Beregningsark!$AQ315="2005-2012"),'Resultat 2005-2012'!N315*SUM($AC$10:$AE$10)/3,IF(AND($M$1=2011,Beregningsark!$AQ315="2005-2012"),'Resultat 2005-2012'!N315*SUM($AD$10:$AE$10)/2,IF(AND($M$1=2012,Beregningsark!$AQ315="2005-2012"),'Resultat 2005-2012'!N315*$AE$10,IF(AND($M$1=2006,Beregningsark!$AQ315="1999-2012"),'Resultat 2005-2012'!N315*SUM($Y$16:$AE$16)/7,IF(AND($M$1=2007,Beregningsark!$AQ315="1999-2012"),'Resultat 2005-2012'!N315*SUM($Z$16:$AE$16)/6,IF(AND($M$1=2008,Beregningsark!$AQ315="1999-2012"),'Resultat 2005-2012'!N315*SUM($AA$16:$AE$16)/5,IF(AND($M$1=2009,Beregningsark!$AQ315="1999-2012"),'Resultat 2005-2012'!N315*SUM($AB$16:$AE$16)/4,IF(AND($M$1=2010,Beregningsark!$AQ315="1999-2012"),'Resultat 2005-2012'!N315*SUM($AC$16:$AE$16)/3,IF(AND($M$1=2011,Beregningsark!$AQ315="1999-2012"),'Resultat 2005-2012'!N315*SUM($AD$16:$AE$16)/2,IF(AND($M$1=2012,Beregningsark!$AQ315="1999-2012"),'Resultat 2005-2012'!N315*$AE$16,""))))))))))))))))</f>
        <v/>
      </c>
      <c r="O315" s="15" t="str">
        <f>IF('Resultat 2005-2012'!$R315="","",IF($M$1=2005,'Resultat 2005-2012'!O315,IF(AND($M$1=2006,Beregningsark!$AQ315="2005-2012"),'Resultat 2005-2012'!O315*SUM($Y$10:$AE$10)/7,IF(AND($M$1=2007,Beregningsark!$AQ315="2005-2012"),'Resultat 2005-2012'!O315*SUM($Z$10:$AE$10)/6,IF(AND($M$1=2008,Beregningsark!$AQ315="2005-2012"),'Resultat 2005-2012'!O315*SUM($AA$10:$AE$10)/5,IF(AND($M$1=2009,Beregningsark!$AQ315="2005-2012"),'Resultat 2005-2012'!O315*SUM($AB$10:$AE$10)/4,IF(AND($M$1=2010,Beregningsark!$AQ315="2005-2012"),'Resultat 2005-2012'!O315*SUM($AC$10:$AE$10)/3,IF(AND($M$1=2011,Beregningsark!$AQ315="2005-2012"),'Resultat 2005-2012'!O315*SUM($AD$10:$AE$10)/2,IF(AND($M$1=2012,Beregningsark!$AQ315="2005-2012"),'Resultat 2005-2012'!O315*$AE$10,IF(AND($M$1=2006,Beregningsark!$AQ315="1999-2012"),'Resultat 2005-2012'!O315*SUM($Y$16:$AE$16)/7,IF(AND($M$1=2007,Beregningsark!$AQ315="1999-2012"),'Resultat 2005-2012'!O315*SUM($Z$16:$AE$16)/6,IF(AND($M$1=2008,Beregningsark!$AQ315="1999-2012"),'Resultat 2005-2012'!O315*SUM($AA$16:$AE$16)/5,IF(AND($M$1=2009,Beregningsark!$AQ315="1999-2012"),'Resultat 2005-2012'!O315*SUM($AB$16:$AE$16)/4,IF(AND($M$1=2010,Beregningsark!$AQ315="1999-2012"),'Resultat 2005-2012'!O315*SUM($AC$16:$AE$16)/3,IF(AND($M$1=2011,Beregningsark!$AQ315="1999-2012"),'Resultat 2005-2012'!O315*SUM($AD$16:$AE$16)/2,IF(AND($M$1=2012,Beregningsark!$AQ315="1999-2012"),'Resultat 2005-2012'!O315*$AE$16,""))))))))))))))))</f>
        <v/>
      </c>
      <c r="P315" s="15" t="str">
        <f>IF('Resultat 2005-2012'!$R315="","",IF($M$1=2005,'Resultat 2005-2012'!P315,IF(AND($M$1=2006,Beregningsark!$AQ315="2005-2012"),'Resultat 2005-2012'!P315*SUM($Y$11:$AE$11)/7,IF(AND($M$1=2007,Beregningsark!$AQ315="2005-2012"),'Resultat 2005-2012'!P315*SUM($Z$11:$AE$11)/6,IF(AND($M$1=2008,Beregningsark!$AQ315="2005-2012"),'Resultat 2005-2012'!P315*SUM($AA$11:$AE$11)/5,IF(AND($M$1=2009,Beregningsark!$AQ315="2005-2012"),'Resultat 2005-2012'!P315*SUM($AB$11:$AE$11)/4,IF(AND($M$1=2010,Beregningsark!$AQ315="2005-2012"),'Resultat 2005-2012'!P315*SUM($AC$11:$AE$11)/3,IF(AND($M$1=2011,Beregningsark!$AQ315="2005-2012"),'Resultat 2005-2012'!P315*SUM($AD$11:$AE$11)/2,IF(AND($M$1=2012,Beregningsark!$AQ315="2005-2012"),'Resultat 2005-2012'!P315*$AE$11,IF(AND($M$1=2006,Beregningsark!$AQ315="1999-2012"),'Resultat 2005-2012'!P315*SUM($Y$16:$AE$16)/7,IF(AND($M$1=2007,Beregningsark!$AQ315="1999-2012"),'Resultat 2005-2012'!P315*SUM($Z$16:$AE$16)/6,IF(AND($M$1=2008,Beregningsark!$AQ315="1999-2012"),'Resultat 2005-2012'!P315*SUM($AA$16:$AE$16)/5,IF(AND($M$1=2009,Beregningsark!$AQ315="1999-2012"),'Resultat 2005-2012'!P315*SUM($AB$16:$AE$16)/4,IF(AND($M$1=2010,Beregningsark!$AQ315="1999-2012"),'Resultat 2005-2012'!P315*SUM($AC$16:$AE$16)/3,IF(AND($M$1=2011,Beregningsark!$AQ315="1999-2012"),'Resultat 2005-2012'!P315*SUM($AD$16:$AE$16)/2,IF(AND($M$1=2012,Beregningsark!$AQ315="1999-2012"),'Resultat 2005-2012'!P315*$AE$16,""))))))))))))))))</f>
        <v/>
      </c>
      <c r="Q315" s="15" t="str">
        <f t="shared" si="15"/>
        <v/>
      </c>
      <c r="R315" s="17" t="str">
        <f t="shared" si="16"/>
        <v/>
      </c>
    </row>
    <row r="316" spans="1:18" x14ac:dyDescent="0.25">
      <c r="A316" s="4" t="str">
        <f>IF(Inddata!A331="","",Inddata!A331)</f>
        <v/>
      </c>
      <c r="B316" s="4" t="str">
        <f>IF(Inddata!B331="","",Inddata!B331)</f>
        <v/>
      </c>
      <c r="C316" s="4" t="str">
        <f>IF(Inddata!C331="","",Inddata!C331)</f>
        <v/>
      </c>
      <c r="D316" s="4" t="str">
        <f>IF(Inddata!D331="","",Inddata!D331)</f>
        <v/>
      </c>
      <c r="E316" s="4" t="str">
        <f>IF(Inddata!E331="","",Inddata!E331)</f>
        <v/>
      </c>
      <c r="F316" s="4" t="str">
        <f>IF(Inddata!F331="","",Inddata!F331)</f>
        <v/>
      </c>
      <c r="G316" s="4">
        <f>IF(Inddata!G331="","",Inddata!G331)</f>
        <v>0</v>
      </c>
      <c r="H316" s="4" t="str">
        <f>IF(Inddata!H331&gt;0.5,Inddata!H331,"")</f>
        <v/>
      </c>
      <c r="I316" s="4" t="str">
        <f>IF(Inddata!I331="","",Inddata!I331)</f>
        <v/>
      </c>
      <c r="J316" s="15" t="str">
        <f>IF('Resultat 2005-2012'!$R316="","",IF($M$1=2005,'Resultat 2005-2012'!J316,IF(AND($M$1=2006,Beregningsark!$AQ316="2005-2012"),'Resultat 2005-2012'!J316*SUM($Y$7:$AE$7)/7,IF(AND($M$1=2007,Beregningsark!$AQ316="2005-2012"),'Resultat 2005-2012'!J316*SUM($Z$7:$AE$7)/6,IF(AND($M$1=2008,Beregningsark!$AQ316="2005-2012"),'Resultat 2005-2012'!J316*SUM($AA$7:$AE$7)/5,IF(AND($M$1=2009,Beregningsark!$AQ316="2005-2012"),'Resultat 2005-2012'!J316*SUM($AB$7:$AE$7)/4,IF(AND($M$1=2010,Beregningsark!$AQ316="2005-2012"),'Resultat 2005-2012'!J316*SUM($AC$7:$AE$7)/3,IF(AND($M$1=2011,Beregningsark!$AQ316="2005-2012"),'Resultat 2005-2012'!J316*SUM($AD$7:$AE$7)/2,IF(AND($M$1=2012,Beregningsark!$AQ316="2005-2012"),'Resultat 2005-2012'!J316*$AE$7,IF(AND($M$1=2006,Beregningsark!$AQ316="1999-2012"),'Resultat 2005-2012'!J316*SUM($Y$16:$AE$16)/7,IF(AND($M$1=2007,Beregningsark!$AQ316="1999-2012"),'Resultat 2005-2012'!J316*SUM($Z$16:$AE$16)/6,IF(AND($M$1=2008,Beregningsark!$AQ316="1999-2012"),'Resultat 2005-2012'!J316*SUM($AA$16:$AE$16)/5,IF(AND($M$1=2009,Beregningsark!$AQ316="1999-2012"),'Resultat 2005-2012'!J316*SUM($AB$16:$AE$16)/4,IF(AND($M$1=2010,Beregningsark!$AQ316="1999-2012"),'Resultat 2005-2012'!J316*SUM($AC$16:$AE$16)/3,IF(AND($M$1=2011,Beregningsark!$AQ316="1999-2012"),'Resultat 2005-2012'!J316*SUM($AD$16:$AE$16)/2,IF(AND($M$1=2012,Beregningsark!$AQ316="1999-2012"),'Resultat 2005-2012'!J316*$AE$16,""))))))))))))))))</f>
        <v/>
      </c>
      <c r="K316" s="15" t="str">
        <f>IF('Resultat 2005-2012'!$R316="","",IF($M$1=2005,'Resultat 2005-2012'!K316,IF(AND($M$1=2006,Beregningsark!$AQ316="2005-2012"),'Resultat 2005-2012'!K316*SUM($Y$8:$AE$8)/7,IF(AND($M$1=2007,Beregningsark!$AQ316="2005-2012"),'Resultat 2005-2012'!K316*SUM($Z$8:$AE$8)/6,IF(AND($M$1=2008,Beregningsark!$AQ316="2005-2012"),'Resultat 2005-2012'!K316*SUM($AA$8:$AE$8)/5,IF(AND($M$1=2009,Beregningsark!$AQ316="2005-2012"),'Resultat 2005-2012'!K316*SUM($AB$8:$AE$8)/4,IF(AND($M$1=2010,Beregningsark!$AQ316="2005-2012"),'Resultat 2005-2012'!K316*SUM($AC$8:$AE$8)/3,IF(AND($M$1=2011,Beregningsark!$AQ316="2005-2012"),'Resultat 2005-2012'!K316*SUM($AD$8:$AE$8)/2,IF(AND($M$1=2012,Beregningsark!$AQ316="2005-2012"),'Resultat 2005-2012'!K316*$AE$8,IF(AND($M$1=2006,Beregningsark!$AQ316="1999-2012"),'Resultat 2005-2012'!K316*SUM($Y$17:$AE$17)/7,IF(AND($M$1=2007,Beregningsark!$AQ316="1999-2012"),'Resultat 2005-2012'!K316*SUM($Z$17:$AE$17)/6,IF(AND($M$1=2008,Beregningsark!$AQ316="1999-2012"),'Resultat 2005-2012'!K316*SUM($AA$17:$AE$17)/5,IF(AND($M$1=2009,Beregningsark!$AQ316="1999-2012"),'Resultat 2005-2012'!K316*SUM($AB$17:$AE$17)/4,IF(AND($M$1=2010,Beregningsark!$AQ316="1999-2012"),'Resultat 2005-2012'!K316*SUM($AC$17:$AE$17)/3,IF(AND($M$1=2011,Beregningsark!$AQ316="1999-2012"),'Resultat 2005-2012'!K316*SUM($AD$17:$AE$17)/2,IF(AND($M$1=2012,Beregningsark!$AQ316="1999-2012"),'Resultat 2005-2012'!K316*$AE$17,""))))))))))))))))</f>
        <v/>
      </c>
      <c r="L316" s="15" t="str">
        <f>IF('Resultat 2005-2012'!$R316="","",IF($M$1=2005,'Resultat 2005-2012'!L316,IF(AND($M$1=2006,Beregningsark!$AQ316="2005-2012"),'Resultat 2005-2012'!L316*SUM($Y$9:$AE$9)/7,IF(AND($M$1=2007,Beregningsark!$AQ316="2005-2012"),'Resultat 2005-2012'!L316*SUM($Z$9:$AE$9)/6,IF(AND($M$1=2008,Beregningsark!$AQ316="2005-2012"),'Resultat 2005-2012'!L316*SUM($AA$9:$AE$9)/5,IF(AND($M$1=2009,Beregningsark!$AQ316="2005-2012"),'Resultat 2005-2012'!L316*SUM($AB$9:$AE$9)/4,IF(AND($M$1=2010,Beregningsark!$AQ316="2005-2012"),'Resultat 2005-2012'!L316*SUM($AC$9:$AE$9)/3,IF(AND($M$1=2011,Beregningsark!$AQ316="2005-2012"),'Resultat 2005-2012'!L316*SUM($AD$9:$AE$9)/2,IF(AND($M$1=2012,Beregningsark!$AQ316="2005-2012"),'Resultat 2005-2012'!L316*$AE$9,IF(AND($M$1=2006,Beregningsark!$AQ316="1999-2012"),'Resultat 2005-2012'!L316*SUM($Y$18:$AE$18)/7,IF(AND($M$1=2007,Beregningsark!$AQ316="1999-2012"),'Resultat 2005-2012'!L316*SUM($Z$18:$AE$18)/6,IF(AND($M$1=2008,Beregningsark!$AQ316="1999-2012"),'Resultat 2005-2012'!L316*SUM($AA$18:$AE$18)/5,IF(AND($M$1=2009,Beregningsark!$AQ316="1999-2012"),'Resultat 2005-2012'!L316*SUM($AB$18:$AE$18)/4,IF(AND($M$1=2010,Beregningsark!$AQ316="1999-2012"),'Resultat 2005-2012'!L316*SUM($AC$18:$AE$18)/3,IF(AND($M$1=2011,Beregningsark!$AQ316="1999-2012"),'Resultat 2005-2012'!L316*SUM($AD$18:$AE$18)/2,IF(AND($M$1=2012,Beregningsark!$AQ316="1999-2012"),'Resultat 2005-2012'!L316*$AE$18,""))))))))))))))))</f>
        <v/>
      </c>
      <c r="M316" s="15" t="str">
        <f t="shared" si="14"/>
        <v/>
      </c>
      <c r="N316" s="15" t="str">
        <f>IF('Resultat 2005-2012'!$R316="","",IF($M$1=2005,'Resultat 2005-2012'!N316,IF(AND($M$1=2006,Beregningsark!$AQ316="2005-2012"),'Resultat 2005-2012'!N316*SUM($Y$10:$AE$10)/7,IF(AND($M$1=2007,Beregningsark!$AQ316="2005-2012"),'Resultat 2005-2012'!N316*SUM($Z$10:$AE$10)/6,IF(AND($M$1=2008,Beregningsark!$AQ316="2005-2012"),'Resultat 2005-2012'!N316*SUM($AA$10:$AE$10)/5,IF(AND($M$1=2009,Beregningsark!$AQ316="2005-2012"),'Resultat 2005-2012'!N316*SUM($AB$10:$AE$10)/4,IF(AND($M$1=2010,Beregningsark!$AQ316="2005-2012"),'Resultat 2005-2012'!N316*SUM($AC$10:$AE$10)/3,IF(AND($M$1=2011,Beregningsark!$AQ316="2005-2012"),'Resultat 2005-2012'!N316*SUM($AD$10:$AE$10)/2,IF(AND($M$1=2012,Beregningsark!$AQ316="2005-2012"),'Resultat 2005-2012'!N316*$AE$10,IF(AND($M$1=2006,Beregningsark!$AQ316="1999-2012"),'Resultat 2005-2012'!N316*SUM($Y$16:$AE$16)/7,IF(AND($M$1=2007,Beregningsark!$AQ316="1999-2012"),'Resultat 2005-2012'!N316*SUM($Z$16:$AE$16)/6,IF(AND($M$1=2008,Beregningsark!$AQ316="1999-2012"),'Resultat 2005-2012'!N316*SUM($AA$16:$AE$16)/5,IF(AND($M$1=2009,Beregningsark!$AQ316="1999-2012"),'Resultat 2005-2012'!N316*SUM($AB$16:$AE$16)/4,IF(AND($M$1=2010,Beregningsark!$AQ316="1999-2012"),'Resultat 2005-2012'!N316*SUM($AC$16:$AE$16)/3,IF(AND($M$1=2011,Beregningsark!$AQ316="1999-2012"),'Resultat 2005-2012'!N316*SUM($AD$16:$AE$16)/2,IF(AND($M$1=2012,Beregningsark!$AQ316="1999-2012"),'Resultat 2005-2012'!N316*$AE$16,""))))))))))))))))</f>
        <v/>
      </c>
      <c r="O316" s="15" t="str">
        <f>IF('Resultat 2005-2012'!$R316="","",IF($M$1=2005,'Resultat 2005-2012'!O316,IF(AND($M$1=2006,Beregningsark!$AQ316="2005-2012"),'Resultat 2005-2012'!O316*SUM($Y$10:$AE$10)/7,IF(AND($M$1=2007,Beregningsark!$AQ316="2005-2012"),'Resultat 2005-2012'!O316*SUM($Z$10:$AE$10)/6,IF(AND($M$1=2008,Beregningsark!$AQ316="2005-2012"),'Resultat 2005-2012'!O316*SUM($AA$10:$AE$10)/5,IF(AND($M$1=2009,Beregningsark!$AQ316="2005-2012"),'Resultat 2005-2012'!O316*SUM($AB$10:$AE$10)/4,IF(AND($M$1=2010,Beregningsark!$AQ316="2005-2012"),'Resultat 2005-2012'!O316*SUM($AC$10:$AE$10)/3,IF(AND($M$1=2011,Beregningsark!$AQ316="2005-2012"),'Resultat 2005-2012'!O316*SUM($AD$10:$AE$10)/2,IF(AND($M$1=2012,Beregningsark!$AQ316="2005-2012"),'Resultat 2005-2012'!O316*$AE$10,IF(AND($M$1=2006,Beregningsark!$AQ316="1999-2012"),'Resultat 2005-2012'!O316*SUM($Y$16:$AE$16)/7,IF(AND($M$1=2007,Beregningsark!$AQ316="1999-2012"),'Resultat 2005-2012'!O316*SUM($Z$16:$AE$16)/6,IF(AND($M$1=2008,Beregningsark!$AQ316="1999-2012"),'Resultat 2005-2012'!O316*SUM($AA$16:$AE$16)/5,IF(AND($M$1=2009,Beregningsark!$AQ316="1999-2012"),'Resultat 2005-2012'!O316*SUM($AB$16:$AE$16)/4,IF(AND($M$1=2010,Beregningsark!$AQ316="1999-2012"),'Resultat 2005-2012'!O316*SUM($AC$16:$AE$16)/3,IF(AND($M$1=2011,Beregningsark!$AQ316="1999-2012"),'Resultat 2005-2012'!O316*SUM($AD$16:$AE$16)/2,IF(AND($M$1=2012,Beregningsark!$AQ316="1999-2012"),'Resultat 2005-2012'!O316*$AE$16,""))))))))))))))))</f>
        <v/>
      </c>
      <c r="P316" s="15" t="str">
        <f>IF('Resultat 2005-2012'!$R316="","",IF($M$1=2005,'Resultat 2005-2012'!P316,IF(AND($M$1=2006,Beregningsark!$AQ316="2005-2012"),'Resultat 2005-2012'!P316*SUM($Y$11:$AE$11)/7,IF(AND($M$1=2007,Beregningsark!$AQ316="2005-2012"),'Resultat 2005-2012'!P316*SUM($Z$11:$AE$11)/6,IF(AND($M$1=2008,Beregningsark!$AQ316="2005-2012"),'Resultat 2005-2012'!P316*SUM($AA$11:$AE$11)/5,IF(AND($M$1=2009,Beregningsark!$AQ316="2005-2012"),'Resultat 2005-2012'!P316*SUM($AB$11:$AE$11)/4,IF(AND($M$1=2010,Beregningsark!$AQ316="2005-2012"),'Resultat 2005-2012'!P316*SUM($AC$11:$AE$11)/3,IF(AND($M$1=2011,Beregningsark!$AQ316="2005-2012"),'Resultat 2005-2012'!P316*SUM($AD$11:$AE$11)/2,IF(AND($M$1=2012,Beregningsark!$AQ316="2005-2012"),'Resultat 2005-2012'!P316*$AE$11,IF(AND($M$1=2006,Beregningsark!$AQ316="1999-2012"),'Resultat 2005-2012'!P316*SUM($Y$16:$AE$16)/7,IF(AND($M$1=2007,Beregningsark!$AQ316="1999-2012"),'Resultat 2005-2012'!P316*SUM($Z$16:$AE$16)/6,IF(AND($M$1=2008,Beregningsark!$AQ316="1999-2012"),'Resultat 2005-2012'!P316*SUM($AA$16:$AE$16)/5,IF(AND($M$1=2009,Beregningsark!$AQ316="1999-2012"),'Resultat 2005-2012'!P316*SUM($AB$16:$AE$16)/4,IF(AND($M$1=2010,Beregningsark!$AQ316="1999-2012"),'Resultat 2005-2012'!P316*SUM($AC$16:$AE$16)/3,IF(AND($M$1=2011,Beregningsark!$AQ316="1999-2012"),'Resultat 2005-2012'!P316*SUM($AD$16:$AE$16)/2,IF(AND($M$1=2012,Beregningsark!$AQ316="1999-2012"),'Resultat 2005-2012'!P316*$AE$16,""))))))))))))))))</f>
        <v/>
      </c>
      <c r="Q316" s="15" t="str">
        <f t="shared" si="15"/>
        <v/>
      </c>
      <c r="R316" s="17" t="str">
        <f t="shared" si="16"/>
        <v/>
      </c>
    </row>
    <row r="317" spans="1:18" x14ac:dyDescent="0.25">
      <c r="A317" s="4" t="str">
        <f>IF(Inddata!A332="","",Inddata!A332)</f>
        <v/>
      </c>
      <c r="B317" s="4" t="str">
        <f>IF(Inddata!B332="","",Inddata!B332)</f>
        <v/>
      </c>
      <c r="C317" s="4" t="str">
        <f>IF(Inddata!C332="","",Inddata!C332)</f>
        <v/>
      </c>
      <c r="D317" s="4" t="str">
        <f>IF(Inddata!D332="","",Inddata!D332)</f>
        <v/>
      </c>
      <c r="E317" s="4" t="str">
        <f>IF(Inddata!E332="","",Inddata!E332)</f>
        <v/>
      </c>
      <c r="F317" s="4" t="str">
        <f>IF(Inddata!F332="","",Inddata!F332)</f>
        <v/>
      </c>
      <c r="G317" s="4">
        <f>IF(Inddata!G332="","",Inddata!G332)</f>
        <v>0</v>
      </c>
      <c r="H317" s="4" t="str">
        <f>IF(Inddata!H332&gt;0.5,Inddata!H332,"")</f>
        <v/>
      </c>
      <c r="I317" s="4" t="str">
        <f>IF(Inddata!I332="","",Inddata!I332)</f>
        <v/>
      </c>
      <c r="J317" s="15" t="str">
        <f>IF('Resultat 2005-2012'!$R317="","",IF($M$1=2005,'Resultat 2005-2012'!J317,IF(AND($M$1=2006,Beregningsark!$AQ317="2005-2012"),'Resultat 2005-2012'!J317*SUM($Y$7:$AE$7)/7,IF(AND($M$1=2007,Beregningsark!$AQ317="2005-2012"),'Resultat 2005-2012'!J317*SUM($Z$7:$AE$7)/6,IF(AND($M$1=2008,Beregningsark!$AQ317="2005-2012"),'Resultat 2005-2012'!J317*SUM($AA$7:$AE$7)/5,IF(AND($M$1=2009,Beregningsark!$AQ317="2005-2012"),'Resultat 2005-2012'!J317*SUM($AB$7:$AE$7)/4,IF(AND($M$1=2010,Beregningsark!$AQ317="2005-2012"),'Resultat 2005-2012'!J317*SUM($AC$7:$AE$7)/3,IF(AND($M$1=2011,Beregningsark!$AQ317="2005-2012"),'Resultat 2005-2012'!J317*SUM($AD$7:$AE$7)/2,IF(AND($M$1=2012,Beregningsark!$AQ317="2005-2012"),'Resultat 2005-2012'!J317*$AE$7,IF(AND($M$1=2006,Beregningsark!$AQ317="1999-2012"),'Resultat 2005-2012'!J317*SUM($Y$16:$AE$16)/7,IF(AND($M$1=2007,Beregningsark!$AQ317="1999-2012"),'Resultat 2005-2012'!J317*SUM($Z$16:$AE$16)/6,IF(AND($M$1=2008,Beregningsark!$AQ317="1999-2012"),'Resultat 2005-2012'!J317*SUM($AA$16:$AE$16)/5,IF(AND($M$1=2009,Beregningsark!$AQ317="1999-2012"),'Resultat 2005-2012'!J317*SUM($AB$16:$AE$16)/4,IF(AND($M$1=2010,Beregningsark!$AQ317="1999-2012"),'Resultat 2005-2012'!J317*SUM($AC$16:$AE$16)/3,IF(AND($M$1=2011,Beregningsark!$AQ317="1999-2012"),'Resultat 2005-2012'!J317*SUM($AD$16:$AE$16)/2,IF(AND($M$1=2012,Beregningsark!$AQ317="1999-2012"),'Resultat 2005-2012'!J317*$AE$16,""))))))))))))))))</f>
        <v/>
      </c>
      <c r="K317" s="15" t="str">
        <f>IF('Resultat 2005-2012'!$R317="","",IF($M$1=2005,'Resultat 2005-2012'!K317,IF(AND($M$1=2006,Beregningsark!$AQ317="2005-2012"),'Resultat 2005-2012'!K317*SUM($Y$8:$AE$8)/7,IF(AND($M$1=2007,Beregningsark!$AQ317="2005-2012"),'Resultat 2005-2012'!K317*SUM($Z$8:$AE$8)/6,IF(AND($M$1=2008,Beregningsark!$AQ317="2005-2012"),'Resultat 2005-2012'!K317*SUM($AA$8:$AE$8)/5,IF(AND($M$1=2009,Beregningsark!$AQ317="2005-2012"),'Resultat 2005-2012'!K317*SUM($AB$8:$AE$8)/4,IF(AND($M$1=2010,Beregningsark!$AQ317="2005-2012"),'Resultat 2005-2012'!K317*SUM($AC$8:$AE$8)/3,IF(AND($M$1=2011,Beregningsark!$AQ317="2005-2012"),'Resultat 2005-2012'!K317*SUM($AD$8:$AE$8)/2,IF(AND($M$1=2012,Beregningsark!$AQ317="2005-2012"),'Resultat 2005-2012'!K317*$AE$8,IF(AND($M$1=2006,Beregningsark!$AQ317="1999-2012"),'Resultat 2005-2012'!K317*SUM($Y$17:$AE$17)/7,IF(AND($M$1=2007,Beregningsark!$AQ317="1999-2012"),'Resultat 2005-2012'!K317*SUM($Z$17:$AE$17)/6,IF(AND($M$1=2008,Beregningsark!$AQ317="1999-2012"),'Resultat 2005-2012'!K317*SUM($AA$17:$AE$17)/5,IF(AND($M$1=2009,Beregningsark!$AQ317="1999-2012"),'Resultat 2005-2012'!K317*SUM($AB$17:$AE$17)/4,IF(AND($M$1=2010,Beregningsark!$AQ317="1999-2012"),'Resultat 2005-2012'!K317*SUM($AC$17:$AE$17)/3,IF(AND($M$1=2011,Beregningsark!$AQ317="1999-2012"),'Resultat 2005-2012'!K317*SUM($AD$17:$AE$17)/2,IF(AND($M$1=2012,Beregningsark!$AQ317="1999-2012"),'Resultat 2005-2012'!K317*$AE$17,""))))))))))))))))</f>
        <v/>
      </c>
      <c r="L317" s="15" t="str">
        <f>IF('Resultat 2005-2012'!$R317="","",IF($M$1=2005,'Resultat 2005-2012'!L317,IF(AND($M$1=2006,Beregningsark!$AQ317="2005-2012"),'Resultat 2005-2012'!L317*SUM($Y$9:$AE$9)/7,IF(AND($M$1=2007,Beregningsark!$AQ317="2005-2012"),'Resultat 2005-2012'!L317*SUM($Z$9:$AE$9)/6,IF(AND($M$1=2008,Beregningsark!$AQ317="2005-2012"),'Resultat 2005-2012'!L317*SUM($AA$9:$AE$9)/5,IF(AND($M$1=2009,Beregningsark!$AQ317="2005-2012"),'Resultat 2005-2012'!L317*SUM($AB$9:$AE$9)/4,IF(AND($M$1=2010,Beregningsark!$AQ317="2005-2012"),'Resultat 2005-2012'!L317*SUM($AC$9:$AE$9)/3,IF(AND($M$1=2011,Beregningsark!$AQ317="2005-2012"),'Resultat 2005-2012'!L317*SUM($AD$9:$AE$9)/2,IF(AND($M$1=2012,Beregningsark!$AQ317="2005-2012"),'Resultat 2005-2012'!L317*$AE$9,IF(AND($M$1=2006,Beregningsark!$AQ317="1999-2012"),'Resultat 2005-2012'!L317*SUM($Y$18:$AE$18)/7,IF(AND($M$1=2007,Beregningsark!$AQ317="1999-2012"),'Resultat 2005-2012'!L317*SUM($Z$18:$AE$18)/6,IF(AND($M$1=2008,Beregningsark!$AQ317="1999-2012"),'Resultat 2005-2012'!L317*SUM($AA$18:$AE$18)/5,IF(AND($M$1=2009,Beregningsark!$AQ317="1999-2012"),'Resultat 2005-2012'!L317*SUM($AB$18:$AE$18)/4,IF(AND($M$1=2010,Beregningsark!$AQ317="1999-2012"),'Resultat 2005-2012'!L317*SUM($AC$18:$AE$18)/3,IF(AND($M$1=2011,Beregningsark!$AQ317="1999-2012"),'Resultat 2005-2012'!L317*SUM($AD$18:$AE$18)/2,IF(AND($M$1=2012,Beregningsark!$AQ317="1999-2012"),'Resultat 2005-2012'!L317*$AE$18,""))))))))))))))))</f>
        <v/>
      </c>
      <c r="M317" s="15" t="str">
        <f t="shared" si="14"/>
        <v/>
      </c>
      <c r="N317" s="15" t="str">
        <f>IF('Resultat 2005-2012'!$R317="","",IF($M$1=2005,'Resultat 2005-2012'!N317,IF(AND($M$1=2006,Beregningsark!$AQ317="2005-2012"),'Resultat 2005-2012'!N317*SUM($Y$10:$AE$10)/7,IF(AND($M$1=2007,Beregningsark!$AQ317="2005-2012"),'Resultat 2005-2012'!N317*SUM($Z$10:$AE$10)/6,IF(AND($M$1=2008,Beregningsark!$AQ317="2005-2012"),'Resultat 2005-2012'!N317*SUM($AA$10:$AE$10)/5,IF(AND($M$1=2009,Beregningsark!$AQ317="2005-2012"),'Resultat 2005-2012'!N317*SUM($AB$10:$AE$10)/4,IF(AND($M$1=2010,Beregningsark!$AQ317="2005-2012"),'Resultat 2005-2012'!N317*SUM($AC$10:$AE$10)/3,IF(AND($M$1=2011,Beregningsark!$AQ317="2005-2012"),'Resultat 2005-2012'!N317*SUM($AD$10:$AE$10)/2,IF(AND($M$1=2012,Beregningsark!$AQ317="2005-2012"),'Resultat 2005-2012'!N317*$AE$10,IF(AND($M$1=2006,Beregningsark!$AQ317="1999-2012"),'Resultat 2005-2012'!N317*SUM($Y$16:$AE$16)/7,IF(AND($M$1=2007,Beregningsark!$AQ317="1999-2012"),'Resultat 2005-2012'!N317*SUM($Z$16:$AE$16)/6,IF(AND($M$1=2008,Beregningsark!$AQ317="1999-2012"),'Resultat 2005-2012'!N317*SUM($AA$16:$AE$16)/5,IF(AND($M$1=2009,Beregningsark!$AQ317="1999-2012"),'Resultat 2005-2012'!N317*SUM($AB$16:$AE$16)/4,IF(AND($M$1=2010,Beregningsark!$AQ317="1999-2012"),'Resultat 2005-2012'!N317*SUM($AC$16:$AE$16)/3,IF(AND($M$1=2011,Beregningsark!$AQ317="1999-2012"),'Resultat 2005-2012'!N317*SUM($AD$16:$AE$16)/2,IF(AND($M$1=2012,Beregningsark!$AQ317="1999-2012"),'Resultat 2005-2012'!N317*$AE$16,""))))))))))))))))</f>
        <v/>
      </c>
      <c r="O317" s="15" t="str">
        <f>IF('Resultat 2005-2012'!$R317="","",IF($M$1=2005,'Resultat 2005-2012'!O317,IF(AND($M$1=2006,Beregningsark!$AQ317="2005-2012"),'Resultat 2005-2012'!O317*SUM($Y$10:$AE$10)/7,IF(AND($M$1=2007,Beregningsark!$AQ317="2005-2012"),'Resultat 2005-2012'!O317*SUM($Z$10:$AE$10)/6,IF(AND($M$1=2008,Beregningsark!$AQ317="2005-2012"),'Resultat 2005-2012'!O317*SUM($AA$10:$AE$10)/5,IF(AND($M$1=2009,Beregningsark!$AQ317="2005-2012"),'Resultat 2005-2012'!O317*SUM($AB$10:$AE$10)/4,IF(AND($M$1=2010,Beregningsark!$AQ317="2005-2012"),'Resultat 2005-2012'!O317*SUM($AC$10:$AE$10)/3,IF(AND($M$1=2011,Beregningsark!$AQ317="2005-2012"),'Resultat 2005-2012'!O317*SUM($AD$10:$AE$10)/2,IF(AND($M$1=2012,Beregningsark!$AQ317="2005-2012"),'Resultat 2005-2012'!O317*$AE$10,IF(AND($M$1=2006,Beregningsark!$AQ317="1999-2012"),'Resultat 2005-2012'!O317*SUM($Y$16:$AE$16)/7,IF(AND($M$1=2007,Beregningsark!$AQ317="1999-2012"),'Resultat 2005-2012'!O317*SUM($Z$16:$AE$16)/6,IF(AND($M$1=2008,Beregningsark!$AQ317="1999-2012"),'Resultat 2005-2012'!O317*SUM($AA$16:$AE$16)/5,IF(AND($M$1=2009,Beregningsark!$AQ317="1999-2012"),'Resultat 2005-2012'!O317*SUM($AB$16:$AE$16)/4,IF(AND($M$1=2010,Beregningsark!$AQ317="1999-2012"),'Resultat 2005-2012'!O317*SUM($AC$16:$AE$16)/3,IF(AND($M$1=2011,Beregningsark!$AQ317="1999-2012"),'Resultat 2005-2012'!O317*SUM($AD$16:$AE$16)/2,IF(AND($M$1=2012,Beregningsark!$AQ317="1999-2012"),'Resultat 2005-2012'!O317*$AE$16,""))))))))))))))))</f>
        <v/>
      </c>
      <c r="P317" s="15" t="str">
        <f>IF('Resultat 2005-2012'!$R317="","",IF($M$1=2005,'Resultat 2005-2012'!P317,IF(AND($M$1=2006,Beregningsark!$AQ317="2005-2012"),'Resultat 2005-2012'!P317*SUM($Y$11:$AE$11)/7,IF(AND($M$1=2007,Beregningsark!$AQ317="2005-2012"),'Resultat 2005-2012'!P317*SUM($Z$11:$AE$11)/6,IF(AND($M$1=2008,Beregningsark!$AQ317="2005-2012"),'Resultat 2005-2012'!P317*SUM($AA$11:$AE$11)/5,IF(AND($M$1=2009,Beregningsark!$AQ317="2005-2012"),'Resultat 2005-2012'!P317*SUM($AB$11:$AE$11)/4,IF(AND($M$1=2010,Beregningsark!$AQ317="2005-2012"),'Resultat 2005-2012'!P317*SUM($AC$11:$AE$11)/3,IF(AND($M$1=2011,Beregningsark!$AQ317="2005-2012"),'Resultat 2005-2012'!P317*SUM($AD$11:$AE$11)/2,IF(AND($M$1=2012,Beregningsark!$AQ317="2005-2012"),'Resultat 2005-2012'!P317*$AE$11,IF(AND($M$1=2006,Beregningsark!$AQ317="1999-2012"),'Resultat 2005-2012'!P317*SUM($Y$16:$AE$16)/7,IF(AND($M$1=2007,Beregningsark!$AQ317="1999-2012"),'Resultat 2005-2012'!P317*SUM($Z$16:$AE$16)/6,IF(AND($M$1=2008,Beregningsark!$AQ317="1999-2012"),'Resultat 2005-2012'!P317*SUM($AA$16:$AE$16)/5,IF(AND($M$1=2009,Beregningsark!$AQ317="1999-2012"),'Resultat 2005-2012'!P317*SUM($AB$16:$AE$16)/4,IF(AND($M$1=2010,Beregningsark!$AQ317="1999-2012"),'Resultat 2005-2012'!P317*SUM($AC$16:$AE$16)/3,IF(AND($M$1=2011,Beregningsark!$AQ317="1999-2012"),'Resultat 2005-2012'!P317*SUM($AD$16:$AE$16)/2,IF(AND($M$1=2012,Beregningsark!$AQ317="1999-2012"),'Resultat 2005-2012'!P317*$AE$16,""))))))))))))))))</f>
        <v/>
      </c>
      <c r="Q317" s="15" t="str">
        <f t="shared" si="15"/>
        <v/>
      </c>
      <c r="R317" s="17" t="str">
        <f t="shared" si="16"/>
        <v/>
      </c>
    </row>
    <row r="318" spans="1:18" x14ac:dyDescent="0.25">
      <c r="A318" s="4" t="str">
        <f>IF(Inddata!A333="","",Inddata!A333)</f>
        <v/>
      </c>
      <c r="B318" s="4" t="str">
        <f>IF(Inddata!B333="","",Inddata!B333)</f>
        <v/>
      </c>
      <c r="C318" s="4" t="str">
        <f>IF(Inddata!C333="","",Inddata!C333)</f>
        <v/>
      </c>
      <c r="D318" s="4" t="str">
        <f>IF(Inddata!D333="","",Inddata!D333)</f>
        <v/>
      </c>
      <c r="E318" s="4" t="str">
        <f>IF(Inddata!E333="","",Inddata!E333)</f>
        <v/>
      </c>
      <c r="F318" s="4" t="str">
        <f>IF(Inddata!F333="","",Inddata!F333)</f>
        <v/>
      </c>
      <c r="G318" s="4">
        <f>IF(Inddata!G333="","",Inddata!G333)</f>
        <v>0</v>
      </c>
      <c r="H318" s="4" t="str">
        <f>IF(Inddata!H333&gt;0.5,Inddata!H333,"")</f>
        <v/>
      </c>
      <c r="I318" s="4" t="str">
        <f>IF(Inddata!I333="","",Inddata!I333)</f>
        <v/>
      </c>
      <c r="J318" s="15" t="str">
        <f>IF('Resultat 2005-2012'!$R318="","",IF($M$1=2005,'Resultat 2005-2012'!J318,IF(AND($M$1=2006,Beregningsark!$AQ318="2005-2012"),'Resultat 2005-2012'!J318*SUM($Y$7:$AE$7)/7,IF(AND($M$1=2007,Beregningsark!$AQ318="2005-2012"),'Resultat 2005-2012'!J318*SUM($Z$7:$AE$7)/6,IF(AND($M$1=2008,Beregningsark!$AQ318="2005-2012"),'Resultat 2005-2012'!J318*SUM($AA$7:$AE$7)/5,IF(AND($M$1=2009,Beregningsark!$AQ318="2005-2012"),'Resultat 2005-2012'!J318*SUM($AB$7:$AE$7)/4,IF(AND($M$1=2010,Beregningsark!$AQ318="2005-2012"),'Resultat 2005-2012'!J318*SUM($AC$7:$AE$7)/3,IF(AND($M$1=2011,Beregningsark!$AQ318="2005-2012"),'Resultat 2005-2012'!J318*SUM($AD$7:$AE$7)/2,IF(AND($M$1=2012,Beregningsark!$AQ318="2005-2012"),'Resultat 2005-2012'!J318*$AE$7,IF(AND($M$1=2006,Beregningsark!$AQ318="1999-2012"),'Resultat 2005-2012'!J318*SUM($Y$16:$AE$16)/7,IF(AND($M$1=2007,Beregningsark!$AQ318="1999-2012"),'Resultat 2005-2012'!J318*SUM($Z$16:$AE$16)/6,IF(AND($M$1=2008,Beregningsark!$AQ318="1999-2012"),'Resultat 2005-2012'!J318*SUM($AA$16:$AE$16)/5,IF(AND($M$1=2009,Beregningsark!$AQ318="1999-2012"),'Resultat 2005-2012'!J318*SUM($AB$16:$AE$16)/4,IF(AND($M$1=2010,Beregningsark!$AQ318="1999-2012"),'Resultat 2005-2012'!J318*SUM($AC$16:$AE$16)/3,IF(AND($M$1=2011,Beregningsark!$AQ318="1999-2012"),'Resultat 2005-2012'!J318*SUM($AD$16:$AE$16)/2,IF(AND($M$1=2012,Beregningsark!$AQ318="1999-2012"),'Resultat 2005-2012'!J318*$AE$16,""))))))))))))))))</f>
        <v/>
      </c>
      <c r="K318" s="15" t="str">
        <f>IF('Resultat 2005-2012'!$R318="","",IF($M$1=2005,'Resultat 2005-2012'!K318,IF(AND($M$1=2006,Beregningsark!$AQ318="2005-2012"),'Resultat 2005-2012'!K318*SUM($Y$8:$AE$8)/7,IF(AND($M$1=2007,Beregningsark!$AQ318="2005-2012"),'Resultat 2005-2012'!K318*SUM($Z$8:$AE$8)/6,IF(AND($M$1=2008,Beregningsark!$AQ318="2005-2012"),'Resultat 2005-2012'!K318*SUM($AA$8:$AE$8)/5,IF(AND($M$1=2009,Beregningsark!$AQ318="2005-2012"),'Resultat 2005-2012'!K318*SUM($AB$8:$AE$8)/4,IF(AND($M$1=2010,Beregningsark!$AQ318="2005-2012"),'Resultat 2005-2012'!K318*SUM($AC$8:$AE$8)/3,IF(AND($M$1=2011,Beregningsark!$AQ318="2005-2012"),'Resultat 2005-2012'!K318*SUM($AD$8:$AE$8)/2,IF(AND($M$1=2012,Beregningsark!$AQ318="2005-2012"),'Resultat 2005-2012'!K318*$AE$8,IF(AND($M$1=2006,Beregningsark!$AQ318="1999-2012"),'Resultat 2005-2012'!K318*SUM($Y$17:$AE$17)/7,IF(AND($M$1=2007,Beregningsark!$AQ318="1999-2012"),'Resultat 2005-2012'!K318*SUM($Z$17:$AE$17)/6,IF(AND($M$1=2008,Beregningsark!$AQ318="1999-2012"),'Resultat 2005-2012'!K318*SUM($AA$17:$AE$17)/5,IF(AND($M$1=2009,Beregningsark!$AQ318="1999-2012"),'Resultat 2005-2012'!K318*SUM($AB$17:$AE$17)/4,IF(AND($M$1=2010,Beregningsark!$AQ318="1999-2012"),'Resultat 2005-2012'!K318*SUM($AC$17:$AE$17)/3,IF(AND($M$1=2011,Beregningsark!$AQ318="1999-2012"),'Resultat 2005-2012'!K318*SUM($AD$17:$AE$17)/2,IF(AND($M$1=2012,Beregningsark!$AQ318="1999-2012"),'Resultat 2005-2012'!K318*$AE$17,""))))))))))))))))</f>
        <v/>
      </c>
      <c r="L318" s="15" t="str">
        <f>IF('Resultat 2005-2012'!$R318="","",IF($M$1=2005,'Resultat 2005-2012'!L318,IF(AND($M$1=2006,Beregningsark!$AQ318="2005-2012"),'Resultat 2005-2012'!L318*SUM($Y$9:$AE$9)/7,IF(AND($M$1=2007,Beregningsark!$AQ318="2005-2012"),'Resultat 2005-2012'!L318*SUM($Z$9:$AE$9)/6,IF(AND($M$1=2008,Beregningsark!$AQ318="2005-2012"),'Resultat 2005-2012'!L318*SUM($AA$9:$AE$9)/5,IF(AND($M$1=2009,Beregningsark!$AQ318="2005-2012"),'Resultat 2005-2012'!L318*SUM($AB$9:$AE$9)/4,IF(AND($M$1=2010,Beregningsark!$AQ318="2005-2012"),'Resultat 2005-2012'!L318*SUM($AC$9:$AE$9)/3,IF(AND($M$1=2011,Beregningsark!$AQ318="2005-2012"),'Resultat 2005-2012'!L318*SUM($AD$9:$AE$9)/2,IF(AND($M$1=2012,Beregningsark!$AQ318="2005-2012"),'Resultat 2005-2012'!L318*$AE$9,IF(AND($M$1=2006,Beregningsark!$AQ318="1999-2012"),'Resultat 2005-2012'!L318*SUM($Y$18:$AE$18)/7,IF(AND($M$1=2007,Beregningsark!$AQ318="1999-2012"),'Resultat 2005-2012'!L318*SUM($Z$18:$AE$18)/6,IF(AND($M$1=2008,Beregningsark!$AQ318="1999-2012"),'Resultat 2005-2012'!L318*SUM($AA$18:$AE$18)/5,IF(AND($M$1=2009,Beregningsark!$AQ318="1999-2012"),'Resultat 2005-2012'!L318*SUM($AB$18:$AE$18)/4,IF(AND($M$1=2010,Beregningsark!$AQ318="1999-2012"),'Resultat 2005-2012'!L318*SUM($AC$18:$AE$18)/3,IF(AND($M$1=2011,Beregningsark!$AQ318="1999-2012"),'Resultat 2005-2012'!L318*SUM($AD$18:$AE$18)/2,IF(AND($M$1=2012,Beregningsark!$AQ318="1999-2012"),'Resultat 2005-2012'!L318*$AE$18,""))))))))))))))))</f>
        <v/>
      </c>
      <c r="M318" s="15" t="str">
        <f t="shared" si="14"/>
        <v/>
      </c>
      <c r="N318" s="15" t="str">
        <f>IF('Resultat 2005-2012'!$R318="","",IF($M$1=2005,'Resultat 2005-2012'!N318,IF(AND($M$1=2006,Beregningsark!$AQ318="2005-2012"),'Resultat 2005-2012'!N318*SUM($Y$10:$AE$10)/7,IF(AND($M$1=2007,Beregningsark!$AQ318="2005-2012"),'Resultat 2005-2012'!N318*SUM($Z$10:$AE$10)/6,IF(AND($M$1=2008,Beregningsark!$AQ318="2005-2012"),'Resultat 2005-2012'!N318*SUM($AA$10:$AE$10)/5,IF(AND($M$1=2009,Beregningsark!$AQ318="2005-2012"),'Resultat 2005-2012'!N318*SUM($AB$10:$AE$10)/4,IF(AND($M$1=2010,Beregningsark!$AQ318="2005-2012"),'Resultat 2005-2012'!N318*SUM($AC$10:$AE$10)/3,IF(AND($M$1=2011,Beregningsark!$AQ318="2005-2012"),'Resultat 2005-2012'!N318*SUM($AD$10:$AE$10)/2,IF(AND($M$1=2012,Beregningsark!$AQ318="2005-2012"),'Resultat 2005-2012'!N318*$AE$10,IF(AND($M$1=2006,Beregningsark!$AQ318="1999-2012"),'Resultat 2005-2012'!N318*SUM($Y$16:$AE$16)/7,IF(AND($M$1=2007,Beregningsark!$AQ318="1999-2012"),'Resultat 2005-2012'!N318*SUM($Z$16:$AE$16)/6,IF(AND($M$1=2008,Beregningsark!$AQ318="1999-2012"),'Resultat 2005-2012'!N318*SUM($AA$16:$AE$16)/5,IF(AND($M$1=2009,Beregningsark!$AQ318="1999-2012"),'Resultat 2005-2012'!N318*SUM($AB$16:$AE$16)/4,IF(AND($M$1=2010,Beregningsark!$AQ318="1999-2012"),'Resultat 2005-2012'!N318*SUM($AC$16:$AE$16)/3,IF(AND($M$1=2011,Beregningsark!$AQ318="1999-2012"),'Resultat 2005-2012'!N318*SUM($AD$16:$AE$16)/2,IF(AND($M$1=2012,Beregningsark!$AQ318="1999-2012"),'Resultat 2005-2012'!N318*$AE$16,""))))))))))))))))</f>
        <v/>
      </c>
      <c r="O318" s="15" t="str">
        <f>IF('Resultat 2005-2012'!$R318="","",IF($M$1=2005,'Resultat 2005-2012'!O318,IF(AND($M$1=2006,Beregningsark!$AQ318="2005-2012"),'Resultat 2005-2012'!O318*SUM($Y$10:$AE$10)/7,IF(AND($M$1=2007,Beregningsark!$AQ318="2005-2012"),'Resultat 2005-2012'!O318*SUM($Z$10:$AE$10)/6,IF(AND($M$1=2008,Beregningsark!$AQ318="2005-2012"),'Resultat 2005-2012'!O318*SUM($AA$10:$AE$10)/5,IF(AND($M$1=2009,Beregningsark!$AQ318="2005-2012"),'Resultat 2005-2012'!O318*SUM($AB$10:$AE$10)/4,IF(AND($M$1=2010,Beregningsark!$AQ318="2005-2012"),'Resultat 2005-2012'!O318*SUM($AC$10:$AE$10)/3,IF(AND($M$1=2011,Beregningsark!$AQ318="2005-2012"),'Resultat 2005-2012'!O318*SUM($AD$10:$AE$10)/2,IF(AND($M$1=2012,Beregningsark!$AQ318="2005-2012"),'Resultat 2005-2012'!O318*$AE$10,IF(AND($M$1=2006,Beregningsark!$AQ318="1999-2012"),'Resultat 2005-2012'!O318*SUM($Y$16:$AE$16)/7,IF(AND($M$1=2007,Beregningsark!$AQ318="1999-2012"),'Resultat 2005-2012'!O318*SUM($Z$16:$AE$16)/6,IF(AND($M$1=2008,Beregningsark!$AQ318="1999-2012"),'Resultat 2005-2012'!O318*SUM($AA$16:$AE$16)/5,IF(AND($M$1=2009,Beregningsark!$AQ318="1999-2012"),'Resultat 2005-2012'!O318*SUM($AB$16:$AE$16)/4,IF(AND($M$1=2010,Beregningsark!$AQ318="1999-2012"),'Resultat 2005-2012'!O318*SUM($AC$16:$AE$16)/3,IF(AND($M$1=2011,Beregningsark!$AQ318="1999-2012"),'Resultat 2005-2012'!O318*SUM($AD$16:$AE$16)/2,IF(AND($M$1=2012,Beregningsark!$AQ318="1999-2012"),'Resultat 2005-2012'!O318*$AE$16,""))))))))))))))))</f>
        <v/>
      </c>
      <c r="P318" s="15" t="str">
        <f>IF('Resultat 2005-2012'!$R318="","",IF($M$1=2005,'Resultat 2005-2012'!P318,IF(AND($M$1=2006,Beregningsark!$AQ318="2005-2012"),'Resultat 2005-2012'!P318*SUM($Y$11:$AE$11)/7,IF(AND($M$1=2007,Beregningsark!$AQ318="2005-2012"),'Resultat 2005-2012'!P318*SUM($Z$11:$AE$11)/6,IF(AND($M$1=2008,Beregningsark!$AQ318="2005-2012"),'Resultat 2005-2012'!P318*SUM($AA$11:$AE$11)/5,IF(AND($M$1=2009,Beregningsark!$AQ318="2005-2012"),'Resultat 2005-2012'!P318*SUM($AB$11:$AE$11)/4,IF(AND($M$1=2010,Beregningsark!$AQ318="2005-2012"),'Resultat 2005-2012'!P318*SUM($AC$11:$AE$11)/3,IF(AND($M$1=2011,Beregningsark!$AQ318="2005-2012"),'Resultat 2005-2012'!P318*SUM($AD$11:$AE$11)/2,IF(AND($M$1=2012,Beregningsark!$AQ318="2005-2012"),'Resultat 2005-2012'!P318*$AE$11,IF(AND($M$1=2006,Beregningsark!$AQ318="1999-2012"),'Resultat 2005-2012'!P318*SUM($Y$16:$AE$16)/7,IF(AND($M$1=2007,Beregningsark!$AQ318="1999-2012"),'Resultat 2005-2012'!P318*SUM($Z$16:$AE$16)/6,IF(AND($M$1=2008,Beregningsark!$AQ318="1999-2012"),'Resultat 2005-2012'!P318*SUM($AA$16:$AE$16)/5,IF(AND($M$1=2009,Beregningsark!$AQ318="1999-2012"),'Resultat 2005-2012'!P318*SUM($AB$16:$AE$16)/4,IF(AND($M$1=2010,Beregningsark!$AQ318="1999-2012"),'Resultat 2005-2012'!P318*SUM($AC$16:$AE$16)/3,IF(AND($M$1=2011,Beregningsark!$AQ318="1999-2012"),'Resultat 2005-2012'!P318*SUM($AD$16:$AE$16)/2,IF(AND($M$1=2012,Beregningsark!$AQ318="1999-2012"),'Resultat 2005-2012'!P318*$AE$16,""))))))))))))))))</f>
        <v/>
      </c>
      <c r="Q318" s="15" t="str">
        <f t="shared" si="15"/>
        <v/>
      </c>
      <c r="R318" s="17" t="str">
        <f t="shared" si="16"/>
        <v/>
      </c>
    </row>
    <row r="319" spans="1:18" x14ac:dyDescent="0.25">
      <c r="A319" s="4" t="str">
        <f>IF(Inddata!A334="","",Inddata!A334)</f>
        <v/>
      </c>
      <c r="B319" s="4" t="str">
        <f>IF(Inddata!B334="","",Inddata!B334)</f>
        <v/>
      </c>
      <c r="C319" s="4" t="str">
        <f>IF(Inddata!C334="","",Inddata!C334)</f>
        <v/>
      </c>
      <c r="D319" s="4" t="str">
        <f>IF(Inddata!D334="","",Inddata!D334)</f>
        <v/>
      </c>
      <c r="E319" s="4" t="str">
        <f>IF(Inddata!E334="","",Inddata!E334)</f>
        <v/>
      </c>
      <c r="F319" s="4" t="str">
        <f>IF(Inddata!F334="","",Inddata!F334)</f>
        <v/>
      </c>
      <c r="G319" s="4">
        <f>IF(Inddata!G334="","",Inddata!G334)</f>
        <v>0</v>
      </c>
      <c r="H319" s="4" t="str">
        <f>IF(Inddata!H334&gt;0.5,Inddata!H334,"")</f>
        <v/>
      </c>
      <c r="I319" s="4" t="str">
        <f>IF(Inddata!I334="","",Inddata!I334)</f>
        <v/>
      </c>
      <c r="J319" s="15" t="str">
        <f>IF('Resultat 2005-2012'!$R319="","",IF($M$1=2005,'Resultat 2005-2012'!J319,IF(AND($M$1=2006,Beregningsark!$AQ319="2005-2012"),'Resultat 2005-2012'!J319*SUM($Y$7:$AE$7)/7,IF(AND($M$1=2007,Beregningsark!$AQ319="2005-2012"),'Resultat 2005-2012'!J319*SUM($Z$7:$AE$7)/6,IF(AND($M$1=2008,Beregningsark!$AQ319="2005-2012"),'Resultat 2005-2012'!J319*SUM($AA$7:$AE$7)/5,IF(AND($M$1=2009,Beregningsark!$AQ319="2005-2012"),'Resultat 2005-2012'!J319*SUM($AB$7:$AE$7)/4,IF(AND($M$1=2010,Beregningsark!$AQ319="2005-2012"),'Resultat 2005-2012'!J319*SUM($AC$7:$AE$7)/3,IF(AND($M$1=2011,Beregningsark!$AQ319="2005-2012"),'Resultat 2005-2012'!J319*SUM($AD$7:$AE$7)/2,IF(AND($M$1=2012,Beregningsark!$AQ319="2005-2012"),'Resultat 2005-2012'!J319*$AE$7,IF(AND($M$1=2006,Beregningsark!$AQ319="1999-2012"),'Resultat 2005-2012'!J319*SUM($Y$16:$AE$16)/7,IF(AND($M$1=2007,Beregningsark!$AQ319="1999-2012"),'Resultat 2005-2012'!J319*SUM($Z$16:$AE$16)/6,IF(AND($M$1=2008,Beregningsark!$AQ319="1999-2012"),'Resultat 2005-2012'!J319*SUM($AA$16:$AE$16)/5,IF(AND($M$1=2009,Beregningsark!$AQ319="1999-2012"),'Resultat 2005-2012'!J319*SUM($AB$16:$AE$16)/4,IF(AND($M$1=2010,Beregningsark!$AQ319="1999-2012"),'Resultat 2005-2012'!J319*SUM($AC$16:$AE$16)/3,IF(AND($M$1=2011,Beregningsark!$AQ319="1999-2012"),'Resultat 2005-2012'!J319*SUM($AD$16:$AE$16)/2,IF(AND($M$1=2012,Beregningsark!$AQ319="1999-2012"),'Resultat 2005-2012'!J319*$AE$16,""))))))))))))))))</f>
        <v/>
      </c>
      <c r="K319" s="15" t="str">
        <f>IF('Resultat 2005-2012'!$R319="","",IF($M$1=2005,'Resultat 2005-2012'!K319,IF(AND($M$1=2006,Beregningsark!$AQ319="2005-2012"),'Resultat 2005-2012'!K319*SUM($Y$8:$AE$8)/7,IF(AND($M$1=2007,Beregningsark!$AQ319="2005-2012"),'Resultat 2005-2012'!K319*SUM($Z$8:$AE$8)/6,IF(AND($M$1=2008,Beregningsark!$AQ319="2005-2012"),'Resultat 2005-2012'!K319*SUM($AA$8:$AE$8)/5,IF(AND($M$1=2009,Beregningsark!$AQ319="2005-2012"),'Resultat 2005-2012'!K319*SUM($AB$8:$AE$8)/4,IF(AND($M$1=2010,Beregningsark!$AQ319="2005-2012"),'Resultat 2005-2012'!K319*SUM($AC$8:$AE$8)/3,IF(AND($M$1=2011,Beregningsark!$AQ319="2005-2012"),'Resultat 2005-2012'!K319*SUM($AD$8:$AE$8)/2,IF(AND($M$1=2012,Beregningsark!$AQ319="2005-2012"),'Resultat 2005-2012'!K319*$AE$8,IF(AND($M$1=2006,Beregningsark!$AQ319="1999-2012"),'Resultat 2005-2012'!K319*SUM($Y$17:$AE$17)/7,IF(AND($M$1=2007,Beregningsark!$AQ319="1999-2012"),'Resultat 2005-2012'!K319*SUM($Z$17:$AE$17)/6,IF(AND($M$1=2008,Beregningsark!$AQ319="1999-2012"),'Resultat 2005-2012'!K319*SUM($AA$17:$AE$17)/5,IF(AND($M$1=2009,Beregningsark!$AQ319="1999-2012"),'Resultat 2005-2012'!K319*SUM($AB$17:$AE$17)/4,IF(AND($M$1=2010,Beregningsark!$AQ319="1999-2012"),'Resultat 2005-2012'!K319*SUM($AC$17:$AE$17)/3,IF(AND($M$1=2011,Beregningsark!$AQ319="1999-2012"),'Resultat 2005-2012'!K319*SUM($AD$17:$AE$17)/2,IF(AND($M$1=2012,Beregningsark!$AQ319="1999-2012"),'Resultat 2005-2012'!K319*$AE$17,""))))))))))))))))</f>
        <v/>
      </c>
      <c r="L319" s="15" t="str">
        <f>IF('Resultat 2005-2012'!$R319="","",IF($M$1=2005,'Resultat 2005-2012'!L319,IF(AND($M$1=2006,Beregningsark!$AQ319="2005-2012"),'Resultat 2005-2012'!L319*SUM($Y$9:$AE$9)/7,IF(AND($M$1=2007,Beregningsark!$AQ319="2005-2012"),'Resultat 2005-2012'!L319*SUM($Z$9:$AE$9)/6,IF(AND($M$1=2008,Beregningsark!$AQ319="2005-2012"),'Resultat 2005-2012'!L319*SUM($AA$9:$AE$9)/5,IF(AND($M$1=2009,Beregningsark!$AQ319="2005-2012"),'Resultat 2005-2012'!L319*SUM($AB$9:$AE$9)/4,IF(AND($M$1=2010,Beregningsark!$AQ319="2005-2012"),'Resultat 2005-2012'!L319*SUM($AC$9:$AE$9)/3,IF(AND($M$1=2011,Beregningsark!$AQ319="2005-2012"),'Resultat 2005-2012'!L319*SUM($AD$9:$AE$9)/2,IF(AND($M$1=2012,Beregningsark!$AQ319="2005-2012"),'Resultat 2005-2012'!L319*$AE$9,IF(AND($M$1=2006,Beregningsark!$AQ319="1999-2012"),'Resultat 2005-2012'!L319*SUM($Y$18:$AE$18)/7,IF(AND($M$1=2007,Beregningsark!$AQ319="1999-2012"),'Resultat 2005-2012'!L319*SUM($Z$18:$AE$18)/6,IF(AND($M$1=2008,Beregningsark!$AQ319="1999-2012"),'Resultat 2005-2012'!L319*SUM($AA$18:$AE$18)/5,IF(AND($M$1=2009,Beregningsark!$AQ319="1999-2012"),'Resultat 2005-2012'!L319*SUM($AB$18:$AE$18)/4,IF(AND($M$1=2010,Beregningsark!$AQ319="1999-2012"),'Resultat 2005-2012'!L319*SUM($AC$18:$AE$18)/3,IF(AND($M$1=2011,Beregningsark!$AQ319="1999-2012"),'Resultat 2005-2012'!L319*SUM($AD$18:$AE$18)/2,IF(AND($M$1=2012,Beregningsark!$AQ319="1999-2012"),'Resultat 2005-2012'!L319*$AE$18,""))))))))))))))))</f>
        <v/>
      </c>
      <c r="M319" s="15" t="str">
        <f t="shared" si="14"/>
        <v/>
      </c>
      <c r="N319" s="15" t="str">
        <f>IF('Resultat 2005-2012'!$R319="","",IF($M$1=2005,'Resultat 2005-2012'!N319,IF(AND($M$1=2006,Beregningsark!$AQ319="2005-2012"),'Resultat 2005-2012'!N319*SUM($Y$10:$AE$10)/7,IF(AND($M$1=2007,Beregningsark!$AQ319="2005-2012"),'Resultat 2005-2012'!N319*SUM($Z$10:$AE$10)/6,IF(AND($M$1=2008,Beregningsark!$AQ319="2005-2012"),'Resultat 2005-2012'!N319*SUM($AA$10:$AE$10)/5,IF(AND($M$1=2009,Beregningsark!$AQ319="2005-2012"),'Resultat 2005-2012'!N319*SUM($AB$10:$AE$10)/4,IF(AND($M$1=2010,Beregningsark!$AQ319="2005-2012"),'Resultat 2005-2012'!N319*SUM($AC$10:$AE$10)/3,IF(AND($M$1=2011,Beregningsark!$AQ319="2005-2012"),'Resultat 2005-2012'!N319*SUM($AD$10:$AE$10)/2,IF(AND($M$1=2012,Beregningsark!$AQ319="2005-2012"),'Resultat 2005-2012'!N319*$AE$10,IF(AND($M$1=2006,Beregningsark!$AQ319="1999-2012"),'Resultat 2005-2012'!N319*SUM($Y$16:$AE$16)/7,IF(AND($M$1=2007,Beregningsark!$AQ319="1999-2012"),'Resultat 2005-2012'!N319*SUM($Z$16:$AE$16)/6,IF(AND($M$1=2008,Beregningsark!$AQ319="1999-2012"),'Resultat 2005-2012'!N319*SUM($AA$16:$AE$16)/5,IF(AND($M$1=2009,Beregningsark!$AQ319="1999-2012"),'Resultat 2005-2012'!N319*SUM($AB$16:$AE$16)/4,IF(AND($M$1=2010,Beregningsark!$AQ319="1999-2012"),'Resultat 2005-2012'!N319*SUM($AC$16:$AE$16)/3,IF(AND($M$1=2011,Beregningsark!$AQ319="1999-2012"),'Resultat 2005-2012'!N319*SUM($AD$16:$AE$16)/2,IF(AND($M$1=2012,Beregningsark!$AQ319="1999-2012"),'Resultat 2005-2012'!N319*$AE$16,""))))))))))))))))</f>
        <v/>
      </c>
      <c r="O319" s="15" t="str">
        <f>IF('Resultat 2005-2012'!$R319="","",IF($M$1=2005,'Resultat 2005-2012'!O319,IF(AND($M$1=2006,Beregningsark!$AQ319="2005-2012"),'Resultat 2005-2012'!O319*SUM($Y$10:$AE$10)/7,IF(AND($M$1=2007,Beregningsark!$AQ319="2005-2012"),'Resultat 2005-2012'!O319*SUM($Z$10:$AE$10)/6,IF(AND($M$1=2008,Beregningsark!$AQ319="2005-2012"),'Resultat 2005-2012'!O319*SUM($AA$10:$AE$10)/5,IF(AND($M$1=2009,Beregningsark!$AQ319="2005-2012"),'Resultat 2005-2012'!O319*SUM($AB$10:$AE$10)/4,IF(AND($M$1=2010,Beregningsark!$AQ319="2005-2012"),'Resultat 2005-2012'!O319*SUM($AC$10:$AE$10)/3,IF(AND($M$1=2011,Beregningsark!$AQ319="2005-2012"),'Resultat 2005-2012'!O319*SUM($AD$10:$AE$10)/2,IF(AND($M$1=2012,Beregningsark!$AQ319="2005-2012"),'Resultat 2005-2012'!O319*$AE$10,IF(AND($M$1=2006,Beregningsark!$AQ319="1999-2012"),'Resultat 2005-2012'!O319*SUM($Y$16:$AE$16)/7,IF(AND($M$1=2007,Beregningsark!$AQ319="1999-2012"),'Resultat 2005-2012'!O319*SUM($Z$16:$AE$16)/6,IF(AND($M$1=2008,Beregningsark!$AQ319="1999-2012"),'Resultat 2005-2012'!O319*SUM($AA$16:$AE$16)/5,IF(AND($M$1=2009,Beregningsark!$AQ319="1999-2012"),'Resultat 2005-2012'!O319*SUM($AB$16:$AE$16)/4,IF(AND($M$1=2010,Beregningsark!$AQ319="1999-2012"),'Resultat 2005-2012'!O319*SUM($AC$16:$AE$16)/3,IF(AND($M$1=2011,Beregningsark!$AQ319="1999-2012"),'Resultat 2005-2012'!O319*SUM($AD$16:$AE$16)/2,IF(AND($M$1=2012,Beregningsark!$AQ319="1999-2012"),'Resultat 2005-2012'!O319*$AE$16,""))))))))))))))))</f>
        <v/>
      </c>
      <c r="P319" s="15" t="str">
        <f>IF('Resultat 2005-2012'!$R319="","",IF($M$1=2005,'Resultat 2005-2012'!P319,IF(AND($M$1=2006,Beregningsark!$AQ319="2005-2012"),'Resultat 2005-2012'!P319*SUM($Y$11:$AE$11)/7,IF(AND($M$1=2007,Beregningsark!$AQ319="2005-2012"),'Resultat 2005-2012'!P319*SUM($Z$11:$AE$11)/6,IF(AND($M$1=2008,Beregningsark!$AQ319="2005-2012"),'Resultat 2005-2012'!P319*SUM($AA$11:$AE$11)/5,IF(AND($M$1=2009,Beregningsark!$AQ319="2005-2012"),'Resultat 2005-2012'!P319*SUM($AB$11:$AE$11)/4,IF(AND($M$1=2010,Beregningsark!$AQ319="2005-2012"),'Resultat 2005-2012'!P319*SUM($AC$11:$AE$11)/3,IF(AND($M$1=2011,Beregningsark!$AQ319="2005-2012"),'Resultat 2005-2012'!P319*SUM($AD$11:$AE$11)/2,IF(AND($M$1=2012,Beregningsark!$AQ319="2005-2012"),'Resultat 2005-2012'!P319*$AE$11,IF(AND($M$1=2006,Beregningsark!$AQ319="1999-2012"),'Resultat 2005-2012'!P319*SUM($Y$16:$AE$16)/7,IF(AND($M$1=2007,Beregningsark!$AQ319="1999-2012"),'Resultat 2005-2012'!P319*SUM($Z$16:$AE$16)/6,IF(AND($M$1=2008,Beregningsark!$AQ319="1999-2012"),'Resultat 2005-2012'!P319*SUM($AA$16:$AE$16)/5,IF(AND($M$1=2009,Beregningsark!$AQ319="1999-2012"),'Resultat 2005-2012'!P319*SUM($AB$16:$AE$16)/4,IF(AND($M$1=2010,Beregningsark!$AQ319="1999-2012"),'Resultat 2005-2012'!P319*SUM($AC$16:$AE$16)/3,IF(AND($M$1=2011,Beregningsark!$AQ319="1999-2012"),'Resultat 2005-2012'!P319*SUM($AD$16:$AE$16)/2,IF(AND($M$1=2012,Beregningsark!$AQ319="1999-2012"),'Resultat 2005-2012'!P319*$AE$16,""))))))))))))))))</f>
        <v/>
      </c>
      <c r="Q319" s="15" t="str">
        <f t="shared" si="15"/>
        <v/>
      </c>
      <c r="R319" s="17" t="str">
        <f t="shared" si="16"/>
        <v/>
      </c>
    </row>
    <row r="320" spans="1:18" x14ac:dyDescent="0.25">
      <c r="A320" s="4" t="str">
        <f>IF(Inddata!A335="","",Inddata!A335)</f>
        <v/>
      </c>
      <c r="B320" s="4" t="str">
        <f>IF(Inddata!B335="","",Inddata!B335)</f>
        <v/>
      </c>
      <c r="C320" s="4" t="str">
        <f>IF(Inddata!C335="","",Inddata!C335)</f>
        <v/>
      </c>
      <c r="D320" s="4" t="str">
        <f>IF(Inddata!D335="","",Inddata!D335)</f>
        <v/>
      </c>
      <c r="E320" s="4" t="str">
        <f>IF(Inddata!E335="","",Inddata!E335)</f>
        <v/>
      </c>
      <c r="F320" s="4" t="str">
        <f>IF(Inddata!F335="","",Inddata!F335)</f>
        <v/>
      </c>
      <c r="G320" s="4">
        <f>IF(Inddata!G335="","",Inddata!G335)</f>
        <v>0</v>
      </c>
      <c r="H320" s="4" t="str">
        <f>IF(Inddata!H335&gt;0.5,Inddata!H335,"")</f>
        <v/>
      </c>
      <c r="I320" s="4" t="str">
        <f>IF(Inddata!I335="","",Inddata!I335)</f>
        <v/>
      </c>
      <c r="J320" s="15" t="str">
        <f>IF('Resultat 2005-2012'!$R320="","",IF($M$1=2005,'Resultat 2005-2012'!J320,IF(AND($M$1=2006,Beregningsark!$AQ320="2005-2012"),'Resultat 2005-2012'!J320*SUM($Y$7:$AE$7)/7,IF(AND($M$1=2007,Beregningsark!$AQ320="2005-2012"),'Resultat 2005-2012'!J320*SUM($Z$7:$AE$7)/6,IF(AND($M$1=2008,Beregningsark!$AQ320="2005-2012"),'Resultat 2005-2012'!J320*SUM($AA$7:$AE$7)/5,IF(AND($M$1=2009,Beregningsark!$AQ320="2005-2012"),'Resultat 2005-2012'!J320*SUM($AB$7:$AE$7)/4,IF(AND($M$1=2010,Beregningsark!$AQ320="2005-2012"),'Resultat 2005-2012'!J320*SUM($AC$7:$AE$7)/3,IF(AND($M$1=2011,Beregningsark!$AQ320="2005-2012"),'Resultat 2005-2012'!J320*SUM($AD$7:$AE$7)/2,IF(AND($M$1=2012,Beregningsark!$AQ320="2005-2012"),'Resultat 2005-2012'!J320*$AE$7,IF(AND($M$1=2006,Beregningsark!$AQ320="1999-2012"),'Resultat 2005-2012'!J320*SUM($Y$16:$AE$16)/7,IF(AND($M$1=2007,Beregningsark!$AQ320="1999-2012"),'Resultat 2005-2012'!J320*SUM($Z$16:$AE$16)/6,IF(AND($M$1=2008,Beregningsark!$AQ320="1999-2012"),'Resultat 2005-2012'!J320*SUM($AA$16:$AE$16)/5,IF(AND($M$1=2009,Beregningsark!$AQ320="1999-2012"),'Resultat 2005-2012'!J320*SUM($AB$16:$AE$16)/4,IF(AND($M$1=2010,Beregningsark!$AQ320="1999-2012"),'Resultat 2005-2012'!J320*SUM($AC$16:$AE$16)/3,IF(AND($M$1=2011,Beregningsark!$AQ320="1999-2012"),'Resultat 2005-2012'!J320*SUM($AD$16:$AE$16)/2,IF(AND($M$1=2012,Beregningsark!$AQ320="1999-2012"),'Resultat 2005-2012'!J320*$AE$16,""))))))))))))))))</f>
        <v/>
      </c>
      <c r="K320" s="15" t="str">
        <f>IF('Resultat 2005-2012'!$R320="","",IF($M$1=2005,'Resultat 2005-2012'!K320,IF(AND($M$1=2006,Beregningsark!$AQ320="2005-2012"),'Resultat 2005-2012'!K320*SUM($Y$8:$AE$8)/7,IF(AND($M$1=2007,Beregningsark!$AQ320="2005-2012"),'Resultat 2005-2012'!K320*SUM($Z$8:$AE$8)/6,IF(AND($M$1=2008,Beregningsark!$AQ320="2005-2012"),'Resultat 2005-2012'!K320*SUM($AA$8:$AE$8)/5,IF(AND($M$1=2009,Beregningsark!$AQ320="2005-2012"),'Resultat 2005-2012'!K320*SUM($AB$8:$AE$8)/4,IF(AND($M$1=2010,Beregningsark!$AQ320="2005-2012"),'Resultat 2005-2012'!K320*SUM($AC$8:$AE$8)/3,IF(AND($M$1=2011,Beregningsark!$AQ320="2005-2012"),'Resultat 2005-2012'!K320*SUM($AD$8:$AE$8)/2,IF(AND($M$1=2012,Beregningsark!$AQ320="2005-2012"),'Resultat 2005-2012'!K320*$AE$8,IF(AND($M$1=2006,Beregningsark!$AQ320="1999-2012"),'Resultat 2005-2012'!K320*SUM($Y$17:$AE$17)/7,IF(AND($M$1=2007,Beregningsark!$AQ320="1999-2012"),'Resultat 2005-2012'!K320*SUM($Z$17:$AE$17)/6,IF(AND($M$1=2008,Beregningsark!$AQ320="1999-2012"),'Resultat 2005-2012'!K320*SUM($AA$17:$AE$17)/5,IF(AND($M$1=2009,Beregningsark!$AQ320="1999-2012"),'Resultat 2005-2012'!K320*SUM($AB$17:$AE$17)/4,IF(AND($M$1=2010,Beregningsark!$AQ320="1999-2012"),'Resultat 2005-2012'!K320*SUM($AC$17:$AE$17)/3,IF(AND($M$1=2011,Beregningsark!$AQ320="1999-2012"),'Resultat 2005-2012'!K320*SUM($AD$17:$AE$17)/2,IF(AND($M$1=2012,Beregningsark!$AQ320="1999-2012"),'Resultat 2005-2012'!K320*$AE$17,""))))))))))))))))</f>
        <v/>
      </c>
      <c r="L320" s="15" t="str">
        <f>IF('Resultat 2005-2012'!$R320="","",IF($M$1=2005,'Resultat 2005-2012'!L320,IF(AND($M$1=2006,Beregningsark!$AQ320="2005-2012"),'Resultat 2005-2012'!L320*SUM($Y$9:$AE$9)/7,IF(AND($M$1=2007,Beregningsark!$AQ320="2005-2012"),'Resultat 2005-2012'!L320*SUM($Z$9:$AE$9)/6,IF(AND($M$1=2008,Beregningsark!$AQ320="2005-2012"),'Resultat 2005-2012'!L320*SUM($AA$9:$AE$9)/5,IF(AND($M$1=2009,Beregningsark!$AQ320="2005-2012"),'Resultat 2005-2012'!L320*SUM($AB$9:$AE$9)/4,IF(AND($M$1=2010,Beregningsark!$AQ320="2005-2012"),'Resultat 2005-2012'!L320*SUM($AC$9:$AE$9)/3,IF(AND($M$1=2011,Beregningsark!$AQ320="2005-2012"),'Resultat 2005-2012'!L320*SUM($AD$9:$AE$9)/2,IF(AND($M$1=2012,Beregningsark!$AQ320="2005-2012"),'Resultat 2005-2012'!L320*$AE$9,IF(AND($M$1=2006,Beregningsark!$AQ320="1999-2012"),'Resultat 2005-2012'!L320*SUM($Y$18:$AE$18)/7,IF(AND($M$1=2007,Beregningsark!$AQ320="1999-2012"),'Resultat 2005-2012'!L320*SUM($Z$18:$AE$18)/6,IF(AND($M$1=2008,Beregningsark!$AQ320="1999-2012"),'Resultat 2005-2012'!L320*SUM($AA$18:$AE$18)/5,IF(AND($M$1=2009,Beregningsark!$AQ320="1999-2012"),'Resultat 2005-2012'!L320*SUM($AB$18:$AE$18)/4,IF(AND($M$1=2010,Beregningsark!$AQ320="1999-2012"),'Resultat 2005-2012'!L320*SUM($AC$18:$AE$18)/3,IF(AND($M$1=2011,Beregningsark!$AQ320="1999-2012"),'Resultat 2005-2012'!L320*SUM($AD$18:$AE$18)/2,IF(AND($M$1=2012,Beregningsark!$AQ320="1999-2012"),'Resultat 2005-2012'!L320*$AE$18,""))))))))))))))))</f>
        <v/>
      </c>
      <c r="M320" s="15" t="str">
        <f t="shared" si="14"/>
        <v/>
      </c>
      <c r="N320" s="15" t="str">
        <f>IF('Resultat 2005-2012'!$R320="","",IF($M$1=2005,'Resultat 2005-2012'!N320,IF(AND($M$1=2006,Beregningsark!$AQ320="2005-2012"),'Resultat 2005-2012'!N320*SUM($Y$10:$AE$10)/7,IF(AND($M$1=2007,Beregningsark!$AQ320="2005-2012"),'Resultat 2005-2012'!N320*SUM($Z$10:$AE$10)/6,IF(AND($M$1=2008,Beregningsark!$AQ320="2005-2012"),'Resultat 2005-2012'!N320*SUM($AA$10:$AE$10)/5,IF(AND($M$1=2009,Beregningsark!$AQ320="2005-2012"),'Resultat 2005-2012'!N320*SUM($AB$10:$AE$10)/4,IF(AND($M$1=2010,Beregningsark!$AQ320="2005-2012"),'Resultat 2005-2012'!N320*SUM($AC$10:$AE$10)/3,IF(AND($M$1=2011,Beregningsark!$AQ320="2005-2012"),'Resultat 2005-2012'!N320*SUM($AD$10:$AE$10)/2,IF(AND($M$1=2012,Beregningsark!$AQ320="2005-2012"),'Resultat 2005-2012'!N320*$AE$10,IF(AND($M$1=2006,Beregningsark!$AQ320="1999-2012"),'Resultat 2005-2012'!N320*SUM($Y$16:$AE$16)/7,IF(AND($M$1=2007,Beregningsark!$AQ320="1999-2012"),'Resultat 2005-2012'!N320*SUM($Z$16:$AE$16)/6,IF(AND($M$1=2008,Beregningsark!$AQ320="1999-2012"),'Resultat 2005-2012'!N320*SUM($AA$16:$AE$16)/5,IF(AND($M$1=2009,Beregningsark!$AQ320="1999-2012"),'Resultat 2005-2012'!N320*SUM($AB$16:$AE$16)/4,IF(AND($M$1=2010,Beregningsark!$AQ320="1999-2012"),'Resultat 2005-2012'!N320*SUM($AC$16:$AE$16)/3,IF(AND($M$1=2011,Beregningsark!$AQ320="1999-2012"),'Resultat 2005-2012'!N320*SUM($AD$16:$AE$16)/2,IF(AND($M$1=2012,Beregningsark!$AQ320="1999-2012"),'Resultat 2005-2012'!N320*$AE$16,""))))))))))))))))</f>
        <v/>
      </c>
      <c r="O320" s="15" t="str">
        <f>IF('Resultat 2005-2012'!$R320="","",IF($M$1=2005,'Resultat 2005-2012'!O320,IF(AND($M$1=2006,Beregningsark!$AQ320="2005-2012"),'Resultat 2005-2012'!O320*SUM($Y$10:$AE$10)/7,IF(AND($M$1=2007,Beregningsark!$AQ320="2005-2012"),'Resultat 2005-2012'!O320*SUM($Z$10:$AE$10)/6,IF(AND($M$1=2008,Beregningsark!$AQ320="2005-2012"),'Resultat 2005-2012'!O320*SUM($AA$10:$AE$10)/5,IF(AND($M$1=2009,Beregningsark!$AQ320="2005-2012"),'Resultat 2005-2012'!O320*SUM($AB$10:$AE$10)/4,IF(AND($M$1=2010,Beregningsark!$AQ320="2005-2012"),'Resultat 2005-2012'!O320*SUM($AC$10:$AE$10)/3,IF(AND($M$1=2011,Beregningsark!$AQ320="2005-2012"),'Resultat 2005-2012'!O320*SUM($AD$10:$AE$10)/2,IF(AND($M$1=2012,Beregningsark!$AQ320="2005-2012"),'Resultat 2005-2012'!O320*$AE$10,IF(AND($M$1=2006,Beregningsark!$AQ320="1999-2012"),'Resultat 2005-2012'!O320*SUM($Y$16:$AE$16)/7,IF(AND($M$1=2007,Beregningsark!$AQ320="1999-2012"),'Resultat 2005-2012'!O320*SUM($Z$16:$AE$16)/6,IF(AND($M$1=2008,Beregningsark!$AQ320="1999-2012"),'Resultat 2005-2012'!O320*SUM($AA$16:$AE$16)/5,IF(AND($M$1=2009,Beregningsark!$AQ320="1999-2012"),'Resultat 2005-2012'!O320*SUM($AB$16:$AE$16)/4,IF(AND($M$1=2010,Beregningsark!$AQ320="1999-2012"),'Resultat 2005-2012'!O320*SUM($AC$16:$AE$16)/3,IF(AND($M$1=2011,Beregningsark!$AQ320="1999-2012"),'Resultat 2005-2012'!O320*SUM($AD$16:$AE$16)/2,IF(AND($M$1=2012,Beregningsark!$AQ320="1999-2012"),'Resultat 2005-2012'!O320*$AE$16,""))))))))))))))))</f>
        <v/>
      </c>
      <c r="P320" s="15" t="str">
        <f>IF('Resultat 2005-2012'!$R320="","",IF($M$1=2005,'Resultat 2005-2012'!P320,IF(AND($M$1=2006,Beregningsark!$AQ320="2005-2012"),'Resultat 2005-2012'!P320*SUM($Y$11:$AE$11)/7,IF(AND($M$1=2007,Beregningsark!$AQ320="2005-2012"),'Resultat 2005-2012'!P320*SUM($Z$11:$AE$11)/6,IF(AND($M$1=2008,Beregningsark!$AQ320="2005-2012"),'Resultat 2005-2012'!P320*SUM($AA$11:$AE$11)/5,IF(AND($M$1=2009,Beregningsark!$AQ320="2005-2012"),'Resultat 2005-2012'!P320*SUM($AB$11:$AE$11)/4,IF(AND($M$1=2010,Beregningsark!$AQ320="2005-2012"),'Resultat 2005-2012'!P320*SUM($AC$11:$AE$11)/3,IF(AND($M$1=2011,Beregningsark!$AQ320="2005-2012"),'Resultat 2005-2012'!P320*SUM($AD$11:$AE$11)/2,IF(AND($M$1=2012,Beregningsark!$AQ320="2005-2012"),'Resultat 2005-2012'!P320*$AE$11,IF(AND($M$1=2006,Beregningsark!$AQ320="1999-2012"),'Resultat 2005-2012'!P320*SUM($Y$16:$AE$16)/7,IF(AND($M$1=2007,Beregningsark!$AQ320="1999-2012"),'Resultat 2005-2012'!P320*SUM($Z$16:$AE$16)/6,IF(AND($M$1=2008,Beregningsark!$AQ320="1999-2012"),'Resultat 2005-2012'!P320*SUM($AA$16:$AE$16)/5,IF(AND($M$1=2009,Beregningsark!$AQ320="1999-2012"),'Resultat 2005-2012'!P320*SUM($AB$16:$AE$16)/4,IF(AND($M$1=2010,Beregningsark!$AQ320="1999-2012"),'Resultat 2005-2012'!P320*SUM($AC$16:$AE$16)/3,IF(AND($M$1=2011,Beregningsark!$AQ320="1999-2012"),'Resultat 2005-2012'!P320*SUM($AD$16:$AE$16)/2,IF(AND($M$1=2012,Beregningsark!$AQ320="1999-2012"),'Resultat 2005-2012'!P320*$AE$16,""))))))))))))))))</f>
        <v/>
      </c>
      <c r="Q320" s="15" t="str">
        <f t="shared" si="15"/>
        <v/>
      </c>
      <c r="R320" s="17" t="str">
        <f t="shared" si="16"/>
        <v/>
      </c>
    </row>
    <row r="321" spans="1:18" x14ac:dyDescent="0.25">
      <c r="A321" s="4" t="str">
        <f>IF(Inddata!A336="","",Inddata!A336)</f>
        <v/>
      </c>
      <c r="B321" s="4" t="str">
        <f>IF(Inddata!B336="","",Inddata!B336)</f>
        <v/>
      </c>
      <c r="C321" s="4" t="str">
        <f>IF(Inddata!C336="","",Inddata!C336)</f>
        <v/>
      </c>
      <c r="D321" s="4" t="str">
        <f>IF(Inddata!D336="","",Inddata!D336)</f>
        <v/>
      </c>
      <c r="E321" s="4" t="str">
        <f>IF(Inddata!E336="","",Inddata!E336)</f>
        <v/>
      </c>
      <c r="F321" s="4" t="str">
        <f>IF(Inddata!F336="","",Inddata!F336)</f>
        <v/>
      </c>
      <c r="G321" s="4">
        <f>IF(Inddata!G336="","",Inddata!G336)</f>
        <v>0</v>
      </c>
      <c r="H321" s="4" t="str">
        <f>IF(Inddata!H336&gt;0.5,Inddata!H336,"")</f>
        <v/>
      </c>
      <c r="I321" s="4" t="str">
        <f>IF(Inddata!I336="","",Inddata!I336)</f>
        <v/>
      </c>
      <c r="J321" s="15" t="str">
        <f>IF('Resultat 2005-2012'!$R321="","",IF($M$1=2005,'Resultat 2005-2012'!J321,IF(AND($M$1=2006,Beregningsark!$AQ321="2005-2012"),'Resultat 2005-2012'!J321*SUM($Y$7:$AE$7)/7,IF(AND($M$1=2007,Beregningsark!$AQ321="2005-2012"),'Resultat 2005-2012'!J321*SUM($Z$7:$AE$7)/6,IF(AND($M$1=2008,Beregningsark!$AQ321="2005-2012"),'Resultat 2005-2012'!J321*SUM($AA$7:$AE$7)/5,IF(AND($M$1=2009,Beregningsark!$AQ321="2005-2012"),'Resultat 2005-2012'!J321*SUM($AB$7:$AE$7)/4,IF(AND($M$1=2010,Beregningsark!$AQ321="2005-2012"),'Resultat 2005-2012'!J321*SUM($AC$7:$AE$7)/3,IF(AND($M$1=2011,Beregningsark!$AQ321="2005-2012"),'Resultat 2005-2012'!J321*SUM($AD$7:$AE$7)/2,IF(AND($M$1=2012,Beregningsark!$AQ321="2005-2012"),'Resultat 2005-2012'!J321*$AE$7,IF(AND($M$1=2006,Beregningsark!$AQ321="1999-2012"),'Resultat 2005-2012'!J321*SUM($Y$16:$AE$16)/7,IF(AND($M$1=2007,Beregningsark!$AQ321="1999-2012"),'Resultat 2005-2012'!J321*SUM($Z$16:$AE$16)/6,IF(AND($M$1=2008,Beregningsark!$AQ321="1999-2012"),'Resultat 2005-2012'!J321*SUM($AA$16:$AE$16)/5,IF(AND($M$1=2009,Beregningsark!$AQ321="1999-2012"),'Resultat 2005-2012'!J321*SUM($AB$16:$AE$16)/4,IF(AND($M$1=2010,Beregningsark!$AQ321="1999-2012"),'Resultat 2005-2012'!J321*SUM($AC$16:$AE$16)/3,IF(AND($M$1=2011,Beregningsark!$AQ321="1999-2012"),'Resultat 2005-2012'!J321*SUM($AD$16:$AE$16)/2,IF(AND($M$1=2012,Beregningsark!$AQ321="1999-2012"),'Resultat 2005-2012'!J321*$AE$16,""))))))))))))))))</f>
        <v/>
      </c>
      <c r="K321" s="15" t="str">
        <f>IF('Resultat 2005-2012'!$R321="","",IF($M$1=2005,'Resultat 2005-2012'!K321,IF(AND($M$1=2006,Beregningsark!$AQ321="2005-2012"),'Resultat 2005-2012'!K321*SUM($Y$8:$AE$8)/7,IF(AND($M$1=2007,Beregningsark!$AQ321="2005-2012"),'Resultat 2005-2012'!K321*SUM($Z$8:$AE$8)/6,IF(AND($M$1=2008,Beregningsark!$AQ321="2005-2012"),'Resultat 2005-2012'!K321*SUM($AA$8:$AE$8)/5,IF(AND($M$1=2009,Beregningsark!$AQ321="2005-2012"),'Resultat 2005-2012'!K321*SUM($AB$8:$AE$8)/4,IF(AND($M$1=2010,Beregningsark!$AQ321="2005-2012"),'Resultat 2005-2012'!K321*SUM($AC$8:$AE$8)/3,IF(AND($M$1=2011,Beregningsark!$AQ321="2005-2012"),'Resultat 2005-2012'!K321*SUM($AD$8:$AE$8)/2,IF(AND($M$1=2012,Beregningsark!$AQ321="2005-2012"),'Resultat 2005-2012'!K321*$AE$8,IF(AND($M$1=2006,Beregningsark!$AQ321="1999-2012"),'Resultat 2005-2012'!K321*SUM($Y$17:$AE$17)/7,IF(AND($M$1=2007,Beregningsark!$AQ321="1999-2012"),'Resultat 2005-2012'!K321*SUM($Z$17:$AE$17)/6,IF(AND($M$1=2008,Beregningsark!$AQ321="1999-2012"),'Resultat 2005-2012'!K321*SUM($AA$17:$AE$17)/5,IF(AND($M$1=2009,Beregningsark!$AQ321="1999-2012"),'Resultat 2005-2012'!K321*SUM($AB$17:$AE$17)/4,IF(AND($M$1=2010,Beregningsark!$AQ321="1999-2012"),'Resultat 2005-2012'!K321*SUM($AC$17:$AE$17)/3,IF(AND($M$1=2011,Beregningsark!$AQ321="1999-2012"),'Resultat 2005-2012'!K321*SUM($AD$17:$AE$17)/2,IF(AND($M$1=2012,Beregningsark!$AQ321="1999-2012"),'Resultat 2005-2012'!K321*$AE$17,""))))))))))))))))</f>
        <v/>
      </c>
      <c r="L321" s="15" t="str">
        <f>IF('Resultat 2005-2012'!$R321="","",IF($M$1=2005,'Resultat 2005-2012'!L321,IF(AND($M$1=2006,Beregningsark!$AQ321="2005-2012"),'Resultat 2005-2012'!L321*SUM($Y$9:$AE$9)/7,IF(AND($M$1=2007,Beregningsark!$AQ321="2005-2012"),'Resultat 2005-2012'!L321*SUM($Z$9:$AE$9)/6,IF(AND($M$1=2008,Beregningsark!$AQ321="2005-2012"),'Resultat 2005-2012'!L321*SUM($AA$9:$AE$9)/5,IF(AND($M$1=2009,Beregningsark!$AQ321="2005-2012"),'Resultat 2005-2012'!L321*SUM($AB$9:$AE$9)/4,IF(AND($M$1=2010,Beregningsark!$AQ321="2005-2012"),'Resultat 2005-2012'!L321*SUM($AC$9:$AE$9)/3,IF(AND($M$1=2011,Beregningsark!$AQ321="2005-2012"),'Resultat 2005-2012'!L321*SUM($AD$9:$AE$9)/2,IF(AND($M$1=2012,Beregningsark!$AQ321="2005-2012"),'Resultat 2005-2012'!L321*$AE$9,IF(AND($M$1=2006,Beregningsark!$AQ321="1999-2012"),'Resultat 2005-2012'!L321*SUM($Y$18:$AE$18)/7,IF(AND($M$1=2007,Beregningsark!$AQ321="1999-2012"),'Resultat 2005-2012'!L321*SUM($Z$18:$AE$18)/6,IF(AND($M$1=2008,Beregningsark!$AQ321="1999-2012"),'Resultat 2005-2012'!L321*SUM($AA$18:$AE$18)/5,IF(AND($M$1=2009,Beregningsark!$AQ321="1999-2012"),'Resultat 2005-2012'!L321*SUM($AB$18:$AE$18)/4,IF(AND($M$1=2010,Beregningsark!$AQ321="1999-2012"),'Resultat 2005-2012'!L321*SUM($AC$18:$AE$18)/3,IF(AND($M$1=2011,Beregningsark!$AQ321="1999-2012"),'Resultat 2005-2012'!L321*SUM($AD$18:$AE$18)/2,IF(AND($M$1=2012,Beregningsark!$AQ321="1999-2012"),'Resultat 2005-2012'!L321*$AE$18,""))))))))))))))))</f>
        <v/>
      </c>
      <c r="M321" s="15" t="str">
        <f t="shared" si="14"/>
        <v/>
      </c>
      <c r="N321" s="15" t="str">
        <f>IF('Resultat 2005-2012'!$R321="","",IF($M$1=2005,'Resultat 2005-2012'!N321,IF(AND($M$1=2006,Beregningsark!$AQ321="2005-2012"),'Resultat 2005-2012'!N321*SUM($Y$10:$AE$10)/7,IF(AND($M$1=2007,Beregningsark!$AQ321="2005-2012"),'Resultat 2005-2012'!N321*SUM($Z$10:$AE$10)/6,IF(AND($M$1=2008,Beregningsark!$AQ321="2005-2012"),'Resultat 2005-2012'!N321*SUM($AA$10:$AE$10)/5,IF(AND($M$1=2009,Beregningsark!$AQ321="2005-2012"),'Resultat 2005-2012'!N321*SUM($AB$10:$AE$10)/4,IF(AND($M$1=2010,Beregningsark!$AQ321="2005-2012"),'Resultat 2005-2012'!N321*SUM($AC$10:$AE$10)/3,IF(AND($M$1=2011,Beregningsark!$AQ321="2005-2012"),'Resultat 2005-2012'!N321*SUM($AD$10:$AE$10)/2,IF(AND($M$1=2012,Beregningsark!$AQ321="2005-2012"),'Resultat 2005-2012'!N321*$AE$10,IF(AND($M$1=2006,Beregningsark!$AQ321="1999-2012"),'Resultat 2005-2012'!N321*SUM($Y$16:$AE$16)/7,IF(AND($M$1=2007,Beregningsark!$AQ321="1999-2012"),'Resultat 2005-2012'!N321*SUM($Z$16:$AE$16)/6,IF(AND($M$1=2008,Beregningsark!$AQ321="1999-2012"),'Resultat 2005-2012'!N321*SUM($AA$16:$AE$16)/5,IF(AND($M$1=2009,Beregningsark!$AQ321="1999-2012"),'Resultat 2005-2012'!N321*SUM($AB$16:$AE$16)/4,IF(AND($M$1=2010,Beregningsark!$AQ321="1999-2012"),'Resultat 2005-2012'!N321*SUM($AC$16:$AE$16)/3,IF(AND($M$1=2011,Beregningsark!$AQ321="1999-2012"),'Resultat 2005-2012'!N321*SUM($AD$16:$AE$16)/2,IF(AND($M$1=2012,Beregningsark!$AQ321="1999-2012"),'Resultat 2005-2012'!N321*$AE$16,""))))))))))))))))</f>
        <v/>
      </c>
      <c r="O321" s="15" t="str">
        <f>IF('Resultat 2005-2012'!$R321="","",IF($M$1=2005,'Resultat 2005-2012'!O321,IF(AND($M$1=2006,Beregningsark!$AQ321="2005-2012"),'Resultat 2005-2012'!O321*SUM($Y$10:$AE$10)/7,IF(AND($M$1=2007,Beregningsark!$AQ321="2005-2012"),'Resultat 2005-2012'!O321*SUM($Z$10:$AE$10)/6,IF(AND($M$1=2008,Beregningsark!$AQ321="2005-2012"),'Resultat 2005-2012'!O321*SUM($AA$10:$AE$10)/5,IF(AND($M$1=2009,Beregningsark!$AQ321="2005-2012"),'Resultat 2005-2012'!O321*SUM($AB$10:$AE$10)/4,IF(AND($M$1=2010,Beregningsark!$AQ321="2005-2012"),'Resultat 2005-2012'!O321*SUM($AC$10:$AE$10)/3,IF(AND($M$1=2011,Beregningsark!$AQ321="2005-2012"),'Resultat 2005-2012'!O321*SUM($AD$10:$AE$10)/2,IF(AND($M$1=2012,Beregningsark!$AQ321="2005-2012"),'Resultat 2005-2012'!O321*$AE$10,IF(AND($M$1=2006,Beregningsark!$AQ321="1999-2012"),'Resultat 2005-2012'!O321*SUM($Y$16:$AE$16)/7,IF(AND($M$1=2007,Beregningsark!$AQ321="1999-2012"),'Resultat 2005-2012'!O321*SUM($Z$16:$AE$16)/6,IF(AND($M$1=2008,Beregningsark!$AQ321="1999-2012"),'Resultat 2005-2012'!O321*SUM($AA$16:$AE$16)/5,IF(AND($M$1=2009,Beregningsark!$AQ321="1999-2012"),'Resultat 2005-2012'!O321*SUM($AB$16:$AE$16)/4,IF(AND($M$1=2010,Beregningsark!$AQ321="1999-2012"),'Resultat 2005-2012'!O321*SUM($AC$16:$AE$16)/3,IF(AND($M$1=2011,Beregningsark!$AQ321="1999-2012"),'Resultat 2005-2012'!O321*SUM($AD$16:$AE$16)/2,IF(AND($M$1=2012,Beregningsark!$AQ321="1999-2012"),'Resultat 2005-2012'!O321*$AE$16,""))))))))))))))))</f>
        <v/>
      </c>
      <c r="P321" s="15" t="str">
        <f>IF('Resultat 2005-2012'!$R321="","",IF($M$1=2005,'Resultat 2005-2012'!P321,IF(AND($M$1=2006,Beregningsark!$AQ321="2005-2012"),'Resultat 2005-2012'!P321*SUM($Y$11:$AE$11)/7,IF(AND($M$1=2007,Beregningsark!$AQ321="2005-2012"),'Resultat 2005-2012'!P321*SUM($Z$11:$AE$11)/6,IF(AND($M$1=2008,Beregningsark!$AQ321="2005-2012"),'Resultat 2005-2012'!P321*SUM($AA$11:$AE$11)/5,IF(AND($M$1=2009,Beregningsark!$AQ321="2005-2012"),'Resultat 2005-2012'!P321*SUM($AB$11:$AE$11)/4,IF(AND($M$1=2010,Beregningsark!$AQ321="2005-2012"),'Resultat 2005-2012'!P321*SUM($AC$11:$AE$11)/3,IF(AND($M$1=2011,Beregningsark!$AQ321="2005-2012"),'Resultat 2005-2012'!P321*SUM($AD$11:$AE$11)/2,IF(AND($M$1=2012,Beregningsark!$AQ321="2005-2012"),'Resultat 2005-2012'!P321*$AE$11,IF(AND($M$1=2006,Beregningsark!$AQ321="1999-2012"),'Resultat 2005-2012'!P321*SUM($Y$16:$AE$16)/7,IF(AND($M$1=2007,Beregningsark!$AQ321="1999-2012"),'Resultat 2005-2012'!P321*SUM($Z$16:$AE$16)/6,IF(AND($M$1=2008,Beregningsark!$AQ321="1999-2012"),'Resultat 2005-2012'!P321*SUM($AA$16:$AE$16)/5,IF(AND($M$1=2009,Beregningsark!$AQ321="1999-2012"),'Resultat 2005-2012'!P321*SUM($AB$16:$AE$16)/4,IF(AND($M$1=2010,Beregningsark!$AQ321="1999-2012"),'Resultat 2005-2012'!P321*SUM($AC$16:$AE$16)/3,IF(AND($M$1=2011,Beregningsark!$AQ321="1999-2012"),'Resultat 2005-2012'!P321*SUM($AD$16:$AE$16)/2,IF(AND($M$1=2012,Beregningsark!$AQ321="1999-2012"),'Resultat 2005-2012'!P321*$AE$16,""))))))))))))))))</f>
        <v/>
      </c>
      <c r="Q321" s="15" t="str">
        <f t="shared" si="15"/>
        <v/>
      </c>
      <c r="R321" s="17" t="str">
        <f t="shared" si="16"/>
        <v/>
      </c>
    </row>
    <row r="322" spans="1:18" x14ac:dyDescent="0.25">
      <c r="A322" s="4" t="str">
        <f>IF(Inddata!A337="","",Inddata!A337)</f>
        <v/>
      </c>
      <c r="B322" s="4" t="str">
        <f>IF(Inddata!B337="","",Inddata!B337)</f>
        <v/>
      </c>
      <c r="C322" s="4" t="str">
        <f>IF(Inddata!C337="","",Inddata!C337)</f>
        <v/>
      </c>
      <c r="D322" s="4" t="str">
        <f>IF(Inddata!D337="","",Inddata!D337)</f>
        <v/>
      </c>
      <c r="E322" s="4" t="str">
        <f>IF(Inddata!E337="","",Inddata!E337)</f>
        <v/>
      </c>
      <c r="F322" s="4" t="str">
        <f>IF(Inddata!F337="","",Inddata!F337)</f>
        <v/>
      </c>
      <c r="G322" s="4">
        <f>IF(Inddata!G337="","",Inddata!G337)</f>
        <v>0</v>
      </c>
      <c r="H322" s="4" t="str">
        <f>IF(Inddata!H337&gt;0.5,Inddata!H337,"")</f>
        <v/>
      </c>
      <c r="I322" s="4" t="str">
        <f>IF(Inddata!I337="","",Inddata!I337)</f>
        <v/>
      </c>
      <c r="J322" s="15" t="str">
        <f>IF('Resultat 2005-2012'!$R322="","",IF($M$1=2005,'Resultat 2005-2012'!J322,IF(AND($M$1=2006,Beregningsark!$AQ322="2005-2012"),'Resultat 2005-2012'!J322*SUM($Y$7:$AE$7)/7,IF(AND($M$1=2007,Beregningsark!$AQ322="2005-2012"),'Resultat 2005-2012'!J322*SUM($Z$7:$AE$7)/6,IF(AND($M$1=2008,Beregningsark!$AQ322="2005-2012"),'Resultat 2005-2012'!J322*SUM($AA$7:$AE$7)/5,IF(AND($M$1=2009,Beregningsark!$AQ322="2005-2012"),'Resultat 2005-2012'!J322*SUM($AB$7:$AE$7)/4,IF(AND($M$1=2010,Beregningsark!$AQ322="2005-2012"),'Resultat 2005-2012'!J322*SUM($AC$7:$AE$7)/3,IF(AND($M$1=2011,Beregningsark!$AQ322="2005-2012"),'Resultat 2005-2012'!J322*SUM($AD$7:$AE$7)/2,IF(AND($M$1=2012,Beregningsark!$AQ322="2005-2012"),'Resultat 2005-2012'!J322*$AE$7,IF(AND($M$1=2006,Beregningsark!$AQ322="1999-2012"),'Resultat 2005-2012'!J322*SUM($Y$16:$AE$16)/7,IF(AND($M$1=2007,Beregningsark!$AQ322="1999-2012"),'Resultat 2005-2012'!J322*SUM($Z$16:$AE$16)/6,IF(AND($M$1=2008,Beregningsark!$AQ322="1999-2012"),'Resultat 2005-2012'!J322*SUM($AA$16:$AE$16)/5,IF(AND($M$1=2009,Beregningsark!$AQ322="1999-2012"),'Resultat 2005-2012'!J322*SUM($AB$16:$AE$16)/4,IF(AND($M$1=2010,Beregningsark!$AQ322="1999-2012"),'Resultat 2005-2012'!J322*SUM($AC$16:$AE$16)/3,IF(AND($M$1=2011,Beregningsark!$AQ322="1999-2012"),'Resultat 2005-2012'!J322*SUM($AD$16:$AE$16)/2,IF(AND($M$1=2012,Beregningsark!$AQ322="1999-2012"),'Resultat 2005-2012'!J322*$AE$16,""))))))))))))))))</f>
        <v/>
      </c>
      <c r="K322" s="15" t="str">
        <f>IF('Resultat 2005-2012'!$R322="","",IF($M$1=2005,'Resultat 2005-2012'!K322,IF(AND($M$1=2006,Beregningsark!$AQ322="2005-2012"),'Resultat 2005-2012'!K322*SUM($Y$8:$AE$8)/7,IF(AND($M$1=2007,Beregningsark!$AQ322="2005-2012"),'Resultat 2005-2012'!K322*SUM($Z$8:$AE$8)/6,IF(AND($M$1=2008,Beregningsark!$AQ322="2005-2012"),'Resultat 2005-2012'!K322*SUM($AA$8:$AE$8)/5,IF(AND($M$1=2009,Beregningsark!$AQ322="2005-2012"),'Resultat 2005-2012'!K322*SUM($AB$8:$AE$8)/4,IF(AND($M$1=2010,Beregningsark!$AQ322="2005-2012"),'Resultat 2005-2012'!K322*SUM($AC$8:$AE$8)/3,IF(AND($M$1=2011,Beregningsark!$AQ322="2005-2012"),'Resultat 2005-2012'!K322*SUM($AD$8:$AE$8)/2,IF(AND($M$1=2012,Beregningsark!$AQ322="2005-2012"),'Resultat 2005-2012'!K322*$AE$8,IF(AND($M$1=2006,Beregningsark!$AQ322="1999-2012"),'Resultat 2005-2012'!K322*SUM($Y$17:$AE$17)/7,IF(AND($M$1=2007,Beregningsark!$AQ322="1999-2012"),'Resultat 2005-2012'!K322*SUM($Z$17:$AE$17)/6,IF(AND($M$1=2008,Beregningsark!$AQ322="1999-2012"),'Resultat 2005-2012'!K322*SUM($AA$17:$AE$17)/5,IF(AND($M$1=2009,Beregningsark!$AQ322="1999-2012"),'Resultat 2005-2012'!K322*SUM($AB$17:$AE$17)/4,IF(AND($M$1=2010,Beregningsark!$AQ322="1999-2012"),'Resultat 2005-2012'!K322*SUM($AC$17:$AE$17)/3,IF(AND($M$1=2011,Beregningsark!$AQ322="1999-2012"),'Resultat 2005-2012'!K322*SUM($AD$17:$AE$17)/2,IF(AND($M$1=2012,Beregningsark!$AQ322="1999-2012"),'Resultat 2005-2012'!K322*$AE$17,""))))))))))))))))</f>
        <v/>
      </c>
      <c r="L322" s="15" t="str">
        <f>IF('Resultat 2005-2012'!$R322="","",IF($M$1=2005,'Resultat 2005-2012'!L322,IF(AND($M$1=2006,Beregningsark!$AQ322="2005-2012"),'Resultat 2005-2012'!L322*SUM($Y$9:$AE$9)/7,IF(AND($M$1=2007,Beregningsark!$AQ322="2005-2012"),'Resultat 2005-2012'!L322*SUM($Z$9:$AE$9)/6,IF(AND($M$1=2008,Beregningsark!$AQ322="2005-2012"),'Resultat 2005-2012'!L322*SUM($AA$9:$AE$9)/5,IF(AND($M$1=2009,Beregningsark!$AQ322="2005-2012"),'Resultat 2005-2012'!L322*SUM($AB$9:$AE$9)/4,IF(AND($M$1=2010,Beregningsark!$AQ322="2005-2012"),'Resultat 2005-2012'!L322*SUM($AC$9:$AE$9)/3,IF(AND($M$1=2011,Beregningsark!$AQ322="2005-2012"),'Resultat 2005-2012'!L322*SUM($AD$9:$AE$9)/2,IF(AND($M$1=2012,Beregningsark!$AQ322="2005-2012"),'Resultat 2005-2012'!L322*$AE$9,IF(AND($M$1=2006,Beregningsark!$AQ322="1999-2012"),'Resultat 2005-2012'!L322*SUM($Y$18:$AE$18)/7,IF(AND($M$1=2007,Beregningsark!$AQ322="1999-2012"),'Resultat 2005-2012'!L322*SUM($Z$18:$AE$18)/6,IF(AND($M$1=2008,Beregningsark!$AQ322="1999-2012"),'Resultat 2005-2012'!L322*SUM($AA$18:$AE$18)/5,IF(AND($M$1=2009,Beregningsark!$AQ322="1999-2012"),'Resultat 2005-2012'!L322*SUM($AB$18:$AE$18)/4,IF(AND($M$1=2010,Beregningsark!$AQ322="1999-2012"),'Resultat 2005-2012'!L322*SUM($AC$18:$AE$18)/3,IF(AND($M$1=2011,Beregningsark!$AQ322="1999-2012"),'Resultat 2005-2012'!L322*SUM($AD$18:$AE$18)/2,IF(AND($M$1=2012,Beregningsark!$AQ322="1999-2012"),'Resultat 2005-2012'!L322*$AE$18,""))))))))))))))))</f>
        <v/>
      </c>
      <c r="M322" s="15" t="str">
        <f t="shared" si="14"/>
        <v/>
      </c>
      <c r="N322" s="15" t="str">
        <f>IF('Resultat 2005-2012'!$R322="","",IF($M$1=2005,'Resultat 2005-2012'!N322,IF(AND($M$1=2006,Beregningsark!$AQ322="2005-2012"),'Resultat 2005-2012'!N322*SUM($Y$10:$AE$10)/7,IF(AND($M$1=2007,Beregningsark!$AQ322="2005-2012"),'Resultat 2005-2012'!N322*SUM($Z$10:$AE$10)/6,IF(AND($M$1=2008,Beregningsark!$AQ322="2005-2012"),'Resultat 2005-2012'!N322*SUM($AA$10:$AE$10)/5,IF(AND($M$1=2009,Beregningsark!$AQ322="2005-2012"),'Resultat 2005-2012'!N322*SUM($AB$10:$AE$10)/4,IF(AND($M$1=2010,Beregningsark!$AQ322="2005-2012"),'Resultat 2005-2012'!N322*SUM($AC$10:$AE$10)/3,IF(AND($M$1=2011,Beregningsark!$AQ322="2005-2012"),'Resultat 2005-2012'!N322*SUM($AD$10:$AE$10)/2,IF(AND($M$1=2012,Beregningsark!$AQ322="2005-2012"),'Resultat 2005-2012'!N322*$AE$10,IF(AND($M$1=2006,Beregningsark!$AQ322="1999-2012"),'Resultat 2005-2012'!N322*SUM($Y$16:$AE$16)/7,IF(AND($M$1=2007,Beregningsark!$AQ322="1999-2012"),'Resultat 2005-2012'!N322*SUM($Z$16:$AE$16)/6,IF(AND($M$1=2008,Beregningsark!$AQ322="1999-2012"),'Resultat 2005-2012'!N322*SUM($AA$16:$AE$16)/5,IF(AND($M$1=2009,Beregningsark!$AQ322="1999-2012"),'Resultat 2005-2012'!N322*SUM($AB$16:$AE$16)/4,IF(AND($M$1=2010,Beregningsark!$AQ322="1999-2012"),'Resultat 2005-2012'!N322*SUM($AC$16:$AE$16)/3,IF(AND($M$1=2011,Beregningsark!$AQ322="1999-2012"),'Resultat 2005-2012'!N322*SUM($AD$16:$AE$16)/2,IF(AND($M$1=2012,Beregningsark!$AQ322="1999-2012"),'Resultat 2005-2012'!N322*$AE$16,""))))))))))))))))</f>
        <v/>
      </c>
      <c r="O322" s="15" t="str">
        <f>IF('Resultat 2005-2012'!$R322="","",IF($M$1=2005,'Resultat 2005-2012'!O322,IF(AND($M$1=2006,Beregningsark!$AQ322="2005-2012"),'Resultat 2005-2012'!O322*SUM($Y$10:$AE$10)/7,IF(AND($M$1=2007,Beregningsark!$AQ322="2005-2012"),'Resultat 2005-2012'!O322*SUM($Z$10:$AE$10)/6,IF(AND($M$1=2008,Beregningsark!$AQ322="2005-2012"),'Resultat 2005-2012'!O322*SUM($AA$10:$AE$10)/5,IF(AND($M$1=2009,Beregningsark!$AQ322="2005-2012"),'Resultat 2005-2012'!O322*SUM($AB$10:$AE$10)/4,IF(AND($M$1=2010,Beregningsark!$AQ322="2005-2012"),'Resultat 2005-2012'!O322*SUM($AC$10:$AE$10)/3,IF(AND($M$1=2011,Beregningsark!$AQ322="2005-2012"),'Resultat 2005-2012'!O322*SUM($AD$10:$AE$10)/2,IF(AND($M$1=2012,Beregningsark!$AQ322="2005-2012"),'Resultat 2005-2012'!O322*$AE$10,IF(AND($M$1=2006,Beregningsark!$AQ322="1999-2012"),'Resultat 2005-2012'!O322*SUM($Y$16:$AE$16)/7,IF(AND($M$1=2007,Beregningsark!$AQ322="1999-2012"),'Resultat 2005-2012'!O322*SUM($Z$16:$AE$16)/6,IF(AND($M$1=2008,Beregningsark!$AQ322="1999-2012"),'Resultat 2005-2012'!O322*SUM($AA$16:$AE$16)/5,IF(AND($M$1=2009,Beregningsark!$AQ322="1999-2012"),'Resultat 2005-2012'!O322*SUM($AB$16:$AE$16)/4,IF(AND($M$1=2010,Beregningsark!$AQ322="1999-2012"),'Resultat 2005-2012'!O322*SUM($AC$16:$AE$16)/3,IF(AND($M$1=2011,Beregningsark!$AQ322="1999-2012"),'Resultat 2005-2012'!O322*SUM($AD$16:$AE$16)/2,IF(AND($M$1=2012,Beregningsark!$AQ322="1999-2012"),'Resultat 2005-2012'!O322*$AE$16,""))))))))))))))))</f>
        <v/>
      </c>
      <c r="P322" s="15" t="str">
        <f>IF('Resultat 2005-2012'!$R322="","",IF($M$1=2005,'Resultat 2005-2012'!P322,IF(AND($M$1=2006,Beregningsark!$AQ322="2005-2012"),'Resultat 2005-2012'!P322*SUM($Y$11:$AE$11)/7,IF(AND($M$1=2007,Beregningsark!$AQ322="2005-2012"),'Resultat 2005-2012'!P322*SUM($Z$11:$AE$11)/6,IF(AND($M$1=2008,Beregningsark!$AQ322="2005-2012"),'Resultat 2005-2012'!P322*SUM($AA$11:$AE$11)/5,IF(AND($M$1=2009,Beregningsark!$AQ322="2005-2012"),'Resultat 2005-2012'!P322*SUM($AB$11:$AE$11)/4,IF(AND($M$1=2010,Beregningsark!$AQ322="2005-2012"),'Resultat 2005-2012'!P322*SUM($AC$11:$AE$11)/3,IF(AND($M$1=2011,Beregningsark!$AQ322="2005-2012"),'Resultat 2005-2012'!P322*SUM($AD$11:$AE$11)/2,IF(AND($M$1=2012,Beregningsark!$AQ322="2005-2012"),'Resultat 2005-2012'!P322*$AE$11,IF(AND($M$1=2006,Beregningsark!$AQ322="1999-2012"),'Resultat 2005-2012'!P322*SUM($Y$16:$AE$16)/7,IF(AND($M$1=2007,Beregningsark!$AQ322="1999-2012"),'Resultat 2005-2012'!P322*SUM($Z$16:$AE$16)/6,IF(AND($M$1=2008,Beregningsark!$AQ322="1999-2012"),'Resultat 2005-2012'!P322*SUM($AA$16:$AE$16)/5,IF(AND($M$1=2009,Beregningsark!$AQ322="1999-2012"),'Resultat 2005-2012'!P322*SUM($AB$16:$AE$16)/4,IF(AND($M$1=2010,Beregningsark!$AQ322="1999-2012"),'Resultat 2005-2012'!P322*SUM($AC$16:$AE$16)/3,IF(AND($M$1=2011,Beregningsark!$AQ322="1999-2012"),'Resultat 2005-2012'!P322*SUM($AD$16:$AE$16)/2,IF(AND($M$1=2012,Beregningsark!$AQ322="1999-2012"),'Resultat 2005-2012'!P322*$AE$16,""))))))))))))))))</f>
        <v/>
      </c>
      <c r="Q322" s="15" t="str">
        <f t="shared" si="15"/>
        <v/>
      </c>
      <c r="R322" s="17" t="str">
        <f t="shared" si="16"/>
        <v/>
      </c>
    </row>
    <row r="323" spans="1:18" x14ac:dyDescent="0.25">
      <c r="A323" s="4" t="str">
        <f>IF(Inddata!A338="","",Inddata!A338)</f>
        <v/>
      </c>
      <c r="B323" s="4" t="str">
        <f>IF(Inddata!B338="","",Inddata!B338)</f>
        <v/>
      </c>
      <c r="C323" s="4" t="str">
        <f>IF(Inddata!C338="","",Inddata!C338)</f>
        <v/>
      </c>
      <c r="D323" s="4" t="str">
        <f>IF(Inddata!D338="","",Inddata!D338)</f>
        <v/>
      </c>
      <c r="E323" s="4" t="str">
        <f>IF(Inddata!E338="","",Inddata!E338)</f>
        <v/>
      </c>
      <c r="F323" s="4" t="str">
        <f>IF(Inddata!F338="","",Inddata!F338)</f>
        <v/>
      </c>
      <c r="G323" s="4">
        <f>IF(Inddata!G338="","",Inddata!G338)</f>
        <v>0</v>
      </c>
      <c r="H323" s="4" t="str">
        <f>IF(Inddata!H338&gt;0.5,Inddata!H338,"")</f>
        <v/>
      </c>
      <c r="I323" s="4" t="str">
        <f>IF(Inddata!I338="","",Inddata!I338)</f>
        <v/>
      </c>
      <c r="J323" s="15" t="str">
        <f>IF('Resultat 2005-2012'!$R323="","",IF($M$1=2005,'Resultat 2005-2012'!J323,IF(AND($M$1=2006,Beregningsark!$AQ323="2005-2012"),'Resultat 2005-2012'!J323*SUM($Y$7:$AE$7)/7,IF(AND($M$1=2007,Beregningsark!$AQ323="2005-2012"),'Resultat 2005-2012'!J323*SUM($Z$7:$AE$7)/6,IF(AND($M$1=2008,Beregningsark!$AQ323="2005-2012"),'Resultat 2005-2012'!J323*SUM($AA$7:$AE$7)/5,IF(AND($M$1=2009,Beregningsark!$AQ323="2005-2012"),'Resultat 2005-2012'!J323*SUM($AB$7:$AE$7)/4,IF(AND($M$1=2010,Beregningsark!$AQ323="2005-2012"),'Resultat 2005-2012'!J323*SUM($AC$7:$AE$7)/3,IF(AND($M$1=2011,Beregningsark!$AQ323="2005-2012"),'Resultat 2005-2012'!J323*SUM($AD$7:$AE$7)/2,IF(AND($M$1=2012,Beregningsark!$AQ323="2005-2012"),'Resultat 2005-2012'!J323*$AE$7,IF(AND($M$1=2006,Beregningsark!$AQ323="1999-2012"),'Resultat 2005-2012'!J323*SUM($Y$16:$AE$16)/7,IF(AND($M$1=2007,Beregningsark!$AQ323="1999-2012"),'Resultat 2005-2012'!J323*SUM($Z$16:$AE$16)/6,IF(AND($M$1=2008,Beregningsark!$AQ323="1999-2012"),'Resultat 2005-2012'!J323*SUM($AA$16:$AE$16)/5,IF(AND($M$1=2009,Beregningsark!$AQ323="1999-2012"),'Resultat 2005-2012'!J323*SUM($AB$16:$AE$16)/4,IF(AND($M$1=2010,Beregningsark!$AQ323="1999-2012"),'Resultat 2005-2012'!J323*SUM($AC$16:$AE$16)/3,IF(AND($M$1=2011,Beregningsark!$AQ323="1999-2012"),'Resultat 2005-2012'!J323*SUM($AD$16:$AE$16)/2,IF(AND($M$1=2012,Beregningsark!$AQ323="1999-2012"),'Resultat 2005-2012'!J323*$AE$16,""))))))))))))))))</f>
        <v/>
      </c>
      <c r="K323" s="15" t="str">
        <f>IF('Resultat 2005-2012'!$R323="","",IF($M$1=2005,'Resultat 2005-2012'!K323,IF(AND($M$1=2006,Beregningsark!$AQ323="2005-2012"),'Resultat 2005-2012'!K323*SUM($Y$8:$AE$8)/7,IF(AND($M$1=2007,Beregningsark!$AQ323="2005-2012"),'Resultat 2005-2012'!K323*SUM($Z$8:$AE$8)/6,IF(AND($M$1=2008,Beregningsark!$AQ323="2005-2012"),'Resultat 2005-2012'!K323*SUM($AA$8:$AE$8)/5,IF(AND($M$1=2009,Beregningsark!$AQ323="2005-2012"),'Resultat 2005-2012'!K323*SUM($AB$8:$AE$8)/4,IF(AND($M$1=2010,Beregningsark!$AQ323="2005-2012"),'Resultat 2005-2012'!K323*SUM($AC$8:$AE$8)/3,IF(AND($M$1=2011,Beregningsark!$AQ323="2005-2012"),'Resultat 2005-2012'!K323*SUM($AD$8:$AE$8)/2,IF(AND($M$1=2012,Beregningsark!$AQ323="2005-2012"),'Resultat 2005-2012'!K323*$AE$8,IF(AND($M$1=2006,Beregningsark!$AQ323="1999-2012"),'Resultat 2005-2012'!K323*SUM($Y$17:$AE$17)/7,IF(AND($M$1=2007,Beregningsark!$AQ323="1999-2012"),'Resultat 2005-2012'!K323*SUM($Z$17:$AE$17)/6,IF(AND($M$1=2008,Beregningsark!$AQ323="1999-2012"),'Resultat 2005-2012'!K323*SUM($AA$17:$AE$17)/5,IF(AND($M$1=2009,Beregningsark!$AQ323="1999-2012"),'Resultat 2005-2012'!K323*SUM($AB$17:$AE$17)/4,IF(AND($M$1=2010,Beregningsark!$AQ323="1999-2012"),'Resultat 2005-2012'!K323*SUM($AC$17:$AE$17)/3,IF(AND($M$1=2011,Beregningsark!$AQ323="1999-2012"),'Resultat 2005-2012'!K323*SUM($AD$17:$AE$17)/2,IF(AND($M$1=2012,Beregningsark!$AQ323="1999-2012"),'Resultat 2005-2012'!K323*$AE$17,""))))))))))))))))</f>
        <v/>
      </c>
      <c r="L323" s="15" t="str">
        <f>IF('Resultat 2005-2012'!$R323="","",IF($M$1=2005,'Resultat 2005-2012'!L323,IF(AND($M$1=2006,Beregningsark!$AQ323="2005-2012"),'Resultat 2005-2012'!L323*SUM($Y$9:$AE$9)/7,IF(AND($M$1=2007,Beregningsark!$AQ323="2005-2012"),'Resultat 2005-2012'!L323*SUM($Z$9:$AE$9)/6,IF(AND($M$1=2008,Beregningsark!$AQ323="2005-2012"),'Resultat 2005-2012'!L323*SUM($AA$9:$AE$9)/5,IF(AND($M$1=2009,Beregningsark!$AQ323="2005-2012"),'Resultat 2005-2012'!L323*SUM($AB$9:$AE$9)/4,IF(AND($M$1=2010,Beregningsark!$AQ323="2005-2012"),'Resultat 2005-2012'!L323*SUM($AC$9:$AE$9)/3,IF(AND($M$1=2011,Beregningsark!$AQ323="2005-2012"),'Resultat 2005-2012'!L323*SUM($AD$9:$AE$9)/2,IF(AND($M$1=2012,Beregningsark!$AQ323="2005-2012"),'Resultat 2005-2012'!L323*$AE$9,IF(AND($M$1=2006,Beregningsark!$AQ323="1999-2012"),'Resultat 2005-2012'!L323*SUM($Y$18:$AE$18)/7,IF(AND($M$1=2007,Beregningsark!$AQ323="1999-2012"),'Resultat 2005-2012'!L323*SUM($Z$18:$AE$18)/6,IF(AND($M$1=2008,Beregningsark!$AQ323="1999-2012"),'Resultat 2005-2012'!L323*SUM($AA$18:$AE$18)/5,IF(AND($M$1=2009,Beregningsark!$AQ323="1999-2012"),'Resultat 2005-2012'!L323*SUM($AB$18:$AE$18)/4,IF(AND($M$1=2010,Beregningsark!$AQ323="1999-2012"),'Resultat 2005-2012'!L323*SUM($AC$18:$AE$18)/3,IF(AND($M$1=2011,Beregningsark!$AQ323="1999-2012"),'Resultat 2005-2012'!L323*SUM($AD$18:$AE$18)/2,IF(AND($M$1=2012,Beregningsark!$AQ323="1999-2012"),'Resultat 2005-2012'!L323*$AE$18,""))))))))))))))))</f>
        <v/>
      </c>
      <c r="M323" s="15" t="str">
        <f t="shared" si="14"/>
        <v/>
      </c>
      <c r="N323" s="15" t="str">
        <f>IF('Resultat 2005-2012'!$R323="","",IF($M$1=2005,'Resultat 2005-2012'!N323,IF(AND($M$1=2006,Beregningsark!$AQ323="2005-2012"),'Resultat 2005-2012'!N323*SUM($Y$10:$AE$10)/7,IF(AND($M$1=2007,Beregningsark!$AQ323="2005-2012"),'Resultat 2005-2012'!N323*SUM($Z$10:$AE$10)/6,IF(AND($M$1=2008,Beregningsark!$AQ323="2005-2012"),'Resultat 2005-2012'!N323*SUM($AA$10:$AE$10)/5,IF(AND($M$1=2009,Beregningsark!$AQ323="2005-2012"),'Resultat 2005-2012'!N323*SUM($AB$10:$AE$10)/4,IF(AND($M$1=2010,Beregningsark!$AQ323="2005-2012"),'Resultat 2005-2012'!N323*SUM($AC$10:$AE$10)/3,IF(AND($M$1=2011,Beregningsark!$AQ323="2005-2012"),'Resultat 2005-2012'!N323*SUM($AD$10:$AE$10)/2,IF(AND($M$1=2012,Beregningsark!$AQ323="2005-2012"),'Resultat 2005-2012'!N323*$AE$10,IF(AND($M$1=2006,Beregningsark!$AQ323="1999-2012"),'Resultat 2005-2012'!N323*SUM($Y$16:$AE$16)/7,IF(AND($M$1=2007,Beregningsark!$AQ323="1999-2012"),'Resultat 2005-2012'!N323*SUM($Z$16:$AE$16)/6,IF(AND($M$1=2008,Beregningsark!$AQ323="1999-2012"),'Resultat 2005-2012'!N323*SUM($AA$16:$AE$16)/5,IF(AND($M$1=2009,Beregningsark!$AQ323="1999-2012"),'Resultat 2005-2012'!N323*SUM($AB$16:$AE$16)/4,IF(AND($M$1=2010,Beregningsark!$AQ323="1999-2012"),'Resultat 2005-2012'!N323*SUM($AC$16:$AE$16)/3,IF(AND($M$1=2011,Beregningsark!$AQ323="1999-2012"),'Resultat 2005-2012'!N323*SUM($AD$16:$AE$16)/2,IF(AND($M$1=2012,Beregningsark!$AQ323="1999-2012"),'Resultat 2005-2012'!N323*$AE$16,""))))))))))))))))</f>
        <v/>
      </c>
      <c r="O323" s="15" t="str">
        <f>IF('Resultat 2005-2012'!$R323="","",IF($M$1=2005,'Resultat 2005-2012'!O323,IF(AND($M$1=2006,Beregningsark!$AQ323="2005-2012"),'Resultat 2005-2012'!O323*SUM($Y$10:$AE$10)/7,IF(AND($M$1=2007,Beregningsark!$AQ323="2005-2012"),'Resultat 2005-2012'!O323*SUM($Z$10:$AE$10)/6,IF(AND($M$1=2008,Beregningsark!$AQ323="2005-2012"),'Resultat 2005-2012'!O323*SUM($AA$10:$AE$10)/5,IF(AND($M$1=2009,Beregningsark!$AQ323="2005-2012"),'Resultat 2005-2012'!O323*SUM($AB$10:$AE$10)/4,IF(AND($M$1=2010,Beregningsark!$AQ323="2005-2012"),'Resultat 2005-2012'!O323*SUM($AC$10:$AE$10)/3,IF(AND($M$1=2011,Beregningsark!$AQ323="2005-2012"),'Resultat 2005-2012'!O323*SUM($AD$10:$AE$10)/2,IF(AND($M$1=2012,Beregningsark!$AQ323="2005-2012"),'Resultat 2005-2012'!O323*$AE$10,IF(AND($M$1=2006,Beregningsark!$AQ323="1999-2012"),'Resultat 2005-2012'!O323*SUM($Y$16:$AE$16)/7,IF(AND($M$1=2007,Beregningsark!$AQ323="1999-2012"),'Resultat 2005-2012'!O323*SUM($Z$16:$AE$16)/6,IF(AND($M$1=2008,Beregningsark!$AQ323="1999-2012"),'Resultat 2005-2012'!O323*SUM($AA$16:$AE$16)/5,IF(AND($M$1=2009,Beregningsark!$AQ323="1999-2012"),'Resultat 2005-2012'!O323*SUM($AB$16:$AE$16)/4,IF(AND($M$1=2010,Beregningsark!$AQ323="1999-2012"),'Resultat 2005-2012'!O323*SUM($AC$16:$AE$16)/3,IF(AND($M$1=2011,Beregningsark!$AQ323="1999-2012"),'Resultat 2005-2012'!O323*SUM($AD$16:$AE$16)/2,IF(AND($M$1=2012,Beregningsark!$AQ323="1999-2012"),'Resultat 2005-2012'!O323*$AE$16,""))))))))))))))))</f>
        <v/>
      </c>
      <c r="P323" s="15" t="str">
        <f>IF('Resultat 2005-2012'!$R323="","",IF($M$1=2005,'Resultat 2005-2012'!P323,IF(AND($M$1=2006,Beregningsark!$AQ323="2005-2012"),'Resultat 2005-2012'!P323*SUM($Y$11:$AE$11)/7,IF(AND($M$1=2007,Beregningsark!$AQ323="2005-2012"),'Resultat 2005-2012'!P323*SUM($Z$11:$AE$11)/6,IF(AND($M$1=2008,Beregningsark!$AQ323="2005-2012"),'Resultat 2005-2012'!P323*SUM($AA$11:$AE$11)/5,IF(AND($M$1=2009,Beregningsark!$AQ323="2005-2012"),'Resultat 2005-2012'!P323*SUM($AB$11:$AE$11)/4,IF(AND($M$1=2010,Beregningsark!$AQ323="2005-2012"),'Resultat 2005-2012'!P323*SUM($AC$11:$AE$11)/3,IF(AND($M$1=2011,Beregningsark!$AQ323="2005-2012"),'Resultat 2005-2012'!P323*SUM($AD$11:$AE$11)/2,IF(AND($M$1=2012,Beregningsark!$AQ323="2005-2012"),'Resultat 2005-2012'!P323*$AE$11,IF(AND($M$1=2006,Beregningsark!$AQ323="1999-2012"),'Resultat 2005-2012'!P323*SUM($Y$16:$AE$16)/7,IF(AND($M$1=2007,Beregningsark!$AQ323="1999-2012"),'Resultat 2005-2012'!P323*SUM($Z$16:$AE$16)/6,IF(AND($M$1=2008,Beregningsark!$AQ323="1999-2012"),'Resultat 2005-2012'!P323*SUM($AA$16:$AE$16)/5,IF(AND($M$1=2009,Beregningsark!$AQ323="1999-2012"),'Resultat 2005-2012'!P323*SUM($AB$16:$AE$16)/4,IF(AND($M$1=2010,Beregningsark!$AQ323="1999-2012"),'Resultat 2005-2012'!P323*SUM($AC$16:$AE$16)/3,IF(AND($M$1=2011,Beregningsark!$AQ323="1999-2012"),'Resultat 2005-2012'!P323*SUM($AD$16:$AE$16)/2,IF(AND($M$1=2012,Beregningsark!$AQ323="1999-2012"),'Resultat 2005-2012'!P323*$AE$16,""))))))))))))))))</f>
        <v/>
      </c>
      <c r="Q323" s="15" t="str">
        <f t="shared" si="15"/>
        <v/>
      </c>
      <c r="R323" s="17" t="str">
        <f t="shared" si="16"/>
        <v/>
      </c>
    </row>
    <row r="324" spans="1:18" x14ac:dyDescent="0.25">
      <c r="A324" s="4" t="str">
        <f>IF(Inddata!A339="","",Inddata!A339)</f>
        <v/>
      </c>
      <c r="B324" s="4" t="str">
        <f>IF(Inddata!B339="","",Inddata!B339)</f>
        <v/>
      </c>
      <c r="C324" s="4" t="str">
        <f>IF(Inddata!C339="","",Inddata!C339)</f>
        <v/>
      </c>
      <c r="D324" s="4" t="str">
        <f>IF(Inddata!D339="","",Inddata!D339)</f>
        <v/>
      </c>
      <c r="E324" s="4" t="str">
        <f>IF(Inddata!E339="","",Inddata!E339)</f>
        <v/>
      </c>
      <c r="F324" s="4" t="str">
        <f>IF(Inddata!F339="","",Inddata!F339)</f>
        <v/>
      </c>
      <c r="G324" s="4">
        <f>IF(Inddata!G339="","",Inddata!G339)</f>
        <v>0</v>
      </c>
      <c r="H324" s="4" t="str">
        <f>IF(Inddata!H339&gt;0.5,Inddata!H339,"")</f>
        <v/>
      </c>
      <c r="I324" s="4" t="str">
        <f>IF(Inddata!I339="","",Inddata!I339)</f>
        <v/>
      </c>
      <c r="J324" s="15" t="str">
        <f>IF('Resultat 2005-2012'!$R324="","",IF($M$1=2005,'Resultat 2005-2012'!J324,IF(AND($M$1=2006,Beregningsark!$AQ324="2005-2012"),'Resultat 2005-2012'!J324*SUM($Y$7:$AE$7)/7,IF(AND($M$1=2007,Beregningsark!$AQ324="2005-2012"),'Resultat 2005-2012'!J324*SUM($Z$7:$AE$7)/6,IF(AND($M$1=2008,Beregningsark!$AQ324="2005-2012"),'Resultat 2005-2012'!J324*SUM($AA$7:$AE$7)/5,IF(AND($M$1=2009,Beregningsark!$AQ324="2005-2012"),'Resultat 2005-2012'!J324*SUM($AB$7:$AE$7)/4,IF(AND($M$1=2010,Beregningsark!$AQ324="2005-2012"),'Resultat 2005-2012'!J324*SUM($AC$7:$AE$7)/3,IF(AND($M$1=2011,Beregningsark!$AQ324="2005-2012"),'Resultat 2005-2012'!J324*SUM($AD$7:$AE$7)/2,IF(AND($M$1=2012,Beregningsark!$AQ324="2005-2012"),'Resultat 2005-2012'!J324*$AE$7,IF(AND($M$1=2006,Beregningsark!$AQ324="1999-2012"),'Resultat 2005-2012'!J324*SUM($Y$16:$AE$16)/7,IF(AND($M$1=2007,Beregningsark!$AQ324="1999-2012"),'Resultat 2005-2012'!J324*SUM($Z$16:$AE$16)/6,IF(AND($M$1=2008,Beregningsark!$AQ324="1999-2012"),'Resultat 2005-2012'!J324*SUM($AA$16:$AE$16)/5,IF(AND($M$1=2009,Beregningsark!$AQ324="1999-2012"),'Resultat 2005-2012'!J324*SUM($AB$16:$AE$16)/4,IF(AND($M$1=2010,Beregningsark!$AQ324="1999-2012"),'Resultat 2005-2012'!J324*SUM($AC$16:$AE$16)/3,IF(AND($M$1=2011,Beregningsark!$AQ324="1999-2012"),'Resultat 2005-2012'!J324*SUM($AD$16:$AE$16)/2,IF(AND($M$1=2012,Beregningsark!$AQ324="1999-2012"),'Resultat 2005-2012'!J324*$AE$16,""))))))))))))))))</f>
        <v/>
      </c>
      <c r="K324" s="15" t="str">
        <f>IF('Resultat 2005-2012'!$R324="","",IF($M$1=2005,'Resultat 2005-2012'!K324,IF(AND($M$1=2006,Beregningsark!$AQ324="2005-2012"),'Resultat 2005-2012'!K324*SUM($Y$8:$AE$8)/7,IF(AND($M$1=2007,Beregningsark!$AQ324="2005-2012"),'Resultat 2005-2012'!K324*SUM($Z$8:$AE$8)/6,IF(AND($M$1=2008,Beregningsark!$AQ324="2005-2012"),'Resultat 2005-2012'!K324*SUM($AA$8:$AE$8)/5,IF(AND($M$1=2009,Beregningsark!$AQ324="2005-2012"),'Resultat 2005-2012'!K324*SUM($AB$8:$AE$8)/4,IF(AND($M$1=2010,Beregningsark!$AQ324="2005-2012"),'Resultat 2005-2012'!K324*SUM($AC$8:$AE$8)/3,IF(AND($M$1=2011,Beregningsark!$AQ324="2005-2012"),'Resultat 2005-2012'!K324*SUM($AD$8:$AE$8)/2,IF(AND($M$1=2012,Beregningsark!$AQ324="2005-2012"),'Resultat 2005-2012'!K324*$AE$8,IF(AND($M$1=2006,Beregningsark!$AQ324="1999-2012"),'Resultat 2005-2012'!K324*SUM($Y$17:$AE$17)/7,IF(AND($M$1=2007,Beregningsark!$AQ324="1999-2012"),'Resultat 2005-2012'!K324*SUM($Z$17:$AE$17)/6,IF(AND($M$1=2008,Beregningsark!$AQ324="1999-2012"),'Resultat 2005-2012'!K324*SUM($AA$17:$AE$17)/5,IF(AND($M$1=2009,Beregningsark!$AQ324="1999-2012"),'Resultat 2005-2012'!K324*SUM($AB$17:$AE$17)/4,IF(AND($M$1=2010,Beregningsark!$AQ324="1999-2012"),'Resultat 2005-2012'!K324*SUM($AC$17:$AE$17)/3,IF(AND($M$1=2011,Beregningsark!$AQ324="1999-2012"),'Resultat 2005-2012'!K324*SUM($AD$17:$AE$17)/2,IF(AND($M$1=2012,Beregningsark!$AQ324="1999-2012"),'Resultat 2005-2012'!K324*$AE$17,""))))))))))))))))</f>
        <v/>
      </c>
      <c r="L324" s="15" t="str">
        <f>IF('Resultat 2005-2012'!$R324="","",IF($M$1=2005,'Resultat 2005-2012'!L324,IF(AND($M$1=2006,Beregningsark!$AQ324="2005-2012"),'Resultat 2005-2012'!L324*SUM($Y$9:$AE$9)/7,IF(AND($M$1=2007,Beregningsark!$AQ324="2005-2012"),'Resultat 2005-2012'!L324*SUM($Z$9:$AE$9)/6,IF(AND($M$1=2008,Beregningsark!$AQ324="2005-2012"),'Resultat 2005-2012'!L324*SUM($AA$9:$AE$9)/5,IF(AND($M$1=2009,Beregningsark!$AQ324="2005-2012"),'Resultat 2005-2012'!L324*SUM($AB$9:$AE$9)/4,IF(AND($M$1=2010,Beregningsark!$AQ324="2005-2012"),'Resultat 2005-2012'!L324*SUM($AC$9:$AE$9)/3,IF(AND($M$1=2011,Beregningsark!$AQ324="2005-2012"),'Resultat 2005-2012'!L324*SUM($AD$9:$AE$9)/2,IF(AND($M$1=2012,Beregningsark!$AQ324="2005-2012"),'Resultat 2005-2012'!L324*$AE$9,IF(AND($M$1=2006,Beregningsark!$AQ324="1999-2012"),'Resultat 2005-2012'!L324*SUM($Y$18:$AE$18)/7,IF(AND($M$1=2007,Beregningsark!$AQ324="1999-2012"),'Resultat 2005-2012'!L324*SUM($Z$18:$AE$18)/6,IF(AND($M$1=2008,Beregningsark!$AQ324="1999-2012"),'Resultat 2005-2012'!L324*SUM($AA$18:$AE$18)/5,IF(AND($M$1=2009,Beregningsark!$AQ324="1999-2012"),'Resultat 2005-2012'!L324*SUM($AB$18:$AE$18)/4,IF(AND($M$1=2010,Beregningsark!$AQ324="1999-2012"),'Resultat 2005-2012'!L324*SUM($AC$18:$AE$18)/3,IF(AND($M$1=2011,Beregningsark!$AQ324="1999-2012"),'Resultat 2005-2012'!L324*SUM($AD$18:$AE$18)/2,IF(AND($M$1=2012,Beregningsark!$AQ324="1999-2012"),'Resultat 2005-2012'!L324*$AE$18,""))))))))))))))))</f>
        <v/>
      </c>
      <c r="M324" s="15" t="str">
        <f t="shared" si="14"/>
        <v/>
      </c>
      <c r="N324" s="15" t="str">
        <f>IF('Resultat 2005-2012'!$R324="","",IF($M$1=2005,'Resultat 2005-2012'!N324,IF(AND($M$1=2006,Beregningsark!$AQ324="2005-2012"),'Resultat 2005-2012'!N324*SUM($Y$10:$AE$10)/7,IF(AND($M$1=2007,Beregningsark!$AQ324="2005-2012"),'Resultat 2005-2012'!N324*SUM($Z$10:$AE$10)/6,IF(AND($M$1=2008,Beregningsark!$AQ324="2005-2012"),'Resultat 2005-2012'!N324*SUM($AA$10:$AE$10)/5,IF(AND($M$1=2009,Beregningsark!$AQ324="2005-2012"),'Resultat 2005-2012'!N324*SUM($AB$10:$AE$10)/4,IF(AND($M$1=2010,Beregningsark!$AQ324="2005-2012"),'Resultat 2005-2012'!N324*SUM($AC$10:$AE$10)/3,IF(AND($M$1=2011,Beregningsark!$AQ324="2005-2012"),'Resultat 2005-2012'!N324*SUM($AD$10:$AE$10)/2,IF(AND($M$1=2012,Beregningsark!$AQ324="2005-2012"),'Resultat 2005-2012'!N324*$AE$10,IF(AND($M$1=2006,Beregningsark!$AQ324="1999-2012"),'Resultat 2005-2012'!N324*SUM($Y$16:$AE$16)/7,IF(AND($M$1=2007,Beregningsark!$AQ324="1999-2012"),'Resultat 2005-2012'!N324*SUM($Z$16:$AE$16)/6,IF(AND($M$1=2008,Beregningsark!$AQ324="1999-2012"),'Resultat 2005-2012'!N324*SUM($AA$16:$AE$16)/5,IF(AND($M$1=2009,Beregningsark!$AQ324="1999-2012"),'Resultat 2005-2012'!N324*SUM($AB$16:$AE$16)/4,IF(AND($M$1=2010,Beregningsark!$AQ324="1999-2012"),'Resultat 2005-2012'!N324*SUM($AC$16:$AE$16)/3,IF(AND($M$1=2011,Beregningsark!$AQ324="1999-2012"),'Resultat 2005-2012'!N324*SUM($AD$16:$AE$16)/2,IF(AND($M$1=2012,Beregningsark!$AQ324="1999-2012"),'Resultat 2005-2012'!N324*$AE$16,""))))))))))))))))</f>
        <v/>
      </c>
      <c r="O324" s="15" t="str">
        <f>IF('Resultat 2005-2012'!$R324="","",IF($M$1=2005,'Resultat 2005-2012'!O324,IF(AND($M$1=2006,Beregningsark!$AQ324="2005-2012"),'Resultat 2005-2012'!O324*SUM($Y$10:$AE$10)/7,IF(AND($M$1=2007,Beregningsark!$AQ324="2005-2012"),'Resultat 2005-2012'!O324*SUM($Z$10:$AE$10)/6,IF(AND($M$1=2008,Beregningsark!$AQ324="2005-2012"),'Resultat 2005-2012'!O324*SUM($AA$10:$AE$10)/5,IF(AND($M$1=2009,Beregningsark!$AQ324="2005-2012"),'Resultat 2005-2012'!O324*SUM($AB$10:$AE$10)/4,IF(AND($M$1=2010,Beregningsark!$AQ324="2005-2012"),'Resultat 2005-2012'!O324*SUM($AC$10:$AE$10)/3,IF(AND($M$1=2011,Beregningsark!$AQ324="2005-2012"),'Resultat 2005-2012'!O324*SUM($AD$10:$AE$10)/2,IF(AND($M$1=2012,Beregningsark!$AQ324="2005-2012"),'Resultat 2005-2012'!O324*$AE$10,IF(AND($M$1=2006,Beregningsark!$AQ324="1999-2012"),'Resultat 2005-2012'!O324*SUM($Y$16:$AE$16)/7,IF(AND($M$1=2007,Beregningsark!$AQ324="1999-2012"),'Resultat 2005-2012'!O324*SUM($Z$16:$AE$16)/6,IF(AND($M$1=2008,Beregningsark!$AQ324="1999-2012"),'Resultat 2005-2012'!O324*SUM($AA$16:$AE$16)/5,IF(AND($M$1=2009,Beregningsark!$AQ324="1999-2012"),'Resultat 2005-2012'!O324*SUM($AB$16:$AE$16)/4,IF(AND($M$1=2010,Beregningsark!$AQ324="1999-2012"),'Resultat 2005-2012'!O324*SUM($AC$16:$AE$16)/3,IF(AND($M$1=2011,Beregningsark!$AQ324="1999-2012"),'Resultat 2005-2012'!O324*SUM($AD$16:$AE$16)/2,IF(AND($M$1=2012,Beregningsark!$AQ324="1999-2012"),'Resultat 2005-2012'!O324*$AE$16,""))))))))))))))))</f>
        <v/>
      </c>
      <c r="P324" s="15" t="str">
        <f>IF('Resultat 2005-2012'!$R324="","",IF($M$1=2005,'Resultat 2005-2012'!P324,IF(AND($M$1=2006,Beregningsark!$AQ324="2005-2012"),'Resultat 2005-2012'!P324*SUM($Y$11:$AE$11)/7,IF(AND($M$1=2007,Beregningsark!$AQ324="2005-2012"),'Resultat 2005-2012'!P324*SUM($Z$11:$AE$11)/6,IF(AND($M$1=2008,Beregningsark!$AQ324="2005-2012"),'Resultat 2005-2012'!P324*SUM($AA$11:$AE$11)/5,IF(AND($M$1=2009,Beregningsark!$AQ324="2005-2012"),'Resultat 2005-2012'!P324*SUM($AB$11:$AE$11)/4,IF(AND($M$1=2010,Beregningsark!$AQ324="2005-2012"),'Resultat 2005-2012'!P324*SUM($AC$11:$AE$11)/3,IF(AND($M$1=2011,Beregningsark!$AQ324="2005-2012"),'Resultat 2005-2012'!P324*SUM($AD$11:$AE$11)/2,IF(AND($M$1=2012,Beregningsark!$AQ324="2005-2012"),'Resultat 2005-2012'!P324*$AE$11,IF(AND($M$1=2006,Beregningsark!$AQ324="1999-2012"),'Resultat 2005-2012'!P324*SUM($Y$16:$AE$16)/7,IF(AND($M$1=2007,Beregningsark!$AQ324="1999-2012"),'Resultat 2005-2012'!P324*SUM($Z$16:$AE$16)/6,IF(AND($M$1=2008,Beregningsark!$AQ324="1999-2012"),'Resultat 2005-2012'!P324*SUM($AA$16:$AE$16)/5,IF(AND($M$1=2009,Beregningsark!$AQ324="1999-2012"),'Resultat 2005-2012'!P324*SUM($AB$16:$AE$16)/4,IF(AND($M$1=2010,Beregningsark!$AQ324="1999-2012"),'Resultat 2005-2012'!P324*SUM($AC$16:$AE$16)/3,IF(AND($M$1=2011,Beregningsark!$AQ324="1999-2012"),'Resultat 2005-2012'!P324*SUM($AD$16:$AE$16)/2,IF(AND($M$1=2012,Beregningsark!$AQ324="1999-2012"),'Resultat 2005-2012'!P324*$AE$16,""))))))))))))))))</f>
        <v/>
      </c>
      <c r="Q324" s="15" t="str">
        <f t="shared" si="15"/>
        <v/>
      </c>
      <c r="R324" s="17" t="str">
        <f t="shared" si="16"/>
        <v/>
      </c>
    </row>
    <row r="325" spans="1:18" x14ac:dyDescent="0.25">
      <c r="A325" s="4" t="str">
        <f>IF(Inddata!A340="","",Inddata!A340)</f>
        <v/>
      </c>
      <c r="B325" s="4" t="str">
        <f>IF(Inddata!B340="","",Inddata!B340)</f>
        <v/>
      </c>
      <c r="C325" s="4" t="str">
        <f>IF(Inddata!C340="","",Inddata!C340)</f>
        <v/>
      </c>
      <c r="D325" s="4" t="str">
        <f>IF(Inddata!D340="","",Inddata!D340)</f>
        <v/>
      </c>
      <c r="E325" s="4" t="str">
        <f>IF(Inddata!E340="","",Inddata!E340)</f>
        <v/>
      </c>
      <c r="F325" s="4" t="str">
        <f>IF(Inddata!F340="","",Inddata!F340)</f>
        <v/>
      </c>
      <c r="G325" s="4">
        <f>IF(Inddata!G340="","",Inddata!G340)</f>
        <v>0</v>
      </c>
      <c r="H325" s="4" t="str">
        <f>IF(Inddata!H340&gt;0.5,Inddata!H340,"")</f>
        <v/>
      </c>
      <c r="I325" s="4" t="str">
        <f>IF(Inddata!I340="","",Inddata!I340)</f>
        <v/>
      </c>
      <c r="J325" s="15" t="str">
        <f>IF('Resultat 2005-2012'!$R325="","",IF($M$1=2005,'Resultat 2005-2012'!J325,IF(AND($M$1=2006,Beregningsark!$AQ325="2005-2012"),'Resultat 2005-2012'!J325*SUM($Y$7:$AE$7)/7,IF(AND($M$1=2007,Beregningsark!$AQ325="2005-2012"),'Resultat 2005-2012'!J325*SUM($Z$7:$AE$7)/6,IF(AND($M$1=2008,Beregningsark!$AQ325="2005-2012"),'Resultat 2005-2012'!J325*SUM($AA$7:$AE$7)/5,IF(AND($M$1=2009,Beregningsark!$AQ325="2005-2012"),'Resultat 2005-2012'!J325*SUM($AB$7:$AE$7)/4,IF(AND($M$1=2010,Beregningsark!$AQ325="2005-2012"),'Resultat 2005-2012'!J325*SUM($AC$7:$AE$7)/3,IF(AND($M$1=2011,Beregningsark!$AQ325="2005-2012"),'Resultat 2005-2012'!J325*SUM($AD$7:$AE$7)/2,IF(AND($M$1=2012,Beregningsark!$AQ325="2005-2012"),'Resultat 2005-2012'!J325*$AE$7,IF(AND($M$1=2006,Beregningsark!$AQ325="1999-2012"),'Resultat 2005-2012'!J325*SUM($Y$16:$AE$16)/7,IF(AND($M$1=2007,Beregningsark!$AQ325="1999-2012"),'Resultat 2005-2012'!J325*SUM($Z$16:$AE$16)/6,IF(AND($M$1=2008,Beregningsark!$AQ325="1999-2012"),'Resultat 2005-2012'!J325*SUM($AA$16:$AE$16)/5,IF(AND($M$1=2009,Beregningsark!$AQ325="1999-2012"),'Resultat 2005-2012'!J325*SUM($AB$16:$AE$16)/4,IF(AND($M$1=2010,Beregningsark!$AQ325="1999-2012"),'Resultat 2005-2012'!J325*SUM($AC$16:$AE$16)/3,IF(AND($M$1=2011,Beregningsark!$AQ325="1999-2012"),'Resultat 2005-2012'!J325*SUM($AD$16:$AE$16)/2,IF(AND($M$1=2012,Beregningsark!$AQ325="1999-2012"),'Resultat 2005-2012'!J325*$AE$16,""))))))))))))))))</f>
        <v/>
      </c>
      <c r="K325" s="15" t="str">
        <f>IF('Resultat 2005-2012'!$R325="","",IF($M$1=2005,'Resultat 2005-2012'!K325,IF(AND($M$1=2006,Beregningsark!$AQ325="2005-2012"),'Resultat 2005-2012'!K325*SUM($Y$8:$AE$8)/7,IF(AND($M$1=2007,Beregningsark!$AQ325="2005-2012"),'Resultat 2005-2012'!K325*SUM($Z$8:$AE$8)/6,IF(AND($M$1=2008,Beregningsark!$AQ325="2005-2012"),'Resultat 2005-2012'!K325*SUM($AA$8:$AE$8)/5,IF(AND($M$1=2009,Beregningsark!$AQ325="2005-2012"),'Resultat 2005-2012'!K325*SUM($AB$8:$AE$8)/4,IF(AND($M$1=2010,Beregningsark!$AQ325="2005-2012"),'Resultat 2005-2012'!K325*SUM($AC$8:$AE$8)/3,IF(AND($M$1=2011,Beregningsark!$AQ325="2005-2012"),'Resultat 2005-2012'!K325*SUM($AD$8:$AE$8)/2,IF(AND($M$1=2012,Beregningsark!$AQ325="2005-2012"),'Resultat 2005-2012'!K325*$AE$8,IF(AND($M$1=2006,Beregningsark!$AQ325="1999-2012"),'Resultat 2005-2012'!K325*SUM($Y$17:$AE$17)/7,IF(AND($M$1=2007,Beregningsark!$AQ325="1999-2012"),'Resultat 2005-2012'!K325*SUM($Z$17:$AE$17)/6,IF(AND($M$1=2008,Beregningsark!$AQ325="1999-2012"),'Resultat 2005-2012'!K325*SUM($AA$17:$AE$17)/5,IF(AND($M$1=2009,Beregningsark!$AQ325="1999-2012"),'Resultat 2005-2012'!K325*SUM($AB$17:$AE$17)/4,IF(AND($M$1=2010,Beregningsark!$AQ325="1999-2012"),'Resultat 2005-2012'!K325*SUM($AC$17:$AE$17)/3,IF(AND($M$1=2011,Beregningsark!$AQ325="1999-2012"),'Resultat 2005-2012'!K325*SUM($AD$17:$AE$17)/2,IF(AND($M$1=2012,Beregningsark!$AQ325="1999-2012"),'Resultat 2005-2012'!K325*$AE$17,""))))))))))))))))</f>
        <v/>
      </c>
      <c r="L325" s="15" t="str">
        <f>IF('Resultat 2005-2012'!$R325="","",IF($M$1=2005,'Resultat 2005-2012'!L325,IF(AND($M$1=2006,Beregningsark!$AQ325="2005-2012"),'Resultat 2005-2012'!L325*SUM($Y$9:$AE$9)/7,IF(AND($M$1=2007,Beregningsark!$AQ325="2005-2012"),'Resultat 2005-2012'!L325*SUM($Z$9:$AE$9)/6,IF(AND($M$1=2008,Beregningsark!$AQ325="2005-2012"),'Resultat 2005-2012'!L325*SUM($AA$9:$AE$9)/5,IF(AND($M$1=2009,Beregningsark!$AQ325="2005-2012"),'Resultat 2005-2012'!L325*SUM($AB$9:$AE$9)/4,IF(AND($M$1=2010,Beregningsark!$AQ325="2005-2012"),'Resultat 2005-2012'!L325*SUM($AC$9:$AE$9)/3,IF(AND($M$1=2011,Beregningsark!$AQ325="2005-2012"),'Resultat 2005-2012'!L325*SUM($AD$9:$AE$9)/2,IF(AND($M$1=2012,Beregningsark!$AQ325="2005-2012"),'Resultat 2005-2012'!L325*$AE$9,IF(AND($M$1=2006,Beregningsark!$AQ325="1999-2012"),'Resultat 2005-2012'!L325*SUM($Y$18:$AE$18)/7,IF(AND($M$1=2007,Beregningsark!$AQ325="1999-2012"),'Resultat 2005-2012'!L325*SUM($Z$18:$AE$18)/6,IF(AND($M$1=2008,Beregningsark!$AQ325="1999-2012"),'Resultat 2005-2012'!L325*SUM($AA$18:$AE$18)/5,IF(AND($M$1=2009,Beregningsark!$AQ325="1999-2012"),'Resultat 2005-2012'!L325*SUM($AB$18:$AE$18)/4,IF(AND($M$1=2010,Beregningsark!$AQ325="1999-2012"),'Resultat 2005-2012'!L325*SUM($AC$18:$AE$18)/3,IF(AND($M$1=2011,Beregningsark!$AQ325="1999-2012"),'Resultat 2005-2012'!L325*SUM($AD$18:$AE$18)/2,IF(AND($M$1=2012,Beregningsark!$AQ325="1999-2012"),'Resultat 2005-2012'!L325*$AE$18,""))))))))))))))))</f>
        <v/>
      </c>
      <c r="M325" s="15" t="str">
        <f t="shared" si="14"/>
        <v/>
      </c>
      <c r="N325" s="15" t="str">
        <f>IF('Resultat 2005-2012'!$R325="","",IF($M$1=2005,'Resultat 2005-2012'!N325,IF(AND($M$1=2006,Beregningsark!$AQ325="2005-2012"),'Resultat 2005-2012'!N325*SUM($Y$10:$AE$10)/7,IF(AND($M$1=2007,Beregningsark!$AQ325="2005-2012"),'Resultat 2005-2012'!N325*SUM($Z$10:$AE$10)/6,IF(AND($M$1=2008,Beregningsark!$AQ325="2005-2012"),'Resultat 2005-2012'!N325*SUM($AA$10:$AE$10)/5,IF(AND($M$1=2009,Beregningsark!$AQ325="2005-2012"),'Resultat 2005-2012'!N325*SUM($AB$10:$AE$10)/4,IF(AND($M$1=2010,Beregningsark!$AQ325="2005-2012"),'Resultat 2005-2012'!N325*SUM($AC$10:$AE$10)/3,IF(AND($M$1=2011,Beregningsark!$AQ325="2005-2012"),'Resultat 2005-2012'!N325*SUM($AD$10:$AE$10)/2,IF(AND($M$1=2012,Beregningsark!$AQ325="2005-2012"),'Resultat 2005-2012'!N325*$AE$10,IF(AND($M$1=2006,Beregningsark!$AQ325="1999-2012"),'Resultat 2005-2012'!N325*SUM($Y$16:$AE$16)/7,IF(AND($M$1=2007,Beregningsark!$AQ325="1999-2012"),'Resultat 2005-2012'!N325*SUM($Z$16:$AE$16)/6,IF(AND($M$1=2008,Beregningsark!$AQ325="1999-2012"),'Resultat 2005-2012'!N325*SUM($AA$16:$AE$16)/5,IF(AND($M$1=2009,Beregningsark!$AQ325="1999-2012"),'Resultat 2005-2012'!N325*SUM($AB$16:$AE$16)/4,IF(AND($M$1=2010,Beregningsark!$AQ325="1999-2012"),'Resultat 2005-2012'!N325*SUM($AC$16:$AE$16)/3,IF(AND($M$1=2011,Beregningsark!$AQ325="1999-2012"),'Resultat 2005-2012'!N325*SUM($AD$16:$AE$16)/2,IF(AND($M$1=2012,Beregningsark!$AQ325="1999-2012"),'Resultat 2005-2012'!N325*$AE$16,""))))))))))))))))</f>
        <v/>
      </c>
      <c r="O325" s="15" t="str">
        <f>IF('Resultat 2005-2012'!$R325="","",IF($M$1=2005,'Resultat 2005-2012'!O325,IF(AND($M$1=2006,Beregningsark!$AQ325="2005-2012"),'Resultat 2005-2012'!O325*SUM($Y$10:$AE$10)/7,IF(AND($M$1=2007,Beregningsark!$AQ325="2005-2012"),'Resultat 2005-2012'!O325*SUM($Z$10:$AE$10)/6,IF(AND($M$1=2008,Beregningsark!$AQ325="2005-2012"),'Resultat 2005-2012'!O325*SUM($AA$10:$AE$10)/5,IF(AND($M$1=2009,Beregningsark!$AQ325="2005-2012"),'Resultat 2005-2012'!O325*SUM($AB$10:$AE$10)/4,IF(AND($M$1=2010,Beregningsark!$AQ325="2005-2012"),'Resultat 2005-2012'!O325*SUM($AC$10:$AE$10)/3,IF(AND($M$1=2011,Beregningsark!$AQ325="2005-2012"),'Resultat 2005-2012'!O325*SUM($AD$10:$AE$10)/2,IF(AND($M$1=2012,Beregningsark!$AQ325="2005-2012"),'Resultat 2005-2012'!O325*$AE$10,IF(AND($M$1=2006,Beregningsark!$AQ325="1999-2012"),'Resultat 2005-2012'!O325*SUM($Y$16:$AE$16)/7,IF(AND($M$1=2007,Beregningsark!$AQ325="1999-2012"),'Resultat 2005-2012'!O325*SUM($Z$16:$AE$16)/6,IF(AND($M$1=2008,Beregningsark!$AQ325="1999-2012"),'Resultat 2005-2012'!O325*SUM($AA$16:$AE$16)/5,IF(AND($M$1=2009,Beregningsark!$AQ325="1999-2012"),'Resultat 2005-2012'!O325*SUM($AB$16:$AE$16)/4,IF(AND($M$1=2010,Beregningsark!$AQ325="1999-2012"),'Resultat 2005-2012'!O325*SUM($AC$16:$AE$16)/3,IF(AND($M$1=2011,Beregningsark!$AQ325="1999-2012"),'Resultat 2005-2012'!O325*SUM($AD$16:$AE$16)/2,IF(AND($M$1=2012,Beregningsark!$AQ325="1999-2012"),'Resultat 2005-2012'!O325*$AE$16,""))))))))))))))))</f>
        <v/>
      </c>
      <c r="P325" s="15" t="str">
        <f>IF('Resultat 2005-2012'!$R325="","",IF($M$1=2005,'Resultat 2005-2012'!P325,IF(AND($M$1=2006,Beregningsark!$AQ325="2005-2012"),'Resultat 2005-2012'!P325*SUM($Y$11:$AE$11)/7,IF(AND($M$1=2007,Beregningsark!$AQ325="2005-2012"),'Resultat 2005-2012'!P325*SUM($Z$11:$AE$11)/6,IF(AND($M$1=2008,Beregningsark!$AQ325="2005-2012"),'Resultat 2005-2012'!P325*SUM($AA$11:$AE$11)/5,IF(AND($M$1=2009,Beregningsark!$AQ325="2005-2012"),'Resultat 2005-2012'!P325*SUM($AB$11:$AE$11)/4,IF(AND($M$1=2010,Beregningsark!$AQ325="2005-2012"),'Resultat 2005-2012'!P325*SUM($AC$11:$AE$11)/3,IF(AND($M$1=2011,Beregningsark!$AQ325="2005-2012"),'Resultat 2005-2012'!P325*SUM($AD$11:$AE$11)/2,IF(AND($M$1=2012,Beregningsark!$AQ325="2005-2012"),'Resultat 2005-2012'!P325*$AE$11,IF(AND($M$1=2006,Beregningsark!$AQ325="1999-2012"),'Resultat 2005-2012'!P325*SUM($Y$16:$AE$16)/7,IF(AND($M$1=2007,Beregningsark!$AQ325="1999-2012"),'Resultat 2005-2012'!P325*SUM($Z$16:$AE$16)/6,IF(AND($M$1=2008,Beregningsark!$AQ325="1999-2012"),'Resultat 2005-2012'!P325*SUM($AA$16:$AE$16)/5,IF(AND($M$1=2009,Beregningsark!$AQ325="1999-2012"),'Resultat 2005-2012'!P325*SUM($AB$16:$AE$16)/4,IF(AND($M$1=2010,Beregningsark!$AQ325="1999-2012"),'Resultat 2005-2012'!P325*SUM($AC$16:$AE$16)/3,IF(AND($M$1=2011,Beregningsark!$AQ325="1999-2012"),'Resultat 2005-2012'!P325*SUM($AD$16:$AE$16)/2,IF(AND($M$1=2012,Beregningsark!$AQ325="1999-2012"),'Resultat 2005-2012'!P325*$AE$16,""))))))))))))))))</f>
        <v/>
      </c>
      <c r="Q325" s="15" t="str">
        <f t="shared" si="15"/>
        <v/>
      </c>
      <c r="R325" s="17" t="str">
        <f t="shared" si="16"/>
        <v/>
      </c>
    </row>
    <row r="326" spans="1:18" x14ac:dyDescent="0.25">
      <c r="A326" s="4" t="str">
        <f>IF(Inddata!A341="","",Inddata!A341)</f>
        <v/>
      </c>
      <c r="B326" s="4" t="str">
        <f>IF(Inddata!B341="","",Inddata!B341)</f>
        <v/>
      </c>
      <c r="C326" s="4" t="str">
        <f>IF(Inddata!C341="","",Inddata!C341)</f>
        <v/>
      </c>
      <c r="D326" s="4" t="str">
        <f>IF(Inddata!D341="","",Inddata!D341)</f>
        <v/>
      </c>
      <c r="E326" s="4" t="str">
        <f>IF(Inddata!E341="","",Inddata!E341)</f>
        <v/>
      </c>
      <c r="F326" s="4" t="str">
        <f>IF(Inddata!F341="","",Inddata!F341)</f>
        <v/>
      </c>
      <c r="G326" s="4">
        <f>IF(Inddata!G341="","",Inddata!G341)</f>
        <v>0</v>
      </c>
      <c r="H326" s="4" t="str">
        <f>IF(Inddata!H341&gt;0.5,Inddata!H341,"")</f>
        <v/>
      </c>
      <c r="I326" s="4" t="str">
        <f>IF(Inddata!I341="","",Inddata!I341)</f>
        <v/>
      </c>
      <c r="J326" s="15" t="str">
        <f>IF('Resultat 2005-2012'!$R326="","",IF($M$1=2005,'Resultat 2005-2012'!J326,IF(AND($M$1=2006,Beregningsark!$AQ326="2005-2012"),'Resultat 2005-2012'!J326*SUM($Y$7:$AE$7)/7,IF(AND($M$1=2007,Beregningsark!$AQ326="2005-2012"),'Resultat 2005-2012'!J326*SUM($Z$7:$AE$7)/6,IF(AND($M$1=2008,Beregningsark!$AQ326="2005-2012"),'Resultat 2005-2012'!J326*SUM($AA$7:$AE$7)/5,IF(AND($M$1=2009,Beregningsark!$AQ326="2005-2012"),'Resultat 2005-2012'!J326*SUM($AB$7:$AE$7)/4,IF(AND($M$1=2010,Beregningsark!$AQ326="2005-2012"),'Resultat 2005-2012'!J326*SUM($AC$7:$AE$7)/3,IF(AND($M$1=2011,Beregningsark!$AQ326="2005-2012"),'Resultat 2005-2012'!J326*SUM($AD$7:$AE$7)/2,IF(AND($M$1=2012,Beregningsark!$AQ326="2005-2012"),'Resultat 2005-2012'!J326*$AE$7,IF(AND($M$1=2006,Beregningsark!$AQ326="1999-2012"),'Resultat 2005-2012'!J326*SUM($Y$16:$AE$16)/7,IF(AND($M$1=2007,Beregningsark!$AQ326="1999-2012"),'Resultat 2005-2012'!J326*SUM($Z$16:$AE$16)/6,IF(AND($M$1=2008,Beregningsark!$AQ326="1999-2012"),'Resultat 2005-2012'!J326*SUM($AA$16:$AE$16)/5,IF(AND($M$1=2009,Beregningsark!$AQ326="1999-2012"),'Resultat 2005-2012'!J326*SUM($AB$16:$AE$16)/4,IF(AND($M$1=2010,Beregningsark!$AQ326="1999-2012"),'Resultat 2005-2012'!J326*SUM($AC$16:$AE$16)/3,IF(AND($M$1=2011,Beregningsark!$AQ326="1999-2012"),'Resultat 2005-2012'!J326*SUM($AD$16:$AE$16)/2,IF(AND($M$1=2012,Beregningsark!$AQ326="1999-2012"),'Resultat 2005-2012'!J326*$AE$16,""))))))))))))))))</f>
        <v/>
      </c>
      <c r="K326" s="15" t="str">
        <f>IF('Resultat 2005-2012'!$R326="","",IF($M$1=2005,'Resultat 2005-2012'!K326,IF(AND($M$1=2006,Beregningsark!$AQ326="2005-2012"),'Resultat 2005-2012'!K326*SUM($Y$8:$AE$8)/7,IF(AND($M$1=2007,Beregningsark!$AQ326="2005-2012"),'Resultat 2005-2012'!K326*SUM($Z$8:$AE$8)/6,IF(AND($M$1=2008,Beregningsark!$AQ326="2005-2012"),'Resultat 2005-2012'!K326*SUM($AA$8:$AE$8)/5,IF(AND($M$1=2009,Beregningsark!$AQ326="2005-2012"),'Resultat 2005-2012'!K326*SUM($AB$8:$AE$8)/4,IF(AND($M$1=2010,Beregningsark!$AQ326="2005-2012"),'Resultat 2005-2012'!K326*SUM($AC$8:$AE$8)/3,IF(AND($M$1=2011,Beregningsark!$AQ326="2005-2012"),'Resultat 2005-2012'!K326*SUM($AD$8:$AE$8)/2,IF(AND($M$1=2012,Beregningsark!$AQ326="2005-2012"),'Resultat 2005-2012'!K326*$AE$8,IF(AND($M$1=2006,Beregningsark!$AQ326="1999-2012"),'Resultat 2005-2012'!K326*SUM($Y$17:$AE$17)/7,IF(AND($M$1=2007,Beregningsark!$AQ326="1999-2012"),'Resultat 2005-2012'!K326*SUM($Z$17:$AE$17)/6,IF(AND($M$1=2008,Beregningsark!$AQ326="1999-2012"),'Resultat 2005-2012'!K326*SUM($AA$17:$AE$17)/5,IF(AND($M$1=2009,Beregningsark!$AQ326="1999-2012"),'Resultat 2005-2012'!K326*SUM($AB$17:$AE$17)/4,IF(AND($M$1=2010,Beregningsark!$AQ326="1999-2012"),'Resultat 2005-2012'!K326*SUM($AC$17:$AE$17)/3,IF(AND($M$1=2011,Beregningsark!$AQ326="1999-2012"),'Resultat 2005-2012'!K326*SUM($AD$17:$AE$17)/2,IF(AND($M$1=2012,Beregningsark!$AQ326="1999-2012"),'Resultat 2005-2012'!K326*$AE$17,""))))))))))))))))</f>
        <v/>
      </c>
      <c r="L326" s="15" t="str">
        <f>IF('Resultat 2005-2012'!$R326="","",IF($M$1=2005,'Resultat 2005-2012'!L326,IF(AND($M$1=2006,Beregningsark!$AQ326="2005-2012"),'Resultat 2005-2012'!L326*SUM($Y$9:$AE$9)/7,IF(AND($M$1=2007,Beregningsark!$AQ326="2005-2012"),'Resultat 2005-2012'!L326*SUM($Z$9:$AE$9)/6,IF(AND($M$1=2008,Beregningsark!$AQ326="2005-2012"),'Resultat 2005-2012'!L326*SUM($AA$9:$AE$9)/5,IF(AND($M$1=2009,Beregningsark!$AQ326="2005-2012"),'Resultat 2005-2012'!L326*SUM($AB$9:$AE$9)/4,IF(AND($M$1=2010,Beregningsark!$AQ326="2005-2012"),'Resultat 2005-2012'!L326*SUM($AC$9:$AE$9)/3,IF(AND($M$1=2011,Beregningsark!$AQ326="2005-2012"),'Resultat 2005-2012'!L326*SUM($AD$9:$AE$9)/2,IF(AND($M$1=2012,Beregningsark!$AQ326="2005-2012"),'Resultat 2005-2012'!L326*$AE$9,IF(AND($M$1=2006,Beregningsark!$AQ326="1999-2012"),'Resultat 2005-2012'!L326*SUM($Y$18:$AE$18)/7,IF(AND($M$1=2007,Beregningsark!$AQ326="1999-2012"),'Resultat 2005-2012'!L326*SUM($Z$18:$AE$18)/6,IF(AND($M$1=2008,Beregningsark!$AQ326="1999-2012"),'Resultat 2005-2012'!L326*SUM($AA$18:$AE$18)/5,IF(AND($M$1=2009,Beregningsark!$AQ326="1999-2012"),'Resultat 2005-2012'!L326*SUM($AB$18:$AE$18)/4,IF(AND($M$1=2010,Beregningsark!$AQ326="1999-2012"),'Resultat 2005-2012'!L326*SUM($AC$18:$AE$18)/3,IF(AND($M$1=2011,Beregningsark!$AQ326="1999-2012"),'Resultat 2005-2012'!L326*SUM($AD$18:$AE$18)/2,IF(AND($M$1=2012,Beregningsark!$AQ326="1999-2012"),'Resultat 2005-2012'!L326*$AE$18,""))))))))))))))))</f>
        <v/>
      </c>
      <c r="M326" s="15" t="str">
        <f t="shared" si="14"/>
        <v/>
      </c>
      <c r="N326" s="15" t="str">
        <f>IF('Resultat 2005-2012'!$R326="","",IF($M$1=2005,'Resultat 2005-2012'!N326,IF(AND($M$1=2006,Beregningsark!$AQ326="2005-2012"),'Resultat 2005-2012'!N326*SUM($Y$10:$AE$10)/7,IF(AND($M$1=2007,Beregningsark!$AQ326="2005-2012"),'Resultat 2005-2012'!N326*SUM($Z$10:$AE$10)/6,IF(AND($M$1=2008,Beregningsark!$AQ326="2005-2012"),'Resultat 2005-2012'!N326*SUM($AA$10:$AE$10)/5,IF(AND($M$1=2009,Beregningsark!$AQ326="2005-2012"),'Resultat 2005-2012'!N326*SUM($AB$10:$AE$10)/4,IF(AND($M$1=2010,Beregningsark!$AQ326="2005-2012"),'Resultat 2005-2012'!N326*SUM($AC$10:$AE$10)/3,IF(AND($M$1=2011,Beregningsark!$AQ326="2005-2012"),'Resultat 2005-2012'!N326*SUM($AD$10:$AE$10)/2,IF(AND($M$1=2012,Beregningsark!$AQ326="2005-2012"),'Resultat 2005-2012'!N326*$AE$10,IF(AND($M$1=2006,Beregningsark!$AQ326="1999-2012"),'Resultat 2005-2012'!N326*SUM($Y$16:$AE$16)/7,IF(AND($M$1=2007,Beregningsark!$AQ326="1999-2012"),'Resultat 2005-2012'!N326*SUM($Z$16:$AE$16)/6,IF(AND($M$1=2008,Beregningsark!$AQ326="1999-2012"),'Resultat 2005-2012'!N326*SUM($AA$16:$AE$16)/5,IF(AND($M$1=2009,Beregningsark!$AQ326="1999-2012"),'Resultat 2005-2012'!N326*SUM($AB$16:$AE$16)/4,IF(AND($M$1=2010,Beregningsark!$AQ326="1999-2012"),'Resultat 2005-2012'!N326*SUM($AC$16:$AE$16)/3,IF(AND($M$1=2011,Beregningsark!$AQ326="1999-2012"),'Resultat 2005-2012'!N326*SUM($AD$16:$AE$16)/2,IF(AND($M$1=2012,Beregningsark!$AQ326="1999-2012"),'Resultat 2005-2012'!N326*$AE$16,""))))))))))))))))</f>
        <v/>
      </c>
      <c r="O326" s="15" t="str">
        <f>IF('Resultat 2005-2012'!$R326="","",IF($M$1=2005,'Resultat 2005-2012'!O326,IF(AND($M$1=2006,Beregningsark!$AQ326="2005-2012"),'Resultat 2005-2012'!O326*SUM($Y$10:$AE$10)/7,IF(AND($M$1=2007,Beregningsark!$AQ326="2005-2012"),'Resultat 2005-2012'!O326*SUM($Z$10:$AE$10)/6,IF(AND($M$1=2008,Beregningsark!$AQ326="2005-2012"),'Resultat 2005-2012'!O326*SUM($AA$10:$AE$10)/5,IF(AND($M$1=2009,Beregningsark!$AQ326="2005-2012"),'Resultat 2005-2012'!O326*SUM($AB$10:$AE$10)/4,IF(AND($M$1=2010,Beregningsark!$AQ326="2005-2012"),'Resultat 2005-2012'!O326*SUM($AC$10:$AE$10)/3,IF(AND($M$1=2011,Beregningsark!$AQ326="2005-2012"),'Resultat 2005-2012'!O326*SUM($AD$10:$AE$10)/2,IF(AND($M$1=2012,Beregningsark!$AQ326="2005-2012"),'Resultat 2005-2012'!O326*$AE$10,IF(AND($M$1=2006,Beregningsark!$AQ326="1999-2012"),'Resultat 2005-2012'!O326*SUM($Y$16:$AE$16)/7,IF(AND($M$1=2007,Beregningsark!$AQ326="1999-2012"),'Resultat 2005-2012'!O326*SUM($Z$16:$AE$16)/6,IF(AND($M$1=2008,Beregningsark!$AQ326="1999-2012"),'Resultat 2005-2012'!O326*SUM($AA$16:$AE$16)/5,IF(AND($M$1=2009,Beregningsark!$AQ326="1999-2012"),'Resultat 2005-2012'!O326*SUM($AB$16:$AE$16)/4,IF(AND($M$1=2010,Beregningsark!$AQ326="1999-2012"),'Resultat 2005-2012'!O326*SUM($AC$16:$AE$16)/3,IF(AND($M$1=2011,Beregningsark!$AQ326="1999-2012"),'Resultat 2005-2012'!O326*SUM($AD$16:$AE$16)/2,IF(AND($M$1=2012,Beregningsark!$AQ326="1999-2012"),'Resultat 2005-2012'!O326*$AE$16,""))))))))))))))))</f>
        <v/>
      </c>
      <c r="P326" s="15" t="str">
        <f>IF('Resultat 2005-2012'!$R326="","",IF($M$1=2005,'Resultat 2005-2012'!P326,IF(AND($M$1=2006,Beregningsark!$AQ326="2005-2012"),'Resultat 2005-2012'!P326*SUM($Y$11:$AE$11)/7,IF(AND($M$1=2007,Beregningsark!$AQ326="2005-2012"),'Resultat 2005-2012'!P326*SUM($Z$11:$AE$11)/6,IF(AND($M$1=2008,Beregningsark!$AQ326="2005-2012"),'Resultat 2005-2012'!P326*SUM($AA$11:$AE$11)/5,IF(AND($M$1=2009,Beregningsark!$AQ326="2005-2012"),'Resultat 2005-2012'!P326*SUM($AB$11:$AE$11)/4,IF(AND($M$1=2010,Beregningsark!$AQ326="2005-2012"),'Resultat 2005-2012'!P326*SUM($AC$11:$AE$11)/3,IF(AND($M$1=2011,Beregningsark!$AQ326="2005-2012"),'Resultat 2005-2012'!P326*SUM($AD$11:$AE$11)/2,IF(AND($M$1=2012,Beregningsark!$AQ326="2005-2012"),'Resultat 2005-2012'!P326*$AE$11,IF(AND($M$1=2006,Beregningsark!$AQ326="1999-2012"),'Resultat 2005-2012'!P326*SUM($Y$16:$AE$16)/7,IF(AND($M$1=2007,Beregningsark!$AQ326="1999-2012"),'Resultat 2005-2012'!P326*SUM($Z$16:$AE$16)/6,IF(AND($M$1=2008,Beregningsark!$AQ326="1999-2012"),'Resultat 2005-2012'!P326*SUM($AA$16:$AE$16)/5,IF(AND($M$1=2009,Beregningsark!$AQ326="1999-2012"),'Resultat 2005-2012'!P326*SUM($AB$16:$AE$16)/4,IF(AND($M$1=2010,Beregningsark!$AQ326="1999-2012"),'Resultat 2005-2012'!P326*SUM($AC$16:$AE$16)/3,IF(AND($M$1=2011,Beregningsark!$AQ326="1999-2012"),'Resultat 2005-2012'!P326*SUM($AD$16:$AE$16)/2,IF(AND($M$1=2012,Beregningsark!$AQ326="1999-2012"),'Resultat 2005-2012'!P326*$AE$16,""))))))))))))))))</f>
        <v/>
      </c>
      <c r="Q326" s="15" t="str">
        <f t="shared" si="15"/>
        <v/>
      </c>
      <c r="R326" s="17" t="str">
        <f t="shared" si="16"/>
        <v/>
      </c>
    </row>
    <row r="327" spans="1:18" x14ac:dyDescent="0.25">
      <c r="A327" s="4" t="str">
        <f>IF(Inddata!A342="","",Inddata!A342)</f>
        <v/>
      </c>
      <c r="B327" s="4" t="str">
        <f>IF(Inddata!B342="","",Inddata!B342)</f>
        <v/>
      </c>
      <c r="C327" s="4" t="str">
        <f>IF(Inddata!C342="","",Inddata!C342)</f>
        <v/>
      </c>
      <c r="D327" s="4" t="str">
        <f>IF(Inddata!D342="","",Inddata!D342)</f>
        <v/>
      </c>
      <c r="E327" s="4" t="str">
        <f>IF(Inddata!E342="","",Inddata!E342)</f>
        <v/>
      </c>
      <c r="F327" s="4" t="str">
        <f>IF(Inddata!F342="","",Inddata!F342)</f>
        <v/>
      </c>
      <c r="G327" s="4">
        <f>IF(Inddata!G342="","",Inddata!G342)</f>
        <v>0</v>
      </c>
      <c r="H327" s="4" t="str">
        <f>IF(Inddata!H342&gt;0.5,Inddata!H342,"")</f>
        <v/>
      </c>
      <c r="I327" s="4" t="str">
        <f>IF(Inddata!I342="","",Inddata!I342)</f>
        <v/>
      </c>
      <c r="J327" s="15" t="str">
        <f>IF('Resultat 2005-2012'!$R327="","",IF($M$1=2005,'Resultat 2005-2012'!J327,IF(AND($M$1=2006,Beregningsark!$AQ327="2005-2012"),'Resultat 2005-2012'!J327*SUM($Y$7:$AE$7)/7,IF(AND($M$1=2007,Beregningsark!$AQ327="2005-2012"),'Resultat 2005-2012'!J327*SUM($Z$7:$AE$7)/6,IF(AND($M$1=2008,Beregningsark!$AQ327="2005-2012"),'Resultat 2005-2012'!J327*SUM($AA$7:$AE$7)/5,IF(AND($M$1=2009,Beregningsark!$AQ327="2005-2012"),'Resultat 2005-2012'!J327*SUM($AB$7:$AE$7)/4,IF(AND($M$1=2010,Beregningsark!$AQ327="2005-2012"),'Resultat 2005-2012'!J327*SUM($AC$7:$AE$7)/3,IF(AND($M$1=2011,Beregningsark!$AQ327="2005-2012"),'Resultat 2005-2012'!J327*SUM($AD$7:$AE$7)/2,IF(AND($M$1=2012,Beregningsark!$AQ327="2005-2012"),'Resultat 2005-2012'!J327*$AE$7,IF(AND($M$1=2006,Beregningsark!$AQ327="1999-2012"),'Resultat 2005-2012'!J327*SUM($Y$16:$AE$16)/7,IF(AND($M$1=2007,Beregningsark!$AQ327="1999-2012"),'Resultat 2005-2012'!J327*SUM($Z$16:$AE$16)/6,IF(AND($M$1=2008,Beregningsark!$AQ327="1999-2012"),'Resultat 2005-2012'!J327*SUM($AA$16:$AE$16)/5,IF(AND($M$1=2009,Beregningsark!$AQ327="1999-2012"),'Resultat 2005-2012'!J327*SUM($AB$16:$AE$16)/4,IF(AND($M$1=2010,Beregningsark!$AQ327="1999-2012"),'Resultat 2005-2012'!J327*SUM($AC$16:$AE$16)/3,IF(AND($M$1=2011,Beregningsark!$AQ327="1999-2012"),'Resultat 2005-2012'!J327*SUM($AD$16:$AE$16)/2,IF(AND($M$1=2012,Beregningsark!$AQ327="1999-2012"),'Resultat 2005-2012'!J327*$AE$16,""))))))))))))))))</f>
        <v/>
      </c>
      <c r="K327" s="15" t="str">
        <f>IF('Resultat 2005-2012'!$R327="","",IF($M$1=2005,'Resultat 2005-2012'!K327,IF(AND($M$1=2006,Beregningsark!$AQ327="2005-2012"),'Resultat 2005-2012'!K327*SUM($Y$8:$AE$8)/7,IF(AND($M$1=2007,Beregningsark!$AQ327="2005-2012"),'Resultat 2005-2012'!K327*SUM($Z$8:$AE$8)/6,IF(AND($M$1=2008,Beregningsark!$AQ327="2005-2012"),'Resultat 2005-2012'!K327*SUM($AA$8:$AE$8)/5,IF(AND($M$1=2009,Beregningsark!$AQ327="2005-2012"),'Resultat 2005-2012'!K327*SUM($AB$8:$AE$8)/4,IF(AND($M$1=2010,Beregningsark!$AQ327="2005-2012"),'Resultat 2005-2012'!K327*SUM($AC$8:$AE$8)/3,IF(AND($M$1=2011,Beregningsark!$AQ327="2005-2012"),'Resultat 2005-2012'!K327*SUM($AD$8:$AE$8)/2,IF(AND($M$1=2012,Beregningsark!$AQ327="2005-2012"),'Resultat 2005-2012'!K327*$AE$8,IF(AND($M$1=2006,Beregningsark!$AQ327="1999-2012"),'Resultat 2005-2012'!K327*SUM($Y$17:$AE$17)/7,IF(AND($M$1=2007,Beregningsark!$AQ327="1999-2012"),'Resultat 2005-2012'!K327*SUM($Z$17:$AE$17)/6,IF(AND($M$1=2008,Beregningsark!$AQ327="1999-2012"),'Resultat 2005-2012'!K327*SUM($AA$17:$AE$17)/5,IF(AND($M$1=2009,Beregningsark!$AQ327="1999-2012"),'Resultat 2005-2012'!K327*SUM($AB$17:$AE$17)/4,IF(AND($M$1=2010,Beregningsark!$AQ327="1999-2012"),'Resultat 2005-2012'!K327*SUM($AC$17:$AE$17)/3,IF(AND($M$1=2011,Beregningsark!$AQ327="1999-2012"),'Resultat 2005-2012'!K327*SUM($AD$17:$AE$17)/2,IF(AND($M$1=2012,Beregningsark!$AQ327="1999-2012"),'Resultat 2005-2012'!K327*$AE$17,""))))))))))))))))</f>
        <v/>
      </c>
      <c r="L327" s="15" t="str">
        <f>IF('Resultat 2005-2012'!$R327="","",IF($M$1=2005,'Resultat 2005-2012'!L327,IF(AND($M$1=2006,Beregningsark!$AQ327="2005-2012"),'Resultat 2005-2012'!L327*SUM($Y$9:$AE$9)/7,IF(AND($M$1=2007,Beregningsark!$AQ327="2005-2012"),'Resultat 2005-2012'!L327*SUM($Z$9:$AE$9)/6,IF(AND($M$1=2008,Beregningsark!$AQ327="2005-2012"),'Resultat 2005-2012'!L327*SUM($AA$9:$AE$9)/5,IF(AND($M$1=2009,Beregningsark!$AQ327="2005-2012"),'Resultat 2005-2012'!L327*SUM($AB$9:$AE$9)/4,IF(AND($M$1=2010,Beregningsark!$AQ327="2005-2012"),'Resultat 2005-2012'!L327*SUM($AC$9:$AE$9)/3,IF(AND($M$1=2011,Beregningsark!$AQ327="2005-2012"),'Resultat 2005-2012'!L327*SUM($AD$9:$AE$9)/2,IF(AND($M$1=2012,Beregningsark!$AQ327="2005-2012"),'Resultat 2005-2012'!L327*$AE$9,IF(AND($M$1=2006,Beregningsark!$AQ327="1999-2012"),'Resultat 2005-2012'!L327*SUM($Y$18:$AE$18)/7,IF(AND($M$1=2007,Beregningsark!$AQ327="1999-2012"),'Resultat 2005-2012'!L327*SUM($Z$18:$AE$18)/6,IF(AND($M$1=2008,Beregningsark!$AQ327="1999-2012"),'Resultat 2005-2012'!L327*SUM($AA$18:$AE$18)/5,IF(AND($M$1=2009,Beregningsark!$AQ327="1999-2012"),'Resultat 2005-2012'!L327*SUM($AB$18:$AE$18)/4,IF(AND($M$1=2010,Beregningsark!$AQ327="1999-2012"),'Resultat 2005-2012'!L327*SUM($AC$18:$AE$18)/3,IF(AND($M$1=2011,Beregningsark!$AQ327="1999-2012"),'Resultat 2005-2012'!L327*SUM($AD$18:$AE$18)/2,IF(AND($M$1=2012,Beregningsark!$AQ327="1999-2012"),'Resultat 2005-2012'!L327*$AE$18,""))))))))))))))))</f>
        <v/>
      </c>
      <c r="M327" s="15" t="str">
        <f t="shared" ref="M327:M390" si="17">IF(SUM(J327:L327)&gt;0,SUM(J327:L327),"")</f>
        <v/>
      </c>
      <c r="N327" s="15" t="str">
        <f>IF('Resultat 2005-2012'!$R327="","",IF($M$1=2005,'Resultat 2005-2012'!N327,IF(AND($M$1=2006,Beregningsark!$AQ327="2005-2012"),'Resultat 2005-2012'!N327*SUM($Y$10:$AE$10)/7,IF(AND($M$1=2007,Beregningsark!$AQ327="2005-2012"),'Resultat 2005-2012'!N327*SUM($Z$10:$AE$10)/6,IF(AND($M$1=2008,Beregningsark!$AQ327="2005-2012"),'Resultat 2005-2012'!N327*SUM($AA$10:$AE$10)/5,IF(AND($M$1=2009,Beregningsark!$AQ327="2005-2012"),'Resultat 2005-2012'!N327*SUM($AB$10:$AE$10)/4,IF(AND($M$1=2010,Beregningsark!$AQ327="2005-2012"),'Resultat 2005-2012'!N327*SUM($AC$10:$AE$10)/3,IF(AND($M$1=2011,Beregningsark!$AQ327="2005-2012"),'Resultat 2005-2012'!N327*SUM($AD$10:$AE$10)/2,IF(AND($M$1=2012,Beregningsark!$AQ327="2005-2012"),'Resultat 2005-2012'!N327*$AE$10,IF(AND($M$1=2006,Beregningsark!$AQ327="1999-2012"),'Resultat 2005-2012'!N327*SUM($Y$16:$AE$16)/7,IF(AND($M$1=2007,Beregningsark!$AQ327="1999-2012"),'Resultat 2005-2012'!N327*SUM($Z$16:$AE$16)/6,IF(AND($M$1=2008,Beregningsark!$AQ327="1999-2012"),'Resultat 2005-2012'!N327*SUM($AA$16:$AE$16)/5,IF(AND($M$1=2009,Beregningsark!$AQ327="1999-2012"),'Resultat 2005-2012'!N327*SUM($AB$16:$AE$16)/4,IF(AND($M$1=2010,Beregningsark!$AQ327="1999-2012"),'Resultat 2005-2012'!N327*SUM($AC$16:$AE$16)/3,IF(AND($M$1=2011,Beregningsark!$AQ327="1999-2012"),'Resultat 2005-2012'!N327*SUM($AD$16:$AE$16)/2,IF(AND($M$1=2012,Beregningsark!$AQ327="1999-2012"),'Resultat 2005-2012'!N327*$AE$16,""))))))))))))))))</f>
        <v/>
      </c>
      <c r="O327" s="15" t="str">
        <f>IF('Resultat 2005-2012'!$R327="","",IF($M$1=2005,'Resultat 2005-2012'!O327,IF(AND($M$1=2006,Beregningsark!$AQ327="2005-2012"),'Resultat 2005-2012'!O327*SUM($Y$10:$AE$10)/7,IF(AND($M$1=2007,Beregningsark!$AQ327="2005-2012"),'Resultat 2005-2012'!O327*SUM($Z$10:$AE$10)/6,IF(AND($M$1=2008,Beregningsark!$AQ327="2005-2012"),'Resultat 2005-2012'!O327*SUM($AA$10:$AE$10)/5,IF(AND($M$1=2009,Beregningsark!$AQ327="2005-2012"),'Resultat 2005-2012'!O327*SUM($AB$10:$AE$10)/4,IF(AND($M$1=2010,Beregningsark!$AQ327="2005-2012"),'Resultat 2005-2012'!O327*SUM($AC$10:$AE$10)/3,IF(AND($M$1=2011,Beregningsark!$AQ327="2005-2012"),'Resultat 2005-2012'!O327*SUM($AD$10:$AE$10)/2,IF(AND($M$1=2012,Beregningsark!$AQ327="2005-2012"),'Resultat 2005-2012'!O327*$AE$10,IF(AND($M$1=2006,Beregningsark!$AQ327="1999-2012"),'Resultat 2005-2012'!O327*SUM($Y$16:$AE$16)/7,IF(AND($M$1=2007,Beregningsark!$AQ327="1999-2012"),'Resultat 2005-2012'!O327*SUM($Z$16:$AE$16)/6,IF(AND($M$1=2008,Beregningsark!$AQ327="1999-2012"),'Resultat 2005-2012'!O327*SUM($AA$16:$AE$16)/5,IF(AND($M$1=2009,Beregningsark!$AQ327="1999-2012"),'Resultat 2005-2012'!O327*SUM($AB$16:$AE$16)/4,IF(AND($M$1=2010,Beregningsark!$AQ327="1999-2012"),'Resultat 2005-2012'!O327*SUM($AC$16:$AE$16)/3,IF(AND($M$1=2011,Beregningsark!$AQ327="1999-2012"),'Resultat 2005-2012'!O327*SUM($AD$16:$AE$16)/2,IF(AND($M$1=2012,Beregningsark!$AQ327="1999-2012"),'Resultat 2005-2012'!O327*$AE$16,""))))))))))))))))</f>
        <v/>
      </c>
      <c r="P327" s="15" t="str">
        <f>IF('Resultat 2005-2012'!$R327="","",IF($M$1=2005,'Resultat 2005-2012'!P327,IF(AND($M$1=2006,Beregningsark!$AQ327="2005-2012"),'Resultat 2005-2012'!P327*SUM($Y$11:$AE$11)/7,IF(AND($M$1=2007,Beregningsark!$AQ327="2005-2012"),'Resultat 2005-2012'!P327*SUM($Z$11:$AE$11)/6,IF(AND($M$1=2008,Beregningsark!$AQ327="2005-2012"),'Resultat 2005-2012'!P327*SUM($AA$11:$AE$11)/5,IF(AND($M$1=2009,Beregningsark!$AQ327="2005-2012"),'Resultat 2005-2012'!P327*SUM($AB$11:$AE$11)/4,IF(AND($M$1=2010,Beregningsark!$AQ327="2005-2012"),'Resultat 2005-2012'!P327*SUM($AC$11:$AE$11)/3,IF(AND($M$1=2011,Beregningsark!$AQ327="2005-2012"),'Resultat 2005-2012'!P327*SUM($AD$11:$AE$11)/2,IF(AND($M$1=2012,Beregningsark!$AQ327="2005-2012"),'Resultat 2005-2012'!P327*$AE$11,IF(AND($M$1=2006,Beregningsark!$AQ327="1999-2012"),'Resultat 2005-2012'!P327*SUM($Y$16:$AE$16)/7,IF(AND($M$1=2007,Beregningsark!$AQ327="1999-2012"),'Resultat 2005-2012'!P327*SUM($Z$16:$AE$16)/6,IF(AND($M$1=2008,Beregningsark!$AQ327="1999-2012"),'Resultat 2005-2012'!P327*SUM($AA$16:$AE$16)/5,IF(AND($M$1=2009,Beregningsark!$AQ327="1999-2012"),'Resultat 2005-2012'!P327*SUM($AB$16:$AE$16)/4,IF(AND($M$1=2010,Beregningsark!$AQ327="1999-2012"),'Resultat 2005-2012'!P327*SUM($AC$16:$AE$16)/3,IF(AND($M$1=2011,Beregningsark!$AQ327="1999-2012"),'Resultat 2005-2012'!P327*SUM($AD$16:$AE$16)/2,IF(AND($M$1=2012,Beregningsark!$AQ327="1999-2012"),'Resultat 2005-2012'!P327*$AE$16,""))))))))))))))))</f>
        <v/>
      </c>
      <c r="Q327" s="15" t="str">
        <f t="shared" ref="Q327:Q390" si="18">IF(SUM(N327:P327)&gt;0,SUM(N327:P327),"")</f>
        <v/>
      </c>
      <c r="R327" s="17" t="str">
        <f t="shared" ref="R327:R390" si="19">IF(M327="","",18609867*N327+3188341*O327+480261*P327+697929*(J327+K327))</f>
        <v/>
      </c>
    </row>
    <row r="328" spans="1:18" x14ac:dyDescent="0.25">
      <c r="A328" s="4" t="str">
        <f>IF(Inddata!A343="","",Inddata!A343)</f>
        <v/>
      </c>
      <c r="B328" s="4" t="str">
        <f>IF(Inddata!B343="","",Inddata!B343)</f>
        <v/>
      </c>
      <c r="C328" s="4" t="str">
        <f>IF(Inddata!C343="","",Inddata!C343)</f>
        <v/>
      </c>
      <c r="D328" s="4" t="str">
        <f>IF(Inddata!D343="","",Inddata!D343)</f>
        <v/>
      </c>
      <c r="E328" s="4" t="str">
        <f>IF(Inddata!E343="","",Inddata!E343)</f>
        <v/>
      </c>
      <c r="F328" s="4" t="str">
        <f>IF(Inddata!F343="","",Inddata!F343)</f>
        <v/>
      </c>
      <c r="G328" s="4">
        <f>IF(Inddata!G343="","",Inddata!G343)</f>
        <v>0</v>
      </c>
      <c r="H328" s="4" t="str">
        <f>IF(Inddata!H343&gt;0.5,Inddata!H343,"")</f>
        <v/>
      </c>
      <c r="I328" s="4" t="str">
        <f>IF(Inddata!I343="","",Inddata!I343)</f>
        <v/>
      </c>
      <c r="J328" s="15" t="str">
        <f>IF('Resultat 2005-2012'!$R328="","",IF($M$1=2005,'Resultat 2005-2012'!J328,IF(AND($M$1=2006,Beregningsark!$AQ328="2005-2012"),'Resultat 2005-2012'!J328*SUM($Y$7:$AE$7)/7,IF(AND($M$1=2007,Beregningsark!$AQ328="2005-2012"),'Resultat 2005-2012'!J328*SUM($Z$7:$AE$7)/6,IF(AND($M$1=2008,Beregningsark!$AQ328="2005-2012"),'Resultat 2005-2012'!J328*SUM($AA$7:$AE$7)/5,IF(AND($M$1=2009,Beregningsark!$AQ328="2005-2012"),'Resultat 2005-2012'!J328*SUM($AB$7:$AE$7)/4,IF(AND($M$1=2010,Beregningsark!$AQ328="2005-2012"),'Resultat 2005-2012'!J328*SUM($AC$7:$AE$7)/3,IF(AND($M$1=2011,Beregningsark!$AQ328="2005-2012"),'Resultat 2005-2012'!J328*SUM($AD$7:$AE$7)/2,IF(AND($M$1=2012,Beregningsark!$AQ328="2005-2012"),'Resultat 2005-2012'!J328*$AE$7,IF(AND($M$1=2006,Beregningsark!$AQ328="1999-2012"),'Resultat 2005-2012'!J328*SUM($Y$16:$AE$16)/7,IF(AND($M$1=2007,Beregningsark!$AQ328="1999-2012"),'Resultat 2005-2012'!J328*SUM($Z$16:$AE$16)/6,IF(AND($M$1=2008,Beregningsark!$AQ328="1999-2012"),'Resultat 2005-2012'!J328*SUM($AA$16:$AE$16)/5,IF(AND($M$1=2009,Beregningsark!$AQ328="1999-2012"),'Resultat 2005-2012'!J328*SUM($AB$16:$AE$16)/4,IF(AND($M$1=2010,Beregningsark!$AQ328="1999-2012"),'Resultat 2005-2012'!J328*SUM($AC$16:$AE$16)/3,IF(AND($M$1=2011,Beregningsark!$AQ328="1999-2012"),'Resultat 2005-2012'!J328*SUM($AD$16:$AE$16)/2,IF(AND($M$1=2012,Beregningsark!$AQ328="1999-2012"),'Resultat 2005-2012'!J328*$AE$16,""))))))))))))))))</f>
        <v/>
      </c>
      <c r="K328" s="15" t="str">
        <f>IF('Resultat 2005-2012'!$R328="","",IF($M$1=2005,'Resultat 2005-2012'!K328,IF(AND($M$1=2006,Beregningsark!$AQ328="2005-2012"),'Resultat 2005-2012'!K328*SUM($Y$8:$AE$8)/7,IF(AND($M$1=2007,Beregningsark!$AQ328="2005-2012"),'Resultat 2005-2012'!K328*SUM($Z$8:$AE$8)/6,IF(AND($M$1=2008,Beregningsark!$AQ328="2005-2012"),'Resultat 2005-2012'!K328*SUM($AA$8:$AE$8)/5,IF(AND($M$1=2009,Beregningsark!$AQ328="2005-2012"),'Resultat 2005-2012'!K328*SUM($AB$8:$AE$8)/4,IF(AND($M$1=2010,Beregningsark!$AQ328="2005-2012"),'Resultat 2005-2012'!K328*SUM($AC$8:$AE$8)/3,IF(AND($M$1=2011,Beregningsark!$AQ328="2005-2012"),'Resultat 2005-2012'!K328*SUM($AD$8:$AE$8)/2,IF(AND($M$1=2012,Beregningsark!$AQ328="2005-2012"),'Resultat 2005-2012'!K328*$AE$8,IF(AND($M$1=2006,Beregningsark!$AQ328="1999-2012"),'Resultat 2005-2012'!K328*SUM($Y$17:$AE$17)/7,IF(AND($M$1=2007,Beregningsark!$AQ328="1999-2012"),'Resultat 2005-2012'!K328*SUM($Z$17:$AE$17)/6,IF(AND($M$1=2008,Beregningsark!$AQ328="1999-2012"),'Resultat 2005-2012'!K328*SUM($AA$17:$AE$17)/5,IF(AND($M$1=2009,Beregningsark!$AQ328="1999-2012"),'Resultat 2005-2012'!K328*SUM($AB$17:$AE$17)/4,IF(AND($M$1=2010,Beregningsark!$AQ328="1999-2012"),'Resultat 2005-2012'!K328*SUM($AC$17:$AE$17)/3,IF(AND($M$1=2011,Beregningsark!$AQ328="1999-2012"),'Resultat 2005-2012'!K328*SUM($AD$17:$AE$17)/2,IF(AND($M$1=2012,Beregningsark!$AQ328="1999-2012"),'Resultat 2005-2012'!K328*$AE$17,""))))))))))))))))</f>
        <v/>
      </c>
      <c r="L328" s="15" t="str">
        <f>IF('Resultat 2005-2012'!$R328="","",IF($M$1=2005,'Resultat 2005-2012'!L328,IF(AND($M$1=2006,Beregningsark!$AQ328="2005-2012"),'Resultat 2005-2012'!L328*SUM($Y$9:$AE$9)/7,IF(AND($M$1=2007,Beregningsark!$AQ328="2005-2012"),'Resultat 2005-2012'!L328*SUM($Z$9:$AE$9)/6,IF(AND($M$1=2008,Beregningsark!$AQ328="2005-2012"),'Resultat 2005-2012'!L328*SUM($AA$9:$AE$9)/5,IF(AND($M$1=2009,Beregningsark!$AQ328="2005-2012"),'Resultat 2005-2012'!L328*SUM($AB$9:$AE$9)/4,IF(AND($M$1=2010,Beregningsark!$AQ328="2005-2012"),'Resultat 2005-2012'!L328*SUM($AC$9:$AE$9)/3,IF(AND($M$1=2011,Beregningsark!$AQ328="2005-2012"),'Resultat 2005-2012'!L328*SUM($AD$9:$AE$9)/2,IF(AND($M$1=2012,Beregningsark!$AQ328="2005-2012"),'Resultat 2005-2012'!L328*$AE$9,IF(AND($M$1=2006,Beregningsark!$AQ328="1999-2012"),'Resultat 2005-2012'!L328*SUM($Y$18:$AE$18)/7,IF(AND($M$1=2007,Beregningsark!$AQ328="1999-2012"),'Resultat 2005-2012'!L328*SUM($Z$18:$AE$18)/6,IF(AND($M$1=2008,Beregningsark!$AQ328="1999-2012"),'Resultat 2005-2012'!L328*SUM($AA$18:$AE$18)/5,IF(AND($M$1=2009,Beregningsark!$AQ328="1999-2012"),'Resultat 2005-2012'!L328*SUM($AB$18:$AE$18)/4,IF(AND($M$1=2010,Beregningsark!$AQ328="1999-2012"),'Resultat 2005-2012'!L328*SUM($AC$18:$AE$18)/3,IF(AND($M$1=2011,Beregningsark!$AQ328="1999-2012"),'Resultat 2005-2012'!L328*SUM($AD$18:$AE$18)/2,IF(AND($M$1=2012,Beregningsark!$AQ328="1999-2012"),'Resultat 2005-2012'!L328*$AE$18,""))))))))))))))))</f>
        <v/>
      </c>
      <c r="M328" s="15" t="str">
        <f t="shared" si="17"/>
        <v/>
      </c>
      <c r="N328" s="15" t="str">
        <f>IF('Resultat 2005-2012'!$R328="","",IF($M$1=2005,'Resultat 2005-2012'!N328,IF(AND($M$1=2006,Beregningsark!$AQ328="2005-2012"),'Resultat 2005-2012'!N328*SUM($Y$10:$AE$10)/7,IF(AND($M$1=2007,Beregningsark!$AQ328="2005-2012"),'Resultat 2005-2012'!N328*SUM($Z$10:$AE$10)/6,IF(AND($M$1=2008,Beregningsark!$AQ328="2005-2012"),'Resultat 2005-2012'!N328*SUM($AA$10:$AE$10)/5,IF(AND($M$1=2009,Beregningsark!$AQ328="2005-2012"),'Resultat 2005-2012'!N328*SUM($AB$10:$AE$10)/4,IF(AND($M$1=2010,Beregningsark!$AQ328="2005-2012"),'Resultat 2005-2012'!N328*SUM($AC$10:$AE$10)/3,IF(AND($M$1=2011,Beregningsark!$AQ328="2005-2012"),'Resultat 2005-2012'!N328*SUM($AD$10:$AE$10)/2,IF(AND($M$1=2012,Beregningsark!$AQ328="2005-2012"),'Resultat 2005-2012'!N328*$AE$10,IF(AND($M$1=2006,Beregningsark!$AQ328="1999-2012"),'Resultat 2005-2012'!N328*SUM($Y$16:$AE$16)/7,IF(AND($M$1=2007,Beregningsark!$AQ328="1999-2012"),'Resultat 2005-2012'!N328*SUM($Z$16:$AE$16)/6,IF(AND($M$1=2008,Beregningsark!$AQ328="1999-2012"),'Resultat 2005-2012'!N328*SUM($AA$16:$AE$16)/5,IF(AND($M$1=2009,Beregningsark!$AQ328="1999-2012"),'Resultat 2005-2012'!N328*SUM($AB$16:$AE$16)/4,IF(AND($M$1=2010,Beregningsark!$AQ328="1999-2012"),'Resultat 2005-2012'!N328*SUM($AC$16:$AE$16)/3,IF(AND($M$1=2011,Beregningsark!$AQ328="1999-2012"),'Resultat 2005-2012'!N328*SUM($AD$16:$AE$16)/2,IF(AND($M$1=2012,Beregningsark!$AQ328="1999-2012"),'Resultat 2005-2012'!N328*$AE$16,""))))))))))))))))</f>
        <v/>
      </c>
      <c r="O328" s="15" t="str">
        <f>IF('Resultat 2005-2012'!$R328="","",IF($M$1=2005,'Resultat 2005-2012'!O328,IF(AND($M$1=2006,Beregningsark!$AQ328="2005-2012"),'Resultat 2005-2012'!O328*SUM($Y$10:$AE$10)/7,IF(AND($M$1=2007,Beregningsark!$AQ328="2005-2012"),'Resultat 2005-2012'!O328*SUM($Z$10:$AE$10)/6,IF(AND($M$1=2008,Beregningsark!$AQ328="2005-2012"),'Resultat 2005-2012'!O328*SUM($AA$10:$AE$10)/5,IF(AND($M$1=2009,Beregningsark!$AQ328="2005-2012"),'Resultat 2005-2012'!O328*SUM($AB$10:$AE$10)/4,IF(AND($M$1=2010,Beregningsark!$AQ328="2005-2012"),'Resultat 2005-2012'!O328*SUM($AC$10:$AE$10)/3,IF(AND($M$1=2011,Beregningsark!$AQ328="2005-2012"),'Resultat 2005-2012'!O328*SUM($AD$10:$AE$10)/2,IF(AND($M$1=2012,Beregningsark!$AQ328="2005-2012"),'Resultat 2005-2012'!O328*$AE$10,IF(AND($M$1=2006,Beregningsark!$AQ328="1999-2012"),'Resultat 2005-2012'!O328*SUM($Y$16:$AE$16)/7,IF(AND($M$1=2007,Beregningsark!$AQ328="1999-2012"),'Resultat 2005-2012'!O328*SUM($Z$16:$AE$16)/6,IF(AND($M$1=2008,Beregningsark!$AQ328="1999-2012"),'Resultat 2005-2012'!O328*SUM($AA$16:$AE$16)/5,IF(AND($M$1=2009,Beregningsark!$AQ328="1999-2012"),'Resultat 2005-2012'!O328*SUM($AB$16:$AE$16)/4,IF(AND($M$1=2010,Beregningsark!$AQ328="1999-2012"),'Resultat 2005-2012'!O328*SUM($AC$16:$AE$16)/3,IF(AND($M$1=2011,Beregningsark!$AQ328="1999-2012"),'Resultat 2005-2012'!O328*SUM($AD$16:$AE$16)/2,IF(AND($M$1=2012,Beregningsark!$AQ328="1999-2012"),'Resultat 2005-2012'!O328*$AE$16,""))))))))))))))))</f>
        <v/>
      </c>
      <c r="P328" s="15" t="str">
        <f>IF('Resultat 2005-2012'!$R328="","",IF($M$1=2005,'Resultat 2005-2012'!P328,IF(AND($M$1=2006,Beregningsark!$AQ328="2005-2012"),'Resultat 2005-2012'!P328*SUM($Y$11:$AE$11)/7,IF(AND($M$1=2007,Beregningsark!$AQ328="2005-2012"),'Resultat 2005-2012'!P328*SUM($Z$11:$AE$11)/6,IF(AND($M$1=2008,Beregningsark!$AQ328="2005-2012"),'Resultat 2005-2012'!P328*SUM($AA$11:$AE$11)/5,IF(AND($M$1=2009,Beregningsark!$AQ328="2005-2012"),'Resultat 2005-2012'!P328*SUM($AB$11:$AE$11)/4,IF(AND($M$1=2010,Beregningsark!$AQ328="2005-2012"),'Resultat 2005-2012'!P328*SUM($AC$11:$AE$11)/3,IF(AND($M$1=2011,Beregningsark!$AQ328="2005-2012"),'Resultat 2005-2012'!P328*SUM($AD$11:$AE$11)/2,IF(AND($M$1=2012,Beregningsark!$AQ328="2005-2012"),'Resultat 2005-2012'!P328*$AE$11,IF(AND($M$1=2006,Beregningsark!$AQ328="1999-2012"),'Resultat 2005-2012'!P328*SUM($Y$16:$AE$16)/7,IF(AND($M$1=2007,Beregningsark!$AQ328="1999-2012"),'Resultat 2005-2012'!P328*SUM($Z$16:$AE$16)/6,IF(AND($M$1=2008,Beregningsark!$AQ328="1999-2012"),'Resultat 2005-2012'!P328*SUM($AA$16:$AE$16)/5,IF(AND($M$1=2009,Beregningsark!$AQ328="1999-2012"),'Resultat 2005-2012'!P328*SUM($AB$16:$AE$16)/4,IF(AND($M$1=2010,Beregningsark!$AQ328="1999-2012"),'Resultat 2005-2012'!P328*SUM($AC$16:$AE$16)/3,IF(AND($M$1=2011,Beregningsark!$AQ328="1999-2012"),'Resultat 2005-2012'!P328*SUM($AD$16:$AE$16)/2,IF(AND($M$1=2012,Beregningsark!$AQ328="1999-2012"),'Resultat 2005-2012'!P328*$AE$16,""))))))))))))))))</f>
        <v/>
      </c>
      <c r="Q328" s="15" t="str">
        <f t="shared" si="18"/>
        <v/>
      </c>
      <c r="R328" s="17" t="str">
        <f t="shared" si="19"/>
        <v/>
      </c>
    </row>
    <row r="329" spans="1:18" x14ac:dyDescent="0.25">
      <c r="A329" s="4" t="str">
        <f>IF(Inddata!A344="","",Inddata!A344)</f>
        <v/>
      </c>
      <c r="B329" s="4" t="str">
        <f>IF(Inddata!B344="","",Inddata!B344)</f>
        <v/>
      </c>
      <c r="C329" s="4" t="str">
        <f>IF(Inddata!C344="","",Inddata!C344)</f>
        <v/>
      </c>
      <c r="D329" s="4" t="str">
        <f>IF(Inddata!D344="","",Inddata!D344)</f>
        <v/>
      </c>
      <c r="E329" s="4" t="str">
        <f>IF(Inddata!E344="","",Inddata!E344)</f>
        <v/>
      </c>
      <c r="F329" s="4" t="str">
        <f>IF(Inddata!F344="","",Inddata!F344)</f>
        <v/>
      </c>
      <c r="G329" s="4">
        <f>IF(Inddata!G344="","",Inddata!G344)</f>
        <v>0</v>
      </c>
      <c r="H329" s="4" t="str">
        <f>IF(Inddata!H344&gt;0.5,Inddata!H344,"")</f>
        <v/>
      </c>
      <c r="I329" s="4" t="str">
        <f>IF(Inddata!I344="","",Inddata!I344)</f>
        <v/>
      </c>
      <c r="J329" s="15" t="str">
        <f>IF('Resultat 2005-2012'!$R329="","",IF($M$1=2005,'Resultat 2005-2012'!J329,IF(AND($M$1=2006,Beregningsark!$AQ329="2005-2012"),'Resultat 2005-2012'!J329*SUM($Y$7:$AE$7)/7,IF(AND($M$1=2007,Beregningsark!$AQ329="2005-2012"),'Resultat 2005-2012'!J329*SUM($Z$7:$AE$7)/6,IF(AND($M$1=2008,Beregningsark!$AQ329="2005-2012"),'Resultat 2005-2012'!J329*SUM($AA$7:$AE$7)/5,IF(AND($M$1=2009,Beregningsark!$AQ329="2005-2012"),'Resultat 2005-2012'!J329*SUM($AB$7:$AE$7)/4,IF(AND($M$1=2010,Beregningsark!$AQ329="2005-2012"),'Resultat 2005-2012'!J329*SUM($AC$7:$AE$7)/3,IF(AND($M$1=2011,Beregningsark!$AQ329="2005-2012"),'Resultat 2005-2012'!J329*SUM($AD$7:$AE$7)/2,IF(AND($M$1=2012,Beregningsark!$AQ329="2005-2012"),'Resultat 2005-2012'!J329*$AE$7,IF(AND($M$1=2006,Beregningsark!$AQ329="1999-2012"),'Resultat 2005-2012'!J329*SUM($Y$16:$AE$16)/7,IF(AND($M$1=2007,Beregningsark!$AQ329="1999-2012"),'Resultat 2005-2012'!J329*SUM($Z$16:$AE$16)/6,IF(AND($M$1=2008,Beregningsark!$AQ329="1999-2012"),'Resultat 2005-2012'!J329*SUM($AA$16:$AE$16)/5,IF(AND($M$1=2009,Beregningsark!$AQ329="1999-2012"),'Resultat 2005-2012'!J329*SUM($AB$16:$AE$16)/4,IF(AND($M$1=2010,Beregningsark!$AQ329="1999-2012"),'Resultat 2005-2012'!J329*SUM($AC$16:$AE$16)/3,IF(AND($M$1=2011,Beregningsark!$AQ329="1999-2012"),'Resultat 2005-2012'!J329*SUM($AD$16:$AE$16)/2,IF(AND($M$1=2012,Beregningsark!$AQ329="1999-2012"),'Resultat 2005-2012'!J329*$AE$16,""))))))))))))))))</f>
        <v/>
      </c>
      <c r="K329" s="15" t="str">
        <f>IF('Resultat 2005-2012'!$R329="","",IF($M$1=2005,'Resultat 2005-2012'!K329,IF(AND($M$1=2006,Beregningsark!$AQ329="2005-2012"),'Resultat 2005-2012'!K329*SUM($Y$8:$AE$8)/7,IF(AND($M$1=2007,Beregningsark!$AQ329="2005-2012"),'Resultat 2005-2012'!K329*SUM($Z$8:$AE$8)/6,IF(AND($M$1=2008,Beregningsark!$AQ329="2005-2012"),'Resultat 2005-2012'!K329*SUM($AA$8:$AE$8)/5,IF(AND($M$1=2009,Beregningsark!$AQ329="2005-2012"),'Resultat 2005-2012'!K329*SUM($AB$8:$AE$8)/4,IF(AND($M$1=2010,Beregningsark!$AQ329="2005-2012"),'Resultat 2005-2012'!K329*SUM($AC$8:$AE$8)/3,IF(AND($M$1=2011,Beregningsark!$AQ329="2005-2012"),'Resultat 2005-2012'!K329*SUM($AD$8:$AE$8)/2,IF(AND($M$1=2012,Beregningsark!$AQ329="2005-2012"),'Resultat 2005-2012'!K329*$AE$8,IF(AND($M$1=2006,Beregningsark!$AQ329="1999-2012"),'Resultat 2005-2012'!K329*SUM($Y$17:$AE$17)/7,IF(AND($M$1=2007,Beregningsark!$AQ329="1999-2012"),'Resultat 2005-2012'!K329*SUM($Z$17:$AE$17)/6,IF(AND($M$1=2008,Beregningsark!$AQ329="1999-2012"),'Resultat 2005-2012'!K329*SUM($AA$17:$AE$17)/5,IF(AND($M$1=2009,Beregningsark!$AQ329="1999-2012"),'Resultat 2005-2012'!K329*SUM($AB$17:$AE$17)/4,IF(AND($M$1=2010,Beregningsark!$AQ329="1999-2012"),'Resultat 2005-2012'!K329*SUM($AC$17:$AE$17)/3,IF(AND($M$1=2011,Beregningsark!$AQ329="1999-2012"),'Resultat 2005-2012'!K329*SUM($AD$17:$AE$17)/2,IF(AND($M$1=2012,Beregningsark!$AQ329="1999-2012"),'Resultat 2005-2012'!K329*$AE$17,""))))))))))))))))</f>
        <v/>
      </c>
      <c r="L329" s="15" t="str">
        <f>IF('Resultat 2005-2012'!$R329="","",IF($M$1=2005,'Resultat 2005-2012'!L329,IF(AND($M$1=2006,Beregningsark!$AQ329="2005-2012"),'Resultat 2005-2012'!L329*SUM($Y$9:$AE$9)/7,IF(AND($M$1=2007,Beregningsark!$AQ329="2005-2012"),'Resultat 2005-2012'!L329*SUM($Z$9:$AE$9)/6,IF(AND($M$1=2008,Beregningsark!$AQ329="2005-2012"),'Resultat 2005-2012'!L329*SUM($AA$9:$AE$9)/5,IF(AND($M$1=2009,Beregningsark!$AQ329="2005-2012"),'Resultat 2005-2012'!L329*SUM($AB$9:$AE$9)/4,IF(AND($M$1=2010,Beregningsark!$AQ329="2005-2012"),'Resultat 2005-2012'!L329*SUM($AC$9:$AE$9)/3,IF(AND($M$1=2011,Beregningsark!$AQ329="2005-2012"),'Resultat 2005-2012'!L329*SUM($AD$9:$AE$9)/2,IF(AND($M$1=2012,Beregningsark!$AQ329="2005-2012"),'Resultat 2005-2012'!L329*$AE$9,IF(AND($M$1=2006,Beregningsark!$AQ329="1999-2012"),'Resultat 2005-2012'!L329*SUM($Y$18:$AE$18)/7,IF(AND($M$1=2007,Beregningsark!$AQ329="1999-2012"),'Resultat 2005-2012'!L329*SUM($Z$18:$AE$18)/6,IF(AND($M$1=2008,Beregningsark!$AQ329="1999-2012"),'Resultat 2005-2012'!L329*SUM($AA$18:$AE$18)/5,IF(AND($M$1=2009,Beregningsark!$AQ329="1999-2012"),'Resultat 2005-2012'!L329*SUM($AB$18:$AE$18)/4,IF(AND($M$1=2010,Beregningsark!$AQ329="1999-2012"),'Resultat 2005-2012'!L329*SUM($AC$18:$AE$18)/3,IF(AND($M$1=2011,Beregningsark!$AQ329="1999-2012"),'Resultat 2005-2012'!L329*SUM($AD$18:$AE$18)/2,IF(AND($M$1=2012,Beregningsark!$AQ329="1999-2012"),'Resultat 2005-2012'!L329*$AE$18,""))))))))))))))))</f>
        <v/>
      </c>
      <c r="M329" s="15" t="str">
        <f t="shared" si="17"/>
        <v/>
      </c>
      <c r="N329" s="15" t="str">
        <f>IF('Resultat 2005-2012'!$R329="","",IF($M$1=2005,'Resultat 2005-2012'!N329,IF(AND($M$1=2006,Beregningsark!$AQ329="2005-2012"),'Resultat 2005-2012'!N329*SUM($Y$10:$AE$10)/7,IF(AND($M$1=2007,Beregningsark!$AQ329="2005-2012"),'Resultat 2005-2012'!N329*SUM($Z$10:$AE$10)/6,IF(AND($M$1=2008,Beregningsark!$AQ329="2005-2012"),'Resultat 2005-2012'!N329*SUM($AA$10:$AE$10)/5,IF(AND($M$1=2009,Beregningsark!$AQ329="2005-2012"),'Resultat 2005-2012'!N329*SUM($AB$10:$AE$10)/4,IF(AND($M$1=2010,Beregningsark!$AQ329="2005-2012"),'Resultat 2005-2012'!N329*SUM($AC$10:$AE$10)/3,IF(AND($M$1=2011,Beregningsark!$AQ329="2005-2012"),'Resultat 2005-2012'!N329*SUM($AD$10:$AE$10)/2,IF(AND($M$1=2012,Beregningsark!$AQ329="2005-2012"),'Resultat 2005-2012'!N329*$AE$10,IF(AND($M$1=2006,Beregningsark!$AQ329="1999-2012"),'Resultat 2005-2012'!N329*SUM($Y$16:$AE$16)/7,IF(AND($M$1=2007,Beregningsark!$AQ329="1999-2012"),'Resultat 2005-2012'!N329*SUM($Z$16:$AE$16)/6,IF(AND($M$1=2008,Beregningsark!$AQ329="1999-2012"),'Resultat 2005-2012'!N329*SUM($AA$16:$AE$16)/5,IF(AND($M$1=2009,Beregningsark!$AQ329="1999-2012"),'Resultat 2005-2012'!N329*SUM($AB$16:$AE$16)/4,IF(AND($M$1=2010,Beregningsark!$AQ329="1999-2012"),'Resultat 2005-2012'!N329*SUM($AC$16:$AE$16)/3,IF(AND($M$1=2011,Beregningsark!$AQ329="1999-2012"),'Resultat 2005-2012'!N329*SUM($AD$16:$AE$16)/2,IF(AND($M$1=2012,Beregningsark!$AQ329="1999-2012"),'Resultat 2005-2012'!N329*$AE$16,""))))))))))))))))</f>
        <v/>
      </c>
      <c r="O329" s="15" t="str">
        <f>IF('Resultat 2005-2012'!$R329="","",IF($M$1=2005,'Resultat 2005-2012'!O329,IF(AND($M$1=2006,Beregningsark!$AQ329="2005-2012"),'Resultat 2005-2012'!O329*SUM($Y$10:$AE$10)/7,IF(AND($M$1=2007,Beregningsark!$AQ329="2005-2012"),'Resultat 2005-2012'!O329*SUM($Z$10:$AE$10)/6,IF(AND($M$1=2008,Beregningsark!$AQ329="2005-2012"),'Resultat 2005-2012'!O329*SUM($AA$10:$AE$10)/5,IF(AND($M$1=2009,Beregningsark!$AQ329="2005-2012"),'Resultat 2005-2012'!O329*SUM($AB$10:$AE$10)/4,IF(AND($M$1=2010,Beregningsark!$AQ329="2005-2012"),'Resultat 2005-2012'!O329*SUM($AC$10:$AE$10)/3,IF(AND($M$1=2011,Beregningsark!$AQ329="2005-2012"),'Resultat 2005-2012'!O329*SUM($AD$10:$AE$10)/2,IF(AND($M$1=2012,Beregningsark!$AQ329="2005-2012"),'Resultat 2005-2012'!O329*$AE$10,IF(AND($M$1=2006,Beregningsark!$AQ329="1999-2012"),'Resultat 2005-2012'!O329*SUM($Y$16:$AE$16)/7,IF(AND($M$1=2007,Beregningsark!$AQ329="1999-2012"),'Resultat 2005-2012'!O329*SUM($Z$16:$AE$16)/6,IF(AND($M$1=2008,Beregningsark!$AQ329="1999-2012"),'Resultat 2005-2012'!O329*SUM($AA$16:$AE$16)/5,IF(AND($M$1=2009,Beregningsark!$AQ329="1999-2012"),'Resultat 2005-2012'!O329*SUM($AB$16:$AE$16)/4,IF(AND($M$1=2010,Beregningsark!$AQ329="1999-2012"),'Resultat 2005-2012'!O329*SUM($AC$16:$AE$16)/3,IF(AND($M$1=2011,Beregningsark!$AQ329="1999-2012"),'Resultat 2005-2012'!O329*SUM($AD$16:$AE$16)/2,IF(AND($M$1=2012,Beregningsark!$AQ329="1999-2012"),'Resultat 2005-2012'!O329*$AE$16,""))))))))))))))))</f>
        <v/>
      </c>
      <c r="P329" s="15" t="str">
        <f>IF('Resultat 2005-2012'!$R329="","",IF($M$1=2005,'Resultat 2005-2012'!P329,IF(AND($M$1=2006,Beregningsark!$AQ329="2005-2012"),'Resultat 2005-2012'!P329*SUM($Y$11:$AE$11)/7,IF(AND($M$1=2007,Beregningsark!$AQ329="2005-2012"),'Resultat 2005-2012'!P329*SUM($Z$11:$AE$11)/6,IF(AND($M$1=2008,Beregningsark!$AQ329="2005-2012"),'Resultat 2005-2012'!P329*SUM($AA$11:$AE$11)/5,IF(AND($M$1=2009,Beregningsark!$AQ329="2005-2012"),'Resultat 2005-2012'!P329*SUM($AB$11:$AE$11)/4,IF(AND($M$1=2010,Beregningsark!$AQ329="2005-2012"),'Resultat 2005-2012'!P329*SUM($AC$11:$AE$11)/3,IF(AND($M$1=2011,Beregningsark!$AQ329="2005-2012"),'Resultat 2005-2012'!P329*SUM($AD$11:$AE$11)/2,IF(AND($M$1=2012,Beregningsark!$AQ329="2005-2012"),'Resultat 2005-2012'!P329*$AE$11,IF(AND($M$1=2006,Beregningsark!$AQ329="1999-2012"),'Resultat 2005-2012'!P329*SUM($Y$16:$AE$16)/7,IF(AND($M$1=2007,Beregningsark!$AQ329="1999-2012"),'Resultat 2005-2012'!P329*SUM($Z$16:$AE$16)/6,IF(AND($M$1=2008,Beregningsark!$AQ329="1999-2012"),'Resultat 2005-2012'!P329*SUM($AA$16:$AE$16)/5,IF(AND($M$1=2009,Beregningsark!$AQ329="1999-2012"),'Resultat 2005-2012'!P329*SUM($AB$16:$AE$16)/4,IF(AND($M$1=2010,Beregningsark!$AQ329="1999-2012"),'Resultat 2005-2012'!P329*SUM($AC$16:$AE$16)/3,IF(AND($M$1=2011,Beregningsark!$AQ329="1999-2012"),'Resultat 2005-2012'!P329*SUM($AD$16:$AE$16)/2,IF(AND($M$1=2012,Beregningsark!$AQ329="1999-2012"),'Resultat 2005-2012'!P329*$AE$16,""))))))))))))))))</f>
        <v/>
      </c>
      <c r="Q329" s="15" t="str">
        <f t="shared" si="18"/>
        <v/>
      </c>
      <c r="R329" s="17" t="str">
        <f t="shared" si="19"/>
        <v/>
      </c>
    </row>
    <row r="330" spans="1:18" x14ac:dyDescent="0.25">
      <c r="A330" s="4" t="str">
        <f>IF(Inddata!A345="","",Inddata!A345)</f>
        <v/>
      </c>
      <c r="B330" s="4" t="str">
        <f>IF(Inddata!B345="","",Inddata!B345)</f>
        <v/>
      </c>
      <c r="C330" s="4" t="str">
        <f>IF(Inddata!C345="","",Inddata!C345)</f>
        <v/>
      </c>
      <c r="D330" s="4" t="str">
        <f>IF(Inddata!D345="","",Inddata!D345)</f>
        <v/>
      </c>
      <c r="E330" s="4" t="str">
        <f>IF(Inddata!E345="","",Inddata!E345)</f>
        <v/>
      </c>
      <c r="F330" s="4" t="str">
        <f>IF(Inddata!F345="","",Inddata!F345)</f>
        <v/>
      </c>
      <c r="G330" s="4">
        <f>IF(Inddata!G345="","",Inddata!G345)</f>
        <v>0</v>
      </c>
      <c r="H330" s="4" t="str">
        <f>IF(Inddata!H345&gt;0.5,Inddata!H345,"")</f>
        <v/>
      </c>
      <c r="I330" s="4" t="str">
        <f>IF(Inddata!I345="","",Inddata!I345)</f>
        <v/>
      </c>
      <c r="J330" s="15" t="str">
        <f>IF('Resultat 2005-2012'!$R330="","",IF($M$1=2005,'Resultat 2005-2012'!J330,IF(AND($M$1=2006,Beregningsark!$AQ330="2005-2012"),'Resultat 2005-2012'!J330*SUM($Y$7:$AE$7)/7,IF(AND($M$1=2007,Beregningsark!$AQ330="2005-2012"),'Resultat 2005-2012'!J330*SUM($Z$7:$AE$7)/6,IF(AND($M$1=2008,Beregningsark!$AQ330="2005-2012"),'Resultat 2005-2012'!J330*SUM($AA$7:$AE$7)/5,IF(AND($M$1=2009,Beregningsark!$AQ330="2005-2012"),'Resultat 2005-2012'!J330*SUM($AB$7:$AE$7)/4,IF(AND($M$1=2010,Beregningsark!$AQ330="2005-2012"),'Resultat 2005-2012'!J330*SUM($AC$7:$AE$7)/3,IF(AND($M$1=2011,Beregningsark!$AQ330="2005-2012"),'Resultat 2005-2012'!J330*SUM($AD$7:$AE$7)/2,IF(AND($M$1=2012,Beregningsark!$AQ330="2005-2012"),'Resultat 2005-2012'!J330*$AE$7,IF(AND($M$1=2006,Beregningsark!$AQ330="1999-2012"),'Resultat 2005-2012'!J330*SUM($Y$16:$AE$16)/7,IF(AND($M$1=2007,Beregningsark!$AQ330="1999-2012"),'Resultat 2005-2012'!J330*SUM($Z$16:$AE$16)/6,IF(AND($M$1=2008,Beregningsark!$AQ330="1999-2012"),'Resultat 2005-2012'!J330*SUM($AA$16:$AE$16)/5,IF(AND($M$1=2009,Beregningsark!$AQ330="1999-2012"),'Resultat 2005-2012'!J330*SUM($AB$16:$AE$16)/4,IF(AND($M$1=2010,Beregningsark!$AQ330="1999-2012"),'Resultat 2005-2012'!J330*SUM($AC$16:$AE$16)/3,IF(AND($M$1=2011,Beregningsark!$AQ330="1999-2012"),'Resultat 2005-2012'!J330*SUM($AD$16:$AE$16)/2,IF(AND($M$1=2012,Beregningsark!$AQ330="1999-2012"),'Resultat 2005-2012'!J330*$AE$16,""))))))))))))))))</f>
        <v/>
      </c>
      <c r="K330" s="15" t="str">
        <f>IF('Resultat 2005-2012'!$R330="","",IF($M$1=2005,'Resultat 2005-2012'!K330,IF(AND($M$1=2006,Beregningsark!$AQ330="2005-2012"),'Resultat 2005-2012'!K330*SUM($Y$8:$AE$8)/7,IF(AND($M$1=2007,Beregningsark!$AQ330="2005-2012"),'Resultat 2005-2012'!K330*SUM($Z$8:$AE$8)/6,IF(AND($M$1=2008,Beregningsark!$AQ330="2005-2012"),'Resultat 2005-2012'!K330*SUM($AA$8:$AE$8)/5,IF(AND($M$1=2009,Beregningsark!$AQ330="2005-2012"),'Resultat 2005-2012'!K330*SUM($AB$8:$AE$8)/4,IF(AND($M$1=2010,Beregningsark!$AQ330="2005-2012"),'Resultat 2005-2012'!K330*SUM($AC$8:$AE$8)/3,IF(AND($M$1=2011,Beregningsark!$AQ330="2005-2012"),'Resultat 2005-2012'!K330*SUM($AD$8:$AE$8)/2,IF(AND($M$1=2012,Beregningsark!$AQ330="2005-2012"),'Resultat 2005-2012'!K330*$AE$8,IF(AND($M$1=2006,Beregningsark!$AQ330="1999-2012"),'Resultat 2005-2012'!K330*SUM($Y$17:$AE$17)/7,IF(AND($M$1=2007,Beregningsark!$AQ330="1999-2012"),'Resultat 2005-2012'!K330*SUM($Z$17:$AE$17)/6,IF(AND($M$1=2008,Beregningsark!$AQ330="1999-2012"),'Resultat 2005-2012'!K330*SUM($AA$17:$AE$17)/5,IF(AND($M$1=2009,Beregningsark!$AQ330="1999-2012"),'Resultat 2005-2012'!K330*SUM($AB$17:$AE$17)/4,IF(AND($M$1=2010,Beregningsark!$AQ330="1999-2012"),'Resultat 2005-2012'!K330*SUM($AC$17:$AE$17)/3,IF(AND($M$1=2011,Beregningsark!$AQ330="1999-2012"),'Resultat 2005-2012'!K330*SUM($AD$17:$AE$17)/2,IF(AND($M$1=2012,Beregningsark!$AQ330="1999-2012"),'Resultat 2005-2012'!K330*$AE$17,""))))))))))))))))</f>
        <v/>
      </c>
      <c r="L330" s="15" t="str">
        <f>IF('Resultat 2005-2012'!$R330="","",IF($M$1=2005,'Resultat 2005-2012'!L330,IF(AND($M$1=2006,Beregningsark!$AQ330="2005-2012"),'Resultat 2005-2012'!L330*SUM($Y$9:$AE$9)/7,IF(AND($M$1=2007,Beregningsark!$AQ330="2005-2012"),'Resultat 2005-2012'!L330*SUM($Z$9:$AE$9)/6,IF(AND($M$1=2008,Beregningsark!$AQ330="2005-2012"),'Resultat 2005-2012'!L330*SUM($AA$9:$AE$9)/5,IF(AND($M$1=2009,Beregningsark!$AQ330="2005-2012"),'Resultat 2005-2012'!L330*SUM($AB$9:$AE$9)/4,IF(AND($M$1=2010,Beregningsark!$AQ330="2005-2012"),'Resultat 2005-2012'!L330*SUM($AC$9:$AE$9)/3,IF(AND($M$1=2011,Beregningsark!$AQ330="2005-2012"),'Resultat 2005-2012'!L330*SUM($AD$9:$AE$9)/2,IF(AND($M$1=2012,Beregningsark!$AQ330="2005-2012"),'Resultat 2005-2012'!L330*$AE$9,IF(AND($M$1=2006,Beregningsark!$AQ330="1999-2012"),'Resultat 2005-2012'!L330*SUM($Y$18:$AE$18)/7,IF(AND($M$1=2007,Beregningsark!$AQ330="1999-2012"),'Resultat 2005-2012'!L330*SUM($Z$18:$AE$18)/6,IF(AND($M$1=2008,Beregningsark!$AQ330="1999-2012"),'Resultat 2005-2012'!L330*SUM($AA$18:$AE$18)/5,IF(AND($M$1=2009,Beregningsark!$AQ330="1999-2012"),'Resultat 2005-2012'!L330*SUM($AB$18:$AE$18)/4,IF(AND($M$1=2010,Beregningsark!$AQ330="1999-2012"),'Resultat 2005-2012'!L330*SUM($AC$18:$AE$18)/3,IF(AND($M$1=2011,Beregningsark!$AQ330="1999-2012"),'Resultat 2005-2012'!L330*SUM($AD$18:$AE$18)/2,IF(AND($M$1=2012,Beregningsark!$AQ330="1999-2012"),'Resultat 2005-2012'!L330*$AE$18,""))))))))))))))))</f>
        <v/>
      </c>
      <c r="M330" s="15" t="str">
        <f t="shared" si="17"/>
        <v/>
      </c>
      <c r="N330" s="15" t="str">
        <f>IF('Resultat 2005-2012'!$R330="","",IF($M$1=2005,'Resultat 2005-2012'!N330,IF(AND($M$1=2006,Beregningsark!$AQ330="2005-2012"),'Resultat 2005-2012'!N330*SUM($Y$10:$AE$10)/7,IF(AND($M$1=2007,Beregningsark!$AQ330="2005-2012"),'Resultat 2005-2012'!N330*SUM($Z$10:$AE$10)/6,IF(AND($M$1=2008,Beregningsark!$AQ330="2005-2012"),'Resultat 2005-2012'!N330*SUM($AA$10:$AE$10)/5,IF(AND($M$1=2009,Beregningsark!$AQ330="2005-2012"),'Resultat 2005-2012'!N330*SUM($AB$10:$AE$10)/4,IF(AND($M$1=2010,Beregningsark!$AQ330="2005-2012"),'Resultat 2005-2012'!N330*SUM($AC$10:$AE$10)/3,IF(AND($M$1=2011,Beregningsark!$AQ330="2005-2012"),'Resultat 2005-2012'!N330*SUM($AD$10:$AE$10)/2,IF(AND($M$1=2012,Beregningsark!$AQ330="2005-2012"),'Resultat 2005-2012'!N330*$AE$10,IF(AND($M$1=2006,Beregningsark!$AQ330="1999-2012"),'Resultat 2005-2012'!N330*SUM($Y$16:$AE$16)/7,IF(AND($M$1=2007,Beregningsark!$AQ330="1999-2012"),'Resultat 2005-2012'!N330*SUM($Z$16:$AE$16)/6,IF(AND($M$1=2008,Beregningsark!$AQ330="1999-2012"),'Resultat 2005-2012'!N330*SUM($AA$16:$AE$16)/5,IF(AND($M$1=2009,Beregningsark!$AQ330="1999-2012"),'Resultat 2005-2012'!N330*SUM($AB$16:$AE$16)/4,IF(AND($M$1=2010,Beregningsark!$AQ330="1999-2012"),'Resultat 2005-2012'!N330*SUM($AC$16:$AE$16)/3,IF(AND($M$1=2011,Beregningsark!$AQ330="1999-2012"),'Resultat 2005-2012'!N330*SUM($AD$16:$AE$16)/2,IF(AND($M$1=2012,Beregningsark!$AQ330="1999-2012"),'Resultat 2005-2012'!N330*$AE$16,""))))))))))))))))</f>
        <v/>
      </c>
      <c r="O330" s="15" t="str">
        <f>IF('Resultat 2005-2012'!$R330="","",IF($M$1=2005,'Resultat 2005-2012'!O330,IF(AND($M$1=2006,Beregningsark!$AQ330="2005-2012"),'Resultat 2005-2012'!O330*SUM($Y$10:$AE$10)/7,IF(AND($M$1=2007,Beregningsark!$AQ330="2005-2012"),'Resultat 2005-2012'!O330*SUM($Z$10:$AE$10)/6,IF(AND($M$1=2008,Beregningsark!$AQ330="2005-2012"),'Resultat 2005-2012'!O330*SUM($AA$10:$AE$10)/5,IF(AND($M$1=2009,Beregningsark!$AQ330="2005-2012"),'Resultat 2005-2012'!O330*SUM($AB$10:$AE$10)/4,IF(AND($M$1=2010,Beregningsark!$AQ330="2005-2012"),'Resultat 2005-2012'!O330*SUM($AC$10:$AE$10)/3,IF(AND($M$1=2011,Beregningsark!$AQ330="2005-2012"),'Resultat 2005-2012'!O330*SUM($AD$10:$AE$10)/2,IF(AND($M$1=2012,Beregningsark!$AQ330="2005-2012"),'Resultat 2005-2012'!O330*$AE$10,IF(AND($M$1=2006,Beregningsark!$AQ330="1999-2012"),'Resultat 2005-2012'!O330*SUM($Y$16:$AE$16)/7,IF(AND($M$1=2007,Beregningsark!$AQ330="1999-2012"),'Resultat 2005-2012'!O330*SUM($Z$16:$AE$16)/6,IF(AND($M$1=2008,Beregningsark!$AQ330="1999-2012"),'Resultat 2005-2012'!O330*SUM($AA$16:$AE$16)/5,IF(AND($M$1=2009,Beregningsark!$AQ330="1999-2012"),'Resultat 2005-2012'!O330*SUM($AB$16:$AE$16)/4,IF(AND($M$1=2010,Beregningsark!$AQ330="1999-2012"),'Resultat 2005-2012'!O330*SUM($AC$16:$AE$16)/3,IF(AND($M$1=2011,Beregningsark!$AQ330="1999-2012"),'Resultat 2005-2012'!O330*SUM($AD$16:$AE$16)/2,IF(AND($M$1=2012,Beregningsark!$AQ330="1999-2012"),'Resultat 2005-2012'!O330*$AE$16,""))))))))))))))))</f>
        <v/>
      </c>
      <c r="P330" s="15" t="str">
        <f>IF('Resultat 2005-2012'!$R330="","",IF($M$1=2005,'Resultat 2005-2012'!P330,IF(AND($M$1=2006,Beregningsark!$AQ330="2005-2012"),'Resultat 2005-2012'!P330*SUM($Y$11:$AE$11)/7,IF(AND($M$1=2007,Beregningsark!$AQ330="2005-2012"),'Resultat 2005-2012'!P330*SUM($Z$11:$AE$11)/6,IF(AND($M$1=2008,Beregningsark!$AQ330="2005-2012"),'Resultat 2005-2012'!P330*SUM($AA$11:$AE$11)/5,IF(AND($M$1=2009,Beregningsark!$AQ330="2005-2012"),'Resultat 2005-2012'!P330*SUM($AB$11:$AE$11)/4,IF(AND($M$1=2010,Beregningsark!$AQ330="2005-2012"),'Resultat 2005-2012'!P330*SUM($AC$11:$AE$11)/3,IF(AND($M$1=2011,Beregningsark!$AQ330="2005-2012"),'Resultat 2005-2012'!P330*SUM($AD$11:$AE$11)/2,IF(AND($M$1=2012,Beregningsark!$AQ330="2005-2012"),'Resultat 2005-2012'!P330*$AE$11,IF(AND($M$1=2006,Beregningsark!$AQ330="1999-2012"),'Resultat 2005-2012'!P330*SUM($Y$16:$AE$16)/7,IF(AND($M$1=2007,Beregningsark!$AQ330="1999-2012"),'Resultat 2005-2012'!P330*SUM($Z$16:$AE$16)/6,IF(AND($M$1=2008,Beregningsark!$AQ330="1999-2012"),'Resultat 2005-2012'!P330*SUM($AA$16:$AE$16)/5,IF(AND($M$1=2009,Beregningsark!$AQ330="1999-2012"),'Resultat 2005-2012'!P330*SUM($AB$16:$AE$16)/4,IF(AND($M$1=2010,Beregningsark!$AQ330="1999-2012"),'Resultat 2005-2012'!P330*SUM($AC$16:$AE$16)/3,IF(AND($M$1=2011,Beregningsark!$AQ330="1999-2012"),'Resultat 2005-2012'!P330*SUM($AD$16:$AE$16)/2,IF(AND($M$1=2012,Beregningsark!$AQ330="1999-2012"),'Resultat 2005-2012'!P330*$AE$16,""))))))))))))))))</f>
        <v/>
      </c>
      <c r="Q330" s="15" t="str">
        <f t="shared" si="18"/>
        <v/>
      </c>
      <c r="R330" s="17" t="str">
        <f t="shared" si="19"/>
        <v/>
      </c>
    </row>
    <row r="331" spans="1:18" x14ac:dyDescent="0.25">
      <c r="A331" s="4" t="str">
        <f>IF(Inddata!A346="","",Inddata!A346)</f>
        <v/>
      </c>
      <c r="B331" s="4" t="str">
        <f>IF(Inddata!B346="","",Inddata!B346)</f>
        <v/>
      </c>
      <c r="C331" s="4" t="str">
        <f>IF(Inddata!C346="","",Inddata!C346)</f>
        <v/>
      </c>
      <c r="D331" s="4" t="str">
        <f>IF(Inddata!D346="","",Inddata!D346)</f>
        <v/>
      </c>
      <c r="E331" s="4" t="str">
        <f>IF(Inddata!E346="","",Inddata!E346)</f>
        <v/>
      </c>
      <c r="F331" s="4" t="str">
        <f>IF(Inddata!F346="","",Inddata!F346)</f>
        <v/>
      </c>
      <c r="G331" s="4">
        <f>IF(Inddata!G346="","",Inddata!G346)</f>
        <v>0</v>
      </c>
      <c r="H331" s="4" t="str">
        <f>IF(Inddata!H346&gt;0.5,Inddata!H346,"")</f>
        <v/>
      </c>
      <c r="I331" s="4" t="str">
        <f>IF(Inddata!I346="","",Inddata!I346)</f>
        <v/>
      </c>
      <c r="J331" s="15" t="str">
        <f>IF('Resultat 2005-2012'!$R331="","",IF($M$1=2005,'Resultat 2005-2012'!J331,IF(AND($M$1=2006,Beregningsark!$AQ331="2005-2012"),'Resultat 2005-2012'!J331*SUM($Y$7:$AE$7)/7,IF(AND($M$1=2007,Beregningsark!$AQ331="2005-2012"),'Resultat 2005-2012'!J331*SUM($Z$7:$AE$7)/6,IF(AND($M$1=2008,Beregningsark!$AQ331="2005-2012"),'Resultat 2005-2012'!J331*SUM($AA$7:$AE$7)/5,IF(AND($M$1=2009,Beregningsark!$AQ331="2005-2012"),'Resultat 2005-2012'!J331*SUM($AB$7:$AE$7)/4,IF(AND($M$1=2010,Beregningsark!$AQ331="2005-2012"),'Resultat 2005-2012'!J331*SUM($AC$7:$AE$7)/3,IF(AND($M$1=2011,Beregningsark!$AQ331="2005-2012"),'Resultat 2005-2012'!J331*SUM($AD$7:$AE$7)/2,IF(AND($M$1=2012,Beregningsark!$AQ331="2005-2012"),'Resultat 2005-2012'!J331*$AE$7,IF(AND($M$1=2006,Beregningsark!$AQ331="1999-2012"),'Resultat 2005-2012'!J331*SUM($Y$16:$AE$16)/7,IF(AND($M$1=2007,Beregningsark!$AQ331="1999-2012"),'Resultat 2005-2012'!J331*SUM($Z$16:$AE$16)/6,IF(AND($M$1=2008,Beregningsark!$AQ331="1999-2012"),'Resultat 2005-2012'!J331*SUM($AA$16:$AE$16)/5,IF(AND($M$1=2009,Beregningsark!$AQ331="1999-2012"),'Resultat 2005-2012'!J331*SUM($AB$16:$AE$16)/4,IF(AND($M$1=2010,Beregningsark!$AQ331="1999-2012"),'Resultat 2005-2012'!J331*SUM($AC$16:$AE$16)/3,IF(AND($M$1=2011,Beregningsark!$AQ331="1999-2012"),'Resultat 2005-2012'!J331*SUM($AD$16:$AE$16)/2,IF(AND($M$1=2012,Beregningsark!$AQ331="1999-2012"),'Resultat 2005-2012'!J331*$AE$16,""))))))))))))))))</f>
        <v/>
      </c>
      <c r="K331" s="15" t="str">
        <f>IF('Resultat 2005-2012'!$R331="","",IF($M$1=2005,'Resultat 2005-2012'!K331,IF(AND($M$1=2006,Beregningsark!$AQ331="2005-2012"),'Resultat 2005-2012'!K331*SUM($Y$8:$AE$8)/7,IF(AND($M$1=2007,Beregningsark!$AQ331="2005-2012"),'Resultat 2005-2012'!K331*SUM($Z$8:$AE$8)/6,IF(AND($M$1=2008,Beregningsark!$AQ331="2005-2012"),'Resultat 2005-2012'!K331*SUM($AA$8:$AE$8)/5,IF(AND($M$1=2009,Beregningsark!$AQ331="2005-2012"),'Resultat 2005-2012'!K331*SUM($AB$8:$AE$8)/4,IF(AND($M$1=2010,Beregningsark!$AQ331="2005-2012"),'Resultat 2005-2012'!K331*SUM($AC$8:$AE$8)/3,IF(AND($M$1=2011,Beregningsark!$AQ331="2005-2012"),'Resultat 2005-2012'!K331*SUM($AD$8:$AE$8)/2,IF(AND($M$1=2012,Beregningsark!$AQ331="2005-2012"),'Resultat 2005-2012'!K331*$AE$8,IF(AND($M$1=2006,Beregningsark!$AQ331="1999-2012"),'Resultat 2005-2012'!K331*SUM($Y$17:$AE$17)/7,IF(AND($M$1=2007,Beregningsark!$AQ331="1999-2012"),'Resultat 2005-2012'!K331*SUM($Z$17:$AE$17)/6,IF(AND($M$1=2008,Beregningsark!$AQ331="1999-2012"),'Resultat 2005-2012'!K331*SUM($AA$17:$AE$17)/5,IF(AND($M$1=2009,Beregningsark!$AQ331="1999-2012"),'Resultat 2005-2012'!K331*SUM($AB$17:$AE$17)/4,IF(AND($M$1=2010,Beregningsark!$AQ331="1999-2012"),'Resultat 2005-2012'!K331*SUM($AC$17:$AE$17)/3,IF(AND($M$1=2011,Beregningsark!$AQ331="1999-2012"),'Resultat 2005-2012'!K331*SUM($AD$17:$AE$17)/2,IF(AND($M$1=2012,Beregningsark!$AQ331="1999-2012"),'Resultat 2005-2012'!K331*$AE$17,""))))))))))))))))</f>
        <v/>
      </c>
      <c r="L331" s="15" t="str">
        <f>IF('Resultat 2005-2012'!$R331="","",IF($M$1=2005,'Resultat 2005-2012'!L331,IF(AND($M$1=2006,Beregningsark!$AQ331="2005-2012"),'Resultat 2005-2012'!L331*SUM($Y$9:$AE$9)/7,IF(AND($M$1=2007,Beregningsark!$AQ331="2005-2012"),'Resultat 2005-2012'!L331*SUM($Z$9:$AE$9)/6,IF(AND($M$1=2008,Beregningsark!$AQ331="2005-2012"),'Resultat 2005-2012'!L331*SUM($AA$9:$AE$9)/5,IF(AND($M$1=2009,Beregningsark!$AQ331="2005-2012"),'Resultat 2005-2012'!L331*SUM($AB$9:$AE$9)/4,IF(AND($M$1=2010,Beregningsark!$AQ331="2005-2012"),'Resultat 2005-2012'!L331*SUM($AC$9:$AE$9)/3,IF(AND($M$1=2011,Beregningsark!$AQ331="2005-2012"),'Resultat 2005-2012'!L331*SUM($AD$9:$AE$9)/2,IF(AND($M$1=2012,Beregningsark!$AQ331="2005-2012"),'Resultat 2005-2012'!L331*$AE$9,IF(AND($M$1=2006,Beregningsark!$AQ331="1999-2012"),'Resultat 2005-2012'!L331*SUM($Y$18:$AE$18)/7,IF(AND($M$1=2007,Beregningsark!$AQ331="1999-2012"),'Resultat 2005-2012'!L331*SUM($Z$18:$AE$18)/6,IF(AND($M$1=2008,Beregningsark!$AQ331="1999-2012"),'Resultat 2005-2012'!L331*SUM($AA$18:$AE$18)/5,IF(AND($M$1=2009,Beregningsark!$AQ331="1999-2012"),'Resultat 2005-2012'!L331*SUM($AB$18:$AE$18)/4,IF(AND($M$1=2010,Beregningsark!$AQ331="1999-2012"),'Resultat 2005-2012'!L331*SUM($AC$18:$AE$18)/3,IF(AND($M$1=2011,Beregningsark!$AQ331="1999-2012"),'Resultat 2005-2012'!L331*SUM($AD$18:$AE$18)/2,IF(AND($M$1=2012,Beregningsark!$AQ331="1999-2012"),'Resultat 2005-2012'!L331*$AE$18,""))))))))))))))))</f>
        <v/>
      </c>
      <c r="M331" s="15" t="str">
        <f t="shared" si="17"/>
        <v/>
      </c>
      <c r="N331" s="15" t="str">
        <f>IF('Resultat 2005-2012'!$R331="","",IF($M$1=2005,'Resultat 2005-2012'!N331,IF(AND($M$1=2006,Beregningsark!$AQ331="2005-2012"),'Resultat 2005-2012'!N331*SUM($Y$10:$AE$10)/7,IF(AND($M$1=2007,Beregningsark!$AQ331="2005-2012"),'Resultat 2005-2012'!N331*SUM($Z$10:$AE$10)/6,IF(AND($M$1=2008,Beregningsark!$AQ331="2005-2012"),'Resultat 2005-2012'!N331*SUM($AA$10:$AE$10)/5,IF(AND($M$1=2009,Beregningsark!$AQ331="2005-2012"),'Resultat 2005-2012'!N331*SUM($AB$10:$AE$10)/4,IF(AND($M$1=2010,Beregningsark!$AQ331="2005-2012"),'Resultat 2005-2012'!N331*SUM($AC$10:$AE$10)/3,IF(AND($M$1=2011,Beregningsark!$AQ331="2005-2012"),'Resultat 2005-2012'!N331*SUM($AD$10:$AE$10)/2,IF(AND($M$1=2012,Beregningsark!$AQ331="2005-2012"),'Resultat 2005-2012'!N331*$AE$10,IF(AND($M$1=2006,Beregningsark!$AQ331="1999-2012"),'Resultat 2005-2012'!N331*SUM($Y$16:$AE$16)/7,IF(AND($M$1=2007,Beregningsark!$AQ331="1999-2012"),'Resultat 2005-2012'!N331*SUM($Z$16:$AE$16)/6,IF(AND($M$1=2008,Beregningsark!$AQ331="1999-2012"),'Resultat 2005-2012'!N331*SUM($AA$16:$AE$16)/5,IF(AND($M$1=2009,Beregningsark!$AQ331="1999-2012"),'Resultat 2005-2012'!N331*SUM($AB$16:$AE$16)/4,IF(AND($M$1=2010,Beregningsark!$AQ331="1999-2012"),'Resultat 2005-2012'!N331*SUM($AC$16:$AE$16)/3,IF(AND($M$1=2011,Beregningsark!$AQ331="1999-2012"),'Resultat 2005-2012'!N331*SUM($AD$16:$AE$16)/2,IF(AND($M$1=2012,Beregningsark!$AQ331="1999-2012"),'Resultat 2005-2012'!N331*$AE$16,""))))))))))))))))</f>
        <v/>
      </c>
      <c r="O331" s="15" t="str">
        <f>IF('Resultat 2005-2012'!$R331="","",IF($M$1=2005,'Resultat 2005-2012'!O331,IF(AND($M$1=2006,Beregningsark!$AQ331="2005-2012"),'Resultat 2005-2012'!O331*SUM($Y$10:$AE$10)/7,IF(AND($M$1=2007,Beregningsark!$AQ331="2005-2012"),'Resultat 2005-2012'!O331*SUM($Z$10:$AE$10)/6,IF(AND($M$1=2008,Beregningsark!$AQ331="2005-2012"),'Resultat 2005-2012'!O331*SUM($AA$10:$AE$10)/5,IF(AND($M$1=2009,Beregningsark!$AQ331="2005-2012"),'Resultat 2005-2012'!O331*SUM($AB$10:$AE$10)/4,IF(AND($M$1=2010,Beregningsark!$AQ331="2005-2012"),'Resultat 2005-2012'!O331*SUM($AC$10:$AE$10)/3,IF(AND($M$1=2011,Beregningsark!$AQ331="2005-2012"),'Resultat 2005-2012'!O331*SUM($AD$10:$AE$10)/2,IF(AND($M$1=2012,Beregningsark!$AQ331="2005-2012"),'Resultat 2005-2012'!O331*$AE$10,IF(AND($M$1=2006,Beregningsark!$AQ331="1999-2012"),'Resultat 2005-2012'!O331*SUM($Y$16:$AE$16)/7,IF(AND($M$1=2007,Beregningsark!$AQ331="1999-2012"),'Resultat 2005-2012'!O331*SUM($Z$16:$AE$16)/6,IF(AND($M$1=2008,Beregningsark!$AQ331="1999-2012"),'Resultat 2005-2012'!O331*SUM($AA$16:$AE$16)/5,IF(AND($M$1=2009,Beregningsark!$AQ331="1999-2012"),'Resultat 2005-2012'!O331*SUM($AB$16:$AE$16)/4,IF(AND($M$1=2010,Beregningsark!$AQ331="1999-2012"),'Resultat 2005-2012'!O331*SUM($AC$16:$AE$16)/3,IF(AND($M$1=2011,Beregningsark!$AQ331="1999-2012"),'Resultat 2005-2012'!O331*SUM($AD$16:$AE$16)/2,IF(AND($M$1=2012,Beregningsark!$AQ331="1999-2012"),'Resultat 2005-2012'!O331*$AE$16,""))))))))))))))))</f>
        <v/>
      </c>
      <c r="P331" s="15" t="str">
        <f>IF('Resultat 2005-2012'!$R331="","",IF($M$1=2005,'Resultat 2005-2012'!P331,IF(AND($M$1=2006,Beregningsark!$AQ331="2005-2012"),'Resultat 2005-2012'!P331*SUM($Y$11:$AE$11)/7,IF(AND($M$1=2007,Beregningsark!$AQ331="2005-2012"),'Resultat 2005-2012'!P331*SUM($Z$11:$AE$11)/6,IF(AND($M$1=2008,Beregningsark!$AQ331="2005-2012"),'Resultat 2005-2012'!P331*SUM($AA$11:$AE$11)/5,IF(AND($M$1=2009,Beregningsark!$AQ331="2005-2012"),'Resultat 2005-2012'!P331*SUM($AB$11:$AE$11)/4,IF(AND($M$1=2010,Beregningsark!$AQ331="2005-2012"),'Resultat 2005-2012'!P331*SUM($AC$11:$AE$11)/3,IF(AND($M$1=2011,Beregningsark!$AQ331="2005-2012"),'Resultat 2005-2012'!P331*SUM($AD$11:$AE$11)/2,IF(AND($M$1=2012,Beregningsark!$AQ331="2005-2012"),'Resultat 2005-2012'!P331*$AE$11,IF(AND($M$1=2006,Beregningsark!$AQ331="1999-2012"),'Resultat 2005-2012'!P331*SUM($Y$16:$AE$16)/7,IF(AND($M$1=2007,Beregningsark!$AQ331="1999-2012"),'Resultat 2005-2012'!P331*SUM($Z$16:$AE$16)/6,IF(AND($M$1=2008,Beregningsark!$AQ331="1999-2012"),'Resultat 2005-2012'!P331*SUM($AA$16:$AE$16)/5,IF(AND($M$1=2009,Beregningsark!$AQ331="1999-2012"),'Resultat 2005-2012'!P331*SUM($AB$16:$AE$16)/4,IF(AND($M$1=2010,Beregningsark!$AQ331="1999-2012"),'Resultat 2005-2012'!P331*SUM($AC$16:$AE$16)/3,IF(AND($M$1=2011,Beregningsark!$AQ331="1999-2012"),'Resultat 2005-2012'!P331*SUM($AD$16:$AE$16)/2,IF(AND($M$1=2012,Beregningsark!$AQ331="1999-2012"),'Resultat 2005-2012'!P331*$AE$16,""))))))))))))))))</f>
        <v/>
      </c>
      <c r="Q331" s="15" t="str">
        <f t="shared" si="18"/>
        <v/>
      </c>
      <c r="R331" s="17" t="str">
        <f t="shared" si="19"/>
        <v/>
      </c>
    </row>
    <row r="332" spans="1:18" x14ac:dyDescent="0.25">
      <c r="A332" s="4" t="str">
        <f>IF(Inddata!A347="","",Inddata!A347)</f>
        <v/>
      </c>
      <c r="B332" s="4" t="str">
        <f>IF(Inddata!B347="","",Inddata!B347)</f>
        <v/>
      </c>
      <c r="C332" s="4" t="str">
        <f>IF(Inddata!C347="","",Inddata!C347)</f>
        <v/>
      </c>
      <c r="D332" s="4" t="str">
        <f>IF(Inddata!D347="","",Inddata!D347)</f>
        <v/>
      </c>
      <c r="E332" s="4" t="str">
        <f>IF(Inddata!E347="","",Inddata!E347)</f>
        <v/>
      </c>
      <c r="F332" s="4" t="str">
        <f>IF(Inddata!F347="","",Inddata!F347)</f>
        <v/>
      </c>
      <c r="G332" s="4">
        <f>IF(Inddata!G347="","",Inddata!G347)</f>
        <v>0</v>
      </c>
      <c r="H332" s="4" t="str">
        <f>IF(Inddata!H347&gt;0.5,Inddata!H347,"")</f>
        <v/>
      </c>
      <c r="I332" s="4" t="str">
        <f>IF(Inddata!I347="","",Inddata!I347)</f>
        <v/>
      </c>
      <c r="J332" s="15" t="str">
        <f>IF('Resultat 2005-2012'!$R332="","",IF($M$1=2005,'Resultat 2005-2012'!J332,IF(AND($M$1=2006,Beregningsark!$AQ332="2005-2012"),'Resultat 2005-2012'!J332*SUM($Y$7:$AE$7)/7,IF(AND($M$1=2007,Beregningsark!$AQ332="2005-2012"),'Resultat 2005-2012'!J332*SUM($Z$7:$AE$7)/6,IF(AND($M$1=2008,Beregningsark!$AQ332="2005-2012"),'Resultat 2005-2012'!J332*SUM($AA$7:$AE$7)/5,IF(AND($M$1=2009,Beregningsark!$AQ332="2005-2012"),'Resultat 2005-2012'!J332*SUM($AB$7:$AE$7)/4,IF(AND($M$1=2010,Beregningsark!$AQ332="2005-2012"),'Resultat 2005-2012'!J332*SUM($AC$7:$AE$7)/3,IF(AND($M$1=2011,Beregningsark!$AQ332="2005-2012"),'Resultat 2005-2012'!J332*SUM($AD$7:$AE$7)/2,IF(AND($M$1=2012,Beregningsark!$AQ332="2005-2012"),'Resultat 2005-2012'!J332*$AE$7,IF(AND($M$1=2006,Beregningsark!$AQ332="1999-2012"),'Resultat 2005-2012'!J332*SUM($Y$16:$AE$16)/7,IF(AND($M$1=2007,Beregningsark!$AQ332="1999-2012"),'Resultat 2005-2012'!J332*SUM($Z$16:$AE$16)/6,IF(AND($M$1=2008,Beregningsark!$AQ332="1999-2012"),'Resultat 2005-2012'!J332*SUM($AA$16:$AE$16)/5,IF(AND($M$1=2009,Beregningsark!$AQ332="1999-2012"),'Resultat 2005-2012'!J332*SUM($AB$16:$AE$16)/4,IF(AND($M$1=2010,Beregningsark!$AQ332="1999-2012"),'Resultat 2005-2012'!J332*SUM($AC$16:$AE$16)/3,IF(AND($M$1=2011,Beregningsark!$AQ332="1999-2012"),'Resultat 2005-2012'!J332*SUM($AD$16:$AE$16)/2,IF(AND($M$1=2012,Beregningsark!$AQ332="1999-2012"),'Resultat 2005-2012'!J332*$AE$16,""))))))))))))))))</f>
        <v/>
      </c>
      <c r="K332" s="15" t="str">
        <f>IF('Resultat 2005-2012'!$R332="","",IF($M$1=2005,'Resultat 2005-2012'!K332,IF(AND($M$1=2006,Beregningsark!$AQ332="2005-2012"),'Resultat 2005-2012'!K332*SUM($Y$8:$AE$8)/7,IF(AND($M$1=2007,Beregningsark!$AQ332="2005-2012"),'Resultat 2005-2012'!K332*SUM($Z$8:$AE$8)/6,IF(AND($M$1=2008,Beregningsark!$AQ332="2005-2012"),'Resultat 2005-2012'!K332*SUM($AA$8:$AE$8)/5,IF(AND($M$1=2009,Beregningsark!$AQ332="2005-2012"),'Resultat 2005-2012'!K332*SUM($AB$8:$AE$8)/4,IF(AND($M$1=2010,Beregningsark!$AQ332="2005-2012"),'Resultat 2005-2012'!K332*SUM($AC$8:$AE$8)/3,IF(AND($M$1=2011,Beregningsark!$AQ332="2005-2012"),'Resultat 2005-2012'!K332*SUM($AD$8:$AE$8)/2,IF(AND($M$1=2012,Beregningsark!$AQ332="2005-2012"),'Resultat 2005-2012'!K332*$AE$8,IF(AND($M$1=2006,Beregningsark!$AQ332="1999-2012"),'Resultat 2005-2012'!K332*SUM($Y$17:$AE$17)/7,IF(AND($M$1=2007,Beregningsark!$AQ332="1999-2012"),'Resultat 2005-2012'!K332*SUM($Z$17:$AE$17)/6,IF(AND($M$1=2008,Beregningsark!$AQ332="1999-2012"),'Resultat 2005-2012'!K332*SUM($AA$17:$AE$17)/5,IF(AND($M$1=2009,Beregningsark!$AQ332="1999-2012"),'Resultat 2005-2012'!K332*SUM($AB$17:$AE$17)/4,IF(AND($M$1=2010,Beregningsark!$AQ332="1999-2012"),'Resultat 2005-2012'!K332*SUM($AC$17:$AE$17)/3,IF(AND($M$1=2011,Beregningsark!$AQ332="1999-2012"),'Resultat 2005-2012'!K332*SUM($AD$17:$AE$17)/2,IF(AND($M$1=2012,Beregningsark!$AQ332="1999-2012"),'Resultat 2005-2012'!K332*$AE$17,""))))))))))))))))</f>
        <v/>
      </c>
      <c r="L332" s="15" t="str">
        <f>IF('Resultat 2005-2012'!$R332="","",IF($M$1=2005,'Resultat 2005-2012'!L332,IF(AND($M$1=2006,Beregningsark!$AQ332="2005-2012"),'Resultat 2005-2012'!L332*SUM($Y$9:$AE$9)/7,IF(AND($M$1=2007,Beregningsark!$AQ332="2005-2012"),'Resultat 2005-2012'!L332*SUM($Z$9:$AE$9)/6,IF(AND($M$1=2008,Beregningsark!$AQ332="2005-2012"),'Resultat 2005-2012'!L332*SUM($AA$9:$AE$9)/5,IF(AND($M$1=2009,Beregningsark!$AQ332="2005-2012"),'Resultat 2005-2012'!L332*SUM($AB$9:$AE$9)/4,IF(AND($M$1=2010,Beregningsark!$AQ332="2005-2012"),'Resultat 2005-2012'!L332*SUM($AC$9:$AE$9)/3,IF(AND($M$1=2011,Beregningsark!$AQ332="2005-2012"),'Resultat 2005-2012'!L332*SUM($AD$9:$AE$9)/2,IF(AND($M$1=2012,Beregningsark!$AQ332="2005-2012"),'Resultat 2005-2012'!L332*$AE$9,IF(AND($M$1=2006,Beregningsark!$AQ332="1999-2012"),'Resultat 2005-2012'!L332*SUM($Y$18:$AE$18)/7,IF(AND($M$1=2007,Beregningsark!$AQ332="1999-2012"),'Resultat 2005-2012'!L332*SUM($Z$18:$AE$18)/6,IF(AND($M$1=2008,Beregningsark!$AQ332="1999-2012"),'Resultat 2005-2012'!L332*SUM($AA$18:$AE$18)/5,IF(AND($M$1=2009,Beregningsark!$AQ332="1999-2012"),'Resultat 2005-2012'!L332*SUM($AB$18:$AE$18)/4,IF(AND($M$1=2010,Beregningsark!$AQ332="1999-2012"),'Resultat 2005-2012'!L332*SUM($AC$18:$AE$18)/3,IF(AND($M$1=2011,Beregningsark!$AQ332="1999-2012"),'Resultat 2005-2012'!L332*SUM($AD$18:$AE$18)/2,IF(AND($M$1=2012,Beregningsark!$AQ332="1999-2012"),'Resultat 2005-2012'!L332*$AE$18,""))))))))))))))))</f>
        <v/>
      </c>
      <c r="M332" s="15" t="str">
        <f t="shared" si="17"/>
        <v/>
      </c>
      <c r="N332" s="15" t="str">
        <f>IF('Resultat 2005-2012'!$R332="","",IF($M$1=2005,'Resultat 2005-2012'!N332,IF(AND($M$1=2006,Beregningsark!$AQ332="2005-2012"),'Resultat 2005-2012'!N332*SUM($Y$10:$AE$10)/7,IF(AND($M$1=2007,Beregningsark!$AQ332="2005-2012"),'Resultat 2005-2012'!N332*SUM($Z$10:$AE$10)/6,IF(AND($M$1=2008,Beregningsark!$AQ332="2005-2012"),'Resultat 2005-2012'!N332*SUM($AA$10:$AE$10)/5,IF(AND($M$1=2009,Beregningsark!$AQ332="2005-2012"),'Resultat 2005-2012'!N332*SUM($AB$10:$AE$10)/4,IF(AND($M$1=2010,Beregningsark!$AQ332="2005-2012"),'Resultat 2005-2012'!N332*SUM($AC$10:$AE$10)/3,IF(AND($M$1=2011,Beregningsark!$AQ332="2005-2012"),'Resultat 2005-2012'!N332*SUM($AD$10:$AE$10)/2,IF(AND($M$1=2012,Beregningsark!$AQ332="2005-2012"),'Resultat 2005-2012'!N332*$AE$10,IF(AND($M$1=2006,Beregningsark!$AQ332="1999-2012"),'Resultat 2005-2012'!N332*SUM($Y$16:$AE$16)/7,IF(AND($M$1=2007,Beregningsark!$AQ332="1999-2012"),'Resultat 2005-2012'!N332*SUM($Z$16:$AE$16)/6,IF(AND($M$1=2008,Beregningsark!$AQ332="1999-2012"),'Resultat 2005-2012'!N332*SUM($AA$16:$AE$16)/5,IF(AND($M$1=2009,Beregningsark!$AQ332="1999-2012"),'Resultat 2005-2012'!N332*SUM($AB$16:$AE$16)/4,IF(AND($M$1=2010,Beregningsark!$AQ332="1999-2012"),'Resultat 2005-2012'!N332*SUM($AC$16:$AE$16)/3,IF(AND($M$1=2011,Beregningsark!$AQ332="1999-2012"),'Resultat 2005-2012'!N332*SUM($AD$16:$AE$16)/2,IF(AND($M$1=2012,Beregningsark!$AQ332="1999-2012"),'Resultat 2005-2012'!N332*$AE$16,""))))))))))))))))</f>
        <v/>
      </c>
      <c r="O332" s="15" t="str">
        <f>IF('Resultat 2005-2012'!$R332="","",IF($M$1=2005,'Resultat 2005-2012'!O332,IF(AND($M$1=2006,Beregningsark!$AQ332="2005-2012"),'Resultat 2005-2012'!O332*SUM($Y$10:$AE$10)/7,IF(AND($M$1=2007,Beregningsark!$AQ332="2005-2012"),'Resultat 2005-2012'!O332*SUM($Z$10:$AE$10)/6,IF(AND($M$1=2008,Beregningsark!$AQ332="2005-2012"),'Resultat 2005-2012'!O332*SUM($AA$10:$AE$10)/5,IF(AND($M$1=2009,Beregningsark!$AQ332="2005-2012"),'Resultat 2005-2012'!O332*SUM($AB$10:$AE$10)/4,IF(AND($M$1=2010,Beregningsark!$AQ332="2005-2012"),'Resultat 2005-2012'!O332*SUM($AC$10:$AE$10)/3,IF(AND($M$1=2011,Beregningsark!$AQ332="2005-2012"),'Resultat 2005-2012'!O332*SUM($AD$10:$AE$10)/2,IF(AND($M$1=2012,Beregningsark!$AQ332="2005-2012"),'Resultat 2005-2012'!O332*$AE$10,IF(AND($M$1=2006,Beregningsark!$AQ332="1999-2012"),'Resultat 2005-2012'!O332*SUM($Y$16:$AE$16)/7,IF(AND($M$1=2007,Beregningsark!$AQ332="1999-2012"),'Resultat 2005-2012'!O332*SUM($Z$16:$AE$16)/6,IF(AND($M$1=2008,Beregningsark!$AQ332="1999-2012"),'Resultat 2005-2012'!O332*SUM($AA$16:$AE$16)/5,IF(AND($M$1=2009,Beregningsark!$AQ332="1999-2012"),'Resultat 2005-2012'!O332*SUM($AB$16:$AE$16)/4,IF(AND($M$1=2010,Beregningsark!$AQ332="1999-2012"),'Resultat 2005-2012'!O332*SUM($AC$16:$AE$16)/3,IF(AND($M$1=2011,Beregningsark!$AQ332="1999-2012"),'Resultat 2005-2012'!O332*SUM($AD$16:$AE$16)/2,IF(AND($M$1=2012,Beregningsark!$AQ332="1999-2012"),'Resultat 2005-2012'!O332*$AE$16,""))))))))))))))))</f>
        <v/>
      </c>
      <c r="P332" s="15" t="str">
        <f>IF('Resultat 2005-2012'!$R332="","",IF($M$1=2005,'Resultat 2005-2012'!P332,IF(AND($M$1=2006,Beregningsark!$AQ332="2005-2012"),'Resultat 2005-2012'!P332*SUM($Y$11:$AE$11)/7,IF(AND($M$1=2007,Beregningsark!$AQ332="2005-2012"),'Resultat 2005-2012'!P332*SUM($Z$11:$AE$11)/6,IF(AND($M$1=2008,Beregningsark!$AQ332="2005-2012"),'Resultat 2005-2012'!P332*SUM($AA$11:$AE$11)/5,IF(AND($M$1=2009,Beregningsark!$AQ332="2005-2012"),'Resultat 2005-2012'!P332*SUM($AB$11:$AE$11)/4,IF(AND($M$1=2010,Beregningsark!$AQ332="2005-2012"),'Resultat 2005-2012'!P332*SUM($AC$11:$AE$11)/3,IF(AND($M$1=2011,Beregningsark!$AQ332="2005-2012"),'Resultat 2005-2012'!P332*SUM($AD$11:$AE$11)/2,IF(AND($M$1=2012,Beregningsark!$AQ332="2005-2012"),'Resultat 2005-2012'!P332*$AE$11,IF(AND($M$1=2006,Beregningsark!$AQ332="1999-2012"),'Resultat 2005-2012'!P332*SUM($Y$16:$AE$16)/7,IF(AND($M$1=2007,Beregningsark!$AQ332="1999-2012"),'Resultat 2005-2012'!P332*SUM($Z$16:$AE$16)/6,IF(AND($M$1=2008,Beregningsark!$AQ332="1999-2012"),'Resultat 2005-2012'!P332*SUM($AA$16:$AE$16)/5,IF(AND($M$1=2009,Beregningsark!$AQ332="1999-2012"),'Resultat 2005-2012'!P332*SUM($AB$16:$AE$16)/4,IF(AND($M$1=2010,Beregningsark!$AQ332="1999-2012"),'Resultat 2005-2012'!P332*SUM($AC$16:$AE$16)/3,IF(AND($M$1=2011,Beregningsark!$AQ332="1999-2012"),'Resultat 2005-2012'!P332*SUM($AD$16:$AE$16)/2,IF(AND($M$1=2012,Beregningsark!$AQ332="1999-2012"),'Resultat 2005-2012'!P332*$AE$16,""))))))))))))))))</f>
        <v/>
      </c>
      <c r="Q332" s="15" t="str">
        <f t="shared" si="18"/>
        <v/>
      </c>
      <c r="R332" s="17" t="str">
        <f t="shared" si="19"/>
        <v/>
      </c>
    </row>
    <row r="333" spans="1:18" x14ac:dyDescent="0.25">
      <c r="A333" s="4" t="str">
        <f>IF(Inddata!A348="","",Inddata!A348)</f>
        <v/>
      </c>
      <c r="B333" s="4" t="str">
        <f>IF(Inddata!B348="","",Inddata!B348)</f>
        <v/>
      </c>
      <c r="C333" s="4" t="str">
        <f>IF(Inddata!C348="","",Inddata!C348)</f>
        <v/>
      </c>
      <c r="D333" s="4" t="str">
        <f>IF(Inddata!D348="","",Inddata!D348)</f>
        <v/>
      </c>
      <c r="E333" s="4" t="str">
        <f>IF(Inddata!E348="","",Inddata!E348)</f>
        <v/>
      </c>
      <c r="F333" s="4" t="str">
        <f>IF(Inddata!F348="","",Inddata!F348)</f>
        <v/>
      </c>
      <c r="G333" s="4">
        <f>IF(Inddata!G348="","",Inddata!G348)</f>
        <v>0</v>
      </c>
      <c r="H333" s="4" t="str">
        <f>IF(Inddata!H348&gt;0.5,Inddata!H348,"")</f>
        <v/>
      </c>
      <c r="I333" s="4" t="str">
        <f>IF(Inddata!I348="","",Inddata!I348)</f>
        <v/>
      </c>
      <c r="J333" s="15" t="str">
        <f>IF('Resultat 2005-2012'!$R333="","",IF($M$1=2005,'Resultat 2005-2012'!J333,IF(AND($M$1=2006,Beregningsark!$AQ333="2005-2012"),'Resultat 2005-2012'!J333*SUM($Y$7:$AE$7)/7,IF(AND($M$1=2007,Beregningsark!$AQ333="2005-2012"),'Resultat 2005-2012'!J333*SUM($Z$7:$AE$7)/6,IF(AND($M$1=2008,Beregningsark!$AQ333="2005-2012"),'Resultat 2005-2012'!J333*SUM($AA$7:$AE$7)/5,IF(AND($M$1=2009,Beregningsark!$AQ333="2005-2012"),'Resultat 2005-2012'!J333*SUM($AB$7:$AE$7)/4,IF(AND($M$1=2010,Beregningsark!$AQ333="2005-2012"),'Resultat 2005-2012'!J333*SUM($AC$7:$AE$7)/3,IF(AND($M$1=2011,Beregningsark!$AQ333="2005-2012"),'Resultat 2005-2012'!J333*SUM($AD$7:$AE$7)/2,IF(AND($M$1=2012,Beregningsark!$AQ333="2005-2012"),'Resultat 2005-2012'!J333*$AE$7,IF(AND($M$1=2006,Beregningsark!$AQ333="1999-2012"),'Resultat 2005-2012'!J333*SUM($Y$16:$AE$16)/7,IF(AND($M$1=2007,Beregningsark!$AQ333="1999-2012"),'Resultat 2005-2012'!J333*SUM($Z$16:$AE$16)/6,IF(AND($M$1=2008,Beregningsark!$AQ333="1999-2012"),'Resultat 2005-2012'!J333*SUM($AA$16:$AE$16)/5,IF(AND($M$1=2009,Beregningsark!$AQ333="1999-2012"),'Resultat 2005-2012'!J333*SUM($AB$16:$AE$16)/4,IF(AND($M$1=2010,Beregningsark!$AQ333="1999-2012"),'Resultat 2005-2012'!J333*SUM($AC$16:$AE$16)/3,IF(AND($M$1=2011,Beregningsark!$AQ333="1999-2012"),'Resultat 2005-2012'!J333*SUM($AD$16:$AE$16)/2,IF(AND($M$1=2012,Beregningsark!$AQ333="1999-2012"),'Resultat 2005-2012'!J333*$AE$16,""))))))))))))))))</f>
        <v/>
      </c>
      <c r="K333" s="15" t="str">
        <f>IF('Resultat 2005-2012'!$R333="","",IF($M$1=2005,'Resultat 2005-2012'!K333,IF(AND($M$1=2006,Beregningsark!$AQ333="2005-2012"),'Resultat 2005-2012'!K333*SUM($Y$8:$AE$8)/7,IF(AND($M$1=2007,Beregningsark!$AQ333="2005-2012"),'Resultat 2005-2012'!K333*SUM($Z$8:$AE$8)/6,IF(AND($M$1=2008,Beregningsark!$AQ333="2005-2012"),'Resultat 2005-2012'!K333*SUM($AA$8:$AE$8)/5,IF(AND($M$1=2009,Beregningsark!$AQ333="2005-2012"),'Resultat 2005-2012'!K333*SUM($AB$8:$AE$8)/4,IF(AND($M$1=2010,Beregningsark!$AQ333="2005-2012"),'Resultat 2005-2012'!K333*SUM($AC$8:$AE$8)/3,IF(AND($M$1=2011,Beregningsark!$AQ333="2005-2012"),'Resultat 2005-2012'!K333*SUM($AD$8:$AE$8)/2,IF(AND($M$1=2012,Beregningsark!$AQ333="2005-2012"),'Resultat 2005-2012'!K333*$AE$8,IF(AND($M$1=2006,Beregningsark!$AQ333="1999-2012"),'Resultat 2005-2012'!K333*SUM($Y$17:$AE$17)/7,IF(AND($M$1=2007,Beregningsark!$AQ333="1999-2012"),'Resultat 2005-2012'!K333*SUM($Z$17:$AE$17)/6,IF(AND($M$1=2008,Beregningsark!$AQ333="1999-2012"),'Resultat 2005-2012'!K333*SUM($AA$17:$AE$17)/5,IF(AND($M$1=2009,Beregningsark!$AQ333="1999-2012"),'Resultat 2005-2012'!K333*SUM($AB$17:$AE$17)/4,IF(AND($M$1=2010,Beregningsark!$AQ333="1999-2012"),'Resultat 2005-2012'!K333*SUM($AC$17:$AE$17)/3,IF(AND($M$1=2011,Beregningsark!$AQ333="1999-2012"),'Resultat 2005-2012'!K333*SUM($AD$17:$AE$17)/2,IF(AND($M$1=2012,Beregningsark!$AQ333="1999-2012"),'Resultat 2005-2012'!K333*$AE$17,""))))))))))))))))</f>
        <v/>
      </c>
      <c r="L333" s="15" t="str">
        <f>IF('Resultat 2005-2012'!$R333="","",IF($M$1=2005,'Resultat 2005-2012'!L333,IF(AND($M$1=2006,Beregningsark!$AQ333="2005-2012"),'Resultat 2005-2012'!L333*SUM($Y$9:$AE$9)/7,IF(AND($M$1=2007,Beregningsark!$AQ333="2005-2012"),'Resultat 2005-2012'!L333*SUM($Z$9:$AE$9)/6,IF(AND($M$1=2008,Beregningsark!$AQ333="2005-2012"),'Resultat 2005-2012'!L333*SUM($AA$9:$AE$9)/5,IF(AND($M$1=2009,Beregningsark!$AQ333="2005-2012"),'Resultat 2005-2012'!L333*SUM($AB$9:$AE$9)/4,IF(AND($M$1=2010,Beregningsark!$AQ333="2005-2012"),'Resultat 2005-2012'!L333*SUM($AC$9:$AE$9)/3,IF(AND($M$1=2011,Beregningsark!$AQ333="2005-2012"),'Resultat 2005-2012'!L333*SUM($AD$9:$AE$9)/2,IF(AND($M$1=2012,Beregningsark!$AQ333="2005-2012"),'Resultat 2005-2012'!L333*$AE$9,IF(AND($M$1=2006,Beregningsark!$AQ333="1999-2012"),'Resultat 2005-2012'!L333*SUM($Y$18:$AE$18)/7,IF(AND($M$1=2007,Beregningsark!$AQ333="1999-2012"),'Resultat 2005-2012'!L333*SUM($Z$18:$AE$18)/6,IF(AND($M$1=2008,Beregningsark!$AQ333="1999-2012"),'Resultat 2005-2012'!L333*SUM($AA$18:$AE$18)/5,IF(AND($M$1=2009,Beregningsark!$AQ333="1999-2012"),'Resultat 2005-2012'!L333*SUM($AB$18:$AE$18)/4,IF(AND($M$1=2010,Beregningsark!$AQ333="1999-2012"),'Resultat 2005-2012'!L333*SUM($AC$18:$AE$18)/3,IF(AND($M$1=2011,Beregningsark!$AQ333="1999-2012"),'Resultat 2005-2012'!L333*SUM($AD$18:$AE$18)/2,IF(AND($M$1=2012,Beregningsark!$AQ333="1999-2012"),'Resultat 2005-2012'!L333*$AE$18,""))))))))))))))))</f>
        <v/>
      </c>
      <c r="M333" s="15" t="str">
        <f t="shared" si="17"/>
        <v/>
      </c>
      <c r="N333" s="15" t="str">
        <f>IF('Resultat 2005-2012'!$R333="","",IF($M$1=2005,'Resultat 2005-2012'!N333,IF(AND($M$1=2006,Beregningsark!$AQ333="2005-2012"),'Resultat 2005-2012'!N333*SUM($Y$10:$AE$10)/7,IF(AND($M$1=2007,Beregningsark!$AQ333="2005-2012"),'Resultat 2005-2012'!N333*SUM($Z$10:$AE$10)/6,IF(AND($M$1=2008,Beregningsark!$AQ333="2005-2012"),'Resultat 2005-2012'!N333*SUM($AA$10:$AE$10)/5,IF(AND($M$1=2009,Beregningsark!$AQ333="2005-2012"),'Resultat 2005-2012'!N333*SUM($AB$10:$AE$10)/4,IF(AND($M$1=2010,Beregningsark!$AQ333="2005-2012"),'Resultat 2005-2012'!N333*SUM($AC$10:$AE$10)/3,IF(AND($M$1=2011,Beregningsark!$AQ333="2005-2012"),'Resultat 2005-2012'!N333*SUM($AD$10:$AE$10)/2,IF(AND($M$1=2012,Beregningsark!$AQ333="2005-2012"),'Resultat 2005-2012'!N333*$AE$10,IF(AND($M$1=2006,Beregningsark!$AQ333="1999-2012"),'Resultat 2005-2012'!N333*SUM($Y$16:$AE$16)/7,IF(AND($M$1=2007,Beregningsark!$AQ333="1999-2012"),'Resultat 2005-2012'!N333*SUM($Z$16:$AE$16)/6,IF(AND($M$1=2008,Beregningsark!$AQ333="1999-2012"),'Resultat 2005-2012'!N333*SUM($AA$16:$AE$16)/5,IF(AND($M$1=2009,Beregningsark!$AQ333="1999-2012"),'Resultat 2005-2012'!N333*SUM($AB$16:$AE$16)/4,IF(AND($M$1=2010,Beregningsark!$AQ333="1999-2012"),'Resultat 2005-2012'!N333*SUM($AC$16:$AE$16)/3,IF(AND($M$1=2011,Beregningsark!$AQ333="1999-2012"),'Resultat 2005-2012'!N333*SUM($AD$16:$AE$16)/2,IF(AND($M$1=2012,Beregningsark!$AQ333="1999-2012"),'Resultat 2005-2012'!N333*$AE$16,""))))))))))))))))</f>
        <v/>
      </c>
      <c r="O333" s="15" t="str">
        <f>IF('Resultat 2005-2012'!$R333="","",IF($M$1=2005,'Resultat 2005-2012'!O333,IF(AND($M$1=2006,Beregningsark!$AQ333="2005-2012"),'Resultat 2005-2012'!O333*SUM($Y$10:$AE$10)/7,IF(AND($M$1=2007,Beregningsark!$AQ333="2005-2012"),'Resultat 2005-2012'!O333*SUM($Z$10:$AE$10)/6,IF(AND($M$1=2008,Beregningsark!$AQ333="2005-2012"),'Resultat 2005-2012'!O333*SUM($AA$10:$AE$10)/5,IF(AND($M$1=2009,Beregningsark!$AQ333="2005-2012"),'Resultat 2005-2012'!O333*SUM($AB$10:$AE$10)/4,IF(AND($M$1=2010,Beregningsark!$AQ333="2005-2012"),'Resultat 2005-2012'!O333*SUM($AC$10:$AE$10)/3,IF(AND($M$1=2011,Beregningsark!$AQ333="2005-2012"),'Resultat 2005-2012'!O333*SUM($AD$10:$AE$10)/2,IF(AND($M$1=2012,Beregningsark!$AQ333="2005-2012"),'Resultat 2005-2012'!O333*$AE$10,IF(AND($M$1=2006,Beregningsark!$AQ333="1999-2012"),'Resultat 2005-2012'!O333*SUM($Y$16:$AE$16)/7,IF(AND($M$1=2007,Beregningsark!$AQ333="1999-2012"),'Resultat 2005-2012'!O333*SUM($Z$16:$AE$16)/6,IF(AND($M$1=2008,Beregningsark!$AQ333="1999-2012"),'Resultat 2005-2012'!O333*SUM($AA$16:$AE$16)/5,IF(AND($M$1=2009,Beregningsark!$AQ333="1999-2012"),'Resultat 2005-2012'!O333*SUM($AB$16:$AE$16)/4,IF(AND($M$1=2010,Beregningsark!$AQ333="1999-2012"),'Resultat 2005-2012'!O333*SUM($AC$16:$AE$16)/3,IF(AND($M$1=2011,Beregningsark!$AQ333="1999-2012"),'Resultat 2005-2012'!O333*SUM($AD$16:$AE$16)/2,IF(AND($M$1=2012,Beregningsark!$AQ333="1999-2012"),'Resultat 2005-2012'!O333*$AE$16,""))))))))))))))))</f>
        <v/>
      </c>
      <c r="P333" s="15" t="str">
        <f>IF('Resultat 2005-2012'!$R333="","",IF($M$1=2005,'Resultat 2005-2012'!P333,IF(AND($M$1=2006,Beregningsark!$AQ333="2005-2012"),'Resultat 2005-2012'!P333*SUM($Y$11:$AE$11)/7,IF(AND($M$1=2007,Beregningsark!$AQ333="2005-2012"),'Resultat 2005-2012'!P333*SUM($Z$11:$AE$11)/6,IF(AND($M$1=2008,Beregningsark!$AQ333="2005-2012"),'Resultat 2005-2012'!P333*SUM($AA$11:$AE$11)/5,IF(AND($M$1=2009,Beregningsark!$AQ333="2005-2012"),'Resultat 2005-2012'!P333*SUM($AB$11:$AE$11)/4,IF(AND($M$1=2010,Beregningsark!$AQ333="2005-2012"),'Resultat 2005-2012'!P333*SUM($AC$11:$AE$11)/3,IF(AND($M$1=2011,Beregningsark!$AQ333="2005-2012"),'Resultat 2005-2012'!P333*SUM($AD$11:$AE$11)/2,IF(AND($M$1=2012,Beregningsark!$AQ333="2005-2012"),'Resultat 2005-2012'!P333*$AE$11,IF(AND($M$1=2006,Beregningsark!$AQ333="1999-2012"),'Resultat 2005-2012'!P333*SUM($Y$16:$AE$16)/7,IF(AND($M$1=2007,Beregningsark!$AQ333="1999-2012"),'Resultat 2005-2012'!P333*SUM($Z$16:$AE$16)/6,IF(AND($M$1=2008,Beregningsark!$AQ333="1999-2012"),'Resultat 2005-2012'!P333*SUM($AA$16:$AE$16)/5,IF(AND($M$1=2009,Beregningsark!$AQ333="1999-2012"),'Resultat 2005-2012'!P333*SUM($AB$16:$AE$16)/4,IF(AND($M$1=2010,Beregningsark!$AQ333="1999-2012"),'Resultat 2005-2012'!P333*SUM($AC$16:$AE$16)/3,IF(AND($M$1=2011,Beregningsark!$AQ333="1999-2012"),'Resultat 2005-2012'!P333*SUM($AD$16:$AE$16)/2,IF(AND($M$1=2012,Beregningsark!$AQ333="1999-2012"),'Resultat 2005-2012'!P333*$AE$16,""))))))))))))))))</f>
        <v/>
      </c>
      <c r="Q333" s="15" t="str">
        <f t="shared" si="18"/>
        <v/>
      </c>
      <c r="R333" s="17" t="str">
        <f t="shared" si="19"/>
        <v/>
      </c>
    </row>
    <row r="334" spans="1:18" x14ac:dyDescent="0.25">
      <c r="A334" s="4" t="str">
        <f>IF(Inddata!A349="","",Inddata!A349)</f>
        <v/>
      </c>
      <c r="B334" s="4" t="str">
        <f>IF(Inddata!B349="","",Inddata!B349)</f>
        <v/>
      </c>
      <c r="C334" s="4" t="str">
        <f>IF(Inddata!C349="","",Inddata!C349)</f>
        <v/>
      </c>
      <c r="D334" s="4" t="str">
        <f>IF(Inddata!D349="","",Inddata!D349)</f>
        <v/>
      </c>
      <c r="E334" s="4" t="str">
        <f>IF(Inddata!E349="","",Inddata!E349)</f>
        <v/>
      </c>
      <c r="F334" s="4" t="str">
        <f>IF(Inddata!F349="","",Inddata!F349)</f>
        <v/>
      </c>
      <c r="G334" s="4">
        <f>IF(Inddata!G349="","",Inddata!G349)</f>
        <v>0</v>
      </c>
      <c r="H334" s="4" t="str">
        <f>IF(Inddata!H349&gt;0.5,Inddata!H349,"")</f>
        <v/>
      </c>
      <c r="I334" s="4" t="str">
        <f>IF(Inddata!I349="","",Inddata!I349)</f>
        <v/>
      </c>
      <c r="J334" s="15" t="str">
        <f>IF('Resultat 2005-2012'!$R334="","",IF($M$1=2005,'Resultat 2005-2012'!J334,IF(AND($M$1=2006,Beregningsark!$AQ334="2005-2012"),'Resultat 2005-2012'!J334*SUM($Y$7:$AE$7)/7,IF(AND($M$1=2007,Beregningsark!$AQ334="2005-2012"),'Resultat 2005-2012'!J334*SUM($Z$7:$AE$7)/6,IF(AND($M$1=2008,Beregningsark!$AQ334="2005-2012"),'Resultat 2005-2012'!J334*SUM($AA$7:$AE$7)/5,IF(AND($M$1=2009,Beregningsark!$AQ334="2005-2012"),'Resultat 2005-2012'!J334*SUM($AB$7:$AE$7)/4,IF(AND($M$1=2010,Beregningsark!$AQ334="2005-2012"),'Resultat 2005-2012'!J334*SUM($AC$7:$AE$7)/3,IF(AND($M$1=2011,Beregningsark!$AQ334="2005-2012"),'Resultat 2005-2012'!J334*SUM($AD$7:$AE$7)/2,IF(AND($M$1=2012,Beregningsark!$AQ334="2005-2012"),'Resultat 2005-2012'!J334*$AE$7,IF(AND($M$1=2006,Beregningsark!$AQ334="1999-2012"),'Resultat 2005-2012'!J334*SUM($Y$16:$AE$16)/7,IF(AND($M$1=2007,Beregningsark!$AQ334="1999-2012"),'Resultat 2005-2012'!J334*SUM($Z$16:$AE$16)/6,IF(AND($M$1=2008,Beregningsark!$AQ334="1999-2012"),'Resultat 2005-2012'!J334*SUM($AA$16:$AE$16)/5,IF(AND($M$1=2009,Beregningsark!$AQ334="1999-2012"),'Resultat 2005-2012'!J334*SUM($AB$16:$AE$16)/4,IF(AND($M$1=2010,Beregningsark!$AQ334="1999-2012"),'Resultat 2005-2012'!J334*SUM($AC$16:$AE$16)/3,IF(AND($M$1=2011,Beregningsark!$AQ334="1999-2012"),'Resultat 2005-2012'!J334*SUM($AD$16:$AE$16)/2,IF(AND($M$1=2012,Beregningsark!$AQ334="1999-2012"),'Resultat 2005-2012'!J334*$AE$16,""))))))))))))))))</f>
        <v/>
      </c>
      <c r="K334" s="15" t="str">
        <f>IF('Resultat 2005-2012'!$R334="","",IF($M$1=2005,'Resultat 2005-2012'!K334,IF(AND($M$1=2006,Beregningsark!$AQ334="2005-2012"),'Resultat 2005-2012'!K334*SUM($Y$8:$AE$8)/7,IF(AND($M$1=2007,Beregningsark!$AQ334="2005-2012"),'Resultat 2005-2012'!K334*SUM($Z$8:$AE$8)/6,IF(AND($M$1=2008,Beregningsark!$AQ334="2005-2012"),'Resultat 2005-2012'!K334*SUM($AA$8:$AE$8)/5,IF(AND($M$1=2009,Beregningsark!$AQ334="2005-2012"),'Resultat 2005-2012'!K334*SUM($AB$8:$AE$8)/4,IF(AND($M$1=2010,Beregningsark!$AQ334="2005-2012"),'Resultat 2005-2012'!K334*SUM($AC$8:$AE$8)/3,IF(AND($M$1=2011,Beregningsark!$AQ334="2005-2012"),'Resultat 2005-2012'!K334*SUM($AD$8:$AE$8)/2,IF(AND($M$1=2012,Beregningsark!$AQ334="2005-2012"),'Resultat 2005-2012'!K334*$AE$8,IF(AND($M$1=2006,Beregningsark!$AQ334="1999-2012"),'Resultat 2005-2012'!K334*SUM($Y$17:$AE$17)/7,IF(AND($M$1=2007,Beregningsark!$AQ334="1999-2012"),'Resultat 2005-2012'!K334*SUM($Z$17:$AE$17)/6,IF(AND($M$1=2008,Beregningsark!$AQ334="1999-2012"),'Resultat 2005-2012'!K334*SUM($AA$17:$AE$17)/5,IF(AND($M$1=2009,Beregningsark!$AQ334="1999-2012"),'Resultat 2005-2012'!K334*SUM($AB$17:$AE$17)/4,IF(AND($M$1=2010,Beregningsark!$AQ334="1999-2012"),'Resultat 2005-2012'!K334*SUM($AC$17:$AE$17)/3,IF(AND($M$1=2011,Beregningsark!$AQ334="1999-2012"),'Resultat 2005-2012'!K334*SUM($AD$17:$AE$17)/2,IF(AND($M$1=2012,Beregningsark!$AQ334="1999-2012"),'Resultat 2005-2012'!K334*$AE$17,""))))))))))))))))</f>
        <v/>
      </c>
      <c r="L334" s="15" t="str">
        <f>IF('Resultat 2005-2012'!$R334="","",IF($M$1=2005,'Resultat 2005-2012'!L334,IF(AND($M$1=2006,Beregningsark!$AQ334="2005-2012"),'Resultat 2005-2012'!L334*SUM($Y$9:$AE$9)/7,IF(AND($M$1=2007,Beregningsark!$AQ334="2005-2012"),'Resultat 2005-2012'!L334*SUM($Z$9:$AE$9)/6,IF(AND($M$1=2008,Beregningsark!$AQ334="2005-2012"),'Resultat 2005-2012'!L334*SUM($AA$9:$AE$9)/5,IF(AND($M$1=2009,Beregningsark!$AQ334="2005-2012"),'Resultat 2005-2012'!L334*SUM($AB$9:$AE$9)/4,IF(AND($M$1=2010,Beregningsark!$AQ334="2005-2012"),'Resultat 2005-2012'!L334*SUM($AC$9:$AE$9)/3,IF(AND($M$1=2011,Beregningsark!$AQ334="2005-2012"),'Resultat 2005-2012'!L334*SUM($AD$9:$AE$9)/2,IF(AND($M$1=2012,Beregningsark!$AQ334="2005-2012"),'Resultat 2005-2012'!L334*$AE$9,IF(AND($M$1=2006,Beregningsark!$AQ334="1999-2012"),'Resultat 2005-2012'!L334*SUM($Y$18:$AE$18)/7,IF(AND($M$1=2007,Beregningsark!$AQ334="1999-2012"),'Resultat 2005-2012'!L334*SUM($Z$18:$AE$18)/6,IF(AND($M$1=2008,Beregningsark!$AQ334="1999-2012"),'Resultat 2005-2012'!L334*SUM($AA$18:$AE$18)/5,IF(AND($M$1=2009,Beregningsark!$AQ334="1999-2012"),'Resultat 2005-2012'!L334*SUM($AB$18:$AE$18)/4,IF(AND($M$1=2010,Beregningsark!$AQ334="1999-2012"),'Resultat 2005-2012'!L334*SUM($AC$18:$AE$18)/3,IF(AND($M$1=2011,Beregningsark!$AQ334="1999-2012"),'Resultat 2005-2012'!L334*SUM($AD$18:$AE$18)/2,IF(AND($M$1=2012,Beregningsark!$AQ334="1999-2012"),'Resultat 2005-2012'!L334*$AE$18,""))))))))))))))))</f>
        <v/>
      </c>
      <c r="M334" s="15" t="str">
        <f t="shared" si="17"/>
        <v/>
      </c>
      <c r="N334" s="15" t="str">
        <f>IF('Resultat 2005-2012'!$R334="","",IF($M$1=2005,'Resultat 2005-2012'!N334,IF(AND($M$1=2006,Beregningsark!$AQ334="2005-2012"),'Resultat 2005-2012'!N334*SUM($Y$10:$AE$10)/7,IF(AND($M$1=2007,Beregningsark!$AQ334="2005-2012"),'Resultat 2005-2012'!N334*SUM($Z$10:$AE$10)/6,IF(AND($M$1=2008,Beregningsark!$AQ334="2005-2012"),'Resultat 2005-2012'!N334*SUM($AA$10:$AE$10)/5,IF(AND($M$1=2009,Beregningsark!$AQ334="2005-2012"),'Resultat 2005-2012'!N334*SUM($AB$10:$AE$10)/4,IF(AND($M$1=2010,Beregningsark!$AQ334="2005-2012"),'Resultat 2005-2012'!N334*SUM($AC$10:$AE$10)/3,IF(AND($M$1=2011,Beregningsark!$AQ334="2005-2012"),'Resultat 2005-2012'!N334*SUM($AD$10:$AE$10)/2,IF(AND($M$1=2012,Beregningsark!$AQ334="2005-2012"),'Resultat 2005-2012'!N334*$AE$10,IF(AND($M$1=2006,Beregningsark!$AQ334="1999-2012"),'Resultat 2005-2012'!N334*SUM($Y$16:$AE$16)/7,IF(AND($M$1=2007,Beregningsark!$AQ334="1999-2012"),'Resultat 2005-2012'!N334*SUM($Z$16:$AE$16)/6,IF(AND($M$1=2008,Beregningsark!$AQ334="1999-2012"),'Resultat 2005-2012'!N334*SUM($AA$16:$AE$16)/5,IF(AND($M$1=2009,Beregningsark!$AQ334="1999-2012"),'Resultat 2005-2012'!N334*SUM($AB$16:$AE$16)/4,IF(AND($M$1=2010,Beregningsark!$AQ334="1999-2012"),'Resultat 2005-2012'!N334*SUM($AC$16:$AE$16)/3,IF(AND($M$1=2011,Beregningsark!$AQ334="1999-2012"),'Resultat 2005-2012'!N334*SUM($AD$16:$AE$16)/2,IF(AND($M$1=2012,Beregningsark!$AQ334="1999-2012"),'Resultat 2005-2012'!N334*$AE$16,""))))))))))))))))</f>
        <v/>
      </c>
      <c r="O334" s="15" t="str">
        <f>IF('Resultat 2005-2012'!$R334="","",IF($M$1=2005,'Resultat 2005-2012'!O334,IF(AND($M$1=2006,Beregningsark!$AQ334="2005-2012"),'Resultat 2005-2012'!O334*SUM($Y$10:$AE$10)/7,IF(AND($M$1=2007,Beregningsark!$AQ334="2005-2012"),'Resultat 2005-2012'!O334*SUM($Z$10:$AE$10)/6,IF(AND($M$1=2008,Beregningsark!$AQ334="2005-2012"),'Resultat 2005-2012'!O334*SUM($AA$10:$AE$10)/5,IF(AND($M$1=2009,Beregningsark!$AQ334="2005-2012"),'Resultat 2005-2012'!O334*SUM($AB$10:$AE$10)/4,IF(AND($M$1=2010,Beregningsark!$AQ334="2005-2012"),'Resultat 2005-2012'!O334*SUM($AC$10:$AE$10)/3,IF(AND($M$1=2011,Beregningsark!$AQ334="2005-2012"),'Resultat 2005-2012'!O334*SUM($AD$10:$AE$10)/2,IF(AND($M$1=2012,Beregningsark!$AQ334="2005-2012"),'Resultat 2005-2012'!O334*$AE$10,IF(AND($M$1=2006,Beregningsark!$AQ334="1999-2012"),'Resultat 2005-2012'!O334*SUM($Y$16:$AE$16)/7,IF(AND($M$1=2007,Beregningsark!$AQ334="1999-2012"),'Resultat 2005-2012'!O334*SUM($Z$16:$AE$16)/6,IF(AND($M$1=2008,Beregningsark!$AQ334="1999-2012"),'Resultat 2005-2012'!O334*SUM($AA$16:$AE$16)/5,IF(AND($M$1=2009,Beregningsark!$AQ334="1999-2012"),'Resultat 2005-2012'!O334*SUM($AB$16:$AE$16)/4,IF(AND($M$1=2010,Beregningsark!$AQ334="1999-2012"),'Resultat 2005-2012'!O334*SUM($AC$16:$AE$16)/3,IF(AND($M$1=2011,Beregningsark!$AQ334="1999-2012"),'Resultat 2005-2012'!O334*SUM($AD$16:$AE$16)/2,IF(AND($M$1=2012,Beregningsark!$AQ334="1999-2012"),'Resultat 2005-2012'!O334*$AE$16,""))))))))))))))))</f>
        <v/>
      </c>
      <c r="P334" s="15" t="str">
        <f>IF('Resultat 2005-2012'!$R334="","",IF($M$1=2005,'Resultat 2005-2012'!P334,IF(AND($M$1=2006,Beregningsark!$AQ334="2005-2012"),'Resultat 2005-2012'!P334*SUM($Y$11:$AE$11)/7,IF(AND($M$1=2007,Beregningsark!$AQ334="2005-2012"),'Resultat 2005-2012'!P334*SUM($Z$11:$AE$11)/6,IF(AND($M$1=2008,Beregningsark!$AQ334="2005-2012"),'Resultat 2005-2012'!P334*SUM($AA$11:$AE$11)/5,IF(AND($M$1=2009,Beregningsark!$AQ334="2005-2012"),'Resultat 2005-2012'!P334*SUM($AB$11:$AE$11)/4,IF(AND($M$1=2010,Beregningsark!$AQ334="2005-2012"),'Resultat 2005-2012'!P334*SUM($AC$11:$AE$11)/3,IF(AND($M$1=2011,Beregningsark!$AQ334="2005-2012"),'Resultat 2005-2012'!P334*SUM($AD$11:$AE$11)/2,IF(AND($M$1=2012,Beregningsark!$AQ334="2005-2012"),'Resultat 2005-2012'!P334*$AE$11,IF(AND($M$1=2006,Beregningsark!$AQ334="1999-2012"),'Resultat 2005-2012'!P334*SUM($Y$16:$AE$16)/7,IF(AND($M$1=2007,Beregningsark!$AQ334="1999-2012"),'Resultat 2005-2012'!P334*SUM($Z$16:$AE$16)/6,IF(AND($M$1=2008,Beregningsark!$AQ334="1999-2012"),'Resultat 2005-2012'!P334*SUM($AA$16:$AE$16)/5,IF(AND($M$1=2009,Beregningsark!$AQ334="1999-2012"),'Resultat 2005-2012'!P334*SUM($AB$16:$AE$16)/4,IF(AND($M$1=2010,Beregningsark!$AQ334="1999-2012"),'Resultat 2005-2012'!P334*SUM($AC$16:$AE$16)/3,IF(AND($M$1=2011,Beregningsark!$AQ334="1999-2012"),'Resultat 2005-2012'!P334*SUM($AD$16:$AE$16)/2,IF(AND($M$1=2012,Beregningsark!$AQ334="1999-2012"),'Resultat 2005-2012'!P334*$AE$16,""))))))))))))))))</f>
        <v/>
      </c>
      <c r="Q334" s="15" t="str">
        <f t="shared" si="18"/>
        <v/>
      </c>
      <c r="R334" s="17" t="str">
        <f t="shared" si="19"/>
        <v/>
      </c>
    </row>
    <row r="335" spans="1:18" x14ac:dyDescent="0.25">
      <c r="A335" s="4" t="str">
        <f>IF(Inddata!A350="","",Inddata!A350)</f>
        <v/>
      </c>
      <c r="B335" s="4" t="str">
        <f>IF(Inddata!B350="","",Inddata!B350)</f>
        <v/>
      </c>
      <c r="C335" s="4" t="str">
        <f>IF(Inddata!C350="","",Inddata!C350)</f>
        <v/>
      </c>
      <c r="D335" s="4" t="str">
        <f>IF(Inddata!D350="","",Inddata!D350)</f>
        <v/>
      </c>
      <c r="E335" s="4" t="str">
        <f>IF(Inddata!E350="","",Inddata!E350)</f>
        <v/>
      </c>
      <c r="F335" s="4" t="str">
        <f>IF(Inddata!F350="","",Inddata!F350)</f>
        <v/>
      </c>
      <c r="G335" s="4">
        <f>IF(Inddata!G350="","",Inddata!G350)</f>
        <v>0</v>
      </c>
      <c r="H335" s="4" t="str">
        <f>IF(Inddata!H350&gt;0.5,Inddata!H350,"")</f>
        <v/>
      </c>
      <c r="I335" s="4" t="str">
        <f>IF(Inddata!I350="","",Inddata!I350)</f>
        <v/>
      </c>
      <c r="J335" s="15" t="str">
        <f>IF('Resultat 2005-2012'!$R335="","",IF($M$1=2005,'Resultat 2005-2012'!J335,IF(AND($M$1=2006,Beregningsark!$AQ335="2005-2012"),'Resultat 2005-2012'!J335*SUM($Y$7:$AE$7)/7,IF(AND($M$1=2007,Beregningsark!$AQ335="2005-2012"),'Resultat 2005-2012'!J335*SUM($Z$7:$AE$7)/6,IF(AND($M$1=2008,Beregningsark!$AQ335="2005-2012"),'Resultat 2005-2012'!J335*SUM($AA$7:$AE$7)/5,IF(AND($M$1=2009,Beregningsark!$AQ335="2005-2012"),'Resultat 2005-2012'!J335*SUM($AB$7:$AE$7)/4,IF(AND($M$1=2010,Beregningsark!$AQ335="2005-2012"),'Resultat 2005-2012'!J335*SUM($AC$7:$AE$7)/3,IF(AND($M$1=2011,Beregningsark!$AQ335="2005-2012"),'Resultat 2005-2012'!J335*SUM($AD$7:$AE$7)/2,IF(AND($M$1=2012,Beregningsark!$AQ335="2005-2012"),'Resultat 2005-2012'!J335*$AE$7,IF(AND($M$1=2006,Beregningsark!$AQ335="1999-2012"),'Resultat 2005-2012'!J335*SUM($Y$16:$AE$16)/7,IF(AND($M$1=2007,Beregningsark!$AQ335="1999-2012"),'Resultat 2005-2012'!J335*SUM($Z$16:$AE$16)/6,IF(AND($M$1=2008,Beregningsark!$AQ335="1999-2012"),'Resultat 2005-2012'!J335*SUM($AA$16:$AE$16)/5,IF(AND($M$1=2009,Beregningsark!$AQ335="1999-2012"),'Resultat 2005-2012'!J335*SUM($AB$16:$AE$16)/4,IF(AND($M$1=2010,Beregningsark!$AQ335="1999-2012"),'Resultat 2005-2012'!J335*SUM($AC$16:$AE$16)/3,IF(AND($M$1=2011,Beregningsark!$AQ335="1999-2012"),'Resultat 2005-2012'!J335*SUM($AD$16:$AE$16)/2,IF(AND($M$1=2012,Beregningsark!$AQ335="1999-2012"),'Resultat 2005-2012'!J335*$AE$16,""))))))))))))))))</f>
        <v/>
      </c>
      <c r="K335" s="15" t="str">
        <f>IF('Resultat 2005-2012'!$R335="","",IF($M$1=2005,'Resultat 2005-2012'!K335,IF(AND($M$1=2006,Beregningsark!$AQ335="2005-2012"),'Resultat 2005-2012'!K335*SUM($Y$8:$AE$8)/7,IF(AND($M$1=2007,Beregningsark!$AQ335="2005-2012"),'Resultat 2005-2012'!K335*SUM($Z$8:$AE$8)/6,IF(AND($M$1=2008,Beregningsark!$AQ335="2005-2012"),'Resultat 2005-2012'!K335*SUM($AA$8:$AE$8)/5,IF(AND($M$1=2009,Beregningsark!$AQ335="2005-2012"),'Resultat 2005-2012'!K335*SUM($AB$8:$AE$8)/4,IF(AND($M$1=2010,Beregningsark!$AQ335="2005-2012"),'Resultat 2005-2012'!K335*SUM($AC$8:$AE$8)/3,IF(AND($M$1=2011,Beregningsark!$AQ335="2005-2012"),'Resultat 2005-2012'!K335*SUM($AD$8:$AE$8)/2,IF(AND($M$1=2012,Beregningsark!$AQ335="2005-2012"),'Resultat 2005-2012'!K335*$AE$8,IF(AND($M$1=2006,Beregningsark!$AQ335="1999-2012"),'Resultat 2005-2012'!K335*SUM($Y$17:$AE$17)/7,IF(AND($M$1=2007,Beregningsark!$AQ335="1999-2012"),'Resultat 2005-2012'!K335*SUM($Z$17:$AE$17)/6,IF(AND($M$1=2008,Beregningsark!$AQ335="1999-2012"),'Resultat 2005-2012'!K335*SUM($AA$17:$AE$17)/5,IF(AND($M$1=2009,Beregningsark!$AQ335="1999-2012"),'Resultat 2005-2012'!K335*SUM($AB$17:$AE$17)/4,IF(AND($M$1=2010,Beregningsark!$AQ335="1999-2012"),'Resultat 2005-2012'!K335*SUM($AC$17:$AE$17)/3,IF(AND($M$1=2011,Beregningsark!$AQ335="1999-2012"),'Resultat 2005-2012'!K335*SUM($AD$17:$AE$17)/2,IF(AND($M$1=2012,Beregningsark!$AQ335="1999-2012"),'Resultat 2005-2012'!K335*$AE$17,""))))))))))))))))</f>
        <v/>
      </c>
      <c r="L335" s="15" t="str">
        <f>IF('Resultat 2005-2012'!$R335="","",IF($M$1=2005,'Resultat 2005-2012'!L335,IF(AND($M$1=2006,Beregningsark!$AQ335="2005-2012"),'Resultat 2005-2012'!L335*SUM($Y$9:$AE$9)/7,IF(AND($M$1=2007,Beregningsark!$AQ335="2005-2012"),'Resultat 2005-2012'!L335*SUM($Z$9:$AE$9)/6,IF(AND($M$1=2008,Beregningsark!$AQ335="2005-2012"),'Resultat 2005-2012'!L335*SUM($AA$9:$AE$9)/5,IF(AND($M$1=2009,Beregningsark!$AQ335="2005-2012"),'Resultat 2005-2012'!L335*SUM($AB$9:$AE$9)/4,IF(AND($M$1=2010,Beregningsark!$AQ335="2005-2012"),'Resultat 2005-2012'!L335*SUM($AC$9:$AE$9)/3,IF(AND($M$1=2011,Beregningsark!$AQ335="2005-2012"),'Resultat 2005-2012'!L335*SUM($AD$9:$AE$9)/2,IF(AND($M$1=2012,Beregningsark!$AQ335="2005-2012"),'Resultat 2005-2012'!L335*$AE$9,IF(AND($M$1=2006,Beregningsark!$AQ335="1999-2012"),'Resultat 2005-2012'!L335*SUM($Y$18:$AE$18)/7,IF(AND($M$1=2007,Beregningsark!$AQ335="1999-2012"),'Resultat 2005-2012'!L335*SUM($Z$18:$AE$18)/6,IF(AND($M$1=2008,Beregningsark!$AQ335="1999-2012"),'Resultat 2005-2012'!L335*SUM($AA$18:$AE$18)/5,IF(AND($M$1=2009,Beregningsark!$AQ335="1999-2012"),'Resultat 2005-2012'!L335*SUM($AB$18:$AE$18)/4,IF(AND($M$1=2010,Beregningsark!$AQ335="1999-2012"),'Resultat 2005-2012'!L335*SUM($AC$18:$AE$18)/3,IF(AND($M$1=2011,Beregningsark!$AQ335="1999-2012"),'Resultat 2005-2012'!L335*SUM($AD$18:$AE$18)/2,IF(AND($M$1=2012,Beregningsark!$AQ335="1999-2012"),'Resultat 2005-2012'!L335*$AE$18,""))))))))))))))))</f>
        <v/>
      </c>
      <c r="M335" s="15" t="str">
        <f t="shared" si="17"/>
        <v/>
      </c>
      <c r="N335" s="15" t="str">
        <f>IF('Resultat 2005-2012'!$R335="","",IF($M$1=2005,'Resultat 2005-2012'!N335,IF(AND($M$1=2006,Beregningsark!$AQ335="2005-2012"),'Resultat 2005-2012'!N335*SUM($Y$10:$AE$10)/7,IF(AND($M$1=2007,Beregningsark!$AQ335="2005-2012"),'Resultat 2005-2012'!N335*SUM($Z$10:$AE$10)/6,IF(AND($M$1=2008,Beregningsark!$AQ335="2005-2012"),'Resultat 2005-2012'!N335*SUM($AA$10:$AE$10)/5,IF(AND($M$1=2009,Beregningsark!$AQ335="2005-2012"),'Resultat 2005-2012'!N335*SUM($AB$10:$AE$10)/4,IF(AND($M$1=2010,Beregningsark!$AQ335="2005-2012"),'Resultat 2005-2012'!N335*SUM($AC$10:$AE$10)/3,IF(AND($M$1=2011,Beregningsark!$AQ335="2005-2012"),'Resultat 2005-2012'!N335*SUM($AD$10:$AE$10)/2,IF(AND($M$1=2012,Beregningsark!$AQ335="2005-2012"),'Resultat 2005-2012'!N335*$AE$10,IF(AND($M$1=2006,Beregningsark!$AQ335="1999-2012"),'Resultat 2005-2012'!N335*SUM($Y$16:$AE$16)/7,IF(AND($M$1=2007,Beregningsark!$AQ335="1999-2012"),'Resultat 2005-2012'!N335*SUM($Z$16:$AE$16)/6,IF(AND($M$1=2008,Beregningsark!$AQ335="1999-2012"),'Resultat 2005-2012'!N335*SUM($AA$16:$AE$16)/5,IF(AND($M$1=2009,Beregningsark!$AQ335="1999-2012"),'Resultat 2005-2012'!N335*SUM($AB$16:$AE$16)/4,IF(AND($M$1=2010,Beregningsark!$AQ335="1999-2012"),'Resultat 2005-2012'!N335*SUM($AC$16:$AE$16)/3,IF(AND($M$1=2011,Beregningsark!$AQ335="1999-2012"),'Resultat 2005-2012'!N335*SUM($AD$16:$AE$16)/2,IF(AND($M$1=2012,Beregningsark!$AQ335="1999-2012"),'Resultat 2005-2012'!N335*$AE$16,""))))))))))))))))</f>
        <v/>
      </c>
      <c r="O335" s="15" t="str">
        <f>IF('Resultat 2005-2012'!$R335="","",IF($M$1=2005,'Resultat 2005-2012'!O335,IF(AND($M$1=2006,Beregningsark!$AQ335="2005-2012"),'Resultat 2005-2012'!O335*SUM($Y$10:$AE$10)/7,IF(AND($M$1=2007,Beregningsark!$AQ335="2005-2012"),'Resultat 2005-2012'!O335*SUM($Z$10:$AE$10)/6,IF(AND($M$1=2008,Beregningsark!$AQ335="2005-2012"),'Resultat 2005-2012'!O335*SUM($AA$10:$AE$10)/5,IF(AND($M$1=2009,Beregningsark!$AQ335="2005-2012"),'Resultat 2005-2012'!O335*SUM($AB$10:$AE$10)/4,IF(AND($M$1=2010,Beregningsark!$AQ335="2005-2012"),'Resultat 2005-2012'!O335*SUM($AC$10:$AE$10)/3,IF(AND($M$1=2011,Beregningsark!$AQ335="2005-2012"),'Resultat 2005-2012'!O335*SUM($AD$10:$AE$10)/2,IF(AND($M$1=2012,Beregningsark!$AQ335="2005-2012"),'Resultat 2005-2012'!O335*$AE$10,IF(AND($M$1=2006,Beregningsark!$AQ335="1999-2012"),'Resultat 2005-2012'!O335*SUM($Y$16:$AE$16)/7,IF(AND($M$1=2007,Beregningsark!$AQ335="1999-2012"),'Resultat 2005-2012'!O335*SUM($Z$16:$AE$16)/6,IF(AND($M$1=2008,Beregningsark!$AQ335="1999-2012"),'Resultat 2005-2012'!O335*SUM($AA$16:$AE$16)/5,IF(AND($M$1=2009,Beregningsark!$AQ335="1999-2012"),'Resultat 2005-2012'!O335*SUM($AB$16:$AE$16)/4,IF(AND($M$1=2010,Beregningsark!$AQ335="1999-2012"),'Resultat 2005-2012'!O335*SUM($AC$16:$AE$16)/3,IF(AND($M$1=2011,Beregningsark!$AQ335="1999-2012"),'Resultat 2005-2012'!O335*SUM($AD$16:$AE$16)/2,IF(AND($M$1=2012,Beregningsark!$AQ335="1999-2012"),'Resultat 2005-2012'!O335*$AE$16,""))))))))))))))))</f>
        <v/>
      </c>
      <c r="P335" s="15" t="str">
        <f>IF('Resultat 2005-2012'!$R335="","",IF($M$1=2005,'Resultat 2005-2012'!P335,IF(AND($M$1=2006,Beregningsark!$AQ335="2005-2012"),'Resultat 2005-2012'!P335*SUM($Y$11:$AE$11)/7,IF(AND($M$1=2007,Beregningsark!$AQ335="2005-2012"),'Resultat 2005-2012'!P335*SUM($Z$11:$AE$11)/6,IF(AND($M$1=2008,Beregningsark!$AQ335="2005-2012"),'Resultat 2005-2012'!P335*SUM($AA$11:$AE$11)/5,IF(AND($M$1=2009,Beregningsark!$AQ335="2005-2012"),'Resultat 2005-2012'!P335*SUM($AB$11:$AE$11)/4,IF(AND($M$1=2010,Beregningsark!$AQ335="2005-2012"),'Resultat 2005-2012'!P335*SUM($AC$11:$AE$11)/3,IF(AND($M$1=2011,Beregningsark!$AQ335="2005-2012"),'Resultat 2005-2012'!P335*SUM($AD$11:$AE$11)/2,IF(AND($M$1=2012,Beregningsark!$AQ335="2005-2012"),'Resultat 2005-2012'!P335*$AE$11,IF(AND($M$1=2006,Beregningsark!$AQ335="1999-2012"),'Resultat 2005-2012'!P335*SUM($Y$16:$AE$16)/7,IF(AND($M$1=2007,Beregningsark!$AQ335="1999-2012"),'Resultat 2005-2012'!P335*SUM($Z$16:$AE$16)/6,IF(AND($M$1=2008,Beregningsark!$AQ335="1999-2012"),'Resultat 2005-2012'!P335*SUM($AA$16:$AE$16)/5,IF(AND($M$1=2009,Beregningsark!$AQ335="1999-2012"),'Resultat 2005-2012'!P335*SUM($AB$16:$AE$16)/4,IF(AND($M$1=2010,Beregningsark!$AQ335="1999-2012"),'Resultat 2005-2012'!P335*SUM($AC$16:$AE$16)/3,IF(AND($M$1=2011,Beregningsark!$AQ335="1999-2012"),'Resultat 2005-2012'!P335*SUM($AD$16:$AE$16)/2,IF(AND($M$1=2012,Beregningsark!$AQ335="1999-2012"),'Resultat 2005-2012'!P335*$AE$16,""))))))))))))))))</f>
        <v/>
      </c>
      <c r="Q335" s="15" t="str">
        <f t="shared" si="18"/>
        <v/>
      </c>
      <c r="R335" s="17" t="str">
        <f t="shared" si="19"/>
        <v/>
      </c>
    </row>
    <row r="336" spans="1:18" x14ac:dyDescent="0.25">
      <c r="A336" s="4" t="str">
        <f>IF(Inddata!A351="","",Inddata!A351)</f>
        <v/>
      </c>
      <c r="B336" s="4" t="str">
        <f>IF(Inddata!B351="","",Inddata!B351)</f>
        <v/>
      </c>
      <c r="C336" s="4" t="str">
        <f>IF(Inddata!C351="","",Inddata!C351)</f>
        <v/>
      </c>
      <c r="D336" s="4" t="str">
        <f>IF(Inddata!D351="","",Inddata!D351)</f>
        <v/>
      </c>
      <c r="E336" s="4" t="str">
        <f>IF(Inddata!E351="","",Inddata!E351)</f>
        <v/>
      </c>
      <c r="F336" s="4" t="str">
        <f>IF(Inddata!F351="","",Inddata!F351)</f>
        <v/>
      </c>
      <c r="G336" s="4">
        <f>IF(Inddata!G351="","",Inddata!G351)</f>
        <v>0</v>
      </c>
      <c r="H336" s="4" t="str">
        <f>IF(Inddata!H351&gt;0.5,Inddata!H351,"")</f>
        <v/>
      </c>
      <c r="I336" s="4" t="str">
        <f>IF(Inddata!I351="","",Inddata!I351)</f>
        <v/>
      </c>
      <c r="J336" s="15" t="str">
        <f>IF('Resultat 2005-2012'!$R336="","",IF($M$1=2005,'Resultat 2005-2012'!J336,IF(AND($M$1=2006,Beregningsark!$AQ336="2005-2012"),'Resultat 2005-2012'!J336*SUM($Y$7:$AE$7)/7,IF(AND($M$1=2007,Beregningsark!$AQ336="2005-2012"),'Resultat 2005-2012'!J336*SUM($Z$7:$AE$7)/6,IF(AND($M$1=2008,Beregningsark!$AQ336="2005-2012"),'Resultat 2005-2012'!J336*SUM($AA$7:$AE$7)/5,IF(AND($M$1=2009,Beregningsark!$AQ336="2005-2012"),'Resultat 2005-2012'!J336*SUM($AB$7:$AE$7)/4,IF(AND($M$1=2010,Beregningsark!$AQ336="2005-2012"),'Resultat 2005-2012'!J336*SUM($AC$7:$AE$7)/3,IF(AND($M$1=2011,Beregningsark!$AQ336="2005-2012"),'Resultat 2005-2012'!J336*SUM($AD$7:$AE$7)/2,IF(AND($M$1=2012,Beregningsark!$AQ336="2005-2012"),'Resultat 2005-2012'!J336*$AE$7,IF(AND($M$1=2006,Beregningsark!$AQ336="1999-2012"),'Resultat 2005-2012'!J336*SUM($Y$16:$AE$16)/7,IF(AND($M$1=2007,Beregningsark!$AQ336="1999-2012"),'Resultat 2005-2012'!J336*SUM($Z$16:$AE$16)/6,IF(AND($M$1=2008,Beregningsark!$AQ336="1999-2012"),'Resultat 2005-2012'!J336*SUM($AA$16:$AE$16)/5,IF(AND($M$1=2009,Beregningsark!$AQ336="1999-2012"),'Resultat 2005-2012'!J336*SUM($AB$16:$AE$16)/4,IF(AND($M$1=2010,Beregningsark!$AQ336="1999-2012"),'Resultat 2005-2012'!J336*SUM($AC$16:$AE$16)/3,IF(AND($M$1=2011,Beregningsark!$AQ336="1999-2012"),'Resultat 2005-2012'!J336*SUM($AD$16:$AE$16)/2,IF(AND($M$1=2012,Beregningsark!$AQ336="1999-2012"),'Resultat 2005-2012'!J336*$AE$16,""))))))))))))))))</f>
        <v/>
      </c>
      <c r="K336" s="15" t="str">
        <f>IF('Resultat 2005-2012'!$R336="","",IF($M$1=2005,'Resultat 2005-2012'!K336,IF(AND($M$1=2006,Beregningsark!$AQ336="2005-2012"),'Resultat 2005-2012'!K336*SUM($Y$8:$AE$8)/7,IF(AND($M$1=2007,Beregningsark!$AQ336="2005-2012"),'Resultat 2005-2012'!K336*SUM($Z$8:$AE$8)/6,IF(AND($M$1=2008,Beregningsark!$AQ336="2005-2012"),'Resultat 2005-2012'!K336*SUM($AA$8:$AE$8)/5,IF(AND($M$1=2009,Beregningsark!$AQ336="2005-2012"),'Resultat 2005-2012'!K336*SUM($AB$8:$AE$8)/4,IF(AND($M$1=2010,Beregningsark!$AQ336="2005-2012"),'Resultat 2005-2012'!K336*SUM($AC$8:$AE$8)/3,IF(AND($M$1=2011,Beregningsark!$AQ336="2005-2012"),'Resultat 2005-2012'!K336*SUM($AD$8:$AE$8)/2,IF(AND($M$1=2012,Beregningsark!$AQ336="2005-2012"),'Resultat 2005-2012'!K336*$AE$8,IF(AND($M$1=2006,Beregningsark!$AQ336="1999-2012"),'Resultat 2005-2012'!K336*SUM($Y$17:$AE$17)/7,IF(AND($M$1=2007,Beregningsark!$AQ336="1999-2012"),'Resultat 2005-2012'!K336*SUM($Z$17:$AE$17)/6,IF(AND($M$1=2008,Beregningsark!$AQ336="1999-2012"),'Resultat 2005-2012'!K336*SUM($AA$17:$AE$17)/5,IF(AND($M$1=2009,Beregningsark!$AQ336="1999-2012"),'Resultat 2005-2012'!K336*SUM($AB$17:$AE$17)/4,IF(AND($M$1=2010,Beregningsark!$AQ336="1999-2012"),'Resultat 2005-2012'!K336*SUM($AC$17:$AE$17)/3,IF(AND($M$1=2011,Beregningsark!$AQ336="1999-2012"),'Resultat 2005-2012'!K336*SUM($AD$17:$AE$17)/2,IF(AND($M$1=2012,Beregningsark!$AQ336="1999-2012"),'Resultat 2005-2012'!K336*$AE$17,""))))))))))))))))</f>
        <v/>
      </c>
      <c r="L336" s="15" t="str">
        <f>IF('Resultat 2005-2012'!$R336="","",IF($M$1=2005,'Resultat 2005-2012'!L336,IF(AND($M$1=2006,Beregningsark!$AQ336="2005-2012"),'Resultat 2005-2012'!L336*SUM($Y$9:$AE$9)/7,IF(AND($M$1=2007,Beregningsark!$AQ336="2005-2012"),'Resultat 2005-2012'!L336*SUM($Z$9:$AE$9)/6,IF(AND($M$1=2008,Beregningsark!$AQ336="2005-2012"),'Resultat 2005-2012'!L336*SUM($AA$9:$AE$9)/5,IF(AND($M$1=2009,Beregningsark!$AQ336="2005-2012"),'Resultat 2005-2012'!L336*SUM($AB$9:$AE$9)/4,IF(AND($M$1=2010,Beregningsark!$AQ336="2005-2012"),'Resultat 2005-2012'!L336*SUM($AC$9:$AE$9)/3,IF(AND($M$1=2011,Beregningsark!$AQ336="2005-2012"),'Resultat 2005-2012'!L336*SUM($AD$9:$AE$9)/2,IF(AND($M$1=2012,Beregningsark!$AQ336="2005-2012"),'Resultat 2005-2012'!L336*$AE$9,IF(AND($M$1=2006,Beregningsark!$AQ336="1999-2012"),'Resultat 2005-2012'!L336*SUM($Y$18:$AE$18)/7,IF(AND($M$1=2007,Beregningsark!$AQ336="1999-2012"),'Resultat 2005-2012'!L336*SUM($Z$18:$AE$18)/6,IF(AND($M$1=2008,Beregningsark!$AQ336="1999-2012"),'Resultat 2005-2012'!L336*SUM($AA$18:$AE$18)/5,IF(AND($M$1=2009,Beregningsark!$AQ336="1999-2012"),'Resultat 2005-2012'!L336*SUM($AB$18:$AE$18)/4,IF(AND($M$1=2010,Beregningsark!$AQ336="1999-2012"),'Resultat 2005-2012'!L336*SUM($AC$18:$AE$18)/3,IF(AND($M$1=2011,Beregningsark!$AQ336="1999-2012"),'Resultat 2005-2012'!L336*SUM($AD$18:$AE$18)/2,IF(AND($M$1=2012,Beregningsark!$AQ336="1999-2012"),'Resultat 2005-2012'!L336*$AE$18,""))))))))))))))))</f>
        <v/>
      </c>
      <c r="M336" s="15" t="str">
        <f t="shared" si="17"/>
        <v/>
      </c>
      <c r="N336" s="15" t="str">
        <f>IF('Resultat 2005-2012'!$R336="","",IF($M$1=2005,'Resultat 2005-2012'!N336,IF(AND($M$1=2006,Beregningsark!$AQ336="2005-2012"),'Resultat 2005-2012'!N336*SUM($Y$10:$AE$10)/7,IF(AND($M$1=2007,Beregningsark!$AQ336="2005-2012"),'Resultat 2005-2012'!N336*SUM($Z$10:$AE$10)/6,IF(AND($M$1=2008,Beregningsark!$AQ336="2005-2012"),'Resultat 2005-2012'!N336*SUM($AA$10:$AE$10)/5,IF(AND($M$1=2009,Beregningsark!$AQ336="2005-2012"),'Resultat 2005-2012'!N336*SUM($AB$10:$AE$10)/4,IF(AND($M$1=2010,Beregningsark!$AQ336="2005-2012"),'Resultat 2005-2012'!N336*SUM($AC$10:$AE$10)/3,IF(AND($M$1=2011,Beregningsark!$AQ336="2005-2012"),'Resultat 2005-2012'!N336*SUM($AD$10:$AE$10)/2,IF(AND($M$1=2012,Beregningsark!$AQ336="2005-2012"),'Resultat 2005-2012'!N336*$AE$10,IF(AND($M$1=2006,Beregningsark!$AQ336="1999-2012"),'Resultat 2005-2012'!N336*SUM($Y$16:$AE$16)/7,IF(AND($M$1=2007,Beregningsark!$AQ336="1999-2012"),'Resultat 2005-2012'!N336*SUM($Z$16:$AE$16)/6,IF(AND($M$1=2008,Beregningsark!$AQ336="1999-2012"),'Resultat 2005-2012'!N336*SUM($AA$16:$AE$16)/5,IF(AND($M$1=2009,Beregningsark!$AQ336="1999-2012"),'Resultat 2005-2012'!N336*SUM($AB$16:$AE$16)/4,IF(AND($M$1=2010,Beregningsark!$AQ336="1999-2012"),'Resultat 2005-2012'!N336*SUM($AC$16:$AE$16)/3,IF(AND($M$1=2011,Beregningsark!$AQ336="1999-2012"),'Resultat 2005-2012'!N336*SUM($AD$16:$AE$16)/2,IF(AND($M$1=2012,Beregningsark!$AQ336="1999-2012"),'Resultat 2005-2012'!N336*$AE$16,""))))))))))))))))</f>
        <v/>
      </c>
      <c r="O336" s="15" t="str">
        <f>IF('Resultat 2005-2012'!$R336="","",IF($M$1=2005,'Resultat 2005-2012'!O336,IF(AND($M$1=2006,Beregningsark!$AQ336="2005-2012"),'Resultat 2005-2012'!O336*SUM($Y$10:$AE$10)/7,IF(AND($M$1=2007,Beregningsark!$AQ336="2005-2012"),'Resultat 2005-2012'!O336*SUM($Z$10:$AE$10)/6,IF(AND($M$1=2008,Beregningsark!$AQ336="2005-2012"),'Resultat 2005-2012'!O336*SUM($AA$10:$AE$10)/5,IF(AND($M$1=2009,Beregningsark!$AQ336="2005-2012"),'Resultat 2005-2012'!O336*SUM($AB$10:$AE$10)/4,IF(AND($M$1=2010,Beregningsark!$AQ336="2005-2012"),'Resultat 2005-2012'!O336*SUM($AC$10:$AE$10)/3,IF(AND($M$1=2011,Beregningsark!$AQ336="2005-2012"),'Resultat 2005-2012'!O336*SUM($AD$10:$AE$10)/2,IF(AND($M$1=2012,Beregningsark!$AQ336="2005-2012"),'Resultat 2005-2012'!O336*$AE$10,IF(AND($M$1=2006,Beregningsark!$AQ336="1999-2012"),'Resultat 2005-2012'!O336*SUM($Y$16:$AE$16)/7,IF(AND($M$1=2007,Beregningsark!$AQ336="1999-2012"),'Resultat 2005-2012'!O336*SUM($Z$16:$AE$16)/6,IF(AND($M$1=2008,Beregningsark!$AQ336="1999-2012"),'Resultat 2005-2012'!O336*SUM($AA$16:$AE$16)/5,IF(AND($M$1=2009,Beregningsark!$AQ336="1999-2012"),'Resultat 2005-2012'!O336*SUM($AB$16:$AE$16)/4,IF(AND($M$1=2010,Beregningsark!$AQ336="1999-2012"),'Resultat 2005-2012'!O336*SUM($AC$16:$AE$16)/3,IF(AND($M$1=2011,Beregningsark!$AQ336="1999-2012"),'Resultat 2005-2012'!O336*SUM($AD$16:$AE$16)/2,IF(AND($M$1=2012,Beregningsark!$AQ336="1999-2012"),'Resultat 2005-2012'!O336*$AE$16,""))))))))))))))))</f>
        <v/>
      </c>
      <c r="P336" s="15" t="str">
        <f>IF('Resultat 2005-2012'!$R336="","",IF($M$1=2005,'Resultat 2005-2012'!P336,IF(AND($M$1=2006,Beregningsark!$AQ336="2005-2012"),'Resultat 2005-2012'!P336*SUM($Y$11:$AE$11)/7,IF(AND($M$1=2007,Beregningsark!$AQ336="2005-2012"),'Resultat 2005-2012'!P336*SUM($Z$11:$AE$11)/6,IF(AND($M$1=2008,Beregningsark!$AQ336="2005-2012"),'Resultat 2005-2012'!P336*SUM($AA$11:$AE$11)/5,IF(AND($M$1=2009,Beregningsark!$AQ336="2005-2012"),'Resultat 2005-2012'!P336*SUM($AB$11:$AE$11)/4,IF(AND($M$1=2010,Beregningsark!$AQ336="2005-2012"),'Resultat 2005-2012'!P336*SUM($AC$11:$AE$11)/3,IF(AND($M$1=2011,Beregningsark!$AQ336="2005-2012"),'Resultat 2005-2012'!P336*SUM($AD$11:$AE$11)/2,IF(AND($M$1=2012,Beregningsark!$AQ336="2005-2012"),'Resultat 2005-2012'!P336*$AE$11,IF(AND($M$1=2006,Beregningsark!$AQ336="1999-2012"),'Resultat 2005-2012'!P336*SUM($Y$16:$AE$16)/7,IF(AND($M$1=2007,Beregningsark!$AQ336="1999-2012"),'Resultat 2005-2012'!P336*SUM($Z$16:$AE$16)/6,IF(AND($M$1=2008,Beregningsark!$AQ336="1999-2012"),'Resultat 2005-2012'!P336*SUM($AA$16:$AE$16)/5,IF(AND($M$1=2009,Beregningsark!$AQ336="1999-2012"),'Resultat 2005-2012'!P336*SUM($AB$16:$AE$16)/4,IF(AND($M$1=2010,Beregningsark!$AQ336="1999-2012"),'Resultat 2005-2012'!P336*SUM($AC$16:$AE$16)/3,IF(AND($M$1=2011,Beregningsark!$AQ336="1999-2012"),'Resultat 2005-2012'!P336*SUM($AD$16:$AE$16)/2,IF(AND($M$1=2012,Beregningsark!$AQ336="1999-2012"),'Resultat 2005-2012'!P336*$AE$16,""))))))))))))))))</f>
        <v/>
      </c>
      <c r="Q336" s="15" t="str">
        <f t="shared" si="18"/>
        <v/>
      </c>
      <c r="R336" s="17" t="str">
        <f t="shared" si="19"/>
        <v/>
      </c>
    </row>
    <row r="337" spans="1:18" x14ac:dyDescent="0.25">
      <c r="A337" s="4" t="str">
        <f>IF(Inddata!A352="","",Inddata!A352)</f>
        <v/>
      </c>
      <c r="B337" s="4" t="str">
        <f>IF(Inddata!B352="","",Inddata!B352)</f>
        <v/>
      </c>
      <c r="C337" s="4" t="str">
        <f>IF(Inddata!C352="","",Inddata!C352)</f>
        <v/>
      </c>
      <c r="D337" s="4" t="str">
        <f>IF(Inddata!D352="","",Inddata!D352)</f>
        <v/>
      </c>
      <c r="E337" s="4" t="str">
        <f>IF(Inddata!E352="","",Inddata!E352)</f>
        <v/>
      </c>
      <c r="F337" s="4" t="str">
        <f>IF(Inddata!F352="","",Inddata!F352)</f>
        <v/>
      </c>
      <c r="G337" s="4">
        <f>IF(Inddata!G352="","",Inddata!G352)</f>
        <v>0</v>
      </c>
      <c r="H337" s="4" t="str">
        <f>IF(Inddata!H352&gt;0.5,Inddata!H352,"")</f>
        <v/>
      </c>
      <c r="I337" s="4" t="str">
        <f>IF(Inddata!I352="","",Inddata!I352)</f>
        <v/>
      </c>
      <c r="J337" s="15" t="str">
        <f>IF('Resultat 2005-2012'!$R337="","",IF($M$1=2005,'Resultat 2005-2012'!J337,IF(AND($M$1=2006,Beregningsark!$AQ337="2005-2012"),'Resultat 2005-2012'!J337*SUM($Y$7:$AE$7)/7,IF(AND($M$1=2007,Beregningsark!$AQ337="2005-2012"),'Resultat 2005-2012'!J337*SUM($Z$7:$AE$7)/6,IF(AND($M$1=2008,Beregningsark!$AQ337="2005-2012"),'Resultat 2005-2012'!J337*SUM($AA$7:$AE$7)/5,IF(AND($M$1=2009,Beregningsark!$AQ337="2005-2012"),'Resultat 2005-2012'!J337*SUM($AB$7:$AE$7)/4,IF(AND($M$1=2010,Beregningsark!$AQ337="2005-2012"),'Resultat 2005-2012'!J337*SUM($AC$7:$AE$7)/3,IF(AND($M$1=2011,Beregningsark!$AQ337="2005-2012"),'Resultat 2005-2012'!J337*SUM($AD$7:$AE$7)/2,IF(AND($M$1=2012,Beregningsark!$AQ337="2005-2012"),'Resultat 2005-2012'!J337*$AE$7,IF(AND($M$1=2006,Beregningsark!$AQ337="1999-2012"),'Resultat 2005-2012'!J337*SUM($Y$16:$AE$16)/7,IF(AND($M$1=2007,Beregningsark!$AQ337="1999-2012"),'Resultat 2005-2012'!J337*SUM($Z$16:$AE$16)/6,IF(AND($M$1=2008,Beregningsark!$AQ337="1999-2012"),'Resultat 2005-2012'!J337*SUM($AA$16:$AE$16)/5,IF(AND($M$1=2009,Beregningsark!$AQ337="1999-2012"),'Resultat 2005-2012'!J337*SUM($AB$16:$AE$16)/4,IF(AND($M$1=2010,Beregningsark!$AQ337="1999-2012"),'Resultat 2005-2012'!J337*SUM($AC$16:$AE$16)/3,IF(AND($M$1=2011,Beregningsark!$AQ337="1999-2012"),'Resultat 2005-2012'!J337*SUM($AD$16:$AE$16)/2,IF(AND($M$1=2012,Beregningsark!$AQ337="1999-2012"),'Resultat 2005-2012'!J337*$AE$16,""))))))))))))))))</f>
        <v/>
      </c>
      <c r="K337" s="15" t="str">
        <f>IF('Resultat 2005-2012'!$R337="","",IF($M$1=2005,'Resultat 2005-2012'!K337,IF(AND($M$1=2006,Beregningsark!$AQ337="2005-2012"),'Resultat 2005-2012'!K337*SUM($Y$8:$AE$8)/7,IF(AND($M$1=2007,Beregningsark!$AQ337="2005-2012"),'Resultat 2005-2012'!K337*SUM($Z$8:$AE$8)/6,IF(AND($M$1=2008,Beregningsark!$AQ337="2005-2012"),'Resultat 2005-2012'!K337*SUM($AA$8:$AE$8)/5,IF(AND($M$1=2009,Beregningsark!$AQ337="2005-2012"),'Resultat 2005-2012'!K337*SUM($AB$8:$AE$8)/4,IF(AND($M$1=2010,Beregningsark!$AQ337="2005-2012"),'Resultat 2005-2012'!K337*SUM($AC$8:$AE$8)/3,IF(AND($M$1=2011,Beregningsark!$AQ337="2005-2012"),'Resultat 2005-2012'!K337*SUM($AD$8:$AE$8)/2,IF(AND($M$1=2012,Beregningsark!$AQ337="2005-2012"),'Resultat 2005-2012'!K337*$AE$8,IF(AND($M$1=2006,Beregningsark!$AQ337="1999-2012"),'Resultat 2005-2012'!K337*SUM($Y$17:$AE$17)/7,IF(AND($M$1=2007,Beregningsark!$AQ337="1999-2012"),'Resultat 2005-2012'!K337*SUM($Z$17:$AE$17)/6,IF(AND($M$1=2008,Beregningsark!$AQ337="1999-2012"),'Resultat 2005-2012'!K337*SUM($AA$17:$AE$17)/5,IF(AND($M$1=2009,Beregningsark!$AQ337="1999-2012"),'Resultat 2005-2012'!K337*SUM($AB$17:$AE$17)/4,IF(AND($M$1=2010,Beregningsark!$AQ337="1999-2012"),'Resultat 2005-2012'!K337*SUM($AC$17:$AE$17)/3,IF(AND($M$1=2011,Beregningsark!$AQ337="1999-2012"),'Resultat 2005-2012'!K337*SUM($AD$17:$AE$17)/2,IF(AND($M$1=2012,Beregningsark!$AQ337="1999-2012"),'Resultat 2005-2012'!K337*$AE$17,""))))))))))))))))</f>
        <v/>
      </c>
      <c r="L337" s="15" t="str">
        <f>IF('Resultat 2005-2012'!$R337="","",IF($M$1=2005,'Resultat 2005-2012'!L337,IF(AND($M$1=2006,Beregningsark!$AQ337="2005-2012"),'Resultat 2005-2012'!L337*SUM($Y$9:$AE$9)/7,IF(AND($M$1=2007,Beregningsark!$AQ337="2005-2012"),'Resultat 2005-2012'!L337*SUM($Z$9:$AE$9)/6,IF(AND($M$1=2008,Beregningsark!$AQ337="2005-2012"),'Resultat 2005-2012'!L337*SUM($AA$9:$AE$9)/5,IF(AND($M$1=2009,Beregningsark!$AQ337="2005-2012"),'Resultat 2005-2012'!L337*SUM($AB$9:$AE$9)/4,IF(AND($M$1=2010,Beregningsark!$AQ337="2005-2012"),'Resultat 2005-2012'!L337*SUM($AC$9:$AE$9)/3,IF(AND($M$1=2011,Beregningsark!$AQ337="2005-2012"),'Resultat 2005-2012'!L337*SUM($AD$9:$AE$9)/2,IF(AND($M$1=2012,Beregningsark!$AQ337="2005-2012"),'Resultat 2005-2012'!L337*$AE$9,IF(AND($M$1=2006,Beregningsark!$AQ337="1999-2012"),'Resultat 2005-2012'!L337*SUM($Y$18:$AE$18)/7,IF(AND($M$1=2007,Beregningsark!$AQ337="1999-2012"),'Resultat 2005-2012'!L337*SUM($Z$18:$AE$18)/6,IF(AND($M$1=2008,Beregningsark!$AQ337="1999-2012"),'Resultat 2005-2012'!L337*SUM($AA$18:$AE$18)/5,IF(AND($M$1=2009,Beregningsark!$AQ337="1999-2012"),'Resultat 2005-2012'!L337*SUM($AB$18:$AE$18)/4,IF(AND($M$1=2010,Beregningsark!$AQ337="1999-2012"),'Resultat 2005-2012'!L337*SUM($AC$18:$AE$18)/3,IF(AND($M$1=2011,Beregningsark!$AQ337="1999-2012"),'Resultat 2005-2012'!L337*SUM($AD$18:$AE$18)/2,IF(AND($M$1=2012,Beregningsark!$AQ337="1999-2012"),'Resultat 2005-2012'!L337*$AE$18,""))))))))))))))))</f>
        <v/>
      </c>
      <c r="M337" s="15" t="str">
        <f t="shared" si="17"/>
        <v/>
      </c>
      <c r="N337" s="15" t="str">
        <f>IF('Resultat 2005-2012'!$R337="","",IF($M$1=2005,'Resultat 2005-2012'!N337,IF(AND($M$1=2006,Beregningsark!$AQ337="2005-2012"),'Resultat 2005-2012'!N337*SUM($Y$10:$AE$10)/7,IF(AND($M$1=2007,Beregningsark!$AQ337="2005-2012"),'Resultat 2005-2012'!N337*SUM($Z$10:$AE$10)/6,IF(AND($M$1=2008,Beregningsark!$AQ337="2005-2012"),'Resultat 2005-2012'!N337*SUM($AA$10:$AE$10)/5,IF(AND($M$1=2009,Beregningsark!$AQ337="2005-2012"),'Resultat 2005-2012'!N337*SUM($AB$10:$AE$10)/4,IF(AND($M$1=2010,Beregningsark!$AQ337="2005-2012"),'Resultat 2005-2012'!N337*SUM($AC$10:$AE$10)/3,IF(AND($M$1=2011,Beregningsark!$AQ337="2005-2012"),'Resultat 2005-2012'!N337*SUM($AD$10:$AE$10)/2,IF(AND($M$1=2012,Beregningsark!$AQ337="2005-2012"),'Resultat 2005-2012'!N337*$AE$10,IF(AND($M$1=2006,Beregningsark!$AQ337="1999-2012"),'Resultat 2005-2012'!N337*SUM($Y$16:$AE$16)/7,IF(AND($M$1=2007,Beregningsark!$AQ337="1999-2012"),'Resultat 2005-2012'!N337*SUM($Z$16:$AE$16)/6,IF(AND($M$1=2008,Beregningsark!$AQ337="1999-2012"),'Resultat 2005-2012'!N337*SUM($AA$16:$AE$16)/5,IF(AND($M$1=2009,Beregningsark!$AQ337="1999-2012"),'Resultat 2005-2012'!N337*SUM($AB$16:$AE$16)/4,IF(AND($M$1=2010,Beregningsark!$AQ337="1999-2012"),'Resultat 2005-2012'!N337*SUM($AC$16:$AE$16)/3,IF(AND($M$1=2011,Beregningsark!$AQ337="1999-2012"),'Resultat 2005-2012'!N337*SUM($AD$16:$AE$16)/2,IF(AND($M$1=2012,Beregningsark!$AQ337="1999-2012"),'Resultat 2005-2012'!N337*$AE$16,""))))))))))))))))</f>
        <v/>
      </c>
      <c r="O337" s="15" t="str">
        <f>IF('Resultat 2005-2012'!$R337="","",IF($M$1=2005,'Resultat 2005-2012'!O337,IF(AND($M$1=2006,Beregningsark!$AQ337="2005-2012"),'Resultat 2005-2012'!O337*SUM($Y$10:$AE$10)/7,IF(AND($M$1=2007,Beregningsark!$AQ337="2005-2012"),'Resultat 2005-2012'!O337*SUM($Z$10:$AE$10)/6,IF(AND($M$1=2008,Beregningsark!$AQ337="2005-2012"),'Resultat 2005-2012'!O337*SUM($AA$10:$AE$10)/5,IF(AND($M$1=2009,Beregningsark!$AQ337="2005-2012"),'Resultat 2005-2012'!O337*SUM($AB$10:$AE$10)/4,IF(AND($M$1=2010,Beregningsark!$AQ337="2005-2012"),'Resultat 2005-2012'!O337*SUM($AC$10:$AE$10)/3,IF(AND($M$1=2011,Beregningsark!$AQ337="2005-2012"),'Resultat 2005-2012'!O337*SUM($AD$10:$AE$10)/2,IF(AND($M$1=2012,Beregningsark!$AQ337="2005-2012"),'Resultat 2005-2012'!O337*$AE$10,IF(AND($M$1=2006,Beregningsark!$AQ337="1999-2012"),'Resultat 2005-2012'!O337*SUM($Y$16:$AE$16)/7,IF(AND($M$1=2007,Beregningsark!$AQ337="1999-2012"),'Resultat 2005-2012'!O337*SUM($Z$16:$AE$16)/6,IF(AND($M$1=2008,Beregningsark!$AQ337="1999-2012"),'Resultat 2005-2012'!O337*SUM($AA$16:$AE$16)/5,IF(AND($M$1=2009,Beregningsark!$AQ337="1999-2012"),'Resultat 2005-2012'!O337*SUM($AB$16:$AE$16)/4,IF(AND($M$1=2010,Beregningsark!$AQ337="1999-2012"),'Resultat 2005-2012'!O337*SUM($AC$16:$AE$16)/3,IF(AND($M$1=2011,Beregningsark!$AQ337="1999-2012"),'Resultat 2005-2012'!O337*SUM($AD$16:$AE$16)/2,IF(AND($M$1=2012,Beregningsark!$AQ337="1999-2012"),'Resultat 2005-2012'!O337*$AE$16,""))))))))))))))))</f>
        <v/>
      </c>
      <c r="P337" s="15" t="str">
        <f>IF('Resultat 2005-2012'!$R337="","",IF($M$1=2005,'Resultat 2005-2012'!P337,IF(AND($M$1=2006,Beregningsark!$AQ337="2005-2012"),'Resultat 2005-2012'!P337*SUM($Y$11:$AE$11)/7,IF(AND($M$1=2007,Beregningsark!$AQ337="2005-2012"),'Resultat 2005-2012'!P337*SUM($Z$11:$AE$11)/6,IF(AND($M$1=2008,Beregningsark!$AQ337="2005-2012"),'Resultat 2005-2012'!P337*SUM($AA$11:$AE$11)/5,IF(AND($M$1=2009,Beregningsark!$AQ337="2005-2012"),'Resultat 2005-2012'!P337*SUM($AB$11:$AE$11)/4,IF(AND($M$1=2010,Beregningsark!$AQ337="2005-2012"),'Resultat 2005-2012'!P337*SUM($AC$11:$AE$11)/3,IF(AND($M$1=2011,Beregningsark!$AQ337="2005-2012"),'Resultat 2005-2012'!P337*SUM($AD$11:$AE$11)/2,IF(AND($M$1=2012,Beregningsark!$AQ337="2005-2012"),'Resultat 2005-2012'!P337*$AE$11,IF(AND($M$1=2006,Beregningsark!$AQ337="1999-2012"),'Resultat 2005-2012'!P337*SUM($Y$16:$AE$16)/7,IF(AND($M$1=2007,Beregningsark!$AQ337="1999-2012"),'Resultat 2005-2012'!P337*SUM($Z$16:$AE$16)/6,IF(AND($M$1=2008,Beregningsark!$AQ337="1999-2012"),'Resultat 2005-2012'!P337*SUM($AA$16:$AE$16)/5,IF(AND($M$1=2009,Beregningsark!$AQ337="1999-2012"),'Resultat 2005-2012'!P337*SUM($AB$16:$AE$16)/4,IF(AND($M$1=2010,Beregningsark!$AQ337="1999-2012"),'Resultat 2005-2012'!P337*SUM($AC$16:$AE$16)/3,IF(AND($M$1=2011,Beregningsark!$AQ337="1999-2012"),'Resultat 2005-2012'!P337*SUM($AD$16:$AE$16)/2,IF(AND($M$1=2012,Beregningsark!$AQ337="1999-2012"),'Resultat 2005-2012'!P337*$AE$16,""))))))))))))))))</f>
        <v/>
      </c>
      <c r="Q337" s="15" t="str">
        <f t="shared" si="18"/>
        <v/>
      </c>
      <c r="R337" s="17" t="str">
        <f t="shared" si="19"/>
        <v/>
      </c>
    </row>
    <row r="338" spans="1:18" x14ac:dyDescent="0.25">
      <c r="A338" s="4" t="str">
        <f>IF(Inddata!A353="","",Inddata!A353)</f>
        <v/>
      </c>
      <c r="B338" s="4" t="str">
        <f>IF(Inddata!B353="","",Inddata!B353)</f>
        <v/>
      </c>
      <c r="C338" s="4" t="str">
        <f>IF(Inddata!C353="","",Inddata!C353)</f>
        <v/>
      </c>
      <c r="D338" s="4" t="str">
        <f>IF(Inddata!D353="","",Inddata!D353)</f>
        <v/>
      </c>
      <c r="E338" s="4" t="str">
        <f>IF(Inddata!E353="","",Inddata!E353)</f>
        <v/>
      </c>
      <c r="F338" s="4" t="str">
        <f>IF(Inddata!F353="","",Inddata!F353)</f>
        <v/>
      </c>
      <c r="G338" s="4">
        <f>IF(Inddata!G353="","",Inddata!G353)</f>
        <v>0</v>
      </c>
      <c r="H338" s="4" t="str">
        <f>IF(Inddata!H353&gt;0.5,Inddata!H353,"")</f>
        <v/>
      </c>
      <c r="I338" s="4" t="str">
        <f>IF(Inddata!I353="","",Inddata!I353)</f>
        <v/>
      </c>
      <c r="J338" s="15" t="str">
        <f>IF('Resultat 2005-2012'!$R338="","",IF($M$1=2005,'Resultat 2005-2012'!J338,IF(AND($M$1=2006,Beregningsark!$AQ338="2005-2012"),'Resultat 2005-2012'!J338*SUM($Y$7:$AE$7)/7,IF(AND($M$1=2007,Beregningsark!$AQ338="2005-2012"),'Resultat 2005-2012'!J338*SUM($Z$7:$AE$7)/6,IF(AND($M$1=2008,Beregningsark!$AQ338="2005-2012"),'Resultat 2005-2012'!J338*SUM($AA$7:$AE$7)/5,IF(AND($M$1=2009,Beregningsark!$AQ338="2005-2012"),'Resultat 2005-2012'!J338*SUM($AB$7:$AE$7)/4,IF(AND($M$1=2010,Beregningsark!$AQ338="2005-2012"),'Resultat 2005-2012'!J338*SUM($AC$7:$AE$7)/3,IF(AND($M$1=2011,Beregningsark!$AQ338="2005-2012"),'Resultat 2005-2012'!J338*SUM($AD$7:$AE$7)/2,IF(AND($M$1=2012,Beregningsark!$AQ338="2005-2012"),'Resultat 2005-2012'!J338*$AE$7,IF(AND($M$1=2006,Beregningsark!$AQ338="1999-2012"),'Resultat 2005-2012'!J338*SUM($Y$16:$AE$16)/7,IF(AND($M$1=2007,Beregningsark!$AQ338="1999-2012"),'Resultat 2005-2012'!J338*SUM($Z$16:$AE$16)/6,IF(AND($M$1=2008,Beregningsark!$AQ338="1999-2012"),'Resultat 2005-2012'!J338*SUM($AA$16:$AE$16)/5,IF(AND($M$1=2009,Beregningsark!$AQ338="1999-2012"),'Resultat 2005-2012'!J338*SUM($AB$16:$AE$16)/4,IF(AND($M$1=2010,Beregningsark!$AQ338="1999-2012"),'Resultat 2005-2012'!J338*SUM($AC$16:$AE$16)/3,IF(AND($M$1=2011,Beregningsark!$AQ338="1999-2012"),'Resultat 2005-2012'!J338*SUM($AD$16:$AE$16)/2,IF(AND($M$1=2012,Beregningsark!$AQ338="1999-2012"),'Resultat 2005-2012'!J338*$AE$16,""))))))))))))))))</f>
        <v/>
      </c>
      <c r="K338" s="15" t="str">
        <f>IF('Resultat 2005-2012'!$R338="","",IF($M$1=2005,'Resultat 2005-2012'!K338,IF(AND($M$1=2006,Beregningsark!$AQ338="2005-2012"),'Resultat 2005-2012'!K338*SUM($Y$8:$AE$8)/7,IF(AND($M$1=2007,Beregningsark!$AQ338="2005-2012"),'Resultat 2005-2012'!K338*SUM($Z$8:$AE$8)/6,IF(AND($M$1=2008,Beregningsark!$AQ338="2005-2012"),'Resultat 2005-2012'!K338*SUM($AA$8:$AE$8)/5,IF(AND($M$1=2009,Beregningsark!$AQ338="2005-2012"),'Resultat 2005-2012'!K338*SUM($AB$8:$AE$8)/4,IF(AND($M$1=2010,Beregningsark!$AQ338="2005-2012"),'Resultat 2005-2012'!K338*SUM($AC$8:$AE$8)/3,IF(AND($M$1=2011,Beregningsark!$AQ338="2005-2012"),'Resultat 2005-2012'!K338*SUM($AD$8:$AE$8)/2,IF(AND($M$1=2012,Beregningsark!$AQ338="2005-2012"),'Resultat 2005-2012'!K338*$AE$8,IF(AND($M$1=2006,Beregningsark!$AQ338="1999-2012"),'Resultat 2005-2012'!K338*SUM($Y$17:$AE$17)/7,IF(AND($M$1=2007,Beregningsark!$AQ338="1999-2012"),'Resultat 2005-2012'!K338*SUM($Z$17:$AE$17)/6,IF(AND($M$1=2008,Beregningsark!$AQ338="1999-2012"),'Resultat 2005-2012'!K338*SUM($AA$17:$AE$17)/5,IF(AND($M$1=2009,Beregningsark!$AQ338="1999-2012"),'Resultat 2005-2012'!K338*SUM($AB$17:$AE$17)/4,IF(AND($M$1=2010,Beregningsark!$AQ338="1999-2012"),'Resultat 2005-2012'!K338*SUM($AC$17:$AE$17)/3,IF(AND($M$1=2011,Beregningsark!$AQ338="1999-2012"),'Resultat 2005-2012'!K338*SUM($AD$17:$AE$17)/2,IF(AND($M$1=2012,Beregningsark!$AQ338="1999-2012"),'Resultat 2005-2012'!K338*$AE$17,""))))))))))))))))</f>
        <v/>
      </c>
      <c r="L338" s="15" t="str">
        <f>IF('Resultat 2005-2012'!$R338="","",IF($M$1=2005,'Resultat 2005-2012'!L338,IF(AND($M$1=2006,Beregningsark!$AQ338="2005-2012"),'Resultat 2005-2012'!L338*SUM($Y$9:$AE$9)/7,IF(AND($M$1=2007,Beregningsark!$AQ338="2005-2012"),'Resultat 2005-2012'!L338*SUM($Z$9:$AE$9)/6,IF(AND($M$1=2008,Beregningsark!$AQ338="2005-2012"),'Resultat 2005-2012'!L338*SUM($AA$9:$AE$9)/5,IF(AND($M$1=2009,Beregningsark!$AQ338="2005-2012"),'Resultat 2005-2012'!L338*SUM($AB$9:$AE$9)/4,IF(AND($M$1=2010,Beregningsark!$AQ338="2005-2012"),'Resultat 2005-2012'!L338*SUM($AC$9:$AE$9)/3,IF(AND($M$1=2011,Beregningsark!$AQ338="2005-2012"),'Resultat 2005-2012'!L338*SUM($AD$9:$AE$9)/2,IF(AND($M$1=2012,Beregningsark!$AQ338="2005-2012"),'Resultat 2005-2012'!L338*$AE$9,IF(AND($M$1=2006,Beregningsark!$AQ338="1999-2012"),'Resultat 2005-2012'!L338*SUM($Y$18:$AE$18)/7,IF(AND($M$1=2007,Beregningsark!$AQ338="1999-2012"),'Resultat 2005-2012'!L338*SUM($Z$18:$AE$18)/6,IF(AND($M$1=2008,Beregningsark!$AQ338="1999-2012"),'Resultat 2005-2012'!L338*SUM($AA$18:$AE$18)/5,IF(AND($M$1=2009,Beregningsark!$AQ338="1999-2012"),'Resultat 2005-2012'!L338*SUM($AB$18:$AE$18)/4,IF(AND($M$1=2010,Beregningsark!$AQ338="1999-2012"),'Resultat 2005-2012'!L338*SUM($AC$18:$AE$18)/3,IF(AND($M$1=2011,Beregningsark!$AQ338="1999-2012"),'Resultat 2005-2012'!L338*SUM($AD$18:$AE$18)/2,IF(AND($M$1=2012,Beregningsark!$AQ338="1999-2012"),'Resultat 2005-2012'!L338*$AE$18,""))))))))))))))))</f>
        <v/>
      </c>
      <c r="M338" s="15" t="str">
        <f t="shared" si="17"/>
        <v/>
      </c>
      <c r="N338" s="15" t="str">
        <f>IF('Resultat 2005-2012'!$R338="","",IF($M$1=2005,'Resultat 2005-2012'!N338,IF(AND($M$1=2006,Beregningsark!$AQ338="2005-2012"),'Resultat 2005-2012'!N338*SUM($Y$10:$AE$10)/7,IF(AND($M$1=2007,Beregningsark!$AQ338="2005-2012"),'Resultat 2005-2012'!N338*SUM($Z$10:$AE$10)/6,IF(AND($M$1=2008,Beregningsark!$AQ338="2005-2012"),'Resultat 2005-2012'!N338*SUM($AA$10:$AE$10)/5,IF(AND($M$1=2009,Beregningsark!$AQ338="2005-2012"),'Resultat 2005-2012'!N338*SUM($AB$10:$AE$10)/4,IF(AND($M$1=2010,Beregningsark!$AQ338="2005-2012"),'Resultat 2005-2012'!N338*SUM($AC$10:$AE$10)/3,IF(AND($M$1=2011,Beregningsark!$AQ338="2005-2012"),'Resultat 2005-2012'!N338*SUM($AD$10:$AE$10)/2,IF(AND($M$1=2012,Beregningsark!$AQ338="2005-2012"),'Resultat 2005-2012'!N338*$AE$10,IF(AND($M$1=2006,Beregningsark!$AQ338="1999-2012"),'Resultat 2005-2012'!N338*SUM($Y$16:$AE$16)/7,IF(AND($M$1=2007,Beregningsark!$AQ338="1999-2012"),'Resultat 2005-2012'!N338*SUM($Z$16:$AE$16)/6,IF(AND($M$1=2008,Beregningsark!$AQ338="1999-2012"),'Resultat 2005-2012'!N338*SUM($AA$16:$AE$16)/5,IF(AND($M$1=2009,Beregningsark!$AQ338="1999-2012"),'Resultat 2005-2012'!N338*SUM($AB$16:$AE$16)/4,IF(AND($M$1=2010,Beregningsark!$AQ338="1999-2012"),'Resultat 2005-2012'!N338*SUM($AC$16:$AE$16)/3,IF(AND($M$1=2011,Beregningsark!$AQ338="1999-2012"),'Resultat 2005-2012'!N338*SUM($AD$16:$AE$16)/2,IF(AND($M$1=2012,Beregningsark!$AQ338="1999-2012"),'Resultat 2005-2012'!N338*$AE$16,""))))))))))))))))</f>
        <v/>
      </c>
      <c r="O338" s="15" t="str">
        <f>IF('Resultat 2005-2012'!$R338="","",IF($M$1=2005,'Resultat 2005-2012'!O338,IF(AND($M$1=2006,Beregningsark!$AQ338="2005-2012"),'Resultat 2005-2012'!O338*SUM($Y$10:$AE$10)/7,IF(AND($M$1=2007,Beregningsark!$AQ338="2005-2012"),'Resultat 2005-2012'!O338*SUM($Z$10:$AE$10)/6,IF(AND($M$1=2008,Beregningsark!$AQ338="2005-2012"),'Resultat 2005-2012'!O338*SUM($AA$10:$AE$10)/5,IF(AND($M$1=2009,Beregningsark!$AQ338="2005-2012"),'Resultat 2005-2012'!O338*SUM($AB$10:$AE$10)/4,IF(AND($M$1=2010,Beregningsark!$AQ338="2005-2012"),'Resultat 2005-2012'!O338*SUM($AC$10:$AE$10)/3,IF(AND($M$1=2011,Beregningsark!$AQ338="2005-2012"),'Resultat 2005-2012'!O338*SUM($AD$10:$AE$10)/2,IF(AND($M$1=2012,Beregningsark!$AQ338="2005-2012"),'Resultat 2005-2012'!O338*$AE$10,IF(AND($M$1=2006,Beregningsark!$AQ338="1999-2012"),'Resultat 2005-2012'!O338*SUM($Y$16:$AE$16)/7,IF(AND($M$1=2007,Beregningsark!$AQ338="1999-2012"),'Resultat 2005-2012'!O338*SUM($Z$16:$AE$16)/6,IF(AND($M$1=2008,Beregningsark!$AQ338="1999-2012"),'Resultat 2005-2012'!O338*SUM($AA$16:$AE$16)/5,IF(AND($M$1=2009,Beregningsark!$AQ338="1999-2012"),'Resultat 2005-2012'!O338*SUM($AB$16:$AE$16)/4,IF(AND($M$1=2010,Beregningsark!$AQ338="1999-2012"),'Resultat 2005-2012'!O338*SUM($AC$16:$AE$16)/3,IF(AND($M$1=2011,Beregningsark!$AQ338="1999-2012"),'Resultat 2005-2012'!O338*SUM($AD$16:$AE$16)/2,IF(AND($M$1=2012,Beregningsark!$AQ338="1999-2012"),'Resultat 2005-2012'!O338*$AE$16,""))))))))))))))))</f>
        <v/>
      </c>
      <c r="P338" s="15" t="str">
        <f>IF('Resultat 2005-2012'!$R338="","",IF($M$1=2005,'Resultat 2005-2012'!P338,IF(AND($M$1=2006,Beregningsark!$AQ338="2005-2012"),'Resultat 2005-2012'!P338*SUM($Y$11:$AE$11)/7,IF(AND($M$1=2007,Beregningsark!$AQ338="2005-2012"),'Resultat 2005-2012'!P338*SUM($Z$11:$AE$11)/6,IF(AND($M$1=2008,Beregningsark!$AQ338="2005-2012"),'Resultat 2005-2012'!P338*SUM($AA$11:$AE$11)/5,IF(AND($M$1=2009,Beregningsark!$AQ338="2005-2012"),'Resultat 2005-2012'!P338*SUM($AB$11:$AE$11)/4,IF(AND($M$1=2010,Beregningsark!$AQ338="2005-2012"),'Resultat 2005-2012'!P338*SUM($AC$11:$AE$11)/3,IF(AND($M$1=2011,Beregningsark!$AQ338="2005-2012"),'Resultat 2005-2012'!P338*SUM($AD$11:$AE$11)/2,IF(AND($M$1=2012,Beregningsark!$AQ338="2005-2012"),'Resultat 2005-2012'!P338*$AE$11,IF(AND($M$1=2006,Beregningsark!$AQ338="1999-2012"),'Resultat 2005-2012'!P338*SUM($Y$16:$AE$16)/7,IF(AND($M$1=2007,Beregningsark!$AQ338="1999-2012"),'Resultat 2005-2012'!P338*SUM($Z$16:$AE$16)/6,IF(AND($M$1=2008,Beregningsark!$AQ338="1999-2012"),'Resultat 2005-2012'!P338*SUM($AA$16:$AE$16)/5,IF(AND($M$1=2009,Beregningsark!$AQ338="1999-2012"),'Resultat 2005-2012'!P338*SUM($AB$16:$AE$16)/4,IF(AND($M$1=2010,Beregningsark!$AQ338="1999-2012"),'Resultat 2005-2012'!P338*SUM($AC$16:$AE$16)/3,IF(AND($M$1=2011,Beregningsark!$AQ338="1999-2012"),'Resultat 2005-2012'!P338*SUM($AD$16:$AE$16)/2,IF(AND($M$1=2012,Beregningsark!$AQ338="1999-2012"),'Resultat 2005-2012'!P338*$AE$16,""))))))))))))))))</f>
        <v/>
      </c>
      <c r="Q338" s="15" t="str">
        <f t="shared" si="18"/>
        <v/>
      </c>
      <c r="R338" s="17" t="str">
        <f t="shared" si="19"/>
        <v/>
      </c>
    </row>
    <row r="339" spans="1:18" x14ac:dyDescent="0.25">
      <c r="A339" s="4" t="str">
        <f>IF(Inddata!A354="","",Inddata!A354)</f>
        <v/>
      </c>
      <c r="B339" s="4" t="str">
        <f>IF(Inddata!B354="","",Inddata!B354)</f>
        <v/>
      </c>
      <c r="C339" s="4" t="str">
        <f>IF(Inddata!C354="","",Inddata!C354)</f>
        <v/>
      </c>
      <c r="D339" s="4" t="str">
        <f>IF(Inddata!D354="","",Inddata!D354)</f>
        <v/>
      </c>
      <c r="E339" s="4" t="str">
        <f>IF(Inddata!E354="","",Inddata!E354)</f>
        <v/>
      </c>
      <c r="F339" s="4" t="str">
        <f>IF(Inddata!F354="","",Inddata!F354)</f>
        <v/>
      </c>
      <c r="G339" s="4">
        <f>IF(Inddata!G354="","",Inddata!G354)</f>
        <v>0</v>
      </c>
      <c r="H339" s="4" t="str">
        <f>IF(Inddata!H354&gt;0.5,Inddata!H354,"")</f>
        <v/>
      </c>
      <c r="I339" s="4" t="str">
        <f>IF(Inddata!I354="","",Inddata!I354)</f>
        <v/>
      </c>
      <c r="J339" s="15" t="str">
        <f>IF('Resultat 2005-2012'!$R339="","",IF($M$1=2005,'Resultat 2005-2012'!J339,IF(AND($M$1=2006,Beregningsark!$AQ339="2005-2012"),'Resultat 2005-2012'!J339*SUM($Y$7:$AE$7)/7,IF(AND($M$1=2007,Beregningsark!$AQ339="2005-2012"),'Resultat 2005-2012'!J339*SUM($Z$7:$AE$7)/6,IF(AND($M$1=2008,Beregningsark!$AQ339="2005-2012"),'Resultat 2005-2012'!J339*SUM($AA$7:$AE$7)/5,IF(AND($M$1=2009,Beregningsark!$AQ339="2005-2012"),'Resultat 2005-2012'!J339*SUM($AB$7:$AE$7)/4,IF(AND($M$1=2010,Beregningsark!$AQ339="2005-2012"),'Resultat 2005-2012'!J339*SUM($AC$7:$AE$7)/3,IF(AND($M$1=2011,Beregningsark!$AQ339="2005-2012"),'Resultat 2005-2012'!J339*SUM($AD$7:$AE$7)/2,IF(AND($M$1=2012,Beregningsark!$AQ339="2005-2012"),'Resultat 2005-2012'!J339*$AE$7,IF(AND($M$1=2006,Beregningsark!$AQ339="1999-2012"),'Resultat 2005-2012'!J339*SUM($Y$16:$AE$16)/7,IF(AND($M$1=2007,Beregningsark!$AQ339="1999-2012"),'Resultat 2005-2012'!J339*SUM($Z$16:$AE$16)/6,IF(AND($M$1=2008,Beregningsark!$AQ339="1999-2012"),'Resultat 2005-2012'!J339*SUM($AA$16:$AE$16)/5,IF(AND($M$1=2009,Beregningsark!$AQ339="1999-2012"),'Resultat 2005-2012'!J339*SUM($AB$16:$AE$16)/4,IF(AND($M$1=2010,Beregningsark!$AQ339="1999-2012"),'Resultat 2005-2012'!J339*SUM($AC$16:$AE$16)/3,IF(AND($M$1=2011,Beregningsark!$AQ339="1999-2012"),'Resultat 2005-2012'!J339*SUM($AD$16:$AE$16)/2,IF(AND($M$1=2012,Beregningsark!$AQ339="1999-2012"),'Resultat 2005-2012'!J339*$AE$16,""))))))))))))))))</f>
        <v/>
      </c>
      <c r="K339" s="15" t="str">
        <f>IF('Resultat 2005-2012'!$R339="","",IF($M$1=2005,'Resultat 2005-2012'!K339,IF(AND($M$1=2006,Beregningsark!$AQ339="2005-2012"),'Resultat 2005-2012'!K339*SUM($Y$8:$AE$8)/7,IF(AND($M$1=2007,Beregningsark!$AQ339="2005-2012"),'Resultat 2005-2012'!K339*SUM($Z$8:$AE$8)/6,IF(AND($M$1=2008,Beregningsark!$AQ339="2005-2012"),'Resultat 2005-2012'!K339*SUM($AA$8:$AE$8)/5,IF(AND($M$1=2009,Beregningsark!$AQ339="2005-2012"),'Resultat 2005-2012'!K339*SUM($AB$8:$AE$8)/4,IF(AND($M$1=2010,Beregningsark!$AQ339="2005-2012"),'Resultat 2005-2012'!K339*SUM($AC$8:$AE$8)/3,IF(AND($M$1=2011,Beregningsark!$AQ339="2005-2012"),'Resultat 2005-2012'!K339*SUM($AD$8:$AE$8)/2,IF(AND($M$1=2012,Beregningsark!$AQ339="2005-2012"),'Resultat 2005-2012'!K339*$AE$8,IF(AND($M$1=2006,Beregningsark!$AQ339="1999-2012"),'Resultat 2005-2012'!K339*SUM($Y$17:$AE$17)/7,IF(AND($M$1=2007,Beregningsark!$AQ339="1999-2012"),'Resultat 2005-2012'!K339*SUM($Z$17:$AE$17)/6,IF(AND($M$1=2008,Beregningsark!$AQ339="1999-2012"),'Resultat 2005-2012'!K339*SUM($AA$17:$AE$17)/5,IF(AND($M$1=2009,Beregningsark!$AQ339="1999-2012"),'Resultat 2005-2012'!K339*SUM($AB$17:$AE$17)/4,IF(AND($M$1=2010,Beregningsark!$AQ339="1999-2012"),'Resultat 2005-2012'!K339*SUM($AC$17:$AE$17)/3,IF(AND($M$1=2011,Beregningsark!$AQ339="1999-2012"),'Resultat 2005-2012'!K339*SUM($AD$17:$AE$17)/2,IF(AND($M$1=2012,Beregningsark!$AQ339="1999-2012"),'Resultat 2005-2012'!K339*$AE$17,""))))))))))))))))</f>
        <v/>
      </c>
      <c r="L339" s="15" t="str">
        <f>IF('Resultat 2005-2012'!$R339="","",IF($M$1=2005,'Resultat 2005-2012'!L339,IF(AND($M$1=2006,Beregningsark!$AQ339="2005-2012"),'Resultat 2005-2012'!L339*SUM($Y$9:$AE$9)/7,IF(AND($M$1=2007,Beregningsark!$AQ339="2005-2012"),'Resultat 2005-2012'!L339*SUM($Z$9:$AE$9)/6,IF(AND($M$1=2008,Beregningsark!$AQ339="2005-2012"),'Resultat 2005-2012'!L339*SUM($AA$9:$AE$9)/5,IF(AND($M$1=2009,Beregningsark!$AQ339="2005-2012"),'Resultat 2005-2012'!L339*SUM($AB$9:$AE$9)/4,IF(AND($M$1=2010,Beregningsark!$AQ339="2005-2012"),'Resultat 2005-2012'!L339*SUM($AC$9:$AE$9)/3,IF(AND($M$1=2011,Beregningsark!$AQ339="2005-2012"),'Resultat 2005-2012'!L339*SUM($AD$9:$AE$9)/2,IF(AND($M$1=2012,Beregningsark!$AQ339="2005-2012"),'Resultat 2005-2012'!L339*$AE$9,IF(AND($M$1=2006,Beregningsark!$AQ339="1999-2012"),'Resultat 2005-2012'!L339*SUM($Y$18:$AE$18)/7,IF(AND($M$1=2007,Beregningsark!$AQ339="1999-2012"),'Resultat 2005-2012'!L339*SUM($Z$18:$AE$18)/6,IF(AND($M$1=2008,Beregningsark!$AQ339="1999-2012"),'Resultat 2005-2012'!L339*SUM($AA$18:$AE$18)/5,IF(AND($M$1=2009,Beregningsark!$AQ339="1999-2012"),'Resultat 2005-2012'!L339*SUM($AB$18:$AE$18)/4,IF(AND($M$1=2010,Beregningsark!$AQ339="1999-2012"),'Resultat 2005-2012'!L339*SUM($AC$18:$AE$18)/3,IF(AND($M$1=2011,Beregningsark!$AQ339="1999-2012"),'Resultat 2005-2012'!L339*SUM($AD$18:$AE$18)/2,IF(AND($M$1=2012,Beregningsark!$AQ339="1999-2012"),'Resultat 2005-2012'!L339*$AE$18,""))))))))))))))))</f>
        <v/>
      </c>
      <c r="M339" s="15" t="str">
        <f t="shared" si="17"/>
        <v/>
      </c>
      <c r="N339" s="15" t="str">
        <f>IF('Resultat 2005-2012'!$R339="","",IF($M$1=2005,'Resultat 2005-2012'!N339,IF(AND($M$1=2006,Beregningsark!$AQ339="2005-2012"),'Resultat 2005-2012'!N339*SUM($Y$10:$AE$10)/7,IF(AND($M$1=2007,Beregningsark!$AQ339="2005-2012"),'Resultat 2005-2012'!N339*SUM($Z$10:$AE$10)/6,IF(AND($M$1=2008,Beregningsark!$AQ339="2005-2012"),'Resultat 2005-2012'!N339*SUM($AA$10:$AE$10)/5,IF(AND($M$1=2009,Beregningsark!$AQ339="2005-2012"),'Resultat 2005-2012'!N339*SUM($AB$10:$AE$10)/4,IF(AND($M$1=2010,Beregningsark!$AQ339="2005-2012"),'Resultat 2005-2012'!N339*SUM($AC$10:$AE$10)/3,IF(AND($M$1=2011,Beregningsark!$AQ339="2005-2012"),'Resultat 2005-2012'!N339*SUM($AD$10:$AE$10)/2,IF(AND($M$1=2012,Beregningsark!$AQ339="2005-2012"),'Resultat 2005-2012'!N339*$AE$10,IF(AND($M$1=2006,Beregningsark!$AQ339="1999-2012"),'Resultat 2005-2012'!N339*SUM($Y$16:$AE$16)/7,IF(AND($M$1=2007,Beregningsark!$AQ339="1999-2012"),'Resultat 2005-2012'!N339*SUM($Z$16:$AE$16)/6,IF(AND($M$1=2008,Beregningsark!$AQ339="1999-2012"),'Resultat 2005-2012'!N339*SUM($AA$16:$AE$16)/5,IF(AND($M$1=2009,Beregningsark!$AQ339="1999-2012"),'Resultat 2005-2012'!N339*SUM($AB$16:$AE$16)/4,IF(AND($M$1=2010,Beregningsark!$AQ339="1999-2012"),'Resultat 2005-2012'!N339*SUM($AC$16:$AE$16)/3,IF(AND($M$1=2011,Beregningsark!$AQ339="1999-2012"),'Resultat 2005-2012'!N339*SUM($AD$16:$AE$16)/2,IF(AND($M$1=2012,Beregningsark!$AQ339="1999-2012"),'Resultat 2005-2012'!N339*$AE$16,""))))))))))))))))</f>
        <v/>
      </c>
      <c r="O339" s="15" t="str">
        <f>IF('Resultat 2005-2012'!$R339="","",IF($M$1=2005,'Resultat 2005-2012'!O339,IF(AND($M$1=2006,Beregningsark!$AQ339="2005-2012"),'Resultat 2005-2012'!O339*SUM($Y$10:$AE$10)/7,IF(AND($M$1=2007,Beregningsark!$AQ339="2005-2012"),'Resultat 2005-2012'!O339*SUM($Z$10:$AE$10)/6,IF(AND($M$1=2008,Beregningsark!$AQ339="2005-2012"),'Resultat 2005-2012'!O339*SUM($AA$10:$AE$10)/5,IF(AND($M$1=2009,Beregningsark!$AQ339="2005-2012"),'Resultat 2005-2012'!O339*SUM($AB$10:$AE$10)/4,IF(AND($M$1=2010,Beregningsark!$AQ339="2005-2012"),'Resultat 2005-2012'!O339*SUM($AC$10:$AE$10)/3,IF(AND($M$1=2011,Beregningsark!$AQ339="2005-2012"),'Resultat 2005-2012'!O339*SUM($AD$10:$AE$10)/2,IF(AND($M$1=2012,Beregningsark!$AQ339="2005-2012"),'Resultat 2005-2012'!O339*$AE$10,IF(AND($M$1=2006,Beregningsark!$AQ339="1999-2012"),'Resultat 2005-2012'!O339*SUM($Y$16:$AE$16)/7,IF(AND($M$1=2007,Beregningsark!$AQ339="1999-2012"),'Resultat 2005-2012'!O339*SUM($Z$16:$AE$16)/6,IF(AND($M$1=2008,Beregningsark!$AQ339="1999-2012"),'Resultat 2005-2012'!O339*SUM($AA$16:$AE$16)/5,IF(AND($M$1=2009,Beregningsark!$AQ339="1999-2012"),'Resultat 2005-2012'!O339*SUM($AB$16:$AE$16)/4,IF(AND($M$1=2010,Beregningsark!$AQ339="1999-2012"),'Resultat 2005-2012'!O339*SUM($AC$16:$AE$16)/3,IF(AND($M$1=2011,Beregningsark!$AQ339="1999-2012"),'Resultat 2005-2012'!O339*SUM($AD$16:$AE$16)/2,IF(AND($M$1=2012,Beregningsark!$AQ339="1999-2012"),'Resultat 2005-2012'!O339*$AE$16,""))))))))))))))))</f>
        <v/>
      </c>
      <c r="P339" s="15" t="str">
        <f>IF('Resultat 2005-2012'!$R339="","",IF($M$1=2005,'Resultat 2005-2012'!P339,IF(AND($M$1=2006,Beregningsark!$AQ339="2005-2012"),'Resultat 2005-2012'!P339*SUM($Y$11:$AE$11)/7,IF(AND($M$1=2007,Beregningsark!$AQ339="2005-2012"),'Resultat 2005-2012'!P339*SUM($Z$11:$AE$11)/6,IF(AND($M$1=2008,Beregningsark!$AQ339="2005-2012"),'Resultat 2005-2012'!P339*SUM($AA$11:$AE$11)/5,IF(AND($M$1=2009,Beregningsark!$AQ339="2005-2012"),'Resultat 2005-2012'!P339*SUM($AB$11:$AE$11)/4,IF(AND($M$1=2010,Beregningsark!$AQ339="2005-2012"),'Resultat 2005-2012'!P339*SUM($AC$11:$AE$11)/3,IF(AND($M$1=2011,Beregningsark!$AQ339="2005-2012"),'Resultat 2005-2012'!P339*SUM($AD$11:$AE$11)/2,IF(AND($M$1=2012,Beregningsark!$AQ339="2005-2012"),'Resultat 2005-2012'!P339*$AE$11,IF(AND($M$1=2006,Beregningsark!$AQ339="1999-2012"),'Resultat 2005-2012'!P339*SUM($Y$16:$AE$16)/7,IF(AND($M$1=2007,Beregningsark!$AQ339="1999-2012"),'Resultat 2005-2012'!P339*SUM($Z$16:$AE$16)/6,IF(AND($M$1=2008,Beregningsark!$AQ339="1999-2012"),'Resultat 2005-2012'!P339*SUM($AA$16:$AE$16)/5,IF(AND($M$1=2009,Beregningsark!$AQ339="1999-2012"),'Resultat 2005-2012'!P339*SUM($AB$16:$AE$16)/4,IF(AND($M$1=2010,Beregningsark!$AQ339="1999-2012"),'Resultat 2005-2012'!P339*SUM($AC$16:$AE$16)/3,IF(AND($M$1=2011,Beregningsark!$AQ339="1999-2012"),'Resultat 2005-2012'!P339*SUM($AD$16:$AE$16)/2,IF(AND($M$1=2012,Beregningsark!$AQ339="1999-2012"),'Resultat 2005-2012'!P339*$AE$16,""))))))))))))))))</f>
        <v/>
      </c>
      <c r="Q339" s="15" t="str">
        <f t="shared" si="18"/>
        <v/>
      </c>
      <c r="R339" s="17" t="str">
        <f t="shared" si="19"/>
        <v/>
      </c>
    </row>
    <row r="340" spans="1:18" x14ac:dyDescent="0.25">
      <c r="A340" s="4" t="str">
        <f>IF(Inddata!A355="","",Inddata!A355)</f>
        <v/>
      </c>
      <c r="B340" s="4" t="str">
        <f>IF(Inddata!B355="","",Inddata!B355)</f>
        <v/>
      </c>
      <c r="C340" s="4" t="str">
        <f>IF(Inddata!C355="","",Inddata!C355)</f>
        <v/>
      </c>
      <c r="D340" s="4" t="str">
        <f>IF(Inddata!D355="","",Inddata!D355)</f>
        <v/>
      </c>
      <c r="E340" s="4" t="str">
        <f>IF(Inddata!E355="","",Inddata!E355)</f>
        <v/>
      </c>
      <c r="F340" s="4" t="str">
        <f>IF(Inddata!F355="","",Inddata!F355)</f>
        <v/>
      </c>
      <c r="G340" s="4">
        <f>IF(Inddata!G355="","",Inddata!G355)</f>
        <v>0</v>
      </c>
      <c r="H340" s="4" t="str">
        <f>IF(Inddata!H355&gt;0.5,Inddata!H355,"")</f>
        <v/>
      </c>
      <c r="I340" s="4" t="str">
        <f>IF(Inddata!I355="","",Inddata!I355)</f>
        <v/>
      </c>
      <c r="J340" s="15" t="str">
        <f>IF('Resultat 2005-2012'!$R340="","",IF($M$1=2005,'Resultat 2005-2012'!J340,IF(AND($M$1=2006,Beregningsark!$AQ340="2005-2012"),'Resultat 2005-2012'!J340*SUM($Y$7:$AE$7)/7,IF(AND($M$1=2007,Beregningsark!$AQ340="2005-2012"),'Resultat 2005-2012'!J340*SUM($Z$7:$AE$7)/6,IF(AND($M$1=2008,Beregningsark!$AQ340="2005-2012"),'Resultat 2005-2012'!J340*SUM($AA$7:$AE$7)/5,IF(AND($M$1=2009,Beregningsark!$AQ340="2005-2012"),'Resultat 2005-2012'!J340*SUM($AB$7:$AE$7)/4,IF(AND($M$1=2010,Beregningsark!$AQ340="2005-2012"),'Resultat 2005-2012'!J340*SUM($AC$7:$AE$7)/3,IF(AND($M$1=2011,Beregningsark!$AQ340="2005-2012"),'Resultat 2005-2012'!J340*SUM($AD$7:$AE$7)/2,IF(AND($M$1=2012,Beregningsark!$AQ340="2005-2012"),'Resultat 2005-2012'!J340*$AE$7,IF(AND($M$1=2006,Beregningsark!$AQ340="1999-2012"),'Resultat 2005-2012'!J340*SUM($Y$16:$AE$16)/7,IF(AND($M$1=2007,Beregningsark!$AQ340="1999-2012"),'Resultat 2005-2012'!J340*SUM($Z$16:$AE$16)/6,IF(AND($M$1=2008,Beregningsark!$AQ340="1999-2012"),'Resultat 2005-2012'!J340*SUM($AA$16:$AE$16)/5,IF(AND($M$1=2009,Beregningsark!$AQ340="1999-2012"),'Resultat 2005-2012'!J340*SUM($AB$16:$AE$16)/4,IF(AND($M$1=2010,Beregningsark!$AQ340="1999-2012"),'Resultat 2005-2012'!J340*SUM($AC$16:$AE$16)/3,IF(AND($M$1=2011,Beregningsark!$AQ340="1999-2012"),'Resultat 2005-2012'!J340*SUM($AD$16:$AE$16)/2,IF(AND($M$1=2012,Beregningsark!$AQ340="1999-2012"),'Resultat 2005-2012'!J340*$AE$16,""))))))))))))))))</f>
        <v/>
      </c>
      <c r="K340" s="15" t="str">
        <f>IF('Resultat 2005-2012'!$R340="","",IF($M$1=2005,'Resultat 2005-2012'!K340,IF(AND($M$1=2006,Beregningsark!$AQ340="2005-2012"),'Resultat 2005-2012'!K340*SUM($Y$8:$AE$8)/7,IF(AND($M$1=2007,Beregningsark!$AQ340="2005-2012"),'Resultat 2005-2012'!K340*SUM($Z$8:$AE$8)/6,IF(AND($M$1=2008,Beregningsark!$AQ340="2005-2012"),'Resultat 2005-2012'!K340*SUM($AA$8:$AE$8)/5,IF(AND($M$1=2009,Beregningsark!$AQ340="2005-2012"),'Resultat 2005-2012'!K340*SUM($AB$8:$AE$8)/4,IF(AND($M$1=2010,Beregningsark!$AQ340="2005-2012"),'Resultat 2005-2012'!K340*SUM($AC$8:$AE$8)/3,IF(AND($M$1=2011,Beregningsark!$AQ340="2005-2012"),'Resultat 2005-2012'!K340*SUM($AD$8:$AE$8)/2,IF(AND($M$1=2012,Beregningsark!$AQ340="2005-2012"),'Resultat 2005-2012'!K340*$AE$8,IF(AND($M$1=2006,Beregningsark!$AQ340="1999-2012"),'Resultat 2005-2012'!K340*SUM($Y$17:$AE$17)/7,IF(AND($M$1=2007,Beregningsark!$AQ340="1999-2012"),'Resultat 2005-2012'!K340*SUM($Z$17:$AE$17)/6,IF(AND($M$1=2008,Beregningsark!$AQ340="1999-2012"),'Resultat 2005-2012'!K340*SUM($AA$17:$AE$17)/5,IF(AND($M$1=2009,Beregningsark!$AQ340="1999-2012"),'Resultat 2005-2012'!K340*SUM($AB$17:$AE$17)/4,IF(AND($M$1=2010,Beregningsark!$AQ340="1999-2012"),'Resultat 2005-2012'!K340*SUM($AC$17:$AE$17)/3,IF(AND($M$1=2011,Beregningsark!$AQ340="1999-2012"),'Resultat 2005-2012'!K340*SUM($AD$17:$AE$17)/2,IF(AND($M$1=2012,Beregningsark!$AQ340="1999-2012"),'Resultat 2005-2012'!K340*$AE$17,""))))))))))))))))</f>
        <v/>
      </c>
      <c r="L340" s="15" t="str">
        <f>IF('Resultat 2005-2012'!$R340="","",IF($M$1=2005,'Resultat 2005-2012'!L340,IF(AND($M$1=2006,Beregningsark!$AQ340="2005-2012"),'Resultat 2005-2012'!L340*SUM($Y$9:$AE$9)/7,IF(AND($M$1=2007,Beregningsark!$AQ340="2005-2012"),'Resultat 2005-2012'!L340*SUM($Z$9:$AE$9)/6,IF(AND($M$1=2008,Beregningsark!$AQ340="2005-2012"),'Resultat 2005-2012'!L340*SUM($AA$9:$AE$9)/5,IF(AND($M$1=2009,Beregningsark!$AQ340="2005-2012"),'Resultat 2005-2012'!L340*SUM($AB$9:$AE$9)/4,IF(AND($M$1=2010,Beregningsark!$AQ340="2005-2012"),'Resultat 2005-2012'!L340*SUM($AC$9:$AE$9)/3,IF(AND($M$1=2011,Beregningsark!$AQ340="2005-2012"),'Resultat 2005-2012'!L340*SUM($AD$9:$AE$9)/2,IF(AND($M$1=2012,Beregningsark!$AQ340="2005-2012"),'Resultat 2005-2012'!L340*$AE$9,IF(AND($M$1=2006,Beregningsark!$AQ340="1999-2012"),'Resultat 2005-2012'!L340*SUM($Y$18:$AE$18)/7,IF(AND($M$1=2007,Beregningsark!$AQ340="1999-2012"),'Resultat 2005-2012'!L340*SUM($Z$18:$AE$18)/6,IF(AND($M$1=2008,Beregningsark!$AQ340="1999-2012"),'Resultat 2005-2012'!L340*SUM($AA$18:$AE$18)/5,IF(AND($M$1=2009,Beregningsark!$AQ340="1999-2012"),'Resultat 2005-2012'!L340*SUM($AB$18:$AE$18)/4,IF(AND($M$1=2010,Beregningsark!$AQ340="1999-2012"),'Resultat 2005-2012'!L340*SUM($AC$18:$AE$18)/3,IF(AND($M$1=2011,Beregningsark!$AQ340="1999-2012"),'Resultat 2005-2012'!L340*SUM($AD$18:$AE$18)/2,IF(AND($M$1=2012,Beregningsark!$AQ340="1999-2012"),'Resultat 2005-2012'!L340*$AE$18,""))))))))))))))))</f>
        <v/>
      </c>
      <c r="M340" s="15" t="str">
        <f t="shared" si="17"/>
        <v/>
      </c>
      <c r="N340" s="15" t="str">
        <f>IF('Resultat 2005-2012'!$R340="","",IF($M$1=2005,'Resultat 2005-2012'!N340,IF(AND($M$1=2006,Beregningsark!$AQ340="2005-2012"),'Resultat 2005-2012'!N340*SUM($Y$10:$AE$10)/7,IF(AND($M$1=2007,Beregningsark!$AQ340="2005-2012"),'Resultat 2005-2012'!N340*SUM($Z$10:$AE$10)/6,IF(AND($M$1=2008,Beregningsark!$AQ340="2005-2012"),'Resultat 2005-2012'!N340*SUM($AA$10:$AE$10)/5,IF(AND($M$1=2009,Beregningsark!$AQ340="2005-2012"),'Resultat 2005-2012'!N340*SUM($AB$10:$AE$10)/4,IF(AND($M$1=2010,Beregningsark!$AQ340="2005-2012"),'Resultat 2005-2012'!N340*SUM($AC$10:$AE$10)/3,IF(AND($M$1=2011,Beregningsark!$AQ340="2005-2012"),'Resultat 2005-2012'!N340*SUM($AD$10:$AE$10)/2,IF(AND($M$1=2012,Beregningsark!$AQ340="2005-2012"),'Resultat 2005-2012'!N340*$AE$10,IF(AND($M$1=2006,Beregningsark!$AQ340="1999-2012"),'Resultat 2005-2012'!N340*SUM($Y$16:$AE$16)/7,IF(AND($M$1=2007,Beregningsark!$AQ340="1999-2012"),'Resultat 2005-2012'!N340*SUM($Z$16:$AE$16)/6,IF(AND($M$1=2008,Beregningsark!$AQ340="1999-2012"),'Resultat 2005-2012'!N340*SUM($AA$16:$AE$16)/5,IF(AND($M$1=2009,Beregningsark!$AQ340="1999-2012"),'Resultat 2005-2012'!N340*SUM($AB$16:$AE$16)/4,IF(AND($M$1=2010,Beregningsark!$AQ340="1999-2012"),'Resultat 2005-2012'!N340*SUM($AC$16:$AE$16)/3,IF(AND($M$1=2011,Beregningsark!$AQ340="1999-2012"),'Resultat 2005-2012'!N340*SUM($AD$16:$AE$16)/2,IF(AND($M$1=2012,Beregningsark!$AQ340="1999-2012"),'Resultat 2005-2012'!N340*$AE$16,""))))))))))))))))</f>
        <v/>
      </c>
      <c r="O340" s="15" t="str">
        <f>IF('Resultat 2005-2012'!$R340="","",IF($M$1=2005,'Resultat 2005-2012'!O340,IF(AND($M$1=2006,Beregningsark!$AQ340="2005-2012"),'Resultat 2005-2012'!O340*SUM($Y$10:$AE$10)/7,IF(AND($M$1=2007,Beregningsark!$AQ340="2005-2012"),'Resultat 2005-2012'!O340*SUM($Z$10:$AE$10)/6,IF(AND($M$1=2008,Beregningsark!$AQ340="2005-2012"),'Resultat 2005-2012'!O340*SUM($AA$10:$AE$10)/5,IF(AND($M$1=2009,Beregningsark!$AQ340="2005-2012"),'Resultat 2005-2012'!O340*SUM($AB$10:$AE$10)/4,IF(AND($M$1=2010,Beregningsark!$AQ340="2005-2012"),'Resultat 2005-2012'!O340*SUM($AC$10:$AE$10)/3,IF(AND($M$1=2011,Beregningsark!$AQ340="2005-2012"),'Resultat 2005-2012'!O340*SUM($AD$10:$AE$10)/2,IF(AND($M$1=2012,Beregningsark!$AQ340="2005-2012"),'Resultat 2005-2012'!O340*$AE$10,IF(AND($M$1=2006,Beregningsark!$AQ340="1999-2012"),'Resultat 2005-2012'!O340*SUM($Y$16:$AE$16)/7,IF(AND($M$1=2007,Beregningsark!$AQ340="1999-2012"),'Resultat 2005-2012'!O340*SUM($Z$16:$AE$16)/6,IF(AND($M$1=2008,Beregningsark!$AQ340="1999-2012"),'Resultat 2005-2012'!O340*SUM($AA$16:$AE$16)/5,IF(AND($M$1=2009,Beregningsark!$AQ340="1999-2012"),'Resultat 2005-2012'!O340*SUM($AB$16:$AE$16)/4,IF(AND($M$1=2010,Beregningsark!$AQ340="1999-2012"),'Resultat 2005-2012'!O340*SUM($AC$16:$AE$16)/3,IF(AND($M$1=2011,Beregningsark!$AQ340="1999-2012"),'Resultat 2005-2012'!O340*SUM($AD$16:$AE$16)/2,IF(AND($M$1=2012,Beregningsark!$AQ340="1999-2012"),'Resultat 2005-2012'!O340*$AE$16,""))))))))))))))))</f>
        <v/>
      </c>
      <c r="P340" s="15" t="str">
        <f>IF('Resultat 2005-2012'!$R340="","",IF($M$1=2005,'Resultat 2005-2012'!P340,IF(AND($M$1=2006,Beregningsark!$AQ340="2005-2012"),'Resultat 2005-2012'!P340*SUM($Y$11:$AE$11)/7,IF(AND($M$1=2007,Beregningsark!$AQ340="2005-2012"),'Resultat 2005-2012'!P340*SUM($Z$11:$AE$11)/6,IF(AND($M$1=2008,Beregningsark!$AQ340="2005-2012"),'Resultat 2005-2012'!P340*SUM($AA$11:$AE$11)/5,IF(AND($M$1=2009,Beregningsark!$AQ340="2005-2012"),'Resultat 2005-2012'!P340*SUM($AB$11:$AE$11)/4,IF(AND($M$1=2010,Beregningsark!$AQ340="2005-2012"),'Resultat 2005-2012'!P340*SUM($AC$11:$AE$11)/3,IF(AND($M$1=2011,Beregningsark!$AQ340="2005-2012"),'Resultat 2005-2012'!P340*SUM($AD$11:$AE$11)/2,IF(AND($M$1=2012,Beregningsark!$AQ340="2005-2012"),'Resultat 2005-2012'!P340*$AE$11,IF(AND($M$1=2006,Beregningsark!$AQ340="1999-2012"),'Resultat 2005-2012'!P340*SUM($Y$16:$AE$16)/7,IF(AND($M$1=2007,Beregningsark!$AQ340="1999-2012"),'Resultat 2005-2012'!P340*SUM($Z$16:$AE$16)/6,IF(AND($M$1=2008,Beregningsark!$AQ340="1999-2012"),'Resultat 2005-2012'!P340*SUM($AA$16:$AE$16)/5,IF(AND($M$1=2009,Beregningsark!$AQ340="1999-2012"),'Resultat 2005-2012'!P340*SUM($AB$16:$AE$16)/4,IF(AND($M$1=2010,Beregningsark!$AQ340="1999-2012"),'Resultat 2005-2012'!P340*SUM($AC$16:$AE$16)/3,IF(AND($M$1=2011,Beregningsark!$AQ340="1999-2012"),'Resultat 2005-2012'!P340*SUM($AD$16:$AE$16)/2,IF(AND($M$1=2012,Beregningsark!$AQ340="1999-2012"),'Resultat 2005-2012'!P340*$AE$16,""))))))))))))))))</f>
        <v/>
      </c>
      <c r="Q340" s="15" t="str">
        <f t="shared" si="18"/>
        <v/>
      </c>
      <c r="R340" s="17" t="str">
        <f t="shared" si="19"/>
        <v/>
      </c>
    </row>
    <row r="341" spans="1:18" x14ac:dyDescent="0.25">
      <c r="A341" s="4" t="str">
        <f>IF(Inddata!A356="","",Inddata!A356)</f>
        <v/>
      </c>
      <c r="B341" s="4" t="str">
        <f>IF(Inddata!B356="","",Inddata!B356)</f>
        <v/>
      </c>
      <c r="C341" s="4" t="str">
        <f>IF(Inddata!C356="","",Inddata!C356)</f>
        <v/>
      </c>
      <c r="D341" s="4" t="str">
        <f>IF(Inddata!D356="","",Inddata!D356)</f>
        <v/>
      </c>
      <c r="E341" s="4" t="str">
        <f>IF(Inddata!E356="","",Inddata!E356)</f>
        <v/>
      </c>
      <c r="F341" s="4" t="str">
        <f>IF(Inddata!F356="","",Inddata!F356)</f>
        <v/>
      </c>
      <c r="G341" s="4">
        <f>IF(Inddata!G356="","",Inddata!G356)</f>
        <v>0</v>
      </c>
      <c r="H341" s="4" t="str">
        <f>IF(Inddata!H356&gt;0.5,Inddata!H356,"")</f>
        <v/>
      </c>
      <c r="I341" s="4" t="str">
        <f>IF(Inddata!I356="","",Inddata!I356)</f>
        <v/>
      </c>
      <c r="J341" s="15" t="str">
        <f>IF('Resultat 2005-2012'!$R341="","",IF($M$1=2005,'Resultat 2005-2012'!J341,IF(AND($M$1=2006,Beregningsark!$AQ341="2005-2012"),'Resultat 2005-2012'!J341*SUM($Y$7:$AE$7)/7,IF(AND($M$1=2007,Beregningsark!$AQ341="2005-2012"),'Resultat 2005-2012'!J341*SUM($Z$7:$AE$7)/6,IF(AND($M$1=2008,Beregningsark!$AQ341="2005-2012"),'Resultat 2005-2012'!J341*SUM($AA$7:$AE$7)/5,IF(AND($M$1=2009,Beregningsark!$AQ341="2005-2012"),'Resultat 2005-2012'!J341*SUM($AB$7:$AE$7)/4,IF(AND($M$1=2010,Beregningsark!$AQ341="2005-2012"),'Resultat 2005-2012'!J341*SUM($AC$7:$AE$7)/3,IF(AND($M$1=2011,Beregningsark!$AQ341="2005-2012"),'Resultat 2005-2012'!J341*SUM($AD$7:$AE$7)/2,IF(AND($M$1=2012,Beregningsark!$AQ341="2005-2012"),'Resultat 2005-2012'!J341*$AE$7,IF(AND($M$1=2006,Beregningsark!$AQ341="1999-2012"),'Resultat 2005-2012'!J341*SUM($Y$16:$AE$16)/7,IF(AND($M$1=2007,Beregningsark!$AQ341="1999-2012"),'Resultat 2005-2012'!J341*SUM($Z$16:$AE$16)/6,IF(AND($M$1=2008,Beregningsark!$AQ341="1999-2012"),'Resultat 2005-2012'!J341*SUM($AA$16:$AE$16)/5,IF(AND($M$1=2009,Beregningsark!$AQ341="1999-2012"),'Resultat 2005-2012'!J341*SUM($AB$16:$AE$16)/4,IF(AND($M$1=2010,Beregningsark!$AQ341="1999-2012"),'Resultat 2005-2012'!J341*SUM($AC$16:$AE$16)/3,IF(AND($M$1=2011,Beregningsark!$AQ341="1999-2012"),'Resultat 2005-2012'!J341*SUM($AD$16:$AE$16)/2,IF(AND($M$1=2012,Beregningsark!$AQ341="1999-2012"),'Resultat 2005-2012'!J341*$AE$16,""))))))))))))))))</f>
        <v/>
      </c>
      <c r="K341" s="15" t="str">
        <f>IF('Resultat 2005-2012'!$R341="","",IF($M$1=2005,'Resultat 2005-2012'!K341,IF(AND($M$1=2006,Beregningsark!$AQ341="2005-2012"),'Resultat 2005-2012'!K341*SUM($Y$8:$AE$8)/7,IF(AND($M$1=2007,Beregningsark!$AQ341="2005-2012"),'Resultat 2005-2012'!K341*SUM($Z$8:$AE$8)/6,IF(AND($M$1=2008,Beregningsark!$AQ341="2005-2012"),'Resultat 2005-2012'!K341*SUM($AA$8:$AE$8)/5,IF(AND($M$1=2009,Beregningsark!$AQ341="2005-2012"),'Resultat 2005-2012'!K341*SUM($AB$8:$AE$8)/4,IF(AND($M$1=2010,Beregningsark!$AQ341="2005-2012"),'Resultat 2005-2012'!K341*SUM($AC$8:$AE$8)/3,IF(AND($M$1=2011,Beregningsark!$AQ341="2005-2012"),'Resultat 2005-2012'!K341*SUM($AD$8:$AE$8)/2,IF(AND($M$1=2012,Beregningsark!$AQ341="2005-2012"),'Resultat 2005-2012'!K341*$AE$8,IF(AND($M$1=2006,Beregningsark!$AQ341="1999-2012"),'Resultat 2005-2012'!K341*SUM($Y$17:$AE$17)/7,IF(AND($M$1=2007,Beregningsark!$AQ341="1999-2012"),'Resultat 2005-2012'!K341*SUM($Z$17:$AE$17)/6,IF(AND($M$1=2008,Beregningsark!$AQ341="1999-2012"),'Resultat 2005-2012'!K341*SUM($AA$17:$AE$17)/5,IF(AND($M$1=2009,Beregningsark!$AQ341="1999-2012"),'Resultat 2005-2012'!K341*SUM($AB$17:$AE$17)/4,IF(AND($M$1=2010,Beregningsark!$AQ341="1999-2012"),'Resultat 2005-2012'!K341*SUM($AC$17:$AE$17)/3,IF(AND($M$1=2011,Beregningsark!$AQ341="1999-2012"),'Resultat 2005-2012'!K341*SUM($AD$17:$AE$17)/2,IF(AND($M$1=2012,Beregningsark!$AQ341="1999-2012"),'Resultat 2005-2012'!K341*$AE$17,""))))))))))))))))</f>
        <v/>
      </c>
      <c r="L341" s="15" t="str">
        <f>IF('Resultat 2005-2012'!$R341="","",IF($M$1=2005,'Resultat 2005-2012'!L341,IF(AND($M$1=2006,Beregningsark!$AQ341="2005-2012"),'Resultat 2005-2012'!L341*SUM($Y$9:$AE$9)/7,IF(AND($M$1=2007,Beregningsark!$AQ341="2005-2012"),'Resultat 2005-2012'!L341*SUM($Z$9:$AE$9)/6,IF(AND($M$1=2008,Beregningsark!$AQ341="2005-2012"),'Resultat 2005-2012'!L341*SUM($AA$9:$AE$9)/5,IF(AND($M$1=2009,Beregningsark!$AQ341="2005-2012"),'Resultat 2005-2012'!L341*SUM($AB$9:$AE$9)/4,IF(AND($M$1=2010,Beregningsark!$AQ341="2005-2012"),'Resultat 2005-2012'!L341*SUM($AC$9:$AE$9)/3,IF(AND($M$1=2011,Beregningsark!$AQ341="2005-2012"),'Resultat 2005-2012'!L341*SUM($AD$9:$AE$9)/2,IF(AND($M$1=2012,Beregningsark!$AQ341="2005-2012"),'Resultat 2005-2012'!L341*$AE$9,IF(AND($M$1=2006,Beregningsark!$AQ341="1999-2012"),'Resultat 2005-2012'!L341*SUM($Y$18:$AE$18)/7,IF(AND($M$1=2007,Beregningsark!$AQ341="1999-2012"),'Resultat 2005-2012'!L341*SUM($Z$18:$AE$18)/6,IF(AND($M$1=2008,Beregningsark!$AQ341="1999-2012"),'Resultat 2005-2012'!L341*SUM($AA$18:$AE$18)/5,IF(AND($M$1=2009,Beregningsark!$AQ341="1999-2012"),'Resultat 2005-2012'!L341*SUM($AB$18:$AE$18)/4,IF(AND($M$1=2010,Beregningsark!$AQ341="1999-2012"),'Resultat 2005-2012'!L341*SUM($AC$18:$AE$18)/3,IF(AND($M$1=2011,Beregningsark!$AQ341="1999-2012"),'Resultat 2005-2012'!L341*SUM($AD$18:$AE$18)/2,IF(AND($M$1=2012,Beregningsark!$AQ341="1999-2012"),'Resultat 2005-2012'!L341*$AE$18,""))))))))))))))))</f>
        <v/>
      </c>
      <c r="M341" s="15" t="str">
        <f t="shared" si="17"/>
        <v/>
      </c>
      <c r="N341" s="15" t="str">
        <f>IF('Resultat 2005-2012'!$R341="","",IF($M$1=2005,'Resultat 2005-2012'!N341,IF(AND($M$1=2006,Beregningsark!$AQ341="2005-2012"),'Resultat 2005-2012'!N341*SUM($Y$10:$AE$10)/7,IF(AND($M$1=2007,Beregningsark!$AQ341="2005-2012"),'Resultat 2005-2012'!N341*SUM($Z$10:$AE$10)/6,IF(AND($M$1=2008,Beregningsark!$AQ341="2005-2012"),'Resultat 2005-2012'!N341*SUM($AA$10:$AE$10)/5,IF(AND($M$1=2009,Beregningsark!$AQ341="2005-2012"),'Resultat 2005-2012'!N341*SUM($AB$10:$AE$10)/4,IF(AND($M$1=2010,Beregningsark!$AQ341="2005-2012"),'Resultat 2005-2012'!N341*SUM($AC$10:$AE$10)/3,IF(AND($M$1=2011,Beregningsark!$AQ341="2005-2012"),'Resultat 2005-2012'!N341*SUM($AD$10:$AE$10)/2,IF(AND($M$1=2012,Beregningsark!$AQ341="2005-2012"),'Resultat 2005-2012'!N341*$AE$10,IF(AND($M$1=2006,Beregningsark!$AQ341="1999-2012"),'Resultat 2005-2012'!N341*SUM($Y$16:$AE$16)/7,IF(AND($M$1=2007,Beregningsark!$AQ341="1999-2012"),'Resultat 2005-2012'!N341*SUM($Z$16:$AE$16)/6,IF(AND($M$1=2008,Beregningsark!$AQ341="1999-2012"),'Resultat 2005-2012'!N341*SUM($AA$16:$AE$16)/5,IF(AND($M$1=2009,Beregningsark!$AQ341="1999-2012"),'Resultat 2005-2012'!N341*SUM($AB$16:$AE$16)/4,IF(AND($M$1=2010,Beregningsark!$AQ341="1999-2012"),'Resultat 2005-2012'!N341*SUM($AC$16:$AE$16)/3,IF(AND($M$1=2011,Beregningsark!$AQ341="1999-2012"),'Resultat 2005-2012'!N341*SUM($AD$16:$AE$16)/2,IF(AND($M$1=2012,Beregningsark!$AQ341="1999-2012"),'Resultat 2005-2012'!N341*$AE$16,""))))))))))))))))</f>
        <v/>
      </c>
      <c r="O341" s="15" t="str">
        <f>IF('Resultat 2005-2012'!$R341="","",IF($M$1=2005,'Resultat 2005-2012'!O341,IF(AND($M$1=2006,Beregningsark!$AQ341="2005-2012"),'Resultat 2005-2012'!O341*SUM($Y$10:$AE$10)/7,IF(AND($M$1=2007,Beregningsark!$AQ341="2005-2012"),'Resultat 2005-2012'!O341*SUM($Z$10:$AE$10)/6,IF(AND($M$1=2008,Beregningsark!$AQ341="2005-2012"),'Resultat 2005-2012'!O341*SUM($AA$10:$AE$10)/5,IF(AND($M$1=2009,Beregningsark!$AQ341="2005-2012"),'Resultat 2005-2012'!O341*SUM($AB$10:$AE$10)/4,IF(AND($M$1=2010,Beregningsark!$AQ341="2005-2012"),'Resultat 2005-2012'!O341*SUM($AC$10:$AE$10)/3,IF(AND($M$1=2011,Beregningsark!$AQ341="2005-2012"),'Resultat 2005-2012'!O341*SUM($AD$10:$AE$10)/2,IF(AND($M$1=2012,Beregningsark!$AQ341="2005-2012"),'Resultat 2005-2012'!O341*$AE$10,IF(AND($M$1=2006,Beregningsark!$AQ341="1999-2012"),'Resultat 2005-2012'!O341*SUM($Y$16:$AE$16)/7,IF(AND($M$1=2007,Beregningsark!$AQ341="1999-2012"),'Resultat 2005-2012'!O341*SUM($Z$16:$AE$16)/6,IF(AND($M$1=2008,Beregningsark!$AQ341="1999-2012"),'Resultat 2005-2012'!O341*SUM($AA$16:$AE$16)/5,IF(AND($M$1=2009,Beregningsark!$AQ341="1999-2012"),'Resultat 2005-2012'!O341*SUM($AB$16:$AE$16)/4,IF(AND($M$1=2010,Beregningsark!$AQ341="1999-2012"),'Resultat 2005-2012'!O341*SUM($AC$16:$AE$16)/3,IF(AND($M$1=2011,Beregningsark!$AQ341="1999-2012"),'Resultat 2005-2012'!O341*SUM($AD$16:$AE$16)/2,IF(AND($M$1=2012,Beregningsark!$AQ341="1999-2012"),'Resultat 2005-2012'!O341*$AE$16,""))))))))))))))))</f>
        <v/>
      </c>
      <c r="P341" s="15" t="str">
        <f>IF('Resultat 2005-2012'!$R341="","",IF($M$1=2005,'Resultat 2005-2012'!P341,IF(AND($M$1=2006,Beregningsark!$AQ341="2005-2012"),'Resultat 2005-2012'!P341*SUM($Y$11:$AE$11)/7,IF(AND($M$1=2007,Beregningsark!$AQ341="2005-2012"),'Resultat 2005-2012'!P341*SUM($Z$11:$AE$11)/6,IF(AND($M$1=2008,Beregningsark!$AQ341="2005-2012"),'Resultat 2005-2012'!P341*SUM($AA$11:$AE$11)/5,IF(AND($M$1=2009,Beregningsark!$AQ341="2005-2012"),'Resultat 2005-2012'!P341*SUM($AB$11:$AE$11)/4,IF(AND($M$1=2010,Beregningsark!$AQ341="2005-2012"),'Resultat 2005-2012'!P341*SUM($AC$11:$AE$11)/3,IF(AND($M$1=2011,Beregningsark!$AQ341="2005-2012"),'Resultat 2005-2012'!P341*SUM($AD$11:$AE$11)/2,IF(AND($M$1=2012,Beregningsark!$AQ341="2005-2012"),'Resultat 2005-2012'!P341*$AE$11,IF(AND($M$1=2006,Beregningsark!$AQ341="1999-2012"),'Resultat 2005-2012'!P341*SUM($Y$16:$AE$16)/7,IF(AND($M$1=2007,Beregningsark!$AQ341="1999-2012"),'Resultat 2005-2012'!P341*SUM($Z$16:$AE$16)/6,IF(AND($M$1=2008,Beregningsark!$AQ341="1999-2012"),'Resultat 2005-2012'!P341*SUM($AA$16:$AE$16)/5,IF(AND($M$1=2009,Beregningsark!$AQ341="1999-2012"),'Resultat 2005-2012'!P341*SUM($AB$16:$AE$16)/4,IF(AND($M$1=2010,Beregningsark!$AQ341="1999-2012"),'Resultat 2005-2012'!P341*SUM($AC$16:$AE$16)/3,IF(AND($M$1=2011,Beregningsark!$AQ341="1999-2012"),'Resultat 2005-2012'!P341*SUM($AD$16:$AE$16)/2,IF(AND($M$1=2012,Beregningsark!$AQ341="1999-2012"),'Resultat 2005-2012'!P341*$AE$16,""))))))))))))))))</f>
        <v/>
      </c>
      <c r="Q341" s="15" t="str">
        <f t="shared" si="18"/>
        <v/>
      </c>
      <c r="R341" s="17" t="str">
        <f t="shared" si="19"/>
        <v/>
      </c>
    </row>
    <row r="342" spans="1:18" x14ac:dyDescent="0.25">
      <c r="A342" s="4" t="str">
        <f>IF(Inddata!A357="","",Inddata!A357)</f>
        <v/>
      </c>
      <c r="B342" s="4" t="str">
        <f>IF(Inddata!B357="","",Inddata!B357)</f>
        <v/>
      </c>
      <c r="C342" s="4" t="str">
        <f>IF(Inddata!C357="","",Inddata!C357)</f>
        <v/>
      </c>
      <c r="D342" s="4" t="str">
        <f>IF(Inddata!D357="","",Inddata!D357)</f>
        <v/>
      </c>
      <c r="E342" s="4" t="str">
        <f>IF(Inddata!E357="","",Inddata!E357)</f>
        <v/>
      </c>
      <c r="F342" s="4" t="str">
        <f>IF(Inddata!F357="","",Inddata!F357)</f>
        <v/>
      </c>
      <c r="G342" s="4">
        <f>IF(Inddata!G357="","",Inddata!G357)</f>
        <v>0</v>
      </c>
      <c r="H342" s="4" t="str">
        <f>IF(Inddata!H357&gt;0.5,Inddata!H357,"")</f>
        <v/>
      </c>
      <c r="I342" s="4" t="str">
        <f>IF(Inddata!I357="","",Inddata!I357)</f>
        <v/>
      </c>
      <c r="J342" s="15" t="str">
        <f>IF('Resultat 2005-2012'!$R342="","",IF($M$1=2005,'Resultat 2005-2012'!J342,IF(AND($M$1=2006,Beregningsark!$AQ342="2005-2012"),'Resultat 2005-2012'!J342*SUM($Y$7:$AE$7)/7,IF(AND($M$1=2007,Beregningsark!$AQ342="2005-2012"),'Resultat 2005-2012'!J342*SUM($Z$7:$AE$7)/6,IF(AND($M$1=2008,Beregningsark!$AQ342="2005-2012"),'Resultat 2005-2012'!J342*SUM($AA$7:$AE$7)/5,IF(AND($M$1=2009,Beregningsark!$AQ342="2005-2012"),'Resultat 2005-2012'!J342*SUM($AB$7:$AE$7)/4,IF(AND($M$1=2010,Beregningsark!$AQ342="2005-2012"),'Resultat 2005-2012'!J342*SUM($AC$7:$AE$7)/3,IF(AND($M$1=2011,Beregningsark!$AQ342="2005-2012"),'Resultat 2005-2012'!J342*SUM($AD$7:$AE$7)/2,IF(AND($M$1=2012,Beregningsark!$AQ342="2005-2012"),'Resultat 2005-2012'!J342*$AE$7,IF(AND($M$1=2006,Beregningsark!$AQ342="1999-2012"),'Resultat 2005-2012'!J342*SUM($Y$16:$AE$16)/7,IF(AND($M$1=2007,Beregningsark!$AQ342="1999-2012"),'Resultat 2005-2012'!J342*SUM($Z$16:$AE$16)/6,IF(AND($M$1=2008,Beregningsark!$AQ342="1999-2012"),'Resultat 2005-2012'!J342*SUM($AA$16:$AE$16)/5,IF(AND($M$1=2009,Beregningsark!$AQ342="1999-2012"),'Resultat 2005-2012'!J342*SUM($AB$16:$AE$16)/4,IF(AND($M$1=2010,Beregningsark!$AQ342="1999-2012"),'Resultat 2005-2012'!J342*SUM($AC$16:$AE$16)/3,IF(AND($M$1=2011,Beregningsark!$AQ342="1999-2012"),'Resultat 2005-2012'!J342*SUM($AD$16:$AE$16)/2,IF(AND($M$1=2012,Beregningsark!$AQ342="1999-2012"),'Resultat 2005-2012'!J342*$AE$16,""))))))))))))))))</f>
        <v/>
      </c>
      <c r="K342" s="15" t="str">
        <f>IF('Resultat 2005-2012'!$R342="","",IF($M$1=2005,'Resultat 2005-2012'!K342,IF(AND($M$1=2006,Beregningsark!$AQ342="2005-2012"),'Resultat 2005-2012'!K342*SUM($Y$8:$AE$8)/7,IF(AND($M$1=2007,Beregningsark!$AQ342="2005-2012"),'Resultat 2005-2012'!K342*SUM($Z$8:$AE$8)/6,IF(AND($M$1=2008,Beregningsark!$AQ342="2005-2012"),'Resultat 2005-2012'!K342*SUM($AA$8:$AE$8)/5,IF(AND($M$1=2009,Beregningsark!$AQ342="2005-2012"),'Resultat 2005-2012'!K342*SUM($AB$8:$AE$8)/4,IF(AND($M$1=2010,Beregningsark!$AQ342="2005-2012"),'Resultat 2005-2012'!K342*SUM($AC$8:$AE$8)/3,IF(AND($M$1=2011,Beregningsark!$AQ342="2005-2012"),'Resultat 2005-2012'!K342*SUM($AD$8:$AE$8)/2,IF(AND($M$1=2012,Beregningsark!$AQ342="2005-2012"),'Resultat 2005-2012'!K342*$AE$8,IF(AND($M$1=2006,Beregningsark!$AQ342="1999-2012"),'Resultat 2005-2012'!K342*SUM($Y$17:$AE$17)/7,IF(AND($M$1=2007,Beregningsark!$AQ342="1999-2012"),'Resultat 2005-2012'!K342*SUM($Z$17:$AE$17)/6,IF(AND($M$1=2008,Beregningsark!$AQ342="1999-2012"),'Resultat 2005-2012'!K342*SUM($AA$17:$AE$17)/5,IF(AND($M$1=2009,Beregningsark!$AQ342="1999-2012"),'Resultat 2005-2012'!K342*SUM($AB$17:$AE$17)/4,IF(AND($M$1=2010,Beregningsark!$AQ342="1999-2012"),'Resultat 2005-2012'!K342*SUM($AC$17:$AE$17)/3,IF(AND($M$1=2011,Beregningsark!$AQ342="1999-2012"),'Resultat 2005-2012'!K342*SUM($AD$17:$AE$17)/2,IF(AND($M$1=2012,Beregningsark!$AQ342="1999-2012"),'Resultat 2005-2012'!K342*$AE$17,""))))))))))))))))</f>
        <v/>
      </c>
      <c r="L342" s="15" t="str">
        <f>IF('Resultat 2005-2012'!$R342="","",IF($M$1=2005,'Resultat 2005-2012'!L342,IF(AND($M$1=2006,Beregningsark!$AQ342="2005-2012"),'Resultat 2005-2012'!L342*SUM($Y$9:$AE$9)/7,IF(AND($M$1=2007,Beregningsark!$AQ342="2005-2012"),'Resultat 2005-2012'!L342*SUM($Z$9:$AE$9)/6,IF(AND($M$1=2008,Beregningsark!$AQ342="2005-2012"),'Resultat 2005-2012'!L342*SUM($AA$9:$AE$9)/5,IF(AND($M$1=2009,Beregningsark!$AQ342="2005-2012"),'Resultat 2005-2012'!L342*SUM($AB$9:$AE$9)/4,IF(AND($M$1=2010,Beregningsark!$AQ342="2005-2012"),'Resultat 2005-2012'!L342*SUM($AC$9:$AE$9)/3,IF(AND($M$1=2011,Beregningsark!$AQ342="2005-2012"),'Resultat 2005-2012'!L342*SUM($AD$9:$AE$9)/2,IF(AND($M$1=2012,Beregningsark!$AQ342="2005-2012"),'Resultat 2005-2012'!L342*$AE$9,IF(AND($M$1=2006,Beregningsark!$AQ342="1999-2012"),'Resultat 2005-2012'!L342*SUM($Y$18:$AE$18)/7,IF(AND($M$1=2007,Beregningsark!$AQ342="1999-2012"),'Resultat 2005-2012'!L342*SUM($Z$18:$AE$18)/6,IF(AND($M$1=2008,Beregningsark!$AQ342="1999-2012"),'Resultat 2005-2012'!L342*SUM($AA$18:$AE$18)/5,IF(AND($M$1=2009,Beregningsark!$AQ342="1999-2012"),'Resultat 2005-2012'!L342*SUM($AB$18:$AE$18)/4,IF(AND($M$1=2010,Beregningsark!$AQ342="1999-2012"),'Resultat 2005-2012'!L342*SUM($AC$18:$AE$18)/3,IF(AND($M$1=2011,Beregningsark!$AQ342="1999-2012"),'Resultat 2005-2012'!L342*SUM($AD$18:$AE$18)/2,IF(AND($M$1=2012,Beregningsark!$AQ342="1999-2012"),'Resultat 2005-2012'!L342*$AE$18,""))))))))))))))))</f>
        <v/>
      </c>
      <c r="M342" s="15" t="str">
        <f t="shared" si="17"/>
        <v/>
      </c>
      <c r="N342" s="15" t="str">
        <f>IF('Resultat 2005-2012'!$R342="","",IF($M$1=2005,'Resultat 2005-2012'!N342,IF(AND($M$1=2006,Beregningsark!$AQ342="2005-2012"),'Resultat 2005-2012'!N342*SUM($Y$10:$AE$10)/7,IF(AND($M$1=2007,Beregningsark!$AQ342="2005-2012"),'Resultat 2005-2012'!N342*SUM($Z$10:$AE$10)/6,IF(AND($M$1=2008,Beregningsark!$AQ342="2005-2012"),'Resultat 2005-2012'!N342*SUM($AA$10:$AE$10)/5,IF(AND($M$1=2009,Beregningsark!$AQ342="2005-2012"),'Resultat 2005-2012'!N342*SUM($AB$10:$AE$10)/4,IF(AND($M$1=2010,Beregningsark!$AQ342="2005-2012"),'Resultat 2005-2012'!N342*SUM($AC$10:$AE$10)/3,IF(AND($M$1=2011,Beregningsark!$AQ342="2005-2012"),'Resultat 2005-2012'!N342*SUM($AD$10:$AE$10)/2,IF(AND($M$1=2012,Beregningsark!$AQ342="2005-2012"),'Resultat 2005-2012'!N342*$AE$10,IF(AND($M$1=2006,Beregningsark!$AQ342="1999-2012"),'Resultat 2005-2012'!N342*SUM($Y$16:$AE$16)/7,IF(AND($M$1=2007,Beregningsark!$AQ342="1999-2012"),'Resultat 2005-2012'!N342*SUM($Z$16:$AE$16)/6,IF(AND($M$1=2008,Beregningsark!$AQ342="1999-2012"),'Resultat 2005-2012'!N342*SUM($AA$16:$AE$16)/5,IF(AND($M$1=2009,Beregningsark!$AQ342="1999-2012"),'Resultat 2005-2012'!N342*SUM($AB$16:$AE$16)/4,IF(AND($M$1=2010,Beregningsark!$AQ342="1999-2012"),'Resultat 2005-2012'!N342*SUM($AC$16:$AE$16)/3,IF(AND($M$1=2011,Beregningsark!$AQ342="1999-2012"),'Resultat 2005-2012'!N342*SUM($AD$16:$AE$16)/2,IF(AND($M$1=2012,Beregningsark!$AQ342="1999-2012"),'Resultat 2005-2012'!N342*$AE$16,""))))))))))))))))</f>
        <v/>
      </c>
      <c r="O342" s="15" t="str">
        <f>IF('Resultat 2005-2012'!$R342="","",IF($M$1=2005,'Resultat 2005-2012'!O342,IF(AND($M$1=2006,Beregningsark!$AQ342="2005-2012"),'Resultat 2005-2012'!O342*SUM($Y$10:$AE$10)/7,IF(AND($M$1=2007,Beregningsark!$AQ342="2005-2012"),'Resultat 2005-2012'!O342*SUM($Z$10:$AE$10)/6,IF(AND($M$1=2008,Beregningsark!$AQ342="2005-2012"),'Resultat 2005-2012'!O342*SUM($AA$10:$AE$10)/5,IF(AND($M$1=2009,Beregningsark!$AQ342="2005-2012"),'Resultat 2005-2012'!O342*SUM($AB$10:$AE$10)/4,IF(AND($M$1=2010,Beregningsark!$AQ342="2005-2012"),'Resultat 2005-2012'!O342*SUM($AC$10:$AE$10)/3,IF(AND($M$1=2011,Beregningsark!$AQ342="2005-2012"),'Resultat 2005-2012'!O342*SUM($AD$10:$AE$10)/2,IF(AND($M$1=2012,Beregningsark!$AQ342="2005-2012"),'Resultat 2005-2012'!O342*$AE$10,IF(AND($M$1=2006,Beregningsark!$AQ342="1999-2012"),'Resultat 2005-2012'!O342*SUM($Y$16:$AE$16)/7,IF(AND($M$1=2007,Beregningsark!$AQ342="1999-2012"),'Resultat 2005-2012'!O342*SUM($Z$16:$AE$16)/6,IF(AND($M$1=2008,Beregningsark!$AQ342="1999-2012"),'Resultat 2005-2012'!O342*SUM($AA$16:$AE$16)/5,IF(AND($M$1=2009,Beregningsark!$AQ342="1999-2012"),'Resultat 2005-2012'!O342*SUM($AB$16:$AE$16)/4,IF(AND($M$1=2010,Beregningsark!$AQ342="1999-2012"),'Resultat 2005-2012'!O342*SUM($AC$16:$AE$16)/3,IF(AND($M$1=2011,Beregningsark!$AQ342="1999-2012"),'Resultat 2005-2012'!O342*SUM($AD$16:$AE$16)/2,IF(AND($M$1=2012,Beregningsark!$AQ342="1999-2012"),'Resultat 2005-2012'!O342*$AE$16,""))))))))))))))))</f>
        <v/>
      </c>
      <c r="P342" s="15" t="str">
        <f>IF('Resultat 2005-2012'!$R342="","",IF($M$1=2005,'Resultat 2005-2012'!P342,IF(AND($M$1=2006,Beregningsark!$AQ342="2005-2012"),'Resultat 2005-2012'!P342*SUM($Y$11:$AE$11)/7,IF(AND($M$1=2007,Beregningsark!$AQ342="2005-2012"),'Resultat 2005-2012'!P342*SUM($Z$11:$AE$11)/6,IF(AND($M$1=2008,Beregningsark!$AQ342="2005-2012"),'Resultat 2005-2012'!P342*SUM($AA$11:$AE$11)/5,IF(AND($M$1=2009,Beregningsark!$AQ342="2005-2012"),'Resultat 2005-2012'!P342*SUM($AB$11:$AE$11)/4,IF(AND($M$1=2010,Beregningsark!$AQ342="2005-2012"),'Resultat 2005-2012'!P342*SUM($AC$11:$AE$11)/3,IF(AND($M$1=2011,Beregningsark!$AQ342="2005-2012"),'Resultat 2005-2012'!P342*SUM($AD$11:$AE$11)/2,IF(AND($M$1=2012,Beregningsark!$AQ342="2005-2012"),'Resultat 2005-2012'!P342*$AE$11,IF(AND($M$1=2006,Beregningsark!$AQ342="1999-2012"),'Resultat 2005-2012'!P342*SUM($Y$16:$AE$16)/7,IF(AND($M$1=2007,Beregningsark!$AQ342="1999-2012"),'Resultat 2005-2012'!P342*SUM($Z$16:$AE$16)/6,IF(AND($M$1=2008,Beregningsark!$AQ342="1999-2012"),'Resultat 2005-2012'!P342*SUM($AA$16:$AE$16)/5,IF(AND($M$1=2009,Beregningsark!$AQ342="1999-2012"),'Resultat 2005-2012'!P342*SUM($AB$16:$AE$16)/4,IF(AND($M$1=2010,Beregningsark!$AQ342="1999-2012"),'Resultat 2005-2012'!P342*SUM($AC$16:$AE$16)/3,IF(AND($M$1=2011,Beregningsark!$AQ342="1999-2012"),'Resultat 2005-2012'!P342*SUM($AD$16:$AE$16)/2,IF(AND($M$1=2012,Beregningsark!$AQ342="1999-2012"),'Resultat 2005-2012'!P342*$AE$16,""))))))))))))))))</f>
        <v/>
      </c>
      <c r="Q342" s="15" t="str">
        <f t="shared" si="18"/>
        <v/>
      </c>
      <c r="R342" s="17" t="str">
        <f t="shared" si="19"/>
        <v/>
      </c>
    </row>
    <row r="343" spans="1:18" x14ac:dyDescent="0.25">
      <c r="A343" s="4" t="str">
        <f>IF(Inddata!A358="","",Inddata!A358)</f>
        <v/>
      </c>
      <c r="B343" s="4" t="str">
        <f>IF(Inddata!B358="","",Inddata!B358)</f>
        <v/>
      </c>
      <c r="C343" s="4" t="str">
        <f>IF(Inddata!C358="","",Inddata!C358)</f>
        <v/>
      </c>
      <c r="D343" s="4" t="str">
        <f>IF(Inddata!D358="","",Inddata!D358)</f>
        <v/>
      </c>
      <c r="E343" s="4" t="str">
        <f>IF(Inddata!E358="","",Inddata!E358)</f>
        <v/>
      </c>
      <c r="F343" s="4" t="str">
        <f>IF(Inddata!F358="","",Inddata!F358)</f>
        <v/>
      </c>
      <c r="G343" s="4">
        <f>IF(Inddata!G358="","",Inddata!G358)</f>
        <v>0</v>
      </c>
      <c r="H343" s="4" t="str">
        <f>IF(Inddata!H358&gt;0.5,Inddata!H358,"")</f>
        <v/>
      </c>
      <c r="I343" s="4" t="str">
        <f>IF(Inddata!I358="","",Inddata!I358)</f>
        <v/>
      </c>
      <c r="J343" s="15" t="str">
        <f>IF('Resultat 2005-2012'!$R343="","",IF($M$1=2005,'Resultat 2005-2012'!J343,IF(AND($M$1=2006,Beregningsark!$AQ343="2005-2012"),'Resultat 2005-2012'!J343*SUM($Y$7:$AE$7)/7,IF(AND($M$1=2007,Beregningsark!$AQ343="2005-2012"),'Resultat 2005-2012'!J343*SUM($Z$7:$AE$7)/6,IF(AND($M$1=2008,Beregningsark!$AQ343="2005-2012"),'Resultat 2005-2012'!J343*SUM($AA$7:$AE$7)/5,IF(AND($M$1=2009,Beregningsark!$AQ343="2005-2012"),'Resultat 2005-2012'!J343*SUM($AB$7:$AE$7)/4,IF(AND($M$1=2010,Beregningsark!$AQ343="2005-2012"),'Resultat 2005-2012'!J343*SUM($AC$7:$AE$7)/3,IF(AND($M$1=2011,Beregningsark!$AQ343="2005-2012"),'Resultat 2005-2012'!J343*SUM($AD$7:$AE$7)/2,IF(AND($M$1=2012,Beregningsark!$AQ343="2005-2012"),'Resultat 2005-2012'!J343*$AE$7,IF(AND($M$1=2006,Beregningsark!$AQ343="1999-2012"),'Resultat 2005-2012'!J343*SUM($Y$16:$AE$16)/7,IF(AND($M$1=2007,Beregningsark!$AQ343="1999-2012"),'Resultat 2005-2012'!J343*SUM($Z$16:$AE$16)/6,IF(AND($M$1=2008,Beregningsark!$AQ343="1999-2012"),'Resultat 2005-2012'!J343*SUM($AA$16:$AE$16)/5,IF(AND($M$1=2009,Beregningsark!$AQ343="1999-2012"),'Resultat 2005-2012'!J343*SUM($AB$16:$AE$16)/4,IF(AND($M$1=2010,Beregningsark!$AQ343="1999-2012"),'Resultat 2005-2012'!J343*SUM($AC$16:$AE$16)/3,IF(AND($M$1=2011,Beregningsark!$AQ343="1999-2012"),'Resultat 2005-2012'!J343*SUM($AD$16:$AE$16)/2,IF(AND($M$1=2012,Beregningsark!$AQ343="1999-2012"),'Resultat 2005-2012'!J343*$AE$16,""))))))))))))))))</f>
        <v/>
      </c>
      <c r="K343" s="15" t="str">
        <f>IF('Resultat 2005-2012'!$R343="","",IF($M$1=2005,'Resultat 2005-2012'!K343,IF(AND($M$1=2006,Beregningsark!$AQ343="2005-2012"),'Resultat 2005-2012'!K343*SUM($Y$8:$AE$8)/7,IF(AND($M$1=2007,Beregningsark!$AQ343="2005-2012"),'Resultat 2005-2012'!K343*SUM($Z$8:$AE$8)/6,IF(AND($M$1=2008,Beregningsark!$AQ343="2005-2012"),'Resultat 2005-2012'!K343*SUM($AA$8:$AE$8)/5,IF(AND($M$1=2009,Beregningsark!$AQ343="2005-2012"),'Resultat 2005-2012'!K343*SUM($AB$8:$AE$8)/4,IF(AND($M$1=2010,Beregningsark!$AQ343="2005-2012"),'Resultat 2005-2012'!K343*SUM($AC$8:$AE$8)/3,IF(AND($M$1=2011,Beregningsark!$AQ343="2005-2012"),'Resultat 2005-2012'!K343*SUM($AD$8:$AE$8)/2,IF(AND($M$1=2012,Beregningsark!$AQ343="2005-2012"),'Resultat 2005-2012'!K343*$AE$8,IF(AND($M$1=2006,Beregningsark!$AQ343="1999-2012"),'Resultat 2005-2012'!K343*SUM($Y$17:$AE$17)/7,IF(AND($M$1=2007,Beregningsark!$AQ343="1999-2012"),'Resultat 2005-2012'!K343*SUM($Z$17:$AE$17)/6,IF(AND($M$1=2008,Beregningsark!$AQ343="1999-2012"),'Resultat 2005-2012'!K343*SUM($AA$17:$AE$17)/5,IF(AND($M$1=2009,Beregningsark!$AQ343="1999-2012"),'Resultat 2005-2012'!K343*SUM($AB$17:$AE$17)/4,IF(AND($M$1=2010,Beregningsark!$AQ343="1999-2012"),'Resultat 2005-2012'!K343*SUM($AC$17:$AE$17)/3,IF(AND($M$1=2011,Beregningsark!$AQ343="1999-2012"),'Resultat 2005-2012'!K343*SUM($AD$17:$AE$17)/2,IF(AND($M$1=2012,Beregningsark!$AQ343="1999-2012"),'Resultat 2005-2012'!K343*$AE$17,""))))))))))))))))</f>
        <v/>
      </c>
      <c r="L343" s="15" t="str">
        <f>IF('Resultat 2005-2012'!$R343="","",IF($M$1=2005,'Resultat 2005-2012'!L343,IF(AND($M$1=2006,Beregningsark!$AQ343="2005-2012"),'Resultat 2005-2012'!L343*SUM($Y$9:$AE$9)/7,IF(AND($M$1=2007,Beregningsark!$AQ343="2005-2012"),'Resultat 2005-2012'!L343*SUM($Z$9:$AE$9)/6,IF(AND($M$1=2008,Beregningsark!$AQ343="2005-2012"),'Resultat 2005-2012'!L343*SUM($AA$9:$AE$9)/5,IF(AND($M$1=2009,Beregningsark!$AQ343="2005-2012"),'Resultat 2005-2012'!L343*SUM($AB$9:$AE$9)/4,IF(AND($M$1=2010,Beregningsark!$AQ343="2005-2012"),'Resultat 2005-2012'!L343*SUM($AC$9:$AE$9)/3,IF(AND($M$1=2011,Beregningsark!$AQ343="2005-2012"),'Resultat 2005-2012'!L343*SUM($AD$9:$AE$9)/2,IF(AND($M$1=2012,Beregningsark!$AQ343="2005-2012"),'Resultat 2005-2012'!L343*$AE$9,IF(AND($M$1=2006,Beregningsark!$AQ343="1999-2012"),'Resultat 2005-2012'!L343*SUM($Y$18:$AE$18)/7,IF(AND($M$1=2007,Beregningsark!$AQ343="1999-2012"),'Resultat 2005-2012'!L343*SUM($Z$18:$AE$18)/6,IF(AND($M$1=2008,Beregningsark!$AQ343="1999-2012"),'Resultat 2005-2012'!L343*SUM($AA$18:$AE$18)/5,IF(AND($M$1=2009,Beregningsark!$AQ343="1999-2012"),'Resultat 2005-2012'!L343*SUM($AB$18:$AE$18)/4,IF(AND($M$1=2010,Beregningsark!$AQ343="1999-2012"),'Resultat 2005-2012'!L343*SUM($AC$18:$AE$18)/3,IF(AND($M$1=2011,Beregningsark!$AQ343="1999-2012"),'Resultat 2005-2012'!L343*SUM($AD$18:$AE$18)/2,IF(AND($M$1=2012,Beregningsark!$AQ343="1999-2012"),'Resultat 2005-2012'!L343*$AE$18,""))))))))))))))))</f>
        <v/>
      </c>
      <c r="M343" s="15" t="str">
        <f t="shared" si="17"/>
        <v/>
      </c>
      <c r="N343" s="15" t="str">
        <f>IF('Resultat 2005-2012'!$R343="","",IF($M$1=2005,'Resultat 2005-2012'!N343,IF(AND($M$1=2006,Beregningsark!$AQ343="2005-2012"),'Resultat 2005-2012'!N343*SUM($Y$10:$AE$10)/7,IF(AND($M$1=2007,Beregningsark!$AQ343="2005-2012"),'Resultat 2005-2012'!N343*SUM($Z$10:$AE$10)/6,IF(AND($M$1=2008,Beregningsark!$AQ343="2005-2012"),'Resultat 2005-2012'!N343*SUM($AA$10:$AE$10)/5,IF(AND($M$1=2009,Beregningsark!$AQ343="2005-2012"),'Resultat 2005-2012'!N343*SUM($AB$10:$AE$10)/4,IF(AND($M$1=2010,Beregningsark!$AQ343="2005-2012"),'Resultat 2005-2012'!N343*SUM($AC$10:$AE$10)/3,IF(AND($M$1=2011,Beregningsark!$AQ343="2005-2012"),'Resultat 2005-2012'!N343*SUM($AD$10:$AE$10)/2,IF(AND($M$1=2012,Beregningsark!$AQ343="2005-2012"),'Resultat 2005-2012'!N343*$AE$10,IF(AND($M$1=2006,Beregningsark!$AQ343="1999-2012"),'Resultat 2005-2012'!N343*SUM($Y$16:$AE$16)/7,IF(AND($M$1=2007,Beregningsark!$AQ343="1999-2012"),'Resultat 2005-2012'!N343*SUM($Z$16:$AE$16)/6,IF(AND($M$1=2008,Beregningsark!$AQ343="1999-2012"),'Resultat 2005-2012'!N343*SUM($AA$16:$AE$16)/5,IF(AND($M$1=2009,Beregningsark!$AQ343="1999-2012"),'Resultat 2005-2012'!N343*SUM($AB$16:$AE$16)/4,IF(AND($M$1=2010,Beregningsark!$AQ343="1999-2012"),'Resultat 2005-2012'!N343*SUM($AC$16:$AE$16)/3,IF(AND($M$1=2011,Beregningsark!$AQ343="1999-2012"),'Resultat 2005-2012'!N343*SUM($AD$16:$AE$16)/2,IF(AND($M$1=2012,Beregningsark!$AQ343="1999-2012"),'Resultat 2005-2012'!N343*$AE$16,""))))))))))))))))</f>
        <v/>
      </c>
      <c r="O343" s="15" t="str">
        <f>IF('Resultat 2005-2012'!$R343="","",IF($M$1=2005,'Resultat 2005-2012'!O343,IF(AND($M$1=2006,Beregningsark!$AQ343="2005-2012"),'Resultat 2005-2012'!O343*SUM($Y$10:$AE$10)/7,IF(AND($M$1=2007,Beregningsark!$AQ343="2005-2012"),'Resultat 2005-2012'!O343*SUM($Z$10:$AE$10)/6,IF(AND($M$1=2008,Beregningsark!$AQ343="2005-2012"),'Resultat 2005-2012'!O343*SUM($AA$10:$AE$10)/5,IF(AND($M$1=2009,Beregningsark!$AQ343="2005-2012"),'Resultat 2005-2012'!O343*SUM($AB$10:$AE$10)/4,IF(AND($M$1=2010,Beregningsark!$AQ343="2005-2012"),'Resultat 2005-2012'!O343*SUM($AC$10:$AE$10)/3,IF(AND($M$1=2011,Beregningsark!$AQ343="2005-2012"),'Resultat 2005-2012'!O343*SUM($AD$10:$AE$10)/2,IF(AND($M$1=2012,Beregningsark!$AQ343="2005-2012"),'Resultat 2005-2012'!O343*$AE$10,IF(AND($M$1=2006,Beregningsark!$AQ343="1999-2012"),'Resultat 2005-2012'!O343*SUM($Y$16:$AE$16)/7,IF(AND($M$1=2007,Beregningsark!$AQ343="1999-2012"),'Resultat 2005-2012'!O343*SUM($Z$16:$AE$16)/6,IF(AND($M$1=2008,Beregningsark!$AQ343="1999-2012"),'Resultat 2005-2012'!O343*SUM($AA$16:$AE$16)/5,IF(AND($M$1=2009,Beregningsark!$AQ343="1999-2012"),'Resultat 2005-2012'!O343*SUM($AB$16:$AE$16)/4,IF(AND($M$1=2010,Beregningsark!$AQ343="1999-2012"),'Resultat 2005-2012'!O343*SUM($AC$16:$AE$16)/3,IF(AND($M$1=2011,Beregningsark!$AQ343="1999-2012"),'Resultat 2005-2012'!O343*SUM($AD$16:$AE$16)/2,IF(AND($M$1=2012,Beregningsark!$AQ343="1999-2012"),'Resultat 2005-2012'!O343*$AE$16,""))))))))))))))))</f>
        <v/>
      </c>
      <c r="P343" s="15" t="str">
        <f>IF('Resultat 2005-2012'!$R343="","",IF($M$1=2005,'Resultat 2005-2012'!P343,IF(AND($M$1=2006,Beregningsark!$AQ343="2005-2012"),'Resultat 2005-2012'!P343*SUM($Y$11:$AE$11)/7,IF(AND($M$1=2007,Beregningsark!$AQ343="2005-2012"),'Resultat 2005-2012'!P343*SUM($Z$11:$AE$11)/6,IF(AND($M$1=2008,Beregningsark!$AQ343="2005-2012"),'Resultat 2005-2012'!P343*SUM($AA$11:$AE$11)/5,IF(AND($M$1=2009,Beregningsark!$AQ343="2005-2012"),'Resultat 2005-2012'!P343*SUM($AB$11:$AE$11)/4,IF(AND($M$1=2010,Beregningsark!$AQ343="2005-2012"),'Resultat 2005-2012'!P343*SUM($AC$11:$AE$11)/3,IF(AND($M$1=2011,Beregningsark!$AQ343="2005-2012"),'Resultat 2005-2012'!P343*SUM($AD$11:$AE$11)/2,IF(AND($M$1=2012,Beregningsark!$AQ343="2005-2012"),'Resultat 2005-2012'!P343*$AE$11,IF(AND($M$1=2006,Beregningsark!$AQ343="1999-2012"),'Resultat 2005-2012'!P343*SUM($Y$16:$AE$16)/7,IF(AND($M$1=2007,Beregningsark!$AQ343="1999-2012"),'Resultat 2005-2012'!P343*SUM($Z$16:$AE$16)/6,IF(AND($M$1=2008,Beregningsark!$AQ343="1999-2012"),'Resultat 2005-2012'!P343*SUM($AA$16:$AE$16)/5,IF(AND($M$1=2009,Beregningsark!$AQ343="1999-2012"),'Resultat 2005-2012'!P343*SUM($AB$16:$AE$16)/4,IF(AND($M$1=2010,Beregningsark!$AQ343="1999-2012"),'Resultat 2005-2012'!P343*SUM($AC$16:$AE$16)/3,IF(AND($M$1=2011,Beregningsark!$AQ343="1999-2012"),'Resultat 2005-2012'!P343*SUM($AD$16:$AE$16)/2,IF(AND($M$1=2012,Beregningsark!$AQ343="1999-2012"),'Resultat 2005-2012'!P343*$AE$16,""))))))))))))))))</f>
        <v/>
      </c>
      <c r="Q343" s="15" t="str">
        <f t="shared" si="18"/>
        <v/>
      </c>
      <c r="R343" s="17" t="str">
        <f t="shared" si="19"/>
        <v/>
      </c>
    </row>
    <row r="344" spans="1:18" x14ac:dyDescent="0.25">
      <c r="A344" s="4" t="str">
        <f>IF(Inddata!A359="","",Inddata!A359)</f>
        <v/>
      </c>
      <c r="B344" s="4" t="str">
        <f>IF(Inddata!B359="","",Inddata!B359)</f>
        <v/>
      </c>
      <c r="C344" s="4" t="str">
        <f>IF(Inddata!C359="","",Inddata!C359)</f>
        <v/>
      </c>
      <c r="D344" s="4" t="str">
        <f>IF(Inddata!D359="","",Inddata!D359)</f>
        <v/>
      </c>
      <c r="E344" s="4" t="str">
        <f>IF(Inddata!E359="","",Inddata!E359)</f>
        <v/>
      </c>
      <c r="F344" s="4" t="str">
        <f>IF(Inddata!F359="","",Inddata!F359)</f>
        <v/>
      </c>
      <c r="G344" s="4">
        <f>IF(Inddata!G359="","",Inddata!G359)</f>
        <v>0</v>
      </c>
      <c r="H344" s="4" t="str">
        <f>IF(Inddata!H359&gt;0.5,Inddata!H359,"")</f>
        <v/>
      </c>
      <c r="I344" s="4" t="str">
        <f>IF(Inddata!I359="","",Inddata!I359)</f>
        <v/>
      </c>
      <c r="J344" s="15" t="str">
        <f>IF('Resultat 2005-2012'!$R344="","",IF($M$1=2005,'Resultat 2005-2012'!J344,IF(AND($M$1=2006,Beregningsark!$AQ344="2005-2012"),'Resultat 2005-2012'!J344*SUM($Y$7:$AE$7)/7,IF(AND($M$1=2007,Beregningsark!$AQ344="2005-2012"),'Resultat 2005-2012'!J344*SUM($Z$7:$AE$7)/6,IF(AND($M$1=2008,Beregningsark!$AQ344="2005-2012"),'Resultat 2005-2012'!J344*SUM($AA$7:$AE$7)/5,IF(AND($M$1=2009,Beregningsark!$AQ344="2005-2012"),'Resultat 2005-2012'!J344*SUM($AB$7:$AE$7)/4,IF(AND($M$1=2010,Beregningsark!$AQ344="2005-2012"),'Resultat 2005-2012'!J344*SUM($AC$7:$AE$7)/3,IF(AND($M$1=2011,Beregningsark!$AQ344="2005-2012"),'Resultat 2005-2012'!J344*SUM($AD$7:$AE$7)/2,IF(AND($M$1=2012,Beregningsark!$AQ344="2005-2012"),'Resultat 2005-2012'!J344*$AE$7,IF(AND($M$1=2006,Beregningsark!$AQ344="1999-2012"),'Resultat 2005-2012'!J344*SUM($Y$16:$AE$16)/7,IF(AND($M$1=2007,Beregningsark!$AQ344="1999-2012"),'Resultat 2005-2012'!J344*SUM($Z$16:$AE$16)/6,IF(AND($M$1=2008,Beregningsark!$AQ344="1999-2012"),'Resultat 2005-2012'!J344*SUM($AA$16:$AE$16)/5,IF(AND($M$1=2009,Beregningsark!$AQ344="1999-2012"),'Resultat 2005-2012'!J344*SUM($AB$16:$AE$16)/4,IF(AND($M$1=2010,Beregningsark!$AQ344="1999-2012"),'Resultat 2005-2012'!J344*SUM($AC$16:$AE$16)/3,IF(AND($M$1=2011,Beregningsark!$AQ344="1999-2012"),'Resultat 2005-2012'!J344*SUM($AD$16:$AE$16)/2,IF(AND($M$1=2012,Beregningsark!$AQ344="1999-2012"),'Resultat 2005-2012'!J344*$AE$16,""))))))))))))))))</f>
        <v/>
      </c>
      <c r="K344" s="15" t="str">
        <f>IF('Resultat 2005-2012'!$R344="","",IF($M$1=2005,'Resultat 2005-2012'!K344,IF(AND($M$1=2006,Beregningsark!$AQ344="2005-2012"),'Resultat 2005-2012'!K344*SUM($Y$8:$AE$8)/7,IF(AND($M$1=2007,Beregningsark!$AQ344="2005-2012"),'Resultat 2005-2012'!K344*SUM($Z$8:$AE$8)/6,IF(AND($M$1=2008,Beregningsark!$AQ344="2005-2012"),'Resultat 2005-2012'!K344*SUM($AA$8:$AE$8)/5,IF(AND($M$1=2009,Beregningsark!$AQ344="2005-2012"),'Resultat 2005-2012'!K344*SUM($AB$8:$AE$8)/4,IF(AND($M$1=2010,Beregningsark!$AQ344="2005-2012"),'Resultat 2005-2012'!K344*SUM($AC$8:$AE$8)/3,IF(AND($M$1=2011,Beregningsark!$AQ344="2005-2012"),'Resultat 2005-2012'!K344*SUM($AD$8:$AE$8)/2,IF(AND($M$1=2012,Beregningsark!$AQ344="2005-2012"),'Resultat 2005-2012'!K344*$AE$8,IF(AND($M$1=2006,Beregningsark!$AQ344="1999-2012"),'Resultat 2005-2012'!K344*SUM($Y$17:$AE$17)/7,IF(AND($M$1=2007,Beregningsark!$AQ344="1999-2012"),'Resultat 2005-2012'!K344*SUM($Z$17:$AE$17)/6,IF(AND($M$1=2008,Beregningsark!$AQ344="1999-2012"),'Resultat 2005-2012'!K344*SUM($AA$17:$AE$17)/5,IF(AND($M$1=2009,Beregningsark!$AQ344="1999-2012"),'Resultat 2005-2012'!K344*SUM($AB$17:$AE$17)/4,IF(AND($M$1=2010,Beregningsark!$AQ344="1999-2012"),'Resultat 2005-2012'!K344*SUM($AC$17:$AE$17)/3,IF(AND($M$1=2011,Beregningsark!$AQ344="1999-2012"),'Resultat 2005-2012'!K344*SUM($AD$17:$AE$17)/2,IF(AND($M$1=2012,Beregningsark!$AQ344="1999-2012"),'Resultat 2005-2012'!K344*$AE$17,""))))))))))))))))</f>
        <v/>
      </c>
      <c r="L344" s="15" t="str">
        <f>IF('Resultat 2005-2012'!$R344="","",IF($M$1=2005,'Resultat 2005-2012'!L344,IF(AND($M$1=2006,Beregningsark!$AQ344="2005-2012"),'Resultat 2005-2012'!L344*SUM($Y$9:$AE$9)/7,IF(AND($M$1=2007,Beregningsark!$AQ344="2005-2012"),'Resultat 2005-2012'!L344*SUM($Z$9:$AE$9)/6,IF(AND($M$1=2008,Beregningsark!$AQ344="2005-2012"),'Resultat 2005-2012'!L344*SUM($AA$9:$AE$9)/5,IF(AND($M$1=2009,Beregningsark!$AQ344="2005-2012"),'Resultat 2005-2012'!L344*SUM($AB$9:$AE$9)/4,IF(AND($M$1=2010,Beregningsark!$AQ344="2005-2012"),'Resultat 2005-2012'!L344*SUM($AC$9:$AE$9)/3,IF(AND($M$1=2011,Beregningsark!$AQ344="2005-2012"),'Resultat 2005-2012'!L344*SUM($AD$9:$AE$9)/2,IF(AND($M$1=2012,Beregningsark!$AQ344="2005-2012"),'Resultat 2005-2012'!L344*$AE$9,IF(AND($M$1=2006,Beregningsark!$AQ344="1999-2012"),'Resultat 2005-2012'!L344*SUM($Y$18:$AE$18)/7,IF(AND($M$1=2007,Beregningsark!$AQ344="1999-2012"),'Resultat 2005-2012'!L344*SUM($Z$18:$AE$18)/6,IF(AND($M$1=2008,Beregningsark!$AQ344="1999-2012"),'Resultat 2005-2012'!L344*SUM($AA$18:$AE$18)/5,IF(AND($M$1=2009,Beregningsark!$AQ344="1999-2012"),'Resultat 2005-2012'!L344*SUM($AB$18:$AE$18)/4,IF(AND($M$1=2010,Beregningsark!$AQ344="1999-2012"),'Resultat 2005-2012'!L344*SUM($AC$18:$AE$18)/3,IF(AND($M$1=2011,Beregningsark!$AQ344="1999-2012"),'Resultat 2005-2012'!L344*SUM($AD$18:$AE$18)/2,IF(AND($M$1=2012,Beregningsark!$AQ344="1999-2012"),'Resultat 2005-2012'!L344*$AE$18,""))))))))))))))))</f>
        <v/>
      </c>
      <c r="M344" s="15" t="str">
        <f t="shared" si="17"/>
        <v/>
      </c>
      <c r="N344" s="15" t="str">
        <f>IF('Resultat 2005-2012'!$R344="","",IF($M$1=2005,'Resultat 2005-2012'!N344,IF(AND($M$1=2006,Beregningsark!$AQ344="2005-2012"),'Resultat 2005-2012'!N344*SUM($Y$10:$AE$10)/7,IF(AND($M$1=2007,Beregningsark!$AQ344="2005-2012"),'Resultat 2005-2012'!N344*SUM($Z$10:$AE$10)/6,IF(AND($M$1=2008,Beregningsark!$AQ344="2005-2012"),'Resultat 2005-2012'!N344*SUM($AA$10:$AE$10)/5,IF(AND($M$1=2009,Beregningsark!$AQ344="2005-2012"),'Resultat 2005-2012'!N344*SUM($AB$10:$AE$10)/4,IF(AND($M$1=2010,Beregningsark!$AQ344="2005-2012"),'Resultat 2005-2012'!N344*SUM($AC$10:$AE$10)/3,IF(AND($M$1=2011,Beregningsark!$AQ344="2005-2012"),'Resultat 2005-2012'!N344*SUM($AD$10:$AE$10)/2,IF(AND($M$1=2012,Beregningsark!$AQ344="2005-2012"),'Resultat 2005-2012'!N344*$AE$10,IF(AND($M$1=2006,Beregningsark!$AQ344="1999-2012"),'Resultat 2005-2012'!N344*SUM($Y$16:$AE$16)/7,IF(AND($M$1=2007,Beregningsark!$AQ344="1999-2012"),'Resultat 2005-2012'!N344*SUM($Z$16:$AE$16)/6,IF(AND($M$1=2008,Beregningsark!$AQ344="1999-2012"),'Resultat 2005-2012'!N344*SUM($AA$16:$AE$16)/5,IF(AND($M$1=2009,Beregningsark!$AQ344="1999-2012"),'Resultat 2005-2012'!N344*SUM($AB$16:$AE$16)/4,IF(AND($M$1=2010,Beregningsark!$AQ344="1999-2012"),'Resultat 2005-2012'!N344*SUM($AC$16:$AE$16)/3,IF(AND($M$1=2011,Beregningsark!$AQ344="1999-2012"),'Resultat 2005-2012'!N344*SUM($AD$16:$AE$16)/2,IF(AND($M$1=2012,Beregningsark!$AQ344="1999-2012"),'Resultat 2005-2012'!N344*$AE$16,""))))))))))))))))</f>
        <v/>
      </c>
      <c r="O344" s="15" t="str">
        <f>IF('Resultat 2005-2012'!$R344="","",IF($M$1=2005,'Resultat 2005-2012'!O344,IF(AND($M$1=2006,Beregningsark!$AQ344="2005-2012"),'Resultat 2005-2012'!O344*SUM($Y$10:$AE$10)/7,IF(AND($M$1=2007,Beregningsark!$AQ344="2005-2012"),'Resultat 2005-2012'!O344*SUM($Z$10:$AE$10)/6,IF(AND($M$1=2008,Beregningsark!$AQ344="2005-2012"),'Resultat 2005-2012'!O344*SUM($AA$10:$AE$10)/5,IF(AND($M$1=2009,Beregningsark!$AQ344="2005-2012"),'Resultat 2005-2012'!O344*SUM($AB$10:$AE$10)/4,IF(AND($M$1=2010,Beregningsark!$AQ344="2005-2012"),'Resultat 2005-2012'!O344*SUM($AC$10:$AE$10)/3,IF(AND($M$1=2011,Beregningsark!$AQ344="2005-2012"),'Resultat 2005-2012'!O344*SUM($AD$10:$AE$10)/2,IF(AND($M$1=2012,Beregningsark!$AQ344="2005-2012"),'Resultat 2005-2012'!O344*$AE$10,IF(AND($M$1=2006,Beregningsark!$AQ344="1999-2012"),'Resultat 2005-2012'!O344*SUM($Y$16:$AE$16)/7,IF(AND($M$1=2007,Beregningsark!$AQ344="1999-2012"),'Resultat 2005-2012'!O344*SUM($Z$16:$AE$16)/6,IF(AND($M$1=2008,Beregningsark!$AQ344="1999-2012"),'Resultat 2005-2012'!O344*SUM($AA$16:$AE$16)/5,IF(AND($M$1=2009,Beregningsark!$AQ344="1999-2012"),'Resultat 2005-2012'!O344*SUM($AB$16:$AE$16)/4,IF(AND($M$1=2010,Beregningsark!$AQ344="1999-2012"),'Resultat 2005-2012'!O344*SUM($AC$16:$AE$16)/3,IF(AND($M$1=2011,Beregningsark!$AQ344="1999-2012"),'Resultat 2005-2012'!O344*SUM($AD$16:$AE$16)/2,IF(AND($M$1=2012,Beregningsark!$AQ344="1999-2012"),'Resultat 2005-2012'!O344*$AE$16,""))))))))))))))))</f>
        <v/>
      </c>
      <c r="P344" s="15" t="str">
        <f>IF('Resultat 2005-2012'!$R344="","",IF($M$1=2005,'Resultat 2005-2012'!P344,IF(AND($M$1=2006,Beregningsark!$AQ344="2005-2012"),'Resultat 2005-2012'!P344*SUM($Y$11:$AE$11)/7,IF(AND($M$1=2007,Beregningsark!$AQ344="2005-2012"),'Resultat 2005-2012'!P344*SUM($Z$11:$AE$11)/6,IF(AND($M$1=2008,Beregningsark!$AQ344="2005-2012"),'Resultat 2005-2012'!P344*SUM($AA$11:$AE$11)/5,IF(AND($M$1=2009,Beregningsark!$AQ344="2005-2012"),'Resultat 2005-2012'!P344*SUM($AB$11:$AE$11)/4,IF(AND($M$1=2010,Beregningsark!$AQ344="2005-2012"),'Resultat 2005-2012'!P344*SUM($AC$11:$AE$11)/3,IF(AND($M$1=2011,Beregningsark!$AQ344="2005-2012"),'Resultat 2005-2012'!P344*SUM($AD$11:$AE$11)/2,IF(AND($M$1=2012,Beregningsark!$AQ344="2005-2012"),'Resultat 2005-2012'!P344*$AE$11,IF(AND($M$1=2006,Beregningsark!$AQ344="1999-2012"),'Resultat 2005-2012'!P344*SUM($Y$16:$AE$16)/7,IF(AND($M$1=2007,Beregningsark!$AQ344="1999-2012"),'Resultat 2005-2012'!P344*SUM($Z$16:$AE$16)/6,IF(AND($M$1=2008,Beregningsark!$AQ344="1999-2012"),'Resultat 2005-2012'!P344*SUM($AA$16:$AE$16)/5,IF(AND($M$1=2009,Beregningsark!$AQ344="1999-2012"),'Resultat 2005-2012'!P344*SUM($AB$16:$AE$16)/4,IF(AND($M$1=2010,Beregningsark!$AQ344="1999-2012"),'Resultat 2005-2012'!P344*SUM($AC$16:$AE$16)/3,IF(AND($M$1=2011,Beregningsark!$AQ344="1999-2012"),'Resultat 2005-2012'!P344*SUM($AD$16:$AE$16)/2,IF(AND($M$1=2012,Beregningsark!$AQ344="1999-2012"),'Resultat 2005-2012'!P344*$AE$16,""))))))))))))))))</f>
        <v/>
      </c>
      <c r="Q344" s="15" t="str">
        <f t="shared" si="18"/>
        <v/>
      </c>
      <c r="R344" s="17" t="str">
        <f t="shared" si="19"/>
        <v/>
      </c>
    </row>
    <row r="345" spans="1:18" x14ac:dyDescent="0.25">
      <c r="A345" s="4" t="str">
        <f>IF(Inddata!A360="","",Inddata!A360)</f>
        <v/>
      </c>
      <c r="B345" s="4" t="str">
        <f>IF(Inddata!B360="","",Inddata!B360)</f>
        <v/>
      </c>
      <c r="C345" s="4" t="str">
        <f>IF(Inddata!C360="","",Inddata!C360)</f>
        <v/>
      </c>
      <c r="D345" s="4" t="str">
        <f>IF(Inddata!D360="","",Inddata!D360)</f>
        <v/>
      </c>
      <c r="E345" s="4" t="str">
        <f>IF(Inddata!E360="","",Inddata!E360)</f>
        <v/>
      </c>
      <c r="F345" s="4" t="str">
        <f>IF(Inddata!F360="","",Inddata!F360)</f>
        <v/>
      </c>
      <c r="G345" s="4">
        <f>IF(Inddata!G360="","",Inddata!G360)</f>
        <v>0</v>
      </c>
      <c r="H345" s="4" t="str">
        <f>IF(Inddata!H360&gt;0.5,Inddata!H360,"")</f>
        <v/>
      </c>
      <c r="I345" s="4" t="str">
        <f>IF(Inddata!I360="","",Inddata!I360)</f>
        <v/>
      </c>
      <c r="J345" s="15" t="str">
        <f>IF('Resultat 2005-2012'!$R345="","",IF($M$1=2005,'Resultat 2005-2012'!J345,IF(AND($M$1=2006,Beregningsark!$AQ345="2005-2012"),'Resultat 2005-2012'!J345*SUM($Y$7:$AE$7)/7,IF(AND($M$1=2007,Beregningsark!$AQ345="2005-2012"),'Resultat 2005-2012'!J345*SUM($Z$7:$AE$7)/6,IF(AND($M$1=2008,Beregningsark!$AQ345="2005-2012"),'Resultat 2005-2012'!J345*SUM($AA$7:$AE$7)/5,IF(AND($M$1=2009,Beregningsark!$AQ345="2005-2012"),'Resultat 2005-2012'!J345*SUM($AB$7:$AE$7)/4,IF(AND($M$1=2010,Beregningsark!$AQ345="2005-2012"),'Resultat 2005-2012'!J345*SUM($AC$7:$AE$7)/3,IF(AND($M$1=2011,Beregningsark!$AQ345="2005-2012"),'Resultat 2005-2012'!J345*SUM($AD$7:$AE$7)/2,IF(AND($M$1=2012,Beregningsark!$AQ345="2005-2012"),'Resultat 2005-2012'!J345*$AE$7,IF(AND($M$1=2006,Beregningsark!$AQ345="1999-2012"),'Resultat 2005-2012'!J345*SUM($Y$16:$AE$16)/7,IF(AND($M$1=2007,Beregningsark!$AQ345="1999-2012"),'Resultat 2005-2012'!J345*SUM($Z$16:$AE$16)/6,IF(AND($M$1=2008,Beregningsark!$AQ345="1999-2012"),'Resultat 2005-2012'!J345*SUM($AA$16:$AE$16)/5,IF(AND($M$1=2009,Beregningsark!$AQ345="1999-2012"),'Resultat 2005-2012'!J345*SUM($AB$16:$AE$16)/4,IF(AND($M$1=2010,Beregningsark!$AQ345="1999-2012"),'Resultat 2005-2012'!J345*SUM($AC$16:$AE$16)/3,IF(AND($M$1=2011,Beregningsark!$AQ345="1999-2012"),'Resultat 2005-2012'!J345*SUM($AD$16:$AE$16)/2,IF(AND($M$1=2012,Beregningsark!$AQ345="1999-2012"),'Resultat 2005-2012'!J345*$AE$16,""))))))))))))))))</f>
        <v/>
      </c>
      <c r="K345" s="15" t="str">
        <f>IF('Resultat 2005-2012'!$R345="","",IF($M$1=2005,'Resultat 2005-2012'!K345,IF(AND($M$1=2006,Beregningsark!$AQ345="2005-2012"),'Resultat 2005-2012'!K345*SUM($Y$8:$AE$8)/7,IF(AND($M$1=2007,Beregningsark!$AQ345="2005-2012"),'Resultat 2005-2012'!K345*SUM($Z$8:$AE$8)/6,IF(AND($M$1=2008,Beregningsark!$AQ345="2005-2012"),'Resultat 2005-2012'!K345*SUM($AA$8:$AE$8)/5,IF(AND($M$1=2009,Beregningsark!$AQ345="2005-2012"),'Resultat 2005-2012'!K345*SUM($AB$8:$AE$8)/4,IF(AND($M$1=2010,Beregningsark!$AQ345="2005-2012"),'Resultat 2005-2012'!K345*SUM($AC$8:$AE$8)/3,IF(AND($M$1=2011,Beregningsark!$AQ345="2005-2012"),'Resultat 2005-2012'!K345*SUM($AD$8:$AE$8)/2,IF(AND($M$1=2012,Beregningsark!$AQ345="2005-2012"),'Resultat 2005-2012'!K345*$AE$8,IF(AND($M$1=2006,Beregningsark!$AQ345="1999-2012"),'Resultat 2005-2012'!K345*SUM($Y$17:$AE$17)/7,IF(AND($M$1=2007,Beregningsark!$AQ345="1999-2012"),'Resultat 2005-2012'!K345*SUM($Z$17:$AE$17)/6,IF(AND($M$1=2008,Beregningsark!$AQ345="1999-2012"),'Resultat 2005-2012'!K345*SUM($AA$17:$AE$17)/5,IF(AND($M$1=2009,Beregningsark!$AQ345="1999-2012"),'Resultat 2005-2012'!K345*SUM($AB$17:$AE$17)/4,IF(AND($M$1=2010,Beregningsark!$AQ345="1999-2012"),'Resultat 2005-2012'!K345*SUM($AC$17:$AE$17)/3,IF(AND($M$1=2011,Beregningsark!$AQ345="1999-2012"),'Resultat 2005-2012'!K345*SUM($AD$17:$AE$17)/2,IF(AND($M$1=2012,Beregningsark!$AQ345="1999-2012"),'Resultat 2005-2012'!K345*$AE$17,""))))))))))))))))</f>
        <v/>
      </c>
      <c r="L345" s="15" t="str">
        <f>IF('Resultat 2005-2012'!$R345="","",IF($M$1=2005,'Resultat 2005-2012'!L345,IF(AND($M$1=2006,Beregningsark!$AQ345="2005-2012"),'Resultat 2005-2012'!L345*SUM($Y$9:$AE$9)/7,IF(AND($M$1=2007,Beregningsark!$AQ345="2005-2012"),'Resultat 2005-2012'!L345*SUM($Z$9:$AE$9)/6,IF(AND($M$1=2008,Beregningsark!$AQ345="2005-2012"),'Resultat 2005-2012'!L345*SUM($AA$9:$AE$9)/5,IF(AND($M$1=2009,Beregningsark!$AQ345="2005-2012"),'Resultat 2005-2012'!L345*SUM($AB$9:$AE$9)/4,IF(AND($M$1=2010,Beregningsark!$AQ345="2005-2012"),'Resultat 2005-2012'!L345*SUM($AC$9:$AE$9)/3,IF(AND($M$1=2011,Beregningsark!$AQ345="2005-2012"),'Resultat 2005-2012'!L345*SUM($AD$9:$AE$9)/2,IF(AND($M$1=2012,Beregningsark!$AQ345="2005-2012"),'Resultat 2005-2012'!L345*$AE$9,IF(AND($M$1=2006,Beregningsark!$AQ345="1999-2012"),'Resultat 2005-2012'!L345*SUM($Y$18:$AE$18)/7,IF(AND($M$1=2007,Beregningsark!$AQ345="1999-2012"),'Resultat 2005-2012'!L345*SUM($Z$18:$AE$18)/6,IF(AND($M$1=2008,Beregningsark!$AQ345="1999-2012"),'Resultat 2005-2012'!L345*SUM($AA$18:$AE$18)/5,IF(AND($M$1=2009,Beregningsark!$AQ345="1999-2012"),'Resultat 2005-2012'!L345*SUM($AB$18:$AE$18)/4,IF(AND($M$1=2010,Beregningsark!$AQ345="1999-2012"),'Resultat 2005-2012'!L345*SUM($AC$18:$AE$18)/3,IF(AND($M$1=2011,Beregningsark!$AQ345="1999-2012"),'Resultat 2005-2012'!L345*SUM($AD$18:$AE$18)/2,IF(AND($M$1=2012,Beregningsark!$AQ345="1999-2012"),'Resultat 2005-2012'!L345*$AE$18,""))))))))))))))))</f>
        <v/>
      </c>
      <c r="M345" s="15" t="str">
        <f t="shared" si="17"/>
        <v/>
      </c>
      <c r="N345" s="15" t="str">
        <f>IF('Resultat 2005-2012'!$R345="","",IF($M$1=2005,'Resultat 2005-2012'!N345,IF(AND($M$1=2006,Beregningsark!$AQ345="2005-2012"),'Resultat 2005-2012'!N345*SUM($Y$10:$AE$10)/7,IF(AND($M$1=2007,Beregningsark!$AQ345="2005-2012"),'Resultat 2005-2012'!N345*SUM($Z$10:$AE$10)/6,IF(AND($M$1=2008,Beregningsark!$AQ345="2005-2012"),'Resultat 2005-2012'!N345*SUM($AA$10:$AE$10)/5,IF(AND($M$1=2009,Beregningsark!$AQ345="2005-2012"),'Resultat 2005-2012'!N345*SUM($AB$10:$AE$10)/4,IF(AND($M$1=2010,Beregningsark!$AQ345="2005-2012"),'Resultat 2005-2012'!N345*SUM($AC$10:$AE$10)/3,IF(AND($M$1=2011,Beregningsark!$AQ345="2005-2012"),'Resultat 2005-2012'!N345*SUM($AD$10:$AE$10)/2,IF(AND($M$1=2012,Beregningsark!$AQ345="2005-2012"),'Resultat 2005-2012'!N345*$AE$10,IF(AND($M$1=2006,Beregningsark!$AQ345="1999-2012"),'Resultat 2005-2012'!N345*SUM($Y$16:$AE$16)/7,IF(AND($M$1=2007,Beregningsark!$AQ345="1999-2012"),'Resultat 2005-2012'!N345*SUM($Z$16:$AE$16)/6,IF(AND($M$1=2008,Beregningsark!$AQ345="1999-2012"),'Resultat 2005-2012'!N345*SUM($AA$16:$AE$16)/5,IF(AND($M$1=2009,Beregningsark!$AQ345="1999-2012"),'Resultat 2005-2012'!N345*SUM($AB$16:$AE$16)/4,IF(AND($M$1=2010,Beregningsark!$AQ345="1999-2012"),'Resultat 2005-2012'!N345*SUM($AC$16:$AE$16)/3,IF(AND($M$1=2011,Beregningsark!$AQ345="1999-2012"),'Resultat 2005-2012'!N345*SUM($AD$16:$AE$16)/2,IF(AND($M$1=2012,Beregningsark!$AQ345="1999-2012"),'Resultat 2005-2012'!N345*$AE$16,""))))))))))))))))</f>
        <v/>
      </c>
      <c r="O345" s="15" t="str">
        <f>IF('Resultat 2005-2012'!$R345="","",IF($M$1=2005,'Resultat 2005-2012'!O345,IF(AND($M$1=2006,Beregningsark!$AQ345="2005-2012"),'Resultat 2005-2012'!O345*SUM($Y$10:$AE$10)/7,IF(AND($M$1=2007,Beregningsark!$AQ345="2005-2012"),'Resultat 2005-2012'!O345*SUM($Z$10:$AE$10)/6,IF(AND($M$1=2008,Beregningsark!$AQ345="2005-2012"),'Resultat 2005-2012'!O345*SUM($AA$10:$AE$10)/5,IF(AND($M$1=2009,Beregningsark!$AQ345="2005-2012"),'Resultat 2005-2012'!O345*SUM($AB$10:$AE$10)/4,IF(AND($M$1=2010,Beregningsark!$AQ345="2005-2012"),'Resultat 2005-2012'!O345*SUM($AC$10:$AE$10)/3,IF(AND($M$1=2011,Beregningsark!$AQ345="2005-2012"),'Resultat 2005-2012'!O345*SUM($AD$10:$AE$10)/2,IF(AND($M$1=2012,Beregningsark!$AQ345="2005-2012"),'Resultat 2005-2012'!O345*$AE$10,IF(AND($M$1=2006,Beregningsark!$AQ345="1999-2012"),'Resultat 2005-2012'!O345*SUM($Y$16:$AE$16)/7,IF(AND($M$1=2007,Beregningsark!$AQ345="1999-2012"),'Resultat 2005-2012'!O345*SUM($Z$16:$AE$16)/6,IF(AND($M$1=2008,Beregningsark!$AQ345="1999-2012"),'Resultat 2005-2012'!O345*SUM($AA$16:$AE$16)/5,IF(AND($M$1=2009,Beregningsark!$AQ345="1999-2012"),'Resultat 2005-2012'!O345*SUM($AB$16:$AE$16)/4,IF(AND($M$1=2010,Beregningsark!$AQ345="1999-2012"),'Resultat 2005-2012'!O345*SUM($AC$16:$AE$16)/3,IF(AND($M$1=2011,Beregningsark!$AQ345="1999-2012"),'Resultat 2005-2012'!O345*SUM($AD$16:$AE$16)/2,IF(AND($M$1=2012,Beregningsark!$AQ345="1999-2012"),'Resultat 2005-2012'!O345*$AE$16,""))))))))))))))))</f>
        <v/>
      </c>
      <c r="P345" s="15" t="str">
        <f>IF('Resultat 2005-2012'!$R345="","",IF($M$1=2005,'Resultat 2005-2012'!P345,IF(AND($M$1=2006,Beregningsark!$AQ345="2005-2012"),'Resultat 2005-2012'!P345*SUM($Y$11:$AE$11)/7,IF(AND($M$1=2007,Beregningsark!$AQ345="2005-2012"),'Resultat 2005-2012'!P345*SUM($Z$11:$AE$11)/6,IF(AND($M$1=2008,Beregningsark!$AQ345="2005-2012"),'Resultat 2005-2012'!P345*SUM($AA$11:$AE$11)/5,IF(AND($M$1=2009,Beregningsark!$AQ345="2005-2012"),'Resultat 2005-2012'!P345*SUM($AB$11:$AE$11)/4,IF(AND($M$1=2010,Beregningsark!$AQ345="2005-2012"),'Resultat 2005-2012'!P345*SUM($AC$11:$AE$11)/3,IF(AND($M$1=2011,Beregningsark!$AQ345="2005-2012"),'Resultat 2005-2012'!P345*SUM($AD$11:$AE$11)/2,IF(AND($M$1=2012,Beregningsark!$AQ345="2005-2012"),'Resultat 2005-2012'!P345*$AE$11,IF(AND($M$1=2006,Beregningsark!$AQ345="1999-2012"),'Resultat 2005-2012'!P345*SUM($Y$16:$AE$16)/7,IF(AND($M$1=2007,Beregningsark!$AQ345="1999-2012"),'Resultat 2005-2012'!P345*SUM($Z$16:$AE$16)/6,IF(AND($M$1=2008,Beregningsark!$AQ345="1999-2012"),'Resultat 2005-2012'!P345*SUM($AA$16:$AE$16)/5,IF(AND($M$1=2009,Beregningsark!$AQ345="1999-2012"),'Resultat 2005-2012'!P345*SUM($AB$16:$AE$16)/4,IF(AND($M$1=2010,Beregningsark!$AQ345="1999-2012"),'Resultat 2005-2012'!P345*SUM($AC$16:$AE$16)/3,IF(AND($M$1=2011,Beregningsark!$AQ345="1999-2012"),'Resultat 2005-2012'!P345*SUM($AD$16:$AE$16)/2,IF(AND($M$1=2012,Beregningsark!$AQ345="1999-2012"),'Resultat 2005-2012'!P345*$AE$16,""))))))))))))))))</f>
        <v/>
      </c>
      <c r="Q345" s="15" t="str">
        <f t="shared" si="18"/>
        <v/>
      </c>
      <c r="R345" s="17" t="str">
        <f t="shared" si="19"/>
        <v/>
      </c>
    </row>
    <row r="346" spans="1:18" x14ac:dyDescent="0.25">
      <c r="A346" s="4" t="str">
        <f>IF(Inddata!A361="","",Inddata!A361)</f>
        <v/>
      </c>
      <c r="B346" s="4" t="str">
        <f>IF(Inddata!B361="","",Inddata!B361)</f>
        <v/>
      </c>
      <c r="C346" s="4" t="str">
        <f>IF(Inddata!C361="","",Inddata!C361)</f>
        <v/>
      </c>
      <c r="D346" s="4" t="str">
        <f>IF(Inddata!D361="","",Inddata!D361)</f>
        <v/>
      </c>
      <c r="E346" s="4" t="str">
        <f>IF(Inddata!E361="","",Inddata!E361)</f>
        <v/>
      </c>
      <c r="F346" s="4" t="str">
        <f>IF(Inddata!F361="","",Inddata!F361)</f>
        <v/>
      </c>
      <c r="G346" s="4">
        <f>IF(Inddata!G361="","",Inddata!G361)</f>
        <v>0</v>
      </c>
      <c r="H346" s="4" t="str">
        <f>IF(Inddata!H361&gt;0.5,Inddata!H361,"")</f>
        <v/>
      </c>
      <c r="I346" s="4" t="str">
        <f>IF(Inddata!I361="","",Inddata!I361)</f>
        <v/>
      </c>
      <c r="J346" s="15" t="str">
        <f>IF('Resultat 2005-2012'!$R346="","",IF($M$1=2005,'Resultat 2005-2012'!J346,IF(AND($M$1=2006,Beregningsark!$AQ346="2005-2012"),'Resultat 2005-2012'!J346*SUM($Y$7:$AE$7)/7,IF(AND($M$1=2007,Beregningsark!$AQ346="2005-2012"),'Resultat 2005-2012'!J346*SUM($Z$7:$AE$7)/6,IF(AND($M$1=2008,Beregningsark!$AQ346="2005-2012"),'Resultat 2005-2012'!J346*SUM($AA$7:$AE$7)/5,IF(AND($M$1=2009,Beregningsark!$AQ346="2005-2012"),'Resultat 2005-2012'!J346*SUM($AB$7:$AE$7)/4,IF(AND($M$1=2010,Beregningsark!$AQ346="2005-2012"),'Resultat 2005-2012'!J346*SUM($AC$7:$AE$7)/3,IF(AND($M$1=2011,Beregningsark!$AQ346="2005-2012"),'Resultat 2005-2012'!J346*SUM($AD$7:$AE$7)/2,IF(AND($M$1=2012,Beregningsark!$AQ346="2005-2012"),'Resultat 2005-2012'!J346*$AE$7,IF(AND($M$1=2006,Beregningsark!$AQ346="1999-2012"),'Resultat 2005-2012'!J346*SUM($Y$16:$AE$16)/7,IF(AND($M$1=2007,Beregningsark!$AQ346="1999-2012"),'Resultat 2005-2012'!J346*SUM($Z$16:$AE$16)/6,IF(AND($M$1=2008,Beregningsark!$AQ346="1999-2012"),'Resultat 2005-2012'!J346*SUM($AA$16:$AE$16)/5,IF(AND($M$1=2009,Beregningsark!$AQ346="1999-2012"),'Resultat 2005-2012'!J346*SUM($AB$16:$AE$16)/4,IF(AND($M$1=2010,Beregningsark!$AQ346="1999-2012"),'Resultat 2005-2012'!J346*SUM($AC$16:$AE$16)/3,IF(AND($M$1=2011,Beregningsark!$AQ346="1999-2012"),'Resultat 2005-2012'!J346*SUM($AD$16:$AE$16)/2,IF(AND($M$1=2012,Beregningsark!$AQ346="1999-2012"),'Resultat 2005-2012'!J346*$AE$16,""))))))))))))))))</f>
        <v/>
      </c>
      <c r="K346" s="15" t="str">
        <f>IF('Resultat 2005-2012'!$R346="","",IF($M$1=2005,'Resultat 2005-2012'!K346,IF(AND($M$1=2006,Beregningsark!$AQ346="2005-2012"),'Resultat 2005-2012'!K346*SUM($Y$8:$AE$8)/7,IF(AND($M$1=2007,Beregningsark!$AQ346="2005-2012"),'Resultat 2005-2012'!K346*SUM($Z$8:$AE$8)/6,IF(AND($M$1=2008,Beregningsark!$AQ346="2005-2012"),'Resultat 2005-2012'!K346*SUM($AA$8:$AE$8)/5,IF(AND($M$1=2009,Beregningsark!$AQ346="2005-2012"),'Resultat 2005-2012'!K346*SUM($AB$8:$AE$8)/4,IF(AND($M$1=2010,Beregningsark!$AQ346="2005-2012"),'Resultat 2005-2012'!K346*SUM($AC$8:$AE$8)/3,IF(AND($M$1=2011,Beregningsark!$AQ346="2005-2012"),'Resultat 2005-2012'!K346*SUM($AD$8:$AE$8)/2,IF(AND($M$1=2012,Beregningsark!$AQ346="2005-2012"),'Resultat 2005-2012'!K346*$AE$8,IF(AND($M$1=2006,Beregningsark!$AQ346="1999-2012"),'Resultat 2005-2012'!K346*SUM($Y$17:$AE$17)/7,IF(AND($M$1=2007,Beregningsark!$AQ346="1999-2012"),'Resultat 2005-2012'!K346*SUM($Z$17:$AE$17)/6,IF(AND($M$1=2008,Beregningsark!$AQ346="1999-2012"),'Resultat 2005-2012'!K346*SUM($AA$17:$AE$17)/5,IF(AND($M$1=2009,Beregningsark!$AQ346="1999-2012"),'Resultat 2005-2012'!K346*SUM($AB$17:$AE$17)/4,IF(AND($M$1=2010,Beregningsark!$AQ346="1999-2012"),'Resultat 2005-2012'!K346*SUM($AC$17:$AE$17)/3,IF(AND($M$1=2011,Beregningsark!$AQ346="1999-2012"),'Resultat 2005-2012'!K346*SUM($AD$17:$AE$17)/2,IF(AND($M$1=2012,Beregningsark!$AQ346="1999-2012"),'Resultat 2005-2012'!K346*$AE$17,""))))))))))))))))</f>
        <v/>
      </c>
      <c r="L346" s="15" t="str">
        <f>IF('Resultat 2005-2012'!$R346="","",IF($M$1=2005,'Resultat 2005-2012'!L346,IF(AND($M$1=2006,Beregningsark!$AQ346="2005-2012"),'Resultat 2005-2012'!L346*SUM($Y$9:$AE$9)/7,IF(AND($M$1=2007,Beregningsark!$AQ346="2005-2012"),'Resultat 2005-2012'!L346*SUM($Z$9:$AE$9)/6,IF(AND($M$1=2008,Beregningsark!$AQ346="2005-2012"),'Resultat 2005-2012'!L346*SUM($AA$9:$AE$9)/5,IF(AND($M$1=2009,Beregningsark!$AQ346="2005-2012"),'Resultat 2005-2012'!L346*SUM($AB$9:$AE$9)/4,IF(AND($M$1=2010,Beregningsark!$AQ346="2005-2012"),'Resultat 2005-2012'!L346*SUM($AC$9:$AE$9)/3,IF(AND($M$1=2011,Beregningsark!$AQ346="2005-2012"),'Resultat 2005-2012'!L346*SUM($AD$9:$AE$9)/2,IF(AND($M$1=2012,Beregningsark!$AQ346="2005-2012"),'Resultat 2005-2012'!L346*$AE$9,IF(AND($M$1=2006,Beregningsark!$AQ346="1999-2012"),'Resultat 2005-2012'!L346*SUM($Y$18:$AE$18)/7,IF(AND($M$1=2007,Beregningsark!$AQ346="1999-2012"),'Resultat 2005-2012'!L346*SUM($Z$18:$AE$18)/6,IF(AND($M$1=2008,Beregningsark!$AQ346="1999-2012"),'Resultat 2005-2012'!L346*SUM($AA$18:$AE$18)/5,IF(AND($M$1=2009,Beregningsark!$AQ346="1999-2012"),'Resultat 2005-2012'!L346*SUM($AB$18:$AE$18)/4,IF(AND($M$1=2010,Beregningsark!$AQ346="1999-2012"),'Resultat 2005-2012'!L346*SUM($AC$18:$AE$18)/3,IF(AND($M$1=2011,Beregningsark!$AQ346="1999-2012"),'Resultat 2005-2012'!L346*SUM($AD$18:$AE$18)/2,IF(AND($M$1=2012,Beregningsark!$AQ346="1999-2012"),'Resultat 2005-2012'!L346*$AE$18,""))))))))))))))))</f>
        <v/>
      </c>
      <c r="M346" s="15" t="str">
        <f t="shared" si="17"/>
        <v/>
      </c>
      <c r="N346" s="15" t="str">
        <f>IF('Resultat 2005-2012'!$R346="","",IF($M$1=2005,'Resultat 2005-2012'!N346,IF(AND($M$1=2006,Beregningsark!$AQ346="2005-2012"),'Resultat 2005-2012'!N346*SUM($Y$10:$AE$10)/7,IF(AND($M$1=2007,Beregningsark!$AQ346="2005-2012"),'Resultat 2005-2012'!N346*SUM($Z$10:$AE$10)/6,IF(AND($M$1=2008,Beregningsark!$AQ346="2005-2012"),'Resultat 2005-2012'!N346*SUM($AA$10:$AE$10)/5,IF(AND($M$1=2009,Beregningsark!$AQ346="2005-2012"),'Resultat 2005-2012'!N346*SUM($AB$10:$AE$10)/4,IF(AND($M$1=2010,Beregningsark!$AQ346="2005-2012"),'Resultat 2005-2012'!N346*SUM($AC$10:$AE$10)/3,IF(AND($M$1=2011,Beregningsark!$AQ346="2005-2012"),'Resultat 2005-2012'!N346*SUM($AD$10:$AE$10)/2,IF(AND($M$1=2012,Beregningsark!$AQ346="2005-2012"),'Resultat 2005-2012'!N346*$AE$10,IF(AND($M$1=2006,Beregningsark!$AQ346="1999-2012"),'Resultat 2005-2012'!N346*SUM($Y$16:$AE$16)/7,IF(AND($M$1=2007,Beregningsark!$AQ346="1999-2012"),'Resultat 2005-2012'!N346*SUM($Z$16:$AE$16)/6,IF(AND($M$1=2008,Beregningsark!$AQ346="1999-2012"),'Resultat 2005-2012'!N346*SUM($AA$16:$AE$16)/5,IF(AND($M$1=2009,Beregningsark!$AQ346="1999-2012"),'Resultat 2005-2012'!N346*SUM($AB$16:$AE$16)/4,IF(AND($M$1=2010,Beregningsark!$AQ346="1999-2012"),'Resultat 2005-2012'!N346*SUM($AC$16:$AE$16)/3,IF(AND($M$1=2011,Beregningsark!$AQ346="1999-2012"),'Resultat 2005-2012'!N346*SUM($AD$16:$AE$16)/2,IF(AND($M$1=2012,Beregningsark!$AQ346="1999-2012"),'Resultat 2005-2012'!N346*$AE$16,""))))))))))))))))</f>
        <v/>
      </c>
      <c r="O346" s="15" t="str">
        <f>IF('Resultat 2005-2012'!$R346="","",IF($M$1=2005,'Resultat 2005-2012'!O346,IF(AND($M$1=2006,Beregningsark!$AQ346="2005-2012"),'Resultat 2005-2012'!O346*SUM($Y$10:$AE$10)/7,IF(AND($M$1=2007,Beregningsark!$AQ346="2005-2012"),'Resultat 2005-2012'!O346*SUM($Z$10:$AE$10)/6,IF(AND($M$1=2008,Beregningsark!$AQ346="2005-2012"),'Resultat 2005-2012'!O346*SUM($AA$10:$AE$10)/5,IF(AND($M$1=2009,Beregningsark!$AQ346="2005-2012"),'Resultat 2005-2012'!O346*SUM($AB$10:$AE$10)/4,IF(AND($M$1=2010,Beregningsark!$AQ346="2005-2012"),'Resultat 2005-2012'!O346*SUM($AC$10:$AE$10)/3,IF(AND($M$1=2011,Beregningsark!$AQ346="2005-2012"),'Resultat 2005-2012'!O346*SUM($AD$10:$AE$10)/2,IF(AND($M$1=2012,Beregningsark!$AQ346="2005-2012"),'Resultat 2005-2012'!O346*$AE$10,IF(AND($M$1=2006,Beregningsark!$AQ346="1999-2012"),'Resultat 2005-2012'!O346*SUM($Y$16:$AE$16)/7,IF(AND($M$1=2007,Beregningsark!$AQ346="1999-2012"),'Resultat 2005-2012'!O346*SUM($Z$16:$AE$16)/6,IF(AND($M$1=2008,Beregningsark!$AQ346="1999-2012"),'Resultat 2005-2012'!O346*SUM($AA$16:$AE$16)/5,IF(AND($M$1=2009,Beregningsark!$AQ346="1999-2012"),'Resultat 2005-2012'!O346*SUM($AB$16:$AE$16)/4,IF(AND($M$1=2010,Beregningsark!$AQ346="1999-2012"),'Resultat 2005-2012'!O346*SUM($AC$16:$AE$16)/3,IF(AND($M$1=2011,Beregningsark!$AQ346="1999-2012"),'Resultat 2005-2012'!O346*SUM($AD$16:$AE$16)/2,IF(AND($M$1=2012,Beregningsark!$AQ346="1999-2012"),'Resultat 2005-2012'!O346*$AE$16,""))))))))))))))))</f>
        <v/>
      </c>
      <c r="P346" s="15" t="str">
        <f>IF('Resultat 2005-2012'!$R346="","",IF($M$1=2005,'Resultat 2005-2012'!P346,IF(AND($M$1=2006,Beregningsark!$AQ346="2005-2012"),'Resultat 2005-2012'!P346*SUM($Y$11:$AE$11)/7,IF(AND($M$1=2007,Beregningsark!$AQ346="2005-2012"),'Resultat 2005-2012'!P346*SUM($Z$11:$AE$11)/6,IF(AND($M$1=2008,Beregningsark!$AQ346="2005-2012"),'Resultat 2005-2012'!P346*SUM($AA$11:$AE$11)/5,IF(AND($M$1=2009,Beregningsark!$AQ346="2005-2012"),'Resultat 2005-2012'!P346*SUM($AB$11:$AE$11)/4,IF(AND($M$1=2010,Beregningsark!$AQ346="2005-2012"),'Resultat 2005-2012'!P346*SUM($AC$11:$AE$11)/3,IF(AND($M$1=2011,Beregningsark!$AQ346="2005-2012"),'Resultat 2005-2012'!P346*SUM($AD$11:$AE$11)/2,IF(AND($M$1=2012,Beregningsark!$AQ346="2005-2012"),'Resultat 2005-2012'!P346*$AE$11,IF(AND($M$1=2006,Beregningsark!$AQ346="1999-2012"),'Resultat 2005-2012'!P346*SUM($Y$16:$AE$16)/7,IF(AND($M$1=2007,Beregningsark!$AQ346="1999-2012"),'Resultat 2005-2012'!P346*SUM($Z$16:$AE$16)/6,IF(AND($M$1=2008,Beregningsark!$AQ346="1999-2012"),'Resultat 2005-2012'!P346*SUM($AA$16:$AE$16)/5,IF(AND($M$1=2009,Beregningsark!$AQ346="1999-2012"),'Resultat 2005-2012'!P346*SUM($AB$16:$AE$16)/4,IF(AND($M$1=2010,Beregningsark!$AQ346="1999-2012"),'Resultat 2005-2012'!P346*SUM($AC$16:$AE$16)/3,IF(AND($M$1=2011,Beregningsark!$AQ346="1999-2012"),'Resultat 2005-2012'!P346*SUM($AD$16:$AE$16)/2,IF(AND($M$1=2012,Beregningsark!$AQ346="1999-2012"),'Resultat 2005-2012'!P346*$AE$16,""))))))))))))))))</f>
        <v/>
      </c>
      <c r="Q346" s="15" t="str">
        <f t="shared" si="18"/>
        <v/>
      </c>
      <c r="R346" s="17" t="str">
        <f t="shared" si="19"/>
        <v/>
      </c>
    </row>
    <row r="347" spans="1:18" x14ac:dyDescent="0.25">
      <c r="A347" s="4" t="str">
        <f>IF(Inddata!A362="","",Inddata!A362)</f>
        <v/>
      </c>
      <c r="B347" s="4" t="str">
        <f>IF(Inddata!B362="","",Inddata!B362)</f>
        <v/>
      </c>
      <c r="C347" s="4" t="str">
        <f>IF(Inddata!C362="","",Inddata!C362)</f>
        <v/>
      </c>
      <c r="D347" s="4" t="str">
        <f>IF(Inddata!D362="","",Inddata!D362)</f>
        <v/>
      </c>
      <c r="E347" s="4" t="str">
        <f>IF(Inddata!E362="","",Inddata!E362)</f>
        <v/>
      </c>
      <c r="F347" s="4" t="str">
        <f>IF(Inddata!F362="","",Inddata!F362)</f>
        <v/>
      </c>
      <c r="G347" s="4">
        <f>IF(Inddata!G362="","",Inddata!G362)</f>
        <v>0</v>
      </c>
      <c r="H347" s="4" t="str">
        <f>IF(Inddata!H362&gt;0.5,Inddata!H362,"")</f>
        <v/>
      </c>
      <c r="I347" s="4" t="str">
        <f>IF(Inddata!I362="","",Inddata!I362)</f>
        <v/>
      </c>
      <c r="J347" s="15" t="str">
        <f>IF('Resultat 2005-2012'!$R347="","",IF($M$1=2005,'Resultat 2005-2012'!J347,IF(AND($M$1=2006,Beregningsark!$AQ347="2005-2012"),'Resultat 2005-2012'!J347*SUM($Y$7:$AE$7)/7,IF(AND($M$1=2007,Beregningsark!$AQ347="2005-2012"),'Resultat 2005-2012'!J347*SUM($Z$7:$AE$7)/6,IF(AND($M$1=2008,Beregningsark!$AQ347="2005-2012"),'Resultat 2005-2012'!J347*SUM($AA$7:$AE$7)/5,IF(AND($M$1=2009,Beregningsark!$AQ347="2005-2012"),'Resultat 2005-2012'!J347*SUM($AB$7:$AE$7)/4,IF(AND($M$1=2010,Beregningsark!$AQ347="2005-2012"),'Resultat 2005-2012'!J347*SUM($AC$7:$AE$7)/3,IF(AND($M$1=2011,Beregningsark!$AQ347="2005-2012"),'Resultat 2005-2012'!J347*SUM($AD$7:$AE$7)/2,IF(AND($M$1=2012,Beregningsark!$AQ347="2005-2012"),'Resultat 2005-2012'!J347*$AE$7,IF(AND($M$1=2006,Beregningsark!$AQ347="1999-2012"),'Resultat 2005-2012'!J347*SUM($Y$16:$AE$16)/7,IF(AND($M$1=2007,Beregningsark!$AQ347="1999-2012"),'Resultat 2005-2012'!J347*SUM($Z$16:$AE$16)/6,IF(AND($M$1=2008,Beregningsark!$AQ347="1999-2012"),'Resultat 2005-2012'!J347*SUM($AA$16:$AE$16)/5,IF(AND($M$1=2009,Beregningsark!$AQ347="1999-2012"),'Resultat 2005-2012'!J347*SUM($AB$16:$AE$16)/4,IF(AND($M$1=2010,Beregningsark!$AQ347="1999-2012"),'Resultat 2005-2012'!J347*SUM($AC$16:$AE$16)/3,IF(AND($M$1=2011,Beregningsark!$AQ347="1999-2012"),'Resultat 2005-2012'!J347*SUM($AD$16:$AE$16)/2,IF(AND($M$1=2012,Beregningsark!$AQ347="1999-2012"),'Resultat 2005-2012'!J347*$AE$16,""))))))))))))))))</f>
        <v/>
      </c>
      <c r="K347" s="15" t="str">
        <f>IF('Resultat 2005-2012'!$R347="","",IF($M$1=2005,'Resultat 2005-2012'!K347,IF(AND($M$1=2006,Beregningsark!$AQ347="2005-2012"),'Resultat 2005-2012'!K347*SUM($Y$8:$AE$8)/7,IF(AND($M$1=2007,Beregningsark!$AQ347="2005-2012"),'Resultat 2005-2012'!K347*SUM($Z$8:$AE$8)/6,IF(AND($M$1=2008,Beregningsark!$AQ347="2005-2012"),'Resultat 2005-2012'!K347*SUM($AA$8:$AE$8)/5,IF(AND($M$1=2009,Beregningsark!$AQ347="2005-2012"),'Resultat 2005-2012'!K347*SUM($AB$8:$AE$8)/4,IF(AND($M$1=2010,Beregningsark!$AQ347="2005-2012"),'Resultat 2005-2012'!K347*SUM($AC$8:$AE$8)/3,IF(AND($M$1=2011,Beregningsark!$AQ347="2005-2012"),'Resultat 2005-2012'!K347*SUM($AD$8:$AE$8)/2,IF(AND($M$1=2012,Beregningsark!$AQ347="2005-2012"),'Resultat 2005-2012'!K347*$AE$8,IF(AND($M$1=2006,Beregningsark!$AQ347="1999-2012"),'Resultat 2005-2012'!K347*SUM($Y$17:$AE$17)/7,IF(AND($M$1=2007,Beregningsark!$AQ347="1999-2012"),'Resultat 2005-2012'!K347*SUM($Z$17:$AE$17)/6,IF(AND($M$1=2008,Beregningsark!$AQ347="1999-2012"),'Resultat 2005-2012'!K347*SUM($AA$17:$AE$17)/5,IF(AND($M$1=2009,Beregningsark!$AQ347="1999-2012"),'Resultat 2005-2012'!K347*SUM($AB$17:$AE$17)/4,IF(AND($M$1=2010,Beregningsark!$AQ347="1999-2012"),'Resultat 2005-2012'!K347*SUM($AC$17:$AE$17)/3,IF(AND($M$1=2011,Beregningsark!$AQ347="1999-2012"),'Resultat 2005-2012'!K347*SUM($AD$17:$AE$17)/2,IF(AND($M$1=2012,Beregningsark!$AQ347="1999-2012"),'Resultat 2005-2012'!K347*$AE$17,""))))))))))))))))</f>
        <v/>
      </c>
      <c r="L347" s="15" t="str">
        <f>IF('Resultat 2005-2012'!$R347="","",IF($M$1=2005,'Resultat 2005-2012'!L347,IF(AND($M$1=2006,Beregningsark!$AQ347="2005-2012"),'Resultat 2005-2012'!L347*SUM($Y$9:$AE$9)/7,IF(AND($M$1=2007,Beregningsark!$AQ347="2005-2012"),'Resultat 2005-2012'!L347*SUM($Z$9:$AE$9)/6,IF(AND($M$1=2008,Beregningsark!$AQ347="2005-2012"),'Resultat 2005-2012'!L347*SUM($AA$9:$AE$9)/5,IF(AND($M$1=2009,Beregningsark!$AQ347="2005-2012"),'Resultat 2005-2012'!L347*SUM($AB$9:$AE$9)/4,IF(AND($M$1=2010,Beregningsark!$AQ347="2005-2012"),'Resultat 2005-2012'!L347*SUM($AC$9:$AE$9)/3,IF(AND($M$1=2011,Beregningsark!$AQ347="2005-2012"),'Resultat 2005-2012'!L347*SUM($AD$9:$AE$9)/2,IF(AND($M$1=2012,Beregningsark!$AQ347="2005-2012"),'Resultat 2005-2012'!L347*$AE$9,IF(AND($M$1=2006,Beregningsark!$AQ347="1999-2012"),'Resultat 2005-2012'!L347*SUM($Y$18:$AE$18)/7,IF(AND($M$1=2007,Beregningsark!$AQ347="1999-2012"),'Resultat 2005-2012'!L347*SUM($Z$18:$AE$18)/6,IF(AND($M$1=2008,Beregningsark!$AQ347="1999-2012"),'Resultat 2005-2012'!L347*SUM($AA$18:$AE$18)/5,IF(AND($M$1=2009,Beregningsark!$AQ347="1999-2012"),'Resultat 2005-2012'!L347*SUM($AB$18:$AE$18)/4,IF(AND($M$1=2010,Beregningsark!$AQ347="1999-2012"),'Resultat 2005-2012'!L347*SUM($AC$18:$AE$18)/3,IF(AND($M$1=2011,Beregningsark!$AQ347="1999-2012"),'Resultat 2005-2012'!L347*SUM($AD$18:$AE$18)/2,IF(AND($M$1=2012,Beregningsark!$AQ347="1999-2012"),'Resultat 2005-2012'!L347*$AE$18,""))))))))))))))))</f>
        <v/>
      </c>
      <c r="M347" s="15" t="str">
        <f t="shared" si="17"/>
        <v/>
      </c>
      <c r="N347" s="15" t="str">
        <f>IF('Resultat 2005-2012'!$R347="","",IF($M$1=2005,'Resultat 2005-2012'!N347,IF(AND($M$1=2006,Beregningsark!$AQ347="2005-2012"),'Resultat 2005-2012'!N347*SUM($Y$10:$AE$10)/7,IF(AND($M$1=2007,Beregningsark!$AQ347="2005-2012"),'Resultat 2005-2012'!N347*SUM($Z$10:$AE$10)/6,IF(AND($M$1=2008,Beregningsark!$AQ347="2005-2012"),'Resultat 2005-2012'!N347*SUM($AA$10:$AE$10)/5,IF(AND($M$1=2009,Beregningsark!$AQ347="2005-2012"),'Resultat 2005-2012'!N347*SUM($AB$10:$AE$10)/4,IF(AND($M$1=2010,Beregningsark!$AQ347="2005-2012"),'Resultat 2005-2012'!N347*SUM($AC$10:$AE$10)/3,IF(AND($M$1=2011,Beregningsark!$AQ347="2005-2012"),'Resultat 2005-2012'!N347*SUM($AD$10:$AE$10)/2,IF(AND($M$1=2012,Beregningsark!$AQ347="2005-2012"),'Resultat 2005-2012'!N347*$AE$10,IF(AND($M$1=2006,Beregningsark!$AQ347="1999-2012"),'Resultat 2005-2012'!N347*SUM($Y$16:$AE$16)/7,IF(AND($M$1=2007,Beregningsark!$AQ347="1999-2012"),'Resultat 2005-2012'!N347*SUM($Z$16:$AE$16)/6,IF(AND($M$1=2008,Beregningsark!$AQ347="1999-2012"),'Resultat 2005-2012'!N347*SUM($AA$16:$AE$16)/5,IF(AND($M$1=2009,Beregningsark!$AQ347="1999-2012"),'Resultat 2005-2012'!N347*SUM($AB$16:$AE$16)/4,IF(AND($M$1=2010,Beregningsark!$AQ347="1999-2012"),'Resultat 2005-2012'!N347*SUM($AC$16:$AE$16)/3,IF(AND($M$1=2011,Beregningsark!$AQ347="1999-2012"),'Resultat 2005-2012'!N347*SUM($AD$16:$AE$16)/2,IF(AND($M$1=2012,Beregningsark!$AQ347="1999-2012"),'Resultat 2005-2012'!N347*$AE$16,""))))))))))))))))</f>
        <v/>
      </c>
      <c r="O347" s="15" t="str">
        <f>IF('Resultat 2005-2012'!$R347="","",IF($M$1=2005,'Resultat 2005-2012'!O347,IF(AND($M$1=2006,Beregningsark!$AQ347="2005-2012"),'Resultat 2005-2012'!O347*SUM($Y$10:$AE$10)/7,IF(AND($M$1=2007,Beregningsark!$AQ347="2005-2012"),'Resultat 2005-2012'!O347*SUM($Z$10:$AE$10)/6,IF(AND($M$1=2008,Beregningsark!$AQ347="2005-2012"),'Resultat 2005-2012'!O347*SUM($AA$10:$AE$10)/5,IF(AND($M$1=2009,Beregningsark!$AQ347="2005-2012"),'Resultat 2005-2012'!O347*SUM($AB$10:$AE$10)/4,IF(AND($M$1=2010,Beregningsark!$AQ347="2005-2012"),'Resultat 2005-2012'!O347*SUM($AC$10:$AE$10)/3,IF(AND($M$1=2011,Beregningsark!$AQ347="2005-2012"),'Resultat 2005-2012'!O347*SUM($AD$10:$AE$10)/2,IF(AND($M$1=2012,Beregningsark!$AQ347="2005-2012"),'Resultat 2005-2012'!O347*$AE$10,IF(AND($M$1=2006,Beregningsark!$AQ347="1999-2012"),'Resultat 2005-2012'!O347*SUM($Y$16:$AE$16)/7,IF(AND($M$1=2007,Beregningsark!$AQ347="1999-2012"),'Resultat 2005-2012'!O347*SUM($Z$16:$AE$16)/6,IF(AND($M$1=2008,Beregningsark!$AQ347="1999-2012"),'Resultat 2005-2012'!O347*SUM($AA$16:$AE$16)/5,IF(AND($M$1=2009,Beregningsark!$AQ347="1999-2012"),'Resultat 2005-2012'!O347*SUM($AB$16:$AE$16)/4,IF(AND($M$1=2010,Beregningsark!$AQ347="1999-2012"),'Resultat 2005-2012'!O347*SUM($AC$16:$AE$16)/3,IF(AND($M$1=2011,Beregningsark!$AQ347="1999-2012"),'Resultat 2005-2012'!O347*SUM($AD$16:$AE$16)/2,IF(AND($M$1=2012,Beregningsark!$AQ347="1999-2012"),'Resultat 2005-2012'!O347*$AE$16,""))))))))))))))))</f>
        <v/>
      </c>
      <c r="P347" s="15" t="str">
        <f>IF('Resultat 2005-2012'!$R347="","",IF($M$1=2005,'Resultat 2005-2012'!P347,IF(AND($M$1=2006,Beregningsark!$AQ347="2005-2012"),'Resultat 2005-2012'!P347*SUM($Y$11:$AE$11)/7,IF(AND($M$1=2007,Beregningsark!$AQ347="2005-2012"),'Resultat 2005-2012'!P347*SUM($Z$11:$AE$11)/6,IF(AND($M$1=2008,Beregningsark!$AQ347="2005-2012"),'Resultat 2005-2012'!P347*SUM($AA$11:$AE$11)/5,IF(AND($M$1=2009,Beregningsark!$AQ347="2005-2012"),'Resultat 2005-2012'!P347*SUM($AB$11:$AE$11)/4,IF(AND($M$1=2010,Beregningsark!$AQ347="2005-2012"),'Resultat 2005-2012'!P347*SUM($AC$11:$AE$11)/3,IF(AND($M$1=2011,Beregningsark!$AQ347="2005-2012"),'Resultat 2005-2012'!P347*SUM($AD$11:$AE$11)/2,IF(AND($M$1=2012,Beregningsark!$AQ347="2005-2012"),'Resultat 2005-2012'!P347*$AE$11,IF(AND($M$1=2006,Beregningsark!$AQ347="1999-2012"),'Resultat 2005-2012'!P347*SUM($Y$16:$AE$16)/7,IF(AND($M$1=2007,Beregningsark!$AQ347="1999-2012"),'Resultat 2005-2012'!P347*SUM($Z$16:$AE$16)/6,IF(AND($M$1=2008,Beregningsark!$AQ347="1999-2012"),'Resultat 2005-2012'!P347*SUM($AA$16:$AE$16)/5,IF(AND($M$1=2009,Beregningsark!$AQ347="1999-2012"),'Resultat 2005-2012'!P347*SUM($AB$16:$AE$16)/4,IF(AND($M$1=2010,Beregningsark!$AQ347="1999-2012"),'Resultat 2005-2012'!P347*SUM($AC$16:$AE$16)/3,IF(AND($M$1=2011,Beregningsark!$AQ347="1999-2012"),'Resultat 2005-2012'!P347*SUM($AD$16:$AE$16)/2,IF(AND($M$1=2012,Beregningsark!$AQ347="1999-2012"),'Resultat 2005-2012'!P347*$AE$16,""))))))))))))))))</f>
        <v/>
      </c>
      <c r="Q347" s="15" t="str">
        <f t="shared" si="18"/>
        <v/>
      </c>
      <c r="R347" s="17" t="str">
        <f t="shared" si="19"/>
        <v/>
      </c>
    </row>
    <row r="348" spans="1:18" x14ac:dyDescent="0.25">
      <c r="A348" s="4" t="str">
        <f>IF(Inddata!A363="","",Inddata!A363)</f>
        <v/>
      </c>
      <c r="B348" s="4" t="str">
        <f>IF(Inddata!B363="","",Inddata!B363)</f>
        <v/>
      </c>
      <c r="C348" s="4" t="str">
        <f>IF(Inddata!C363="","",Inddata!C363)</f>
        <v/>
      </c>
      <c r="D348" s="4" t="str">
        <f>IF(Inddata!D363="","",Inddata!D363)</f>
        <v/>
      </c>
      <c r="E348" s="4" t="str">
        <f>IF(Inddata!E363="","",Inddata!E363)</f>
        <v/>
      </c>
      <c r="F348" s="4" t="str">
        <f>IF(Inddata!F363="","",Inddata!F363)</f>
        <v/>
      </c>
      <c r="G348" s="4">
        <f>IF(Inddata!G363="","",Inddata!G363)</f>
        <v>0</v>
      </c>
      <c r="H348" s="4" t="str">
        <f>IF(Inddata!H363&gt;0.5,Inddata!H363,"")</f>
        <v/>
      </c>
      <c r="I348" s="4" t="str">
        <f>IF(Inddata!I363="","",Inddata!I363)</f>
        <v/>
      </c>
      <c r="J348" s="15" t="str">
        <f>IF('Resultat 2005-2012'!$R348="","",IF($M$1=2005,'Resultat 2005-2012'!J348,IF(AND($M$1=2006,Beregningsark!$AQ348="2005-2012"),'Resultat 2005-2012'!J348*SUM($Y$7:$AE$7)/7,IF(AND($M$1=2007,Beregningsark!$AQ348="2005-2012"),'Resultat 2005-2012'!J348*SUM($Z$7:$AE$7)/6,IF(AND($M$1=2008,Beregningsark!$AQ348="2005-2012"),'Resultat 2005-2012'!J348*SUM($AA$7:$AE$7)/5,IF(AND($M$1=2009,Beregningsark!$AQ348="2005-2012"),'Resultat 2005-2012'!J348*SUM($AB$7:$AE$7)/4,IF(AND($M$1=2010,Beregningsark!$AQ348="2005-2012"),'Resultat 2005-2012'!J348*SUM($AC$7:$AE$7)/3,IF(AND($M$1=2011,Beregningsark!$AQ348="2005-2012"),'Resultat 2005-2012'!J348*SUM($AD$7:$AE$7)/2,IF(AND($M$1=2012,Beregningsark!$AQ348="2005-2012"),'Resultat 2005-2012'!J348*$AE$7,IF(AND($M$1=2006,Beregningsark!$AQ348="1999-2012"),'Resultat 2005-2012'!J348*SUM($Y$16:$AE$16)/7,IF(AND($M$1=2007,Beregningsark!$AQ348="1999-2012"),'Resultat 2005-2012'!J348*SUM($Z$16:$AE$16)/6,IF(AND($M$1=2008,Beregningsark!$AQ348="1999-2012"),'Resultat 2005-2012'!J348*SUM($AA$16:$AE$16)/5,IF(AND($M$1=2009,Beregningsark!$AQ348="1999-2012"),'Resultat 2005-2012'!J348*SUM($AB$16:$AE$16)/4,IF(AND($M$1=2010,Beregningsark!$AQ348="1999-2012"),'Resultat 2005-2012'!J348*SUM($AC$16:$AE$16)/3,IF(AND($M$1=2011,Beregningsark!$AQ348="1999-2012"),'Resultat 2005-2012'!J348*SUM($AD$16:$AE$16)/2,IF(AND($M$1=2012,Beregningsark!$AQ348="1999-2012"),'Resultat 2005-2012'!J348*$AE$16,""))))))))))))))))</f>
        <v/>
      </c>
      <c r="K348" s="15" t="str">
        <f>IF('Resultat 2005-2012'!$R348="","",IF($M$1=2005,'Resultat 2005-2012'!K348,IF(AND($M$1=2006,Beregningsark!$AQ348="2005-2012"),'Resultat 2005-2012'!K348*SUM($Y$8:$AE$8)/7,IF(AND($M$1=2007,Beregningsark!$AQ348="2005-2012"),'Resultat 2005-2012'!K348*SUM($Z$8:$AE$8)/6,IF(AND($M$1=2008,Beregningsark!$AQ348="2005-2012"),'Resultat 2005-2012'!K348*SUM($AA$8:$AE$8)/5,IF(AND($M$1=2009,Beregningsark!$AQ348="2005-2012"),'Resultat 2005-2012'!K348*SUM($AB$8:$AE$8)/4,IF(AND($M$1=2010,Beregningsark!$AQ348="2005-2012"),'Resultat 2005-2012'!K348*SUM($AC$8:$AE$8)/3,IF(AND($M$1=2011,Beregningsark!$AQ348="2005-2012"),'Resultat 2005-2012'!K348*SUM($AD$8:$AE$8)/2,IF(AND($M$1=2012,Beregningsark!$AQ348="2005-2012"),'Resultat 2005-2012'!K348*$AE$8,IF(AND($M$1=2006,Beregningsark!$AQ348="1999-2012"),'Resultat 2005-2012'!K348*SUM($Y$17:$AE$17)/7,IF(AND($M$1=2007,Beregningsark!$AQ348="1999-2012"),'Resultat 2005-2012'!K348*SUM($Z$17:$AE$17)/6,IF(AND($M$1=2008,Beregningsark!$AQ348="1999-2012"),'Resultat 2005-2012'!K348*SUM($AA$17:$AE$17)/5,IF(AND($M$1=2009,Beregningsark!$AQ348="1999-2012"),'Resultat 2005-2012'!K348*SUM($AB$17:$AE$17)/4,IF(AND($M$1=2010,Beregningsark!$AQ348="1999-2012"),'Resultat 2005-2012'!K348*SUM($AC$17:$AE$17)/3,IF(AND($M$1=2011,Beregningsark!$AQ348="1999-2012"),'Resultat 2005-2012'!K348*SUM($AD$17:$AE$17)/2,IF(AND($M$1=2012,Beregningsark!$AQ348="1999-2012"),'Resultat 2005-2012'!K348*$AE$17,""))))))))))))))))</f>
        <v/>
      </c>
      <c r="L348" s="15" t="str">
        <f>IF('Resultat 2005-2012'!$R348="","",IF($M$1=2005,'Resultat 2005-2012'!L348,IF(AND($M$1=2006,Beregningsark!$AQ348="2005-2012"),'Resultat 2005-2012'!L348*SUM($Y$9:$AE$9)/7,IF(AND($M$1=2007,Beregningsark!$AQ348="2005-2012"),'Resultat 2005-2012'!L348*SUM($Z$9:$AE$9)/6,IF(AND($M$1=2008,Beregningsark!$AQ348="2005-2012"),'Resultat 2005-2012'!L348*SUM($AA$9:$AE$9)/5,IF(AND($M$1=2009,Beregningsark!$AQ348="2005-2012"),'Resultat 2005-2012'!L348*SUM($AB$9:$AE$9)/4,IF(AND($M$1=2010,Beregningsark!$AQ348="2005-2012"),'Resultat 2005-2012'!L348*SUM($AC$9:$AE$9)/3,IF(AND($M$1=2011,Beregningsark!$AQ348="2005-2012"),'Resultat 2005-2012'!L348*SUM($AD$9:$AE$9)/2,IF(AND($M$1=2012,Beregningsark!$AQ348="2005-2012"),'Resultat 2005-2012'!L348*$AE$9,IF(AND($M$1=2006,Beregningsark!$AQ348="1999-2012"),'Resultat 2005-2012'!L348*SUM($Y$18:$AE$18)/7,IF(AND($M$1=2007,Beregningsark!$AQ348="1999-2012"),'Resultat 2005-2012'!L348*SUM($Z$18:$AE$18)/6,IF(AND($M$1=2008,Beregningsark!$AQ348="1999-2012"),'Resultat 2005-2012'!L348*SUM($AA$18:$AE$18)/5,IF(AND($M$1=2009,Beregningsark!$AQ348="1999-2012"),'Resultat 2005-2012'!L348*SUM($AB$18:$AE$18)/4,IF(AND($M$1=2010,Beregningsark!$AQ348="1999-2012"),'Resultat 2005-2012'!L348*SUM($AC$18:$AE$18)/3,IF(AND($M$1=2011,Beregningsark!$AQ348="1999-2012"),'Resultat 2005-2012'!L348*SUM($AD$18:$AE$18)/2,IF(AND($M$1=2012,Beregningsark!$AQ348="1999-2012"),'Resultat 2005-2012'!L348*$AE$18,""))))))))))))))))</f>
        <v/>
      </c>
      <c r="M348" s="15" t="str">
        <f t="shared" si="17"/>
        <v/>
      </c>
      <c r="N348" s="15" t="str">
        <f>IF('Resultat 2005-2012'!$R348="","",IF($M$1=2005,'Resultat 2005-2012'!N348,IF(AND($M$1=2006,Beregningsark!$AQ348="2005-2012"),'Resultat 2005-2012'!N348*SUM($Y$10:$AE$10)/7,IF(AND($M$1=2007,Beregningsark!$AQ348="2005-2012"),'Resultat 2005-2012'!N348*SUM($Z$10:$AE$10)/6,IF(AND($M$1=2008,Beregningsark!$AQ348="2005-2012"),'Resultat 2005-2012'!N348*SUM($AA$10:$AE$10)/5,IF(AND($M$1=2009,Beregningsark!$AQ348="2005-2012"),'Resultat 2005-2012'!N348*SUM($AB$10:$AE$10)/4,IF(AND($M$1=2010,Beregningsark!$AQ348="2005-2012"),'Resultat 2005-2012'!N348*SUM($AC$10:$AE$10)/3,IF(AND($M$1=2011,Beregningsark!$AQ348="2005-2012"),'Resultat 2005-2012'!N348*SUM($AD$10:$AE$10)/2,IF(AND($M$1=2012,Beregningsark!$AQ348="2005-2012"),'Resultat 2005-2012'!N348*$AE$10,IF(AND($M$1=2006,Beregningsark!$AQ348="1999-2012"),'Resultat 2005-2012'!N348*SUM($Y$16:$AE$16)/7,IF(AND($M$1=2007,Beregningsark!$AQ348="1999-2012"),'Resultat 2005-2012'!N348*SUM($Z$16:$AE$16)/6,IF(AND($M$1=2008,Beregningsark!$AQ348="1999-2012"),'Resultat 2005-2012'!N348*SUM($AA$16:$AE$16)/5,IF(AND($M$1=2009,Beregningsark!$AQ348="1999-2012"),'Resultat 2005-2012'!N348*SUM($AB$16:$AE$16)/4,IF(AND($M$1=2010,Beregningsark!$AQ348="1999-2012"),'Resultat 2005-2012'!N348*SUM($AC$16:$AE$16)/3,IF(AND($M$1=2011,Beregningsark!$AQ348="1999-2012"),'Resultat 2005-2012'!N348*SUM($AD$16:$AE$16)/2,IF(AND($M$1=2012,Beregningsark!$AQ348="1999-2012"),'Resultat 2005-2012'!N348*$AE$16,""))))))))))))))))</f>
        <v/>
      </c>
      <c r="O348" s="15" t="str">
        <f>IF('Resultat 2005-2012'!$R348="","",IF($M$1=2005,'Resultat 2005-2012'!O348,IF(AND($M$1=2006,Beregningsark!$AQ348="2005-2012"),'Resultat 2005-2012'!O348*SUM($Y$10:$AE$10)/7,IF(AND($M$1=2007,Beregningsark!$AQ348="2005-2012"),'Resultat 2005-2012'!O348*SUM($Z$10:$AE$10)/6,IF(AND($M$1=2008,Beregningsark!$AQ348="2005-2012"),'Resultat 2005-2012'!O348*SUM($AA$10:$AE$10)/5,IF(AND($M$1=2009,Beregningsark!$AQ348="2005-2012"),'Resultat 2005-2012'!O348*SUM($AB$10:$AE$10)/4,IF(AND($M$1=2010,Beregningsark!$AQ348="2005-2012"),'Resultat 2005-2012'!O348*SUM($AC$10:$AE$10)/3,IF(AND($M$1=2011,Beregningsark!$AQ348="2005-2012"),'Resultat 2005-2012'!O348*SUM($AD$10:$AE$10)/2,IF(AND($M$1=2012,Beregningsark!$AQ348="2005-2012"),'Resultat 2005-2012'!O348*$AE$10,IF(AND($M$1=2006,Beregningsark!$AQ348="1999-2012"),'Resultat 2005-2012'!O348*SUM($Y$16:$AE$16)/7,IF(AND($M$1=2007,Beregningsark!$AQ348="1999-2012"),'Resultat 2005-2012'!O348*SUM($Z$16:$AE$16)/6,IF(AND($M$1=2008,Beregningsark!$AQ348="1999-2012"),'Resultat 2005-2012'!O348*SUM($AA$16:$AE$16)/5,IF(AND($M$1=2009,Beregningsark!$AQ348="1999-2012"),'Resultat 2005-2012'!O348*SUM($AB$16:$AE$16)/4,IF(AND($M$1=2010,Beregningsark!$AQ348="1999-2012"),'Resultat 2005-2012'!O348*SUM($AC$16:$AE$16)/3,IF(AND($M$1=2011,Beregningsark!$AQ348="1999-2012"),'Resultat 2005-2012'!O348*SUM($AD$16:$AE$16)/2,IF(AND($M$1=2012,Beregningsark!$AQ348="1999-2012"),'Resultat 2005-2012'!O348*$AE$16,""))))))))))))))))</f>
        <v/>
      </c>
      <c r="P348" s="15" t="str">
        <f>IF('Resultat 2005-2012'!$R348="","",IF($M$1=2005,'Resultat 2005-2012'!P348,IF(AND($M$1=2006,Beregningsark!$AQ348="2005-2012"),'Resultat 2005-2012'!P348*SUM($Y$11:$AE$11)/7,IF(AND($M$1=2007,Beregningsark!$AQ348="2005-2012"),'Resultat 2005-2012'!P348*SUM($Z$11:$AE$11)/6,IF(AND($M$1=2008,Beregningsark!$AQ348="2005-2012"),'Resultat 2005-2012'!P348*SUM($AA$11:$AE$11)/5,IF(AND($M$1=2009,Beregningsark!$AQ348="2005-2012"),'Resultat 2005-2012'!P348*SUM($AB$11:$AE$11)/4,IF(AND($M$1=2010,Beregningsark!$AQ348="2005-2012"),'Resultat 2005-2012'!P348*SUM($AC$11:$AE$11)/3,IF(AND($M$1=2011,Beregningsark!$AQ348="2005-2012"),'Resultat 2005-2012'!P348*SUM($AD$11:$AE$11)/2,IF(AND($M$1=2012,Beregningsark!$AQ348="2005-2012"),'Resultat 2005-2012'!P348*$AE$11,IF(AND($M$1=2006,Beregningsark!$AQ348="1999-2012"),'Resultat 2005-2012'!P348*SUM($Y$16:$AE$16)/7,IF(AND($M$1=2007,Beregningsark!$AQ348="1999-2012"),'Resultat 2005-2012'!P348*SUM($Z$16:$AE$16)/6,IF(AND($M$1=2008,Beregningsark!$AQ348="1999-2012"),'Resultat 2005-2012'!P348*SUM($AA$16:$AE$16)/5,IF(AND($M$1=2009,Beregningsark!$AQ348="1999-2012"),'Resultat 2005-2012'!P348*SUM($AB$16:$AE$16)/4,IF(AND($M$1=2010,Beregningsark!$AQ348="1999-2012"),'Resultat 2005-2012'!P348*SUM($AC$16:$AE$16)/3,IF(AND($M$1=2011,Beregningsark!$AQ348="1999-2012"),'Resultat 2005-2012'!P348*SUM($AD$16:$AE$16)/2,IF(AND($M$1=2012,Beregningsark!$AQ348="1999-2012"),'Resultat 2005-2012'!P348*$AE$16,""))))))))))))))))</f>
        <v/>
      </c>
      <c r="Q348" s="15" t="str">
        <f t="shared" si="18"/>
        <v/>
      </c>
      <c r="R348" s="17" t="str">
        <f t="shared" si="19"/>
        <v/>
      </c>
    </row>
    <row r="349" spans="1:18" x14ac:dyDescent="0.25">
      <c r="A349" s="4" t="str">
        <f>IF(Inddata!A364="","",Inddata!A364)</f>
        <v/>
      </c>
      <c r="B349" s="4" t="str">
        <f>IF(Inddata!B364="","",Inddata!B364)</f>
        <v/>
      </c>
      <c r="C349" s="4" t="str">
        <f>IF(Inddata!C364="","",Inddata!C364)</f>
        <v/>
      </c>
      <c r="D349" s="4" t="str">
        <f>IF(Inddata!D364="","",Inddata!D364)</f>
        <v/>
      </c>
      <c r="E349" s="4" t="str">
        <f>IF(Inddata!E364="","",Inddata!E364)</f>
        <v/>
      </c>
      <c r="F349" s="4" t="str">
        <f>IF(Inddata!F364="","",Inddata!F364)</f>
        <v/>
      </c>
      <c r="G349" s="4">
        <f>IF(Inddata!G364="","",Inddata!G364)</f>
        <v>0</v>
      </c>
      <c r="H349" s="4" t="str">
        <f>IF(Inddata!H364&gt;0.5,Inddata!H364,"")</f>
        <v/>
      </c>
      <c r="I349" s="4" t="str">
        <f>IF(Inddata!I364="","",Inddata!I364)</f>
        <v/>
      </c>
      <c r="J349" s="15" t="str">
        <f>IF('Resultat 2005-2012'!$R349="","",IF($M$1=2005,'Resultat 2005-2012'!J349,IF(AND($M$1=2006,Beregningsark!$AQ349="2005-2012"),'Resultat 2005-2012'!J349*SUM($Y$7:$AE$7)/7,IF(AND($M$1=2007,Beregningsark!$AQ349="2005-2012"),'Resultat 2005-2012'!J349*SUM($Z$7:$AE$7)/6,IF(AND($M$1=2008,Beregningsark!$AQ349="2005-2012"),'Resultat 2005-2012'!J349*SUM($AA$7:$AE$7)/5,IF(AND($M$1=2009,Beregningsark!$AQ349="2005-2012"),'Resultat 2005-2012'!J349*SUM($AB$7:$AE$7)/4,IF(AND($M$1=2010,Beregningsark!$AQ349="2005-2012"),'Resultat 2005-2012'!J349*SUM($AC$7:$AE$7)/3,IF(AND($M$1=2011,Beregningsark!$AQ349="2005-2012"),'Resultat 2005-2012'!J349*SUM($AD$7:$AE$7)/2,IF(AND($M$1=2012,Beregningsark!$AQ349="2005-2012"),'Resultat 2005-2012'!J349*$AE$7,IF(AND($M$1=2006,Beregningsark!$AQ349="1999-2012"),'Resultat 2005-2012'!J349*SUM($Y$16:$AE$16)/7,IF(AND($M$1=2007,Beregningsark!$AQ349="1999-2012"),'Resultat 2005-2012'!J349*SUM($Z$16:$AE$16)/6,IF(AND($M$1=2008,Beregningsark!$AQ349="1999-2012"),'Resultat 2005-2012'!J349*SUM($AA$16:$AE$16)/5,IF(AND($M$1=2009,Beregningsark!$AQ349="1999-2012"),'Resultat 2005-2012'!J349*SUM($AB$16:$AE$16)/4,IF(AND($M$1=2010,Beregningsark!$AQ349="1999-2012"),'Resultat 2005-2012'!J349*SUM($AC$16:$AE$16)/3,IF(AND($M$1=2011,Beregningsark!$AQ349="1999-2012"),'Resultat 2005-2012'!J349*SUM($AD$16:$AE$16)/2,IF(AND($M$1=2012,Beregningsark!$AQ349="1999-2012"),'Resultat 2005-2012'!J349*$AE$16,""))))))))))))))))</f>
        <v/>
      </c>
      <c r="K349" s="15" t="str">
        <f>IF('Resultat 2005-2012'!$R349="","",IF($M$1=2005,'Resultat 2005-2012'!K349,IF(AND($M$1=2006,Beregningsark!$AQ349="2005-2012"),'Resultat 2005-2012'!K349*SUM($Y$8:$AE$8)/7,IF(AND($M$1=2007,Beregningsark!$AQ349="2005-2012"),'Resultat 2005-2012'!K349*SUM($Z$8:$AE$8)/6,IF(AND($M$1=2008,Beregningsark!$AQ349="2005-2012"),'Resultat 2005-2012'!K349*SUM($AA$8:$AE$8)/5,IF(AND($M$1=2009,Beregningsark!$AQ349="2005-2012"),'Resultat 2005-2012'!K349*SUM($AB$8:$AE$8)/4,IF(AND($M$1=2010,Beregningsark!$AQ349="2005-2012"),'Resultat 2005-2012'!K349*SUM($AC$8:$AE$8)/3,IF(AND($M$1=2011,Beregningsark!$AQ349="2005-2012"),'Resultat 2005-2012'!K349*SUM($AD$8:$AE$8)/2,IF(AND($M$1=2012,Beregningsark!$AQ349="2005-2012"),'Resultat 2005-2012'!K349*$AE$8,IF(AND($M$1=2006,Beregningsark!$AQ349="1999-2012"),'Resultat 2005-2012'!K349*SUM($Y$17:$AE$17)/7,IF(AND($M$1=2007,Beregningsark!$AQ349="1999-2012"),'Resultat 2005-2012'!K349*SUM($Z$17:$AE$17)/6,IF(AND($M$1=2008,Beregningsark!$AQ349="1999-2012"),'Resultat 2005-2012'!K349*SUM($AA$17:$AE$17)/5,IF(AND($M$1=2009,Beregningsark!$AQ349="1999-2012"),'Resultat 2005-2012'!K349*SUM($AB$17:$AE$17)/4,IF(AND($M$1=2010,Beregningsark!$AQ349="1999-2012"),'Resultat 2005-2012'!K349*SUM($AC$17:$AE$17)/3,IF(AND($M$1=2011,Beregningsark!$AQ349="1999-2012"),'Resultat 2005-2012'!K349*SUM($AD$17:$AE$17)/2,IF(AND($M$1=2012,Beregningsark!$AQ349="1999-2012"),'Resultat 2005-2012'!K349*$AE$17,""))))))))))))))))</f>
        <v/>
      </c>
      <c r="L349" s="15" t="str">
        <f>IF('Resultat 2005-2012'!$R349="","",IF($M$1=2005,'Resultat 2005-2012'!L349,IF(AND($M$1=2006,Beregningsark!$AQ349="2005-2012"),'Resultat 2005-2012'!L349*SUM($Y$9:$AE$9)/7,IF(AND($M$1=2007,Beregningsark!$AQ349="2005-2012"),'Resultat 2005-2012'!L349*SUM($Z$9:$AE$9)/6,IF(AND($M$1=2008,Beregningsark!$AQ349="2005-2012"),'Resultat 2005-2012'!L349*SUM($AA$9:$AE$9)/5,IF(AND($M$1=2009,Beregningsark!$AQ349="2005-2012"),'Resultat 2005-2012'!L349*SUM($AB$9:$AE$9)/4,IF(AND($M$1=2010,Beregningsark!$AQ349="2005-2012"),'Resultat 2005-2012'!L349*SUM($AC$9:$AE$9)/3,IF(AND($M$1=2011,Beregningsark!$AQ349="2005-2012"),'Resultat 2005-2012'!L349*SUM($AD$9:$AE$9)/2,IF(AND($M$1=2012,Beregningsark!$AQ349="2005-2012"),'Resultat 2005-2012'!L349*$AE$9,IF(AND($M$1=2006,Beregningsark!$AQ349="1999-2012"),'Resultat 2005-2012'!L349*SUM($Y$18:$AE$18)/7,IF(AND($M$1=2007,Beregningsark!$AQ349="1999-2012"),'Resultat 2005-2012'!L349*SUM($Z$18:$AE$18)/6,IF(AND($M$1=2008,Beregningsark!$AQ349="1999-2012"),'Resultat 2005-2012'!L349*SUM($AA$18:$AE$18)/5,IF(AND($M$1=2009,Beregningsark!$AQ349="1999-2012"),'Resultat 2005-2012'!L349*SUM($AB$18:$AE$18)/4,IF(AND($M$1=2010,Beregningsark!$AQ349="1999-2012"),'Resultat 2005-2012'!L349*SUM($AC$18:$AE$18)/3,IF(AND($M$1=2011,Beregningsark!$AQ349="1999-2012"),'Resultat 2005-2012'!L349*SUM($AD$18:$AE$18)/2,IF(AND($M$1=2012,Beregningsark!$AQ349="1999-2012"),'Resultat 2005-2012'!L349*$AE$18,""))))))))))))))))</f>
        <v/>
      </c>
      <c r="M349" s="15" t="str">
        <f t="shared" si="17"/>
        <v/>
      </c>
      <c r="N349" s="15" t="str">
        <f>IF('Resultat 2005-2012'!$R349="","",IF($M$1=2005,'Resultat 2005-2012'!N349,IF(AND($M$1=2006,Beregningsark!$AQ349="2005-2012"),'Resultat 2005-2012'!N349*SUM($Y$10:$AE$10)/7,IF(AND($M$1=2007,Beregningsark!$AQ349="2005-2012"),'Resultat 2005-2012'!N349*SUM($Z$10:$AE$10)/6,IF(AND($M$1=2008,Beregningsark!$AQ349="2005-2012"),'Resultat 2005-2012'!N349*SUM($AA$10:$AE$10)/5,IF(AND($M$1=2009,Beregningsark!$AQ349="2005-2012"),'Resultat 2005-2012'!N349*SUM($AB$10:$AE$10)/4,IF(AND($M$1=2010,Beregningsark!$AQ349="2005-2012"),'Resultat 2005-2012'!N349*SUM($AC$10:$AE$10)/3,IF(AND($M$1=2011,Beregningsark!$AQ349="2005-2012"),'Resultat 2005-2012'!N349*SUM($AD$10:$AE$10)/2,IF(AND($M$1=2012,Beregningsark!$AQ349="2005-2012"),'Resultat 2005-2012'!N349*$AE$10,IF(AND($M$1=2006,Beregningsark!$AQ349="1999-2012"),'Resultat 2005-2012'!N349*SUM($Y$16:$AE$16)/7,IF(AND($M$1=2007,Beregningsark!$AQ349="1999-2012"),'Resultat 2005-2012'!N349*SUM($Z$16:$AE$16)/6,IF(AND($M$1=2008,Beregningsark!$AQ349="1999-2012"),'Resultat 2005-2012'!N349*SUM($AA$16:$AE$16)/5,IF(AND($M$1=2009,Beregningsark!$AQ349="1999-2012"),'Resultat 2005-2012'!N349*SUM($AB$16:$AE$16)/4,IF(AND($M$1=2010,Beregningsark!$AQ349="1999-2012"),'Resultat 2005-2012'!N349*SUM($AC$16:$AE$16)/3,IF(AND($M$1=2011,Beregningsark!$AQ349="1999-2012"),'Resultat 2005-2012'!N349*SUM($AD$16:$AE$16)/2,IF(AND($M$1=2012,Beregningsark!$AQ349="1999-2012"),'Resultat 2005-2012'!N349*$AE$16,""))))))))))))))))</f>
        <v/>
      </c>
      <c r="O349" s="15" t="str">
        <f>IF('Resultat 2005-2012'!$R349="","",IF($M$1=2005,'Resultat 2005-2012'!O349,IF(AND($M$1=2006,Beregningsark!$AQ349="2005-2012"),'Resultat 2005-2012'!O349*SUM($Y$10:$AE$10)/7,IF(AND($M$1=2007,Beregningsark!$AQ349="2005-2012"),'Resultat 2005-2012'!O349*SUM($Z$10:$AE$10)/6,IF(AND($M$1=2008,Beregningsark!$AQ349="2005-2012"),'Resultat 2005-2012'!O349*SUM($AA$10:$AE$10)/5,IF(AND($M$1=2009,Beregningsark!$AQ349="2005-2012"),'Resultat 2005-2012'!O349*SUM($AB$10:$AE$10)/4,IF(AND($M$1=2010,Beregningsark!$AQ349="2005-2012"),'Resultat 2005-2012'!O349*SUM($AC$10:$AE$10)/3,IF(AND($M$1=2011,Beregningsark!$AQ349="2005-2012"),'Resultat 2005-2012'!O349*SUM($AD$10:$AE$10)/2,IF(AND($M$1=2012,Beregningsark!$AQ349="2005-2012"),'Resultat 2005-2012'!O349*$AE$10,IF(AND($M$1=2006,Beregningsark!$AQ349="1999-2012"),'Resultat 2005-2012'!O349*SUM($Y$16:$AE$16)/7,IF(AND($M$1=2007,Beregningsark!$AQ349="1999-2012"),'Resultat 2005-2012'!O349*SUM($Z$16:$AE$16)/6,IF(AND($M$1=2008,Beregningsark!$AQ349="1999-2012"),'Resultat 2005-2012'!O349*SUM($AA$16:$AE$16)/5,IF(AND($M$1=2009,Beregningsark!$AQ349="1999-2012"),'Resultat 2005-2012'!O349*SUM($AB$16:$AE$16)/4,IF(AND($M$1=2010,Beregningsark!$AQ349="1999-2012"),'Resultat 2005-2012'!O349*SUM($AC$16:$AE$16)/3,IF(AND($M$1=2011,Beregningsark!$AQ349="1999-2012"),'Resultat 2005-2012'!O349*SUM($AD$16:$AE$16)/2,IF(AND($M$1=2012,Beregningsark!$AQ349="1999-2012"),'Resultat 2005-2012'!O349*$AE$16,""))))))))))))))))</f>
        <v/>
      </c>
      <c r="P349" s="15" t="str">
        <f>IF('Resultat 2005-2012'!$R349="","",IF($M$1=2005,'Resultat 2005-2012'!P349,IF(AND($M$1=2006,Beregningsark!$AQ349="2005-2012"),'Resultat 2005-2012'!P349*SUM($Y$11:$AE$11)/7,IF(AND($M$1=2007,Beregningsark!$AQ349="2005-2012"),'Resultat 2005-2012'!P349*SUM($Z$11:$AE$11)/6,IF(AND($M$1=2008,Beregningsark!$AQ349="2005-2012"),'Resultat 2005-2012'!P349*SUM($AA$11:$AE$11)/5,IF(AND($M$1=2009,Beregningsark!$AQ349="2005-2012"),'Resultat 2005-2012'!P349*SUM($AB$11:$AE$11)/4,IF(AND($M$1=2010,Beregningsark!$AQ349="2005-2012"),'Resultat 2005-2012'!P349*SUM($AC$11:$AE$11)/3,IF(AND($M$1=2011,Beregningsark!$AQ349="2005-2012"),'Resultat 2005-2012'!P349*SUM($AD$11:$AE$11)/2,IF(AND($M$1=2012,Beregningsark!$AQ349="2005-2012"),'Resultat 2005-2012'!P349*$AE$11,IF(AND($M$1=2006,Beregningsark!$AQ349="1999-2012"),'Resultat 2005-2012'!P349*SUM($Y$16:$AE$16)/7,IF(AND($M$1=2007,Beregningsark!$AQ349="1999-2012"),'Resultat 2005-2012'!P349*SUM($Z$16:$AE$16)/6,IF(AND($M$1=2008,Beregningsark!$AQ349="1999-2012"),'Resultat 2005-2012'!P349*SUM($AA$16:$AE$16)/5,IF(AND($M$1=2009,Beregningsark!$AQ349="1999-2012"),'Resultat 2005-2012'!P349*SUM($AB$16:$AE$16)/4,IF(AND($M$1=2010,Beregningsark!$AQ349="1999-2012"),'Resultat 2005-2012'!P349*SUM($AC$16:$AE$16)/3,IF(AND($M$1=2011,Beregningsark!$AQ349="1999-2012"),'Resultat 2005-2012'!P349*SUM($AD$16:$AE$16)/2,IF(AND($M$1=2012,Beregningsark!$AQ349="1999-2012"),'Resultat 2005-2012'!P349*$AE$16,""))))))))))))))))</f>
        <v/>
      </c>
      <c r="Q349" s="15" t="str">
        <f t="shared" si="18"/>
        <v/>
      </c>
      <c r="R349" s="17" t="str">
        <f t="shared" si="19"/>
        <v/>
      </c>
    </row>
    <row r="350" spans="1:18" x14ac:dyDescent="0.25">
      <c r="A350" s="4" t="str">
        <f>IF(Inddata!A365="","",Inddata!A365)</f>
        <v/>
      </c>
      <c r="B350" s="4" t="str">
        <f>IF(Inddata!B365="","",Inddata!B365)</f>
        <v/>
      </c>
      <c r="C350" s="4" t="str">
        <f>IF(Inddata!C365="","",Inddata!C365)</f>
        <v/>
      </c>
      <c r="D350" s="4" t="str">
        <f>IF(Inddata!D365="","",Inddata!D365)</f>
        <v/>
      </c>
      <c r="E350" s="4" t="str">
        <f>IF(Inddata!E365="","",Inddata!E365)</f>
        <v/>
      </c>
      <c r="F350" s="4" t="str">
        <f>IF(Inddata!F365="","",Inddata!F365)</f>
        <v/>
      </c>
      <c r="G350" s="4">
        <f>IF(Inddata!G365="","",Inddata!G365)</f>
        <v>0</v>
      </c>
      <c r="H350" s="4" t="str">
        <f>IF(Inddata!H365&gt;0.5,Inddata!H365,"")</f>
        <v/>
      </c>
      <c r="I350" s="4" t="str">
        <f>IF(Inddata!I365="","",Inddata!I365)</f>
        <v/>
      </c>
      <c r="J350" s="15" t="str">
        <f>IF('Resultat 2005-2012'!$R350="","",IF($M$1=2005,'Resultat 2005-2012'!J350,IF(AND($M$1=2006,Beregningsark!$AQ350="2005-2012"),'Resultat 2005-2012'!J350*SUM($Y$7:$AE$7)/7,IF(AND($M$1=2007,Beregningsark!$AQ350="2005-2012"),'Resultat 2005-2012'!J350*SUM($Z$7:$AE$7)/6,IF(AND($M$1=2008,Beregningsark!$AQ350="2005-2012"),'Resultat 2005-2012'!J350*SUM($AA$7:$AE$7)/5,IF(AND($M$1=2009,Beregningsark!$AQ350="2005-2012"),'Resultat 2005-2012'!J350*SUM($AB$7:$AE$7)/4,IF(AND($M$1=2010,Beregningsark!$AQ350="2005-2012"),'Resultat 2005-2012'!J350*SUM($AC$7:$AE$7)/3,IF(AND($M$1=2011,Beregningsark!$AQ350="2005-2012"),'Resultat 2005-2012'!J350*SUM($AD$7:$AE$7)/2,IF(AND($M$1=2012,Beregningsark!$AQ350="2005-2012"),'Resultat 2005-2012'!J350*$AE$7,IF(AND($M$1=2006,Beregningsark!$AQ350="1999-2012"),'Resultat 2005-2012'!J350*SUM($Y$16:$AE$16)/7,IF(AND($M$1=2007,Beregningsark!$AQ350="1999-2012"),'Resultat 2005-2012'!J350*SUM($Z$16:$AE$16)/6,IF(AND($M$1=2008,Beregningsark!$AQ350="1999-2012"),'Resultat 2005-2012'!J350*SUM($AA$16:$AE$16)/5,IF(AND($M$1=2009,Beregningsark!$AQ350="1999-2012"),'Resultat 2005-2012'!J350*SUM($AB$16:$AE$16)/4,IF(AND($M$1=2010,Beregningsark!$AQ350="1999-2012"),'Resultat 2005-2012'!J350*SUM($AC$16:$AE$16)/3,IF(AND($M$1=2011,Beregningsark!$AQ350="1999-2012"),'Resultat 2005-2012'!J350*SUM($AD$16:$AE$16)/2,IF(AND($M$1=2012,Beregningsark!$AQ350="1999-2012"),'Resultat 2005-2012'!J350*$AE$16,""))))))))))))))))</f>
        <v/>
      </c>
      <c r="K350" s="15" t="str">
        <f>IF('Resultat 2005-2012'!$R350="","",IF($M$1=2005,'Resultat 2005-2012'!K350,IF(AND($M$1=2006,Beregningsark!$AQ350="2005-2012"),'Resultat 2005-2012'!K350*SUM($Y$8:$AE$8)/7,IF(AND($M$1=2007,Beregningsark!$AQ350="2005-2012"),'Resultat 2005-2012'!K350*SUM($Z$8:$AE$8)/6,IF(AND($M$1=2008,Beregningsark!$AQ350="2005-2012"),'Resultat 2005-2012'!K350*SUM($AA$8:$AE$8)/5,IF(AND($M$1=2009,Beregningsark!$AQ350="2005-2012"),'Resultat 2005-2012'!K350*SUM($AB$8:$AE$8)/4,IF(AND($M$1=2010,Beregningsark!$AQ350="2005-2012"),'Resultat 2005-2012'!K350*SUM($AC$8:$AE$8)/3,IF(AND($M$1=2011,Beregningsark!$AQ350="2005-2012"),'Resultat 2005-2012'!K350*SUM($AD$8:$AE$8)/2,IF(AND($M$1=2012,Beregningsark!$AQ350="2005-2012"),'Resultat 2005-2012'!K350*$AE$8,IF(AND($M$1=2006,Beregningsark!$AQ350="1999-2012"),'Resultat 2005-2012'!K350*SUM($Y$17:$AE$17)/7,IF(AND($M$1=2007,Beregningsark!$AQ350="1999-2012"),'Resultat 2005-2012'!K350*SUM($Z$17:$AE$17)/6,IF(AND($M$1=2008,Beregningsark!$AQ350="1999-2012"),'Resultat 2005-2012'!K350*SUM($AA$17:$AE$17)/5,IF(AND($M$1=2009,Beregningsark!$AQ350="1999-2012"),'Resultat 2005-2012'!K350*SUM($AB$17:$AE$17)/4,IF(AND($M$1=2010,Beregningsark!$AQ350="1999-2012"),'Resultat 2005-2012'!K350*SUM($AC$17:$AE$17)/3,IF(AND($M$1=2011,Beregningsark!$AQ350="1999-2012"),'Resultat 2005-2012'!K350*SUM($AD$17:$AE$17)/2,IF(AND($M$1=2012,Beregningsark!$AQ350="1999-2012"),'Resultat 2005-2012'!K350*$AE$17,""))))))))))))))))</f>
        <v/>
      </c>
      <c r="L350" s="15" t="str">
        <f>IF('Resultat 2005-2012'!$R350="","",IF($M$1=2005,'Resultat 2005-2012'!L350,IF(AND($M$1=2006,Beregningsark!$AQ350="2005-2012"),'Resultat 2005-2012'!L350*SUM($Y$9:$AE$9)/7,IF(AND($M$1=2007,Beregningsark!$AQ350="2005-2012"),'Resultat 2005-2012'!L350*SUM($Z$9:$AE$9)/6,IF(AND($M$1=2008,Beregningsark!$AQ350="2005-2012"),'Resultat 2005-2012'!L350*SUM($AA$9:$AE$9)/5,IF(AND($M$1=2009,Beregningsark!$AQ350="2005-2012"),'Resultat 2005-2012'!L350*SUM($AB$9:$AE$9)/4,IF(AND($M$1=2010,Beregningsark!$AQ350="2005-2012"),'Resultat 2005-2012'!L350*SUM($AC$9:$AE$9)/3,IF(AND($M$1=2011,Beregningsark!$AQ350="2005-2012"),'Resultat 2005-2012'!L350*SUM($AD$9:$AE$9)/2,IF(AND($M$1=2012,Beregningsark!$AQ350="2005-2012"),'Resultat 2005-2012'!L350*$AE$9,IF(AND($M$1=2006,Beregningsark!$AQ350="1999-2012"),'Resultat 2005-2012'!L350*SUM($Y$18:$AE$18)/7,IF(AND($M$1=2007,Beregningsark!$AQ350="1999-2012"),'Resultat 2005-2012'!L350*SUM($Z$18:$AE$18)/6,IF(AND($M$1=2008,Beregningsark!$AQ350="1999-2012"),'Resultat 2005-2012'!L350*SUM($AA$18:$AE$18)/5,IF(AND($M$1=2009,Beregningsark!$AQ350="1999-2012"),'Resultat 2005-2012'!L350*SUM($AB$18:$AE$18)/4,IF(AND($M$1=2010,Beregningsark!$AQ350="1999-2012"),'Resultat 2005-2012'!L350*SUM($AC$18:$AE$18)/3,IF(AND($M$1=2011,Beregningsark!$AQ350="1999-2012"),'Resultat 2005-2012'!L350*SUM($AD$18:$AE$18)/2,IF(AND($M$1=2012,Beregningsark!$AQ350="1999-2012"),'Resultat 2005-2012'!L350*$AE$18,""))))))))))))))))</f>
        <v/>
      </c>
      <c r="M350" s="15" t="str">
        <f t="shared" si="17"/>
        <v/>
      </c>
      <c r="N350" s="15" t="str">
        <f>IF('Resultat 2005-2012'!$R350="","",IF($M$1=2005,'Resultat 2005-2012'!N350,IF(AND($M$1=2006,Beregningsark!$AQ350="2005-2012"),'Resultat 2005-2012'!N350*SUM($Y$10:$AE$10)/7,IF(AND($M$1=2007,Beregningsark!$AQ350="2005-2012"),'Resultat 2005-2012'!N350*SUM($Z$10:$AE$10)/6,IF(AND($M$1=2008,Beregningsark!$AQ350="2005-2012"),'Resultat 2005-2012'!N350*SUM($AA$10:$AE$10)/5,IF(AND($M$1=2009,Beregningsark!$AQ350="2005-2012"),'Resultat 2005-2012'!N350*SUM($AB$10:$AE$10)/4,IF(AND($M$1=2010,Beregningsark!$AQ350="2005-2012"),'Resultat 2005-2012'!N350*SUM($AC$10:$AE$10)/3,IF(AND($M$1=2011,Beregningsark!$AQ350="2005-2012"),'Resultat 2005-2012'!N350*SUM($AD$10:$AE$10)/2,IF(AND($M$1=2012,Beregningsark!$AQ350="2005-2012"),'Resultat 2005-2012'!N350*$AE$10,IF(AND($M$1=2006,Beregningsark!$AQ350="1999-2012"),'Resultat 2005-2012'!N350*SUM($Y$16:$AE$16)/7,IF(AND($M$1=2007,Beregningsark!$AQ350="1999-2012"),'Resultat 2005-2012'!N350*SUM($Z$16:$AE$16)/6,IF(AND($M$1=2008,Beregningsark!$AQ350="1999-2012"),'Resultat 2005-2012'!N350*SUM($AA$16:$AE$16)/5,IF(AND($M$1=2009,Beregningsark!$AQ350="1999-2012"),'Resultat 2005-2012'!N350*SUM($AB$16:$AE$16)/4,IF(AND($M$1=2010,Beregningsark!$AQ350="1999-2012"),'Resultat 2005-2012'!N350*SUM($AC$16:$AE$16)/3,IF(AND($M$1=2011,Beregningsark!$AQ350="1999-2012"),'Resultat 2005-2012'!N350*SUM($AD$16:$AE$16)/2,IF(AND($M$1=2012,Beregningsark!$AQ350="1999-2012"),'Resultat 2005-2012'!N350*$AE$16,""))))))))))))))))</f>
        <v/>
      </c>
      <c r="O350" s="15" t="str">
        <f>IF('Resultat 2005-2012'!$R350="","",IF($M$1=2005,'Resultat 2005-2012'!O350,IF(AND($M$1=2006,Beregningsark!$AQ350="2005-2012"),'Resultat 2005-2012'!O350*SUM($Y$10:$AE$10)/7,IF(AND($M$1=2007,Beregningsark!$AQ350="2005-2012"),'Resultat 2005-2012'!O350*SUM($Z$10:$AE$10)/6,IF(AND($M$1=2008,Beregningsark!$AQ350="2005-2012"),'Resultat 2005-2012'!O350*SUM($AA$10:$AE$10)/5,IF(AND($M$1=2009,Beregningsark!$AQ350="2005-2012"),'Resultat 2005-2012'!O350*SUM($AB$10:$AE$10)/4,IF(AND($M$1=2010,Beregningsark!$AQ350="2005-2012"),'Resultat 2005-2012'!O350*SUM($AC$10:$AE$10)/3,IF(AND($M$1=2011,Beregningsark!$AQ350="2005-2012"),'Resultat 2005-2012'!O350*SUM($AD$10:$AE$10)/2,IF(AND($M$1=2012,Beregningsark!$AQ350="2005-2012"),'Resultat 2005-2012'!O350*$AE$10,IF(AND($M$1=2006,Beregningsark!$AQ350="1999-2012"),'Resultat 2005-2012'!O350*SUM($Y$16:$AE$16)/7,IF(AND($M$1=2007,Beregningsark!$AQ350="1999-2012"),'Resultat 2005-2012'!O350*SUM($Z$16:$AE$16)/6,IF(AND($M$1=2008,Beregningsark!$AQ350="1999-2012"),'Resultat 2005-2012'!O350*SUM($AA$16:$AE$16)/5,IF(AND($M$1=2009,Beregningsark!$AQ350="1999-2012"),'Resultat 2005-2012'!O350*SUM($AB$16:$AE$16)/4,IF(AND($M$1=2010,Beregningsark!$AQ350="1999-2012"),'Resultat 2005-2012'!O350*SUM($AC$16:$AE$16)/3,IF(AND($M$1=2011,Beregningsark!$AQ350="1999-2012"),'Resultat 2005-2012'!O350*SUM($AD$16:$AE$16)/2,IF(AND($M$1=2012,Beregningsark!$AQ350="1999-2012"),'Resultat 2005-2012'!O350*$AE$16,""))))))))))))))))</f>
        <v/>
      </c>
      <c r="P350" s="15" t="str">
        <f>IF('Resultat 2005-2012'!$R350="","",IF($M$1=2005,'Resultat 2005-2012'!P350,IF(AND($M$1=2006,Beregningsark!$AQ350="2005-2012"),'Resultat 2005-2012'!P350*SUM($Y$11:$AE$11)/7,IF(AND($M$1=2007,Beregningsark!$AQ350="2005-2012"),'Resultat 2005-2012'!P350*SUM($Z$11:$AE$11)/6,IF(AND($M$1=2008,Beregningsark!$AQ350="2005-2012"),'Resultat 2005-2012'!P350*SUM($AA$11:$AE$11)/5,IF(AND($M$1=2009,Beregningsark!$AQ350="2005-2012"),'Resultat 2005-2012'!P350*SUM($AB$11:$AE$11)/4,IF(AND($M$1=2010,Beregningsark!$AQ350="2005-2012"),'Resultat 2005-2012'!P350*SUM($AC$11:$AE$11)/3,IF(AND($M$1=2011,Beregningsark!$AQ350="2005-2012"),'Resultat 2005-2012'!P350*SUM($AD$11:$AE$11)/2,IF(AND($M$1=2012,Beregningsark!$AQ350="2005-2012"),'Resultat 2005-2012'!P350*$AE$11,IF(AND($M$1=2006,Beregningsark!$AQ350="1999-2012"),'Resultat 2005-2012'!P350*SUM($Y$16:$AE$16)/7,IF(AND($M$1=2007,Beregningsark!$AQ350="1999-2012"),'Resultat 2005-2012'!P350*SUM($Z$16:$AE$16)/6,IF(AND($M$1=2008,Beregningsark!$AQ350="1999-2012"),'Resultat 2005-2012'!P350*SUM($AA$16:$AE$16)/5,IF(AND($M$1=2009,Beregningsark!$AQ350="1999-2012"),'Resultat 2005-2012'!P350*SUM($AB$16:$AE$16)/4,IF(AND($M$1=2010,Beregningsark!$AQ350="1999-2012"),'Resultat 2005-2012'!P350*SUM($AC$16:$AE$16)/3,IF(AND($M$1=2011,Beregningsark!$AQ350="1999-2012"),'Resultat 2005-2012'!P350*SUM($AD$16:$AE$16)/2,IF(AND($M$1=2012,Beregningsark!$AQ350="1999-2012"),'Resultat 2005-2012'!P350*$AE$16,""))))))))))))))))</f>
        <v/>
      </c>
      <c r="Q350" s="15" t="str">
        <f t="shared" si="18"/>
        <v/>
      </c>
      <c r="R350" s="17" t="str">
        <f t="shared" si="19"/>
        <v/>
      </c>
    </row>
    <row r="351" spans="1:18" x14ac:dyDescent="0.25">
      <c r="A351" s="4" t="str">
        <f>IF(Inddata!A366="","",Inddata!A366)</f>
        <v/>
      </c>
      <c r="B351" s="4" t="str">
        <f>IF(Inddata!B366="","",Inddata!B366)</f>
        <v/>
      </c>
      <c r="C351" s="4" t="str">
        <f>IF(Inddata!C366="","",Inddata!C366)</f>
        <v/>
      </c>
      <c r="D351" s="4" t="str">
        <f>IF(Inddata!D366="","",Inddata!D366)</f>
        <v/>
      </c>
      <c r="E351" s="4" t="str">
        <f>IF(Inddata!E366="","",Inddata!E366)</f>
        <v/>
      </c>
      <c r="F351" s="4" t="str">
        <f>IF(Inddata!F366="","",Inddata!F366)</f>
        <v/>
      </c>
      <c r="G351" s="4">
        <f>IF(Inddata!G366="","",Inddata!G366)</f>
        <v>0</v>
      </c>
      <c r="H351" s="4" t="str">
        <f>IF(Inddata!H366&gt;0.5,Inddata!H366,"")</f>
        <v/>
      </c>
      <c r="I351" s="4" t="str">
        <f>IF(Inddata!I366="","",Inddata!I366)</f>
        <v/>
      </c>
      <c r="J351" s="15" t="str">
        <f>IF('Resultat 2005-2012'!$R351="","",IF($M$1=2005,'Resultat 2005-2012'!J351,IF(AND($M$1=2006,Beregningsark!$AQ351="2005-2012"),'Resultat 2005-2012'!J351*SUM($Y$7:$AE$7)/7,IF(AND($M$1=2007,Beregningsark!$AQ351="2005-2012"),'Resultat 2005-2012'!J351*SUM($Z$7:$AE$7)/6,IF(AND($M$1=2008,Beregningsark!$AQ351="2005-2012"),'Resultat 2005-2012'!J351*SUM($AA$7:$AE$7)/5,IF(AND($M$1=2009,Beregningsark!$AQ351="2005-2012"),'Resultat 2005-2012'!J351*SUM($AB$7:$AE$7)/4,IF(AND($M$1=2010,Beregningsark!$AQ351="2005-2012"),'Resultat 2005-2012'!J351*SUM($AC$7:$AE$7)/3,IF(AND($M$1=2011,Beregningsark!$AQ351="2005-2012"),'Resultat 2005-2012'!J351*SUM($AD$7:$AE$7)/2,IF(AND($M$1=2012,Beregningsark!$AQ351="2005-2012"),'Resultat 2005-2012'!J351*$AE$7,IF(AND($M$1=2006,Beregningsark!$AQ351="1999-2012"),'Resultat 2005-2012'!J351*SUM($Y$16:$AE$16)/7,IF(AND($M$1=2007,Beregningsark!$AQ351="1999-2012"),'Resultat 2005-2012'!J351*SUM($Z$16:$AE$16)/6,IF(AND($M$1=2008,Beregningsark!$AQ351="1999-2012"),'Resultat 2005-2012'!J351*SUM($AA$16:$AE$16)/5,IF(AND($M$1=2009,Beregningsark!$AQ351="1999-2012"),'Resultat 2005-2012'!J351*SUM($AB$16:$AE$16)/4,IF(AND($M$1=2010,Beregningsark!$AQ351="1999-2012"),'Resultat 2005-2012'!J351*SUM($AC$16:$AE$16)/3,IF(AND($M$1=2011,Beregningsark!$AQ351="1999-2012"),'Resultat 2005-2012'!J351*SUM($AD$16:$AE$16)/2,IF(AND($M$1=2012,Beregningsark!$AQ351="1999-2012"),'Resultat 2005-2012'!J351*$AE$16,""))))))))))))))))</f>
        <v/>
      </c>
      <c r="K351" s="15" t="str">
        <f>IF('Resultat 2005-2012'!$R351="","",IF($M$1=2005,'Resultat 2005-2012'!K351,IF(AND($M$1=2006,Beregningsark!$AQ351="2005-2012"),'Resultat 2005-2012'!K351*SUM($Y$8:$AE$8)/7,IF(AND($M$1=2007,Beregningsark!$AQ351="2005-2012"),'Resultat 2005-2012'!K351*SUM($Z$8:$AE$8)/6,IF(AND($M$1=2008,Beregningsark!$AQ351="2005-2012"),'Resultat 2005-2012'!K351*SUM($AA$8:$AE$8)/5,IF(AND($M$1=2009,Beregningsark!$AQ351="2005-2012"),'Resultat 2005-2012'!K351*SUM($AB$8:$AE$8)/4,IF(AND($M$1=2010,Beregningsark!$AQ351="2005-2012"),'Resultat 2005-2012'!K351*SUM($AC$8:$AE$8)/3,IF(AND($M$1=2011,Beregningsark!$AQ351="2005-2012"),'Resultat 2005-2012'!K351*SUM($AD$8:$AE$8)/2,IF(AND($M$1=2012,Beregningsark!$AQ351="2005-2012"),'Resultat 2005-2012'!K351*$AE$8,IF(AND($M$1=2006,Beregningsark!$AQ351="1999-2012"),'Resultat 2005-2012'!K351*SUM($Y$17:$AE$17)/7,IF(AND($M$1=2007,Beregningsark!$AQ351="1999-2012"),'Resultat 2005-2012'!K351*SUM($Z$17:$AE$17)/6,IF(AND($M$1=2008,Beregningsark!$AQ351="1999-2012"),'Resultat 2005-2012'!K351*SUM($AA$17:$AE$17)/5,IF(AND($M$1=2009,Beregningsark!$AQ351="1999-2012"),'Resultat 2005-2012'!K351*SUM($AB$17:$AE$17)/4,IF(AND($M$1=2010,Beregningsark!$AQ351="1999-2012"),'Resultat 2005-2012'!K351*SUM($AC$17:$AE$17)/3,IF(AND($M$1=2011,Beregningsark!$AQ351="1999-2012"),'Resultat 2005-2012'!K351*SUM($AD$17:$AE$17)/2,IF(AND($M$1=2012,Beregningsark!$AQ351="1999-2012"),'Resultat 2005-2012'!K351*$AE$17,""))))))))))))))))</f>
        <v/>
      </c>
      <c r="L351" s="15" t="str">
        <f>IF('Resultat 2005-2012'!$R351="","",IF($M$1=2005,'Resultat 2005-2012'!L351,IF(AND($M$1=2006,Beregningsark!$AQ351="2005-2012"),'Resultat 2005-2012'!L351*SUM($Y$9:$AE$9)/7,IF(AND($M$1=2007,Beregningsark!$AQ351="2005-2012"),'Resultat 2005-2012'!L351*SUM($Z$9:$AE$9)/6,IF(AND($M$1=2008,Beregningsark!$AQ351="2005-2012"),'Resultat 2005-2012'!L351*SUM($AA$9:$AE$9)/5,IF(AND($M$1=2009,Beregningsark!$AQ351="2005-2012"),'Resultat 2005-2012'!L351*SUM($AB$9:$AE$9)/4,IF(AND($M$1=2010,Beregningsark!$AQ351="2005-2012"),'Resultat 2005-2012'!L351*SUM($AC$9:$AE$9)/3,IF(AND($M$1=2011,Beregningsark!$AQ351="2005-2012"),'Resultat 2005-2012'!L351*SUM($AD$9:$AE$9)/2,IF(AND($M$1=2012,Beregningsark!$AQ351="2005-2012"),'Resultat 2005-2012'!L351*$AE$9,IF(AND($M$1=2006,Beregningsark!$AQ351="1999-2012"),'Resultat 2005-2012'!L351*SUM($Y$18:$AE$18)/7,IF(AND($M$1=2007,Beregningsark!$AQ351="1999-2012"),'Resultat 2005-2012'!L351*SUM($Z$18:$AE$18)/6,IF(AND($M$1=2008,Beregningsark!$AQ351="1999-2012"),'Resultat 2005-2012'!L351*SUM($AA$18:$AE$18)/5,IF(AND($M$1=2009,Beregningsark!$AQ351="1999-2012"),'Resultat 2005-2012'!L351*SUM($AB$18:$AE$18)/4,IF(AND($M$1=2010,Beregningsark!$AQ351="1999-2012"),'Resultat 2005-2012'!L351*SUM($AC$18:$AE$18)/3,IF(AND($M$1=2011,Beregningsark!$AQ351="1999-2012"),'Resultat 2005-2012'!L351*SUM($AD$18:$AE$18)/2,IF(AND($M$1=2012,Beregningsark!$AQ351="1999-2012"),'Resultat 2005-2012'!L351*$AE$18,""))))))))))))))))</f>
        <v/>
      </c>
      <c r="M351" s="15" t="str">
        <f t="shared" si="17"/>
        <v/>
      </c>
      <c r="N351" s="15" t="str">
        <f>IF('Resultat 2005-2012'!$R351="","",IF($M$1=2005,'Resultat 2005-2012'!N351,IF(AND($M$1=2006,Beregningsark!$AQ351="2005-2012"),'Resultat 2005-2012'!N351*SUM($Y$10:$AE$10)/7,IF(AND($M$1=2007,Beregningsark!$AQ351="2005-2012"),'Resultat 2005-2012'!N351*SUM($Z$10:$AE$10)/6,IF(AND($M$1=2008,Beregningsark!$AQ351="2005-2012"),'Resultat 2005-2012'!N351*SUM($AA$10:$AE$10)/5,IF(AND($M$1=2009,Beregningsark!$AQ351="2005-2012"),'Resultat 2005-2012'!N351*SUM($AB$10:$AE$10)/4,IF(AND($M$1=2010,Beregningsark!$AQ351="2005-2012"),'Resultat 2005-2012'!N351*SUM($AC$10:$AE$10)/3,IF(AND($M$1=2011,Beregningsark!$AQ351="2005-2012"),'Resultat 2005-2012'!N351*SUM($AD$10:$AE$10)/2,IF(AND($M$1=2012,Beregningsark!$AQ351="2005-2012"),'Resultat 2005-2012'!N351*$AE$10,IF(AND($M$1=2006,Beregningsark!$AQ351="1999-2012"),'Resultat 2005-2012'!N351*SUM($Y$16:$AE$16)/7,IF(AND($M$1=2007,Beregningsark!$AQ351="1999-2012"),'Resultat 2005-2012'!N351*SUM($Z$16:$AE$16)/6,IF(AND($M$1=2008,Beregningsark!$AQ351="1999-2012"),'Resultat 2005-2012'!N351*SUM($AA$16:$AE$16)/5,IF(AND($M$1=2009,Beregningsark!$AQ351="1999-2012"),'Resultat 2005-2012'!N351*SUM($AB$16:$AE$16)/4,IF(AND($M$1=2010,Beregningsark!$AQ351="1999-2012"),'Resultat 2005-2012'!N351*SUM($AC$16:$AE$16)/3,IF(AND($M$1=2011,Beregningsark!$AQ351="1999-2012"),'Resultat 2005-2012'!N351*SUM($AD$16:$AE$16)/2,IF(AND($M$1=2012,Beregningsark!$AQ351="1999-2012"),'Resultat 2005-2012'!N351*$AE$16,""))))))))))))))))</f>
        <v/>
      </c>
      <c r="O351" s="15" t="str">
        <f>IF('Resultat 2005-2012'!$R351="","",IF($M$1=2005,'Resultat 2005-2012'!O351,IF(AND($M$1=2006,Beregningsark!$AQ351="2005-2012"),'Resultat 2005-2012'!O351*SUM($Y$10:$AE$10)/7,IF(AND($M$1=2007,Beregningsark!$AQ351="2005-2012"),'Resultat 2005-2012'!O351*SUM($Z$10:$AE$10)/6,IF(AND($M$1=2008,Beregningsark!$AQ351="2005-2012"),'Resultat 2005-2012'!O351*SUM($AA$10:$AE$10)/5,IF(AND($M$1=2009,Beregningsark!$AQ351="2005-2012"),'Resultat 2005-2012'!O351*SUM($AB$10:$AE$10)/4,IF(AND($M$1=2010,Beregningsark!$AQ351="2005-2012"),'Resultat 2005-2012'!O351*SUM($AC$10:$AE$10)/3,IF(AND($M$1=2011,Beregningsark!$AQ351="2005-2012"),'Resultat 2005-2012'!O351*SUM($AD$10:$AE$10)/2,IF(AND($M$1=2012,Beregningsark!$AQ351="2005-2012"),'Resultat 2005-2012'!O351*$AE$10,IF(AND($M$1=2006,Beregningsark!$AQ351="1999-2012"),'Resultat 2005-2012'!O351*SUM($Y$16:$AE$16)/7,IF(AND($M$1=2007,Beregningsark!$AQ351="1999-2012"),'Resultat 2005-2012'!O351*SUM($Z$16:$AE$16)/6,IF(AND($M$1=2008,Beregningsark!$AQ351="1999-2012"),'Resultat 2005-2012'!O351*SUM($AA$16:$AE$16)/5,IF(AND($M$1=2009,Beregningsark!$AQ351="1999-2012"),'Resultat 2005-2012'!O351*SUM($AB$16:$AE$16)/4,IF(AND($M$1=2010,Beregningsark!$AQ351="1999-2012"),'Resultat 2005-2012'!O351*SUM($AC$16:$AE$16)/3,IF(AND($M$1=2011,Beregningsark!$AQ351="1999-2012"),'Resultat 2005-2012'!O351*SUM($AD$16:$AE$16)/2,IF(AND($M$1=2012,Beregningsark!$AQ351="1999-2012"),'Resultat 2005-2012'!O351*$AE$16,""))))))))))))))))</f>
        <v/>
      </c>
      <c r="P351" s="15" t="str">
        <f>IF('Resultat 2005-2012'!$R351="","",IF($M$1=2005,'Resultat 2005-2012'!P351,IF(AND($M$1=2006,Beregningsark!$AQ351="2005-2012"),'Resultat 2005-2012'!P351*SUM($Y$11:$AE$11)/7,IF(AND($M$1=2007,Beregningsark!$AQ351="2005-2012"),'Resultat 2005-2012'!P351*SUM($Z$11:$AE$11)/6,IF(AND($M$1=2008,Beregningsark!$AQ351="2005-2012"),'Resultat 2005-2012'!P351*SUM($AA$11:$AE$11)/5,IF(AND($M$1=2009,Beregningsark!$AQ351="2005-2012"),'Resultat 2005-2012'!P351*SUM($AB$11:$AE$11)/4,IF(AND($M$1=2010,Beregningsark!$AQ351="2005-2012"),'Resultat 2005-2012'!P351*SUM($AC$11:$AE$11)/3,IF(AND($M$1=2011,Beregningsark!$AQ351="2005-2012"),'Resultat 2005-2012'!P351*SUM($AD$11:$AE$11)/2,IF(AND($M$1=2012,Beregningsark!$AQ351="2005-2012"),'Resultat 2005-2012'!P351*$AE$11,IF(AND($M$1=2006,Beregningsark!$AQ351="1999-2012"),'Resultat 2005-2012'!P351*SUM($Y$16:$AE$16)/7,IF(AND($M$1=2007,Beregningsark!$AQ351="1999-2012"),'Resultat 2005-2012'!P351*SUM($Z$16:$AE$16)/6,IF(AND($M$1=2008,Beregningsark!$AQ351="1999-2012"),'Resultat 2005-2012'!P351*SUM($AA$16:$AE$16)/5,IF(AND($M$1=2009,Beregningsark!$AQ351="1999-2012"),'Resultat 2005-2012'!P351*SUM($AB$16:$AE$16)/4,IF(AND($M$1=2010,Beregningsark!$AQ351="1999-2012"),'Resultat 2005-2012'!P351*SUM($AC$16:$AE$16)/3,IF(AND($M$1=2011,Beregningsark!$AQ351="1999-2012"),'Resultat 2005-2012'!P351*SUM($AD$16:$AE$16)/2,IF(AND($M$1=2012,Beregningsark!$AQ351="1999-2012"),'Resultat 2005-2012'!P351*$AE$16,""))))))))))))))))</f>
        <v/>
      </c>
      <c r="Q351" s="15" t="str">
        <f t="shared" si="18"/>
        <v/>
      </c>
      <c r="R351" s="17" t="str">
        <f t="shared" si="19"/>
        <v/>
      </c>
    </row>
    <row r="352" spans="1:18" x14ac:dyDescent="0.25">
      <c r="A352" s="4" t="str">
        <f>IF(Inddata!A367="","",Inddata!A367)</f>
        <v/>
      </c>
      <c r="B352" s="4" t="str">
        <f>IF(Inddata!B367="","",Inddata!B367)</f>
        <v/>
      </c>
      <c r="C352" s="4" t="str">
        <f>IF(Inddata!C367="","",Inddata!C367)</f>
        <v/>
      </c>
      <c r="D352" s="4" t="str">
        <f>IF(Inddata!D367="","",Inddata!D367)</f>
        <v/>
      </c>
      <c r="E352" s="4" t="str">
        <f>IF(Inddata!E367="","",Inddata!E367)</f>
        <v/>
      </c>
      <c r="F352" s="4" t="str">
        <f>IF(Inddata!F367="","",Inddata!F367)</f>
        <v/>
      </c>
      <c r="G352" s="4">
        <f>IF(Inddata!G367="","",Inddata!G367)</f>
        <v>0</v>
      </c>
      <c r="H352" s="4" t="str">
        <f>IF(Inddata!H367&gt;0.5,Inddata!H367,"")</f>
        <v/>
      </c>
      <c r="I352" s="4" t="str">
        <f>IF(Inddata!I367="","",Inddata!I367)</f>
        <v/>
      </c>
      <c r="J352" s="15" t="str">
        <f>IF('Resultat 2005-2012'!$R352="","",IF($M$1=2005,'Resultat 2005-2012'!J352,IF(AND($M$1=2006,Beregningsark!$AQ352="2005-2012"),'Resultat 2005-2012'!J352*SUM($Y$7:$AE$7)/7,IF(AND($M$1=2007,Beregningsark!$AQ352="2005-2012"),'Resultat 2005-2012'!J352*SUM($Z$7:$AE$7)/6,IF(AND($M$1=2008,Beregningsark!$AQ352="2005-2012"),'Resultat 2005-2012'!J352*SUM($AA$7:$AE$7)/5,IF(AND($M$1=2009,Beregningsark!$AQ352="2005-2012"),'Resultat 2005-2012'!J352*SUM($AB$7:$AE$7)/4,IF(AND($M$1=2010,Beregningsark!$AQ352="2005-2012"),'Resultat 2005-2012'!J352*SUM($AC$7:$AE$7)/3,IF(AND($M$1=2011,Beregningsark!$AQ352="2005-2012"),'Resultat 2005-2012'!J352*SUM($AD$7:$AE$7)/2,IF(AND($M$1=2012,Beregningsark!$AQ352="2005-2012"),'Resultat 2005-2012'!J352*$AE$7,IF(AND($M$1=2006,Beregningsark!$AQ352="1999-2012"),'Resultat 2005-2012'!J352*SUM($Y$16:$AE$16)/7,IF(AND($M$1=2007,Beregningsark!$AQ352="1999-2012"),'Resultat 2005-2012'!J352*SUM($Z$16:$AE$16)/6,IF(AND($M$1=2008,Beregningsark!$AQ352="1999-2012"),'Resultat 2005-2012'!J352*SUM($AA$16:$AE$16)/5,IF(AND($M$1=2009,Beregningsark!$AQ352="1999-2012"),'Resultat 2005-2012'!J352*SUM($AB$16:$AE$16)/4,IF(AND($M$1=2010,Beregningsark!$AQ352="1999-2012"),'Resultat 2005-2012'!J352*SUM($AC$16:$AE$16)/3,IF(AND($M$1=2011,Beregningsark!$AQ352="1999-2012"),'Resultat 2005-2012'!J352*SUM($AD$16:$AE$16)/2,IF(AND($M$1=2012,Beregningsark!$AQ352="1999-2012"),'Resultat 2005-2012'!J352*$AE$16,""))))))))))))))))</f>
        <v/>
      </c>
      <c r="K352" s="15" t="str">
        <f>IF('Resultat 2005-2012'!$R352="","",IF($M$1=2005,'Resultat 2005-2012'!K352,IF(AND($M$1=2006,Beregningsark!$AQ352="2005-2012"),'Resultat 2005-2012'!K352*SUM($Y$8:$AE$8)/7,IF(AND($M$1=2007,Beregningsark!$AQ352="2005-2012"),'Resultat 2005-2012'!K352*SUM($Z$8:$AE$8)/6,IF(AND($M$1=2008,Beregningsark!$AQ352="2005-2012"),'Resultat 2005-2012'!K352*SUM($AA$8:$AE$8)/5,IF(AND($M$1=2009,Beregningsark!$AQ352="2005-2012"),'Resultat 2005-2012'!K352*SUM($AB$8:$AE$8)/4,IF(AND($M$1=2010,Beregningsark!$AQ352="2005-2012"),'Resultat 2005-2012'!K352*SUM($AC$8:$AE$8)/3,IF(AND($M$1=2011,Beregningsark!$AQ352="2005-2012"),'Resultat 2005-2012'!K352*SUM($AD$8:$AE$8)/2,IF(AND($M$1=2012,Beregningsark!$AQ352="2005-2012"),'Resultat 2005-2012'!K352*$AE$8,IF(AND($M$1=2006,Beregningsark!$AQ352="1999-2012"),'Resultat 2005-2012'!K352*SUM($Y$17:$AE$17)/7,IF(AND($M$1=2007,Beregningsark!$AQ352="1999-2012"),'Resultat 2005-2012'!K352*SUM($Z$17:$AE$17)/6,IF(AND($M$1=2008,Beregningsark!$AQ352="1999-2012"),'Resultat 2005-2012'!K352*SUM($AA$17:$AE$17)/5,IF(AND($M$1=2009,Beregningsark!$AQ352="1999-2012"),'Resultat 2005-2012'!K352*SUM($AB$17:$AE$17)/4,IF(AND($M$1=2010,Beregningsark!$AQ352="1999-2012"),'Resultat 2005-2012'!K352*SUM($AC$17:$AE$17)/3,IF(AND($M$1=2011,Beregningsark!$AQ352="1999-2012"),'Resultat 2005-2012'!K352*SUM($AD$17:$AE$17)/2,IF(AND($M$1=2012,Beregningsark!$AQ352="1999-2012"),'Resultat 2005-2012'!K352*$AE$17,""))))))))))))))))</f>
        <v/>
      </c>
      <c r="L352" s="15" t="str">
        <f>IF('Resultat 2005-2012'!$R352="","",IF($M$1=2005,'Resultat 2005-2012'!L352,IF(AND($M$1=2006,Beregningsark!$AQ352="2005-2012"),'Resultat 2005-2012'!L352*SUM($Y$9:$AE$9)/7,IF(AND($M$1=2007,Beregningsark!$AQ352="2005-2012"),'Resultat 2005-2012'!L352*SUM($Z$9:$AE$9)/6,IF(AND($M$1=2008,Beregningsark!$AQ352="2005-2012"),'Resultat 2005-2012'!L352*SUM($AA$9:$AE$9)/5,IF(AND($M$1=2009,Beregningsark!$AQ352="2005-2012"),'Resultat 2005-2012'!L352*SUM($AB$9:$AE$9)/4,IF(AND($M$1=2010,Beregningsark!$AQ352="2005-2012"),'Resultat 2005-2012'!L352*SUM($AC$9:$AE$9)/3,IF(AND($M$1=2011,Beregningsark!$AQ352="2005-2012"),'Resultat 2005-2012'!L352*SUM($AD$9:$AE$9)/2,IF(AND($M$1=2012,Beregningsark!$AQ352="2005-2012"),'Resultat 2005-2012'!L352*$AE$9,IF(AND($M$1=2006,Beregningsark!$AQ352="1999-2012"),'Resultat 2005-2012'!L352*SUM($Y$18:$AE$18)/7,IF(AND($M$1=2007,Beregningsark!$AQ352="1999-2012"),'Resultat 2005-2012'!L352*SUM($Z$18:$AE$18)/6,IF(AND($M$1=2008,Beregningsark!$AQ352="1999-2012"),'Resultat 2005-2012'!L352*SUM($AA$18:$AE$18)/5,IF(AND($M$1=2009,Beregningsark!$AQ352="1999-2012"),'Resultat 2005-2012'!L352*SUM($AB$18:$AE$18)/4,IF(AND($M$1=2010,Beregningsark!$AQ352="1999-2012"),'Resultat 2005-2012'!L352*SUM($AC$18:$AE$18)/3,IF(AND($M$1=2011,Beregningsark!$AQ352="1999-2012"),'Resultat 2005-2012'!L352*SUM($AD$18:$AE$18)/2,IF(AND($M$1=2012,Beregningsark!$AQ352="1999-2012"),'Resultat 2005-2012'!L352*$AE$18,""))))))))))))))))</f>
        <v/>
      </c>
      <c r="M352" s="15" t="str">
        <f t="shared" si="17"/>
        <v/>
      </c>
      <c r="N352" s="15" t="str">
        <f>IF('Resultat 2005-2012'!$R352="","",IF($M$1=2005,'Resultat 2005-2012'!N352,IF(AND($M$1=2006,Beregningsark!$AQ352="2005-2012"),'Resultat 2005-2012'!N352*SUM($Y$10:$AE$10)/7,IF(AND($M$1=2007,Beregningsark!$AQ352="2005-2012"),'Resultat 2005-2012'!N352*SUM($Z$10:$AE$10)/6,IF(AND($M$1=2008,Beregningsark!$AQ352="2005-2012"),'Resultat 2005-2012'!N352*SUM($AA$10:$AE$10)/5,IF(AND($M$1=2009,Beregningsark!$AQ352="2005-2012"),'Resultat 2005-2012'!N352*SUM($AB$10:$AE$10)/4,IF(AND($M$1=2010,Beregningsark!$AQ352="2005-2012"),'Resultat 2005-2012'!N352*SUM($AC$10:$AE$10)/3,IF(AND($M$1=2011,Beregningsark!$AQ352="2005-2012"),'Resultat 2005-2012'!N352*SUM($AD$10:$AE$10)/2,IF(AND($M$1=2012,Beregningsark!$AQ352="2005-2012"),'Resultat 2005-2012'!N352*$AE$10,IF(AND($M$1=2006,Beregningsark!$AQ352="1999-2012"),'Resultat 2005-2012'!N352*SUM($Y$16:$AE$16)/7,IF(AND($M$1=2007,Beregningsark!$AQ352="1999-2012"),'Resultat 2005-2012'!N352*SUM($Z$16:$AE$16)/6,IF(AND($M$1=2008,Beregningsark!$AQ352="1999-2012"),'Resultat 2005-2012'!N352*SUM($AA$16:$AE$16)/5,IF(AND($M$1=2009,Beregningsark!$AQ352="1999-2012"),'Resultat 2005-2012'!N352*SUM($AB$16:$AE$16)/4,IF(AND($M$1=2010,Beregningsark!$AQ352="1999-2012"),'Resultat 2005-2012'!N352*SUM($AC$16:$AE$16)/3,IF(AND($M$1=2011,Beregningsark!$AQ352="1999-2012"),'Resultat 2005-2012'!N352*SUM($AD$16:$AE$16)/2,IF(AND($M$1=2012,Beregningsark!$AQ352="1999-2012"),'Resultat 2005-2012'!N352*$AE$16,""))))))))))))))))</f>
        <v/>
      </c>
      <c r="O352" s="15" t="str">
        <f>IF('Resultat 2005-2012'!$R352="","",IF($M$1=2005,'Resultat 2005-2012'!O352,IF(AND($M$1=2006,Beregningsark!$AQ352="2005-2012"),'Resultat 2005-2012'!O352*SUM($Y$10:$AE$10)/7,IF(AND($M$1=2007,Beregningsark!$AQ352="2005-2012"),'Resultat 2005-2012'!O352*SUM($Z$10:$AE$10)/6,IF(AND($M$1=2008,Beregningsark!$AQ352="2005-2012"),'Resultat 2005-2012'!O352*SUM($AA$10:$AE$10)/5,IF(AND($M$1=2009,Beregningsark!$AQ352="2005-2012"),'Resultat 2005-2012'!O352*SUM($AB$10:$AE$10)/4,IF(AND($M$1=2010,Beregningsark!$AQ352="2005-2012"),'Resultat 2005-2012'!O352*SUM($AC$10:$AE$10)/3,IF(AND($M$1=2011,Beregningsark!$AQ352="2005-2012"),'Resultat 2005-2012'!O352*SUM($AD$10:$AE$10)/2,IF(AND($M$1=2012,Beregningsark!$AQ352="2005-2012"),'Resultat 2005-2012'!O352*$AE$10,IF(AND($M$1=2006,Beregningsark!$AQ352="1999-2012"),'Resultat 2005-2012'!O352*SUM($Y$16:$AE$16)/7,IF(AND($M$1=2007,Beregningsark!$AQ352="1999-2012"),'Resultat 2005-2012'!O352*SUM($Z$16:$AE$16)/6,IF(AND($M$1=2008,Beregningsark!$AQ352="1999-2012"),'Resultat 2005-2012'!O352*SUM($AA$16:$AE$16)/5,IF(AND($M$1=2009,Beregningsark!$AQ352="1999-2012"),'Resultat 2005-2012'!O352*SUM($AB$16:$AE$16)/4,IF(AND($M$1=2010,Beregningsark!$AQ352="1999-2012"),'Resultat 2005-2012'!O352*SUM($AC$16:$AE$16)/3,IF(AND($M$1=2011,Beregningsark!$AQ352="1999-2012"),'Resultat 2005-2012'!O352*SUM($AD$16:$AE$16)/2,IF(AND($M$1=2012,Beregningsark!$AQ352="1999-2012"),'Resultat 2005-2012'!O352*$AE$16,""))))))))))))))))</f>
        <v/>
      </c>
      <c r="P352" s="15" t="str">
        <f>IF('Resultat 2005-2012'!$R352="","",IF($M$1=2005,'Resultat 2005-2012'!P352,IF(AND($M$1=2006,Beregningsark!$AQ352="2005-2012"),'Resultat 2005-2012'!P352*SUM($Y$11:$AE$11)/7,IF(AND($M$1=2007,Beregningsark!$AQ352="2005-2012"),'Resultat 2005-2012'!P352*SUM($Z$11:$AE$11)/6,IF(AND($M$1=2008,Beregningsark!$AQ352="2005-2012"),'Resultat 2005-2012'!P352*SUM($AA$11:$AE$11)/5,IF(AND($M$1=2009,Beregningsark!$AQ352="2005-2012"),'Resultat 2005-2012'!P352*SUM($AB$11:$AE$11)/4,IF(AND($M$1=2010,Beregningsark!$AQ352="2005-2012"),'Resultat 2005-2012'!P352*SUM($AC$11:$AE$11)/3,IF(AND($M$1=2011,Beregningsark!$AQ352="2005-2012"),'Resultat 2005-2012'!P352*SUM($AD$11:$AE$11)/2,IF(AND($M$1=2012,Beregningsark!$AQ352="2005-2012"),'Resultat 2005-2012'!P352*$AE$11,IF(AND($M$1=2006,Beregningsark!$AQ352="1999-2012"),'Resultat 2005-2012'!P352*SUM($Y$16:$AE$16)/7,IF(AND($M$1=2007,Beregningsark!$AQ352="1999-2012"),'Resultat 2005-2012'!P352*SUM($Z$16:$AE$16)/6,IF(AND($M$1=2008,Beregningsark!$AQ352="1999-2012"),'Resultat 2005-2012'!P352*SUM($AA$16:$AE$16)/5,IF(AND($M$1=2009,Beregningsark!$AQ352="1999-2012"),'Resultat 2005-2012'!P352*SUM($AB$16:$AE$16)/4,IF(AND($M$1=2010,Beregningsark!$AQ352="1999-2012"),'Resultat 2005-2012'!P352*SUM($AC$16:$AE$16)/3,IF(AND($M$1=2011,Beregningsark!$AQ352="1999-2012"),'Resultat 2005-2012'!P352*SUM($AD$16:$AE$16)/2,IF(AND($M$1=2012,Beregningsark!$AQ352="1999-2012"),'Resultat 2005-2012'!P352*$AE$16,""))))))))))))))))</f>
        <v/>
      </c>
      <c r="Q352" s="15" t="str">
        <f t="shared" si="18"/>
        <v/>
      </c>
      <c r="R352" s="17" t="str">
        <f t="shared" si="19"/>
        <v/>
      </c>
    </row>
    <row r="353" spans="1:18" x14ac:dyDescent="0.25">
      <c r="A353" s="4" t="str">
        <f>IF(Inddata!A368="","",Inddata!A368)</f>
        <v/>
      </c>
      <c r="B353" s="4" t="str">
        <f>IF(Inddata!B368="","",Inddata!B368)</f>
        <v/>
      </c>
      <c r="C353" s="4" t="str">
        <f>IF(Inddata!C368="","",Inddata!C368)</f>
        <v/>
      </c>
      <c r="D353" s="4" t="str">
        <f>IF(Inddata!D368="","",Inddata!D368)</f>
        <v/>
      </c>
      <c r="E353" s="4" t="str">
        <f>IF(Inddata!E368="","",Inddata!E368)</f>
        <v/>
      </c>
      <c r="F353" s="4" t="str">
        <f>IF(Inddata!F368="","",Inddata!F368)</f>
        <v/>
      </c>
      <c r="G353" s="4">
        <f>IF(Inddata!G368="","",Inddata!G368)</f>
        <v>0</v>
      </c>
      <c r="H353" s="4" t="str">
        <f>IF(Inddata!H368&gt;0.5,Inddata!H368,"")</f>
        <v/>
      </c>
      <c r="I353" s="4" t="str">
        <f>IF(Inddata!I368="","",Inddata!I368)</f>
        <v/>
      </c>
      <c r="J353" s="15" t="str">
        <f>IF('Resultat 2005-2012'!$R353="","",IF($M$1=2005,'Resultat 2005-2012'!J353,IF(AND($M$1=2006,Beregningsark!$AQ353="2005-2012"),'Resultat 2005-2012'!J353*SUM($Y$7:$AE$7)/7,IF(AND($M$1=2007,Beregningsark!$AQ353="2005-2012"),'Resultat 2005-2012'!J353*SUM($Z$7:$AE$7)/6,IF(AND($M$1=2008,Beregningsark!$AQ353="2005-2012"),'Resultat 2005-2012'!J353*SUM($AA$7:$AE$7)/5,IF(AND($M$1=2009,Beregningsark!$AQ353="2005-2012"),'Resultat 2005-2012'!J353*SUM($AB$7:$AE$7)/4,IF(AND($M$1=2010,Beregningsark!$AQ353="2005-2012"),'Resultat 2005-2012'!J353*SUM($AC$7:$AE$7)/3,IF(AND($M$1=2011,Beregningsark!$AQ353="2005-2012"),'Resultat 2005-2012'!J353*SUM($AD$7:$AE$7)/2,IF(AND($M$1=2012,Beregningsark!$AQ353="2005-2012"),'Resultat 2005-2012'!J353*$AE$7,IF(AND($M$1=2006,Beregningsark!$AQ353="1999-2012"),'Resultat 2005-2012'!J353*SUM($Y$16:$AE$16)/7,IF(AND($M$1=2007,Beregningsark!$AQ353="1999-2012"),'Resultat 2005-2012'!J353*SUM($Z$16:$AE$16)/6,IF(AND($M$1=2008,Beregningsark!$AQ353="1999-2012"),'Resultat 2005-2012'!J353*SUM($AA$16:$AE$16)/5,IF(AND($M$1=2009,Beregningsark!$AQ353="1999-2012"),'Resultat 2005-2012'!J353*SUM($AB$16:$AE$16)/4,IF(AND($M$1=2010,Beregningsark!$AQ353="1999-2012"),'Resultat 2005-2012'!J353*SUM($AC$16:$AE$16)/3,IF(AND($M$1=2011,Beregningsark!$AQ353="1999-2012"),'Resultat 2005-2012'!J353*SUM($AD$16:$AE$16)/2,IF(AND($M$1=2012,Beregningsark!$AQ353="1999-2012"),'Resultat 2005-2012'!J353*$AE$16,""))))))))))))))))</f>
        <v/>
      </c>
      <c r="K353" s="15" t="str">
        <f>IF('Resultat 2005-2012'!$R353="","",IF($M$1=2005,'Resultat 2005-2012'!K353,IF(AND($M$1=2006,Beregningsark!$AQ353="2005-2012"),'Resultat 2005-2012'!K353*SUM($Y$8:$AE$8)/7,IF(AND($M$1=2007,Beregningsark!$AQ353="2005-2012"),'Resultat 2005-2012'!K353*SUM($Z$8:$AE$8)/6,IF(AND($M$1=2008,Beregningsark!$AQ353="2005-2012"),'Resultat 2005-2012'!K353*SUM($AA$8:$AE$8)/5,IF(AND($M$1=2009,Beregningsark!$AQ353="2005-2012"),'Resultat 2005-2012'!K353*SUM($AB$8:$AE$8)/4,IF(AND($M$1=2010,Beregningsark!$AQ353="2005-2012"),'Resultat 2005-2012'!K353*SUM($AC$8:$AE$8)/3,IF(AND($M$1=2011,Beregningsark!$AQ353="2005-2012"),'Resultat 2005-2012'!K353*SUM($AD$8:$AE$8)/2,IF(AND($M$1=2012,Beregningsark!$AQ353="2005-2012"),'Resultat 2005-2012'!K353*$AE$8,IF(AND($M$1=2006,Beregningsark!$AQ353="1999-2012"),'Resultat 2005-2012'!K353*SUM($Y$17:$AE$17)/7,IF(AND($M$1=2007,Beregningsark!$AQ353="1999-2012"),'Resultat 2005-2012'!K353*SUM($Z$17:$AE$17)/6,IF(AND($M$1=2008,Beregningsark!$AQ353="1999-2012"),'Resultat 2005-2012'!K353*SUM($AA$17:$AE$17)/5,IF(AND($M$1=2009,Beregningsark!$AQ353="1999-2012"),'Resultat 2005-2012'!K353*SUM($AB$17:$AE$17)/4,IF(AND($M$1=2010,Beregningsark!$AQ353="1999-2012"),'Resultat 2005-2012'!K353*SUM($AC$17:$AE$17)/3,IF(AND($M$1=2011,Beregningsark!$AQ353="1999-2012"),'Resultat 2005-2012'!K353*SUM($AD$17:$AE$17)/2,IF(AND($M$1=2012,Beregningsark!$AQ353="1999-2012"),'Resultat 2005-2012'!K353*$AE$17,""))))))))))))))))</f>
        <v/>
      </c>
      <c r="L353" s="15" t="str">
        <f>IF('Resultat 2005-2012'!$R353="","",IF($M$1=2005,'Resultat 2005-2012'!L353,IF(AND($M$1=2006,Beregningsark!$AQ353="2005-2012"),'Resultat 2005-2012'!L353*SUM($Y$9:$AE$9)/7,IF(AND($M$1=2007,Beregningsark!$AQ353="2005-2012"),'Resultat 2005-2012'!L353*SUM($Z$9:$AE$9)/6,IF(AND($M$1=2008,Beregningsark!$AQ353="2005-2012"),'Resultat 2005-2012'!L353*SUM($AA$9:$AE$9)/5,IF(AND($M$1=2009,Beregningsark!$AQ353="2005-2012"),'Resultat 2005-2012'!L353*SUM($AB$9:$AE$9)/4,IF(AND($M$1=2010,Beregningsark!$AQ353="2005-2012"),'Resultat 2005-2012'!L353*SUM($AC$9:$AE$9)/3,IF(AND($M$1=2011,Beregningsark!$AQ353="2005-2012"),'Resultat 2005-2012'!L353*SUM($AD$9:$AE$9)/2,IF(AND($M$1=2012,Beregningsark!$AQ353="2005-2012"),'Resultat 2005-2012'!L353*$AE$9,IF(AND($M$1=2006,Beregningsark!$AQ353="1999-2012"),'Resultat 2005-2012'!L353*SUM($Y$18:$AE$18)/7,IF(AND($M$1=2007,Beregningsark!$AQ353="1999-2012"),'Resultat 2005-2012'!L353*SUM($Z$18:$AE$18)/6,IF(AND($M$1=2008,Beregningsark!$AQ353="1999-2012"),'Resultat 2005-2012'!L353*SUM($AA$18:$AE$18)/5,IF(AND($M$1=2009,Beregningsark!$AQ353="1999-2012"),'Resultat 2005-2012'!L353*SUM($AB$18:$AE$18)/4,IF(AND($M$1=2010,Beregningsark!$AQ353="1999-2012"),'Resultat 2005-2012'!L353*SUM($AC$18:$AE$18)/3,IF(AND($M$1=2011,Beregningsark!$AQ353="1999-2012"),'Resultat 2005-2012'!L353*SUM($AD$18:$AE$18)/2,IF(AND($M$1=2012,Beregningsark!$AQ353="1999-2012"),'Resultat 2005-2012'!L353*$AE$18,""))))))))))))))))</f>
        <v/>
      </c>
      <c r="M353" s="15" t="str">
        <f t="shared" si="17"/>
        <v/>
      </c>
      <c r="N353" s="15" t="str">
        <f>IF('Resultat 2005-2012'!$R353="","",IF($M$1=2005,'Resultat 2005-2012'!N353,IF(AND($M$1=2006,Beregningsark!$AQ353="2005-2012"),'Resultat 2005-2012'!N353*SUM($Y$10:$AE$10)/7,IF(AND($M$1=2007,Beregningsark!$AQ353="2005-2012"),'Resultat 2005-2012'!N353*SUM($Z$10:$AE$10)/6,IF(AND($M$1=2008,Beregningsark!$AQ353="2005-2012"),'Resultat 2005-2012'!N353*SUM($AA$10:$AE$10)/5,IF(AND($M$1=2009,Beregningsark!$AQ353="2005-2012"),'Resultat 2005-2012'!N353*SUM($AB$10:$AE$10)/4,IF(AND($M$1=2010,Beregningsark!$AQ353="2005-2012"),'Resultat 2005-2012'!N353*SUM($AC$10:$AE$10)/3,IF(AND($M$1=2011,Beregningsark!$AQ353="2005-2012"),'Resultat 2005-2012'!N353*SUM($AD$10:$AE$10)/2,IF(AND($M$1=2012,Beregningsark!$AQ353="2005-2012"),'Resultat 2005-2012'!N353*$AE$10,IF(AND($M$1=2006,Beregningsark!$AQ353="1999-2012"),'Resultat 2005-2012'!N353*SUM($Y$16:$AE$16)/7,IF(AND($M$1=2007,Beregningsark!$AQ353="1999-2012"),'Resultat 2005-2012'!N353*SUM($Z$16:$AE$16)/6,IF(AND($M$1=2008,Beregningsark!$AQ353="1999-2012"),'Resultat 2005-2012'!N353*SUM($AA$16:$AE$16)/5,IF(AND($M$1=2009,Beregningsark!$AQ353="1999-2012"),'Resultat 2005-2012'!N353*SUM($AB$16:$AE$16)/4,IF(AND($M$1=2010,Beregningsark!$AQ353="1999-2012"),'Resultat 2005-2012'!N353*SUM($AC$16:$AE$16)/3,IF(AND($M$1=2011,Beregningsark!$AQ353="1999-2012"),'Resultat 2005-2012'!N353*SUM($AD$16:$AE$16)/2,IF(AND($M$1=2012,Beregningsark!$AQ353="1999-2012"),'Resultat 2005-2012'!N353*$AE$16,""))))))))))))))))</f>
        <v/>
      </c>
      <c r="O353" s="15" t="str">
        <f>IF('Resultat 2005-2012'!$R353="","",IF($M$1=2005,'Resultat 2005-2012'!O353,IF(AND($M$1=2006,Beregningsark!$AQ353="2005-2012"),'Resultat 2005-2012'!O353*SUM($Y$10:$AE$10)/7,IF(AND($M$1=2007,Beregningsark!$AQ353="2005-2012"),'Resultat 2005-2012'!O353*SUM($Z$10:$AE$10)/6,IF(AND($M$1=2008,Beregningsark!$AQ353="2005-2012"),'Resultat 2005-2012'!O353*SUM($AA$10:$AE$10)/5,IF(AND($M$1=2009,Beregningsark!$AQ353="2005-2012"),'Resultat 2005-2012'!O353*SUM($AB$10:$AE$10)/4,IF(AND($M$1=2010,Beregningsark!$AQ353="2005-2012"),'Resultat 2005-2012'!O353*SUM($AC$10:$AE$10)/3,IF(AND($M$1=2011,Beregningsark!$AQ353="2005-2012"),'Resultat 2005-2012'!O353*SUM($AD$10:$AE$10)/2,IF(AND($M$1=2012,Beregningsark!$AQ353="2005-2012"),'Resultat 2005-2012'!O353*$AE$10,IF(AND($M$1=2006,Beregningsark!$AQ353="1999-2012"),'Resultat 2005-2012'!O353*SUM($Y$16:$AE$16)/7,IF(AND($M$1=2007,Beregningsark!$AQ353="1999-2012"),'Resultat 2005-2012'!O353*SUM($Z$16:$AE$16)/6,IF(AND($M$1=2008,Beregningsark!$AQ353="1999-2012"),'Resultat 2005-2012'!O353*SUM($AA$16:$AE$16)/5,IF(AND($M$1=2009,Beregningsark!$AQ353="1999-2012"),'Resultat 2005-2012'!O353*SUM($AB$16:$AE$16)/4,IF(AND($M$1=2010,Beregningsark!$AQ353="1999-2012"),'Resultat 2005-2012'!O353*SUM($AC$16:$AE$16)/3,IF(AND($M$1=2011,Beregningsark!$AQ353="1999-2012"),'Resultat 2005-2012'!O353*SUM($AD$16:$AE$16)/2,IF(AND($M$1=2012,Beregningsark!$AQ353="1999-2012"),'Resultat 2005-2012'!O353*$AE$16,""))))))))))))))))</f>
        <v/>
      </c>
      <c r="P353" s="15" t="str">
        <f>IF('Resultat 2005-2012'!$R353="","",IF($M$1=2005,'Resultat 2005-2012'!P353,IF(AND($M$1=2006,Beregningsark!$AQ353="2005-2012"),'Resultat 2005-2012'!P353*SUM($Y$11:$AE$11)/7,IF(AND($M$1=2007,Beregningsark!$AQ353="2005-2012"),'Resultat 2005-2012'!P353*SUM($Z$11:$AE$11)/6,IF(AND($M$1=2008,Beregningsark!$AQ353="2005-2012"),'Resultat 2005-2012'!P353*SUM($AA$11:$AE$11)/5,IF(AND($M$1=2009,Beregningsark!$AQ353="2005-2012"),'Resultat 2005-2012'!P353*SUM($AB$11:$AE$11)/4,IF(AND($M$1=2010,Beregningsark!$AQ353="2005-2012"),'Resultat 2005-2012'!P353*SUM($AC$11:$AE$11)/3,IF(AND($M$1=2011,Beregningsark!$AQ353="2005-2012"),'Resultat 2005-2012'!P353*SUM($AD$11:$AE$11)/2,IF(AND($M$1=2012,Beregningsark!$AQ353="2005-2012"),'Resultat 2005-2012'!P353*$AE$11,IF(AND($M$1=2006,Beregningsark!$AQ353="1999-2012"),'Resultat 2005-2012'!P353*SUM($Y$16:$AE$16)/7,IF(AND($M$1=2007,Beregningsark!$AQ353="1999-2012"),'Resultat 2005-2012'!P353*SUM($Z$16:$AE$16)/6,IF(AND($M$1=2008,Beregningsark!$AQ353="1999-2012"),'Resultat 2005-2012'!P353*SUM($AA$16:$AE$16)/5,IF(AND($M$1=2009,Beregningsark!$AQ353="1999-2012"),'Resultat 2005-2012'!P353*SUM($AB$16:$AE$16)/4,IF(AND($M$1=2010,Beregningsark!$AQ353="1999-2012"),'Resultat 2005-2012'!P353*SUM($AC$16:$AE$16)/3,IF(AND($M$1=2011,Beregningsark!$AQ353="1999-2012"),'Resultat 2005-2012'!P353*SUM($AD$16:$AE$16)/2,IF(AND($M$1=2012,Beregningsark!$AQ353="1999-2012"),'Resultat 2005-2012'!P353*$AE$16,""))))))))))))))))</f>
        <v/>
      </c>
      <c r="Q353" s="15" t="str">
        <f t="shared" si="18"/>
        <v/>
      </c>
      <c r="R353" s="17" t="str">
        <f t="shared" si="19"/>
        <v/>
      </c>
    </row>
    <row r="354" spans="1:18" x14ac:dyDescent="0.25">
      <c r="A354" s="4" t="str">
        <f>IF(Inddata!A369="","",Inddata!A369)</f>
        <v/>
      </c>
      <c r="B354" s="4" t="str">
        <f>IF(Inddata!B369="","",Inddata!B369)</f>
        <v/>
      </c>
      <c r="C354" s="4" t="str">
        <f>IF(Inddata!C369="","",Inddata!C369)</f>
        <v/>
      </c>
      <c r="D354" s="4" t="str">
        <f>IF(Inddata!D369="","",Inddata!D369)</f>
        <v/>
      </c>
      <c r="E354" s="4" t="str">
        <f>IF(Inddata!E369="","",Inddata!E369)</f>
        <v/>
      </c>
      <c r="F354" s="4" t="str">
        <f>IF(Inddata!F369="","",Inddata!F369)</f>
        <v/>
      </c>
      <c r="G354" s="4">
        <f>IF(Inddata!G369="","",Inddata!G369)</f>
        <v>0</v>
      </c>
      <c r="H354" s="4" t="str">
        <f>IF(Inddata!H369&gt;0.5,Inddata!H369,"")</f>
        <v/>
      </c>
      <c r="I354" s="4" t="str">
        <f>IF(Inddata!I369="","",Inddata!I369)</f>
        <v/>
      </c>
      <c r="J354" s="15" t="str">
        <f>IF('Resultat 2005-2012'!$R354="","",IF($M$1=2005,'Resultat 2005-2012'!J354,IF(AND($M$1=2006,Beregningsark!$AQ354="2005-2012"),'Resultat 2005-2012'!J354*SUM($Y$7:$AE$7)/7,IF(AND($M$1=2007,Beregningsark!$AQ354="2005-2012"),'Resultat 2005-2012'!J354*SUM($Z$7:$AE$7)/6,IF(AND($M$1=2008,Beregningsark!$AQ354="2005-2012"),'Resultat 2005-2012'!J354*SUM($AA$7:$AE$7)/5,IF(AND($M$1=2009,Beregningsark!$AQ354="2005-2012"),'Resultat 2005-2012'!J354*SUM($AB$7:$AE$7)/4,IF(AND($M$1=2010,Beregningsark!$AQ354="2005-2012"),'Resultat 2005-2012'!J354*SUM($AC$7:$AE$7)/3,IF(AND($M$1=2011,Beregningsark!$AQ354="2005-2012"),'Resultat 2005-2012'!J354*SUM($AD$7:$AE$7)/2,IF(AND($M$1=2012,Beregningsark!$AQ354="2005-2012"),'Resultat 2005-2012'!J354*$AE$7,IF(AND($M$1=2006,Beregningsark!$AQ354="1999-2012"),'Resultat 2005-2012'!J354*SUM($Y$16:$AE$16)/7,IF(AND($M$1=2007,Beregningsark!$AQ354="1999-2012"),'Resultat 2005-2012'!J354*SUM($Z$16:$AE$16)/6,IF(AND($M$1=2008,Beregningsark!$AQ354="1999-2012"),'Resultat 2005-2012'!J354*SUM($AA$16:$AE$16)/5,IF(AND($M$1=2009,Beregningsark!$AQ354="1999-2012"),'Resultat 2005-2012'!J354*SUM($AB$16:$AE$16)/4,IF(AND($M$1=2010,Beregningsark!$AQ354="1999-2012"),'Resultat 2005-2012'!J354*SUM($AC$16:$AE$16)/3,IF(AND($M$1=2011,Beregningsark!$AQ354="1999-2012"),'Resultat 2005-2012'!J354*SUM($AD$16:$AE$16)/2,IF(AND($M$1=2012,Beregningsark!$AQ354="1999-2012"),'Resultat 2005-2012'!J354*$AE$16,""))))))))))))))))</f>
        <v/>
      </c>
      <c r="K354" s="15" t="str">
        <f>IF('Resultat 2005-2012'!$R354="","",IF($M$1=2005,'Resultat 2005-2012'!K354,IF(AND($M$1=2006,Beregningsark!$AQ354="2005-2012"),'Resultat 2005-2012'!K354*SUM($Y$8:$AE$8)/7,IF(AND($M$1=2007,Beregningsark!$AQ354="2005-2012"),'Resultat 2005-2012'!K354*SUM($Z$8:$AE$8)/6,IF(AND($M$1=2008,Beregningsark!$AQ354="2005-2012"),'Resultat 2005-2012'!K354*SUM($AA$8:$AE$8)/5,IF(AND($M$1=2009,Beregningsark!$AQ354="2005-2012"),'Resultat 2005-2012'!K354*SUM($AB$8:$AE$8)/4,IF(AND($M$1=2010,Beregningsark!$AQ354="2005-2012"),'Resultat 2005-2012'!K354*SUM($AC$8:$AE$8)/3,IF(AND($M$1=2011,Beregningsark!$AQ354="2005-2012"),'Resultat 2005-2012'!K354*SUM($AD$8:$AE$8)/2,IF(AND($M$1=2012,Beregningsark!$AQ354="2005-2012"),'Resultat 2005-2012'!K354*$AE$8,IF(AND($M$1=2006,Beregningsark!$AQ354="1999-2012"),'Resultat 2005-2012'!K354*SUM($Y$17:$AE$17)/7,IF(AND($M$1=2007,Beregningsark!$AQ354="1999-2012"),'Resultat 2005-2012'!K354*SUM($Z$17:$AE$17)/6,IF(AND($M$1=2008,Beregningsark!$AQ354="1999-2012"),'Resultat 2005-2012'!K354*SUM($AA$17:$AE$17)/5,IF(AND($M$1=2009,Beregningsark!$AQ354="1999-2012"),'Resultat 2005-2012'!K354*SUM($AB$17:$AE$17)/4,IF(AND($M$1=2010,Beregningsark!$AQ354="1999-2012"),'Resultat 2005-2012'!K354*SUM($AC$17:$AE$17)/3,IF(AND($M$1=2011,Beregningsark!$AQ354="1999-2012"),'Resultat 2005-2012'!K354*SUM($AD$17:$AE$17)/2,IF(AND($M$1=2012,Beregningsark!$AQ354="1999-2012"),'Resultat 2005-2012'!K354*$AE$17,""))))))))))))))))</f>
        <v/>
      </c>
      <c r="L354" s="15" t="str">
        <f>IF('Resultat 2005-2012'!$R354="","",IF($M$1=2005,'Resultat 2005-2012'!L354,IF(AND($M$1=2006,Beregningsark!$AQ354="2005-2012"),'Resultat 2005-2012'!L354*SUM($Y$9:$AE$9)/7,IF(AND($M$1=2007,Beregningsark!$AQ354="2005-2012"),'Resultat 2005-2012'!L354*SUM($Z$9:$AE$9)/6,IF(AND($M$1=2008,Beregningsark!$AQ354="2005-2012"),'Resultat 2005-2012'!L354*SUM($AA$9:$AE$9)/5,IF(AND($M$1=2009,Beregningsark!$AQ354="2005-2012"),'Resultat 2005-2012'!L354*SUM($AB$9:$AE$9)/4,IF(AND($M$1=2010,Beregningsark!$AQ354="2005-2012"),'Resultat 2005-2012'!L354*SUM($AC$9:$AE$9)/3,IF(AND($M$1=2011,Beregningsark!$AQ354="2005-2012"),'Resultat 2005-2012'!L354*SUM($AD$9:$AE$9)/2,IF(AND($M$1=2012,Beregningsark!$AQ354="2005-2012"),'Resultat 2005-2012'!L354*$AE$9,IF(AND($M$1=2006,Beregningsark!$AQ354="1999-2012"),'Resultat 2005-2012'!L354*SUM($Y$18:$AE$18)/7,IF(AND($M$1=2007,Beregningsark!$AQ354="1999-2012"),'Resultat 2005-2012'!L354*SUM($Z$18:$AE$18)/6,IF(AND($M$1=2008,Beregningsark!$AQ354="1999-2012"),'Resultat 2005-2012'!L354*SUM($AA$18:$AE$18)/5,IF(AND($M$1=2009,Beregningsark!$AQ354="1999-2012"),'Resultat 2005-2012'!L354*SUM($AB$18:$AE$18)/4,IF(AND($M$1=2010,Beregningsark!$AQ354="1999-2012"),'Resultat 2005-2012'!L354*SUM($AC$18:$AE$18)/3,IF(AND($M$1=2011,Beregningsark!$AQ354="1999-2012"),'Resultat 2005-2012'!L354*SUM($AD$18:$AE$18)/2,IF(AND($M$1=2012,Beregningsark!$AQ354="1999-2012"),'Resultat 2005-2012'!L354*$AE$18,""))))))))))))))))</f>
        <v/>
      </c>
      <c r="M354" s="15" t="str">
        <f t="shared" si="17"/>
        <v/>
      </c>
      <c r="N354" s="15" t="str">
        <f>IF('Resultat 2005-2012'!$R354="","",IF($M$1=2005,'Resultat 2005-2012'!N354,IF(AND($M$1=2006,Beregningsark!$AQ354="2005-2012"),'Resultat 2005-2012'!N354*SUM($Y$10:$AE$10)/7,IF(AND($M$1=2007,Beregningsark!$AQ354="2005-2012"),'Resultat 2005-2012'!N354*SUM($Z$10:$AE$10)/6,IF(AND($M$1=2008,Beregningsark!$AQ354="2005-2012"),'Resultat 2005-2012'!N354*SUM($AA$10:$AE$10)/5,IF(AND($M$1=2009,Beregningsark!$AQ354="2005-2012"),'Resultat 2005-2012'!N354*SUM($AB$10:$AE$10)/4,IF(AND($M$1=2010,Beregningsark!$AQ354="2005-2012"),'Resultat 2005-2012'!N354*SUM($AC$10:$AE$10)/3,IF(AND($M$1=2011,Beregningsark!$AQ354="2005-2012"),'Resultat 2005-2012'!N354*SUM($AD$10:$AE$10)/2,IF(AND($M$1=2012,Beregningsark!$AQ354="2005-2012"),'Resultat 2005-2012'!N354*$AE$10,IF(AND($M$1=2006,Beregningsark!$AQ354="1999-2012"),'Resultat 2005-2012'!N354*SUM($Y$16:$AE$16)/7,IF(AND($M$1=2007,Beregningsark!$AQ354="1999-2012"),'Resultat 2005-2012'!N354*SUM($Z$16:$AE$16)/6,IF(AND($M$1=2008,Beregningsark!$AQ354="1999-2012"),'Resultat 2005-2012'!N354*SUM($AA$16:$AE$16)/5,IF(AND($M$1=2009,Beregningsark!$AQ354="1999-2012"),'Resultat 2005-2012'!N354*SUM($AB$16:$AE$16)/4,IF(AND($M$1=2010,Beregningsark!$AQ354="1999-2012"),'Resultat 2005-2012'!N354*SUM($AC$16:$AE$16)/3,IF(AND($M$1=2011,Beregningsark!$AQ354="1999-2012"),'Resultat 2005-2012'!N354*SUM($AD$16:$AE$16)/2,IF(AND($M$1=2012,Beregningsark!$AQ354="1999-2012"),'Resultat 2005-2012'!N354*$AE$16,""))))))))))))))))</f>
        <v/>
      </c>
      <c r="O354" s="15" t="str">
        <f>IF('Resultat 2005-2012'!$R354="","",IF($M$1=2005,'Resultat 2005-2012'!O354,IF(AND($M$1=2006,Beregningsark!$AQ354="2005-2012"),'Resultat 2005-2012'!O354*SUM($Y$10:$AE$10)/7,IF(AND($M$1=2007,Beregningsark!$AQ354="2005-2012"),'Resultat 2005-2012'!O354*SUM($Z$10:$AE$10)/6,IF(AND($M$1=2008,Beregningsark!$AQ354="2005-2012"),'Resultat 2005-2012'!O354*SUM($AA$10:$AE$10)/5,IF(AND($M$1=2009,Beregningsark!$AQ354="2005-2012"),'Resultat 2005-2012'!O354*SUM($AB$10:$AE$10)/4,IF(AND($M$1=2010,Beregningsark!$AQ354="2005-2012"),'Resultat 2005-2012'!O354*SUM($AC$10:$AE$10)/3,IF(AND($M$1=2011,Beregningsark!$AQ354="2005-2012"),'Resultat 2005-2012'!O354*SUM($AD$10:$AE$10)/2,IF(AND($M$1=2012,Beregningsark!$AQ354="2005-2012"),'Resultat 2005-2012'!O354*$AE$10,IF(AND($M$1=2006,Beregningsark!$AQ354="1999-2012"),'Resultat 2005-2012'!O354*SUM($Y$16:$AE$16)/7,IF(AND($M$1=2007,Beregningsark!$AQ354="1999-2012"),'Resultat 2005-2012'!O354*SUM($Z$16:$AE$16)/6,IF(AND($M$1=2008,Beregningsark!$AQ354="1999-2012"),'Resultat 2005-2012'!O354*SUM($AA$16:$AE$16)/5,IF(AND($M$1=2009,Beregningsark!$AQ354="1999-2012"),'Resultat 2005-2012'!O354*SUM($AB$16:$AE$16)/4,IF(AND($M$1=2010,Beregningsark!$AQ354="1999-2012"),'Resultat 2005-2012'!O354*SUM($AC$16:$AE$16)/3,IF(AND($M$1=2011,Beregningsark!$AQ354="1999-2012"),'Resultat 2005-2012'!O354*SUM($AD$16:$AE$16)/2,IF(AND($M$1=2012,Beregningsark!$AQ354="1999-2012"),'Resultat 2005-2012'!O354*$AE$16,""))))))))))))))))</f>
        <v/>
      </c>
      <c r="P354" s="15" t="str">
        <f>IF('Resultat 2005-2012'!$R354="","",IF($M$1=2005,'Resultat 2005-2012'!P354,IF(AND($M$1=2006,Beregningsark!$AQ354="2005-2012"),'Resultat 2005-2012'!P354*SUM($Y$11:$AE$11)/7,IF(AND($M$1=2007,Beregningsark!$AQ354="2005-2012"),'Resultat 2005-2012'!P354*SUM($Z$11:$AE$11)/6,IF(AND($M$1=2008,Beregningsark!$AQ354="2005-2012"),'Resultat 2005-2012'!P354*SUM($AA$11:$AE$11)/5,IF(AND($M$1=2009,Beregningsark!$AQ354="2005-2012"),'Resultat 2005-2012'!P354*SUM($AB$11:$AE$11)/4,IF(AND($M$1=2010,Beregningsark!$AQ354="2005-2012"),'Resultat 2005-2012'!P354*SUM($AC$11:$AE$11)/3,IF(AND($M$1=2011,Beregningsark!$AQ354="2005-2012"),'Resultat 2005-2012'!P354*SUM($AD$11:$AE$11)/2,IF(AND($M$1=2012,Beregningsark!$AQ354="2005-2012"),'Resultat 2005-2012'!P354*$AE$11,IF(AND($M$1=2006,Beregningsark!$AQ354="1999-2012"),'Resultat 2005-2012'!P354*SUM($Y$16:$AE$16)/7,IF(AND($M$1=2007,Beregningsark!$AQ354="1999-2012"),'Resultat 2005-2012'!P354*SUM($Z$16:$AE$16)/6,IF(AND($M$1=2008,Beregningsark!$AQ354="1999-2012"),'Resultat 2005-2012'!P354*SUM($AA$16:$AE$16)/5,IF(AND($M$1=2009,Beregningsark!$AQ354="1999-2012"),'Resultat 2005-2012'!P354*SUM($AB$16:$AE$16)/4,IF(AND($M$1=2010,Beregningsark!$AQ354="1999-2012"),'Resultat 2005-2012'!P354*SUM($AC$16:$AE$16)/3,IF(AND($M$1=2011,Beregningsark!$AQ354="1999-2012"),'Resultat 2005-2012'!P354*SUM($AD$16:$AE$16)/2,IF(AND($M$1=2012,Beregningsark!$AQ354="1999-2012"),'Resultat 2005-2012'!P354*$AE$16,""))))))))))))))))</f>
        <v/>
      </c>
      <c r="Q354" s="15" t="str">
        <f t="shared" si="18"/>
        <v/>
      </c>
      <c r="R354" s="17" t="str">
        <f t="shared" si="19"/>
        <v/>
      </c>
    </row>
    <row r="355" spans="1:18" x14ac:dyDescent="0.25">
      <c r="A355" s="4" t="str">
        <f>IF(Inddata!A370="","",Inddata!A370)</f>
        <v/>
      </c>
      <c r="B355" s="4" t="str">
        <f>IF(Inddata!B370="","",Inddata!B370)</f>
        <v/>
      </c>
      <c r="C355" s="4" t="str">
        <f>IF(Inddata!C370="","",Inddata!C370)</f>
        <v/>
      </c>
      <c r="D355" s="4" t="str">
        <f>IF(Inddata!D370="","",Inddata!D370)</f>
        <v/>
      </c>
      <c r="E355" s="4" t="str">
        <f>IF(Inddata!E370="","",Inddata!E370)</f>
        <v/>
      </c>
      <c r="F355" s="4" t="str">
        <f>IF(Inddata!F370="","",Inddata!F370)</f>
        <v/>
      </c>
      <c r="G355" s="4">
        <f>IF(Inddata!G370="","",Inddata!G370)</f>
        <v>0</v>
      </c>
      <c r="H355" s="4" t="str">
        <f>IF(Inddata!H370&gt;0.5,Inddata!H370,"")</f>
        <v/>
      </c>
      <c r="I355" s="4" t="str">
        <f>IF(Inddata!I370="","",Inddata!I370)</f>
        <v/>
      </c>
      <c r="J355" s="15" t="str">
        <f>IF('Resultat 2005-2012'!$R355="","",IF($M$1=2005,'Resultat 2005-2012'!J355,IF(AND($M$1=2006,Beregningsark!$AQ355="2005-2012"),'Resultat 2005-2012'!J355*SUM($Y$7:$AE$7)/7,IF(AND($M$1=2007,Beregningsark!$AQ355="2005-2012"),'Resultat 2005-2012'!J355*SUM($Z$7:$AE$7)/6,IF(AND($M$1=2008,Beregningsark!$AQ355="2005-2012"),'Resultat 2005-2012'!J355*SUM($AA$7:$AE$7)/5,IF(AND($M$1=2009,Beregningsark!$AQ355="2005-2012"),'Resultat 2005-2012'!J355*SUM($AB$7:$AE$7)/4,IF(AND($M$1=2010,Beregningsark!$AQ355="2005-2012"),'Resultat 2005-2012'!J355*SUM($AC$7:$AE$7)/3,IF(AND($M$1=2011,Beregningsark!$AQ355="2005-2012"),'Resultat 2005-2012'!J355*SUM($AD$7:$AE$7)/2,IF(AND($M$1=2012,Beregningsark!$AQ355="2005-2012"),'Resultat 2005-2012'!J355*$AE$7,IF(AND($M$1=2006,Beregningsark!$AQ355="1999-2012"),'Resultat 2005-2012'!J355*SUM($Y$16:$AE$16)/7,IF(AND($M$1=2007,Beregningsark!$AQ355="1999-2012"),'Resultat 2005-2012'!J355*SUM($Z$16:$AE$16)/6,IF(AND($M$1=2008,Beregningsark!$AQ355="1999-2012"),'Resultat 2005-2012'!J355*SUM($AA$16:$AE$16)/5,IF(AND($M$1=2009,Beregningsark!$AQ355="1999-2012"),'Resultat 2005-2012'!J355*SUM($AB$16:$AE$16)/4,IF(AND($M$1=2010,Beregningsark!$AQ355="1999-2012"),'Resultat 2005-2012'!J355*SUM($AC$16:$AE$16)/3,IF(AND($M$1=2011,Beregningsark!$AQ355="1999-2012"),'Resultat 2005-2012'!J355*SUM($AD$16:$AE$16)/2,IF(AND($M$1=2012,Beregningsark!$AQ355="1999-2012"),'Resultat 2005-2012'!J355*$AE$16,""))))))))))))))))</f>
        <v/>
      </c>
      <c r="K355" s="15" t="str">
        <f>IF('Resultat 2005-2012'!$R355="","",IF($M$1=2005,'Resultat 2005-2012'!K355,IF(AND($M$1=2006,Beregningsark!$AQ355="2005-2012"),'Resultat 2005-2012'!K355*SUM($Y$8:$AE$8)/7,IF(AND($M$1=2007,Beregningsark!$AQ355="2005-2012"),'Resultat 2005-2012'!K355*SUM($Z$8:$AE$8)/6,IF(AND($M$1=2008,Beregningsark!$AQ355="2005-2012"),'Resultat 2005-2012'!K355*SUM($AA$8:$AE$8)/5,IF(AND($M$1=2009,Beregningsark!$AQ355="2005-2012"),'Resultat 2005-2012'!K355*SUM($AB$8:$AE$8)/4,IF(AND($M$1=2010,Beregningsark!$AQ355="2005-2012"),'Resultat 2005-2012'!K355*SUM($AC$8:$AE$8)/3,IF(AND($M$1=2011,Beregningsark!$AQ355="2005-2012"),'Resultat 2005-2012'!K355*SUM($AD$8:$AE$8)/2,IF(AND($M$1=2012,Beregningsark!$AQ355="2005-2012"),'Resultat 2005-2012'!K355*$AE$8,IF(AND($M$1=2006,Beregningsark!$AQ355="1999-2012"),'Resultat 2005-2012'!K355*SUM($Y$17:$AE$17)/7,IF(AND($M$1=2007,Beregningsark!$AQ355="1999-2012"),'Resultat 2005-2012'!K355*SUM($Z$17:$AE$17)/6,IF(AND($M$1=2008,Beregningsark!$AQ355="1999-2012"),'Resultat 2005-2012'!K355*SUM($AA$17:$AE$17)/5,IF(AND($M$1=2009,Beregningsark!$AQ355="1999-2012"),'Resultat 2005-2012'!K355*SUM($AB$17:$AE$17)/4,IF(AND($M$1=2010,Beregningsark!$AQ355="1999-2012"),'Resultat 2005-2012'!K355*SUM($AC$17:$AE$17)/3,IF(AND($M$1=2011,Beregningsark!$AQ355="1999-2012"),'Resultat 2005-2012'!K355*SUM($AD$17:$AE$17)/2,IF(AND($M$1=2012,Beregningsark!$AQ355="1999-2012"),'Resultat 2005-2012'!K355*$AE$17,""))))))))))))))))</f>
        <v/>
      </c>
      <c r="L355" s="15" t="str">
        <f>IF('Resultat 2005-2012'!$R355="","",IF($M$1=2005,'Resultat 2005-2012'!L355,IF(AND($M$1=2006,Beregningsark!$AQ355="2005-2012"),'Resultat 2005-2012'!L355*SUM($Y$9:$AE$9)/7,IF(AND($M$1=2007,Beregningsark!$AQ355="2005-2012"),'Resultat 2005-2012'!L355*SUM($Z$9:$AE$9)/6,IF(AND($M$1=2008,Beregningsark!$AQ355="2005-2012"),'Resultat 2005-2012'!L355*SUM($AA$9:$AE$9)/5,IF(AND($M$1=2009,Beregningsark!$AQ355="2005-2012"),'Resultat 2005-2012'!L355*SUM($AB$9:$AE$9)/4,IF(AND($M$1=2010,Beregningsark!$AQ355="2005-2012"),'Resultat 2005-2012'!L355*SUM($AC$9:$AE$9)/3,IF(AND($M$1=2011,Beregningsark!$AQ355="2005-2012"),'Resultat 2005-2012'!L355*SUM($AD$9:$AE$9)/2,IF(AND($M$1=2012,Beregningsark!$AQ355="2005-2012"),'Resultat 2005-2012'!L355*$AE$9,IF(AND($M$1=2006,Beregningsark!$AQ355="1999-2012"),'Resultat 2005-2012'!L355*SUM($Y$18:$AE$18)/7,IF(AND($M$1=2007,Beregningsark!$AQ355="1999-2012"),'Resultat 2005-2012'!L355*SUM($Z$18:$AE$18)/6,IF(AND($M$1=2008,Beregningsark!$AQ355="1999-2012"),'Resultat 2005-2012'!L355*SUM($AA$18:$AE$18)/5,IF(AND($M$1=2009,Beregningsark!$AQ355="1999-2012"),'Resultat 2005-2012'!L355*SUM($AB$18:$AE$18)/4,IF(AND($M$1=2010,Beregningsark!$AQ355="1999-2012"),'Resultat 2005-2012'!L355*SUM($AC$18:$AE$18)/3,IF(AND($M$1=2011,Beregningsark!$AQ355="1999-2012"),'Resultat 2005-2012'!L355*SUM($AD$18:$AE$18)/2,IF(AND($M$1=2012,Beregningsark!$AQ355="1999-2012"),'Resultat 2005-2012'!L355*$AE$18,""))))))))))))))))</f>
        <v/>
      </c>
      <c r="M355" s="15" t="str">
        <f t="shared" si="17"/>
        <v/>
      </c>
      <c r="N355" s="15" t="str">
        <f>IF('Resultat 2005-2012'!$R355="","",IF($M$1=2005,'Resultat 2005-2012'!N355,IF(AND($M$1=2006,Beregningsark!$AQ355="2005-2012"),'Resultat 2005-2012'!N355*SUM($Y$10:$AE$10)/7,IF(AND($M$1=2007,Beregningsark!$AQ355="2005-2012"),'Resultat 2005-2012'!N355*SUM($Z$10:$AE$10)/6,IF(AND($M$1=2008,Beregningsark!$AQ355="2005-2012"),'Resultat 2005-2012'!N355*SUM($AA$10:$AE$10)/5,IF(AND($M$1=2009,Beregningsark!$AQ355="2005-2012"),'Resultat 2005-2012'!N355*SUM($AB$10:$AE$10)/4,IF(AND($M$1=2010,Beregningsark!$AQ355="2005-2012"),'Resultat 2005-2012'!N355*SUM($AC$10:$AE$10)/3,IF(AND($M$1=2011,Beregningsark!$AQ355="2005-2012"),'Resultat 2005-2012'!N355*SUM($AD$10:$AE$10)/2,IF(AND($M$1=2012,Beregningsark!$AQ355="2005-2012"),'Resultat 2005-2012'!N355*$AE$10,IF(AND($M$1=2006,Beregningsark!$AQ355="1999-2012"),'Resultat 2005-2012'!N355*SUM($Y$16:$AE$16)/7,IF(AND($M$1=2007,Beregningsark!$AQ355="1999-2012"),'Resultat 2005-2012'!N355*SUM($Z$16:$AE$16)/6,IF(AND($M$1=2008,Beregningsark!$AQ355="1999-2012"),'Resultat 2005-2012'!N355*SUM($AA$16:$AE$16)/5,IF(AND($M$1=2009,Beregningsark!$AQ355="1999-2012"),'Resultat 2005-2012'!N355*SUM($AB$16:$AE$16)/4,IF(AND($M$1=2010,Beregningsark!$AQ355="1999-2012"),'Resultat 2005-2012'!N355*SUM($AC$16:$AE$16)/3,IF(AND($M$1=2011,Beregningsark!$AQ355="1999-2012"),'Resultat 2005-2012'!N355*SUM($AD$16:$AE$16)/2,IF(AND($M$1=2012,Beregningsark!$AQ355="1999-2012"),'Resultat 2005-2012'!N355*$AE$16,""))))))))))))))))</f>
        <v/>
      </c>
      <c r="O355" s="15" t="str">
        <f>IF('Resultat 2005-2012'!$R355="","",IF($M$1=2005,'Resultat 2005-2012'!O355,IF(AND($M$1=2006,Beregningsark!$AQ355="2005-2012"),'Resultat 2005-2012'!O355*SUM($Y$10:$AE$10)/7,IF(AND($M$1=2007,Beregningsark!$AQ355="2005-2012"),'Resultat 2005-2012'!O355*SUM($Z$10:$AE$10)/6,IF(AND($M$1=2008,Beregningsark!$AQ355="2005-2012"),'Resultat 2005-2012'!O355*SUM($AA$10:$AE$10)/5,IF(AND($M$1=2009,Beregningsark!$AQ355="2005-2012"),'Resultat 2005-2012'!O355*SUM($AB$10:$AE$10)/4,IF(AND($M$1=2010,Beregningsark!$AQ355="2005-2012"),'Resultat 2005-2012'!O355*SUM($AC$10:$AE$10)/3,IF(AND($M$1=2011,Beregningsark!$AQ355="2005-2012"),'Resultat 2005-2012'!O355*SUM($AD$10:$AE$10)/2,IF(AND($M$1=2012,Beregningsark!$AQ355="2005-2012"),'Resultat 2005-2012'!O355*$AE$10,IF(AND($M$1=2006,Beregningsark!$AQ355="1999-2012"),'Resultat 2005-2012'!O355*SUM($Y$16:$AE$16)/7,IF(AND($M$1=2007,Beregningsark!$AQ355="1999-2012"),'Resultat 2005-2012'!O355*SUM($Z$16:$AE$16)/6,IF(AND($M$1=2008,Beregningsark!$AQ355="1999-2012"),'Resultat 2005-2012'!O355*SUM($AA$16:$AE$16)/5,IF(AND($M$1=2009,Beregningsark!$AQ355="1999-2012"),'Resultat 2005-2012'!O355*SUM($AB$16:$AE$16)/4,IF(AND($M$1=2010,Beregningsark!$AQ355="1999-2012"),'Resultat 2005-2012'!O355*SUM($AC$16:$AE$16)/3,IF(AND($M$1=2011,Beregningsark!$AQ355="1999-2012"),'Resultat 2005-2012'!O355*SUM($AD$16:$AE$16)/2,IF(AND($M$1=2012,Beregningsark!$AQ355="1999-2012"),'Resultat 2005-2012'!O355*$AE$16,""))))))))))))))))</f>
        <v/>
      </c>
      <c r="P355" s="15" t="str">
        <f>IF('Resultat 2005-2012'!$R355="","",IF($M$1=2005,'Resultat 2005-2012'!P355,IF(AND($M$1=2006,Beregningsark!$AQ355="2005-2012"),'Resultat 2005-2012'!P355*SUM($Y$11:$AE$11)/7,IF(AND($M$1=2007,Beregningsark!$AQ355="2005-2012"),'Resultat 2005-2012'!P355*SUM($Z$11:$AE$11)/6,IF(AND($M$1=2008,Beregningsark!$AQ355="2005-2012"),'Resultat 2005-2012'!P355*SUM($AA$11:$AE$11)/5,IF(AND($M$1=2009,Beregningsark!$AQ355="2005-2012"),'Resultat 2005-2012'!P355*SUM($AB$11:$AE$11)/4,IF(AND($M$1=2010,Beregningsark!$AQ355="2005-2012"),'Resultat 2005-2012'!P355*SUM($AC$11:$AE$11)/3,IF(AND($M$1=2011,Beregningsark!$AQ355="2005-2012"),'Resultat 2005-2012'!P355*SUM($AD$11:$AE$11)/2,IF(AND($M$1=2012,Beregningsark!$AQ355="2005-2012"),'Resultat 2005-2012'!P355*$AE$11,IF(AND($M$1=2006,Beregningsark!$AQ355="1999-2012"),'Resultat 2005-2012'!P355*SUM($Y$16:$AE$16)/7,IF(AND($M$1=2007,Beregningsark!$AQ355="1999-2012"),'Resultat 2005-2012'!P355*SUM($Z$16:$AE$16)/6,IF(AND($M$1=2008,Beregningsark!$AQ355="1999-2012"),'Resultat 2005-2012'!P355*SUM($AA$16:$AE$16)/5,IF(AND($M$1=2009,Beregningsark!$AQ355="1999-2012"),'Resultat 2005-2012'!P355*SUM($AB$16:$AE$16)/4,IF(AND($M$1=2010,Beregningsark!$AQ355="1999-2012"),'Resultat 2005-2012'!P355*SUM($AC$16:$AE$16)/3,IF(AND($M$1=2011,Beregningsark!$AQ355="1999-2012"),'Resultat 2005-2012'!P355*SUM($AD$16:$AE$16)/2,IF(AND($M$1=2012,Beregningsark!$AQ355="1999-2012"),'Resultat 2005-2012'!P355*$AE$16,""))))))))))))))))</f>
        <v/>
      </c>
      <c r="Q355" s="15" t="str">
        <f t="shared" si="18"/>
        <v/>
      </c>
      <c r="R355" s="17" t="str">
        <f t="shared" si="19"/>
        <v/>
      </c>
    </row>
    <row r="356" spans="1:18" x14ac:dyDescent="0.25">
      <c r="A356" s="4" t="str">
        <f>IF(Inddata!A371="","",Inddata!A371)</f>
        <v/>
      </c>
      <c r="B356" s="4" t="str">
        <f>IF(Inddata!B371="","",Inddata!B371)</f>
        <v/>
      </c>
      <c r="C356" s="4" t="str">
        <f>IF(Inddata!C371="","",Inddata!C371)</f>
        <v/>
      </c>
      <c r="D356" s="4" t="str">
        <f>IF(Inddata!D371="","",Inddata!D371)</f>
        <v/>
      </c>
      <c r="E356" s="4" t="str">
        <f>IF(Inddata!E371="","",Inddata!E371)</f>
        <v/>
      </c>
      <c r="F356" s="4" t="str">
        <f>IF(Inddata!F371="","",Inddata!F371)</f>
        <v/>
      </c>
      <c r="G356" s="4">
        <f>IF(Inddata!G371="","",Inddata!G371)</f>
        <v>0</v>
      </c>
      <c r="H356" s="4" t="str">
        <f>IF(Inddata!H371&gt;0.5,Inddata!H371,"")</f>
        <v/>
      </c>
      <c r="I356" s="4" t="str">
        <f>IF(Inddata!I371="","",Inddata!I371)</f>
        <v/>
      </c>
      <c r="J356" s="15" t="str">
        <f>IF('Resultat 2005-2012'!$R356="","",IF($M$1=2005,'Resultat 2005-2012'!J356,IF(AND($M$1=2006,Beregningsark!$AQ356="2005-2012"),'Resultat 2005-2012'!J356*SUM($Y$7:$AE$7)/7,IF(AND($M$1=2007,Beregningsark!$AQ356="2005-2012"),'Resultat 2005-2012'!J356*SUM($Z$7:$AE$7)/6,IF(AND($M$1=2008,Beregningsark!$AQ356="2005-2012"),'Resultat 2005-2012'!J356*SUM($AA$7:$AE$7)/5,IF(AND($M$1=2009,Beregningsark!$AQ356="2005-2012"),'Resultat 2005-2012'!J356*SUM($AB$7:$AE$7)/4,IF(AND($M$1=2010,Beregningsark!$AQ356="2005-2012"),'Resultat 2005-2012'!J356*SUM($AC$7:$AE$7)/3,IF(AND($M$1=2011,Beregningsark!$AQ356="2005-2012"),'Resultat 2005-2012'!J356*SUM($AD$7:$AE$7)/2,IF(AND($M$1=2012,Beregningsark!$AQ356="2005-2012"),'Resultat 2005-2012'!J356*$AE$7,IF(AND($M$1=2006,Beregningsark!$AQ356="1999-2012"),'Resultat 2005-2012'!J356*SUM($Y$16:$AE$16)/7,IF(AND($M$1=2007,Beregningsark!$AQ356="1999-2012"),'Resultat 2005-2012'!J356*SUM($Z$16:$AE$16)/6,IF(AND($M$1=2008,Beregningsark!$AQ356="1999-2012"),'Resultat 2005-2012'!J356*SUM($AA$16:$AE$16)/5,IF(AND($M$1=2009,Beregningsark!$AQ356="1999-2012"),'Resultat 2005-2012'!J356*SUM($AB$16:$AE$16)/4,IF(AND($M$1=2010,Beregningsark!$AQ356="1999-2012"),'Resultat 2005-2012'!J356*SUM($AC$16:$AE$16)/3,IF(AND($M$1=2011,Beregningsark!$AQ356="1999-2012"),'Resultat 2005-2012'!J356*SUM($AD$16:$AE$16)/2,IF(AND($M$1=2012,Beregningsark!$AQ356="1999-2012"),'Resultat 2005-2012'!J356*$AE$16,""))))))))))))))))</f>
        <v/>
      </c>
      <c r="K356" s="15" t="str">
        <f>IF('Resultat 2005-2012'!$R356="","",IF($M$1=2005,'Resultat 2005-2012'!K356,IF(AND($M$1=2006,Beregningsark!$AQ356="2005-2012"),'Resultat 2005-2012'!K356*SUM($Y$8:$AE$8)/7,IF(AND($M$1=2007,Beregningsark!$AQ356="2005-2012"),'Resultat 2005-2012'!K356*SUM($Z$8:$AE$8)/6,IF(AND($M$1=2008,Beregningsark!$AQ356="2005-2012"),'Resultat 2005-2012'!K356*SUM($AA$8:$AE$8)/5,IF(AND($M$1=2009,Beregningsark!$AQ356="2005-2012"),'Resultat 2005-2012'!K356*SUM($AB$8:$AE$8)/4,IF(AND($M$1=2010,Beregningsark!$AQ356="2005-2012"),'Resultat 2005-2012'!K356*SUM($AC$8:$AE$8)/3,IF(AND($M$1=2011,Beregningsark!$AQ356="2005-2012"),'Resultat 2005-2012'!K356*SUM($AD$8:$AE$8)/2,IF(AND($M$1=2012,Beregningsark!$AQ356="2005-2012"),'Resultat 2005-2012'!K356*$AE$8,IF(AND($M$1=2006,Beregningsark!$AQ356="1999-2012"),'Resultat 2005-2012'!K356*SUM($Y$17:$AE$17)/7,IF(AND($M$1=2007,Beregningsark!$AQ356="1999-2012"),'Resultat 2005-2012'!K356*SUM($Z$17:$AE$17)/6,IF(AND($M$1=2008,Beregningsark!$AQ356="1999-2012"),'Resultat 2005-2012'!K356*SUM($AA$17:$AE$17)/5,IF(AND($M$1=2009,Beregningsark!$AQ356="1999-2012"),'Resultat 2005-2012'!K356*SUM($AB$17:$AE$17)/4,IF(AND($M$1=2010,Beregningsark!$AQ356="1999-2012"),'Resultat 2005-2012'!K356*SUM($AC$17:$AE$17)/3,IF(AND($M$1=2011,Beregningsark!$AQ356="1999-2012"),'Resultat 2005-2012'!K356*SUM($AD$17:$AE$17)/2,IF(AND($M$1=2012,Beregningsark!$AQ356="1999-2012"),'Resultat 2005-2012'!K356*$AE$17,""))))))))))))))))</f>
        <v/>
      </c>
      <c r="L356" s="15" t="str">
        <f>IF('Resultat 2005-2012'!$R356="","",IF($M$1=2005,'Resultat 2005-2012'!L356,IF(AND($M$1=2006,Beregningsark!$AQ356="2005-2012"),'Resultat 2005-2012'!L356*SUM($Y$9:$AE$9)/7,IF(AND($M$1=2007,Beregningsark!$AQ356="2005-2012"),'Resultat 2005-2012'!L356*SUM($Z$9:$AE$9)/6,IF(AND($M$1=2008,Beregningsark!$AQ356="2005-2012"),'Resultat 2005-2012'!L356*SUM($AA$9:$AE$9)/5,IF(AND($M$1=2009,Beregningsark!$AQ356="2005-2012"),'Resultat 2005-2012'!L356*SUM($AB$9:$AE$9)/4,IF(AND($M$1=2010,Beregningsark!$AQ356="2005-2012"),'Resultat 2005-2012'!L356*SUM($AC$9:$AE$9)/3,IF(AND($M$1=2011,Beregningsark!$AQ356="2005-2012"),'Resultat 2005-2012'!L356*SUM($AD$9:$AE$9)/2,IF(AND($M$1=2012,Beregningsark!$AQ356="2005-2012"),'Resultat 2005-2012'!L356*$AE$9,IF(AND($M$1=2006,Beregningsark!$AQ356="1999-2012"),'Resultat 2005-2012'!L356*SUM($Y$18:$AE$18)/7,IF(AND($M$1=2007,Beregningsark!$AQ356="1999-2012"),'Resultat 2005-2012'!L356*SUM($Z$18:$AE$18)/6,IF(AND($M$1=2008,Beregningsark!$AQ356="1999-2012"),'Resultat 2005-2012'!L356*SUM($AA$18:$AE$18)/5,IF(AND($M$1=2009,Beregningsark!$AQ356="1999-2012"),'Resultat 2005-2012'!L356*SUM($AB$18:$AE$18)/4,IF(AND($M$1=2010,Beregningsark!$AQ356="1999-2012"),'Resultat 2005-2012'!L356*SUM($AC$18:$AE$18)/3,IF(AND($M$1=2011,Beregningsark!$AQ356="1999-2012"),'Resultat 2005-2012'!L356*SUM($AD$18:$AE$18)/2,IF(AND($M$1=2012,Beregningsark!$AQ356="1999-2012"),'Resultat 2005-2012'!L356*$AE$18,""))))))))))))))))</f>
        <v/>
      </c>
      <c r="M356" s="15" t="str">
        <f t="shared" si="17"/>
        <v/>
      </c>
      <c r="N356" s="15" t="str">
        <f>IF('Resultat 2005-2012'!$R356="","",IF($M$1=2005,'Resultat 2005-2012'!N356,IF(AND($M$1=2006,Beregningsark!$AQ356="2005-2012"),'Resultat 2005-2012'!N356*SUM($Y$10:$AE$10)/7,IF(AND($M$1=2007,Beregningsark!$AQ356="2005-2012"),'Resultat 2005-2012'!N356*SUM($Z$10:$AE$10)/6,IF(AND($M$1=2008,Beregningsark!$AQ356="2005-2012"),'Resultat 2005-2012'!N356*SUM($AA$10:$AE$10)/5,IF(AND($M$1=2009,Beregningsark!$AQ356="2005-2012"),'Resultat 2005-2012'!N356*SUM($AB$10:$AE$10)/4,IF(AND($M$1=2010,Beregningsark!$AQ356="2005-2012"),'Resultat 2005-2012'!N356*SUM($AC$10:$AE$10)/3,IF(AND($M$1=2011,Beregningsark!$AQ356="2005-2012"),'Resultat 2005-2012'!N356*SUM($AD$10:$AE$10)/2,IF(AND($M$1=2012,Beregningsark!$AQ356="2005-2012"),'Resultat 2005-2012'!N356*$AE$10,IF(AND($M$1=2006,Beregningsark!$AQ356="1999-2012"),'Resultat 2005-2012'!N356*SUM($Y$16:$AE$16)/7,IF(AND($M$1=2007,Beregningsark!$AQ356="1999-2012"),'Resultat 2005-2012'!N356*SUM($Z$16:$AE$16)/6,IF(AND($M$1=2008,Beregningsark!$AQ356="1999-2012"),'Resultat 2005-2012'!N356*SUM($AA$16:$AE$16)/5,IF(AND($M$1=2009,Beregningsark!$AQ356="1999-2012"),'Resultat 2005-2012'!N356*SUM($AB$16:$AE$16)/4,IF(AND($M$1=2010,Beregningsark!$AQ356="1999-2012"),'Resultat 2005-2012'!N356*SUM($AC$16:$AE$16)/3,IF(AND($M$1=2011,Beregningsark!$AQ356="1999-2012"),'Resultat 2005-2012'!N356*SUM($AD$16:$AE$16)/2,IF(AND($M$1=2012,Beregningsark!$AQ356="1999-2012"),'Resultat 2005-2012'!N356*$AE$16,""))))))))))))))))</f>
        <v/>
      </c>
      <c r="O356" s="15" t="str">
        <f>IF('Resultat 2005-2012'!$R356="","",IF($M$1=2005,'Resultat 2005-2012'!O356,IF(AND($M$1=2006,Beregningsark!$AQ356="2005-2012"),'Resultat 2005-2012'!O356*SUM($Y$10:$AE$10)/7,IF(AND($M$1=2007,Beregningsark!$AQ356="2005-2012"),'Resultat 2005-2012'!O356*SUM($Z$10:$AE$10)/6,IF(AND($M$1=2008,Beregningsark!$AQ356="2005-2012"),'Resultat 2005-2012'!O356*SUM($AA$10:$AE$10)/5,IF(AND($M$1=2009,Beregningsark!$AQ356="2005-2012"),'Resultat 2005-2012'!O356*SUM($AB$10:$AE$10)/4,IF(AND($M$1=2010,Beregningsark!$AQ356="2005-2012"),'Resultat 2005-2012'!O356*SUM($AC$10:$AE$10)/3,IF(AND($M$1=2011,Beregningsark!$AQ356="2005-2012"),'Resultat 2005-2012'!O356*SUM($AD$10:$AE$10)/2,IF(AND($M$1=2012,Beregningsark!$AQ356="2005-2012"),'Resultat 2005-2012'!O356*$AE$10,IF(AND($M$1=2006,Beregningsark!$AQ356="1999-2012"),'Resultat 2005-2012'!O356*SUM($Y$16:$AE$16)/7,IF(AND($M$1=2007,Beregningsark!$AQ356="1999-2012"),'Resultat 2005-2012'!O356*SUM($Z$16:$AE$16)/6,IF(AND($M$1=2008,Beregningsark!$AQ356="1999-2012"),'Resultat 2005-2012'!O356*SUM($AA$16:$AE$16)/5,IF(AND($M$1=2009,Beregningsark!$AQ356="1999-2012"),'Resultat 2005-2012'!O356*SUM($AB$16:$AE$16)/4,IF(AND($M$1=2010,Beregningsark!$AQ356="1999-2012"),'Resultat 2005-2012'!O356*SUM($AC$16:$AE$16)/3,IF(AND($M$1=2011,Beregningsark!$AQ356="1999-2012"),'Resultat 2005-2012'!O356*SUM($AD$16:$AE$16)/2,IF(AND($M$1=2012,Beregningsark!$AQ356="1999-2012"),'Resultat 2005-2012'!O356*$AE$16,""))))))))))))))))</f>
        <v/>
      </c>
      <c r="P356" s="15" t="str">
        <f>IF('Resultat 2005-2012'!$R356="","",IF($M$1=2005,'Resultat 2005-2012'!P356,IF(AND($M$1=2006,Beregningsark!$AQ356="2005-2012"),'Resultat 2005-2012'!P356*SUM($Y$11:$AE$11)/7,IF(AND($M$1=2007,Beregningsark!$AQ356="2005-2012"),'Resultat 2005-2012'!P356*SUM($Z$11:$AE$11)/6,IF(AND($M$1=2008,Beregningsark!$AQ356="2005-2012"),'Resultat 2005-2012'!P356*SUM($AA$11:$AE$11)/5,IF(AND($M$1=2009,Beregningsark!$AQ356="2005-2012"),'Resultat 2005-2012'!P356*SUM($AB$11:$AE$11)/4,IF(AND($M$1=2010,Beregningsark!$AQ356="2005-2012"),'Resultat 2005-2012'!P356*SUM($AC$11:$AE$11)/3,IF(AND($M$1=2011,Beregningsark!$AQ356="2005-2012"),'Resultat 2005-2012'!P356*SUM($AD$11:$AE$11)/2,IF(AND($M$1=2012,Beregningsark!$AQ356="2005-2012"),'Resultat 2005-2012'!P356*$AE$11,IF(AND($M$1=2006,Beregningsark!$AQ356="1999-2012"),'Resultat 2005-2012'!P356*SUM($Y$16:$AE$16)/7,IF(AND($M$1=2007,Beregningsark!$AQ356="1999-2012"),'Resultat 2005-2012'!P356*SUM($Z$16:$AE$16)/6,IF(AND($M$1=2008,Beregningsark!$AQ356="1999-2012"),'Resultat 2005-2012'!P356*SUM($AA$16:$AE$16)/5,IF(AND($M$1=2009,Beregningsark!$AQ356="1999-2012"),'Resultat 2005-2012'!P356*SUM($AB$16:$AE$16)/4,IF(AND($M$1=2010,Beregningsark!$AQ356="1999-2012"),'Resultat 2005-2012'!P356*SUM($AC$16:$AE$16)/3,IF(AND($M$1=2011,Beregningsark!$AQ356="1999-2012"),'Resultat 2005-2012'!P356*SUM($AD$16:$AE$16)/2,IF(AND($M$1=2012,Beregningsark!$AQ356="1999-2012"),'Resultat 2005-2012'!P356*$AE$16,""))))))))))))))))</f>
        <v/>
      </c>
      <c r="Q356" s="15" t="str">
        <f t="shared" si="18"/>
        <v/>
      </c>
      <c r="R356" s="17" t="str">
        <f t="shared" si="19"/>
        <v/>
      </c>
    </row>
    <row r="357" spans="1:18" x14ac:dyDescent="0.25">
      <c r="A357" s="4" t="str">
        <f>IF(Inddata!A372="","",Inddata!A372)</f>
        <v/>
      </c>
      <c r="B357" s="4" t="str">
        <f>IF(Inddata!B372="","",Inddata!B372)</f>
        <v/>
      </c>
      <c r="C357" s="4" t="str">
        <f>IF(Inddata!C372="","",Inddata!C372)</f>
        <v/>
      </c>
      <c r="D357" s="4" t="str">
        <f>IF(Inddata!D372="","",Inddata!D372)</f>
        <v/>
      </c>
      <c r="E357" s="4" t="str">
        <f>IF(Inddata!E372="","",Inddata!E372)</f>
        <v/>
      </c>
      <c r="F357" s="4" t="str">
        <f>IF(Inddata!F372="","",Inddata!F372)</f>
        <v/>
      </c>
      <c r="G357" s="4">
        <f>IF(Inddata!G372="","",Inddata!G372)</f>
        <v>0</v>
      </c>
      <c r="H357" s="4" t="str">
        <f>IF(Inddata!H372&gt;0.5,Inddata!H372,"")</f>
        <v/>
      </c>
      <c r="I357" s="4" t="str">
        <f>IF(Inddata!I372="","",Inddata!I372)</f>
        <v/>
      </c>
      <c r="J357" s="15" t="str">
        <f>IF('Resultat 2005-2012'!$R357="","",IF($M$1=2005,'Resultat 2005-2012'!J357,IF(AND($M$1=2006,Beregningsark!$AQ357="2005-2012"),'Resultat 2005-2012'!J357*SUM($Y$7:$AE$7)/7,IF(AND($M$1=2007,Beregningsark!$AQ357="2005-2012"),'Resultat 2005-2012'!J357*SUM($Z$7:$AE$7)/6,IF(AND($M$1=2008,Beregningsark!$AQ357="2005-2012"),'Resultat 2005-2012'!J357*SUM($AA$7:$AE$7)/5,IF(AND($M$1=2009,Beregningsark!$AQ357="2005-2012"),'Resultat 2005-2012'!J357*SUM($AB$7:$AE$7)/4,IF(AND($M$1=2010,Beregningsark!$AQ357="2005-2012"),'Resultat 2005-2012'!J357*SUM($AC$7:$AE$7)/3,IF(AND($M$1=2011,Beregningsark!$AQ357="2005-2012"),'Resultat 2005-2012'!J357*SUM($AD$7:$AE$7)/2,IF(AND($M$1=2012,Beregningsark!$AQ357="2005-2012"),'Resultat 2005-2012'!J357*$AE$7,IF(AND($M$1=2006,Beregningsark!$AQ357="1999-2012"),'Resultat 2005-2012'!J357*SUM($Y$16:$AE$16)/7,IF(AND($M$1=2007,Beregningsark!$AQ357="1999-2012"),'Resultat 2005-2012'!J357*SUM($Z$16:$AE$16)/6,IF(AND($M$1=2008,Beregningsark!$AQ357="1999-2012"),'Resultat 2005-2012'!J357*SUM($AA$16:$AE$16)/5,IF(AND($M$1=2009,Beregningsark!$AQ357="1999-2012"),'Resultat 2005-2012'!J357*SUM($AB$16:$AE$16)/4,IF(AND($M$1=2010,Beregningsark!$AQ357="1999-2012"),'Resultat 2005-2012'!J357*SUM($AC$16:$AE$16)/3,IF(AND($M$1=2011,Beregningsark!$AQ357="1999-2012"),'Resultat 2005-2012'!J357*SUM($AD$16:$AE$16)/2,IF(AND($M$1=2012,Beregningsark!$AQ357="1999-2012"),'Resultat 2005-2012'!J357*$AE$16,""))))))))))))))))</f>
        <v/>
      </c>
      <c r="K357" s="15" t="str">
        <f>IF('Resultat 2005-2012'!$R357="","",IF($M$1=2005,'Resultat 2005-2012'!K357,IF(AND($M$1=2006,Beregningsark!$AQ357="2005-2012"),'Resultat 2005-2012'!K357*SUM($Y$8:$AE$8)/7,IF(AND($M$1=2007,Beregningsark!$AQ357="2005-2012"),'Resultat 2005-2012'!K357*SUM($Z$8:$AE$8)/6,IF(AND($M$1=2008,Beregningsark!$AQ357="2005-2012"),'Resultat 2005-2012'!K357*SUM($AA$8:$AE$8)/5,IF(AND($M$1=2009,Beregningsark!$AQ357="2005-2012"),'Resultat 2005-2012'!K357*SUM($AB$8:$AE$8)/4,IF(AND($M$1=2010,Beregningsark!$AQ357="2005-2012"),'Resultat 2005-2012'!K357*SUM($AC$8:$AE$8)/3,IF(AND($M$1=2011,Beregningsark!$AQ357="2005-2012"),'Resultat 2005-2012'!K357*SUM($AD$8:$AE$8)/2,IF(AND($M$1=2012,Beregningsark!$AQ357="2005-2012"),'Resultat 2005-2012'!K357*$AE$8,IF(AND($M$1=2006,Beregningsark!$AQ357="1999-2012"),'Resultat 2005-2012'!K357*SUM($Y$17:$AE$17)/7,IF(AND($M$1=2007,Beregningsark!$AQ357="1999-2012"),'Resultat 2005-2012'!K357*SUM($Z$17:$AE$17)/6,IF(AND($M$1=2008,Beregningsark!$AQ357="1999-2012"),'Resultat 2005-2012'!K357*SUM($AA$17:$AE$17)/5,IF(AND($M$1=2009,Beregningsark!$AQ357="1999-2012"),'Resultat 2005-2012'!K357*SUM($AB$17:$AE$17)/4,IF(AND($M$1=2010,Beregningsark!$AQ357="1999-2012"),'Resultat 2005-2012'!K357*SUM($AC$17:$AE$17)/3,IF(AND($M$1=2011,Beregningsark!$AQ357="1999-2012"),'Resultat 2005-2012'!K357*SUM($AD$17:$AE$17)/2,IF(AND($M$1=2012,Beregningsark!$AQ357="1999-2012"),'Resultat 2005-2012'!K357*$AE$17,""))))))))))))))))</f>
        <v/>
      </c>
      <c r="L357" s="15" t="str">
        <f>IF('Resultat 2005-2012'!$R357="","",IF($M$1=2005,'Resultat 2005-2012'!L357,IF(AND($M$1=2006,Beregningsark!$AQ357="2005-2012"),'Resultat 2005-2012'!L357*SUM($Y$9:$AE$9)/7,IF(AND($M$1=2007,Beregningsark!$AQ357="2005-2012"),'Resultat 2005-2012'!L357*SUM($Z$9:$AE$9)/6,IF(AND($M$1=2008,Beregningsark!$AQ357="2005-2012"),'Resultat 2005-2012'!L357*SUM($AA$9:$AE$9)/5,IF(AND($M$1=2009,Beregningsark!$AQ357="2005-2012"),'Resultat 2005-2012'!L357*SUM($AB$9:$AE$9)/4,IF(AND($M$1=2010,Beregningsark!$AQ357="2005-2012"),'Resultat 2005-2012'!L357*SUM($AC$9:$AE$9)/3,IF(AND($M$1=2011,Beregningsark!$AQ357="2005-2012"),'Resultat 2005-2012'!L357*SUM($AD$9:$AE$9)/2,IF(AND($M$1=2012,Beregningsark!$AQ357="2005-2012"),'Resultat 2005-2012'!L357*$AE$9,IF(AND($M$1=2006,Beregningsark!$AQ357="1999-2012"),'Resultat 2005-2012'!L357*SUM($Y$18:$AE$18)/7,IF(AND($M$1=2007,Beregningsark!$AQ357="1999-2012"),'Resultat 2005-2012'!L357*SUM($Z$18:$AE$18)/6,IF(AND($M$1=2008,Beregningsark!$AQ357="1999-2012"),'Resultat 2005-2012'!L357*SUM($AA$18:$AE$18)/5,IF(AND($M$1=2009,Beregningsark!$AQ357="1999-2012"),'Resultat 2005-2012'!L357*SUM($AB$18:$AE$18)/4,IF(AND($M$1=2010,Beregningsark!$AQ357="1999-2012"),'Resultat 2005-2012'!L357*SUM($AC$18:$AE$18)/3,IF(AND($M$1=2011,Beregningsark!$AQ357="1999-2012"),'Resultat 2005-2012'!L357*SUM($AD$18:$AE$18)/2,IF(AND($M$1=2012,Beregningsark!$AQ357="1999-2012"),'Resultat 2005-2012'!L357*$AE$18,""))))))))))))))))</f>
        <v/>
      </c>
      <c r="M357" s="15" t="str">
        <f t="shared" si="17"/>
        <v/>
      </c>
      <c r="N357" s="15" t="str">
        <f>IF('Resultat 2005-2012'!$R357="","",IF($M$1=2005,'Resultat 2005-2012'!N357,IF(AND($M$1=2006,Beregningsark!$AQ357="2005-2012"),'Resultat 2005-2012'!N357*SUM($Y$10:$AE$10)/7,IF(AND($M$1=2007,Beregningsark!$AQ357="2005-2012"),'Resultat 2005-2012'!N357*SUM($Z$10:$AE$10)/6,IF(AND($M$1=2008,Beregningsark!$AQ357="2005-2012"),'Resultat 2005-2012'!N357*SUM($AA$10:$AE$10)/5,IF(AND($M$1=2009,Beregningsark!$AQ357="2005-2012"),'Resultat 2005-2012'!N357*SUM($AB$10:$AE$10)/4,IF(AND($M$1=2010,Beregningsark!$AQ357="2005-2012"),'Resultat 2005-2012'!N357*SUM($AC$10:$AE$10)/3,IF(AND($M$1=2011,Beregningsark!$AQ357="2005-2012"),'Resultat 2005-2012'!N357*SUM($AD$10:$AE$10)/2,IF(AND($M$1=2012,Beregningsark!$AQ357="2005-2012"),'Resultat 2005-2012'!N357*$AE$10,IF(AND($M$1=2006,Beregningsark!$AQ357="1999-2012"),'Resultat 2005-2012'!N357*SUM($Y$16:$AE$16)/7,IF(AND($M$1=2007,Beregningsark!$AQ357="1999-2012"),'Resultat 2005-2012'!N357*SUM($Z$16:$AE$16)/6,IF(AND($M$1=2008,Beregningsark!$AQ357="1999-2012"),'Resultat 2005-2012'!N357*SUM($AA$16:$AE$16)/5,IF(AND($M$1=2009,Beregningsark!$AQ357="1999-2012"),'Resultat 2005-2012'!N357*SUM($AB$16:$AE$16)/4,IF(AND($M$1=2010,Beregningsark!$AQ357="1999-2012"),'Resultat 2005-2012'!N357*SUM($AC$16:$AE$16)/3,IF(AND($M$1=2011,Beregningsark!$AQ357="1999-2012"),'Resultat 2005-2012'!N357*SUM($AD$16:$AE$16)/2,IF(AND($M$1=2012,Beregningsark!$AQ357="1999-2012"),'Resultat 2005-2012'!N357*$AE$16,""))))))))))))))))</f>
        <v/>
      </c>
      <c r="O357" s="15" t="str">
        <f>IF('Resultat 2005-2012'!$R357="","",IF($M$1=2005,'Resultat 2005-2012'!O357,IF(AND($M$1=2006,Beregningsark!$AQ357="2005-2012"),'Resultat 2005-2012'!O357*SUM($Y$10:$AE$10)/7,IF(AND($M$1=2007,Beregningsark!$AQ357="2005-2012"),'Resultat 2005-2012'!O357*SUM($Z$10:$AE$10)/6,IF(AND($M$1=2008,Beregningsark!$AQ357="2005-2012"),'Resultat 2005-2012'!O357*SUM($AA$10:$AE$10)/5,IF(AND($M$1=2009,Beregningsark!$AQ357="2005-2012"),'Resultat 2005-2012'!O357*SUM($AB$10:$AE$10)/4,IF(AND($M$1=2010,Beregningsark!$AQ357="2005-2012"),'Resultat 2005-2012'!O357*SUM($AC$10:$AE$10)/3,IF(AND($M$1=2011,Beregningsark!$AQ357="2005-2012"),'Resultat 2005-2012'!O357*SUM($AD$10:$AE$10)/2,IF(AND($M$1=2012,Beregningsark!$AQ357="2005-2012"),'Resultat 2005-2012'!O357*$AE$10,IF(AND($M$1=2006,Beregningsark!$AQ357="1999-2012"),'Resultat 2005-2012'!O357*SUM($Y$16:$AE$16)/7,IF(AND($M$1=2007,Beregningsark!$AQ357="1999-2012"),'Resultat 2005-2012'!O357*SUM($Z$16:$AE$16)/6,IF(AND($M$1=2008,Beregningsark!$AQ357="1999-2012"),'Resultat 2005-2012'!O357*SUM($AA$16:$AE$16)/5,IF(AND($M$1=2009,Beregningsark!$AQ357="1999-2012"),'Resultat 2005-2012'!O357*SUM($AB$16:$AE$16)/4,IF(AND($M$1=2010,Beregningsark!$AQ357="1999-2012"),'Resultat 2005-2012'!O357*SUM($AC$16:$AE$16)/3,IF(AND($M$1=2011,Beregningsark!$AQ357="1999-2012"),'Resultat 2005-2012'!O357*SUM($AD$16:$AE$16)/2,IF(AND($M$1=2012,Beregningsark!$AQ357="1999-2012"),'Resultat 2005-2012'!O357*$AE$16,""))))))))))))))))</f>
        <v/>
      </c>
      <c r="P357" s="15" t="str">
        <f>IF('Resultat 2005-2012'!$R357="","",IF($M$1=2005,'Resultat 2005-2012'!P357,IF(AND($M$1=2006,Beregningsark!$AQ357="2005-2012"),'Resultat 2005-2012'!P357*SUM($Y$11:$AE$11)/7,IF(AND($M$1=2007,Beregningsark!$AQ357="2005-2012"),'Resultat 2005-2012'!P357*SUM($Z$11:$AE$11)/6,IF(AND($M$1=2008,Beregningsark!$AQ357="2005-2012"),'Resultat 2005-2012'!P357*SUM($AA$11:$AE$11)/5,IF(AND($M$1=2009,Beregningsark!$AQ357="2005-2012"),'Resultat 2005-2012'!P357*SUM($AB$11:$AE$11)/4,IF(AND($M$1=2010,Beregningsark!$AQ357="2005-2012"),'Resultat 2005-2012'!P357*SUM($AC$11:$AE$11)/3,IF(AND($M$1=2011,Beregningsark!$AQ357="2005-2012"),'Resultat 2005-2012'!P357*SUM($AD$11:$AE$11)/2,IF(AND($M$1=2012,Beregningsark!$AQ357="2005-2012"),'Resultat 2005-2012'!P357*$AE$11,IF(AND($M$1=2006,Beregningsark!$AQ357="1999-2012"),'Resultat 2005-2012'!P357*SUM($Y$16:$AE$16)/7,IF(AND($M$1=2007,Beregningsark!$AQ357="1999-2012"),'Resultat 2005-2012'!P357*SUM($Z$16:$AE$16)/6,IF(AND($M$1=2008,Beregningsark!$AQ357="1999-2012"),'Resultat 2005-2012'!P357*SUM($AA$16:$AE$16)/5,IF(AND($M$1=2009,Beregningsark!$AQ357="1999-2012"),'Resultat 2005-2012'!P357*SUM($AB$16:$AE$16)/4,IF(AND($M$1=2010,Beregningsark!$AQ357="1999-2012"),'Resultat 2005-2012'!P357*SUM($AC$16:$AE$16)/3,IF(AND($M$1=2011,Beregningsark!$AQ357="1999-2012"),'Resultat 2005-2012'!P357*SUM($AD$16:$AE$16)/2,IF(AND($M$1=2012,Beregningsark!$AQ357="1999-2012"),'Resultat 2005-2012'!P357*$AE$16,""))))))))))))))))</f>
        <v/>
      </c>
      <c r="Q357" s="15" t="str">
        <f t="shared" si="18"/>
        <v/>
      </c>
      <c r="R357" s="17" t="str">
        <f t="shared" si="19"/>
        <v/>
      </c>
    </row>
    <row r="358" spans="1:18" x14ac:dyDescent="0.25">
      <c r="A358" s="4" t="str">
        <f>IF(Inddata!A373="","",Inddata!A373)</f>
        <v/>
      </c>
      <c r="B358" s="4" t="str">
        <f>IF(Inddata!B373="","",Inddata!B373)</f>
        <v/>
      </c>
      <c r="C358" s="4" t="str">
        <f>IF(Inddata!C373="","",Inddata!C373)</f>
        <v/>
      </c>
      <c r="D358" s="4" t="str">
        <f>IF(Inddata!D373="","",Inddata!D373)</f>
        <v/>
      </c>
      <c r="E358" s="4" t="str">
        <f>IF(Inddata!E373="","",Inddata!E373)</f>
        <v/>
      </c>
      <c r="F358" s="4" t="str">
        <f>IF(Inddata!F373="","",Inddata!F373)</f>
        <v/>
      </c>
      <c r="G358" s="4">
        <f>IF(Inddata!G373="","",Inddata!G373)</f>
        <v>0</v>
      </c>
      <c r="H358" s="4" t="str">
        <f>IF(Inddata!H373&gt;0.5,Inddata!H373,"")</f>
        <v/>
      </c>
      <c r="I358" s="4" t="str">
        <f>IF(Inddata!I373="","",Inddata!I373)</f>
        <v/>
      </c>
      <c r="J358" s="15" t="str">
        <f>IF('Resultat 2005-2012'!$R358="","",IF($M$1=2005,'Resultat 2005-2012'!J358,IF(AND($M$1=2006,Beregningsark!$AQ358="2005-2012"),'Resultat 2005-2012'!J358*SUM($Y$7:$AE$7)/7,IF(AND($M$1=2007,Beregningsark!$AQ358="2005-2012"),'Resultat 2005-2012'!J358*SUM($Z$7:$AE$7)/6,IF(AND($M$1=2008,Beregningsark!$AQ358="2005-2012"),'Resultat 2005-2012'!J358*SUM($AA$7:$AE$7)/5,IF(AND($M$1=2009,Beregningsark!$AQ358="2005-2012"),'Resultat 2005-2012'!J358*SUM($AB$7:$AE$7)/4,IF(AND($M$1=2010,Beregningsark!$AQ358="2005-2012"),'Resultat 2005-2012'!J358*SUM($AC$7:$AE$7)/3,IF(AND($M$1=2011,Beregningsark!$AQ358="2005-2012"),'Resultat 2005-2012'!J358*SUM($AD$7:$AE$7)/2,IF(AND($M$1=2012,Beregningsark!$AQ358="2005-2012"),'Resultat 2005-2012'!J358*$AE$7,IF(AND($M$1=2006,Beregningsark!$AQ358="1999-2012"),'Resultat 2005-2012'!J358*SUM($Y$16:$AE$16)/7,IF(AND($M$1=2007,Beregningsark!$AQ358="1999-2012"),'Resultat 2005-2012'!J358*SUM($Z$16:$AE$16)/6,IF(AND($M$1=2008,Beregningsark!$AQ358="1999-2012"),'Resultat 2005-2012'!J358*SUM($AA$16:$AE$16)/5,IF(AND($M$1=2009,Beregningsark!$AQ358="1999-2012"),'Resultat 2005-2012'!J358*SUM($AB$16:$AE$16)/4,IF(AND($M$1=2010,Beregningsark!$AQ358="1999-2012"),'Resultat 2005-2012'!J358*SUM($AC$16:$AE$16)/3,IF(AND($M$1=2011,Beregningsark!$AQ358="1999-2012"),'Resultat 2005-2012'!J358*SUM($AD$16:$AE$16)/2,IF(AND($M$1=2012,Beregningsark!$AQ358="1999-2012"),'Resultat 2005-2012'!J358*$AE$16,""))))))))))))))))</f>
        <v/>
      </c>
      <c r="K358" s="15" t="str">
        <f>IF('Resultat 2005-2012'!$R358="","",IF($M$1=2005,'Resultat 2005-2012'!K358,IF(AND($M$1=2006,Beregningsark!$AQ358="2005-2012"),'Resultat 2005-2012'!K358*SUM($Y$8:$AE$8)/7,IF(AND($M$1=2007,Beregningsark!$AQ358="2005-2012"),'Resultat 2005-2012'!K358*SUM($Z$8:$AE$8)/6,IF(AND($M$1=2008,Beregningsark!$AQ358="2005-2012"),'Resultat 2005-2012'!K358*SUM($AA$8:$AE$8)/5,IF(AND($M$1=2009,Beregningsark!$AQ358="2005-2012"),'Resultat 2005-2012'!K358*SUM($AB$8:$AE$8)/4,IF(AND($M$1=2010,Beregningsark!$AQ358="2005-2012"),'Resultat 2005-2012'!K358*SUM($AC$8:$AE$8)/3,IF(AND($M$1=2011,Beregningsark!$AQ358="2005-2012"),'Resultat 2005-2012'!K358*SUM($AD$8:$AE$8)/2,IF(AND($M$1=2012,Beregningsark!$AQ358="2005-2012"),'Resultat 2005-2012'!K358*$AE$8,IF(AND($M$1=2006,Beregningsark!$AQ358="1999-2012"),'Resultat 2005-2012'!K358*SUM($Y$17:$AE$17)/7,IF(AND($M$1=2007,Beregningsark!$AQ358="1999-2012"),'Resultat 2005-2012'!K358*SUM($Z$17:$AE$17)/6,IF(AND($M$1=2008,Beregningsark!$AQ358="1999-2012"),'Resultat 2005-2012'!K358*SUM($AA$17:$AE$17)/5,IF(AND($M$1=2009,Beregningsark!$AQ358="1999-2012"),'Resultat 2005-2012'!K358*SUM($AB$17:$AE$17)/4,IF(AND($M$1=2010,Beregningsark!$AQ358="1999-2012"),'Resultat 2005-2012'!K358*SUM($AC$17:$AE$17)/3,IF(AND($M$1=2011,Beregningsark!$AQ358="1999-2012"),'Resultat 2005-2012'!K358*SUM($AD$17:$AE$17)/2,IF(AND($M$1=2012,Beregningsark!$AQ358="1999-2012"),'Resultat 2005-2012'!K358*$AE$17,""))))))))))))))))</f>
        <v/>
      </c>
      <c r="L358" s="15" t="str">
        <f>IF('Resultat 2005-2012'!$R358="","",IF($M$1=2005,'Resultat 2005-2012'!L358,IF(AND($M$1=2006,Beregningsark!$AQ358="2005-2012"),'Resultat 2005-2012'!L358*SUM($Y$9:$AE$9)/7,IF(AND($M$1=2007,Beregningsark!$AQ358="2005-2012"),'Resultat 2005-2012'!L358*SUM($Z$9:$AE$9)/6,IF(AND($M$1=2008,Beregningsark!$AQ358="2005-2012"),'Resultat 2005-2012'!L358*SUM($AA$9:$AE$9)/5,IF(AND($M$1=2009,Beregningsark!$AQ358="2005-2012"),'Resultat 2005-2012'!L358*SUM($AB$9:$AE$9)/4,IF(AND($M$1=2010,Beregningsark!$AQ358="2005-2012"),'Resultat 2005-2012'!L358*SUM($AC$9:$AE$9)/3,IF(AND($M$1=2011,Beregningsark!$AQ358="2005-2012"),'Resultat 2005-2012'!L358*SUM($AD$9:$AE$9)/2,IF(AND($M$1=2012,Beregningsark!$AQ358="2005-2012"),'Resultat 2005-2012'!L358*$AE$9,IF(AND($M$1=2006,Beregningsark!$AQ358="1999-2012"),'Resultat 2005-2012'!L358*SUM($Y$18:$AE$18)/7,IF(AND($M$1=2007,Beregningsark!$AQ358="1999-2012"),'Resultat 2005-2012'!L358*SUM($Z$18:$AE$18)/6,IF(AND($M$1=2008,Beregningsark!$AQ358="1999-2012"),'Resultat 2005-2012'!L358*SUM($AA$18:$AE$18)/5,IF(AND($M$1=2009,Beregningsark!$AQ358="1999-2012"),'Resultat 2005-2012'!L358*SUM($AB$18:$AE$18)/4,IF(AND($M$1=2010,Beregningsark!$AQ358="1999-2012"),'Resultat 2005-2012'!L358*SUM($AC$18:$AE$18)/3,IF(AND($M$1=2011,Beregningsark!$AQ358="1999-2012"),'Resultat 2005-2012'!L358*SUM($AD$18:$AE$18)/2,IF(AND($M$1=2012,Beregningsark!$AQ358="1999-2012"),'Resultat 2005-2012'!L358*$AE$18,""))))))))))))))))</f>
        <v/>
      </c>
      <c r="M358" s="15" t="str">
        <f t="shared" si="17"/>
        <v/>
      </c>
      <c r="N358" s="15" t="str">
        <f>IF('Resultat 2005-2012'!$R358="","",IF($M$1=2005,'Resultat 2005-2012'!N358,IF(AND($M$1=2006,Beregningsark!$AQ358="2005-2012"),'Resultat 2005-2012'!N358*SUM($Y$10:$AE$10)/7,IF(AND($M$1=2007,Beregningsark!$AQ358="2005-2012"),'Resultat 2005-2012'!N358*SUM($Z$10:$AE$10)/6,IF(AND($M$1=2008,Beregningsark!$AQ358="2005-2012"),'Resultat 2005-2012'!N358*SUM($AA$10:$AE$10)/5,IF(AND($M$1=2009,Beregningsark!$AQ358="2005-2012"),'Resultat 2005-2012'!N358*SUM($AB$10:$AE$10)/4,IF(AND($M$1=2010,Beregningsark!$AQ358="2005-2012"),'Resultat 2005-2012'!N358*SUM($AC$10:$AE$10)/3,IF(AND($M$1=2011,Beregningsark!$AQ358="2005-2012"),'Resultat 2005-2012'!N358*SUM($AD$10:$AE$10)/2,IF(AND($M$1=2012,Beregningsark!$AQ358="2005-2012"),'Resultat 2005-2012'!N358*$AE$10,IF(AND($M$1=2006,Beregningsark!$AQ358="1999-2012"),'Resultat 2005-2012'!N358*SUM($Y$16:$AE$16)/7,IF(AND($M$1=2007,Beregningsark!$AQ358="1999-2012"),'Resultat 2005-2012'!N358*SUM($Z$16:$AE$16)/6,IF(AND($M$1=2008,Beregningsark!$AQ358="1999-2012"),'Resultat 2005-2012'!N358*SUM($AA$16:$AE$16)/5,IF(AND($M$1=2009,Beregningsark!$AQ358="1999-2012"),'Resultat 2005-2012'!N358*SUM($AB$16:$AE$16)/4,IF(AND($M$1=2010,Beregningsark!$AQ358="1999-2012"),'Resultat 2005-2012'!N358*SUM($AC$16:$AE$16)/3,IF(AND($M$1=2011,Beregningsark!$AQ358="1999-2012"),'Resultat 2005-2012'!N358*SUM($AD$16:$AE$16)/2,IF(AND($M$1=2012,Beregningsark!$AQ358="1999-2012"),'Resultat 2005-2012'!N358*$AE$16,""))))))))))))))))</f>
        <v/>
      </c>
      <c r="O358" s="15" t="str">
        <f>IF('Resultat 2005-2012'!$R358="","",IF($M$1=2005,'Resultat 2005-2012'!O358,IF(AND($M$1=2006,Beregningsark!$AQ358="2005-2012"),'Resultat 2005-2012'!O358*SUM($Y$10:$AE$10)/7,IF(AND($M$1=2007,Beregningsark!$AQ358="2005-2012"),'Resultat 2005-2012'!O358*SUM($Z$10:$AE$10)/6,IF(AND($M$1=2008,Beregningsark!$AQ358="2005-2012"),'Resultat 2005-2012'!O358*SUM($AA$10:$AE$10)/5,IF(AND($M$1=2009,Beregningsark!$AQ358="2005-2012"),'Resultat 2005-2012'!O358*SUM($AB$10:$AE$10)/4,IF(AND($M$1=2010,Beregningsark!$AQ358="2005-2012"),'Resultat 2005-2012'!O358*SUM($AC$10:$AE$10)/3,IF(AND($M$1=2011,Beregningsark!$AQ358="2005-2012"),'Resultat 2005-2012'!O358*SUM($AD$10:$AE$10)/2,IF(AND($M$1=2012,Beregningsark!$AQ358="2005-2012"),'Resultat 2005-2012'!O358*$AE$10,IF(AND($M$1=2006,Beregningsark!$AQ358="1999-2012"),'Resultat 2005-2012'!O358*SUM($Y$16:$AE$16)/7,IF(AND($M$1=2007,Beregningsark!$AQ358="1999-2012"),'Resultat 2005-2012'!O358*SUM($Z$16:$AE$16)/6,IF(AND($M$1=2008,Beregningsark!$AQ358="1999-2012"),'Resultat 2005-2012'!O358*SUM($AA$16:$AE$16)/5,IF(AND($M$1=2009,Beregningsark!$AQ358="1999-2012"),'Resultat 2005-2012'!O358*SUM($AB$16:$AE$16)/4,IF(AND($M$1=2010,Beregningsark!$AQ358="1999-2012"),'Resultat 2005-2012'!O358*SUM($AC$16:$AE$16)/3,IF(AND($M$1=2011,Beregningsark!$AQ358="1999-2012"),'Resultat 2005-2012'!O358*SUM($AD$16:$AE$16)/2,IF(AND($M$1=2012,Beregningsark!$AQ358="1999-2012"),'Resultat 2005-2012'!O358*$AE$16,""))))))))))))))))</f>
        <v/>
      </c>
      <c r="P358" s="15" t="str">
        <f>IF('Resultat 2005-2012'!$R358="","",IF($M$1=2005,'Resultat 2005-2012'!P358,IF(AND($M$1=2006,Beregningsark!$AQ358="2005-2012"),'Resultat 2005-2012'!P358*SUM($Y$11:$AE$11)/7,IF(AND($M$1=2007,Beregningsark!$AQ358="2005-2012"),'Resultat 2005-2012'!P358*SUM($Z$11:$AE$11)/6,IF(AND($M$1=2008,Beregningsark!$AQ358="2005-2012"),'Resultat 2005-2012'!P358*SUM($AA$11:$AE$11)/5,IF(AND($M$1=2009,Beregningsark!$AQ358="2005-2012"),'Resultat 2005-2012'!P358*SUM($AB$11:$AE$11)/4,IF(AND($M$1=2010,Beregningsark!$AQ358="2005-2012"),'Resultat 2005-2012'!P358*SUM($AC$11:$AE$11)/3,IF(AND($M$1=2011,Beregningsark!$AQ358="2005-2012"),'Resultat 2005-2012'!P358*SUM($AD$11:$AE$11)/2,IF(AND($M$1=2012,Beregningsark!$AQ358="2005-2012"),'Resultat 2005-2012'!P358*$AE$11,IF(AND($M$1=2006,Beregningsark!$AQ358="1999-2012"),'Resultat 2005-2012'!P358*SUM($Y$16:$AE$16)/7,IF(AND($M$1=2007,Beregningsark!$AQ358="1999-2012"),'Resultat 2005-2012'!P358*SUM($Z$16:$AE$16)/6,IF(AND($M$1=2008,Beregningsark!$AQ358="1999-2012"),'Resultat 2005-2012'!P358*SUM($AA$16:$AE$16)/5,IF(AND($M$1=2009,Beregningsark!$AQ358="1999-2012"),'Resultat 2005-2012'!P358*SUM($AB$16:$AE$16)/4,IF(AND($M$1=2010,Beregningsark!$AQ358="1999-2012"),'Resultat 2005-2012'!P358*SUM($AC$16:$AE$16)/3,IF(AND($M$1=2011,Beregningsark!$AQ358="1999-2012"),'Resultat 2005-2012'!P358*SUM($AD$16:$AE$16)/2,IF(AND($M$1=2012,Beregningsark!$AQ358="1999-2012"),'Resultat 2005-2012'!P358*$AE$16,""))))))))))))))))</f>
        <v/>
      </c>
      <c r="Q358" s="15" t="str">
        <f t="shared" si="18"/>
        <v/>
      </c>
      <c r="R358" s="17" t="str">
        <f t="shared" si="19"/>
        <v/>
      </c>
    </row>
    <row r="359" spans="1:18" x14ac:dyDescent="0.25">
      <c r="A359" s="4" t="str">
        <f>IF(Inddata!A374="","",Inddata!A374)</f>
        <v/>
      </c>
      <c r="B359" s="4" t="str">
        <f>IF(Inddata!B374="","",Inddata!B374)</f>
        <v/>
      </c>
      <c r="C359" s="4" t="str">
        <f>IF(Inddata!C374="","",Inddata!C374)</f>
        <v/>
      </c>
      <c r="D359" s="4" t="str">
        <f>IF(Inddata!D374="","",Inddata!D374)</f>
        <v/>
      </c>
      <c r="E359" s="4" t="str">
        <f>IF(Inddata!E374="","",Inddata!E374)</f>
        <v/>
      </c>
      <c r="F359" s="4" t="str">
        <f>IF(Inddata!F374="","",Inddata!F374)</f>
        <v/>
      </c>
      <c r="G359" s="4">
        <f>IF(Inddata!G374="","",Inddata!G374)</f>
        <v>0</v>
      </c>
      <c r="H359" s="4" t="str">
        <f>IF(Inddata!H374&gt;0.5,Inddata!H374,"")</f>
        <v/>
      </c>
      <c r="I359" s="4" t="str">
        <f>IF(Inddata!I374="","",Inddata!I374)</f>
        <v/>
      </c>
      <c r="J359" s="15" t="str">
        <f>IF('Resultat 2005-2012'!$R359="","",IF($M$1=2005,'Resultat 2005-2012'!J359,IF(AND($M$1=2006,Beregningsark!$AQ359="2005-2012"),'Resultat 2005-2012'!J359*SUM($Y$7:$AE$7)/7,IF(AND($M$1=2007,Beregningsark!$AQ359="2005-2012"),'Resultat 2005-2012'!J359*SUM($Z$7:$AE$7)/6,IF(AND($M$1=2008,Beregningsark!$AQ359="2005-2012"),'Resultat 2005-2012'!J359*SUM($AA$7:$AE$7)/5,IF(AND($M$1=2009,Beregningsark!$AQ359="2005-2012"),'Resultat 2005-2012'!J359*SUM($AB$7:$AE$7)/4,IF(AND($M$1=2010,Beregningsark!$AQ359="2005-2012"),'Resultat 2005-2012'!J359*SUM($AC$7:$AE$7)/3,IF(AND($M$1=2011,Beregningsark!$AQ359="2005-2012"),'Resultat 2005-2012'!J359*SUM($AD$7:$AE$7)/2,IF(AND($M$1=2012,Beregningsark!$AQ359="2005-2012"),'Resultat 2005-2012'!J359*$AE$7,IF(AND($M$1=2006,Beregningsark!$AQ359="1999-2012"),'Resultat 2005-2012'!J359*SUM($Y$16:$AE$16)/7,IF(AND($M$1=2007,Beregningsark!$AQ359="1999-2012"),'Resultat 2005-2012'!J359*SUM($Z$16:$AE$16)/6,IF(AND($M$1=2008,Beregningsark!$AQ359="1999-2012"),'Resultat 2005-2012'!J359*SUM($AA$16:$AE$16)/5,IF(AND($M$1=2009,Beregningsark!$AQ359="1999-2012"),'Resultat 2005-2012'!J359*SUM($AB$16:$AE$16)/4,IF(AND($M$1=2010,Beregningsark!$AQ359="1999-2012"),'Resultat 2005-2012'!J359*SUM($AC$16:$AE$16)/3,IF(AND($M$1=2011,Beregningsark!$AQ359="1999-2012"),'Resultat 2005-2012'!J359*SUM($AD$16:$AE$16)/2,IF(AND($M$1=2012,Beregningsark!$AQ359="1999-2012"),'Resultat 2005-2012'!J359*$AE$16,""))))))))))))))))</f>
        <v/>
      </c>
      <c r="K359" s="15" t="str">
        <f>IF('Resultat 2005-2012'!$R359="","",IF($M$1=2005,'Resultat 2005-2012'!K359,IF(AND($M$1=2006,Beregningsark!$AQ359="2005-2012"),'Resultat 2005-2012'!K359*SUM($Y$8:$AE$8)/7,IF(AND($M$1=2007,Beregningsark!$AQ359="2005-2012"),'Resultat 2005-2012'!K359*SUM($Z$8:$AE$8)/6,IF(AND($M$1=2008,Beregningsark!$AQ359="2005-2012"),'Resultat 2005-2012'!K359*SUM($AA$8:$AE$8)/5,IF(AND($M$1=2009,Beregningsark!$AQ359="2005-2012"),'Resultat 2005-2012'!K359*SUM($AB$8:$AE$8)/4,IF(AND($M$1=2010,Beregningsark!$AQ359="2005-2012"),'Resultat 2005-2012'!K359*SUM($AC$8:$AE$8)/3,IF(AND($M$1=2011,Beregningsark!$AQ359="2005-2012"),'Resultat 2005-2012'!K359*SUM($AD$8:$AE$8)/2,IF(AND($M$1=2012,Beregningsark!$AQ359="2005-2012"),'Resultat 2005-2012'!K359*$AE$8,IF(AND($M$1=2006,Beregningsark!$AQ359="1999-2012"),'Resultat 2005-2012'!K359*SUM($Y$17:$AE$17)/7,IF(AND($M$1=2007,Beregningsark!$AQ359="1999-2012"),'Resultat 2005-2012'!K359*SUM($Z$17:$AE$17)/6,IF(AND($M$1=2008,Beregningsark!$AQ359="1999-2012"),'Resultat 2005-2012'!K359*SUM($AA$17:$AE$17)/5,IF(AND($M$1=2009,Beregningsark!$AQ359="1999-2012"),'Resultat 2005-2012'!K359*SUM($AB$17:$AE$17)/4,IF(AND($M$1=2010,Beregningsark!$AQ359="1999-2012"),'Resultat 2005-2012'!K359*SUM($AC$17:$AE$17)/3,IF(AND($M$1=2011,Beregningsark!$AQ359="1999-2012"),'Resultat 2005-2012'!K359*SUM($AD$17:$AE$17)/2,IF(AND($M$1=2012,Beregningsark!$AQ359="1999-2012"),'Resultat 2005-2012'!K359*$AE$17,""))))))))))))))))</f>
        <v/>
      </c>
      <c r="L359" s="15" t="str">
        <f>IF('Resultat 2005-2012'!$R359="","",IF($M$1=2005,'Resultat 2005-2012'!L359,IF(AND($M$1=2006,Beregningsark!$AQ359="2005-2012"),'Resultat 2005-2012'!L359*SUM($Y$9:$AE$9)/7,IF(AND($M$1=2007,Beregningsark!$AQ359="2005-2012"),'Resultat 2005-2012'!L359*SUM($Z$9:$AE$9)/6,IF(AND($M$1=2008,Beregningsark!$AQ359="2005-2012"),'Resultat 2005-2012'!L359*SUM($AA$9:$AE$9)/5,IF(AND($M$1=2009,Beregningsark!$AQ359="2005-2012"),'Resultat 2005-2012'!L359*SUM($AB$9:$AE$9)/4,IF(AND($M$1=2010,Beregningsark!$AQ359="2005-2012"),'Resultat 2005-2012'!L359*SUM($AC$9:$AE$9)/3,IF(AND($M$1=2011,Beregningsark!$AQ359="2005-2012"),'Resultat 2005-2012'!L359*SUM($AD$9:$AE$9)/2,IF(AND($M$1=2012,Beregningsark!$AQ359="2005-2012"),'Resultat 2005-2012'!L359*$AE$9,IF(AND($M$1=2006,Beregningsark!$AQ359="1999-2012"),'Resultat 2005-2012'!L359*SUM($Y$18:$AE$18)/7,IF(AND($M$1=2007,Beregningsark!$AQ359="1999-2012"),'Resultat 2005-2012'!L359*SUM($Z$18:$AE$18)/6,IF(AND($M$1=2008,Beregningsark!$AQ359="1999-2012"),'Resultat 2005-2012'!L359*SUM($AA$18:$AE$18)/5,IF(AND($M$1=2009,Beregningsark!$AQ359="1999-2012"),'Resultat 2005-2012'!L359*SUM($AB$18:$AE$18)/4,IF(AND($M$1=2010,Beregningsark!$AQ359="1999-2012"),'Resultat 2005-2012'!L359*SUM($AC$18:$AE$18)/3,IF(AND($M$1=2011,Beregningsark!$AQ359="1999-2012"),'Resultat 2005-2012'!L359*SUM($AD$18:$AE$18)/2,IF(AND($M$1=2012,Beregningsark!$AQ359="1999-2012"),'Resultat 2005-2012'!L359*$AE$18,""))))))))))))))))</f>
        <v/>
      </c>
      <c r="M359" s="15" t="str">
        <f t="shared" si="17"/>
        <v/>
      </c>
      <c r="N359" s="15" t="str">
        <f>IF('Resultat 2005-2012'!$R359="","",IF($M$1=2005,'Resultat 2005-2012'!N359,IF(AND($M$1=2006,Beregningsark!$AQ359="2005-2012"),'Resultat 2005-2012'!N359*SUM($Y$10:$AE$10)/7,IF(AND($M$1=2007,Beregningsark!$AQ359="2005-2012"),'Resultat 2005-2012'!N359*SUM($Z$10:$AE$10)/6,IF(AND($M$1=2008,Beregningsark!$AQ359="2005-2012"),'Resultat 2005-2012'!N359*SUM($AA$10:$AE$10)/5,IF(AND($M$1=2009,Beregningsark!$AQ359="2005-2012"),'Resultat 2005-2012'!N359*SUM($AB$10:$AE$10)/4,IF(AND($M$1=2010,Beregningsark!$AQ359="2005-2012"),'Resultat 2005-2012'!N359*SUM($AC$10:$AE$10)/3,IF(AND($M$1=2011,Beregningsark!$AQ359="2005-2012"),'Resultat 2005-2012'!N359*SUM($AD$10:$AE$10)/2,IF(AND($M$1=2012,Beregningsark!$AQ359="2005-2012"),'Resultat 2005-2012'!N359*$AE$10,IF(AND($M$1=2006,Beregningsark!$AQ359="1999-2012"),'Resultat 2005-2012'!N359*SUM($Y$16:$AE$16)/7,IF(AND($M$1=2007,Beregningsark!$AQ359="1999-2012"),'Resultat 2005-2012'!N359*SUM($Z$16:$AE$16)/6,IF(AND($M$1=2008,Beregningsark!$AQ359="1999-2012"),'Resultat 2005-2012'!N359*SUM($AA$16:$AE$16)/5,IF(AND($M$1=2009,Beregningsark!$AQ359="1999-2012"),'Resultat 2005-2012'!N359*SUM($AB$16:$AE$16)/4,IF(AND($M$1=2010,Beregningsark!$AQ359="1999-2012"),'Resultat 2005-2012'!N359*SUM($AC$16:$AE$16)/3,IF(AND($M$1=2011,Beregningsark!$AQ359="1999-2012"),'Resultat 2005-2012'!N359*SUM($AD$16:$AE$16)/2,IF(AND($M$1=2012,Beregningsark!$AQ359="1999-2012"),'Resultat 2005-2012'!N359*$AE$16,""))))))))))))))))</f>
        <v/>
      </c>
      <c r="O359" s="15" t="str">
        <f>IF('Resultat 2005-2012'!$R359="","",IF($M$1=2005,'Resultat 2005-2012'!O359,IF(AND($M$1=2006,Beregningsark!$AQ359="2005-2012"),'Resultat 2005-2012'!O359*SUM($Y$10:$AE$10)/7,IF(AND($M$1=2007,Beregningsark!$AQ359="2005-2012"),'Resultat 2005-2012'!O359*SUM($Z$10:$AE$10)/6,IF(AND($M$1=2008,Beregningsark!$AQ359="2005-2012"),'Resultat 2005-2012'!O359*SUM($AA$10:$AE$10)/5,IF(AND($M$1=2009,Beregningsark!$AQ359="2005-2012"),'Resultat 2005-2012'!O359*SUM($AB$10:$AE$10)/4,IF(AND($M$1=2010,Beregningsark!$AQ359="2005-2012"),'Resultat 2005-2012'!O359*SUM($AC$10:$AE$10)/3,IF(AND($M$1=2011,Beregningsark!$AQ359="2005-2012"),'Resultat 2005-2012'!O359*SUM($AD$10:$AE$10)/2,IF(AND($M$1=2012,Beregningsark!$AQ359="2005-2012"),'Resultat 2005-2012'!O359*$AE$10,IF(AND($M$1=2006,Beregningsark!$AQ359="1999-2012"),'Resultat 2005-2012'!O359*SUM($Y$16:$AE$16)/7,IF(AND($M$1=2007,Beregningsark!$AQ359="1999-2012"),'Resultat 2005-2012'!O359*SUM($Z$16:$AE$16)/6,IF(AND($M$1=2008,Beregningsark!$AQ359="1999-2012"),'Resultat 2005-2012'!O359*SUM($AA$16:$AE$16)/5,IF(AND($M$1=2009,Beregningsark!$AQ359="1999-2012"),'Resultat 2005-2012'!O359*SUM($AB$16:$AE$16)/4,IF(AND($M$1=2010,Beregningsark!$AQ359="1999-2012"),'Resultat 2005-2012'!O359*SUM($AC$16:$AE$16)/3,IF(AND($M$1=2011,Beregningsark!$AQ359="1999-2012"),'Resultat 2005-2012'!O359*SUM($AD$16:$AE$16)/2,IF(AND($M$1=2012,Beregningsark!$AQ359="1999-2012"),'Resultat 2005-2012'!O359*$AE$16,""))))))))))))))))</f>
        <v/>
      </c>
      <c r="P359" s="15" t="str">
        <f>IF('Resultat 2005-2012'!$R359="","",IF($M$1=2005,'Resultat 2005-2012'!P359,IF(AND($M$1=2006,Beregningsark!$AQ359="2005-2012"),'Resultat 2005-2012'!P359*SUM($Y$11:$AE$11)/7,IF(AND($M$1=2007,Beregningsark!$AQ359="2005-2012"),'Resultat 2005-2012'!P359*SUM($Z$11:$AE$11)/6,IF(AND($M$1=2008,Beregningsark!$AQ359="2005-2012"),'Resultat 2005-2012'!P359*SUM($AA$11:$AE$11)/5,IF(AND($M$1=2009,Beregningsark!$AQ359="2005-2012"),'Resultat 2005-2012'!P359*SUM($AB$11:$AE$11)/4,IF(AND($M$1=2010,Beregningsark!$AQ359="2005-2012"),'Resultat 2005-2012'!P359*SUM($AC$11:$AE$11)/3,IF(AND($M$1=2011,Beregningsark!$AQ359="2005-2012"),'Resultat 2005-2012'!P359*SUM($AD$11:$AE$11)/2,IF(AND($M$1=2012,Beregningsark!$AQ359="2005-2012"),'Resultat 2005-2012'!P359*$AE$11,IF(AND($M$1=2006,Beregningsark!$AQ359="1999-2012"),'Resultat 2005-2012'!P359*SUM($Y$16:$AE$16)/7,IF(AND($M$1=2007,Beregningsark!$AQ359="1999-2012"),'Resultat 2005-2012'!P359*SUM($Z$16:$AE$16)/6,IF(AND($M$1=2008,Beregningsark!$AQ359="1999-2012"),'Resultat 2005-2012'!P359*SUM($AA$16:$AE$16)/5,IF(AND($M$1=2009,Beregningsark!$AQ359="1999-2012"),'Resultat 2005-2012'!P359*SUM($AB$16:$AE$16)/4,IF(AND($M$1=2010,Beregningsark!$AQ359="1999-2012"),'Resultat 2005-2012'!P359*SUM($AC$16:$AE$16)/3,IF(AND($M$1=2011,Beregningsark!$AQ359="1999-2012"),'Resultat 2005-2012'!P359*SUM($AD$16:$AE$16)/2,IF(AND($M$1=2012,Beregningsark!$AQ359="1999-2012"),'Resultat 2005-2012'!P359*$AE$16,""))))))))))))))))</f>
        <v/>
      </c>
      <c r="Q359" s="15" t="str">
        <f t="shared" si="18"/>
        <v/>
      </c>
      <c r="R359" s="17" t="str">
        <f t="shared" si="19"/>
        <v/>
      </c>
    </row>
    <row r="360" spans="1:18" x14ac:dyDescent="0.25">
      <c r="A360" s="4" t="str">
        <f>IF(Inddata!A375="","",Inddata!A375)</f>
        <v/>
      </c>
      <c r="B360" s="4" t="str">
        <f>IF(Inddata!B375="","",Inddata!B375)</f>
        <v/>
      </c>
      <c r="C360" s="4" t="str">
        <f>IF(Inddata!C375="","",Inddata!C375)</f>
        <v/>
      </c>
      <c r="D360" s="4" t="str">
        <f>IF(Inddata!D375="","",Inddata!D375)</f>
        <v/>
      </c>
      <c r="E360" s="4" t="str">
        <f>IF(Inddata!E375="","",Inddata!E375)</f>
        <v/>
      </c>
      <c r="F360" s="4" t="str">
        <f>IF(Inddata!F375="","",Inddata!F375)</f>
        <v/>
      </c>
      <c r="G360" s="4">
        <f>IF(Inddata!G375="","",Inddata!G375)</f>
        <v>0</v>
      </c>
      <c r="H360" s="4" t="str">
        <f>IF(Inddata!H375&gt;0.5,Inddata!H375,"")</f>
        <v/>
      </c>
      <c r="I360" s="4" t="str">
        <f>IF(Inddata!I375="","",Inddata!I375)</f>
        <v/>
      </c>
      <c r="J360" s="15" t="str">
        <f>IF('Resultat 2005-2012'!$R360="","",IF($M$1=2005,'Resultat 2005-2012'!J360,IF(AND($M$1=2006,Beregningsark!$AQ360="2005-2012"),'Resultat 2005-2012'!J360*SUM($Y$7:$AE$7)/7,IF(AND($M$1=2007,Beregningsark!$AQ360="2005-2012"),'Resultat 2005-2012'!J360*SUM($Z$7:$AE$7)/6,IF(AND($M$1=2008,Beregningsark!$AQ360="2005-2012"),'Resultat 2005-2012'!J360*SUM($AA$7:$AE$7)/5,IF(AND($M$1=2009,Beregningsark!$AQ360="2005-2012"),'Resultat 2005-2012'!J360*SUM($AB$7:$AE$7)/4,IF(AND($M$1=2010,Beregningsark!$AQ360="2005-2012"),'Resultat 2005-2012'!J360*SUM($AC$7:$AE$7)/3,IF(AND($M$1=2011,Beregningsark!$AQ360="2005-2012"),'Resultat 2005-2012'!J360*SUM($AD$7:$AE$7)/2,IF(AND($M$1=2012,Beregningsark!$AQ360="2005-2012"),'Resultat 2005-2012'!J360*$AE$7,IF(AND($M$1=2006,Beregningsark!$AQ360="1999-2012"),'Resultat 2005-2012'!J360*SUM($Y$16:$AE$16)/7,IF(AND($M$1=2007,Beregningsark!$AQ360="1999-2012"),'Resultat 2005-2012'!J360*SUM($Z$16:$AE$16)/6,IF(AND($M$1=2008,Beregningsark!$AQ360="1999-2012"),'Resultat 2005-2012'!J360*SUM($AA$16:$AE$16)/5,IF(AND($M$1=2009,Beregningsark!$AQ360="1999-2012"),'Resultat 2005-2012'!J360*SUM($AB$16:$AE$16)/4,IF(AND($M$1=2010,Beregningsark!$AQ360="1999-2012"),'Resultat 2005-2012'!J360*SUM($AC$16:$AE$16)/3,IF(AND($M$1=2011,Beregningsark!$AQ360="1999-2012"),'Resultat 2005-2012'!J360*SUM($AD$16:$AE$16)/2,IF(AND($M$1=2012,Beregningsark!$AQ360="1999-2012"),'Resultat 2005-2012'!J360*$AE$16,""))))))))))))))))</f>
        <v/>
      </c>
      <c r="K360" s="15" t="str">
        <f>IF('Resultat 2005-2012'!$R360="","",IF($M$1=2005,'Resultat 2005-2012'!K360,IF(AND($M$1=2006,Beregningsark!$AQ360="2005-2012"),'Resultat 2005-2012'!K360*SUM($Y$8:$AE$8)/7,IF(AND($M$1=2007,Beregningsark!$AQ360="2005-2012"),'Resultat 2005-2012'!K360*SUM($Z$8:$AE$8)/6,IF(AND($M$1=2008,Beregningsark!$AQ360="2005-2012"),'Resultat 2005-2012'!K360*SUM($AA$8:$AE$8)/5,IF(AND($M$1=2009,Beregningsark!$AQ360="2005-2012"),'Resultat 2005-2012'!K360*SUM($AB$8:$AE$8)/4,IF(AND($M$1=2010,Beregningsark!$AQ360="2005-2012"),'Resultat 2005-2012'!K360*SUM($AC$8:$AE$8)/3,IF(AND($M$1=2011,Beregningsark!$AQ360="2005-2012"),'Resultat 2005-2012'!K360*SUM($AD$8:$AE$8)/2,IF(AND($M$1=2012,Beregningsark!$AQ360="2005-2012"),'Resultat 2005-2012'!K360*$AE$8,IF(AND($M$1=2006,Beregningsark!$AQ360="1999-2012"),'Resultat 2005-2012'!K360*SUM($Y$17:$AE$17)/7,IF(AND($M$1=2007,Beregningsark!$AQ360="1999-2012"),'Resultat 2005-2012'!K360*SUM($Z$17:$AE$17)/6,IF(AND($M$1=2008,Beregningsark!$AQ360="1999-2012"),'Resultat 2005-2012'!K360*SUM($AA$17:$AE$17)/5,IF(AND($M$1=2009,Beregningsark!$AQ360="1999-2012"),'Resultat 2005-2012'!K360*SUM($AB$17:$AE$17)/4,IF(AND($M$1=2010,Beregningsark!$AQ360="1999-2012"),'Resultat 2005-2012'!K360*SUM($AC$17:$AE$17)/3,IF(AND($M$1=2011,Beregningsark!$AQ360="1999-2012"),'Resultat 2005-2012'!K360*SUM($AD$17:$AE$17)/2,IF(AND($M$1=2012,Beregningsark!$AQ360="1999-2012"),'Resultat 2005-2012'!K360*$AE$17,""))))))))))))))))</f>
        <v/>
      </c>
      <c r="L360" s="15" t="str">
        <f>IF('Resultat 2005-2012'!$R360="","",IF($M$1=2005,'Resultat 2005-2012'!L360,IF(AND($M$1=2006,Beregningsark!$AQ360="2005-2012"),'Resultat 2005-2012'!L360*SUM($Y$9:$AE$9)/7,IF(AND($M$1=2007,Beregningsark!$AQ360="2005-2012"),'Resultat 2005-2012'!L360*SUM($Z$9:$AE$9)/6,IF(AND($M$1=2008,Beregningsark!$AQ360="2005-2012"),'Resultat 2005-2012'!L360*SUM($AA$9:$AE$9)/5,IF(AND($M$1=2009,Beregningsark!$AQ360="2005-2012"),'Resultat 2005-2012'!L360*SUM($AB$9:$AE$9)/4,IF(AND($M$1=2010,Beregningsark!$AQ360="2005-2012"),'Resultat 2005-2012'!L360*SUM($AC$9:$AE$9)/3,IF(AND($M$1=2011,Beregningsark!$AQ360="2005-2012"),'Resultat 2005-2012'!L360*SUM($AD$9:$AE$9)/2,IF(AND($M$1=2012,Beregningsark!$AQ360="2005-2012"),'Resultat 2005-2012'!L360*$AE$9,IF(AND($M$1=2006,Beregningsark!$AQ360="1999-2012"),'Resultat 2005-2012'!L360*SUM($Y$18:$AE$18)/7,IF(AND($M$1=2007,Beregningsark!$AQ360="1999-2012"),'Resultat 2005-2012'!L360*SUM($Z$18:$AE$18)/6,IF(AND($M$1=2008,Beregningsark!$AQ360="1999-2012"),'Resultat 2005-2012'!L360*SUM($AA$18:$AE$18)/5,IF(AND($M$1=2009,Beregningsark!$AQ360="1999-2012"),'Resultat 2005-2012'!L360*SUM($AB$18:$AE$18)/4,IF(AND($M$1=2010,Beregningsark!$AQ360="1999-2012"),'Resultat 2005-2012'!L360*SUM($AC$18:$AE$18)/3,IF(AND($M$1=2011,Beregningsark!$AQ360="1999-2012"),'Resultat 2005-2012'!L360*SUM($AD$18:$AE$18)/2,IF(AND($M$1=2012,Beregningsark!$AQ360="1999-2012"),'Resultat 2005-2012'!L360*$AE$18,""))))))))))))))))</f>
        <v/>
      </c>
      <c r="M360" s="15" t="str">
        <f t="shared" si="17"/>
        <v/>
      </c>
      <c r="N360" s="15" t="str">
        <f>IF('Resultat 2005-2012'!$R360="","",IF($M$1=2005,'Resultat 2005-2012'!N360,IF(AND($M$1=2006,Beregningsark!$AQ360="2005-2012"),'Resultat 2005-2012'!N360*SUM($Y$10:$AE$10)/7,IF(AND($M$1=2007,Beregningsark!$AQ360="2005-2012"),'Resultat 2005-2012'!N360*SUM($Z$10:$AE$10)/6,IF(AND($M$1=2008,Beregningsark!$AQ360="2005-2012"),'Resultat 2005-2012'!N360*SUM($AA$10:$AE$10)/5,IF(AND($M$1=2009,Beregningsark!$AQ360="2005-2012"),'Resultat 2005-2012'!N360*SUM($AB$10:$AE$10)/4,IF(AND($M$1=2010,Beregningsark!$AQ360="2005-2012"),'Resultat 2005-2012'!N360*SUM($AC$10:$AE$10)/3,IF(AND($M$1=2011,Beregningsark!$AQ360="2005-2012"),'Resultat 2005-2012'!N360*SUM($AD$10:$AE$10)/2,IF(AND($M$1=2012,Beregningsark!$AQ360="2005-2012"),'Resultat 2005-2012'!N360*$AE$10,IF(AND($M$1=2006,Beregningsark!$AQ360="1999-2012"),'Resultat 2005-2012'!N360*SUM($Y$16:$AE$16)/7,IF(AND($M$1=2007,Beregningsark!$AQ360="1999-2012"),'Resultat 2005-2012'!N360*SUM($Z$16:$AE$16)/6,IF(AND($M$1=2008,Beregningsark!$AQ360="1999-2012"),'Resultat 2005-2012'!N360*SUM($AA$16:$AE$16)/5,IF(AND($M$1=2009,Beregningsark!$AQ360="1999-2012"),'Resultat 2005-2012'!N360*SUM($AB$16:$AE$16)/4,IF(AND($M$1=2010,Beregningsark!$AQ360="1999-2012"),'Resultat 2005-2012'!N360*SUM($AC$16:$AE$16)/3,IF(AND($M$1=2011,Beregningsark!$AQ360="1999-2012"),'Resultat 2005-2012'!N360*SUM($AD$16:$AE$16)/2,IF(AND($M$1=2012,Beregningsark!$AQ360="1999-2012"),'Resultat 2005-2012'!N360*$AE$16,""))))))))))))))))</f>
        <v/>
      </c>
      <c r="O360" s="15" t="str">
        <f>IF('Resultat 2005-2012'!$R360="","",IF($M$1=2005,'Resultat 2005-2012'!O360,IF(AND($M$1=2006,Beregningsark!$AQ360="2005-2012"),'Resultat 2005-2012'!O360*SUM($Y$10:$AE$10)/7,IF(AND($M$1=2007,Beregningsark!$AQ360="2005-2012"),'Resultat 2005-2012'!O360*SUM($Z$10:$AE$10)/6,IF(AND($M$1=2008,Beregningsark!$AQ360="2005-2012"),'Resultat 2005-2012'!O360*SUM($AA$10:$AE$10)/5,IF(AND($M$1=2009,Beregningsark!$AQ360="2005-2012"),'Resultat 2005-2012'!O360*SUM($AB$10:$AE$10)/4,IF(AND($M$1=2010,Beregningsark!$AQ360="2005-2012"),'Resultat 2005-2012'!O360*SUM($AC$10:$AE$10)/3,IF(AND($M$1=2011,Beregningsark!$AQ360="2005-2012"),'Resultat 2005-2012'!O360*SUM($AD$10:$AE$10)/2,IF(AND($M$1=2012,Beregningsark!$AQ360="2005-2012"),'Resultat 2005-2012'!O360*$AE$10,IF(AND($M$1=2006,Beregningsark!$AQ360="1999-2012"),'Resultat 2005-2012'!O360*SUM($Y$16:$AE$16)/7,IF(AND($M$1=2007,Beregningsark!$AQ360="1999-2012"),'Resultat 2005-2012'!O360*SUM($Z$16:$AE$16)/6,IF(AND($M$1=2008,Beregningsark!$AQ360="1999-2012"),'Resultat 2005-2012'!O360*SUM($AA$16:$AE$16)/5,IF(AND($M$1=2009,Beregningsark!$AQ360="1999-2012"),'Resultat 2005-2012'!O360*SUM($AB$16:$AE$16)/4,IF(AND($M$1=2010,Beregningsark!$AQ360="1999-2012"),'Resultat 2005-2012'!O360*SUM($AC$16:$AE$16)/3,IF(AND($M$1=2011,Beregningsark!$AQ360="1999-2012"),'Resultat 2005-2012'!O360*SUM($AD$16:$AE$16)/2,IF(AND($M$1=2012,Beregningsark!$AQ360="1999-2012"),'Resultat 2005-2012'!O360*$AE$16,""))))))))))))))))</f>
        <v/>
      </c>
      <c r="P360" s="15" t="str">
        <f>IF('Resultat 2005-2012'!$R360="","",IF($M$1=2005,'Resultat 2005-2012'!P360,IF(AND($M$1=2006,Beregningsark!$AQ360="2005-2012"),'Resultat 2005-2012'!P360*SUM($Y$11:$AE$11)/7,IF(AND($M$1=2007,Beregningsark!$AQ360="2005-2012"),'Resultat 2005-2012'!P360*SUM($Z$11:$AE$11)/6,IF(AND($M$1=2008,Beregningsark!$AQ360="2005-2012"),'Resultat 2005-2012'!P360*SUM($AA$11:$AE$11)/5,IF(AND($M$1=2009,Beregningsark!$AQ360="2005-2012"),'Resultat 2005-2012'!P360*SUM($AB$11:$AE$11)/4,IF(AND($M$1=2010,Beregningsark!$AQ360="2005-2012"),'Resultat 2005-2012'!P360*SUM($AC$11:$AE$11)/3,IF(AND($M$1=2011,Beregningsark!$AQ360="2005-2012"),'Resultat 2005-2012'!P360*SUM($AD$11:$AE$11)/2,IF(AND($M$1=2012,Beregningsark!$AQ360="2005-2012"),'Resultat 2005-2012'!P360*$AE$11,IF(AND($M$1=2006,Beregningsark!$AQ360="1999-2012"),'Resultat 2005-2012'!P360*SUM($Y$16:$AE$16)/7,IF(AND($M$1=2007,Beregningsark!$AQ360="1999-2012"),'Resultat 2005-2012'!P360*SUM($Z$16:$AE$16)/6,IF(AND($M$1=2008,Beregningsark!$AQ360="1999-2012"),'Resultat 2005-2012'!P360*SUM($AA$16:$AE$16)/5,IF(AND($M$1=2009,Beregningsark!$AQ360="1999-2012"),'Resultat 2005-2012'!P360*SUM($AB$16:$AE$16)/4,IF(AND($M$1=2010,Beregningsark!$AQ360="1999-2012"),'Resultat 2005-2012'!P360*SUM($AC$16:$AE$16)/3,IF(AND($M$1=2011,Beregningsark!$AQ360="1999-2012"),'Resultat 2005-2012'!P360*SUM($AD$16:$AE$16)/2,IF(AND($M$1=2012,Beregningsark!$AQ360="1999-2012"),'Resultat 2005-2012'!P360*$AE$16,""))))))))))))))))</f>
        <v/>
      </c>
      <c r="Q360" s="15" t="str">
        <f t="shared" si="18"/>
        <v/>
      </c>
      <c r="R360" s="17" t="str">
        <f t="shared" si="19"/>
        <v/>
      </c>
    </row>
    <row r="361" spans="1:18" x14ac:dyDescent="0.25">
      <c r="A361" s="4" t="str">
        <f>IF(Inddata!A376="","",Inddata!A376)</f>
        <v/>
      </c>
      <c r="B361" s="4" t="str">
        <f>IF(Inddata!B376="","",Inddata!B376)</f>
        <v/>
      </c>
      <c r="C361" s="4" t="str">
        <f>IF(Inddata!C376="","",Inddata!C376)</f>
        <v/>
      </c>
      <c r="D361" s="4" t="str">
        <f>IF(Inddata!D376="","",Inddata!D376)</f>
        <v/>
      </c>
      <c r="E361" s="4" t="str">
        <f>IF(Inddata!E376="","",Inddata!E376)</f>
        <v/>
      </c>
      <c r="F361" s="4" t="str">
        <f>IF(Inddata!F376="","",Inddata!F376)</f>
        <v/>
      </c>
      <c r="G361" s="4">
        <f>IF(Inddata!G376="","",Inddata!G376)</f>
        <v>0</v>
      </c>
      <c r="H361" s="4" t="str">
        <f>IF(Inddata!H376&gt;0.5,Inddata!H376,"")</f>
        <v/>
      </c>
      <c r="I361" s="4" t="str">
        <f>IF(Inddata!I376="","",Inddata!I376)</f>
        <v/>
      </c>
      <c r="J361" s="15" t="str">
        <f>IF('Resultat 2005-2012'!$R361="","",IF($M$1=2005,'Resultat 2005-2012'!J361,IF(AND($M$1=2006,Beregningsark!$AQ361="2005-2012"),'Resultat 2005-2012'!J361*SUM($Y$7:$AE$7)/7,IF(AND($M$1=2007,Beregningsark!$AQ361="2005-2012"),'Resultat 2005-2012'!J361*SUM($Z$7:$AE$7)/6,IF(AND($M$1=2008,Beregningsark!$AQ361="2005-2012"),'Resultat 2005-2012'!J361*SUM($AA$7:$AE$7)/5,IF(AND($M$1=2009,Beregningsark!$AQ361="2005-2012"),'Resultat 2005-2012'!J361*SUM($AB$7:$AE$7)/4,IF(AND($M$1=2010,Beregningsark!$AQ361="2005-2012"),'Resultat 2005-2012'!J361*SUM($AC$7:$AE$7)/3,IF(AND($M$1=2011,Beregningsark!$AQ361="2005-2012"),'Resultat 2005-2012'!J361*SUM($AD$7:$AE$7)/2,IF(AND($M$1=2012,Beregningsark!$AQ361="2005-2012"),'Resultat 2005-2012'!J361*$AE$7,IF(AND($M$1=2006,Beregningsark!$AQ361="1999-2012"),'Resultat 2005-2012'!J361*SUM($Y$16:$AE$16)/7,IF(AND($M$1=2007,Beregningsark!$AQ361="1999-2012"),'Resultat 2005-2012'!J361*SUM($Z$16:$AE$16)/6,IF(AND($M$1=2008,Beregningsark!$AQ361="1999-2012"),'Resultat 2005-2012'!J361*SUM($AA$16:$AE$16)/5,IF(AND($M$1=2009,Beregningsark!$AQ361="1999-2012"),'Resultat 2005-2012'!J361*SUM($AB$16:$AE$16)/4,IF(AND($M$1=2010,Beregningsark!$AQ361="1999-2012"),'Resultat 2005-2012'!J361*SUM($AC$16:$AE$16)/3,IF(AND($M$1=2011,Beregningsark!$AQ361="1999-2012"),'Resultat 2005-2012'!J361*SUM($AD$16:$AE$16)/2,IF(AND($M$1=2012,Beregningsark!$AQ361="1999-2012"),'Resultat 2005-2012'!J361*$AE$16,""))))))))))))))))</f>
        <v/>
      </c>
      <c r="K361" s="15" t="str">
        <f>IF('Resultat 2005-2012'!$R361="","",IF($M$1=2005,'Resultat 2005-2012'!K361,IF(AND($M$1=2006,Beregningsark!$AQ361="2005-2012"),'Resultat 2005-2012'!K361*SUM($Y$8:$AE$8)/7,IF(AND($M$1=2007,Beregningsark!$AQ361="2005-2012"),'Resultat 2005-2012'!K361*SUM($Z$8:$AE$8)/6,IF(AND($M$1=2008,Beregningsark!$AQ361="2005-2012"),'Resultat 2005-2012'!K361*SUM($AA$8:$AE$8)/5,IF(AND($M$1=2009,Beregningsark!$AQ361="2005-2012"),'Resultat 2005-2012'!K361*SUM($AB$8:$AE$8)/4,IF(AND($M$1=2010,Beregningsark!$AQ361="2005-2012"),'Resultat 2005-2012'!K361*SUM($AC$8:$AE$8)/3,IF(AND($M$1=2011,Beregningsark!$AQ361="2005-2012"),'Resultat 2005-2012'!K361*SUM($AD$8:$AE$8)/2,IF(AND($M$1=2012,Beregningsark!$AQ361="2005-2012"),'Resultat 2005-2012'!K361*$AE$8,IF(AND($M$1=2006,Beregningsark!$AQ361="1999-2012"),'Resultat 2005-2012'!K361*SUM($Y$17:$AE$17)/7,IF(AND($M$1=2007,Beregningsark!$AQ361="1999-2012"),'Resultat 2005-2012'!K361*SUM($Z$17:$AE$17)/6,IF(AND($M$1=2008,Beregningsark!$AQ361="1999-2012"),'Resultat 2005-2012'!K361*SUM($AA$17:$AE$17)/5,IF(AND($M$1=2009,Beregningsark!$AQ361="1999-2012"),'Resultat 2005-2012'!K361*SUM($AB$17:$AE$17)/4,IF(AND($M$1=2010,Beregningsark!$AQ361="1999-2012"),'Resultat 2005-2012'!K361*SUM($AC$17:$AE$17)/3,IF(AND($M$1=2011,Beregningsark!$AQ361="1999-2012"),'Resultat 2005-2012'!K361*SUM($AD$17:$AE$17)/2,IF(AND($M$1=2012,Beregningsark!$AQ361="1999-2012"),'Resultat 2005-2012'!K361*$AE$17,""))))))))))))))))</f>
        <v/>
      </c>
      <c r="L361" s="15" t="str">
        <f>IF('Resultat 2005-2012'!$R361="","",IF($M$1=2005,'Resultat 2005-2012'!L361,IF(AND($M$1=2006,Beregningsark!$AQ361="2005-2012"),'Resultat 2005-2012'!L361*SUM($Y$9:$AE$9)/7,IF(AND($M$1=2007,Beregningsark!$AQ361="2005-2012"),'Resultat 2005-2012'!L361*SUM($Z$9:$AE$9)/6,IF(AND($M$1=2008,Beregningsark!$AQ361="2005-2012"),'Resultat 2005-2012'!L361*SUM($AA$9:$AE$9)/5,IF(AND($M$1=2009,Beregningsark!$AQ361="2005-2012"),'Resultat 2005-2012'!L361*SUM($AB$9:$AE$9)/4,IF(AND($M$1=2010,Beregningsark!$AQ361="2005-2012"),'Resultat 2005-2012'!L361*SUM($AC$9:$AE$9)/3,IF(AND($M$1=2011,Beregningsark!$AQ361="2005-2012"),'Resultat 2005-2012'!L361*SUM($AD$9:$AE$9)/2,IF(AND($M$1=2012,Beregningsark!$AQ361="2005-2012"),'Resultat 2005-2012'!L361*$AE$9,IF(AND($M$1=2006,Beregningsark!$AQ361="1999-2012"),'Resultat 2005-2012'!L361*SUM($Y$18:$AE$18)/7,IF(AND($M$1=2007,Beregningsark!$AQ361="1999-2012"),'Resultat 2005-2012'!L361*SUM($Z$18:$AE$18)/6,IF(AND($M$1=2008,Beregningsark!$AQ361="1999-2012"),'Resultat 2005-2012'!L361*SUM($AA$18:$AE$18)/5,IF(AND($M$1=2009,Beregningsark!$AQ361="1999-2012"),'Resultat 2005-2012'!L361*SUM($AB$18:$AE$18)/4,IF(AND($M$1=2010,Beregningsark!$AQ361="1999-2012"),'Resultat 2005-2012'!L361*SUM($AC$18:$AE$18)/3,IF(AND($M$1=2011,Beregningsark!$AQ361="1999-2012"),'Resultat 2005-2012'!L361*SUM($AD$18:$AE$18)/2,IF(AND($M$1=2012,Beregningsark!$AQ361="1999-2012"),'Resultat 2005-2012'!L361*$AE$18,""))))))))))))))))</f>
        <v/>
      </c>
      <c r="M361" s="15" t="str">
        <f t="shared" si="17"/>
        <v/>
      </c>
      <c r="N361" s="15" t="str">
        <f>IF('Resultat 2005-2012'!$R361="","",IF($M$1=2005,'Resultat 2005-2012'!N361,IF(AND($M$1=2006,Beregningsark!$AQ361="2005-2012"),'Resultat 2005-2012'!N361*SUM($Y$10:$AE$10)/7,IF(AND($M$1=2007,Beregningsark!$AQ361="2005-2012"),'Resultat 2005-2012'!N361*SUM($Z$10:$AE$10)/6,IF(AND($M$1=2008,Beregningsark!$AQ361="2005-2012"),'Resultat 2005-2012'!N361*SUM($AA$10:$AE$10)/5,IF(AND($M$1=2009,Beregningsark!$AQ361="2005-2012"),'Resultat 2005-2012'!N361*SUM($AB$10:$AE$10)/4,IF(AND($M$1=2010,Beregningsark!$AQ361="2005-2012"),'Resultat 2005-2012'!N361*SUM($AC$10:$AE$10)/3,IF(AND($M$1=2011,Beregningsark!$AQ361="2005-2012"),'Resultat 2005-2012'!N361*SUM($AD$10:$AE$10)/2,IF(AND($M$1=2012,Beregningsark!$AQ361="2005-2012"),'Resultat 2005-2012'!N361*$AE$10,IF(AND($M$1=2006,Beregningsark!$AQ361="1999-2012"),'Resultat 2005-2012'!N361*SUM($Y$16:$AE$16)/7,IF(AND($M$1=2007,Beregningsark!$AQ361="1999-2012"),'Resultat 2005-2012'!N361*SUM($Z$16:$AE$16)/6,IF(AND($M$1=2008,Beregningsark!$AQ361="1999-2012"),'Resultat 2005-2012'!N361*SUM($AA$16:$AE$16)/5,IF(AND($M$1=2009,Beregningsark!$AQ361="1999-2012"),'Resultat 2005-2012'!N361*SUM($AB$16:$AE$16)/4,IF(AND($M$1=2010,Beregningsark!$AQ361="1999-2012"),'Resultat 2005-2012'!N361*SUM($AC$16:$AE$16)/3,IF(AND($M$1=2011,Beregningsark!$AQ361="1999-2012"),'Resultat 2005-2012'!N361*SUM($AD$16:$AE$16)/2,IF(AND($M$1=2012,Beregningsark!$AQ361="1999-2012"),'Resultat 2005-2012'!N361*$AE$16,""))))))))))))))))</f>
        <v/>
      </c>
      <c r="O361" s="15" t="str">
        <f>IF('Resultat 2005-2012'!$R361="","",IF($M$1=2005,'Resultat 2005-2012'!O361,IF(AND($M$1=2006,Beregningsark!$AQ361="2005-2012"),'Resultat 2005-2012'!O361*SUM($Y$10:$AE$10)/7,IF(AND($M$1=2007,Beregningsark!$AQ361="2005-2012"),'Resultat 2005-2012'!O361*SUM($Z$10:$AE$10)/6,IF(AND($M$1=2008,Beregningsark!$AQ361="2005-2012"),'Resultat 2005-2012'!O361*SUM($AA$10:$AE$10)/5,IF(AND($M$1=2009,Beregningsark!$AQ361="2005-2012"),'Resultat 2005-2012'!O361*SUM($AB$10:$AE$10)/4,IF(AND($M$1=2010,Beregningsark!$AQ361="2005-2012"),'Resultat 2005-2012'!O361*SUM($AC$10:$AE$10)/3,IF(AND($M$1=2011,Beregningsark!$AQ361="2005-2012"),'Resultat 2005-2012'!O361*SUM($AD$10:$AE$10)/2,IF(AND($M$1=2012,Beregningsark!$AQ361="2005-2012"),'Resultat 2005-2012'!O361*$AE$10,IF(AND($M$1=2006,Beregningsark!$AQ361="1999-2012"),'Resultat 2005-2012'!O361*SUM($Y$16:$AE$16)/7,IF(AND($M$1=2007,Beregningsark!$AQ361="1999-2012"),'Resultat 2005-2012'!O361*SUM($Z$16:$AE$16)/6,IF(AND($M$1=2008,Beregningsark!$AQ361="1999-2012"),'Resultat 2005-2012'!O361*SUM($AA$16:$AE$16)/5,IF(AND($M$1=2009,Beregningsark!$AQ361="1999-2012"),'Resultat 2005-2012'!O361*SUM($AB$16:$AE$16)/4,IF(AND($M$1=2010,Beregningsark!$AQ361="1999-2012"),'Resultat 2005-2012'!O361*SUM($AC$16:$AE$16)/3,IF(AND($M$1=2011,Beregningsark!$AQ361="1999-2012"),'Resultat 2005-2012'!O361*SUM($AD$16:$AE$16)/2,IF(AND($M$1=2012,Beregningsark!$AQ361="1999-2012"),'Resultat 2005-2012'!O361*$AE$16,""))))))))))))))))</f>
        <v/>
      </c>
      <c r="P361" s="15" t="str">
        <f>IF('Resultat 2005-2012'!$R361="","",IF($M$1=2005,'Resultat 2005-2012'!P361,IF(AND($M$1=2006,Beregningsark!$AQ361="2005-2012"),'Resultat 2005-2012'!P361*SUM($Y$11:$AE$11)/7,IF(AND($M$1=2007,Beregningsark!$AQ361="2005-2012"),'Resultat 2005-2012'!P361*SUM($Z$11:$AE$11)/6,IF(AND($M$1=2008,Beregningsark!$AQ361="2005-2012"),'Resultat 2005-2012'!P361*SUM($AA$11:$AE$11)/5,IF(AND($M$1=2009,Beregningsark!$AQ361="2005-2012"),'Resultat 2005-2012'!P361*SUM($AB$11:$AE$11)/4,IF(AND($M$1=2010,Beregningsark!$AQ361="2005-2012"),'Resultat 2005-2012'!P361*SUM($AC$11:$AE$11)/3,IF(AND($M$1=2011,Beregningsark!$AQ361="2005-2012"),'Resultat 2005-2012'!P361*SUM($AD$11:$AE$11)/2,IF(AND($M$1=2012,Beregningsark!$AQ361="2005-2012"),'Resultat 2005-2012'!P361*$AE$11,IF(AND($M$1=2006,Beregningsark!$AQ361="1999-2012"),'Resultat 2005-2012'!P361*SUM($Y$16:$AE$16)/7,IF(AND($M$1=2007,Beregningsark!$AQ361="1999-2012"),'Resultat 2005-2012'!P361*SUM($Z$16:$AE$16)/6,IF(AND($M$1=2008,Beregningsark!$AQ361="1999-2012"),'Resultat 2005-2012'!P361*SUM($AA$16:$AE$16)/5,IF(AND($M$1=2009,Beregningsark!$AQ361="1999-2012"),'Resultat 2005-2012'!P361*SUM($AB$16:$AE$16)/4,IF(AND($M$1=2010,Beregningsark!$AQ361="1999-2012"),'Resultat 2005-2012'!P361*SUM($AC$16:$AE$16)/3,IF(AND($M$1=2011,Beregningsark!$AQ361="1999-2012"),'Resultat 2005-2012'!P361*SUM($AD$16:$AE$16)/2,IF(AND($M$1=2012,Beregningsark!$AQ361="1999-2012"),'Resultat 2005-2012'!P361*$AE$16,""))))))))))))))))</f>
        <v/>
      </c>
      <c r="Q361" s="15" t="str">
        <f t="shared" si="18"/>
        <v/>
      </c>
      <c r="R361" s="17" t="str">
        <f t="shared" si="19"/>
        <v/>
      </c>
    </row>
    <row r="362" spans="1:18" x14ac:dyDescent="0.25">
      <c r="A362" s="4" t="str">
        <f>IF(Inddata!A377="","",Inddata!A377)</f>
        <v/>
      </c>
      <c r="B362" s="4" t="str">
        <f>IF(Inddata!B377="","",Inddata!B377)</f>
        <v/>
      </c>
      <c r="C362" s="4" t="str">
        <f>IF(Inddata!C377="","",Inddata!C377)</f>
        <v/>
      </c>
      <c r="D362" s="4" t="str">
        <f>IF(Inddata!D377="","",Inddata!D377)</f>
        <v/>
      </c>
      <c r="E362" s="4" t="str">
        <f>IF(Inddata!E377="","",Inddata!E377)</f>
        <v/>
      </c>
      <c r="F362" s="4" t="str">
        <f>IF(Inddata!F377="","",Inddata!F377)</f>
        <v/>
      </c>
      <c r="G362" s="4">
        <f>IF(Inddata!G377="","",Inddata!G377)</f>
        <v>0</v>
      </c>
      <c r="H362" s="4" t="str">
        <f>IF(Inddata!H377&gt;0.5,Inddata!H377,"")</f>
        <v/>
      </c>
      <c r="I362" s="4" t="str">
        <f>IF(Inddata!I377="","",Inddata!I377)</f>
        <v/>
      </c>
      <c r="J362" s="15" t="str">
        <f>IF('Resultat 2005-2012'!$R362="","",IF($M$1=2005,'Resultat 2005-2012'!J362,IF(AND($M$1=2006,Beregningsark!$AQ362="2005-2012"),'Resultat 2005-2012'!J362*SUM($Y$7:$AE$7)/7,IF(AND($M$1=2007,Beregningsark!$AQ362="2005-2012"),'Resultat 2005-2012'!J362*SUM($Z$7:$AE$7)/6,IF(AND($M$1=2008,Beregningsark!$AQ362="2005-2012"),'Resultat 2005-2012'!J362*SUM($AA$7:$AE$7)/5,IF(AND($M$1=2009,Beregningsark!$AQ362="2005-2012"),'Resultat 2005-2012'!J362*SUM($AB$7:$AE$7)/4,IF(AND($M$1=2010,Beregningsark!$AQ362="2005-2012"),'Resultat 2005-2012'!J362*SUM($AC$7:$AE$7)/3,IF(AND($M$1=2011,Beregningsark!$AQ362="2005-2012"),'Resultat 2005-2012'!J362*SUM($AD$7:$AE$7)/2,IF(AND($M$1=2012,Beregningsark!$AQ362="2005-2012"),'Resultat 2005-2012'!J362*$AE$7,IF(AND($M$1=2006,Beregningsark!$AQ362="1999-2012"),'Resultat 2005-2012'!J362*SUM($Y$16:$AE$16)/7,IF(AND($M$1=2007,Beregningsark!$AQ362="1999-2012"),'Resultat 2005-2012'!J362*SUM($Z$16:$AE$16)/6,IF(AND($M$1=2008,Beregningsark!$AQ362="1999-2012"),'Resultat 2005-2012'!J362*SUM($AA$16:$AE$16)/5,IF(AND($M$1=2009,Beregningsark!$AQ362="1999-2012"),'Resultat 2005-2012'!J362*SUM($AB$16:$AE$16)/4,IF(AND($M$1=2010,Beregningsark!$AQ362="1999-2012"),'Resultat 2005-2012'!J362*SUM($AC$16:$AE$16)/3,IF(AND($M$1=2011,Beregningsark!$AQ362="1999-2012"),'Resultat 2005-2012'!J362*SUM($AD$16:$AE$16)/2,IF(AND($M$1=2012,Beregningsark!$AQ362="1999-2012"),'Resultat 2005-2012'!J362*$AE$16,""))))))))))))))))</f>
        <v/>
      </c>
      <c r="K362" s="15" t="str">
        <f>IF('Resultat 2005-2012'!$R362="","",IF($M$1=2005,'Resultat 2005-2012'!K362,IF(AND($M$1=2006,Beregningsark!$AQ362="2005-2012"),'Resultat 2005-2012'!K362*SUM($Y$8:$AE$8)/7,IF(AND($M$1=2007,Beregningsark!$AQ362="2005-2012"),'Resultat 2005-2012'!K362*SUM($Z$8:$AE$8)/6,IF(AND($M$1=2008,Beregningsark!$AQ362="2005-2012"),'Resultat 2005-2012'!K362*SUM($AA$8:$AE$8)/5,IF(AND($M$1=2009,Beregningsark!$AQ362="2005-2012"),'Resultat 2005-2012'!K362*SUM($AB$8:$AE$8)/4,IF(AND($M$1=2010,Beregningsark!$AQ362="2005-2012"),'Resultat 2005-2012'!K362*SUM($AC$8:$AE$8)/3,IF(AND($M$1=2011,Beregningsark!$AQ362="2005-2012"),'Resultat 2005-2012'!K362*SUM($AD$8:$AE$8)/2,IF(AND($M$1=2012,Beregningsark!$AQ362="2005-2012"),'Resultat 2005-2012'!K362*$AE$8,IF(AND($M$1=2006,Beregningsark!$AQ362="1999-2012"),'Resultat 2005-2012'!K362*SUM($Y$17:$AE$17)/7,IF(AND($M$1=2007,Beregningsark!$AQ362="1999-2012"),'Resultat 2005-2012'!K362*SUM($Z$17:$AE$17)/6,IF(AND($M$1=2008,Beregningsark!$AQ362="1999-2012"),'Resultat 2005-2012'!K362*SUM($AA$17:$AE$17)/5,IF(AND($M$1=2009,Beregningsark!$AQ362="1999-2012"),'Resultat 2005-2012'!K362*SUM($AB$17:$AE$17)/4,IF(AND($M$1=2010,Beregningsark!$AQ362="1999-2012"),'Resultat 2005-2012'!K362*SUM($AC$17:$AE$17)/3,IF(AND($M$1=2011,Beregningsark!$AQ362="1999-2012"),'Resultat 2005-2012'!K362*SUM($AD$17:$AE$17)/2,IF(AND($M$1=2012,Beregningsark!$AQ362="1999-2012"),'Resultat 2005-2012'!K362*$AE$17,""))))))))))))))))</f>
        <v/>
      </c>
      <c r="L362" s="15" t="str">
        <f>IF('Resultat 2005-2012'!$R362="","",IF($M$1=2005,'Resultat 2005-2012'!L362,IF(AND($M$1=2006,Beregningsark!$AQ362="2005-2012"),'Resultat 2005-2012'!L362*SUM($Y$9:$AE$9)/7,IF(AND($M$1=2007,Beregningsark!$AQ362="2005-2012"),'Resultat 2005-2012'!L362*SUM($Z$9:$AE$9)/6,IF(AND($M$1=2008,Beregningsark!$AQ362="2005-2012"),'Resultat 2005-2012'!L362*SUM($AA$9:$AE$9)/5,IF(AND($M$1=2009,Beregningsark!$AQ362="2005-2012"),'Resultat 2005-2012'!L362*SUM($AB$9:$AE$9)/4,IF(AND($M$1=2010,Beregningsark!$AQ362="2005-2012"),'Resultat 2005-2012'!L362*SUM($AC$9:$AE$9)/3,IF(AND($M$1=2011,Beregningsark!$AQ362="2005-2012"),'Resultat 2005-2012'!L362*SUM($AD$9:$AE$9)/2,IF(AND($M$1=2012,Beregningsark!$AQ362="2005-2012"),'Resultat 2005-2012'!L362*$AE$9,IF(AND($M$1=2006,Beregningsark!$AQ362="1999-2012"),'Resultat 2005-2012'!L362*SUM($Y$18:$AE$18)/7,IF(AND($M$1=2007,Beregningsark!$AQ362="1999-2012"),'Resultat 2005-2012'!L362*SUM($Z$18:$AE$18)/6,IF(AND($M$1=2008,Beregningsark!$AQ362="1999-2012"),'Resultat 2005-2012'!L362*SUM($AA$18:$AE$18)/5,IF(AND($M$1=2009,Beregningsark!$AQ362="1999-2012"),'Resultat 2005-2012'!L362*SUM($AB$18:$AE$18)/4,IF(AND($M$1=2010,Beregningsark!$AQ362="1999-2012"),'Resultat 2005-2012'!L362*SUM($AC$18:$AE$18)/3,IF(AND($M$1=2011,Beregningsark!$AQ362="1999-2012"),'Resultat 2005-2012'!L362*SUM($AD$18:$AE$18)/2,IF(AND($M$1=2012,Beregningsark!$AQ362="1999-2012"),'Resultat 2005-2012'!L362*$AE$18,""))))))))))))))))</f>
        <v/>
      </c>
      <c r="M362" s="15" t="str">
        <f t="shared" si="17"/>
        <v/>
      </c>
      <c r="N362" s="15" t="str">
        <f>IF('Resultat 2005-2012'!$R362="","",IF($M$1=2005,'Resultat 2005-2012'!N362,IF(AND($M$1=2006,Beregningsark!$AQ362="2005-2012"),'Resultat 2005-2012'!N362*SUM($Y$10:$AE$10)/7,IF(AND($M$1=2007,Beregningsark!$AQ362="2005-2012"),'Resultat 2005-2012'!N362*SUM($Z$10:$AE$10)/6,IF(AND($M$1=2008,Beregningsark!$AQ362="2005-2012"),'Resultat 2005-2012'!N362*SUM($AA$10:$AE$10)/5,IF(AND($M$1=2009,Beregningsark!$AQ362="2005-2012"),'Resultat 2005-2012'!N362*SUM($AB$10:$AE$10)/4,IF(AND($M$1=2010,Beregningsark!$AQ362="2005-2012"),'Resultat 2005-2012'!N362*SUM($AC$10:$AE$10)/3,IF(AND($M$1=2011,Beregningsark!$AQ362="2005-2012"),'Resultat 2005-2012'!N362*SUM($AD$10:$AE$10)/2,IF(AND($M$1=2012,Beregningsark!$AQ362="2005-2012"),'Resultat 2005-2012'!N362*$AE$10,IF(AND($M$1=2006,Beregningsark!$AQ362="1999-2012"),'Resultat 2005-2012'!N362*SUM($Y$16:$AE$16)/7,IF(AND($M$1=2007,Beregningsark!$AQ362="1999-2012"),'Resultat 2005-2012'!N362*SUM($Z$16:$AE$16)/6,IF(AND($M$1=2008,Beregningsark!$AQ362="1999-2012"),'Resultat 2005-2012'!N362*SUM($AA$16:$AE$16)/5,IF(AND($M$1=2009,Beregningsark!$AQ362="1999-2012"),'Resultat 2005-2012'!N362*SUM($AB$16:$AE$16)/4,IF(AND($M$1=2010,Beregningsark!$AQ362="1999-2012"),'Resultat 2005-2012'!N362*SUM($AC$16:$AE$16)/3,IF(AND($M$1=2011,Beregningsark!$AQ362="1999-2012"),'Resultat 2005-2012'!N362*SUM($AD$16:$AE$16)/2,IF(AND($M$1=2012,Beregningsark!$AQ362="1999-2012"),'Resultat 2005-2012'!N362*$AE$16,""))))))))))))))))</f>
        <v/>
      </c>
      <c r="O362" s="15" t="str">
        <f>IF('Resultat 2005-2012'!$R362="","",IF($M$1=2005,'Resultat 2005-2012'!O362,IF(AND($M$1=2006,Beregningsark!$AQ362="2005-2012"),'Resultat 2005-2012'!O362*SUM($Y$10:$AE$10)/7,IF(AND($M$1=2007,Beregningsark!$AQ362="2005-2012"),'Resultat 2005-2012'!O362*SUM($Z$10:$AE$10)/6,IF(AND($M$1=2008,Beregningsark!$AQ362="2005-2012"),'Resultat 2005-2012'!O362*SUM($AA$10:$AE$10)/5,IF(AND($M$1=2009,Beregningsark!$AQ362="2005-2012"),'Resultat 2005-2012'!O362*SUM($AB$10:$AE$10)/4,IF(AND($M$1=2010,Beregningsark!$AQ362="2005-2012"),'Resultat 2005-2012'!O362*SUM($AC$10:$AE$10)/3,IF(AND($M$1=2011,Beregningsark!$AQ362="2005-2012"),'Resultat 2005-2012'!O362*SUM($AD$10:$AE$10)/2,IF(AND($M$1=2012,Beregningsark!$AQ362="2005-2012"),'Resultat 2005-2012'!O362*$AE$10,IF(AND($M$1=2006,Beregningsark!$AQ362="1999-2012"),'Resultat 2005-2012'!O362*SUM($Y$16:$AE$16)/7,IF(AND($M$1=2007,Beregningsark!$AQ362="1999-2012"),'Resultat 2005-2012'!O362*SUM($Z$16:$AE$16)/6,IF(AND($M$1=2008,Beregningsark!$AQ362="1999-2012"),'Resultat 2005-2012'!O362*SUM($AA$16:$AE$16)/5,IF(AND($M$1=2009,Beregningsark!$AQ362="1999-2012"),'Resultat 2005-2012'!O362*SUM($AB$16:$AE$16)/4,IF(AND($M$1=2010,Beregningsark!$AQ362="1999-2012"),'Resultat 2005-2012'!O362*SUM($AC$16:$AE$16)/3,IF(AND($M$1=2011,Beregningsark!$AQ362="1999-2012"),'Resultat 2005-2012'!O362*SUM($AD$16:$AE$16)/2,IF(AND($M$1=2012,Beregningsark!$AQ362="1999-2012"),'Resultat 2005-2012'!O362*$AE$16,""))))))))))))))))</f>
        <v/>
      </c>
      <c r="P362" s="15" t="str">
        <f>IF('Resultat 2005-2012'!$R362="","",IF($M$1=2005,'Resultat 2005-2012'!P362,IF(AND($M$1=2006,Beregningsark!$AQ362="2005-2012"),'Resultat 2005-2012'!P362*SUM($Y$11:$AE$11)/7,IF(AND($M$1=2007,Beregningsark!$AQ362="2005-2012"),'Resultat 2005-2012'!P362*SUM($Z$11:$AE$11)/6,IF(AND($M$1=2008,Beregningsark!$AQ362="2005-2012"),'Resultat 2005-2012'!P362*SUM($AA$11:$AE$11)/5,IF(AND($M$1=2009,Beregningsark!$AQ362="2005-2012"),'Resultat 2005-2012'!P362*SUM($AB$11:$AE$11)/4,IF(AND($M$1=2010,Beregningsark!$AQ362="2005-2012"),'Resultat 2005-2012'!P362*SUM($AC$11:$AE$11)/3,IF(AND($M$1=2011,Beregningsark!$AQ362="2005-2012"),'Resultat 2005-2012'!P362*SUM($AD$11:$AE$11)/2,IF(AND($M$1=2012,Beregningsark!$AQ362="2005-2012"),'Resultat 2005-2012'!P362*$AE$11,IF(AND($M$1=2006,Beregningsark!$AQ362="1999-2012"),'Resultat 2005-2012'!P362*SUM($Y$16:$AE$16)/7,IF(AND($M$1=2007,Beregningsark!$AQ362="1999-2012"),'Resultat 2005-2012'!P362*SUM($Z$16:$AE$16)/6,IF(AND($M$1=2008,Beregningsark!$AQ362="1999-2012"),'Resultat 2005-2012'!P362*SUM($AA$16:$AE$16)/5,IF(AND($M$1=2009,Beregningsark!$AQ362="1999-2012"),'Resultat 2005-2012'!P362*SUM($AB$16:$AE$16)/4,IF(AND($M$1=2010,Beregningsark!$AQ362="1999-2012"),'Resultat 2005-2012'!P362*SUM($AC$16:$AE$16)/3,IF(AND($M$1=2011,Beregningsark!$AQ362="1999-2012"),'Resultat 2005-2012'!P362*SUM($AD$16:$AE$16)/2,IF(AND($M$1=2012,Beregningsark!$AQ362="1999-2012"),'Resultat 2005-2012'!P362*$AE$16,""))))))))))))))))</f>
        <v/>
      </c>
      <c r="Q362" s="15" t="str">
        <f t="shared" si="18"/>
        <v/>
      </c>
      <c r="R362" s="17" t="str">
        <f t="shared" si="19"/>
        <v/>
      </c>
    </row>
    <row r="363" spans="1:18" x14ac:dyDescent="0.25">
      <c r="A363" s="4" t="str">
        <f>IF(Inddata!A378="","",Inddata!A378)</f>
        <v/>
      </c>
      <c r="B363" s="4" t="str">
        <f>IF(Inddata!B378="","",Inddata!B378)</f>
        <v/>
      </c>
      <c r="C363" s="4" t="str">
        <f>IF(Inddata!C378="","",Inddata!C378)</f>
        <v/>
      </c>
      <c r="D363" s="4" t="str">
        <f>IF(Inddata!D378="","",Inddata!D378)</f>
        <v/>
      </c>
      <c r="E363" s="4" t="str">
        <f>IF(Inddata!E378="","",Inddata!E378)</f>
        <v/>
      </c>
      <c r="F363" s="4" t="str">
        <f>IF(Inddata!F378="","",Inddata!F378)</f>
        <v/>
      </c>
      <c r="G363" s="4">
        <f>IF(Inddata!G378="","",Inddata!G378)</f>
        <v>0</v>
      </c>
      <c r="H363" s="4" t="str">
        <f>IF(Inddata!H378&gt;0.5,Inddata!H378,"")</f>
        <v/>
      </c>
      <c r="I363" s="4" t="str">
        <f>IF(Inddata!I378="","",Inddata!I378)</f>
        <v/>
      </c>
      <c r="J363" s="15" t="str">
        <f>IF('Resultat 2005-2012'!$R363="","",IF($M$1=2005,'Resultat 2005-2012'!J363,IF(AND($M$1=2006,Beregningsark!$AQ363="2005-2012"),'Resultat 2005-2012'!J363*SUM($Y$7:$AE$7)/7,IF(AND($M$1=2007,Beregningsark!$AQ363="2005-2012"),'Resultat 2005-2012'!J363*SUM($Z$7:$AE$7)/6,IF(AND($M$1=2008,Beregningsark!$AQ363="2005-2012"),'Resultat 2005-2012'!J363*SUM($AA$7:$AE$7)/5,IF(AND($M$1=2009,Beregningsark!$AQ363="2005-2012"),'Resultat 2005-2012'!J363*SUM($AB$7:$AE$7)/4,IF(AND($M$1=2010,Beregningsark!$AQ363="2005-2012"),'Resultat 2005-2012'!J363*SUM($AC$7:$AE$7)/3,IF(AND($M$1=2011,Beregningsark!$AQ363="2005-2012"),'Resultat 2005-2012'!J363*SUM($AD$7:$AE$7)/2,IF(AND($M$1=2012,Beregningsark!$AQ363="2005-2012"),'Resultat 2005-2012'!J363*$AE$7,IF(AND($M$1=2006,Beregningsark!$AQ363="1999-2012"),'Resultat 2005-2012'!J363*SUM($Y$16:$AE$16)/7,IF(AND($M$1=2007,Beregningsark!$AQ363="1999-2012"),'Resultat 2005-2012'!J363*SUM($Z$16:$AE$16)/6,IF(AND($M$1=2008,Beregningsark!$AQ363="1999-2012"),'Resultat 2005-2012'!J363*SUM($AA$16:$AE$16)/5,IF(AND($M$1=2009,Beregningsark!$AQ363="1999-2012"),'Resultat 2005-2012'!J363*SUM($AB$16:$AE$16)/4,IF(AND($M$1=2010,Beregningsark!$AQ363="1999-2012"),'Resultat 2005-2012'!J363*SUM($AC$16:$AE$16)/3,IF(AND($M$1=2011,Beregningsark!$AQ363="1999-2012"),'Resultat 2005-2012'!J363*SUM($AD$16:$AE$16)/2,IF(AND($M$1=2012,Beregningsark!$AQ363="1999-2012"),'Resultat 2005-2012'!J363*$AE$16,""))))))))))))))))</f>
        <v/>
      </c>
      <c r="K363" s="15" t="str">
        <f>IF('Resultat 2005-2012'!$R363="","",IF($M$1=2005,'Resultat 2005-2012'!K363,IF(AND($M$1=2006,Beregningsark!$AQ363="2005-2012"),'Resultat 2005-2012'!K363*SUM($Y$8:$AE$8)/7,IF(AND($M$1=2007,Beregningsark!$AQ363="2005-2012"),'Resultat 2005-2012'!K363*SUM($Z$8:$AE$8)/6,IF(AND($M$1=2008,Beregningsark!$AQ363="2005-2012"),'Resultat 2005-2012'!K363*SUM($AA$8:$AE$8)/5,IF(AND($M$1=2009,Beregningsark!$AQ363="2005-2012"),'Resultat 2005-2012'!K363*SUM($AB$8:$AE$8)/4,IF(AND($M$1=2010,Beregningsark!$AQ363="2005-2012"),'Resultat 2005-2012'!K363*SUM($AC$8:$AE$8)/3,IF(AND($M$1=2011,Beregningsark!$AQ363="2005-2012"),'Resultat 2005-2012'!K363*SUM($AD$8:$AE$8)/2,IF(AND($M$1=2012,Beregningsark!$AQ363="2005-2012"),'Resultat 2005-2012'!K363*$AE$8,IF(AND($M$1=2006,Beregningsark!$AQ363="1999-2012"),'Resultat 2005-2012'!K363*SUM($Y$17:$AE$17)/7,IF(AND($M$1=2007,Beregningsark!$AQ363="1999-2012"),'Resultat 2005-2012'!K363*SUM($Z$17:$AE$17)/6,IF(AND($M$1=2008,Beregningsark!$AQ363="1999-2012"),'Resultat 2005-2012'!K363*SUM($AA$17:$AE$17)/5,IF(AND($M$1=2009,Beregningsark!$AQ363="1999-2012"),'Resultat 2005-2012'!K363*SUM($AB$17:$AE$17)/4,IF(AND($M$1=2010,Beregningsark!$AQ363="1999-2012"),'Resultat 2005-2012'!K363*SUM($AC$17:$AE$17)/3,IF(AND($M$1=2011,Beregningsark!$AQ363="1999-2012"),'Resultat 2005-2012'!K363*SUM($AD$17:$AE$17)/2,IF(AND($M$1=2012,Beregningsark!$AQ363="1999-2012"),'Resultat 2005-2012'!K363*$AE$17,""))))))))))))))))</f>
        <v/>
      </c>
      <c r="L363" s="15" t="str">
        <f>IF('Resultat 2005-2012'!$R363="","",IF($M$1=2005,'Resultat 2005-2012'!L363,IF(AND($M$1=2006,Beregningsark!$AQ363="2005-2012"),'Resultat 2005-2012'!L363*SUM($Y$9:$AE$9)/7,IF(AND($M$1=2007,Beregningsark!$AQ363="2005-2012"),'Resultat 2005-2012'!L363*SUM($Z$9:$AE$9)/6,IF(AND($M$1=2008,Beregningsark!$AQ363="2005-2012"),'Resultat 2005-2012'!L363*SUM($AA$9:$AE$9)/5,IF(AND($M$1=2009,Beregningsark!$AQ363="2005-2012"),'Resultat 2005-2012'!L363*SUM($AB$9:$AE$9)/4,IF(AND($M$1=2010,Beregningsark!$AQ363="2005-2012"),'Resultat 2005-2012'!L363*SUM($AC$9:$AE$9)/3,IF(AND($M$1=2011,Beregningsark!$AQ363="2005-2012"),'Resultat 2005-2012'!L363*SUM($AD$9:$AE$9)/2,IF(AND($M$1=2012,Beregningsark!$AQ363="2005-2012"),'Resultat 2005-2012'!L363*$AE$9,IF(AND($M$1=2006,Beregningsark!$AQ363="1999-2012"),'Resultat 2005-2012'!L363*SUM($Y$18:$AE$18)/7,IF(AND($M$1=2007,Beregningsark!$AQ363="1999-2012"),'Resultat 2005-2012'!L363*SUM($Z$18:$AE$18)/6,IF(AND($M$1=2008,Beregningsark!$AQ363="1999-2012"),'Resultat 2005-2012'!L363*SUM($AA$18:$AE$18)/5,IF(AND($M$1=2009,Beregningsark!$AQ363="1999-2012"),'Resultat 2005-2012'!L363*SUM($AB$18:$AE$18)/4,IF(AND($M$1=2010,Beregningsark!$AQ363="1999-2012"),'Resultat 2005-2012'!L363*SUM($AC$18:$AE$18)/3,IF(AND($M$1=2011,Beregningsark!$AQ363="1999-2012"),'Resultat 2005-2012'!L363*SUM($AD$18:$AE$18)/2,IF(AND($M$1=2012,Beregningsark!$AQ363="1999-2012"),'Resultat 2005-2012'!L363*$AE$18,""))))))))))))))))</f>
        <v/>
      </c>
      <c r="M363" s="15" t="str">
        <f t="shared" si="17"/>
        <v/>
      </c>
      <c r="N363" s="15" t="str">
        <f>IF('Resultat 2005-2012'!$R363="","",IF($M$1=2005,'Resultat 2005-2012'!N363,IF(AND($M$1=2006,Beregningsark!$AQ363="2005-2012"),'Resultat 2005-2012'!N363*SUM($Y$10:$AE$10)/7,IF(AND($M$1=2007,Beregningsark!$AQ363="2005-2012"),'Resultat 2005-2012'!N363*SUM($Z$10:$AE$10)/6,IF(AND($M$1=2008,Beregningsark!$AQ363="2005-2012"),'Resultat 2005-2012'!N363*SUM($AA$10:$AE$10)/5,IF(AND($M$1=2009,Beregningsark!$AQ363="2005-2012"),'Resultat 2005-2012'!N363*SUM($AB$10:$AE$10)/4,IF(AND($M$1=2010,Beregningsark!$AQ363="2005-2012"),'Resultat 2005-2012'!N363*SUM($AC$10:$AE$10)/3,IF(AND($M$1=2011,Beregningsark!$AQ363="2005-2012"),'Resultat 2005-2012'!N363*SUM($AD$10:$AE$10)/2,IF(AND($M$1=2012,Beregningsark!$AQ363="2005-2012"),'Resultat 2005-2012'!N363*$AE$10,IF(AND($M$1=2006,Beregningsark!$AQ363="1999-2012"),'Resultat 2005-2012'!N363*SUM($Y$16:$AE$16)/7,IF(AND($M$1=2007,Beregningsark!$AQ363="1999-2012"),'Resultat 2005-2012'!N363*SUM($Z$16:$AE$16)/6,IF(AND($M$1=2008,Beregningsark!$AQ363="1999-2012"),'Resultat 2005-2012'!N363*SUM($AA$16:$AE$16)/5,IF(AND($M$1=2009,Beregningsark!$AQ363="1999-2012"),'Resultat 2005-2012'!N363*SUM($AB$16:$AE$16)/4,IF(AND($M$1=2010,Beregningsark!$AQ363="1999-2012"),'Resultat 2005-2012'!N363*SUM($AC$16:$AE$16)/3,IF(AND($M$1=2011,Beregningsark!$AQ363="1999-2012"),'Resultat 2005-2012'!N363*SUM($AD$16:$AE$16)/2,IF(AND($M$1=2012,Beregningsark!$AQ363="1999-2012"),'Resultat 2005-2012'!N363*$AE$16,""))))))))))))))))</f>
        <v/>
      </c>
      <c r="O363" s="15" t="str">
        <f>IF('Resultat 2005-2012'!$R363="","",IF($M$1=2005,'Resultat 2005-2012'!O363,IF(AND($M$1=2006,Beregningsark!$AQ363="2005-2012"),'Resultat 2005-2012'!O363*SUM($Y$10:$AE$10)/7,IF(AND($M$1=2007,Beregningsark!$AQ363="2005-2012"),'Resultat 2005-2012'!O363*SUM($Z$10:$AE$10)/6,IF(AND($M$1=2008,Beregningsark!$AQ363="2005-2012"),'Resultat 2005-2012'!O363*SUM($AA$10:$AE$10)/5,IF(AND($M$1=2009,Beregningsark!$AQ363="2005-2012"),'Resultat 2005-2012'!O363*SUM($AB$10:$AE$10)/4,IF(AND($M$1=2010,Beregningsark!$AQ363="2005-2012"),'Resultat 2005-2012'!O363*SUM($AC$10:$AE$10)/3,IF(AND($M$1=2011,Beregningsark!$AQ363="2005-2012"),'Resultat 2005-2012'!O363*SUM($AD$10:$AE$10)/2,IF(AND($M$1=2012,Beregningsark!$AQ363="2005-2012"),'Resultat 2005-2012'!O363*$AE$10,IF(AND($M$1=2006,Beregningsark!$AQ363="1999-2012"),'Resultat 2005-2012'!O363*SUM($Y$16:$AE$16)/7,IF(AND($M$1=2007,Beregningsark!$AQ363="1999-2012"),'Resultat 2005-2012'!O363*SUM($Z$16:$AE$16)/6,IF(AND($M$1=2008,Beregningsark!$AQ363="1999-2012"),'Resultat 2005-2012'!O363*SUM($AA$16:$AE$16)/5,IF(AND($M$1=2009,Beregningsark!$AQ363="1999-2012"),'Resultat 2005-2012'!O363*SUM($AB$16:$AE$16)/4,IF(AND($M$1=2010,Beregningsark!$AQ363="1999-2012"),'Resultat 2005-2012'!O363*SUM($AC$16:$AE$16)/3,IF(AND($M$1=2011,Beregningsark!$AQ363="1999-2012"),'Resultat 2005-2012'!O363*SUM($AD$16:$AE$16)/2,IF(AND($M$1=2012,Beregningsark!$AQ363="1999-2012"),'Resultat 2005-2012'!O363*$AE$16,""))))))))))))))))</f>
        <v/>
      </c>
      <c r="P363" s="15" t="str">
        <f>IF('Resultat 2005-2012'!$R363="","",IF($M$1=2005,'Resultat 2005-2012'!P363,IF(AND($M$1=2006,Beregningsark!$AQ363="2005-2012"),'Resultat 2005-2012'!P363*SUM($Y$11:$AE$11)/7,IF(AND($M$1=2007,Beregningsark!$AQ363="2005-2012"),'Resultat 2005-2012'!P363*SUM($Z$11:$AE$11)/6,IF(AND($M$1=2008,Beregningsark!$AQ363="2005-2012"),'Resultat 2005-2012'!P363*SUM($AA$11:$AE$11)/5,IF(AND($M$1=2009,Beregningsark!$AQ363="2005-2012"),'Resultat 2005-2012'!P363*SUM($AB$11:$AE$11)/4,IF(AND($M$1=2010,Beregningsark!$AQ363="2005-2012"),'Resultat 2005-2012'!P363*SUM($AC$11:$AE$11)/3,IF(AND($M$1=2011,Beregningsark!$AQ363="2005-2012"),'Resultat 2005-2012'!P363*SUM($AD$11:$AE$11)/2,IF(AND($M$1=2012,Beregningsark!$AQ363="2005-2012"),'Resultat 2005-2012'!P363*$AE$11,IF(AND($M$1=2006,Beregningsark!$AQ363="1999-2012"),'Resultat 2005-2012'!P363*SUM($Y$16:$AE$16)/7,IF(AND($M$1=2007,Beregningsark!$AQ363="1999-2012"),'Resultat 2005-2012'!P363*SUM($Z$16:$AE$16)/6,IF(AND($M$1=2008,Beregningsark!$AQ363="1999-2012"),'Resultat 2005-2012'!P363*SUM($AA$16:$AE$16)/5,IF(AND($M$1=2009,Beregningsark!$AQ363="1999-2012"),'Resultat 2005-2012'!P363*SUM($AB$16:$AE$16)/4,IF(AND($M$1=2010,Beregningsark!$AQ363="1999-2012"),'Resultat 2005-2012'!P363*SUM($AC$16:$AE$16)/3,IF(AND($M$1=2011,Beregningsark!$AQ363="1999-2012"),'Resultat 2005-2012'!P363*SUM($AD$16:$AE$16)/2,IF(AND($M$1=2012,Beregningsark!$AQ363="1999-2012"),'Resultat 2005-2012'!P363*$AE$16,""))))))))))))))))</f>
        <v/>
      </c>
      <c r="Q363" s="15" t="str">
        <f t="shared" si="18"/>
        <v/>
      </c>
      <c r="R363" s="17" t="str">
        <f t="shared" si="19"/>
        <v/>
      </c>
    </row>
    <row r="364" spans="1:18" x14ac:dyDescent="0.25">
      <c r="A364" s="4" t="str">
        <f>IF(Inddata!A379="","",Inddata!A379)</f>
        <v/>
      </c>
      <c r="B364" s="4" t="str">
        <f>IF(Inddata!B379="","",Inddata!B379)</f>
        <v/>
      </c>
      <c r="C364" s="4" t="str">
        <f>IF(Inddata!C379="","",Inddata!C379)</f>
        <v/>
      </c>
      <c r="D364" s="4" t="str">
        <f>IF(Inddata!D379="","",Inddata!D379)</f>
        <v/>
      </c>
      <c r="E364" s="4" t="str">
        <f>IF(Inddata!E379="","",Inddata!E379)</f>
        <v/>
      </c>
      <c r="F364" s="4" t="str">
        <f>IF(Inddata!F379="","",Inddata!F379)</f>
        <v/>
      </c>
      <c r="G364" s="4">
        <f>IF(Inddata!G379="","",Inddata!G379)</f>
        <v>0</v>
      </c>
      <c r="H364" s="4" t="str">
        <f>IF(Inddata!H379&gt;0.5,Inddata!H379,"")</f>
        <v/>
      </c>
      <c r="I364" s="4" t="str">
        <f>IF(Inddata!I379="","",Inddata!I379)</f>
        <v/>
      </c>
      <c r="J364" s="15" t="str">
        <f>IF('Resultat 2005-2012'!$R364="","",IF($M$1=2005,'Resultat 2005-2012'!J364,IF(AND($M$1=2006,Beregningsark!$AQ364="2005-2012"),'Resultat 2005-2012'!J364*SUM($Y$7:$AE$7)/7,IF(AND($M$1=2007,Beregningsark!$AQ364="2005-2012"),'Resultat 2005-2012'!J364*SUM($Z$7:$AE$7)/6,IF(AND($M$1=2008,Beregningsark!$AQ364="2005-2012"),'Resultat 2005-2012'!J364*SUM($AA$7:$AE$7)/5,IF(AND($M$1=2009,Beregningsark!$AQ364="2005-2012"),'Resultat 2005-2012'!J364*SUM($AB$7:$AE$7)/4,IF(AND($M$1=2010,Beregningsark!$AQ364="2005-2012"),'Resultat 2005-2012'!J364*SUM($AC$7:$AE$7)/3,IF(AND($M$1=2011,Beregningsark!$AQ364="2005-2012"),'Resultat 2005-2012'!J364*SUM($AD$7:$AE$7)/2,IF(AND($M$1=2012,Beregningsark!$AQ364="2005-2012"),'Resultat 2005-2012'!J364*$AE$7,IF(AND($M$1=2006,Beregningsark!$AQ364="1999-2012"),'Resultat 2005-2012'!J364*SUM($Y$16:$AE$16)/7,IF(AND($M$1=2007,Beregningsark!$AQ364="1999-2012"),'Resultat 2005-2012'!J364*SUM($Z$16:$AE$16)/6,IF(AND($M$1=2008,Beregningsark!$AQ364="1999-2012"),'Resultat 2005-2012'!J364*SUM($AA$16:$AE$16)/5,IF(AND($M$1=2009,Beregningsark!$AQ364="1999-2012"),'Resultat 2005-2012'!J364*SUM($AB$16:$AE$16)/4,IF(AND($M$1=2010,Beregningsark!$AQ364="1999-2012"),'Resultat 2005-2012'!J364*SUM($AC$16:$AE$16)/3,IF(AND($M$1=2011,Beregningsark!$AQ364="1999-2012"),'Resultat 2005-2012'!J364*SUM($AD$16:$AE$16)/2,IF(AND($M$1=2012,Beregningsark!$AQ364="1999-2012"),'Resultat 2005-2012'!J364*$AE$16,""))))))))))))))))</f>
        <v/>
      </c>
      <c r="K364" s="15" t="str">
        <f>IF('Resultat 2005-2012'!$R364="","",IF($M$1=2005,'Resultat 2005-2012'!K364,IF(AND($M$1=2006,Beregningsark!$AQ364="2005-2012"),'Resultat 2005-2012'!K364*SUM($Y$8:$AE$8)/7,IF(AND($M$1=2007,Beregningsark!$AQ364="2005-2012"),'Resultat 2005-2012'!K364*SUM($Z$8:$AE$8)/6,IF(AND($M$1=2008,Beregningsark!$AQ364="2005-2012"),'Resultat 2005-2012'!K364*SUM($AA$8:$AE$8)/5,IF(AND($M$1=2009,Beregningsark!$AQ364="2005-2012"),'Resultat 2005-2012'!K364*SUM($AB$8:$AE$8)/4,IF(AND($M$1=2010,Beregningsark!$AQ364="2005-2012"),'Resultat 2005-2012'!K364*SUM($AC$8:$AE$8)/3,IF(AND($M$1=2011,Beregningsark!$AQ364="2005-2012"),'Resultat 2005-2012'!K364*SUM($AD$8:$AE$8)/2,IF(AND($M$1=2012,Beregningsark!$AQ364="2005-2012"),'Resultat 2005-2012'!K364*$AE$8,IF(AND($M$1=2006,Beregningsark!$AQ364="1999-2012"),'Resultat 2005-2012'!K364*SUM($Y$17:$AE$17)/7,IF(AND($M$1=2007,Beregningsark!$AQ364="1999-2012"),'Resultat 2005-2012'!K364*SUM($Z$17:$AE$17)/6,IF(AND($M$1=2008,Beregningsark!$AQ364="1999-2012"),'Resultat 2005-2012'!K364*SUM($AA$17:$AE$17)/5,IF(AND($M$1=2009,Beregningsark!$AQ364="1999-2012"),'Resultat 2005-2012'!K364*SUM($AB$17:$AE$17)/4,IF(AND($M$1=2010,Beregningsark!$AQ364="1999-2012"),'Resultat 2005-2012'!K364*SUM($AC$17:$AE$17)/3,IF(AND($M$1=2011,Beregningsark!$AQ364="1999-2012"),'Resultat 2005-2012'!K364*SUM($AD$17:$AE$17)/2,IF(AND($M$1=2012,Beregningsark!$AQ364="1999-2012"),'Resultat 2005-2012'!K364*$AE$17,""))))))))))))))))</f>
        <v/>
      </c>
      <c r="L364" s="15" t="str">
        <f>IF('Resultat 2005-2012'!$R364="","",IF($M$1=2005,'Resultat 2005-2012'!L364,IF(AND($M$1=2006,Beregningsark!$AQ364="2005-2012"),'Resultat 2005-2012'!L364*SUM($Y$9:$AE$9)/7,IF(AND($M$1=2007,Beregningsark!$AQ364="2005-2012"),'Resultat 2005-2012'!L364*SUM($Z$9:$AE$9)/6,IF(AND($M$1=2008,Beregningsark!$AQ364="2005-2012"),'Resultat 2005-2012'!L364*SUM($AA$9:$AE$9)/5,IF(AND($M$1=2009,Beregningsark!$AQ364="2005-2012"),'Resultat 2005-2012'!L364*SUM($AB$9:$AE$9)/4,IF(AND($M$1=2010,Beregningsark!$AQ364="2005-2012"),'Resultat 2005-2012'!L364*SUM($AC$9:$AE$9)/3,IF(AND($M$1=2011,Beregningsark!$AQ364="2005-2012"),'Resultat 2005-2012'!L364*SUM($AD$9:$AE$9)/2,IF(AND($M$1=2012,Beregningsark!$AQ364="2005-2012"),'Resultat 2005-2012'!L364*$AE$9,IF(AND($M$1=2006,Beregningsark!$AQ364="1999-2012"),'Resultat 2005-2012'!L364*SUM($Y$18:$AE$18)/7,IF(AND($M$1=2007,Beregningsark!$AQ364="1999-2012"),'Resultat 2005-2012'!L364*SUM($Z$18:$AE$18)/6,IF(AND($M$1=2008,Beregningsark!$AQ364="1999-2012"),'Resultat 2005-2012'!L364*SUM($AA$18:$AE$18)/5,IF(AND($M$1=2009,Beregningsark!$AQ364="1999-2012"),'Resultat 2005-2012'!L364*SUM($AB$18:$AE$18)/4,IF(AND($M$1=2010,Beregningsark!$AQ364="1999-2012"),'Resultat 2005-2012'!L364*SUM($AC$18:$AE$18)/3,IF(AND($M$1=2011,Beregningsark!$AQ364="1999-2012"),'Resultat 2005-2012'!L364*SUM($AD$18:$AE$18)/2,IF(AND($M$1=2012,Beregningsark!$AQ364="1999-2012"),'Resultat 2005-2012'!L364*$AE$18,""))))))))))))))))</f>
        <v/>
      </c>
      <c r="M364" s="15" t="str">
        <f t="shared" si="17"/>
        <v/>
      </c>
      <c r="N364" s="15" t="str">
        <f>IF('Resultat 2005-2012'!$R364="","",IF($M$1=2005,'Resultat 2005-2012'!N364,IF(AND($M$1=2006,Beregningsark!$AQ364="2005-2012"),'Resultat 2005-2012'!N364*SUM($Y$10:$AE$10)/7,IF(AND($M$1=2007,Beregningsark!$AQ364="2005-2012"),'Resultat 2005-2012'!N364*SUM($Z$10:$AE$10)/6,IF(AND($M$1=2008,Beregningsark!$AQ364="2005-2012"),'Resultat 2005-2012'!N364*SUM($AA$10:$AE$10)/5,IF(AND($M$1=2009,Beregningsark!$AQ364="2005-2012"),'Resultat 2005-2012'!N364*SUM($AB$10:$AE$10)/4,IF(AND($M$1=2010,Beregningsark!$AQ364="2005-2012"),'Resultat 2005-2012'!N364*SUM($AC$10:$AE$10)/3,IF(AND($M$1=2011,Beregningsark!$AQ364="2005-2012"),'Resultat 2005-2012'!N364*SUM($AD$10:$AE$10)/2,IF(AND($M$1=2012,Beregningsark!$AQ364="2005-2012"),'Resultat 2005-2012'!N364*$AE$10,IF(AND($M$1=2006,Beregningsark!$AQ364="1999-2012"),'Resultat 2005-2012'!N364*SUM($Y$16:$AE$16)/7,IF(AND($M$1=2007,Beregningsark!$AQ364="1999-2012"),'Resultat 2005-2012'!N364*SUM($Z$16:$AE$16)/6,IF(AND($M$1=2008,Beregningsark!$AQ364="1999-2012"),'Resultat 2005-2012'!N364*SUM($AA$16:$AE$16)/5,IF(AND($M$1=2009,Beregningsark!$AQ364="1999-2012"),'Resultat 2005-2012'!N364*SUM($AB$16:$AE$16)/4,IF(AND($M$1=2010,Beregningsark!$AQ364="1999-2012"),'Resultat 2005-2012'!N364*SUM($AC$16:$AE$16)/3,IF(AND($M$1=2011,Beregningsark!$AQ364="1999-2012"),'Resultat 2005-2012'!N364*SUM($AD$16:$AE$16)/2,IF(AND($M$1=2012,Beregningsark!$AQ364="1999-2012"),'Resultat 2005-2012'!N364*$AE$16,""))))))))))))))))</f>
        <v/>
      </c>
      <c r="O364" s="15" t="str">
        <f>IF('Resultat 2005-2012'!$R364="","",IF($M$1=2005,'Resultat 2005-2012'!O364,IF(AND($M$1=2006,Beregningsark!$AQ364="2005-2012"),'Resultat 2005-2012'!O364*SUM($Y$10:$AE$10)/7,IF(AND($M$1=2007,Beregningsark!$AQ364="2005-2012"),'Resultat 2005-2012'!O364*SUM($Z$10:$AE$10)/6,IF(AND($M$1=2008,Beregningsark!$AQ364="2005-2012"),'Resultat 2005-2012'!O364*SUM($AA$10:$AE$10)/5,IF(AND($M$1=2009,Beregningsark!$AQ364="2005-2012"),'Resultat 2005-2012'!O364*SUM($AB$10:$AE$10)/4,IF(AND($M$1=2010,Beregningsark!$AQ364="2005-2012"),'Resultat 2005-2012'!O364*SUM($AC$10:$AE$10)/3,IF(AND($M$1=2011,Beregningsark!$AQ364="2005-2012"),'Resultat 2005-2012'!O364*SUM($AD$10:$AE$10)/2,IF(AND($M$1=2012,Beregningsark!$AQ364="2005-2012"),'Resultat 2005-2012'!O364*$AE$10,IF(AND($M$1=2006,Beregningsark!$AQ364="1999-2012"),'Resultat 2005-2012'!O364*SUM($Y$16:$AE$16)/7,IF(AND($M$1=2007,Beregningsark!$AQ364="1999-2012"),'Resultat 2005-2012'!O364*SUM($Z$16:$AE$16)/6,IF(AND($M$1=2008,Beregningsark!$AQ364="1999-2012"),'Resultat 2005-2012'!O364*SUM($AA$16:$AE$16)/5,IF(AND($M$1=2009,Beregningsark!$AQ364="1999-2012"),'Resultat 2005-2012'!O364*SUM($AB$16:$AE$16)/4,IF(AND($M$1=2010,Beregningsark!$AQ364="1999-2012"),'Resultat 2005-2012'!O364*SUM($AC$16:$AE$16)/3,IF(AND($M$1=2011,Beregningsark!$AQ364="1999-2012"),'Resultat 2005-2012'!O364*SUM($AD$16:$AE$16)/2,IF(AND($M$1=2012,Beregningsark!$AQ364="1999-2012"),'Resultat 2005-2012'!O364*$AE$16,""))))))))))))))))</f>
        <v/>
      </c>
      <c r="P364" s="15" t="str">
        <f>IF('Resultat 2005-2012'!$R364="","",IF($M$1=2005,'Resultat 2005-2012'!P364,IF(AND($M$1=2006,Beregningsark!$AQ364="2005-2012"),'Resultat 2005-2012'!P364*SUM($Y$11:$AE$11)/7,IF(AND($M$1=2007,Beregningsark!$AQ364="2005-2012"),'Resultat 2005-2012'!P364*SUM($Z$11:$AE$11)/6,IF(AND($M$1=2008,Beregningsark!$AQ364="2005-2012"),'Resultat 2005-2012'!P364*SUM($AA$11:$AE$11)/5,IF(AND($M$1=2009,Beregningsark!$AQ364="2005-2012"),'Resultat 2005-2012'!P364*SUM($AB$11:$AE$11)/4,IF(AND($M$1=2010,Beregningsark!$AQ364="2005-2012"),'Resultat 2005-2012'!P364*SUM($AC$11:$AE$11)/3,IF(AND($M$1=2011,Beregningsark!$AQ364="2005-2012"),'Resultat 2005-2012'!P364*SUM($AD$11:$AE$11)/2,IF(AND($M$1=2012,Beregningsark!$AQ364="2005-2012"),'Resultat 2005-2012'!P364*$AE$11,IF(AND($M$1=2006,Beregningsark!$AQ364="1999-2012"),'Resultat 2005-2012'!P364*SUM($Y$16:$AE$16)/7,IF(AND($M$1=2007,Beregningsark!$AQ364="1999-2012"),'Resultat 2005-2012'!P364*SUM($Z$16:$AE$16)/6,IF(AND($M$1=2008,Beregningsark!$AQ364="1999-2012"),'Resultat 2005-2012'!P364*SUM($AA$16:$AE$16)/5,IF(AND($M$1=2009,Beregningsark!$AQ364="1999-2012"),'Resultat 2005-2012'!P364*SUM($AB$16:$AE$16)/4,IF(AND($M$1=2010,Beregningsark!$AQ364="1999-2012"),'Resultat 2005-2012'!P364*SUM($AC$16:$AE$16)/3,IF(AND($M$1=2011,Beregningsark!$AQ364="1999-2012"),'Resultat 2005-2012'!P364*SUM($AD$16:$AE$16)/2,IF(AND($M$1=2012,Beregningsark!$AQ364="1999-2012"),'Resultat 2005-2012'!P364*$AE$16,""))))))))))))))))</f>
        <v/>
      </c>
      <c r="Q364" s="15" t="str">
        <f t="shared" si="18"/>
        <v/>
      </c>
      <c r="R364" s="17" t="str">
        <f t="shared" si="19"/>
        <v/>
      </c>
    </row>
    <row r="365" spans="1:18" x14ac:dyDescent="0.25">
      <c r="A365" s="4" t="str">
        <f>IF(Inddata!A380="","",Inddata!A380)</f>
        <v/>
      </c>
      <c r="B365" s="4" t="str">
        <f>IF(Inddata!B380="","",Inddata!B380)</f>
        <v/>
      </c>
      <c r="C365" s="4" t="str">
        <f>IF(Inddata!C380="","",Inddata!C380)</f>
        <v/>
      </c>
      <c r="D365" s="4" t="str">
        <f>IF(Inddata!D380="","",Inddata!D380)</f>
        <v/>
      </c>
      <c r="E365" s="4" t="str">
        <f>IF(Inddata!E380="","",Inddata!E380)</f>
        <v/>
      </c>
      <c r="F365" s="4" t="str">
        <f>IF(Inddata!F380="","",Inddata!F380)</f>
        <v/>
      </c>
      <c r="G365" s="4">
        <f>IF(Inddata!G380="","",Inddata!G380)</f>
        <v>0</v>
      </c>
      <c r="H365" s="4" t="str">
        <f>IF(Inddata!H380&gt;0.5,Inddata!H380,"")</f>
        <v/>
      </c>
      <c r="I365" s="4" t="str">
        <f>IF(Inddata!I380="","",Inddata!I380)</f>
        <v/>
      </c>
      <c r="J365" s="15" t="str">
        <f>IF('Resultat 2005-2012'!$R365="","",IF($M$1=2005,'Resultat 2005-2012'!J365,IF(AND($M$1=2006,Beregningsark!$AQ365="2005-2012"),'Resultat 2005-2012'!J365*SUM($Y$7:$AE$7)/7,IF(AND($M$1=2007,Beregningsark!$AQ365="2005-2012"),'Resultat 2005-2012'!J365*SUM($Z$7:$AE$7)/6,IF(AND($M$1=2008,Beregningsark!$AQ365="2005-2012"),'Resultat 2005-2012'!J365*SUM($AA$7:$AE$7)/5,IF(AND($M$1=2009,Beregningsark!$AQ365="2005-2012"),'Resultat 2005-2012'!J365*SUM($AB$7:$AE$7)/4,IF(AND($M$1=2010,Beregningsark!$AQ365="2005-2012"),'Resultat 2005-2012'!J365*SUM($AC$7:$AE$7)/3,IF(AND($M$1=2011,Beregningsark!$AQ365="2005-2012"),'Resultat 2005-2012'!J365*SUM($AD$7:$AE$7)/2,IF(AND($M$1=2012,Beregningsark!$AQ365="2005-2012"),'Resultat 2005-2012'!J365*$AE$7,IF(AND($M$1=2006,Beregningsark!$AQ365="1999-2012"),'Resultat 2005-2012'!J365*SUM($Y$16:$AE$16)/7,IF(AND($M$1=2007,Beregningsark!$AQ365="1999-2012"),'Resultat 2005-2012'!J365*SUM($Z$16:$AE$16)/6,IF(AND($M$1=2008,Beregningsark!$AQ365="1999-2012"),'Resultat 2005-2012'!J365*SUM($AA$16:$AE$16)/5,IF(AND($M$1=2009,Beregningsark!$AQ365="1999-2012"),'Resultat 2005-2012'!J365*SUM($AB$16:$AE$16)/4,IF(AND($M$1=2010,Beregningsark!$AQ365="1999-2012"),'Resultat 2005-2012'!J365*SUM($AC$16:$AE$16)/3,IF(AND($M$1=2011,Beregningsark!$AQ365="1999-2012"),'Resultat 2005-2012'!J365*SUM($AD$16:$AE$16)/2,IF(AND($M$1=2012,Beregningsark!$AQ365="1999-2012"),'Resultat 2005-2012'!J365*$AE$16,""))))))))))))))))</f>
        <v/>
      </c>
      <c r="K365" s="15" t="str">
        <f>IF('Resultat 2005-2012'!$R365="","",IF($M$1=2005,'Resultat 2005-2012'!K365,IF(AND($M$1=2006,Beregningsark!$AQ365="2005-2012"),'Resultat 2005-2012'!K365*SUM($Y$8:$AE$8)/7,IF(AND($M$1=2007,Beregningsark!$AQ365="2005-2012"),'Resultat 2005-2012'!K365*SUM($Z$8:$AE$8)/6,IF(AND($M$1=2008,Beregningsark!$AQ365="2005-2012"),'Resultat 2005-2012'!K365*SUM($AA$8:$AE$8)/5,IF(AND($M$1=2009,Beregningsark!$AQ365="2005-2012"),'Resultat 2005-2012'!K365*SUM($AB$8:$AE$8)/4,IF(AND($M$1=2010,Beregningsark!$AQ365="2005-2012"),'Resultat 2005-2012'!K365*SUM($AC$8:$AE$8)/3,IF(AND($M$1=2011,Beregningsark!$AQ365="2005-2012"),'Resultat 2005-2012'!K365*SUM($AD$8:$AE$8)/2,IF(AND($M$1=2012,Beregningsark!$AQ365="2005-2012"),'Resultat 2005-2012'!K365*$AE$8,IF(AND($M$1=2006,Beregningsark!$AQ365="1999-2012"),'Resultat 2005-2012'!K365*SUM($Y$17:$AE$17)/7,IF(AND($M$1=2007,Beregningsark!$AQ365="1999-2012"),'Resultat 2005-2012'!K365*SUM($Z$17:$AE$17)/6,IF(AND($M$1=2008,Beregningsark!$AQ365="1999-2012"),'Resultat 2005-2012'!K365*SUM($AA$17:$AE$17)/5,IF(AND($M$1=2009,Beregningsark!$AQ365="1999-2012"),'Resultat 2005-2012'!K365*SUM($AB$17:$AE$17)/4,IF(AND($M$1=2010,Beregningsark!$AQ365="1999-2012"),'Resultat 2005-2012'!K365*SUM($AC$17:$AE$17)/3,IF(AND($M$1=2011,Beregningsark!$AQ365="1999-2012"),'Resultat 2005-2012'!K365*SUM($AD$17:$AE$17)/2,IF(AND($M$1=2012,Beregningsark!$AQ365="1999-2012"),'Resultat 2005-2012'!K365*$AE$17,""))))))))))))))))</f>
        <v/>
      </c>
      <c r="L365" s="15" t="str">
        <f>IF('Resultat 2005-2012'!$R365="","",IF($M$1=2005,'Resultat 2005-2012'!L365,IF(AND($M$1=2006,Beregningsark!$AQ365="2005-2012"),'Resultat 2005-2012'!L365*SUM($Y$9:$AE$9)/7,IF(AND($M$1=2007,Beregningsark!$AQ365="2005-2012"),'Resultat 2005-2012'!L365*SUM($Z$9:$AE$9)/6,IF(AND($M$1=2008,Beregningsark!$AQ365="2005-2012"),'Resultat 2005-2012'!L365*SUM($AA$9:$AE$9)/5,IF(AND($M$1=2009,Beregningsark!$AQ365="2005-2012"),'Resultat 2005-2012'!L365*SUM($AB$9:$AE$9)/4,IF(AND($M$1=2010,Beregningsark!$AQ365="2005-2012"),'Resultat 2005-2012'!L365*SUM($AC$9:$AE$9)/3,IF(AND($M$1=2011,Beregningsark!$AQ365="2005-2012"),'Resultat 2005-2012'!L365*SUM($AD$9:$AE$9)/2,IF(AND($M$1=2012,Beregningsark!$AQ365="2005-2012"),'Resultat 2005-2012'!L365*$AE$9,IF(AND($M$1=2006,Beregningsark!$AQ365="1999-2012"),'Resultat 2005-2012'!L365*SUM($Y$18:$AE$18)/7,IF(AND($M$1=2007,Beregningsark!$AQ365="1999-2012"),'Resultat 2005-2012'!L365*SUM($Z$18:$AE$18)/6,IF(AND($M$1=2008,Beregningsark!$AQ365="1999-2012"),'Resultat 2005-2012'!L365*SUM($AA$18:$AE$18)/5,IF(AND($M$1=2009,Beregningsark!$AQ365="1999-2012"),'Resultat 2005-2012'!L365*SUM($AB$18:$AE$18)/4,IF(AND($M$1=2010,Beregningsark!$AQ365="1999-2012"),'Resultat 2005-2012'!L365*SUM($AC$18:$AE$18)/3,IF(AND($M$1=2011,Beregningsark!$AQ365="1999-2012"),'Resultat 2005-2012'!L365*SUM($AD$18:$AE$18)/2,IF(AND($M$1=2012,Beregningsark!$AQ365="1999-2012"),'Resultat 2005-2012'!L365*$AE$18,""))))))))))))))))</f>
        <v/>
      </c>
      <c r="M365" s="15" t="str">
        <f t="shared" si="17"/>
        <v/>
      </c>
      <c r="N365" s="15" t="str">
        <f>IF('Resultat 2005-2012'!$R365="","",IF($M$1=2005,'Resultat 2005-2012'!N365,IF(AND($M$1=2006,Beregningsark!$AQ365="2005-2012"),'Resultat 2005-2012'!N365*SUM($Y$10:$AE$10)/7,IF(AND($M$1=2007,Beregningsark!$AQ365="2005-2012"),'Resultat 2005-2012'!N365*SUM($Z$10:$AE$10)/6,IF(AND($M$1=2008,Beregningsark!$AQ365="2005-2012"),'Resultat 2005-2012'!N365*SUM($AA$10:$AE$10)/5,IF(AND($M$1=2009,Beregningsark!$AQ365="2005-2012"),'Resultat 2005-2012'!N365*SUM($AB$10:$AE$10)/4,IF(AND($M$1=2010,Beregningsark!$AQ365="2005-2012"),'Resultat 2005-2012'!N365*SUM($AC$10:$AE$10)/3,IF(AND($M$1=2011,Beregningsark!$AQ365="2005-2012"),'Resultat 2005-2012'!N365*SUM($AD$10:$AE$10)/2,IF(AND($M$1=2012,Beregningsark!$AQ365="2005-2012"),'Resultat 2005-2012'!N365*$AE$10,IF(AND($M$1=2006,Beregningsark!$AQ365="1999-2012"),'Resultat 2005-2012'!N365*SUM($Y$16:$AE$16)/7,IF(AND($M$1=2007,Beregningsark!$AQ365="1999-2012"),'Resultat 2005-2012'!N365*SUM($Z$16:$AE$16)/6,IF(AND($M$1=2008,Beregningsark!$AQ365="1999-2012"),'Resultat 2005-2012'!N365*SUM($AA$16:$AE$16)/5,IF(AND($M$1=2009,Beregningsark!$AQ365="1999-2012"),'Resultat 2005-2012'!N365*SUM($AB$16:$AE$16)/4,IF(AND($M$1=2010,Beregningsark!$AQ365="1999-2012"),'Resultat 2005-2012'!N365*SUM($AC$16:$AE$16)/3,IF(AND($M$1=2011,Beregningsark!$AQ365="1999-2012"),'Resultat 2005-2012'!N365*SUM($AD$16:$AE$16)/2,IF(AND($M$1=2012,Beregningsark!$AQ365="1999-2012"),'Resultat 2005-2012'!N365*$AE$16,""))))))))))))))))</f>
        <v/>
      </c>
      <c r="O365" s="15" t="str">
        <f>IF('Resultat 2005-2012'!$R365="","",IF($M$1=2005,'Resultat 2005-2012'!O365,IF(AND($M$1=2006,Beregningsark!$AQ365="2005-2012"),'Resultat 2005-2012'!O365*SUM($Y$10:$AE$10)/7,IF(AND($M$1=2007,Beregningsark!$AQ365="2005-2012"),'Resultat 2005-2012'!O365*SUM($Z$10:$AE$10)/6,IF(AND($M$1=2008,Beregningsark!$AQ365="2005-2012"),'Resultat 2005-2012'!O365*SUM($AA$10:$AE$10)/5,IF(AND($M$1=2009,Beregningsark!$AQ365="2005-2012"),'Resultat 2005-2012'!O365*SUM($AB$10:$AE$10)/4,IF(AND($M$1=2010,Beregningsark!$AQ365="2005-2012"),'Resultat 2005-2012'!O365*SUM($AC$10:$AE$10)/3,IF(AND($M$1=2011,Beregningsark!$AQ365="2005-2012"),'Resultat 2005-2012'!O365*SUM($AD$10:$AE$10)/2,IF(AND($M$1=2012,Beregningsark!$AQ365="2005-2012"),'Resultat 2005-2012'!O365*$AE$10,IF(AND($M$1=2006,Beregningsark!$AQ365="1999-2012"),'Resultat 2005-2012'!O365*SUM($Y$16:$AE$16)/7,IF(AND($M$1=2007,Beregningsark!$AQ365="1999-2012"),'Resultat 2005-2012'!O365*SUM($Z$16:$AE$16)/6,IF(AND($M$1=2008,Beregningsark!$AQ365="1999-2012"),'Resultat 2005-2012'!O365*SUM($AA$16:$AE$16)/5,IF(AND($M$1=2009,Beregningsark!$AQ365="1999-2012"),'Resultat 2005-2012'!O365*SUM($AB$16:$AE$16)/4,IF(AND($M$1=2010,Beregningsark!$AQ365="1999-2012"),'Resultat 2005-2012'!O365*SUM($AC$16:$AE$16)/3,IF(AND($M$1=2011,Beregningsark!$AQ365="1999-2012"),'Resultat 2005-2012'!O365*SUM($AD$16:$AE$16)/2,IF(AND($M$1=2012,Beregningsark!$AQ365="1999-2012"),'Resultat 2005-2012'!O365*$AE$16,""))))))))))))))))</f>
        <v/>
      </c>
      <c r="P365" s="15" t="str">
        <f>IF('Resultat 2005-2012'!$R365="","",IF($M$1=2005,'Resultat 2005-2012'!P365,IF(AND($M$1=2006,Beregningsark!$AQ365="2005-2012"),'Resultat 2005-2012'!P365*SUM($Y$11:$AE$11)/7,IF(AND($M$1=2007,Beregningsark!$AQ365="2005-2012"),'Resultat 2005-2012'!P365*SUM($Z$11:$AE$11)/6,IF(AND($M$1=2008,Beregningsark!$AQ365="2005-2012"),'Resultat 2005-2012'!P365*SUM($AA$11:$AE$11)/5,IF(AND($M$1=2009,Beregningsark!$AQ365="2005-2012"),'Resultat 2005-2012'!P365*SUM($AB$11:$AE$11)/4,IF(AND($M$1=2010,Beregningsark!$AQ365="2005-2012"),'Resultat 2005-2012'!P365*SUM($AC$11:$AE$11)/3,IF(AND($M$1=2011,Beregningsark!$AQ365="2005-2012"),'Resultat 2005-2012'!P365*SUM($AD$11:$AE$11)/2,IF(AND($M$1=2012,Beregningsark!$AQ365="2005-2012"),'Resultat 2005-2012'!P365*$AE$11,IF(AND($M$1=2006,Beregningsark!$AQ365="1999-2012"),'Resultat 2005-2012'!P365*SUM($Y$16:$AE$16)/7,IF(AND($M$1=2007,Beregningsark!$AQ365="1999-2012"),'Resultat 2005-2012'!P365*SUM($Z$16:$AE$16)/6,IF(AND($M$1=2008,Beregningsark!$AQ365="1999-2012"),'Resultat 2005-2012'!P365*SUM($AA$16:$AE$16)/5,IF(AND($M$1=2009,Beregningsark!$AQ365="1999-2012"),'Resultat 2005-2012'!P365*SUM($AB$16:$AE$16)/4,IF(AND($M$1=2010,Beregningsark!$AQ365="1999-2012"),'Resultat 2005-2012'!P365*SUM($AC$16:$AE$16)/3,IF(AND($M$1=2011,Beregningsark!$AQ365="1999-2012"),'Resultat 2005-2012'!P365*SUM($AD$16:$AE$16)/2,IF(AND($M$1=2012,Beregningsark!$AQ365="1999-2012"),'Resultat 2005-2012'!P365*$AE$16,""))))))))))))))))</f>
        <v/>
      </c>
      <c r="Q365" s="15" t="str">
        <f t="shared" si="18"/>
        <v/>
      </c>
      <c r="R365" s="17" t="str">
        <f t="shared" si="19"/>
        <v/>
      </c>
    </row>
    <row r="366" spans="1:18" x14ac:dyDescent="0.25">
      <c r="A366" s="4" t="str">
        <f>IF(Inddata!A381="","",Inddata!A381)</f>
        <v/>
      </c>
      <c r="B366" s="4" t="str">
        <f>IF(Inddata!B381="","",Inddata!B381)</f>
        <v/>
      </c>
      <c r="C366" s="4" t="str">
        <f>IF(Inddata!C381="","",Inddata!C381)</f>
        <v/>
      </c>
      <c r="D366" s="4" t="str">
        <f>IF(Inddata!D381="","",Inddata!D381)</f>
        <v/>
      </c>
      <c r="E366" s="4" t="str">
        <f>IF(Inddata!E381="","",Inddata!E381)</f>
        <v/>
      </c>
      <c r="F366" s="4" t="str">
        <f>IF(Inddata!F381="","",Inddata!F381)</f>
        <v/>
      </c>
      <c r="G366" s="4">
        <f>IF(Inddata!G381="","",Inddata!G381)</f>
        <v>0</v>
      </c>
      <c r="H366" s="4" t="str">
        <f>IF(Inddata!H381&gt;0.5,Inddata!H381,"")</f>
        <v/>
      </c>
      <c r="I366" s="4" t="str">
        <f>IF(Inddata!I381="","",Inddata!I381)</f>
        <v/>
      </c>
      <c r="J366" s="15" t="str">
        <f>IF('Resultat 2005-2012'!$R366="","",IF($M$1=2005,'Resultat 2005-2012'!J366,IF(AND($M$1=2006,Beregningsark!$AQ366="2005-2012"),'Resultat 2005-2012'!J366*SUM($Y$7:$AE$7)/7,IF(AND($M$1=2007,Beregningsark!$AQ366="2005-2012"),'Resultat 2005-2012'!J366*SUM($Z$7:$AE$7)/6,IF(AND($M$1=2008,Beregningsark!$AQ366="2005-2012"),'Resultat 2005-2012'!J366*SUM($AA$7:$AE$7)/5,IF(AND($M$1=2009,Beregningsark!$AQ366="2005-2012"),'Resultat 2005-2012'!J366*SUM($AB$7:$AE$7)/4,IF(AND($M$1=2010,Beregningsark!$AQ366="2005-2012"),'Resultat 2005-2012'!J366*SUM($AC$7:$AE$7)/3,IF(AND($M$1=2011,Beregningsark!$AQ366="2005-2012"),'Resultat 2005-2012'!J366*SUM($AD$7:$AE$7)/2,IF(AND($M$1=2012,Beregningsark!$AQ366="2005-2012"),'Resultat 2005-2012'!J366*$AE$7,IF(AND($M$1=2006,Beregningsark!$AQ366="1999-2012"),'Resultat 2005-2012'!J366*SUM($Y$16:$AE$16)/7,IF(AND($M$1=2007,Beregningsark!$AQ366="1999-2012"),'Resultat 2005-2012'!J366*SUM($Z$16:$AE$16)/6,IF(AND($M$1=2008,Beregningsark!$AQ366="1999-2012"),'Resultat 2005-2012'!J366*SUM($AA$16:$AE$16)/5,IF(AND($M$1=2009,Beregningsark!$AQ366="1999-2012"),'Resultat 2005-2012'!J366*SUM($AB$16:$AE$16)/4,IF(AND($M$1=2010,Beregningsark!$AQ366="1999-2012"),'Resultat 2005-2012'!J366*SUM($AC$16:$AE$16)/3,IF(AND($M$1=2011,Beregningsark!$AQ366="1999-2012"),'Resultat 2005-2012'!J366*SUM($AD$16:$AE$16)/2,IF(AND($M$1=2012,Beregningsark!$AQ366="1999-2012"),'Resultat 2005-2012'!J366*$AE$16,""))))))))))))))))</f>
        <v/>
      </c>
      <c r="K366" s="15" t="str">
        <f>IF('Resultat 2005-2012'!$R366="","",IF($M$1=2005,'Resultat 2005-2012'!K366,IF(AND($M$1=2006,Beregningsark!$AQ366="2005-2012"),'Resultat 2005-2012'!K366*SUM($Y$8:$AE$8)/7,IF(AND($M$1=2007,Beregningsark!$AQ366="2005-2012"),'Resultat 2005-2012'!K366*SUM($Z$8:$AE$8)/6,IF(AND($M$1=2008,Beregningsark!$AQ366="2005-2012"),'Resultat 2005-2012'!K366*SUM($AA$8:$AE$8)/5,IF(AND($M$1=2009,Beregningsark!$AQ366="2005-2012"),'Resultat 2005-2012'!K366*SUM($AB$8:$AE$8)/4,IF(AND($M$1=2010,Beregningsark!$AQ366="2005-2012"),'Resultat 2005-2012'!K366*SUM($AC$8:$AE$8)/3,IF(AND($M$1=2011,Beregningsark!$AQ366="2005-2012"),'Resultat 2005-2012'!K366*SUM($AD$8:$AE$8)/2,IF(AND($M$1=2012,Beregningsark!$AQ366="2005-2012"),'Resultat 2005-2012'!K366*$AE$8,IF(AND($M$1=2006,Beregningsark!$AQ366="1999-2012"),'Resultat 2005-2012'!K366*SUM($Y$17:$AE$17)/7,IF(AND($M$1=2007,Beregningsark!$AQ366="1999-2012"),'Resultat 2005-2012'!K366*SUM($Z$17:$AE$17)/6,IF(AND($M$1=2008,Beregningsark!$AQ366="1999-2012"),'Resultat 2005-2012'!K366*SUM($AA$17:$AE$17)/5,IF(AND($M$1=2009,Beregningsark!$AQ366="1999-2012"),'Resultat 2005-2012'!K366*SUM($AB$17:$AE$17)/4,IF(AND($M$1=2010,Beregningsark!$AQ366="1999-2012"),'Resultat 2005-2012'!K366*SUM($AC$17:$AE$17)/3,IF(AND($M$1=2011,Beregningsark!$AQ366="1999-2012"),'Resultat 2005-2012'!K366*SUM($AD$17:$AE$17)/2,IF(AND($M$1=2012,Beregningsark!$AQ366="1999-2012"),'Resultat 2005-2012'!K366*$AE$17,""))))))))))))))))</f>
        <v/>
      </c>
      <c r="L366" s="15" t="str">
        <f>IF('Resultat 2005-2012'!$R366="","",IF($M$1=2005,'Resultat 2005-2012'!L366,IF(AND($M$1=2006,Beregningsark!$AQ366="2005-2012"),'Resultat 2005-2012'!L366*SUM($Y$9:$AE$9)/7,IF(AND($M$1=2007,Beregningsark!$AQ366="2005-2012"),'Resultat 2005-2012'!L366*SUM($Z$9:$AE$9)/6,IF(AND($M$1=2008,Beregningsark!$AQ366="2005-2012"),'Resultat 2005-2012'!L366*SUM($AA$9:$AE$9)/5,IF(AND($M$1=2009,Beregningsark!$AQ366="2005-2012"),'Resultat 2005-2012'!L366*SUM($AB$9:$AE$9)/4,IF(AND($M$1=2010,Beregningsark!$AQ366="2005-2012"),'Resultat 2005-2012'!L366*SUM($AC$9:$AE$9)/3,IF(AND($M$1=2011,Beregningsark!$AQ366="2005-2012"),'Resultat 2005-2012'!L366*SUM($AD$9:$AE$9)/2,IF(AND($M$1=2012,Beregningsark!$AQ366="2005-2012"),'Resultat 2005-2012'!L366*$AE$9,IF(AND($M$1=2006,Beregningsark!$AQ366="1999-2012"),'Resultat 2005-2012'!L366*SUM($Y$18:$AE$18)/7,IF(AND($M$1=2007,Beregningsark!$AQ366="1999-2012"),'Resultat 2005-2012'!L366*SUM($Z$18:$AE$18)/6,IF(AND($M$1=2008,Beregningsark!$AQ366="1999-2012"),'Resultat 2005-2012'!L366*SUM($AA$18:$AE$18)/5,IF(AND($M$1=2009,Beregningsark!$AQ366="1999-2012"),'Resultat 2005-2012'!L366*SUM($AB$18:$AE$18)/4,IF(AND($M$1=2010,Beregningsark!$AQ366="1999-2012"),'Resultat 2005-2012'!L366*SUM($AC$18:$AE$18)/3,IF(AND($M$1=2011,Beregningsark!$AQ366="1999-2012"),'Resultat 2005-2012'!L366*SUM($AD$18:$AE$18)/2,IF(AND($M$1=2012,Beregningsark!$AQ366="1999-2012"),'Resultat 2005-2012'!L366*$AE$18,""))))))))))))))))</f>
        <v/>
      </c>
      <c r="M366" s="15" t="str">
        <f t="shared" si="17"/>
        <v/>
      </c>
      <c r="N366" s="15" t="str">
        <f>IF('Resultat 2005-2012'!$R366="","",IF($M$1=2005,'Resultat 2005-2012'!N366,IF(AND($M$1=2006,Beregningsark!$AQ366="2005-2012"),'Resultat 2005-2012'!N366*SUM($Y$10:$AE$10)/7,IF(AND($M$1=2007,Beregningsark!$AQ366="2005-2012"),'Resultat 2005-2012'!N366*SUM($Z$10:$AE$10)/6,IF(AND($M$1=2008,Beregningsark!$AQ366="2005-2012"),'Resultat 2005-2012'!N366*SUM($AA$10:$AE$10)/5,IF(AND($M$1=2009,Beregningsark!$AQ366="2005-2012"),'Resultat 2005-2012'!N366*SUM($AB$10:$AE$10)/4,IF(AND($M$1=2010,Beregningsark!$AQ366="2005-2012"),'Resultat 2005-2012'!N366*SUM($AC$10:$AE$10)/3,IF(AND($M$1=2011,Beregningsark!$AQ366="2005-2012"),'Resultat 2005-2012'!N366*SUM($AD$10:$AE$10)/2,IF(AND($M$1=2012,Beregningsark!$AQ366="2005-2012"),'Resultat 2005-2012'!N366*$AE$10,IF(AND($M$1=2006,Beregningsark!$AQ366="1999-2012"),'Resultat 2005-2012'!N366*SUM($Y$16:$AE$16)/7,IF(AND($M$1=2007,Beregningsark!$AQ366="1999-2012"),'Resultat 2005-2012'!N366*SUM($Z$16:$AE$16)/6,IF(AND($M$1=2008,Beregningsark!$AQ366="1999-2012"),'Resultat 2005-2012'!N366*SUM($AA$16:$AE$16)/5,IF(AND($M$1=2009,Beregningsark!$AQ366="1999-2012"),'Resultat 2005-2012'!N366*SUM($AB$16:$AE$16)/4,IF(AND($M$1=2010,Beregningsark!$AQ366="1999-2012"),'Resultat 2005-2012'!N366*SUM($AC$16:$AE$16)/3,IF(AND($M$1=2011,Beregningsark!$AQ366="1999-2012"),'Resultat 2005-2012'!N366*SUM($AD$16:$AE$16)/2,IF(AND($M$1=2012,Beregningsark!$AQ366="1999-2012"),'Resultat 2005-2012'!N366*$AE$16,""))))))))))))))))</f>
        <v/>
      </c>
      <c r="O366" s="15" t="str">
        <f>IF('Resultat 2005-2012'!$R366="","",IF($M$1=2005,'Resultat 2005-2012'!O366,IF(AND($M$1=2006,Beregningsark!$AQ366="2005-2012"),'Resultat 2005-2012'!O366*SUM($Y$10:$AE$10)/7,IF(AND($M$1=2007,Beregningsark!$AQ366="2005-2012"),'Resultat 2005-2012'!O366*SUM($Z$10:$AE$10)/6,IF(AND($M$1=2008,Beregningsark!$AQ366="2005-2012"),'Resultat 2005-2012'!O366*SUM($AA$10:$AE$10)/5,IF(AND($M$1=2009,Beregningsark!$AQ366="2005-2012"),'Resultat 2005-2012'!O366*SUM($AB$10:$AE$10)/4,IF(AND($M$1=2010,Beregningsark!$AQ366="2005-2012"),'Resultat 2005-2012'!O366*SUM($AC$10:$AE$10)/3,IF(AND($M$1=2011,Beregningsark!$AQ366="2005-2012"),'Resultat 2005-2012'!O366*SUM($AD$10:$AE$10)/2,IF(AND($M$1=2012,Beregningsark!$AQ366="2005-2012"),'Resultat 2005-2012'!O366*$AE$10,IF(AND($M$1=2006,Beregningsark!$AQ366="1999-2012"),'Resultat 2005-2012'!O366*SUM($Y$16:$AE$16)/7,IF(AND($M$1=2007,Beregningsark!$AQ366="1999-2012"),'Resultat 2005-2012'!O366*SUM($Z$16:$AE$16)/6,IF(AND($M$1=2008,Beregningsark!$AQ366="1999-2012"),'Resultat 2005-2012'!O366*SUM($AA$16:$AE$16)/5,IF(AND($M$1=2009,Beregningsark!$AQ366="1999-2012"),'Resultat 2005-2012'!O366*SUM($AB$16:$AE$16)/4,IF(AND($M$1=2010,Beregningsark!$AQ366="1999-2012"),'Resultat 2005-2012'!O366*SUM($AC$16:$AE$16)/3,IF(AND($M$1=2011,Beregningsark!$AQ366="1999-2012"),'Resultat 2005-2012'!O366*SUM($AD$16:$AE$16)/2,IF(AND($M$1=2012,Beregningsark!$AQ366="1999-2012"),'Resultat 2005-2012'!O366*$AE$16,""))))))))))))))))</f>
        <v/>
      </c>
      <c r="P366" s="15" t="str">
        <f>IF('Resultat 2005-2012'!$R366="","",IF($M$1=2005,'Resultat 2005-2012'!P366,IF(AND($M$1=2006,Beregningsark!$AQ366="2005-2012"),'Resultat 2005-2012'!P366*SUM($Y$11:$AE$11)/7,IF(AND($M$1=2007,Beregningsark!$AQ366="2005-2012"),'Resultat 2005-2012'!P366*SUM($Z$11:$AE$11)/6,IF(AND($M$1=2008,Beregningsark!$AQ366="2005-2012"),'Resultat 2005-2012'!P366*SUM($AA$11:$AE$11)/5,IF(AND($M$1=2009,Beregningsark!$AQ366="2005-2012"),'Resultat 2005-2012'!P366*SUM($AB$11:$AE$11)/4,IF(AND($M$1=2010,Beregningsark!$AQ366="2005-2012"),'Resultat 2005-2012'!P366*SUM($AC$11:$AE$11)/3,IF(AND($M$1=2011,Beregningsark!$AQ366="2005-2012"),'Resultat 2005-2012'!P366*SUM($AD$11:$AE$11)/2,IF(AND($M$1=2012,Beregningsark!$AQ366="2005-2012"),'Resultat 2005-2012'!P366*$AE$11,IF(AND($M$1=2006,Beregningsark!$AQ366="1999-2012"),'Resultat 2005-2012'!P366*SUM($Y$16:$AE$16)/7,IF(AND($M$1=2007,Beregningsark!$AQ366="1999-2012"),'Resultat 2005-2012'!P366*SUM($Z$16:$AE$16)/6,IF(AND($M$1=2008,Beregningsark!$AQ366="1999-2012"),'Resultat 2005-2012'!P366*SUM($AA$16:$AE$16)/5,IF(AND($M$1=2009,Beregningsark!$AQ366="1999-2012"),'Resultat 2005-2012'!P366*SUM($AB$16:$AE$16)/4,IF(AND($M$1=2010,Beregningsark!$AQ366="1999-2012"),'Resultat 2005-2012'!P366*SUM($AC$16:$AE$16)/3,IF(AND($M$1=2011,Beregningsark!$AQ366="1999-2012"),'Resultat 2005-2012'!P366*SUM($AD$16:$AE$16)/2,IF(AND($M$1=2012,Beregningsark!$AQ366="1999-2012"),'Resultat 2005-2012'!P366*$AE$16,""))))))))))))))))</f>
        <v/>
      </c>
      <c r="Q366" s="15" t="str">
        <f t="shared" si="18"/>
        <v/>
      </c>
      <c r="R366" s="17" t="str">
        <f t="shared" si="19"/>
        <v/>
      </c>
    </row>
    <row r="367" spans="1:18" x14ac:dyDescent="0.25">
      <c r="A367" s="4" t="str">
        <f>IF(Inddata!A382="","",Inddata!A382)</f>
        <v/>
      </c>
      <c r="B367" s="4" t="str">
        <f>IF(Inddata!B382="","",Inddata!B382)</f>
        <v/>
      </c>
      <c r="C367" s="4" t="str">
        <f>IF(Inddata!C382="","",Inddata!C382)</f>
        <v/>
      </c>
      <c r="D367" s="4" t="str">
        <f>IF(Inddata!D382="","",Inddata!D382)</f>
        <v/>
      </c>
      <c r="E367" s="4" t="str">
        <f>IF(Inddata!E382="","",Inddata!E382)</f>
        <v/>
      </c>
      <c r="F367" s="4" t="str">
        <f>IF(Inddata!F382="","",Inddata!F382)</f>
        <v/>
      </c>
      <c r="G367" s="4">
        <f>IF(Inddata!G382="","",Inddata!G382)</f>
        <v>0</v>
      </c>
      <c r="H367" s="4" t="str">
        <f>IF(Inddata!H382&gt;0.5,Inddata!H382,"")</f>
        <v/>
      </c>
      <c r="I367" s="4" t="str">
        <f>IF(Inddata!I382="","",Inddata!I382)</f>
        <v/>
      </c>
      <c r="J367" s="15" t="str">
        <f>IF('Resultat 2005-2012'!$R367="","",IF($M$1=2005,'Resultat 2005-2012'!J367,IF(AND($M$1=2006,Beregningsark!$AQ367="2005-2012"),'Resultat 2005-2012'!J367*SUM($Y$7:$AE$7)/7,IF(AND($M$1=2007,Beregningsark!$AQ367="2005-2012"),'Resultat 2005-2012'!J367*SUM($Z$7:$AE$7)/6,IF(AND($M$1=2008,Beregningsark!$AQ367="2005-2012"),'Resultat 2005-2012'!J367*SUM($AA$7:$AE$7)/5,IF(AND($M$1=2009,Beregningsark!$AQ367="2005-2012"),'Resultat 2005-2012'!J367*SUM($AB$7:$AE$7)/4,IF(AND($M$1=2010,Beregningsark!$AQ367="2005-2012"),'Resultat 2005-2012'!J367*SUM($AC$7:$AE$7)/3,IF(AND($M$1=2011,Beregningsark!$AQ367="2005-2012"),'Resultat 2005-2012'!J367*SUM($AD$7:$AE$7)/2,IF(AND($M$1=2012,Beregningsark!$AQ367="2005-2012"),'Resultat 2005-2012'!J367*$AE$7,IF(AND($M$1=2006,Beregningsark!$AQ367="1999-2012"),'Resultat 2005-2012'!J367*SUM($Y$16:$AE$16)/7,IF(AND($M$1=2007,Beregningsark!$AQ367="1999-2012"),'Resultat 2005-2012'!J367*SUM($Z$16:$AE$16)/6,IF(AND($M$1=2008,Beregningsark!$AQ367="1999-2012"),'Resultat 2005-2012'!J367*SUM($AA$16:$AE$16)/5,IF(AND($M$1=2009,Beregningsark!$AQ367="1999-2012"),'Resultat 2005-2012'!J367*SUM($AB$16:$AE$16)/4,IF(AND($M$1=2010,Beregningsark!$AQ367="1999-2012"),'Resultat 2005-2012'!J367*SUM($AC$16:$AE$16)/3,IF(AND($M$1=2011,Beregningsark!$AQ367="1999-2012"),'Resultat 2005-2012'!J367*SUM($AD$16:$AE$16)/2,IF(AND($M$1=2012,Beregningsark!$AQ367="1999-2012"),'Resultat 2005-2012'!J367*$AE$16,""))))))))))))))))</f>
        <v/>
      </c>
      <c r="K367" s="15" t="str">
        <f>IF('Resultat 2005-2012'!$R367="","",IF($M$1=2005,'Resultat 2005-2012'!K367,IF(AND($M$1=2006,Beregningsark!$AQ367="2005-2012"),'Resultat 2005-2012'!K367*SUM($Y$8:$AE$8)/7,IF(AND($M$1=2007,Beregningsark!$AQ367="2005-2012"),'Resultat 2005-2012'!K367*SUM($Z$8:$AE$8)/6,IF(AND($M$1=2008,Beregningsark!$AQ367="2005-2012"),'Resultat 2005-2012'!K367*SUM($AA$8:$AE$8)/5,IF(AND($M$1=2009,Beregningsark!$AQ367="2005-2012"),'Resultat 2005-2012'!K367*SUM($AB$8:$AE$8)/4,IF(AND($M$1=2010,Beregningsark!$AQ367="2005-2012"),'Resultat 2005-2012'!K367*SUM($AC$8:$AE$8)/3,IF(AND($M$1=2011,Beregningsark!$AQ367="2005-2012"),'Resultat 2005-2012'!K367*SUM($AD$8:$AE$8)/2,IF(AND($M$1=2012,Beregningsark!$AQ367="2005-2012"),'Resultat 2005-2012'!K367*$AE$8,IF(AND($M$1=2006,Beregningsark!$AQ367="1999-2012"),'Resultat 2005-2012'!K367*SUM($Y$17:$AE$17)/7,IF(AND($M$1=2007,Beregningsark!$AQ367="1999-2012"),'Resultat 2005-2012'!K367*SUM($Z$17:$AE$17)/6,IF(AND($M$1=2008,Beregningsark!$AQ367="1999-2012"),'Resultat 2005-2012'!K367*SUM($AA$17:$AE$17)/5,IF(AND($M$1=2009,Beregningsark!$AQ367="1999-2012"),'Resultat 2005-2012'!K367*SUM($AB$17:$AE$17)/4,IF(AND($M$1=2010,Beregningsark!$AQ367="1999-2012"),'Resultat 2005-2012'!K367*SUM($AC$17:$AE$17)/3,IF(AND($M$1=2011,Beregningsark!$AQ367="1999-2012"),'Resultat 2005-2012'!K367*SUM($AD$17:$AE$17)/2,IF(AND($M$1=2012,Beregningsark!$AQ367="1999-2012"),'Resultat 2005-2012'!K367*$AE$17,""))))))))))))))))</f>
        <v/>
      </c>
      <c r="L367" s="15" t="str">
        <f>IF('Resultat 2005-2012'!$R367="","",IF($M$1=2005,'Resultat 2005-2012'!L367,IF(AND($M$1=2006,Beregningsark!$AQ367="2005-2012"),'Resultat 2005-2012'!L367*SUM($Y$9:$AE$9)/7,IF(AND($M$1=2007,Beregningsark!$AQ367="2005-2012"),'Resultat 2005-2012'!L367*SUM($Z$9:$AE$9)/6,IF(AND($M$1=2008,Beregningsark!$AQ367="2005-2012"),'Resultat 2005-2012'!L367*SUM($AA$9:$AE$9)/5,IF(AND($M$1=2009,Beregningsark!$AQ367="2005-2012"),'Resultat 2005-2012'!L367*SUM($AB$9:$AE$9)/4,IF(AND($M$1=2010,Beregningsark!$AQ367="2005-2012"),'Resultat 2005-2012'!L367*SUM($AC$9:$AE$9)/3,IF(AND($M$1=2011,Beregningsark!$AQ367="2005-2012"),'Resultat 2005-2012'!L367*SUM($AD$9:$AE$9)/2,IF(AND($M$1=2012,Beregningsark!$AQ367="2005-2012"),'Resultat 2005-2012'!L367*$AE$9,IF(AND($M$1=2006,Beregningsark!$AQ367="1999-2012"),'Resultat 2005-2012'!L367*SUM($Y$18:$AE$18)/7,IF(AND($M$1=2007,Beregningsark!$AQ367="1999-2012"),'Resultat 2005-2012'!L367*SUM($Z$18:$AE$18)/6,IF(AND($M$1=2008,Beregningsark!$AQ367="1999-2012"),'Resultat 2005-2012'!L367*SUM($AA$18:$AE$18)/5,IF(AND($M$1=2009,Beregningsark!$AQ367="1999-2012"),'Resultat 2005-2012'!L367*SUM($AB$18:$AE$18)/4,IF(AND($M$1=2010,Beregningsark!$AQ367="1999-2012"),'Resultat 2005-2012'!L367*SUM($AC$18:$AE$18)/3,IF(AND($M$1=2011,Beregningsark!$AQ367="1999-2012"),'Resultat 2005-2012'!L367*SUM($AD$18:$AE$18)/2,IF(AND($M$1=2012,Beregningsark!$AQ367="1999-2012"),'Resultat 2005-2012'!L367*$AE$18,""))))))))))))))))</f>
        <v/>
      </c>
      <c r="M367" s="15" t="str">
        <f t="shared" si="17"/>
        <v/>
      </c>
      <c r="N367" s="15" t="str">
        <f>IF('Resultat 2005-2012'!$R367="","",IF($M$1=2005,'Resultat 2005-2012'!N367,IF(AND($M$1=2006,Beregningsark!$AQ367="2005-2012"),'Resultat 2005-2012'!N367*SUM($Y$10:$AE$10)/7,IF(AND($M$1=2007,Beregningsark!$AQ367="2005-2012"),'Resultat 2005-2012'!N367*SUM($Z$10:$AE$10)/6,IF(AND($M$1=2008,Beregningsark!$AQ367="2005-2012"),'Resultat 2005-2012'!N367*SUM($AA$10:$AE$10)/5,IF(AND($M$1=2009,Beregningsark!$AQ367="2005-2012"),'Resultat 2005-2012'!N367*SUM($AB$10:$AE$10)/4,IF(AND($M$1=2010,Beregningsark!$AQ367="2005-2012"),'Resultat 2005-2012'!N367*SUM($AC$10:$AE$10)/3,IF(AND($M$1=2011,Beregningsark!$AQ367="2005-2012"),'Resultat 2005-2012'!N367*SUM($AD$10:$AE$10)/2,IF(AND($M$1=2012,Beregningsark!$AQ367="2005-2012"),'Resultat 2005-2012'!N367*$AE$10,IF(AND($M$1=2006,Beregningsark!$AQ367="1999-2012"),'Resultat 2005-2012'!N367*SUM($Y$16:$AE$16)/7,IF(AND($M$1=2007,Beregningsark!$AQ367="1999-2012"),'Resultat 2005-2012'!N367*SUM($Z$16:$AE$16)/6,IF(AND($M$1=2008,Beregningsark!$AQ367="1999-2012"),'Resultat 2005-2012'!N367*SUM($AA$16:$AE$16)/5,IF(AND($M$1=2009,Beregningsark!$AQ367="1999-2012"),'Resultat 2005-2012'!N367*SUM($AB$16:$AE$16)/4,IF(AND($M$1=2010,Beregningsark!$AQ367="1999-2012"),'Resultat 2005-2012'!N367*SUM($AC$16:$AE$16)/3,IF(AND($M$1=2011,Beregningsark!$AQ367="1999-2012"),'Resultat 2005-2012'!N367*SUM($AD$16:$AE$16)/2,IF(AND($M$1=2012,Beregningsark!$AQ367="1999-2012"),'Resultat 2005-2012'!N367*$AE$16,""))))))))))))))))</f>
        <v/>
      </c>
      <c r="O367" s="15" t="str">
        <f>IF('Resultat 2005-2012'!$R367="","",IF($M$1=2005,'Resultat 2005-2012'!O367,IF(AND($M$1=2006,Beregningsark!$AQ367="2005-2012"),'Resultat 2005-2012'!O367*SUM($Y$10:$AE$10)/7,IF(AND($M$1=2007,Beregningsark!$AQ367="2005-2012"),'Resultat 2005-2012'!O367*SUM($Z$10:$AE$10)/6,IF(AND($M$1=2008,Beregningsark!$AQ367="2005-2012"),'Resultat 2005-2012'!O367*SUM($AA$10:$AE$10)/5,IF(AND($M$1=2009,Beregningsark!$AQ367="2005-2012"),'Resultat 2005-2012'!O367*SUM($AB$10:$AE$10)/4,IF(AND($M$1=2010,Beregningsark!$AQ367="2005-2012"),'Resultat 2005-2012'!O367*SUM($AC$10:$AE$10)/3,IF(AND($M$1=2011,Beregningsark!$AQ367="2005-2012"),'Resultat 2005-2012'!O367*SUM($AD$10:$AE$10)/2,IF(AND($M$1=2012,Beregningsark!$AQ367="2005-2012"),'Resultat 2005-2012'!O367*$AE$10,IF(AND($M$1=2006,Beregningsark!$AQ367="1999-2012"),'Resultat 2005-2012'!O367*SUM($Y$16:$AE$16)/7,IF(AND($M$1=2007,Beregningsark!$AQ367="1999-2012"),'Resultat 2005-2012'!O367*SUM($Z$16:$AE$16)/6,IF(AND($M$1=2008,Beregningsark!$AQ367="1999-2012"),'Resultat 2005-2012'!O367*SUM($AA$16:$AE$16)/5,IF(AND($M$1=2009,Beregningsark!$AQ367="1999-2012"),'Resultat 2005-2012'!O367*SUM($AB$16:$AE$16)/4,IF(AND($M$1=2010,Beregningsark!$AQ367="1999-2012"),'Resultat 2005-2012'!O367*SUM($AC$16:$AE$16)/3,IF(AND($M$1=2011,Beregningsark!$AQ367="1999-2012"),'Resultat 2005-2012'!O367*SUM($AD$16:$AE$16)/2,IF(AND($M$1=2012,Beregningsark!$AQ367="1999-2012"),'Resultat 2005-2012'!O367*$AE$16,""))))))))))))))))</f>
        <v/>
      </c>
      <c r="P367" s="15" t="str">
        <f>IF('Resultat 2005-2012'!$R367="","",IF($M$1=2005,'Resultat 2005-2012'!P367,IF(AND($M$1=2006,Beregningsark!$AQ367="2005-2012"),'Resultat 2005-2012'!P367*SUM($Y$11:$AE$11)/7,IF(AND($M$1=2007,Beregningsark!$AQ367="2005-2012"),'Resultat 2005-2012'!P367*SUM($Z$11:$AE$11)/6,IF(AND($M$1=2008,Beregningsark!$AQ367="2005-2012"),'Resultat 2005-2012'!P367*SUM($AA$11:$AE$11)/5,IF(AND($M$1=2009,Beregningsark!$AQ367="2005-2012"),'Resultat 2005-2012'!P367*SUM($AB$11:$AE$11)/4,IF(AND($M$1=2010,Beregningsark!$AQ367="2005-2012"),'Resultat 2005-2012'!P367*SUM($AC$11:$AE$11)/3,IF(AND($M$1=2011,Beregningsark!$AQ367="2005-2012"),'Resultat 2005-2012'!P367*SUM($AD$11:$AE$11)/2,IF(AND($M$1=2012,Beregningsark!$AQ367="2005-2012"),'Resultat 2005-2012'!P367*$AE$11,IF(AND($M$1=2006,Beregningsark!$AQ367="1999-2012"),'Resultat 2005-2012'!P367*SUM($Y$16:$AE$16)/7,IF(AND($M$1=2007,Beregningsark!$AQ367="1999-2012"),'Resultat 2005-2012'!P367*SUM($Z$16:$AE$16)/6,IF(AND($M$1=2008,Beregningsark!$AQ367="1999-2012"),'Resultat 2005-2012'!P367*SUM($AA$16:$AE$16)/5,IF(AND($M$1=2009,Beregningsark!$AQ367="1999-2012"),'Resultat 2005-2012'!P367*SUM($AB$16:$AE$16)/4,IF(AND($M$1=2010,Beregningsark!$AQ367="1999-2012"),'Resultat 2005-2012'!P367*SUM($AC$16:$AE$16)/3,IF(AND($M$1=2011,Beregningsark!$AQ367="1999-2012"),'Resultat 2005-2012'!P367*SUM($AD$16:$AE$16)/2,IF(AND($M$1=2012,Beregningsark!$AQ367="1999-2012"),'Resultat 2005-2012'!P367*$AE$16,""))))))))))))))))</f>
        <v/>
      </c>
      <c r="Q367" s="15" t="str">
        <f t="shared" si="18"/>
        <v/>
      </c>
      <c r="R367" s="17" t="str">
        <f t="shared" si="19"/>
        <v/>
      </c>
    </row>
    <row r="368" spans="1:18" x14ac:dyDescent="0.25">
      <c r="A368" s="4" t="str">
        <f>IF(Inddata!A383="","",Inddata!A383)</f>
        <v/>
      </c>
      <c r="B368" s="4" t="str">
        <f>IF(Inddata!B383="","",Inddata!B383)</f>
        <v/>
      </c>
      <c r="C368" s="4" t="str">
        <f>IF(Inddata!C383="","",Inddata!C383)</f>
        <v/>
      </c>
      <c r="D368" s="4" t="str">
        <f>IF(Inddata!D383="","",Inddata!D383)</f>
        <v/>
      </c>
      <c r="E368" s="4" t="str">
        <f>IF(Inddata!E383="","",Inddata!E383)</f>
        <v/>
      </c>
      <c r="F368" s="4" t="str">
        <f>IF(Inddata!F383="","",Inddata!F383)</f>
        <v/>
      </c>
      <c r="G368" s="4">
        <f>IF(Inddata!G383="","",Inddata!G383)</f>
        <v>0</v>
      </c>
      <c r="H368" s="4" t="str">
        <f>IF(Inddata!H383&gt;0.5,Inddata!H383,"")</f>
        <v/>
      </c>
      <c r="I368" s="4" t="str">
        <f>IF(Inddata!I383="","",Inddata!I383)</f>
        <v/>
      </c>
      <c r="J368" s="15" t="str">
        <f>IF('Resultat 2005-2012'!$R368="","",IF($M$1=2005,'Resultat 2005-2012'!J368,IF(AND($M$1=2006,Beregningsark!$AQ368="2005-2012"),'Resultat 2005-2012'!J368*SUM($Y$7:$AE$7)/7,IF(AND($M$1=2007,Beregningsark!$AQ368="2005-2012"),'Resultat 2005-2012'!J368*SUM($Z$7:$AE$7)/6,IF(AND($M$1=2008,Beregningsark!$AQ368="2005-2012"),'Resultat 2005-2012'!J368*SUM($AA$7:$AE$7)/5,IF(AND($M$1=2009,Beregningsark!$AQ368="2005-2012"),'Resultat 2005-2012'!J368*SUM($AB$7:$AE$7)/4,IF(AND($M$1=2010,Beregningsark!$AQ368="2005-2012"),'Resultat 2005-2012'!J368*SUM($AC$7:$AE$7)/3,IF(AND($M$1=2011,Beregningsark!$AQ368="2005-2012"),'Resultat 2005-2012'!J368*SUM($AD$7:$AE$7)/2,IF(AND($M$1=2012,Beregningsark!$AQ368="2005-2012"),'Resultat 2005-2012'!J368*$AE$7,IF(AND($M$1=2006,Beregningsark!$AQ368="1999-2012"),'Resultat 2005-2012'!J368*SUM($Y$16:$AE$16)/7,IF(AND($M$1=2007,Beregningsark!$AQ368="1999-2012"),'Resultat 2005-2012'!J368*SUM($Z$16:$AE$16)/6,IF(AND($M$1=2008,Beregningsark!$AQ368="1999-2012"),'Resultat 2005-2012'!J368*SUM($AA$16:$AE$16)/5,IF(AND($M$1=2009,Beregningsark!$AQ368="1999-2012"),'Resultat 2005-2012'!J368*SUM($AB$16:$AE$16)/4,IF(AND($M$1=2010,Beregningsark!$AQ368="1999-2012"),'Resultat 2005-2012'!J368*SUM($AC$16:$AE$16)/3,IF(AND($M$1=2011,Beregningsark!$AQ368="1999-2012"),'Resultat 2005-2012'!J368*SUM($AD$16:$AE$16)/2,IF(AND($M$1=2012,Beregningsark!$AQ368="1999-2012"),'Resultat 2005-2012'!J368*$AE$16,""))))))))))))))))</f>
        <v/>
      </c>
      <c r="K368" s="15" t="str">
        <f>IF('Resultat 2005-2012'!$R368="","",IF($M$1=2005,'Resultat 2005-2012'!K368,IF(AND($M$1=2006,Beregningsark!$AQ368="2005-2012"),'Resultat 2005-2012'!K368*SUM($Y$8:$AE$8)/7,IF(AND($M$1=2007,Beregningsark!$AQ368="2005-2012"),'Resultat 2005-2012'!K368*SUM($Z$8:$AE$8)/6,IF(AND($M$1=2008,Beregningsark!$AQ368="2005-2012"),'Resultat 2005-2012'!K368*SUM($AA$8:$AE$8)/5,IF(AND($M$1=2009,Beregningsark!$AQ368="2005-2012"),'Resultat 2005-2012'!K368*SUM($AB$8:$AE$8)/4,IF(AND($M$1=2010,Beregningsark!$AQ368="2005-2012"),'Resultat 2005-2012'!K368*SUM($AC$8:$AE$8)/3,IF(AND($M$1=2011,Beregningsark!$AQ368="2005-2012"),'Resultat 2005-2012'!K368*SUM($AD$8:$AE$8)/2,IF(AND($M$1=2012,Beregningsark!$AQ368="2005-2012"),'Resultat 2005-2012'!K368*$AE$8,IF(AND($M$1=2006,Beregningsark!$AQ368="1999-2012"),'Resultat 2005-2012'!K368*SUM($Y$17:$AE$17)/7,IF(AND($M$1=2007,Beregningsark!$AQ368="1999-2012"),'Resultat 2005-2012'!K368*SUM($Z$17:$AE$17)/6,IF(AND($M$1=2008,Beregningsark!$AQ368="1999-2012"),'Resultat 2005-2012'!K368*SUM($AA$17:$AE$17)/5,IF(AND($M$1=2009,Beregningsark!$AQ368="1999-2012"),'Resultat 2005-2012'!K368*SUM($AB$17:$AE$17)/4,IF(AND($M$1=2010,Beregningsark!$AQ368="1999-2012"),'Resultat 2005-2012'!K368*SUM($AC$17:$AE$17)/3,IF(AND($M$1=2011,Beregningsark!$AQ368="1999-2012"),'Resultat 2005-2012'!K368*SUM($AD$17:$AE$17)/2,IF(AND($M$1=2012,Beregningsark!$AQ368="1999-2012"),'Resultat 2005-2012'!K368*$AE$17,""))))))))))))))))</f>
        <v/>
      </c>
      <c r="L368" s="15" t="str">
        <f>IF('Resultat 2005-2012'!$R368="","",IF($M$1=2005,'Resultat 2005-2012'!L368,IF(AND($M$1=2006,Beregningsark!$AQ368="2005-2012"),'Resultat 2005-2012'!L368*SUM($Y$9:$AE$9)/7,IF(AND($M$1=2007,Beregningsark!$AQ368="2005-2012"),'Resultat 2005-2012'!L368*SUM($Z$9:$AE$9)/6,IF(AND($M$1=2008,Beregningsark!$AQ368="2005-2012"),'Resultat 2005-2012'!L368*SUM($AA$9:$AE$9)/5,IF(AND($M$1=2009,Beregningsark!$AQ368="2005-2012"),'Resultat 2005-2012'!L368*SUM($AB$9:$AE$9)/4,IF(AND($M$1=2010,Beregningsark!$AQ368="2005-2012"),'Resultat 2005-2012'!L368*SUM($AC$9:$AE$9)/3,IF(AND($M$1=2011,Beregningsark!$AQ368="2005-2012"),'Resultat 2005-2012'!L368*SUM($AD$9:$AE$9)/2,IF(AND($M$1=2012,Beregningsark!$AQ368="2005-2012"),'Resultat 2005-2012'!L368*$AE$9,IF(AND($M$1=2006,Beregningsark!$AQ368="1999-2012"),'Resultat 2005-2012'!L368*SUM($Y$18:$AE$18)/7,IF(AND($M$1=2007,Beregningsark!$AQ368="1999-2012"),'Resultat 2005-2012'!L368*SUM($Z$18:$AE$18)/6,IF(AND($M$1=2008,Beregningsark!$AQ368="1999-2012"),'Resultat 2005-2012'!L368*SUM($AA$18:$AE$18)/5,IF(AND($M$1=2009,Beregningsark!$AQ368="1999-2012"),'Resultat 2005-2012'!L368*SUM($AB$18:$AE$18)/4,IF(AND($M$1=2010,Beregningsark!$AQ368="1999-2012"),'Resultat 2005-2012'!L368*SUM($AC$18:$AE$18)/3,IF(AND($M$1=2011,Beregningsark!$AQ368="1999-2012"),'Resultat 2005-2012'!L368*SUM($AD$18:$AE$18)/2,IF(AND($M$1=2012,Beregningsark!$AQ368="1999-2012"),'Resultat 2005-2012'!L368*$AE$18,""))))))))))))))))</f>
        <v/>
      </c>
      <c r="M368" s="15" t="str">
        <f t="shared" si="17"/>
        <v/>
      </c>
      <c r="N368" s="15" t="str">
        <f>IF('Resultat 2005-2012'!$R368="","",IF($M$1=2005,'Resultat 2005-2012'!N368,IF(AND($M$1=2006,Beregningsark!$AQ368="2005-2012"),'Resultat 2005-2012'!N368*SUM($Y$10:$AE$10)/7,IF(AND($M$1=2007,Beregningsark!$AQ368="2005-2012"),'Resultat 2005-2012'!N368*SUM($Z$10:$AE$10)/6,IF(AND($M$1=2008,Beregningsark!$AQ368="2005-2012"),'Resultat 2005-2012'!N368*SUM($AA$10:$AE$10)/5,IF(AND($M$1=2009,Beregningsark!$AQ368="2005-2012"),'Resultat 2005-2012'!N368*SUM($AB$10:$AE$10)/4,IF(AND($M$1=2010,Beregningsark!$AQ368="2005-2012"),'Resultat 2005-2012'!N368*SUM($AC$10:$AE$10)/3,IF(AND($M$1=2011,Beregningsark!$AQ368="2005-2012"),'Resultat 2005-2012'!N368*SUM($AD$10:$AE$10)/2,IF(AND($M$1=2012,Beregningsark!$AQ368="2005-2012"),'Resultat 2005-2012'!N368*$AE$10,IF(AND($M$1=2006,Beregningsark!$AQ368="1999-2012"),'Resultat 2005-2012'!N368*SUM($Y$16:$AE$16)/7,IF(AND($M$1=2007,Beregningsark!$AQ368="1999-2012"),'Resultat 2005-2012'!N368*SUM($Z$16:$AE$16)/6,IF(AND($M$1=2008,Beregningsark!$AQ368="1999-2012"),'Resultat 2005-2012'!N368*SUM($AA$16:$AE$16)/5,IF(AND($M$1=2009,Beregningsark!$AQ368="1999-2012"),'Resultat 2005-2012'!N368*SUM($AB$16:$AE$16)/4,IF(AND($M$1=2010,Beregningsark!$AQ368="1999-2012"),'Resultat 2005-2012'!N368*SUM($AC$16:$AE$16)/3,IF(AND($M$1=2011,Beregningsark!$AQ368="1999-2012"),'Resultat 2005-2012'!N368*SUM($AD$16:$AE$16)/2,IF(AND($M$1=2012,Beregningsark!$AQ368="1999-2012"),'Resultat 2005-2012'!N368*$AE$16,""))))))))))))))))</f>
        <v/>
      </c>
      <c r="O368" s="15" t="str">
        <f>IF('Resultat 2005-2012'!$R368="","",IF($M$1=2005,'Resultat 2005-2012'!O368,IF(AND($M$1=2006,Beregningsark!$AQ368="2005-2012"),'Resultat 2005-2012'!O368*SUM($Y$10:$AE$10)/7,IF(AND($M$1=2007,Beregningsark!$AQ368="2005-2012"),'Resultat 2005-2012'!O368*SUM($Z$10:$AE$10)/6,IF(AND($M$1=2008,Beregningsark!$AQ368="2005-2012"),'Resultat 2005-2012'!O368*SUM($AA$10:$AE$10)/5,IF(AND($M$1=2009,Beregningsark!$AQ368="2005-2012"),'Resultat 2005-2012'!O368*SUM($AB$10:$AE$10)/4,IF(AND($M$1=2010,Beregningsark!$AQ368="2005-2012"),'Resultat 2005-2012'!O368*SUM($AC$10:$AE$10)/3,IF(AND($M$1=2011,Beregningsark!$AQ368="2005-2012"),'Resultat 2005-2012'!O368*SUM($AD$10:$AE$10)/2,IF(AND($M$1=2012,Beregningsark!$AQ368="2005-2012"),'Resultat 2005-2012'!O368*$AE$10,IF(AND($M$1=2006,Beregningsark!$AQ368="1999-2012"),'Resultat 2005-2012'!O368*SUM($Y$16:$AE$16)/7,IF(AND($M$1=2007,Beregningsark!$AQ368="1999-2012"),'Resultat 2005-2012'!O368*SUM($Z$16:$AE$16)/6,IF(AND($M$1=2008,Beregningsark!$AQ368="1999-2012"),'Resultat 2005-2012'!O368*SUM($AA$16:$AE$16)/5,IF(AND($M$1=2009,Beregningsark!$AQ368="1999-2012"),'Resultat 2005-2012'!O368*SUM($AB$16:$AE$16)/4,IF(AND($M$1=2010,Beregningsark!$AQ368="1999-2012"),'Resultat 2005-2012'!O368*SUM($AC$16:$AE$16)/3,IF(AND($M$1=2011,Beregningsark!$AQ368="1999-2012"),'Resultat 2005-2012'!O368*SUM($AD$16:$AE$16)/2,IF(AND($M$1=2012,Beregningsark!$AQ368="1999-2012"),'Resultat 2005-2012'!O368*$AE$16,""))))))))))))))))</f>
        <v/>
      </c>
      <c r="P368" s="15" t="str">
        <f>IF('Resultat 2005-2012'!$R368="","",IF($M$1=2005,'Resultat 2005-2012'!P368,IF(AND($M$1=2006,Beregningsark!$AQ368="2005-2012"),'Resultat 2005-2012'!P368*SUM($Y$11:$AE$11)/7,IF(AND($M$1=2007,Beregningsark!$AQ368="2005-2012"),'Resultat 2005-2012'!P368*SUM($Z$11:$AE$11)/6,IF(AND($M$1=2008,Beregningsark!$AQ368="2005-2012"),'Resultat 2005-2012'!P368*SUM($AA$11:$AE$11)/5,IF(AND($M$1=2009,Beregningsark!$AQ368="2005-2012"),'Resultat 2005-2012'!P368*SUM($AB$11:$AE$11)/4,IF(AND($M$1=2010,Beregningsark!$AQ368="2005-2012"),'Resultat 2005-2012'!P368*SUM($AC$11:$AE$11)/3,IF(AND($M$1=2011,Beregningsark!$AQ368="2005-2012"),'Resultat 2005-2012'!P368*SUM($AD$11:$AE$11)/2,IF(AND($M$1=2012,Beregningsark!$AQ368="2005-2012"),'Resultat 2005-2012'!P368*$AE$11,IF(AND($M$1=2006,Beregningsark!$AQ368="1999-2012"),'Resultat 2005-2012'!P368*SUM($Y$16:$AE$16)/7,IF(AND($M$1=2007,Beregningsark!$AQ368="1999-2012"),'Resultat 2005-2012'!P368*SUM($Z$16:$AE$16)/6,IF(AND($M$1=2008,Beregningsark!$AQ368="1999-2012"),'Resultat 2005-2012'!P368*SUM($AA$16:$AE$16)/5,IF(AND($M$1=2009,Beregningsark!$AQ368="1999-2012"),'Resultat 2005-2012'!P368*SUM($AB$16:$AE$16)/4,IF(AND($M$1=2010,Beregningsark!$AQ368="1999-2012"),'Resultat 2005-2012'!P368*SUM($AC$16:$AE$16)/3,IF(AND($M$1=2011,Beregningsark!$AQ368="1999-2012"),'Resultat 2005-2012'!P368*SUM($AD$16:$AE$16)/2,IF(AND($M$1=2012,Beregningsark!$AQ368="1999-2012"),'Resultat 2005-2012'!P368*$AE$16,""))))))))))))))))</f>
        <v/>
      </c>
      <c r="Q368" s="15" t="str">
        <f t="shared" si="18"/>
        <v/>
      </c>
      <c r="R368" s="17" t="str">
        <f t="shared" si="19"/>
        <v/>
      </c>
    </row>
    <row r="369" spans="1:18" x14ac:dyDescent="0.25">
      <c r="A369" s="4" t="str">
        <f>IF(Inddata!A384="","",Inddata!A384)</f>
        <v/>
      </c>
      <c r="B369" s="4" t="str">
        <f>IF(Inddata!B384="","",Inddata!B384)</f>
        <v/>
      </c>
      <c r="C369" s="4" t="str">
        <f>IF(Inddata!C384="","",Inddata!C384)</f>
        <v/>
      </c>
      <c r="D369" s="4" t="str">
        <f>IF(Inddata!D384="","",Inddata!D384)</f>
        <v/>
      </c>
      <c r="E369" s="4" t="str">
        <f>IF(Inddata!E384="","",Inddata!E384)</f>
        <v/>
      </c>
      <c r="F369" s="4" t="str">
        <f>IF(Inddata!F384="","",Inddata!F384)</f>
        <v/>
      </c>
      <c r="G369" s="4">
        <f>IF(Inddata!G384="","",Inddata!G384)</f>
        <v>0</v>
      </c>
      <c r="H369" s="4" t="str">
        <f>IF(Inddata!H384&gt;0.5,Inddata!H384,"")</f>
        <v/>
      </c>
      <c r="I369" s="4" t="str">
        <f>IF(Inddata!I384="","",Inddata!I384)</f>
        <v/>
      </c>
      <c r="J369" s="15" t="str">
        <f>IF('Resultat 2005-2012'!$R369="","",IF($M$1=2005,'Resultat 2005-2012'!J369,IF(AND($M$1=2006,Beregningsark!$AQ369="2005-2012"),'Resultat 2005-2012'!J369*SUM($Y$7:$AE$7)/7,IF(AND($M$1=2007,Beregningsark!$AQ369="2005-2012"),'Resultat 2005-2012'!J369*SUM($Z$7:$AE$7)/6,IF(AND($M$1=2008,Beregningsark!$AQ369="2005-2012"),'Resultat 2005-2012'!J369*SUM($AA$7:$AE$7)/5,IF(AND($M$1=2009,Beregningsark!$AQ369="2005-2012"),'Resultat 2005-2012'!J369*SUM($AB$7:$AE$7)/4,IF(AND($M$1=2010,Beregningsark!$AQ369="2005-2012"),'Resultat 2005-2012'!J369*SUM($AC$7:$AE$7)/3,IF(AND($M$1=2011,Beregningsark!$AQ369="2005-2012"),'Resultat 2005-2012'!J369*SUM($AD$7:$AE$7)/2,IF(AND($M$1=2012,Beregningsark!$AQ369="2005-2012"),'Resultat 2005-2012'!J369*$AE$7,IF(AND($M$1=2006,Beregningsark!$AQ369="1999-2012"),'Resultat 2005-2012'!J369*SUM($Y$16:$AE$16)/7,IF(AND($M$1=2007,Beregningsark!$AQ369="1999-2012"),'Resultat 2005-2012'!J369*SUM($Z$16:$AE$16)/6,IF(AND($M$1=2008,Beregningsark!$AQ369="1999-2012"),'Resultat 2005-2012'!J369*SUM($AA$16:$AE$16)/5,IF(AND($M$1=2009,Beregningsark!$AQ369="1999-2012"),'Resultat 2005-2012'!J369*SUM($AB$16:$AE$16)/4,IF(AND($M$1=2010,Beregningsark!$AQ369="1999-2012"),'Resultat 2005-2012'!J369*SUM($AC$16:$AE$16)/3,IF(AND($M$1=2011,Beregningsark!$AQ369="1999-2012"),'Resultat 2005-2012'!J369*SUM($AD$16:$AE$16)/2,IF(AND($M$1=2012,Beregningsark!$AQ369="1999-2012"),'Resultat 2005-2012'!J369*$AE$16,""))))))))))))))))</f>
        <v/>
      </c>
      <c r="K369" s="15" t="str">
        <f>IF('Resultat 2005-2012'!$R369="","",IF($M$1=2005,'Resultat 2005-2012'!K369,IF(AND($M$1=2006,Beregningsark!$AQ369="2005-2012"),'Resultat 2005-2012'!K369*SUM($Y$8:$AE$8)/7,IF(AND($M$1=2007,Beregningsark!$AQ369="2005-2012"),'Resultat 2005-2012'!K369*SUM($Z$8:$AE$8)/6,IF(AND($M$1=2008,Beregningsark!$AQ369="2005-2012"),'Resultat 2005-2012'!K369*SUM($AA$8:$AE$8)/5,IF(AND($M$1=2009,Beregningsark!$AQ369="2005-2012"),'Resultat 2005-2012'!K369*SUM($AB$8:$AE$8)/4,IF(AND($M$1=2010,Beregningsark!$AQ369="2005-2012"),'Resultat 2005-2012'!K369*SUM($AC$8:$AE$8)/3,IF(AND($M$1=2011,Beregningsark!$AQ369="2005-2012"),'Resultat 2005-2012'!K369*SUM($AD$8:$AE$8)/2,IF(AND($M$1=2012,Beregningsark!$AQ369="2005-2012"),'Resultat 2005-2012'!K369*$AE$8,IF(AND($M$1=2006,Beregningsark!$AQ369="1999-2012"),'Resultat 2005-2012'!K369*SUM($Y$17:$AE$17)/7,IF(AND($M$1=2007,Beregningsark!$AQ369="1999-2012"),'Resultat 2005-2012'!K369*SUM($Z$17:$AE$17)/6,IF(AND($M$1=2008,Beregningsark!$AQ369="1999-2012"),'Resultat 2005-2012'!K369*SUM($AA$17:$AE$17)/5,IF(AND($M$1=2009,Beregningsark!$AQ369="1999-2012"),'Resultat 2005-2012'!K369*SUM($AB$17:$AE$17)/4,IF(AND($M$1=2010,Beregningsark!$AQ369="1999-2012"),'Resultat 2005-2012'!K369*SUM($AC$17:$AE$17)/3,IF(AND($M$1=2011,Beregningsark!$AQ369="1999-2012"),'Resultat 2005-2012'!K369*SUM($AD$17:$AE$17)/2,IF(AND($M$1=2012,Beregningsark!$AQ369="1999-2012"),'Resultat 2005-2012'!K369*$AE$17,""))))))))))))))))</f>
        <v/>
      </c>
      <c r="L369" s="15" t="str">
        <f>IF('Resultat 2005-2012'!$R369="","",IF($M$1=2005,'Resultat 2005-2012'!L369,IF(AND($M$1=2006,Beregningsark!$AQ369="2005-2012"),'Resultat 2005-2012'!L369*SUM($Y$9:$AE$9)/7,IF(AND($M$1=2007,Beregningsark!$AQ369="2005-2012"),'Resultat 2005-2012'!L369*SUM($Z$9:$AE$9)/6,IF(AND($M$1=2008,Beregningsark!$AQ369="2005-2012"),'Resultat 2005-2012'!L369*SUM($AA$9:$AE$9)/5,IF(AND($M$1=2009,Beregningsark!$AQ369="2005-2012"),'Resultat 2005-2012'!L369*SUM($AB$9:$AE$9)/4,IF(AND($M$1=2010,Beregningsark!$AQ369="2005-2012"),'Resultat 2005-2012'!L369*SUM($AC$9:$AE$9)/3,IF(AND($M$1=2011,Beregningsark!$AQ369="2005-2012"),'Resultat 2005-2012'!L369*SUM($AD$9:$AE$9)/2,IF(AND($M$1=2012,Beregningsark!$AQ369="2005-2012"),'Resultat 2005-2012'!L369*$AE$9,IF(AND($M$1=2006,Beregningsark!$AQ369="1999-2012"),'Resultat 2005-2012'!L369*SUM($Y$18:$AE$18)/7,IF(AND($M$1=2007,Beregningsark!$AQ369="1999-2012"),'Resultat 2005-2012'!L369*SUM($Z$18:$AE$18)/6,IF(AND($M$1=2008,Beregningsark!$AQ369="1999-2012"),'Resultat 2005-2012'!L369*SUM($AA$18:$AE$18)/5,IF(AND($M$1=2009,Beregningsark!$AQ369="1999-2012"),'Resultat 2005-2012'!L369*SUM($AB$18:$AE$18)/4,IF(AND($M$1=2010,Beregningsark!$AQ369="1999-2012"),'Resultat 2005-2012'!L369*SUM($AC$18:$AE$18)/3,IF(AND($M$1=2011,Beregningsark!$AQ369="1999-2012"),'Resultat 2005-2012'!L369*SUM($AD$18:$AE$18)/2,IF(AND($M$1=2012,Beregningsark!$AQ369="1999-2012"),'Resultat 2005-2012'!L369*$AE$18,""))))))))))))))))</f>
        <v/>
      </c>
      <c r="M369" s="15" t="str">
        <f t="shared" si="17"/>
        <v/>
      </c>
      <c r="N369" s="15" t="str">
        <f>IF('Resultat 2005-2012'!$R369="","",IF($M$1=2005,'Resultat 2005-2012'!N369,IF(AND($M$1=2006,Beregningsark!$AQ369="2005-2012"),'Resultat 2005-2012'!N369*SUM($Y$10:$AE$10)/7,IF(AND($M$1=2007,Beregningsark!$AQ369="2005-2012"),'Resultat 2005-2012'!N369*SUM($Z$10:$AE$10)/6,IF(AND($M$1=2008,Beregningsark!$AQ369="2005-2012"),'Resultat 2005-2012'!N369*SUM($AA$10:$AE$10)/5,IF(AND($M$1=2009,Beregningsark!$AQ369="2005-2012"),'Resultat 2005-2012'!N369*SUM($AB$10:$AE$10)/4,IF(AND($M$1=2010,Beregningsark!$AQ369="2005-2012"),'Resultat 2005-2012'!N369*SUM($AC$10:$AE$10)/3,IF(AND($M$1=2011,Beregningsark!$AQ369="2005-2012"),'Resultat 2005-2012'!N369*SUM($AD$10:$AE$10)/2,IF(AND($M$1=2012,Beregningsark!$AQ369="2005-2012"),'Resultat 2005-2012'!N369*$AE$10,IF(AND($M$1=2006,Beregningsark!$AQ369="1999-2012"),'Resultat 2005-2012'!N369*SUM($Y$16:$AE$16)/7,IF(AND($M$1=2007,Beregningsark!$AQ369="1999-2012"),'Resultat 2005-2012'!N369*SUM($Z$16:$AE$16)/6,IF(AND($M$1=2008,Beregningsark!$AQ369="1999-2012"),'Resultat 2005-2012'!N369*SUM($AA$16:$AE$16)/5,IF(AND($M$1=2009,Beregningsark!$AQ369="1999-2012"),'Resultat 2005-2012'!N369*SUM($AB$16:$AE$16)/4,IF(AND($M$1=2010,Beregningsark!$AQ369="1999-2012"),'Resultat 2005-2012'!N369*SUM($AC$16:$AE$16)/3,IF(AND($M$1=2011,Beregningsark!$AQ369="1999-2012"),'Resultat 2005-2012'!N369*SUM($AD$16:$AE$16)/2,IF(AND($M$1=2012,Beregningsark!$AQ369="1999-2012"),'Resultat 2005-2012'!N369*$AE$16,""))))))))))))))))</f>
        <v/>
      </c>
      <c r="O369" s="15" t="str">
        <f>IF('Resultat 2005-2012'!$R369="","",IF($M$1=2005,'Resultat 2005-2012'!O369,IF(AND($M$1=2006,Beregningsark!$AQ369="2005-2012"),'Resultat 2005-2012'!O369*SUM($Y$10:$AE$10)/7,IF(AND($M$1=2007,Beregningsark!$AQ369="2005-2012"),'Resultat 2005-2012'!O369*SUM($Z$10:$AE$10)/6,IF(AND($M$1=2008,Beregningsark!$AQ369="2005-2012"),'Resultat 2005-2012'!O369*SUM($AA$10:$AE$10)/5,IF(AND($M$1=2009,Beregningsark!$AQ369="2005-2012"),'Resultat 2005-2012'!O369*SUM($AB$10:$AE$10)/4,IF(AND($M$1=2010,Beregningsark!$AQ369="2005-2012"),'Resultat 2005-2012'!O369*SUM($AC$10:$AE$10)/3,IF(AND($M$1=2011,Beregningsark!$AQ369="2005-2012"),'Resultat 2005-2012'!O369*SUM($AD$10:$AE$10)/2,IF(AND($M$1=2012,Beregningsark!$AQ369="2005-2012"),'Resultat 2005-2012'!O369*$AE$10,IF(AND($M$1=2006,Beregningsark!$AQ369="1999-2012"),'Resultat 2005-2012'!O369*SUM($Y$16:$AE$16)/7,IF(AND($M$1=2007,Beregningsark!$AQ369="1999-2012"),'Resultat 2005-2012'!O369*SUM($Z$16:$AE$16)/6,IF(AND($M$1=2008,Beregningsark!$AQ369="1999-2012"),'Resultat 2005-2012'!O369*SUM($AA$16:$AE$16)/5,IF(AND($M$1=2009,Beregningsark!$AQ369="1999-2012"),'Resultat 2005-2012'!O369*SUM($AB$16:$AE$16)/4,IF(AND($M$1=2010,Beregningsark!$AQ369="1999-2012"),'Resultat 2005-2012'!O369*SUM($AC$16:$AE$16)/3,IF(AND($M$1=2011,Beregningsark!$AQ369="1999-2012"),'Resultat 2005-2012'!O369*SUM($AD$16:$AE$16)/2,IF(AND($M$1=2012,Beregningsark!$AQ369="1999-2012"),'Resultat 2005-2012'!O369*$AE$16,""))))))))))))))))</f>
        <v/>
      </c>
      <c r="P369" s="15" t="str">
        <f>IF('Resultat 2005-2012'!$R369="","",IF($M$1=2005,'Resultat 2005-2012'!P369,IF(AND($M$1=2006,Beregningsark!$AQ369="2005-2012"),'Resultat 2005-2012'!P369*SUM($Y$11:$AE$11)/7,IF(AND($M$1=2007,Beregningsark!$AQ369="2005-2012"),'Resultat 2005-2012'!P369*SUM($Z$11:$AE$11)/6,IF(AND($M$1=2008,Beregningsark!$AQ369="2005-2012"),'Resultat 2005-2012'!P369*SUM($AA$11:$AE$11)/5,IF(AND($M$1=2009,Beregningsark!$AQ369="2005-2012"),'Resultat 2005-2012'!P369*SUM($AB$11:$AE$11)/4,IF(AND($M$1=2010,Beregningsark!$AQ369="2005-2012"),'Resultat 2005-2012'!P369*SUM($AC$11:$AE$11)/3,IF(AND($M$1=2011,Beregningsark!$AQ369="2005-2012"),'Resultat 2005-2012'!P369*SUM($AD$11:$AE$11)/2,IF(AND($M$1=2012,Beregningsark!$AQ369="2005-2012"),'Resultat 2005-2012'!P369*$AE$11,IF(AND($M$1=2006,Beregningsark!$AQ369="1999-2012"),'Resultat 2005-2012'!P369*SUM($Y$16:$AE$16)/7,IF(AND($M$1=2007,Beregningsark!$AQ369="1999-2012"),'Resultat 2005-2012'!P369*SUM($Z$16:$AE$16)/6,IF(AND($M$1=2008,Beregningsark!$AQ369="1999-2012"),'Resultat 2005-2012'!P369*SUM($AA$16:$AE$16)/5,IF(AND($M$1=2009,Beregningsark!$AQ369="1999-2012"),'Resultat 2005-2012'!P369*SUM($AB$16:$AE$16)/4,IF(AND($M$1=2010,Beregningsark!$AQ369="1999-2012"),'Resultat 2005-2012'!P369*SUM($AC$16:$AE$16)/3,IF(AND($M$1=2011,Beregningsark!$AQ369="1999-2012"),'Resultat 2005-2012'!P369*SUM($AD$16:$AE$16)/2,IF(AND($M$1=2012,Beregningsark!$AQ369="1999-2012"),'Resultat 2005-2012'!P369*$AE$16,""))))))))))))))))</f>
        <v/>
      </c>
      <c r="Q369" s="15" t="str">
        <f t="shared" si="18"/>
        <v/>
      </c>
      <c r="R369" s="17" t="str">
        <f t="shared" si="19"/>
        <v/>
      </c>
    </row>
    <row r="370" spans="1:18" x14ac:dyDescent="0.25">
      <c r="A370" s="4" t="str">
        <f>IF(Inddata!A385="","",Inddata!A385)</f>
        <v/>
      </c>
      <c r="B370" s="4" t="str">
        <f>IF(Inddata!B385="","",Inddata!B385)</f>
        <v/>
      </c>
      <c r="C370" s="4" t="str">
        <f>IF(Inddata!C385="","",Inddata!C385)</f>
        <v/>
      </c>
      <c r="D370" s="4" t="str">
        <f>IF(Inddata!D385="","",Inddata!D385)</f>
        <v/>
      </c>
      <c r="E370" s="4" t="str">
        <f>IF(Inddata!E385="","",Inddata!E385)</f>
        <v/>
      </c>
      <c r="F370" s="4" t="str">
        <f>IF(Inddata!F385="","",Inddata!F385)</f>
        <v/>
      </c>
      <c r="G370" s="4">
        <f>IF(Inddata!G385="","",Inddata!G385)</f>
        <v>0</v>
      </c>
      <c r="H370" s="4" t="str">
        <f>IF(Inddata!H385&gt;0.5,Inddata!H385,"")</f>
        <v/>
      </c>
      <c r="I370" s="4" t="str">
        <f>IF(Inddata!I385="","",Inddata!I385)</f>
        <v/>
      </c>
      <c r="J370" s="15" t="str">
        <f>IF('Resultat 2005-2012'!$R370="","",IF($M$1=2005,'Resultat 2005-2012'!J370,IF(AND($M$1=2006,Beregningsark!$AQ370="2005-2012"),'Resultat 2005-2012'!J370*SUM($Y$7:$AE$7)/7,IF(AND($M$1=2007,Beregningsark!$AQ370="2005-2012"),'Resultat 2005-2012'!J370*SUM($Z$7:$AE$7)/6,IF(AND($M$1=2008,Beregningsark!$AQ370="2005-2012"),'Resultat 2005-2012'!J370*SUM($AA$7:$AE$7)/5,IF(AND($M$1=2009,Beregningsark!$AQ370="2005-2012"),'Resultat 2005-2012'!J370*SUM($AB$7:$AE$7)/4,IF(AND($M$1=2010,Beregningsark!$AQ370="2005-2012"),'Resultat 2005-2012'!J370*SUM($AC$7:$AE$7)/3,IF(AND($M$1=2011,Beregningsark!$AQ370="2005-2012"),'Resultat 2005-2012'!J370*SUM($AD$7:$AE$7)/2,IF(AND($M$1=2012,Beregningsark!$AQ370="2005-2012"),'Resultat 2005-2012'!J370*$AE$7,IF(AND($M$1=2006,Beregningsark!$AQ370="1999-2012"),'Resultat 2005-2012'!J370*SUM($Y$16:$AE$16)/7,IF(AND($M$1=2007,Beregningsark!$AQ370="1999-2012"),'Resultat 2005-2012'!J370*SUM($Z$16:$AE$16)/6,IF(AND($M$1=2008,Beregningsark!$AQ370="1999-2012"),'Resultat 2005-2012'!J370*SUM($AA$16:$AE$16)/5,IF(AND($M$1=2009,Beregningsark!$AQ370="1999-2012"),'Resultat 2005-2012'!J370*SUM($AB$16:$AE$16)/4,IF(AND($M$1=2010,Beregningsark!$AQ370="1999-2012"),'Resultat 2005-2012'!J370*SUM($AC$16:$AE$16)/3,IF(AND($M$1=2011,Beregningsark!$AQ370="1999-2012"),'Resultat 2005-2012'!J370*SUM($AD$16:$AE$16)/2,IF(AND($M$1=2012,Beregningsark!$AQ370="1999-2012"),'Resultat 2005-2012'!J370*$AE$16,""))))))))))))))))</f>
        <v/>
      </c>
      <c r="K370" s="15" t="str">
        <f>IF('Resultat 2005-2012'!$R370="","",IF($M$1=2005,'Resultat 2005-2012'!K370,IF(AND($M$1=2006,Beregningsark!$AQ370="2005-2012"),'Resultat 2005-2012'!K370*SUM($Y$8:$AE$8)/7,IF(AND($M$1=2007,Beregningsark!$AQ370="2005-2012"),'Resultat 2005-2012'!K370*SUM($Z$8:$AE$8)/6,IF(AND($M$1=2008,Beregningsark!$AQ370="2005-2012"),'Resultat 2005-2012'!K370*SUM($AA$8:$AE$8)/5,IF(AND($M$1=2009,Beregningsark!$AQ370="2005-2012"),'Resultat 2005-2012'!K370*SUM($AB$8:$AE$8)/4,IF(AND($M$1=2010,Beregningsark!$AQ370="2005-2012"),'Resultat 2005-2012'!K370*SUM($AC$8:$AE$8)/3,IF(AND($M$1=2011,Beregningsark!$AQ370="2005-2012"),'Resultat 2005-2012'!K370*SUM($AD$8:$AE$8)/2,IF(AND($M$1=2012,Beregningsark!$AQ370="2005-2012"),'Resultat 2005-2012'!K370*$AE$8,IF(AND($M$1=2006,Beregningsark!$AQ370="1999-2012"),'Resultat 2005-2012'!K370*SUM($Y$17:$AE$17)/7,IF(AND($M$1=2007,Beregningsark!$AQ370="1999-2012"),'Resultat 2005-2012'!K370*SUM($Z$17:$AE$17)/6,IF(AND($M$1=2008,Beregningsark!$AQ370="1999-2012"),'Resultat 2005-2012'!K370*SUM($AA$17:$AE$17)/5,IF(AND($M$1=2009,Beregningsark!$AQ370="1999-2012"),'Resultat 2005-2012'!K370*SUM($AB$17:$AE$17)/4,IF(AND($M$1=2010,Beregningsark!$AQ370="1999-2012"),'Resultat 2005-2012'!K370*SUM($AC$17:$AE$17)/3,IF(AND($M$1=2011,Beregningsark!$AQ370="1999-2012"),'Resultat 2005-2012'!K370*SUM($AD$17:$AE$17)/2,IF(AND($M$1=2012,Beregningsark!$AQ370="1999-2012"),'Resultat 2005-2012'!K370*$AE$17,""))))))))))))))))</f>
        <v/>
      </c>
      <c r="L370" s="15" t="str">
        <f>IF('Resultat 2005-2012'!$R370="","",IF($M$1=2005,'Resultat 2005-2012'!L370,IF(AND($M$1=2006,Beregningsark!$AQ370="2005-2012"),'Resultat 2005-2012'!L370*SUM($Y$9:$AE$9)/7,IF(AND($M$1=2007,Beregningsark!$AQ370="2005-2012"),'Resultat 2005-2012'!L370*SUM($Z$9:$AE$9)/6,IF(AND($M$1=2008,Beregningsark!$AQ370="2005-2012"),'Resultat 2005-2012'!L370*SUM($AA$9:$AE$9)/5,IF(AND($M$1=2009,Beregningsark!$AQ370="2005-2012"),'Resultat 2005-2012'!L370*SUM($AB$9:$AE$9)/4,IF(AND($M$1=2010,Beregningsark!$AQ370="2005-2012"),'Resultat 2005-2012'!L370*SUM($AC$9:$AE$9)/3,IF(AND($M$1=2011,Beregningsark!$AQ370="2005-2012"),'Resultat 2005-2012'!L370*SUM($AD$9:$AE$9)/2,IF(AND($M$1=2012,Beregningsark!$AQ370="2005-2012"),'Resultat 2005-2012'!L370*$AE$9,IF(AND($M$1=2006,Beregningsark!$AQ370="1999-2012"),'Resultat 2005-2012'!L370*SUM($Y$18:$AE$18)/7,IF(AND($M$1=2007,Beregningsark!$AQ370="1999-2012"),'Resultat 2005-2012'!L370*SUM($Z$18:$AE$18)/6,IF(AND($M$1=2008,Beregningsark!$AQ370="1999-2012"),'Resultat 2005-2012'!L370*SUM($AA$18:$AE$18)/5,IF(AND($M$1=2009,Beregningsark!$AQ370="1999-2012"),'Resultat 2005-2012'!L370*SUM($AB$18:$AE$18)/4,IF(AND($M$1=2010,Beregningsark!$AQ370="1999-2012"),'Resultat 2005-2012'!L370*SUM($AC$18:$AE$18)/3,IF(AND($M$1=2011,Beregningsark!$AQ370="1999-2012"),'Resultat 2005-2012'!L370*SUM($AD$18:$AE$18)/2,IF(AND($M$1=2012,Beregningsark!$AQ370="1999-2012"),'Resultat 2005-2012'!L370*$AE$18,""))))))))))))))))</f>
        <v/>
      </c>
      <c r="M370" s="15" t="str">
        <f t="shared" si="17"/>
        <v/>
      </c>
      <c r="N370" s="15" t="str">
        <f>IF('Resultat 2005-2012'!$R370="","",IF($M$1=2005,'Resultat 2005-2012'!N370,IF(AND($M$1=2006,Beregningsark!$AQ370="2005-2012"),'Resultat 2005-2012'!N370*SUM($Y$10:$AE$10)/7,IF(AND($M$1=2007,Beregningsark!$AQ370="2005-2012"),'Resultat 2005-2012'!N370*SUM($Z$10:$AE$10)/6,IF(AND($M$1=2008,Beregningsark!$AQ370="2005-2012"),'Resultat 2005-2012'!N370*SUM($AA$10:$AE$10)/5,IF(AND($M$1=2009,Beregningsark!$AQ370="2005-2012"),'Resultat 2005-2012'!N370*SUM($AB$10:$AE$10)/4,IF(AND($M$1=2010,Beregningsark!$AQ370="2005-2012"),'Resultat 2005-2012'!N370*SUM($AC$10:$AE$10)/3,IF(AND($M$1=2011,Beregningsark!$AQ370="2005-2012"),'Resultat 2005-2012'!N370*SUM($AD$10:$AE$10)/2,IF(AND($M$1=2012,Beregningsark!$AQ370="2005-2012"),'Resultat 2005-2012'!N370*$AE$10,IF(AND($M$1=2006,Beregningsark!$AQ370="1999-2012"),'Resultat 2005-2012'!N370*SUM($Y$16:$AE$16)/7,IF(AND($M$1=2007,Beregningsark!$AQ370="1999-2012"),'Resultat 2005-2012'!N370*SUM($Z$16:$AE$16)/6,IF(AND($M$1=2008,Beregningsark!$AQ370="1999-2012"),'Resultat 2005-2012'!N370*SUM($AA$16:$AE$16)/5,IF(AND($M$1=2009,Beregningsark!$AQ370="1999-2012"),'Resultat 2005-2012'!N370*SUM($AB$16:$AE$16)/4,IF(AND($M$1=2010,Beregningsark!$AQ370="1999-2012"),'Resultat 2005-2012'!N370*SUM($AC$16:$AE$16)/3,IF(AND($M$1=2011,Beregningsark!$AQ370="1999-2012"),'Resultat 2005-2012'!N370*SUM($AD$16:$AE$16)/2,IF(AND($M$1=2012,Beregningsark!$AQ370="1999-2012"),'Resultat 2005-2012'!N370*$AE$16,""))))))))))))))))</f>
        <v/>
      </c>
      <c r="O370" s="15" t="str">
        <f>IF('Resultat 2005-2012'!$R370="","",IF($M$1=2005,'Resultat 2005-2012'!O370,IF(AND($M$1=2006,Beregningsark!$AQ370="2005-2012"),'Resultat 2005-2012'!O370*SUM($Y$10:$AE$10)/7,IF(AND($M$1=2007,Beregningsark!$AQ370="2005-2012"),'Resultat 2005-2012'!O370*SUM($Z$10:$AE$10)/6,IF(AND($M$1=2008,Beregningsark!$AQ370="2005-2012"),'Resultat 2005-2012'!O370*SUM($AA$10:$AE$10)/5,IF(AND($M$1=2009,Beregningsark!$AQ370="2005-2012"),'Resultat 2005-2012'!O370*SUM($AB$10:$AE$10)/4,IF(AND($M$1=2010,Beregningsark!$AQ370="2005-2012"),'Resultat 2005-2012'!O370*SUM($AC$10:$AE$10)/3,IF(AND($M$1=2011,Beregningsark!$AQ370="2005-2012"),'Resultat 2005-2012'!O370*SUM($AD$10:$AE$10)/2,IF(AND($M$1=2012,Beregningsark!$AQ370="2005-2012"),'Resultat 2005-2012'!O370*$AE$10,IF(AND($M$1=2006,Beregningsark!$AQ370="1999-2012"),'Resultat 2005-2012'!O370*SUM($Y$16:$AE$16)/7,IF(AND($M$1=2007,Beregningsark!$AQ370="1999-2012"),'Resultat 2005-2012'!O370*SUM($Z$16:$AE$16)/6,IF(AND($M$1=2008,Beregningsark!$AQ370="1999-2012"),'Resultat 2005-2012'!O370*SUM($AA$16:$AE$16)/5,IF(AND($M$1=2009,Beregningsark!$AQ370="1999-2012"),'Resultat 2005-2012'!O370*SUM($AB$16:$AE$16)/4,IF(AND($M$1=2010,Beregningsark!$AQ370="1999-2012"),'Resultat 2005-2012'!O370*SUM($AC$16:$AE$16)/3,IF(AND($M$1=2011,Beregningsark!$AQ370="1999-2012"),'Resultat 2005-2012'!O370*SUM($AD$16:$AE$16)/2,IF(AND($M$1=2012,Beregningsark!$AQ370="1999-2012"),'Resultat 2005-2012'!O370*$AE$16,""))))))))))))))))</f>
        <v/>
      </c>
      <c r="P370" s="15" t="str">
        <f>IF('Resultat 2005-2012'!$R370="","",IF($M$1=2005,'Resultat 2005-2012'!P370,IF(AND($M$1=2006,Beregningsark!$AQ370="2005-2012"),'Resultat 2005-2012'!P370*SUM($Y$11:$AE$11)/7,IF(AND($M$1=2007,Beregningsark!$AQ370="2005-2012"),'Resultat 2005-2012'!P370*SUM($Z$11:$AE$11)/6,IF(AND($M$1=2008,Beregningsark!$AQ370="2005-2012"),'Resultat 2005-2012'!P370*SUM($AA$11:$AE$11)/5,IF(AND($M$1=2009,Beregningsark!$AQ370="2005-2012"),'Resultat 2005-2012'!P370*SUM($AB$11:$AE$11)/4,IF(AND($M$1=2010,Beregningsark!$AQ370="2005-2012"),'Resultat 2005-2012'!P370*SUM($AC$11:$AE$11)/3,IF(AND($M$1=2011,Beregningsark!$AQ370="2005-2012"),'Resultat 2005-2012'!P370*SUM($AD$11:$AE$11)/2,IF(AND($M$1=2012,Beregningsark!$AQ370="2005-2012"),'Resultat 2005-2012'!P370*$AE$11,IF(AND($M$1=2006,Beregningsark!$AQ370="1999-2012"),'Resultat 2005-2012'!P370*SUM($Y$16:$AE$16)/7,IF(AND($M$1=2007,Beregningsark!$AQ370="1999-2012"),'Resultat 2005-2012'!P370*SUM($Z$16:$AE$16)/6,IF(AND($M$1=2008,Beregningsark!$AQ370="1999-2012"),'Resultat 2005-2012'!P370*SUM($AA$16:$AE$16)/5,IF(AND($M$1=2009,Beregningsark!$AQ370="1999-2012"),'Resultat 2005-2012'!P370*SUM($AB$16:$AE$16)/4,IF(AND($M$1=2010,Beregningsark!$AQ370="1999-2012"),'Resultat 2005-2012'!P370*SUM($AC$16:$AE$16)/3,IF(AND($M$1=2011,Beregningsark!$AQ370="1999-2012"),'Resultat 2005-2012'!P370*SUM($AD$16:$AE$16)/2,IF(AND($M$1=2012,Beregningsark!$AQ370="1999-2012"),'Resultat 2005-2012'!P370*$AE$16,""))))))))))))))))</f>
        <v/>
      </c>
      <c r="Q370" s="15" t="str">
        <f t="shared" si="18"/>
        <v/>
      </c>
      <c r="R370" s="17" t="str">
        <f t="shared" si="19"/>
        <v/>
      </c>
    </row>
    <row r="371" spans="1:18" x14ac:dyDescent="0.25">
      <c r="A371" s="4" t="str">
        <f>IF(Inddata!A386="","",Inddata!A386)</f>
        <v/>
      </c>
      <c r="B371" s="4" t="str">
        <f>IF(Inddata!B386="","",Inddata!B386)</f>
        <v/>
      </c>
      <c r="C371" s="4" t="str">
        <f>IF(Inddata!C386="","",Inddata!C386)</f>
        <v/>
      </c>
      <c r="D371" s="4" t="str">
        <f>IF(Inddata!D386="","",Inddata!D386)</f>
        <v/>
      </c>
      <c r="E371" s="4" t="str">
        <f>IF(Inddata!E386="","",Inddata!E386)</f>
        <v/>
      </c>
      <c r="F371" s="4" t="str">
        <f>IF(Inddata!F386="","",Inddata!F386)</f>
        <v/>
      </c>
      <c r="G371" s="4">
        <f>IF(Inddata!G386="","",Inddata!G386)</f>
        <v>0</v>
      </c>
      <c r="H371" s="4" t="str">
        <f>IF(Inddata!H386&gt;0.5,Inddata!H386,"")</f>
        <v/>
      </c>
      <c r="I371" s="4" t="str">
        <f>IF(Inddata!I386="","",Inddata!I386)</f>
        <v/>
      </c>
      <c r="J371" s="15" t="str">
        <f>IF('Resultat 2005-2012'!$R371="","",IF($M$1=2005,'Resultat 2005-2012'!J371,IF(AND($M$1=2006,Beregningsark!$AQ371="2005-2012"),'Resultat 2005-2012'!J371*SUM($Y$7:$AE$7)/7,IF(AND($M$1=2007,Beregningsark!$AQ371="2005-2012"),'Resultat 2005-2012'!J371*SUM($Z$7:$AE$7)/6,IF(AND($M$1=2008,Beregningsark!$AQ371="2005-2012"),'Resultat 2005-2012'!J371*SUM($AA$7:$AE$7)/5,IF(AND($M$1=2009,Beregningsark!$AQ371="2005-2012"),'Resultat 2005-2012'!J371*SUM($AB$7:$AE$7)/4,IF(AND($M$1=2010,Beregningsark!$AQ371="2005-2012"),'Resultat 2005-2012'!J371*SUM($AC$7:$AE$7)/3,IF(AND($M$1=2011,Beregningsark!$AQ371="2005-2012"),'Resultat 2005-2012'!J371*SUM($AD$7:$AE$7)/2,IF(AND($M$1=2012,Beregningsark!$AQ371="2005-2012"),'Resultat 2005-2012'!J371*$AE$7,IF(AND($M$1=2006,Beregningsark!$AQ371="1999-2012"),'Resultat 2005-2012'!J371*SUM($Y$16:$AE$16)/7,IF(AND($M$1=2007,Beregningsark!$AQ371="1999-2012"),'Resultat 2005-2012'!J371*SUM($Z$16:$AE$16)/6,IF(AND($M$1=2008,Beregningsark!$AQ371="1999-2012"),'Resultat 2005-2012'!J371*SUM($AA$16:$AE$16)/5,IF(AND($M$1=2009,Beregningsark!$AQ371="1999-2012"),'Resultat 2005-2012'!J371*SUM($AB$16:$AE$16)/4,IF(AND($M$1=2010,Beregningsark!$AQ371="1999-2012"),'Resultat 2005-2012'!J371*SUM($AC$16:$AE$16)/3,IF(AND($M$1=2011,Beregningsark!$AQ371="1999-2012"),'Resultat 2005-2012'!J371*SUM($AD$16:$AE$16)/2,IF(AND($M$1=2012,Beregningsark!$AQ371="1999-2012"),'Resultat 2005-2012'!J371*$AE$16,""))))))))))))))))</f>
        <v/>
      </c>
      <c r="K371" s="15" t="str">
        <f>IF('Resultat 2005-2012'!$R371="","",IF($M$1=2005,'Resultat 2005-2012'!K371,IF(AND($M$1=2006,Beregningsark!$AQ371="2005-2012"),'Resultat 2005-2012'!K371*SUM($Y$8:$AE$8)/7,IF(AND($M$1=2007,Beregningsark!$AQ371="2005-2012"),'Resultat 2005-2012'!K371*SUM($Z$8:$AE$8)/6,IF(AND($M$1=2008,Beregningsark!$AQ371="2005-2012"),'Resultat 2005-2012'!K371*SUM($AA$8:$AE$8)/5,IF(AND($M$1=2009,Beregningsark!$AQ371="2005-2012"),'Resultat 2005-2012'!K371*SUM($AB$8:$AE$8)/4,IF(AND($M$1=2010,Beregningsark!$AQ371="2005-2012"),'Resultat 2005-2012'!K371*SUM($AC$8:$AE$8)/3,IF(AND($M$1=2011,Beregningsark!$AQ371="2005-2012"),'Resultat 2005-2012'!K371*SUM($AD$8:$AE$8)/2,IF(AND($M$1=2012,Beregningsark!$AQ371="2005-2012"),'Resultat 2005-2012'!K371*$AE$8,IF(AND($M$1=2006,Beregningsark!$AQ371="1999-2012"),'Resultat 2005-2012'!K371*SUM($Y$17:$AE$17)/7,IF(AND($M$1=2007,Beregningsark!$AQ371="1999-2012"),'Resultat 2005-2012'!K371*SUM($Z$17:$AE$17)/6,IF(AND($M$1=2008,Beregningsark!$AQ371="1999-2012"),'Resultat 2005-2012'!K371*SUM($AA$17:$AE$17)/5,IF(AND($M$1=2009,Beregningsark!$AQ371="1999-2012"),'Resultat 2005-2012'!K371*SUM($AB$17:$AE$17)/4,IF(AND($M$1=2010,Beregningsark!$AQ371="1999-2012"),'Resultat 2005-2012'!K371*SUM($AC$17:$AE$17)/3,IF(AND($M$1=2011,Beregningsark!$AQ371="1999-2012"),'Resultat 2005-2012'!K371*SUM($AD$17:$AE$17)/2,IF(AND($M$1=2012,Beregningsark!$AQ371="1999-2012"),'Resultat 2005-2012'!K371*$AE$17,""))))))))))))))))</f>
        <v/>
      </c>
      <c r="L371" s="15" t="str">
        <f>IF('Resultat 2005-2012'!$R371="","",IF($M$1=2005,'Resultat 2005-2012'!L371,IF(AND($M$1=2006,Beregningsark!$AQ371="2005-2012"),'Resultat 2005-2012'!L371*SUM($Y$9:$AE$9)/7,IF(AND($M$1=2007,Beregningsark!$AQ371="2005-2012"),'Resultat 2005-2012'!L371*SUM($Z$9:$AE$9)/6,IF(AND($M$1=2008,Beregningsark!$AQ371="2005-2012"),'Resultat 2005-2012'!L371*SUM($AA$9:$AE$9)/5,IF(AND($M$1=2009,Beregningsark!$AQ371="2005-2012"),'Resultat 2005-2012'!L371*SUM($AB$9:$AE$9)/4,IF(AND($M$1=2010,Beregningsark!$AQ371="2005-2012"),'Resultat 2005-2012'!L371*SUM($AC$9:$AE$9)/3,IF(AND($M$1=2011,Beregningsark!$AQ371="2005-2012"),'Resultat 2005-2012'!L371*SUM($AD$9:$AE$9)/2,IF(AND($M$1=2012,Beregningsark!$AQ371="2005-2012"),'Resultat 2005-2012'!L371*$AE$9,IF(AND($M$1=2006,Beregningsark!$AQ371="1999-2012"),'Resultat 2005-2012'!L371*SUM($Y$18:$AE$18)/7,IF(AND($M$1=2007,Beregningsark!$AQ371="1999-2012"),'Resultat 2005-2012'!L371*SUM($Z$18:$AE$18)/6,IF(AND($M$1=2008,Beregningsark!$AQ371="1999-2012"),'Resultat 2005-2012'!L371*SUM($AA$18:$AE$18)/5,IF(AND($M$1=2009,Beregningsark!$AQ371="1999-2012"),'Resultat 2005-2012'!L371*SUM($AB$18:$AE$18)/4,IF(AND($M$1=2010,Beregningsark!$AQ371="1999-2012"),'Resultat 2005-2012'!L371*SUM($AC$18:$AE$18)/3,IF(AND($M$1=2011,Beregningsark!$AQ371="1999-2012"),'Resultat 2005-2012'!L371*SUM($AD$18:$AE$18)/2,IF(AND($M$1=2012,Beregningsark!$AQ371="1999-2012"),'Resultat 2005-2012'!L371*$AE$18,""))))))))))))))))</f>
        <v/>
      </c>
      <c r="M371" s="15" t="str">
        <f t="shared" si="17"/>
        <v/>
      </c>
      <c r="N371" s="15" t="str">
        <f>IF('Resultat 2005-2012'!$R371="","",IF($M$1=2005,'Resultat 2005-2012'!N371,IF(AND($M$1=2006,Beregningsark!$AQ371="2005-2012"),'Resultat 2005-2012'!N371*SUM($Y$10:$AE$10)/7,IF(AND($M$1=2007,Beregningsark!$AQ371="2005-2012"),'Resultat 2005-2012'!N371*SUM($Z$10:$AE$10)/6,IF(AND($M$1=2008,Beregningsark!$AQ371="2005-2012"),'Resultat 2005-2012'!N371*SUM($AA$10:$AE$10)/5,IF(AND($M$1=2009,Beregningsark!$AQ371="2005-2012"),'Resultat 2005-2012'!N371*SUM($AB$10:$AE$10)/4,IF(AND($M$1=2010,Beregningsark!$AQ371="2005-2012"),'Resultat 2005-2012'!N371*SUM($AC$10:$AE$10)/3,IF(AND($M$1=2011,Beregningsark!$AQ371="2005-2012"),'Resultat 2005-2012'!N371*SUM($AD$10:$AE$10)/2,IF(AND($M$1=2012,Beregningsark!$AQ371="2005-2012"),'Resultat 2005-2012'!N371*$AE$10,IF(AND($M$1=2006,Beregningsark!$AQ371="1999-2012"),'Resultat 2005-2012'!N371*SUM($Y$16:$AE$16)/7,IF(AND($M$1=2007,Beregningsark!$AQ371="1999-2012"),'Resultat 2005-2012'!N371*SUM($Z$16:$AE$16)/6,IF(AND($M$1=2008,Beregningsark!$AQ371="1999-2012"),'Resultat 2005-2012'!N371*SUM($AA$16:$AE$16)/5,IF(AND($M$1=2009,Beregningsark!$AQ371="1999-2012"),'Resultat 2005-2012'!N371*SUM($AB$16:$AE$16)/4,IF(AND($M$1=2010,Beregningsark!$AQ371="1999-2012"),'Resultat 2005-2012'!N371*SUM($AC$16:$AE$16)/3,IF(AND($M$1=2011,Beregningsark!$AQ371="1999-2012"),'Resultat 2005-2012'!N371*SUM($AD$16:$AE$16)/2,IF(AND($M$1=2012,Beregningsark!$AQ371="1999-2012"),'Resultat 2005-2012'!N371*$AE$16,""))))))))))))))))</f>
        <v/>
      </c>
      <c r="O371" s="15" t="str">
        <f>IF('Resultat 2005-2012'!$R371="","",IF($M$1=2005,'Resultat 2005-2012'!O371,IF(AND($M$1=2006,Beregningsark!$AQ371="2005-2012"),'Resultat 2005-2012'!O371*SUM($Y$10:$AE$10)/7,IF(AND($M$1=2007,Beregningsark!$AQ371="2005-2012"),'Resultat 2005-2012'!O371*SUM($Z$10:$AE$10)/6,IF(AND($M$1=2008,Beregningsark!$AQ371="2005-2012"),'Resultat 2005-2012'!O371*SUM($AA$10:$AE$10)/5,IF(AND($M$1=2009,Beregningsark!$AQ371="2005-2012"),'Resultat 2005-2012'!O371*SUM($AB$10:$AE$10)/4,IF(AND($M$1=2010,Beregningsark!$AQ371="2005-2012"),'Resultat 2005-2012'!O371*SUM($AC$10:$AE$10)/3,IF(AND($M$1=2011,Beregningsark!$AQ371="2005-2012"),'Resultat 2005-2012'!O371*SUM($AD$10:$AE$10)/2,IF(AND($M$1=2012,Beregningsark!$AQ371="2005-2012"),'Resultat 2005-2012'!O371*$AE$10,IF(AND($M$1=2006,Beregningsark!$AQ371="1999-2012"),'Resultat 2005-2012'!O371*SUM($Y$16:$AE$16)/7,IF(AND($M$1=2007,Beregningsark!$AQ371="1999-2012"),'Resultat 2005-2012'!O371*SUM($Z$16:$AE$16)/6,IF(AND($M$1=2008,Beregningsark!$AQ371="1999-2012"),'Resultat 2005-2012'!O371*SUM($AA$16:$AE$16)/5,IF(AND($M$1=2009,Beregningsark!$AQ371="1999-2012"),'Resultat 2005-2012'!O371*SUM($AB$16:$AE$16)/4,IF(AND($M$1=2010,Beregningsark!$AQ371="1999-2012"),'Resultat 2005-2012'!O371*SUM($AC$16:$AE$16)/3,IF(AND($M$1=2011,Beregningsark!$AQ371="1999-2012"),'Resultat 2005-2012'!O371*SUM($AD$16:$AE$16)/2,IF(AND($M$1=2012,Beregningsark!$AQ371="1999-2012"),'Resultat 2005-2012'!O371*$AE$16,""))))))))))))))))</f>
        <v/>
      </c>
      <c r="P371" s="15" t="str">
        <f>IF('Resultat 2005-2012'!$R371="","",IF($M$1=2005,'Resultat 2005-2012'!P371,IF(AND($M$1=2006,Beregningsark!$AQ371="2005-2012"),'Resultat 2005-2012'!P371*SUM($Y$11:$AE$11)/7,IF(AND($M$1=2007,Beregningsark!$AQ371="2005-2012"),'Resultat 2005-2012'!P371*SUM($Z$11:$AE$11)/6,IF(AND($M$1=2008,Beregningsark!$AQ371="2005-2012"),'Resultat 2005-2012'!P371*SUM($AA$11:$AE$11)/5,IF(AND($M$1=2009,Beregningsark!$AQ371="2005-2012"),'Resultat 2005-2012'!P371*SUM($AB$11:$AE$11)/4,IF(AND($M$1=2010,Beregningsark!$AQ371="2005-2012"),'Resultat 2005-2012'!P371*SUM($AC$11:$AE$11)/3,IF(AND($M$1=2011,Beregningsark!$AQ371="2005-2012"),'Resultat 2005-2012'!P371*SUM($AD$11:$AE$11)/2,IF(AND($M$1=2012,Beregningsark!$AQ371="2005-2012"),'Resultat 2005-2012'!P371*$AE$11,IF(AND($M$1=2006,Beregningsark!$AQ371="1999-2012"),'Resultat 2005-2012'!P371*SUM($Y$16:$AE$16)/7,IF(AND($M$1=2007,Beregningsark!$AQ371="1999-2012"),'Resultat 2005-2012'!P371*SUM($Z$16:$AE$16)/6,IF(AND($M$1=2008,Beregningsark!$AQ371="1999-2012"),'Resultat 2005-2012'!P371*SUM($AA$16:$AE$16)/5,IF(AND($M$1=2009,Beregningsark!$AQ371="1999-2012"),'Resultat 2005-2012'!P371*SUM($AB$16:$AE$16)/4,IF(AND($M$1=2010,Beregningsark!$AQ371="1999-2012"),'Resultat 2005-2012'!P371*SUM($AC$16:$AE$16)/3,IF(AND($M$1=2011,Beregningsark!$AQ371="1999-2012"),'Resultat 2005-2012'!P371*SUM($AD$16:$AE$16)/2,IF(AND($M$1=2012,Beregningsark!$AQ371="1999-2012"),'Resultat 2005-2012'!P371*$AE$16,""))))))))))))))))</f>
        <v/>
      </c>
      <c r="Q371" s="15" t="str">
        <f t="shared" si="18"/>
        <v/>
      </c>
      <c r="R371" s="17" t="str">
        <f t="shared" si="19"/>
        <v/>
      </c>
    </row>
    <row r="372" spans="1:18" x14ac:dyDescent="0.25">
      <c r="A372" s="4" t="str">
        <f>IF(Inddata!A387="","",Inddata!A387)</f>
        <v/>
      </c>
      <c r="B372" s="4" t="str">
        <f>IF(Inddata!B387="","",Inddata!B387)</f>
        <v/>
      </c>
      <c r="C372" s="4" t="str">
        <f>IF(Inddata!C387="","",Inddata!C387)</f>
        <v/>
      </c>
      <c r="D372" s="4" t="str">
        <f>IF(Inddata!D387="","",Inddata!D387)</f>
        <v/>
      </c>
      <c r="E372" s="4" t="str">
        <f>IF(Inddata!E387="","",Inddata!E387)</f>
        <v/>
      </c>
      <c r="F372" s="4" t="str">
        <f>IF(Inddata!F387="","",Inddata!F387)</f>
        <v/>
      </c>
      <c r="G372" s="4">
        <f>IF(Inddata!G387="","",Inddata!G387)</f>
        <v>0</v>
      </c>
      <c r="H372" s="4" t="str">
        <f>IF(Inddata!H387&gt;0.5,Inddata!H387,"")</f>
        <v/>
      </c>
      <c r="I372" s="4" t="str">
        <f>IF(Inddata!I387="","",Inddata!I387)</f>
        <v/>
      </c>
      <c r="J372" s="15" t="str">
        <f>IF('Resultat 2005-2012'!$R372="","",IF($M$1=2005,'Resultat 2005-2012'!J372,IF(AND($M$1=2006,Beregningsark!$AQ372="2005-2012"),'Resultat 2005-2012'!J372*SUM($Y$7:$AE$7)/7,IF(AND($M$1=2007,Beregningsark!$AQ372="2005-2012"),'Resultat 2005-2012'!J372*SUM($Z$7:$AE$7)/6,IF(AND($M$1=2008,Beregningsark!$AQ372="2005-2012"),'Resultat 2005-2012'!J372*SUM($AA$7:$AE$7)/5,IF(AND($M$1=2009,Beregningsark!$AQ372="2005-2012"),'Resultat 2005-2012'!J372*SUM($AB$7:$AE$7)/4,IF(AND($M$1=2010,Beregningsark!$AQ372="2005-2012"),'Resultat 2005-2012'!J372*SUM($AC$7:$AE$7)/3,IF(AND($M$1=2011,Beregningsark!$AQ372="2005-2012"),'Resultat 2005-2012'!J372*SUM($AD$7:$AE$7)/2,IF(AND($M$1=2012,Beregningsark!$AQ372="2005-2012"),'Resultat 2005-2012'!J372*$AE$7,IF(AND($M$1=2006,Beregningsark!$AQ372="1999-2012"),'Resultat 2005-2012'!J372*SUM($Y$16:$AE$16)/7,IF(AND($M$1=2007,Beregningsark!$AQ372="1999-2012"),'Resultat 2005-2012'!J372*SUM($Z$16:$AE$16)/6,IF(AND($M$1=2008,Beregningsark!$AQ372="1999-2012"),'Resultat 2005-2012'!J372*SUM($AA$16:$AE$16)/5,IF(AND($M$1=2009,Beregningsark!$AQ372="1999-2012"),'Resultat 2005-2012'!J372*SUM($AB$16:$AE$16)/4,IF(AND($M$1=2010,Beregningsark!$AQ372="1999-2012"),'Resultat 2005-2012'!J372*SUM($AC$16:$AE$16)/3,IF(AND($M$1=2011,Beregningsark!$AQ372="1999-2012"),'Resultat 2005-2012'!J372*SUM($AD$16:$AE$16)/2,IF(AND($M$1=2012,Beregningsark!$AQ372="1999-2012"),'Resultat 2005-2012'!J372*$AE$16,""))))))))))))))))</f>
        <v/>
      </c>
      <c r="K372" s="15" t="str">
        <f>IF('Resultat 2005-2012'!$R372="","",IF($M$1=2005,'Resultat 2005-2012'!K372,IF(AND($M$1=2006,Beregningsark!$AQ372="2005-2012"),'Resultat 2005-2012'!K372*SUM($Y$8:$AE$8)/7,IF(AND($M$1=2007,Beregningsark!$AQ372="2005-2012"),'Resultat 2005-2012'!K372*SUM($Z$8:$AE$8)/6,IF(AND($M$1=2008,Beregningsark!$AQ372="2005-2012"),'Resultat 2005-2012'!K372*SUM($AA$8:$AE$8)/5,IF(AND($M$1=2009,Beregningsark!$AQ372="2005-2012"),'Resultat 2005-2012'!K372*SUM($AB$8:$AE$8)/4,IF(AND($M$1=2010,Beregningsark!$AQ372="2005-2012"),'Resultat 2005-2012'!K372*SUM($AC$8:$AE$8)/3,IF(AND($M$1=2011,Beregningsark!$AQ372="2005-2012"),'Resultat 2005-2012'!K372*SUM($AD$8:$AE$8)/2,IF(AND($M$1=2012,Beregningsark!$AQ372="2005-2012"),'Resultat 2005-2012'!K372*$AE$8,IF(AND($M$1=2006,Beregningsark!$AQ372="1999-2012"),'Resultat 2005-2012'!K372*SUM($Y$17:$AE$17)/7,IF(AND($M$1=2007,Beregningsark!$AQ372="1999-2012"),'Resultat 2005-2012'!K372*SUM($Z$17:$AE$17)/6,IF(AND($M$1=2008,Beregningsark!$AQ372="1999-2012"),'Resultat 2005-2012'!K372*SUM($AA$17:$AE$17)/5,IF(AND($M$1=2009,Beregningsark!$AQ372="1999-2012"),'Resultat 2005-2012'!K372*SUM($AB$17:$AE$17)/4,IF(AND($M$1=2010,Beregningsark!$AQ372="1999-2012"),'Resultat 2005-2012'!K372*SUM($AC$17:$AE$17)/3,IF(AND($M$1=2011,Beregningsark!$AQ372="1999-2012"),'Resultat 2005-2012'!K372*SUM($AD$17:$AE$17)/2,IF(AND($M$1=2012,Beregningsark!$AQ372="1999-2012"),'Resultat 2005-2012'!K372*$AE$17,""))))))))))))))))</f>
        <v/>
      </c>
      <c r="L372" s="15" t="str">
        <f>IF('Resultat 2005-2012'!$R372="","",IF($M$1=2005,'Resultat 2005-2012'!L372,IF(AND($M$1=2006,Beregningsark!$AQ372="2005-2012"),'Resultat 2005-2012'!L372*SUM($Y$9:$AE$9)/7,IF(AND($M$1=2007,Beregningsark!$AQ372="2005-2012"),'Resultat 2005-2012'!L372*SUM($Z$9:$AE$9)/6,IF(AND($M$1=2008,Beregningsark!$AQ372="2005-2012"),'Resultat 2005-2012'!L372*SUM($AA$9:$AE$9)/5,IF(AND($M$1=2009,Beregningsark!$AQ372="2005-2012"),'Resultat 2005-2012'!L372*SUM($AB$9:$AE$9)/4,IF(AND($M$1=2010,Beregningsark!$AQ372="2005-2012"),'Resultat 2005-2012'!L372*SUM($AC$9:$AE$9)/3,IF(AND($M$1=2011,Beregningsark!$AQ372="2005-2012"),'Resultat 2005-2012'!L372*SUM($AD$9:$AE$9)/2,IF(AND($M$1=2012,Beregningsark!$AQ372="2005-2012"),'Resultat 2005-2012'!L372*$AE$9,IF(AND($M$1=2006,Beregningsark!$AQ372="1999-2012"),'Resultat 2005-2012'!L372*SUM($Y$18:$AE$18)/7,IF(AND($M$1=2007,Beregningsark!$AQ372="1999-2012"),'Resultat 2005-2012'!L372*SUM($Z$18:$AE$18)/6,IF(AND($M$1=2008,Beregningsark!$AQ372="1999-2012"),'Resultat 2005-2012'!L372*SUM($AA$18:$AE$18)/5,IF(AND($M$1=2009,Beregningsark!$AQ372="1999-2012"),'Resultat 2005-2012'!L372*SUM($AB$18:$AE$18)/4,IF(AND($M$1=2010,Beregningsark!$AQ372="1999-2012"),'Resultat 2005-2012'!L372*SUM($AC$18:$AE$18)/3,IF(AND($M$1=2011,Beregningsark!$AQ372="1999-2012"),'Resultat 2005-2012'!L372*SUM($AD$18:$AE$18)/2,IF(AND($M$1=2012,Beregningsark!$AQ372="1999-2012"),'Resultat 2005-2012'!L372*$AE$18,""))))))))))))))))</f>
        <v/>
      </c>
      <c r="M372" s="15" t="str">
        <f t="shared" si="17"/>
        <v/>
      </c>
      <c r="N372" s="15" t="str">
        <f>IF('Resultat 2005-2012'!$R372="","",IF($M$1=2005,'Resultat 2005-2012'!N372,IF(AND($M$1=2006,Beregningsark!$AQ372="2005-2012"),'Resultat 2005-2012'!N372*SUM($Y$10:$AE$10)/7,IF(AND($M$1=2007,Beregningsark!$AQ372="2005-2012"),'Resultat 2005-2012'!N372*SUM($Z$10:$AE$10)/6,IF(AND($M$1=2008,Beregningsark!$AQ372="2005-2012"),'Resultat 2005-2012'!N372*SUM($AA$10:$AE$10)/5,IF(AND($M$1=2009,Beregningsark!$AQ372="2005-2012"),'Resultat 2005-2012'!N372*SUM($AB$10:$AE$10)/4,IF(AND($M$1=2010,Beregningsark!$AQ372="2005-2012"),'Resultat 2005-2012'!N372*SUM($AC$10:$AE$10)/3,IF(AND($M$1=2011,Beregningsark!$AQ372="2005-2012"),'Resultat 2005-2012'!N372*SUM($AD$10:$AE$10)/2,IF(AND($M$1=2012,Beregningsark!$AQ372="2005-2012"),'Resultat 2005-2012'!N372*$AE$10,IF(AND($M$1=2006,Beregningsark!$AQ372="1999-2012"),'Resultat 2005-2012'!N372*SUM($Y$16:$AE$16)/7,IF(AND($M$1=2007,Beregningsark!$AQ372="1999-2012"),'Resultat 2005-2012'!N372*SUM($Z$16:$AE$16)/6,IF(AND($M$1=2008,Beregningsark!$AQ372="1999-2012"),'Resultat 2005-2012'!N372*SUM($AA$16:$AE$16)/5,IF(AND($M$1=2009,Beregningsark!$AQ372="1999-2012"),'Resultat 2005-2012'!N372*SUM($AB$16:$AE$16)/4,IF(AND($M$1=2010,Beregningsark!$AQ372="1999-2012"),'Resultat 2005-2012'!N372*SUM($AC$16:$AE$16)/3,IF(AND($M$1=2011,Beregningsark!$AQ372="1999-2012"),'Resultat 2005-2012'!N372*SUM($AD$16:$AE$16)/2,IF(AND($M$1=2012,Beregningsark!$AQ372="1999-2012"),'Resultat 2005-2012'!N372*$AE$16,""))))))))))))))))</f>
        <v/>
      </c>
      <c r="O372" s="15" t="str">
        <f>IF('Resultat 2005-2012'!$R372="","",IF($M$1=2005,'Resultat 2005-2012'!O372,IF(AND($M$1=2006,Beregningsark!$AQ372="2005-2012"),'Resultat 2005-2012'!O372*SUM($Y$10:$AE$10)/7,IF(AND($M$1=2007,Beregningsark!$AQ372="2005-2012"),'Resultat 2005-2012'!O372*SUM($Z$10:$AE$10)/6,IF(AND($M$1=2008,Beregningsark!$AQ372="2005-2012"),'Resultat 2005-2012'!O372*SUM($AA$10:$AE$10)/5,IF(AND($M$1=2009,Beregningsark!$AQ372="2005-2012"),'Resultat 2005-2012'!O372*SUM($AB$10:$AE$10)/4,IF(AND($M$1=2010,Beregningsark!$AQ372="2005-2012"),'Resultat 2005-2012'!O372*SUM($AC$10:$AE$10)/3,IF(AND($M$1=2011,Beregningsark!$AQ372="2005-2012"),'Resultat 2005-2012'!O372*SUM($AD$10:$AE$10)/2,IF(AND($M$1=2012,Beregningsark!$AQ372="2005-2012"),'Resultat 2005-2012'!O372*$AE$10,IF(AND($M$1=2006,Beregningsark!$AQ372="1999-2012"),'Resultat 2005-2012'!O372*SUM($Y$16:$AE$16)/7,IF(AND($M$1=2007,Beregningsark!$AQ372="1999-2012"),'Resultat 2005-2012'!O372*SUM($Z$16:$AE$16)/6,IF(AND($M$1=2008,Beregningsark!$AQ372="1999-2012"),'Resultat 2005-2012'!O372*SUM($AA$16:$AE$16)/5,IF(AND($M$1=2009,Beregningsark!$AQ372="1999-2012"),'Resultat 2005-2012'!O372*SUM($AB$16:$AE$16)/4,IF(AND($M$1=2010,Beregningsark!$AQ372="1999-2012"),'Resultat 2005-2012'!O372*SUM($AC$16:$AE$16)/3,IF(AND($M$1=2011,Beregningsark!$AQ372="1999-2012"),'Resultat 2005-2012'!O372*SUM($AD$16:$AE$16)/2,IF(AND($M$1=2012,Beregningsark!$AQ372="1999-2012"),'Resultat 2005-2012'!O372*$AE$16,""))))))))))))))))</f>
        <v/>
      </c>
      <c r="P372" s="15" t="str">
        <f>IF('Resultat 2005-2012'!$R372="","",IF($M$1=2005,'Resultat 2005-2012'!P372,IF(AND($M$1=2006,Beregningsark!$AQ372="2005-2012"),'Resultat 2005-2012'!P372*SUM($Y$11:$AE$11)/7,IF(AND($M$1=2007,Beregningsark!$AQ372="2005-2012"),'Resultat 2005-2012'!P372*SUM($Z$11:$AE$11)/6,IF(AND($M$1=2008,Beregningsark!$AQ372="2005-2012"),'Resultat 2005-2012'!P372*SUM($AA$11:$AE$11)/5,IF(AND($M$1=2009,Beregningsark!$AQ372="2005-2012"),'Resultat 2005-2012'!P372*SUM($AB$11:$AE$11)/4,IF(AND($M$1=2010,Beregningsark!$AQ372="2005-2012"),'Resultat 2005-2012'!P372*SUM($AC$11:$AE$11)/3,IF(AND($M$1=2011,Beregningsark!$AQ372="2005-2012"),'Resultat 2005-2012'!P372*SUM($AD$11:$AE$11)/2,IF(AND($M$1=2012,Beregningsark!$AQ372="2005-2012"),'Resultat 2005-2012'!P372*$AE$11,IF(AND($M$1=2006,Beregningsark!$AQ372="1999-2012"),'Resultat 2005-2012'!P372*SUM($Y$16:$AE$16)/7,IF(AND($M$1=2007,Beregningsark!$AQ372="1999-2012"),'Resultat 2005-2012'!P372*SUM($Z$16:$AE$16)/6,IF(AND($M$1=2008,Beregningsark!$AQ372="1999-2012"),'Resultat 2005-2012'!P372*SUM($AA$16:$AE$16)/5,IF(AND($M$1=2009,Beregningsark!$AQ372="1999-2012"),'Resultat 2005-2012'!P372*SUM($AB$16:$AE$16)/4,IF(AND($M$1=2010,Beregningsark!$AQ372="1999-2012"),'Resultat 2005-2012'!P372*SUM($AC$16:$AE$16)/3,IF(AND($M$1=2011,Beregningsark!$AQ372="1999-2012"),'Resultat 2005-2012'!P372*SUM($AD$16:$AE$16)/2,IF(AND($M$1=2012,Beregningsark!$AQ372="1999-2012"),'Resultat 2005-2012'!P372*$AE$16,""))))))))))))))))</f>
        <v/>
      </c>
      <c r="Q372" s="15" t="str">
        <f t="shared" si="18"/>
        <v/>
      </c>
      <c r="R372" s="17" t="str">
        <f t="shared" si="19"/>
        <v/>
      </c>
    </row>
    <row r="373" spans="1:18" x14ac:dyDescent="0.25">
      <c r="A373" s="4" t="str">
        <f>IF(Inddata!A388="","",Inddata!A388)</f>
        <v/>
      </c>
      <c r="B373" s="4" t="str">
        <f>IF(Inddata!B388="","",Inddata!B388)</f>
        <v/>
      </c>
      <c r="C373" s="4" t="str">
        <f>IF(Inddata!C388="","",Inddata!C388)</f>
        <v/>
      </c>
      <c r="D373" s="4" t="str">
        <f>IF(Inddata!D388="","",Inddata!D388)</f>
        <v/>
      </c>
      <c r="E373" s="4" t="str">
        <f>IF(Inddata!E388="","",Inddata!E388)</f>
        <v/>
      </c>
      <c r="F373" s="4" t="str">
        <f>IF(Inddata!F388="","",Inddata!F388)</f>
        <v/>
      </c>
      <c r="G373" s="4">
        <f>IF(Inddata!G388="","",Inddata!G388)</f>
        <v>0</v>
      </c>
      <c r="H373" s="4" t="str">
        <f>IF(Inddata!H388&gt;0.5,Inddata!H388,"")</f>
        <v/>
      </c>
      <c r="I373" s="4" t="str">
        <f>IF(Inddata!I388="","",Inddata!I388)</f>
        <v/>
      </c>
      <c r="J373" s="15" t="str">
        <f>IF('Resultat 2005-2012'!$R373="","",IF($M$1=2005,'Resultat 2005-2012'!J373,IF(AND($M$1=2006,Beregningsark!$AQ373="2005-2012"),'Resultat 2005-2012'!J373*SUM($Y$7:$AE$7)/7,IF(AND($M$1=2007,Beregningsark!$AQ373="2005-2012"),'Resultat 2005-2012'!J373*SUM($Z$7:$AE$7)/6,IF(AND($M$1=2008,Beregningsark!$AQ373="2005-2012"),'Resultat 2005-2012'!J373*SUM($AA$7:$AE$7)/5,IF(AND($M$1=2009,Beregningsark!$AQ373="2005-2012"),'Resultat 2005-2012'!J373*SUM($AB$7:$AE$7)/4,IF(AND($M$1=2010,Beregningsark!$AQ373="2005-2012"),'Resultat 2005-2012'!J373*SUM($AC$7:$AE$7)/3,IF(AND($M$1=2011,Beregningsark!$AQ373="2005-2012"),'Resultat 2005-2012'!J373*SUM($AD$7:$AE$7)/2,IF(AND($M$1=2012,Beregningsark!$AQ373="2005-2012"),'Resultat 2005-2012'!J373*$AE$7,IF(AND($M$1=2006,Beregningsark!$AQ373="1999-2012"),'Resultat 2005-2012'!J373*SUM($Y$16:$AE$16)/7,IF(AND($M$1=2007,Beregningsark!$AQ373="1999-2012"),'Resultat 2005-2012'!J373*SUM($Z$16:$AE$16)/6,IF(AND($M$1=2008,Beregningsark!$AQ373="1999-2012"),'Resultat 2005-2012'!J373*SUM($AA$16:$AE$16)/5,IF(AND($M$1=2009,Beregningsark!$AQ373="1999-2012"),'Resultat 2005-2012'!J373*SUM($AB$16:$AE$16)/4,IF(AND($M$1=2010,Beregningsark!$AQ373="1999-2012"),'Resultat 2005-2012'!J373*SUM($AC$16:$AE$16)/3,IF(AND($M$1=2011,Beregningsark!$AQ373="1999-2012"),'Resultat 2005-2012'!J373*SUM($AD$16:$AE$16)/2,IF(AND($M$1=2012,Beregningsark!$AQ373="1999-2012"),'Resultat 2005-2012'!J373*$AE$16,""))))))))))))))))</f>
        <v/>
      </c>
      <c r="K373" s="15" t="str">
        <f>IF('Resultat 2005-2012'!$R373="","",IF($M$1=2005,'Resultat 2005-2012'!K373,IF(AND($M$1=2006,Beregningsark!$AQ373="2005-2012"),'Resultat 2005-2012'!K373*SUM($Y$8:$AE$8)/7,IF(AND($M$1=2007,Beregningsark!$AQ373="2005-2012"),'Resultat 2005-2012'!K373*SUM($Z$8:$AE$8)/6,IF(AND($M$1=2008,Beregningsark!$AQ373="2005-2012"),'Resultat 2005-2012'!K373*SUM($AA$8:$AE$8)/5,IF(AND($M$1=2009,Beregningsark!$AQ373="2005-2012"),'Resultat 2005-2012'!K373*SUM($AB$8:$AE$8)/4,IF(AND($M$1=2010,Beregningsark!$AQ373="2005-2012"),'Resultat 2005-2012'!K373*SUM($AC$8:$AE$8)/3,IF(AND($M$1=2011,Beregningsark!$AQ373="2005-2012"),'Resultat 2005-2012'!K373*SUM($AD$8:$AE$8)/2,IF(AND($M$1=2012,Beregningsark!$AQ373="2005-2012"),'Resultat 2005-2012'!K373*$AE$8,IF(AND($M$1=2006,Beregningsark!$AQ373="1999-2012"),'Resultat 2005-2012'!K373*SUM($Y$17:$AE$17)/7,IF(AND($M$1=2007,Beregningsark!$AQ373="1999-2012"),'Resultat 2005-2012'!K373*SUM($Z$17:$AE$17)/6,IF(AND($M$1=2008,Beregningsark!$AQ373="1999-2012"),'Resultat 2005-2012'!K373*SUM($AA$17:$AE$17)/5,IF(AND($M$1=2009,Beregningsark!$AQ373="1999-2012"),'Resultat 2005-2012'!K373*SUM($AB$17:$AE$17)/4,IF(AND($M$1=2010,Beregningsark!$AQ373="1999-2012"),'Resultat 2005-2012'!K373*SUM($AC$17:$AE$17)/3,IF(AND($M$1=2011,Beregningsark!$AQ373="1999-2012"),'Resultat 2005-2012'!K373*SUM($AD$17:$AE$17)/2,IF(AND($M$1=2012,Beregningsark!$AQ373="1999-2012"),'Resultat 2005-2012'!K373*$AE$17,""))))))))))))))))</f>
        <v/>
      </c>
      <c r="L373" s="15" t="str">
        <f>IF('Resultat 2005-2012'!$R373="","",IF($M$1=2005,'Resultat 2005-2012'!L373,IF(AND($M$1=2006,Beregningsark!$AQ373="2005-2012"),'Resultat 2005-2012'!L373*SUM($Y$9:$AE$9)/7,IF(AND($M$1=2007,Beregningsark!$AQ373="2005-2012"),'Resultat 2005-2012'!L373*SUM($Z$9:$AE$9)/6,IF(AND($M$1=2008,Beregningsark!$AQ373="2005-2012"),'Resultat 2005-2012'!L373*SUM($AA$9:$AE$9)/5,IF(AND($M$1=2009,Beregningsark!$AQ373="2005-2012"),'Resultat 2005-2012'!L373*SUM($AB$9:$AE$9)/4,IF(AND($M$1=2010,Beregningsark!$AQ373="2005-2012"),'Resultat 2005-2012'!L373*SUM($AC$9:$AE$9)/3,IF(AND($M$1=2011,Beregningsark!$AQ373="2005-2012"),'Resultat 2005-2012'!L373*SUM($AD$9:$AE$9)/2,IF(AND($M$1=2012,Beregningsark!$AQ373="2005-2012"),'Resultat 2005-2012'!L373*$AE$9,IF(AND($M$1=2006,Beregningsark!$AQ373="1999-2012"),'Resultat 2005-2012'!L373*SUM($Y$18:$AE$18)/7,IF(AND($M$1=2007,Beregningsark!$AQ373="1999-2012"),'Resultat 2005-2012'!L373*SUM($Z$18:$AE$18)/6,IF(AND($M$1=2008,Beregningsark!$AQ373="1999-2012"),'Resultat 2005-2012'!L373*SUM($AA$18:$AE$18)/5,IF(AND($M$1=2009,Beregningsark!$AQ373="1999-2012"),'Resultat 2005-2012'!L373*SUM($AB$18:$AE$18)/4,IF(AND($M$1=2010,Beregningsark!$AQ373="1999-2012"),'Resultat 2005-2012'!L373*SUM($AC$18:$AE$18)/3,IF(AND($M$1=2011,Beregningsark!$AQ373="1999-2012"),'Resultat 2005-2012'!L373*SUM($AD$18:$AE$18)/2,IF(AND($M$1=2012,Beregningsark!$AQ373="1999-2012"),'Resultat 2005-2012'!L373*$AE$18,""))))))))))))))))</f>
        <v/>
      </c>
      <c r="M373" s="15" t="str">
        <f t="shared" si="17"/>
        <v/>
      </c>
      <c r="N373" s="15" t="str">
        <f>IF('Resultat 2005-2012'!$R373="","",IF($M$1=2005,'Resultat 2005-2012'!N373,IF(AND($M$1=2006,Beregningsark!$AQ373="2005-2012"),'Resultat 2005-2012'!N373*SUM($Y$10:$AE$10)/7,IF(AND($M$1=2007,Beregningsark!$AQ373="2005-2012"),'Resultat 2005-2012'!N373*SUM($Z$10:$AE$10)/6,IF(AND($M$1=2008,Beregningsark!$AQ373="2005-2012"),'Resultat 2005-2012'!N373*SUM($AA$10:$AE$10)/5,IF(AND($M$1=2009,Beregningsark!$AQ373="2005-2012"),'Resultat 2005-2012'!N373*SUM($AB$10:$AE$10)/4,IF(AND($M$1=2010,Beregningsark!$AQ373="2005-2012"),'Resultat 2005-2012'!N373*SUM($AC$10:$AE$10)/3,IF(AND($M$1=2011,Beregningsark!$AQ373="2005-2012"),'Resultat 2005-2012'!N373*SUM($AD$10:$AE$10)/2,IF(AND($M$1=2012,Beregningsark!$AQ373="2005-2012"),'Resultat 2005-2012'!N373*$AE$10,IF(AND($M$1=2006,Beregningsark!$AQ373="1999-2012"),'Resultat 2005-2012'!N373*SUM($Y$16:$AE$16)/7,IF(AND($M$1=2007,Beregningsark!$AQ373="1999-2012"),'Resultat 2005-2012'!N373*SUM($Z$16:$AE$16)/6,IF(AND($M$1=2008,Beregningsark!$AQ373="1999-2012"),'Resultat 2005-2012'!N373*SUM($AA$16:$AE$16)/5,IF(AND($M$1=2009,Beregningsark!$AQ373="1999-2012"),'Resultat 2005-2012'!N373*SUM($AB$16:$AE$16)/4,IF(AND($M$1=2010,Beregningsark!$AQ373="1999-2012"),'Resultat 2005-2012'!N373*SUM($AC$16:$AE$16)/3,IF(AND($M$1=2011,Beregningsark!$AQ373="1999-2012"),'Resultat 2005-2012'!N373*SUM($AD$16:$AE$16)/2,IF(AND($M$1=2012,Beregningsark!$AQ373="1999-2012"),'Resultat 2005-2012'!N373*$AE$16,""))))))))))))))))</f>
        <v/>
      </c>
      <c r="O373" s="15" t="str">
        <f>IF('Resultat 2005-2012'!$R373="","",IF($M$1=2005,'Resultat 2005-2012'!O373,IF(AND($M$1=2006,Beregningsark!$AQ373="2005-2012"),'Resultat 2005-2012'!O373*SUM($Y$10:$AE$10)/7,IF(AND($M$1=2007,Beregningsark!$AQ373="2005-2012"),'Resultat 2005-2012'!O373*SUM($Z$10:$AE$10)/6,IF(AND($M$1=2008,Beregningsark!$AQ373="2005-2012"),'Resultat 2005-2012'!O373*SUM($AA$10:$AE$10)/5,IF(AND($M$1=2009,Beregningsark!$AQ373="2005-2012"),'Resultat 2005-2012'!O373*SUM($AB$10:$AE$10)/4,IF(AND($M$1=2010,Beregningsark!$AQ373="2005-2012"),'Resultat 2005-2012'!O373*SUM($AC$10:$AE$10)/3,IF(AND($M$1=2011,Beregningsark!$AQ373="2005-2012"),'Resultat 2005-2012'!O373*SUM($AD$10:$AE$10)/2,IF(AND($M$1=2012,Beregningsark!$AQ373="2005-2012"),'Resultat 2005-2012'!O373*$AE$10,IF(AND($M$1=2006,Beregningsark!$AQ373="1999-2012"),'Resultat 2005-2012'!O373*SUM($Y$16:$AE$16)/7,IF(AND($M$1=2007,Beregningsark!$AQ373="1999-2012"),'Resultat 2005-2012'!O373*SUM($Z$16:$AE$16)/6,IF(AND($M$1=2008,Beregningsark!$AQ373="1999-2012"),'Resultat 2005-2012'!O373*SUM($AA$16:$AE$16)/5,IF(AND($M$1=2009,Beregningsark!$AQ373="1999-2012"),'Resultat 2005-2012'!O373*SUM($AB$16:$AE$16)/4,IF(AND($M$1=2010,Beregningsark!$AQ373="1999-2012"),'Resultat 2005-2012'!O373*SUM($AC$16:$AE$16)/3,IF(AND($M$1=2011,Beregningsark!$AQ373="1999-2012"),'Resultat 2005-2012'!O373*SUM($AD$16:$AE$16)/2,IF(AND($M$1=2012,Beregningsark!$AQ373="1999-2012"),'Resultat 2005-2012'!O373*$AE$16,""))))))))))))))))</f>
        <v/>
      </c>
      <c r="P373" s="15" t="str">
        <f>IF('Resultat 2005-2012'!$R373="","",IF($M$1=2005,'Resultat 2005-2012'!P373,IF(AND($M$1=2006,Beregningsark!$AQ373="2005-2012"),'Resultat 2005-2012'!P373*SUM($Y$11:$AE$11)/7,IF(AND($M$1=2007,Beregningsark!$AQ373="2005-2012"),'Resultat 2005-2012'!P373*SUM($Z$11:$AE$11)/6,IF(AND($M$1=2008,Beregningsark!$AQ373="2005-2012"),'Resultat 2005-2012'!P373*SUM($AA$11:$AE$11)/5,IF(AND($M$1=2009,Beregningsark!$AQ373="2005-2012"),'Resultat 2005-2012'!P373*SUM($AB$11:$AE$11)/4,IF(AND($M$1=2010,Beregningsark!$AQ373="2005-2012"),'Resultat 2005-2012'!P373*SUM($AC$11:$AE$11)/3,IF(AND($M$1=2011,Beregningsark!$AQ373="2005-2012"),'Resultat 2005-2012'!P373*SUM($AD$11:$AE$11)/2,IF(AND($M$1=2012,Beregningsark!$AQ373="2005-2012"),'Resultat 2005-2012'!P373*$AE$11,IF(AND($M$1=2006,Beregningsark!$AQ373="1999-2012"),'Resultat 2005-2012'!P373*SUM($Y$16:$AE$16)/7,IF(AND($M$1=2007,Beregningsark!$AQ373="1999-2012"),'Resultat 2005-2012'!P373*SUM($Z$16:$AE$16)/6,IF(AND($M$1=2008,Beregningsark!$AQ373="1999-2012"),'Resultat 2005-2012'!P373*SUM($AA$16:$AE$16)/5,IF(AND($M$1=2009,Beregningsark!$AQ373="1999-2012"),'Resultat 2005-2012'!P373*SUM($AB$16:$AE$16)/4,IF(AND($M$1=2010,Beregningsark!$AQ373="1999-2012"),'Resultat 2005-2012'!P373*SUM($AC$16:$AE$16)/3,IF(AND($M$1=2011,Beregningsark!$AQ373="1999-2012"),'Resultat 2005-2012'!P373*SUM($AD$16:$AE$16)/2,IF(AND($M$1=2012,Beregningsark!$AQ373="1999-2012"),'Resultat 2005-2012'!P373*$AE$16,""))))))))))))))))</f>
        <v/>
      </c>
      <c r="Q373" s="15" t="str">
        <f t="shared" si="18"/>
        <v/>
      </c>
      <c r="R373" s="17" t="str">
        <f t="shared" si="19"/>
        <v/>
      </c>
    </row>
    <row r="374" spans="1:18" x14ac:dyDescent="0.25">
      <c r="A374" s="4" t="str">
        <f>IF(Inddata!A389="","",Inddata!A389)</f>
        <v/>
      </c>
      <c r="B374" s="4" t="str">
        <f>IF(Inddata!B389="","",Inddata!B389)</f>
        <v/>
      </c>
      <c r="C374" s="4" t="str">
        <f>IF(Inddata!C389="","",Inddata!C389)</f>
        <v/>
      </c>
      <c r="D374" s="4" t="str">
        <f>IF(Inddata!D389="","",Inddata!D389)</f>
        <v/>
      </c>
      <c r="E374" s="4" t="str">
        <f>IF(Inddata!E389="","",Inddata!E389)</f>
        <v/>
      </c>
      <c r="F374" s="4" t="str">
        <f>IF(Inddata!F389="","",Inddata!F389)</f>
        <v/>
      </c>
      <c r="G374" s="4">
        <f>IF(Inddata!G389="","",Inddata!G389)</f>
        <v>0</v>
      </c>
      <c r="H374" s="4" t="str">
        <f>IF(Inddata!H389&gt;0.5,Inddata!H389,"")</f>
        <v/>
      </c>
      <c r="I374" s="4" t="str">
        <f>IF(Inddata!I389="","",Inddata!I389)</f>
        <v/>
      </c>
      <c r="J374" s="15" t="str">
        <f>IF('Resultat 2005-2012'!$R374="","",IF($M$1=2005,'Resultat 2005-2012'!J374,IF(AND($M$1=2006,Beregningsark!$AQ374="2005-2012"),'Resultat 2005-2012'!J374*SUM($Y$7:$AE$7)/7,IF(AND($M$1=2007,Beregningsark!$AQ374="2005-2012"),'Resultat 2005-2012'!J374*SUM($Z$7:$AE$7)/6,IF(AND($M$1=2008,Beregningsark!$AQ374="2005-2012"),'Resultat 2005-2012'!J374*SUM($AA$7:$AE$7)/5,IF(AND($M$1=2009,Beregningsark!$AQ374="2005-2012"),'Resultat 2005-2012'!J374*SUM($AB$7:$AE$7)/4,IF(AND($M$1=2010,Beregningsark!$AQ374="2005-2012"),'Resultat 2005-2012'!J374*SUM($AC$7:$AE$7)/3,IF(AND($M$1=2011,Beregningsark!$AQ374="2005-2012"),'Resultat 2005-2012'!J374*SUM($AD$7:$AE$7)/2,IF(AND($M$1=2012,Beregningsark!$AQ374="2005-2012"),'Resultat 2005-2012'!J374*$AE$7,IF(AND($M$1=2006,Beregningsark!$AQ374="1999-2012"),'Resultat 2005-2012'!J374*SUM($Y$16:$AE$16)/7,IF(AND($M$1=2007,Beregningsark!$AQ374="1999-2012"),'Resultat 2005-2012'!J374*SUM($Z$16:$AE$16)/6,IF(AND($M$1=2008,Beregningsark!$AQ374="1999-2012"),'Resultat 2005-2012'!J374*SUM($AA$16:$AE$16)/5,IF(AND($M$1=2009,Beregningsark!$AQ374="1999-2012"),'Resultat 2005-2012'!J374*SUM($AB$16:$AE$16)/4,IF(AND($M$1=2010,Beregningsark!$AQ374="1999-2012"),'Resultat 2005-2012'!J374*SUM($AC$16:$AE$16)/3,IF(AND($M$1=2011,Beregningsark!$AQ374="1999-2012"),'Resultat 2005-2012'!J374*SUM($AD$16:$AE$16)/2,IF(AND($M$1=2012,Beregningsark!$AQ374="1999-2012"),'Resultat 2005-2012'!J374*$AE$16,""))))))))))))))))</f>
        <v/>
      </c>
      <c r="K374" s="15" t="str">
        <f>IF('Resultat 2005-2012'!$R374="","",IF($M$1=2005,'Resultat 2005-2012'!K374,IF(AND($M$1=2006,Beregningsark!$AQ374="2005-2012"),'Resultat 2005-2012'!K374*SUM($Y$8:$AE$8)/7,IF(AND($M$1=2007,Beregningsark!$AQ374="2005-2012"),'Resultat 2005-2012'!K374*SUM($Z$8:$AE$8)/6,IF(AND($M$1=2008,Beregningsark!$AQ374="2005-2012"),'Resultat 2005-2012'!K374*SUM($AA$8:$AE$8)/5,IF(AND($M$1=2009,Beregningsark!$AQ374="2005-2012"),'Resultat 2005-2012'!K374*SUM($AB$8:$AE$8)/4,IF(AND($M$1=2010,Beregningsark!$AQ374="2005-2012"),'Resultat 2005-2012'!K374*SUM($AC$8:$AE$8)/3,IF(AND($M$1=2011,Beregningsark!$AQ374="2005-2012"),'Resultat 2005-2012'!K374*SUM($AD$8:$AE$8)/2,IF(AND($M$1=2012,Beregningsark!$AQ374="2005-2012"),'Resultat 2005-2012'!K374*$AE$8,IF(AND($M$1=2006,Beregningsark!$AQ374="1999-2012"),'Resultat 2005-2012'!K374*SUM($Y$17:$AE$17)/7,IF(AND($M$1=2007,Beregningsark!$AQ374="1999-2012"),'Resultat 2005-2012'!K374*SUM($Z$17:$AE$17)/6,IF(AND($M$1=2008,Beregningsark!$AQ374="1999-2012"),'Resultat 2005-2012'!K374*SUM($AA$17:$AE$17)/5,IF(AND($M$1=2009,Beregningsark!$AQ374="1999-2012"),'Resultat 2005-2012'!K374*SUM($AB$17:$AE$17)/4,IF(AND($M$1=2010,Beregningsark!$AQ374="1999-2012"),'Resultat 2005-2012'!K374*SUM($AC$17:$AE$17)/3,IF(AND($M$1=2011,Beregningsark!$AQ374="1999-2012"),'Resultat 2005-2012'!K374*SUM($AD$17:$AE$17)/2,IF(AND($M$1=2012,Beregningsark!$AQ374="1999-2012"),'Resultat 2005-2012'!K374*$AE$17,""))))))))))))))))</f>
        <v/>
      </c>
      <c r="L374" s="15" t="str">
        <f>IF('Resultat 2005-2012'!$R374="","",IF($M$1=2005,'Resultat 2005-2012'!L374,IF(AND($M$1=2006,Beregningsark!$AQ374="2005-2012"),'Resultat 2005-2012'!L374*SUM($Y$9:$AE$9)/7,IF(AND($M$1=2007,Beregningsark!$AQ374="2005-2012"),'Resultat 2005-2012'!L374*SUM($Z$9:$AE$9)/6,IF(AND($M$1=2008,Beregningsark!$AQ374="2005-2012"),'Resultat 2005-2012'!L374*SUM($AA$9:$AE$9)/5,IF(AND($M$1=2009,Beregningsark!$AQ374="2005-2012"),'Resultat 2005-2012'!L374*SUM($AB$9:$AE$9)/4,IF(AND($M$1=2010,Beregningsark!$AQ374="2005-2012"),'Resultat 2005-2012'!L374*SUM($AC$9:$AE$9)/3,IF(AND($M$1=2011,Beregningsark!$AQ374="2005-2012"),'Resultat 2005-2012'!L374*SUM($AD$9:$AE$9)/2,IF(AND($M$1=2012,Beregningsark!$AQ374="2005-2012"),'Resultat 2005-2012'!L374*$AE$9,IF(AND($M$1=2006,Beregningsark!$AQ374="1999-2012"),'Resultat 2005-2012'!L374*SUM($Y$18:$AE$18)/7,IF(AND($M$1=2007,Beregningsark!$AQ374="1999-2012"),'Resultat 2005-2012'!L374*SUM($Z$18:$AE$18)/6,IF(AND($M$1=2008,Beregningsark!$AQ374="1999-2012"),'Resultat 2005-2012'!L374*SUM($AA$18:$AE$18)/5,IF(AND($M$1=2009,Beregningsark!$AQ374="1999-2012"),'Resultat 2005-2012'!L374*SUM($AB$18:$AE$18)/4,IF(AND($M$1=2010,Beregningsark!$AQ374="1999-2012"),'Resultat 2005-2012'!L374*SUM($AC$18:$AE$18)/3,IF(AND($M$1=2011,Beregningsark!$AQ374="1999-2012"),'Resultat 2005-2012'!L374*SUM($AD$18:$AE$18)/2,IF(AND($M$1=2012,Beregningsark!$AQ374="1999-2012"),'Resultat 2005-2012'!L374*$AE$18,""))))))))))))))))</f>
        <v/>
      </c>
      <c r="M374" s="15" t="str">
        <f t="shared" si="17"/>
        <v/>
      </c>
      <c r="N374" s="15" t="str">
        <f>IF('Resultat 2005-2012'!$R374="","",IF($M$1=2005,'Resultat 2005-2012'!N374,IF(AND($M$1=2006,Beregningsark!$AQ374="2005-2012"),'Resultat 2005-2012'!N374*SUM($Y$10:$AE$10)/7,IF(AND($M$1=2007,Beregningsark!$AQ374="2005-2012"),'Resultat 2005-2012'!N374*SUM($Z$10:$AE$10)/6,IF(AND($M$1=2008,Beregningsark!$AQ374="2005-2012"),'Resultat 2005-2012'!N374*SUM($AA$10:$AE$10)/5,IF(AND($M$1=2009,Beregningsark!$AQ374="2005-2012"),'Resultat 2005-2012'!N374*SUM($AB$10:$AE$10)/4,IF(AND($M$1=2010,Beregningsark!$AQ374="2005-2012"),'Resultat 2005-2012'!N374*SUM($AC$10:$AE$10)/3,IF(AND($M$1=2011,Beregningsark!$AQ374="2005-2012"),'Resultat 2005-2012'!N374*SUM($AD$10:$AE$10)/2,IF(AND($M$1=2012,Beregningsark!$AQ374="2005-2012"),'Resultat 2005-2012'!N374*$AE$10,IF(AND($M$1=2006,Beregningsark!$AQ374="1999-2012"),'Resultat 2005-2012'!N374*SUM($Y$16:$AE$16)/7,IF(AND($M$1=2007,Beregningsark!$AQ374="1999-2012"),'Resultat 2005-2012'!N374*SUM($Z$16:$AE$16)/6,IF(AND($M$1=2008,Beregningsark!$AQ374="1999-2012"),'Resultat 2005-2012'!N374*SUM($AA$16:$AE$16)/5,IF(AND($M$1=2009,Beregningsark!$AQ374="1999-2012"),'Resultat 2005-2012'!N374*SUM($AB$16:$AE$16)/4,IF(AND($M$1=2010,Beregningsark!$AQ374="1999-2012"),'Resultat 2005-2012'!N374*SUM($AC$16:$AE$16)/3,IF(AND($M$1=2011,Beregningsark!$AQ374="1999-2012"),'Resultat 2005-2012'!N374*SUM($AD$16:$AE$16)/2,IF(AND($M$1=2012,Beregningsark!$AQ374="1999-2012"),'Resultat 2005-2012'!N374*$AE$16,""))))))))))))))))</f>
        <v/>
      </c>
      <c r="O374" s="15" t="str">
        <f>IF('Resultat 2005-2012'!$R374="","",IF($M$1=2005,'Resultat 2005-2012'!O374,IF(AND($M$1=2006,Beregningsark!$AQ374="2005-2012"),'Resultat 2005-2012'!O374*SUM($Y$10:$AE$10)/7,IF(AND($M$1=2007,Beregningsark!$AQ374="2005-2012"),'Resultat 2005-2012'!O374*SUM($Z$10:$AE$10)/6,IF(AND($M$1=2008,Beregningsark!$AQ374="2005-2012"),'Resultat 2005-2012'!O374*SUM($AA$10:$AE$10)/5,IF(AND($M$1=2009,Beregningsark!$AQ374="2005-2012"),'Resultat 2005-2012'!O374*SUM($AB$10:$AE$10)/4,IF(AND($M$1=2010,Beregningsark!$AQ374="2005-2012"),'Resultat 2005-2012'!O374*SUM($AC$10:$AE$10)/3,IF(AND($M$1=2011,Beregningsark!$AQ374="2005-2012"),'Resultat 2005-2012'!O374*SUM($AD$10:$AE$10)/2,IF(AND($M$1=2012,Beregningsark!$AQ374="2005-2012"),'Resultat 2005-2012'!O374*$AE$10,IF(AND($M$1=2006,Beregningsark!$AQ374="1999-2012"),'Resultat 2005-2012'!O374*SUM($Y$16:$AE$16)/7,IF(AND($M$1=2007,Beregningsark!$AQ374="1999-2012"),'Resultat 2005-2012'!O374*SUM($Z$16:$AE$16)/6,IF(AND($M$1=2008,Beregningsark!$AQ374="1999-2012"),'Resultat 2005-2012'!O374*SUM($AA$16:$AE$16)/5,IF(AND($M$1=2009,Beregningsark!$AQ374="1999-2012"),'Resultat 2005-2012'!O374*SUM($AB$16:$AE$16)/4,IF(AND($M$1=2010,Beregningsark!$AQ374="1999-2012"),'Resultat 2005-2012'!O374*SUM($AC$16:$AE$16)/3,IF(AND($M$1=2011,Beregningsark!$AQ374="1999-2012"),'Resultat 2005-2012'!O374*SUM($AD$16:$AE$16)/2,IF(AND($M$1=2012,Beregningsark!$AQ374="1999-2012"),'Resultat 2005-2012'!O374*$AE$16,""))))))))))))))))</f>
        <v/>
      </c>
      <c r="P374" s="15" t="str">
        <f>IF('Resultat 2005-2012'!$R374="","",IF($M$1=2005,'Resultat 2005-2012'!P374,IF(AND($M$1=2006,Beregningsark!$AQ374="2005-2012"),'Resultat 2005-2012'!P374*SUM($Y$11:$AE$11)/7,IF(AND($M$1=2007,Beregningsark!$AQ374="2005-2012"),'Resultat 2005-2012'!P374*SUM($Z$11:$AE$11)/6,IF(AND($M$1=2008,Beregningsark!$AQ374="2005-2012"),'Resultat 2005-2012'!P374*SUM($AA$11:$AE$11)/5,IF(AND($M$1=2009,Beregningsark!$AQ374="2005-2012"),'Resultat 2005-2012'!P374*SUM($AB$11:$AE$11)/4,IF(AND($M$1=2010,Beregningsark!$AQ374="2005-2012"),'Resultat 2005-2012'!P374*SUM($AC$11:$AE$11)/3,IF(AND($M$1=2011,Beregningsark!$AQ374="2005-2012"),'Resultat 2005-2012'!P374*SUM($AD$11:$AE$11)/2,IF(AND($M$1=2012,Beregningsark!$AQ374="2005-2012"),'Resultat 2005-2012'!P374*$AE$11,IF(AND($M$1=2006,Beregningsark!$AQ374="1999-2012"),'Resultat 2005-2012'!P374*SUM($Y$16:$AE$16)/7,IF(AND($M$1=2007,Beregningsark!$AQ374="1999-2012"),'Resultat 2005-2012'!P374*SUM($Z$16:$AE$16)/6,IF(AND($M$1=2008,Beregningsark!$AQ374="1999-2012"),'Resultat 2005-2012'!P374*SUM($AA$16:$AE$16)/5,IF(AND($M$1=2009,Beregningsark!$AQ374="1999-2012"),'Resultat 2005-2012'!P374*SUM($AB$16:$AE$16)/4,IF(AND($M$1=2010,Beregningsark!$AQ374="1999-2012"),'Resultat 2005-2012'!P374*SUM($AC$16:$AE$16)/3,IF(AND($M$1=2011,Beregningsark!$AQ374="1999-2012"),'Resultat 2005-2012'!P374*SUM($AD$16:$AE$16)/2,IF(AND($M$1=2012,Beregningsark!$AQ374="1999-2012"),'Resultat 2005-2012'!P374*$AE$16,""))))))))))))))))</f>
        <v/>
      </c>
      <c r="Q374" s="15" t="str">
        <f t="shared" si="18"/>
        <v/>
      </c>
      <c r="R374" s="17" t="str">
        <f t="shared" si="19"/>
        <v/>
      </c>
    </row>
    <row r="375" spans="1:18" x14ac:dyDescent="0.25">
      <c r="A375" s="4" t="str">
        <f>IF(Inddata!A390="","",Inddata!A390)</f>
        <v/>
      </c>
      <c r="B375" s="4" t="str">
        <f>IF(Inddata!B390="","",Inddata!B390)</f>
        <v/>
      </c>
      <c r="C375" s="4" t="str">
        <f>IF(Inddata!C390="","",Inddata!C390)</f>
        <v/>
      </c>
      <c r="D375" s="4" t="str">
        <f>IF(Inddata!D390="","",Inddata!D390)</f>
        <v/>
      </c>
      <c r="E375" s="4" t="str">
        <f>IF(Inddata!E390="","",Inddata!E390)</f>
        <v/>
      </c>
      <c r="F375" s="4" t="str">
        <f>IF(Inddata!F390="","",Inddata!F390)</f>
        <v/>
      </c>
      <c r="G375" s="4">
        <f>IF(Inddata!G390="","",Inddata!G390)</f>
        <v>0</v>
      </c>
      <c r="H375" s="4" t="str">
        <f>IF(Inddata!H390&gt;0.5,Inddata!H390,"")</f>
        <v/>
      </c>
      <c r="I375" s="4" t="str">
        <f>IF(Inddata!I390="","",Inddata!I390)</f>
        <v/>
      </c>
      <c r="J375" s="15" t="str">
        <f>IF('Resultat 2005-2012'!$R375="","",IF($M$1=2005,'Resultat 2005-2012'!J375,IF(AND($M$1=2006,Beregningsark!$AQ375="2005-2012"),'Resultat 2005-2012'!J375*SUM($Y$7:$AE$7)/7,IF(AND($M$1=2007,Beregningsark!$AQ375="2005-2012"),'Resultat 2005-2012'!J375*SUM($Z$7:$AE$7)/6,IF(AND($M$1=2008,Beregningsark!$AQ375="2005-2012"),'Resultat 2005-2012'!J375*SUM($AA$7:$AE$7)/5,IF(AND($M$1=2009,Beregningsark!$AQ375="2005-2012"),'Resultat 2005-2012'!J375*SUM($AB$7:$AE$7)/4,IF(AND($M$1=2010,Beregningsark!$AQ375="2005-2012"),'Resultat 2005-2012'!J375*SUM($AC$7:$AE$7)/3,IF(AND($M$1=2011,Beregningsark!$AQ375="2005-2012"),'Resultat 2005-2012'!J375*SUM($AD$7:$AE$7)/2,IF(AND($M$1=2012,Beregningsark!$AQ375="2005-2012"),'Resultat 2005-2012'!J375*$AE$7,IF(AND($M$1=2006,Beregningsark!$AQ375="1999-2012"),'Resultat 2005-2012'!J375*SUM($Y$16:$AE$16)/7,IF(AND($M$1=2007,Beregningsark!$AQ375="1999-2012"),'Resultat 2005-2012'!J375*SUM($Z$16:$AE$16)/6,IF(AND($M$1=2008,Beregningsark!$AQ375="1999-2012"),'Resultat 2005-2012'!J375*SUM($AA$16:$AE$16)/5,IF(AND($M$1=2009,Beregningsark!$AQ375="1999-2012"),'Resultat 2005-2012'!J375*SUM($AB$16:$AE$16)/4,IF(AND($M$1=2010,Beregningsark!$AQ375="1999-2012"),'Resultat 2005-2012'!J375*SUM($AC$16:$AE$16)/3,IF(AND($M$1=2011,Beregningsark!$AQ375="1999-2012"),'Resultat 2005-2012'!J375*SUM($AD$16:$AE$16)/2,IF(AND($M$1=2012,Beregningsark!$AQ375="1999-2012"),'Resultat 2005-2012'!J375*$AE$16,""))))))))))))))))</f>
        <v/>
      </c>
      <c r="K375" s="15" t="str">
        <f>IF('Resultat 2005-2012'!$R375="","",IF($M$1=2005,'Resultat 2005-2012'!K375,IF(AND($M$1=2006,Beregningsark!$AQ375="2005-2012"),'Resultat 2005-2012'!K375*SUM($Y$8:$AE$8)/7,IF(AND($M$1=2007,Beregningsark!$AQ375="2005-2012"),'Resultat 2005-2012'!K375*SUM($Z$8:$AE$8)/6,IF(AND($M$1=2008,Beregningsark!$AQ375="2005-2012"),'Resultat 2005-2012'!K375*SUM($AA$8:$AE$8)/5,IF(AND($M$1=2009,Beregningsark!$AQ375="2005-2012"),'Resultat 2005-2012'!K375*SUM($AB$8:$AE$8)/4,IF(AND($M$1=2010,Beregningsark!$AQ375="2005-2012"),'Resultat 2005-2012'!K375*SUM($AC$8:$AE$8)/3,IF(AND($M$1=2011,Beregningsark!$AQ375="2005-2012"),'Resultat 2005-2012'!K375*SUM($AD$8:$AE$8)/2,IF(AND($M$1=2012,Beregningsark!$AQ375="2005-2012"),'Resultat 2005-2012'!K375*$AE$8,IF(AND($M$1=2006,Beregningsark!$AQ375="1999-2012"),'Resultat 2005-2012'!K375*SUM($Y$17:$AE$17)/7,IF(AND($M$1=2007,Beregningsark!$AQ375="1999-2012"),'Resultat 2005-2012'!K375*SUM($Z$17:$AE$17)/6,IF(AND($M$1=2008,Beregningsark!$AQ375="1999-2012"),'Resultat 2005-2012'!K375*SUM($AA$17:$AE$17)/5,IF(AND($M$1=2009,Beregningsark!$AQ375="1999-2012"),'Resultat 2005-2012'!K375*SUM($AB$17:$AE$17)/4,IF(AND($M$1=2010,Beregningsark!$AQ375="1999-2012"),'Resultat 2005-2012'!K375*SUM($AC$17:$AE$17)/3,IF(AND($M$1=2011,Beregningsark!$AQ375="1999-2012"),'Resultat 2005-2012'!K375*SUM($AD$17:$AE$17)/2,IF(AND($M$1=2012,Beregningsark!$AQ375="1999-2012"),'Resultat 2005-2012'!K375*$AE$17,""))))))))))))))))</f>
        <v/>
      </c>
      <c r="L375" s="15" t="str">
        <f>IF('Resultat 2005-2012'!$R375="","",IF($M$1=2005,'Resultat 2005-2012'!L375,IF(AND($M$1=2006,Beregningsark!$AQ375="2005-2012"),'Resultat 2005-2012'!L375*SUM($Y$9:$AE$9)/7,IF(AND($M$1=2007,Beregningsark!$AQ375="2005-2012"),'Resultat 2005-2012'!L375*SUM($Z$9:$AE$9)/6,IF(AND($M$1=2008,Beregningsark!$AQ375="2005-2012"),'Resultat 2005-2012'!L375*SUM($AA$9:$AE$9)/5,IF(AND($M$1=2009,Beregningsark!$AQ375="2005-2012"),'Resultat 2005-2012'!L375*SUM($AB$9:$AE$9)/4,IF(AND($M$1=2010,Beregningsark!$AQ375="2005-2012"),'Resultat 2005-2012'!L375*SUM($AC$9:$AE$9)/3,IF(AND($M$1=2011,Beregningsark!$AQ375="2005-2012"),'Resultat 2005-2012'!L375*SUM($AD$9:$AE$9)/2,IF(AND($M$1=2012,Beregningsark!$AQ375="2005-2012"),'Resultat 2005-2012'!L375*$AE$9,IF(AND($M$1=2006,Beregningsark!$AQ375="1999-2012"),'Resultat 2005-2012'!L375*SUM($Y$18:$AE$18)/7,IF(AND($M$1=2007,Beregningsark!$AQ375="1999-2012"),'Resultat 2005-2012'!L375*SUM($Z$18:$AE$18)/6,IF(AND($M$1=2008,Beregningsark!$AQ375="1999-2012"),'Resultat 2005-2012'!L375*SUM($AA$18:$AE$18)/5,IF(AND($M$1=2009,Beregningsark!$AQ375="1999-2012"),'Resultat 2005-2012'!L375*SUM($AB$18:$AE$18)/4,IF(AND($M$1=2010,Beregningsark!$AQ375="1999-2012"),'Resultat 2005-2012'!L375*SUM($AC$18:$AE$18)/3,IF(AND($M$1=2011,Beregningsark!$AQ375="1999-2012"),'Resultat 2005-2012'!L375*SUM($AD$18:$AE$18)/2,IF(AND($M$1=2012,Beregningsark!$AQ375="1999-2012"),'Resultat 2005-2012'!L375*$AE$18,""))))))))))))))))</f>
        <v/>
      </c>
      <c r="M375" s="15" t="str">
        <f t="shared" si="17"/>
        <v/>
      </c>
      <c r="N375" s="15" t="str">
        <f>IF('Resultat 2005-2012'!$R375="","",IF($M$1=2005,'Resultat 2005-2012'!N375,IF(AND($M$1=2006,Beregningsark!$AQ375="2005-2012"),'Resultat 2005-2012'!N375*SUM($Y$10:$AE$10)/7,IF(AND($M$1=2007,Beregningsark!$AQ375="2005-2012"),'Resultat 2005-2012'!N375*SUM($Z$10:$AE$10)/6,IF(AND($M$1=2008,Beregningsark!$AQ375="2005-2012"),'Resultat 2005-2012'!N375*SUM($AA$10:$AE$10)/5,IF(AND($M$1=2009,Beregningsark!$AQ375="2005-2012"),'Resultat 2005-2012'!N375*SUM($AB$10:$AE$10)/4,IF(AND($M$1=2010,Beregningsark!$AQ375="2005-2012"),'Resultat 2005-2012'!N375*SUM($AC$10:$AE$10)/3,IF(AND($M$1=2011,Beregningsark!$AQ375="2005-2012"),'Resultat 2005-2012'!N375*SUM($AD$10:$AE$10)/2,IF(AND($M$1=2012,Beregningsark!$AQ375="2005-2012"),'Resultat 2005-2012'!N375*$AE$10,IF(AND($M$1=2006,Beregningsark!$AQ375="1999-2012"),'Resultat 2005-2012'!N375*SUM($Y$16:$AE$16)/7,IF(AND($M$1=2007,Beregningsark!$AQ375="1999-2012"),'Resultat 2005-2012'!N375*SUM($Z$16:$AE$16)/6,IF(AND($M$1=2008,Beregningsark!$AQ375="1999-2012"),'Resultat 2005-2012'!N375*SUM($AA$16:$AE$16)/5,IF(AND($M$1=2009,Beregningsark!$AQ375="1999-2012"),'Resultat 2005-2012'!N375*SUM($AB$16:$AE$16)/4,IF(AND($M$1=2010,Beregningsark!$AQ375="1999-2012"),'Resultat 2005-2012'!N375*SUM($AC$16:$AE$16)/3,IF(AND($M$1=2011,Beregningsark!$AQ375="1999-2012"),'Resultat 2005-2012'!N375*SUM($AD$16:$AE$16)/2,IF(AND($M$1=2012,Beregningsark!$AQ375="1999-2012"),'Resultat 2005-2012'!N375*$AE$16,""))))))))))))))))</f>
        <v/>
      </c>
      <c r="O375" s="15" t="str">
        <f>IF('Resultat 2005-2012'!$R375="","",IF($M$1=2005,'Resultat 2005-2012'!O375,IF(AND($M$1=2006,Beregningsark!$AQ375="2005-2012"),'Resultat 2005-2012'!O375*SUM($Y$10:$AE$10)/7,IF(AND($M$1=2007,Beregningsark!$AQ375="2005-2012"),'Resultat 2005-2012'!O375*SUM($Z$10:$AE$10)/6,IF(AND($M$1=2008,Beregningsark!$AQ375="2005-2012"),'Resultat 2005-2012'!O375*SUM($AA$10:$AE$10)/5,IF(AND($M$1=2009,Beregningsark!$AQ375="2005-2012"),'Resultat 2005-2012'!O375*SUM($AB$10:$AE$10)/4,IF(AND($M$1=2010,Beregningsark!$AQ375="2005-2012"),'Resultat 2005-2012'!O375*SUM($AC$10:$AE$10)/3,IF(AND($M$1=2011,Beregningsark!$AQ375="2005-2012"),'Resultat 2005-2012'!O375*SUM($AD$10:$AE$10)/2,IF(AND($M$1=2012,Beregningsark!$AQ375="2005-2012"),'Resultat 2005-2012'!O375*$AE$10,IF(AND($M$1=2006,Beregningsark!$AQ375="1999-2012"),'Resultat 2005-2012'!O375*SUM($Y$16:$AE$16)/7,IF(AND($M$1=2007,Beregningsark!$AQ375="1999-2012"),'Resultat 2005-2012'!O375*SUM($Z$16:$AE$16)/6,IF(AND($M$1=2008,Beregningsark!$AQ375="1999-2012"),'Resultat 2005-2012'!O375*SUM($AA$16:$AE$16)/5,IF(AND($M$1=2009,Beregningsark!$AQ375="1999-2012"),'Resultat 2005-2012'!O375*SUM($AB$16:$AE$16)/4,IF(AND($M$1=2010,Beregningsark!$AQ375="1999-2012"),'Resultat 2005-2012'!O375*SUM($AC$16:$AE$16)/3,IF(AND($M$1=2011,Beregningsark!$AQ375="1999-2012"),'Resultat 2005-2012'!O375*SUM($AD$16:$AE$16)/2,IF(AND($M$1=2012,Beregningsark!$AQ375="1999-2012"),'Resultat 2005-2012'!O375*$AE$16,""))))))))))))))))</f>
        <v/>
      </c>
      <c r="P375" s="15" t="str">
        <f>IF('Resultat 2005-2012'!$R375="","",IF($M$1=2005,'Resultat 2005-2012'!P375,IF(AND($M$1=2006,Beregningsark!$AQ375="2005-2012"),'Resultat 2005-2012'!P375*SUM($Y$11:$AE$11)/7,IF(AND($M$1=2007,Beregningsark!$AQ375="2005-2012"),'Resultat 2005-2012'!P375*SUM($Z$11:$AE$11)/6,IF(AND($M$1=2008,Beregningsark!$AQ375="2005-2012"),'Resultat 2005-2012'!P375*SUM($AA$11:$AE$11)/5,IF(AND($M$1=2009,Beregningsark!$AQ375="2005-2012"),'Resultat 2005-2012'!P375*SUM($AB$11:$AE$11)/4,IF(AND($M$1=2010,Beregningsark!$AQ375="2005-2012"),'Resultat 2005-2012'!P375*SUM($AC$11:$AE$11)/3,IF(AND($M$1=2011,Beregningsark!$AQ375="2005-2012"),'Resultat 2005-2012'!P375*SUM($AD$11:$AE$11)/2,IF(AND($M$1=2012,Beregningsark!$AQ375="2005-2012"),'Resultat 2005-2012'!P375*$AE$11,IF(AND($M$1=2006,Beregningsark!$AQ375="1999-2012"),'Resultat 2005-2012'!P375*SUM($Y$16:$AE$16)/7,IF(AND($M$1=2007,Beregningsark!$AQ375="1999-2012"),'Resultat 2005-2012'!P375*SUM($Z$16:$AE$16)/6,IF(AND($M$1=2008,Beregningsark!$AQ375="1999-2012"),'Resultat 2005-2012'!P375*SUM($AA$16:$AE$16)/5,IF(AND($M$1=2009,Beregningsark!$AQ375="1999-2012"),'Resultat 2005-2012'!P375*SUM($AB$16:$AE$16)/4,IF(AND($M$1=2010,Beregningsark!$AQ375="1999-2012"),'Resultat 2005-2012'!P375*SUM($AC$16:$AE$16)/3,IF(AND($M$1=2011,Beregningsark!$AQ375="1999-2012"),'Resultat 2005-2012'!P375*SUM($AD$16:$AE$16)/2,IF(AND($M$1=2012,Beregningsark!$AQ375="1999-2012"),'Resultat 2005-2012'!P375*$AE$16,""))))))))))))))))</f>
        <v/>
      </c>
      <c r="Q375" s="15" t="str">
        <f t="shared" si="18"/>
        <v/>
      </c>
      <c r="R375" s="17" t="str">
        <f t="shared" si="19"/>
        <v/>
      </c>
    </row>
    <row r="376" spans="1:18" x14ac:dyDescent="0.25">
      <c r="A376" s="4" t="str">
        <f>IF(Inddata!A391="","",Inddata!A391)</f>
        <v/>
      </c>
      <c r="B376" s="4" t="str">
        <f>IF(Inddata!B391="","",Inddata!B391)</f>
        <v/>
      </c>
      <c r="C376" s="4" t="str">
        <f>IF(Inddata!C391="","",Inddata!C391)</f>
        <v/>
      </c>
      <c r="D376" s="4" t="str">
        <f>IF(Inddata!D391="","",Inddata!D391)</f>
        <v/>
      </c>
      <c r="E376" s="4" t="str">
        <f>IF(Inddata!E391="","",Inddata!E391)</f>
        <v/>
      </c>
      <c r="F376" s="4" t="str">
        <f>IF(Inddata!F391="","",Inddata!F391)</f>
        <v/>
      </c>
      <c r="G376" s="4">
        <f>IF(Inddata!G391="","",Inddata!G391)</f>
        <v>0</v>
      </c>
      <c r="H376" s="4" t="str">
        <f>IF(Inddata!H391&gt;0.5,Inddata!H391,"")</f>
        <v/>
      </c>
      <c r="I376" s="4" t="str">
        <f>IF(Inddata!I391="","",Inddata!I391)</f>
        <v/>
      </c>
      <c r="J376" s="15" t="str">
        <f>IF('Resultat 2005-2012'!$R376="","",IF($M$1=2005,'Resultat 2005-2012'!J376,IF(AND($M$1=2006,Beregningsark!$AQ376="2005-2012"),'Resultat 2005-2012'!J376*SUM($Y$7:$AE$7)/7,IF(AND($M$1=2007,Beregningsark!$AQ376="2005-2012"),'Resultat 2005-2012'!J376*SUM($Z$7:$AE$7)/6,IF(AND($M$1=2008,Beregningsark!$AQ376="2005-2012"),'Resultat 2005-2012'!J376*SUM($AA$7:$AE$7)/5,IF(AND($M$1=2009,Beregningsark!$AQ376="2005-2012"),'Resultat 2005-2012'!J376*SUM($AB$7:$AE$7)/4,IF(AND($M$1=2010,Beregningsark!$AQ376="2005-2012"),'Resultat 2005-2012'!J376*SUM($AC$7:$AE$7)/3,IF(AND($M$1=2011,Beregningsark!$AQ376="2005-2012"),'Resultat 2005-2012'!J376*SUM($AD$7:$AE$7)/2,IF(AND($M$1=2012,Beregningsark!$AQ376="2005-2012"),'Resultat 2005-2012'!J376*$AE$7,IF(AND($M$1=2006,Beregningsark!$AQ376="1999-2012"),'Resultat 2005-2012'!J376*SUM($Y$16:$AE$16)/7,IF(AND($M$1=2007,Beregningsark!$AQ376="1999-2012"),'Resultat 2005-2012'!J376*SUM($Z$16:$AE$16)/6,IF(AND($M$1=2008,Beregningsark!$AQ376="1999-2012"),'Resultat 2005-2012'!J376*SUM($AA$16:$AE$16)/5,IF(AND($M$1=2009,Beregningsark!$AQ376="1999-2012"),'Resultat 2005-2012'!J376*SUM($AB$16:$AE$16)/4,IF(AND($M$1=2010,Beregningsark!$AQ376="1999-2012"),'Resultat 2005-2012'!J376*SUM($AC$16:$AE$16)/3,IF(AND($M$1=2011,Beregningsark!$AQ376="1999-2012"),'Resultat 2005-2012'!J376*SUM($AD$16:$AE$16)/2,IF(AND($M$1=2012,Beregningsark!$AQ376="1999-2012"),'Resultat 2005-2012'!J376*$AE$16,""))))))))))))))))</f>
        <v/>
      </c>
      <c r="K376" s="15" t="str">
        <f>IF('Resultat 2005-2012'!$R376="","",IF($M$1=2005,'Resultat 2005-2012'!K376,IF(AND($M$1=2006,Beregningsark!$AQ376="2005-2012"),'Resultat 2005-2012'!K376*SUM($Y$8:$AE$8)/7,IF(AND($M$1=2007,Beregningsark!$AQ376="2005-2012"),'Resultat 2005-2012'!K376*SUM($Z$8:$AE$8)/6,IF(AND($M$1=2008,Beregningsark!$AQ376="2005-2012"),'Resultat 2005-2012'!K376*SUM($AA$8:$AE$8)/5,IF(AND($M$1=2009,Beregningsark!$AQ376="2005-2012"),'Resultat 2005-2012'!K376*SUM($AB$8:$AE$8)/4,IF(AND($M$1=2010,Beregningsark!$AQ376="2005-2012"),'Resultat 2005-2012'!K376*SUM($AC$8:$AE$8)/3,IF(AND($M$1=2011,Beregningsark!$AQ376="2005-2012"),'Resultat 2005-2012'!K376*SUM($AD$8:$AE$8)/2,IF(AND($M$1=2012,Beregningsark!$AQ376="2005-2012"),'Resultat 2005-2012'!K376*$AE$8,IF(AND($M$1=2006,Beregningsark!$AQ376="1999-2012"),'Resultat 2005-2012'!K376*SUM($Y$17:$AE$17)/7,IF(AND($M$1=2007,Beregningsark!$AQ376="1999-2012"),'Resultat 2005-2012'!K376*SUM($Z$17:$AE$17)/6,IF(AND($M$1=2008,Beregningsark!$AQ376="1999-2012"),'Resultat 2005-2012'!K376*SUM($AA$17:$AE$17)/5,IF(AND($M$1=2009,Beregningsark!$AQ376="1999-2012"),'Resultat 2005-2012'!K376*SUM($AB$17:$AE$17)/4,IF(AND($M$1=2010,Beregningsark!$AQ376="1999-2012"),'Resultat 2005-2012'!K376*SUM($AC$17:$AE$17)/3,IF(AND($M$1=2011,Beregningsark!$AQ376="1999-2012"),'Resultat 2005-2012'!K376*SUM($AD$17:$AE$17)/2,IF(AND($M$1=2012,Beregningsark!$AQ376="1999-2012"),'Resultat 2005-2012'!K376*$AE$17,""))))))))))))))))</f>
        <v/>
      </c>
      <c r="L376" s="15" t="str">
        <f>IF('Resultat 2005-2012'!$R376="","",IF($M$1=2005,'Resultat 2005-2012'!L376,IF(AND($M$1=2006,Beregningsark!$AQ376="2005-2012"),'Resultat 2005-2012'!L376*SUM($Y$9:$AE$9)/7,IF(AND($M$1=2007,Beregningsark!$AQ376="2005-2012"),'Resultat 2005-2012'!L376*SUM($Z$9:$AE$9)/6,IF(AND($M$1=2008,Beregningsark!$AQ376="2005-2012"),'Resultat 2005-2012'!L376*SUM($AA$9:$AE$9)/5,IF(AND($M$1=2009,Beregningsark!$AQ376="2005-2012"),'Resultat 2005-2012'!L376*SUM($AB$9:$AE$9)/4,IF(AND($M$1=2010,Beregningsark!$AQ376="2005-2012"),'Resultat 2005-2012'!L376*SUM($AC$9:$AE$9)/3,IF(AND($M$1=2011,Beregningsark!$AQ376="2005-2012"),'Resultat 2005-2012'!L376*SUM($AD$9:$AE$9)/2,IF(AND($M$1=2012,Beregningsark!$AQ376="2005-2012"),'Resultat 2005-2012'!L376*$AE$9,IF(AND($M$1=2006,Beregningsark!$AQ376="1999-2012"),'Resultat 2005-2012'!L376*SUM($Y$18:$AE$18)/7,IF(AND($M$1=2007,Beregningsark!$AQ376="1999-2012"),'Resultat 2005-2012'!L376*SUM($Z$18:$AE$18)/6,IF(AND($M$1=2008,Beregningsark!$AQ376="1999-2012"),'Resultat 2005-2012'!L376*SUM($AA$18:$AE$18)/5,IF(AND($M$1=2009,Beregningsark!$AQ376="1999-2012"),'Resultat 2005-2012'!L376*SUM($AB$18:$AE$18)/4,IF(AND($M$1=2010,Beregningsark!$AQ376="1999-2012"),'Resultat 2005-2012'!L376*SUM($AC$18:$AE$18)/3,IF(AND($M$1=2011,Beregningsark!$AQ376="1999-2012"),'Resultat 2005-2012'!L376*SUM($AD$18:$AE$18)/2,IF(AND($M$1=2012,Beregningsark!$AQ376="1999-2012"),'Resultat 2005-2012'!L376*$AE$18,""))))))))))))))))</f>
        <v/>
      </c>
      <c r="M376" s="15" t="str">
        <f t="shared" si="17"/>
        <v/>
      </c>
      <c r="N376" s="15" t="str">
        <f>IF('Resultat 2005-2012'!$R376="","",IF($M$1=2005,'Resultat 2005-2012'!N376,IF(AND($M$1=2006,Beregningsark!$AQ376="2005-2012"),'Resultat 2005-2012'!N376*SUM($Y$10:$AE$10)/7,IF(AND($M$1=2007,Beregningsark!$AQ376="2005-2012"),'Resultat 2005-2012'!N376*SUM($Z$10:$AE$10)/6,IF(AND($M$1=2008,Beregningsark!$AQ376="2005-2012"),'Resultat 2005-2012'!N376*SUM($AA$10:$AE$10)/5,IF(AND($M$1=2009,Beregningsark!$AQ376="2005-2012"),'Resultat 2005-2012'!N376*SUM($AB$10:$AE$10)/4,IF(AND($M$1=2010,Beregningsark!$AQ376="2005-2012"),'Resultat 2005-2012'!N376*SUM($AC$10:$AE$10)/3,IF(AND($M$1=2011,Beregningsark!$AQ376="2005-2012"),'Resultat 2005-2012'!N376*SUM($AD$10:$AE$10)/2,IF(AND($M$1=2012,Beregningsark!$AQ376="2005-2012"),'Resultat 2005-2012'!N376*$AE$10,IF(AND($M$1=2006,Beregningsark!$AQ376="1999-2012"),'Resultat 2005-2012'!N376*SUM($Y$16:$AE$16)/7,IF(AND($M$1=2007,Beregningsark!$AQ376="1999-2012"),'Resultat 2005-2012'!N376*SUM($Z$16:$AE$16)/6,IF(AND($M$1=2008,Beregningsark!$AQ376="1999-2012"),'Resultat 2005-2012'!N376*SUM($AA$16:$AE$16)/5,IF(AND($M$1=2009,Beregningsark!$AQ376="1999-2012"),'Resultat 2005-2012'!N376*SUM($AB$16:$AE$16)/4,IF(AND($M$1=2010,Beregningsark!$AQ376="1999-2012"),'Resultat 2005-2012'!N376*SUM($AC$16:$AE$16)/3,IF(AND($M$1=2011,Beregningsark!$AQ376="1999-2012"),'Resultat 2005-2012'!N376*SUM($AD$16:$AE$16)/2,IF(AND($M$1=2012,Beregningsark!$AQ376="1999-2012"),'Resultat 2005-2012'!N376*$AE$16,""))))))))))))))))</f>
        <v/>
      </c>
      <c r="O376" s="15" t="str">
        <f>IF('Resultat 2005-2012'!$R376="","",IF($M$1=2005,'Resultat 2005-2012'!O376,IF(AND($M$1=2006,Beregningsark!$AQ376="2005-2012"),'Resultat 2005-2012'!O376*SUM($Y$10:$AE$10)/7,IF(AND($M$1=2007,Beregningsark!$AQ376="2005-2012"),'Resultat 2005-2012'!O376*SUM($Z$10:$AE$10)/6,IF(AND($M$1=2008,Beregningsark!$AQ376="2005-2012"),'Resultat 2005-2012'!O376*SUM($AA$10:$AE$10)/5,IF(AND($M$1=2009,Beregningsark!$AQ376="2005-2012"),'Resultat 2005-2012'!O376*SUM($AB$10:$AE$10)/4,IF(AND($M$1=2010,Beregningsark!$AQ376="2005-2012"),'Resultat 2005-2012'!O376*SUM($AC$10:$AE$10)/3,IF(AND($M$1=2011,Beregningsark!$AQ376="2005-2012"),'Resultat 2005-2012'!O376*SUM($AD$10:$AE$10)/2,IF(AND($M$1=2012,Beregningsark!$AQ376="2005-2012"),'Resultat 2005-2012'!O376*$AE$10,IF(AND($M$1=2006,Beregningsark!$AQ376="1999-2012"),'Resultat 2005-2012'!O376*SUM($Y$16:$AE$16)/7,IF(AND($M$1=2007,Beregningsark!$AQ376="1999-2012"),'Resultat 2005-2012'!O376*SUM($Z$16:$AE$16)/6,IF(AND($M$1=2008,Beregningsark!$AQ376="1999-2012"),'Resultat 2005-2012'!O376*SUM($AA$16:$AE$16)/5,IF(AND($M$1=2009,Beregningsark!$AQ376="1999-2012"),'Resultat 2005-2012'!O376*SUM($AB$16:$AE$16)/4,IF(AND($M$1=2010,Beregningsark!$AQ376="1999-2012"),'Resultat 2005-2012'!O376*SUM($AC$16:$AE$16)/3,IF(AND($M$1=2011,Beregningsark!$AQ376="1999-2012"),'Resultat 2005-2012'!O376*SUM($AD$16:$AE$16)/2,IF(AND($M$1=2012,Beregningsark!$AQ376="1999-2012"),'Resultat 2005-2012'!O376*$AE$16,""))))))))))))))))</f>
        <v/>
      </c>
      <c r="P376" s="15" t="str">
        <f>IF('Resultat 2005-2012'!$R376="","",IF($M$1=2005,'Resultat 2005-2012'!P376,IF(AND($M$1=2006,Beregningsark!$AQ376="2005-2012"),'Resultat 2005-2012'!P376*SUM($Y$11:$AE$11)/7,IF(AND($M$1=2007,Beregningsark!$AQ376="2005-2012"),'Resultat 2005-2012'!P376*SUM($Z$11:$AE$11)/6,IF(AND($M$1=2008,Beregningsark!$AQ376="2005-2012"),'Resultat 2005-2012'!P376*SUM($AA$11:$AE$11)/5,IF(AND($M$1=2009,Beregningsark!$AQ376="2005-2012"),'Resultat 2005-2012'!P376*SUM($AB$11:$AE$11)/4,IF(AND($M$1=2010,Beregningsark!$AQ376="2005-2012"),'Resultat 2005-2012'!P376*SUM($AC$11:$AE$11)/3,IF(AND($M$1=2011,Beregningsark!$AQ376="2005-2012"),'Resultat 2005-2012'!P376*SUM($AD$11:$AE$11)/2,IF(AND($M$1=2012,Beregningsark!$AQ376="2005-2012"),'Resultat 2005-2012'!P376*$AE$11,IF(AND($M$1=2006,Beregningsark!$AQ376="1999-2012"),'Resultat 2005-2012'!P376*SUM($Y$16:$AE$16)/7,IF(AND($M$1=2007,Beregningsark!$AQ376="1999-2012"),'Resultat 2005-2012'!P376*SUM($Z$16:$AE$16)/6,IF(AND($M$1=2008,Beregningsark!$AQ376="1999-2012"),'Resultat 2005-2012'!P376*SUM($AA$16:$AE$16)/5,IF(AND($M$1=2009,Beregningsark!$AQ376="1999-2012"),'Resultat 2005-2012'!P376*SUM($AB$16:$AE$16)/4,IF(AND($M$1=2010,Beregningsark!$AQ376="1999-2012"),'Resultat 2005-2012'!P376*SUM($AC$16:$AE$16)/3,IF(AND($M$1=2011,Beregningsark!$AQ376="1999-2012"),'Resultat 2005-2012'!P376*SUM($AD$16:$AE$16)/2,IF(AND($M$1=2012,Beregningsark!$AQ376="1999-2012"),'Resultat 2005-2012'!P376*$AE$16,""))))))))))))))))</f>
        <v/>
      </c>
      <c r="Q376" s="15" t="str">
        <f t="shared" si="18"/>
        <v/>
      </c>
      <c r="R376" s="17" t="str">
        <f t="shared" si="19"/>
        <v/>
      </c>
    </row>
    <row r="377" spans="1:18" x14ac:dyDescent="0.25">
      <c r="A377" s="4" t="str">
        <f>IF(Inddata!A392="","",Inddata!A392)</f>
        <v/>
      </c>
      <c r="B377" s="4" t="str">
        <f>IF(Inddata!B392="","",Inddata!B392)</f>
        <v/>
      </c>
      <c r="C377" s="4" t="str">
        <f>IF(Inddata!C392="","",Inddata!C392)</f>
        <v/>
      </c>
      <c r="D377" s="4" t="str">
        <f>IF(Inddata!D392="","",Inddata!D392)</f>
        <v/>
      </c>
      <c r="E377" s="4" t="str">
        <f>IF(Inddata!E392="","",Inddata!E392)</f>
        <v/>
      </c>
      <c r="F377" s="4" t="str">
        <f>IF(Inddata!F392="","",Inddata!F392)</f>
        <v/>
      </c>
      <c r="G377" s="4">
        <f>IF(Inddata!G392="","",Inddata!G392)</f>
        <v>0</v>
      </c>
      <c r="H377" s="4" t="str">
        <f>IF(Inddata!H392&gt;0.5,Inddata!H392,"")</f>
        <v/>
      </c>
      <c r="I377" s="4" t="str">
        <f>IF(Inddata!I392="","",Inddata!I392)</f>
        <v/>
      </c>
      <c r="J377" s="15" t="str">
        <f>IF('Resultat 2005-2012'!$R377="","",IF($M$1=2005,'Resultat 2005-2012'!J377,IF(AND($M$1=2006,Beregningsark!$AQ377="2005-2012"),'Resultat 2005-2012'!J377*SUM($Y$7:$AE$7)/7,IF(AND($M$1=2007,Beregningsark!$AQ377="2005-2012"),'Resultat 2005-2012'!J377*SUM($Z$7:$AE$7)/6,IF(AND($M$1=2008,Beregningsark!$AQ377="2005-2012"),'Resultat 2005-2012'!J377*SUM($AA$7:$AE$7)/5,IF(AND($M$1=2009,Beregningsark!$AQ377="2005-2012"),'Resultat 2005-2012'!J377*SUM($AB$7:$AE$7)/4,IF(AND($M$1=2010,Beregningsark!$AQ377="2005-2012"),'Resultat 2005-2012'!J377*SUM($AC$7:$AE$7)/3,IF(AND($M$1=2011,Beregningsark!$AQ377="2005-2012"),'Resultat 2005-2012'!J377*SUM($AD$7:$AE$7)/2,IF(AND($M$1=2012,Beregningsark!$AQ377="2005-2012"),'Resultat 2005-2012'!J377*$AE$7,IF(AND($M$1=2006,Beregningsark!$AQ377="1999-2012"),'Resultat 2005-2012'!J377*SUM($Y$16:$AE$16)/7,IF(AND($M$1=2007,Beregningsark!$AQ377="1999-2012"),'Resultat 2005-2012'!J377*SUM($Z$16:$AE$16)/6,IF(AND($M$1=2008,Beregningsark!$AQ377="1999-2012"),'Resultat 2005-2012'!J377*SUM($AA$16:$AE$16)/5,IF(AND($M$1=2009,Beregningsark!$AQ377="1999-2012"),'Resultat 2005-2012'!J377*SUM($AB$16:$AE$16)/4,IF(AND($M$1=2010,Beregningsark!$AQ377="1999-2012"),'Resultat 2005-2012'!J377*SUM($AC$16:$AE$16)/3,IF(AND($M$1=2011,Beregningsark!$AQ377="1999-2012"),'Resultat 2005-2012'!J377*SUM($AD$16:$AE$16)/2,IF(AND($M$1=2012,Beregningsark!$AQ377="1999-2012"),'Resultat 2005-2012'!J377*$AE$16,""))))))))))))))))</f>
        <v/>
      </c>
      <c r="K377" s="15" t="str">
        <f>IF('Resultat 2005-2012'!$R377="","",IF($M$1=2005,'Resultat 2005-2012'!K377,IF(AND($M$1=2006,Beregningsark!$AQ377="2005-2012"),'Resultat 2005-2012'!K377*SUM($Y$8:$AE$8)/7,IF(AND($M$1=2007,Beregningsark!$AQ377="2005-2012"),'Resultat 2005-2012'!K377*SUM($Z$8:$AE$8)/6,IF(AND($M$1=2008,Beregningsark!$AQ377="2005-2012"),'Resultat 2005-2012'!K377*SUM($AA$8:$AE$8)/5,IF(AND($M$1=2009,Beregningsark!$AQ377="2005-2012"),'Resultat 2005-2012'!K377*SUM($AB$8:$AE$8)/4,IF(AND($M$1=2010,Beregningsark!$AQ377="2005-2012"),'Resultat 2005-2012'!K377*SUM($AC$8:$AE$8)/3,IF(AND($M$1=2011,Beregningsark!$AQ377="2005-2012"),'Resultat 2005-2012'!K377*SUM($AD$8:$AE$8)/2,IF(AND($M$1=2012,Beregningsark!$AQ377="2005-2012"),'Resultat 2005-2012'!K377*$AE$8,IF(AND($M$1=2006,Beregningsark!$AQ377="1999-2012"),'Resultat 2005-2012'!K377*SUM($Y$17:$AE$17)/7,IF(AND($M$1=2007,Beregningsark!$AQ377="1999-2012"),'Resultat 2005-2012'!K377*SUM($Z$17:$AE$17)/6,IF(AND($M$1=2008,Beregningsark!$AQ377="1999-2012"),'Resultat 2005-2012'!K377*SUM($AA$17:$AE$17)/5,IF(AND($M$1=2009,Beregningsark!$AQ377="1999-2012"),'Resultat 2005-2012'!K377*SUM($AB$17:$AE$17)/4,IF(AND($M$1=2010,Beregningsark!$AQ377="1999-2012"),'Resultat 2005-2012'!K377*SUM($AC$17:$AE$17)/3,IF(AND($M$1=2011,Beregningsark!$AQ377="1999-2012"),'Resultat 2005-2012'!K377*SUM($AD$17:$AE$17)/2,IF(AND($M$1=2012,Beregningsark!$AQ377="1999-2012"),'Resultat 2005-2012'!K377*$AE$17,""))))))))))))))))</f>
        <v/>
      </c>
      <c r="L377" s="15" t="str">
        <f>IF('Resultat 2005-2012'!$R377="","",IF($M$1=2005,'Resultat 2005-2012'!L377,IF(AND($M$1=2006,Beregningsark!$AQ377="2005-2012"),'Resultat 2005-2012'!L377*SUM($Y$9:$AE$9)/7,IF(AND($M$1=2007,Beregningsark!$AQ377="2005-2012"),'Resultat 2005-2012'!L377*SUM($Z$9:$AE$9)/6,IF(AND($M$1=2008,Beregningsark!$AQ377="2005-2012"),'Resultat 2005-2012'!L377*SUM($AA$9:$AE$9)/5,IF(AND($M$1=2009,Beregningsark!$AQ377="2005-2012"),'Resultat 2005-2012'!L377*SUM($AB$9:$AE$9)/4,IF(AND($M$1=2010,Beregningsark!$AQ377="2005-2012"),'Resultat 2005-2012'!L377*SUM($AC$9:$AE$9)/3,IF(AND($M$1=2011,Beregningsark!$AQ377="2005-2012"),'Resultat 2005-2012'!L377*SUM($AD$9:$AE$9)/2,IF(AND($M$1=2012,Beregningsark!$AQ377="2005-2012"),'Resultat 2005-2012'!L377*$AE$9,IF(AND($M$1=2006,Beregningsark!$AQ377="1999-2012"),'Resultat 2005-2012'!L377*SUM($Y$18:$AE$18)/7,IF(AND($M$1=2007,Beregningsark!$AQ377="1999-2012"),'Resultat 2005-2012'!L377*SUM($Z$18:$AE$18)/6,IF(AND($M$1=2008,Beregningsark!$AQ377="1999-2012"),'Resultat 2005-2012'!L377*SUM($AA$18:$AE$18)/5,IF(AND($M$1=2009,Beregningsark!$AQ377="1999-2012"),'Resultat 2005-2012'!L377*SUM($AB$18:$AE$18)/4,IF(AND($M$1=2010,Beregningsark!$AQ377="1999-2012"),'Resultat 2005-2012'!L377*SUM($AC$18:$AE$18)/3,IF(AND($M$1=2011,Beregningsark!$AQ377="1999-2012"),'Resultat 2005-2012'!L377*SUM($AD$18:$AE$18)/2,IF(AND($M$1=2012,Beregningsark!$AQ377="1999-2012"),'Resultat 2005-2012'!L377*$AE$18,""))))))))))))))))</f>
        <v/>
      </c>
      <c r="M377" s="15" t="str">
        <f t="shared" si="17"/>
        <v/>
      </c>
      <c r="N377" s="15" t="str">
        <f>IF('Resultat 2005-2012'!$R377="","",IF($M$1=2005,'Resultat 2005-2012'!N377,IF(AND($M$1=2006,Beregningsark!$AQ377="2005-2012"),'Resultat 2005-2012'!N377*SUM($Y$10:$AE$10)/7,IF(AND($M$1=2007,Beregningsark!$AQ377="2005-2012"),'Resultat 2005-2012'!N377*SUM($Z$10:$AE$10)/6,IF(AND($M$1=2008,Beregningsark!$AQ377="2005-2012"),'Resultat 2005-2012'!N377*SUM($AA$10:$AE$10)/5,IF(AND($M$1=2009,Beregningsark!$AQ377="2005-2012"),'Resultat 2005-2012'!N377*SUM($AB$10:$AE$10)/4,IF(AND($M$1=2010,Beregningsark!$AQ377="2005-2012"),'Resultat 2005-2012'!N377*SUM($AC$10:$AE$10)/3,IF(AND($M$1=2011,Beregningsark!$AQ377="2005-2012"),'Resultat 2005-2012'!N377*SUM($AD$10:$AE$10)/2,IF(AND($M$1=2012,Beregningsark!$AQ377="2005-2012"),'Resultat 2005-2012'!N377*$AE$10,IF(AND($M$1=2006,Beregningsark!$AQ377="1999-2012"),'Resultat 2005-2012'!N377*SUM($Y$16:$AE$16)/7,IF(AND($M$1=2007,Beregningsark!$AQ377="1999-2012"),'Resultat 2005-2012'!N377*SUM($Z$16:$AE$16)/6,IF(AND($M$1=2008,Beregningsark!$AQ377="1999-2012"),'Resultat 2005-2012'!N377*SUM($AA$16:$AE$16)/5,IF(AND($M$1=2009,Beregningsark!$AQ377="1999-2012"),'Resultat 2005-2012'!N377*SUM($AB$16:$AE$16)/4,IF(AND($M$1=2010,Beregningsark!$AQ377="1999-2012"),'Resultat 2005-2012'!N377*SUM($AC$16:$AE$16)/3,IF(AND($M$1=2011,Beregningsark!$AQ377="1999-2012"),'Resultat 2005-2012'!N377*SUM($AD$16:$AE$16)/2,IF(AND($M$1=2012,Beregningsark!$AQ377="1999-2012"),'Resultat 2005-2012'!N377*$AE$16,""))))))))))))))))</f>
        <v/>
      </c>
      <c r="O377" s="15" t="str">
        <f>IF('Resultat 2005-2012'!$R377="","",IF($M$1=2005,'Resultat 2005-2012'!O377,IF(AND($M$1=2006,Beregningsark!$AQ377="2005-2012"),'Resultat 2005-2012'!O377*SUM($Y$10:$AE$10)/7,IF(AND($M$1=2007,Beregningsark!$AQ377="2005-2012"),'Resultat 2005-2012'!O377*SUM($Z$10:$AE$10)/6,IF(AND($M$1=2008,Beregningsark!$AQ377="2005-2012"),'Resultat 2005-2012'!O377*SUM($AA$10:$AE$10)/5,IF(AND($M$1=2009,Beregningsark!$AQ377="2005-2012"),'Resultat 2005-2012'!O377*SUM($AB$10:$AE$10)/4,IF(AND($M$1=2010,Beregningsark!$AQ377="2005-2012"),'Resultat 2005-2012'!O377*SUM($AC$10:$AE$10)/3,IF(AND($M$1=2011,Beregningsark!$AQ377="2005-2012"),'Resultat 2005-2012'!O377*SUM($AD$10:$AE$10)/2,IF(AND($M$1=2012,Beregningsark!$AQ377="2005-2012"),'Resultat 2005-2012'!O377*$AE$10,IF(AND($M$1=2006,Beregningsark!$AQ377="1999-2012"),'Resultat 2005-2012'!O377*SUM($Y$16:$AE$16)/7,IF(AND($M$1=2007,Beregningsark!$AQ377="1999-2012"),'Resultat 2005-2012'!O377*SUM($Z$16:$AE$16)/6,IF(AND($M$1=2008,Beregningsark!$AQ377="1999-2012"),'Resultat 2005-2012'!O377*SUM($AA$16:$AE$16)/5,IF(AND($M$1=2009,Beregningsark!$AQ377="1999-2012"),'Resultat 2005-2012'!O377*SUM($AB$16:$AE$16)/4,IF(AND($M$1=2010,Beregningsark!$AQ377="1999-2012"),'Resultat 2005-2012'!O377*SUM($AC$16:$AE$16)/3,IF(AND($M$1=2011,Beregningsark!$AQ377="1999-2012"),'Resultat 2005-2012'!O377*SUM($AD$16:$AE$16)/2,IF(AND($M$1=2012,Beregningsark!$AQ377="1999-2012"),'Resultat 2005-2012'!O377*$AE$16,""))))))))))))))))</f>
        <v/>
      </c>
      <c r="P377" s="15" t="str">
        <f>IF('Resultat 2005-2012'!$R377="","",IF($M$1=2005,'Resultat 2005-2012'!P377,IF(AND($M$1=2006,Beregningsark!$AQ377="2005-2012"),'Resultat 2005-2012'!P377*SUM($Y$11:$AE$11)/7,IF(AND($M$1=2007,Beregningsark!$AQ377="2005-2012"),'Resultat 2005-2012'!P377*SUM($Z$11:$AE$11)/6,IF(AND($M$1=2008,Beregningsark!$AQ377="2005-2012"),'Resultat 2005-2012'!P377*SUM($AA$11:$AE$11)/5,IF(AND($M$1=2009,Beregningsark!$AQ377="2005-2012"),'Resultat 2005-2012'!P377*SUM($AB$11:$AE$11)/4,IF(AND($M$1=2010,Beregningsark!$AQ377="2005-2012"),'Resultat 2005-2012'!P377*SUM($AC$11:$AE$11)/3,IF(AND($M$1=2011,Beregningsark!$AQ377="2005-2012"),'Resultat 2005-2012'!P377*SUM($AD$11:$AE$11)/2,IF(AND($M$1=2012,Beregningsark!$AQ377="2005-2012"),'Resultat 2005-2012'!P377*$AE$11,IF(AND($M$1=2006,Beregningsark!$AQ377="1999-2012"),'Resultat 2005-2012'!P377*SUM($Y$16:$AE$16)/7,IF(AND($M$1=2007,Beregningsark!$AQ377="1999-2012"),'Resultat 2005-2012'!P377*SUM($Z$16:$AE$16)/6,IF(AND($M$1=2008,Beregningsark!$AQ377="1999-2012"),'Resultat 2005-2012'!P377*SUM($AA$16:$AE$16)/5,IF(AND($M$1=2009,Beregningsark!$AQ377="1999-2012"),'Resultat 2005-2012'!P377*SUM($AB$16:$AE$16)/4,IF(AND($M$1=2010,Beregningsark!$AQ377="1999-2012"),'Resultat 2005-2012'!P377*SUM($AC$16:$AE$16)/3,IF(AND($M$1=2011,Beregningsark!$AQ377="1999-2012"),'Resultat 2005-2012'!P377*SUM($AD$16:$AE$16)/2,IF(AND($M$1=2012,Beregningsark!$AQ377="1999-2012"),'Resultat 2005-2012'!P377*$AE$16,""))))))))))))))))</f>
        <v/>
      </c>
      <c r="Q377" s="15" t="str">
        <f t="shared" si="18"/>
        <v/>
      </c>
      <c r="R377" s="17" t="str">
        <f t="shared" si="19"/>
        <v/>
      </c>
    </row>
    <row r="378" spans="1:18" x14ac:dyDescent="0.25">
      <c r="A378" s="4" t="str">
        <f>IF(Inddata!A393="","",Inddata!A393)</f>
        <v/>
      </c>
      <c r="B378" s="4" t="str">
        <f>IF(Inddata!B393="","",Inddata!B393)</f>
        <v/>
      </c>
      <c r="C378" s="4" t="str">
        <f>IF(Inddata!C393="","",Inddata!C393)</f>
        <v/>
      </c>
      <c r="D378" s="4" t="str">
        <f>IF(Inddata!D393="","",Inddata!D393)</f>
        <v/>
      </c>
      <c r="E378" s="4" t="str">
        <f>IF(Inddata!E393="","",Inddata!E393)</f>
        <v/>
      </c>
      <c r="F378" s="4" t="str">
        <f>IF(Inddata!F393="","",Inddata!F393)</f>
        <v/>
      </c>
      <c r="G378" s="4">
        <f>IF(Inddata!G393="","",Inddata!G393)</f>
        <v>0</v>
      </c>
      <c r="H378" s="4" t="str">
        <f>IF(Inddata!H393&gt;0.5,Inddata!H393,"")</f>
        <v/>
      </c>
      <c r="I378" s="4" t="str">
        <f>IF(Inddata!I393="","",Inddata!I393)</f>
        <v/>
      </c>
      <c r="J378" s="15" t="str">
        <f>IF('Resultat 2005-2012'!$R378="","",IF($M$1=2005,'Resultat 2005-2012'!J378,IF(AND($M$1=2006,Beregningsark!$AQ378="2005-2012"),'Resultat 2005-2012'!J378*SUM($Y$7:$AE$7)/7,IF(AND($M$1=2007,Beregningsark!$AQ378="2005-2012"),'Resultat 2005-2012'!J378*SUM($Z$7:$AE$7)/6,IF(AND($M$1=2008,Beregningsark!$AQ378="2005-2012"),'Resultat 2005-2012'!J378*SUM($AA$7:$AE$7)/5,IF(AND($M$1=2009,Beregningsark!$AQ378="2005-2012"),'Resultat 2005-2012'!J378*SUM($AB$7:$AE$7)/4,IF(AND($M$1=2010,Beregningsark!$AQ378="2005-2012"),'Resultat 2005-2012'!J378*SUM($AC$7:$AE$7)/3,IF(AND($M$1=2011,Beregningsark!$AQ378="2005-2012"),'Resultat 2005-2012'!J378*SUM($AD$7:$AE$7)/2,IF(AND($M$1=2012,Beregningsark!$AQ378="2005-2012"),'Resultat 2005-2012'!J378*$AE$7,IF(AND($M$1=2006,Beregningsark!$AQ378="1999-2012"),'Resultat 2005-2012'!J378*SUM($Y$16:$AE$16)/7,IF(AND($M$1=2007,Beregningsark!$AQ378="1999-2012"),'Resultat 2005-2012'!J378*SUM($Z$16:$AE$16)/6,IF(AND($M$1=2008,Beregningsark!$AQ378="1999-2012"),'Resultat 2005-2012'!J378*SUM($AA$16:$AE$16)/5,IF(AND($M$1=2009,Beregningsark!$AQ378="1999-2012"),'Resultat 2005-2012'!J378*SUM($AB$16:$AE$16)/4,IF(AND($M$1=2010,Beregningsark!$AQ378="1999-2012"),'Resultat 2005-2012'!J378*SUM($AC$16:$AE$16)/3,IF(AND($M$1=2011,Beregningsark!$AQ378="1999-2012"),'Resultat 2005-2012'!J378*SUM($AD$16:$AE$16)/2,IF(AND($M$1=2012,Beregningsark!$AQ378="1999-2012"),'Resultat 2005-2012'!J378*$AE$16,""))))))))))))))))</f>
        <v/>
      </c>
      <c r="K378" s="15" t="str">
        <f>IF('Resultat 2005-2012'!$R378="","",IF($M$1=2005,'Resultat 2005-2012'!K378,IF(AND($M$1=2006,Beregningsark!$AQ378="2005-2012"),'Resultat 2005-2012'!K378*SUM($Y$8:$AE$8)/7,IF(AND($M$1=2007,Beregningsark!$AQ378="2005-2012"),'Resultat 2005-2012'!K378*SUM($Z$8:$AE$8)/6,IF(AND($M$1=2008,Beregningsark!$AQ378="2005-2012"),'Resultat 2005-2012'!K378*SUM($AA$8:$AE$8)/5,IF(AND($M$1=2009,Beregningsark!$AQ378="2005-2012"),'Resultat 2005-2012'!K378*SUM($AB$8:$AE$8)/4,IF(AND($M$1=2010,Beregningsark!$AQ378="2005-2012"),'Resultat 2005-2012'!K378*SUM($AC$8:$AE$8)/3,IF(AND($M$1=2011,Beregningsark!$AQ378="2005-2012"),'Resultat 2005-2012'!K378*SUM($AD$8:$AE$8)/2,IF(AND($M$1=2012,Beregningsark!$AQ378="2005-2012"),'Resultat 2005-2012'!K378*$AE$8,IF(AND($M$1=2006,Beregningsark!$AQ378="1999-2012"),'Resultat 2005-2012'!K378*SUM($Y$17:$AE$17)/7,IF(AND($M$1=2007,Beregningsark!$AQ378="1999-2012"),'Resultat 2005-2012'!K378*SUM($Z$17:$AE$17)/6,IF(AND($M$1=2008,Beregningsark!$AQ378="1999-2012"),'Resultat 2005-2012'!K378*SUM($AA$17:$AE$17)/5,IF(AND($M$1=2009,Beregningsark!$AQ378="1999-2012"),'Resultat 2005-2012'!K378*SUM($AB$17:$AE$17)/4,IF(AND($M$1=2010,Beregningsark!$AQ378="1999-2012"),'Resultat 2005-2012'!K378*SUM($AC$17:$AE$17)/3,IF(AND($M$1=2011,Beregningsark!$AQ378="1999-2012"),'Resultat 2005-2012'!K378*SUM($AD$17:$AE$17)/2,IF(AND($M$1=2012,Beregningsark!$AQ378="1999-2012"),'Resultat 2005-2012'!K378*$AE$17,""))))))))))))))))</f>
        <v/>
      </c>
      <c r="L378" s="15" t="str">
        <f>IF('Resultat 2005-2012'!$R378="","",IF($M$1=2005,'Resultat 2005-2012'!L378,IF(AND($M$1=2006,Beregningsark!$AQ378="2005-2012"),'Resultat 2005-2012'!L378*SUM($Y$9:$AE$9)/7,IF(AND($M$1=2007,Beregningsark!$AQ378="2005-2012"),'Resultat 2005-2012'!L378*SUM($Z$9:$AE$9)/6,IF(AND($M$1=2008,Beregningsark!$AQ378="2005-2012"),'Resultat 2005-2012'!L378*SUM($AA$9:$AE$9)/5,IF(AND($M$1=2009,Beregningsark!$AQ378="2005-2012"),'Resultat 2005-2012'!L378*SUM($AB$9:$AE$9)/4,IF(AND($M$1=2010,Beregningsark!$AQ378="2005-2012"),'Resultat 2005-2012'!L378*SUM($AC$9:$AE$9)/3,IF(AND($M$1=2011,Beregningsark!$AQ378="2005-2012"),'Resultat 2005-2012'!L378*SUM($AD$9:$AE$9)/2,IF(AND($M$1=2012,Beregningsark!$AQ378="2005-2012"),'Resultat 2005-2012'!L378*$AE$9,IF(AND($M$1=2006,Beregningsark!$AQ378="1999-2012"),'Resultat 2005-2012'!L378*SUM($Y$18:$AE$18)/7,IF(AND($M$1=2007,Beregningsark!$AQ378="1999-2012"),'Resultat 2005-2012'!L378*SUM($Z$18:$AE$18)/6,IF(AND($M$1=2008,Beregningsark!$AQ378="1999-2012"),'Resultat 2005-2012'!L378*SUM($AA$18:$AE$18)/5,IF(AND($M$1=2009,Beregningsark!$AQ378="1999-2012"),'Resultat 2005-2012'!L378*SUM($AB$18:$AE$18)/4,IF(AND($M$1=2010,Beregningsark!$AQ378="1999-2012"),'Resultat 2005-2012'!L378*SUM($AC$18:$AE$18)/3,IF(AND($M$1=2011,Beregningsark!$AQ378="1999-2012"),'Resultat 2005-2012'!L378*SUM($AD$18:$AE$18)/2,IF(AND($M$1=2012,Beregningsark!$AQ378="1999-2012"),'Resultat 2005-2012'!L378*$AE$18,""))))))))))))))))</f>
        <v/>
      </c>
      <c r="M378" s="15" t="str">
        <f t="shared" si="17"/>
        <v/>
      </c>
      <c r="N378" s="15" t="str">
        <f>IF('Resultat 2005-2012'!$R378="","",IF($M$1=2005,'Resultat 2005-2012'!N378,IF(AND($M$1=2006,Beregningsark!$AQ378="2005-2012"),'Resultat 2005-2012'!N378*SUM($Y$10:$AE$10)/7,IF(AND($M$1=2007,Beregningsark!$AQ378="2005-2012"),'Resultat 2005-2012'!N378*SUM($Z$10:$AE$10)/6,IF(AND($M$1=2008,Beregningsark!$AQ378="2005-2012"),'Resultat 2005-2012'!N378*SUM($AA$10:$AE$10)/5,IF(AND($M$1=2009,Beregningsark!$AQ378="2005-2012"),'Resultat 2005-2012'!N378*SUM($AB$10:$AE$10)/4,IF(AND($M$1=2010,Beregningsark!$AQ378="2005-2012"),'Resultat 2005-2012'!N378*SUM($AC$10:$AE$10)/3,IF(AND($M$1=2011,Beregningsark!$AQ378="2005-2012"),'Resultat 2005-2012'!N378*SUM($AD$10:$AE$10)/2,IF(AND($M$1=2012,Beregningsark!$AQ378="2005-2012"),'Resultat 2005-2012'!N378*$AE$10,IF(AND($M$1=2006,Beregningsark!$AQ378="1999-2012"),'Resultat 2005-2012'!N378*SUM($Y$16:$AE$16)/7,IF(AND($M$1=2007,Beregningsark!$AQ378="1999-2012"),'Resultat 2005-2012'!N378*SUM($Z$16:$AE$16)/6,IF(AND($M$1=2008,Beregningsark!$AQ378="1999-2012"),'Resultat 2005-2012'!N378*SUM($AA$16:$AE$16)/5,IF(AND($M$1=2009,Beregningsark!$AQ378="1999-2012"),'Resultat 2005-2012'!N378*SUM($AB$16:$AE$16)/4,IF(AND($M$1=2010,Beregningsark!$AQ378="1999-2012"),'Resultat 2005-2012'!N378*SUM($AC$16:$AE$16)/3,IF(AND($M$1=2011,Beregningsark!$AQ378="1999-2012"),'Resultat 2005-2012'!N378*SUM($AD$16:$AE$16)/2,IF(AND($M$1=2012,Beregningsark!$AQ378="1999-2012"),'Resultat 2005-2012'!N378*$AE$16,""))))))))))))))))</f>
        <v/>
      </c>
      <c r="O378" s="15" t="str">
        <f>IF('Resultat 2005-2012'!$R378="","",IF($M$1=2005,'Resultat 2005-2012'!O378,IF(AND($M$1=2006,Beregningsark!$AQ378="2005-2012"),'Resultat 2005-2012'!O378*SUM($Y$10:$AE$10)/7,IF(AND($M$1=2007,Beregningsark!$AQ378="2005-2012"),'Resultat 2005-2012'!O378*SUM($Z$10:$AE$10)/6,IF(AND($M$1=2008,Beregningsark!$AQ378="2005-2012"),'Resultat 2005-2012'!O378*SUM($AA$10:$AE$10)/5,IF(AND($M$1=2009,Beregningsark!$AQ378="2005-2012"),'Resultat 2005-2012'!O378*SUM($AB$10:$AE$10)/4,IF(AND($M$1=2010,Beregningsark!$AQ378="2005-2012"),'Resultat 2005-2012'!O378*SUM($AC$10:$AE$10)/3,IF(AND($M$1=2011,Beregningsark!$AQ378="2005-2012"),'Resultat 2005-2012'!O378*SUM($AD$10:$AE$10)/2,IF(AND($M$1=2012,Beregningsark!$AQ378="2005-2012"),'Resultat 2005-2012'!O378*$AE$10,IF(AND($M$1=2006,Beregningsark!$AQ378="1999-2012"),'Resultat 2005-2012'!O378*SUM($Y$16:$AE$16)/7,IF(AND($M$1=2007,Beregningsark!$AQ378="1999-2012"),'Resultat 2005-2012'!O378*SUM($Z$16:$AE$16)/6,IF(AND($M$1=2008,Beregningsark!$AQ378="1999-2012"),'Resultat 2005-2012'!O378*SUM($AA$16:$AE$16)/5,IF(AND($M$1=2009,Beregningsark!$AQ378="1999-2012"),'Resultat 2005-2012'!O378*SUM($AB$16:$AE$16)/4,IF(AND($M$1=2010,Beregningsark!$AQ378="1999-2012"),'Resultat 2005-2012'!O378*SUM($AC$16:$AE$16)/3,IF(AND($M$1=2011,Beregningsark!$AQ378="1999-2012"),'Resultat 2005-2012'!O378*SUM($AD$16:$AE$16)/2,IF(AND($M$1=2012,Beregningsark!$AQ378="1999-2012"),'Resultat 2005-2012'!O378*$AE$16,""))))))))))))))))</f>
        <v/>
      </c>
      <c r="P378" s="15" t="str">
        <f>IF('Resultat 2005-2012'!$R378="","",IF($M$1=2005,'Resultat 2005-2012'!P378,IF(AND($M$1=2006,Beregningsark!$AQ378="2005-2012"),'Resultat 2005-2012'!P378*SUM($Y$11:$AE$11)/7,IF(AND($M$1=2007,Beregningsark!$AQ378="2005-2012"),'Resultat 2005-2012'!P378*SUM($Z$11:$AE$11)/6,IF(AND($M$1=2008,Beregningsark!$AQ378="2005-2012"),'Resultat 2005-2012'!P378*SUM($AA$11:$AE$11)/5,IF(AND($M$1=2009,Beregningsark!$AQ378="2005-2012"),'Resultat 2005-2012'!P378*SUM($AB$11:$AE$11)/4,IF(AND($M$1=2010,Beregningsark!$AQ378="2005-2012"),'Resultat 2005-2012'!P378*SUM($AC$11:$AE$11)/3,IF(AND($M$1=2011,Beregningsark!$AQ378="2005-2012"),'Resultat 2005-2012'!P378*SUM($AD$11:$AE$11)/2,IF(AND($M$1=2012,Beregningsark!$AQ378="2005-2012"),'Resultat 2005-2012'!P378*$AE$11,IF(AND($M$1=2006,Beregningsark!$AQ378="1999-2012"),'Resultat 2005-2012'!P378*SUM($Y$16:$AE$16)/7,IF(AND($M$1=2007,Beregningsark!$AQ378="1999-2012"),'Resultat 2005-2012'!P378*SUM($Z$16:$AE$16)/6,IF(AND($M$1=2008,Beregningsark!$AQ378="1999-2012"),'Resultat 2005-2012'!P378*SUM($AA$16:$AE$16)/5,IF(AND($M$1=2009,Beregningsark!$AQ378="1999-2012"),'Resultat 2005-2012'!P378*SUM($AB$16:$AE$16)/4,IF(AND($M$1=2010,Beregningsark!$AQ378="1999-2012"),'Resultat 2005-2012'!P378*SUM($AC$16:$AE$16)/3,IF(AND($M$1=2011,Beregningsark!$AQ378="1999-2012"),'Resultat 2005-2012'!P378*SUM($AD$16:$AE$16)/2,IF(AND($M$1=2012,Beregningsark!$AQ378="1999-2012"),'Resultat 2005-2012'!P378*$AE$16,""))))))))))))))))</f>
        <v/>
      </c>
      <c r="Q378" s="15" t="str">
        <f t="shared" si="18"/>
        <v/>
      </c>
      <c r="R378" s="17" t="str">
        <f t="shared" si="19"/>
        <v/>
      </c>
    </row>
    <row r="379" spans="1:18" x14ac:dyDescent="0.25">
      <c r="A379" s="4" t="str">
        <f>IF(Inddata!A394="","",Inddata!A394)</f>
        <v/>
      </c>
      <c r="B379" s="4" t="str">
        <f>IF(Inddata!B394="","",Inddata!B394)</f>
        <v/>
      </c>
      <c r="C379" s="4" t="str">
        <f>IF(Inddata!C394="","",Inddata!C394)</f>
        <v/>
      </c>
      <c r="D379" s="4" t="str">
        <f>IF(Inddata!D394="","",Inddata!D394)</f>
        <v/>
      </c>
      <c r="E379" s="4" t="str">
        <f>IF(Inddata!E394="","",Inddata!E394)</f>
        <v/>
      </c>
      <c r="F379" s="4" t="str">
        <f>IF(Inddata!F394="","",Inddata!F394)</f>
        <v/>
      </c>
      <c r="G379" s="4">
        <f>IF(Inddata!G394="","",Inddata!G394)</f>
        <v>0</v>
      </c>
      <c r="H379" s="4" t="str">
        <f>IF(Inddata!H394&gt;0.5,Inddata!H394,"")</f>
        <v/>
      </c>
      <c r="I379" s="4" t="str">
        <f>IF(Inddata!I394="","",Inddata!I394)</f>
        <v/>
      </c>
      <c r="J379" s="15" t="str">
        <f>IF('Resultat 2005-2012'!$R379="","",IF($M$1=2005,'Resultat 2005-2012'!J379,IF(AND($M$1=2006,Beregningsark!$AQ379="2005-2012"),'Resultat 2005-2012'!J379*SUM($Y$7:$AE$7)/7,IF(AND($M$1=2007,Beregningsark!$AQ379="2005-2012"),'Resultat 2005-2012'!J379*SUM($Z$7:$AE$7)/6,IF(AND($M$1=2008,Beregningsark!$AQ379="2005-2012"),'Resultat 2005-2012'!J379*SUM($AA$7:$AE$7)/5,IF(AND($M$1=2009,Beregningsark!$AQ379="2005-2012"),'Resultat 2005-2012'!J379*SUM($AB$7:$AE$7)/4,IF(AND($M$1=2010,Beregningsark!$AQ379="2005-2012"),'Resultat 2005-2012'!J379*SUM($AC$7:$AE$7)/3,IF(AND($M$1=2011,Beregningsark!$AQ379="2005-2012"),'Resultat 2005-2012'!J379*SUM($AD$7:$AE$7)/2,IF(AND($M$1=2012,Beregningsark!$AQ379="2005-2012"),'Resultat 2005-2012'!J379*$AE$7,IF(AND($M$1=2006,Beregningsark!$AQ379="1999-2012"),'Resultat 2005-2012'!J379*SUM($Y$16:$AE$16)/7,IF(AND($M$1=2007,Beregningsark!$AQ379="1999-2012"),'Resultat 2005-2012'!J379*SUM($Z$16:$AE$16)/6,IF(AND($M$1=2008,Beregningsark!$AQ379="1999-2012"),'Resultat 2005-2012'!J379*SUM($AA$16:$AE$16)/5,IF(AND($M$1=2009,Beregningsark!$AQ379="1999-2012"),'Resultat 2005-2012'!J379*SUM($AB$16:$AE$16)/4,IF(AND($M$1=2010,Beregningsark!$AQ379="1999-2012"),'Resultat 2005-2012'!J379*SUM($AC$16:$AE$16)/3,IF(AND($M$1=2011,Beregningsark!$AQ379="1999-2012"),'Resultat 2005-2012'!J379*SUM($AD$16:$AE$16)/2,IF(AND($M$1=2012,Beregningsark!$AQ379="1999-2012"),'Resultat 2005-2012'!J379*$AE$16,""))))))))))))))))</f>
        <v/>
      </c>
      <c r="K379" s="15" t="str">
        <f>IF('Resultat 2005-2012'!$R379="","",IF($M$1=2005,'Resultat 2005-2012'!K379,IF(AND($M$1=2006,Beregningsark!$AQ379="2005-2012"),'Resultat 2005-2012'!K379*SUM($Y$8:$AE$8)/7,IF(AND($M$1=2007,Beregningsark!$AQ379="2005-2012"),'Resultat 2005-2012'!K379*SUM($Z$8:$AE$8)/6,IF(AND($M$1=2008,Beregningsark!$AQ379="2005-2012"),'Resultat 2005-2012'!K379*SUM($AA$8:$AE$8)/5,IF(AND($M$1=2009,Beregningsark!$AQ379="2005-2012"),'Resultat 2005-2012'!K379*SUM($AB$8:$AE$8)/4,IF(AND($M$1=2010,Beregningsark!$AQ379="2005-2012"),'Resultat 2005-2012'!K379*SUM($AC$8:$AE$8)/3,IF(AND($M$1=2011,Beregningsark!$AQ379="2005-2012"),'Resultat 2005-2012'!K379*SUM($AD$8:$AE$8)/2,IF(AND($M$1=2012,Beregningsark!$AQ379="2005-2012"),'Resultat 2005-2012'!K379*$AE$8,IF(AND($M$1=2006,Beregningsark!$AQ379="1999-2012"),'Resultat 2005-2012'!K379*SUM($Y$17:$AE$17)/7,IF(AND($M$1=2007,Beregningsark!$AQ379="1999-2012"),'Resultat 2005-2012'!K379*SUM($Z$17:$AE$17)/6,IF(AND($M$1=2008,Beregningsark!$AQ379="1999-2012"),'Resultat 2005-2012'!K379*SUM($AA$17:$AE$17)/5,IF(AND($M$1=2009,Beregningsark!$AQ379="1999-2012"),'Resultat 2005-2012'!K379*SUM($AB$17:$AE$17)/4,IF(AND($M$1=2010,Beregningsark!$AQ379="1999-2012"),'Resultat 2005-2012'!K379*SUM($AC$17:$AE$17)/3,IF(AND($M$1=2011,Beregningsark!$AQ379="1999-2012"),'Resultat 2005-2012'!K379*SUM($AD$17:$AE$17)/2,IF(AND($M$1=2012,Beregningsark!$AQ379="1999-2012"),'Resultat 2005-2012'!K379*$AE$17,""))))))))))))))))</f>
        <v/>
      </c>
      <c r="L379" s="15" t="str">
        <f>IF('Resultat 2005-2012'!$R379="","",IF($M$1=2005,'Resultat 2005-2012'!L379,IF(AND($M$1=2006,Beregningsark!$AQ379="2005-2012"),'Resultat 2005-2012'!L379*SUM($Y$9:$AE$9)/7,IF(AND($M$1=2007,Beregningsark!$AQ379="2005-2012"),'Resultat 2005-2012'!L379*SUM($Z$9:$AE$9)/6,IF(AND($M$1=2008,Beregningsark!$AQ379="2005-2012"),'Resultat 2005-2012'!L379*SUM($AA$9:$AE$9)/5,IF(AND($M$1=2009,Beregningsark!$AQ379="2005-2012"),'Resultat 2005-2012'!L379*SUM($AB$9:$AE$9)/4,IF(AND($M$1=2010,Beregningsark!$AQ379="2005-2012"),'Resultat 2005-2012'!L379*SUM($AC$9:$AE$9)/3,IF(AND($M$1=2011,Beregningsark!$AQ379="2005-2012"),'Resultat 2005-2012'!L379*SUM($AD$9:$AE$9)/2,IF(AND($M$1=2012,Beregningsark!$AQ379="2005-2012"),'Resultat 2005-2012'!L379*$AE$9,IF(AND($M$1=2006,Beregningsark!$AQ379="1999-2012"),'Resultat 2005-2012'!L379*SUM($Y$18:$AE$18)/7,IF(AND($M$1=2007,Beregningsark!$AQ379="1999-2012"),'Resultat 2005-2012'!L379*SUM($Z$18:$AE$18)/6,IF(AND($M$1=2008,Beregningsark!$AQ379="1999-2012"),'Resultat 2005-2012'!L379*SUM($AA$18:$AE$18)/5,IF(AND($M$1=2009,Beregningsark!$AQ379="1999-2012"),'Resultat 2005-2012'!L379*SUM($AB$18:$AE$18)/4,IF(AND($M$1=2010,Beregningsark!$AQ379="1999-2012"),'Resultat 2005-2012'!L379*SUM($AC$18:$AE$18)/3,IF(AND($M$1=2011,Beregningsark!$AQ379="1999-2012"),'Resultat 2005-2012'!L379*SUM($AD$18:$AE$18)/2,IF(AND($M$1=2012,Beregningsark!$AQ379="1999-2012"),'Resultat 2005-2012'!L379*$AE$18,""))))))))))))))))</f>
        <v/>
      </c>
      <c r="M379" s="15" t="str">
        <f t="shared" si="17"/>
        <v/>
      </c>
      <c r="N379" s="15" t="str">
        <f>IF('Resultat 2005-2012'!$R379="","",IF($M$1=2005,'Resultat 2005-2012'!N379,IF(AND($M$1=2006,Beregningsark!$AQ379="2005-2012"),'Resultat 2005-2012'!N379*SUM($Y$10:$AE$10)/7,IF(AND($M$1=2007,Beregningsark!$AQ379="2005-2012"),'Resultat 2005-2012'!N379*SUM($Z$10:$AE$10)/6,IF(AND($M$1=2008,Beregningsark!$AQ379="2005-2012"),'Resultat 2005-2012'!N379*SUM($AA$10:$AE$10)/5,IF(AND($M$1=2009,Beregningsark!$AQ379="2005-2012"),'Resultat 2005-2012'!N379*SUM($AB$10:$AE$10)/4,IF(AND($M$1=2010,Beregningsark!$AQ379="2005-2012"),'Resultat 2005-2012'!N379*SUM($AC$10:$AE$10)/3,IF(AND($M$1=2011,Beregningsark!$AQ379="2005-2012"),'Resultat 2005-2012'!N379*SUM($AD$10:$AE$10)/2,IF(AND($M$1=2012,Beregningsark!$AQ379="2005-2012"),'Resultat 2005-2012'!N379*$AE$10,IF(AND($M$1=2006,Beregningsark!$AQ379="1999-2012"),'Resultat 2005-2012'!N379*SUM($Y$16:$AE$16)/7,IF(AND($M$1=2007,Beregningsark!$AQ379="1999-2012"),'Resultat 2005-2012'!N379*SUM($Z$16:$AE$16)/6,IF(AND($M$1=2008,Beregningsark!$AQ379="1999-2012"),'Resultat 2005-2012'!N379*SUM($AA$16:$AE$16)/5,IF(AND($M$1=2009,Beregningsark!$AQ379="1999-2012"),'Resultat 2005-2012'!N379*SUM($AB$16:$AE$16)/4,IF(AND($M$1=2010,Beregningsark!$AQ379="1999-2012"),'Resultat 2005-2012'!N379*SUM($AC$16:$AE$16)/3,IF(AND($M$1=2011,Beregningsark!$AQ379="1999-2012"),'Resultat 2005-2012'!N379*SUM($AD$16:$AE$16)/2,IF(AND($M$1=2012,Beregningsark!$AQ379="1999-2012"),'Resultat 2005-2012'!N379*$AE$16,""))))))))))))))))</f>
        <v/>
      </c>
      <c r="O379" s="15" t="str">
        <f>IF('Resultat 2005-2012'!$R379="","",IF($M$1=2005,'Resultat 2005-2012'!O379,IF(AND($M$1=2006,Beregningsark!$AQ379="2005-2012"),'Resultat 2005-2012'!O379*SUM($Y$10:$AE$10)/7,IF(AND($M$1=2007,Beregningsark!$AQ379="2005-2012"),'Resultat 2005-2012'!O379*SUM($Z$10:$AE$10)/6,IF(AND($M$1=2008,Beregningsark!$AQ379="2005-2012"),'Resultat 2005-2012'!O379*SUM($AA$10:$AE$10)/5,IF(AND($M$1=2009,Beregningsark!$AQ379="2005-2012"),'Resultat 2005-2012'!O379*SUM($AB$10:$AE$10)/4,IF(AND($M$1=2010,Beregningsark!$AQ379="2005-2012"),'Resultat 2005-2012'!O379*SUM($AC$10:$AE$10)/3,IF(AND($M$1=2011,Beregningsark!$AQ379="2005-2012"),'Resultat 2005-2012'!O379*SUM($AD$10:$AE$10)/2,IF(AND($M$1=2012,Beregningsark!$AQ379="2005-2012"),'Resultat 2005-2012'!O379*$AE$10,IF(AND($M$1=2006,Beregningsark!$AQ379="1999-2012"),'Resultat 2005-2012'!O379*SUM($Y$16:$AE$16)/7,IF(AND($M$1=2007,Beregningsark!$AQ379="1999-2012"),'Resultat 2005-2012'!O379*SUM($Z$16:$AE$16)/6,IF(AND($M$1=2008,Beregningsark!$AQ379="1999-2012"),'Resultat 2005-2012'!O379*SUM($AA$16:$AE$16)/5,IF(AND($M$1=2009,Beregningsark!$AQ379="1999-2012"),'Resultat 2005-2012'!O379*SUM($AB$16:$AE$16)/4,IF(AND($M$1=2010,Beregningsark!$AQ379="1999-2012"),'Resultat 2005-2012'!O379*SUM($AC$16:$AE$16)/3,IF(AND($M$1=2011,Beregningsark!$AQ379="1999-2012"),'Resultat 2005-2012'!O379*SUM($AD$16:$AE$16)/2,IF(AND($M$1=2012,Beregningsark!$AQ379="1999-2012"),'Resultat 2005-2012'!O379*$AE$16,""))))))))))))))))</f>
        <v/>
      </c>
      <c r="P379" s="15" t="str">
        <f>IF('Resultat 2005-2012'!$R379="","",IF($M$1=2005,'Resultat 2005-2012'!P379,IF(AND($M$1=2006,Beregningsark!$AQ379="2005-2012"),'Resultat 2005-2012'!P379*SUM($Y$11:$AE$11)/7,IF(AND($M$1=2007,Beregningsark!$AQ379="2005-2012"),'Resultat 2005-2012'!P379*SUM($Z$11:$AE$11)/6,IF(AND($M$1=2008,Beregningsark!$AQ379="2005-2012"),'Resultat 2005-2012'!P379*SUM($AA$11:$AE$11)/5,IF(AND($M$1=2009,Beregningsark!$AQ379="2005-2012"),'Resultat 2005-2012'!P379*SUM($AB$11:$AE$11)/4,IF(AND($M$1=2010,Beregningsark!$AQ379="2005-2012"),'Resultat 2005-2012'!P379*SUM($AC$11:$AE$11)/3,IF(AND($M$1=2011,Beregningsark!$AQ379="2005-2012"),'Resultat 2005-2012'!P379*SUM($AD$11:$AE$11)/2,IF(AND($M$1=2012,Beregningsark!$AQ379="2005-2012"),'Resultat 2005-2012'!P379*$AE$11,IF(AND($M$1=2006,Beregningsark!$AQ379="1999-2012"),'Resultat 2005-2012'!P379*SUM($Y$16:$AE$16)/7,IF(AND($M$1=2007,Beregningsark!$AQ379="1999-2012"),'Resultat 2005-2012'!P379*SUM($Z$16:$AE$16)/6,IF(AND($M$1=2008,Beregningsark!$AQ379="1999-2012"),'Resultat 2005-2012'!P379*SUM($AA$16:$AE$16)/5,IF(AND($M$1=2009,Beregningsark!$AQ379="1999-2012"),'Resultat 2005-2012'!P379*SUM($AB$16:$AE$16)/4,IF(AND($M$1=2010,Beregningsark!$AQ379="1999-2012"),'Resultat 2005-2012'!P379*SUM($AC$16:$AE$16)/3,IF(AND($M$1=2011,Beregningsark!$AQ379="1999-2012"),'Resultat 2005-2012'!P379*SUM($AD$16:$AE$16)/2,IF(AND($M$1=2012,Beregningsark!$AQ379="1999-2012"),'Resultat 2005-2012'!P379*$AE$16,""))))))))))))))))</f>
        <v/>
      </c>
      <c r="Q379" s="15" t="str">
        <f t="shared" si="18"/>
        <v/>
      </c>
      <c r="R379" s="17" t="str">
        <f t="shared" si="19"/>
        <v/>
      </c>
    </row>
    <row r="380" spans="1:18" x14ac:dyDescent="0.25">
      <c r="A380" s="4" t="str">
        <f>IF(Inddata!A395="","",Inddata!A395)</f>
        <v/>
      </c>
      <c r="B380" s="4" t="str">
        <f>IF(Inddata!B395="","",Inddata!B395)</f>
        <v/>
      </c>
      <c r="C380" s="4" t="str">
        <f>IF(Inddata!C395="","",Inddata!C395)</f>
        <v/>
      </c>
      <c r="D380" s="4" t="str">
        <f>IF(Inddata!D395="","",Inddata!D395)</f>
        <v/>
      </c>
      <c r="E380" s="4" t="str">
        <f>IF(Inddata!E395="","",Inddata!E395)</f>
        <v/>
      </c>
      <c r="F380" s="4" t="str">
        <f>IF(Inddata!F395="","",Inddata!F395)</f>
        <v/>
      </c>
      <c r="G380" s="4">
        <f>IF(Inddata!G395="","",Inddata!G395)</f>
        <v>0</v>
      </c>
      <c r="H380" s="4" t="str">
        <f>IF(Inddata!H395&gt;0.5,Inddata!H395,"")</f>
        <v/>
      </c>
      <c r="I380" s="4" t="str">
        <f>IF(Inddata!I395="","",Inddata!I395)</f>
        <v/>
      </c>
      <c r="J380" s="15" t="str">
        <f>IF('Resultat 2005-2012'!$R380="","",IF($M$1=2005,'Resultat 2005-2012'!J380,IF(AND($M$1=2006,Beregningsark!$AQ380="2005-2012"),'Resultat 2005-2012'!J380*SUM($Y$7:$AE$7)/7,IF(AND($M$1=2007,Beregningsark!$AQ380="2005-2012"),'Resultat 2005-2012'!J380*SUM($Z$7:$AE$7)/6,IF(AND($M$1=2008,Beregningsark!$AQ380="2005-2012"),'Resultat 2005-2012'!J380*SUM($AA$7:$AE$7)/5,IF(AND($M$1=2009,Beregningsark!$AQ380="2005-2012"),'Resultat 2005-2012'!J380*SUM($AB$7:$AE$7)/4,IF(AND($M$1=2010,Beregningsark!$AQ380="2005-2012"),'Resultat 2005-2012'!J380*SUM($AC$7:$AE$7)/3,IF(AND($M$1=2011,Beregningsark!$AQ380="2005-2012"),'Resultat 2005-2012'!J380*SUM($AD$7:$AE$7)/2,IF(AND($M$1=2012,Beregningsark!$AQ380="2005-2012"),'Resultat 2005-2012'!J380*$AE$7,IF(AND($M$1=2006,Beregningsark!$AQ380="1999-2012"),'Resultat 2005-2012'!J380*SUM($Y$16:$AE$16)/7,IF(AND($M$1=2007,Beregningsark!$AQ380="1999-2012"),'Resultat 2005-2012'!J380*SUM($Z$16:$AE$16)/6,IF(AND($M$1=2008,Beregningsark!$AQ380="1999-2012"),'Resultat 2005-2012'!J380*SUM($AA$16:$AE$16)/5,IF(AND($M$1=2009,Beregningsark!$AQ380="1999-2012"),'Resultat 2005-2012'!J380*SUM($AB$16:$AE$16)/4,IF(AND($M$1=2010,Beregningsark!$AQ380="1999-2012"),'Resultat 2005-2012'!J380*SUM($AC$16:$AE$16)/3,IF(AND($M$1=2011,Beregningsark!$AQ380="1999-2012"),'Resultat 2005-2012'!J380*SUM($AD$16:$AE$16)/2,IF(AND($M$1=2012,Beregningsark!$AQ380="1999-2012"),'Resultat 2005-2012'!J380*$AE$16,""))))))))))))))))</f>
        <v/>
      </c>
      <c r="K380" s="15" t="str">
        <f>IF('Resultat 2005-2012'!$R380="","",IF($M$1=2005,'Resultat 2005-2012'!K380,IF(AND($M$1=2006,Beregningsark!$AQ380="2005-2012"),'Resultat 2005-2012'!K380*SUM($Y$8:$AE$8)/7,IF(AND($M$1=2007,Beregningsark!$AQ380="2005-2012"),'Resultat 2005-2012'!K380*SUM($Z$8:$AE$8)/6,IF(AND($M$1=2008,Beregningsark!$AQ380="2005-2012"),'Resultat 2005-2012'!K380*SUM($AA$8:$AE$8)/5,IF(AND($M$1=2009,Beregningsark!$AQ380="2005-2012"),'Resultat 2005-2012'!K380*SUM($AB$8:$AE$8)/4,IF(AND($M$1=2010,Beregningsark!$AQ380="2005-2012"),'Resultat 2005-2012'!K380*SUM($AC$8:$AE$8)/3,IF(AND($M$1=2011,Beregningsark!$AQ380="2005-2012"),'Resultat 2005-2012'!K380*SUM($AD$8:$AE$8)/2,IF(AND($M$1=2012,Beregningsark!$AQ380="2005-2012"),'Resultat 2005-2012'!K380*$AE$8,IF(AND($M$1=2006,Beregningsark!$AQ380="1999-2012"),'Resultat 2005-2012'!K380*SUM($Y$17:$AE$17)/7,IF(AND($M$1=2007,Beregningsark!$AQ380="1999-2012"),'Resultat 2005-2012'!K380*SUM($Z$17:$AE$17)/6,IF(AND($M$1=2008,Beregningsark!$AQ380="1999-2012"),'Resultat 2005-2012'!K380*SUM($AA$17:$AE$17)/5,IF(AND($M$1=2009,Beregningsark!$AQ380="1999-2012"),'Resultat 2005-2012'!K380*SUM($AB$17:$AE$17)/4,IF(AND($M$1=2010,Beregningsark!$AQ380="1999-2012"),'Resultat 2005-2012'!K380*SUM($AC$17:$AE$17)/3,IF(AND($M$1=2011,Beregningsark!$AQ380="1999-2012"),'Resultat 2005-2012'!K380*SUM($AD$17:$AE$17)/2,IF(AND($M$1=2012,Beregningsark!$AQ380="1999-2012"),'Resultat 2005-2012'!K380*$AE$17,""))))))))))))))))</f>
        <v/>
      </c>
      <c r="L380" s="15" t="str">
        <f>IF('Resultat 2005-2012'!$R380="","",IF($M$1=2005,'Resultat 2005-2012'!L380,IF(AND($M$1=2006,Beregningsark!$AQ380="2005-2012"),'Resultat 2005-2012'!L380*SUM($Y$9:$AE$9)/7,IF(AND($M$1=2007,Beregningsark!$AQ380="2005-2012"),'Resultat 2005-2012'!L380*SUM($Z$9:$AE$9)/6,IF(AND($M$1=2008,Beregningsark!$AQ380="2005-2012"),'Resultat 2005-2012'!L380*SUM($AA$9:$AE$9)/5,IF(AND($M$1=2009,Beregningsark!$AQ380="2005-2012"),'Resultat 2005-2012'!L380*SUM($AB$9:$AE$9)/4,IF(AND($M$1=2010,Beregningsark!$AQ380="2005-2012"),'Resultat 2005-2012'!L380*SUM($AC$9:$AE$9)/3,IF(AND($M$1=2011,Beregningsark!$AQ380="2005-2012"),'Resultat 2005-2012'!L380*SUM($AD$9:$AE$9)/2,IF(AND($M$1=2012,Beregningsark!$AQ380="2005-2012"),'Resultat 2005-2012'!L380*$AE$9,IF(AND($M$1=2006,Beregningsark!$AQ380="1999-2012"),'Resultat 2005-2012'!L380*SUM($Y$18:$AE$18)/7,IF(AND($M$1=2007,Beregningsark!$AQ380="1999-2012"),'Resultat 2005-2012'!L380*SUM($Z$18:$AE$18)/6,IF(AND($M$1=2008,Beregningsark!$AQ380="1999-2012"),'Resultat 2005-2012'!L380*SUM($AA$18:$AE$18)/5,IF(AND($M$1=2009,Beregningsark!$AQ380="1999-2012"),'Resultat 2005-2012'!L380*SUM($AB$18:$AE$18)/4,IF(AND($M$1=2010,Beregningsark!$AQ380="1999-2012"),'Resultat 2005-2012'!L380*SUM($AC$18:$AE$18)/3,IF(AND($M$1=2011,Beregningsark!$AQ380="1999-2012"),'Resultat 2005-2012'!L380*SUM($AD$18:$AE$18)/2,IF(AND($M$1=2012,Beregningsark!$AQ380="1999-2012"),'Resultat 2005-2012'!L380*$AE$18,""))))))))))))))))</f>
        <v/>
      </c>
      <c r="M380" s="15" t="str">
        <f t="shared" si="17"/>
        <v/>
      </c>
      <c r="N380" s="15" t="str">
        <f>IF('Resultat 2005-2012'!$R380="","",IF($M$1=2005,'Resultat 2005-2012'!N380,IF(AND($M$1=2006,Beregningsark!$AQ380="2005-2012"),'Resultat 2005-2012'!N380*SUM($Y$10:$AE$10)/7,IF(AND($M$1=2007,Beregningsark!$AQ380="2005-2012"),'Resultat 2005-2012'!N380*SUM($Z$10:$AE$10)/6,IF(AND($M$1=2008,Beregningsark!$AQ380="2005-2012"),'Resultat 2005-2012'!N380*SUM($AA$10:$AE$10)/5,IF(AND($M$1=2009,Beregningsark!$AQ380="2005-2012"),'Resultat 2005-2012'!N380*SUM($AB$10:$AE$10)/4,IF(AND($M$1=2010,Beregningsark!$AQ380="2005-2012"),'Resultat 2005-2012'!N380*SUM($AC$10:$AE$10)/3,IF(AND($M$1=2011,Beregningsark!$AQ380="2005-2012"),'Resultat 2005-2012'!N380*SUM($AD$10:$AE$10)/2,IF(AND($M$1=2012,Beregningsark!$AQ380="2005-2012"),'Resultat 2005-2012'!N380*$AE$10,IF(AND($M$1=2006,Beregningsark!$AQ380="1999-2012"),'Resultat 2005-2012'!N380*SUM($Y$16:$AE$16)/7,IF(AND($M$1=2007,Beregningsark!$AQ380="1999-2012"),'Resultat 2005-2012'!N380*SUM($Z$16:$AE$16)/6,IF(AND($M$1=2008,Beregningsark!$AQ380="1999-2012"),'Resultat 2005-2012'!N380*SUM($AA$16:$AE$16)/5,IF(AND($M$1=2009,Beregningsark!$AQ380="1999-2012"),'Resultat 2005-2012'!N380*SUM($AB$16:$AE$16)/4,IF(AND($M$1=2010,Beregningsark!$AQ380="1999-2012"),'Resultat 2005-2012'!N380*SUM($AC$16:$AE$16)/3,IF(AND($M$1=2011,Beregningsark!$AQ380="1999-2012"),'Resultat 2005-2012'!N380*SUM($AD$16:$AE$16)/2,IF(AND($M$1=2012,Beregningsark!$AQ380="1999-2012"),'Resultat 2005-2012'!N380*$AE$16,""))))))))))))))))</f>
        <v/>
      </c>
      <c r="O380" s="15" t="str">
        <f>IF('Resultat 2005-2012'!$R380="","",IF($M$1=2005,'Resultat 2005-2012'!O380,IF(AND($M$1=2006,Beregningsark!$AQ380="2005-2012"),'Resultat 2005-2012'!O380*SUM($Y$10:$AE$10)/7,IF(AND($M$1=2007,Beregningsark!$AQ380="2005-2012"),'Resultat 2005-2012'!O380*SUM($Z$10:$AE$10)/6,IF(AND($M$1=2008,Beregningsark!$AQ380="2005-2012"),'Resultat 2005-2012'!O380*SUM($AA$10:$AE$10)/5,IF(AND($M$1=2009,Beregningsark!$AQ380="2005-2012"),'Resultat 2005-2012'!O380*SUM($AB$10:$AE$10)/4,IF(AND($M$1=2010,Beregningsark!$AQ380="2005-2012"),'Resultat 2005-2012'!O380*SUM($AC$10:$AE$10)/3,IF(AND($M$1=2011,Beregningsark!$AQ380="2005-2012"),'Resultat 2005-2012'!O380*SUM($AD$10:$AE$10)/2,IF(AND($M$1=2012,Beregningsark!$AQ380="2005-2012"),'Resultat 2005-2012'!O380*$AE$10,IF(AND($M$1=2006,Beregningsark!$AQ380="1999-2012"),'Resultat 2005-2012'!O380*SUM($Y$16:$AE$16)/7,IF(AND($M$1=2007,Beregningsark!$AQ380="1999-2012"),'Resultat 2005-2012'!O380*SUM($Z$16:$AE$16)/6,IF(AND($M$1=2008,Beregningsark!$AQ380="1999-2012"),'Resultat 2005-2012'!O380*SUM($AA$16:$AE$16)/5,IF(AND($M$1=2009,Beregningsark!$AQ380="1999-2012"),'Resultat 2005-2012'!O380*SUM($AB$16:$AE$16)/4,IF(AND($M$1=2010,Beregningsark!$AQ380="1999-2012"),'Resultat 2005-2012'!O380*SUM($AC$16:$AE$16)/3,IF(AND($M$1=2011,Beregningsark!$AQ380="1999-2012"),'Resultat 2005-2012'!O380*SUM($AD$16:$AE$16)/2,IF(AND($M$1=2012,Beregningsark!$AQ380="1999-2012"),'Resultat 2005-2012'!O380*$AE$16,""))))))))))))))))</f>
        <v/>
      </c>
      <c r="P380" s="15" t="str">
        <f>IF('Resultat 2005-2012'!$R380="","",IF($M$1=2005,'Resultat 2005-2012'!P380,IF(AND($M$1=2006,Beregningsark!$AQ380="2005-2012"),'Resultat 2005-2012'!P380*SUM($Y$11:$AE$11)/7,IF(AND($M$1=2007,Beregningsark!$AQ380="2005-2012"),'Resultat 2005-2012'!P380*SUM($Z$11:$AE$11)/6,IF(AND($M$1=2008,Beregningsark!$AQ380="2005-2012"),'Resultat 2005-2012'!P380*SUM($AA$11:$AE$11)/5,IF(AND($M$1=2009,Beregningsark!$AQ380="2005-2012"),'Resultat 2005-2012'!P380*SUM($AB$11:$AE$11)/4,IF(AND($M$1=2010,Beregningsark!$AQ380="2005-2012"),'Resultat 2005-2012'!P380*SUM($AC$11:$AE$11)/3,IF(AND($M$1=2011,Beregningsark!$AQ380="2005-2012"),'Resultat 2005-2012'!P380*SUM($AD$11:$AE$11)/2,IF(AND($M$1=2012,Beregningsark!$AQ380="2005-2012"),'Resultat 2005-2012'!P380*$AE$11,IF(AND($M$1=2006,Beregningsark!$AQ380="1999-2012"),'Resultat 2005-2012'!P380*SUM($Y$16:$AE$16)/7,IF(AND($M$1=2007,Beregningsark!$AQ380="1999-2012"),'Resultat 2005-2012'!P380*SUM($Z$16:$AE$16)/6,IF(AND($M$1=2008,Beregningsark!$AQ380="1999-2012"),'Resultat 2005-2012'!P380*SUM($AA$16:$AE$16)/5,IF(AND($M$1=2009,Beregningsark!$AQ380="1999-2012"),'Resultat 2005-2012'!P380*SUM($AB$16:$AE$16)/4,IF(AND($M$1=2010,Beregningsark!$AQ380="1999-2012"),'Resultat 2005-2012'!P380*SUM($AC$16:$AE$16)/3,IF(AND($M$1=2011,Beregningsark!$AQ380="1999-2012"),'Resultat 2005-2012'!P380*SUM($AD$16:$AE$16)/2,IF(AND($M$1=2012,Beregningsark!$AQ380="1999-2012"),'Resultat 2005-2012'!P380*$AE$16,""))))))))))))))))</f>
        <v/>
      </c>
      <c r="Q380" s="15" t="str">
        <f t="shared" si="18"/>
        <v/>
      </c>
      <c r="R380" s="17" t="str">
        <f t="shared" si="19"/>
        <v/>
      </c>
    </row>
    <row r="381" spans="1:18" x14ac:dyDescent="0.25">
      <c r="A381" s="4" t="str">
        <f>IF(Inddata!A396="","",Inddata!A396)</f>
        <v/>
      </c>
      <c r="B381" s="4" t="str">
        <f>IF(Inddata!B396="","",Inddata!B396)</f>
        <v/>
      </c>
      <c r="C381" s="4" t="str">
        <f>IF(Inddata!C396="","",Inddata!C396)</f>
        <v/>
      </c>
      <c r="D381" s="4" t="str">
        <f>IF(Inddata!D396="","",Inddata!D396)</f>
        <v/>
      </c>
      <c r="E381" s="4" t="str">
        <f>IF(Inddata!E396="","",Inddata!E396)</f>
        <v/>
      </c>
      <c r="F381" s="4" t="str">
        <f>IF(Inddata!F396="","",Inddata!F396)</f>
        <v/>
      </c>
      <c r="G381" s="4">
        <f>IF(Inddata!G396="","",Inddata!G396)</f>
        <v>0</v>
      </c>
      <c r="H381" s="4" t="str">
        <f>IF(Inddata!H396&gt;0.5,Inddata!H396,"")</f>
        <v/>
      </c>
      <c r="I381" s="4" t="str">
        <f>IF(Inddata!I396="","",Inddata!I396)</f>
        <v/>
      </c>
      <c r="J381" s="15" t="str">
        <f>IF('Resultat 2005-2012'!$R381="","",IF($M$1=2005,'Resultat 2005-2012'!J381,IF(AND($M$1=2006,Beregningsark!$AQ381="2005-2012"),'Resultat 2005-2012'!J381*SUM($Y$7:$AE$7)/7,IF(AND($M$1=2007,Beregningsark!$AQ381="2005-2012"),'Resultat 2005-2012'!J381*SUM($Z$7:$AE$7)/6,IF(AND($M$1=2008,Beregningsark!$AQ381="2005-2012"),'Resultat 2005-2012'!J381*SUM($AA$7:$AE$7)/5,IF(AND($M$1=2009,Beregningsark!$AQ381="2005-2012"),'Resultat 2005-2012'!J381*SUM($AB$7:$AE$7)/4,IF(AND($M$1=2010,Beregningsark!$AQ381="2005-2012"),'Resultat 2005-2012'!J381*SUM($AC$7:$AE$7)/3,IF(AND($M$1=2011,Beregningsark!$AQ381="2005-2012"),'Resultat 2005-2012'!J381*SUM($AD$7:$AE$7)/2,IF(AND($M$1=2012,Beregningsark!$AQ381="2005-2012"),'Resultat 2005-2012'!J381*$AE$7,IF(AND($M$1=2006,Beregningsark!$AQ381="1999-2012"),'Resultat 2005-2012'!J381*SUM($Y$16:$AE$16)/7,IF(AND($M$1=2007,Beregningsark!$AQ381="1999-2012"),'Resultat 2005-2012'!J381*SUM($Z$16:$AE$16)/6,IF(AND($M$1=2008,Beregningsark!$AQ381="1999-2012"),'Resultat 2005-2012'!J381*SUM($AA$16:$AE$16)/5,IF(AND($M$1=2009,Beregningsark!$AQ381="1999-2012"),'Resultat 2005-2012'!J381*SUM($AB$16:$AE$16)/4,IF(AND($M$1=2010,Beregningsark!$AQ381="1999-2012"),'Resultat 2005-2012'!J381*SUM($AC$16:$AE$16)/3,IF(AND($M$1=2011,Beregningsark!$AQ381="1999-2012"),'Resultat 2005-2012'!J381*SUM($AD$16:$AE$16)/2,IF(AND($M$1=2012,Beregningsark!$AQ381="1999-2012"),'Resultat 2005-2012'!J381*$AE$16,""))))))))))))))))</f>
        <v/>
      </c>
      <c r="K381" s="15" t="str">
        <f>IF('Resultat 2005-2012'!$R381="","",IF($M$1=2005,'Resultat 2005-2012'!K381,IF(AND($M$1=2006,Beregningsark!$AQ381="2005-2012"),'Resultat 2005-2012'!K381*SUM($Y$8:$AE$8)/7,IF(AND($M$1=2007,Beregningsark!$AQ381="2005-2012"),'Resultat 2005-2012'!K381*SUM($Z$8:$AE$8)/6,IF(AND($M$1=2008,Beregningsark!$AQ381="2005-2012"),'Resultat 2005-2012'!K381*SUM($AA$8:$AE$8)/5,IF(AND($M$1=2009,Beregningsark!$AQ381="2005-2012"),'Resultat 2005-2012'!K381*SUM($AB$8:$AE$8)/4,IF(AND($M$1=2010,Beregningsark!$AQ381="2005-2012"),'Resultat 2005-2012'!K381*SUM($AC$8:$AE$8)/3,IF(AND($M$1=2011,Beregningsark!$AQ381="2005-2012"),'Resultat 2005-2012'!K381*SUM($AD$8:$AE$8)/2,IF(AND($M$1=2012,Beregningsark!$AQ381="2005-2012"),'Resultat 2005-2012'!K381*$AE$8,IF(AND($M$1=2006,Beregningsark!$AQ381="1999-2012"),'Resultat 2005-2012'!K381*SUM($Y$17:$AE$17)/7,IF(AND($M$1=2007,Beregningsark!$AQ381="1999-2012"),'Resultat 2005-2012'!K381*SUM($Z$17:$AE$17)/6,IF(AND($M$1=2008,Beregningsark!$AQ381="1999-2012"),'Resultat 2005-2012'!K381*SUM($AA$17:$AE$17)/5,IF(AND($M$1=2009,Beregningsark!$AQ381="1999-2012"),'Resultat 2005-2012'!K381*SUM($AB$17:$AE$17)/4,IF(AND($M$1=2010,Beregningsark!$AQ381="1999-2012"),'Resultat 2005-2012'!K381*SUM($AC$17:$AE$17)/3,IF(AND($M$1=2011,Beregningsark!$AQ381="1999-2012"),'Resultat 2005-2012'!K381*SUM($AD$17:$AE$17)/2,IF(AND($M$1=2012,Beregningsark!$AQ381="1999-2012"),'Resultat 2005-2012'!K381*$AE$17,""))))))))))))))))</f>
        <v/>
      </c>
      <c r="L381" s="15" t="str">
        <f>IF('Resultat 2005-2012'!$R381="","",IF($M$1=2005,'Resultat 2005-2012'!L381,IF(AND($M$1=2006,Beregningsark!$AQ381="2005-2012"),'Resultat 2005-2012'!L381*SUM($Y$9:$AE$9)/7,IF(AND($M$1=2007,Beregningsark!$AQ381="2005-2012"),'Resultat 2005-2012'!L381*SUM($Z$9:$AE$9)/6,IF(AND($M$1=2008,Beregningsark!$AQ381="2005-2012"),'Resultat 2005-2012'!L381*SUM($AA$9:$AE$9)/5,IF(AND($M$1=2009,Beregningsark!$AQ381="2005-2012"),'Resultat 2005-2012'!L381*SUM($AB$9:$AE$9)/4,IF(AND($M$1=2010,Beregningsark!$AQ381="2005-2012"),'Resultat 2005-2012'!L381*SUM($AC$9:$AE$9)/3,IF(AND($M$1=2011,Beregningsark!$AQ381="2005-2012"),'Resultat 2005-2012'!L381*SUM($AD$9:$AE$9)/2,IF(AND($M$1=2012,Beregningsark!$AQ381="2005-2012"),'Resultat 2005-2012'!L381*$AE$9,IF(AND($M$1=2006,Beregningsark!$AQ381="1999-2012"),'Resultat 2005-2012'!L381*SUM($Y$18:$AE$18)/7,IF(AND($M$1=2007,Beregningsark!$AQ381="1999-2012"),'Resultat 2005-2012'!L381*SUM($Z$18:$AE$18)/6,IF(AND($M$1=2008,Beregningsark!$AQ381="1999-2012"),'Resultat 2005-2012'!L381*SUM($AA$18:$AE$18)/5,IF(AND($M$1=2009,Beregningsark!$AQ381="1999-2012"),'Resultat 2005-2012'!L381*SUM($AB$18:$AE$18)/4,IF(AND($M$1=2010,Beregningsark!$AQ381="1999-2012"),'Resultat 2005-2012'!L381*SUM($AC$18:$AE$18)/3,IF(AND($M$1=2011,Beregningsark!$AQ381="1999-2012"),'Resultat 2005-2012'!L381*SUM($AD$18:$AE$18)/2,IF(AND($M$1=2012,Beregningsark!$AQ381="1999-2012"),'Resultat 2005-2012'!L381*$AE$18,""))))))))))))))))</f>
        <v/>
      </c>
      <c r="M381" s="15" t="str">
        <f t="shared" si="17"/>
        <v/>
      </c>
      <c r="N381" s="15" t="str">
        <f>IF('Resultat 2005-2012'!$R381="","",IF($M$1=2005,'Resultat 2005-2012'!N381,IF(AND($M$1=2006,Beregningsark!$AQ381="2005-2012"),'Resultat 2005-2012'!N381*SUM($Y$10:$AE$10)/7,IF(AND($M$1=2007,Beregningsark!$AQ381="2005-2012"),'Resultat 2005-2012'!N381*SUM($Z$10:$AE$10)/6,IF(AND($M$1=2008,Beregningsark!$AQ381="2005-2012"),'Resultat 2005-2012'!N381*SUM($AA$10:$AE$10)/5,IF(AND($M$1=2009,Beregningsark!$AQ381="2005-2012"),'Resultat 2005-2012'!N381*SUM($AB$10:$AE$10)/4,IF(AND($M$1=2010,Beregningsark!$AQ381="2005-2012"),'Resultat 2005-2012'!N381*SUM($AC$10:$AE$10)/3,IF(AND($M$1=2011,Beregningsark!$AQ381="2005-2012"),'Resultat 2005-2012'!N381*SUM($AD$10:$AE$10)/2,IF(AND($M$1=2012,Beregningsark!$AQ381="2005-2012"),'Resultat 2005-2012'!N381*$AE$10,IF(AND($M$1=2006,Beregningsark!$AQ381="1999-2012"),'Resultat 2005-2012'!N381*SUM($Y$16:$AE$16)/7,IF(AND($M$1=2007,Beregningsark!$AQ381="1999-2012"),'Resultat 2005-2012'!N381*SUM($Z$16:$AE$16)/6,IF(AND($M$1=2008,Beregningsark!$AQ381="1999-2012"),'Resultat 2005-2012'!N381*SUM($AA$16:$AE$16)/5,IF(AND($M$1=2009,Beregningsark!$AQ381="1999-2012"),'Resultat 2005-2012'!N381*SUM($AB$16:$AE$16)/4,IF(AND($M$1=2010,Beregningsark!$AQ381="1999-2012"),'Resultat 2005-2012'!N381*SUM($AC$16:$AE$16)/3,IF(AND($M$1=2011,Beregningsark!$AQ381="1999-2012"),'Resultat 2005-2012'!N381*SUM($AD$16:$AE$16)/2,IF(AND($M$1=2012,Beregningsark!$AQ381="1999-2012"),'Resultat 2005-2012'!N381*$AE$16,""))))))))))))))))</f>
        <v/>
      </c>
      <c r="O381" s="15" t="str">
        <f>IF('Resultat 2005-2012'!$R381="","",IF($M$1=2005,'Resultat 2005-2012'!O381,IF(AND($M$1=2006,Beregningsark!$AQ381="2005-2012"),'Resultat 2005-2012'!O381*SUM($Y$10:$AE$10)/7,IF(AND($M$1=2007,Beregningsark!$AQ381="2005-2012"),'Resultat 2005-2012'!O381*SUM($Z$10:$AE$10)/6,IF(AND($M$1=2008,Beregningsark!$AQ381="2005-2012"),'Resultat 2005-2012'!O381*SUM($AA$10:$AE$10)/5,IF(AND($M$1=2009,Beregningsark!$AQ381="2005-2012"),'Resultat 2005-2012'!O381*SUM($AB$10:$AE$10)/4,IF(AND($M$1=2010,Beregningsark!$AQ381="2005-2012"),'Resultat 2005-2012'!O381*SUM($AC$10:$AE$10)/3,IF(AND($M$1=2011,Beregningsark!$AQ381="2005-2012"),'Resultat 2005-2012'!O381*SUM($AD$10:$AE$10)/2,IF(AND($M$1=2012,Beregningsark!$AQ381="2005-2012"),'Resultat 2005-2012'!O381*$AE$10,IF(AND($M$1=2006,Beregningsark!$AQ381="1999-2012"),'Resultat 2005-2012'!O381*SUM($Y$16:$AE$16)/7,IF(AND($M$1=2007,Beregningsark!$AQ381="1999-2012"),'Resultat 2005-2012'!O381*SUM($Z$16:$AE$16)/6,IF(AND($M$1=2008,Beregningsark!$AQ381="1999-2012"),'Resultat 2005-2012'!O381*SUM($AA$16:$AE$16)/5,IF(AND($M$1=2009,Beregningsark!$AQ381="1999-2012"),'Resultat 2005-2012'!O381*SUM($AB$16:$AE$16)/4,IF(AND($M$1=2010,Beregningsark!$AQ381="1999-2012"),'Resultat 2005-2012'!O381*SUM($AC$16:$AE$16)/3,IF(AND($M$1=2011,Beregningsark!$AQ381="1999-2012"),'Resultat 2005-2012'!O381*SUM($AD$16:$AE$16)/2,IF(AND($M$1=2012,Beregningsark!$AQ381="1999-2012"),'Resultat 2005-2012'!O381*$AE$16,""))))))))))))))))</f>
        <v/>
      </c>
      <c r="P381" s="15" t="str">
        <f>IF('Resultat 2005-2012'!$R381="","",IF($M$1=2005,'Resultat 2005-2012'!P381,IF(AND($M$1=2006,Beregningsark!$AQ381="2005-2012"),'Resultat 2005-2012'!P381*SUM($Y$11:$AE$11)/7,IF(AND($M$1=2007,Beregningsark!$AQ381="2005-2012"),'Resultat 2005-2012'!P381*SUM($Z$11:$AE$11)/6,IF(AND($M$1=2008,Beregningsark!$AQ381="2005-2012"),'Resultat 2005-2012'!P381*SUM($AA$11:$AE$11)/5,IF(AND($M$1=2009,Beregningsark!$AQ381="2005-2012"),'Resultat 2005-2012'!P381*SUM($AB$11:$AE$11)/4,IF(AND($M$1=2010,Beregningsark!$AQ381="2005-2012"),'Resultat 2005-2012'!P381*SUM($AC$11:$AE$11)/3,IF(AND($M$1=2011,Beregningsark!$AQ381="2005-2012"),'Resultat 2005-2012'!P381*SUM($AD$11:$AE$11)/2,IF(AND($M$1=2012,Beregningsark!$AQ381="2005-2012"),'Resultat 2005-2012'!P381*$AE$11,IF(AND($M$1=2006,Beregningsark!$AQ381="1999-2012"),'Resultat 2005-2012'!P381*SUM($Y$16:$AE$16)/7,IF(AND($M$1=2007,Beregningsark!$AQ381="1999-2012"),'Resultat 2005-2012'!P381*SUM($Z$16:$AE$16)/6,IF(AND($M$1=2008,Beregningsark!$AQ381="1999-2012"),'Resultat 2005-2012'!P381*SUM($AA$16:$AE$16)/5,IF(AND($M$1=2009,Beregningsark!$AQ381="1999-2012"),'Resultat 2005-2012'!P381*SUM($AB$16:$AE$16)/4,IF(AND($M$1=2010,Beregningsark!$AQ381="1999-2012"),'Resultat 2005-2012'!P381*SUM($AC$16:$AE$16)/3,IF(AND($M$1=2011,Beregningsark!$AQ381="1999-2012"),'Resultat 2005-2012'!P381*SUM($AD$16:$AE$16)/2,IF(AND($M$1=2012,Beregningsark!$AQ381="1999-2012"),'Resultat 2005-2012'!P381*$AE$16,""))))))))))))))))</f>
        <v/>
      </c>
      <c r="Q381" s="15" t="str">
        <f t="shared" si="18"/>
        <v/>
      </c>
      <c r="R381" s="17" t="str">
        <f t="shared" si="19"/>
        <v/>
      </c>
    </row>
    <row r="382" spans="1:18" x14ac:dyDescent="0.25">
      <c r="A382" s="4" t="str">
        <f>IF(Inddata!A397="","",Inddata!A397)</f>
        <v/>
      </c>
      <c r="B382" s="4" t="str">
        <f>IF(Inddata!B397="","",Inddata!B397)</f>
        <v/>
      </c>
      <c r="C382" s="4" t="str">
        <f>IF(Inddata!C397="","",Inddata!C397)</f>
        <v/>
      </c>
      <c r="D382" s="4" t="str">
        <f>IF(Inddata!D397="","",Inddata!D397)</f>
        <v/>
      </c>
      <c r="E382" s="4" t="str">
        <f>IF(Inddata!E397="","",Inddata!E397)</f>
        <v/>
      </c>
      <c r="F382" s="4" t="str">
        <f>IF(Inddata!F397="","",Inddata!F397)</f>
        <v/>
      </c>
      <c r="G382" s="4">
        <f>IF(Inddata!G397="","",Inddata!G397)</f>
        <v>0</v>
      </c>
      <c r="H382" s="4" t="str">
        <f>IF(Inddata!H397&gt;0.5,Inddata!H397,"")</f>
        <v/>
      </c>
      <c r="I382" s="4" t="str">
        <f>IF(Inddata!I397="","",Inddata!I397)</f>
        <v/>
      </c>
      <c r="J382" s="15" t="str">
        <f>IF('Resultat 2005-2012'!$R382="","",IF($M$1=2005,'Resultat 2005-2012'!J382,IF(AND($M$1=2006,Beregningsark!$AQ382="2005-2012"),'Resultat 2005-2012'!J382*SUM($Y$7:$AE$7)/7,IF(AND($M$1=2007,Beregningsark!$AQ382="2005-2012"),'Resultat 2005-2012'!J382*SUM($Z$7:$AE$7)/6,IF(AND($M$1=2008,Beregningsark!$AQ382="2005-2012"),'Resultat 2005-2012'!J382*SUM($AA$7:$AE$7)/5,IF(AND($M$1=2009,Beregningsark!$AQ382="2005-2012"),'Resultat 2005-2012'!J382*SUM($AB$7:$AE$7)/4,IF(AND($M$1=2010,Beregningsark!$AQ382="2005-2012"),'Resultat 2005-2012'!J382*SUM($AC$7:$AE$7)/3,IF(AND($M$1=2011,Beregningsark!$AQ382="2005-2012"),'Resultat 2005-2012'!J382*SUM($AD$7:$AE$7)/2,IF(AND($M$1=2012,Beregningsark!$AQ382="2005-2012"),'Resultat 2005-2012'!J382*$AE$7,IF(AND($M$1=2006,Beregningsark!$AQ382="1999-2012"),'Resultat 2005-2012'!J382*SUM($Y$16:$AE$16)/7,IF(AND($M$1=2007,Beregningsark!$AQ382="1999-2012"),'Resultat 2005-2012'!J382*SUM($Z$16:$AE$16)/6,IF(AND($M$1=2008,Beregningsark!$AQ382="1999-2012"),'Resultat 2005-2012'!J382*SUM($AA$16:$AE$16)/5,IF(AND($M$1=2009,Beregningsark!$AQ382="1999-2012"),'Resultat 2005-2012'!J382*SUM($AB$16:$AE$16)/4,IF(AND($M$1=2010,Beregningsark!$AQ382="1999-2012"),'Resultat 2005-2012'!J382*SUM($AC$16:$AE$16)/3,IF(AND($M$1=2011,Beregningsark!$AQ382="1999-2012"),'Resultat 2005-2012'!J382*SUM($AD$16:$AE$16)/2,IF(AND($M$1=2012,Beregningsark!$AQ382="1999-2012"),'Resultat 2005-2012'!J382*$AE$16,""))))))))))))))))</f>
        <v/>
      </c>
      <c r="K382" s="15" t="str">
        <f>IF('Resultat 2005-2012'!$R382="","",IF($M$1=2005,'Resultat 2005-2012'!K382,IF(AND($M$1=2006,Beregningsark!$AQ382="2005-2012"),'Resultat 2005-2012'!K382*SUM($Y$8:$AE$8)/7,IF(AND($M$1=2007,Beregningsark!$AQ382="2005-2012"),'Resultat 2005-2012'!K382*SUM($Z$8:$AE$8)/6,IF(AND($M$1=2008,Beregningsark!$AQ382="2005-2012"),'Resultat 2005-2012'!K382*SUM($AA$8:$AE$8)/5,IF(AND($M$1=2009,Beregningsark!$AQ382="2005-2012"),'Resultat 2005-2012'!K382*SUM($AB$8:$AE$8)/4,IF(AND($M$1=2010,Beregningsark!$AQ382="2005-2012"),'Resultat 2005-2012'!K382*SUM($AC$8:$AE$8)/3,IF(AND($M$1=2011,Beregningsark!$AQ382="2005-2012"),'Resultat 2005-2012'!K382*SUM($AD$8:$AE$8)/2,IF(AND($M$1=2012,Beregningsark!$AQ382="2005-2012"),'Resultat 2005-2012'!K382*$AE$8,IF(AND($M$1=2006,Beregningsark!$AQ382="1999-2012"),'Resultat 2005-2012'!K382*SUM($Y$17:$AE$17)/7,IF(AND($M$1=2007,Beregningsark!$AQ382="1999-2012"),'Resultat 2005-2012'!K382*SUM($Z$17:$AE$17)/6,IF(AND($M$1=2008,Beregningsark!$AQ382="1999-2012"),'Resultat 2005-2012'!K382*SUM($AA$17:$AE$17)/5,IF(AND($M$1=2009,Beregningsark!$AQ382="1999-2012"),'Resultat 2005-2012'!K382*SUM($AB$17:$AE$17)/4,IF(AND($M$1=2010,Beregningsark!$AQ382="1999-2012"),'Resultat 2005-2012'!K382*SUM($AC$17:$AE$17)/3,IF(AND($M$1=2011,Beregningsark!$AQ382="1999-2012"),'Resultat 2005-2012'!K382*SUM($AD$17:$AE$17)/2,IF(AND($M$1=2012,Beregningsark!$AQ382="1999-2012"),'Resultat 2005-2012'!K382*$AE$17,""))))))))))))))))</f>
        <v/>
      </c>
      <c r="L382" s="15" t="str">
        <f>IF('Resultat 2005-2012'!$R382="","",IF($M$1=2005,'Resultat 2005-2012'!L382,IF(AND($M$1=2006,Beregningsark!$AQ382="2005-2012"),'Resultat 2005-2012'!L382*SUM($Y$9:$AE$9)/7,IF(AND($M$1=2007,Beregningsark!$AQ382="2005-2012"),'Resultat 2005-2012'!L382*SUM($Z$9:$AE$9)/6,IF(AND($M$1=2008,Beregningsark!$AQ382="2005-2012"),'Resultat 2005-2012'!L382*SUM($AA$9:$AE$9)/5,IF(AND($M$1=2009,Beregningsark!$AQ382="2005-2012"),'Resultat 2005-2012'!L382*SUM($AB$9:$AE$9)/4,IF(AND($M$1=2010,Beregningsark!$AQ382="2005-2012"),'Resultat 2005-2012'!L382*SUM($AC$9:$AE$9)/3,IF(AND($M$1=2011,Beregningsark!$AQ382="2005-2012"),'Resultat 2005-2012'!L382*SUM($AD$9:$AE$9)/2,IF(AND($M$1=2012,Beregningsark!$AQ382="2005-2012"),'Resultat 2005-2012'!L382*$AE$9,IF(AND($M$1=2006,Beregningsark!$AQ382="1999-2012"),'Resultat 2005-2012'!L382*SUM($Y$18:$AE$18)/7,IF(AND($M$1=2007,Beregningsark!$AQ382="1999-2012"),'Resultat 2005-2012'!L382*SUM($Z$18:$AE$18)/6,IF(AND($M$1=2008,Beregningsark!$AQ382="1999-2012"),'Resultat 2005-2012'!L382*SUM($AA$18:$AE$18)/5,IF(AND($M$1=2009,Beregningsark!$AQ382="1999-2012"),'Resultat 2005-2012'!L382*SUM($AB$18:$AE$18)/4,IF(AND($M$1=2010,Beregningsark!$AQ382="1999-2012"),'Resultat 2005-2012'!L382*SUM($AC$18:$AE$18)/3,IF(AND($M$1=2011,Beregningsark!$AQ382="1999-2012"),'Resultat 2005-2012'!L382*SUM($AD$18:$AE$18)/2,IF(AND($M$1=2012,Beregningsark!$AQ382="1999-2012"),'Resultat 2005-2012'!L382*$AE$18,""))))))))))))))))</f>
        <v/>
      </c>
      <c r="M382" s="15" t="str">
        <f t="shared" si="17"/>
        <v/>
      </c>
      <c r="N382" s="15" t="str">
        <f>IF('Resultat 2005-2012'!$R382="","",IF($M$1=2005,'Resultat 2005-2012'!N382,IF(AND($M$1=2006,Beregningsark!$AQ382="2005-2012"),'Resultat 2005-2012'!N382*SUM($Y$10:$AE$10)/7,IF(AND($M$1=2007,Beregningsark!$AQ382="2005-2012"),'Resultat 2005-2012'!N382*SUM($Z$10:$AE$10)/6,IF(AND($M$1=2008,Beregningsark!$AQ382="2005-2012"),'Resultat 2005-2012'!N382*SUM($AA$10:$AE$10)/5,IF(AND($M$1=2009,Beregningsark!$AQ382="2005-2012"),'Resultat 2005-2012'!N382*SUM($AB$10:$AE$10)/4,IF(AND($M$1=2010,Beregningsark!$AQ382="2005-2012"),'Resultat 2005-2012'!N382*SUM($AC$10:$AE$10)/3,IF(AND($M$1=2011,Beregningsark!$AQ382="2005-2012"),'Resultat 2005-2012'!N382*SUM($AD$10:$AE$10)/2,IF(AND($M$1=2012,Beregningsark!$AQ382="2005-2012"),'Resultat 2005-2012'!N382*$AE$10,IF(AND($M$1=2006,Beregningsark!$AQ382="1999-2012"),'Resultat 2005-2012'!N382*SUM($Y$16:$AE$16)/7,IF(AND($M$1=2007,Beregningsark!$AQ382="1999-2012"),'Resultat 2005-2012'!N382*SUM($Z$16:$AE$16)/6,IF(AND($M$1=2008,Beregningsark!$AQ382="1999-2012"),'Resultat 2005-2012'!N382*SUM($AA$16:$AE$16)/5,IF(AND($M$1=2009,Beregningsark!$AQ382="1999-2012"),'Resultat 2005-2012'!N382*SUM($AB$16:$AE$16)/4,IF(AND($M$1=2010,Beregningsark!$AQ382="1999-2012"),'Resultat 2005-2012'!N382*SUM($AC$16:$AE$16)/3,IF(AND($M$1=2011,Beregningsark!$AQ382="1999-2012"),'Resultat 2005-2012'!N382*SUM($AD$16:$AE$16)/2,IF(AND($M$1=2012,Beregningsark!$AQ382="1999-2012"),'Resultat 2005-2012'!N382*$AE$16,""))))))))))))))))</f>
        <v/>
      </c>
      <c r="O382" s="15" t="str">
        <f>IF('Resultat 2005-2012'!$R382="","",IF($M$1=2005,'Resultat 2005-2012'!O382,IF(AND($M$1=2006,Beregningsark!$AQ382="2005-2012"),'Resultat 2005-2012'!O382*SUM($Y$10:$AE$10)/7,IF(AND($M$1=2007,Beregningsark!$AQ382="2005-2012"),'Resultat 2005-2012'!O382*SUM($Z$10:$AE$10)/6,IF(AND($M$1=2008,Beregningsark!$AQ382="2005-2012"),'Resultat 2005-2012'!O382*SUM($AA$10:$AE$10)/5,IF(AND($M$1=2009,Beregningsark!$AQ382="2005-2012"),'Resultat 2005-2012'!O382*SUM($AB$10:$AE$10)/4,IF(AND($M$1=2010,Beregningsark!$AQ382="2005-2012"),'Resultat 2005-2012'!O382*SUM($AC$10:$AE$10)/3,IF(AND($M$1=2011,Beregningsark!$AQ382="2005-2012"),'Resultat 2005-2012'!O382*SUM($AD$10:$AE$10)/2,IF(AND($M$1=2012,Beregningsark!$AQ382="2005-2012"),'Resultat 2005-2012'!O382*$AE$10,IF(AND($M$1=2006,Beregningsark!$AQ382="1999-2012"),'Resultat 2005-2012'!O382*SUM($Y$16:$AE$16)/7,IF(AND($M$1=2007,Beregningsark!$AQ382="1999-2012"),'Resultat 2005-2012'!O382*SUM($Z$16:$AE$16)/6,IF(AND($M$1=2008,Beregningsark!$AQ382="1999-2012"),'Resultat 2005-2012'!O382*SUM($AA$16:$AE$16)/5,IF(AND($M$1=2009,Beregningsark!$AQ382="1999-2012"),'Resultat 2005-2012'!O382*SUM($AB$16:$AE$16)/4,IF(AND($M$1=2010,Beregningsark!$AQ382="1999-2012"),'Resultat 2005-2012'!O382*SUM($AC$16:$AE$16)/3,IF(AND($M$1=2011,Beregningsark!$AQ382="1999-2012"),'Resultat 2005-2012'!O382*SUM($AD$16:$AE$16)/2,IF(AND($M$1=2012,Beregningsark!$AQ382="1999-2012"),'Resultat 2005-2012'!O382*$AE$16,""))))))))))))))))</f>
        <v/>
      </c>
      <c r="P382" s="15" t="str">
        <f>IF('Resultat 2005-2012'!$R382="","",IF($M$1=2005,'Resultat 2005-2012'!P382,IF(AND($M$1=2006,Beregningsark!$AQ382="2005-2012"),'Resultat 2005-2012'!P382*SUM($Y$11:$AE$11)/7,IF(AND($M$1=2007,Beregningsark!$AQ382="2005-2012"),'Resultat 2005-2012'!P382*SUM($Z$11:$AE$11)/6,IF(AND($M$1=2008,Beregningsark!$AQ382="2005-2012"),'Resultat 2005-2012'!P382*SUM($AA$11:$AE$11)/5,IF(AND($M$1=2009,Beregningsark!$AQ382="2005-2012"),'Resultat 2005-2012'!P382*SUM($AB$11:$AE$11)/4,IF(AND($M$1=2010,Beregningsark!$AQ382="2005-2012"),'Resultat 2005-2012'!P382*SUM($AC$11:$AE$11)/3,IF(AND($M$1=2011,Beregningsark!$AQ382="2005-2012"),'Resultat 2005-2012'!P382*SUM($AD$11:$AE$11)/2,IF(AND($M$1=2012,Beregningsark!$AQ382="2005-2012"),'Resultat 2005-2012'!P382*$AE$11,IF(AND($M$1=2006,Beregningsark!$AQ382="1999-2012"),'Resultat 2005-2012'!P382*SUM($Y$16:$AE$16)/7,IF(AND($M$1=2007,Beregningsark!$AQ382="1999-2012"),'Resultat 2005-2012'!P382*SUM($Z$16:$AE$16)/6,IF(AND($M$1=2008,Beregningsark!$AQ382="1999-2012"),'Resultat 2005-2012'!P382*SUM($AA$16:$AE$16)/5,IF(AND($M$1=2009,Beregningsark!$AQ382="1999-2012"),'Resultat 2005-2012'!P382*SUM($AB$16:$AE$16)/4,IF(AND($M$1=2010,Beregningsark!$AQ382="1999-2012"),'Resultat 2005-2012'!P382*SUM($AC$16:$AE$16)/3,IF(AND($M$1=2011,Beregningsark!$AQ382="1999-2012"),'Resultat 2005-2012'!P382*SUM($AD$16:$AE$16)/2,IF(AND($M$1=2012,Beregningsark!$AQ382="1999-2012"),'Resultat 2005-2012'!P382*$AE$16,""))))))))))))))))</f>
        <v/>
      </c>
      <c r="Q382" s="15" t="str">
        <f t="shared" si="18"/>
        <v/>
      </c>
      <c r="R382" s="17" t="str">
        <f t="shared" si="19"/>
        <v/>
      </c>
    </row>
    <row r="383" spans="1:18" x14ac:dyDescent="0.25">
      <c r="A383" s="4" t="str">
        <f>IF(Inddata!A398="","",Inddata!A398)</f>
        <v/>
      </c>
      <c r="B383" s="4" t="str">
        <f>IF(Inddata!B398="","",Inddata!B398)</f>
        <v/>
      </c>
      <c r="C383" s="4" t="str">
        <f>IF(Inddata!C398="","",Inddata!C398)</f>
        <v/>
      </c>
      <c r="D383" s="4" t="str">
        <f>IF(Inddata!D398="","",Inddata!D398)</f>
        <v/>
      </c>
      <c r="E383" s="4" t="str">
        <f>IF(Inddata!E398="","",Inddata!E398)</f>
        <v/>
      </c>
      <c r="F383" s="4" t="str">
        <f>IF(Inddata!F398="","",Inddata!F398)</f>
        <v/>
      </c>
      <c r="G383" s="4">
        <f>IF(Inddata!G398="","",Inddata!G398)</f>
        <v>0</v>
      </c>
      <c r="H383" s="4" t="str">
        <f>IF(Inddata!H398&gt;0.5,Inddata!H398,"")</f>
        <v/>
      </c>
      <c r="I383" s="4" t="str">
        <f>IF(Inddata!I398="","",Inddata!I398)</f>
        <v/>
      </c>
      <c r="J383" s="15" t="str">
        <f>IF('Resultat 2005-2012'!$R383="","",IF($M$1=2005,'Resultat 2005-2012'!J383,IF(AND($M$1=2006,Beregningsark!$AQ383="2005-2012"),'Resultat 2005-2012'!J383*SUM($Y$7:$AE$7)/7,IF(AND($M$1=2007,Beregningsark!$AQ383="2005-2012"),'Resultat 2005-2012'!J383*SUM($Z$7:$AE$7)/6,IF(AND($M$1=2008,Beregningsark!$AQ383="2005-2012"),'Resultat 2005-2012'!J383*SUM($AA$7:$AE$7)/5,IF(AND($M$1=2009,Beregningsark!$AQ383="2005-2012"),'Resultat 2005-2012'!J383*SUM($AB$7:$AE$7)/4,IF(AND($M$1=2010,Beregningsark!$AQ383="2005-2012"),'Resultat 2005-2012'!J383*SUM($AC$7:$AE$7)/3,IF(AND($M$1=2011,Beregningsark!$AQ383="2005-2012"),'Resultat 2005-2012'!J383*SUM($AD$7:$AE$7)/2,IF(AND($M$1=2012,Beregningsark!$AQ383="2005-2012"),'Resultat 2005-2012'!J383*$AE$7,IF(AND($M$1=2006,Beregningsark!$AQ383="1999-2012"),'Resultat 2005-2012'!J383*SUM($Y$16:$AE$16)/7,IF(AND($M$1=2007,Beregningsark!$AQ383="1999-2012"),'Resultat 2005-2012'!J383*SUM($Z$16:$AE$16)/6,IF(AND($M$1=2008,Beregningsark!$AQ383="1999-2012"),'Resultat 2005-2012'!J383*SUM($AA$16:$AE$16)/5,IF(AND($M$1=2009,Beregningsark!$AQ383="1999-2012"),'Resultat 2005-2012'!J383*SUM($AB$16:$AE$16)/4,IF(AND($M$1=2010,Beregningsark!$AQ383="1999-2012"),'Resultat 2005-2012'!J383*SUM($AC$16:$AE$16)/3,IF(AND($M$1=2011,Beregningsark!$AQ383="1999-2012"),'Resultat 2005-2012'!J383*SUM($AD$16:$AE$16)/2,IF(AND($M$1=2012,Beregningsark!$AQ383="1999-2012"),'Resultat 2005-2012'!J383*$AE$16,""))))))))))))))))</f>
        <v/>
      </c>
      <c r="K383" s="15" t="str">
        <f>IF('Resultat 2005-2012'!$R383="","",IF($M$1=2005,'Resultat 2005-2012'!K383,IF(AND($M$1=2006,Beregningsark!$AQ383="2005-2012"),'Resultat 2005-2012'!K383*SUM($Y$8:$AE$8)/7,IF(AND($M$1=2007,Beregningsark!$AQ383="2005-2012"),'Resultat 2005-2012'!K383*SUM($Z$8:$AE$8)/6,IF(AND($M$1=2008,Beregningsark!$AQ383="2005-2012"),'Resultat 2005-2012'!K383*SUM($AA$8:$AE$8)/5,IF(AND($M$1=2009,Beregningsark!$AQ383="2005-2012"),'Resultat 2005-2012'!K383*SUM($AB$8:$AE$8)/4,IF(AND($M$1=2010,Beregningsark!$AQ383="2005-2012"),'Resultat 2005-2012'!K383*SUM($AC$8:$AE$8)/3,IF(AND($M$1=2011,Beregningsark!$AQ383="2005-2012"),'Resultat 2005-2012'!K383*SUM($AD$8:$AE$8)/2,IF(AND($M$1=2012,Beregningsark!$AQ383="2005-2012"),'Resultat 2005-2012'!K383*$AE$8,IF(AND($M$1=2006,Beregningsark!$AQ383="1999-2012"),'Resultat 2005-2012'!K383*SUM($Y$17:$AE$17)/7,IF(AND($M$1=2007,Beregningsark!$AQ383="1999-2012"),'Resultat 2005-2012'!K383*SUM($Z$17:$AE$17)/6,IF(AND($M$1=2008,Beregningsark!$AQ383="1999-2012"),'Resultat 2005-2012'!K383*SUM($AA$17:$AE$17)/5,IF(AND($M$1=2009,Beregningsark!$AQ383="1999-2012"),'Resultat 2005-2012'!K383*SUM($AB$17:$AE$17)/4,IF(AND($M$1=2010,Beregningsark!$AQ383="1999-2012"),'Resultat 2005-2012'!K383*SUM($AC$17:$AE$17)/3,IF(AND($M$1=2011,Beregningsark!$AQ383="1999-2012"),'Resultat 2005-2012'!K383*SUM($AD$17:$AE$17)/2,IF(AND($M$1=2012,Beregningsark!$AQ383="1999-2012"),'Resultat 2005-2012'!K383*$AE$17,""))))))))))))))))</f>
        <v/>
      </c>
      <c r="L383" s="15" t="str">
        <f>IF('Resultat 2005-2012'!$R383="","",IF($M$1=2005,'Resultat 2005-2012'!L383,IF(AND($M$1=2006,Beregningsark!$AQ383="2005-2012"),'Resultat 2005-2012'!L383*SUM($Y$9:$AE$9)/7,IF(AND($M$1=2007,Beregningsark!$AQ383="2005-2012"),'Resultat 2005-2012'!L383*SUM($Z$9:$AE$9)/6,IF(AND($M$1=2008,Beregningsark!$AQ383="2005-2012"),'Resultat 2005-2012'!L383*SUM($AA$9:$AE$9)/5,IF(AND($M$1=2009,Beregningsark!$AQ383="2005-2012"),'Resultat 2005-2012'!L383*SUM($AB$9:$AE$9)/4,IF(AND($M$1=2010,Beregningsark!$AQ383="2005-2012"),'Resultat 2005-2012'!L383*SUM($AC$9:$AE$9)/3,IF(AND($M$1=2011,Beregningsark!$AQ383="2005-2012"),'Resultat 2005-2012'!L383*SUM($AD$9:$AE$9)/2,IF(AND($M$1=2012,Beregningsark!$AQ383="2005-2012"),'Resultat 2005-2012'!L383*$AE$9,IF(AND($M$1=2006,Beregningsark!$AQ383="1999-2012"),'Resultat 2005-2012'!L383*SUM($Y$18:$AE$18)/7,IF(AND($M$1=2007,Beregningsark!$AQ383="1999-2012"),'Resultat 2005-2012'!L383*SUM($Z$18:$AE$18)/6,IF(AND($M$1=2008,Beregningsark!$AQ383="1999-2012"),'Resultat 2005-2012'!L383*SUM($AA$18:$AE$18)/5,IF(AND($M$1=2009,Beregningsark!$AQ383="1999-2012"),'Resultat 2005-2012'!L383*SUM($AB$18:$AE$18)/4,IF(AND($M$1=2010,Beregningsark!$AQ383="1999-2012"),'Resultat 2005-2012'!L383*SUM($AC$18:$AE$18)/3,IF(AND($M$1=2011,Beregningsark!$AQ383="1999-2012"),'Resultat 2005-2012'!L383*SUM($AD$18:$AE$18)/2,IF(AND($M$1=2012,Beregningsark!$AQ383="1999-2012"),'Resultat 2005-2012'!L383*$AE$18,""))))))))))))))))</f>
        <v/>
      </c>
      <c r="M383" s="15" t="str">
        <f t="shared" si="17"/>
        <v/>
      </c>
      <c r="N383" s="15" t="str">
        <f>IF('Resultat 2005-2012'!$R383="","",IF($M$1=2005,'Resultat 2005-2012'!N383,IF(AND($M$1=2006,Beregningsark!$AQ383="2005-2012"),'Resultat 2005-2012'!N383*SUM($Y$10:$AE$10)/7,IF(AND($M$1=2007,Beregningsark!$AQ383="2005-2012"),'Resultat 2005-2012'!N383*SUM($Z$10:$AE$10)/6,IF(AND($M$1=2008,Beregningsark!$AQ383="2005-2012"),'Resultat 2005-2012'!N383*SUM($AA$10:$AE$10)/5,IF(AND($M$1=2009,Beregningsark!$AQ383="2005-2012"),'Resultat 2005-2012'!N383*SUM($AB$10:$AE$10)/4,IF(AND($M$1=2010,Beregningsark!$AQ383="2005-2012"),'Resultat 2005-2012'!N383*SUM($AC$10:$AE$10)/3,IF(AND($M$1=2011,Beregningsark!$AQ383="2005-2012"),'Resultat 2005-2012'!N383*SUM($AD$10:$AE$10)/2,IF(AND($M$1=2012,Beregningsark!$AQ383="2005-2012"),'Resultat 2005-2012'!N383*$AE$10,IF(AND($M$1=2006,Beregningsark!$AQ383="1999-2012"),'Resultat 2005-2012'!N383*SUM($Y$16:$AE$16)/7,IF(AND($M$1=2007,Beregningsark!$AQ383="1999-2012"),'Resultat 2005-2012'!N383*SUM($Z$16:$AE$16)/6,IF(AND($M$1=2008,Beregningsark!$AQ383="1999-2012"),'Resultat 2005-2012'!N383*SUM($AA$16:$AE$16)/5,IF(AND($M$1=2009,Beregningsark!$AQ383="1999-2012"),'Resultat 2005-2012'!N383*SUM($AB$16:$AE$16)/4,IF(AND($M$1=2010,Beregningsark!$AQ383="1999-2012"),'Resultat 2005-2012'!N383*SUM($AC$16:$AE$16)/3,IF(AND($M$1=2011,Beregningsark!$AQ383="1999-2012"),'Resultat 2005-2012'!N383*SUM($AD$16:$AE$16)/2,IF(AND($M$1=2012,Beregningsark!$AQ383="1999-2012"),'Resultat 2005-2012'!N383*$AE$16,""))))))))))))))))</f>
        <v/>
      </c>
      <c r="O383" s="15" t="str">
        <f>IF('Resultat 2005-2012'!$R383="","",IF($M$1=2005,'Resultat 2005-2012'!O383,IF(AND($M$1=2006,Beregningsark!$AQ383="2005-2012"),'Resultat 2005-2012'!O383*SUM($Y$10:$AE$10)/7,IF(AND($M$1=2007,Beregningsark!$AQ383="2005-2012"),'Resultat 2005-2012'!O383*SUM($Z$10:$AE$10)/6,IF(AND($M$1=2008,Beregningsark!$AQ383="2005-2012"),'Resultat 2005-2012'!O383*SUM($AA$10:$AE$10)/5,IF(AND($M$1=2009,Beregningsark!$AQ383="2005-2012"),'Resultat 2005-2012'!O383*SUM($AB$10:$AE$10)/4,IF(AND($M$1=2010,Beregningsark!$AQ383="2005-2012"),'Resultat 2005-2012'!O383*SUM($AC$10:$AE$10)/3,IF(AND($M$1=2011,Beregningsark!$AQ383="2005-2012"),'Resultat 2005-2012'!O383*SUM($AD$10:$AE$10)/2,IF(AND($M$1=2012,Beregningsark!$AQ383="2005-2012"),'Resultat 2005-2012'!O383*$AE$10,IF(AND($M$1=2006,Beregningsark!$AQ383="1999-2012"),'Resultat 2005-2012'!O383*SUM($Y$16:$AE$16)/7,IF(AND($M$1=2007,Beregningsark!$AQ383="1999-2012"),'Resultat 2005-2012'!O383*SUM($Z$16:$AE$16)/6,IF(AND($M$1=2008,Beregningsark!$AQ383="1999-2012"),'Resultat 2005-2012'!O383*SUM($AA$16:$AE$16)/5,IF(AND($M$1=2009,Beregningsark!$AQ383="1999-2012"),'Resultat 2005-2012'!O383*SUM($AB$16:$AE$16)/4,IF(AND($M$1=2010,Beregningsark!$AQ383="1999-2012"),'Resultat 2005-2012'!O383*SUM($AC$16:$AE$16)/3,IF(AND($M$1=2011,Beregningsark!$AQ383="1999-2012"),'Resultat 2005-2012'!O383*SUM($AD$16:$AE$16)/2,IF(AND($M$1=2012,Beregningsark!$AQ383="1999-2012"),'Resultat 2005-2012'!O383*$AE$16,""))))))))))))))))</f>
        <v/>
      </c>
      <c r="P383" s="15" t="str">
        <f>IF('Resultat 2005-2012'!$R383="","",IF($M$1=2005,'Resultat 2005-2012'!P383,IF(AND($M$1=2006,Beregningsark!$AQ383="2005-2012"),'Resultat 2005-2012'!P383*SUM($Y$11:$AE$11)/7,IF(AND($M$1=2007,Beregningsark!$AQ383="2005-2012"),'Resultat 2005-2012'!P383*SUM($Z$11:$AE$11)/6,IF(AND($M$1=2008,Beregningsark!$AQ383="2005-2012"),'Resultat 2005-2012'!P383*SUM($AA$11:$AE$11)/5,IF(AND($M$1=2009,Beregningsark!$AQ383="2005-2012"),'Resultat 2005-2012'!P383*SUM($AB$11:$AE$11)/4,IF(AND($M$1=2010,Beregningsark!$AQ383="2005-2012"),'Resultat 2005-2012'!P383*SUM($AC$11:$AE$11)/3,IF(AND($M$1=2011,Beregningsark!$AQ383="2005-2012"),'Resultat 2005-2012'!P383*SUM($AD$11:$AE$11)/2,IF(AND($M$1=2012,Beregningsark!$AQ383="2005-2012"),'Resultat 2005-2012'!P383*$AE$11,IF(AND($M$1=2006,Beregningsark!$AQ383="1999-2012"),'Resultat 2005-2012'!P383*SUM($Y$16:$AE$16)/7,IF(AND($M$1=2007,Beregningsark!$AQ383="1999-2012"),'Resultat 2005-2012'!P383*SUM($Z$16:$AE$16)/6,IF(AND($M$1=2008,Beregningsark!$AQ383="1999-2012"),'Resultat 2005-2012'!P383*SUM($AA$16:$AE$16)/5,IF(AND($M$1=2009,Beregningsark!$AQ383="1999-2012"),'Resultat 2005-2012'!P383*SUM($AB$16:$AE$16)/4,IF(AND($M$1=2010,Beregningsark!$AQ383="1999-2012"),'Resultat 2005-2012'!P383*SUM($AC$16:$AE$16)/3,IF(AND($M$1=2011,Beregningsark!$AQ383="1999-2012"),'Resultat 2005-2012'!P383*SUM($AD$16:$AE$16)/2,IF(AND($M$1=2012,Beregningsark!$AQ383="1999-2012"),'Resultat 2005-2012'!P383*$AE$16,""))))))))))))))))</f>
        <v/>
      </c>
      <c r="Q383" s="15" t="str">
        <f t="shared" si="18"/>
        <v/>
      </c>
      <c r="R383" s="17" t="str">
        <f t="shared" si="19"/>
        <v/>
      </c>
    </row>
    <row r="384" spans="1:18" x14ac:dyDescent="0.25">
      <c r="A384" s="4" t="str">
        <f>IF(Inddata!A399="","",Inddata!A399)</f>
        <v/>
      </c>
      <c r="B384" s="4" t="str">
        <f>IF(Inddata!B399="","",Inddata!B399)</f>
        <v/>
      </c>
      <c r="C384" s="4" t="str">
        <f>IF(Inddata!C399="","",Inddata!C399)</f>
        <v/>
      </c>
      <c r="D384" s="4" t="str">
        <f>IF(Inddata!D399="","",Inddata!D399)</f>
        <v/>
      </c>
      <c r="E384" s="4" t="str">
        <f>IF(Inddata!E399="","",Inddata!E399)</f>
        <v/>
      </c>
      <c r="F384" s="4" t="str">
        <f>IF(Inddata!F399="","",Inddata!F399)</f>
        <v/>
      </c>
      <c r="G384" s="4">
        <f>IF(Inddata!G399="","",Inddata!G399)</f>
        <v>0</v>
      </c>
      <c r="H384" s="4" t="str">
        <f>IF(Inddata!H399&gt;0.5,Inddata!H399,"")</f>
        <v/>
      </c>
      <c r="I384" s="4" t="str">
        <f>IF(Inddata!I399="","",Inddata!I399)</f>
        <v/>
      </c>
      <c r="J384" s="15" t="str">
        <f>IF('Resultat 2005-2012'!$R384="","",IF($M$1=2005,'Resultat 2005-2012'!J384,IF(AND($M$1=2006,Beregningsark!$AQ384="2005-2012"),'Resultat 2005-2012'!J384*SUM($Y$7:$AE$7)/7,IF(AND($M$1=2007,Beregningsark!$AQ384="2005-2012"),'Resultat 2005-2012'!J384*SUM($Z$7:$AE$7)/6,IF(AND($M$1=2008,Beregningsark!$AQ384="2005-2012"),'Resultat 2005-2012'!J384*SUM($AA$7:$AE$7)/5,IF(AND($M$1=2009,Beregningsark!$AQ384="2005-2012"),'Resultat 2005-2012'!J384*SUM($AB$7:$AE$7)/4,IF(AND($M$1=2010,Beregningsark!$AQ384="2005-2012"),'Resultat 2005-2012'!J384*SUM($AC$7:$AE$7)/3,IF(AND($M$1=2011,Beregningsark!$AQ384="2005-2012"),'Resultat 2005-2012'!J384*SUM($AD$7:$AE$7)/2,IF(AND($M$1=2012,Beregningsark!$AQ384="2005-2012"),'Resultat 2005-2012'!J384*$AE$7,IF(AND($M$1=2006,Beregningsark!$AQ384="1999-2012"),'Resultat 2005-2012'!J384*SUM($Y$16:$AE$16)/7,IF(AND($M$1=2007,Beregningsark!$AQ384="1999-2012"),'Resultat 2005-2012'!J384*SUM($Z$16:$AE$16)/6,IF(AND($M$1=2008,Beregningsark!$AQ384="1999-2012"),'Resultat 2005-2012'!J384*SUM($AA$16:$AE$16)/5,IF(AND($M$1=2009,Beregningsark!$AQ384="1999-2012"),'Resultat 2005-2012'!J384*SUM($AB$16:$AE$16)/4,IF(AND($M$1=2010,Beregningsark!$AQ384="1999-2012"),'Resultat 2005-2012'!J384*SUM($AC$16:$AE$16)/3,IF(AND($M$1=2011,Beregningsark!$AQ384="1999-2012"),'Resultat 2005-2012'!J384*SUM($AD$16:$AE$16)/2,IF(AND($M$1=2012,Beregningsark!$AQ384="1999-2012"),'Resultat 2005-2012'!J384*$AE$16,""))))))))))))))))</f>
        <v/>
      </c>
      <c r="K384" s="15" t="str">
        <f>IF('Resultat 2005-2012'!$R384="","",IF($M$1=2005,'Resultat 2005-2012'!K384,IF(AND($M$1=2006,Beregningsark!$AQ384="2005-2012"),'Resultat 2005-2012'!K384*SUM($Y$8:$AE$8)/7,IF(AND($M$1=2007,Beregningsark!$AQ384="2005-2012"),'Resultat 2005-2012'!K384*SUM($Z$8:$AE$8)/6,IF(AND($M$1=2008,Beregningsark!$AQ384="2005-2012"),'Resultat 2005-2012'!K384*SUM($AA$8:$AE$8)/5,IF(AND($M$1=2009,Beregningsark!$AQ384="2005-2012"),'Resultat 2005-2012'!K384*SUM($AB$8:$AE$8)/4,IF(AND($M$1=2010,Beregningsark!$AQ384="2005-2012"),'Resultat 2005-2012'!K384*SUM($AC$8:$AE$8)/3,IF(AND($M$1=2011,Beregningsark!$AQ384="2005-2012"),'Resultat 2005-2012'!K384*SUM($AD$8:$AE$8)/2,IF(AND($M$1=2012,Beregningsark!$AQ384="2005-2012"),'Resultat 2005-2012'!K384*$AE$8,IF(AND($M$1=2006,Beregningsark!$AQ384="1999-2012"),'Resultat 2005-2012'!K384*SUM($Y$17:$AE$17)/7,IF(AND($M$1=2007,Beregningsark!$AQ384="1999-2012"),'Resultat 2005-2012'!K384*SUM($Z$17:$AE$17)/6,IF(AND($M$1=2008,Beregningsark!$AQ384="1999-2012"),'Resultat 2005-2012'!K384*SUM($AA$17:$AE$17)/5,IF(AND($M$1=2009,Beregningsark!$AQ384="1999-2012"),'Resultat 2005-2012'!K384*SUM($AB$17:$AE$17)/4,IF(AND($M$1=2010,Beregningsark!$AQ384="1999-2012"),'Resultat 2005-2012'!K384*SUM($AC$17:$AE$17)/3,IF(AND($M$1=2011,Beregningsark!$AQ384="1999-2012"),'Resultat 2005-2012'!K384*SUM($AD$17:$AE$17)/2,IF(AND($M$1=2012,Beregningsark!$AQ384="1999-2012"),'Resultat 2005-2012'!K384*$AE$17,""))))))))))))))))</f>
        <v/>
      </c>
      <c r="L384" s="15" t="str">
        <f>IF('Resultat 2005-2012'!$R384="","",IF($M$1=2005,'Resultat 2005-2012'!L384,IF(AND($M$1=2006,Beregningsark!$AQ384="2005-2012"),'Resultat 2005-2012'!L384*SUM($Y$9:$AE$9)/7,IF(AND($M$1=2007,Beregningsark!$AQ384="2005-2012"),'Resultat 2005-2012'!L384*SUM($Z$9:$AE$9)/6,IF(AND($M$1=2008,Beregningsark!$AQ384="2005-2012"),'Resultat 2005-2012'!L384*SUM($AA$9:$AE$9)/5,IF(AND($M$1=2009,Beregningsark!$AQ384="2005-2012"),'Resultat 2005-2012'!L384*SUM($AB$9:$AE$9)/4,IF(AND($M$1=2010,Beregningsark!$AQ384="2005-2012"),'Resultat 2005-2012'!L384*SUM($AC$9:$AE$9)/3,IF(AND($M$1=2011,Beregningsark!$AQ384="2005-2012"),'Resultat 2005-2012'!L384*SUM($AD$9:$AE$9)/2,IF(AND($M$1=2012,Beregningsark!$AQ384="2005-2012"),'Resultat 2005-2012'!L384*$AE$9,IF(AND($M$1=2006,Beregningsark!$AQ384="1999-2012"),'Resultat 2005-2012'!L384*SUM($Y$18:$AE$18)/7,IF(AND($M$1=2007,Beregningsark!$AQ384="1999-2012"),'Resultat 2005-2012'!L384*SUM($Z$18:$AE$18)/6,IF(AND($M$1=2008,Beregningsark!$AQ384="1999-2012"),'Resultat 2005-2012'!L384*SUM($AA$18:$AE$18)/5,IF(AND($M$1=2009,Beregningsark!$AQ384="1999-2012"),'Resultat 2005-2012'!L384*SUM($AB$18:$AE$18)/4,IF(AND($M$1=2010,Beregningsark!$AQ384="1999-2012"),'Resultat 2005-2012'!L384*SUM($AC$18:$AE$18)/3,IF(AND($M$1=2011,Beregningsark!$AQ384="1999-2012"),'Resultat 2005-2012'!L384*SUM($AD$18:$AE$18)/2,IF(AND($M$1=2012,Beregningsark!$AQ384="1999-2012"),'Resultat 2005-2012'!L384*$AE$18,""))))))))))))))))</f>
        <v/>
      </c>
      <c r="M384" s="15" t="str">
        <f t="shared" si="17"/>
        <v/>
      </c>
      <c r="N384" s="15" t="str">
        <f>IF('Resultat 2005-2012'!$R384="","",IF($M$1=2005,'Resultat 2005-2012'!N384,IF(AND($M$1=2006,Beregningsark!$AQ384="2005-2012"),'Resultat 2005-2012'!N384*SUM($Y$10:$AE$10)/7,IF(AND($M$1=2007,Beregningsark!$AQ384="2005-2012"),'Resultat 2005-2012'!N384*SUM($Z$10:$AE$10)/6,IF(AND($M$1=2008,Beregningsark!$AQ384="2005-2012"),'Resultat 2005-2012'!N384*SUM($AA$10:$AE$10)/5,IF(AND($M$1=2009,Beregningsark!$AQ384="2005-2012"),'Resultat 2005-2012'!N384*SUM($AB$10:$AE$10)/4,IF(AND($M$1=2010,Beregningsark!$AQ384="2005-2012"),'Resultat 2005-2012'!N384*SUM($AC$10:$AE$10)/3,IF(AND($M$1=2011,Beregningsark!$AQ384="2005-2012"),'Resultat 2005-2012'!N384*SUM($AD$10:$AE$10)/2,IF(AND($M$1=2012,Beregningsark!$AQ384="2005-2012"),'Resultat 2005-2012'!N384*$AE$10,IF(AND($M$1=2006,Beregningsark!$AQ384="1999-2012"),'Resultat 2005-2012'!N384*SUM($Y$16:$AE$16)/7,IF(AND($M$1=2007,Beregningsark!$AQ384="1999-2012"),'Resultat 2005-2012'!N384*SUM($Z$16:$AE$16)/6,IF(AND($M$1=2008,Beregningsark!$AQ384="1999-2012"),'Resultat 2005-2012'!N384*SUM($AA$16:$AE$16)/5,IF(AND($M$1=2009,Beregningsark!$AQ384="1999-2012"),'Resultat 2005-2012'!N384*SUM($AB$16:$AE$16)/4,IF(AND($M$1=2010,Beregningsark!$AQ384="1999-2012"),'Resultat 2005-2012'!N384*SUM($AC$16:$AE$16)/3,IF(AND($M$1=2011,Beregningsark!$AQ384="1999-2012"),'Resultat 2005-2012'!N384*SUM($AD$16:$AE$16)/2,IF(AND($M$1=2012,Beregningsark!$AQ384="1999-2012"),'Resultat 2005-2012'!N384*$AE$16,""))))))))))))))))</f>
        <v/>
      </c>
      <c r="O384" s="15" t="str">
        <f>IF('Resultat 2005-2012'!$R384="","",IF($M$1=2005,'Resultat 2005-2012'!O384,IF(AND($M$1=2006,Beregningsark!$AQ384="2005-2012"),'Resultat 2005-2012'!O384*SUM($Y$10:$AE$10)/7,IF(AND($M$1=2007,Beregningsark!$AQ384="2005-2012"),'Resultat 2005-2012'!O384*SUM($Z$10:$AE$10)/6,IF(AND($M$1=2008,Beregningsark!$AQ384="2005-2012"),'Resultat 2005-2012'!O384*SUM($AA$10:$AE$10)/5,IF(AND($M$1=2009,Beregningsark!$AQ384="2005-2012"),'Resultat 2005-2012'!O384*SUM($AB$10:$AE$10)/4,IF(AND($M$1=2010,Beregningsark!$AQ384="2005-2012"),'Resultat 2005-2012'!O384*SUM($AC$10:$AE$10)/3,IF(AND($M$1=2011,Beregningsark!$AQ384="2005-2012"),'Resultat 2005-2012'!O384*SUM($AD$10:$AE$10)/2,IF(AND($M$1=2012,Beregningsark!$AQ384="2005-2012"),'Resultat 2005-2012'!O384*$AE$10,IF(AND($M$1=2006,Beregningsark!$AQ384="1999-2012"),'Resultat 2005-2012'!O384*SUM($Y$16:$AE$16)/7,IF(AND($M$1=2007,Beregningsark!$AQ384="1999-2012"),'Resultat 2005-2012'!O384*SUM($Z$16:$AE$16)/6,IF(AND($M$1=2008,Beregningsark!$AQ384="1999-2012"),'Resultat 2005-2012'!O384*SUM($AA$16:$AE$16)/5,IF(AND($M$1=2009,Beregningsark!$AQ384="1999-2012"),'Resultat 2005-2012'!O384*SUM($AB$16:$AE$16)/4,IF(AND($M$1=2010,Beregningsark!$AQ384="1999-2012"),'Resultat 2005-2012'!O384*SUM($AC$16:$AE$16)/3,IF(AND($M$1=2011,Beregningsark!$AQ384="1999-2012"),'Resultat 2005-2012'!O384*SUM($AD$16:$AE$16)/2,IF(AND($M$1=2012,Beregningsark!$AQ384="1999-2012"),'Resultat 2005-2012'!O384*$AE$16,""))))))))))))))))</f>
        <v/>
      </c>
      <c r="P384" s="15" t="str">
        <f>IF('Resultat 2005-2012'!$R384="","",IF($M$1=2005,'Resultat 2005-2012'!P384,IF(AND($M$1=2006,Beregningsark!$AQ384="2005-2012"),'Resultat 2005-2012'!P384*SUM($Y$11:$AE$11)/7,IF(AND($M$1=2007,Beregningsark!$AQ384="2005-2012"),'Resultat 2005-2012'!P384*SUM($Z$11:$AE$11)/6,IF(AND($M$1=2008,Beregningsark!$AQ384="2005-2012"),'Resultat 2005-2012'!P384*SUM($AA$11:$AE$11)/5,IF(AND($M$1=2009,Beregningsark!$AQ384="2005-2012"),'Resultat 2005-2012'!P384*SUM($AB$11:$AE$11)/4,IF(AND($M$1=2010,Beregningsark!$AQ384="2005-2012"),'Resultat 2005-2012'!P384*SUM($AC$11:$AE$11)/3,IF(AND($M$1=2011,Beregningsark!$AQ384="2005-2012"),'Resultat 2005-2012'!P384*SUM($AD$11:$AE$11)/2,IF(AND($M$1=2012,Beregningsark!$AQ384="2005-2012"),'Resultat 2005-2012'!P384*$AE$11,IF(AND($M$1=2006,Beregningsark!$AQ384="1999-2012"),'Resultat 2005-2012'!P384*SUM($Y$16:$AE$16)/7,IF(AND($M$1=2007,Beregningsark!$AQ384="1999-2012"),'Resultat 2005-2012'!P384*SUM($Z$16:$AE$16)/6,IF(AND($M$1=2008,Beregningsark!$AQ384="1999-2012"),'Resultat 2005-2012'!P384*SUM($AA$16:$AE$16)/5,IF(AND($M$1=2009,Beregningsark!$AQ384="1999-2012"),'Resultat 2005-2012'!P384*SUM($AB$16:$AE$16)/4,IF(AND($M$1=2010,Beregningsark!$AQ384="1999-2012"),'Resultat 2005-2012'!P384*SUM($AC$16:$AE$16)/3,IF(AND($M$1=2011,Beregningsark!$AQ384="1999-2012"),'Resultat 2005-2012'!P384*SUM($AD$16:$AE$16)/2,IF(AND($M$1=2012,Beregningsark!$AQ384="1999-2012"),'Resultat 2005-2012'!P384*$AE$16,""))))))))))))))))</f>
        <v/>
      </c>
      <c r="Q384" s="15" t="str">
        <f t="shared" si="18"/>
        <v/>
      </c>
      <c r="R384" s="17" t="str">
        <f t="shared" si="19"/>
        <v/>
      </c>
    </row>
    <row r="385" spans="1:18" x14ac:dyDescent="0.25">
      <c r="A385" s="4" t="str">
        <f>IF(Inddata!A400="","",Inddata!A400)</f>
        <v/>
      </c>
      <c r="B385" s="4" t="str">
        <f>IF(Inddata!B400="","",Inddata!B400)</f>
        <v/>
      </c>
      <c r="C385" s="4" t="str">
        <f>IF(Inddata!C400="","",Inddata!C400)</f>
        <v/>
      </c>
      <c r="D385" s="4" t="str">
        <f>IF(Inddata!D400="","",Inddata!D400)</f>
        <v/>
      </c>
      <c r="E385" s="4" t="str">
        <f>IF(Inddata!E400="","",Inddata!E400)</f>
        <v/>
      </c>
      <c r="F385" s="4" t="str">
        <f>IF(Inddata!F400="","",Inddata!F400)</f>
        <v/>
      </c>
      <c r="G385" s="4">
        <f>IF(Inddata!G400="","",Inddata!G400)</f>
        <v>0</v>
      </c>
      <c r="H385" s="4" t="str">
        <f>IF(Inddata!H400&gt;0.5,Inddata!H400,"")</f>
        <v/>
      </c>
      <c r="I385" s="4" t="str">
        <f>IF(Inddata!I400="","",Inddata!I400)</f>
        <v/>
      </c>
      <c r="J385" s="15" t="str">
        <f>IF('Resultat 2005-2012'!$R385="","",IF($M$1=2005,'Resultat 2005-2012'!J385,IF(AND($M$1=2006,Beregningsark!$AQ385="2005-2012"),'Resultat 2005-2012'!J385*SUM($Y$7:$AE$7)/7,IF(AND($M$1=2007,Beregningsark!$AQ385="2005-2012"),'Resultat 2005-2012'!J385*SUM($Z$7:$AE$7)/6,IF(AND($M$1=2008,Beregningsark!$AQ385="2005-2012"),'Resultat 2005-2012'!J385*SUM($AA$7:$AE$7)/5,IF(AND($M$1=2009,Beregningsark!$AQ385="2005-2012"),'Resultat 2005-2012'!J385*SUM($AB$7:$AE$7)/4,IF(AND($M$1=2010,Beregningsark!$AQ385="2005-2012"),'Resultat 2005-2012'!J385*SUM($AC$7:$AE$7)/3,IF(AND($M$1=2011,Beregningsark!$AQ385="2005-2012"),'Resultat 2005-2012'!J385*SUM($AD$7:$AE$7)/2,IF(AND($M$1=2012,Beregningsark!$AQ385="2005-2012"),'Resultat 2005-2012'!J385*$AE$7,IF(AND($M$1=2006,Beregningsark!$AQ385="1999-2012"),'Resultat 2005-2012'!J385*SUM($Y$16:$AE$16)/7,IF(AND($M$1=2007,Beregningsark!$AQ385="1999-2012"),'Resultat 2005-2012'!J385*SUM($Z$16:$AE$16)/6,IF(AND($M$1=2008,Beregningsark!$AQ385="1999-2012"),'Resultat 2005-2012'!J385*SUM($AA$16:$AE$16)/5,IF(AND($M$1=2009,Beregningsark!$AQ385="1999-2012"),'Resultat 2005-2012'!J385*SUM($AB$16:$AE$16)/4,IF(AND($M$1=2010,Beregningsark!$AQ385="1999-2012"),'Resultat 2005-2012'!J385*SUM($AC$16:$AE$16)/3,IF(AND($M$1=2011,Beregningsark!$AQ385="1999-2012"),'Resultat 2005-2012'!J385*SUM($AD$16:$AE$16)/2,IF(AND($M$1=2012,Beregningsark!$AQ385="1999-2012"),'Resultat 2005-2012'!J385*$AE$16,""))))))))))))))))</f>
        <v/>
      </c>
      <c r="K385" s="15" t="str">
        <f>IF('Resultat 2005-2012'!$R385="","",IF($M$1=2005,'Resultat 2005-2012'!K385,IF(AND($M$1=2006,Beregningsark!$AQ385="2005-2012"),'Resultat 2005-2012'!K385*SUM($Y$8:$AE$8)/7,IF(AND($M$1=2007,Beregningsark!$AQ385="2005-2012"),'Resultat 2005-2012'!K385*SUM($Z$8:$AE$8)/6,IF(AND($M$1=2008,Beregningsark!$AQ385="2005-2012"),'Resultat 2005-2012'!K385*SUM($AA$8:$AE$8)/5,IF(AND($M$1=2009,Beregningsark!$AQ385="2005-2012"),'Resultat 2005-2012'!K385*SUM($AB$8:$AE$8)/4,IF(AND($M$1=2010,Beregningsark!$AQ385="2005-2012"),'Resultat 2005-2012'!K385*SUM($AC$8:$AE$8)/3,IF(AND($M$1=2011,Beregningsark!$AQ385="2005-2012"),'Resultat 2005-2012'!K385*SUM($AD$8:$AE$8)/2,IF(AND($M$1=2012,Beregningsark!$AQ385="2005-2012"),'Resultat 2005-2012'!K385*$AE$8,IF(AND($M$1=2006,Beregningsark!$AQ385="1999-2012"),'Resultat 2005-2012'!K385*SUM($Y$17:$AE$17)/7,IF(AND($M$1=2007,Beregningsark!$AQ385="1999-2012"),'Resultat 2005-2012'!K385*SUM($Z$17:$AE$17)/6,IF(AND($M$1=2008,Beregningsark!$AQ385="1999-2012"),'Resultat 2005-2012'!K385*SUM($AA$17:$AE$17)/5,IF(AND($M$1=2009,Beregningsark!$AQ385="1999-2012"),'Resultat 2005-2012'!K385*SUM($AB$17:$AE$17)/4,IF(AND($M$1=2010,Beregningsark!$AQ385="1999-2012"),'Resultat 2005-2012'!K385*SUM($AC$17:$AE$17)/3,IF(AND($M$1=2011,Beregningsark!$AQ385="1999-2012"),'Resultat 2005-2012'!K385*SUM($AD$17:$AE$17)/2,IF(AND($M$1=2012,Beregningsark!$AQ385="1999-2012"),'Resultat 2005-2012'!K385*$AE$17,""))))))))))))))))</f>
        <v/>
      </c>
      <c r="L385" s="15" t="str">
        <f>IF('Resultat 2005-2012'!$R385="","",IF($M$1=2005,'Resultat 2005-2012'!L385,IF(AND($M$1=2006,Beregningsark!$AQ385="2005-2012"),'Resultat 2005-2012'!L385*SUM($Y$9:$AE$9)/7,IF(AND($M$1=2007,Beregningsark!$AQ385="2005-2012"),'Resultat 2005-2012'!L385*SUM($Z$9:$AE$9)/6,IF(AND($M$1=2008,Beregningsark!$AQ385="2005-2012"),'Resultat 2005-2012'!L385*SUM($AA$9:$AE$9)/5,IF(AND($M$1=2009,Beregningsark!$AQ385="2005-2012"),'Resultat 2005-2012'!L385*SUM($AB$9:$AE$9)/4,IF(AND($M$1=2010,Beregningsark!$AQ385="2005-2012"),'Resultat 2005-2012'!L385*SUM($AC$9:$AE$9)/3,IF(AND($M$1=2011,Beregningsark!$AQ385="2005-2012"),'Resultat 2005-2012'!L385*SUM($AD$9:$AE$9)/2,IF(AND($M$1=2012,Beregningsark!$AQ385="2005-2012"),'Resultat 2005-2012'!L385*$AE$9,IF(AND($M$1=2006,Beregningsark!$AQ385="1999-2012"),'Resultat 2005-2012'!L385*SUM($Y$18:$AE$18)/7,IF(AND($M$1=2007,Beregningsark!$AQ385="1999-2012"),'Resultat 2005-2012'!L385*SUM($Z$18:$AE$18)/6,IF(AND($M$1=2008,Beregningsark!$AQ385="1999-2012"),'Resultat 2005-2012'!L385*SUM($AA$18:$AE$18)/5,IF(AND($M$1=2009,Beregningsark!$AQ385="1999-2012"),'Resultat 2005-2012'!L385*SUM($AB$18:$AE$18)/4,IF(AND($M$1=2010,Beregningsark!$AQ385="1999-2012"),'Resultat 2005-2012'!L385*SUM($AC$18:$AE$18)/3,IF(AND($M$1=2011,Beregningsark!$AQ385="1999-2012"),'Resultat 2005-2012'!L385*SUM($AD$18:$AE$18)/2,IF(AND($M$1=2012,Beregningsark!$AQ385="1999-2012"),'Resultat 2005-2012'!L385*$AE$18,""))))))))))))))))</f>
        <v/>
      </c>
      <c r="M385" s="15" t="str">
        <f t="shared" si="17"/>
        <v/>
      </c>
      <c r="N385" s="15" t="str">
        <f>IF('Resultat 2005-2012'!$R385="","",IF($M$1=2005,'Resultat 2005-2012'!N385,IF(AND($M$1=2006,Beregningsark!$AQ385="2005-2012"),'Resultat 2005-2012'!N385*SUM($Y$10:$AE$10)/7,IF(AND($M$1=2007,Beregningsark!$AQ385="2005-2012"),'Resultat 2005-2012'!N385*SUM($Z$10:$AE$10)/6,IF(AND($M$1=2008,Beregningsark!$AQ385="2005-2012"),'Resultat 2005-2012'!N385*SUM($AA$10:$AE$10)/5,IF(AND($M$1=2009,Beregningsark!$AQ385="2005-2012"),'Resultat 2005-2012'!N385*SUM($AB$10:$AE$10)/4,IF(AND($M$1=2010,Beregningsark!$AQ385="2005-2012"),'Resultat 2005-2012'!N385*SUM($AC$10:$AE$10)/3,IF(AND($M$1=2011,Beregningsark!$AQ385="2005-2012"),'Resultat 2005-2012'!N385*SUM($AD$10:$AE$10)/2,IF(AND($M$1=2012,Beregningsark!$AQ385="2005-2012"),'Resultat 2005-2012'!N385*$AE$10,IF(AND($M$1=2006,Beregningsark!$AQ385="1999-2012"),'Resultat 2005-2012'!N385*SUM($Y$16:$AE$16)/7,IF(AND($M$1=2007,Beregningsark!$AQ385="1999-2012"),'Resultat 2005-2012'!N385*SUM($Z$16:$AE$16)/6,IF(AND($M$1=2008,Beregningsark!$AQ385="1999-2012"),'Resultat 2005-2012'!N385*SUM($AA$16:$AE$16)/5,IF(AND($M$1=2009,Beregningsark!$AQ385="1999-2012"),'Resultat 2005-2012'!N385*SUM($AB$16:$AE$16)/4,IF(AND($M$1=2010,Beregningsark!$AQ385="1999-2012"),'Resultat 2005-2012'!N385*SUM($AC$16:$AE$16)/3,IF(AND($M$1=2011,Beregningsark!$AQ385="1999-2012"),'Resultat 2005-2012'!N385*SUM($AD$16:$AE$16)/2,IF(AND($M$1=2012,Beregningsark!$AQ385="1999-2012"),'Resultat 2005-2012'!N385*$AE$16,""))))))))))))))))</f>
        <v/>
      </c>
      <c r="O385" s="15" t="str">
        <f>IF('Resultat 2005-2012'!$R385="","",IF($M$1=2005,'Resultat 2005-2012'!O385,IF(AND($M$1=2006,Beregningsark!$AQ385="2005-2012"),'Resultat 2005-2012'!O385*SUM($Y$10:$AE$10)/7,IF(AND($M$1=2007,Beregningsark!$AQ385="2005-2012"),'Resultat 2005-2012'!O385*SUM($Z$10:$AE$10)/6,IF(AND($M$1=2008,Beregningsark!$AQ385="2005-2012"),'Resultat 2005-2012'!O385*SUM($AA$10:$AE$10)/5,IF(AND($M$1=2009,Beregningsark!$AQ385="2005-2012"),'Resultat 2005-2012'!O385*SUM($AB$10:$AE$10)/4,IF(AND($M$1=2010,Beregningsark!$AQ385="2005-2012"),'Resultat 2005-2012'!O385*SUM($AC$10:$AE$10)/3,IF(AND($M$1=2011,Beregningsark!$AQ385="2005-2012"),'Resultat 2005-2012'!O385*SUM($AD$10:$AE$10)/2,IF(AND($M$1=2012,Beregningsark!$AQ385="2005-2012"),'Resultat 2005-2012'!O385*$AE$10,IF(AND($M$1=2006,Beregningsark!$AQ385="1999-2012"),'Resultat 2005-2012'!O385*SUM($Y$16:$AE$16)/7,IF(AND($M$1=2007,Beregningsark!$AQ385="1999-2012"),'Resultat 2005-2012'!O385*SUM($Z$16:$AE$16)/6,IF(AND($M$1=2008,Beregningsark!$AQ385="1999-2012"),'Resultat 2005-2012'!O385*SUM($AA$16:$AE$16)/5,IF(AND($M$1=2009,Beregningsark!$AQ385="1999-2012"),'Resultat 2005-2012'!O385*SUM($AB$16:$AE$16)/4,IF(AND($M$1=2010,Beregningsark!$AQ385="1999-2012"),'Resultat 2005-2012'!O385*SUM($AC$16:$AE$16)/3,IF(AND($M$1=2011,Beregningsark!$AQ385="1999-2012"),'Resultat 2005-2012'!O385*SUM($AD$16:$AE$16)/2,IF(AND($M$1=2012,Beregningsark!$AQ385="1999-2012"),'Resultat 2005-2012'!O385*$AE$16,""))))))))))))))))</f>
        <v/>
      </c>
      <c r="P385" s="15" t="str">
        <f>IF('Resultat 2005-2012'!$R385="","",IF($M$1=2005,'Resultat 2005-2012'!P385,IF(AND($M$1=2006,Beregningsark!$AQ385="2005-2012"),'Resultat 2005-2012'!P385*SUM($Y$11:$AE$11)/7,IF(AND($M$1=2007,Beregningsark!$AQ385="2005-2012"),'Resultat 2005-2012'!P385*SUM($Z$11:$AE$11)/6,IF(AND($M$1=2008,Beregningsark!$AQ385="2005-2012"),'Resultat 2005-2012'!P385*SUM($AA$11:$AE$11)/5,IF(AND($M$1=2009,Beregningsark!$AQ385="2005-2012"),'Resultat 2005-2012'!P385*SUM($AB$11:$AE$11)/4,IF(AND($M$1=2010,Beregningsark!$AQ385="2005-2012"),'Resultat 2005-2012'!P385*SUM($AC$11:$AE$11)/3,IF(AND($M$1=2011,Beregningsark!$AQ385="2005-2012"),'Resultat 2005-2012'!P385*SUM($AD$11:$AE$11)/2,IF(AND($M$1=2012,Beregningsark!$AQ385="2005-2012"),'Resultat 2005-2012'!P385*$AE$11,IF(AND($M$1=2006,Beregningsark!$AQ385="1999-2012"),'Resultat 2005-2012'!P385*SUM($Y$16:$AE$16)/7,IF(AND($M$1=2007,Beregningsark!$AQ385="1999-2012"),'Resultat 2005-2012'!P385*SUM($Z$16:$AE$16)/6,IF(AND($M$1=2008,Beregningsark!$AQ385="1999-2012"),'Resultat 2005-2012'!P385*SUM($AA$16:$AE$16)/5,IF(AND($M$1=2009,Beregningsark!$AQ385="1999-2012"),'Resultat 2005-2012'!P385*SUM($AB$16:$AE$16)/4,IF(AND($M$1=2010,Beregningsark!$AQ385="1999-2012"),'Resultat 2005-2012'!P385*SUM($AC$16:$AE$16)/3,IF(AND($M$1=2011,Beregningsark!$AQ385="1999-2012"),'Resultat 2005-2012'!P385*SUM($AD$16:$AE$16)/2,IF(AND($M$1=2012,Beregningsark!$AQ385="1999-2012"),'Resultat 2005-2012'!P385*$AE$16,""))))))))))))))))</f>
        <v/>
      </c>
      <c r="Q385" s="15" t="str">
        <f t="shared" si="18"/>
        <v/>
      </c>
      <c r="R385" s="17" t="str">
        <f t="shared" si="19"/>
        <v/>
      </c>
    </row>
    <row r="386" spans="1:18" x14ac:dyDescent="0.25">
      <c r="A386" s="4" t="str">
        <f>IF(Inddata!A401="","",Inddata!A401)</f>
        <v/>
      </c>
      <c r="B386" s="4" t="str">
        <f>IF(Inddata!B401="","",Inddata!B401)</f>
        <v/>
      </c>
      <c r="C386" s="4" t="str">
        <f>IF(Inddata!C401="","",Inddata!C401)</f>
        <v/>
      </c>
      <c r="D386" s="4" t="str">
        <f>IF(Inddata!D401="","",Inddata!D401)</f>
        <v/>
      </c>
      <c r="E386" s="4" t="str">
        <f>IF(Inddata!E401="","",Inddata!E401)</f>
        <v/>
      </c>
      <c r="F386" s="4" t="str">
        <f>IF(Inddata!F401="","",Inddata!F401)</f>
        <v/>
      </c>
      <c r="G386" s="4">
        <f>IF(Inddata!G401="","",Inddata!G401)</f>
        <v>0</v>
      </c>
      <c r="H386" s="4" t="str">
        <f>IF(Inddata!H401&gt;0.5,Inddata!H401,"")</f>
        <v/>
      </c>
      <c r="I386" s="4" t="str">
        <f>IF(Inddata!I401="","",Inddata!I401)</f>
        <v/>
      </c>
      <c r="J386" s="15" t="str">
        <f>IF('Resultat 2005-2012'!$R386="","",IF($M$1=2005,'Resultat 2005-2012'!J386,IF(AND($M$1=2006,Beregningsark!$AQ386="2005-2012"),'Resultat 2005-2012'!J386*SUM($Y$7:$AE$7)/7,IF(AND($M$1=2007,Beregningsark!$AQ386="2005-2012"),'Resultat 2005-2012'!J386*SUM($Z$7:$AE$7)/6,IF(AND($M$1=2008,Beregningsark!$AQ386="2005-2012"),'Resultat 2005-2012'!J386*SUM($AA$7:$AE$7)/5,IF(AND($M$1=2009,Beregningsark!$AQ386="2005-2012"),'Resultat 2005-2012'!J386*SUM($AB$7:$AE$7)/4,IF(AND($M$1=2010,Beregningsark!$AQ386="2005-2012"),'Resultat 2005-2012'!J386*SUM($AC$7:$AE$7)/3,IF(AND($M$1=2011,Beregningsark!$AQ386="2005-2012"),'Resultat 2005-2012'!J386*SUM($AD$7:$AE$7)/2,IF(AND($M$1=2012,Beregningsark!$AQ386="2005-2012"),'Resultat 2005-2012'!J386*$AE$7,IF(AND($M$1=2006,Beregningsark!$AQ386="1999-2012"),'Resultat 2005-2012'!J386*SUM($Y$16:$AE$16)/7,IF(AND($M$1=2007,Beregningsark!$AQ386="1999-2012"),'Resultat 2005-2012'!J386*SUM($Z$16:$AE$16)/6,IF(AND($M$1=2008,Beregningsark!$AQ386="1999-2012"),'Resultat 2005-2012'!J386*SUM($AA$16:$AE$16)/5,IF(AND($M$1=2009,Beregningsark!$AQ386="1999-2012"),'Resultat 2005-2012'!J386*SUM($AB$16:$AE$16)/4,IF(AND($M$1=2010,Beregningsark!$AQ386="1999-2012"),'Resultat 2005-2012'!J386*SUM($AC$16:$AE$16)/3,IF(AND($M$1=2011,Beregningsark!$AQ386="1999-2012"),'Resultat 2005-2012'!J386*SUM($AD$16:$AE$16)/2,IF(AND($M$1=2012,Beregningsark!$AQ386="1999-2012"),'Resultat 2005-2012'!J386*$AE$16,""))))))))))))))))</f>
        <v/>
      </c>
      <c r="K386" s="15" t="str">
        <f>IF('Resultat 2005-2012'!$R386="","",IF($M$1=2005,'Resultat 2005-2012'!K386,IF(AND($M$1=2006,Beregningsark!$AQ386="2005-2012"),'Resultat 2005-2012'!K386*SUM($Y$8:$AE$8)/7,IF(AND($M$1=2007,Beregningsark!$AQ386="2005-2012"),'Resultat 2005-2012'!K386*SUM($Z$8:$AE$8)/6,IF(AND($M$1=2008,Beregningsark!$AQ386="2005-2012"),'Resultat 2005-2012'!K386*SUM($AA$8:$AE$8)/5,IF(AND($M$1=2009,Beregningsark!$AQ386="2005-2012"),'Resultat 2005-2012'!K386*SUM($AB$8:$AE$8)/4,IF(AND($M$1=2010,Beregningsark!$AQ386="2005-2012"),'Resultat 2005-2012'!K386*SUM($AC$8:$AE$8)/3,IF(AND($M$1=2011,Beregningsark!$AQ386="2005-2012"),'Resultat 2005-2012'!K386*SUM($AD$8:$AE$8)/2,IF(AND($M$1=2012,Beregningsark!$AQ386="2005-2012"),'Resultat 2005-2012'!K386*$AE$8,IF(AND($M$1=2006,Beregningsark!$AQ386="1999-2012"),'Resultat 2005-2012'!K386*SUM($Y$17:$AE$17)/7,IF(AND($M$1=2007,Beregningsark!$AQ386="1999-2012"),'Resultat 2005-2012'!K386*SUM($Z$17:$AE$17)/6,IF(AND($M$1=2008,Beregningsark!$AQ386="1999-2012"),'Resultat 2005-2012'!K386*SUM($AA$17:$AE$17)/5,IF(AND($M$1=2009,Beregningsark!$AQ386="1999-2012"),'Resultat 2005-2012'!K386*SUM($AB$17:$AE$17)/4,IF(AND($M$1=2010,Beregningsark!$AQ386="1999-2012"),'Resultat 2005-2012'!K386*SUM($AC$17:$AE$17)/3,IF(AND($M$1=2011,Beregningsark!$AQ386="1999-2012"),'Resultat 2005-2012'!K386*SUM($AD$17:$AE$17)/2,IF(AND($M$1=2012,Beregningsark!$AQ386="1999-2012"),'Resultat 2005-2012'!K386*$AE$17,""))))))))))))))))</f>
        <v/>
      </c>
      <c r="L386" s="15" t="str">
        <f>IF('Resultat 2005-2012'!$R386="","",IF($M$1=2005,'Resultat 2005-2012'!L386,IF(AND($M$1=2006,Beregningsark!$AQ386="2005-2012"),'Resultat 2005-2012'!L386*SUM($Y$9:$AE$9)/7,IF(AND($M$1=2007,Beregningsark!$AQ386="2005-2012"),'Resultat 2005-2012'!L386*SUM($Z$9:$AE$9)/6,IF(AND($M$1=2008,Beregningsark!$AQ386="2005-2012"),'Resultat 2005-2012'!L386*SUM($AA$9:$AE$9)/5,IF(AND($M$1=2009,Beregningsark!$AQ386="2005-2012"),'Resultat 2005-2012'!L386*SUM($AB$9:$AE$9)/4,IF(AND($M$1=2010,Beregningsark!$AQ386="2005-2012"),'Resultat 2005-2012'!L386*SUM($AC$9:$AE$9)/3,IF(AND($M$1=2011,Beregningsark!$AQ386="2005-2012"),'Resultat 2005-2012'!L386*SUM($AD$9:$AE$9)/2,IF(AND($M$1=2012,Beregningsark!$AQ386="2005-2012"),'Resultat 2005-2012'!L386*$AE$9,IF(AND($M$1=2006,Beregningsark!$AQ386="1999-2012"),'Resultat 2005-2012'!L386*SUM($Y$18:$AE$18)/7,IF(AND($M$1=2007,Beregningsark!$AQ386="1999-2012"),'Resultat 2005-2012'!L386*SUM($Z$18:$AE$18)/6,IF(AND($M$1=2008,Beregningsark!$AQ386="1999-2012"),'Resultat 2005-2012'!L386*SUM($AA$18:$AE$18)/5,IF(AND($M$1=2009,Beregningsark!$AQ386="1999-2012"),'Resultat 2005-2012'!L386*SUM($AB$18:$AE$18)/4,IF(AND($M$1=2010,Beregningsark!$AQ386="1999-2012"),'Resultat 2005-2012'!L386*SUM($AC$18:$AE$18)/3,IF(AND($M$1=2011,Beregningsark!$AQ386="1999-2012"),'Resultat 2005-2012'!L386*SUM($AD$18:$AE$18)/2,IF(AND($M$1=2012,Beregningsark!$AQ386="1999-2012"),'Resultat 2005-2012'!L386*$AE$18,""))))))))))))))))</f>
        <v/>
      </c>
      <c r="M386" s="15" t="str">
        <f t="shared" si="17"/>
        <v/>
      </c>
      <c r="N386" s="15" t="str">
        <f>IF('Resultat 2005-2012'!$R386="","",IF($M$1=2005,'Resultat 2005-2012'!N386,IF(AND($M$1=2006,Beregningsark!$AQ386="2005-2012"),'Resultat 2005-2012'!N386*SUM($Y$10:$AE$10)/7,IF(AND($M$1=2007,Beregningsark!$AQ386="2005-2012"),'Resultat 2005-2012'!N386*SUM($Z$10:$AE$10)/6,IF(AND($M$1=2008,Beregningsark!$AQ386="2005-2012"),'Resultat 2005-2012'!N386*SUM($AA$10:$AE$10)/5,IF(AND($M$1=2009,Beregningsark!$AQ386="2005-2012"),'Resultat 2005-2012'!N386*SUM($AB$10:$AE$10)/4,IF(AND($M$1=2010,Beregningsark!$AQ386="2005-2012"),'Resultat 2005-2012'!N386*SUM($AC$10:$AE$10)/3,IF(AND($M$1=2011,Beregningsark!$AQ386="2005-2012"),'Resultat 2005-2012'!N386*SUM($AD$10:$AE$10)/2,IF(AND($M$1=2012,Beregningsark!$AQ386="2005-2012"),'Resultat 2005-2012'!N386*$AE$10,IF(AND($M$1=2006,Beregningsark!$AQ386="1999-2012"),'Resultat 2005-2012'!N386*SUM($Y$16:$AE$16)/7,IF(AND($M$1=2007,Beregningsark!$AQ386="1999-2012"),'Resultat 2005-2012'!N386*SUM($Z$16:$AE$16)/6,IF(AND($M$1=2008,Beregningsark!$AQ386="1999-2012"),'Resultat 2005-2012'!N386*SUM($AA$16:$AE$16)/5,IF(AND($M$1=2009,Beregningsark!$AQ386="1999-2012"),'Resultat 2005-2012'!N386*SUM($AB$16:$AE$16)/4,IF(AND($M$1=2010,Beregningsark!$AQ386="1999-2012"),'Resultat 2005-2012'!N386*SUM($AC$16:$AE$16)/3,IF(AND($M$1=2011,Beregningsark!$AQ386="1999-2012"),'Resultat 2005-2012'!N386*SUM($AD$16:$AE$16)/2,IF(AND($M$1=2012,Beregningsark!$AQ386="1999-2012"),'Resultat 2005-2012'!N386*$AE$16,""))))))))))))))))</f>
        <v/>
      </c>
      <c r="O386" s="15" t="str">
        <f>IF('Resultat 2005-2012'!$R386="","",IF($M$1=2005,'Resultat 2005-2012'!O386,IF(AND($M$1=2006,Beregningsark!$AQ386="2005-2012"),'Resultat 2005-2012'!O386*SUM($Y$10:$AE$10)/7,IF(AND($M$1=2007,Beregningsark!$AQ386="2005-2012"),'Resultat 2005-2012'!O386*SUM($Z$10:$AE$10)/6,IF(AND($M$1=2008,Beregningsark!$AQ386="2005-2012"),'Resultat 2005-2012'!O386*SUM($AA$10:$AE$10)/5,IF(AND($M$1=2009,Beregningsark!$AQ386="2005-2012"),'Resultat 2005-2012'!O386*SUM($AB$10:$AE$10)/4,IF(AND($M$1=2010,Beregningsark!$AQ386="2005-2012"),'Resultat 2005-2012'!O386*SUM($AC$10:$AE$10)/3,IF(AND($M$1=2011,Beregningsark!$AQ386="2005-2012"),'Resultat 2005-2012'!O386*SUM($AD$10:$AE$10)/2,IF(AND($M$1=2012,Beregningsark!$AQ386="2005-2012"),'Resultat 2005-2012'!O386*$AE$10,IF(AND($M$1=2006,Beregningsark!$AQ386="1999-2012"),'Resultat 2005-2012'!O386*SUM($Y$16:$AE$16)/7,IF(AND($M$1=2007,Beregningsark!$AQ386="1999-2012"),'Resultat 2005-2012'!O386*SUM($Z$16:$AE$16)/6,IF(AND($M$1=2008,Beregningsark!$AQ386="1999-2012"),'Resultat 2005-2012'!O386*SUM($AA$16:$AE$16)/5,IF(AND($M$1=2009,Beregningsark!$AQ386="1999-2012"),'Resultat 2005-2012'!O386*SUM($AB$16:$AE$16)/4,IF(AND($M$1=2010,Beregningsark!$AQ386="1999-2012"),'Resultat 2005-2012'!O386*SUM($AC$16:$AE$16)/3,IF(AND($M$1=2011,Beregningsark!$AQ386="1999-2012"),'Resultat 2005-2012'!O386*SUM($AD$16:$AE$16)/2,IF(AND($M$1=2012,Beregningsark!$AQ386="1999-2012"),'Resultat 2005-2012'!O386*$AE$16,""))))))))))))))))</f>
        <v/>
      </c>
      <c r="P386" s="15" t="str">
        <f>IF('Resultat 2005-2012'!$R386="","",IF($M$1=2005,'Resultat 2005-2012'!P386,IF(AND($M$1=2006,Beregningsark!$AQ386="2005-2012"),'Resultat 2005-2012'!P386*SUM($Y$11:$AE$11)/7,IF(AND($M$1=2007,Beregningsark!$AQ386="2005-2012"),'Resultat 2005-2012'!P386*SUM($Z$11:$AE$11)/6,IF(AND($M$1=2008,Beregningsark!$AQ386="2005-2012"),'Resultat 2005-2012'!P386*SUM($AA$11:$AE$11)/5,IF(AND($M$1=2009,Beregningsark!$AQ386="2005-2012"),'Resultat 2005-2012'!P386*SUM($AB$11:$AE$11)/4,IF(AND($M$1=2010,Beregningsark!$AQ386="2005-2012"),'Resultat 2005-2012'!P386*SUM($AC$11:$AE$11)/3,IF(AND($M$1=2011,Beregningsark!$AQ386="2005-2012"),'Resultat 2005-2012'!P386*SUM($AD$11:$AE$11)/2,IF(AND($M$1=2012,Beregningsark!$AQ386="2005-2012"),'Resultat 2005-2012'!P386*$AE$11,IF(AND($M$1=2006,Beregningsark!$AQ386="1999-2012"),'Resultat 2005-2012'!P386*SUM($Y$16:$AE$16)/7,IF(AND($M$1=2007,Beregningsark!$AQ386="1999-2012"),'Resultat 2005-2012'!P386*SUM($Z$16:$AE$16)/6,IF(AND($M$1=2008,Beregningsark!$AQ386="1999-2012"),'Resultat 2005-2012'!P386*SUM($AA$16:$AE$16)/5,IF(AND($M$1=2009,Beregningsark!$AQ386="1999-2012"),'Resultat 2005-2012'!P386*SUM($AB$16:$AE$16)/4,IF(AND($M$1=2010,Beregningsark!$AQ386="1999-2012"),'Resultat 2005-2012'!P386*SUM($AC$16:$AE$16)/3,IF(AND($M$1=2011,Beregningsark!$AQ386="1999-2012"),'Resultat 2005-2012'!P386*SUM($AD$16:$AE$16)/2,IF(AND($M$1=2012,Beregningsark!$AQ386="1999-2012"),'Resultat 2005-2012'!P386*$AE$16,""))))))))))))))))</f>
        <v/>
      </c>
      <c r="Q386" s="15" t="str">
        <f t="shared" si="18"/>
        <v/>
      </c>
      <c r="R386" s="17" t="str">
        <f t="shared" si="19"/>
        <v/>
      </c>
    </row>
    <row r="387" spans="1:18" x14ac:dyDescent="0.25">
      <c r="A387" s="4" t="str">
        <f>IF(Inddata!A402="","",Inddata!A402)</f>
        <v/>
      </c>
      <c r="B387" s="4" t="str">
        <f>IF(Inddata!B402="","",Inddata!B402)</f>
        <v/>
      </c>
      <c r="C387" s="4" t="str">
        <f>IF(Inddata!C402="","",Inddata!C402)</f>
        <v/>
      </c>
      <c r="D387" s="4" t="str">
        <f>IF(Inddata!D402="","",Inddata!D402)</f>
        <v/>
      </c>
      <c r="E387" s="4" t="str">
        <f>IF(Inddata!E402="","",Inddata!E402)</f>
        <v/>
      </c>
      <c r="F387" s="4" t="str">
        <f>IF(Inddata!F402="","",Inddata!F402)</f>
        <v/>
      </c>
      <c r="G387" s="4">
        <f>IF(Inddata!G402="","",Inddata!G402)</f>
        <v>0</v>
      </c>
      <c r="H387" s="4" t="str">
        <f>IF(Inddata!H402&gt;0.5,Inddata!H402,"")</f>
        <v/>
      </c>
      <c r="I387" s="4" t="str">
        <f>IF(Inddata!I402="","",Inddata!I402)</f>
        <v/>
      </c>
      <c r="J387" s="15" t="str">
        <f>IF('Resultat 2005-2012'!$R387="","",IF($M$1=2005,'Resultat 2005-2012'!J387,IF(AND($M$1=2006,Beregningsark!$AQ387="2005-2012"),'Resultat 2005-2012'!J387*SUM($Y$7:$AE$7)/7,IF(AND($M$1=2007,Beregningsark!$AQ387="2005-2012"),'Resultat 2005-2012'!J387*SUM($Z$7:$AE$7)/6,IF(AND($M$1=2008,Beregningsark!$AQ387="2005-2012"),'Resultat 2005-2012'!J387*SUM($AA$7:$AE$7)/5,IF(AND($M$1=2009,Beregningsark!$AQ387="2005-2012"),'Resultat 2005-2012'!J387*SUM($AB$7:$AE$7)/4,IF(AND($M$1=2010,Beregningsark!$AQ387="2005-2012"),'Resultat 2005-2012'!J387*SUM($AC$7:$AE$7)/3,IF(AND($M$1=2011,Beregningsark!$AQ387="2005-2012"),'Resultat 2005-2012'!J387*SUM($AD$7:$AE$7)/2,IF(AND($M$1=2012,Beregningsark!$AQ387="2005-2012"),'Resultat 2005-2012'!J387*$AE$7,IF(AND($M$1=2006,Beregningsark!$AQ387="1999-2012"),'Resultat 2005-2012'!J387*SUM($Y$16:$AE$16)/7,IF(AND($M$1=2007,Beregningsark!$AQ387="1999-2012"),'Resultat 2005-2012'!J387*SUM($Z$16:$AE$16)/6,IF(AND($M$1=2008,Beregningsark!$AQ387="1999-2012"),'Resultat 2005-2012'!J387*SUM($AA$16:$AE$16)/5,IF(AND($M$1=2009,Beregningsark!$AQ387="1999-2012"),'Resultat 2005-2012'!J387*SUM($AB$16:$AE$16)/4,IF(AND($M$1=2010,Beregningsark!$AQ387="1999-2012"),'Resultat 2005-2012'!J387*SUM($AC$16:$AE$16)/3,IF(AND($M$1=2011,Beregningsark!$AQ387="1999-2012"),'Resultat 2005-2012'!J387*SUM($AD$16:$AE$16)/2,IF(AND($M$1=2012,Beregningsark!$AQ387="1999-2012"),'Resultat 2005-2012'!J387*$AE$16,""))))))))))))))))</f>
        <v/>
      </c>
      <c r="K387" s="15" t="str">
        <f>IF('Resultat 2005-2012'!$R387="","",IF($M$1=2005,'Resultat 2005-2012'!K387,IF(AND($M$1=2006,Beregningsark!$AQ387="2005-2012"),'Resultat 2005-2012'!K387*SUM($Y$8:$AE$8)/7,IF(AND($M$1=2007,Beregningsark!$AQ387="2005-2012"),'Resultat 2005-2012'!K387*SUM($Z$8:$AE$8)/6,IF(AND($M$1=2008,Beregningsark!$AQ387="2005-2012"),'Resultat 2005-2012'!K387*SUM($AA$8:$AE$8)/5,IF(AND($M$1=2009,Beregningsark!$AQ387="2005-2012"),'Resultat 2005-2012'!K387*SUM($AB$8:$AE$8)/4,IF(AND($M$1=2010,Beregningsark!$AQ387="2005-2012"),'Resultat 2005-2012'!K387*SUM($AC$8:$AE$8)/3,IF(AND($M$1=2011,Beregningsark!$AQ387="2005-2012"),'Resultat 2005-2012'!K387*SUM($AD$8:$AE$8)/2,IF(AND($M$1=2012,Beregningsark!$AQ387="2005-2012"),'Resultat 2005-2012'!K387*$AE$8,IF(AND($M$1=2006,Beregningsark!$AQ387="1999-2012"),'Resultat 2005-2012'!K387*SUM($Y$17:$AE$17)/7,IF(AND($M$1=2007,Beregningsark!$AQ387="1999-2012"),'Resultat 2005-2012'!K387*SUM($Z$17:$AE$17)/6,IF(AND($M$1=2008,Beregningsark!$AQ387="1999-2012"),'Resultat 2005-2012'!K387*SUM($AA$17:$AE$17)/5,IF(AND($M$1=2009,Beregningsark!$AQ387="1999-2012"),'Resultat 2005-2012'!K387*SUM($AB$17:$AE$17)/4,IF(AND($M$1=2010,Beregningsark!$AQ387="1999-2012"),'Resultat 2005-2012'!K387*SUM($AC$17:$AE$17)/3,IF(AND($M$1=2011,Beregningsark!$AQ387="1999-2012"),'Resultat 2005-2012'!K387*SUM($AD$17:$AE$17)/2,IF(AND($M$1=2012,Beregningsark!$AQ387="1999-2012"),'Resultat 2005-2012'!K387*$AE$17,""))))))))))))))))</f>
        <v/>
      </c>
      <c r="L387" s="15" t="str">
        <f>IF('Resultat 2005-2012'!$R387="","",IF($M$1=2005,'Resultat 2005-2012'!L387,IF(AND($M$1=2006,Beregningsark!$AQ387="2005-2012"),'Resultat 2005-2012'!L387*SUM($Y$9:$AE$9)/7,IF(AND($M$1=2007,Beregningsark!$AQ387="2005-2012"),'Resultat 2005-2012'!L387*SUM($Z$9:$AE$9)/6,IF(AND($M$1=2008,Beregningsark!$AQ387="2005-2012"),'Resultat 2005-2012'!L387*SUM($AA$9:$AE$9)/5,IF(AND($M$1=2009,Beregningsark!$AQ387="2005-2012"),'Resultat 2005-2012'!L387*SUM($AB$9:$AE$9)/4,IF(AND($M$1=2010,Beregningsark!$AQ387="2005-2012"),'Resultat 2005-2012'!L387*SUM($AC$9:$AE$9)/3,IF(AND($M$1=2011,Beregningsark!$AQ387="2005-2012"),'Resultat 2005-2012'!L387*SUM($AD$9:$AE$9)/2,IF(AND($M$1=2012,Beregningsark!$AQ387="2005-2012"),'Resultat 2005-2012'!L387*$AE$9,IF(AND($M$1=2006,Beregningsark!$AQ387="1999-2012"),'Resultat 2005-2012'!L387*SUM($Y$18:$AE$18)/7,IF(AND($M$1=2007,Beregningsark!$AQ387="1999-2012"),'Resultat 2005-2012'!L387*SUM($Z$18:$AE$18)/6,IF(AND($M$1=2008,Beregningsark!$AQ387="1999-2012"),'Resultat 2005-2012'!L387*SUM($AA$18:$AE$18)/5,IF(AND($M$1=2009,Beregningsark!$AQ387="1999-2012"),'Resultat 2005-2012'!L387*SUM($AB$18:$AE$18)/4,IF(AND($M$1=2010,Beregningsark!$AQ387="1999-2012"),'Resultat 2005-2012'!L387*SUM($AC$18:$AE$18)/3,IF(AND($M$1=2011,Beregningsark!$AQ387="1999-2012"),'Resultat 2005-2012'!L387*SUM($AD$18:$AE$18)/2,IF(AND($M$1=2012,Beregningsark!$AQ387="1999-2012"),'Resultat 2005-2012'!L387*$AE$18,""))))))))))))))))</f>
        <v/>
      </c>
      <c r="M387" s="15" t="str">
        <f t="shared" si="17"/>
        <v/>
      </c>
      <c r="N387" s="15" t="str">
        <f>IF('Resultat 2005-2012'!$R387="","",IF($M$1=2005,'Resultat 2005-2012'!N387,IF(AND($M$1=2006,Beregningsark!$AQ387="2005-2012"),'Resultat 2005-2012'!N387*SUM($Y$10:$AE$10)/7,IF(AND($M$1=2007,Beregningsark!$AQ387="2005-2012"),'Resultat 2005-2012'!N387*SUM($Z$10:$AE$10)/6,IF(AND($M$1=2008,Beregningsark!$AQ387="2005-2012"),'Resultat 2005-2012'!N387*SUM($AA$10:$AE$10)/5,IF(AND($M$1=2009,Beregningsark!$AQ387="2005-2012"),'Resultat 2005-2012'!N387*SUM($AB$10:$AE$10)/4,IF(AND($M$1=2010,Beregningsark!$AQ387="2005-2012"),'Resultat 2005-2012'!N387*SUM($AC$10:$AE$10)/3,IF(AND($M$1=2011,Beregningsark!$AQ387="2005-2012"),'Resultat 2005-2012'!N387*SUM($AD$10:$AE$10)/2,IF(AND($M$1=2012,Beregningsark!$AQ387="2005-2012"),'Resultat 2005-2012'!N387*$AE$10,IF(AND($M$1=2006,Beregningsark!$AQ387="1999-2012"),'Resultat 2005-2012'!N387*SUM($Y$16:$AE$16)/7,IF(AND($M$1=2007,Beregningsark!$AQ387="1999-2012"),'Resultat 2005-2012'!N387*SUM($Z$16:$AE$16)/6,IF(AND($M$1=2008,Beregningsark!$AQ387="1999-2012"),'Resultat 2005-2012'!N387*SUM($AA$16:$AE$16)/5,IF(AND($M$1=2009,Beregningsark!$AQ387="1999-2012"),'Resultat 2005-2012'!N387*SUM($AB$16:$AE$16)/4,IF(AND($M$1=2010,Beregningsark!$AQ387="1999-2012"),'Resultat 2005-2012'!N387*SUM($AC$16:$AE$16)/3,IF(AND($M$1=2011,Beregningsark!$AQ387="1999-2012"),'Resultat 2005-2012'!N387*SUM($AD$16:$AE$16)/2,IF(AND($M$1=2012,Beregningsark!$AQ387="1999-2012"),'Resultat 2005-2012'!N387*$AE$16,""))))))))))))))))</f>
        <v/>
      </c>
      <c r="O387" s="15" t="str">
        <f>IF('Resultat 2005-2012'!$R387="","",IF($M$1=2005,'Resultat 2005-2012'!O387,IF(AND($M$1=2006,Beregningsark!$AQ387="2005-2012"),'Resultat 2005-2012'!O387*SUM($Y$10:$AE$10)/7,IF(AND($M$1=2007,Beregningsark!$AQ387="2005-2012"),'Resultat 2005-2012'!O387*SUM($Z$10:$AE$10)/6,IF(AND($M$1=2008,Beregningsark!$AQ387="2005-2012"),'Resultat 2005-2012'!O387*SUM($AA$10:$AE$10)/5,IF(AND($M$1=2009,Beregningsark!$AQ387="2005-2012"),'Resultat 2005-2012'!O387*SUM($AB$10:$AE$10)/4,IF(AND($M$1=2010,Beregningsark!$AQ387="2005-2012"),'Resultat 2005-2012'!O387*SUM($AC$10:$AE$10)/3,IF(AND($M$1=2011,Beregningsark!$AQ387="2005-2012"),'Resultat 2005-2012'!O387*SUM($AD$10:$AE$10)/2,IF(AND($M$1=2012,Beregningsark!$AQ387="2005-2012"),'Resultat 2005-2012'!O387*$AE$10,IF(AND($M$1=2006,Beregningsark!$AQ387="1999-2012"),'Resultat 2005-2012'!O387*SUM($Y$16:$AE$16)/7,IF(AND($M$1=2007,Beregningsark!$AQ387="1999-2012"),'Resultat 2005-2012'!O387*SUM($Z$16:$AE$16)/6,IF(AND($M$1=2008,Beregningsark!$AQ387="1999-2012"),'Resultat 2005-2012'!O387*SUM($AA$16:$AE$16)/5,IF(AND($M$1=2009,Beregningsark!$AQ387="1999-2012"),'Resultat 2005-2012'!O387*SUM($AB$16:$AE$16)/4,IF(AND($M$1=2010,Beregningsark!$AQ387="1999-2012"),'Resultat 2005-2012'!O387*SUM($AC$16:$AE$16)/3,IF(AND($M$1=2011,Beregningsark!$AQ387="1999-2012"),'Resultat 2005-2012'!O387*SUM($AD$16:$AE$16)/2,IF(AND($M$1=2012,Beregningsark!$AQ387="1999-2012"),'Resultat 2005-2012'!O387*$AE$16,""))))))))))))))))</f>
        <v/>
      </c>
      <c r="P387" s="15" t="str">
        <f>IF('Resultat 2005-2012'!$R387="","",IF($M$1=2005,'Resultat 2005-2012'!P387,IF(AND($M$1=2006,Beregningsark!$AQ387="2005-2012"),'Resultat 2005-2012'!P387*SUM($Y$11:$AE$11)/7,IF(AND($M$1=2007,Beregningsark!$AQ387="2005-2012"),'Resultat 2005-2012'!P387*SUM($Z$11:$AE$11)/6,IF(AND($M$1=2008,Beregningsark!$AQ387="2005-2012"),'Resultat 2005-2012'!P387*SUM($AA$11:$AE$11)/5,IF(AND($M$1=2009,Beregningsark!$AQ387="2005-2012"),'Resultat 2005-2012'!P387*SUM($AB$11:$AE$11)/4,IF(AND($M$1=2010,Beregningsark!$AQ387="2005-2012"),'Resultat 2005-2012'!P387*SUM($AC$11:$AE$11)/3,IF(AND($M$1=2011,Beregningsark!$AQ387="2005-2012"),'Resultat 2005-2012'!P387*SUM($AD$11:$AE$11)/2,IF(AND($M$1=2012,Beregningsark!$AQ387="2005-2012"),'Resultat 2005-2012'!P387*$AE$11,IF(AND($M$1=2006,Beregningsark!$AQ387="1999-2012"),'Resultat 2005-2012'!P387*SUM($Y$16:$AE$16)/7,IF(AND($M$1=2007,Beregningsark!$AQ387="1999-2012"),'Resultat 2005-2012'!P387*SUM($Z$16:$AE$16)/6,IF(AND($M$1=2008,Beregningsark!$AQ387="1999-2012"),'Resultat 2005-2012'!P387*SUM($AA$16:$AE$16)/5,IF(AND($M$1=2009,Beregningsark!$AQ387="1999-2012"),'Resultat 2005-2012'!P387*SUM($AB$16:$AE$16)/4,IF(AND($M$1=2010,Beregningsark!$AQ387="1999-2012"),'Resultat 2005-2012'!P387*SUM($AC$16:$AE$16)/3,IF(AND($M$1=2011,Beregningsark!$AQ387="1999-2012"),'Resultat 2005-2012'!P387*SUM($AD$16:$AE$16)/2,IF(AND($M$1=2012,Beregningsark!$AQ387="1999-2012"),'Resultat 2005-2012'!P387*$AE$16,""))))))))))))))))</f>
        <v/>
      </c>
      <c r="Q387" s="15" t="str">
        <f t="shared" si="18"/>
        <v/>
      </c>
      <c r="R387" s="17" t="str">
        <f t="shared" si="19"/>
        <v/>
      </c>
    </row>
    <row r="388" spans="1:18" x14ac:dyDescent="0.25">
      <c r="A388" s="4" t="str">
        <f>IF(Inddata!A403="","",Inddata!A403)</f>
        <v/>
      </c>
      <c r="B388" s="4" t="str">
        <f>IF(Inddata!B403="","",Inddata!B403)</f>
        <v/>
      </c>
      <c r="C388" s="4" t="str">
        <f>IF(Inddata!C403="","",Inddata!C403)</f>
        <v/>
      </c>
      <c r="D388" s="4" t="str">
        <f>IF(Inddata!D403="","",Inddata!D403)</f>
        <v/>
      </c>
      <c r="E388" s="4" t="str">
        <f>IF(Inddata!E403="","",Inddata!E403)</f>
        <v/>
      </c>
      <c r="F388" s="4" t="str">
        <f>IF(Inddata!F403="","",Inddata!F403)</f>
        <v/>
      </c>
      <c r="G388" s="4">
        <f>IF(Inddata!G403="","",Inddata!G403)</f>
        <v>0</v>
      </c>
      <c r="H388" s="4" t="str">
        <f>IF(Inddata!H403&gt;0.5,Inddata!H403,"")</f>
        <v/>
      </c>
      <c r="I388" s="4" t="str">
        <f>IF(Inddata!I403="","",Inddata!I403)</f>
        <v/>
      </c>
      <c r="J388" s="15" t="str">
        <f>IF('Resultat 2005-2012'!$R388="","",IF($M$1=2005,'Resultat 2005-2012'!J388,IF(AND($M$1=2006,Beregningsark!$AQ388="2005-2012"),'Resultat 2005-2012'!J388*SUM($Y$7:$AE$7)/7,IF(AND($M$1=2007,Beregningsark!$AQ388="2005-2012"),'Resultat 2005-2012'!J388*SUM($Z$7:$AE$7)/6,IF(AND($M$1=2008,Beregningsark!$AQ388="2005-2012"),'Resultat 2005-2012'!J388*SUM($AA$7:$AE$7)/5,IF(AND($M$1=2009,Beregningsark!$AQ388="2005-2012"),'Resultat 2005-2012'!J388*SUM($AB$7:$AE$7)/4,IF(AND($M$1=2010,Beregningsark!$AQ388="2005-2012"),'Resultat 2005-2012'!J388*SUM($AC$7:$AE$7)/3,IF(AND($M$1=2011,Beregningsark!$AQ388="2005-2012"),'Resultat 2005-2012'!J388*SUM($AD$7:$AE$7)/2,IF(AND($M$1=2012,Beregningsark!$AQ388="2005-2012"),'Resultat 2005-2012'!J388*$AE$7,IF(AND($M$1=2006,Beregningsark!$AQ388="1999-2012"),'Resultat 2005-2012'!J388*SUM($Y$16:$AE$16)/7,IF(AND($M$1=2007,Beregningsark!$AQ388="1999-2012"),'Resultat 2005-2012'!J388*SUM($Z$16:$AE$16)/6,IF(AND($M$1=2008,Beregningsark!$AQ388="1999-2012"),'Resultat 2005-2012'!J388*SUM($AA$16:$AE$16)/5,IF(AND($M$1=2009,Beregningsark!$AQ388="1999-2012"),'Resultat 2005-2012'!J388*SUM($AB$16:$AE$16)/4,IF(AND($M$1=2010,Beregningsark!$AQ388="1999-2012"),'Resultat 2005-2012'!J388*SUM($AC$16:$AE$16)/3,IF(AND($M$1=2011,Beregningsark!$AQ388="1999-2012"),'Resultat 2005-2012'!J388*SUM($AD$16:$AE$16)/2,IF(AND($M$1=2012,Beregningsark!$AQ388="1999-2012"),'Resultat 2005-2012'!J388*$AE$16,""))))))))))))))))</f>
        <v/>
      </c>
      <c r="K388" s="15" t="str">
        <f>IF('Resultat 2005-2012'!$R388="","",IF($M$1=2005,'Resultat 2005-2012'!K388,IF(AND($M$1=2006,Beregningsark!$AQ388="2005-2012"),'Resultat 2005-2012'!K388*SUM($Y$8:$AE$8)/7,IF(AND($M$1=2007,Beregningsark!$AQ388="2005-2012"),'Resultat 2005-2012'!K388*SUM($Z$8:$AE$8)/6,IF(AND($M$1=2008,Beregningsark!$AQ388="2005-2012"),'Resultat 2005-2012'!K388*SUM($AA$8:$AE$8)/5,IF(AND($M$1=2009,Beregningsark!$AQ388="2005-2012"),'Resultat 2005-2012'!K388*SUM($AB$8:$AE$8)/4,IF(AND($M$1=2010,Beregningsark!$AQ388="2005-2012"),'Resultat 2005-2012'!K388*SUM($AC$8:$AE$8)/3,IF(AND($M$1=2011,Beregningsark!$AQ388="2005-2012"),'Resultat 2005-2012'!K388*SUM($AD$8:$AE$8)/2,IF(AND($M$1=2012,Beregningsark!$AQ388="2005-2012"),'Resultat 2005-2012'!K388*$AE$8,IF(AND($M$1=2006,Beregningsark!$AQ388="1999-2012"),'Resultat 2005-2012'!K388*SUM($Y$17:$AE$17)/7,IF(AND($M$1=2007,Beregningsark!$AQ388="1999-2012"),'Resultat 2005-2012'!K388*SUM($Z$17:$AE$17)/6,IF(AND($M$1=2008,Beregningsark!$AQ388="1999-2012"),'Resultat 2005-2012'!K388*SUM($AA$17:$AE$17)/5,IF(AND($M$1=2009,Beregningsark!$AQ388="1999-2012"),'Resultat 2005-2012'!K388*SUM($AB$17:$AE$17)/4,IF(AND($M$1=2010,Beregningsark!$AQ388="1999-2012"),'Resultat 2005-2012'!K388*SUM($AC$17:$AE$17)/3,IF(AND($M$1=2011,Beregningsark!$AQ388="1999-2012"),'Resultat 2005-2012'!K388*SUM($AD$17:$AE$17)/2,IF(AND($M$1=2012,Beregningsark!$AQ388="1999-2012"),'Resultat 2005-2012'!K388*$AE$17,""))))))))))))))))</f>
        <v/>
      </c>
      <c r="L388" s="15" t="str">
        <f>IF('Resultat 2005-2012'!$R388="","",IF($M$1=2005,'Resultat 2005-2012'!L388,IF(AND($M$1=2006,Beregningsark!$AQ388="2005-2012"),'Resultat 2005-2012'!L388*SUM($Y$9:$AE$9)/7,IF(AND($M$1=2007,Beregningsark!$AQ388="2005-2012"),'Resultat 2005-2012'!L388*SUM($Z$9:$AE$9)/6,IF(AND($M$1=2008,Beregningsark!$AQ388="2005-2012"),'Resultat 2005-2012'!L388*SUM($AA$9:$AE$9)/5,IF(AND($M$1=2009,Beregningsark!$AQ388="2005-2012"),'Resultat 2005-2012'!L388*SUM($AB$9:$AE$9)/4,IF(AND($M$1=2010,Beregningsark!$AQ388="2005-2012"),'Resultat 2005-2012'!L388*SUM($AC$9:$AE$9)/3,IF(AND($M$1=2011,Beregningsark!$AQ388="2005-2012"),'Resultat 2005-2012'!L388*SUM($AD$9:$AE$9)/2,IF(AND($M$1=2012,Beregningsark!$AQ388="2005-2012"),'Resultat 2005-2012'!L388*$AE$9,IF(AND($M$1=2006,Beregningsark!$AQ388="1999-2012"),'Resultat 2005-2012'!L388*SUM($Y$18:$AE$18)/7,IF(AND($M$1=2007,Beregningsark!$AQ388="1999-2012"),'Resultat 2005-2012'!L388*SUM($Z$18:$AE$18)/6,IF(AND($M$1=2008,Beregningsark!$AQ388="1999-2012"),'Resultat 2005-2012'!L388*SUM($AA$18:$AE$18)/5,IF(AND($M$1=2009,Beregningsark!$AQ388="1999-2012"),'Resultat 2005-2012'!L388*SUM($AB$18:$AE$18)/4,IF(AND($M$1=2010,Beregningsark!$AQ388="1999-2012"),'Resultat 2005-2012'!L388*SUM($AC$18:$AE$18)/3,IF(AND($M$1=2011,Beregningsark!$AQ388="1999-2012"),'Resultat 2005-2012'!L388*SUM($AD$18:$AE$18)/2,IF(AND($M$1=2012,Beregningsark!$AQ388="1999-2012"),'Resultat 2005-2012'!L388*$AE$18,""))))))))))))))))</f>
        <v/>
      </c>
      <c r="M388" s="15" t="str">
        <f t="shared" si="17"/>
        <v/>
      </c>
      <c r="N388" s="15" t="str">
        <f>IF('Resultat 2005-2012'!$R388="","",IF($M$1=2005,'Resultat 2005-2012'!N388,IF(AND($M$1=2006,Beregningsark!$AQ388="2005-2012"),'Resultat 2005-2012'!N388*SUM($Y$10:$AE$10)/7,IF(AND($M$1=2007,Beregningsark!$AQ388="2005-2012"),'Resultat 2005-2012'!N388*SUM($Z$10:$AE$10)/6,IF(AND($M$1=2008,Beregningsark!$AQ388="2005-2012"),'Resultat 2005-2012'!N388*SUM($AA$10:$AE$10)/5,IF(AND($M$1=2009,Beregningsark!$AQ388="2005-2012"),'Resultat 2005-2012'!N388*SUM($AB$10:$AE$10)/4,IF(AND($M$1=2010,Beregningsark!$AQ388="2005-2012"),'Resultat 2005-2012'!N388*SUM($AC$10:$AE$10)/3,IF(AND($M$1=2011,Beregningsark!$AQ388="2005-2012"),'Resultat 2005-2012'!N388*SUM($AD$10:$AE$10)/2,IF(AND($M$1=2012,Beregningsark!$AQ388="2005-2012"),'Resultat 2005-2012'!N388*$AE$10,IF(AND($M$1=2006,Beregningsark!$AQ388="1999-2012"),'Resultat 2005-2012'!N388*SUM($Y$16:$AE$16)/7,IF(AND($M$1=2007,Beregningsark!$AQ388="1999-2012"),'Resultat 2005-2012'!N388*SUM($Z$16:$AE$16)/6,IF(AND($M$1=2008,Beregningsark!$AQ388="1999-2012"),'Resultat 2005-2012'!N388*SUM($AA$16:$AE$16)/5,IF(AND($M$1=2009,Beregningsark!$AQ388="1999-2012"),'Resultat 2005-2012'!N388*SUM($AB$16:$AE$16)/4,IF(AND($M$1=2010,Beregningsark!$AQ388="1999-2012"),'Resultat 2005-2012'!N388*SUM($AC$16:$AE$16)/3,IF(AND($M$1=2011,Beregningsark!$AQ388="1999-2012"),'Resultat 2005-2012'!N388*SUM($AD$16:$AE$16)/2,IF(AND($M$1=2012,Beregningsark!$AQ388="1999-2012"),'Resultat 2005-2012'!N388*$AE$16,""))))))))))))))))</f>
        <v/>
      </c>
      <c r="O388" s="15" t="str">
        <f>IF('Resultat 2005-2012'!$R388="","",IF($M$1=2005,'Resultat 2005-2012'!O388,IF(AND($M$1=2006,Beregningsark!$AQ388="2005-2012"),'Resultat 2005-2012'!O388*SUM($Y$10:$AE$10)/7,IF(AND($M$1=2007,Beregningsark!$AQ388="2005-2012"),'Resultat 2005-2012'!O388*SUM($Z$10:$AE$10)/6,IF(AND($M$1=2008,Beregningsark!$AQ388="2005-2012"),'Resultat 2005-2012'!O388*SUM($AA$10:$AE$10)/5,IF(AND($M$1=2009,Beregningsark!$AQ388="2005-2012"),'Resultat 2005-2012'!O388*SUM($AB$10:$AE$10)/4,IF(AND($M$1=2010,Beregningsark!$AQ388="2005-2012"),'Resultat 2005-2012'!O388*SUM($AC$10:$AE$10)/3,IF(AND($M$1=2011,Beregningsark!$AQ388="2005-2012"),'Resultat 2005-2012'!O388*SUM($AD$10:$AE$10)/2,IF(AND($M$1=2012,Beregningsark!$AQ388="2005-2012"),'Resultat 2005-2012'!O388*$AE$10,IF(AND($M$1=2006,Beregningsark!$AQ388="1999-2012"),'Resultat 2005-2012'!O388*SUM($Y$16:$AE$16)/7,IF(AND($M$1=2007,Beregningsark!$AQ388="1999-2012"),'Resultat 2005-2012'!O388*SUM($Z$16:$AE$16)/6,IF(AND($M$1=2008,Beregningsark!$AQ388="1999-2012"),'Resultat 2005-2012'!O388*SUM($AA$16:$AE$16)/5,IF(AND($M$1=2009,Beregningsark!$AQ388="1999-2012"),'Resultat 2005-2012'!O388*SUM($AB$16:$AE$16)/4,IF(AND($M$1=2010,Beregningsark!$AQ388="1999-2012"),'Resultat 2005-2012'!O388*SUM($AC$16:$AE$16)/3,IF(AND($M$1=2011,Beregningsark!$AQ388="1999-2012"),'Resultat 2005-2012'!O388*SUM($AD$16:$AE$16)/2,IF(AND($M$1=2012,Beregningsark!$AQ388="1999-2012"),'Resultat 2005-2012'!O388*$AE$16,""))))))))))))))))</f>
        <v/>
      </c>
      <c r="P388" s="15" t="str">
        <f>IF('Resultat 2005-2012'!$R388="","",IF($M$1=2005,'Resultat 2005-2012'!P388,IF(AND($M$1=2006,Beregningsark!$AQ388="2005-2012"),'Resultat 2005-2012'!P388*SUM($Y$11:$AE$11)/7,IF(AND($M$1=2007,Beregningsark!$AQ388="2005-2012"),'Resultat 2005-2012'!P388*SUM($Z$11:$AE$11)/6,IF(AND($M$1=2008,Beregningsark!$AQ388="2005-2012"),'Resultat 2005-2012'!P388*SUM($AA$11:$AE$11)/5,IF(AND($M$1=2009,Beregningsark!$AQ388="2005-2012"),'Resultat 2005-2012'!P388*SUM($AB$11:$AE$11)/4,IF(AND($M$1=2010,Beregningsark!$AQ388="2005-2012"),'Resultat 2005-2012'!P388*SUM($AC$11:$AE$11)/3,IF(AND($M$1=2011,Beregningsark!$AQ388="2005-2012"),'Resultat 2005-2012'!P388*SUM($AD$11:$AE$11)/2,IF(AND($M$1=2012,Beregningsark!$AQ388="2005-2012"),'Resultat 2005-2012'!P388*$AE$11,IF(AND($M$1=2006,Beregningsark!$AQ388="1999-2012"),'Resultat 2005-2012'!P388*SUM($Y$16:$AE$16)/7,IF(AND($M$1=2007,Beregningsark!$AQ388="1999-2012"),'Resultat 2005-2012'!P388*SUM($Z$16:$AE$16)/6,IF(AND($M$1=2008,Beregningsark!$AQ388="1999-2012"),'Resultat 2005-2012'!P388*SUM($AA$16:$AE$16)/5,IF(AND($M$1=2009,Beregningsark!$AQ388="1999-2012"),'Resultat 2005-2012'!P388*SUM($AB$16:$AE$16)/4,IF(AND($M$1=2010,Beregningsark!$AQ388="1999-2012"),'Resultat 2005-2012'!P388*SUM($AC$16:$AE$16)/3,IF(AND($M$1=2011,Beregningsark!$AQ388="1999-2012"),'Resultat 2005-2012'!P388*SUM($AD$16:$AE$16)/2,IF(AND($M$1=2012,Beregningsark!$AQ388="1999-2012"),'Resultat 2005-2012'!P388*$AE$16,""))))))))))))))))</f>
        <v/>
      </c>
      <c r="Q388" s="15" t="str">
        <f t="shared" si="18"/>
        <v/>
      </c>
      <c r="R388" s="17" t="str">
        <f t="shared" si="19"/>
        <v/>
      </c>
    </row>
    <row r="389" spans="1:18" x14ac:dyDescent="0.25">
      <c r="A389" s="4" t="str">
        <f>IF(Inddata!A404="","",Inddata!A404)</f>
        <v/>
      </c>
      <c r="B389" s="4" t="str">
        <f>IF(Inddata!B404="","",Inddata!B404)</f>
        <v/>
      </c>
      <c r="C389" s="4" t="str">
        <f>IF(Inddata!C404="","",Inddata!C404)</f>
        <v/>
      </c>
      <c r="D389" s="4" t="str">
        <f>IF(Inddata!D404="","",Inddata!D404)</f>
        <v/>
      </c>
      <c r="E389" s="4" t="str">
        <f>IF(Inddata!E404="","",Inddata!E404)</f>
        <v/>
      </c>
      <c r="F389" s="4" t="str">
        <f>IF(Inddata!F404="","",Inddata!F404)</f>
        <v/>
      </c>
      <c r="G389" s="4">
        <f>IF(Inddata!G404="","",Inddata!G404)</f>
        <v>0</v>
      </c>
      <c r="H389" s="4" t="str">
        <f>IF(Inddata!H404&gt;0.5,Inddata!H404,"")</f>
        <v/>
      </c>
      <c r="I389" s="4" t="str">
        <f>IF(Inddata!I404="","",Inddata!I404)</f>
        <v/>
      </c>
      <c r="J389" s="15" t="str">
        <f>IF('Resultat 2005-2012'!$R389="","",IF($M$1=2005,'Resultat 2005-2012'!J389,IF(AND($M$1=2006,Beregningsark!$AQ389="2005-2012"),'Resultat 2005-2012'!J389*SUM($Y$7:$AE$7)/7,IF(AND($M$1=2007,Beregningsark!$AQ389="2005-2012"),'Resultat 2005-2012'!J389*SUM($Z$7:$AE$7)/6,IF(AND($M$1=2008,Beregningsark!$AQ389="2005-2012"),'Resultat 2005-2012'!J389*SUM($AA$7:$AE$7)/5,IF(AND($M$1=2009,Beregningsark!$AQ389="2005-2012"),'Resultat 2005-2012'!J389*SUM($AB$7:$AE$7)/4,IF(AND($M$1=2010,Beregningsark!$AQ389="2005-2012"),'Resultat 2005-2012'!J389*SUM($AC$7:$AE$7)/3,IF(AND($M$1=2011,Beregningsark!$AQ389="2005-2012"),'Resultat 2005-2012'!J389*SUM($AD$7:$AE$7)/2,IF(AND($M$1=2012,Beregningsark!$AQ389="2005-2012"),'Resultat 2005-2012'!J389*$AE$7,IF(AND($M$1=2006,Beregningsark!$AQ389="1999-2012"),'Resultat 2005-2012'!J389*SUM($Y$16:$AE$16)/7,IF(AND($M$1=2007,Beregningsark!$AQ389="1999-2012"),'Resultat 2005-2012'!J389*SUM($Z$16:$AE$16)/6,IF(AND($M$1=2008,Beregningsark!$AQ389="1999-2012"),'Resultat 2005-2012'!J389*SUM($AA$16:$AE$16)/5,IF(AND($M$1=2009,Beregningsark!$AQ389="1999-2012"),'Resultat 2005-2012'!J389*SUM($AB$16:$AE$16)/4,IF(AND($M$1=2010,Beregningsark!$AQ389="1999-2012"),'Resultat 2005-2012'!J389*SUM($AC$16:$AE$16)/3,IF(AND($M$1=2011,Beregningsark!$AQ389="1999-2012"),'Resultat 2005-2012'!J389*SUM($AD$16:$AE$16)/2,IF(AND($M$1=2012,Beregningsark!$AQ389="1999-2012"),'Resultat 2005-2012'!J389*$AE$16,""))))))))))))))))</f>
        <v/>
      </c>
      <c r="K389" s="15" t="str">
        <f>IF('Resultat 2005-2012'!$R389="","",IF($M$1=2005,'Resultat 2005-2012'!K389,IF(AND($M$1=2006,Beregningsark!$AQ389="2005-2012"),'Resultat 2005-2012'!K389*SUM($Y$8:$AE$8)/7,IF(AND($M$1=2007,Beregningsark!$AQ389="2005-2012"),'Resultat 2005-2012'!K389*SUM($Z$8:$AE$8)/6,IF(AND($M$1=2008,Beregningsark!$AQ389="2005-2012"),'Resultat 2005-2012'!K389*SUM($AA$8:$AE$8)/5,IF(AND($M$1=2009,Beregningsark!$AQ389="2005-2012"),'Resultat 2005-2012'!K389*SUM($AB$8:$AE$8)/4,IF(AND($M$1=2010,Beregningsark!$AQ389="2005-2012"),'Resultat 2005-2012'!K389*SUM($AC$8:$AE$8)/3,IF(AND($M$1=2011,Beregningsark!$AQ389="2005-2012"),'Resultat 2005-2012'!K389*SUM($AD$8:$AE$8)/2,IF(AND($M$1=2012,Beregningsark!$AQ389="2005-2012"),'Resultat 2005-2012'!K389*$AE$8,IF(AND($M$1=2006,Beregningsark!$AQ389="1999-2012"),'Resultat 2005-2012'!K389*SUM($Y$17:$AE$17)/7,IF(AND($M$1=2007,Beregningsark!$AQ389="1999-2012"),'Resultat 2005-2012'!K389*SUM($Z$17:$AE$17)/6,IF(AND($M$1=2008,Beregningsark!$AQ389="1999-2012"),'Resultat 2005-2012'!K389*SUM($AA$17:$AE$17)/5,IF(AND($M$1=2009,Beregningsark!$AQ389="1999-2012"),'Resultat 2005-2012'!K389*SUM($AB$17:$AE$17)/4,IF(AND($M$1=2010,Beregningsark!$AQ389="1999-2012"),'Resultat 2005-2012'!K389*SUM($AC$17:$AE$17)/3,IF(AND($M$1=2011,Beregningsark!$AQ389="1999-2012"),'Resultat 2005-2012'!K389*SUM($AD$17:$AE$17)/2,IF(AND($M$1=2012,Beregningsark!$AQ389="1999-2012"),'Resultat 2005-2012'!K389*$AE$17,""))))))))))))))))</f>
        <v/>
      </c>
      <c r="L389" s="15" t="str">
        <f>IF('Resultat 2005-2012'!$R389="","",IF($M$1=2005,'Resultat 2005-2012'!L389,IF(AND($M$1=2006,Beregningsark!$AQ389="2005-2012"),'Resultat 2005-2012'!L389*SUM($Y$9:$AE$9)/7,IF(AND($M$1=2007,Beregningsark!$AQ389="2005-2012"),'Resultat 2005-2012'!L389*SUM($Z$9:$AE$9)/6,IF(AND($M$1=2008,Beregningsark!$AQ389="2005-2012"),'Resultat 2005-2012'!L389*SUM($AA$9:$AE$9)/5,IF(AND($M$1=2009,Beregningsark!$AQ389="2005-2012"),'Resultat 2005-2012'!L389*SUM($AB$9:$AE$9)/4,IF(AND($M$1=2010,Beregningsark!$AQ389="2005-2012"),'Resultat 2005-2012'!L389*SUM($AC$9:$AE$9)/3,IF(AND($M$1=2011,Beregningsark!$AQ389="2005-2012"),'Resultat 2005-2012'!L389*SUM($AD$9:$AE$9)/2,IF(AND($M$1=2012,Beregningsark!$AQ389="2005-2012"),'Resultat 2005-2012'!L389*$AE$9,IF(AND($M$1=2006,Beregningsark!$AQ389="1999-2012"),'Resultat 2005-2012'!L389*SUM($Y$18:$AE$18)/7,IF(AND($M$1=2007,Beregningsark!$AQ389="1999-2012"),'Resultat 2005-2012'!L389*SUM($Z$18:$AE$18)/6,IF(AND($M$1=2008,Beregningsark!$AQ389="1999-2012"),'Resultat 2005-2012'!L389*SUM($AA$18:$AE$18)/5,IF(AND($M$1=2009,Beregningsark!$AQ389="1999-2012"),'Resultat 2005-2012'!L389*SUM($AB$18:$AE$18)/4,IF(AND($M$1=2010,Beregningsark!$AQ389="1999-2012"),'Resultat 2005-2012'!L389*SUM($AC$18:$AE$18)/3,IF(AND($M$1=2011,Beregningsark!$AQ389="1999-2012"),'Resultat 2005-2012'!L389*SUM($AD$18:$AE$18)/2,IF(AND($M$1=2012,Beregningsark!$AQ389="1999-2012"),'Resultat 2005-2012'!L389*$AE$18,""))))))))))))))))</f>
        <v/>
      </c>
      <c r="M389" s="15" t="str">
        <f t="shared" si="17"/>
        <v/>
      </c>
      <c r="N389" s="15" t="str">
        <f>IF('Resultat 2005-2012'!$R389="","",IF($M$1=2005,'Resultat 2005-2012'!N389,IF(AND($M$1=2006,Beregningsark!$AQ389="2005-2012"),'Resultat 2005-2012'!N389*SUM($Y$10:$AE$10)/7,IF(AND($M$1=2007,Beregningsark!$AQ389="2005-2012"),'Resultat 2005-2012'!N389*SUM($Z$10:$AE$10)/6,IF(AND($M$1=2008,Beregningsark!$AQ389="2005-2012"),'Resultat 2005-2012'!N389*SUM($AA$10:$AE$10)/5,IF(AND($M$1=2009,Beregningsark!$AQ389="2005-2012"),'Resultat 2005-2012'!N389*SUM($AB$10:$AE$10)/4,IF(AND($M$1=2010,Beregningsark!$AQ389="2005-2012"),'Resultat 2005-2012'!N389*SUM($AC$10:$AE$10)/3,IF(AND($M$1=2011,Beregningsark!$AQ389="2005-2012"),'Resultat 2005-2012'!N389*SUM($AD$10:$AE$10)/2,IF(AND($M$1=2012,Beregningsark!$AQ389="2005-2012"),'Resultat 2005-2012'!N389*$AE$10,IF(AND($M$1=2006,Beregningsark!$AQ389="1999-2012"),'Resultat 2005-2012'!N389*SUM($Y$16:$AE$16)/7,IF(AND($M$1=2007,Beregningsark!$AQ389="1999-2012"),'Resultat 2005-2012'!N389*SUM($Z$16:$AE$16)/6,IF(AND($M$1=2008,Beregningsark!$AQ389="1999-2012"),'Resultat 2005-2012'!N389*SUM($AA$16:$AE$16)/5,IF(AND($M$1=2009,Beregningsark!$AQ389="1999-2012"),'Resultat 2005-2012'!N389*SUM($AB$16:$AE$16)/4,IF(AND($M$1=2010,Beregningsark!$AQ389="1999-2012"),'Resultat 2005-2012'!N389*SUM($AC$16:$AE$16)/3,IF(AND($M$1=2011,Beregningsark!$AQ389="1999-2012"),'Resultat 2005-2012'!N389*SUM($AD$16:$AE$16)/2,IF(AND($M$1=2012,Beregningsark!$AQ389="1999-2012"),'Resultat 2005-2012'!N389*$AE$16,""))))))))))))))))</f>
        <v/>
      </c>
      <c r="O389" s="15" t="str">
        <f>IF('Resultat 2005-2012'!$R389="","",IF($M$1=2005,'Resultat 2005-2012'!O389,IF(AND($M$1=2006,Beregningsark!$AQ389="2005-2012"),'Resultat 2005-2012'!O389*SUM($Y$10:$AE$10)/7,IF(AND($M$1=2007,Beregningsark!$AQ389="2005-2012"),'Resultat 2005-2012'!O389*SUM($Z$10:$AE$10)/6,IF(AND($M$1=2008,Beregningsark!$AQ389="2005-2012"),'Resultat 2005-2012'!O389*SUM($AA$10:$AE$10)/5,IF(AND($M$1=2009,Beregningsark!$AQ389="2005-2012"),'Resultat 2005-2012'!O389*SUM($AB$10:$AE$10)/4,IF(AND($M$1=2010,Beregningsark!$AQ389="2005-2012"),'Resultat 2005-2012'!O389*SUM($AC$10:$AE$10)/3,IF(AND($M$1=2011,Beregningsark!$AQ389="2005-2012"),'Resultat 2005-2012'!O389*SUM($AD$10:$AE$10)/2,IF(AND($M$1=2012,Beregningsark!$AQ389="2005-2012"),'Resultat 2005-2012'!O389*$AE$10,IF(AND($M$1=2006,Beregningsark!$AQ389="1999-2012"),'Resultat 2005-2012'!O389*SUM($Y$16:$AE$16)/7,IF(AND($M$1=2007,Beregningsark!$AQ389="1999-2012"),'Resultat 2005-2012'!O389*SUM($Z$16:$AE$16)/6,IF(AND($M$1=2008,Beregningsark!$AQ389="1999-2012"),'Resultat 2005-2012'!O389*SUM($AA$16:$AE$16)/5,IF(AND($M$1=2009,Beregningsark!$AQ389="1999-2012"),'Resultat 2005-2012'!O389*SUM($AB$16:$AE$16)/4,IF(AND($M$1=2010,Beregningsark!$AQ389="1999-2012"),'Resultat 2005-2012'!O389*SUM($AC$16:$AE$16)/3,IF(AND($M$1=2011,Beregningsark!$AQ389="1999-2012"),'Resultat 2005-2012'!O389*SUM($AD$16:$AE$16)/2,IF(AND($M$1=2012,Beregningsark!$AQ389="1999-2012"),'Resultat 2005-2012'!O389*$AE$16,""))))))))))))))))</f>
        <v/>
      </c>
      <c r="P389" s="15" t="str">
        <f>IF('Resultat 2005-2012'!$R389="","",IF($M$1=2005,'Resultat 2005-2012'!P389,IF(AND($M$1=2006,Beregningsark!$AQ389="2005-2012"),'Resultat 2005-2012'!P389*SUM($Y$11:$AE$11)/7,IF(AND($M$1=2007,Beregningsark!$AQ389="2005-2012"),'Resultat 2005-2012'!P389*SUM($Z$11:$AE$11)/6,IF(AND($M$1=2008,Beregningsark!$AQ389="2005-2012"),'Resultat 2005-2012'!P389*SUM($AA$11:$AE$11)/5,IF(AND($M$1=2009,Beregningsark!$AQ389="2005-2012"),'Resultat 2005-2012'!P389*SUM($AB$11:$AE$11)/4,IF(AND($M$1=2010,Beregningsark!$AQ389="2005-2012"),'Resultat 2005-2012'!P389*SUM($AC$11:$AE$11)/3,IF(AND($M$1=2011,Beregningsark!$AQ389="2005-2012"),'Resultat 2005-2012'!P389*SUM($AD$11:$AE$11)/2,IF(AND($M$1=2012,Beregningsark!$AQ389="2005-2012"),'Resultat 2005-2012'!P389*$AE$11,IF(AND($M$1=2006,Beregningsark!$AQ389="1999-2012"),'Resultat 2005-2012'!P389*SUM($Y$16:$AE$16)/7,IF(AND($M$1=2007,Beregningsark!$AQ389="1999-2012"),'Resultat 2005-2012'!P389*SUM($Z$16:$AE$16)/6,IF(AND($M$1=2008,Beregningsark!$AQ389="1999-2012"),'Resultat 2005-2012'!P389*SUM($AA$16:$AE$16)/5,IF(AND($M$1=2009,Beregningsark!$AQ389="1999-2012"),'Resultat 2005-2012'!P389*SUM($AB$16:$AE$16)/4,IF(AND($M$1=2010,Beregningsark!$AQ389="1999-2012"),'Resultat 2005-2012'!P389*SUM($AC$16:$AE$16)/3,IF(AND($M$1=2011,Beregningsark!$AQ389="1999-2012"),'Resultat 2005-2012'!P389*SUM($AD$16:$AE$16)/2,IF(AND($M$1=2012,Beregningsark!$AQ389="1999-2012"),'Resultat 2005-2012'!P389*$AE$16,""))))))))))))))))</f>
        <v/>
      </c>
      <c r="Q389" s="15" t="str">
        <f t="shared" si="18"/>
        <v/>
      </c>
      <c r="R389" s="17" t="str">
        <f t="shared" si="19"/>
        <v/>
      </c>
    </row>
    <row r="390" spans="1:18" x14ac:dyDescent="0.25">
      <c r="A390" s="4" t="str">
        <f>IF(Inddata!A405="","",Inddata!A405)</f>
        <v/>
      </c>
      <c r="B390" s="4" t="str">
        <f>IF(Inddata!B405="","",Inddata!B405)</f>
        <v/>
      </c>
      <c r="C390" s="4" t="str">
        <f>IF(Inddata!C405="","",Inddata!C405)</f>
        <v/>
      </c>
      <c r="D390" s="4" t="str">
        <f>IF(Inddata!D405="","",Inddata!D405)</f>
        <v/>
      </c>
      <c r="E390" s="4" t="str">
        <f>IF(Inddata!E405="","",Inddata!E405)</f>
        <v/>
      </c>
      <c r="F390" s="4" t="str">
        <f>IF(Inddata!F405="","",Inddata!F405)</f>
        <v/>
      </c>
      <c r="G390" s="4">
        <f>IF(Inddata!G405="","",Inddata!G405)</f>
        <v>0</v>
      </c>
      <c r="H390" s="4" t="str">
        <f>IF(Inddata!H405&gt;0.5,Inddata!H405,"")</f>
        <v/>
      </c>
      <c r="I390" s="4" t="str">
        <f>IF(Inddata!I405="","",Inddata!I405)</f>
        <v/>
      </c>
      <c r="J390" s="15" t="str">
        <f>IF('Resultat 2005-2012'!$R390="","",IF($M$1=2005,'Resultat 2005-2012'!J390,IF(AND($M$1=2006,Beregningsark!$AQ390="2005-2012"),'Resultat 2005-2012'!J390*SUM($Y$7:$AE$7)/7,IF(AND($M$1=2007,Beregningsark!$AQ390="2005-2012"),'Resultat 2005-2012'!J390*SUM($Z$7:$AE$7)/6,IF(AND($M$1=2008,Beregningsark!$AQ390="2005-2012"),'Resultat 2005-2012'!J390*SUM($AA$7:$AE$7)/5,IF(AND($M$1=2009,Beregningsark!$AQ390="2005-2012"),'Resultat 2005-2012'!J390*SUM($AB$7:$AE$7)/4,IF(AND($M$1=2010,Beregningsark!$AQ390="2005-2012"),'Resultat 2005-2012'!J390*SUM($AC$7:$AE$7)/3,IF(AND($M$1=2011,Beregningsark!$AQ390="2005-2012"),'Resultat 2005-2012'!J390*SUM($AD$7:$AE$7)/2,IF(AND($M$1=2012,Beregningsark!$AQ390="2005-2012"),'Resultat 2005-2012'!J390*$AE$7,IF(AND($M$1=2006,Beregningsark!$AQ390="1999-2012"),'Resultat 2005-2012'!J390*SUM($Y$16:$AE$16)/7,IF(AND($M$1=2007,Beregningsark!$AQ390="1999-2012"),'Resultat 2005-2012'!J390*SUM($Z$16:$AE$16)/6,IF(AND($M$1=2008,Beregningsark!$AQ390="1999-2012"),'Resultat 2005-2012'!J390*SUM($AA$16:$AE$16)/5,IF(AND($M$1=2009,Beregningsark!$AQ390="1999-2012"),'Resultat 2005-2012'!J390*SUM($AB$16:$AE$16)/4,IF(AND($M$1=2010,Beregningsark!$AQ390="1999-2012"),'Resultat 2005-2012'!J390*SUM($AC$16:$AE$16)/3,IF(AND($M$1=2011,Beregningsark!$AQ390="1999-2012"),'Resultat 2005-2012'!J390*SUM($AD$16:$AE$16)/2,IF(AND($M$1=2012,Beregningsark!$AQ390="1999-2012"),'Resultat 2005-2012'!J390*$AE$16,""))))))))))))))))</f>
        <v/>
      </c>
      <c r="K390" s="15" t="str">
        <f>IF('Resultat 2005-2012'!$R390="","",IF($M$1=2005,'Resultat 2005-2012'!K390,IF(AND($M$1=2006,Beregningsark!$AQ390="2005-2012"),'Resultat 2005-2012'!K390*SUM($Y$8:$AE$8)/7,IF(AND($M$1=2007,Beregningsark!$AQ390="2005-2012"),'Resultat 2005-2012'!K390*SUM($Z$8:$AE$8)/6,IF(AND($M$1=2008,Beregningsark!$AQ390="2005-2012"),'Resultat 2005-2012'!K390*SUM($AA$8:$AE$8)/5,IF(AND($M$1=2009,Beregningsark!$AQ390="2005-2012"),'Resultat 2005-2012'!K390*SUM($AB$8:$AE$8)/4,IF(AND($M$1=2010,Beregningsark!$AQ390="2005-2012"),'Resultat 2005-2012'!K390*SUM($AC$8:$AE$8)/3,IF(AND($M$1=2011,Beregningsark!$AQ390="2005-2012"),'Resultat 2005-2012'!K390*SUM($AD$8:$AE$8)/2,IF(AND($M$1=2012,Beregningsark!$AQ390="2005-2012"),'Resultat 2005-2012'!K390*$AE$8,IF(AND($M$1=2006,Beregningsark!$AQ390="1999-2012"),'Resultat 2005-2012'!K390*SUM($Y$17:$AE$17)/7,IF(AND($M$1=2007,Beregningsark!$AQ390="1999-2012"),'Resultat 2005-2012'!K390*SUM($Z$17:$AE$17)/6,IF(AND($M$1=2008,Beregningsark!$AQ390="1999-2012"),'Resultat 2005-2012'!K390*SUM($AA$17:$AE$17)/5,IF(AND($M$1=2009,Beregningsark!$AQ390="1999-2012"),'Resultat 2005-2012'!K390*SUM($AB$17:$AE$17)/4,IF(AND($M$1=2010,Beregningsark!$AQ390="1999-2012"),'Resultat 2005-2012'!K390*SUM($AC$17:$AE$17)/3,IF(AND($M$1=2011,Beregningsark!$AQ390="1999-2012"),'Resultat 2005-2012'!K390*SUM($AD$17:$AE$17)/2,IF(AND($M$1=2012,Beregningsark!$AQ390="1999-2012"),'Resultat 2005-2012'!K390*$AE$17,""))))))))))))))))</f>
        <v/>
      </c>
      <c r="L390" s="15" t="str">
        <f>IF('Resultat 2005-2012'!$R390="","",IF($M$1=2005,'Resultat 2005-2012'!L390,IF(AND($M$1=2006,Beregningsark!$AQ390="2005-2012"),'Resultat 2005-2012'!L390*SUM($Y$9:$AE$9)/7,IF(AND($M$1=2007,Beregningsark!$AQ390="2005-2012"),'Resultat 2005-2012'!L390*SUM($Z$9:$AE$9)/6,IF(AND($M$1=2008,Beregningsark!$AQ390="2005-2012"),'Resultat 2005-2012'!L390*SUM($AA$9:$AE$9)/5,IF(AND($M$1=2009,Beregningsark!$AQ390="2005-2012"),'Resultat 2005-2012'!L390*SUM($AB$9:$AE$9)/4,IF(AND($M$1=2010,Beregningsark!$AQ390="2005-2012"),'Resultat 2005-2012'!L390*SUM($AC$9:$AE$9)/3,IF(AND($M$1=2011,Beregningsark!$AQ390="2005-2012"),'Resultat 2005-2012'!L390*SUM($AD$9:$AE$9)/2,IF(AND($M$1=2012,Beregningsark!$AQ390="2005-2012"),'Resultat 2005-2012'!L390*$AE$9,IF(AND($M$1=2006,Beregningsark!$AQ390="1999-2012"),'Resultat 2005-2012'!L390*SUM($Y$18:$AE$18)/7,IF(AND($M$1=2007,Beregningsark!$AQ390="1999-2012"),'Resultat 2005-2012'!L390*SUM($Z$18:$AE$18)/6,IF(AND($M$1=2008,Beregningsark!$AQ390="1999-2012"),'Resultat 2005-2012'!L390*SUM($AA$18:$AE$18)/5,IF(AND($M$1=2009,Beregningsark!$AQ390="1999-2012"),'Resultat 2005-2012'!L390*SUM($AB$18:$AE$18)/4,IF(AND($M$1=2010,Beregningsark!$AQ390="1999-2012"),'Resultat 2005-2012'!L390*SUM($AC$18:$AE$18)/3,IF(AND($M$1=2011,Beregningsark!$AQ390="1999-2012"),'Resultat 2005-2012'!L390*SUM($AD$18:$AE$18)/2,IF(AND($M$1=2012,Beregningsark!$AQ390="1999-2012"),'Resultat 2005-2012'!L390*$AE$18,""))))))))))))))))</f>
        <v/>
      </c>
      <c r="M390" s="15" t="str">
        <f t="shared" si="17"/>
        <v/>
      </c>
      <c r="N390" s="15" t="str">
        <f>IF('Resultat 2005-2012'!$R390="","",IF($M$1=2005,'Resultat 2005-2012'!N390,IF(AND($M$1=2006,Beregningsark!$AQ390="2005-2012"),'Resultat 2005-2012'!N390*SUM($Y$10:$AE$10)/7,IF(AND($M$1=2007,Beregningsark!$AQ390="2005-2012"),'Resultat 2005-2012'!N390*SUM($Z$10:$AE$10)/6,IF(AND($M$1=2008,Beregningsark!$AQ390="2005-2012"),'Resultat 2005-2012'!N390*SUM($AA$10:$AE$10)/5,IF(AND($M$1=2009,Beregningsark!$AQ390="2005-2012"),'Resultat 2005-2012'!N390*SUM($AB$10:$AE$10)/4,IF(AND($M$1=2010,Beregningsark!$AQ390="2005-2012"),'Resultat 2005-2012'!N390*SUM($AC$10:$AE$10)/3,IF(AND($M$1=2011,Beregningsark!$AQ390="2005-2012"),'Resultat 2005-2012'!N390*SUM($AD$10:$AE$10)/2,IF(AND($M$1=2012,Beregningsark!$AQ390="2005-2012"),'Resultat 2005-2012'!N390*$AE$10,IF(AND($M$1=2006,Beregningsark!$AQ390="1999-2012"),'Resultat 2005-2012'!N390*SUM($Y$16:$AE$16)/7,IF(AND($M$1=2007,Beregningsark!$AQ390="1999-2012"),'Resultat 2005-2012'!N390*SUM($Z$16:$AE$16)/6,IF(AND($M$1=2008,Beregningsark!$AQ390="1999-2012"),'Resultat 2005-2012'!N390*SUM($AA$16:$AE$16)/5,IF(AND($M$1=2009,Beregningsark!$AQ390="1999-2012"),'Resultat 2005-2012'!N390*SUM($AB$16:$AE$16)/4,IF(AND($M$1=2010,Beregningsark!$AQ390="1999-2012"),'Resultat 2005-2012'!N390*SUM($AC$16:$AE$16)/3,IF(AND($M$1=2011,Beregningsark!$AQ390="1999-2012"),'Resultat 2005-2012'!N390*SUM($AD$16:$AE$16)/2,IF(AND($M$1=2012,Beregningsark!$AQ390="1999-2012"),'Resultat 2005-2012'!N390*$AE$16,""))))))))))))))))</f>
        <v/>
      </c>
      <c r="O390" s="15" t="str">
        <f>IF('Resultat 2005-2012'!$R390="","",IF($M$1=2005,'Resultat 2005-2012'!O390,IF(AND($M$1=2006,Beregningsark!$AQ390="2005-2012"),'Resultat 2005-2012'!O390*SUM($Y$10:$AE$10)/7,IF(AND($M$1=2007,Beregningsark!$AQ390="2005-2012"),'Resultat 2005-2012'!O390*SUM($Z$10:$AE$10)/6,IF(AND($M$1=2008,Beregningsark!$AQ390="2005-2012"),'Resultat 2005-2012'!O390*SUM($AA$10:$AE$10)/5,IF(AND($M$1=2009,Beregningsark!$AQ390="2005-2012"),'Resultat 2005-2012'!O390*SUM($AB$10:$AE$10)/4,IF(AND($M$1=2010,Beregningsark!$AQ390="2005-2012"),'Resultat 2005-2012'!O390*SUM($AC$10:$AE$10)/3,IF(AND($M$1=2011,Beregningsark!$AQ390="2005-2012"),'Resultat 2005-2012'!O390*SUM($AD$10:$AE$10)/2,IF(AND($M$1=2012,Beregningsark!$AQ390="2005-2012"),'Resultat 2005-2012'!O390*$AE$10,IF(AND($M$1=2006,Beregningsark!$AQ390="1999-2012"),'Resultat 2005-2012'!O390*SUM($Y$16:$AE$16)/7,IF(AND($M$1=2007,Beregningsark!$AQ390="1999-2012"),'Resultat 2005-2012'!O390*SUM($Z$16:$AE$16)/6,IF(AND($M$1=2008,Beregningsark!$AQ390="1999-2012"),'Resultat 2005-2012'!O390*SUM($AA$16:$AE$16)/5,IF(AND($M$1=2009,Beregningsark!$AQ390="1999-2012"),'Resultat 2005-2012'!O390*SUM($AB$16:$AE$16)/4,IF(AND($M$1=2010,Beregningsark!$AQ390="1999-2012"),'Resultat 2005-2012'!O390*SUM($AC$16:$AE$16)/3,IF(AND($M$1=2011,Beregningsark!$AQ390="1999-2012"),'Resultat 2005-2012'!O390*SUM($AD$16:$AE$16)/2,IF(AND($M$1=2012,Beregningsark!$AQ390="1999-2012"),'Resultat 2005-2012'!O390*$AE$16,""))))))))))))))))</f>
        <v/>
      </c>
      <c r="P390" s="15" t="str">
        <f>IF('Resultat 2005-2012'!$R390="","",IF($M$1=2005,'Resultat 2005-2012'!P390,IF(AND($M$1=2006,Beregningsark!$AQ390="2005-2012"),'Resultat 2005-2012'!P390*SUM($Y$11:$AE$11)/7,IF(AND($M$1=2007,Beregningsark!$AQ390="2005-2012"),'Resultat 2005-2012'!P390*SUM($Z$11:$AE$11)/6,IF(AND($M$1=2008,Beregningsark!$AQ390="2005-2012"),'Resultat 2005-2012'!P390*SUM($AA$11:$AE$11)/5,IF(AND($M$1=2009,Beregningsark!$AQ390="2005-2012"),'Resultat 2005-2012'!P390*SUM($AB$11:$AE$11)/4,IF(AND($M$1=2010,Beregningsark!$AQ390="2005-2012"),'Resultat 2005-2012'!P390*SUM($AC$11:$AE$11)/3,IF(AND($M$1=2011,Beregningsark!$AQ390="2005-2012"),'Resultat 2005-2012'!P390*SUM($AD$11:$AE$11)/2,IF(AND($M$1=2012,Beregningsark!$AQ390="2005-2012"),'Resultat 2005-2012'!P390*$AE$11,IF(AND($M$1=2006,Beregningsark!$AQ390="1999-2012"),'Resultat 2005-2012'!P390*SUM($Y$16:$AE$16)/7,IF(AND($M$1=2007,Beregningsark!$AQ390="1999-2012"),'Resultat 2005-2012'!P390*SUM($Z$16:$AE$16)/6,IF(AND($M$1=2008,Beregningsark!$AQ390="1999-2012"),'Resultat 2005-2012'!P390*SUM($AA$16:$AE$16)/5,IF(AND($M$1=2009,Beregningsark!$AQ390="1999-2012"),'Resultat 2005-2012'!P390*SUM($AB$16:$AE$16)/4,IF(AND($M$1=2010,Beregningsark!$AQ390="1999-2012"),'Resultat 2005-2012'!P390*SUM($AC$16:$AE$16)/3,IF(AND($M$1=2011,Beregningsark!$AQ390="1999-2012"),'Resultat 2005-2012'!P390*SUM($AD$16:$AE$16)/2,IF(AND($M$1=2012,Beregningsark!$AQ390="1999-2012"),'Resultat 2005-2012'!P390*$AE$16,""))))))))))))))))</f>
        <v/>
      </c>
      <c r="Q390" s="15" t="str">
        <f t="shared" si="18"/>
        <v/>
      </c>
      <c r="R390" s="17" t="str">
        <f t="shared" si="19"/>
        <v/>
      </c>
    </row>
    <row r="391" spans="1:18" x14ac:dyDescent="0.25">
      <c r="A391" s="4" t="str">
        <f>IF(Inddata!A406="","",Inddata!A406)</f>
        <v/>
      </c>
      <c r="B391" s="4" t="str">
        <f>IF(Inddata!B406="","",Inddata!B406)</f>
        <v/>
      </c>
      <c r="C391" s="4" t="str">
        <f>IF(Inddata!C406="","",Inddata!C406)</f>
        <v/>
      </c>
      <c r="D391" s="4" t="str">
        <f>IF(Inddata!D406="","",Inddata!D406)</f>
        <v/>
      </c>
      <c r="E391" s="4" t="str">
        <f>IF(Inddata!E406="","",Inddata!E406)</f>
        <v/>
      </c>
      <c r="F391" s="4" t="str">
        <f>IF(Inddata!F406="","",Inddata!F406)</f>
        <v/>
      </c>
      <c r="G391" s="4">
        <f>IF(Inddata!G406="","",Inddata!G406)</f>
        <v>0</v>
      </c>
      <c r="H391" s="4" t="str">
        <f>IF(Inddata!H406&gt;0.5,Inddata!H406,"")</f>
        <v/>
      </c>
      <c r="I391" s="4" t="str">
        <f>IF(Inddata!I406="","",Inddata!I406)</f>
        <v/>
      </c>
      <c r="J391" s="15" t="str">
        <f>IF('Resultat 2005-2012'!$R391="","",IF($M$1=2005,'Resultat 2005-2012'!J391,IF(AND($M$1=2006,Beregningsark!$AQ391="2005-2012"),'Resultat 2005-2012'!J391*SUM($Y$7:$AE$7)/7,IF(AND($M$1=2007,Beregningsark!$AQ391="2005-2012"),'Resultat 2005-2012'!J391*SUM($Z$7:$AE$7)/6,IF(AND($M$1=2008,Beregningsark!$AQ391="2005-2012"),'Resultat 2005-2012'!J391*SUM($AA$7:$AE$7)/5,IF(AND($M$1=2009,Beregningsark!$AQ391="2005-2012"),'Resultat 2005-2012'!J391*SUM($AB$7:$AE$7)/4,IF(AND($M$1=2010,Beregningsark!$AQ391="2005-2012"),'Resultat 2005-2012'!J391*SUM($AC$7:$AE$7)/3,IF(AND($M$1=2011,Beregningsark!$AQ391="2005-2012"),'Resultat 2005-2012'!J391*SUM($AD$7:$AE$7)/2,IF(AND($M$1=2012,Beregningsark!$AQ391="2005-2012"),'Resultat 2005-2012'!J391*$AE$7,IF(AND($M$1=2006,Beregningsark!$AQ391="1999-2012"),'Resultat 2005-2012'!J391*SUM($Y$16:$AE$16)/7,IF(AND($M$1=2007,Beregningsark!$AQ391="1999-2012"),'Resultat 2005-2012'!J391*SUM($Z$16:$AE$16)/6,IF(AND($M$1=2008,Beregningsark!$AQ391="1999-2012"),'Resultat 2005-2012'!J391*SUM($AA$16:$AE$16)/5,IF(AND($M$1=2009,Beregningsark!$AQ391="1999-2012"),'Resultat 2005-2012'!J391*SUM($AB$16:$AE$16)/4,IF(AND($M$1=2010,Beregningsark!$AQ391="1999-2012"),'Resultat 2005-2012'!J391*SUM($AC$16:$AE$16)/3,IF(AND($M$1=2011,Beregningsark!$AQ391="1999-2012"),'Resultat 2005-2012'!J391*SUM($AD$16:$AE$16)/2,IF(AND($M$1=2012,Beregningsark!$AQ391="1999-2012"),'Resultat 2005-2012'!J391*$AE$16,""))))))))))))))))</f>
        <v/>
      </c>
      <c r="K391" s="15" t="str">
        <f>IF('Resultat 2005-2012'!$R391="","",IF($M$1=2005,'Resultat 2005-2012'!K391,IF(AND($M$1=2006,Beregningsark!$AQ391="2005-2012"),'Resultat 2005-2012'!K391*SUM($Y$8:$AE$8)/7,IF(AND($M$1=2007,Beregningsark!$AQ391="2005-2012"),'Resultat 2005-2012'!K391*SUM($Z$8:$AE$8)/6,IF(AND($M$1=2008,Beregningsark!$AQ391="2005-2012"),'Resultat 2005-2012'!K391*SUM($AA$8:$AE$8)/5,IF(AND($M$1=2009,Beregningsark!$AQ391="2005-2012"),'Resultat 2005-2012'!K391*SUM($AB$8:$AE$8)/4,IF(AND($M$1=2010,Beregningsark!$AQ391="2005-2012"),'Resultat 2005-2012'!K391*SUM($AC$8:$AE$8)/3,IF(AND($M$1=2011,Beregningsark!$AQ391="2005-2012"),'Resultat 2005-2012'!K391*SUM($AD$8:$AE$8)/2,IF(AND($M$1=2012,Beregningsark!$AQ391="2005-2012"),'Resultat 2005-2012'!K391*$AE$8,IF(AND($M$1=2006,Beregningsark!$AQ391="1999-2012"),'Resultat 2005-2012'!K391*SUM($Y$17:$AE$17)/7,IF(AND($M$1=2007,Beregningsark!$AQ391="1999-2012"),'Resultat 2005-2012'!K391*SUM($Z$17:$AE$17)/6,IF(AND($M$1=2008,Beregningsark!$AQ391="1999-2012"),'Resultat 2005-2012'!K391*SUM($AA$17:$AE$17)/5,IF(AND($M$1=2009,Beregningsark!$AQ391="1999-2012"),'Resultat 2005-2012'!K391*SUM($AB$17:$AE$17)/4,IF(AND($M$1=2010,Beregningsark!$AQ391="1999-2012"),'Resultat 2005-2012'!K391*SUM($AC$17:$AE$17)/3,IF(AND($M$1=2011,Beregningsark!$AQ391="1999-2012"),'Resultat 2005-2012'!K391*SUM($AD$17:$AE$17)/2,IF(AND($M$1=2012,Beregningsark!$AQ391="1999-2012"),'Resultat 2005-2012'!K391*$AE$17,""))))))))))))))))</f>
        <v/>
      </c>
      <c r="L391" s="15" t="str">
        <f>IF('Resultat 2005-2012'!$R391="","",IF($M$1=2005,'Resultat 2005-2012'!L391,IF(AND($M$1=2006,Beregningsark!$AQ391="2005-2012"),'Resultat 2005-2012'!L391*SUM($Y$9:$AE$9)/7,IF(AND($M$1=2007,Beregningsark!$AQ391="2005-2012"),'Resultat 2005-2012'!L391*SUM($Z$9:$AE$9)/6,IF(AND($M$1=2008,Beregningsark!$AQ391="2005-2012"),'Resultat 2005-2012'!L391*SUM($AA$9:$AE$9)/5,IF(AND($M$1=2009,Beregningsark!$AQ391="2005-2012"),'Resultat 2005-2012'!L391*SUM($AB$9:$AE$9)/4,IF(AND($M$1=2010,Beregningsark!$AQ391="2005-2012"),'Resultat 2005-2012'!L391*SUM($AC$9:$AE$9)/3,IF(AND($M$1=2011,Beregningsark!$AQ391="2005-2012"),'Resultat 2005-2012'!L391*SUM($AD$9:$AE$9)/2,IF(AND($M$1=2012,Beregningsark!$AQ391="2005-2012"),'Resultat 2005-2012'!L391*$AE$9,IF(AND($M$1=2006,Beregningsark!$AQ391="1999-2012"),'Resultat 2005-2012'!L391*SUM($Y$18:$AE$18)/7,IF(AND($M$1=2007,Beregningsark!$AQ391="1999-2012"),'Resultat 2005-2012'!L391*SUM($Z$18:$AE$18)/6,IF(AND($M$1=2008,Beregningsark!$AQ391="1999-2012"),'Resultat 2005-2012'!L391*SUM($AA$18:$AE$18)/5,IF(AND($M$1=2009,Beregningsark!$AQ391="1999-2012"),'Resultat 2005-2012'!L391*SUM($AB$18:$AE$18)/4,IF(AND($M$1=2010,Beregningsark!$AQ391="1999-2012"),'Resultat 2005-2012'!L391*SUM($AC$18:$AE$18)/3,IF(AND($M$1=2011,Beregningsark!$AQ391="1999-2012"),'Resultat 2005-2012'!L391*SUM($AD$18:$AE$18)/2,IF(AND($M$1=2012,Beregningsark!$AQ391="1999-2012"),'Resultat 2005-2012'!L391*$AE$18,""))))))))))))))))</f>
        <v/>
      </c>
      <c r="M391" s="15" t="str">
        <f t="shared" ref="M391:M454" si="20">IF(SUM(J391:L391)&gt;0,SUM(J391:L391),"")</f>
        <v/>
      </c>
      <c r="N391" s="15" t="str">
        <f>IF('Resultat 2005-2012'!$R391="","",IF($M$1=2005,'Resultat 2005-2012'!N391,IF(AND($M$1=2006,Beregningsark!$AQ391="2005-2012"),'Resultat 2005-2012'!N391*SUM($Y$10:$AE$10)/7,IF(AND($M$1=2007,Beregningsark!$AQ391="2005-2012"),'Resultat 2005-2012'!N391*SUM($Z$10:$AE$10)/6,IF(AND($M$1=2008,Beregningsark!$AQ391="2005-2012"),'Resultat 2005-2012'!N391*SUM($AA$10:$AE$10)/5,IF(AND($M$1=2009,Beregningsark!$AQ391="2005-2012"),'Resultat 2005-2012'!N391*SUM($AB$10:$AE$10)/4,IF(AND($M$1=2010,Beregningsark!$AQ391="2005-2012"),'Resultat 2005-2012'!N391*SUM($AC$10:$AE$10)/3,IF(AND($M$1=2011,Beregningsark!$AQ391="2005-2012"),'Resultat 2005-2012'!N391*SUM($AD$10:$AE$10)/2,IF(AND($M$1=2012,Beregningsark!$AQ391="2005-2012"),'Resultat 2005-2012'!N391*$AE$10,IF(AND($M$1=2006,Beregningsark!$AQ391="1999-2012"),'Resultat 2005-2012'!N391*SUM($Y$16:$AE$16)/7,IF(AND($M$1=2007,Beregningsark!$AQ391="1999-2012"),'Resultat 2005-2012'!N391*SUM($Z$16:$AE$16)/6,IF(AND($M$1=2008,Beregningsark!$AQ391="1999-2012"),'Resultat 2005-2012'!N391*SUM($AA$16:$AE$16)/5,IF(AND($M$1=2009,Beregningsark!$AQ391="1999-2012"),'Resultat 2005-2012'!N391*SUM($AB$16:$AE$16)/4,IF(AND($M$1=2010,Beregningsark!$AQ391="1999-2012"),'Resultat 2005-2012'!N391*SUM($AC$16:$AE$16)/3,IF(AND($M$1=2011,Beregningsark!$AQ391="1999-2012"),'Resultat 2005-2012'!N391*SUM($AD$16:$AE$16)/2,IF(AND($M$1=2012,Beregningsark!$AQ391="1999-2012"),'Resultat 2005-2012'!N391*$AE$16,""))))))))))))))))</f>
        <v/>
      </c>
      <c r="O391" s="15" t="str">
        <f>IF('Resultat 2005-2012'!$R391="","",IF($M$1=2005,'Resultat 2005-2012'!O391,IF(AND($M$1=2006,Beregningsark!$AQ391="2005-2012"),'Resultat 2005-2012'!O391*SUM($Y$10:$AE$10)/7,IF(AND($M$1=2007,Beregningsark!$AQ391="2005-2012"),'Resultat 2005-2012'!O391*SUM($Z$10:$AE$10)/6,IF(AND($M$1=2008,Beregningsark!$AQ391="2005-2012"),'Resultat 2005-2012'!O391*SUM($AA$10:$AE$10)/5,IF(AND($M$1=2009,Beregningsark!$AQ391="2005-2012"),'Resultat 2005-2012'!O391*SUM($AB$10:$AE$10)/4,IF(AND($M$1=2010,Beregningsark!$AQ391="2005-2012"),'Resultat 2005-2012'!O391*SUM($AC$10:$AE$10)/3,IF(AND($M$1=2011,Beregningsark!$AQ391="2005-2012"),'Resultat 2005-2012'!O391*SUM($AD$10:$AE$10)/2,IF(AND($M$1=2012,Beregningsark!$AQ391="2005-2012"),'Resultat 2005-2012'!O391*$AE$10,IF(AND($M$1=2006,Beregningsark!$AQ391="1999-2012"),'Resultat 2005-2012'!O391*SUM($Y$16:$AE$16)/7,IF(AND($M$1=2007,Beregningsark!$AQ391="1999-2012"),'Resultat 2005-2012'!O391*SUM($Z$16:$AE$16)/6,IF(AND($M$1=2008,Beregningsark!$AQ391="1999-2012"),'Resultat 2005-2012'!O391*SUM($AA$16:$AE$16)/5,IF(AND($M$1=2009,Beregningsark!$AQ391="1999-2012"),'Resultat 2005-2012'!O391*SUM($AB$16:$AE$16)/4,IF(AND($M$1=2010,Beregningsark!$AQ391="1999-2012"),'Resultat 2005-2012'!O391*SUM($AC$16:$AE$16)/3,IF(AND($M$1=2011,Beregningsark!$AQ391="1999-2012"),'Resultat 2005-2012'!O391*SUM($AD$16:$AE$16)/2,IF(AND($M$1=2012,Beregningsark!$AQ391="1999-2012"),'Resultat 2005-2012'!O391*$AE$16,""))))))))))))))))</f>
        <v/>
      </c>
      <c r="P391" s="15" t="str">
        <f>IF('Resultat 2005-2012'!$R391="","",IF($M$1=2005,'Resultat 2005-2012'!P391,IF(AND($M$1=2006,Beregningsark!$AQ391="2005-2012"),'Resultat 2005-2012'!P391*SUM($Y$11:$AE$11)/7,IF(AND($M$1=2007,Beregningsark!$AQ391="2005-2012"),'Resultat 2005-2012'!P391*SUM($Z$11:$AE$11)/6,IF(AND($M$1=2008,Beregningsark!$AQ391="2005-2012"),'Resultat 2005-2012'!P391*SUM($AA$11:$AE$11)/5,IF(AND($M$1=2009,Beregningsark!$AQ391="2005-2012"),'Resultat 2005-2012'!P391*SUM($AB$11:$AE$11)/4,IF(AND($M$1=2010,Beregningsark!$AQ391="2005-2012"),'Resultat 2005-2012'!P391*SUM($AC$11:$AE$11)/3,IF(AND($M$1=2011,Beregningsark!$AQ391="2005-2012"),'Resultat 2005-2012'!P391*SUM($AD$11:$AE$11)/2,IF(AND($M$1=2012,Beregningsark!$AQ391="2005-2012"),'Resultat 2005-2012'!P391*$AE$11,IF(AND($M$1=2006,Beregningsark!$AQ391="1999-2012"),'Resultat 2005-2012'!P391*SUM($Y$16:$AE$16)/7,IF(AND($M$1=2007,Beregningsark!$AQ391="1999-2012"),'Resultat 2005-2012'!P391*SUM($Z$16:$AE$16)/6,IF(AND($M$1=2008,Beregningsark!$AQ391="1999-2012"),'Resultat 2005-2012'!P391*SUM($AA$16:$AE$16)/5,IF(AND($M$1=2009,Beregningsark!$AQ391="1999-2012"),'Resultat 2005-2012'!P391*SUM($AB$16:$AE$16)/4,IF(AND($M$1=2010,Beregningsark!$AQ391="1999-2012"),'Resultat 2005-2012'!P391*SUM($AC$16:$AE$16)/3,IF(AND($M$1=2011,Beregningsark!$AQ391="1999-2012"),'Resultat 2005-2012'!P391*SUM($AD$16:$AE$16)/2,IF(AND($M$1=2012,Beregningsark!$AQ391="1999-2012"),'Resultat 2005-2012'!P391*$AE$16,""))))))))))))))))</f>
        <v/>
      </c>
      <c r="Q391" s="15" t="str">
        <f t="shared" ref="Q391:Q454" si="21">IF(SUM(N391:P391)&gt;0,SUM(N391:P391),"")</f>
        <v/>
      </c>
      <c r="R391" s="17" t="str">
        <f t="shared" ref="R391:R454" si="22">IF(M391="","",18609867*N391+3188341*O391+480261*P391+697929*(J391+K391))</f>
        <v/>
      </c>
    </row>
    <row r="392" spans="1:18" x14ac:dyDescent="0.25">
      <c r="A392" s="4" t="str">
        <f>IF(Inddata!A407="","",Inddata!A407)</f>
        <v/>
      </c>
      <c r="B392" s="4" t="str">
        <f>IF(Inddata!B407="","",Inddata!B407)</f>
        <v/>
      </c>
      <c r="C392" s="4" t="str">
        <f>IF(Inddata!C407="","",Inddata!C407)</f>
        <v/>
      </c>
      <c r="D392" s="4" t="str">
        <f>IF(Inddata!D407="","",Inddata!D407)</f>
        <v/>
      </c>
      <c r="E392" s="4" t="str">
        <f>IF(Inddata!E407="","",Inddata!E407)</f>
        <v/>
      </c>
      <c r="F392" s="4" t="str">
        <f>IF(Inddata!F407="","",Inddata!F407)</f>
        <v/>
      </c>
      <c r="G392" s="4">
        <f>IF(Inddata!G407="","",Inddata!G407)</f>
        <v>0</v>
      </c>
      <c r="H392" s="4" t="str">
        <f>IF(Inddata!H407&gt;0.5,Inddata!H407,"")</f>
        <v/>
      </c>
      <c r="I392" s="4" t="str">
        <f>IF(Inddata!I407="","",Inddata!I407)</f>
        <v/>
      </c>
      <c r="J392" s="15" t="str">
        <f>IF('Resultat 2005-2012'!$R392="","",IF($M$1=2005,'Resultat 2005-2012'!J392,IF(AND($M$1=2006,Beregningsark!$AQ392="2005-2012"),'Resultat 2005-2012'!J392*SUM($Y$7:$AE$7)/7,IF(AND($M$1=2007,Beregningsark!$AQ392="2005-2012"),'Resultat 2005-2012'!J392*SUM($Z$7:$AE$7)/6,IF(AND($M$1=2008,Beregningsark!$AQ392="2005-2012"),'Resultat 2005-2012'!J392*SUM($AA$7:$AE$7)/5,IF(AND($M$1=2009,Beregningsark!$AQ392="2005-2012"),'Resultat 2005-2012'!J392*SUM($AB$7:$AE$7)/4,IF(AND($M$1=2010,Beregningsark!$AQ392="2005-2012"),'Resultat 2005-2012'!J392*SUM($AC$7:$AE$7)/3,IF(AND($M$1=2011,Beregningsark!$AQ392="2005-2012"),'Resultat 2005-2012'!J392*SUM($AD$7:$AE$7)/2,IF(AND($M$1=2012,Beregningsark!$AQ392="2005-2012"),'Resultat 2005-2012'!J392*$AE$7,IF(AND($M$1=2006,Beregningsark!$AQ392="1999-2012"),'Resultat 2005-2012'!J392*SUM($Y$16:$AE$16)/7,IF(AND($M$1=2007,Beregningsark!$AQ392="1999-2012"),'Resultat 2005-2012'!J392*SUM($Z$16:$AE$16)/6,IF(AND($M$1=2008,Beregningsark!$AQ392="1999-2012"),'Resultat 2005-2012'!J392*SUM($AA$16:$AE$16)/5,IF(AND($M$1=2009,Beregningsark!$AQ392="1999-2012"),'Resultat 2005-2012'!J392*SUM($AB$16:$AE$16)/4,IF(AND($M$1=2010,Beregningsark!$AQ392="1999-2012"),'Resultat 2005-2012'!J392*SUM($AC$16:$AE$16)/3,IF(AND($M$1=2011,Beregningsark!$AQ392="1999-2012"),'Resultat 2005-2012'!J392*SUM($AD$16:$AE$16)/2,IF(AND($M$1=2012,Beregningsark!$AQ392="1999-2012"),'Resultat 2005-2012'!J392*$AE$16,""))))))))))))))))</f>
        <v/>
      </c>
      <c r="K392" s="15" t="str">
        <f>IF('Resultat 2005-2012'!$R392="","",IF($M$1=2005,'Resultat 2005-2012'!K392,IF(AND($M$1=2006,Beregningsark!$AQ392="2005-2012"),'Resultat 2005-2012'!K392*SUM($Y$8:$AE$8)/7,IF(AND($M$1=2007,Beregningsark!$AQ392="2005-2012"),'Resultat 2005-2012'!K392*SUM($Z$8:$AE$8)/6,IF(AND($M$1=2008,Beregningsark!$AQ392="2005-2012"),'Resultat 2005-2012'!K392*SUM($AA$8:$AE$8)/5,IF(AND($M$1=2009,Beregningsark!$AQ392="2005-2012"),'Resultat 2005-2012'!K392*SUM($AB$8:$AE$8)/4,IF(AND($M$1=2010,Beregningsark!$AQ392="2005-2012"),'Resultat 2005-2012'!K392*SUM($AC$8:$AE$8)/3,IF(AND($M$1=2011,Beregningsark!$AQ392="2005-2012"),'Resultat 2005-2012'!K392*SUM($AD$8:$AE$8)/2,IF(AND($M$1=2012,Beregningsark!$AQ392="2005-2012"),'Resultat 2005-2012'!K392*$AE$8,IF(AND($M$1=2006,Beregningsark!$AQ392="1999-2012"),'Resultat 2005-2012'!K392*SUM($Y$17:$AE$17)/7,IF(AND($M$1=2007,Beregningsark!$AQ392="1999-2012"),'Resultat 2005-2012'!K392*SUM($Z$17:$AE$17)/6,IF(AND($M$1=2008,Beregningsark!$AQ392="1999-2012"),'Resultat 2005-2012'!K392*SUM($AA$17:$AE$17)/5,IF(AND($M$1=2009,Beregningsark!$AQ392="1999-2012"),'Resultat 2005-2012'!K392*SUM($AB$17:$AE$17)/4,IF(AND($M$1=2010,Beregningsark!$AQ392="1999-2012"),'Resultat 2005-2012'!K392*SUM($AC$17:$AE$17)/3,IF(AND($M$1=2011,Beregningsark!$AQ392="1999-2012"),'Resultat 2005-2012'!K392*SUM($AD$17:$AE$17)/2,IF(AND($M$1=2012,Beregningsark!$AQ392="1999-2012"),'Resultat 2005-2012'!K392*$AE$17,""))))))))))))))))</f>
        <v/>
      </c>
      <c r="L392" s="15" t="str">
        <f>IF('Resultat 2005-2012'!$R392="","",IF($M$1=2005,'Resultat 2005-2012'!L392,IF(AND($M$1=2006,Beregningsark!$AQ392="2005-2012"),'Resultat 2005-2012'!L392*SUM($Y$9:$AE$9)/7,IF(AND($M$1=2007,Beregningsark!$AQ392="2005-2012"),'Resultat 2005-2012'!L392*SUM($Z$9:$AE$9)/6,IF(AND($M$1=2008,Beregningsark!$AQ392="2005-2012"),'Resultat 2005-2012'!L392*SUM($AA$9:$AE$9)/5,IF(AND($M$1=2009,Beregningsark!$AQ392="2005-2012"),'Resultat 2005-2012'!L392*SUM($AB$9:$AE$9)/4,IF(AND($M$1=2010,Beregningsark!$AQ392="2005-2012"),'Resultat 2005-2012'!L392*SUM($AC$9:$AE$9)/3,IF(AND($M$1=2011,Beregningsark!$AQ392="2005-2012"),'Resultat 2005-2012'!L392*SUM($AD$9:$AE$9)/2,IF(AND($M$1=2012,Beregningsark!$AQ392="2005-2012"),'Resultat 2005-2012'!L392*$AE$9,IF(AND($M$1=2006,Beregningsark!$AQ392="1999-2012"),'Resultat 2005-2012'!L392*SUM($Y$18:$AE$18)/7,IF(AND($M$1=2007,Beregningsark!$AQ392="1999-2012"),'Resultat 2005-2012'!L392*SUM($Z$18:$AE$18)/6,IF(AND($M$1=2008,Beregningsark!$AQ392="1999-2012"),'Resultat 2005-2012'!L392*SUM($AA$18:$AE$18)/5,IF(AND($M$1=2009,Beregningsark!$AQ392="1999-2012"),'Resultat 2005-2012'!L392*SUM($AB$18:$AE$18)/4,IF(AND($M$1=2010,Beregningsark!$AQ392="1999-2012"),'Resultat 2005-2012'!L392*SUM($AC$18:$AE$18)/3,IF(AND($M$1=2011,Beregningsark!$AQ392="1999-2012"),'Resultat 2005-2012'!L392*SUM($AD$18:$AE$18)/2,IF(AND($M$1=2012,Beregningsark!$AQ392="1999-2012"),'Resultat 2005-2012'!L392*$AE$18,""))))))))))))))))</f>
        <v/>
      </c>
      <c r="M392" s="15" t="str">
        <f t="shared" si="20"/>
        <v/>
      </c>
      <c r="N392" s="15" t="str">
        <f>IF('Resultat 2005-2012'!$R392="","",IF($M$1=2005,'Resultat 2005-2012'!N392,IF(AND($M$1=2006,Beregningsark!$AQ392="2005-2012"),'Resultat 2005-2012'!N392*SUM($Y$10:$AE$10)/7,IF(AND($M$1=2007,Beregningsark!$AQ392="2005-2012"),'Resultat 2005-2012'!N392*SUM($Z$10:$AE$10)/6,IF(AND($M$1=2008,Beregningsark!$AQ392="2005-2012"),'Resultat 2005-2012'!N392*SUM($AA$10:$AE$10)/5,IF(AND($M$1=2009,Beregningsark!$AQ392="2005-2012"),'Resultat 2005-2012'!N392*SUM($AB$10:$AE$10)/4,IF(AND($M$1=2010,Beregningsark!$AQ392="2005-2012"),'Resultat 2005-2012'!N392*SUM($AC$10:$AE$10)/3,IF(AND($M$1=2011,Beregningsark!$AQ392="2005-2012"),'Resultat 2005-2012'!N392*SUM($AD$10:$AE$10)/2,IF(AND($M$1=2012,Beregningsark!$AQ392="2005-2012"),'Resultat 2005-2012'!N392*$AE$10,IF(AND($M$1=2006,Beregningsark!$AQ392="1999-2012"),'Resultat 2005-2012'!N392*SUM($Y$16:$AE$16)/7,IF(AND($M$1=2007,Beregningsark!$AQ392="1999-2012"),'Resultat 2005-2012'!N392*SUM($Z$16:$AE$16)/6,IF(AND($M$1=2008,Beregningsark!$AQ392="1999-2012"),'Resultat 2005-2012'!N392*SUM($AA$16:$AE$16)/5,IF(AND($M$1=2009,Beregningsark!$AQ392="1999-2012"),'Resultat 2005-2012'!N392*SUM($AB$16:$AE$16)/4,IF(AND($M$1=2010,Beregningsark!$AQ392="1999-2012"),'Resultat 2005-2012'!N392*SUM($AC$16:$AE$16)/3,IF(AND($M$1=2011,Beregningsark!$AQ392="1999-2012"),'Resultat 2005-2012'!N392*SUM($AD$16:$AE$16)/2,IF(AND($M$1=2012,Beregningsark!$AQ392="1999-2012"),'Resultat 2005-2012'!N392*$AE$16,""))))))))))))))))</f>
        <v/>
      </c>
      <c r="O392" s="15" t="str">
        <f>IF('Resultat 2005-2012'!$R392="","",IF($M$1=2005,'Resultat 2005-2012'!O392,IF(AND($M$1=2006,Beregningsark!$AQ392="2005-2012"),'Resultat 2005-2012'!O392*SUM($Y$10:$AE$10)/7,IF(AND($M$1=2007,Beregningsark!$AQ392="2005-2012"),'Resultat 2005-2012'!O392*SUM($Z$10:$AE$10)/6,IF(AND($M$1=2008,Beregningsark!$AQ392="2005-2012"),'Resultat 2005-2012'!O392*SUM($AA$10:$AE$10)/5,IF(AND($M$1=2009,Beregningsark!$AQ392="2005-2012"),'Resultat 2005-2012'!O392*SUM($AB$10:$AE$10)/4,IF(AND($M$1=2010,Beregningsark!$AQ392="2005-2012"),'Resultat 2005-2012'!O392*SUM($AC$10:$AE$10)/3,IF(AND($M$1=2011,Beregningsark!$AQ392="2005-2012"),'Resultat 2005-2012'!O392*SUM($AD$10:$AE$10)/2,IF(AND($M$1=2012,Beregningsark!$AQ392="2005-2012"),'Resultat 2005-2012'!O392*$AE$10,IF(AND($M$1=2006,Beregningsark!$AQ392="1999-2012"),'Resultat 2005-2012'!O392*SUM($Y$16:$AE$16)/7,IF(AND($M$1=2007,Beregningsark!$AQ392="1999-2012"),'Resultat 2005-2012'!O392*SUM($Z$16:$AE$16)/6,IF(AND($M$1=2008,Beregningsark!$AQ392="1999-2012"),'Resultat 2005-2012'!O392*SUM($AA$16:$AE$16)/5,IF(AND($M$1=2009,Beregningsark!$AQ392="1999-2012"),'Resultat 2005-2012'!O392*SUM($AB$16:$AE$16)/4,IF(AND($M$1=2010,Beregningsark!$AQ392="1999-2012"),'Resultat 2005-2012'!O392*SUM($AC$16:$AE$16)/3,IF(AND($M$1=2011,Beregningsark!$AQ392="1999-2012"),'Resultat 2005-2012'!O392*SUM($AD$16:$AE$16)/2,IF(AND($M$1=2012,Beregningsark!$AQ392="1999-2012"),'Resultat 2005-2012'!O392*$AE$16,""))))))))))))))))</f>
        <v/>
      </c>
      <c r="P392" s="15" t="str">
        <f>IF('Resultat 2005-2012'!$R392="","",IF($M$1=2005,'Resultat 2005-2012'!P392,IF(AND($M$1=2006,Beregningsark!$AQ392="2005-2012"),'Resultat 2005-2012'!P392*SUM($Y$11:$AE$11)/7,IF(AND($M$1=2007,Beregningsark!$AQ392="2005-2012"),'Resultat 2005-2012'!P392*SUM($Z$11:$AE$11)/6,IF(AND($M$1=2008,Beregningsark!$AQ392="2005-2012"),'Resultat 2005-2012'!P392*SUM($AA$11:$AE$11)/5,IF(AND($M$1=2009,Beregningsark!$AQ392="2005-2012"),'Resultat 2005-2012'!P392*SUM($AB$11:$AE$11)/4,IF(AND($M$1=2010,Beregningsark!$AQ392="2005-2012"),'Resultat 2005-2012'!P392*SUM($AC$11:$AE$11)/3,IF(AND($M$1=2011,Beregningsark!$AQ392="2005-2012"),'Resultat 2005-2012'!P392*SUM($AD$11:$AE$11)/2,IF(AND($M$1=2012,Beregningsark!$AQ392="2005-2012"),'Resultat 2005-2012'!P392*$AE$11,IF(AND($M$1=2006,Beregningsark!$AQ392="1999-2012"),'Resultat 2005-2012'!P392*SUM($Y$16:$AE$16)/7,IF(AND($M$1=2007,Beregningsark!$AQ392="1999-2012"),'Resultat 2005-2012'!P392*SUM($Z$16:$AE$16)/6,IF(AND($M$1=2008,Beregningsark!$AQ392="1999-2012"),'Resultat 2005-2012'!P392*SUM($AA$16:$AE$16)/5,IF(AND($M$1=2009,Beregningsark!$AQ392="1999-2012"),'Resultat 2005-2012'!P392*SUM($AB$16:$AE$16)/4,IF(AND($M$1=2010,Beregningsark!$AQ392="1999-2012"),'Resultat 2005-2012'!P392*SUM($AC$16:$AE$16)/3,IF(AND($M$1=2011,Beregningsark!$AQ392="1999-2012"),'Resultat 2005-2012'!P392*SUM($AD$16:$AE$16)/2,IF(AND($M$1=2012,Beregningsark!$AQ392="1999-2012"),'Resultat 2005-2012'!P392*$AE$16,""))))))))))))))))</f>
        <v/>
      </c>
      <c r="Q392" s="15" t="str">
        <f t="shared" si="21"/>
        <v/>
      </c>
      <c r="R392" s="17" t="str">
        <f t="shared" si="22"/>
        <v/>
      </c>
    </row>
    <row r="393" spans="1:18" x14ac:dyDescent="0.25">
      <c r="A393" s="4" t="str">
        <f>IF(Inddata!A408="","",Inddata!A408)</f>
        <v/>
      </c>
      <c r="B393" s="4" t="str">
        <f>IF(Inddata!B408="","",Inddata!B408)</f>
        <v/>
      </c>
      <c r="C393" s="4" t="str">
        <f>IF(Inddata!C408="","",Inddata!C408)</f>
        <v/>
      </c>
      <c r="D393" s="4" t="str">
        <f>IF(Inddata!D408="","",Inddata!D408)</f>
        <v/>
      </c>
      <c r="E393" s="4" t="str">
        <f>IF(Inddata!E408="","",Inddata!E408)</f>
        <v/>
      </c>
      <c r="F393" s="4" t="str">
        <f>IF(Inddata!F408="","",Inddata!F408)</f>
        <v/>
      </c>
      <c r="G393" s="4">
        <f>IF(Inddata!G408="","",Inddata!G408)</f>
        <v>0</v>
      </c>
      <c r="H393" s="4" t="str">
        <f>IF(Inddata!H408&gt;0.5,Inddata!H408,"")</f>
        <v/>
      </c>
      <c r="I393" s="4" t="str">
        <f>IF(Inddata!I408="","",Inddata!I408)</f>
        <v/>
      </c>
      <c r="J393" s="15" t="str">
        <f>IF('Resultat 2005-2012'!$R393="","",IF($M$1=2005,'Resultat 2005-2012'!J393,IF(AND($M$1=2006,Beregningsark!$AQ393="2005-2012"),'Resultat 2005-2012'!J393*SUM($Y$7:$AE$7)/7,IF(AND($M$1=2007,Beregningsark!$AQ393="2005-2012"),'Resultat 2005-2012'!J393*SUM($Z$7:$AE$7)/6,IF(AND($M$1=2008,Beregningsark!$AQ393="2005-2012"),'Resultat 2005-2012'!J393*SUM($AA$7:$AE$7)/5,IF(AND($M$1=2009,Beregningsark!$AQ393="2005-2012"),'Resultat 2005-2012'!J393*SUM($AB$7:$AE$7)/4,IF(AND($M$1=2010,Beregningsark!$AQ393="2005-2012"),'Resultat 2005-2012'!J393*SUM($AC$7:$AE$7)/3,IF(AND($M$1=2011,Beregningsark!$AQ393="2005-2012"),'Resultat 2005-2012'!J393*SUM($AD$7:$AE$7)/2,IF(AND($M$1=2012,Beregningsark!$AQ393="2005-2012"),'Resultat 2005-2012'!J393*$AE$7,IF(AND($M$1=2006,Beregningsark!$AQ393="1999-2012"),'Resultat 2005-2012'!J393*SUM($Y$16:$AE$16)/7,IF(AND($M$1=2007,Beregningsark!$AQ393="1999-2012"),'Resultat 2005-2012'!J393*SUM($Z$16:$AE$16)/6,IF(AND($M$1=2008,Beregningsark!$AQ393="1999-2012"),'Resultat 2005-2012'!J393*SUM($AA$16:$AE$16)/5,IF(AND($M$1=2009,Beregningsark!$AQ393="1999-2012"),'Resultat 2005-2012'!J393*SUM($AB$16:$AE$16)/4,IF(AND($M$1=2010,Beregningsark!$AQ393="1999-2012"),'Resultat 2005-2012'!J393*SUM($AC$16:$AE$16)/3,IF(AND($M$1=2011,Beregningsark!$AQ393="1999-2012"),'Resultat 2005-2012'!J393*SUM($AD$16:$AE$16)/2,IF(AND($M$1=2012,Beregningsark!$AQ393="1999-2012"),'Resultat 2005-2012'!J393*$AE$16,""))))))))))))))))</f>
        <v/>
      </c>
      <c r="K393" s="15" t="str">
        <f>IF('Resultat 2005-2012'!$R393="","",IF($M$1=2005,'Resultat 2005-2012'!K393,IF(AND($M$1=2006,Beregningsark!$AQ393="2005-2012"),'Resultat 2005-2012'!K393*SUM($Y$8:$AE$8)/7,IF(AND($M$1=2007,Beregningsark!$AQ393="2005-2012"),'Resultat 2005-2012'!K393*SUM($Z$8:$AE$8)/6,IF(AND($M$1=2008,Beregningsark!$AQ393="2005-2012"),'Resultat 2005-2012'!K393*SUM($AA$8:$AE$8)/5,IF(AND($M$1=2009,Beregningsark!$AQ393="2005-2012"),'Resultat 2005-2012'!K393*SUM($AB$8:$AE$8)/4,IF(AND($M$1=2010,Beregningsark!$AQ393="2005-2012"),'Resultat 2005-2012'!K393*SUM($AC$8:$AE$8)/3,IF(AND($M$1=2011,Beregningsark!$AQ393="2005-2012"),'Resultat 2005-2012'!K393*SUM($AD$8:$AE$8)/2,IF(AND($M$1=2012,Beregningsark!$AQ393="2005-2012"),'Resultat 2005-2012'!K393*$AE$8,IF(AND($M$1=2006,Beregningsark!$AQ393="1999-2012"),'Resultat 2005-2012'!K393*SUM($Y$17:$AE$17)/7,IF(AND($M$1=2007,Beregningsark!$AQ393="1999-2012"),'Resultat 2005-2012'!K393*SUM($Z$17:$AE$17)/6,IF(AND($M$1=2008,Beregningsark!$AQ393="1999-2012"),'Resultat 2005-2012'!K393*SUM($AA$17:$AE$17)/5,IF(AND($M$1=2009,Beregningsark!$AQ393="1999-2012"),'Resultat 2005-2012'!K393*SUM($AB$17:$AE$17)/4,IF(AND($M$1=2010,Beregningsark!$AQ393="1999-2012"),'Resultat 2005-2012'!K393*SUM($AC$17:$AE$17)/3,IF(AND($M$1=2011,Beregningsark!$AQ393="1999-2012"),'Resultat 2005-2012'!K393*SUM($AD$17:$AE$17)/2,IF(AND($M$1=2012,Beregningsark!$AQ393="1999-2012"),'Resultat 2005-2012'!K393*$AE$17,""))))))))))))))))</f>
        <v/>
      </c>
      <c r="L393" s="15" t="str">
        <f>IF('Resultat 2005-2012'!$R393="","",IF($M$1=2005,'Resultat 2005-2012'!L393,IF(AND($M$1=2006,Beregningsark!$AQ393="2005-2012"),'Resultat 2005-2012'!L393*SUM($Y$9:$AE$9)/7,IF(AND($M$1=2007,Beregningsark!$AQ393="2005-2012"),'Resultat 2005-2012'!L393*SUM($Z$9:$AE$9)/6,IF(AND($M$1=2008,Beregningsark!$AQ393="2005-2012"),'Resultat 2005-2012'!L393*SUM($AA$9:$AE$9)/5,IF(AND($M$1=2009,Beregningsark!$AQ393="2005-2012"),'Resultat 2005-2012'!L393*SUM($AB$9:$AE$9)/4,IF(AND($M$1=2010,Beregningsark!$AQ393="2005-2012"),'Resultat 2005-2012'!L393*SUM($AC$9:$AE$9)/3,IF(AND($M$1=2011,Beregningsark!$AQ393="2005-2012"),'Resultat 2005-2012'!L393*SUM($AD$9:$AE$9)/2,IF(AND($M$1=2012,Beregningsark!$AQ393="2005-2012"),'Resultat 2005-2012'!L393*$AE$9,IF(AND($M$1=2006,Beregningsark!$AQ393="1999-2012"),'Resultat 2005-2012'!L393*SUM($Y$18:$AE$18)/7,IF(AND($M$1=2007,Beregningsark!$AQ393="1999-2012"),'Resultat 2005-2012'!L393*SUM($Z$18:$AE$18)/6,IF(AND($M$1=2008,Beregningsark!$AQ393="1999-2012"),'Resultat 2005-2012'!L393*SUM($AA$18:$AE$18)/5,IF(AND($M$1=2009,Beregningsark!$AQ393="1999-2012"),'Resultat 2005-2012'!L393*SUM($AB$18:$AE$18)/4,IF(AND($M$1=2010,Beregningsark!$AQ393="1999-2012"),'Resultat 2005-2012'!L393*SUM($AC$18:$AE$18)/3,IF(AND($M$1=2011,Beregningsark!$AQ393="1999-2012"),'Resultat 2005-2012'!L393*SUM($AD$18:$AE$18)/2,IF(AND($M$1=2012,Beregningsark!$AQ393="1999-2012"),'Resultat 2005-2012'!L393*$AE$18,""))))))))))))))))</f>
        <v/>
      </c>
      <c r="M393" s="15" t="str">
        <f t="shared" si="20"/>
        <v/>
      </c>
      <c r="N393" s="15" t="str">
        <f>IF('Resultat 2005-2012'!$R393="","",IF($M$1=2005,'Resultat 2005-2012'!N393,IF(AND($M$1=2006,Beregningsark!$AQ393="2005-2012"),'Resultat 2005-2012'!N393*SUM($Y$10:$AE$10)/7,IF(AND($M$1=2007,Beregningsark!$AQ393="2005-2012"),'Resultat 2005-2012'!N393*SUM($Z$10:$AE$10)/6,IF(AND($M$1=2008,Beregningsark!$AQ393="2005-2012"),'Resultat 2005-2012'!N393*SUM($AA$10:$AE$10)/5,IF(AND($M$1=2009,Beregningsark!$AQ393="2005-2012"),'Resultat 2005-2012'!N393*SUM($AB$10:$AE$10)/4,IF(AND($M$1=2010,Beregningsark!$AQ393="2005-2012"),'Resultat 2005-2012'!N393*SUM($AC$10:$AE$10)/3,IF(AND($M$1=2011,Beregningsark!$AQ393="2005-2012"),'Resultat 2005-2012'!N393*SUM($AD$10:$AE$10)/2,IF(AND($M$1=2012,Beregningsark!$AQ393="2005-2012"),'Resultat 2005-2012'!N393*$AE$10,IF(AND($M$1=2006,Beregningsark!$AQ393="1999-2012"),'Resultat 2005-2012'!N393*SUM($Y$16:$AE$16)/7,IF(AND($M$1=2007,Beregningsark!$AQ393="1999-2012"),'Resultat 2005-2012'!N393*SUM($Z$16:$AE$16)/6,IF(AND($M$1=2008,Beregningsark!$AQ393="1999-2012"),'Resultat 2005-2012'!N393*SUM($AA$16:$AE$16)/5,IF(AND($M$1=2009,Beregningsark!$AQ393="1999-2012"),'Resultat 2005-2012'!N393*SUM($AB$16:$AE$16)/4,IF(AND($M$1=2010,Beregningsark!$AQ393="1999-2012"),'Resultat 2005-2012'!N393*SUM($AC$16:$AE$16)/3,IF(AND($M$1=2011,Beregningsark!$AQ393="1999-2012"),'Resultat 2005-2012'!N393*SUM($AD$16:$AE$16)/2,IF(AND($M$1=2012,Beregningsark!$AQ393="1999-2012"),'Resultat 2005-2012'!N393*$AE$16,""))))))))))))))))</f>
        <v/>
      </c>
      <c r="O393" s="15" t="str">
        <f>IF('Resultat 2005-2012'!$R393="","",IF($M$1=2005,'Resultat 2005-2012'!O393,IF(AND($M$1=2006,Beregningsark!$AQ393="2005-2012"),'Resultat 2005-2012'!O393*SUM($Y$10:$AE$10)/7,IF(AND($M$1=2007,Beregningsark!$AQ393="2005-2012"),'Resultat 2005-2012'!O393*SUM($Z$10:$AE$10)/6,IF(AND($M$1=2008,Beregningsark!$AQ393="2005-2012"),'Resultat 2005-2012'!O393*SUM($AA$10:$AE$10)/5,IF(AND($M$1=2009,Beregningsark!$AQ393="2005-2012"),'Resultat 2005-2012'!O393*SUM($AB$10:$AE$10)/4,IF(AND($M$1=2010,Beregningsark!$AQ393="2005-2012"),'Resultat 2005-2012'!O393*SUM($AC$10:$AE$10)/3,IF(AND($M$1=2011,Beregningsark!$AQ393="2005-2012"),'Resultat 2005-2012'!O393*SUM($AD$10:$AE$10)/2,IF(AND($M$1=2012,Beregningsark!$AQ393="2005-2012"),'Resultat 2005-2012'!O393*$AE$10,IF(AND($M$1=2006,Beregningsark!$AQ393="1999-2012"),'Resultat 2005-2012'!O393*SUM($Y$16:$AE$16)/7,IF(AND($M$1=2007,Beregningsark!$AQ393="1999-2012"),'Resultat 2005-2012'!O393*SUM($Z$16:$AE$16)/6,IF(AND($M$1=2008,Beregningsark!$AQ393="1999-2012"),'Resultat 2005-2012'!O393*SUM($AA$16:$AE$16)/5,IF(AND($M$1=2009,Beregningsark!$AQ393="1999-2012"),'Resultat 2005-2012'!O393*SUM($AB$16:$AE$16)/4,IF(AND($M$1=2010,Beregningsark!$AQ393="1999-2012"),'Resultat 2005-2012'!O393*SUM($AC$16:$AE$16)/3,IF(AND($M$1=2011,Beregningsark!$AQ393="1999-2012"),'Resultat 2005-2012'!O393*SUM($AD$16:$AE$16)/2,IF(AND($M$1=2012,Beregningsark!$AQ393="1999-2012"),'Resultat 2005-2012'!O393*$AE$16,""))))))))))))))))</f>
        <v/>
      </c>
      <c r="P393" s="15" t="str">
        <f>IF('Resultat 2005-2012'!$R393="","",IF($M$1=2005,'Resultat 2005-2012'!P393,IF(AND($M$1=2006,Beregningsark!$AQ393="2005-2012"),'Resultat 2005-2012'!P393*SUM($Y$11:$AE$11)/7,IF(AND($M$1=2007,Beregningsark!$AQ393="2005-2012"),'Resultat 2005-2012'!P393*SUM($Z$11:$AE$11)/6,IF(AND($M$1=2008,Beregningsark!$AQ393="2005-2012"),'Resultat 2005-2012'!P393*SUM($AA$11:$AE$11)/5,IF(AND($M$1=2009,Beregningsark!$AQ393="2005-2012"),'Resultat 2005-2012'!P393*SUM($AB$11:$AE$11)/4,IF(AND($M$1=2010,Beregningsark!$AQ393="2005-2012"),'Resultat 2005-2012'!P393*SUM($AC$11:$AE$11)/3,IF(AND($M$1=2011,Beregningsark!$AQ393="2005-2012"),'Resultat 2005-2012'!P393*SUM($AD$11:$AE$11)/2,IF(AND($M$1=2012,Beregningsark!$AQ393="2005-2012"),'Resultat 2005-2012'!P393*$AE$11,IF(AND($M$1=2006,Beregningsark!$AQ393="1999-2012"),'Resultat 2005-2012'!P393*SUM($Y$16:$AE$16)/7,IF(AND($M$1=2007,Beregningsark!$AQ393="1999-2012"),'Resultat 2005-2012'!P393*SUM($Z$16:$AE$16)/6,IF(AND($M$1=2008,Beregningsark!$AQ393="1999-2012"),'Resultat 2005-2012'!P393*SUM($AA$16:$AE$16)/5,IF(AND($M$1=2009,Beregningsark!$AQ393="1999-2012"),'Resultat 2005-2012'!P393*SUM($AB$16:$AE$16)/4,IF(AND($M$1=2010,Beregningsark!$AQ393="1999-2012"),'Resultat 2005-2012'!P393*SUM($AC$16:$AE$16)/3,IF(AND($M$1=2011,Beregningsark!$AQ393="1999-2012"),'Resultat 2005-2012'!P393*SUM($AD$16:$AE$16)/2,IF(AND($M$1=2012,Beregningsark!$AQ393="1999-2012"),'Resultat 2005-2012'!P393*$AE$16,""))))))))))))))))</f>
        <v/>
      </c>
      <c r="Q393" s="15" t="str">
        <f t="shared" si="21"/>
        <v/>
      </c>
      <c r="R393" s="17" t="str">
        <f t="shared" si="22"/>
        <v/>
      </c>
    </row>
    <row r="394" spans="1:18" x14ac:dyDescent="0.25">
      <c r="A394" s="4" t="str">
        <f>IF(Inddata!A409="","",Inddata!A409)</f>
        <v/>
      </c>
      <c r="B394" s="4" t="str">
        <f>IF(Inddata!B409="","",Inddata!B409)</f>
        <v/>
      </c>
      <c r="C394" s="4" t="str">
        <f>IF(Inddata!C409="","",Inddata!C409)</f>
        <v/>
      </c>
      <c r="D394" s="4" t="str">
        <f>IF(Inddata!D409="","",Inddata!D409)</f>
        <v/>
      </c>
      <c r="E394" s="4" t="str">
        <f>IF(Inddata!E409="","",Inddata!E409)</f>
        <v/>
      </c>
      <c r="F394" s="4" t="str">
        <f>IF(Inddata!F409="","",Inddata!F409)</f>
        <v/>
      </c>
      <c r="G394" s="4">
        <f>IF(Inddata!G409="","",Inddata!G409)</f>
        <v>0</v>
      </c>
      <c r="H394" s="4" t="str">
        <f>IF(Inddata!H409&gt;0.5,Inddata!H409,"")</f>
        <v/>
      </c>
      <c r="I394" s="4" t="str">
        <f>IF(Inddata!I409="","",Inddata!I409)</f>
        <v/>
      </c>
      <c r="J394" s="15" t="str">
        <f>IF('Resultat 2005-2012'!$R394="","",IF($M$1=2005,'Resultat 2005-2012'!J394,IF(AND($M$1=2006,Beregningsark!$AQ394="2005-2012"),'Resultat 2005-2012'!J394*SUM($Y$7:$AE$7)/7,IF(AND($M$1=2007,Beregningsark!$AQ394="2005-2012"),'Resultat 2005-2012'!J394*SUM($Z$7:$AE$7)/6,IF(AND($M$1=2008,Beregningsark!$AQ394="2005-2012"),'Resultat 2005-2012'!J394*SUM($AA$7:$AE$7)/5,IF(AND($M$1=2009,Beregningsark!$AQ394="2005-2012"),'Resultat 2005-2012'!J394*SUM($AB$7:$AE$7)/4,IF(AND($M$1=2010,Beregningsark!$AQ394="2005-2012"),'Resultat 2005-2012'!J394*SUM($AC$7:$AE$7)/3,IF(AND($M$1=2011,Beregningsark!$AQ394="2005-2012"),'Resultat 2005-2012'!J394*SUM($AD$7:$AE$7)/2,IF(AND($M$1=2012,Beregningsark!$AQ394="2005-2012"),'Resultat 2005-2012'!J394*$AE$7,IF(AND($M$1=2006,Beregningsark!$AQ394="1999-2012"),'Resultat 2005-2012'!J394*SUM($Y$16:$AE$16)/7,IF(AND($M$1=2007,Beregningsark!$AQ394="1999-2012"),'Resultat 2005-2012'!J394*SUM($Z$16:$AE$16)/6,IF(AND($M$1=2008,Beregningsark!$AQ394="1999-2012"),'Resultat 2005-2012'!J394*SUM($AA$16:$AE$16)/5,IF(AND($M$1=2009,Beregningsark!$AQ394="1999-2012"),'Resultat 2005-2012'!J394*SUM($AB$16:$AE$16)/4,IF(AND($M$1=2010,Beregningsark!$AQ394="1999-2012"),'Resultat 2005-2012'!J394*SUM($AC$16:$AE$16)/3,IF(AND($M$1=2011,Beregningsark!$AQ394="1999-2012"),'Resultat 2005-2012'!J394*SUM($AD$16:$AE$16)/2,IF(AND($M$1=2012,Beregningsark!$AQ394="1999-2012"),'Resultat 2005-2012'!J394*$AE$16,""))))))))))))))))</f>
        <v/>
      </c>
      <c r="K394" s="15" t="str">
        <f>IF('Resultat 2005-2012'!$R394="","",IF($M$1=2005,'Resultat 2005-2012'!K394,IF(AND($M$1=2006,Beregningsark!$AQ394="2005-2012"),'Resultat 2005-2012'!K394*SUM($Y$8:$AE$8)/7,IF(AND($M$1=2007,Beregningsark!$AQ394="2005-2012"),'Resultat 2005-2012'!K394*SUM($Z$8:$AE$8)/6,IF(AND($M$1=2008,Beregningsark!$AQ394="2005-2012"),'Resultat 2005-2012'!K394*SUM($AA$8:$AE$8)/5,IF(AND($M$1=2009,Beregningsark!$AQ394="2005-2012"),'Resultat 2005-2012'!K394*SUM($AB$8:$AE$8)/4,IF(AND($M$1=2010,Beregningsark!$AQ394="2005-2012"),'Resultat 2005-2012'!K394*SUM($AC$8:$AE$8)/3,IF(AND($M$1=2011,Beregningsark!$AQ394="2005-2012"),'Resultat 2005-2012'!K394*SUM($AD$8:$AE$8)/2,IF(AND($M$1=2012,Beregningsark!$AQ394="2005-2012"),'Resultat 2005-2012'!K394*$AE$8,IF(AND($M$1=2006,Beregningsark!$AQ394="1999-2012"),'Resultat 2005-2012'!K394*SUM($Y$17:$AE$17)/7,IF(AND($M$1=2007,Beregningsark!$AQ394="1999-2012"),'Resultat 2005-2012'!K394*SUM($Z$17:$AE$17)/6,IF(AND($M$1=2008,Beregningsark!$AQ394="1999-2012"),'Resultat 2005-2012'!K394*SUM($AA$17:$AE$17)/5,IF(AND($M$1=2009,Beregningsark!$AQ394="1999-2012"),'Resultat 2005-2012'!K394*SUM($AB$17:$AE$17)/4,IF(AND($M$1=2010,Beregningsark!$AQ394="1999-2012"),'Resultat 2005-2012'!K394*SUM($AC$17:$AE$17)/3,IF(AND($M$1=2011,Beregningsark!$AQ394="1999-2012"),'Resultat 2005-2012'!K394*SUM($AD$17:$AE$17)/2,IF(AND($M$1=2012,Beregningsark!$AQ394="1999-2012"),'Resultat 2005-2012'!K394*$AE$17,""))))))))))))))))</f>
        <v/>
      </c>
      <c r="L394" s="15" t="str">
        <f>IF('Resultat 2005-2012'!$R394="","",IF($M$1=2005,'Resultat 2005-2012'!L394,IF(AND($M$1=2006,Beregningsark!$AQ394="2005-2012"),'Resultat 2005-2012'!L394*SUM($Y$9:$AE$9)/7,IF(AND($M$1=2007,Beregningsark!$AQ394="2005-2012"),'Resultat 2005-2012'!L394*SUM($Z$9:$AE$9)/6,IF(AND($M$1=2008,Beregningsark!$AQ394="2005-2012"),'Resultat 2005-2012'!L394*SUM($AA$9:$AE$9)/5,IF(AND($M$1=2009,Beregningsark!$AQ394="2005-2012"),'Resultat 2005-2012'!L394*SUM($AB$9:$AE$9)/4,IF(AND($M$1=2010,Beregningsark!$AQ394="2005-2012"),'Resultat 2005-2012'!L394*SUM($AC$9:$AE$9)/3,IF(AND($M$1=2011,Beregningsark!$AQ394="2005-2012"),'Resultat 2005-2012'!L394*SUM($AD$9:$AE$9)/2,IF(AND($M$1=2012,Beregningsark!$AQ394="2005-2012"),'Resultat 2005-2012'!L394*$AE$9,IF(AND($M$1=2006,Beregningsark!$AQ394="1999-2012"),'Resultat 2005-2012'!L394*SUM($Y$18:$AE$18)/7,IF(AND($M$1=2007,Beregningsark!$AQ394="1999-2012"),'Resultat 2005-2012'!L394*SUM($Z$18:$AE$18)/6,IF(AND($M$1=2008,Beregningsark!$AQ394="1999-2012"),'Resultat 2005-2012'!L394*SUM($AA$18:$AE$18)/5,IF(AND($M$1=2009,Beregningsark!$AQ394="1999-2012"),'Resultat 2005-2012'!L394*SUM($AB$18:$AE$18)/4,IF(AND($M$1=2010,Beregningsark!$AQ394="1999-2012"),'Resultat 2005-2012'!L394*SUM($AC$18:$AE$18)/3,IF(AND($M$1=2011,Beregningsark!$AQ394="1999-2012"),'Resultat 2005-2012'!L394*SUM($AD$18:$AE$18)/2,IF(AND($M$1=2012,Beregningsark!$AQ394="1999-2012"),'Resultat 2005-2012'!L394*$AE$18,""))))))))))))))))</f>
        <v/>
      </c>
      <c r="M394" s="15" t="str">
        <f t="shared" si="20"/>
        <v/>
      </c>
      <c r="N394" s="15" t="str">
        <f>IF('Resultat 2005-2012'!$R394="","",IF($M$1=2005,'Resultat 2005-2012'!N394,IF(AND($M$1=2006,Beregningsark!$AQ394="2005-2012"),'Resultat 2005-2012'!N394*SUM($Y$10:$AE$10)/7,IF(AND($M$1=2007,Beregningsark!$AQ394="2005-2012"),'Resultat 2005-2012'!N394*SUM($Z$10:$AE$10)/6,IF(AND($M$1=2008,Beregningsark!$AQ394="2005-2012"),'Resultat 2005-2012'!N394*SUM($AA$10:$AE$10)/5,IF(AND($M$1=2009,Beregningsark!$AQ394="2005-2012"),'Resultat 2005-2012'!N394*SUM($AB$10:$AE$10)/4,IF(AND($M$1=2010,Beregningsark!$AQ394="2005-2012"),'Resultat 2005-2012'!N394*SUM($AC$10:$AE$10)/3,IF(AND($M$1=2011,Beregningsark!$AQ394="2005-2012"),'Resultat 2005-2012'!N394*SUM($AD$10:$AE$10)/2,IF(AND($M$1=2012,Beregningsark!$AQ394="2005-2012"),'Resultat 2005-2012'!N394*$AE$10,IF(AND($M$1=2006,Beregningsark!$AQ394="1999-2012"),'Resultat 2005-2012'!N394*SUM($Y$16:$AE$16)/7,IF(AND($M$1=2007,Beregningsark!$AQ394="1999-2012"),'Resultat 2005-2012'!N394*SUM($Z$16:$AE$16)/6,IF(AND($M$1=2008,Beregningsark!$AQ394="1999-2012"),'Resultat 2005-2012'!N394*SUM($AA$16:$AE$16)/5,IF(AND($M$1=2009,Beregningsark!$AQ394="1999-2012"),'Resultat 2005-2012'!N394*SUM($AB$16:$AE$16)/4,IF(AND($M$1=2010,Beregningsark!$AQ394="1999-2012"),'Resultat 2005-2012'!N394*SUM($AC$16:$AE$16)/3,IF(AND($M$1=2011,Beregningsark!$AQ394="1999-2012"),'Resultat 2005-2012'!N394*SUM($AD$16:$AE$16)/2,IF(AND($M$1=2012,Beregningsark!$AQ394="1999-2012"),'Resultat 2005-2012'!N394*$AE$16,""))))))))))))))))</f>
        <v/>
      </c>
      <c r="O394" s="15" t="str">
        <f>IF('Resultat 2005-2012'!$R394="","",IF($M$1=2005,'Resultat 2005-2012'!O394,IF(AND($M$1=2006,Beregningsark!$AQ394="2005-2012"),'Resultat 2005-2012'!O394*SUM($Y$10:$AE$10)/7,IF(AND($M$1=2007,Beregningsark!$AQ394="2005-2012"),'Resultat 2005-2012'!O394*SUM($Z$10:$AE$10)/6,IF(AND($M$1=2008,Beregningsark!$AQ394="2005-2012"),'Resultat 2005-2012'!O394*SUM($AA$10:$AE$10)/5,IF(AND($M$1=2009,Beregningsark!$AQ394="2005-2012"),'Resultat 2005-2012'!O394*SUM($AB$10:$AE$10)/4,IF(AND($M$1=2010,Beregningsark!$AQ394="2005-2012"),'Resultat 2005-2012'!O394*SUM($AC$10:$AE$10)/3,IF(AND($M$1=2011,Beregningsark!$AQ394="2005-2012"),'Resultat 2005-2012'!O394*SUM($AD$10:$AE$10)/2,IF(AND($M$1=2012,Beregningsark!$AQ394="2005-2012"),'Resultat 2005-2012'!O394*$AE$10,IF(AND($M$1=2006,Beregningsark!$AQ394="1999-2012"),'Resultat 2005-2012'!O394*SUM($Y$16:$AE$16)/7,IF(AND($M$1=2007,Beregningsark!$AQ394="1999-2012"),'Resultat 2005-2012'!O394*SUM($Z$16:$AE$16)/6,IF(AND($M$1=2008,Beregningsark!$AQ394="1999-2012"),'Resultat 2005-2012'!O394*SUM($AA$16:$AE$16)/5,IF(AND($M$1=2009,Beregningsark!$AQ394="1999-2012"),'Resultat 2005-2012'!O394*SUM($AB$16:$AE$16)/4,IF(AND($M$1=2010,Beregningsark!$AQ394="1999-2012"),'Resultat 2005-2012'!O394*SUM($AC$16:$AE$16)/3,IF(AND($M$1=2011,Beregningsark!$AQ394="1999-2012"),'Resultat 2005-2012'!O394*SUM($AD$16:$AE$16)/2,IF(AND($M$1=2012,Beregningsark!$AQ394="1999-2012"),'Resultat 2005-2012'!O394*$AE$16,""))))))))))))))))</f>
        <v/>
      </c>
      <c r="P394" s="15" t="str">
        <f>IF('Resultat 2005-2012'!$R394="","",IF($M$1=2005,'Resultat 2005-2012'!P394,IF(AND($M$1=2006,Beregningsark!$AQ394="2005-2012"),'Resultat 2005-2012'!P394*SUM($Y$11:$AE$11)/7,IF(AND($M$1=2007,Beregningsark!$AQ394="2005-2012"),'Resultat 2005-2012'!P394*SUM($Z$11:$AE$11)/6,IF(AND($M$1=2008,Beregningsark!$AQ394="2005-2012"),'Resultat 2005-2012'!P394*SUM($AA$11:$AE$11)/5,IF(AND($M$1=2009,Beregningsark!$AQ394="2005-2012"),'Resultat 2005-2012'!P394*SUM($AB$11:$AE$11)/4,IF(AND($M$1=2010,Beregningsark!$AQ394="2005-2012"),'Resultat 2005-2012'!P394*SUM($AC$11:$AE$11)/3,IF(AND($M$1=2011,Beregningsark!$AQ394="2005-2012"),'Resultat 2005-2012'!P394*SUM($AD$11:$AE$11)/2,IF(AND($M$1=2012,Beregningsark!$AQ394="2005-2012"),'Resultat 2005-2012'!P394*$AE$11,IF(AND($M$1=2006,Beregningsark!$AQ394="1999-2012"),'Resultat 2005-2012'!P394*SUM($Y$16:$AE$16)/7,IF(AND($M$1=2007,Beregningsark!$AQ394="1999-2012"),'Resultat 2005-2012'!P394*SUM($Z$16:$AE$16)/6,IF(AND($M$1=2008,Beregningsark!$AQ394="1999-2012"),'Resultat 2005-2012'!P394*SUM($AA$16:$AE$16)/5,IF(AND($M$1=2009,Beregningsark!$AQ394="1999-2012"),'Resultat 2005-2012'!P394*SUM($AB$16:$AE$16)/4,IF(AND($M$1=2010,Beregningsark!$AQ394="1999-2012"),'Resultat 2005-2012'!P394*SUM($AC$16:$AE$16)/3,IF(AND($M$1=2011,Beregningsark!$AQ394="1999-2012"),'Resultat 2005-2012'!P394*SUM($AD$16:$AE$16)/2,IF(AND($M$1=2012,Beregningsark!$AQ394="1999-2012"),'Resultat 2005-2012'!P394*$AE$16,""))))))))))))))))</f>
        <v/>
      </c>
      <c r="Q394" s="15" t="str">
        <f t="shared" si="21"/>
        <v/>
      </c>
      <c r="R394" s="17" t="str">
        <f t="shared" si="22"/>
        <v/>
      </c>
    </row>
    <row r="395" spans="1:18" x14ac:dyDescent="0.25">
      <c r="A395" s="4" t="str">
        <f>IF(Inddata!A410="","",Inddata!A410)</f>
        <v/>
      </c>
      <c r="B395" s="4" t="str">
        <f>IF(Inddata!B410="","",Inddata!B410)</f>
        <v/>
      </c>
      <c r="C395" s="4" t="str">
        <f>IF(Inddata!C410="","",Inddata!C410)</f>
        <v/>
      </c>
      <c r="D395" s="4" t="str">
        <f>IF(Inddata!D410="","",Inddata!D410)</f>
        <v/>
      </c>
      <c r="E395" s="4" t="str">
        <f>IF(Inddata!E410="","",Inddata!E410)</f>
        <v/>
      </c>
      <c r="F395" s="4" t="str">
        <f>IF(Inddata!F410="","",Inddata!F410)</f>
        <v/>
      </c>
      <c r="G395" s="4">
        <f>IF(Inddata!G410="","",Inddata!G410)</f>
        <v>0</v>
      </c>
      <c r="H395" s="4" t="str">
        <f>IF(Inddata!H410&gt;0.5,Inddata!H410,"")</f>
        <v/>
      </c>
      <c r="I395" s="4" t="str">
        <f>IF(Inddata!I410="","",Inddata!I410)</f>
        <v/>
      </c>
      <c r="J395" s="15" t="str">
        <f>IF('Resultat 2005-2012'!$R395="","",IF($M$1=2005,'Resultat 2005-2012'!J395,IF(AND($M$1=2006,Beregningsark!$AQ395="2005-2012"),'Resultat 2005-2012'!J395*SUM($Y$7:$AE$7)/7,IF(AND($M$1=2007,Beregningsark!$AQ395="2005-2012"),'Resultat 2005-2012'!J395*SUM($Z$7:$AE$7)/6,IF(AND($M$1=2008,Beregningsark!$AQ395="2005-2012"),'Resultat 2005-2012'!J395*SUM($AA$7:$AE$7)/5,IF(AND($M$1=2009,Beregningsark!$AQ395="2005-2012"),'Resultat 2005-2012'!J395*SUM($AB$7:$AE$7)/4,IF(AND($M$1=2010,Beregningsark!$AQ395="2005-2012"),'Resultat 2005-2012'!J395*SUM($AC$7:$AE$7)/3,IF(AND($M$1=2011,Beregningsark!$AQ395="2005-2012"),'Resultat 2005-2012'!J395*SUM($AD$7:$AE$7)/2,IF(AND($M$1=2012,Beregningsark!$AQ395="2005-2012"),'Resultat 2005-2012'!J395*$AE$7,IF(AND($M$1=2006,Beregningsark!$AQ395="1999-2012"),'Resultat 2005-2012'!J395*SUM($Y$16:$AE$16)/7,IF(AND($M$1=2007,Beregningsark!$AQ395="1999-2012"),'Resultat 2005-2012'!J395*SUM($Z$16:$AE$16)/6,IF(AND($M$1=2008,Beregningsark!$AQ395="1999-2012"),'Resultat 2005-2012'!J395*SUM($AA$16:$AE$16)/5,IF(AND($M$1=2009,Beregningsark!$AQ395="1999-2012"),'Resultat 2005-2012'!J395*SUM($AB$16:$AE$16)/4,IF(AND($M$1=2010,Beregningsark!$AQ395="1999-2012"),'Resultat 2005-2012'!J395*SUM($AC$16:$AE$16)/3,IF(AND($M$1=2011,Beregningsark!$AQ395="1999-2012"),'Resultat 2005-2012'!J395*SUM($AD$16:$AE$16)/2,IF(AND($M$1=2012,Beregningsark!$AQ395="1999-2012"),'Resultat 2005-2012'!J395*$AE$16,""))))))))))))))))</f>
        <v/>
      </c>
      <c r="K395" s="15" t="str">
        <f>IF('Resultat 2005-2012'!$R395="","",IF($M$1=2005,'Resultat 2005-2012'!K395,IF(AND($M$1=2006,Beregningsark!$AQ395="2005-2012"),'Resultat 2005-2012'!K395*SUM($Y$8:$AE$8)/7,IF(AND($M$1=2007,Beregningsark!$AQ395="2005-2012"),'Resultat 2005-2012'!K395*SUM($Z$8:$AE$8)/6,IF(AND($M$1=2008,Beregningsark!$AQ395="2005-2012"),'Resultat 2005-2012'!K395*SUM($AA$8:$AE$8)/5,IF(AND($M$1=2009,Beregningsark!$AQ395="2005-2012"),'Resultat 2005-2012'!K395*SUM($AB$8:$AE$8)/4,IF(AND($M$1=2010,Beregningsark!$AQ395="2005-2012"),'Resultat 2005-2012'!K395*SUM($AC$8:$AE$8)/3,IF(AND($M$1=2011,Beregningsark!$AQ395="2005-2012"),'Resultat 2005-2012'!K395*SUM($AD$8:$AE$8)/2,IF(AND($M$1=2012,Beregningsark!$AQ395="2005-2012"),'Resultat 2005-2012'!K395*$AE$8,IF(AND($M$1=2006,Beregningsark!$AQ395="1999-2012"),'Resultat 2005-2012'!K395*SUM($Y$17:$AE$17)/7,IF(AND($M$1=2007,Beregningsark!$AQ395="1999-2012"),'Resultat 2005-2012'!K395*SUM($Z$17:$AE$17)/6,IF(AND($M$1=2008,Beregningsark!$AQ395="1999-2012"),'Resultat 2005-2012'!K395*SUM($AA$17:$AE$17)/5,IF(AND($M$1=2009,Beregningsark!$AQ395="1999-2012"),'Resultat 2005-2012'!K395*SUM($AB$17:$AE$17)/4,IF(AND($M$1=2010,Beregningsark!$AQ395="1999-2012"),'Resultat 2005-2012'!K395*SUM($AC$17:$AE$17)/3,IF(AND($M$1=2011,Beregningsark!$AQ395="1999-2012"),'Resultat 2005-2012'!K395*SUM($AD$17:$AE$17)/2,IF(AND($M$1=2012,Beregningsark!$AQ395="1999-2012"),'Resultat 2005-2012'!K395*$AE$17,""))))))))))))))))</f>
        <v/>
      </c>
      <c r="L395" s="15" t="str">
        <f>IF('Resultat 2005-2012'!$R395="","",IF($M$1=2005,'Resultat 2005-2012'!L395,IF(AND($M$1=2006,Beregningsark!$AQ395="2005-2012"),'Resultat 2005-2012'!L395*SUM($Y$9:$AE$9)/7,IF(AND($M$1=2007,Beregningsark!$AQ395="2005-2012"),'Resultat 2005-2012'!L395*SUM($Z$9:$AE$9)/6,IF(AND($M$1=2008,Beregningsark!$AQ395="2005-2012"),'Resultat 2005-2012'!L395*SUM($AA$9:$AE$9)/5,IF(AND($M$1=2009,Beregningsark!$AQ395="2005-2012"),'Resultat 2005-2012'!L395*SUM($AB$9:$AE$9)/4,IF(AND($M$1=2010,Beregningsark!$AQ395="2005-2012"),'Resultat 2005-2012'!L395*SUM($AC$9:$AE$9)/3,IF(AND($M$1=2011,Beregningsark!$AQ395="2005-2012"),'Resultat 2005-2012'!L395*SUM($AD$9:$AE$9)/2,IF(AND($M$1=2012,Beregningsark!$AQ395="2005-2012"),'Resultat 2005-2012'!L395*$AE$9,IF(AND($M$1=2006,Beregningsark!$AQ395="1999-2012"),'Resultat 2005-2012'!L395*SUM($Y$18:$AE$18)/7,IF(AND($M$1=2007,Beregningsark!$AQ395="1999-2012"),'Resultat 2005-2012'!L395*SUM($Z$18:$AE$18)/6,IF(AND($M$1=2008,Beregningsark!$AQ395="1999-2012"),'Resultat 2005-2012'!L395*SUM($AA$18:$AE$18)/5,IF(AND($M$1=2009,Beregningsark!$AQ395="1999-2012"),'Resultat 2005-2012'!L395*SUM($AB$18:$AE$18)/4,IF(AND($M$1=2010,Beregningsark!$AQ395="1999-2012"),'Resultat 2005-2012'!L395*SUM($AC$18:$AE$18)/3,IF(AND($M$1=2011,Beregningsark!$AQ395="1999-2012"),'Resultat 2005-2012'!L395*SUM($AD$18:$AE$18)/2,IF(AND($M$1=2012,Beregningsark!$AQ395="1999-2012"),'Resultat 2005-2012'!L395*$AE$18,""))))))))))))))))</f>
        <v/>
      </c>
      <c r="M395" s="15" t="str">
        <f t="shared" si="20"/>
        <v/>
      </c>
      <c r="N395" s="15" t="str">
        <f>IF('Resultat 2005-2012'!$R395="","",IF($M$1=2005,'Resultat 2005-2012'!N395,IF(AND($M$1=2006,Beregningsark!$AQ395="2005-2012"),'Resultat 2005-2012'!N395*SUM($Y$10:$AE$10)/7,IF(AND($M$1=2007,Beregningsark!$AQ395="2005-2012"),'Resultat 2005-2012'!N395*SUM($Z$10:$AE$10)/6,IF(AND($M$1=2008,Beregningsark!$AQ395="2005-2012"),'Resultat 2005-2012'!N395*SUM($AA$10:$AE$10)/5,IF(AND($M$1=2009,Beregningsark!$AQ395="2005-2012"),'Resultat 2005-2012'!N395*SUM($AB$10:$AE$10)/4,IF(AND($M$1=2010,Beregningsark!$AQ395="2005-2012"),'Resultat 2005-2012'!N395*SUM($AC$10:$AE$10)/3,IF(AND($M$1=2011,Beregningsark!$AQ395="2005-2012"),'Resultat 2005-2012'!N395*SUM($AD$10:$AE$10)/2,IF(AND($M$1=2012,Beregningsark!$AQ395="2005-2012"),'Resultat 2005-2012'!N395*$AE$10,IF(AND($M$1=2006,Beregningsark!$AQ395="1999-2012"),'Resultat 2005-2012'!N395*SUM($Y$16:$AE$16)/7,IF(AND($M$1=2007,Beregningsark!$AQ395="1999-2012"),'Resultat 2005-2012'!N395*SUM($Z$16:$AE$16)/6,IF(AND($M$1=2008,Beregningsark!$AQ395="1999-2012"),'Resultat 2005-2012'!N395*SUM($AA$16:$AE$16)/5,IF(AND($M$1=2009,Beregningsark!$AQ395="1999-2012"),'Resultat 2005-2012'!N395*SUM($AB$16:$AE$16)/4,IF(AND($M$1=2010,Beregningsark!$AQ395="1999-2012"),'Resultat 2005-2012'!N395*SUM($AC$16:$AE$16)/3,IF(AND($M$1=2011,Beregningsark!$AQ395="1999-2012"),'Resultat 2005-2012'!N395*SUM($AD$16:$AE$16)/2,IF(AND($M$1=2012,Beregningsark!$AQ395="1999-2012"),'Resultat 2005-2012'!N395*$AE$16,""))))))))))))))))</f>
        <v/>
      </c>
      <c r="O395" s="15" t="str">
        <f>IF('Resultat 2005-2012'!$R395="","",IF($M$1=2005,'Resultat 2005-2012'!O395,IF(AND($M$1=2006,Beregningsark!$AQ395="2005-2012"),'Resultat 2005-2012'!O395*SUM($Y$10:$AE$10)/7,IF(AND($M$1=2007,Beregningsark!$AQ395="2005-2012"),'Resultat 2005-2012'!O395*SUM($Z$10:$AE$10)/6,IF(AND($M$1=2008,Beregningsark!$AQ395="2005-2012"),'Resultat 2005-2012'!O395*SUM($AA$10:$AE$10)/5,IF(AND($M$1=2009,Beregningsark!$AQ395="2005-2012"),'Resultat 2005-2012'!O395*SUM($AB$10:$AE$10)/4,IF(AND($M$1=2010,Beregningsark!$AQ395="2005-2012"),'Resultat 2005-2012'!O395*SUM($AC$10:$AE$10)/3,IF(AND($M$1=2011,Beregningsark!$AQ395="2005-2012"),'Resultat 2005-2012'!O395*SUM($AD$10:$AE$10)/2,IF(AND($M$1=2012,Beregningsark!$AQ395="2005-2012"),'Resultat 2005-2012'!O395*$AE$10,IF(AND($M$1=2006,Beregningsark!$AQ395="1999-2012"),'Resultat 2005-2012'!O395*SUM($Y$16:$AE$16)/7,IF(AND($M$1=2007,Beregningsark!$AQ395="1999-2012"),'Resultat 2005-2012'!O395*SUM($Z$16:$AE$16)/6,IF(AND($M$1=2008,Beregningsark!$AQ395="1999-2012"),'Resultat 2005-2012'!O395*SUM($AA$16:$AE$16)/5,IF(AND($M$1=2009,Beregningsark!$AQ395="1999-2012"),'Resultat 2005-2012'!O395*SUM($AB$16:$AE$16)/4,IF(AND($M$1=2010,Beregningsark!$AQ395="1999-2012"),'Resultat 2005-2012'!O395*SUM($AC$16:$AE$16)/3,IF(AND($M$1=2011,Beregningsark!$AQ395="1999-2012"),'Resultat 2005-2012'!O395*SUM($AD$16:$AE$16)/2,IF(AND($M$1=2012,Beregningsark!$AQ395="1999-2012"),'Resultat 2005-2012'!O395*$AE$16,""))))))))))))))))</f>
        <v/>
      </c>
      <c r="P395" s="15" t="str">
        <f>IF('Resultat 2005-2012'!$R395="","",IF($M$1=2005,'Resultat 2005-2012'!P395,IF(AND($M$1=2006,Beregningsark!$AQ395="2005-2012"),'Resultat 2005-2012'!P395*SUM($Y$11:$AE$11)/7,IF(AND($M$1=2007,Beregningsark!$AQ395="2005-2012"),'Resultat 2005-2012'!P395*SUM($Z$11:$AE$11)/6,IF(AND($M$1=2008,Beregningsark!$AQ395="2005-2012"),'Resultat 2005-2012'!P395*SUM($AA$11:$AE$11)/5,IF(AND($M$1=2009,Beregningsark!$AQ395="2005-2012"),'Resultat 2005-2012'!P395*SUM($AB$11:$AE$11)/4,IF(AND($M$1=2010,Beregningsark!$AQ395="2005-2012"),'Resultat 2005-2012'!P395*SUM($AC$11:$AE$11)/3,IF(AND($M$1=2011,Beregningsark!$AQ395="2005-2012"),'Resultat 2005-2012'!P395*SUM($AD$11:$AE$11)/2,IF(AND($M$1=2012,Beregningsark!$AQ395="2005-2012"),'Resultat 2005-2012'!P395*$AE$11,IF(AND($M$1=2006,Beregningsark!$AQ395="1999-2012"),'Resultat 2005-2012'!P395*SUM($Y$16:$AE$16)/7,IF(AND($M$1=2007,Beregningsark!$AQ395="1999-2012"),'Resultat 2005-2012'!P395*SUM($Z$16:$AE$16)/6,IF(AND($M$1=2008,Beregningsark!$AQ395="1999-2012"),'Resultat 2005-2012'!P395*SUM($AA$16:$AE$16)/5,IF(AND($M$1=2009,Beregningsark!$AQ395="1999-2012"),'Resultat 2005-2012'!P395*SUM($AB$16:$AE$16)/4,IF(AND($M$1=2010,Beregningsark!$AQ395="1999-2012"),'Resultat 2005-2012'!P395*SUM($AC$16:$AE$16)/3,IF(AND($M$1=2011,Beregningsark!$AQ395="1999-2012"),'Resultat 2005-2012'!P395*SUM($AD$16:$AE$16)/2,IF(AND($M$1=2012,Beregningsark!$AQ395="1999-2012"),'Resultat 2005-2012'!P395*$AE$16,""))))))))))))))))</f>
        <v/>
      </c>
      <c r="Q395" s="15" t="str">
        <f t="shared" si="21"/>
        <v/>
      </c>
      <c r="R395" s="17" t="str">
        <f t="shared" si="22"/>
        <v/>
      </c>
    </row>
    <row r="396" spans="1:18" x14ac:dyDescent="0.25">
      <c r="A396" s="4" t="str">
        <f>IF(Inddata!A411="","",Inddata!A411)</f>
        <v/>
      </c>
      <c r="B396" s="4" t="str">
        <f>IF(Inddata!B411="","",Inddata!B411)</f>
        <v/>
      </c>
      <c r="C396" s="4" t="str">
        <f>IF(Inddata!C411="","",Inddata!C411)</f>
        <v/>
      </c>
      <c r="D396" s="4" t="str">
        <f>IF(Inddata!D411="","",Inddata!D411)</f>
        <v/>
      </c>
      <c r="E396" s="4" t="str">
        <f>IF(Inddata!E411="","",Inddata!E411)</f>
        <v/>
      </c>
      <c r="F396" s="4" t="str">
        <f>IF(Inddata!F411="","",Inddata!F411)</f>
        <v/>
      </c>
      <c r="G396" s="4">
        <f>IF(Inddata!G411="","",Inddata!G411)</f>
        <v>0</v>
      </c>
      <c r="H396" s="4" t="str">
        <f>IF(Inddata!H411&gt;0.5,Inddata!H411,"")</f>
        <v/>
      </c>
      <c r="I396" s="4" t="str">
        <f>IF(Inddata!I411="","",Inddata!I411)</f>
        <v/>
      </c>
      <c r="J396" s="15" t="str">
        <f>IF('Resultat 2005-2012'!$R396="","",IF($M$1=2005,'Resultat 2005-2012'!J396,IF(AND($M$1=2006,Beregningsark!$AQ396="2005-2012"),'Resultat 2005-2012'!J396*SUM($Y$7:$AE$7)/7,IF(AND($M$1=2007,Beregningsark!$AQ396="2005-2012"),'Resultat 2005-2012'!J396*SUM($Z$7:$AE$7)/6,IF(AND($M$1=2008,Beregningsark!$AQ396="2005-2012"),'Resultat 2005-2012'!J396*SUM($AA$7:$AE$7)/5,IF(AND($M$1=2009,Beregningsark!$AQ396="2005-2012"),'Resultat 2005-2012'!J396*SUM($AB$7:$AE$7)/4,IF(AND($M$1=2010,Beregningsark!$AQ396="2005-2012"),'Resultat 2005-2012'!J396*SUM($AC$7:$AE$7)/3,IF(AND($M$1=2011,Beregningsark!$AQ396="2005-2012"),'Resultat 2005-2012'!J396*SUM($AD$7:$AE$7)/2,IF(AND($M$1=2012,Beregningsark!$AQ396="2005-2012"),'Resultat 2005-2012'!J396*$AE$7,IF(AND($M$1=2006,Beregningsark!$AQ396="1999-2012"),'Resultat 2005-2012'!J396*SUM($Y$16:$AE$16)/7,IF(AND($M$1=2007,Beregningsark!$AQ396="1999-2012"),'Resultat 2005-2012'!J396*SUM($Z$16:$AE$16)/6,IF(AND($M$1=2008,Beregningsark!$AQ396="1999-2012"),'Resultat 2005-2012'!J396*SUM($AA$16:$AE$16)/5,IF(AND($M$1=2009,Beregningsark!$AQ396="1999-2012"),'Resultat 2005-2012'!J396*SUM($AB$16:$AE$16)/4,IF(AND($M$1=2010,Beregningsark!$AQ396="1999-2012"),'Resultat 2005-2012'!J396*SUM($AC$16:$AE$16)/3,IF(AND($M$1=2011,Beregningsark!$AQ396="1999-2012"),'Resultat 2005-2012'!J396*SUM($AD$16:$AE$16)/2,IF(AND($M$1=2012,Beregningsark!$AQ396="1999-2012"),'Resultat 2005-2012'!J396*$AE$16,""))))))))))))))))</f>
        <v/>
      </c>
      <c r="K396" s="15" t="str">
        <f>IF('Resultat 2005-2012'!$R396="","",IF($M$1=2005,'Resultat 2005-2012'!K396,IF(AND($M$1=2006,Beregningsark!$AQ396="2005-2012"),'Resultat 2005-2012'!K396*SUM($Y$8:$AE$8)/7,IF(AND($M$1=2007,Beregningsark!$AQ396="2005-2012"),'Resultat 2005-2012'!K396*SUM($Z$8:$AE$8)/6,IF(AND($M$1=2008,Beregningsark!$AQ396="2005-2012"),'Resultat 2005-2012'!K396*SUM($AA$8:$AE$8)/5,IF(AND($M$1=2009,Beregningsark!$AQ396="2005-2012"),'Resultat 2005-2012'!K396*SUM($AB$8:$AE$8)/4,IF(AND($M$1=2010,Beregningsark!$AQ396="2005-2012"),'Resultat 2005-2012'!K396*SUM($AC$8:$AE$8)/3,IF(AND($M$1=2011,Beregningsark!$AQ396="2005-2012"),'Resultat 2005-2012'!K396*SUM($AD$8:$AE$8)/2,IF(AND($M$1=2012,Beregningsark!$AQ396="2005-2012"),'Resultat 2005-2012'!K396*$AE$8,IF(AND($M$1=2006,Beregningsark!$AQ396="1999-2012"),'Resultat 2005-2012'!K396*SUM($Y$17:$AE$17)/7,IF(AND($M$1=2007,Beregningsark!$AQ396="1999-2012"),'Resultat 2005-2012'!K396*SUM($Z$17:$AE$17)/6,IF(AND($M$1=2008,Beregningsark!$AQ396="1999-2012"),'Resultat 2005-2012'!K396*SUM($AA$17:$AE$17)/5,IF(AND($M$1=2009,Beregningsark!$AQ396="1999-2012"),'Resultat 2005-2012'!K396*SUM($AB$17:$AE$17)/4,IF(AND($M$1=2010,Beregningsark!$AQ396="1999-2012"),'Resultat 2005-2012'!K396*SUM($AC$17:$AE$17)/3,IF(AND($M$1=2011,Beregningsark!$AQ396="1999-2012"),'Resultat 2005-2012'!K396*SUM($AD$17:$AE$17)/2,IF(AND($M$1=2012,Beregningsark!$AQ396="1999-2012"),'Resultat 2005-2012'!K396*$AE$17,""))))))))))))))))</f>
        <v/>
      </c>
      <c r="L396" s="15" t="str">
        <f>IF('Resultat 2005-2012'!$R396="","",IF($M$1=2005,'Resultat 2005-2012'!L396,IF(AND($M$1=2006,Beregningsark!$AQ396="2005-2012"),'Resultat 2005-2012'!L396*SUM($Y$9:$AE$9)/7,IF(AND($M$1=2007,Beregningsark!$AQ396="2005-2012"),'Resultat 2005-2012'!L396*SUM($Z$9:$AE$9)/6,IF(AND($M$1=2008,Beregningsark!$AQ396="2005-2012"),'Resultat 2005-2012'!L396*SUM($AA$9:$AE$9)/5,IF(AND($M$1=2009,Beregningsark!$AQ396="2005-2012"),'Resultat 2005-2012'!L396*SUM($AB$9:$AE$9)/4,IF(AND($M$1=2010,Beregningsark!$AQ396="2005-2012"),'Resultat 2005-2012'!L396*SUM($AC$9:$AE$9)/3,IF(AND($M$1=2011,Beregningsark!$AQ396="2005-2012"),'Resultat 2005-2012'!L396*SUM($AD$9:$AE$9)/2,IF(AND($M$1=2012,Beregningsark!$AQ396="2005-2012"),'Resultat 2005-2012'!L396*$AE$9,IF(AND($M$1=2006,Beregningsark!$AQ396="1999-2012"),'Resultat 2005-2012'!L396*SUM($Y$18:$AE$18)/7,IF(AND($M$1=2007,Beregningsark!$AQ396="1999-2012"),'Resultat 2005-2012'!L396*SUM($Z$18:$AE$18)/6,IF(AND($M$1=2008,Beregningsark!$AQ396="1999-2012"),'Resultat 2005-2012'!L396*SUM($AA$18:$AE$18)/5,IF(AND($M$1=2009,Beregningsark!$AQ396="1999-2012"),'Resultat 2005-2012'!L396*SUM($AB$18:$AE$18)/4,IF(AND($M$1=2010,Beregningsark!$AQ396="1999-2012"),'Resultat 2005-2012'!L396*SUM($AC$18:$AE$18)/3,IF(AND($M$1=2011,Beregningsark!$AQ396="1999-2012"),'Resultat 2005-2012'!L396*SUM($AD$18:$AE$18)/2,IF(AND($M$1=2012,Beregningsark!$AQ396="1999-2012"),'Resultat 2005-2012'!L396*$AE$18,""))))))))))))))))</f>
        <v/>
      </c>
      <c r="M396" s="15" t="str">
        <f t="shared" si="20"/>
        <v/>
      </c>
      <c r="N396" s="15" t="str">
        <f>IF('Resultat 2005-2012'!$R396="","",IF($M$1=2005,'Resultat 2005-2012'!N396,IF(AND($M$1=2006,Beregningsark!$AQ396="2005-2012"),'Resultat 2005-2012'!N396*SUM($Y$10:$AE$10)/7,IF(AND($M$1=2007,Beregningsark!$AQ396="2005-2012"),'Resultat 2005-2012'!N396*SUM($Z$10:$AE$10)/6,IF(AND($M$1=2008,Beregningsark!$AQ396="2005-2012"),'Resultat 2005-2012'!N396*SUM($AA$10:$AE$10)/5,IF(AND($M$1=2009,Beregningsark!$AQ396="2005-2012"),'Resultat 2005-2012'!N396*SUM($AB$10:$AE$10)/4,IF(AND($M$1=2010,Beregningsark!$AQ396="2005-2012"),'Resultat 2005-2012'!N396*SUM($AC$10:$AE$10)/3,IF(AND($M$1=2011,Beregningsark!$AQ396="2005-2012"),'Resultat 2005-2012'!N396*SUM($AD$10:$AE$10)/2,IF(AND($M$1=2012,Beregningsark!$AQ396="2005-2012"),'Resultat 2005-2012'!N396*$AE$10,IF(AND($M$1=2006,Beregningsark!$AQ396="1999-2012"),'Resultat 2005-2012'!N396*SUM($Y$16:$AE$16)/7,IF(AND($M$1=2007,Beregningsark!$AQ396="1999-2012"),'Resultat 2005-2012'!N396*SUM($Z$16:$AE$16)/6,IF(AND($M$1=2008,Beregningsark!$AQ396="1999-2012"),'Resultat 2005-2012'!N396*SUM($AA$16:$AE$16)/5,IF(AND($M$1=2009,Beregningsark!$AQ396="1999-2012"),'Resultat 2005-2012'!N396*SUM($AB$16:$AE$16)/4,IF(AND($M$1=2010,Beregningsark!$AQ396="1999-2012"),'Resultat 2005-2012'!N396*SUM($AC$16:$AE$16)/3,IF(AND($M$1=2011,Beregningsark!$AQ396="1999-2012"),'Resultat 2005-2012'!N396*SUM($AD$16:$AE$16)/2,IF(AND($M$1=2012,Beregningsark!$AQ396="1999-2012"),'Resultat 2005-2012'!N396*$AE$16,""))))))))))))))))</f>
        <v/>
      </c>
      <c r="O396" s="15" t="str">
        <f>IF('Resultat 2005-2012'!$R396="","",IF($M$1=2005,'Resultat 2005-2012'!O396,IF(AND($M$1=2006,Beregningsark!$AQ396="2005-2012"),'Resultat 2005-2012'!O396*SUM($Y$10:$AE$10)/7,IF(AND($M$1=2007,Beregningsark!$AQ396="2005-2012"),'Resultat 2005-2012'!O396*SUM($Z$10:$AE$10)/6,IF(AND($M$1=2008,Beregningsark!$AQ396="2005-2012"),'Resultat 2005-2012'!O396*SUM($AA$10:$AE$10)/5,IF(AND($M$1=2009,Beregningsark!$AQ396="2005-2012"),'Resultat 2005-2012'!O396*SUM($AB$10:$AE$10)/4,IF(AND($M$1=2010,Beregningsark!$AQ396="2005-2012"),'Resultat 2005-2012'!O396*SUM($AC$10:$AE$10)/3,IF(AND($M$1=2011,Beregningsark!$AQ396="2005-2012"),'Resultat 2005-2012'!O396*SUM($AD$10:$AE$10)/2,IF(AND($M$1=2012,Beregningsark!$AQ396="2005-2012"),'Resultat 2005-2012'!O396*$AE$10,IF(AND($M$1=2006,Beregningsark!$AQ396="1999-2012"),'Resultat 2005-2012'!O396*SUM($Y$16:$AE$16)/7,IF(AND($M$1=2007,Beregningsark!$AQ396="1999-2012"),'Resultat 2005-2012'!O396*SUM($Z$16:$AE$16)/6,IF(AND($M$1=2008,Beregningsark!$AQ396="1999-2012"),'Resultat 2005-2012'!O396*SUM($AA$16:$AE$16)/5,IF(AND($M$1=2009,Beregningsark!$AQ396="1999-2012"),'Resultat 2005-2012'!O396*SUM($AB$16:$AE$16)/4,IF(AND($M$1=2010,Beregningsark!$AQ396="1999-2012"),'Resultat 2005-2012'!O396*SUM($AC$16:$AE$16)/3,IF(AND($M$1=2011,Beregningsark!$AQ396="1999-2012"),'Resultat 2005-2012'!O396*SUM($AD$16:$AE$16)/2,IF(AND($M$1=2012,Beregningsark!$AQ396="1999-2012"),'Resultat 2005-2012'!O396*$AE$16,""))))))))))))))))</f>
        <v/>
      </c>
      <c r="P396" s="15" t="str">
        <f>IF('Resultat 2005-2012'!$R396="","",IF($M$1=2005,'Resultat 2005-2012'!P396,IF(AND($M$1=2006,Beregningsark!$AQ396="2005-2012"),'Resultat 2005-2012'!P396*SUM($Y$11:$AE$11)/7,IF(AND($M$1=2007,Beregningsark!$AQ396="2005-2012"),'Resultat 2005-2012'!P396*SUM($Z$11:$AE$11)/6,IF(AND($M$1=2008,Beregningsark!$AQ396="2005-2012"),'Resultat 2005-2012'!P396*SUM($AA$11:$AE$11)/5,IF(AND($M$1=2009,Beregningsark!$AQ396="2005-2012"),'Resultat 2005-2012'!P396*SUM($AB$11:$AE$11)/4,IF(AND($M$1=2010,Beregningsark!$AQ396="2005-2012"),'Resultat 2005-2012'!P396*SUM($AC$11:$AE$11)/3,IF(AND($M$1=2011,Beregningsark!$AQ396="2005-2012"),'Resultat 2005-2012'!P396*SUM($AD$11:$AE$11)/2,IF(AND($M$1=2012,Beregningsark!$AQ396="2005-2012"),'Resultat 2005-2012'!P396*$AE$11,IF(AND($M$1=2006,Beregningsark!$AQ396="1999-2012"),'Resultat 2005-2012'!P396*SUM($Y$16:$AE$16)/7,IF(AND($M$1=2007,Beregningsark!$AQ396="1999-2012"),'Resultat 2005-2012'!P396*SUM($Z$16:$AE$16)/6,IF(AND($M$1=2008,Beregningsark!$AQ396="1999-2012"),'Resultat 2005-2012'!P396*SUM($AA$16:$AE$16)/5,IF(AND($M$1=2009,Beregningsark!$AQ396="1999-2012"),'Resultat 2005-2012'!P396*SUM($AB$16:$AE$16)/4,IF(AND($M$1=2010,Beregningsark!$AQ396="1999-2012"),'Resultat 2005-2012'!P396*SUM($AC$16:$AE$16)/3,IF(AND($M$1=2011,Beregningsark!$AQ396="1999-2012"),'Resultat 2005-2012'!P396*SUM($AD$16:$AE$16)/2,IF(AND($M$1=2012,Beregningsark!$AQ396="1999-2012"),'Resultat 2005-2012'!P396*$AE$16,""))))))))))))))))</f>
        <v/>
      </c>
      <c r="Q396" s="15" t="str">
        <f t="shared" si="21"/>
        <v/>
      </c>
      <c r="R396" s="17" t="str">
        <f t="shared" si="22"/>
        <v/>
      </c>
    </row>
    <row r="397" spans="1:18" x14ac:dyDescent="0.25">
      <c r="A397" s="4" t="str">
        <f>IF(Inddata!A412="","",Inddata!A412)</f>
        <v/>
      </c>
      <c r="B397" s="4" t="str">
        <f>IF(Inddata!B412="","",Inddata!B412)</f>
        <v/>
      </c>
      <c r="C397" s="4" t="str">
        <f>IF(Inddata!C412="","",Inddata!C412)</f>
        <v/>
      </c>
      <c r="D397" s="4" t="str">
        <f>IF(Inddata!D412="","",Inddata!D412)</f>
        <v/>
      </c>
      <c r="E397" s="4" t="str">
        <f>IF(Inddata!E412="","",Inddata!E412)</f>
        <v/>
      </c>
      <c r="F397" s="4" t="str">
        <f>IF(Inddata!F412="","",Inddata!F412)</f>
        <v/>
      </c>
      <c r="G397" s="4">
        <f>IF(Inddata!G412="","",Inddata!G412)</f>
        <v>0</v>
      </c>
      <c r="H397" s="4" t="str">
        <f>IF(Inddata!H412&gt;0.5,Inddata!H412,"")</f>
        <v/>
      </c>
      <c r="I397" s="4" t="str">
        <f>IF(Inddata!I412="","",Inddata!I412)</f>
        <v/>
      </c>
      <c r="J397" s="15" t="str">
        <f>IF('Resultat 2005-2012'!$R397="","",IF($M$1=2005,'Resultat 2005-2012'!J397,IF(AND($M$1=2006,Beregningsark!$AQ397="2005-2012"),'Resultat 2005-2012'!J397*SUM($Y$7:$AE$7)/7,IF(AND($M$1=2007,Beregningsark!$AQ397="2005-2012"),'Resultat 2005-2012'!J397*SUM($Z$7:$AE$7)/6,IF(AND($M$1=2008,Beregningsark!$AQ397="2005-2012"),'Resultat 2005-2012'!J397*SUM($AA$7:$AE$7)/5,IF(AND($M$1=2009,Beregningsark!$AQ397="2005-2012"),'Resultat 2005-2012'!J397*SUM($AB$7:$AE$7)/4,IF(AND($M$1=2010,Beregningsark!$AQ397="2005-2012"),'Resultat 2005-2012'!J397*SUM($AC$7:$AE$7)/3,IF(AND($M$1=2011,Beregningsark!$AQ397="2005-2012"),'Resultat 2005-2012'!J397*SUM($AD$7:$AE$7)/2,IF(AND($M$1=2012,Beregningsark!$AQ397="2005-2012"),'Resultat 2005-2012'!J397*$AE$7,IF(AND($M$1=2006,Beregningsark!$AQ397="1999-2012"),'Resultat 2005-2012'!J397*SUM($Y$16:$AE$16)/7,IF(AND($M$1=2007,Beregningsark!$AQ397="1999-2012"),'Resultat 2005-2012'!J397*SUM($Z$16:$AE$16)/6,IF(AND($M$1=2008,Beregningsark!$AQ397="1999-2012"),'Resultat 2005-2012'!J397*SUM($AA$16:$AE$16)/5,IF(AND($M$1=2009,Beregningsark!$AQ397="1999-2012"),'Resultat 2005-2012'!J397*SUM($AB$16:$AE$16)/4,IF(AND($M$1=2010,Beregningsark!$AQ397="1999-2012"),'Resultat 2005-2012'!J397*SUM($AC$16:$AE$16)/3,IF(AND($M$1=2011,Beregningsark!$AQ397="1999-2012"),'Resultat 2005-2012'!J397*SUM($AD$16:$AE$16)/2,IF(AND($M$1=2012,Beregningsark!$AQ397="1999-2012"),'Resultat 2005-2012'!J397*$AE$16,""))))))))))))))))</f>
        <v/>
      </c>
      <c r="K397" s="15" t="str">
        <f>IF('Resultat 2005-2012'!$R397="","",IF($M$1=2005,'Resultat 2005-2012'!K397,IF(AND($M$1=2006,Beregningsark!$AQ397="2005-2012"),'Resultat 2005-2012'!K397*SUM($Y$8:$AE$8)/7,IF(AND($M$1=2007,Beregningsark!$AQ397="2005-2012"),'Resultat 2005-2012'!K397*SUM($Z$8:$AE$8)/6,IF(AND($M$1=2008,Beregningsark!$AQ397="2005-2012"),'Resultat 2005-2012'!K397*SUM($AA$8:$AE$8)/5,IF(AND($M$1=2009,Beregningsark!$AQ397="2005-2012"),'Resultat 2005-2012'!K397*SUM($AB$8:$AE$8)/4,IF(AND($M$1=2010,Beregningsark!$AQ397="2005-2012"),'Resultat 2005-2012'!K397*SUM($AC$8:$AE$8)/3,IF(AND($M$1=2011,Beregningsark!$AQ397="2005-2012"),'Resultat 2005-2012'!K397*SUM($AD$8:$AE$8)/2,IF(AND($M$1=2012,Beregningsark!$AQ397="2005-2012"),'Resultat 2005-2012'!K397*$AE$8,IF(AND($M$1=2006,Beregningsark!$AQ397="1999-2012"),'Resultat 2005-2012'!K397*SUM($Y$17:$AE$17)/7,IF(AND($M$1=2007,Beregningsark!$AQ397="1999-2012"),'Resultat 2005-2012'!K397*SUM($Z$17:$AE$17)/6,IF(AND($M$1=2008,Beregningsark!$AQ397="1999-2012"),'Resultat 2005-2012'!K397*SUM($AA$17:$AE$17)/5,IF(AND($M$1=2009,Beregningsark!$AQ397="1999-2012"),'Resultat 2005-2012'!K397*SUM($AB$17:$AE$17)/4,IF(AND($M$1=2010,Beregningsark!$AQ397="1999-2012"),'Resultat 2005-2012'!K397*SUM($AC$17:$AE$17)/3,IF(AND($M$1=2011,Beregningsark!$AQ397="1999-2012"),'Resultat 2005-2012'!K397*SUM($AD$17:$AE$17)/2,IF(AND($M$1=2012,Beregningsark!$AQ397="1999-2012"),'Resultat 2005-2012'!K397*$AE$17,""))))))))))))))))</f>
        <v/>
      </c>
      <c r="L397" s="15" t="str">
        <f>IF('Resultat 2005-2012'!$R397="","",IF($M$1=2005,'Resultat 2005-2012'!L397,IF(AND($M$1=2006,Beregningsark!$AQ397="2005-2012"),'Resultat 2005-2012'!L397*SUM($Y$9:$AE$9)/7,IF(AND($M$1=2007,Beregningsark!$AQ397="2005-2012"),'Resultat 2005-2012'!L397*SUM($Z$9:$AE$9)/6,IF(AND($M$1=2008,Beregningsark!$AQ397="2005-2012"),'Resultat 2005-2012'!L397*SUM($AA$9:$AE$9)/5,IF(AND($M$1=2009,Beregningsark!$AQ397="2005-2012"),'Resultat 2005-2012'!L397*SUM($AB$9:$AE$9)/4,IF(AND($M$1=2010,Beregningsark!$AQ397="2005-2012"),'Resultat 2005-2012'!L397*SUM($AC$9:$AE$9)/3,IF(AND($M$1=2011,Beregningsark!$AQ397="2005-2012"),'Resultat 2005-2012'!L397*SUM($AD$9:$AE$9)/2,IF(AND($M$1=2012,Beregningsark!$AQ397="2005-2012"),'Resultat 2005-2012'!L397*$AE$9,IF(AND($M$1=2006,Beregningsark!$AQ397="1999-2012"),'Resultat 2005-2012'!L397*SUM($Y$18:$AE$18)/7,IF(AND($M$1=2007,Beregningsark!$AQ397="1999-2012"),'Resultat 2005-2012'!L397*SUM($Z$18:$AE$18)/6,IF(AND($M$1=2008,Beregningsark!$AQ397="1999-2012"),'Resultat 2005-2012'!L397*SUM($AA$18:$AE$18)/5,IF(AND($M$1=2009,Beregningsark!$AQ397="1999-2012"),'Resultat 2005-2012'!L397*SUM($AB$18:$AE$18)/4,IF(AND($M$1=2010,Beregningsark!$AQ397="1999-2012"),'Resultat 2005-2012'!L397*SUM($AC$18:$AE$18)/3,IF(AND($M$1=2011,Beregningsark!$AQ397="1999-2012"),'Resultat 2005-2012'!L397*SUM($AD$18:$AE$18)/2,IF(AND($M$1=2012,Beregningsark!$AQ397="1999-2012"),'Resultat 2005-2012'!L397*$AE$18,""))))))))))))))))</f>
        <v/>
      </c>
      <c r="M397" s="15" t="str">
        <f t="shared" si="20"/>
        <v/>
      </c>
      <c r="N397" s="15" t="str">
        <f>IF('Resultat 2005-2012'!$R397="","",IF($M$1=2005,'Resultat 2005-2012'!N397,IF(AND($M$1=2006,Beregningsark!$AQ397="2005-2012"),'Resultat 2005-2012'!N397*SUM($Y$10:$AE$10)/7,IF(AND($M$1=2007,Beregningsark!$AQ397="2005-2012"),'Resultat 2005-2012'!N397*SUM($Z$10:$AE$10)/6,IF(AND($M$1=2008,Beregningsark!$AQ397="2005-2012"),'Resultat 2005-2012'!N397*SUM($AA$10:$AE$10)/5,IF(AND($M$1=2009,Beregningsark!$AQ397="2005-2012"),'Resultat 2005-2012'!N397*SUM($AB$10:$AE$10)/4,IF(AND($M$1=2010,Beregningsark!$AQ397="2005-2012"),'Resultat 2005-2012'!N397*SUM($AC$10:$AE$10)/3,IF(AND($M$1=2011,Beregningsark!$AQ397="2005-2012"),'Resultat 2005-2012'!N397*SUM($AD$10:$AE$10)/2,IF(AND($M$1=2012,Beregningsark!$AQ397="2005-2012"),'Resultat 2005-2012'!N397*$AE$10,IF(AND($M$1=2006,Beregningsark!$AQ397="1999-2012"),'Resultat 2005-2012'!N397*SUM($Y$16:$AE$16)/7,IF(AND($M$1=2007,Beregningsark!$AQ397="1999-2012"),'Resultat 2005-2012'!N397*SUM($Z$16:$AE$16)/6,IF(AND($M$1=2008,Beregningsark!$AQ397="1999-2012"),'Resultat 2005-2012'!N397*SUM($AA$16:$AE$16)/5,IF(AND($M$1=2009,Beregningsark!$AQ397="1999-2012"),'Resultat 2005-2012'!N397*SUM($AB$16:$AE$16)/4,IF(AND($M$1=2010,Beregningsark!$AQ397="1999-2012"),'Resultat 2005-2012'!N397*SUM($AC$16:$AE$16)/3,IF(AND($M$1=2011,Beregningsark!$AQ397="1999-2012"),'Resultat 2005-2012'!N397*SUM($AD$16:$AE$16)/2,IF(AND($M$1=2012,Beregningsark!$AQ397="1999-2012"),'Resultat 2005-2012'!N397*$AE$16,""))))))))))))))))</f>
        <v/>
      </c>
      <c r="O397" s="15" t="str">
        <f>IF('Resultat 2005-2012'!$R397="","",IF($M$1=2005,'Resultat 2005-2012'!O397,IF(AND($M$1=2006,Beregningsark!$AQ397="2005-2012"),'Resultat 2005-2012'!O397*SUM($Y$10:$AE$10)/7,IF(AND($M$1=2007,Beregningsark!$AQ397="2005-2012"),'Resultat 2005-2012'!O397*SUM($Z$10:$AE$10)/6,IF(AND($M$1=2008,Beregningsark!$AQ397="2005-2012"),'Resultat 2005-2012'!O397*SUM($AA$10:$AE$10)/5,IF(AND($M$1=2009,Beregningsark!$AQ397="2005-2012"),'Resultat 2005-2012'!O397*SUM($AB$10:$AE$10)/4,IF(AND($M$1=2010,Beregningsark!$AQ397="2005-2012"),'Resultat 2005-2012'!O397*SUM($AC$10:$AE$10)/3,IF(AND($M$1=2011,Beregningsark!$AQ397="2005-2012"),'Resultat 2005-2012'!O397*SUM($AD$10:$AE$10)/2,IF(AND($M$1=2012,Beregningsark!$AQ397="2005-2012"),'Resultat 2005-2012'!O397*$AE$10,IF(AND($M$1=2006,Beregningsark!$AQ397="1999-2012"),'Resultat 2005-2012'!O397*SUM($Y$16:$AE$16)/7,IF(AND($M$1=2007,Beregningsark!$AQ397="1999-2012"),'Resultat 2005-2012'!O397*SUM($Z$16:$AE$16)/6,IF(AND($M$1=2008,Beregningsark!$AQ397="1999-2012"),'Resultat 2005-2012'!O397*SUM($AA$16:$AE$16)/5,IF(AND($M$1=2009,Beregningsark!$AQ397="1999-2012"),'Resultat 2005-2012'!O397*SUM($AB$16:$AE$16)/4,IF(AND($M$1=2010,Beregningsark!$AQ397="1999-2012"),'Resultat 2005-2012'!O397*SUM($AC$16:$AE$16)/3,IF(AND($M$1=2011,Beregningsark!$AQ397="1999-2012"),'Resultat 2005-2012'!O397*SUM($AD$16:$AE$16)/2,IF(AND($M$1=2012,Beregningsark!$AQ397="1999-2012"),'Resultat 2005-2012'!O397*$AE$16,""))))))))))))))))</f>
        <v/>
      </c>
      <c r="P397" s="15" t="str">
        <f>IF('Resultat 2005-2012'!$R397="","",IF($M$1=2005,'Resultat 2005-2012'!P397,IF(AND($M$1=2006,Beregningsark!$AQ397="2005-2012"),'Resultat 2005-2012'!P397*SUM($Y$11:$AE$11)/7,IF(AND($M$1=2007,Beregningsark!$AQ397="2005-2012"),'Resultat 2005-2012'!P397*SUM($Z$11:$AE$11)/6,IF(AND($M$1=2008,Beregningsark!$AQ397="2005-2012"),'Resultat 2005-2012'!P397*SUM($AA$11:$AE$11)/5,IF(AND($M$1=2009,Beregningsark!$AQ397="2005-2012"),'Resultat 2005-2012'!P397*SUM($AB$11:$AE$11)/4,IF(AND($M$1=2010,Beregningsark!$AQ397="2005-2012"),'Resultat 2005-2012'!P397*SUM($AC$11:$AE$11)/3,IF(AND($M$1=2011,Beregningsark!$AQ397="2005-2012"),'Resultat 2005-2012'!P397*SUM($AD$11:$AE$11)/2,IF(AND($M$1=2012,Beregningsark!$AQ397="2005-2012"),'Resultat 2005-2012'!P397*$AE$11,IF(AND($M$1=2006,Beregningsark!$AQ397="1999-2012"),'Resultat 2005-2012'!P397*SUM($Y$16:$AE$16)/7,IF(AND($M$1=2007,Beregningsark!$AQ397="1999-2012"),'Resultat 2005-2012'!P397*SUM($Z$16:$AE$16)/6,IF(AND($M$1=2008,Beregningsark!$AQ397="1999-2012"),'Resultat 2005-2012'!P397*SUM($AA$16:$AE$16)/5,IF(AND($M$1=2009,Beregningsark!$AQ397="1999-2012"),'Resultat 2005-2012'!P397*SUM($AB$16:$AE$16)/4,IF(AND($M$1=2010,Beregningsark!$AQ397="1999-2012"),'Resultat 2005-2012'!P397*SUM($AC$16:$AE$16)/3,IF(AND($M$1=2011,Beregningsark!$AQ397="1999-2012"),'Resultat 2005-2012'!P397*SUM($AD$16:$AE$16)/2,IF(AND($M$1=2012,Beregningsark!$AQ397="1999-2012"),'Resultat 2005-2012'!P397*$AE$16,""))))))))))))))))</f>
        <v/>
      </c>
      <c r="Q397" s="15" t="str">
        <f t="shared" si="21"/>
        <v/>
      </c>
      <c r="R397" s="17" t="str">
        <f t="shared" si="22"/>
        <v/>
      </c>
    </row>
    <row r="398" spans="1:18" x14ac:dyDescent="0.25">
      <c r="A398" s="4" t="str">
        <f>IF(Inddata!A413="","",Inddata!A413)</f>
        <v/>
      </c>
      <c r="B398" s="4" t="str">
        <f>IF(Inddata!B413="","",Inddata!B413)</f>
        <v/>
      </c>
      <c r="C398" s="4" t="str">
        <f>IF(Inddata!C413="","",Inddata!C413)</f>
        <v/>
      </c>
      <c r="D398" s="4" t="str">
        <f>IF(Inddata!D413="","",Inddata!D413)</f>
        <v/>
      </c>
      <c r="E398" s="4" t="str">
        <f>IF(Inddata!E413="","",Inddata!E413)</f>
        <v/>
      </c>
      <c r="F398" s="4" t="str">
        <f>IF(Inddata!F413="","",Inddata!F413)</f>
        <v/>
      </c>
      <c r="G398" s="4">
        <f>IF(Inddata!G413="","",Inddata!G413)</f>
        <v>0</v>
      </c>
      <c r="H398" s="4" t="str">
        <f>IF(Inddata!H413&gt;0.5,Inddata!H413,"")</f>
        <v/>
      </c>
      <c r="I398" s="4" t="str">
        <f>IF(Inddata!I413="","",Inddata!I413)</f>
        <v/>
      </c>
      <c r="J398" s="15" t="str">
        <f>IF('Resultat 2005-2012'!$R398="","",IF($M$1=2005,'Resultat 2005-2012'!J398,IF(AND($M$1=2006,Beregningsark!$AQ398="2005-2012"),'Resultat 2005-2012'!J398*SUM($Y$7:$AE$7)/7,IF(AND($M$1=2007,Beregningsark!$AQ398="2005-2012"),'Resultat 2005-2012'!J398*SUM($Z$7:$AE$7)/6,IF(AND($M$1=2008,Beregningsark!$AQ398="2005-2012"),'Resultat 2005-2012'!J398*SUM($AA$7:$AE$7)/5,IF(AND($M$1=2009,Beregningsark!$AQ398="2005-2012"),'Resultat 2005-2012'!J398*SUM($AB$7:$AE$7)/4,IF(AND($M$1=2010,Beregningsark!$AQ398="2005-2012"),'Resultat 2005-2012'!J398*SUM($AC$7:$AE$7)/3,IF(AND($M$1=2011,Beregningsark!$AQ398="2005-2012"),'Resultat 2005-2012'!J398*SUM($AD$7:$AE$7)/2,IF(AND($M$1=2012,Beregningsark!$AQ398="2005-2012"),'Resultat 2005-2012'!J398*$AE$7,IF(AND($M$1=2006,Beregningsark!$AQ398="1999-2012"),'Resultat 2005-2012'!J398*SUM($Y$16:$AE$16)/7,IF(AND($M$1=2007,Beregningsark!$AQ398="1999-2012"),'Resultat 2005-2012'!J398*SUM($Z$16:$AE$16)/6,IF(AND($M$1=2008,Beregningsark!$AQ398="1999-2012"),'Resultat 2005-2012'!J398*SUM($AA$16:$AE$16)/5,IF(AND($M$1=2009,Beregningsark!$AQ398="1999-2012"),'Resultat 2005-2012'!J398*SUM($AB$16:$AE$16)/4,IF(AND($M$1=2010,Beregningsark!$AQ398="1999-2012"),'Resultat 2005-2012'!J398*SUM($AC$16:$AE$16)/3,IF(AND($M$1=2011,Beregningsark!$AQ398="1999-2012"),'Resultat 2005-2012'!J398*SUM($AD$16:$AE$16)/2,IF(AND($M$1=2012,Beregningsark!$AQ398="1999-2012"),'Resultat 2005-2012'!J398*$AE$16,""))))))))))))))))</f>
        <v/>
      </c>
      <c r="K398" s="15" t="str">
        <f>IF('Resultat 2005-2012'!$R398="","",IF($M$1=2005,'Resultat 2005-2012'!K398,IF(AND($M$1=2006,Beregningsark!$AQ398="2005-2012"),'Resultat 2005-2012'!K398*SUM($Y$8:$AE$8)/7,IF(AND($M$1=2007,Beregningsark!$AQ398="2005-2012"),'Resultat 2005-2012'!K398*SUM($Z$8:$AE$8)/6,IF(AND($M$1=2008,Beregningsark!$AQ398="2005-2012"),'Resultat 2005-2012'!K398*SUM($AA$8:$AE$8)/5,IF(AND($M$1=2009,Beregningsark!$AQ398="2005-2012"),'Resultat 2005-2012'!K398*SUM($AB$8:$AE$8)/4,IF(AND($M$1=2010,Beregningsark!$AQ398="2005-2012"),'Resultat 2005-2012'!K398*SUM($AC$8:$AE$8)/3,IF(AND($M$1=2011,Beregningsark!$AQ398="2005-2012"),'Resultat 2005-2012'!K398*SUM($AD$8:$AE$8)/2,IF(AND($M$1=2012,Beregningsark!$AQ398="2005-2012"),'Resultat 2005-2012'!K398*$AE$8,IF(AND($M$1=2006,Beregningsark!$AQ398="1999-2012"),'Resultat 2005-2012'!K398*SUM($Y$17:$AE$17)/7,IF(AND($M$1=2007,Beregningsark!$AQ398="1999-2012"),'Resultat 2005-2012'!K398*SUM($Z$17:$AE$17)/6,IF(AND($M$1=2008,Beregningsark!$AQ398="1999-2012"),'Resultat 2005-2012'!K398*SUM($AA$17:$AE$17)/5,IF(AND($M$1=2009,Beregningsark!$AQ398="1999-2012"),'Resultat 2005-2012'!K398*SUM($AB$17:$AE$17)/4,IF(AND($M$1=2010,Beregningsark!$AQ398="1999-2012"),'Resultat 2005-2012'!K398*SUM($AC$17:$AE$17)/3,IF(AND($M$1=2011,Beregningsark!$AQ398="1999-2012"),'Resultat 2005-2012'!K398*SUM($AD$17:$AE$17)/2,IF(AND($M$1=2012,Beregningsark!$AQ398="1999-2012"),'Resultat 2005-2012'!K398*$AE$17,""))))))))))))))))</f>
        <v/>
      </c>
      <c r="L398" s="15" t="str">
        <f>IF('Resultat 2005-2012'!$R398="","",IF($M$1=2005,'Resultat 2005-2012'!L398,IF(AND($M$1=2006,Beregningsark!$AQ398="2005-2012"),'Resultat 2005-2012'!L398*SUM($Y$9:$AE$9)/7,IF(AND($M$1=2007,Beregningsark!$AQ398="2005-2012"),'Resultat 2005-2012'!L398*SUM($Z$9:$AE$9)/6,IF(AND($M$1=2008,Beregningsark!$AQ398="2005-2012"),'Resultat 2005-2012'!L398*SUM($AA$9:$AE$9)/5,IF(AND($M$1=2009,Beregningsark!$AQ398="2005-2012"),'Resultat 2005-2012'!L398*SUM($AB$9:$AE$9)/4,IF(AND($M$1=2010,Beregningsark!$AQ398="2005-2012"),'Resultat 2005-2012'!L398*SUM($AC$9:$AE$9)/3,IF(AND($M$1=2011,Beregningsark!$AQ398="2005-2012"),'Resultat 2005-2012'!L398*SUM($AD$9:$AE$9)/2,IF(AND($M$1=2012,Beregningsark!$AQ398="2005-2012"),'Resultat 2005-2012'!L398*$AE$9,IF(AND($M$1=2006,Beregningsark!$AQ398="1999-2012"),'Resultat 2005-2012'!L398*SUM($Y$18:$AE$18)/7,IF(AND($M$1=2007,Beregningsark!$AQ398="1999-2012"),'Resultat 2005-2012'!L398*SUM($Z$18:$AE$18)/6,IF(AND($M$1=2008,Beregningsark!$AQ398="1999-2012"),'Resultat 2005-2012'!L398*SUM($AA$18:$AE$18)/5,IF(AND($M$1=2009,Beregningsark!$AQ398="1999-2012"),'Resultat 2005-2012'!L398*SUM($AB$18:$AE$18)/4,IF(AND($M$1=2010,Beregningsark!$AQ398="1999-2012"),'Resultat 2005-2012'!L398*SUM($AC$18:$AE$18)/3,IF(AND($M$1=2011,Beregningsark!$AQ398="1999-2012"),'Resultat 2005-2012'!L398*SUM($AD$18:$AE$18)/2,IF(AND($M$1=2012,Beregningsark!$AQ398="1999-2012"),'Resultat 2005-2012'!L398*$AE$18,""))))))))))))))))</f>
        <v/>
      </c>
      <c r="M398" s="15" t="str">
        <f t="shared" si="20"/>
        <v/>
      </c>
      <c r="N398" s="15" t="str">
        <f>IF('Resultat 2005-2012'!$R398="","",IF($M$1=2005,'Resultat 2005-2012'!N398,IF(AND($M$1=2006,Beregningsark!$AQ398="2005-2012"),'Resultat 2005-2012'!N398*SUM($Y$10:$AE$10)/7,IF(AND($M$1=2007,Beregningsark!$AQ398="2005-2012"),'Resultat 2005-2012'!N398*SUM($Z$10:$AE$10)/6,IF(AND($M$1=2008,Beregningsark!$AQ398="2005-2012"),'Resultat 2005-2012'!N398*SUM($AA$10:$AE$10)/5,IF(AND($M$1=2009,Beregningsark!$AQ398="2005-2012"),'Resultat 2005-2012'!N398*SUM($AB$10:$AE$10)/4,IF(AND($M$1=2010,Beregningsark!$AQ398="2005-2012"),'Resultat 2005-2012'!N398*SUM($AC$10:$AE$10)/3,IF(AND($M$1=2011,Beregningsark!$AQ398="2005-2012"),'Resultat 2005-2012'!N398*SUM($AD$10:$AE$10)/2,IF(AND($M$1=2012,Beregningsark!$AQ398="2005-2012"),'Resultat 2005-2012'!N398*$AE$10,IF(AND($M$1=2006,Beregningsark!$AQ398="1999-2012"),'Resultat 2005-2012'!N398*SUM($Y$16:$AE$16)/7,IF(AND($M$1=2007,Beregningsark!$AQ398="1999-2012"),'Resultat 2005-2012'!N398*SUM($Z$16:$AE$16)/6,IF(AND($M$1=2008,Beregningsark!$AQ398="1999-2012"),'Resultat 2005-2012'!N398*SUM($AA$16:$AE$16)/5,IF(AND($M$1=2009,Beregningsark!$AQ398="1999-2012"),'Resultat 2005-2012'!N398*SUM($AB$16:$AE$16)/4,IF(AND($M$1=2010,Beregningsark!$AQ398="1999-2012"),'Resultat 2005-2012'!N398*SUM($AC$16:$AE$16)/3,IF(AND($M$1=2011,Beregningsark!$AQ398="1999-2012"),'Resultat 2005-2012'!N398*SUM($AD$16:$AE$16)/2,IF(AND($M$1=2012,Beregningsark!$AQ398="1999-2012"),'Resultat 2005-2012'!N398*$AE$16,""))))))))))))))))</f>
        <v/>
      </c>
      <c r="O398" s="15" t="str">
        <f>IF('Resultat 2005-2012'!$R398="","",IF($M$1=2005,'Resultat 2005-2012'!O398,IF(AND($M$1=2006,Beregningsark!$AQ398="2005-2012"),'Resultat 2005-2012'!O398*SUM($Y$10:$AE$10)/7,IF(AND($M$1=2007,Beregningsark!$AQ398="2005-2012"),'Resultat 2005-2012'!O398*SUM($Z$10:$AE$10)/6,IF(AND($M$1=2008,Beregningsark!$AQ398="2005-2012"),'Resultat 2005-2012'!O398*SUM($AA$10:$AE$10)/5,IF(AND($M$1=2009,Beregningsark!$AQ398="2005-2012"),'Resultat 2005-2012'!O398*SUM($AB$10:$AE$10)/4,IF(AND($M$1=2010,Beregningsark!$AQ398="2005-2012"),'Resultat 2005-2012'!O398*SUM($AC$10:$AE$10)/3,IF(AND($M$1=2011,Beregningsark!$AQ398="2005-2012"),'Resultat 2005-2012'!O398*SUM($AD$10:$AE$10)/2,IF(AND($M$1=2012,Beregningsark!$AQ398="2005-2012"),'Resultat 2005-2012'!O398*$AE$10,IF(AND($M$1=2006,Beregningsark!$AQ398="1999-2012"),'Resultat 2005-2012'!O398*SUM($Y$16:$AE$16)/7,IF(AND($M$1=2007,Beregningsark!$AQ398="1999-2012"),'Resultat 2005-2012'!O398*SUM($Z$16:$AE$16)/6,IF(AND($M$1=2008,Beregningsark!$AQ398="1999-2012"),'Resultat 2005-2012'!O398*SUM($AA$16:$AE$16)/5,IF(AND($M$1=2009,Beregningsark!$AQ398="1999-2012"),'Resultat 2005-2012'!O398*SUM($AB$16:$AE$16)/4,IF(AND($M$1=2010,Beregningsark!$AQ398="1999-2012"),'Resultat 2005-2012'!O398*SUM($AC$16:$AE$16)/3,IF(AND($M$1=2011,Beregningsark!$AQ398="1999-2012"),'Resultat 2005-2012'!O398*SUM($AD$16:$AE$16)/2,IF(AND($M$1=2012,Beregningsark!$AQ398="1999-2012"),'Resultat 2005-2012'!O398*$AE$16,""))))))))))))))))</f>
        <v/>
      </c>
      <c r="P398" s="15" t="str">
        <f>IF('Resultat 2005-2012'!$R398="","",IF($M$1=2005,'Resultat 2005-2012'!P398,IF(AND($M$1=2006,Beregningsark!$AQ398="2005-2012"),'Resultat 2005-2012'!P398*SUM($Y$11:$AE$11)/7,IF(AND($M$1=2007,Beregningsark!$AQ398="2005-2012"),'Resultat 2005-2012'!P398*SUM($Z$11:$AE$11)/6,IF(AND($M$1=2008,Beregningsark!$AQ398="2005-2012"),'Resultat 2005-2012'!P398*SUM($AA$11:$AE$11)/5,IF(AND($M$1=2009,Beregningsark!$AQ398="2005-2012"),'Resultat 2005-2012'!P398*SUM($AB$11:$AE$11)/4,IF(AND($M$1=2010,Beregningsark!$AQ398="2005-2012"),'Resultat 2005-2012'!P398*SUM($AC$11:$AE$11)/3,IF(AND($M$1=2011,Beregningsark!$AQ398="2005-2012"),'Resultat 2005-2012'!P398*SUM($AD$11:$AE$11)/2,IF(AND($M$1=2012,Beregningsark!$AQ398="2005-2012"),'Resultat 2005-2012'!P398*$AE$11,IF(AND($M$1=2006,Beregningsark!$AQ398="1999-2012"),'Resultat 2005-2012'!P398*SUM($Y$16:$AE$16)/7,IF(AND($M$1=2007,Beregningsark!$AQ398="1999-2012"),'Resultat 2005-2012'!P398*SUM($Z$16:$AE$16)/6,IF(AND($M$1=2008,Beregningsark!$AQ398="1999-2012"),'Resultat 2005-2012'!P398*SUM($AA$16:$AE$16)/5,IF(AND($M$1=2009,Beregningsark!$AQ398="1999-2012"),'Resultat 2005-2012'!P398*SUM($AB$16:$AE$16)/4,IF(AND($M$1=2010,Beregningsark!$AQ398="1999-2012"),'Resultat 2005-2012'!P398*SUM($AC$16:$AE$16)/3,IF(AND($M$1=2011,Beregningsark!$AQ398="1999-2012"),'Resultat 2005-2012'!P398*SUM($AD$16:$AE$16)/2,IF(AND($M$1=2012,Beregningsark!$AQ398="1999-2012"),'Resultat 2005-2012'!P398*$AE$16,""))))))))))))))))</f>
        <v/>
      </c>
      <c r="Q398" s="15" t="str">
        <f t="shared" si="21"/>
        <v/>
      </c>
      <c r="R398" s="17" t="str">
        <f t="shared" si="22"/>
        <v/>
      </c>
    </row>
    <row r="399" spans="1:18" x14ac:dyDescent="0.25">
      <c r="A399" s="4" t="str">
        <f>IF(Inddata!A414="","",Inddata!A414)</f>
        <v/>
      </c>
      <c r="B399" s="4" t="str">
        <f>IF(Inddata!B414="","",Inddata!B414)</f>
        <v/>
      </c>
      <c r="C399" s="4" t="str">
        <f>IF(Inddata!C414="","",Inddata!C414)</f>
        <v/>
      </c>
      <c r="D399" s="4" t="str">
        <f>IF(Inddata!D414="","",Inddata!D414)</f>
        <v/>
      </c>
      <c r="E399" s="4" t="str">
        <f>IF(Inddata!E414="","",Inddata!E414)</f>
        <v/>
      </c>
      <c r="F399" s="4" t="str">
        <f>IF(Inddata!F414="","",Inddata!F414)</f>
        <v/>
      </c>
      <c r="G399" s="4">
        <f>IF(Inddata!G414="","",Inddata!G414)</f>
        <v>0</v>
      </c>
      <c r="H399" s="4" t="str">
        <f>IF(Inddata!H414&gt;0.5,Inddata!H414,"")</f>
        <v/>
      </c>
      <c r="I399" s="4" t="str">
        <f>IF(Inddata!I414="","",Inddata!I414)</f>
        <v/>
      </c>
      <c r="J399" s="15" t="str">
        <f>IF('Resultat 2005-2012'!$R399="","",IF($M$1=2005,'Resultat 2005-2012'!J399,IF(AND($M$1=2006,Beregningsark!$AQ399="2005-2012"),'Resultat 2005-2012'!J399*SUM($Y$7:$AE$7)/7,IF(AND($M$1=2007,Beregningsark!$AQ399="2005-2012"),'Resultat 2005-2012'!J399*SUM($Z$7:$AE$7)/6,IF(AND($M$1=2008,Beregningsark!$AQ399="2005-2012"),'Resultat 2005-2012'!J399*SUM($AA$7:$AE$7)/5,IF(AND($M$1=2009,Beregningsark!$AQ399="2005-2012"),'Resultat 2005-2012'!J399*SUM($AB$7:$AE$7)/4,IF(AND($M$1=2010,Beregningsark!$AQ399="2005-2012"),'Resultat 2005-2012'!J399*SUM($AC$7:$AE$7)/3,IF(AND($M$1=2011,Beregningsark!$AQ399="2005-2012"),'Resultat 2005-2012'!J399*SUM($AD$7:$AE$7)/2,IF(AND($M$1=2012,Beregningsark!$AQ399="2005-2012"),'Resultat 2005-2012'!J399*$AE$7,IF(AND($M$1=2006,Beregningsark!$AQ399="1999-2012"),'Resultat 2005-2012'!J399*SUM($Y$16:$AE$16)/7,IF(AND($M$1=2007,Beregningsark!$AQ399="1999-2012"),'Resultat 2005-2012'!J399*SUM($Z$16:$AE$16)/6,IF(AND($M$1=2008,Beregningsark!$AQ399="1999-2012"),'Resultat 2005-2012'!J399*SUM($AA$16:$AE$16)/5,IF(AND($M$1=2009,Beregningsark!$AQ399="1999-2012"),'Resultat 2005-2012'!J399*SUM($AB$16:$AE$16)/4,IF(AND($M$1=2010,Beregningsark!$AQ399="1999-2012"),'Resultat 2005-2012'!J399*SUM($AC$16:$AE$16)/3,IF(AND($M$1=2011,Beregningsark!$AQ399="1999-2012"),'Resultat 2005-2012'!J399*SUM($AD$16:$AE$16)/2,IF(AND($M$1=2012,Beregningsark!$AQ399="1999-2012"),'Resultat 2005-2012'!J399*$AE$16,""))))))))))))))))</f>
        <v/>
      </c>
      <c r="K399" s="15" t="str">
        <f>IF('Resultat 2005-2012'!$R399="","",IF($M$1=2005,'Resultat 2005-2012'!K399,IF(AND($M$1=2006,Beregningsark!$AQ399="2005-2012"),'Resultat 2005-2012'!K399*SUM($Y$8:$AE$8)/7,IF(AND($M$1=2007,Beregningsark!$AQ399="2005-2012"),'Resultat 2005-2012'!K399*SUM($Z$8:$AE$8)/6,IF(AND($M$1=2008,Beregningsark!$AQ399="2005-2012"),'Resultat 2005-2012'!K399*SUM($AA$8:$AE$8)/5,IF(AND($M$1=2009,Beregningsark!$AQ399="2005-2012"),'Resultat 2005-2012'!K399*SUM($AB$8:$AE$8)/4,IF(AND($M$1=2010,Beregningsark!$AQ399="2005-2012"),'Resultat 2005-2012'!K399*SUM($AC$8:$AE$8)/3,IF(AND($M$1=2011,Beregningsark!$AQ399="2005-2012"),'Resultat 2005-2012'!K399*SUM($AD$8:$AE$8)/2,IF(AND($M$1=2012,Beregningsark!$AQ399="2005-2012"),'Resultat 2005-2012'!K399*$AE$8,IF(AND($M$1=2006,Beregningsark!$AQ399="1999-2012"),'Resultat 2005-2012'!K399*SUM($Y$17:$AE$17)/7,IF(AND($M$1=2007,Beregningsark!$AQ399="1999-2012"),'Resultat 2005-2012'!K399*SUM($Z$17:$AE$17)/6,IF(AND($M$1=2008,Beregningsark!$AQ399="1999-2012"),'Resultat 2005-2012'!K399*SUM($AA$17:$AE$17)/5,IF(AND($M$1=2009,Beregningsark!$AQ399="1999-2012"),'Resultat 2005-2012'!K399*SUM($AB$17:$AE$17)/4,IF(AND($M$1=2010,Beregningsark!$AQ399="1999-2012"),'Resultat 2005-2012'!K399*SUM($AC$17:$AE$17)/3,IF(AND($M$1=2011,Beregningsark!$AQ399="1999-2012"),'Resultat 2005-2012'!K399*SUM($AD$17:$AE$17)/2,IF(AND($M$1=2012,Beregningsark!$AQ399="1999-2012"),'Resultat 2005-2012'!K399*$AE$17,""))))))))))))))))</f>
        <v/>
      </c>
      <c r="L399" s="15" t="str">
        <f>IF('Resultat 2005-2012'!$R399="","",IF($M$1=2005,'Resultat 2005-2012'!L399,IF(AND($M$1=2006,Beregningsark!$AQ399="2005-2012"),'Resultat 2005-2012'!L399*SUM($Y$9:$AE$9)/7,IF(AND($M$1=2007,Beregningsark!$AQ399="2005-2012"),'Resultat 2005-2012'!L399*SUM($Z$9:$AE$9)/6,IF(AND($M$1=2008,Beregningsark!$AQ399="2005-2012"),'Resultat 2005-2012'!L399*SUM($AA$9:$AE$9)/5,IF(AND($M$1=2009,Beregningsark!$AQ399="2005-2012"),'Resultat 2005-2012'!L399*SUM($AB$9:$AE$9)/4,IF(AND($M$1=2010,Beregningsark!$AQ399="2005-2012"),'Resultat 2005-2012'!L399*SUM($AC$9:$AE$9)/3,IF(AND($M$1=2011,Beregningsark!$AQ399="2005-2012"),'Resultat 2005-2012'!L399*SUM($AD$9:$AE$9)/2,IF(AND($M$1=2012,Beregningsark!$AQ399="2005-2012"),'Resultat 2005-2012'!L399*$AE$9,IF(AND($M$1=2006,Beregningsark!$AQ399="1999-2012"),'Resultat 2005-2012'!L399*SUM($Y$18:$AE$18)/7,IF(AND($M$1=2007,Beregningsark!$AQ399="1999-2012"),'Resultat 2005-2012'!L399*SUM($Z$18:$AE$18)/6,IF(AND($M$1=2008,Beregningsark!$AQ399="1999-2012"),'Resultat 2005-2012'!L399*SUM($AA$18:$AE$18)/5,IF(AND($M$1=2009,Beregningsark!$AQ399="1999-2012"),'Resultat 2005-2012'!L399*SUM($AB$18:$AE$18)/4,IF(AND($M$1=2010,Beregningsark!$AQ399="1999-2012"),'Resultat 2005-2012'!L399*SUM($AC$18:$AE$18)/3,IF(AND($M$1=2011,Beregningsark!$AQ399="1999-2012"),'Resultat 2005-2012'!L399*SUM($AD$18:$AE$18)/2,IF(AND($M$1=2012,Beregningsark!$AQ399="1999-2012"),'Resultat 2005-2012'!L399*$AE$18,""))))))))))))))))</f>
        <v/>
      </c>
      <c r="M399" s="15" t="str">
        <f t="shared" si="20"/>
        <v/>
      </c>
      <c r="N399" s="15" t="str">
        <f>IF('Resultat 2005-2012'!$R399="","",IF($M$1=2005,'Resultat 2005-2012'!N399,IF(AND($M$1=2006,Beregningsark!$AQ399="2005-2012"),'Resultat 2005-2012'!N399*SUM($Y$10:$AE$10)/7,IF(AND($M$1=2007,Beregningsark!$AQ399="2005-2012"),'Resultat 2005-2012'!N399*SUM($Z$10:$AE$10)/6,IF(AND($M$1=2008,Beregningsark!$AQ399="2005-2012"),'Resultat 2005-2012'!N399*SUM($AA$10:$AE$10)/5,IF(AND($M$1=2009,Beregningsark!$AQ399="2005-2012"),'Resultat 2005-2012'!N399*SUM($AB$10:$AE$10)/4,IF(AND($M$1=2010,Beregningsark!$AQ399="2005-2012"),'Resultat 2005-2012'!N399*SUM($AC$10:$AE$10)/3,IF(AND($M$1=2011,Beregningsark!$AQ399="2005-2012"),'Resultat 2005-2012'!N399*SUM($AD$10:$AE$10)/2,IF(AND($M$1=2012,Beregningsark!$AQ399="2005-2012"),'Resultat 2005-2012'!N399*$AE$10,IF(AND($M$1=2006,Beregningsark!$AQ399="1999-2012"),'Resultat 2005-2012'!N399*SUM($Y$16:$AE$16)/7,IF(AND($M$1=2007,Beregningsark!$AQ399="1999-2012"),'Resultat 2005-2012'!N399*SUM($Z$16:$AE$16)/6,IF(AND($M$1=2008,Beregningsark!$AQ399="1999-2012"),'Resultat 2005-2012'!N399*SUM($AA$16:$AE$16)/5,IF(AND($M$1=2009,Beregningsark!$AQ399="1999-2012"),'Resultat 2005-2012'!N399*SUM($AB$16:$AE$16)/4,IF(AND($M$1=2010,Beregningsark!$AQ399="1999-2012"),'Resultat 2005-2012'!N399*SUM($AC$16:$AE$16)/3,IF(AND($M$1=2011,Beregningsark!$AQ399="1999-2012"),'Resultat 2005-2012'!N399*SUM($AD$16:$AE$16)/2,IF(AND($M$1=2012,Beregningsark!$AQ399="1999-2012"),'Resultat 2005-2012'!N399*$AE$16,""))))))))))))))))</f>
        <v/>
      </c>
      <c r="O399" s="15" t="str">
        <f>IF('Resultat 2005-2012'!$R399="","",IF($M$1=2005,'Resultat 2005-2012'!O399,IF(AND($M$1=2006,Beregningsark!$AQ399="2005-2012"),'Resultat 2005-2012'!O399*SUM($Y$10:$AE$10)/7,IF(AND($M$1=2007,Beregningsark!$AQ399="2005-2012"),'Resultat 2005-2012'!O399*SUM($Z$10:$AE$10)/6,IF(AND($M$1=2008,Beregningsark!$AQ399="2005-2012"),'Resultat 2005-2012'!O399*SUM($AA$10:$AE$10)/5,IF(AND($M$1=2009,Beregningsark!$AQ399="2005-2012"),'Resultat 2005-2012'!O399*SUM($AB$10:$AE$10)/4,IF(AND($M$1=2010,Beregningsark!$AQ399="2005-2012"),'Resultat 2005-2012'!O399*SUM($AC$10:$AE$10)/3,IF(AND($M$1=2011,Beregningsark!$AQ399="2005-2012"),'Resultat 2005-2012'!O399*SUM($AD$10:$AE$10)/2,IF(AND($M$1=2012,Beregningsark!$AQ399="2005-2012"),'Resultat 2005-2012'!O399*$AE$10,IF(AND($M$1=2006,Beregningsark!$AQ399="1999-2012"),'Resultat 2005-2012'!O399*SUM($Y$16:$AE$16)/7,IF(AND($M$1=2007,Beregningsark!$AQ399="1999-2012"),'Resultat 2005-2012'!O399*SUM($Z$16:$AE$16)/6,IF(AND($M$1=2008,Beregningsark!$AQ399="1999-2012"),'Resultat 2005-2012'!O399*SUM($AA$16:$AE$16)/5,IF(AND($M$1=2009,Beregningsark!$AQ399="1999-2012"),'Resultat 2005-2012'!O399*SUM($AB$16:$AE$16)/4,IF(AND($M$1=2010,Beregningsark!$AQ399="1999-2012"),'Resultat 2005-2012'!O399*SUM($AC$16:$AE$16)/3,IF(AND($M$1=2011,Beregningsark!$AQ399="1999-2012"),'Resultat 2005-2012'!O399*SUM($AD$16:$AE$16)/2,IF(AND($M$1=2012,Beregningsark!$AQ399="1999-2012"),'Resultat 2005-2012'!O399*$AE$16,""))))))))))))))))</f>
        <v/>
      </c>
      <c r="P399" s="15" t="str">
        <f>IF('Resultat 2005-2012'!$R399="","",IF($M$1=2005,'Resultat 2005-2012'!P399,IF(AND($M$1=2006,Beregningsark!$AQ399="2005-2012"),'Resultat 2005-2012'!P399*SUM($Y$11:$AE$11)/7,IF(AND($M$1=2007,Beregningsark!$AQ399="2005-2012"),'Resultat 2005-2012'!P399*SUM($Z$11:$AE$11)/6,IF(AND($M$1=2008,Beregningsark!$AQ399="2005-2012"),'Resultat 2005-2012'!P399*SUM($AA$11:$AE$11)/5,IF(AND($M$1=2009,Beregningsark!$AQ399="2005-2012"),'Resultat 2005-2012'!P399*SUM($AB$11:$AE$11)/4,IF(AND($M$1=2010,Beregningsark!$AQ399="2005-2012"),'Resultat 2005-2012'!P399*SUM($AC$11:$AE$11)/3,IF(AND($M$1=2011,Beregningsark!$AQ399="2005-2012"),'Resultat 2005-2012'!P399*SUM($AD$11:$AE$11)/2,IF(AND($M$1=2012,Beregningsark!$AQ399="2005-2012"),'Resultat 2005-2012'!P399*$AE$11,IF(AND($M$1=2006,Beregningsark!$AQ399="1999-2012"),'Resultat 2005-2012'!P399*SUM($Y$16:$AE$16)/7,IF(AND($M$1=2007,Beregningsark!$AQ399="1999-2012"),'Resultat 2005-2012'!P399*SUM($Z$16:$AE$16)/6,IF(AND($M$1=2008,Beregningsark!$AQ399="1999-2012"),'Resultat 2005-2012'!P399*SUM($AA$16:$AE$16)/5,IF(AND($M$1=2009,Beregningsark!$AQ399="1999-2012"),'Resultat 2005-2012'!P399*SUM($AB$16:$AE$16)/4,IF(AND($M$1=2010,Beregningsark!$AQ399="1999-2012"),'Resultat 2005-2012'!P399*SUM($AC$16:$AE$16)/3,IF(AND($M$1=2011,Beregningsark!$AQ399="1999-2012"),'Resultat 2005-2012'!P399*SUM($AD$16:$AE$16)/2,IF(AND($M$1=2012,Beregningsark!$AQ399="1999-2012"),'Resultat 2005-2012'!P399*$AE$16,""))))))))))))))))</f>
        <v/>
      </c>
      <c r="Q399" s="15" t="str">
        <f t="shared" si="21"/>
        <v/>
      </c>
      <c r="R399" s="17" t="str">
        <f t="shared" si="22"/>
        <v/>
      </c>
    </row>
    <row r="400" spans="1:18" x14ac:dyDescent="0.25">
      <c r="A400" s="4" t="str">
        <f>IF(Inddata!A415="","",Inddata!A415)</f>
        <v/>
      </c>
      <c r="B400" s="4" t="str">
        <f>IF(Inddata!B415="","",Inddata!B415)</f>
        <v/>
      </c>
      <c r="C400" s="4" t="str">
        <f>IF(Inddata!C415="","",Inddata!C415)</f>
        <v/>
      </c>
      <c r="D400" s="4" t="str">
        <f>IF(Inddata!D415="","",Inddata!D415)</f>
        <v/>
      </c>
      <c r="E400" s="4" t="str">
        <f>IF(Inddata!E415="","",Inddata!E415)</f>
        <v/>
      </c>
      <c r="F400" s="4" t="str">
        <f>IF(Inddata!F415="","",Inddata!F415)</f>
        <v/>
      </c>
      <c r="G400" s="4">
        <f>IF(Inddata!G415="","",Inddata!G415)</f>
        <v>0</v>
      </c>
      <c r="H400" s="4" t="str">
        <f>IF(Inddata!H415&gt;0.5,Inddata!H415,"")</f>
        <v/>
      </c>
      <c r="I400" s="4" t="str">
        <f>IF(Inddata!I415="","",Inddata!I415)</f>
        <v/>
      </c>
      <c r="J400" s="15" t="str">
        <f>IF('Resultat 2005-2012'!$R400="","",IF($M$1=2005,'Resultat 2005-2012'!J400,IF(AND($M$1=2006,Beregningsark!$AQ400="2005-2012"),'Resultat 2005-2012'!J400*SUM($Y$7:$AE$7)/7,IF(AND($M$1=2007,Beregningsark!$AQ400="2005-2012"),'Resultat 2005-2012'!J400*SUM($Z$7:$AE$7)/6,IF(AND($M$1=2008,Beregningsark!$AQ400="2005-2012"),'Resultat 2005-2012'!J400*SUM($AA$7:$AE$7)/5,IF(AND($M$1=2009,Beregningsark!$AQ400="2005-2012"),'Resultat 2005-2012'!J400*SUM($AB$7:$AE$7)/4,IF(AND($M$1=2010,Beregningsark!$AQ400="2005-2012"),'Resultat 2005-2012'!J400*SUM($AC$7:$AE$7)/3,IF(AND($M$1=2011,Beregningsark!$AQ400="2005-2012"),'Resultat 2005-2012'!J400*SUM($AD$7:$AE$7)/2,IF(AND($M$1=2012,Beregningsark!$AQ400="2005-2012"),'Resultat 2005-2012'!J400*$AE$7,IF(AND($M$1=2006,Beregningsark!$AQ400="1999-2012"),'Resultat 2005-2012'!J400*SUM($Y$16:$AE$16)/7,IF(AND($M$1=2007,Beregningsark!$AQ400="1999-2012"),'Resultat 2005-2012'!J400*SUM($Z$16:$AE$16)/6,IF(AND($M$1=2008,Beregningsark!$AQ400="1999-2012"),'Resultat 2005-2012'!J400*SUM($AA$16:$AE$16)/5,IF(AND($M$1=2009,Beregningsark!$AQ400="1999-2012"),'Resultat 2005-2012'!J400*SUM($AB$16:$AE$16)/4,IF(AND($M$1=2010,Beregningsark!$AQ400="1999-2012"),'Resultat 2005-2012'!J400*SUM($AC$16:$AE$16)/3,IF(AND($M$1=2011,Beregningsark!$AQ400="1999-2012"),'Resultat 2005-2012'!J400*SUM($AD$16:$AE$16)/2,IF(AND($M$1=2012,Beregningsark!$AQ400="1999-2012"),'Resultat 2005-2012'!J400*$AE$16,""))))))))))))))))</f>
        <v/>
      </c>
      <c r="K400" s="15" t="str">
        <f>IF('Resultat 2005-2012'!$R400="","",IF($M$1=2005,'Resultat 2005-2012'!K400,IF(AND($M$1=2006,Beregningsark!$AQ400="2005-2012"),'Resultat 2005-2012'!K400*SUM($Y$8:$AE$8)/7,IF(AND($M$1=2007,Beregningsark!$AQ400="2005-2012"),'Resultat 2005-2012'!K400*SUM($Z$8:$AE$8)/6,IF(AND($M$1=2008,Beregningsark!$AQ400="2005-2012"),'Resultat 2005-2012'!K400*SUM($AA$8:$AE$8)/5,IF(AND($M$1=2009,Beregningsark!$AQ400="2005-2012"),'Resultat 2005-2012'!K400*SUM($AB$8:$AE$8)/4,IF(AND($M$1=2010,Beregningsark!$AQ400="2005-2012"),'Resultat 2005-2012'!K400*SUM($AC$8:$AE$8)/3,IF(AND($M$1=2011,Beregningsark!$AQ400="2005-2012"),'Resultat 2005-2012'!K400*SUM($AD$8:$AE$8)/2,IF(AND($M$1=2012,Beregningsark!$AQ400="2005-2012"),'Resultat 2005-2012'!K400*$AE$8,IF(AND($M$1=2006,Beregningsark!$AQ400="1999-2012"),'Resultat 2005-2012'!K400*SUM($Y$17:$AE$17)/7,IF(AND($M$1=2007,Beregningsark!$AQ400="1999-2012"),'Resultat 2005-2012'!K400*SUM($Z$17:$AE$17)/6,IF(AND($M$1=2008,Beregningsark!$AQ400="1999-2012"),'Resultat 2005-2012'!K400*SUM($AA$17:$AE$17)/5,IF(AND($M$1=2009,Beregningsark!$AQ400="1999-2012"),'Resultat 2005-2012'!K400*SUM($AB$17:$AE$17)/4,IF(AND($M$1=2010,Beregningsark!$AQ400="1999-2012"),'Resultat 2005-2012'!K400*SUM($AC$17:$AE$17)/3,IF(AND($M$1=2011,Beregningsark!$AQ400="1999-2012"),'Resultat 2005-2012'!K400*SUM($AD$17:$AE$17)/2,IF(AND($M$1=2012,Beregningsark!$AQ400="1999-2012"),'Resultat 2005-2012'!K400*$AE$17,""))))))))))))))))</f>
        <v/>
      </c>
      <c r="L400" s="15" t="str">
        <f>IF('Resultat 2005-2012'!$R400="","",IF($M$1=2005,'Resultat 2005-2012'!L400,IF(AND($M$1=2006,Beregningsark!$AQ400="2005-2012"),'Resultat 2005-2012'!L400*SUM($Y$9:$AE$9)/7,IF(AND($M$1=2007,Beregningsark!$AQ400="2005-2012"),'Resultat 2005-2012'!L400*SUM($Z$9:$AE$9)/6,IF(AND($M$1=2008,Beregningsark!$AQ400="2005-2012"),'Resultat 2005-2012'!L400*SUM($AA$9:$AE$9)/5,IF(AND($M$1=2009,Beregningsark!$AQ400="2005-2012"),'Resultat 2005-2012'!L400*SUM($AB$9:$AE$9)/4,IF(AND($M$1=2010,Beregningsark!$AQ400="2005-2012"),'Resultat 2005-2012'!L400*SUM($AC$9:$AE$9)/3,IF(AND($M$1=2011,Beregningsark!$AQ400="2005-2012"),'Resultat 2005-2012'!L400*SUM($AD$9:$AE$9)/2,IF(AND($M$1=2012,Beregningsark!$AQ400="2005-2012"),'Resultat 2005-2012'!L400*$AE$9,IF(AND($M$1=2006,Beregningsark!$AQ400="1999-2012"),'Resultat 2005-2012'!L400*SUM($Y$18:$AE$18)/7,IF(AND($M$1=2007,Beregningsark!$AQ400="1999-2012"),'Resultat 2005-2012'!L400*SUM($Z$18:$AE$18)/6,IF(AND($M$1=2008,Beregningsark!$AQ400="1999-2012"),'Resultat 2005-2012'!L400*SUM($AA$18:$AE$18)/5,IF(AND($M$1=2009,Beregningsark!$AQ400="1999-2012"),'Resultat 2005-2012'!L400*SUM($AB$18:$AE$18)/4,IF(AND($M$1=2010,Beregningsark!$AQ400="1999-2012"),'Resultat 2005-2012'!L400*SUM($AC$18:$AE$18)/3,IF(AND($M$1=2011,Beregningsark!$AQ400="1999-2012"),'Resultat 2005-2012'!L400*SUM($AD$18:$AE$18)/2,IF(AND($M$1=2012,Beregningsark!$AQ400="1999-2012"),'Resultat 2005-2012'!L400*$AE$18,""))))))))))))))))</f>
        <v/>
      </c>
      <c r="M400" s="15" t="str">
        <f t="shared" si="20"/>
        <v/>
      </c>
      <c r="N400" s="15" t="str">
        <f>IF('Resultat 2005-2012'!$R400="","",IF($M$1=2005,'Resultat 2005-2012'!N400,IF(AND($M$1=2006,Beregningsark!$AQ400="2005-2012"),'Resultat 2005-2012'!N400*SUM($Y$10:$AE$10)/7,IF(AND($M$1=2007,Beregningsark!$AQ400="2005-2012"),'Resultat 2005-2012'!N400*SUM($Z$10:$AE$10)/6,IF(AND($M$1=2008,Beregningsark!$AQ400="2005-2012"),'Resultat 2005-2012'!N400*SUM($AA$10:$AE$10)/5,IF(AND($M$1=2009,Beregningsark!$AQ400="2005-2012"),'Resultat 2005-2012'!N400*SUM($AB$10:$AE$10)/4,IF(AND($M$1=2010,Beregningsark!$AQ400="2005-2012"),'Resultat 2005-2012'!N400*SUM($AC$10:$AE$10)/3,IF(AND($M$1=2011,Beregningsark!$AQ400="2005-2012"),'Resultat 2005-2012'!N400*SUM($AD$10:$AE$10)/2,IF(AND($M$1=2012,Beregningsark!$AQ400="2005-2012"),'Resultat 2005-2012'!N400*$AE$10,IF(AND($M$1=2006,Beregningsark!$AQ400="1999-2012"),'Resultat 2005-2012'!N400*SUM($Y$16:$AE$16)/7,IF(AND($M$1=2007,Beregningsark!$AQ400="1999-2012"),'Resultat 2005-2012'!N400*SUM($Z$16:$AE$16)/6,IF(AND($M$1=2008,Beregningsark!$AQ400="1999-2012"),'Resultat 2005-2012'!N400*SUM($AA$16:$AE$16)/5,IF(AND($M$1=2009,Beregningsark!$AQ400="1999-2012"),'Resultat 2005-2012'!N400*SUM($AB$16:$AE$16)/4,IF(AND($M$1=2010,Beregningsark!$AQ400="1999-2012"),'Resultat 2005-2012'!N400*SUM($AC$16:$AE$16)/3,IF(AND($M$1=2011,Beregningsark!$AQ400="1999-2012"),'Resultat 2005-2012'!N400*SUM($AD$16:$AE$16)/2,IF(AND($M$1=2012,Beregningsark!$AQ400="1999-2012"),'Resultat 2005-2012'!N400*$AE$16,""))))))))))))))))</f>
        <v/>
      </c>
      <c r="O400" s="15" t="str">
        <f>IF('Resultat 2005-2012'!$R400="","",IF($M$1=2005,'Resultat 2005-2012'!O400,IF(AND($M$1=2006,Beregningsark!$AQ400="2005-2012"),'Resultat 2005-2012'!O400*SUM($Y$10:$AE$10)/7,IF(AND($M$1=2007,Beregningsark!$AQ400="2005-2012"),'Resultat 2005-2012'!O400*SUM($Z$10:$AE$10)/6,IF(AND($M$1=2008,Beregningsark!$AQ400="2005-2012"),'Resultat 2005-2012'!O400*SUM($AA$10:$AE$10)/5,IF(AND($M$1=2009,Beregningsark!$AQ400="2005-2012"),'Resultat 2005-2012'!O400*SUM($AB$10:$AE$10)/4,IF(AND($M$1=2010,Beregningsark!$AQ400="2005-2012"),'Resultat 2005-2012'!O400*SUM($AC$10:$AE$10)/3,IF(AND($M$1=2011,Beregningsark!$AQ400="2005-2012"),'Resultat 2005-2012'!O400*SUM($AD$10:$AE$10)/2,IF(AND($M$1=2012,Beregningsark!$AQ400="2005-2012"),'Resultat 2005-2012'!O400*$AE$10,IF(AND($M$1=2006,Beregningsark!$AQ400="1999-2012"),'Resultat 2005-2012'!O400*SUM($Y$16:$AE$16)/7,IF(AND($M$1=2007,Beregningsark!$AQ400="1999-2012"),'Resultat 2005-2012'!O400*SUM($Z$16:$AE$16)/6,IF(AND($M$1=2008,Beregningsark!$AQ400="1999-2012"),'Resultat 2005-2012'!O400*SUM($AA$16:$AE$16)/5,IF(AND($M$1=2009,Beregningsark!$AQ400="1999-2012"),'Resultat 2005-2012'!O400*SUM($AB$16:$AE$16)/4,IF(AND($M$1=2010,Beregningsark!$AQ400="1999-2012"),'Resultat 2005-2012'!O400*SUM($AC$16:$AE$16)/3,IF(AND($M$1=2011,Beregningsark!$AQ400="1999-2012"),'Resultat 2005-2012'!O400*SUM($AD$16:$AE$16)/2,IF(AND($M$1=2012,Beregningsark!$AQ400="1999-2012"),'Resultat 2005-2012'!O400*$AE$16,""))))))))))))))))</f>
        <v/>
      </c>
      <c r="P400" s="15" t="str">
        <f>IF('Resultat 2005-2012'!$R400="","",IF($M$1=2005,'Resultat 2005-2012'!P400,IF(AND($M$1=2006,Beregningsark!$AQ400="2005-2012"),'Resultat 2005-2012'!P400*SUM($Y$11:$AE$11)/7,IF(AND($M$1=2007,Beregningsark!$AQ400="2005-2012"),'Resultat 2005-2012'!P400*SUM($Z$11:$AE$11)/6,IF(AND($M$1=2008,Beregningsark!$AQ400="2005-2012"),'Resultat 2005-2012'!P400*SUM($AA$11:$AE$11)/5,IF(AND($M$1=2009,Beregningsark!$AQ400="2005-2012"),'Resultat 2005-2012'!P400*SUM($AB$11:$AE$11)/4,IF(AND($M$1=2010,Beregningsark!$AQ400="2005-2012"),'Resultat 2005-2012'!P400*SUM($AC$11:$AE$11)/3,IF(AND($M$1=2011,Beregningsark!$AQ400="2005-2012"),'Resultat 2005-2012'!P400*SUM($AD$11:$AE$11)/2,IF(AND($M$1=2012,Beregningsark!$AQ400="2005-2012"),'Resultat 2005-2012'!P400*$AE$11,IF(AND($M$1=2006,Beregningsark!$AQ400="1999-2012"),'Resultat 2005-2012'!P400*SUM($Y$16:$AE$16)/7,IF(AND($M$1=2007,Beregningsark!$AQ400="1999-2012"),'Resultat 2005-2012'!P400*SUM($Z$16:$AE$16)/6,IF(AND($M$1=2008,Beregningsark!$AQ400="1999-2012"),'Resultat 2005-2012'!P400*SUM($AA$16:$AE$16)/5,IF(AND($M$1=2009,Beregningsark!$AQ400="1999-2012"),'Resultat 2005-2012'!P400*SUM($AB$16:$AE$16)/4,IF(AND($M$1=2010,Beregningsark!$AQ400="1999-2012"),'Resultat 2005-2012'!P400*SUM($AC$16:$AE$16)/3,IF(AND($M$1=2011,Beregningsark!$AQ400="1999-2012"),'Resultat 2005-2012'!P400*SUM($AD$16:$AE$16)/2,IF(AND($M$1=2012,Beregningsark!$AQ400="1999-2012"),'Resultat 2005-2012'!P400*$AE$16,""))))))))))))))))</f>
        <v/>
      </c>
      <c r="Q400" s="15" t="str">
        <f t="shared" si="21"/>
        <v/>
      </c>
      <c r="R400" s="17" t="str">
        <f t="shared" si="22"/>
        <v/>
      </c>
    </row>
    <row r="401" spans="1:18" x14ac:dyDescent="0.25">
      <c r="A401" s="4" t="str">
        <f>IF(Inddata!A416="","",Inddata!A416)</f>
        <v/>
      </c>
      <c r="B401" s="4" t="str">
        <f>IF(Inddata!B416="","",Inddata!B416)</f>
        <v/>
      </c>
      <c r="C401" s="4" t="str">
        <f>IF(Inddata!C416="","",Inddata!C416)</f>
        <v/>
      </c>
      <c r="D401" s="4" t="str">
        <f>IF(Inddata!D416="","",Inddata!D416)</f>
        <v/>
      </c>
      <c r="E401" s="4" t="str">
        <f>IF(Inddata!E416="","",Inddata!E416)</f>
        <v/>
      </c>
      <c r="F401" s="4" t="str">
        <f>IF(Inddata!F416="","",Inddata!F416)</f>
        <v/>
      </c>
      <c r="G401" s="4">
        <f>IF(Inddata!G416="","",Inddata!G416)</f>
        <v>0</v>
      </c>
      <c r="H401" s="4" t="str">
        <f>IF(Inddata!H416&gt;0.5,Inddata!H416,"")</f>
        <v/>
      </c>
      <c r="I401" s="4" t="str">
        <f>IF(Inddata!I416="","",Inddata!I416)</f>
        <v/>
      </c>
      <c r="J401" s="15" t="str">
        <f>IF('Resultat 2005-2012'!$R401="","",IF($M$1=2005,'Resultat 2005-2012'!J401,IF(AND($M$1=2006,Beregningsark!$AQ401="2005-2012"),'Resultat 2005-2012'!J401*SUM($Y$7:$AE$7)/7,IF(AND($M$1=2007,Beregningsark!$AQ401="2005-2012"),'Resultat 2005-2012'!J401*SUM($Z$7:$AE$7)/6,IF(AND($M$1=2008,Beregningsark!$AQ401="2005-2012"),'Resultat 2005-2012'!J401*SUM($AA$7:$AE$7)/5,IF(AND($M$1=2009,Beregningsark!$AQ401="2005-2012"),'Resultat 2005-2012'!J401*SUM($AB$7:$AE$7)/4,IF(AND($M$1=2010,Beregningsark!$AQ401="2005-2012"),'Resultat 2005-2012'!J401*SUM($AC$7:$AE$7)/3,IF(AND($M$1=2011,Beregningsark!$AQ401="2005-2012"),'Resultat 2005-2012'!J401*SUM($AD$7:$AE$7)/2,IF(AND($M$1=2012,Beregningsark!$AQ401="2005-2012"),'Resultat 2005-2012'!J401*$AE$7,IF(AND($M$1=2006,Beregningsark!$AQ401="1999-2012"),'Resultat 2005-2012'!J401*SUM($Y$16:$AE$16)/7,IF(AND($M$1=2007,Beregningsark!$AQ401="1999-2012"),'Resultat 2005-2012'!J401*SUM($Z$16:$AE$16)/6,IF(AND($M$1=2008,Beregningsark!$AQ401="1999-2012"),'Resultat 2005-2012'!J401*SUM($AA$16:$AE$16)/5,IF(AND($M$1=2009,Beregningsark!$AQ401="1999-2012"),'Resultat 2005-2012'!J401*SUM($AB$16:$AE$16)/4,IF(AND($M$1=2010,Beregningsark!$AQ401="1999-2012"),'Resultat 2005-2012'!J401*SUM($AC$16:$AE$16)/3,IF(AND($M$1=2011,Beregningsark!$AQ401="1999-2012"),'Resultat 2005-2012'!J401*SUM($AD$16:$AE$16)/2,IF(AND($M$1=2012,Beregningsark!$AQ401="1999-2012"),'Resultat 2005-2012'!J401*$AE$16,""))))))))))))))))</f>
        <v/>
      </c>
      <c r="K401" s="15" t="str">
        <f>IF('Resultat 2005-2012'!$R401="","",IF($M$1=2005,'Resultat 2005-2012'!K401,IF(AND($M$1=2006,Beregningsark!$AQ401="2005-2012"),'Resultat 2005-2012'!K401*SUM($Y$8:$AE$8)/7,IF(AND($M$1=2007,Beregningsark!$AQ401="2005-2012"),'Resultat 2005-2012'!K401*SUM($Z$8:$AE$8)/6,IF(AND($M$1=2008,Beregningsark!$AQ401="2005-2012"),'Resultat 2005-2012'!K401*SUM($AA$8:$AE$8)/5,IF(AND($M$1=2009,Beregningsark!$AQ401="2005-2012"),'Resultat 2005-2012'!K401*SUM($AB$8:$AE$8)/4,IF(AND($M$1=2010,Beregningsark!$AQ401="2005-2012"),'Resultat 2005-2012'!K401*SUM($AC$8:$AE$8)/3,IF(AND($M$1=2011,Beregningsark!$AQ401="2005-2012"),'Resultat 2005-2012'!K401*SUM($AD$8:$AE$8)/2,IF(AND($M$1=2012,Beregningsark!$AQ401="2005-2012"),'Resultat 2005-2012'!K401*$AE$8,IF(AND($M$1=2006,Beregningsark!$AQ401="1999-2012"),'Resultat 2005-2012'!K401*SUM($Y$17:$AE$17)/7,IF(AND($M$1=2007,Beregningsark!$AQ401="1999-2012"),'Resultat 2005-2012'!K401*SUM($Z$17:$AE$17)/6,IF(AND($M$1=2008,Beregningsark!$AQ401="1999-2012"),'Resultat 2005-2012'!K401*SUM($AA$17:$AE$17)/5,IF(AND($M$1=2009,Beregningsark!$AQ401="1999-2012"),'Resultat 2005-2012'!K401*SUM($AB$17:$AE$17)/4,IF(AND($M$1=2010,Beregningsark!$AQ401="1999-2012"),'Resultat 2005-2012'!K401*SUM($AC$17:$AE$17)/3,IF(AND($M$1=2011,Beregningsark!$AQ401="1999-2012"),'Resultat 2005-2012'!K401*SUM($AD$17:$AE$17)/2,IF(AND($M$1=2012,Beregningsark!$AQ401="1999-2012"),'Resultat 2005-2012'!K401*$AE$17,""))))))))))))))))</f>
        <v/>
      </c>
      <c r="L401" s="15" t="str">
        <f>IF('Resultat 2005-2012'!$R401="","",IF($M$1=2005,'Resultat 2005-2012'!L401,IF(AND($M$1=2006,Beregningsark!$AQ401="2005-2012"),'Resultat 2005-2012'!L401*SUM($Y$9:$AE$9)/7,IF(AND($M$1=2007,Beregningsark!$AQ401="2005-2012"),'Resultat 2005-2012'!L401*SUM($Z$9:$AE$9)/6,IF(AND($M$1=2008,Beregningsark!$AQ401="2005-2012"),'Resultat 2005-2012'!L401*SUM($AA$9:$AE$9)/5,IF(AND($M$1=2009,Beregningsark!$AQ401="2005-2012"),'Resultat 2005-2012'!L401*SUM($AB$9:$AE$9)/4,IF(AND($M$1=2010,Beregningsark!$AQ401="2005-2012"),'Resultat 2005-2012'!L401*SUM($AC$9:$AE$9)/3,IF(AND($M$1=2011,Beregningsark!$AQ401="2005-2012"),'Resultat 2005-2012'!L401*SUM($AD$9:$AE$9)/2,IF(AND($M$1=2012,Beregningsark!$AQ401="2005-2012"),'Resultat 2005-2012'!L401*$AE$9,IF(AND($M$1=2006,Beregningsark!$AQ401="1999-2012"),'Resultat 2005-2012'!L401*SUM($Y$18:$AE$18)/7,IF(AND($M$1=2007,Beregningsark!$AQ401="1999-2012"),'Resultat 2005-2012'!L401*SUM($Z$18:$AE$18)/6,IF(AND($M$1=2008,Beregningsark!$AQ401="1999-2012"),'Resultat 2005-2012'!L401*SUM($AA$18:$AE$18)/5,IF(AND($M$1=2009,Beregningsark!$AQ401="1999-2012"),'Resultat 2005-2012'!L401*SUM($AB$18:$AE$18)/4,IF(AND($M$1=2010,Beregningsark!$AQ401="1999-2012"),'Resultat 2005-2012'!L401*SUM($AC$18:$AE$18)/3,IF(AND($M$1=2011,Beregningsark!$AQ401="1999-2012"),'Resultat 2005-2012'!L401*SUM($AD$18:$AE$18)/2,IF(AND($M$1=2012,Beregningsark!$AQ401="1999-2012"),'Resultat 2005-2012'!L401*$AE$18,""))))))))))))))))</f>
        <v/>
      </c>
      <c r="M401" s="15" t="str">
        <f t="shared" si="20"/>
        <v/>
      </c>
      <c r="N401" s="15" t="str">
        <f>IF('Resultat 2005-2012'!$R401="","",IF($M$1=2005,'Resultat 2005-2012'!N401,IF(AND($M$1=2006,Beregningsark!$AQ401="2005-2012"),'Resultat 2005-2012'!N401*SUM($Y$10:$AE$10)/7,IF(AND($M$1=2007,Beregningsark!$AQ401="2005-2012"),'Resultat 2005-2012'!N401*SUM($Z$10:$AE$10)/6,IF(AND($M$1=2008,Beregningsark!$AQ401="2005-2012"),'Resultat 2005-2012'!N401*SUM($AA$10:$AE$10)/5,IF(AND($M$1=2009,Beregningsark!$AQ401="2005-2012"),'Resultat 2005-2012'!N401*SUM($AB$10:$AE$10)/4,IF(AND($M$1=2010,Beregningsark!$AQ401="2005-2012"),'Resultat 2005-2012'!N401*SUM($AC$10:$AE$10)/3,IF(AND($M$1=2011,Beregningsark!$AQ401="2005-2012"),'Resultat 2005-2012'!N401*SUM($AD$10:$AE$10)/2,IF(AND($M$1=2012,Beregningsark!$AQ401="2005-2012"),'Resultat 2005-2012'!N401*$AE$10,IF(AND($M$1=2006,Beregningsark!$AQ401="1999-2012"),'Resultat 2005-2012'!N401*SUM($Y$16:$AE$16)/7,IF(AND($M$1=2007,Beregningsark!$AQ401="1999-2012"),'Resultat 2005-2012'!N401*SUM($Z$16:$AE$16)/6,IF(AND($M$1=2008,Beregningsark!$AQ401="1999-2012"),'Resultat 2005-2012'!N401*SUM($AA$16:$AE$16)/5,IF(AND($M$1=2009,Beregningsark!$AQ401="1999-2012"),'Resultat 2005-2012'!N401*SUM($AB$16:$AE$16)/4,IF(AND($M$1=2010,Beregningsark!$AQ401="1999-2012"),'Resultat 2005-2012'!N401*SUM($AC$16:$AE$16)/3,IF(AND($M$1=2011,Beregningsark!$AQ401="1999-2012"),'Resultat 2005-2012'!N401*SUM($AD$16:$AE$16)/2,IF(AND($M$1=2012,Beregningsark!$AQ401="1999-2012"),'Resultat 2005-2012'!N401*$AE$16,""))))))))))))))))</f>
        <v/>
      </c>
      <c r="O401" s="15" t="str">
        <f>IF('Resultat 2005-2012'!$R401="","",IF($M$1=2005,'Resultat 2005-2012'!O401,IF(AND($M$1=2006,Beregningsark!$AQ401="2005-2012"),'Resultat 2005-2012'!O401*SUM($Y$10:$AE$10)/7,IF(AND($M$1=2007,Beregningsark!$AQ401="2005-2012"),'Resultat 2005-2012'!O401*SUM($Z$10:$AE$10)/6,IF(AND($M$1=2008,Beregningsark!$AQ401="2005-2012"),'Resultat 2005-2012'!O401*SUM($AA$10:$AE$10)/5,IF(AND($M$1=2009,Beregningsark!$AQ401="2005-2012"),'Resultat 2005-2012'!O401*SUM($AB$10:$AE$10)/4,IF(AND($M$1=2010,Beregningsark!$AQ401="2005-2012"),'Resultat 2005-2012'!O401*SUM($AC$10:$AE$10)/3,IF(AND($M$1=2011,Beregningsark!$AQ401="2005-2012"),'Resultat 2005-2012'!O401*SUM($AD$10:$AE$10)/2,IF(AND($M$1=2012,Beregningsark!$AQ401="2005-2012"),'Resultat 2005-2012'!O401*$AE$10,IF(AND($M$1=2006,Beregningsark!$AQ401="1999-2012"),'Resultat 2005-2012'!O401*SUM($Y$16:$AE$16)/7,IF(AND($M$1=2007,Beregningsark!$AQ401="1999-2012"),'Resultat 2005-2012'!O401*SUM($Z$16:$AE$16)/6,IF(AND($M$1=2008,Beregningsark!$AQ401="1999-2012"),'Resultat 2005-2012'!O401*SUM($AA$16:$AE$16)/5,IF(AND($M$1=2009,Beregningsark!$AQ401="1999-2012"),'Resultat 2005-2012'!O401*SUM($AB$16:$AE$16)/4,IF(AND($M$1=2010,Beregningsark!$AQ401="1999-2012"),'Resultat 2005-2012'!O401*SUM($AC$16:$AE$16)/3,IF(AND($M$1=2011,Beregningsark!$AQ401="1999-2012"),'Resultat 2005-2012'!O401*SUM($AD$16:$AE$16)/2,IF(AND($M$1=2012,Beregningsark!$AQ401="1999-2012"),'Resultat 2005-2012'!O401*$AE$16,""))))))))))))))))</f>
        <v/>
      </c>
      <c r="P401" s="15" t="str">
        <f>IF('Resultat 2005-2012'!$R401="","",IF($M$1=2005,'Resultat 2005-2012'!P401,IF(AND($M$1=2006,Beregningsark!$AQ401="2005-2012"),'Resultat 2005-2012'!P401*SUM($Y$11:$AE$11)/7,IF(AND($M$1=2007,Beregningsark!$AQ401="2005-2012"),'Resultat 2005-2012'!P401*SUM($Z$11:$AE$11)/6,IF(AND($M$1=2008,Beregningsark!$AQ401="2005-2012"),'Resultat 2005-2012'!P401*SUM($AA$11:$AE$11)/5,IF(AND($M$1=2009,Beregningsark!$AQ401="2005-2012"),'Resultat 2005-2012'!P401*SUM($AB$11:$AE$11)/4,IF(AND($M$1=2010,Beregningsark!$AQ401="2005-2012"),'Resultat 2005-2012'!P401*SUM($AC$11:$AE$11)/3,IF(AND($M$1=2011,Beregningsark!$AQ401="2005-2012"),'Resultat 2005-2012'!P401*SUM($AD$11:$AE$11)/2,IF(AND($M$1=2012,Beregningsark!$AQ401="2005-2012"),'Resultat 2005-2012'!P401*$AE$11,IF(AND($M$1=2006,Beregningsark!$AQ401="1999-2012"),'Resultat 2005-2012'!P401*SUM($Y$16:$AE$16)/7,IF(AND($M$1=2007,Beregningsark!$AQ401="1999-2012"),'Resultat 2005-2012'!P401*SUM($Z$16:$AE$16)/6,IF(AND($M$1=2008,Beregningsark!$AQ401="1999-2012"),'Resultat 2005-2012'!P401*SUM($AA$16:$AE$16)/5,IF(AND($M$1=2009,Beregningsark!$AQ401="1999-2012"),'Resultat 2005-2012'!P401*SUM($AB$16:$AE$16)/4,IF(AND($M$1=2010,Beregningsark!$AQ401="1999-2012"),'Resultat 2005-2012'!P401*SUM($AC$16:$AE$16)/3,IF(AND($M$1=2011,Beregningsark!$AQ401="1999-2012"),'Resultat 2005-2012'!P401*SUM($AD$16:$AE$16)/2,IF(AND($M$1=2012,Beregningsark!$AQ401="1999-2012"),'Resultat 2005-2012'!P401*$AE$16,""))))))))))))))))</f>
        <v/>
      </c>
      <c r="Q401" s="15" t="str">
        <f t="shared" si="21"/>
        <v/>
      </c>
      <c r="R401" s="17" t="str">
        <f t="shared" si="22"/>
        <v/>
      </c>
    </row>
    <row r="402" spans="1:18" x14ac:dyDescent="0.25">
      <c r="A402" s="4" t="str">
        <f>IF(Inddata!A417="","",Inddata!A417)</f>
        <v/>
      </c>
      <c r="B402" s="4" t="str">
        <f>IF(Inddata!B417="","",Inddata!B417)</f>
        <v/>
      </c>
      <c r="C402" s="4" t="str">
        <f>IF(Inddata!C417="","",Inddata!C417)</f>
        <v/>
      </c>
      <c r="D402" s="4" t="str">
        <f>IF(Inddata!D417="","",Inddata!D417)</f>
        <v/>
      </c>
      <c r="E402" s="4" t="str">
        <f>IF(Inddata!E417="","",Inddata!E417)</f>
        <v/>
      </c>
      <c r="F402" s="4" t="str">
        <f>IF(Inddata!F417="","",Inddata!F417)</f>
        <v/>
      </c>
      <c r="G402" s="4">
        <f>IF(Inddata!G417="","",Inddata!G417)</f>
        <v>0</v>
      </c>
      <c r="H402" s="4" t="str">
        <f>IF(Inddata!H417&gt;0.5,Inddata!H417,"")</f>
        <v/>
      </c>
      <c r="I402" s="4" t="str">
        <f>IF(Inddata!I417="","",Inddata!I417)</f>
        <v/>
      </c>
      <c r="J402" s="15" t="str">
        <f>IF('Resultat 2005-2012'!$R402="","",IF($M$1=2005,'Resultat 2005-2012'!J402,IF(AND($M$1=2006,Beregningsark!$AQ402="2005-2012"),'Resultat 2005-2012'!J402*SUM($Y$7:$AE$7)/7,IF(AND($M$1=2007,Beregningsark!$AQ402="2005-2012"),'Resultat 2005-2012'!J402*SUM($Z$7:$AE$7)/6,IF(AND($M$1=2008,Beregningsark!$AQ402="2005-2012"),'Resultat 2005-2012'!J402*SUM($AA$7:$AE$7)/5,IF(AND($M$1=2009,Beregningsark!$AQ402="2005-2012"),'Resultat 2005-2012'!J402*SUM($AB$7:$AE$7)/4,IF(AND($M$1=2010,Beregningsark!$AQ402="2005-2012"),'Resultat 2005-2012'!J402*SUM($AC$7:$AE$7)/3,IF(AND($M$1=2011,Beregningsark!$AQ402="2005-2012"),'Resultat 2005-2012'!J402*SUM($AD$7:$AE$7)/2,IF(AND($M$1=2012,Beregningsark!$AQ402="2005-2012"),'Resultat 2005-2012'!J402*$AE$7,IF(AND($M$1=2006,Beregningsark!$AQ402="1999-2012"),'Resultat 2005-2012'!J402*SUM($Y$16:$AE$16)/7,IF(AND($M$1=2007,Beregningsark!$AQ402="1999-2012"),'Resultat 2005-2012'!J402*SUM($Z$16:$AE$16)/6,IF(AND($M$1=2008,Beregningsark!$AQ402="1999-2012"),'Resultat 2005-2012'!J402*SUM($AA$16:$AE$16)/5,IF(AND($M$1=2009,Beregningsark!$AQ402="1999-2012"),'Resultat 2005-2012'!J402*SUM($AB$16:$AE$16)/4,IF(AND($M$1=2010,Beregningsark!$AQ402="1999-2012"),'Resultat 2005-2012'!J402*SUM($AC$16:$AE$16)/3,IF(AND($M$1=2011,Beregningsark!$AQ402="1999-2012"),'Resultat 2005-2012'!J402*SUM($AD$16:$AE$16)/2,IF(AND($M$1=2012,Beregningsark!$AQ402="1999-2012"),'Resultat 2005-2012'!J402*$AE$16,""))))))))))))))))</f>
        <v/>
      </c>
      <c r="K402" s="15" t="str">
        <f>IF('Resultat 2005-2012'!$R402="","",IF($M$1=2005,'Resultat 2005-2012'!K402,IF(AND($M$1=2006,Beregningsark!$AQ402="2005-2012"),'Resultat 2005-2012'!K402*SUM($Y$8:$AE$8)/7,IF(AND($M$1=2007,Beregningsark!$AQ402="2005-2012"),'Resultat 2005-2012'!K402*SUM($Z$8:$AE$8)/6,IF(AND($M$1=2008,Beregningsark!$AQ402="2005-2012"),'Resultat 2005-2012'!K402*SUM($AA$8:$AE$8)/5,IF(AND($M$1=2009,Beregningsark!$AQ402="2005-2012"),'Resultat 2005-2012'!K402*SUM($AB$8:$AE$8)/4,IF(AND($M$1=2010,Beregningsark!$AQ402="2005-2012"),'Resultat 2005-2012'!K402*SUM($AC$8:$AE$8)/3,IF(AND($M$1=2011,Beregningsark!$AQ402="2005-2012"),'Resultat 2005-2012'!K402*SUM($AD$8:$AE$8)/2,IF(AND($M$1=2012,Beregningsark!$AQ402="2005-2012"),'Resultat 2005-2012'!K402*$AE$8,IF(AND($M$1=2006,Beregningsark!$AQ402="1999-2012"),'Resultat 2005-2012'!K402*SUM($Y$17:$AE$17)/7,IF(AND($M$1=2007,Beregningsark!$AQ402="1999-2012"),'Resultat 2005-2012'!K402*SUM($Z$17:$AE$17)/6,IF(AND($M$1=2008,Beregningsark!$AQ402="1999-2012"),'Resultat 2005-2012'!K402*SUM($AA$17:$AE$17)/5,IF(AND($M$1=2009,Beregningsark!$AQ402="1999-2012"),'Resultat 2005-2012'!K402*SUM($AB$17:$AE$17)/4,IF(AND($M$1=2010,Beregningsark!$AQ402="1999-2012"),'Resultat 2005-2012'!K402*SUM($AC$17:$AE$17)/3,IF(AND($M$1=2011,Beregningsark!$AQ402="1999-2012"),'Resultat 2005-2012'!K402*SUM($AD$17:$AE$17)/2,IF(AND($M$1=2012,Beregningsark!$AQ402="1999-2012"),'Resultat 2005-2012'!K402*$AE$17,""))))))))))))))))</f>
        <v/>
      </c>
      <c r="L402" s="15" t="str">
        <f>IF('Resultat 2005-2012'!$R402="","",IF($M$1=2005,'Resultat 2005-2012'!L402,IF(AND($M$1=2006,Beregningsark!$AQ402="2005-2012"),'Resultat 2005-2012'!L402*SUM($Y$9:$AE$9)/7,IF(AND($M$1=2007,Beregningsark!$AQ402="2005-2012"),'Resultat 2005-2012'!L402*SUM($Z$9:$AE$9)/6,IF(AND($M$1=2008,Beregningsark!$AQ402="2005-2012"),'Resultat 2005-2012'!L402*SUM($AA$9:$AE$9)/5,IF(AND($M$1=2009,Beregningsark!$AQ402="2005-2012"),'Resultat 2005-2012'!L402*SUM($AB$9:$AE$9)/4,IF(AND($M$1=2010,Beregningsark!$AQ402="2005-2012"),'Resultat 2005-2012'!L402*SUM($AC$9:$AE$9)/3,IF(AND($M$1=2011,Beregningsark!$AQ402="2005-2012"),'Resultat 2005-2012'!L402*SUM($AD$9:$AE$9)/2,IF(AND($M$1=2012,Beregningsark!$AQ402="2005-2012"),'Resultat 2005-2012'!L402*$AE$9,IF(AND($M$1=2006,Beregningsark!$AQ402="1999-2012"),'Resultat 2005-2012'!L402*SUM($Y$18:$AE$18)/7,IF(AND($M$1=2007,Beregningsark!$AQ402="1999-2012"),'Resultat 2005-2012'!L402*SUM($Z$18:$AE$18)/6,IF(AND($M$1=2008,Beregningsark!$AQ402="1999-2012"),'Resultat 2005-2012'!L402*SUM($AA$18:$AE$18)/5,IF(AND($M$1=2009,Beregningsark!$AQ402="1999-2012"),'Resultat 2005-2012'!L402*SUM($AB$18:$AE$18)/4,IF(AND($M$1=2010,Beregningsark!$AQ402="1999-2012"),'Resultat 2005-2012'!L402*SUM($AC$18:$AE$18)/3,IF(AND($M$1=2011,Beregningsark!$AQ402="1999-2012"),'Resultat 2005-2012'!L402*SUM($AD$18:$AE$18)/2,IF(AND($M$1=2012,Beregningsark!$AQ402="1999-2012"),'Resultat 2005-2012'!L402*$AE$18,""))))))))))))))))</f>
        <v/>
      </c>
      <c r="M402" s="15" t="str">
        <f t="shared" si="20"/>
        <v/>
      </c>
      <c r="N402" s="15" t="str">
        <f>IF('Resultat 2005-2012'!$R402="","",IF($M$1=2005,'Resultat 2005-2012'!N402,IF(AND($M$1=2006,Beregningsark!$AQ402="2005-2012"),'Resultat 2005-2012'!N402*SUM($Y$10:$AE$10)/7,IF(AND($M$1=2007,Beregningsark!$AQ402="2005-2012"),'Resultat 2005-2012'!N402*SUM($Z$10:$AE$10)/6,IF(AND($M$1=2008,Beregningsark!$AQ402="2005-2012"),'Resultat 2005-2012'!N402*SUM($AA$10:$AE$10)/5,IF(AND($M$1=2009,Beregningsark!$AQ402="2005-2012"),'Resultat 2005-2012'!N402*SUM($AB$10:$AE$10)/4,IF(AND($M$1=2010,Beregningsark!$AQ402="2005-2012"),'Resultat 2005-2012'!N402*SUM($AC$10:$AE$10)/3,IF(AND($M$1=2011,Beregningsark!$AQ402="2005-2012"),'Resultat 2005-2012'!N402*SUM($AD$10:$AE$10)/2,IF(AND($M$1=2012,Beregningsark!$AQ402="2005-2012"),'Resultat 2005-2012'!N402*$AE$10,IF(AND($M$1=2006,Beregningsark!$AQ402="1999-2012"),'Resultat 2005-2012'!N402*SUM($Y$16:$AE$16)/7,IF(AND($M$1=2007,Beregningsark!$AQ402="1999-2012"),'Resultat 2005-2012'!N402*SUM($Z$16:$AE$16)/6,IF(AND($M$1=2008,Beregningsark!$AQ402="1999-2012"),'Resultat 2005-2012'!N402*SUM($AA$16:$AE$16)/5,IF(AND($M$1=2009,Beregningsark!$AQ402="1999-2012"),'Resultat 2005-2012'!N402*SUM($AB$16:$AE$16)/4,IF(AND($M$1=2010,Beregningsark!$AQ402="1999-2012"),'Resultat 2005-2012'!N402*SUM($AC$16:$AE$16)/3,IF(AND($M$1=2011,Beregningsark!$AQ402="1999-2012"),'Resultat 2005-2012'!N402*SUM($AD$16:$AE$16)/2,IF(AND($M$1=2012,Beregningsark!$AQ402="1999-2012"),'Resultat 2005-2012'!N402*$AE$16,""))))))))))))))))</f>
        <v/>
      </c>
      <c r="O402" s="15" t="str">
        <f>IF('Resultat 2005-2012'!$R402="","",IF($M$1=2005,'Resultat 2005-2012'!O402,IF(AND($M$1=2006,Beregningsark!$AQ402="2005-2012"),'Resultat 2005-2012'!O402*SUM($Y$10:$AE$10)/7,IF(AND($M$1=2007,Beregningsark!$AQ402="2005-2012"),'Resultat 2005-2012'!O402*SUM($Z$10:$AE$10)/6,IF(AND($M$1=2008,Beregningsark!$AQ402="2005-2012"),'Resultat 2005-2012'!O402*SUM($AA$10:$AE$10)/5,IF(AND($M$1=2009,Beregningsark!$AQ402="2005-2012"),'Resultat 2005-2012'!O402*SUM($AB$10:$AE$10)/4,IF(AND($M$1=2010,Beregningsark!$AQ402="2005-2012"),'Resultat 2005-2012'!O402*SUM($AC$10:$AE$10)/3,IF(AND($M$1=2011,Beregningsark!$AQ402="2005-2012"),'Resultat 2005-2012'!O402*SUM($AD$10:$AE$10)/2,IF(AND($M$1=2012,Beregningsark!$AQ402="2005-2012"),'Resultat 2005-2012'!O402*$AE$10,IF(AND($M$1=2006,Beregningsark!$AQ402="1999-2012"),'Resultat 2005-2012'!O402*SUM($Y$16:$AE$16)/7,IF(AND($M$1=2007,Beregningsark!$AQ402="1999-2012"),'Resultat 2005-2012'!O402*SUM($Z$16:$AE$16)/6,IF(AND($M$1=2008,Beregningsark!$AQ402="1999-2012"),'Resultat 2005-2012'!O402*SUM($AA$16:$AE$16)/5,IF(AND($M$1=2009,Beregningsark!$AQ402="1999-2012"),'Resultat 2005-2012'!O402*SUM($AB$16:$AE$16)/4,IF(AND($M$1=2010,Beregningsark!$AQ402="1999-2012"),'Resultat 2005-2012'!O402*SUM($AC$16:$AE$16)/3,IF(AND($M$1=2011,Beregningsark!$AQ402="1999-2012"),'Resultat 2005-2012'!O402*SUM($AD$16:$AE$16)/2,IF(AND($M$1=2012,Beregningsark!$AQ402="1999-2012"),'Resultat 2005-2012'!O402*$AE$16,""))))))))))))))))</f>
        <v/>
      </c>
      <c r="P402" s="15" t="str">
        <f>IF('Resultat 2005-2012'!$R402="","",IF($M$1=2005,'Resultat 2005-2012'!P402,IF(AND($M$1=2006,Beregningsark!$AQ402="2005-2012"),'Resultat 2005-2012'!P402*SUM($Y$11:$AE$11)/7,IF(AND($M$1=2007,Beregningsark!$AQ402="2005-2012"),'Resultat 2005-2012'!P402*SUM($Z$11:$AE$11)/6,IF(AND($M$1=2008,Beregningsark!$AQ402="2005-2012"),'Resultat 2005-2012'!P402*SUM($AA$11:$AE$11)/5,IF(AND($M$1=2009,Beregningsark!$AQ402="2005-2012"),'Resultat 2005-2012'!P402*SUM($AB$11:$AE$11)/4,IF(AND($M$1=2010,Beregningsark!$AQ402="2005-2012"),'Resultat 2005-2012'!P402*SUM($AC$11:$AE$11)/3,IF(AND($M$1=2011,Beregningsark!$AQ402="2005-2012"),'Resultat 2005-2012'!P402*SUM($AD$11:$AE$11)/2,IF(AND($M$1=2012,Beregningsark!$AQ402="2005-2012"),'Resultat 2005-2012'!P402*$AE$11,IF(AND($M$1=2006,Beregningsark!$AQ402="1999-2012"),'Resultat 2005-2012'!P402*SUM($Y$16:$AE$16)/7,IF(AND($M$1=2007,Beregningsark!$AQ402="1999-2012"),'Resultat 2005-2012'!P402*SUM($Z$16:$AE$16)/6,IF(AND($M$1=2008,Beregningsark!$AQ402="1999-2012"),'Resultat 2005-2012'!P402*SUM($AA$16:$AE$16)/5,IF(AND($M$1=2009,Beregningsark!$AQ402="1999-2012"),'Resultat 2005-2012'!P402*SUM($AB$16:$AE$16)/4,IF(AND($M$1=2010,Beregningsark!$AQ402="1999-2012"),'Resultat 2005-2012'!P402*SUM($AC$16:$AE$16)/3,IF(AND($M$1=2011,Beregningsark!$AQ402="1999-2012"),'Resultat 2005-2012'!P402*SUM($AD$16:$AE$16)/2,IF(AND($M$1=2012,Beregningsark!$AQ402="1999-2012"),'Resultat 2005-2012'!P402*$AE$16,""))))))))))))))))</f>
        <v/>
      </c>
      <c r="Q402" s="15" t="str">
        <f t="shared" si="21"/>
        <v/>
      </c>
      <c r="R402" s="17" t="str">
        <f t="shared" si="22"/>
        <v/>
      </c>
    </row>
    <row r="403" spans="1:18" x14ac:dyDescent="0.25">
      <c r="A403" s="4" t="str">
        <f>IF(Inddata!A418="","",Inddata!A418)</f>
        <v/>
      </c>
      <c r="B403" s="4" t="str">
        <f>IF(Inddata!B418="","",Inddata!B418)</f>
        <v/>
      </c>
      <c r="C403" s="4" t="str">
        <f>IF(Inddata!C418="","",Inddata!C418)</f>
        <v/>
      </c>
      <c r="D403" s="4" t="str">
        <f>IF(Inddata!D418="","",Inddata!D418)</f>
        <v/>
      </c>
      <c r="E403" s="4" t="str">
        <f>IF(Inddata!E418="","",Inddata!E418)</f>
        <v/>
      </c>
      <c r="F403" s="4" t="str">
        <f>IF(Inddata!F418="","",Inddata!F418)</f>
        <v/>
      </c>
      <c r="G403" s="4">
        <f>IF(Inddata!G418="","",Inddata!G418)</f>
        <v>0</v>
      </c>
      <c r="H403" s="4" t="str">
        <f>IF(Inddata!H418&gt;0.5,Inddata!H418,"")</f>
        <v/>
      </c>
      <c r="I403" s="4" t="str">
        <f>IF(Inddata!I418="","",Inddata!I418)</f>
        <v/>
      </c>
      <c r="J403" s="15" t="str">
        <f>IF('Resultat 2005-2012'!$R403="","",IF($M$1=2005,'Resultat 2005-2012'!J403,IF(AND($M$1=2006,Beregningsark!$AQ403="2005-2012"),'Resultat 2005-2012'!J403*SUM($Y$7:$AE$7)/7,IF(AND($M$1=2007,Beregningsark!$AQ403="2005-2012"),'Resultat 2005-2012'!J403*SUM($Z$7:$AE$7)/6,IF(AND($M$1=2008,Beregningsark!$AQ403="2005-2012"),'Resultat 2005-2012'!J403*SUM($AA$7:$AE$7)/5,IF(AND($M$1=2009,Beregningsark!$AQ403="2005-2012"),'Resultat 2005-2012'!J403*SUM($AB$7:$AE$7)/4,IF(AND($M$1=2010,Beregningsark!$AQ403="2005-2012"),'Resultat 2005-2012'!J403*SUM($AC$7:$AE$7)/3,IF(AND($M$1=2011,Beregningsark!$AQ403="2005-2012"),'Resultat 2005-2012'!J403*SUM($AD$7:$AE$7)/2,IF(AND($M$1=2012,Beregningsark!$AQ403="2005-2012"),'Resultat 2005-2012'!J403*$AE$7,IF(AND($M$1=2006,Beregningsark!$AQ403="1999-2012"),'Resultat 2005-2012'!J403*SUM($Y$16:$AE$16)/7,IF(AND($M$1=2007,Beregningsark!$AQ403="1999-2012"),'Resultat 2005-2012'!J403*SUM($Z$16:$AE$16)/6,IF(AND($M$1=2008,Beregningsark!$AQ403="1999-2012"),'Resultat 2005-2012'!J403*SUM($AA$16:$AE$16)/5,IF(AND($M$1=2009,Beregningsark!$AQ403="1999-2012"),'Resultat 2005-2012'!J403*SUM($AB$16:$AE$16)/4,IF(AND($M$1=2010,Beregningsark!$AQ403="1999-2012"),'Resultat 2005-2012'!J403*SUM($AC$16:$AE$16)/3,IF(AND($M$1=2011,Beregningsark!$AQ403="1999-2012"),'Resultat 2005-2012'!J403*SUM($AD$16:$AE$16)/2,IF(AND($M$1=2012,Beregningsark!$AQ403="1999-2012"),'Resultat 2005-2012'!J403*$AE$16,""))))))))))))))))</f>
        <v/>
      </c>
      <c r="K403" s="15" t="str">
        <f>IF('Resultat 2005-2012'!$R403="","",IF($M$1=2005,'Resultat 2005-2012'!K403,IF(AND($M$1=2006,Beregningsark!$AQ403="2005-2012"),'Resultat 2005-2012'!K403*SUM($Y$8:$AE$8)/7,IF(AND($M$1=2007,Beregningsark!$AQ403="2005-2012"),'Resultat 2005-2012'!K403*SUM($Z$8:$AE$8)/6,IF(AND($M$1=2008,Beregningsark!$AQ403="2005-2012"),'Resultat 2005-2012'!K403*SUM($AA$8:$AE$8)/5,IF(AND($M$1=2009,Beregningsark!$AQ403="2005-2012"),'Resultat 2005-2012'!K403*SUM($AB$8:$AE$8)/4,IF(AND($M$1=2010,Beregningsark!$AQ403="2005-2012"),'Resultat 2005-2012'!K403*SUM($AC$8:$AE$8)/3,IF(AND($M$1=2011,Beregningsark!$AQ403="2005-2012"),'Resultat 2005-2012'!K403*SUM($AD$8:$AE$8)/2,IF(AND($M$1=2012,Beregningsark!$AQ403="2005-2012"),'Resultat 2005-2012'!K403*$AE$8,IF(AND($M$1=2006,Beregningsark!$AQ403="1999-2012"),'Resultat 2005-2012'!K403*SUM($Y$17:$AE$17)/7,IF(AND($M$1=2007,Beregningsark!$AQ403="1999-2012"),'Resultat 2005-2012'!K403*SUM($Z$17:$AE$17)/6,IF(AND($M$1=2008,Beregningsark!$AQ403="1999-2012"),'Resultat 2005-2012'!K403*SUM($AA$17:$AE$17)/5,IF(AND($M$1=2009,Beregningsark!$AQ403="1999-2012"),'Resultat 2005-2012'!K403*SUM($AB$17:$AE$17)/4,IF(AND($M$1=2010,Beregningsark!$AQ403="1999-2012"),'Resultat 2005-2012'!K403*SUM($AC$17:$AE$17)/3,IF(AND($M$1=2011,Beregningsark!$AQ403="1999-2012"),'Resultat 2005-2012'!K403*SUM($AD$17:$AE$17)/2,IF(AND($M$1=2012,Beregningsark!$AQ403="1999-2012"),'Resultat 2005-2012'!K403*$AE$17,""))))))))))))))))</f>
        <v/>
      </c>
      <c r="L403" s="15" t="str">
        <f>IF('Resultat 2005-2012'!$R403="","",IF($M$1=2005,'Resultat 2005-2012'!L403,IF(AND($M$1=2006,Beregningsark!$AQ403="2005-2012"),'Resultat 2005-2012'!L403*SUM($Y$9:$AE$9)/7,IF(AND($M$1=2007,Beregningsark!$AQ403="2005-2012"),'Resultat 2005-2012'!L403*SUM($Z$9:$AE$9)/6,IF(AND($M$1=2008,Beregningsark!$AQ403="2005-2012"),'Resultat 2005-2012'!L403*SUM($AA$9:$AE$9)/5,IF(AND($M$1=2009,Beregningsark!$AQ403="2005-2012"),'Resultat 2005-2012'!L403*SUM($AB$9:$AE$9)/4,IF(AND($M$1=2010,Beregningsark!$AQ403="2005-2012"),'Resultat 2005-2012'!L403*SUM($AC$9:$AE$9)/3,IF(AND($M$1=2011,Beregningsark!$AQ403="2005-2012"),'Resultat 2005-2012'!L403*SUM($AD$9:$AE$9)/2,IF(AND($M$1=2012,Beregningsark!$AQ403="2005-2012"),'Resultat 2005-2012'!L403*$AE$9,IF(AND($M$1=2006,Beregningsark!$AQ403="1999-2012"),'Resultat 2005-2012'!L403*SUM($Y$18:$AE$18)/7,IF(AND($M$1=2007,Beregningsark!$AQ403="1999-2012"),'Resultat 2005-2012'!L403*SUM($Z$18:$AE$18)/6,IF(AND($M$1=2008,Beregningsark!$AQ403="1999-2012"),'Resultat 2005-2012'!L403*SUM($AA$18:$AE$18)/5,IF(AND($M$1=2009,Beregningsark!$AQ403="1999-2012"),'Resultat 2005-2012'!L403*SUM($AB$18:$AE$18)/4,IF(AND($M$1=2010,Beregningsark!$AQ403="1999-2012"),'Resultat 2005-2012'!L403*SUM($AC$18:$AE$18)/3,IF(AND($M$1=2011,Beregningsark!$AQ403="1999-2012"),'Resultat 2005-2012'!L403*SUM($AD$18:$AE$18)/2,IF(AND($M$1=2012,Beregningsark!$AQ403="1999-2012"),'Resultat 2005-2012'!L403*$AE$18,""))))))))))))))))</f>
        <v/>
      </c>
      <c r="M403" s="15" t="str">
        <f t="shared" si="20"/>
        <v/>
      </c>
      <c r="N403" s="15" t="str">
        <f>IF('Resultat 2005-2012'!$R403="","",IF($M$1=2005,'Resultat 2005-2012'!N403,IF(AND($M$1=2006,Beregningsark!$AQ403="2005-2012"),'Resultat 2005-2012'!N403*SUM($Y$10:$AE$10)/7,IF(AND($M$1=2007,Beregningsark!$AQ403="2005-2012"),'Resultat 2005-2012'!N403*SUM($Z$10:$AE$10)/6,IF(AND($M$1=2008,Beregningsark!$AQ403="2005-2012"),'Resultat 2005-2012'!N403*SUM($AA$10:$AE$10)/5,IF(AND($M$1=2009,Beregningsark!$AQ403="2005-2012"),'Resultat 2005-2012'!N403*SUM($AB$10:$AE$10)/4,IF(AND($M$1=2010,Beregningsark!$AQ403="2005-2012"),'Resultat 2005-2012'!N403*SUM($AC$10:$AE$10)/3,IF(AND($M$1=2011,Beregningsark!$AQ403="2005-2012"),'Resultat 2005-2012'!N403*SUM($AD$10:$AE$10)/2,IF(AND($M$1=2012,Beregningsark!$AQ403="2005-2012"),'Resultat 2005-2012'!N403*$AE$10,IF(AND($M$1=2006,Beregningsark!$AQ403="1999-2012"),'Resultat 2005-2012'!N403*SUM($Y$16:$AE$16)/7,IF(AND($M$1=2007,Beregningsark!$AQ403="1999-2012"),'Resultat 2005-2012'!N403*SUM($Z$16:$AE$16)/6,IF(AND($M$1=2008,Beregningsark!$AQ403="1999-2012"),'Resultat 2005-2012'!N403*SUM($AA$16:$AE$16)/5,IF(AND($M$1=2009,Beregningsark!$AQ403="1999-2012"),'Resultat 2005-2012'!N403*SUM($AB$16:$AE$16)/4,IF(AND($M$1=2010,Beregningsark!$AQ403="1999-2012"),'Resultat 2005-2012'!N403*SUM($AC$16:$AE$16)/3,IF(AND($M$1=2011,Beregningsark!$AQ403="1999-2012"),'Resultat 2005-2012'!N403*SUM($AD$16:$AE$16)/2,IF(AND($M$1=2012,Beregningsark!$AQ403="1999-2012"),'Resultat 2005-2012'!N403*$AE$16,""))))))))))))))))</f>
        <v/>
      </c>
      <c r="O403" s="15" t="str">
        <f>IF('Resultat 2005-2012'!$R403="","",IF($M$1=2005,'Resultat 2005-2012'!O403,IF(AND($M$1=2006,Beregningsark!$AQ403="2005-2012"),'Resultat 2005-2012'!O403*SUM($Y$10:$AE$10)/7,IF(AND($M$1=2007,Beregningsark!$AQ403="2005-2012"),'Resultat 2005-2012'!O403*SUM($Z$10:$AE$10)/6,IF(AND($M$1=2008,Beregningsark!$AQ403="2005-2012"),'Resultat 2005-2012'!O403*SUM($AA$10:$AE$10)/5,IF(AND($M$1=2009,Beregningsark!$AQ403="2005-2012"),'Resultat 2005-2012'!O403*SUM($AB$10:$AE$10)/4,IF(AND($M$1=2010,Beregningsark!$AQ403="2005-2012"),'Resultat 2005-2012'!O403*SUM($AC$10:$AE$10)/3,IF(AND($M$1=2011,Beregningsark!$AQ403="2005-2012"),'Resultat 2005-2012'!O403*SUM($AD$10:$AE$10)/2,IF(AND($M$1=2012,Beregningsark!$AQ403="2005-2012"),'Resultat 2005-2012'!O403*$AE$10,IF(AND($M$1=2006,Beregningsark!$AQ403="1999-2012"),'Resultat 2005-2012'!O403*SUM($Y$16:$AE$16)/7,IF(AND($M$1=2007,Beregningsark!$AQ403="1999-2012"),'Resultat 2005-2012'!O403*SUM($Z$16:$AE$16)/6,IF(AND($M$1=2008,Beregningsark!$AQ403="1999-2012"),'Resultat 2005-2012'!O403*SUM($AA$16:$AE$16)/5,IF(AND($M$1=2009,Beregningsark!$AQ403="1999-2012"),'Resultat 2005-2012'!O403*SUM($AB$16:$AE$16)/4,IF(AND($M$1=2010,Beregningsark!$AQ403="1999-2012"),'Resultat 2005-2012'!O403*SUM($AC$16:$AE$16)/3,IF(AND($M$1=2011,Beregningsark!$AQ403="1999-2012"),'Resultat 2005-2012'!O403*SUM($AD$16:$AE$16)/2,IF(AND($M$1=2012,Beregningsark!$AQ403="1999-2012"),'Resultat 2005-2012'!O403*$AE$16,""))))))))))))))))</f>
        <v/>
      </c>
      <c r="P403" s="15" t="str">
        <f>IF('Resultat 2005-2012'!$R403="","",IF($M$1=2005,'Resultat 2005-2012'!P403,IF(AND($M$1=2006,Beregningsark!$AQ403="2005-2012"),'Resultat 2005-2012'!P403*SUM($Y$11:$AE$11)/7,IF(AND($M$1=2007,Beregningsark!$AQ403="2005-2012"),'Resultat 2005-2012'!P403*SUM($Z$11:$AE$11)/6,IF(AND($M$1=2008,Beregningsark!$AQ403="2005-2012"),'Resultat 2005-2012'!P403*SUM($AA$11:$AE$11)/5,IF(AND($M$1=2009,Beregningsark!$AQ403="2005-2012"),'Resultat 2005-2012'!P403*SUM($AB$11:$AE$11)/4,IF(AND($M$1=2010,Beregningsark!$AQ403="2005-2012"),'Resultat 2005-2012'!P403*SUM($AC$11:$AE$11)/3,IF(AND($M$1=2011,Beregningsark!$AQ403="2005-2012"),'Resultat 2005-2012'!P403*SUM($AD$11:$AE$11)/2,IF(AND($M$1=2012,Beregningsark!$AQ403="2005-2012"),'Resultat 2005-2012'!P403*$AE$11,IF(AND($M$1=2006,Beregningsark!$AQ403="1999-2012"),'Resultat 2005-2012'!P403*SUM($Y$16:$AE$16)/7,IF(AND($M$1=2007,Beregningsark!$AQ403="1999-2012"),'Resultat 2005-2012'!P403*SUM($Z$16:$AE$16)/6,IF(AND($M$1=2008,Beregningsark!$AQ403="1999-2012"),'Resultat 2005-2012'!P403*SUM($AA$16:$AE$16)/5,IF(AND($M$1=2009,Beregningsark!$AQ403="1999-2012"),'Resultat 2005-2012'!P403*SUM($AB$16:$AE$16)/4,IF(AND($M$1=2010,Beregningsark!$AQ403="1999-2012"),'Resultat 2005-2012'!P403*SUM($AC$16:$AE$16)/3,IF(AND($M$1=2011,Beregningsark!$AQ403="1999-2012"),'Resultat 2005-2012'!P403*SUM($AD$16:$AE$16)/2,IF(AND($M$1=2012,Beregningsark!$AQ403="1999-2012"),'Resultat 2005-2012'!P403*$AE$16,""))))))))))))))))</f>
        <v/>
      </c>
      <c r="Q403" s="15" t="str">
        <f t="shared" si="21"/>
        <v/>
      </c>
      <c r="R403" s="17" t="str">
        <f t="shared" si="22"/>
        <v/>
      </c>
    </row>
    <row r="404" spans="1:18" x14ac:dyDescent="0.25">
      <c r="A404" s="4" t="str">
        <f>IF(Inddata!A419="","",Inddata!A419)</f>
        <v/>
      </c>
      <c r="B404" s="4" t="str">
        <f>IF(Inddata!B419="","",Inddata!B419)</f>
        <v/>
      </c>
      <c r="C404" s="4" t="str">
        <f>IF(Inddata!C419="","",Inddata!C419)</f>
        <v/>
      </c>
      <c r="D404" s="4" t="str">
        <f>IF(Inddata!D419="","",Inddata!D419)</f>
        <v/>
      </c>
      <c r="E404" s="4" t="str">
        <f>IF(Inddata!E419="","",Inddata!E419)</f>
        <v/>
      </c>
      <c r="F404" s="4" t="str">
        <f>IF(Inddata!F419="","",Inddata!F419)</f>
        <v/>
      </c>
      <c r="G404" s="4">
        <f>IF(Inddata!G419="","",Inddata!G419)</f>
        <v>0</v>
      </c>
      <c r="H404" s="4" t="str">
        <f>IF(Inddata!H419&gt;0.5,Inddata!H419,"")</f>
        <v/>
      </c>
      <c r="I404" s="4" t="str">
        <f>IF(Inddata!I419="","",Inddata!I419)</f>
        <v/>
      </c>
      <c r="J404" s="15" t="str">
        <f>IF('Resultat 2005-2012'!$R404="","",IF($M$1=2005,'Resultat 2005-2012'!J404,IF(AND($M$1=2006,Beregningsark!$AQ404="2005-2012"),'Resultat 2005-2012'!J404*SUM($Y$7:$AE$7)/7,IF(AND($M$1=2007,Beregningsark!$AQ404="2005-2012"),'Resultat 2005-2012'!J404*SUM($Z$7:$AE$7)/6,IF(AND($M$1=2008,Beregningsark!$AQ404="2005-2012"),'Resultat 2005-2012'!J404*SUM($AA$7:$AE$7)/5,IF(AND($M$1=2009,Beregningsark!$AQ404="2005-2012"),'Resultat 2005-2012'!J404*SUM($AB$7:$AE$7)/4,IF(AND($M$1=2010,Beregningsark!$AQ404="2005-2012"),'Resultat 2005-2012'!J404*SUM($AC$7:$AE$7)/3,IF(AND($M$1=2011,Beregningsark!$AQ404="2005-2012"),'Resultat 2005-2012'!J404*SUM($AD$7:$AE$7)/2,IF(AND($M$1=2012,Beregningsark!$AQ404="2005-2012"),'Resultat 2005-2012'!J404*$AE$7,IF(AND($M$1=2006,Beregningsark!$AQ404="1999-2012"),'Resultat 2005-2012'!J404*SUM($Y$16:$AE$16)/7,IF(AND($M$1=2007,Beregningsark!$AQ404="1999-2012"),'Resultat 2005-2012'!J404*SUM($Z$16:$AE$16)/6,IF(AND($M$1=2008,Beregningsark!$AQ404="1999-2012"),'Resultat 2005-2012'!J404*SUM($AA$16:$AE$16)/5,IF(AND($M$1=2009,Beregningsark!$AQ404="1999-2012"),'Resultat 2005-2012'!J404*SUM($AB$16:$AE$16)/4,IF(AND($M$1=2010,Beregningsark!$AQ404="1999-2012"),'Resultat 2005-2012'!J404*SUM($AC$16:$AE$16)/3,IF(AND($M$1=2011,Beregningsark!$AQ404="1999-2012"),'Resultat 2005-2012'!J404*SUM($AD$16:$AE$16)/2,IF(AND($M$1=2012,Beregningsark!$AQ404="1999-2012"),'Resultat 2005-2012'!J404*$AE$16,""))))))))))))))))</f>
        <v/>
      </c>
      <c r="K404" s="15" t="str">
        <f>IF('Resultat 2005-2012'!$R404="","",IF($M$1=2005,'Resultat 2005-2012'!K404,IF(AND($M$1=2006,Beregningsark!$AQ404="2005-2012"),'Resultat 2005-2012'!K404*SUM($Y$8:$AE$8)/7,IF(AND($M$1=2007,Beregningsark!$AQ404="2005-2012"),'Resultat 2005-2012'!K404*SUM($Z$8:$AE$8)/6,IF(AND($M$1=2008,Beregningsark!$AQ404="2005-2012"),'Resultat 2005-2012'!K404*SUM($AA$8:$AE$8)/5,IF(AND($M$1=2009,Beregningsark!$AQ404="2005-2012"),'Resultat 2005-2012'!K404*SUM($AB$8:$AE$8)/4,IF(AND($M$1=2010,Beregningsark!$AQ404="2005-2012"),'Resultat 2005-2012'!K404*SUM($AC$8:$AE$8)/3,IF(AND($M$1=2011,Beregningsark!$AQ404="2005-2012"),'Resultat 2005-2012'!K404*SUM($AD$8:$AE$8)/2,IF(AND($M$1=2012,Beregningsark!$AQ404="2005-2012"),'Resultat 2005-2012'!K404*$AE$8,IF(AND($M$1=2006,Beregningsark!$AQ404="1999-2012"),'Resultat 2005-2012'!K404*SUM($Y$17:$AE$17)/7,IF(AND($M$1=2007,Beregningsark!$AQ404="1999-2012"),'Resultat 2005-2012'!K404*SUM($Z$17:$AE$17)/6,IF(AND($M$1=2008,Beregningsark!$AQ404="1999-2012"),'Resultat 2005-2012'!K404*SUM($AA$17:$AE$17)/5,IF(AND($M$1=2009,Beregningsark!$AQ404="1999-2012"),'Resultat 2005-2012'!K404*SUM($AB$17:$AE$17)/4,IF(AND($M$1=2010,Beregningsark!$AQ404="1999-2012"),'Resultat 2005-2012'!K404*SUM($AC$17:$AE$17)/3,IF(AND($M$1=2011,Beregningsark!$AQ404="1999-2012"),'Resultat 2005-2012'!K404*SUM($AD$17:$AE$17)/2,IF(AND($M$1=2012,Beregningsark!$AQ404="1999-2012"),'Resultat 2005-2012'!K404*$AE$17,""))))))))))))))))</f>
        <v/>
      </c>
      <c r="L404" s="15" t="str">
        <f>IF('Resultat 2005-2012'!$R404="","",IF($M$1=2005,'Resultat 2005-2012'!L404,IF(AND($M$1=2006,Beregningsark!$AQ404="2005-2012"),'Resultat 2005-2012'!L404*SUM($Y$9:$AE$9)/7,IF(AND($M$1=2007,Beregningsark!$AQ404="2005-2012"),'Resultat 2005-2012'!L404*SUM($Z$9:$AE$9)/6,IF(AND($M$1=2008,Beregningsark!$AQ404="2005-2012"),'Resultat 2005-2012'!L404*SUM($AA$9:$AE$9)/5,IF(AND($M$1=2009,Beregningsark!$AQ404="2005-2012"),'Resultat 2005-2012'!L404*SUM($AB$9:$AE$9)/4,IF(AND($M$1=2010,Beregningsark!$AQ404="2005-2012"),'Resultat 2005-2012'!L404*SUM($AC$9:$AE$9)/3,IF(AND($M$1=2011,Beregningsark!$AQ404="2005-2012"),'Resultat 2005-2012'!L404*SUM($AD$9:$AE$9)/2,IF(AND($M$1=2012,Beregningsark!$AQ404="2005-2012"),'Resultat 2005-2012'!L404*$AE$9,IF(AND($M$1=2006,Beregningsark!$AQ404="1999-2012"),'Resultat 2005-2012'!L404*SUM($Y$18:$AE$18)/7,IF(AND($M$1=2007,Beregningsark!$AQ404="1999-2012"),'Resultat 2005-2012'!L404*SUM($Z$18:$AE$18)/6,IF(AND($M$1=2008,Beregningsark!$AQ404="1999-2012"),'Resultat 2005-2012'!L404*SUM($AA$18:$AE$18)/5,IF(AND($M$1=2009,Beregningsark!$AQ404="1999-2012"),'Resultat 2005-2012'!L404*SUM($AB$18:$AE$18)/4,IF(AND($M$1=2010,Beregningsark!$AQ404="1999-2012"),'Resultat 2005-2012'!L404*SUM($AC$18:$AE$18)/3,IF(AND($M$1=2011,Beregningsark!$AQ404="1999-2012"),'Resultat 2005-2012'!L404*SUM($AD$18:$AE$18)/2,IF(AND($M$1=2012,Beregningsark!$AQ404="1999-2012"),'Resultat 2005-2012'!L404*$AE$18,""))))))))))))))))</f>
        <v/>
      </c>
      <c r="M404" s="15" t="str">
        <f t="shared" si="20"/>
        <v/>
      </c>
      <c r="N404" s="15" t="str">
        <f>IF('Resultat 2005-2012'!$R404="","",IF($M$1=2005,'Resultat 2005-2012'!N404,IF(AND($M$1=2006,Beregningsark!$AQ404="2005-2012"),'Resultat 2005-2012'!N404*SUM($Y$10:$AE$10)/7,IF(AND($M$1=2007,Beregningsark!$AQ404="2005-2012"),'Resultat 2005-2012'!N404*SUM($Z$10:$AE$10)/6,IF(AND($M$1=2008,Beregningsark!$AQ404="2005-2012"),'Resultat 2005-2012'!N404*SUM($AA$10:$AE$10)/5,IF(AND($M$1=2009,Beregningsark!$AQ404="2005-2012"),'Resultat 2005-2012'!N404*SUM($AB$10:$AE$10)/4,IF(AND($M$1=2010,Beregningsark!$AQ404="2005-2012"),'Resultat 2005-2012'!N404*SUM($AC$10:$AE$10)/3,IF(AND($M$1=2011,Beregningsark!$AQ404="2005-2012"),'Resultat 2005-2012'!N404*SUM($AD$10:$AE$10)/2,IF(AND($M$1=2012,Beregningsark!$AQ404="2005-2012"),'Resultat 2005-2012'!N404*$AE$10,IF(AND($M$1=2006,Beregningsark!$AQ404="1999-2012"),'Resultat 2005-2012'!N404*SUM($Y$16:$AE$16)/7,IF(AND($M$1=2007,Beregningsark!$AQ404="1999-2012"),'Resultat 2005-2012'!N404*SUM($Z$16:$AE$16)/6,IF(AND($M$1=2008,Beregningsark!$AQ404="1999-2012"),'Resultat 2005-2012'!N404*SUM($AA$16:$AE$16)/5,IF(AND($M$1=2009,Beregningsark!$AQ404="1999-2012"),'Resultat 2005-2012'!N404*SUM($AB$16:$AE$16)/4,IF(AND($M$1=2010,Beregningsark!$AQ404="1999-2012"),'Resultat 2005-2012'!N404*SUM($AC$16:$AE$16)/3,IF(AND($M$1=2011,Beregningsark!$AQ404="1999-2012"),'Resultat 2005-2012'!N404*SUM($AD$16:$AE$16)/2,IF(AND($M$1=2012,Beregningsark!$AQ404="1999-2012"),'Resultat 2005-2012'!N404*$AE$16,""))))))))))))))))</f>
        <v/>
      </c>
      <c r="O404" s="15" t="str">
        <f>IF('Resultat 2005-2012'!$R404="","",IF($M$1=2005,'Resultat 2005-2012'!O404,IF(AND($M$1=2006,Beregningsark!$AQ404="2005-2012"),'Resultat 2005-2012'!O404*SUM($Y$10:$AE$10)/7,IF(AND($M$1=2007,Beregningsark!$AQ404="2005-2012"),'Resultat 2005-2012'!O404*SUM($Z$10:$AE$10)/6,IF(AND($M$1=2008,Beregningsark!$AQ404="2005-2012"),'Resultat 2005-2012'!O404*SUM($AA$10:$AE$10)/5,IF(AND($M$1=2009,Beregningsark!$AQ404="2005-2012"),'Resultat 2005-2012'!O404*SUM($AB$10:$AE$10)/4,IF(AND($M$1=2010,Beregningsark!$AQ404="2005-2012"),'Resultat 2005-2012'!O404*SUM($AC$10:$AE$10)/3,IF(AND($M$1=2011,Beregningsark!$AQ404="2005-2012"),'Resultat 2005-2012'!O404*SUM($AD$10:$AE$10)/2,IF(AND($M$1=2012,Beregningsark!$AQ404="2005-2012"),'Resultat 2005-2012'!O404*$AE$10,IF(AND($M$1=2006,Beregningsark!$AQ404="1999-2012"),'Resultat 2005-2012'!O404*SUM($Y$16:$AE$16)/7,IF(AND($M$1=2007,Beregningsark!$AQ404="1999-2012"),'Resultat 2005-2012'!O404*SUM($Z$16:$AE$16)/6,IF(AND($M$1=2008,Beregningsark!$AQ404="1999-2012"),'Resultat 2005-2012'!O404*SUM($AA$16:$AE$16)/5,IF(AND($M$1=2009,Beregningsark!$AQ404="1999-2012"),'Resultat 2005-2012'!O404*SUM($AB$16:$AE$16)/4,IF(AND($M$1=2010,Beregningsark!$AQ404="1999-2012"),'Resultat 2005-2012'!O404*SUM($AC$16:$AE$16)/3,IF(AND($M$1=2011,Beregningsark!$AQ404="1999-2012"),'Resultat 2005-2012'!O404*SUM($AD$16:$AE$16)/2,IF(AND($M$1=2012,Beregningsark!$AQ404="1999-2012"),'Resultat 2005-2012'!O404*$AE$16,""))))))))))))))))</f>
        <v/>
      </c>
      <c r="P404" s="15" t="str">
        <f>IF('Resultat 2005-2012'!$R404="","",IF($M$1=2005,'Resultat 2005-2012'!P404,IF(AND($M$1=2006,Beregningsark!$AQ404="2005-2012"),'Resultat 2005-2012'!P404*SUM($Y$11:$AE$11)/7,IF(AND($M$1=2007,Beregningsark!$AQ404="2005-2012"),'Resultat 2005-2012'!P404*SUM($Z$11:$AE$11)/6,IF(AND($M$1=2008,Beregningsark!$AQ404="2005-2012"),'Resultat 2005-2012'!P404*SUM($AA$11:$AE$11)/5,IF(AND($M$1=2009,Beregningsark!$AQ404="2005-2012"),'Resultat 2005-2012'!P404*SUM($AB$11:$AE$11)/4,IF(AND($M$1=2010,Beregningsark!$AQ404="2005-2012"),'Resultat 2005-2012'!P404*SUM($AC$11:$AE$11)/3,IF(AND($M$1=2011,Beregningsark!$AQ404="2005-2012"),'Resultat 2005-2012'!P404*SUM($AD$11:$AE$11)/2,IF(AND($M$1=2012,Beregningsark!$AQ404="2005-2012"),'Resultat 2005-2012'!P404*$AE$11,IF(AND($M$1=2006,Beregningsark!$AQ404="1999-2012"),'Resultat 2005-2012'!P404*SUM($Y$16:$AE$16)/7,IF(AND($M$1=2007,Beregningsark!$AQ404="1999-2012"),'Resultat 2005-2012'!P404*SUM($Z$16:$AE$16)/6,IF(AND($M$1=2008,Beregningsark!$AQ404="1999-2012"),'Resultat 2005-2012'!P404*SUM($AA$16:$AE$16)/5,IF(AND($M$1=2009,Beregningsark!$AQ404="1999-2012"),'Resultat 2005-2012'!P404*SUM($AB$16:$AE$16)/4,IF(AND($M$1=2010,Beregningsark!$AQ404="1999-2012"),'Resultat 2005-2012'!P404*SUM($AC$16:$AE$16)/3,IF(AND($M$1=2011,Beregningsark!$AQ404="1999-2012"),'Resultat 2005-2012'!P404*SUM($AD$16:$AE$16)/2,IF(AND($M$1=2012,Beregningsark!$AQ404="1999-2012"),'Resultat 2005-2012'!P404*$AE$16,""))))))))))))))))</f>
        <v/>
      </c>
      <c r="Q404" s="15" t="str">
        <f t="shared" si="21"/>
        <v/>
      </c>
      <c r="R404" s="17" t="str">
        <f t="shared" si="22"/>
        <v/>
      </c>
    </row>
    <row r="405" spans="1:18" x14ac:dyDescent="0.25">
      <c r="A405" s="4" t="str">
        <f>IF(Inddata!A420="","",Inddata!A420)</f>
        <v/>
      </c>
      <c r="B405" s="4" t="str">
        <f>IF(Inddata!B420="","",Inddata!B420)</f>
        <v/>
      </c>
      <c r="C405" s="4" t="str">
        <f>IF(Inddata!C420="","",Inddata!C420)</f>
        <v/>
      </c>
      <c r="D405" s="4" t="str">
        <f>IF(Inddata!D420="","",Inddata!D420)</f>
        <v/>
      </c>
      <c r="E405" s="4" t="str">
        <f>IF(Inddata!E420="","",Inddata!E420)</f>
        <v/>
      </c>
      <c r="F405" s="4" t="str">
        <f>IF(Inddata!F420="","",Inddata!F420)</f>
        <v/>
      </c>
      <c r="G405" s="4">
        <f>IF(Inddata!G420="","",Inddata!G420)</f>
        <v>0</v>
      </c>
      <c r="H405" s="4" t="str">
        <f>IF(Inddata!H420&gt;0.5,Inddata!H420,"")</f>
        <v/>
      </c>
      <c r="I405" s="4" t="str">
        <f>IF(Inddata!I420="","",Inddata!I420)</f>
        <v/>
      </c>
      <c r="J405" s="15" t="str">
        <f>IF('Resultat 2005-2012'!$R405="","",IF($M$1=2005,'Resultat 2005-2012'!J405,IF(AND($M$1=2006,Beregningsark!$AQ405="2005-2012"),'Resultat 2005-2012'!J405*SUM($Y$7:$AE$7)/7,IF(AND($M$1=2007,Beregningsark!$AQ405="2005-2012"),'Resultat 2005-2012'!J405*SUM($Z$7:$AE$7)/6,IF(AND($M$1=2008,Beregningsark!$AQ405="2005-2012"),'Resultat 2005-2012'!J405*SUM($AA$7:$AE$7)/5,IF(AND($M$1=2009,Beregningsark!$AQ405="2005-2012"),'Resultat 2005-2012'!J405*SUM($AB$7:$AE$7)/4,IF(AND($M$1=2010,Beregningsark!$AQ405="2005-2012"),'Resultat 2005-2012'!J405*SUM($AC$7:$AE$7)/3,IF(AND($M$1=2011,Beregningsark!$AQ405="2005-2012"),'Resultat 2005-2012'!J405*SUM($AD$7:$AE$7)/2,IF(AND($M$1=2012,Beregningsark!$AQ405="2005-2012"),'Resultat 2005-2012'!J405*$AE$7,IF(AND($M$1=2006,Beregningsark!$AQ405="1999-2012"),'Resultat 2005-2012'!J405*SUM($Y$16:$AE$16)/7,IF(AND($M$1=2007,Beregningsark!$AQ405="1999-2012"),'Resultat 2005-2012'!J405*SUM($Z$16:$AE$16)/6,IF(AND($M$1=2008,Beregningsark!$AQ405="1999-2012"),'Resultat 2005-2012'!J405*SUM($AA$16:$AE$16)/5,IF(AND($M$1=2009,Beregningsark!$AQ405="1999-2012"),'Resultat 2005-2012'!J405*SUM($AB$16:$AE$16)/4,IF(AND($M$1=2010,Beregningsark!$AQ405="1999-2012"),'Resultat 2005-2012'!J405*SUM($AC$16:$AE$16)/3,IF(AND($M$1=2011,Beregningsark!$AQ405="1999-2012"),'Resultat 2005-2012'!J405*SUM($AD$16:$AE$16)/2,IF(AND($M$1=2012,Beregningsark!$AQ405="1999-2012"),'Resultat 2005-2012'!J405*$AE$16,""))))))))))))))))</f>
        <v/>
      </c>
      <c r="K405" s="15" t="str">
        <f>IF('Resultat 2005-2012'!$R405="","",IF($M$1=2005,'Resultat 2005-2012'!K405,IF(AND($M$1=2006,Beregningsark!$AQ405="2005-2012"),'Resultat 2005-2012'!K405*SUM($Y$8:$AE$8)/7,IF(AND($M$1=2007,Beregningsark!$AQ405="2005-2012"),'Resultat 2005-2012'!K405*SUM($Z$8:$AE$8)/6,IF(AND($M$1=2008,Beregningsark!$AQ405="2005-2012"),'Resultat 2005-2012'!K405*SUM($AA$8:$AE$8)/5,IF(AND($M$1=2009,Beregningsark!$AQ405="2005-2012"),'Resultat 2005-2012'!K405*SUM($AB$8:$AE$8)/4,IF(AND($M$1=2010,Beregningsark!$AQ405="2005-2012"),'Resultat 2005-2012'!K405*SUM($AC$8:$AE$8)/3,IF(AND($M$1=2011,Beregningsark!$AQ405="2005-2012"),'Resultat 2005-2012'!K405*SUM($AD$8:$AE$8)/2,IF(AND($M$1=2012,Beregningsark!$AQ405="2005-2012"),'Resultat 2005-2012'!K405*$AE$8,IF(AND($M$1=2006,Beregningsark!$AQ405="1999-2012"),'Resultat 2005-2012'!K405*SUM($Y$17:$AE$17)/7,IF(AND($M$1=2007,Beregningsark!$AQ405="1999-2012"),'Resultat 2005-2012'!K405*SUM($Z$17:$AE$17)/6,IF(AND($M$1=2008,Beregningsark!$AQ405="1999-2012"),'Resultat 2005-2012'!K405*SUM($AA$17:$AE$17)/5,IF(AND($M$1=2009,Beregningsark!$AQ405="1999-2012"),'Resultat 2005-2012'!K405*SUM($AB$17:$AE$17)/4,IF(AND($M$1=2010,Beregningsark!$AQ405="1999-2012"),'Resultat 2005-2012'!K405*SUM($AC$17:$AE$17)/3,IF(AND($M$1=2011,Beregningsark!$AQ405="1999-2012"),'Resultat 2005-2012'!K405*SUM($AD$17:$AE$17)/2,IF(AND($M$1=2012,Beregningsark!$AQ405="1999-2012"),'Resultat 2005-2012'!K405*$AE$17,""))))))))))))))))</f>
        <v/>
      </c>
      <c r="L405" s="15" t="str">
        <f>IF('Resultat 2005-2012'!$R405="","",IF($M$1=2005,'Resultat 2005-2012'!L405,IF(AND($M$1=2006,Beregningsark!$AQ405="2005-2012"),'Resultat 2005-2012'!L405*SUM($Y$9:$AE$9)/7,IF(AND($M$1=2007,Beregningsark!$AQ405="2005-2012"),'Resultat 2005-2012'!L405*SUM($Z$9:$AE$9)/6,IF(AND($M$1=2008,Beregningsark!$AQ405="2005-2012"),'Resultat 2005-2012'!L405*SUM($AA$9:$AE$9)/5,IF(AND($M$1=2009,Beregningsark!$AQ405="2005-2012"),'Resultat 2005-2012'!L405*SUM($AB$9:$AE$9)/4,IF(AND($M$1=2010,Beregningsark!$AQ405="2005-2012"),'Resultat 2005-2012'!L405*SUM($AC$9:$AE$9)/3,IF(AND($M$1=2011,Beregningsark!$AQ405="2005-2012"),'Resultat 2005-2012'!L405*SUM($AD$9:$AE$9)/2,IF(AND($M$1=2012,Beregningsark!$AQ405="2005-2012"),'Resultat 2005-2012'!L405*$AE$9,IF(AND($M$1=2006,Beregningsark!$AQ405="1999-2012"),'Resultat 2005-2012'!L405*SUM($Y$18:$AE$18)/7,IF(AND($M$1=2007,Beregningsark!$AQ405="1999-2012"),'Resultat 2005-2012'!L405*SUM($Z$18:$AE$18)/6,IF(AND($M$1=2008,Beregningsark!$AQ405="1999-2012"),'Resultat 2005-2012'!L405*SUM($AA$18:$AE$18)/5,IF(AND($M$1=2009,Beregningsark!$AQ405="1999-2012"),'Resultat 2005-2012'!L405*SUM($AB$18:$AE$18)/4,IF(AND($M$1=2010,Beregningsark!$AQ405="1999-2012"),'Resultat 2005-2012'!L405*SUM($AC$18:$AE$18)/3,IF(AND($M$1=2011,Beregningsark!$AQ405="1999-2012"),'Resultat 2005-2012'!L405*SUM($AD$18:$AE$18)/2,IF(AND($M$1=2012,Beregningsark!$AQ405="1999-2012"),'Resultat 2005-2012'!L405*$AE$18,""))))))))))))))))</f>
        <v/>
      </c>
      <c r="M405" s="15" t="str">
        <f t="shared" si="20"/>
        <v/>
      </c>
      <c r="N405" s="15" t="str">
        <f>IF('Resultat 2005-2012'!$R405="","",IF($M$1=2005,'Resultat 2005-2012'!N405,IF(AND($M$1=2006,Beregningsark!$AQ405="2005-2012"),'Resultat 2005-2012'!N405*SUM($Y$10:$AE$10)/7,IF(AND($M$1=2007,Beregningsark!$AQ405="2005-2012"),'Resultat 2005-2012'!N405*SUM($Z$10:$AE$10)/6,IF(AND($M$1=2008,Beregningsark!$AQ405="2005-2012"),'Resultat 2005-2012'!N405*SUM($AA$10:$AE$10)/5,IF(AND($M$1=2009,Beregningsark!$AQ405="2005-2012"),'Resultat 2005-2012'!N405*SUM($AB$10:$AE$10)/4,IF(AND($M$1=2010,Beregningsark!$AQ405="2005-2012"),'Resultat 2005-2012'!N405*SUM($AC$10:$AE$10)/3,IF(AND($M$1=2011,Beregningsark!$AQ405="2005-2012"),'Resultat 2005-2012'!N405*SUM($AD$10:$AE$10)/2,IF(AND($M$1=2012,Beregningsark!$AQ405="2005-2012"),'Resultat 2005-2012'!N405*$AE$10,IF(AND($M$1=2006,Beregningsark!$AQ405="1999-2012"),'Resultat 2005-2012'!N405*SUM($Y$16:$AE$16)/7,IF(AND($M$1=2007,Beregningsark!$AQ405="1999-2012"),'Resultat 2005-2012'!N405*SUM($Z$16:$AE$16)/6,IF(AND($M$1=2008,Beregningsark!$AQ405="1999-2012"),'Resultat 2005-2012'!N405*SUM($AA$16:$AE$16)/5,IF(AND($M$1=2009,Beregningsark!$AQ405="1999-2012"),'Resultat 2005-2012'!N405*SUM($AB$16:$AE$16)/4,IF(AND($M$1=2010,Beregningsark!$AQ405="1999-2012"),'Resultat 2005-2012'!N405*SUM($AC$16:$AE$16)/3,IF(AND($M$1=2011,Beregningsark!$AQ405="1999-2012"),'Resultat 2005-2012'!N405*SUM($AD$16:$AE$16)/2,IF(AND($M$1=2012,Beregningsark!$AQ405="1999-2012"),'Resultat 2005-2012'!N405*$AE$16,""))))))))))))))))</f>
        <v/>
      </c>
      <c r="O405" s="15" t="str">
        <f>IF('Resultat 2005-2012'!$R405="","",IF($M$1=2005,'Resultat 2005-2012'!O405,IF(AND($M$1=2006,Beregningsark!$AQ405="2005-2012"),'Resultat 2005-2012'!O405*SUM($Y$10:$AE$10)/7,IF(AND($M$1=2007,Beregningsark!$AQ405="2005-2012"),'Resultat 2005-2012'!O405*SUM($Z$10:$AE$10)/6,IF(AND($M$1=2008,Beregningsark!$AQ405="2005-2012"),'Resultat 2005-2012'!O405*SUM($AA$10:$AE$10)/5,IF(AND($M$1=2009,Beregningsark!$AQ405="2005-2012"),'Resultat 2005-2012'!O405*SUM($AB$10:$AE$10)/4,IF(AND($M$1=2010,Beregningsark!$AQ405="2005-2012"),'Resultat 2005-2012'!O405*SUM($AC$10:$AE$10)/3,IF(AND($M$1=2011,Beregningsark!$AQ405="2005-2012"),'Resultat 2005-2012'!O405*SUM($AD$10:$AE$10)/2,IF(AND($M$1=2012,Beregningsark!$AQ405="2005-2012"),'Resultat 2005-2012'!O405*$AE$10,IF(AND($M$1=2006,Beregningsark!$AQ405="1999-2012"),'Resultat 2005-2012'!O405*SUM($Y$16:$AE$16)/7,IF(AND($M$1=2007,Beregningsark!$AQ405="1999-2012"),'Resultat 2005-2012'!O405*SUM($Z$16:$AE$16)/6,IF(AND($M$1=2008,Beregningsark!$AQ405="1999-2012"),'Resultat 2005-2012'!O405*SUM($AA$16:$AE$16)/5,IF(AND($M$1=2009,Beregningsark!$AQ405="1999-2012"),'Resultat 2005-2012'!O405*SUM($AB$16:$AE$16)/4,IF(AND($M$1=2010,Beregningsark!$AQ405="1999-2012"),'Resultat 2005-2012'!O405*SUM($AC$16:$AE$16)/3,IF(AND($M$1=2011,Beregningsark!$AQ405="1999-2012"),'Resultat 2005-2012'!O405*SUM($AD$16:$AE$16)/2,IF(AND($M$1=2012,Beregningsark!$AQ405="1999-2012"),'Resultat 2005-2012'!O405*$AE$16,""))))))))))))))))</f>
        <v/>
      </c>
      <c r="P405" s="15" t="str">
        <f>IF('Resultat 2005-2012'!$R405="","",IF($M$1=2005,'Resultat 2005-2012'!P405,IF(AND($M$1=2006,Beregningsark!$AQ405="2005-2012"),'Resultat 2005-2012'!P405*SUM($Y$11:$AE$11)/7,IF(AND($M$1=2007,Beregningsark!$AQ405="2005-2012"),'Resultat 2005-2012'!P405*SUM($Z$11:$AE$11)/6,IF(AND($M$1=2008,Beregningsark!$AQ405="2005-2012"),'Resultat 2005-2012'!P405*SUM($AA$11:$AE$11)/5,IF(AND($M$1=2009,Beregningsark!$AQ405="2005-2012"),'Resultat 2005-2012'!P405*SUM($AB$11:$AE$11)/4,IF(AND($M$1=2010,Beregningsark!$AQ405="2005-2012"),'Resultat 2005-2012'!P405*SUM($AC$11:$AE$11)/3,IF(AND($M$1=2011,Beregningsark!$AQ405="2005-2012"),'Resultat 2005-2012'!P405*SUM($AD$11:$AE$11)/2,IF(AND($M$1=2012,Beregningsark!$AQ405="2005-2012"),'Resultat 2005-2012'!P405*$AE$11,IF(AND($M$1=2006,Beregningsark!$AQ405="1999-2012"),'Resultat 2005-2012'!P405*SUM($Y$16:$AE$16)/7,IF(AND($M$1=2007,Beregningsark!$AQ405="1999-2012"),'Resultat 2005-2012'!P405*SUM($Z$16:$AE$16)/6,IF(AND($M$1=2008,Beregningsark!$AQ405="1999-2012"),'Resultat 2005-2012'!P405*SUM($AA$16:$AE$16)/5,IF(AND($M$1=2009,Beregningsark!$AQ405="1999-2012"),'Resultat 2005-2012'!P405*SUM($AB$16:$AE$16)/4,IF(AND($M$1=2010,Beregningsark!$AQ405="1999-2012"),'Resultat 2005-2012'!P405*SUM($AC$16:$AE$16)/3,IF(AND($M$1=2011,Beregningsark!$AQ405="1999-2012"),'Resultat 2005-2012'!P405*SUM($AD$16:$AE$16)/2,IF(AND($M$1=2012,Beregningsark!$AQ405="1999-2012"),'Resultat 2005-2012'!P405*$AE$16,""))))))))))))))))</f>
        <v/>
      </c>
      <c r="Q405" s="15" t="str">
        <f t="shared" si="21"/>
        <v/>
      </c>
      <c r="R405" s="17" t="str">
        <f t="shared" si="22"/>
        <v/>
      </c>
    </row>
    <row r="406" spans="1:18" x14ac:dyDescent="0.25">
      <c r="A406" s="4" t="str">
        <f>IF(Inddata!A421="","",Inddata!A421)</f>
        <v/>
      </c>
      <c r="B406" s="4" t="str">
        <f>IF(Inddata!B421="","",Inddata!B421)</f>
        <v/>
      </c>
      <c r="C406" s="4" t="str">
        <f>IF(Inddata!C421="","",Inddata!C421)</f>
        <v/>
      </c>
      <c r="D406" s="4" t="str">
        <f>IF(Inddata!D421="","",Inddata!D421)</f>
        <v/>
      </c>
      <c r="E406" s="4" t="str">
        <f>IF(Inddata!E421="","",Inddata!E421)</f>
        <v/>
      </c>
      <c r="F406" s="4" t="str">
        <f>IF(Inddata!F421="","",Inddata!F421)</f>
        <v/>
      </c>
      <c r="G406" s="4">
        <f>IF(Inddata!G421="","",Inddata!G421)</f>
        <v>0</v>
      </c>
      <c r="H406" s="4" t="str">
        <f>IF(Inddata!H421&gt;0.5,Inddata!H421,"")</f>
        <v/>
      </c>
      <c r="I406" s="4" t="str">
        <f>IF(Inddata!I421="","",Inddata!I421)</f>
        <v/>
      </c>
      <c r="J406" s="15" t="str">
        <f>IF('Resultat 2005-2012'!$R406="","",IF($M$1=2005,'Resultat 2005-2012'!J406,IF(AND($M$1=2006,Beregningsark!$AQ406="2005-2012"),'Resultat 2005-2012'!J406*SUM($Y$7:$AE$7)/7,IF(AND($M$1=2007,Beregningsark!$AQ406="2005-2012"),'Resultat 2005-2012'!J406*SUM($Z$7:$AE$7)/6,IF(AND($M$1=2008,Beregningsark!$AQ406="2005-2012"),'Resultat 2005-2012'!J406*SUM($AA$7:$AE$7)/5,IF(AND($M$1=2009,Beregningsark!$AQ406="2005-2012"),'Resultat 2005-2012'!J406*SUM($AB$7:$AE$7)/4,IF(AND($M$1=2010,Beregningsark!$AQ406="2005-2012"),'Resultat 2005-2012'!J406*SUM($AC$7:$AE$7)/3,IF(AND($M$1=2011,Beregningsark!$AQ406="2005-2012"),'Resultat 2005-2012'!J406*SUM($AD$7:$AE$7)/2,IF(AND($M$1=2012,Beregningsark!$AQ406="2005-2012"),'Resultat 2005-2012'!J406*$AE$7,IF(AND($M$1=2006,Beregningsark!$AQ406="1999-2012"),'Resultat 2005-2012'!J406*SUM($Y$16:$AE$16)/7,IF(AND($M$1=2007,Beregningsark!$AQ406="1999-2012"),'Resultat 2005-2012'!J406*SUM($Z$16:$AE$16)/6,IF(AND($M$1=2008,Beregningsark!$AQ406="1999-2012"),'Resultat 2005-2012'!J406*SUM($AA$16:$AE$16)/5,IF(AND($M$1=2009,Beregningsark!$AQ406="1999-2012"),'Resultat 2005-2012'!J406*SUM($AB$16:$AE$16)/4,IF(AND($M$1=2010,Beregningsark!$AQ406="1999-2012"),'Resultat 2005-2012'!J406*SUM($AC$16:$AE$16)/3,IF(AND($M$1=2011,Beregningsark!$AQ406="1999-2012"),'Resultat 2005-2012'!J406*SUM($AD$16:$AE$16)/2,IF(AND($M$1=2012,Beregningsark!$AQ406="1999-2012"),'Resultat 2005-2012'!J406*$AE$16,""))))))))))))))))</f>
        <v/>
      </c>
      <c r="K406" s="15" t="str">
        <f>IF('Resultat 2005-2012'!$R406="","",IF($M$1=2005,'Resultat 2005-2012'!K406,IF(AND($M$1=2006,Beregningsark!$AQ406="2005-2012"),'Resultat 2005-2012'!K406*SUM($Y$8:$AE$8)/7,IF(AND($M$1=2007,Beregningsark!$AQ406="2005-2012"),'Resultat 2005-2012'!K406*SUM($Z$8:$AE$8)/6,IF(AND($M$1=2008,Beregningsark!$AQ406="2005-2012"),'Resultat 2005-2012'!K406*SUM($AA$8:$AE$8)/5,IF(AND($M$1=2009,Beregningsark!$AQ406="2005-2012"),'Resultat 2005-2012'!K406*SUM($AB$8:$AE$8)/4,IF(AND($M$1=2010,Beregningsark!$AQ406="2005-2012"),'Resultat 2005-2012'!K406*SUM($AC$8:$AE$8)/3,IF(AND($M$1=2011,Beregningsark!$AQ406="2005-2012"),'Resultat 2005-2012'!K406*SUM($AD$8:$AE$8)/2,IF(AND($M$1=2012,Beregningsark!$AQ406="2005-2012"),'Resultat 2005-2012'!K406*$AE$8,IF(AND($M$1=2006,Beregningsark!$AQ406="1999-2012"),'Resultat 2005-2012'!K406*SUM($Y$17:$AE$17)/7,IF(AND($M$1=2007,Beregningsark!$AQ406="1999-2012"),'Resultat 2005-2012'!K406*SUM($Z$17:$AE$17)/6,IF(AND($M$1=2008,Beregningsark!$AQ406="1999-2012"),'Resultat 2005-2012'!K406*SUM($AA$17:$AE$17)/5,IF(AND($M$1=2009,Beregningsark!$AQ406="1999-2012"),'Resultat 2005-2012'!K406*SUM($AB$17:$AE$17)/4,IF(AND($M$1=2010,Beregningsark!$AQ406="1999-2012"),'Resultat 2005-2012'!K406*SUM($AC$17:$AE$17)/3,IF(AND($M$1=2011,Beregningsark!$AQ406="1999-2012"),'Resultat 2005-2012'!K406*SUM($AD$17:$AE$17)/2,IF(AND($M$1=2012,Beregningsark!$AQ406="1999-2012"),'Resultat 2005-2012'!K406*$AE$17,""))))))))))))))))</f>
        <v/>
      </c>
      <c r="L406" s="15" t="str">
        <f>IF('Resultat 2005-2012'!$R406="","",IF($M$1=2005,'Resultat 2005-2012'!L406,IF(AND($M$1=2006,Beregningsark!$AQ406="2005-2012"),'Resultat 2005-2012'!L406*SUM($Y$9:$AE$9)/7,IF(AND($M$1=2007,Beregningsark!$AQ406="2005-2012"),'Resultat 2005-2012'!L406*SUM($Z$9:$AE$9)/6,IF(AND($M$1=2008,Beregningsark!$AQ406="2005-2012"),'Resultat 2005-2012'!L406*SUM($AA$9:$AE$9)/5,IF(AND($M$1=2009,Beregningsark!$AQ406="2005-2012"),'Resultat 2005-2012'!L406*SUM($AB$9:$AE$9)/4,IF(AND($M$1=2010,Beregningsark!$AQ406="2005-2012"),'Resultat 2005-2012'!L406*SUM($AC$9:$AE$9)/3,IF(AND($M$1=2011,Beregningsark!$AQ406="2005-2012"),'Resultat 2005-2012'!L406*SUM($AD$9:$AE$9)/2,IF(AND($M$1=2012,Beregningsark!$AQ406="2005-2012"),'Resultat 2005-2012'!L406*$AE$9,IF(AND($M$1=2006,Beregningsark!$AQ406="1999-2012"),'Resultat 2005-2012'!L406*SUM($Y$18:$AE$18)/7,IF(AND($M$1=2007,Beregningsark!$AQ406="1999-2012"),'Resultat 2005-2012'!L406*SUM($Z$18:$AE$18)/6,IF(AND($M$1=2008,Beregningsark!$AQ406="1999-2012"),'Resultat 2005-2012'!L406*SUM($AA$18:$AE$18)/5,IF(AND($M$1=2009,Beregningsark!$AQ406="1999-2012"),'Resultat 2005-2012'!L406*SUM($AB$18:$AE$18)/4,IF(AND($M$1=2010,Beregningsark!$AQ406="1999-2012"),'Resultat 2005-2012'!L406*SUM($AC$18:$AE$18)/3,IF(AND($M$1=2011,Beregningsark!$AQ406="1999-2012"),'Resultat 2005-2012'!L406*SUM($AD$18:$AE$18)/2,IF(AND($M$1=2012,Beregningsark!$AQ406="1999-2012"),'Resultat 2005-2012'!L406*$AE$18,""))))))))))))))))</f>
        <v/>
      </c>
      <c r="M406" s="15" t="str">
        <f t="shared" si="20"/>
        <v/>
      </c>
      <c r="N406" s="15" t="str">
        <f>IF('Resultat 2005-2012'!$R406="","",IF($M$1=2005,'Resultat 2005-2012'!N406,IF(AND($M$1=2006,Beregningsark!$AQ406="2005-2012"),'Resultat 2005-2012'!N406*SUM($Y$10:$AE$10)/7,IF(AND($M$1=2007,Beregningsark!$AQ406="2005-2012"),'Resultat 2005-2012'!N406*SUM($Z$10:$AE$10)/6,IF(AND($M$1=2008,Beregningsark!$AQ406="2005-2012"),'Resultat 2005-2012'!N406*SUM($AA$10:$AE$10)/5,IF(AND($M$1=2009,Beregningsark!$AQ406="2005-2012"),'Resultat 2005-2012'!N406*SUM($AB$10:$AE$10)/4,IF(AND($M$1=2010,Beregningsark!$AQ406="2005-2012"),'Resultat 2005-2012'!N406*SUM($AC$10:$AE$10)/3,IF(AND($M$1=2011,Beregningsark!$AQ406="2005-2012"),'Resultat 2005-2012'!N406*SUM($AD$10:$AE$10)/2,IF(AND($M$1=2012,Beregningsark!$AQ406="2005-2012"),'Resultat 2005-2012'!N406*$AE$10,IF(AND($M$1=2006,Beregningsark!$AQ406="1999-2012"),'Resultat 2005-2012'!N406*SUM($Y$16:$AE$16)/7,IF(AND($M$1=2007,Beregningsark!$AQ406="1999-2012"),'Resultat 2005-2012'!N406*SUM($Z$16:$AE$16)/6,IF(AND($M$1=2008,Beregningsark!$AQ406="1999-2012"),'Resultat 2005-2012'!N406*SUM($AA$16:$AE$16)/5,IF(AND($M$1=2009,Beregningsark!$AQ406="1999-2012"),'Resultat 2005-2012'!N406*SUM($AB$16:$AE$16)/4,IF(AND($M$1=2010,Beregningsark!$AQ406="1999-2012"),'Resultat 2005-2012'!N406*SUM($AC$16:$AE$16)/3,IF(AND($M$1=2011,Beregningsark!$AQ406="1999-2012"),'Resultat 2005-2012'!N406*SUM($AD$16:$AE$16)/2,IF(AND($M$1=2012,Beregningsark!$AQ406="1999-2012"),'Resultat 2005-2012'!N406*$AE$16,""))))))))))))))))</f>
        <v/>
      </c>
      <c r="O406" s="15" t="str">
        <f>IF('Resultat 2005-2012'!$R406="","",IF($M$1=2005,'Resultat 2005-2012'!O406,IF(AND($M$1=2006,Beregningsark!$AQ406="2005-2012"),'Resultat 2005-2012'!O406*SUM($Y$10:$AE$10)/7,IF(AND($M$1=2007,Beregningsark!$AQ406="2005-2012"),'Resultat 2005-2012'!O406*SUM($Z$10:$AE$10)/6,IF(AND($M$1=2008,Beregningsark!$AQ406="2005-2012"),'Resultat 2005-2012'!O406*SUM($AA$10:$AE$10)/5,IF(AND($M$1=2009,Beregningsark!$AQ406="2005-2012"),'Resultat 2005-2012'!O406*SUM($AB$10:$AE$10)/4,IF(AND($M$1=2010,Beregningsark!$AQ406="2005-2012"),'Resultat 2005-2012'!O406*SUM($AC$10:$AE$10)/3,IF(AND($M$1=2011,Beregningsark!$AQ406="2005-2012"),'Resultat 2005-2012'!O406*SUM($AD$10:$AE$10)/2,IF(AND($M$1=2012,Beregningsark!$AQ406="2005-2012"),'Resultat 2005-2012'!O406*$AE$10,IF(AND($M$1=2006,Beregningsark!$AQ406="1999-2012"),'Resultat 2005-2012'!O406*SUM($Y$16:$AE$16)/7,IF(AND($M$1=2007,Beregningsark!$AQ406="1999-2012"),'Resultat 2005-2012'!O406*SUM($Z$16:$AE$16)/6,IF(AND($M$1=2008,Beregningsark!$AQ406="1999-2012"),'Resultat 2005-2012'!O406*SUM($AA$16:$AE$16)/5,IF(AND($M$1=2009,Beregningsark!$AQ406="1999-2012"),'Resultat 2005-2012'!O406*SUM($AB$16:$AE$16)/4,IF(AND($M$1=2010,Beregningsark!$AQ406="1999-2012"),'Resultat 2005-2012'!O406*SUM($AC$16:$AE$16)/3,IF(AND($M$1=2011,Beregningsark!$AQ406="1999-2012"),'Resultat 2005-2012'!O406*SUM($AD$16:$AE$16)/2,IF(AND($M$1=2012,Beregningsark!$AQ406="1999-2012"),'Resultat 2005-2012'!O406*$AE$16,""))))))))))))))))</f>
        <v/>
      </c>
      <c r="P406" s="15" t="str">
        <f>IF('Resultat 2005-2012'!$R406="","",IF($M$1=2005,'Resultat 2005-2012'!P406,IF(AND($M$1=2006,Beregningsark!$AQ406="2005-2012"),'Resultat 2005-2012'!P406*SUM($Y$11:$AE$11)/7,IF(AND($M$1=2007,Beregningsark!$AQ406="2005-2012"),'Resultat 2005-2012'!P406*SUM($Z$11:$AE$11)/6,IF(AND($M$1=2008,Beregningsark!$AQ406="2005-2012"),'Resultat 2005-2012'!P406*SUM($AA$11:$AE$11)/5,IF(AND($M$1=2009,Beregningsark!$AQ406="2005-2012"),'Resultat 2005-2012'!P406*SUM($AB$11:$AE$11)/4,IF(AND($M$1=2010,Beregningsark!$AQ406="2005-2012"),'Resultat 2005-2012'!P406*SUM($AC$11:$AE$11)/3,IF(AND($M$1=2011,Beregningsark!$AQ406="2005-2012"),'Resultat 2005-2012'!P406*SUM($AD$11:$AE$11)/2,IF(AND($M$1=2012,Beregningsark!$AQ406="2005-2012"),'Resultat 2005-2012'!P406*$AE$11,IF(AND($M$1=2006,Beregningsark!$AQ406="1999-2012"),'Resultat 2005-2012'!P406*SUM($Y$16:$AE$16)/7,IF(AND($M$1=2007,Beregningsark!$AQ406="1999-2012"),'Resultat 2005-2012'!P406*SUM($Z$16:$AE$16)/6,IF(AND($M$1=2008,Beregningsark!$AQ406="1999-2012"),'Resultat 2005-2012'!P406*SUM($AA$16:$AE$16)/5,IF(AND($M$1=2009,Beregningsark!$AQ406="1999-2012"),'Resultat 2005-2012'!P406*SUM($AB$16:$AE$16)/4,IF(AND($M$1=2010,Beregningsark!$AQ406="1999-2012"),'Resultat 2005-2012'!P406*SUM($AC$16:$AE$16)/3,IF(AND($M$1=2011,Beregningsark!$AQ406="1999-2012"),'Resultat 2005-2012'!P406*SUM($AD$16:$AE$16)/2,IF(AND($M$1=2012,Beregningsark!$AQ406="1999-2012"),'Resultat 2005-2012'!P406*$AE$16,""))))))))))))))))</f>
        <v/>
      </c>
      <c r="Q406" s="15" t="str">
        <f t="shared" si="21"/>
        <v/>
      </c>
      <c r="R406" s="17" t="str">
        <f t="shared" si="22"/>
        <v/>
      </c>
    </row>
    <row r="407" spans="1:18" x14ac:dyDescent="0.25">
      <c r="A407" s="4" t="str">
        <f>IF(Inddata!A422="","",Inddata!A422)</f>
        <v/>
      </c>
      <c r="B407" s="4" t="str">
        <f>IF(Inddata!B422="","",Inddata!B422)</f>
        <v/>
      </c>
      <c r="C407" s="4" t="str">
        <f>IF(Inddata!C422="","",Inddata!C422)</f>
        <v/>
      </c>
      <c r="D407" s="4" t="str">
        <f>IF(Inddata!D422="","",Inddata!D422)</f>
        <v/>
      </c>
      <c r="E407" s="4" t="str">
        <f>IF(Inddata!E422="","",Inddata!E422)</f>
        <v/>
      </c>
      <c r="F407" s="4" t="str">
        <f>IF(Inddata!F422="","",Inddata!F422)</f>
        <v/>
      </c>
      <c r="G407" s="4">
        <f>IF(Inddata!G422="","",Inddata!G422)</f>
        <v>0</v>
      </c>
      <c r="H407" s="4" t="str">
        <f>IF(Inddata!H422&gt;0.5,Inddata!H422,"")</f>
        <v/>
      </c>
      <c r="I407" s="4" t="str">
        <f>IF(Inddata!I422="","",Inddata!I422)</f>
        <v/>
      </c>
      <c r="J407" s="15" t="str">
        <f>IF('Resultat 2005-2012'!$R407="","",IF($M$1=2005,'Resultat 2005-2012'!J407,IF(AND($M$1=2006,Beregningsark!$AQ407="2005-2012"),'Resultat 2005-2012'!J407*SUM($Y$7:$AE$7)/7,IF(AND($M$1=2007,Beregningsark!$AQ407="2005-2012"),'Resultat 2005-2012'!J407*SUM($Z$7:$AE$7)/6,IF(AND($M$1=2008,Beregningsark!$AQ407="2005-2012"),'Resultat 2005-2012'!J407*SUM($AA$7:$AE$7)/5,IF(AND($M$1=2009,Beregningsark!$AQ407="2005-2012"),'Resultat 2005-2012'!J407*SUM($AB$7:$AE$7)/4,IF(AND($M$1=2010,Beregningsark!$AQ407="2005-2012"),'Resultat 2005-2012'!J407*SUM($AC$7:$AE$7)/3,IF(AND($M$1=2011,Beregningsark!$AQ407="2005-2012"),'Resultat 2005-2012'!J407*SUM($AD$7:$AE$7)/2,IF(AND($M$1=2012,Beregningsark!$AQ407="2005-2012"),'Resultat 2005-2012'!J407*$AE$7,IF(AND($M$1=2006,Beregningsark!$AQ407="1999-2012"),'Resultat 2005-2012'!J407*SUM($Y$16:$AE$16)/7,IF(AND($M$1=2007,Beregningsark!$AQ407="1999-2012"),'Resultat 2005-2012'!J407*SUM($Z$16:$AE$16)/6,IF(AND($M$1=2008,Beregningsark!$AQ407="1999-2012"),'Resultat 2005-2012'!J407*SUM($AA$16:$AE$16)/5,IF(AND($M$1=2009,Beregningsark!$AQ407="1999-2012"),'Resultat 2005-2012'!J407*SUM($AB$16:$AE$16)/4,IF(AND($M$1=2010,Beregningsark!$AQ407="1999-2012"),'Resultat 2005-2012'!J407*SUM($AC$16:$AE$16)/3,IF(AND($M$1=2011,Beregningsark!$AQ407="1999-2012"),'Resultat 2005-2012'!J407*SUM($AD$16:$AE$16)/2,IF(AND($M$1=2012,Beregningsark!$AQ407="1999-2012"),'Resultat 2005-2012'!J407*$AE$16,""))))))))))))))))</f>
        <v/>
      </c>
      <c r="K407" s="15" t="str">
        <f>IF('Resultat 2005-2012'!$R407="","",IF($M$1=2005,'Resultat 2005-2012'!K407,IF(AND($M$1=2006,Beregningsark!$AQ407="2005-2012"),'Resultat 2005-2012'!K407*SUM($Y$8:$AE$8)/7,IF(AND($M$1=2007,Beregningsark!$AQ407="2005-2012"),'Resultat 2005-2012'!K407*SUM($Z$8:$AE$8)/6,IF(AND($M$1=2008,Beregningsark!$AQ407="2005-2012"),'Resultat 2005-2012'!K407*SUM($AA$8:$AE$8)/5,IF(AND($M$1=2009,Beregningsark!$AQ407="2005-2012"),'Resultat 2005-2012'!K407*SUM($AB$8:$AE$8)/4,IF(AND($M$1=2010,Beregningsark!$AQ407="2005-2012"),'Resultat 2005-2012'!K407*SUM($AC$8:$AE$8)/3,IF(AND($M$1=2011,Beregningsark!$AQ407="2005-2012"),'Resultat 2005-2012'!K407*SUM($AD$8:$AE$8)/2,IF(AND($M$1=2012,Beregningsark!$AQ407="2005-2012"),'Resultat 2005-2012'!K407*$AE$8,IF(AND($M$1=2006,Beregningsark!$AQ407="1999-2012"),'Resultat 2005-2012'!K407*SUM($Y$17:$AE$17)/7,IF(AND($M$1=2007,Beregningsark!$AQ407="1999-2012"),'Resultat 2005-2012'!K407*SUM($Z$17:$AE$17)/6,IF(AND($M$1=2008,Beregningsark!$AQ407="1999-2012"),'Resultat 2005-2012'!K407*SUM($AA$17:$AE$17)/5,IF(AND($M$1=2009,Beregningsark!$AQ407="1999-2012"),'Resultat 2005-2012'!K407*SUM($AB$17:$AE$17)/4,IF(AND($M$1=2010,Beregningsark!$AQ407="1999-2012"),'Resultat 2005-2012'!K407*SUM($AC$17:$AE$17)/3,IF(AND($M$1=2011,Beregningsark!$AQ407="1999-2012"),'Resultat 2005-2012'!K407*SUM($AD$17:$AE$17)/2,IF(AND($M$1=2012,Beregningsark!$AQ407="1999-2012"),'Resultat 2005-2012'!K407*$AE$17,""))))))))))))))))</f>
        <v/>
      </c>
      <c r="L407" s="15" t="str">
        <f>IF('Resultat 2005-2012'!$R407="","",IF($M$1=2005,'Resultat 2005-2012'!L407,IF(AND($M$1=2006,Beregningsark!$AQ407="2005-2012"),'Resultat 2005-2012'!L407*SUM($Y$9:$AE$9)/7,IF(AND($M$1=2007,Beregningsark!$AQ407="2005-2012"),'Resultat 2005-2012'!L407*SUM($Z$9:$AE$9)/6,IF(AND($M$1=2008,Beregningsark!$AQ407="2005-2012"),'Resultat 2005-2012'!L407*SUM($AA$9:$AE$9)/5,IF(AND($M$1=2009,Beregningsark!$AQ407="2005-2012"),'Resultat 2005-2012'!L407*SUM($AB$9:$AE$9)/4,IF(AND($M$1=2010,Beregningsark!$AQ407="2005-2012"),'Resultat 2005-2012'!L407*SUM($AC$9:$AE$9)/3,IF(AND($M$1=2011,Beregningsark!$AQ407="2005-2012"),'Resultat 2005-2012'!L407*SUM($AD$9:$AE$9)/2,IF(AND($M$1=2012,Beregningsark!$AQ407="2005-2012"),'Resultat 2005-2012'!L407*$AE$9,IF(AND($M$1=2006,Beregningsark!$AQ407="1999-2012"),'Resultat 2005-2012'!L407*SUM($Y$18:$AE$18)/7,IF(AND($M$1=2007,Beregningsark!$AQ407="1999-2012"),'Resultat 2005-2012'!L407*SUM($Z$18:$AE$18)/6,IF(AND($M$1=2008,Beregningsark!$AQ407="1999-2012"),'Resultat 2005-2012'!L407*SUM($AA$18:$AE$18)/5,IF(AND($M$1=2009,Beregningsark!$AQ407="1999-2012"),'Resultat 2005-2012'!L407*SUM($AB$18:$AE$18)/4,IF(AND($M$1=2010,Beregningsark!$AQ407="1999-2012"),'Resultat 2005-2012'!L407*SUM($AC$18:$AE$18)/3,IF(AND($M$1=2011,Beregningsark!$AQ407="1999-2012"),'Resultat 2005-2012'!L407*SUM($AD$18:$AE$18)/2,IF(AND($M$1=2012,Beregningsark!$AQ407="1999-2012"),'Resultat 2005-2012'!L407*$AE$18,""))))))))))))))))</f>
        <v/>
      </c>
      <c r="M407" s="15" t="str">
        <f t="shared" si="20"/>
        <v/>
      </c>
      <c r="N407" s="15" t="str">
        <f>IF('Resultat 2005-2012'!$R407="","",IF($M$1=2005,'Resultat 2005-2012'!N407,IF(AND($M$1=2006,Beregningsark!$AQ407="2005-2012"),'Resultat 2005-2012'!N407*SUM($Y$10:$AE$10)/7,IF(AND($M$1=2007,Beregningsark!$AQ407="2005-2012"),'Resultat 2005-2012'!N407*SUM($Z$10:$AE$10)/6,IF(AND($M$1=2008,Beregningsark!$AQ407="2005-2012"),'Resultat 2005-2012'!N407*SUM($AA$10:$AE$10)/5,IF(AND($M$1=2009,Beregningsark!$AQ407="2005-2012"),'Resultat 2005-2012'!N407*SUM($AB$10:$AE$10)/4,IF(AND($M$1=2010,Beregningsark!$AQ407="2005-2012"),'Resultat 2005-2012'!N407*SUM($AC$10:$AE$10)/3,IF(AND($M$1=2011,Beregningsark!$AQ407="2005-2012"),'Resultat 2005-2012'!N407*SUM($AD$10:$AE$10)/2,IF(AND($M$1=2012,Beregningsark!$AQ407="2005-2012"),'Resultat 2005-2012'!N407*$AE$10,IF(AND($M$1=2006,Beregningsark!$AQ407="1999-2012"),'Resultat 2005-2012'!N407*SUM($Y$16:$AE$16)/7,IF(AND($M$1=2007,Beregningsark!$AQ407="1999-2012"),'Resultat 2005-2012'!N407*SUM($Z$16:$AE$16)/6,IF(AND($M$1=2008,Beregningsark!$AQ407="1999-2012"),'Resultat 2005-2012'!N407*SUM($AA$16:$AE$16)/5,IF(AND($M$1=2009,Beregningsark!$AQ407="1999-2012"),'Resultat 2005-2012'!N407*SUM($AB$16:$AE$16)/4,IF(AND($M$1=2010,Beregningsark!$AQ407="1999-2012"),'Resultat 2005-2012'!N407*SUM($AC$16:$AE$16)/3,IF(AND($M$1=2011,Beregningsark!$AQ407="1999-2012"),'Resultat 2005-2012'!N407*SUM($AD$16:$AE$16)/2,IF(AND($M$1=2012,Beregningsark!$AQ407="1999-2012"),'Resultat 2005-2012'!N407*$AE$16,""))))))))))))))))</f>
        <v/>
      </c>
      <c r="O407" s="15" t="str">
        <f>IF('Resultat 2005-2012'!$R407="","",IF($M$1=2005,'Resultat 2005-2012'!O407,IF(AND($M$1=2006,Beregningsark!$AQ407="2005-2012"),'Resultat 2005-2012'!O407*SUM($Y$10:$AE$10)/7,IF(AND($M$1=2007,Beregningsark!$AQ407="2005-2012"),'Resultat 2005-2012'!O407*SUM($Z$10:$AE$10)/6,IF(AND($M$1=2008,Beregningsark!$AQ407="2005-2012"),'Resultat 2005-2012'!O407*SUM($AA$10:$AE$10)/5,IF(AND($M$1=2009,Beregningsark!$AQ407="2005-2012"),'Resultat 2005-2012'!O407*SUM($AB$10:$AE$10)/4,IF(AND($M$1=2010,Beregningsark!$AQ407="2005-2012"),'Resultat 2005-2012'!O407*SUM($AC$10:$AE$10)/3,IF(AND($M$1=2011,Beregningsark!$AQ407="2005-2012"),'Resultat 2005-2012'!O407*SUM($AD$10:$AE$10)/2,IF(AND($M$1=2012,Beregningsark!$AQ407="2005-2012"),'Resultat 2005-2012'!O407*$AE$10,IF(AND($M$1=2006,Beregningsark!$AQ407="1999-2012"),'Resultat 2005-2012'!O407*SUM($Y$16:$AE$16)/7,IF(AND($M$1=2007,Beregningsark!$AQ407="1999-2012"),'Resultat 2005-2012'!O407*SUM($Z$16:$AE$16)/6,IF(AND($M$1=2008,Beregningsark!$AQ407="1999-2012"),'Resultat 2005-2012'!O407*SUM($AA$16:$AE$16)/5,IF(AND($M$1=2009,Beregningsark!$AQ407="1999-2012"),'Resultat 2005-2012'!O407*SUM($AB$16:$AE$16)/4,IF(AND($M$1=2010,Beregningsark!$AQ407="1999-2012"),'Resultat 2005-2012'!O407*SUM($AC$16:$AE$16)/3,IF(AND($M$1=2011,Beregningsark!$AQ407="1999-2012"),'Resultat 2005-2012'!O407*SUM($AD$16:$AE$16)/2,IF(AND($M$1=2012,Beregningsark!$AQ407="1999-2012"),'Resultat 2005-2012'!O407*$AE$16,""))))))))))))))))</f>
        <v/>
      </c>
      <c r="P407" s="15" t="str">
        <f>IF('Resultat 2005-2012'!$R407="","",IF($M$1=2005,'Resultat 2005-2012'!P407,IF(AND($M$1=2006,Beregningsark!$AQ407="2005-2012"),'Resultat 2005-2012'!P407*SUM($Y$11:$AE$11)/7,IF(AND($M$1=2007,Beregningsark!$AQ407="2005-2012"),'Resultat 2005-2012'!P407*SUM($Z$11:$AE$11)/6,IF(AND($M$1=2008,Beregningsark!$AQ407="2005-2012"),'Resultat 2005-2012'!P407*SUM($AA$11:$AE$11)/5,IF(AND($M$1=2009,Beregningsark!$AQ407="2005-2012"),'Resultat 2005-2012'!P407*SUM($AB$11:$AE$11)/4,IF(AND($M$1=2010,Beregningsark!$AQ407="2005-2012"),'Resultat 2005-2012'!P407*SUM($AC$11:$AE$11)/3,IF(AND($M$1=2011,Beregningsark!$AQ407="2005-2012"),'Resultat 2005-2012'!P407*SUM($AD$11:$AE$11)/2,IF(AND($M$1=2012,Beregningsark!$AQ407="2005-2012"),'Resultat 2005-2012'!P407*$AE$11,IF(AND($M$1=2006,Beregningsark!$AQ407="1999-2012"),'Resultat 2005-2012'!P407*SUM($Y$16:$AE$16)/7,IF(AND($M$1=2007,Beregningsark!$AQ407="1999-2012"),'Resultat 2005-2012'!P407*SUM($Z$16:$AE$16)/6,IF(AND($M$1=2008,Beregningsark!$AQ407="1999-2012"),'Resultat 2005-2012'!P407*SUM($AA$16:$AE$16)/5,IF(AND($M$1=2009,Beregningsark!$AQ407="1999-2012"),'Resultat 2005-2012'!P407*SUM($AB$16:$AE$16)/4,IF(AND($M$1=2010,Beregningsark!$AQ407="1999-2012"),'Resultat 2005-2012'!P407*SUM($AC$16:$AE$16)/3,IF(AND($M$1=2011,Beregningsark!$AQ407="1999-2012"),'Resultat 2005-2012'!P407*SUM($AD$16:$AE$16)/2,IF(AND($M$1=2012,Beregningsark!$AQ407="1999-2012"),'Resultat 2005-2012'!P407*$AE$16,""))))))))))))))))</f>
        <v/>
      </c>
      <c r="Q407" s="15" t="str">
        <f t="shared" si="21"/>
        <v/>
      </c>
      <c r="R407" s="17" t="str">
        <f t="shared" si="22"/>
        <v/>
      </c>
    </row>
    <row r="408" spans="1:18" x14ac:dyDescent="0.25">
      <c r="A408" s="4" t="str">
        <f>IF(Inddata!A423="","",Inddata!A423)</f>
        <v/>
      </c>
      <c r="B408" s="4" t="str">
        <f>IF(Inddata!B423="","",Inddata!B423)</f>
        <v/>
      </c>
      <c r="C408" s="4" t="str">
        <f>IF(Inddata!C423="","",Inddata!C423)</f>
        <v/>
      </c>
      <c r="D408" s="4" t="str">
        <f>IF(Inddata!D423="","",Inddata!D423)</f>
        <v/>
      </c>
      <c r="E408" s="4" t="str">
        <f>IF(Inddata!E423="","",Inddata!E423)</f>
        <v/>
      </c>
      <c r="F408" s="4" t="str">
        <f>IF(Inddata!F423="","",Inddata!F423)</f>
        <v/>
      </c>
      <c r="G408" s="4">
        <f>IF(Inddata!G423="","",Inddata!G423)</f>
        <v>0</v>
      </c>
      <c r="H408" s="4" t="str">
        <f>IF(Inddata!H423&gt;0.5,Inddata!H423,"")</f>
        <v/>
      </c>
      <c r="I408" s="4" t="str">
        <f>IF(Inddata!I423="","",Inddata!I423)</f>
        <v/>
      </c>
      <c r="J408" s="15" t="str">
        <f>IF('Resultat 2005-2012'!$R408="","",IF($M$1=2005,'Resultat 2005-2012'!J408,IF(AND($M$1=2006,Beregningsark!$AQ408="2005-2012"),'Resultat 2005-2012'!J408*SUM($Y$7:$AE$7)/7,IF(AND($M$1=2007,Beregningsark!$AQ408="2005-2012"),'Resultat 2005-2012'!J408*SUM($Z$7:$AE$7)/6,IF(AND($M$1=2008,Beregningsark!$AQ408="2005-2012"),'Resultat 2005-2012'!J408*SUM($AA$7:$AE$7)/5,IF(AND($M$1=2009,Beregningsark!$AQ408="2005-2012"),'Resultat 2005-2012'!J408*SUM($AB$7:$AE$7)/4,IF(AND($M$1=2010,Beregningsark!$AQ408="2005-2012"),'Resultat 2005-2012'!J408*SUM($AC$7:$AE$7)/3,IF(AND($M$1=2011,Beregningsark!$AQ408="2005-2012"),'Resultat 2005-2012'!J408*SUM($AD$7:$AE$7)/2,IF(AND($M$1=2012,Beregningsark!$AQ408="2005-2012"),'Resultat 2005-2012'!J408*$AE$7,IF(AND($M$1=2006,Beregningsark!$AQ408="1999-2012"),'Resultat 2005-2012'!J408*SUM($Y$16:$AE$16)/7,IF(AND($M$1=2007,Beregningsark!$AQ408="1999-2012"),'Resultat 2005-2012'!J408*SUM($Z$16:$AE$16)/6,IF(AND($M$1=2008,Beregningsark!$AQ408="1999-2012"),'Resultat 2005-2012'!J408*SUM($AA$16:$AE$16)/5,IF(AND($M$1=2009,Beregningsark!$AQ408="1999-2012"),'Resultat 2005-2012'!J408*SUM($AB$16:$AE$16)/4,IF(AND($M$1=2010,Beregningsark!$AQ408="1999-2012"),'Resultat 2005-2012'!J408*SUM($AC$16:$AE$16)/3,IF(AND($M$1=2011,Beregningsark!$AQ408="1999-2012"),'Resultat 2005-2012'!J408*SUM($AD$16:$AE$16)/2,IF(AND($M$1=2012,Beregningsark!$AQ408="1999-2012"),'Resultat 2005-2012'!J408*$AE$16,""))))))))))))))))</f>
        <v/>
      </c>
      <c r="K408" s="15" t="str">
        <f>IF('Resultat 2005-2012'!$R408="","",IF($M$1=2005,'Resultat 2005-2012'!K408,IF(AND($M$1=2006,Beregningsark!$AQ408="2005-2012"),'Resultat 2005-2012'!K408*SUM($Y$8:$AE$8)/7,IF(AND($M$1=2007,Beregningsark!$AQ408="2005-2012"),'Resultat 2005-2012'!K408*SUM($Z$8:$AE$8)/6,IF(AND($M$1=2008,Beregningsark!$AQ408="2005-2012"),'Resultat 2005-2012'!K408*SUM($AA$8:$AE$8)/5,IF(AND($M$1=2009,Beregningsark!$AQ408="2005-2012"),'Resultat 2005-2012'!K408*SUM($AB$8:$AE$8)/4,IF(AND($M$1=2010,Beregningsark!$AQ408="2005-2012"),'Resultat 2005-2012'!K408*SUM($AC$8:$AE$8)/3,IF(AND($M$1=2011,Beregningsark!$AQ408="2005-2012"),'Resultat 2005-2012'!K408*SUM($AD$8:$AE$8)/2,IF(AND($M$1=2012,Beregningsark!$AQ408="2005-2012"),'Resultat 2005-2012'!K408*$AE$8,IF(AND($M$1=2006,Beregningsark!$AQ408="1999-2012"),'Resultat 2005-2012'!K408*SUM($Y$17:$AE$17)/7,IF(AND($M$1=2007,Beregningsark!$AQ408="1999-2012"),'Resultat 2005-2012'!K408*SUM($Z$17:$AE$17)/6,IF(AND($M$1=2008,Beregningsark!$AQ408="1999-2012"),'Resultat 2005-2012'!K408*SUM($AA$17:$AE$17)/5,IF(AND($M$1=2009,Beregningsark!$AQ408="1999-2012"),'Resultat 2005-2012'!K408*SUM($AB$17:$AE$17)/4,IF(AND($M$1=2010,Beregningsark!$AQ408="1999-2012"),'Resultat 2005-2012'!K408*SUM($AC$17:$AE$17)/3,IF(AND($M$1=2011,Beregningsark!$AQ408="1999-2012"),'Resultat 2005-2012'!K408*SUM($AD$17:$AE$17)/2,IF(AND($M$1=2012,Beregningsark!$AQ408="1999-2012"),'Resultat 2005-2012'!K408*$AE$17,""))))))))))))))))</f>
        <v/>
      </c>
      <c r="L408" s="15" t="str">
        <f>IF('Resultat 2005-2012'!$R408="","",IF($M$1=2005,'Resultat 2005-2012'!L408,IF(AND($M$1=2006,Beregningsark!$AQ408="2005-2012"),'Resultat 2005-2012'!L408*SUM($Y$9:$AE$9)/7,IF(AND($M$1=2007,Beregningsark!$AQ408="2005-2012"),'Resultat 2005-2012'!L408*SUM($Z$9:$AE$9)/6,IF(AND($M$1=2008,Beregningsark!$AQ408="2005-2012"),'Resultat 2005-2012'!L408*SUM($AA$9:$AE$9)/5,IF(AND($M$1=2009,Beregningsark!$AQ408="2005-2012"),'Resultat 2005-2012'!L408*SUM($AB$9:$AE$9)/4,IF(AND($M$1=2010,Beregningsark!$AQ408="2005-2012"),'Resultat 2005-2012'!L408*SUM($AC$9:$AE$9)/3,IF(AND($M$1=2011,Beregningsark!$AQ408="2005-2012"),'Resultat 2005-2012'!L408*SUM($AD$9:$AE$9)/2,IF(AND($M$1=2012,Beregningsark!$AQ408="2005-2012"),'Resultat 2005-2012'!L408*$AE$9,IF(AND($M$1=2006,Beregningsark!$AQ408="1999-2012"),'Resultat 2005-2012'!L408*SUM($Y$18:$AE$18)/7,IF(AND($M$1=2007,Beregningsark!$AQ408="1999-2012"),'Resultat 2005-2012'!L408*SUM($Z$18:$AE$18)/6,IF(AND($M$1=2008,Beregningsark!$AQ408="1999-2012"),'Resultat 2005-2012'!L408*SUM($AA$18:$AE$18)/5,IF(AND($M$1=2009,Beregningsark!$AQ408="1999-2012"),'Resultat 2005-2012'!L408*SUM($AB$18:$AE$18)/4,IF(AND($M$1=2010,Beregningsark!$AQ408="1999-2012"),'Resultat 2005-2012'!L408*SUM($AC$18:$AE$18)/3,IF(AND($M$1=2011,Beregningsark!$AQ408="1999-2012"),'Resultat 2005-2012'!L408*SUM($AD$18:$AE$18)/2,IF(AND($M$1=2012,Beregningsark!$AQ408="1999-2012"),'Resultat 2005-2012'!L408*$AE$18,""))))))))))))))))</f>
        <v/>
      </c>
      <c r="M408" s="15" t="str">
        <f t="shared" si="20"/>
        <v/>
      </c>
      <c r="N408" s="15" t="str">
        <f>IF('Resultat 2005-2012'!$R408="","",IF($M$1=2005,'Resultat 2005-2012'!N408,IF(AND($M$1=2006,Beregningsark!$AQ408="2005-2012"),'Resultat 2005-2012'!N408*SUM($Y$10:$AE$10)/7,IF(AND($M$1=2007,Beregningsark!$AQ408="2005-2012"),'Resultat 2005-2012'!N408*SUM($Z$10:$AE$10)/6,IF(AND($M$1=2008,Beregningsark!$AQ408="2005-2012"),'Resultat 2005-2012'!N408*SUM($AA$10:$AE$10)/5,IF(AND($M$1=2009,Beregningsark!$AQ408="2005-2012"),'Resultat 2005-2012'!N408*SUM($AB$10:$AE$10)/4,IF(AND($M$1=2010,Beregningsark!$AQ408="2005-2012"),'Resultat 2005-2012'!N408*SUM($AC$10:$AE$10)/3,IF(AND($M$1=2011,Beregningsark!$AQ408="2005-2012"),'Resultat 2005-2012'!N408*SUM($AD$10:$AE$10)/2,IF(AND($M$1=2012,Beregningsark!$AQ408="2005-2012"),'Resultat 2005-2012'!N408*$AE$10,IF(AND($M$1=2006,Beregningsark!$AQ408="1999-2012"),'Resultat 2005-2012'!N408*SUM($Y$16:$AE$16)/7,IF(AND($M$1=2007,Beregningsark!$AQ408="1999-2012"),'Resultat 2005-2012'!N408*SUM($Z$16:$AE$16)/6,IF(AND($M$1=2008,Beregningsark!$AQ408="1999-2012"),'Resultat 2005-2012'!N408*SUM($AA$16:$AE$16)/5,IF(AND($M$1=2009,Beregningsark!$AQ408="1999-2012"),'Resultat 2005-2012'!N408*SUM($AB$16:$AE$16)/4,IF(AND($M$1=2010,Beregningsark!$AQ408="1999-2012"),'Resultat 2005-2012'!N408*SUM($AC$16:$AE$16)/3,IF(AND($M$1=2011,Beregningsark!$AQ408="1999-2012"),'Resultat 2005-2012'!N408*SUM($AD$16:$AE$16)/2,IF(AND($M$1=2012,Beregningsark!$AQ408="1999-2012"),'Resultat 2005-2012'!N408*$AE$16,""))))))))))))))))</f>
        <v/>
      </c>
      <c r="O408" s="15" t="str">
        <f>IF('Resultat 2005-2012'!$R408="","",IF($M$1=2005,'Resultat 2005-2012'!O408,IF(AND($M$1=2006,Beregningsark!$AQ408="2005-2012"),'Resultat 2005-2012'!O408*SUM($Y$10:$AE$10)/7,IF(AND($M$1=2007,Beregningsark!$AQ408="2005-2012"),'Resultat 2005-2012'!O408*SUM($Z$10:$AE$10)/6,IF(AND($M$1=2008,Beregningsark!$AQ408="2005-2012"),'Resultat 2005-2012'!O408*SUM($AA$10:$AE$10)/5,IF(AND($M$1=2009,Beregningsark!$AQ408="2005-2012"),'Resultat 2005-2012'!O408*SUM($AB$10:$AE$10)/4,IF(AND($M$1=2010,Beregningsark!$AQ408="2005-2012"),'Resultat 2005-2012'!O408*SUM($AC$10:$AE$10)/3,IF(AND($M$1=2011,Beregningsark!$AQ408="2005-2012"),'Resultat 2005-2012'!O408*SUM($AD$10:$AE$10)/2,IF(AND($M$1=2012,Beregningsark!$AQ408="2005-2012"),'Resultat 2005-2012'!O408*$AE$10,IF(AND($M$1=2006,Beregningsark!$AQ408="1999-2012"),'Resultat 2005-2012'!O408*SUM($Y$16:$AE$16)/7,IF(AND($M$1=2007,Beregningsark!$AQ408="1999-2012"),'Resultat 2005-2012'!O408*SUM($Z$16:$AE$16)/6,IF(AND($M$1=2008,Beregningsark!$AQ408="1999-2012"),'Resultat 2005-2012'!O408*SUM($AA$16:$AE$16)/5,IF(AND($M$1=2009,Beregningsark!$AQ408="1999-2012"),'Resultat 2005-2012'!O408*SUM($AB$16:$AE$16)/4,IF(AND($M$1=2010,Beregningsark!$AQ408="1999-2012"),'Resultat 2005-2012'!O408*SUM($AC$16:$AE$16)/3,IF(AND($M$1=2011,Beregningsark!$AQ408="1999-2012"),'Resultat 2005-2012'!O408*SUM($AD$16:$AE$16)/2,IF(AND($M$1=2012,Beregningsark!$AQ408="1999-2012"),'Resultat 2005-2012'!O408*$AE$16,""))))))))))))))))</f>
        <v/>
      </c>
      <c r="P408" s="15" t="str">
        <f>IF('Resultat 2005-2012'!$R408="","",IF($M$1=2005,'Resultat 2005-2012'!P408,IF(AND($M$1=2006,Beregningsark!$AQ408="2005-2012"),'Resultat 2005-2012'!P408*SUM($Y$11:$AE$11)/7,IF(AND($M$1=2007,Beregningsark!$AQ408="2005-2012"),'Resultat 2005-2012'!P408*SUM($Z$11:$AE$11)/6,IF(AND($M$1=2008,Beregningsark!$AQ408="2005-2012"),'Resultat 2005-2012'!P408*SUM($AA$11:$AE$11)/5,IF(AND($M$1=2009,Beregningsark!$AQ408="2005-2012"),'Resultat 2005-2012'!P408*SUM($AB$11:$AE$11)/4,IF(AND($M$1=2010,Beregningsark!$AQ408="2005-2012"),'Resultat 2005-2012'!P408*SUM($AC$11:$AE$11)/3,IF(AND($M$1=2011,Beregningsark!$AQ408="2005-2012"),'Resultat 2005-2012'!P408*SUM($AD$11:$AE$11)/2,IF(AND($M$1=2012,Beregningsark!$AQ408="2005-2012"),'Resultat 2005-2012'!P408*$AE$11,IF(AND($M$1=2006,Beregningsark!$AQ408="1999-2012"),'Resultat 2005-2012'!P408*SUM($Y$16:$AE$16)/7,IF(AND($M$1=2007,Beregningsark!$AQ408="1999-2012"),'Resultat 2005-2012'!P408*SUM($Z$16:$AE$16)/6,IF(AND($M$1=2008,Beregningsark!$AQ408="1999-2012"),'Resultat 2005-2012'!P408*SUM($AA$16:$AE$16)/5,IF(AND($M$1=2009,Beregningsark!$AQ408="1999-2012"),'Resultat 2005-2012'!P408*SUM($AB$16:$AE$16)/4,IF(AND($M$1=2010,Beregningsark!$AQ408="1999-2012"),'Resultat 2005-2012'!P408*SUM($AC$16:$AE$16)/3,IF(AND($M$1=2011,Beregningsark!$AQ408="1999-2012"),'Resultat 2005-2012'!P408*SUM($AD$16:$AE$16)/2,IF(AND($M$1=2012,Beregningsark!$AQ408="1999-2012"),'Resultat 2005-2012'!P408*$AE$16,""))))))))))))))))</f>
        <v/>
      </c>
      <c r="Q408" s="15" t="str">
        <f t="shared" si="21"/>
        <v/>
      </c>
      <c r="R408" s="17" t="str">
        <f t="shared" si="22"/>
        <v/>
      </c>
    </row>
    <row r="409" spans="1:18" x14ac:dyDescent="0.25">
      <c r="A409" s="4" t="str">
        <f>IF(Inddata!A424="","",Inddata!A424)</f>
        <v/>
      </c>
      <c r="B409" s="4" t="str">
        <f>IF(Inddata!B424="","",Inddata!B424)</f>
        <v/>
      </c>
      <c r="C409" s="4" t="str">
        <f>IF(Inddata!C424="","",Inddata!C424)</f>
        <v/>
      </c>
      <c r="D409" s="4" t="str">
        <f>IF(Inddata!D424="","",Inddata!D424)</f>
        <v/>
      </c>
      <c r="E409" s="4" t="str">
        <f>IF(Inddata!E424="","",Inddata!E424)</f>
        <v/>
      </c>
      <c r="F409" s="4" t="str">
        <f>IF(Inddata!F424="","",Inddata!F424)</f>
        <v/>
      </c>
      <c r="G409" s="4">
        <f>IF(Inddata!G424="","",Inddata!G424)</f>
        <v>0</v>
      </c>
      <c r="H409" s="4" t="str">
        <f>IF(Inddata!H424&gt;0.5,Inddata!H424,"")</f>
        <v/>
      </c>
      <c r="I409" s="4" t="str">
        <f>IF(Inddata!I424="","",Inddata!I424)</f>
        <v/>
      </c>
      <c r="J409" s="15" t="str">
        <f>IF('Resultat 2005-2012'!$R409="","",IF($M$1=2005,'Resultat 2005-2012'!J409,IF(AND($M$1=2006,Beregningsark!$AQ409="2005-2012"),'Resultat 2005-2012'!J409*SUM($Y$7:$AE$7)/7,IF(AND($M$1=2007,Beregningsark!$AQ409="2005-2012"),'Resultat 2005-2012'!J409*SUM($Z$7:$AE$7)/6,IF(AND($M$1=2008,Beregningsark!$AQ409="2005-2012"),'Resultat 2005-2012'!J409*SUM($AA$7:$AE$7)/5,IF(AND($M$1=2009,Beregningsark!$AQ409="2005-2012"),'Resultat 2005-2012'!J409*SUM($AB$7:$AE$7)/4,IF(AND($M$1=2010,Beregningsark!$AQ409="2005-2012"),'Resultat 2005-2012'!J409*SUM($AC$7:$AE$7)/3,IF(AND($M$1=2011,Beregningsark!$AQ409="2005-2012"),'Resultat 2005-2012'!J409*SUM($AD$7:$AE$7)/2,IF(AND($M$1=2012,Beregningsark!$AQ409="2005-2012"),'Resultat 2005-2012'!J409*$AE$7,IF(AND($M$1=2006,Beregningsark!$AQ409="1999-2012"),'Resultat 2005-2012'!J409*SUM($Y$16:$AE$16)/7,IF(AND($M$1=2007,Beregningsark!$AQ409="1999-2012"),'Resultat 2005-2012'!J409*SUM($Z$16:$AE$16)/6,IF(AND($M$1=2008,Beregningsark!$AQ409="1999-2012"),'Resultat 2005-2012'!J409*SUM($AA$16:$AE$16)/5,IF(AND($M$1=2009,Beregningsark!$AQ409="1999-2012"),'Resultat 2005-2012'!J409*SUM($AB$16:$AE$16)/4,IF(AND($M$1=2010,Beregningsark!$AQ409="1999-2012"),'Resultat 2005-2012'!J409*SUM($AC$16:$AE$16)/3,IF(AND($M$1=2011,Beregningsark!$AQ409="1999-2012"),'Resultat 2005-2012'!J409*SUM($AD$16:$AE$16)/2,IF(AND($M$1=2012,Beregningsark!$AQ409="1999-2012"),'Resultat 2005-2012'!J409*$AE$16,""))))))))))))))))</f>
        <v/>
      </c>
      <c r="K409" s="15" t="str">
        <f>IF('Resultat 2005-2012'!$R409="","",IF($M$1=2005,'Resultat 2005-2012'!K409,IF(AND($M$1=2006,Beregningsark!$AQ409="2005-2012"),'Resultat 2005-2012'!K409*SUM($Y$8:$AE$8)/7,IF(AND($M$1=2007,Beregningsark!$AQ409="2005-2012"),'Resultat 2005-2012'!K409*SUM($Z$8:$AE$8)/6,IF(AND($M$1=2008,Beregningsark!$AQ409="2005-2012"),'Resultat 2005-2012'!K409*SUM($AA$8:$AE$8)/5,IF(AND($M$1=2009,Beregningsark!$AQ409="2005-2012"),'Resultat 2005-2012'!K409*SUM($AB$8:$AE$8)/4,IF(AND($M$1=2010,Beregningsark!$AQ409="2005-2012"),'Resultat 2005-2012'!K409*SUM($AC$8:$AE$8)/3,IF(AND($M$1=2011,Beregningsark!$AQ409="2005-2012"),'Resultat 2005-2012'!K409*SUM($AD$8:$AE$8)/2,IF(AND($M$1=2012,Beregningsark!$AQ409="2005-2012"),'Resultat 2005-2012'!K409*$AE$8,IF(AND($M$1=2006,Beregningsark!$AQ409="1999-2012"),'Resultat 2005-2012'!K409*SUM($Y$17:$AE$17)/7,IF(AND($M$1=2007,Beregningsark!$AQ409="1999-2012"),'Resultat 2005-2012'!K409*SUM($Z$17:$AE$17)/6,IF(AND($M$1=2008,Beregningsark!$AQ409="1999-2012"),'Resultat 2005-2012'!K409*SUM($AA$17:$AE$17)/5,IF(AND($M$1=2009,Beregningsark!$AQ409="1999-2012"),'Resultat 2005-2012'!K409*SUM($AB$17:$AE$17)/4,IF(AND($M$1=2010,Beregningsark!$AQ409="1999-2012"),'Resultat 2005-2012'!K409*SUM($AC$17:$AE$17)/3,IF(AND($M$1=2011,Beregningsark!$AQ409="1999-2012"),'Resultat 2005-2012'!K409*SUM($AD$17:$AE$17)/2,IF(AND($M$1=2012,Beregningsark!$AQ409="1999-2012"),'Resultat 2005-2012'!K409*$AE$17,""))))))))))))))))</f>
        <v/>
      </c>
      <c r="L409" s="15" t="str">
        <f>IF('Resultat 2005-2012'!$R409="","",IF($M$1=2005,'Resultat 2005-2012'!L409,IF(AND($M$1=2006,Beregningsark!$AQ409="2005-2012"),'Resultat 2005-2012'!L409*SUM($Y$9:$AE$9)/7,IF(AND($M$1=2007,Beregningsark!$AQ409="2005-2012"),'Resultat 2005-2012'!L409*SUM($Z$9:$AE$9)/6,IF(AND($M$1=2008,Beregningsark!$AQ409="2005-2012"),'Resultat 2005-2012'!L409*SUM($AA$9:$AE$9)/5,IF(AND($M$1=2009,Beregningsark!$AQ409="2005-2012"),'Resultat 2005-2012'!L409*SUM($AB$9:$AE$9)/4,IF(AND($M$1=2010,Beregningsark!$AQ409="2005-2012"),'Resultat 2005-2012'!L409*SUM($AC$9:$AE$9)/3,IF(AND($M$1=2011,Beregningsark!$AQ409="2005-2012"),'Resultat 2005-2012'!L409*SUM($AD$9:$AE$9)/2,IF(AND($M$1=2012,Beregningsark!$AQ409="2005-2012"),'Resultat 2005-2012'!L409*$AE$9,IF(AND($M$1=2006,Beregningsark!$AQ409="1999-2012"),'Resultat 2005-2012'!L409*SUM($Y$18:$AE$18)/7,IF(AND($M$1=2007,Beregningsark!$AQ409="1999-2012"),'Resultat 2005-2012'!L409*SUM($Z$18:$AE$18)/6,IF(AND($M$1=2008,Beregningsark!$AQ409="1999-2012"),'Resultat 2005-2012'!L409*SUM($AA$18:$AE$18)/5,IF(AND($M$1=2009,Beregningsark!$AQ409="1999-2012"),'Resultat 2005-2012'!L409*SUM($AB$18:$AE$18)/4,IF(AND($M$1=2010,Beregningsark!$AQ409="1999-2012"),'Resultat 2005-2012'!L409*SUM($AC$18:$AE$18)/3,IF(AND($M$1=2011,Beregningsark!$AQ409="1999-2012"),'Resultat 2005-2012'!L409*SUM($AD$18:$AE$18)/2,IF(AND($M$1=2012,Beregningsark!$AQ409="1999-2012"),'Resultat 2005-2012'!L409*$AE$18,""))))))))))))))))</f>
        <v/>
      </c>
      <c r="M409" s="15" t="str">
        <f t="shared" si="20"/>
        <v/>
      </c>
      <c r="N409" s="15" t="str">
        <f>IF('Resultat 2005-2012'!$R409="","",IF($M$1=2005,'Resultat 2005-2012'!N409,IF(AND($M$1=2006,Beregningsark!$AQ409="2005-2012"),'Resultat 2005-2012'!N409*SUM($Y$10:$AE$10)/7,IF(AND($M$1=2007,Beregningsark!$AQ409="2005-2012"),'Resultat 2005-2012'!N409*SUM($Z$10:$AE$10)/6,IF(AND($M$1=2008,Beregningsark!$AQ409="2005-2012"),'Resultat 2005-2012'!N409*SUM($AA$10:$AE$10)/5,IF(AND($M$1=2009,Beregningsark!$AQ409="2005-2012"),'Resultat 2005-2012'!N409*SUM($AB$10:$AE$10)/4,IF(AND($M$1=2010,Beregningsark!$AQ409="2005-2012"),'Resultat 2005-2012'!N409*SUM($AC$10:$AE$10)/3,IF(AND($M$1=2011,Beregningsark!$AQ409="2005-2012"),'Resultat 2005-2012'!N409*SUM($AD$10:$AE$10)/2,IF(AND($M$1=2012,Beregningsark!$AQ409="2005-2012"),'Resultat 2005-2012'!N409*$AE$10,IF(AND($M$1=2006,Beregningsark!$AQ409="1999-2012"),'Resultat 2005-2012'!N409*SUM($Y$16:$AE$16)/7,IF(AND($M$1=2007,Beregningsark!$AQ409="1999-2012"),'Resultat 2005-2012'!N409*SUM($Z$16:$AE$16)/6,IF(AND($M$1=2008,Beregningsark!$AQ409="1999-2012"),'Resultat 2005-2012'!N409*SUM($AA$16:$AE$16)/5,IF(AND($M$1=2009,Beregningsark!$AQ409="1999-2012"),'Resultat 2005-2012'!N409*SUM($AB$16:$AE$16)/4,IF(AND($M$1=2010,Beregningsark!$AQ409="1999-2012"),'Resultat 2005-2012'!N409*SUM($AC$16:$AE$16)/3,IF(AND($M$1=2011,Beregningsark!$AQ409="1999-2012"),'Resultat 2005-2012'!N409*SUM($AD$16:$AE$16)/2,IF(AND($M$1=2012,Beregningsark!$AQ409="1999-2012"),'Resultat 2005-2012'!N409*$AE$16,""))))))))))))))))</f>
        <v/>
      </c>
      <c r="O409" s="15" t="str">
        <f>IF('Resultat 2005-2012'!$R409="","",IF($M$1=2005,'Resultat 2005-2012'!O409,IF(AND($M$1=2006,Beregningsark!$AQ409="2005-2012"),'Resultat 2005-2012'!O409*SUM($Y$10:$AE$10)/7,IF(AND($M$1=2007,Beregningsark!$AQ409="2005-2012"),'Resultat 2005-2012'!O409*SUM($Z$10:$AE$10)/6,IF(AND($M$1=2008,Beregningsark!$AQ409="2005-2012"),'Resultat 2005-2012'!O409*SUM($AA$10:$AE$10)/5,IF(AND($M$1=2009,Beregningsark!$AQ409="2005-2012"),'Resultat 2005-2012'!O409*SUM($AB$10:$AE$10)/4,IF(AND($M$1=2010,Beregningsark!$AQ409="2005-2012"),'Resultat 2005-2012'!O409*SUM($AC$10:$AE$10)/3,IF(AND($M$1=2011,Beregningsark!$AQ409="2005-2012"),'Resultat 2005-2012'!O409*SUM($AD$10:$AE$10)/2,IF(AND($M$1=2012,Beregningsark!$AQ409="2005-2012"),'Resultat 2005-2012'!O409*$AE$10,IF(AND($M$1=2006,Beregningsark!$AQ409="1999-2012"),'Resultat 2005-2012'!O409*SUM($Y$16:$AE$16)/7,IF(AND($M$1=2007,Beregningsark!$AQ409="1999-2012"),'Resultat 2005-2012'!O409*SUM($Z$16:$AE$16)/6,IF(AND($M$1=2008,Beregningsark!$AQ409="1999-2012"),'Resultat 2005-2012'!O409*SUM($AA$16:$AE$16)/5,IF(AND($M$1=2009,Beregningsark!$AQ409="1999-2012"),'Resultat 2005-2012'!O409*SUM($AB$16:$AE$16)/4,IF(AND($M$1=2010,Beregningsark!$AQ409="1999-2012"),'Resultat 2005-2012'!O409*SUM($AC$16:$AE$16)/3,IF(AND($M$1=2011,Beregningsark!$AQ409="1999-2012"),'Resultat 2005-2012'!O409*SUM($AD$16:$AE$16)/2,IF(AND($M$1=2012,Beregningsark!$AQ409="1999-2012"),'Resultat 2005-2012'!O409*$AE$16,""))))))))))))))))</f>
        <v/>
      </c>
      <c r="P409" s="15" t="str">
        <f>IF('Resultat 2005-2012'!$R409="","",IF($M$1=2005,'Resultat 2005-2012'!P409,IF(AND($M$1=2006,Beregningsark!$AQ409="2005-2012"),'Resultat 2005-2012'!P409*SUM($Y$11:$AE$11)/7,IF(AND($M$1=2007,Beregningsark!$AQ409="2005-2012"),'Resultat 2005-2012'!P409*SUM($Z$11:$AE$11)/6,IF(AND($M$1=2008,Beregningsark!$AQ409="2005-2012"),'Resultat 2005-2012'!P409*SUM($AA$11:$AE$11)/5,IF(AND($M$1=2009,Beregningsark!$AQ409="2005-2012"),'Resultat 2005-2012'!P409*SUM($AB$11:$AE$11)/4,IF(AND($M$1=2010,Beregningsark!$AQ409="2005-2012"),'Resultat 2005-2012'!P409*SUM($AC$11:$AE$11)/3,IF(AND($M$1=2011,Beregningsark!$AQ409="2005-2012"),'Resultat 2005-2012'!P409*SUM($AD$11:$AE$11)/2,IF(AND($M$1=2012,Beregningsark!$AQ409="2005-2012"),'Resultat 2005-2012'!P409*$AE$11,IF(AND($M$1=2006,Beregningsark!$AQ409="1999-2012"),'Resultat 2005-2012'!P409*SUM($Y$16:$AE$16)/7,IF(AND($M$1=2007,Beregningsark!$AQ409="1999-2012"),'Resultat 2005-2012'!P409*SUM($Z$16:$AE$16)/6,IF(AND($M$1=2008,Beregningsark!$AQ409="1999-2012"),'Resultat 2005-2012'!P409*SUM($AA$16:$AE$16)/5,IF(AND($M$1=2009,Beregningsark!$AQ409="1999-2012"),'Resultat 2005-2012'!P409*SUM($AB$16:$AE$16)/4,IF(AND($M$1=2010,Beregningsark!$AQ409="1999-2012"),'Resultat 2005-2012'!P409*SUM($AC$16:$AE$16)/3,IF(AND($M$1=2011,Beregningsark!$AQ409="1999-2012"),'Resultat 2005-2012'!P409*SUM($AD$16:$AE$16)/2,IF(AND($M$1=2012,Beregningsark!$AQ409="1999-2012"),'Resultat 2005-2012'!P409*$AE$16,""))))))))))))))))</f>
        <v/>
      </c>
      <c r="Q409" s="15" t="str">
        <f t="shared" si="21"/>
        <v/>
      </c>
      <c r="R409" s="17" t="str">
        <f t="shared" si="22"/>
        <v/>
      </c>
    </row>
    <row r="410" spans="1:18" x14ac:dyDescent="0.25">
      <c r="A410" s="4" t="str">
        <f>IF(Inddata!A425="","",Inddata!A425)</f>
        <v/>
      </c>
      <c r="B410" s="4" t="str">
        <f>IF(Inddata!B425="","",Inddata!B425)</f>
        <v/>
      </c>
      <c r="C410" s="4" t="str">
        <f>IF(Inddata!C425="","",Inddata!C425)</f>
        <v/>
      </c>
      <c r="D410" s="4" t="str">
        <f>IF(Inddata!D425="","",Inddata!D425)</f>
        <v/>
      </c>
      <c r="E410" s="4" t="str">
        <f>IF(Inddata!E425="","",Inddata!E425)</f>
        <v/>
      </c>
      <c r="F410" s="4" t="str">
        <f>IF(Inddata!F425="","",Inddata!F425)</f>
        <v/>
      </c>
      <c r="G410" s="4">
        <f>IF(Inddata!G425="","",Inddata!G425)</f>
        <v>0</v>
      </c>
      <c r="H410" s="4" t="str">
        <f>IF(Inddata!H425&gt;0.5,Inddata!H425,"")</f>
        <v/>
      </c>
      <c r="I410" s="4" t="str">
        <f>IF(Inddata!I425="","",Inddata!I425)</f>
        <v/>
      </c>
      <c r="J410" s="15" t="str">
        <f>IF('Resultat 2005-2012'!$R410="","",IF($M$1=2005,'Resultat 2005-2012'!J410,IF(AND($M$1=2006,Beregningsark!$AQ410="2005-2012"),'Resultat 2005-2012'!J410*SUM($Y$7:$AE$7)/7,IF(AND($M$1=2007,Beregningsark!$AQ410="2005-2012"),'Resultat 2005-2012'!J410*SUM($Z$7:$AE$7)/6,IF(AND($M$1=2008,Beregningsark!$AQ410="2005-2012"),'Resultat 2005-2012'!J410*SUM($AA$7:$AE$7)/5,IF(AND($M$1=2009,Beregningsark!$AQ410="2005-2012"),'Resultat 2005-2012'!J410*SUM($AB$7:$AE$7)/4,IF(AND($M$1=2010,Beregningsark!$AQ410="2005-2012"),'Resultat 2005-2012'!J410*SUM($AC$7:$AE$7)/3,IF(AND($M$1=2011,Beregningsark!$AQ410="2005-2012"),'Resultat 2005-2012'!J410*SUM($AD$7:$AE$7)/2,IF(AND($M$1=2012,Beregningsark!$AQ410="2005-2012"),'Resultat 2005-2012'!J410*$AE$7,IF(AND($M$1=2006,Beregningsark!$AQ410="1999-2012"),'Resultat 2005-2012'!J410*SUM($Y$16:$AE$16)/7,IF(AND($M$1=2007,Beregningsark!$AQ410="1999-2012"),'Resultat 2005-2012'!J410*SUM($Z$16:$AE$16)/6,IF(AND($M$1=2008,Beregningsark!$AQ410="1999-2012"),'Resultat 2005-2012'!J410*SUM($AA$16:$AE$16)/5,IF(AND($M$1=2009,Beregningsark!$AQ410="1999-2012"),'Resultat 2005-2012'!J410*SUM($AB$16:$AE$16)/4,IF(AND($M$1=2010,Beregningsark!$AQ410="1999-2012"),'Resultat 2005-2012'!J410*SUM($AC$16:$AE$16)/3,IF(AND($M$1=2011,Beregningsark!$AQ410="1999-2012"),'Resultat 2005-2012'!J410*SUM($AD$16:$AE$16)/2,IF(AND($M$1=2012,Beregningsark!$AQ410="1999-2012"),'Resultat 2005-2012'!J410*$AE$16,""))))))))))))))))</f>
        <v/>
      </c>
      <c r="K410" s="15" t="str">
        <f>IF('Resultat 2005-2012'!$R410="","",IF($M$1=2005,'Resultat 2005-2012'!K410,IF(AND($M$1=2006,Beregningsark!$AQ410="2005-2012"),'Resultat 2005-2012'!K410*SUM($Y$8:$AE$8)/7,IF(AND($M$1=2007,Beregningsark!$AQ410="2005-2012"),'Resultat 2005-2012'!K410*SUM($Z$8:$AE$8)/6,IF(AND($M$1=2008,Beregningsark!$AQ410="2005-2012"),'Resultat 2005-2012'!K410*SUM($AA$8:$AE$8)/5,IF(AND($M$1=2009,Beregningsark!$AQ410="2005-2012"),'Resultat 2005-2012'!K410*SUM($AB$8:$AE$8)/4,IF(AND($M$1=2010,Beregningsark!$AQ410="2005-2012"),'Resultat 2005-2012'!K410*SUM($AC$8:$AE$8)/3,IF(AND($M$1=2011,Beregningsark!$AQ410="2005-2012"),'Resultat 2005-2012'!K410*SUM($AD$8:$AE$8)/2,IF(AND($M$1=2012,Beregningsark!$AQ410="2005-2012"),'Resultat 2005-2012'!K410*$AE$8,IF(AND($M$1=2006,Beregningsark!$AQ410="1999-2012"),'Resultat 2005-2012'!K410*SUM($Y$17:$AE$17)/7,IF(AND($M$1=2007,Beregningsark!$AQ410="1999-2012"),'Resultat 2005-2012'!K410*SUM($Z$17:$AE$17)/6,IF(AND($M$1=2008,Beregningsark!$AQ410="1999-2012"),'Resultat 2005-2012'!K410*SUM($AA$17:$AE$17)/5,IF(AND($M$1=2009,Beregningsark!$AQ410="1999-2012"),'Resultat 2005-2012'!K410*SUM($AB$17:$AE$17)/4,IF(AND($M$1=2010,Beregningsark!$AQ410="1999-2012"),'Resultat 2005-2012'!K410*SUM($AC$17:$AE$17)/3,IF(AND($M$1=2011,Beregningsark!$AQ410="1999-2012"),'Resultat 2005-2012'!K410*SUM($AD$17:$AE$17)/2,IF(AND($M$1=2012,Beregningsark!$AQ410="1999-2012"),'Resultat 2005-2012'!K410*$AE$17,""))))))))))))))))</f>
        <v/>
      </c>
      <c r="L410" s="15" t="str">
        <f>IF('Resultat 2005-2012'!$R410="","",IF($M$1=2005,'Resultat 2005-2012'!L410,IF(AND($M$1=2006,Beregningsark!$AQ410="2005-2012"),'Resultat 2005-2012'!L410*SUM($Y$9:$AE$9)/7,IF(AND($M$1=2007,Beregningsark!$AQ410="2005-2012"),'Resultat 2005-2012'!L410*SUM($Z$9:$AE$9)/6,IF(AND($M$1=2008,Beregningsark!$AQ410="2005-2012"),'Resultat 2005-2012'!L410*SUM($AA$9:$AE$9)/5,IF(AND($M$1=2009,Beregningsark!$AQ410="2005-2012"),'Resultat 2005-2012'!L410*SUM($AB$9:$AE$9)/4,IF(AND($M$1=2010,Beregningsark!$AQ410="2005-2012"),'Resultat 2005-2012'!L410*SUM($AC$9:$AE$9)/3,IF(AND($M$1=2011,Beregningsark!$AQ410="2005-2012"),'Resultat 2005-2012'!L410*SUM($AD$9:$AE$9)/2,IF(AND($M$1=2012,Beregningsark!$AQ410="2005-2012"),'Resultat 2005-2012'!L410*$AE$9,IF(AND($M$1=2006,Beregningsark!$AQ410="1999-2012"),'Resultat 2005-2012'!L410*SUM($Y$18:$AE$18)/7,IF(AND($M$1=2007,Beregningsark!$AQ410="1999-2012"),'Resultat 2005-2012'!L410*SUM($Z$18:$AE$18)/6,IF(AND($M$1=2008,Beregningsark!$AQ410="1999-2012"),'Resultat 2005-2012'!L410*SUM($AA$18:$AE$18)/5,IF(AND($M$1=2009,Beregningsark!$AQ410="1999-2012"),'Resultat 2005-2012'!L410*SUM($AB$18:$AE$18)/4,IF(AND($M$1=2010,Beregningsark!$AQ410="1999-2012"),'Resultat 2005-2012'!L410*SUM($AC$18:$AE$18)/3,IF(AND($M$1=2011,Beregningsark!$AQ410="1999-2012"),'Resultat 2005-2012'!L410*SUM($AD$18:$AE$18)/2,IF(AND($M$1=2012,Beregningsark!$AQ410="1999-2012"),'Resultat 2005-2012'!L410*$AE$18,""))))))))))))))))</f>
        <v/>
      </c>
      <c r="M410" s="15" t="str">
        <f t="shared" si="20"/>
        <v/>
      </c>
      <c r="N410" s="15" t="str">
        <f>IF('Resultat 2005-2012'!$R410="","",IF($M$1=2005,'Resultat 2005-2012'!N410,IF(AND($M$1=2006,Beregningsark!$AQ410="2005-2012"),'Resultat 2005-2012'!N410*SUM($Y$10:$AE$10)/7,IF(AND($M$1=2007,Beregningsark!$AQ410="2005-2012"),'Resultat 2005-2012'!N410*SUM($Z$10:$AE$10)/6,IF(AND($M$1=2008,Beregningsark!$AQ410="2005-2012"),'Resultat 2005-2012'!N410*SUM($AA$10:$AE$10)/5,IF(AND($M$1=2009,Beregningsark!$AQ410="2005-2012"),'Resultat 2005-2012'!N410*SUM($AB$10:$AE$10)/4,IF(AND($M$1=2010,Beregningsark!$AQ410="2005-2012"),'Resultat 2005-2012'!N410*SUM($AC$10:$AE$10)/3,IF(AND($M$1=2011,Beregningsark!$AQ410="2005-2012"),'Resultat 2005-2012'!N410*SUM($AD$10:$AE$10)/2,IF(AND($M$1=2012,Beregningsark!$AQ410="2005-2012"),'Resultat 2005-2012'!N410*$AE$10,IF(AND($M$1=2006,Beregningsark!$AQ410="1999-2012"),'Resultat 2005-2012'!N410*SUM($Y$16:$AE$16)/7,IF(AND($M$1=2007,Beregningsark!$AQ410="1999-2012"),'Resultat 2005-2012'!N410*SUM($Z$16:$AE$16)/6,IF(AND($M$1=2008,Beregningsark!$AQ410="1999-2012"),'Resultat 2005-2012'!N410*SUM($AA$16:$AE$16)/5,IF(AND($M$1=2009,Beregningsark!$AQ410="1999-2012"),'Resultat 2005-2012'!N410*SUM($AB$16:$AE$16)/4,IF(AND($M$1=2010,Beregningsark!$AQ410="1999-2012"),'Resultat 2005-2012'!N410*SUM($AC$16:$AE$16)/3,IF(AND($M$1=2011,Beregningsark!$AQ410="1999-2012"),'Resultat 2005-2012'!N410*SUM($AD$16:$AE$16)/2,IF(AND($M$1=2012,Beregningsark!$AQ410="1999-2012"),'Resultat 2005-2012'!N410*$AE$16,""))))))))))))))))</f>
        <v/>
      </c>
      <c r="O410" s="15" t="str">
        <f>IF('Resultat 2005-2012'!$R410="","",IF($M$1=2005,'Resultat 2005-2012'!O410,IF(AND($M$1=2006,Beregningsark!$AQ410="2005-2012"),'Resultat 2005-2012'!O410*SUM($Y$10:$AE$10)/7,IF(AND($M$1=2007,Beregningsark!$AQ410="2005-2012"),'Resultat 2005-2012'!O410*SUM($Z$10:$AE$10)/6,IF(AND($M$1=2008,Beregningsark!$AQ410="2005-2012"),'Resultat 2005-2012'!O410*SUM($AA$10:$AE$10)/5,IF(AND($M$1=2009,Beregningsark!$AQ410="2005-2012"),'Resultat 2005-2012'!O410*SUM($AB$10:$AE$10)/4,IF(AND($M$1=2010,Beregningsark!$AQ410="2005-2012"),'Resultat 2005-2012'!O410*SUM($AC$10:$AE$10)/3,IF(AND($M$1=2011,Beregningsark!$AQ410="2005-2012"),'Resultat 2005-2012'!O410*SUM($AD$10:$AE$10)/2,IF(AND($M$1=2012,Beregningsark!$AQ410="2005-2012"),'Resultat 2005-2012'!O410*$AE$10,IF(AND($M$1=2006,Beregningsark!$AQ410="1999-2012"),'Resultat 2005-2012'!O410*SUM($Y$16:$AE$16)/7,IF(AND($M$1=2007,Beregningsark!$AQ410="1999-2012"),'Resultat 2005-2012'!O410*SUM($Z$16:$AE$16)/6,IF(AND($M$1=2008,Beregningsark!$AQ410="1999-2012"),'Resultat 2005-2012'!O410*SUM($AA$16:$AE$16)/5,IF(AND($M$1=2009,Beregningsark!$AQ410="1999-2012"),'Resultat 2005-2012'!O410*SUM($AB$16:$AE$16)/4,IF(AND($M$1=2010,Beregningsark!$AQ410="1999-2012"),'Resultat 2005-2012'!O410*SUM($AC$16:$AE$16)/3,IF(AND($M$1=2011,Beregningsark!$AQ410="1999-2012"),'Resultat 2005-2012'!O410*SUM($AD$16:$AE$16)/2,IF(AND($M$1=2012,Beregningsark!$AQ410="1999-2012"),'Resultat 2005-2012'!O410*$AE$16,""))))))))))))))))</f>
        <v/>
      </c>
      <c r="P410" s="15" t="str">
        <f>IF('Resultat 2005-2012'!$R410="","",IF($M$1=2005,'Resultat 2005-2012'!P410,IF(AND($M$1=2006,Beregningsark!$AQ410="2005-2012"),'Resultat 2005-2012'!P410*SUM($Y$11:$AE$11)/7,IF(AND($M$1=2007,Beregningsark!$AQ410="2005-2012"),'Resultat 2005-2012'!P410*SUM($Z$11:$AE$11)/6,IF(AND($M$1=2008,Beregningsark!$AQ410="2005-2012"),'Resultat 2005-2012'!P410*SUM($AA$11:$AE$11)/5,IF(AND($M$1=2009,Beregningsark!$AQ410="2005-2012"),'Resultat 2005-2012'!P410*SUM($AB$11:$AE$11)/4,IF(AND($M$1=2010,Beregningsark!$AQ410="2005-2012"),'Resultat 2005-2012'!P410*SUM($AC$11:$AE$11)/3,IF(AND($M$1=2011,Beregningsark!$AQ410="2005-2012"),'Resultat 2005-2012'!P410*SUM($AD$11:$AE$11)/2,IF(AND($M$1=2012,Beregningsark!$AQ410="2005-2012"),'Resultat 2005-2012'!P410*$AE$11,IF(AND($M$1=2006,Beregningsark!$AQ410="1999-2012"),'Resultat 2005-2012'!P410*SUM($Y$16:$AE$16)/7,IF(AND($M$1=2007,Beregningsark!$AQ410="1999-2012"),'Resultat 2005-2012'!P410*SUM($Z$16:$AE$16)/6,IF(AND($M$1=2008,Beregningsark!$AQ410="1999-2012"),'Resultat 2005-2012'!P410*SUM($AA$16:$AE$16)/5,IF(AND($M$1=2009,Beregningsark!$AQ410="1999-2012"),'Resultat 2005-2012'!P410*SUM($AB$16:$AE$16)/4,IF(AND($M$1=2010,Beregningsark!$AQ410="1999-2012"),'Resultat 2005-2012'!P410*SUM($AC$16:$AE$16)/3,IF(AND($M$1=2011,Beregningsark!$AQ410="1999-2012"),'Resultat 2005-2012'!P410*SUM($AD$16:$AE$16)/2,IF(AND($M$1=2012,Beregningsark!$AQ410="1999-2012"),'Resultat 2005-2012'!P410*$AE$16,""))))))))))))))))</f>
        <v/>
      </c>
      <c r="Q410" s="15" t="str">
        <f t="shared" si="21"/>
        <v/>
      </c>
      <c r="R410" s="17" t="str">
        <f t="shared" si="22"/>
        <v/>
      </c>
    </row>
    <row r="411" spans="1:18" x14ac:dyDescent="0.25">
      <c r="A411" s="4" t="str">
        <f>IF(Inddata!A426="","",Inddata!A426)</f>
        <v/>
      </c>
      <c r="B411" s="4" t="str">
        <f>IF(Inddata!B426="","",Inddata!B426)</f>
        <v/>
      </c>
      <c r="C411" s="4" t="str">
        <f>IF(Inddata!C426="","",Inddata!C426)</f>
        <v/>
      </c>
      <c r="D411" s="4" t="str">
        <f>IF(Inddata!D426="","",Inddata!D426)</f>
        <v/>
      </c>
      <c r="E411" s="4" t="str">
        <f>IF(Inddata!E426="","",Inddata!E426)</f>
        <v/>
      </c>
      <c r="F411" s="4" t="str">
        <f>IF(Inddata!F426="","",Inddata!F426)</f>
        <v/>
      </c>
      <c r="G411" s="4">
        <f>IF(Inddata!G426="","",Inddata!G426)</f>
        <v>0</v>
      </c>
      <c r="H411" s="4" t="str">
        <f>IF(Inddata!H426&gt;0.5,Inddata!H426,"")</f>
        <v/>
      </c>
      <c r="I411" s="4" t="str">
        <f>IF(Inddata!I426="","",Inddata!I426)</f>
        <v/>
      </c>
      <c r="J411" s="15" t="str">
        <f>IF('Resultat 2005-2012'!$R411="","",IF($M$1=2005,'Resultat 2005-2012'!J411,IF(AND($M$1=2006,Beregningsark!$AQ411="2005-2012"),'Resultat 2005-2012'!J411*SUM($Y$7:$AE$7)/7,IF(AND($M$1=2007,Beregningsark!$AQ411="2005-2012"),'Resultat 2005-2012'!J411*SUM($Z$7:$AE$7)/6,IF(AND($M$1=2008,Beregningsark!$AQ411="2005-2012"),'Resultat 2005-2012'!J411*SUM($AA$7:$AE$7)/5,IF(AND($M$1=2009,Beregningsark!$AQ411="2005-2012"),'Resultat 2005-2012'!J411*SUM($AB$7:$AE$7)/4,IF(AND($M$1=2010,Beregningsark!$AQ411="2005-2012"),'Resultat 2005-2012'!J411*SUM($AC$7:$AE$7)/3,IF(AND($M$1=2011,Beregningsark!$AQ411="2005-2012"),'Resultat 2005-2012'!J411*SUM($AD$7:$AE$7)/2,IF(AND($M$1=2012,Beregningsark!$AQ411="2005-2012"),'Resultat 2005-2012'!J411*$AE$7,IF(AND($M$1=2006,Beregningsark!$AQ411="1999-2012"),'Resultat 2005-2012'!J411*SUM($Y$16:$AE$16)/7,IF(AND($M$1=2007,Beregningsark!$AQ411="1999-2012"),'Resultat 2005-2012'!J411*SUM($Z$16:$AE$16)/6,IF(AND($M$1=2008,Beregningsark!$AQ411="1999-2012"),'Resultat 2005-2012'!J411*SUM($AA$16:$AE$16)/5,IF(AND($M$1=2009,Beregningsark!$AQ411="1999-2012"),'Resultat 2005-2012'!J411*SUM($AB$16:$AE$16)/4,IF(AND($M$1=2010,Beregningsark!$AQ411="1999-2012"),'Resultat 2005-2012'!J411*SUM($AC$16:$AE$16)/3,IF(AND($M$1=2011,Beregningsark!$AQ411="1999-2012"),'Resultat 2005-2012'!J411*SUM($AD$16:$AE$16)/2,IF(AND($M$1=2012,Beregningsark!$AQ411="1999-2012"),'Resultat 2005-2012'!J411*$AE$16,""))))))))))))))))</f>
        <v/>
      </c>
      <c r="K411" s="15" t="str">
        <f>IF('Resultat 2005-2012'!$R411="","",IF($M$1=2005,'Resultat 2005-2012'!K411,IF(AND($M$1=2006,Beregningsark!$AQ411="2005-2012"),'Resultat 2005-2012'!K411*SUM($Y$8:$AE$8)/7,IF(AND($M$1=2007,Beregningsark!$AQ411="2005-2012"),'Resultat 2005-2012'!K411*SUM($Z$8:$AE$8)/6,IF(AND($M$1=2008,Beregningsark!$AQ411="2005-2012"),'Resultat 2005-2012'!K411*SUM($AA$8:$AE$8)/5,IF(AND($M$1=2009,Beregningsark!$AQ411="2005-2012"),'Resultat 2005-2012'!K411*SUM($AB$8:$AE$8)/4,IF(AND($M$1=2010,Beregningsark!$AQ411="2005-2012"),'Resultat 2005-2012'!K411*SUM($AC$8:$AE$8)/3,IF(AND($M$1=2011,Beregningsark!$AQ411="2005-2012"),'Resultat 2005-2012'!K411*SUM($AD$8:$AE$8)/2,IF(AND($M$1=2012,Beregningsark!$AQ411="2005-2012"),'Resultat 2005-2012'!K411*$AE$8,IF(AND($M$1=2006,Beregningsark!$AQ411="1999-2012"),'Resultat 2005-2012'!K411*SUM($Y$17:$AE$17)/7,IF(AND($M$1=2007,Beregningsark!$AQ411="1999-2012"),'Resultat 2005-2012'!K411*SUM($Z$17:$AE$17)/6,IF(AND($M$1=2008,Beregningsark!$AQ411="1999-2012"),'Resultat 2005-2012'!K411*SUM($AA$17:$AE$17)/5,IF(AND($M$1=2009,Beregningsark!$AQ411="1999-2012"),'Resultat 2005-2012'!K411*SUM($AB$17:$AE$17)/4,IF(AND($M$1=2010,Beregningsark!$AQ411="1999-2012"),'Resultat 2005-2012'!K411*SUM($AC$17:$AE$17)/3,IF(AND($M$1=2011,Beregningsark!$AQ411="1999-2012"),'Resultat 2005-2012'!K411*SUM($AD$17:$AE$17)/2,IF(AND($M$1=2012,Beregningsark!$AQ411="1999-2012"),'Resultat 2005-2012'!K411*$AE$17,""))))))))))))))))</f>
        <v/>
      </c>
      <c r="L411" s="15" t="str">
        <f>IF('Resultat 2005-2012'!$R411="","",IF($M$1=2005,'Resultat 2005-2012'!L411,IF(AND($M$1=2006,Beregningsark!$AQ411="2005-2012"),'Resultat 2005-2012'!L411*SUM($Y$9:$AE$9)/7,IF(AND($M$1=2007,Beregningsark!$AQ411="2005-2012"),'Resultat 2005-2012'!L411*SUM($Z$9:$AE$9)/6,IF(AND($M$1=2008,Beregningsark!$AQ411="2005-2012"),'Resultat 2005-2012'!L411*SUM($AA$9:$AE$9)/5,IF(AND($M$1=2009,Beregningsark!$AQ411="2005-2012"),'Resultat 2005-2012'!L411*SUM($AB$9:$AE$9)/4,IF(AND($M$1=2010,Beregningsark!$AQ411="2005-2012"),'Resultat 2005-2012'!L411*SUM($AC$9:$AE$9)/3,IF(AND($M$1=2011,Beregningsark!$AQ411="2005-2012"),'Resultat 2005-2012'!L411*SUM($AD$9:$AE$9)/2,IF(AND($M$1=2012,Beregningsark!$AQ411="2005-2012"),'Resultat 2005-2012'!L411*$AE$9,IF(AND($M$1=2006,Beregningsark!$AQ411="1999-2012"),'Resultat 2005-2012'!L411*SUM($Y$18:$AE$18)/7,IF(AND($M$1=2007,Beregningsark!$AQ411="1999-2012"),'Resultat 2005-2012'!L411*SUM($Z$18:$AE$18)/6,IF(AND($M$1=2008,Beregningsark!$AQ411="1999-2012"),'Resultat 2005-2012'!L411*SUM($AA$18:$AE$18)/5,IF(AND($M$1=2009,Beregningsark!$AQ411="1999-2012"),'Resultat 2005-2012'!L411*SUM($AB$18:$AE$18)/4,IF(AND($M$1=2010,Beregningsark!$AQ411="1999-2012"),'Resultat 2005-2012'!L411*SUM($AC$18:$AE$18)/3,IF(AND($M$1=2011,Beregningsark!$AQ411="1999-2012"),'Resultat 2005-2012'!L411*SUM($AD$18:$AE$18)/2,IF(AND($M$1=2012,Beregningsark!$AQ411="1999-2012"),'Resultat 2005-2012'!L411*$AE$18,""))))))))))))))))</f>
        <v/>
      </c>
      <c r="M411" s="15" t="str">
        <f t="shared" si="20"/>
        <v/>
      </c>
      <c r="N411" s="15" t="str">
        <f>IF('Resultat 2005-2012'!$R411="","",IF($M$1=2005,'Resultat 2005-2012'!N411,IF(AND($M$1=2006,Beregningsark!$AQ411="2005-2012"),'Resultat 2005-2012'!N411*SUM($Y$10:$AE$10)/7,IF(AND($M$1=2007,Beregningsark!$AQ411="2005-2012"),'Resultat 2005-2012'!N411*SUM($Z$10:$AE$10)/6,IF(AND($M$1=2008,Beregningsark!$AQ411="2005-2012"),'Resultat 2005-2012'!N411*SUM($AA$10:$AE$10)/5,IF(AND($M$1=2009,Beregningsark!$AQ411="2005-2012"),'Resultat 2005-2012'!N411*SUM($AB$10:$AE$10)/4,IF(AND($M$1=2010,Beregningsark!$AQ411="2005-2012"),'Resultat 2005-2012'!N411*SUM($AC$10:$AE$10)/3,IF(AND($M$1=2011,Beregningsark!$AQ411="2005-2012"),'Resultat 2005-2012'!N411*SUM($AD$10:$AE$10)/2,IF(AND($M$1=2012,Beregningsark!$AQ411="2005-2012"),'Resultat 2005-2012'!N411*$AE$10,IF(AND($M$1=2006,Beregningsark!$AQ411="1999-2012"),'Resultat 2005-2012'!N411*SUM($Y$16:$AE$16)/7,IF(AND($M$1=2007,Beregningsark!$AQ411="1999-2012"),'Resultat 2005-2012'!N411*SUM($Z$16:$AE$16)/6,IF(AND($M$1=2008,Beregningsark!$AQ411="1999-2012"),'Resultat 2005-2012'!N411*SUM($AA$16:$AE$16)/5,IF(AND($M$1=2009,Beregningsark!$AQ411="1999-2012"),'Resultat 2005-2012'!N411*SUM($AB$16:$AE$16)/4,IF(AND($M$1=2010,Beregningsark!$AQ411="1999-2012"),'Resultat 2005-2012'!N411*SUM($AC$16:$AE$16)/3,IF(AND($M$1=2011,Beregningsark!$AQ411="1999-2012"),'Resultat 2005-2012'!N411*SUM($AD$16:$AE$16)/2,IF(AND($M$1=2012,Beregningsark!$AQ411="1999-2012"),'Resultat 2005-2012'!N411*$AE$16,""))))))))))))))))</f>
        <v/>
      </c>
      <c r="O411" s="15" t="str">
        <f>IF('Resultat 2005-2012'!$R411="","",IF($M$1=2005,'Resultat 2005-2012'!O411,IF(AND($M$1=2006,Beregningsark!$AQ411="2005-2012"),'Resultat 2005-2012'!O411*SUM($Y$10:$AE$10)/7,IF(AND($M$1=2007,Beregningsark!$AQ411="2005-2012"),'Resultat 2005-2012'!O411*SUM($Z$10:$AE$10)/6,IF(AND($M$1=2008,Beregningsark!$AQ411="2005-2012"),'Resultat 2005-2012'!O411*SUM($AA$10:$AE$10)/5,IF(AND($M$1=2009,Beregningsark!$AQ411="2005-2012"),'Resultat 2005-2012'!O411*SUM($AB$10:$AE$10)/4,IF(AND($M$1=2010,Beregningsark!$AQ411="2005-2012"),'Resultat 2005-2012'!O411*SUM($AC$10:$AE$10)/3,IF(AND($M$1=2011,Beregningsark!$AQ411="2005-2012"),'Resultat 2005-2012'!O411*SUM($AD$10:$AE$10)/2,IF(AND($M$1=2012,Beregningsark!$AQ411="2005-2012"),'Resultat 2005-2012'!O411*$AE$10,IF(AND($M$1=2006,Beregningsark!$AQ411="1999-2012"),'Resultat 2005-2012'!O411*SUM($Y$16:$AE$16)/7,IF(AND($M$1=2007,Beregningsark!$AQ411="1999-2012"),'Resultat 2005-2012'!O411*SUM($Z$16:$AE$16)/6,IF(AND($M$1=2008,Beregningsark!$AQ411="1999-2012"),'Resultat 2005-2012'!O411*SUM($AA$16:$AE$16)/5,IF(AND($M$1=2009,Beregningsark!$AQ411="1999-2012"),'Resultat 2005-2012'!O411*SUM($AB$16:$AE$16)/4,IF(AND($M$1=2010,Beregningsark!$AQ411="1999-2012"),'Resultat 2005-2012'!O411*SUM($AC$16:$AE$16)/3,IF(AND($M$1=2011,Beregningsark!$AQ411="1999-2012"),'Resultat 2005-2012'!O411*SUM($AD$16:$AE$16)/2,IF(AND($M$1=2012,Beregningsark!$AQ411="1999-2012"),'Resultat 2005-2012'!O411*$AE$16,""))))))))))))))))</f>
        <v/>
      </c>
      <c r="P411" s="15" t="str">
        <f>IF('Resultat 2005-2012'!$R411="","",IF($M$1=2005,'Resultat 2005-2012'!P411,IF(AND($M$1=2006,Beregningsark!$AQ411="2005-2012"),'Resultat 2005-2012'!P411*SUM($Y$11:$AE$11)/7,IF(AND($M$1=2007,Beregningsark!$AQ411="2005-2012"),'Resultat 2005-2012'!P411*SUM($Z$11:$AE$11)/6,IF(AND($M$1=2008,Beregningsark!$AQ411="2005-2012"),'Resultat 2005-2012'!P411*SUM($AA$11:$AE$11)/5,IF(AND($M$1=2009,Beregningsark!$AQ411="2005-2012"),'Resultat 2005-2012'!P411*SUM($AB$11:$AE$11)/4,IF(AND($M$1=2010,Beregningsark!$AQ411="2005-2012"),'Resultat 2005-2012'!P411*SUM($AC$11:$AE$11)/3,IF(AND($M$1=2011,Beregningsark!$AQ411="2005-2012"),'Resultat 2005-2012'!P411*SUM($AD$11:$AE$11)/2,IF(AND($M$1=2012,Beregningsark!$AQ411="2005-2012"),'Resultat 2005-2012'!P411*$AE$11,IF(AND($M$1=2006,Beregningsark!$AQ411="1999-2012"),'Resultat 2005-2012'!P411*SUM($Y$16:$AE$16)/7,IF(AND($M$1=2007,Beregningsark!$AQ411="1999-2012"),'Resultat 2005-2012'!P411*SUM($Z$16:$AE$16)/6,IF(AND($M$1=2008,Beregningsark!$AQ411="1999-2012"),'Resultat 2005-2012'!P411*SUM($AA$16:$AE$16)/5,IF(AND($M$1=2009,Beregningsark!$AQ411="1999-2012"),'Resultat 2005-2012'!P411*SUM($AB$16:$AE$16)/4,IF(AND($M$1=2010,Beregningsark!$AQ411="1999-2012"),'Resultat 2005-2012'!P411*SUM($AC$16:$AE$16)/3,IF(AND($M$1=2011,Beregningsark!$AQ411="1999-2012"),'Resultat 2005-2012'!P411*SUM($AD$16:$AE$16)/2,IF(AND($M$1=2012,Beregningsark!$AQ411="1999-2012"),'Resultat 2005-2012'!P411*$AE$16,""))))))))))))))))</f>
        <v/>
      </c>
      <c r="Q411" s="15" t="str">
        <f t="shared" si="21"/>
        <v/>
      </c>
      <c r="R411" s="17" t="str">
        <f t="shared" si="22"/>
        <v/>
      </c>
    </row>
    <row r="412" spans="1:18" x14ac:dyDescent="0.25">
      <c r="A412" s="4" t="str">
        <f>IF(Inddata!A427="","",Inddata!A427)</f>
        <v/>
      </c>
      <c r="B412" s="4" t="str">
        <f>IF(Inddata!B427="","",Inddata!B427)</f>
        <v/>
      </c>
      <c r="C412" s="4" t="str">
        <f>IF(Inddata!C427="","",Inddata!C427)</f>
        <v/>
      </c>
      <c r="D412" s="4" t="str">
        <f>IF(Inddata!D427="","",Inddata!D427)</f>
        <v/>
      </c>
      <c r="E412" s="4" t="str">
        <f>IF(Inddata!E427="","",Inddata!E427)</f>
        <v/>
      </c>
      <c r="F412" s="4" t="str">
        <f>IF(Inddata!F427="","",Inddata!F427)</f>
        <v/>
      </c>
      <c r="G412" s="4">
        <f>IF(Inddata!G427="","",Inddata!G427)</f>
        <v>0</v>
      </c>
      <c r="H412" s="4" t="str">
        <f>IF(Inddata!H427&gt;0.5,Inddata!H427,"")</f>
        <v/>
      </c>
      <c r="I412" s="4" t="str">
        <f>IF(Inddata!I427="","",Inddata!I427)</f>
        <v/>
      </c>
      <c r="J412" s="15" t="str">
        <f>IF('Resultat 2005-2012'!$R412="","",IF($M$1=2005,'Resultat 2005-2012'!J412,IF(AND($M$1=2006,Beregningsark!$AQ412="2005-2012"),'Resultat 2005-2012'!J412*SUM($Y$7:$AE$7)/7,IF(AND($M$1=2007,Beregningsark!$AQ412="2005-2012"),'Resultat 2005-2012'!J412*SUM($Z$7:$AE$7)/6,IF(AND($M$1=2008,Beregningsark!$AQ412="2005-2012"),'Resultat 2005-2012'!J412*SUM($AA$7:$AE$7)/5,IF(AND($M$1=2009,Beregningsark!$AQ412="2005-2012"),'Resultat 2005-2012'!J412*SUM($AB$7:$AE$7)/4,IF(AND($M$1=2010,Beregningsark!$AQ412="2005-2012"),'Resultat 2005-2012'!J412*SUM($AC$7:$AE$7)/3,IF(AND($M$1=2011,Beregningsark!$AQ412="2005-2012"),'Resultat 2005-2012'!J412*SUM($AD$7:$AE$7)/2,IF(AND($M$1=2012,Beregningsark!$AQ412="2005-2012"),'Resultat 2005-2012'!J412*$AE$7,IF(AND($M$1=2006,Beregningsark!$AQ412="1999-2012"),'Resultat 2005-2012'!J412*SUM($Y$16:$AE$16)/7,IF(AND($M$1=2007,Beregningsark!$AQ412="1999-2012"),'Resultat 2005-2012'!J412*SUM($Z$16:$AE$16)/6,IF(AND($M$1=2008,Beregningsark!$AQ412="1999-2012"),'Resultat 2005-2012'!J412*SUM($AA$16:$AE$16)/5,IF(AND($M$1=2009,Beregningsark!$AQ412="1999-2012"),'Resultat 2005-2012'!J412*SUM($AB$16:$AE$16)/4,IF(AND($M$1=2010,Beregningsark!$AQ412="1999-2012"),'Resultat 2005-2012'!J412*SUM($AC$16:$AE$16)/3,IF(AND($M$1=2011,Beregningsark!$AQ412="1999-2012"),'Resultat 2005-2012'!J412*SUM($AD$16:$AE$16)/2,IF(AND($M$1=2012,Beregningsark!$AQ412="1999-2012"),'Resultat 2005-2012'!J412*$AE$16,""))))))))))))))))</f>
        <v/>
      </c>
      <c r="K412" s="15" t="str">
        <f>IF('Resultat 2005-2012'!$R412="","",IF($M$1=2005,'Resultat 2005-2012'!K412,IF(AND($M$1=2006,Beregningsark!$AQ412="2005-2012"),'Resultat 2005-2012'!K412*SUM($Y$8:$AE$8)/7,IF(AND($M$1=2007,Beregningsark!$AQ412="2005-2012"),'Resultat 2005-2012'!K412*SUM($Z$8:$AE$8)/6,IF(AND($M$1=2008,Beregningsark!$AQ412="2005-2012"),'Resultat 2005-2012'!K412*SUM($AA$8:$AE$8)/5,IF(AND($M$1=2009,Beregningsark!$AQ412="2005-2012"),'Resultat 2005-2012'!K412*SUM($AB$8:$AE$8)/4,IF(AND($M$1=2010,Beregningsark!$AQ412="2005-2012"),'Resultat 2005-2012'!K412*SUM($AC$8:$AE$8)/3,IF(AND($M$1=2011,Beregningsark!$AQ412="2005-2012"),'Resultat 2005-2012'!K412*SUM($AD$8:$AE$8)/2,IF(AND($M$1=2012,Beregningsark!$AQ412="2005-2012"),'Resultat 2005-2012'!K412*$AE$8,IF(AND($M$1=2006,Beregningsark!$AQ412="1999-2012"),'Resultat 2005-2012'!K412*SUM($Y$17:$AE$17)/7,IF(AND($M$1=2007,Beregningsark!$AQ412="1999-2012"),'Resultat 2005-2012'!K412*SUM($Z$17:$AE$17)/6,IF(AND($M$1=2008,Beregningsark!$AQ412="1999-2012"),'Resultat 2005-2012'!K412*SUM($AA$17:$AE$17)/5,IF(AND($M$1=2009,Beregningsark!$AQ412="1999-2012"),'Resultat 2005-2012'!K412*SUM($AB$17:$AE$17)/4,IF(AND($M$1=2010,Beregningsark!$AQ412="1999-2012"),'Resultat 2005-2012'!K412*SUM($AC$17:$AE$17)/3,IF(AND($M$1=2011,Beregningsark!$AQ412="1999-2012"),'Resultat 2005-2012'!K412*SUM($AD$17:$AE$17)/2,IF(AND($M$1=2012,Beregningsark!$AQ412="1999-2012"),'Resultat 2005-2012'!K412*$AE$17,""))))))))))))))))</f>
        <v/>
      </c>
      <c r="L412" s="15" t="str">
        <f>IF('Resultat 2005-2012'!$R412="","",IF($M$1=2005,'Resultat 2005-2012'!L412,IF(AND($M$1=2006,Beregningsark!$AQ412="2005-2012"),'Resultat 2005-2012'!L412*SUM($Y$9:$AE$9)/7,IF(AND($M$1=2007,Beregningsark!$AQ412="2005-2012"),'Resultat 2005-2012'!L412*SUM($Z$9:$AE$9)/6,IF(AND($M$1=2008,Beregningsark!$AQ412="2005-2012"),'Resultat 2005-2012'!L412*SUM($AA$9:$AE$9)/5,IF(AND($M$1=2009,Beregningsark!$AQ412="2005-2012"),'Resultat 2005-2012'!L412*SUM($AB$9:$AE$9)/4,IF(AND($M$1=2010,Beregningsark!$AQ412="2005-2012"),'Resultat 2005-2012'!L412*SUM($AC$9:$AE$9)/3,IF(AND($M$1=2011,Beregningsark!$AQ412="2005-2012"),'Resultat 2005-2012'!L412*SUM($AD$9:$AE$9)/2,IF(AND($M$1=2012,Beregningsark!$AQ412="2005-2012"),'Resultat 2005-2012'!L412*$AE$9,IF(AND($M$1=2006,Beregningsark!$AQ412="1999-2012"),'Resultat 2005-2012'!L412*SUM($Y$18:$AE$18)/7,IF(AND($M$1=2007,Beregningsark!$AQ412="1999-2012"),'Resultat 2005-2012'!L412*SUM($Z$18:$AE$18)/6,IF(AND($M$1=2008,Beregningsark!$AQ412="1999-2012"),'Resultat 2005-2012'!L412*SUM($AA$18:$AE$18)/5,IF(AND($M$1=2009,Beregningsark!$AQ412="1999-2012"),'Resultat 2005-2012'!L412*SUM($AB$18:$AE$18)/4,IF(AND($M$1=2010,Beregningsark!$AQ412="1999-2012"),'Resultat 2005-2012'!L412*SUM($AC$18:$AE$18)/3,IF(AND($M$1=2011,Beregningsark!$AQ412="1999-2012"),'Resultat 2005-2012'!L412*SUM($AD$18:$AE$18)/2,IF(AND($M$1=2012,Beregningsark!$AQ412="1999-2012"),'Resultat 2005-2012'!L412*$AE$18,""))))))))))))))))</f>
        <v/>
      </c>
      <c r="M412" s="15" t="str">
        <f t="shared" si="20"/>
        <v/>
      </c>
      <c r="N412" s="15" t="str">
        <f>IF('Resultat 2005-2012'!$R412="","",IF($M$1=2005,'Resultat 2005-2012'!N412,IF(AND($M$1=2006,Beregningsark!$AQ412="2005-2012"),'Resultat 2005-2012'!N412*SUM($Y$10:$AE$10)/7,IF(AND($M$1=2007,Beregningsark!$AQ412="2005-2012"),'Resultat 2005-2012'!N412*SUM($Z$10:$AE$10)/6,IF(AND($M$1=2008,Beregningsark!$AQ412="2005-2012"),'Resultat 2005-2012'!N412*SUM($AA$10:$AE$10)/5,IF(AND($M$1=2009,Beregningsark!$AQ412="2005-2012"),'Resultat 2005-2012'!N412*SUM($AB$10:$AE$10)/4,IF(AND($M$1=2010,Beregningsark!$AQ412="2005-2012"),'Resultat 2005-2012'!N412*SUM($AC$10:$AE$10)/3,IF(AND($M$1=2011,Beregningsark!$AQ412="2005-2012"),'Resultat 2005-2012'!N412*SUM($AD$10:$AE$10)/2,IF(AND($M$1=2012,Beregningsark!$AQ412="2005-2012"),'Resultat 2005-2012'!N412*$AE$10,IF(AND($M$1=2006,Beregningsark!$AQ412="1999-2012"),'Resultat 2005-2012'!N412*SUM($Y$16:$AE$16)/7,IF(AND($M$1=2007,Beregningsark!$AQ412="1999-2012"),'Resultat 2005-2012'!N412*SUM($Z$16:$AE$16)/6,IF(AND($M$1=2008,Beregningsark!$AQ412="1999-2012"),'Resultat 2005-2012'!N412*SUM($AA$16:$AE$16)/5,IF(AND($M$1=2009,Beregningsark!$AQ412="1999-2012"),'Resultat 2005-2012'!N412*SUM($AB$16:$AE$16)/4,IF(AND($M$1=2010,Beregningsark!$AQ412="1999-2012"),'Resultat 2005-2012'!N412*SUM($AC$16:$AE$16)/3,IF(AND($M$1=2011,Beregningsark!$AQ412="1999-2012"),'Resultat 2005-2012'!N412*SUM($AD$16:$AE$16)/2,IF(AND($M$1=2012,Beregningsark!$AQ412="1999-2012"),'Resultat 2005-2012'!N412*$AE$16,""))))))))))))))))</f>
        <v/>
      </c>
      <c r="O412" s="15" t="str">
        <f>IF('Resultat 2005-2012'!$R412="","",IF($M$1=2005,'Resultat 2005-2012'!O412,IF(AND($M$1=2006,Beregningsark!$AQ412="2005-2012"),'Resultat 2005-2012'!O412*SUM($Y$10:$AE$10)/7,IF(AND($M$1=2007,Beregningsark!$AQ412="2005-2012"),'Resultat 2005-2012'!O412*SUM($Z$10:$AE$10)/6,IF(AND($M$1=2008,Beregningsark!$AQ412="2005-2012"),'Resultat 2005-2012'!O412*SUM($AA$10:$AE$10)/5,IF(AND($M$1=2009,Beregningsark!$AQ412="2005-2012"),'Resultat 2005-2012'!O412*SUM($AB$10:$AE$10)/4,IF(AND($M$1=2010,Beregningsark!$AQ412="2005-2012"),'Resultat 2005-2012'!O412*SUM($AC$10:$AE$10)/3,IF(AND($M$1=2011,Beregningsark!$AQ412="2005-2012"),'Resultat 2005-2012'!O412*SUM($AD$10:$AE$10)/2,IF(AND($M$1=2012,Beregningsark!$AQ412="2005-2012"),'Resultat 2005-2012'!O412*$AE$10,IF(AND($M$1=2006,Beregningsark!$AQ412="1999-2012"),'Resultat 2005-2012'!O412*SUM($Y$16:$AE$16)/7,IF(AND($M$1=2007,Beregningsark!$AQ412="1999-2012"),'Resultat 2005-2012'!O412*SUM($Z$16:$AE$16)/6,IF(AND($M$1=2008,Beregningsark!$AQ412="1999-2012"),'Resultat 2005-2012'!O412*SUM($AA$16:$AE$16)/5,IF(AND($M$1=2009,Beregningsark!$AQ412="1999-2012"),'Resultat 2005-2012'!O412*SUM($AB$16:$AE$16)/4,IF(AND($M$1=2010,Beregningsark!$AQ412="1999-2012"),'Resultat 2005-2012'!O412*SUM($AC$16:$AE$16)/3,IF(AND($M$1=2011,Beregningsark!$AQ412="1999-2012"),'Resultat 2005-2012'!O412*SUM($AD$16:$AE$16)/2,IF(AND($M$1=2012,Beregningsark!$AQ412="1999-2012"),'Resultat 2005-2012'!O412*$AE$16,""))))))))))))))))</f>
        <v/>
      </c>
      <c r="P412" s="15" t="str">
        <f>IF('Resultat 2005-2012'!$R412="","",IF($M$1=2005,'Resultat 2005-2012'!P412,IF(AND($M$1=2006,Beregningsark!$AQ412="2005-2012"),'Resultat 2005-2012'!P412*SUM($Y$11:$AE$11)/7,IF(AND($M$1=2007,Beregningsark!$AQ412="2005-2012"),'Resultat 2005-2012'!P412*SUM($Z$11:$AE$11)/6,IF(AND($M$1=2008,Beregningsark!$AQ412="2005-2012"),'Resultat 2005-2012'!P412*SUM($AA$11:$AE$11)/5,IF(AND($M$1=2009,Beregningsark!$AQ412="2005-2012"),'Resultat 2005-2012'!P412*SUM($AB$11:$AE$11)/4,IF(AND($M$1=2010,Beregningsark!$AQ412="2005-2012"),'Resultat 2005-2012'!P412*SUM($AC$11:$AE$11)/3,IF(AND($M$1=2011,Beregningsark!$AQ412="2005-2012"),'Resultat 2005-2012'!P412*SUM($AD$11:$AE$11)/2,IF(AND($M$1=2012,Beregningsark!$AQ412="2005-2012"),'Resultat 2005-2012'!P412*$AE$11,IF(AND($M$1=2006,Beregningsark!$AQ412="1999-2012"),'Resultat 2005-2012'!P412*SUM($Y$16:$AE$16)/7,IF(AND($M$1=2007,Beregningsark!$AQ412="1999-2012"),'Resultat 2005-2012'!P412*SUM($Z$16:$AE$16)/6,IF(AND($M$1=2008,Beregningsark!$AQ412="1999-2012"),'Resultat 2005-2012'!P412*SUM($AA$16:$AE$16)/5,IF(AND($M$1=2009,Beregningsark!$AQ412="1999-2012"),'Resultat 2005-2012'!P412*SUM($AB$16:$AE$16)/4,IF(AND($M$1=2010,Beregningsark!$AQ412="1999-2012"),'Resultat 2005-2012'!P412*SUM($AC$16:$AE$16)/3,IF(AND($M$1=2011,Beregningsark!$AQ412="1999-2012"),'Resultat 2005-2012'!P412*SUM($AD$16:$AE$16)/2,IF(AND($M$1=2012,Beregningsark!$AQ412="1999-2012"),'Resultat 2005-2012'!P412*$AE$16,""))))))))))))))))</f>
        <v/>
      </c>
      <c r="Q412" s="15" t="str">
        <f t="shared" si="21"/>
        <v/>
      </c>
      <c r="R412" s="17" t="str">
        <f t="shared" si="22"/>
        <v/>
      </c>
    </row>
    <row r="413" spans="1:18" x14ac:dyDescent="0.25">
      <c r="A413" s="4" t="str">
        <f>IF(Inddata!A428="","",Inddata!A428)</f>
        <v/>
      </c>
      <c r="B413" s="4" t="str">
        <f>IF(Inddata!B428="","",Inddata!B428)</f>
        <v/>
      </c>
      <c r="C413" s="4" t="str">
        <f>IF(Inddata!C428="","",Inddata!C428)</f>
        <v/>
      </c>
      <c r="D413" s="4" t="str">
        <f>IF(Inddata!D428="","",Inddata!D428)</f>
        <v/>
      </c>
      <c r="E413" s="4" t="str">
        <f>IF(Inddata!E428="","",Inddata!E428)</f>
        <v/>
      </c>
      <c r="F413" s="4" t="str">
        <f>IF(Inddata!F428="","",Inddata!F428)</f>
        <v/>
      </c>
      <c r="G413" s="4">
        <f>IF(Inddata!G428="","",Inddata!G428)</f>
        <v>0</v>
      </c>
      <c r="H413" s="4" t="str">
        <f>IF(Inddata!H428&gt;0.5,Inddata!H428,"")</f>
        <v/>
      </c>
      <c r="I413" s="4" t="str">
        <f>IF(Inddata!I428="","",Inddata!I428)</f>
        <v/>
      </c>
      <c r="J413" s="15" t="str">
        <f>IF('Resultat 2005-2012'!$R413="","",IF($M$1=2005,'Resultat 2005-2012'!J413,IF(AND($M$1=2006,Beregningsark!$AQ413="2005-2012"),'Resultat 2005-2012'!J413*SUM($Y$7:$AE$7)/7,IF(AND($M$1=2007,Beregningsark!$AQ413="2005-2012"),'Resultat 2005-2012'!J413*SUM($Z$7:$AE$7)/6,IF(AND($M$1=2008,Beregningsark!$AQ413="2005-2012"),'Resultat 2005-2012'!J413*SUM($AA$7:$AE$7)/5,IF(AND($M$1=2009,Beregningsark!$AQ413="2005-2012"),'Resultat 2005-2012'!J413*SUM($AB$7:$AE$7)/4,IF(AND($M$1=2010,Beregningsark!$AQ413="2005-2012"),'Resultat 2005-2012'!J413*SUM($AC$7:$AE$7)/3,IF(AND($M$1=2011,Beregningsark!$AQ413="2005-2012"),'Resultat 2005-2012'!J413*SUM($AD$7:$AE$7)/2,IF(AND($M$1=2012,Beregningsark!$AQ413="2005-2012"),'Resultat 2005-2012'!J413*$AE$7,IF(AND($M$1=2006,Beregningsark!$AQ413="1999-2012"),'Resultat 2005-2012'!J413*SUM($Y$16:$AE$16)/7,IF(AND($M$1=2007,Beregningsark!$AQ413="1999-2012"),'Resultat 2005-2012'!J413*SUM($Z$16:$AE$16)/6,IF(AND($M$1=2008,Beregningsark!$AQ413="1999-2012"),'Resultat 2005-2012'!J413*SUM($AA$16:$AE$16)/5,IF(AND($M$1=2009,Beregningsark!$AQ413="1999-2012"),'Resultat 2005-2012'!J413*SUM($AB$16:$AE$16)/4,IF(AND($M$1=2010,Beregningsark!$AQ413="1999-2012"),'Resultat 2005-2012'!J413*SUM($AC$16:$AE$16)/3,IF(AND($M$1=2011,Beregningsark!$AQ413="1999-2012"),'Resultat 2005-2012'!J413*SUM($AD$16:$AE$16)/2,IF(AND($M$1=2012,Beregningsark!$AQ413="1999-2012"),'Resultat 2005-2012'!J413*$AE$16,""))))))))))))))))</f>
        <v/>
      </c>
      <c r="K413" s="15" t="str">
        <f>IF('Resultat 2005-2012'!$R413="","",IF($M$1=2005,'Resultat 2005-2012'!K413,IF(AND($M$1=2006,Beregningsark!$AQ413="2005-2012"),'Resultat 2005-2012'!K413*SUM($Y$8:$AE$8)/7,IF(AND($M$1=2007,Beregningsark!$AQ413="2005-2012"),'Resultat 2005-2012'!K413*SUM($Z$8:$AE$8)/6,IF(AND($M$1=2008,Beregningsark!$AQ413="2005-2012"),'Resultat 2005-2012'!K413*SUM($AA$8:$AE$8)/5,IF(AND($M$1=2009,Beregningsark!$AQ413="2005-2012"),'Resultat 2005-2012'!K413*SUM($AB$8:$AE$8)/4,IF(AND($M$1=2010,Beregningsark!$AQ413="2005-2012"),'Resultat 2005-2012'!K413*SUM($AC$8:$AE$8)/3,IF(AND($M$1=2011,Beregningsark!$AQ413="2005-2012"),'Resultat 2005-2012'!K413*SUM($AD$8:$AE$8)/2,IF(AND($M$1=2012,Beregningsark!$AQ413="2005-2012"),'Resultat 2005-2012'!K413*$AE$8,IF(AND($M$1=2006,Beregningsark!$AQ413="1999-2012"),'Resultat 2005-2012'!K413*SUM($Y$17:$AE$17)/7,IF(AND($M$1=2007,Beregningsark!$AQ413="1999-2012"),'Resultat 2005-2012'!K413*SUM($Z$17:$AE$17)/6,IF(AND($M$1=2008,Beregningsark!$AQ413="1999-2012"),'Resultat 2005-2012'!K413*SUM($AA$17:$AE$17)/5,IF(AND($M$1=2009,Beregningsark!$AQ413="1999-2012"),'Resultat 2005-2012'!K413*SUM($AB$17:$AE$17)/4,IF(AND($M$1=2010,Beregningsark!$AQ413="1999-2012"),'Resultat 2005-2012'!K413*SUM($AC$17:$AE$17)/3,IF(AND($M$1=2011,Beregningsark!$AQ413="1999-2012"),'Resultat 2005-2012'!K413*SUM($AD$17:$AE$17)/2,IF(AND($M$1=2012,Beregningsark!$AQ413="1999-2012"),'Resultat 2005-2012'!K413*$AE$17,""))))))))))))))))</f>
        <v/>
      </c>
      <c r="L413" s="15" t="str">
        <f>IF('Resultat 2005-2012'!$R413="","",IF($M$1=2005,'Resultat 2005-2012'!L413,IF(AND($M$1=2006,Beregningsark!$AQ413="2005-2012"),'Resultat 2005-2012'!L413*SUM($Y$9:$AE$9)/7,IF(AND($M$1=2007,Beregningsark!$AQ413="2005-2012"),'Resultat 2005-2012'!L413*SUM($Z$9:$AE$9)/6,IF(AND($M$1=2008,Beregningsark!$AQ413="2005-2012"),'Resultat 2005-2012'!L413*SUM($AA$9:$AE$9)/5,IF(AND($M$1=2009,Beregningsark!$AQ413="2005-2012"),'Resultat 2005-2012'!L413*SUM($AB$9:$AE$9)/4,IF(AND($M$1=2010,Beregningsark!$AQ413="2005-2012"),'Resultat 2005-2012'!L413*SUM($AC$9:$AE$9)/3,IF(AND($M$1=2011,Beregningsark!$AQ413="2005-2012"),'Resultat 2005-2012'!L413*SUM($AD$9:$AE$9)/2,IF(AND($M$1=2012,Beregningsark!$AQ413="2005-2012"),'Resultat 2005-2012'!L413*$AE$9,IF(AND($M$1=2006,Beregningsark!$AQ413="1999-2012"),'Resultat 2005-2012'!L413*SUM($Y$18:$AE$18)/7,IF(AND($M$1=2007,Beregningsark!$AQ413="1999-2012"),'Resultat 2005-2012'!L413*SUM($Z$18:$AE$18)/6,IF(AND($M$1=2008,Beregningsark!$AQ413="1999-2012"),'Resultat 2005-2012'!L413*SUM($AA$18:$AE$18)/5,IF(AND($M$1=2009,Beregningsark!$AQ413="1999-2012"),'Resultat 2005-2012'!L413*SUM($AB$18:$AE$18)/4,IF(AND($M$1=2010,Beregningsark!$AQ413="1999-2012"),'Resultat 2005-2012'!L413*SUM($AC$18:$AE$18)/3,IF(AND($M$1=2011,Beregningsark!$AQ413="1999-2012"),'Resultat 2005-2012'!L413*SUM($AD$18:$AE$18)/2,IF(AND($M$1=2012,Beregningsark!$AQ413="1999-2012"),'Resultat 2005-2012'!L413*$AE$18,""))))))))))))))))</f>
        <v/>
      </c>
      <c r="M413" s="15" t="str">
        <f t="shared" si="20"/>
        <v/>
      </c>
      <c r="N413" s="15" t="str">
        <f>IF('Resultat 2005-2012'!$R413="","",IF($M$1=2005,'Resultat 2005-2012'!N413,IF(AND($M$1=2006,Beregningsark!$AQ413="2005-2012"),'Resultat 2005-2012'!N413*SUM($Y$10:$AE$10)/7,IF(AND($M$1=2007,Beregningsark!$AQ413="2005-2012"),'Resultat 2005-2012'!N413*SUM($Z$10:$AE$10)/6,IF(AND($M$1=2008,Beregningsark!$AQ413="2005-2012"),'Resultat 2005-2012'!N413*SUM($AA$10:$AE$10)/5,IF(AND($M$1=2009,Beregningsark!$AQ413="2005-2012"),'Resultat 2005-2012'!N413*SUM($AB$10:$AE$10)/4,IF(AND($M$1=2010,Beregningsark!$AQ413="2005-2012"),'Resultat 2005-2012'!N413*SUM($AC$10:$AE$10)/3,IF(AND($M$1=2011,Beregningsark!$AQ413="2005-2012"),'Resultat 2005-2012'!N413*SUM($AD$10:$AE$10)/2,IF(AND($M$1=2012,Beregningsark!$AQ413="2005-2012"),'Resultat 2005-2012'!N413*$AE$10,IF(AND($M$1=2006,Beregningsark!$AQ413="1999-2012"),'Resultat 2005-2012'!N413*SUM($Y$16:$AE$16)/7,IF(AND($M$1=2007,Beregningsark!$AQ413="1999-2012"),'Resultat 2005-2012'!N413*SUM($Z$16:$AE$16)/6,IF(AND($M$1=2008,Beregningsark!$AQ413="1999-2012"),'Resultat 2005-2012'!N413*SUM($AA$16:$AE$16)/5,IF(AND($M$1=2009,Beregningsark!$AQ413="1999-2012"),'Resultat 2005-2012'!N413*SUM($AB$16:$AE$16)/4,IF(AND($M$1=2010,Beregningsark!$AQ413="1999-2012"),'Resultat 2005-2012'!N413*SUM($AC$16:$AE$16)/3,IF(AND($M$1=2011,Beregningsark!$AQ413="1999-2012"),'Resultat 2005-2012'!N413*SUM($AD$16:$AE$16)/2,IF(AND($M$1=2012,Beregningsark!$AQ413="1999-2012"),'Resultat 2005-2012'!N413*$AE$16,""))))))))))))))))</f>
        <v/>
      </c>
      <c r="O413" s="15" t="str">
        <f>IF('Resultat 2005-2012'!$R413="","",IF($M$1=2005,'Resultat 2005-2012'!O413,IF(AND($M$1=2006,Beregningsark!$AQ413="2005-2012"),'Resultat 2005-2012'!O413*SUM($Y$10:$AE$10)/7,IF(AND($M$1=2007,Beregningsark!$AQ413="2005-2012"),'Resultat 2005-2012'!O413*SUM($Z$10:$AE$10)/6,IF(AND($M$1=2008,Beregningsark!$AQ413="2005-2012"),'Resultat 2005-2012'!O413*SUM($AA$10:$AE$10)/5,IF(AND($M$1=2009,Beregningsark!$AQ413="2005-2012"),'Resultat 2005-2012'!O413*SUM($AB$10:$AE$10)/4,IF(AND($M$1=2010,Beregningsark!$AQ413="2005-2012"),'Resultat 2005-2012'!O413*SUM($AC$10:$AE$10)/3,IF(AND($M$1=2011,Beregningsark!$AQ413="2005-2012"),'Resultat 2005-2012'!O413*SUM($AD$10:$AE$10)/2,IF(AND($M$1=2012,Beregningsark!$AQ413="2005-2012"),'Resultat 2005-2012'!O413*$AE$10,IF(AND($M$1=2006,Beregningsark!$AQ413="1999-2012"),'Resultat 2005-2012'!O413*SUM($Y$16:$AE$16)/7,IF(AND($M$1=2007,Beregningsark!$AQ413="1999-2012"),'Resultat 2005-2012'!O413*SUM($Z$16:$AE$16)/6,IF(AND($M$1=2008,Beregningsark!$AQ413="1999-2012"),'Resultat 2005-2012'!O413*SUM($AA$16:$AE$16)/5,IF(AND($M$1=2009,Beregningsark!$AQ413="1999-2012"),'Resultat 2005-2012'!O413*SUM($AB$16:$AE$16)/4,IF(AND($M$1=2010,Beregningsark!$AQ413="1999-2012"),'Resultat 2005-2012'!O413*SUM($AC$16:$AE$16)/3,IF(AND($M$1=2011,Beregningsark!$AQ413="1999-2012"),'Resultat 2005-2012'!O413*SUM($AD$16:$AE$16)/2,IF(AND($M$1=2012,Beregningsark!$AQ413="1999-2012"),'Resultat 2005-2012'!O413*$AE$16,""))))))))))))))))</f>
        <v/>
      </c>
      <c r="P413" s="15" t="str">
        <f>IF('Resultat 2005-2012'!$R413="","",IF($M$1=2005,'Resultat 2005-2012'!P413,IF(AND($M$1=2006,Beregningsark!$AQ413="2005-2012"),'Resultat 2005-2012'!P413*SUM($Y$11:$AE$11)/7,IF(AND($M$1=2007,Beregningsark!$AQ413="2005-2012"),'Resultat 2005-2012'!P413*SUM($Z$11:$AE$11)/6,IF(AND($M$1=2008,Beregningsark!$AQ413="2005-2012"),'Resultat 2005-2012'!P413*SUM($AA$11:$AE$11)/5,IF(AND($M$1=2009,Beregningsark!$AQ413="2005-2012"),'Resultat 2005-2012'!P413*SUM($AB$11:$AE$11)/4,IF(AND($M$1=2010,Beregningsark!$AQ413="2005-2012"),'Resultat 2005-2012'!P413*SUM($AC$11:$AE$11)/3,IF(AND($M$1=2011,Beregningsark!$AQ413="2005-2012"),'Resultat 2005-2012'!P413*SUM($AD$11:$AE$11)/2,IF(AND($M$1=2012,Beregningsark!$AQ413="2005-2012"),'Resultat 2005-2012'!P413*$AE$11,IF(AND($M$1=2006,Beregningsark!$AQ413="1999-2012"),'Resultat 2005-2012'!P413*SUM($Y$16:$AE$16)/7,IF(AND($M$1=2007,Beregningsark!$AQ413="1999-2012"),'Resultat 2005-2012'!P413*SUM($Z$16:$AE$16)/6,IF(AND($M$1=2008,Beregningsark!$AQ413="1999-2012"),'Resultat 2005-2012'!P413*SUM($AA$16:$AE$16)/5,IF(AND($M$1=2009,Beregningsark!$AQ413="1999-2012"),'Resultat 2005-2012'!P413*SUM($AB$16:$AE$16)/4,IF(AND($M$1=2010,Beregningsark!$AQ413="1999-2012"),'Resultat 2005-2012'!P413*SUM($AC$16:$AE$16)/3,IF(AND($M$1=2011,Beregningsark!$AQ413="1999-2012"),'Resultat 2005-2012'!P413*SUM($AD$16:$AE$16)/2,IF(AND($M$1=2012,Beregningsark!$AQ413="1999-2012"),'Resultat 2005-2012'!P413*$AE$16,""))))))))))))))))</f>
        <v/>
      </c>
      <c r="Q413" s="15" t="str">
        <f t="shared" si="21"/>
        <v/>
      </c>
      <c r="R413" s="17" t="str">
        <f t="shared" si="22"/>
        <v/>
      </c>
    </row>
    <row r="414" spans="1:18" x14ac:dyDescent="0.25">
      <c r="A414" s="4" t="str">
        <f>IF(Inddata!A429="","",Inddata!A429)</f>
        <v/>
      </c>
      <c r="B414" s="4" t="str">
        <f>IF(Inddata!B429="","",Inddata!B429)</f>
        <v/>
      </c>
      <c r="C414" s="4" t="str">
        <f>IF(Inddata!C429="","",Inddata!C429)</f>
        <v/>
      </c>
      <c r="D414" s="4" t="str">
        <f>IF(Inddata!D429="","",Inddata!D429)</f>
        <v/>
      </c>
      <c r="E414" s="4" t="str">
        <f>IF(Inddata!E429="","",Inddata!E429)</f>
        <v/>
      </c>
      <c r="F414" s="4" t="str">
        <f>IF(Inddata!F429="","",Inddata!F429)</f>
        <v/>
      </c>
      <c r="G414" s="4">
        <f>IF(Inddata!G429="","",Inddata!G429)</f>
        <v>0</v>
      </c>
      <c r="H414" s="4" t="str">
        <f>IF(Inddata!H429&gt;0.5,Inddata!H429,"")</f>
        <v/>
      </c>
      <c r="I414" s="4" t="str">
        <f>IF(Inddata!I429="","",Inddata!I429)</f>
        <v/>
      </c>
      <c r="J414" s="15" t="str">
        <f>IF('Resultat 2005-2012'!$R414="","",IF($M$1=2005,'Resultat 2005-2012'!J414,IF(AND($M$1=2006,Beregningsark!$AQ414="2005-2012"),'Resultat 2005-2012'!J414*SUM($Y$7:$AE$7)/7,IF(AND($M$1=2007,Beregningsark!$AQ414="2005-2012"),'Resultat 2005-2012'!J414*SUM($Z$7:$AE$7)/6,IF(AND($M$1=2008,Beregningsark!$AQ414="2005-2012"),'Resultat 2005-2012'!J414*SUM($AA$7:$AE$7)/5,IF(AND($M$1=2009,Beregningsark!$AQ414="2005-2012"),'Resultat 2005-2012'!J414*SUM($AB$7:$AE$7)/4,IF(AND($M$1=2010,Beregningsark!$AQ414="2005-2012"),'Resultat 2005-2012'!J414*SUM($AC$7:$AE$7)/3,IF(AND($M$1=2011,Beregningsark!$AQ414="2005-2012"),'Resultat 2005-2012'!J414*SUM($AD$7:$AE$7)/2,IF(AND($M$1=2012,Beregningsark!$AQ414="2005-2012"),'Resultat 2005-2012'!J414*$AE$7,IF(AND($M$1=2006,Beregningsark!$AQ414="1999-2012"),'Resultat 2005-2012'!J414*SUM($Y$16:$AE$16)/7,IF(AND($M$1=2007,Beregningsark!$AQ414="1999-2012"),'Resultat 2005-2012'!J414*SUM($Z$16:$AE$16)/6,IF(AND($M$1=2008,Beregningsark!$AQ414="1999-2012"),'Resultat 2005-2012'!J414*SUM($AA$16:$AE$16)/5,IF(AND($M$1=2009,Beregningsark!$AQ414="1999-2012"),'Resultat 2005-2012'!J414*SUM($AB$16:$AE$16)/4,IF(AND($M$1=2010,Beregningsark!$AQ414="1999-2012"),'Resultat 2005-2012'!J414*SUM($AC$16:$AE$16)/3,IF(AND($M$1=2011,Beregningsark!$AQ414="1999-2012"),'Resultat 2005-2012'!J414*SUM($AD$16:$AE$16)/2,IF(AND($M$1=2012,Beregningsark!$AQ414="1999-2012"),'Resultat 2005-2012'!J414*$AE$16,""))))))))))))))))</f>
        <v/>
      </c>
      <c r="K414" s="15" t="str">
        <f>IF('Resultat 2005-2012'!$R414="","",IF($M$1=2005,'Resultat 2005-2012'!K414,IF(AND($M$1=2006,Beregningsark!$AQ414="2005-2012"),'Resultat 2005-2012'!K414*SUM($Y$8:$AE$8)/7,IF(AND($M$1=2007,Beregningsark!$AQ414="2005-2012"),'Resultat 2005-2012'!K414*SUM($Z$8:$AE$8)/6,IF(AND($M$1=2008,Beregningsark!$AQ414="2005-2012"),'Resultat 2005-2012'!K414*SUM($AA$8:$AE$8)/5,IF(AND($M$1=2009,Beregningsark!$AQ414="2005-2012"),'Resultat 2005-2012'!K414*SUM($AB$8:$AE$8)/4,IF(AND($M$1=2010,Beregningsark!$AQ414="2005-2012"),'Resultat 2005-2012'!K414*SUM($AC$8:$AE$8)/3,IF(AND($M$1=2011,Beregningsark!$AQ414="2005-2012"),'Resultat 2005-2012'!K414*SUM($AD$8:$AE$8)/2,IF(AND($M$1=2012,Beregningsark!$AQ414="2005-2012"),'Resultat 2005-2012'!K414*$AE$8,IF(AND($M$1=2006,Beregningsark!$AQ414="1999-2012"),'Resultat 2005-2012'!K414*SUM($Y$17:$AE$17)/7,IF(AND($M$1=2007,Beregningsark!$AQ414="1999-2012"),'Resultat 2005-2012'!K414*SUM($Z$17:$AE$17)/6,IF(AND($M$1=2008,Beregningsark!$AQ414="1999-2012"),'Resultat 2005-2012'!K414*SUM($AA$17:$AE$17)/5,IF(AND($M$1=2009,Beregningsark!$AQ414="1999-2012"),'Resultat 2005-2012'!K414*SUM($AB$17:$AE$17)/4,IF(AND($M$1=2010,Beregningsark!$AQ414="1999-2012"),'Resultat 2005-2012'!K414*SUM($AC$17:$AE$17)/3,IF(AND($M$1=2011,Beregningsark!$AQ414="1999-2012"),'Resultat 2005-2012'!K414*SUM($AD$17:$AE$17)/2,IF(AND($M$1=2012,Beregningsark!$AQ414="1999-2012"),'Resultat 2005-2012'!K414*$AE$17,""))))))))))))))))</f>
        <v/>
      </c>
      <c r="L414" s="15" t="str">
        <f>IF('Resultat 2005-2012'!$R414="","",IF($M$1=2005,'Resultat 2005-2012'!L414,IF(AND($M$1=2006,Beregningsark!$AQ414="2005-2012"),'Resultat 2005-2012'!L414*SUM($Y$9:$AE$9)/7,IF(AND($M$1=2007,Beregningsark!$AQ414="2005-2012"),'Resultat 2005-2012'!L414*SUM($Z$9:$AE$9)/6,IF(AND($M$1=2008,Beregningsark!$AQ414="2005-2012"),'Resultat 2005-2012'!L414*SUM($AA$9:$AE$9)/5,IF(AND($M$1=2009,Beregningsark!$AQ414="2005-2012"),'Resultat 2005-2012'!L414*SUM($AB$9:$AE$9)/4,IF(AND($M$1=2010,Beregningsark!$AQ414="2005-2012"),'Resultat 2005-2012'!L414*SUM($AC$9:$AE$9)/3,IF(AND($M$1=2011,Beregningsark!$AQ414="2005-2012"),'Resultat 2005-2012'!L414*SUM($AD$9:$AE$9)/2,IF(AND($M$1=2012,Beregningsark!$AQ414="2005-2012"),'Resultat 2005-2012'!L414*$AE$9,IF(AND($M$1=2006,Beregningsark!$AQ414="1999-2012"),'Resultat 2005-2012'!L414*SUM($Y$18:$AE$18)/7,IF(AND($M$1=2007,Beregningsark!$AQ414="1999-2012"),'Resultat 2005-2012'!L414*SUM($Z$18:$AE$18)/6,IF(AND($M$1=2008,Beregningsark!$AQ414="1999-2012"),'Resultat 2005-2012'!L414*SUM($AA$18:$AE$18)/5,IF(AND($M$1=2009,Beregningsark!$AQ414="1999-2012"),'Resultat 2005-2012'!L414*SUM($AB$18:$AE$18)/4,IF(AND($M$1=2010,Beregningsark!$AQ414="1999-2012"),'Resultat 2005-2012'!L414*SUM($AC$18:$AE$18)/3,IF(AND($M$1=2011,Beregningsark!$AQ414="1999-2012"),'Resultat 2005-2012'!L414*SUM($AD$18:$AE$18)/2,IF(AND($M$1=2012,Beregningsark!$AQ414="1999-2012"),'Resultat 2005-2012'!L414*$AE$18,""))))))))))))))))</f>
        <v/>
      </c>
      <c r="M414" s="15" t="str">
        <f t="shared" si="20"/>
        <v/>
      </c>
      <c r="N414" s="15" t="str">
        <f>IF('Resultat 2005-2012'!$R414="","",IF($M$1=2005,'Resultat 2005-2012'!N414,IF(AND($M$1=2006,Beregningsark!$AQ414="2005-2012"),'Resultat 2005-2012'!N414*SUM($Y$10:$AE$10)/7,IF(AND($M$1=2007,Beregningsark!$AQ414="2005-2012"),'Resultat 2005-2012'!N414*SUM($Z$10:$AE$10)/6,IF(AND($M$1=2008,Beregningsark!$AQ414="2005-2012"),'Resultat 2005-2012'!N414*SUM($AA$10:$AE$10)/5,IF(AND($M$1=2009,Beregningsark!$AQ414="2005-2012"),'Resultat 2005-2012'!N414*SUM($AB$10:$AE$10)/4,IF(AND($M$1=2010,Beregningsark!$AQ414="2005-2012"),'Resultat 2005-2012'!N414*SUM($AC$10:$AE$10)/3,IF(AND($M$1=2011,Beregningsark!$AQ414="2005-2012"),'Resultat 2005-2012'!N414*SUM($AD$10:$AE$10)/2,IF(AND($M$1=2012,Beregningsark!$AQ414="2005-2012"),'Resultat 2005-2012'!N414*$AE$10,IF(AND($M$1=2006,Beregningsark!$AQ414="1999-2012"),'Resultat 2005-2012'!N414*SUM($Y$16:$AE$16)/7,IF(AND($M$1=2007,Beregningsark!$AQ414="1999-2012"),'Resultat 2005-2012'!N414*SUM($Z$16:$AE$16)/6,IF(AND($M$1=2008,Beregningsark!$AQ414="1999-2012"),'Resultat 2005-2012'!N414*SUM($AA$16:$AE$16)/5,IF(AND($M$1=2009,Beregningsark!$AQ414="1999-2012"),'Resultat 2005-2012'!N414*SUM($AB$16:$AE$16)/4,IF(AND($M$1=2010,Beregningsark!$AQ414="1999-2012"),'Resultat 2005-2012'!N414*SUM($AC$16:$AE$16)/3,IF(AND($M$1=2011,Beregningsark!$AQ414="1999-2012"),'Resultat 2005-2012'!N414*SUM($AD$16:$AE$16)/2,IF(AND($M$1=2012,Beregningsark!$AQ414="1999-2012"),'Resultat 2005-2012'!N414*$AE$16,""))))))))))))))))</f>
        <v/>
      </c>
      <c r="O414" s="15" t="str">
        <f>IF('Resultat 2005-2012'!$R414="","",IF($M$1=2005,'Resultat 2005-2012'!O414,IF(AND($M$1=2006,Beregningsark!$AQ414="2005-2012"),'Resultat 2005-2012'!O414*SUM($Y$10:$AE$10)/7,IF(AND($M$1=2007,Beregningsark!$AQ414="2005-2012"),'Resultat 2005-2012'!O414*SUM($Z$10:$AE$10)/6,IF(AND($M$1=2008,Beregningsark!$AQ414="2005-2012"),'Resultat 2005-2012'!O414*SUM($AA$10:$AE$10)/5,IF(AND($M$1=2009,Beregningsark!$AQ414="2005-2012"),'Resultat 2005-2012'!O414*SUM($AB$10:$AE$10)/4,IF(AND($M$1=2010,Beregningsark!$AQ414="2005-2012"),'Resultat 2005-2012'!O414*SUM($AC$10:$AE$10)/3,IF(AND($M$1=2011,Beregningsark!$AQ414="2005-2012"),'Resultat 2005-2012'!O414*SUM($AD$10:$AE$10)/2,IF(AND($M$1=2012,Beregningsark!$AQ414="2005-2012"),'Resultat 2005-2012'!O414*$AE$10,IF(AND($M$1=2006,Beregningsark!$AQ414="1999-2012"),'Resultat 2005-2012'!O414*SUM($Y$16:$AE$16)/7,IF(AND($M$1=2007,Beregningsark!$AQ414="1999-2012"),'Resultat 2005-2012'!O414*SUM($Z$16:$AE$16)/6,IF(AND($M$1=2008,Beregningsark!$AQ414="1999-2012"),'Resultat 2005-2012'!O414*SUM($AA$16:$AE$16)/5,IF(AND($M$1=2009,Beregningsark!$AQ414="1999-2012"),'Resultat 2005-2012'!O414*SUM($AB$16:$AE$16)/4,IF(AND($M$1=2010,Beregningsark!$AQ414="1999-2012"),'Resultat 2005-2012'!O414*SUM($AC$16:$AE$16)/3,IF(AND($M$1=2011,Beregningsark!$AQ414="1999-2012"),'Resultat 2005-2012'!O414*SUM($AD$16:$AE$16)/2,IF(AND($M$1=2012,Beregningsark!$AQ414="1999-2012"),'Resultat 2005-2012'!O414*$AE$16,""))))))))))))))))</f>
        <v/>
      </c>
      <c r="P414" s="15" t="str">
        <f>IF('Resultat 2005-2012'!$R414="","",IF($M$1=2005,'Resultat 2005-2012'!P414,IF(AND($M$1=2006,Beregningsark!$AQ414="2005-2012"),'Resultat 2005-2012'!P414*SUM($Y$11:$AE$11)/7,IF(AND($M$1=2007,Beregningsark!$AQ414="2005-2012"),'Resultat 2005-2012'!P414*SUM($Z$11:$AE$11)/6,IF(AND($M$1=2008,Beregningsark!$AQ414="2005-2012"),'Resultat 2005-2012'!P414*SUM($AA$11:$AE$11)/5,IF(AND($M$1=2009,Beregningsark!$AQ414="2005-2012"),'Resultat 2005-2012'!P414*SUM($AB$11:$AE$11)/4,IF(AND($M$1=2010,Beregningsark!$AQ414="2005-2012"),'Resultat 2005-2012'!P414*SUM($AC$11:$AE$11)/3,IF(AND($M$1=2011,Beregningsark!$AQ414="2005-2012"),'Resultat 2005-2012'!P414*SUM($AD$11:$AE$11)/2,IF(AND($M$1=2012,Beregningsark!$AQ414="2005-2012"),'Resultat 2005-2012'!P414*$AE$11,IF(AND($M$1=2006,Beregningsark!$AQ414="1999-2012"),'Resultat 2005-2012'!P414*SUM($Y$16:$AE$16)/7,IF(AND($M$1=2007,Beregningsark!$AQ414="1999-2012"),'Resultat 2005-2012'!P414*SUM($Z$16:$AE$16)/6,IF(AND($M$1=2008,Beregningsark!$AQ414="1999-2012"),'Resultat 2005-2012'!P414*SUM($AA$16:$AE$16)/5,IF(AND($M$1=2009,Beregningsark!$AQ414="1999-2012"),'Resultat 2005-2012'!P414*SUM($AB$16:$AE$16)/4,IF(AND($M$1=2010,Beregningsark!$AQ414="1999-2012"),'Resultat 2005-2012'!P414*SUM($AC$16:$AE$16)/3,IF(AND($M$1=2011,Beregningsark!$AQ414="1999-2012"),'Resultat 2005-2012'!P414*SUM($AD$16:$AE$16)/2,IF(AND($M$1=2012,Beregningsark!$AQ414="1999-2012"),'Resultat 2005-2012'!P414*$AE$16,""))))))))))))))))</f>
        <v/>
      </c>
      <c r="Q414" s="15" t="str">
        <f t="shared" si="21"/>
        <v/>
      </c>
      <c r="R414" s="17" t="str">
        <f t="shared" si="22"/>
        <v/>
      </c>
    </row>
    <row r="415" spans="1:18" x14ac:dyDescent="0.25">
      <c r="A415" s="4" t="str">
        <f>IF(Inddata!A430="","",Inddata!A430)</f>
        <v/>
      </c>
      <c r="B415" s="4" t="str">
        <f>IF(Inddata!B430="","",Inddata!B430)</f>
        <v/>
      </c>
      <c r="C415" s="4" t="str">
        <f>IF(Inddata!C430="","",Inddata!C430)</f>
        <v/>
      </c>
      <c r="D415" s="4" t="str">
        <f>IF(Inddata!D430="","",Inddata!D430)</f>
        <v/>
      </c>
      <c r="E415" s="4" t="str">
        <f>IF(Inddata!E430="","",Inddata!E430)</f>
        <v/>
      </c>
      <c r="F415" s="4" t="str">
        <f>IF(Inddata!F430="","",Inddata!F430)</f>
        <v/>
      </c>
      <c r="G415" s="4">
        <f>IF(Inddata!G430="","",Inddata!G430)</f>
        <v>0</v>
      </c>
      <c r="H415" s="4" t="str">
        <f>IF(Inddata!H430&gt;0.5,Inddata!H430,"")</f>
        <v/>
      </c>
      <c r="I415" s="4" t="str">
        <f>IF(Inddata!I430="","",Inddata!I430)</f>
        <v/>
      </c>
      <c r="J415" s="15" t="str">
        <f>IF('Resultat 2005-2012'!$R415="","",IF($M$1=2005,'Resultat 2005-2012'!J415,IF(AND($M$1=2006,Beregningsark!$AQ415="2005-2012"),'Resultat 2005-2012'!J415*SUM($Y$7:$AE$7)/7,IF(AND($M$1=2007,Beregningsark!$AQ415="2005-2012"),'Resultat 2005-2012'!J415*SUM($Z$7:$AE$7)/6,IF(AND($M$1=2008,Beregningsark!$AQ415="2005-2012"),'Resultat 2005-2012'!J415*SUM($AA$7:$AE$7)/5,IF(AND($M$1=2009,Beregningsark!$AQ415="2005-2012"),'Resultat 2005-2012'!J415*SUM($AB$7:$AE$7)/4,IF(AND($M$1=2010,Beregningsark!$AQ415="2005-2012"),'Resultat 2005-2012'!J415*SUM($AC$7:$AE$7)/3,IF(AND($M$1=2011,Beregningsark!$AQ415="2005-2012"),'Resultat 2005-2012'!J415*SUM($AD$7:$AE$7)/2,IF(AND($M$1=2012,Beregningsark!$AQ415="2005-2012"),'Resultat 2005-2012'!J415*$AE$7,IF(AND($M$1=2006,Beregningsark!$AQ415="1999-2012"),'Resultat 2005-2012'!J415*SUM($Y$16:$AE$16)/7,IF(AND($M$1=2007,Beregningsark!$AQ415="1999-2012"),'Resultat 2005-2012'!J415*SUM($Z$16:$AE$16)/6,IF(AND($M$1=2008,Beregningsark!$AQ415="1999-2012"),'Resultat 2005-2012'!J415*SUM($AA$16:$AE$16)/5,IF(AND($M$1=2009,Beregningsark!$AQ415="1999-2012"),'Resultat 2005-2012'!J415*SUM($AB$16:$AE$16)/4,IF(AND($M$1=2010,Beregningsark!$AQ415="1999-2012"),'Resultat 2005-2012'!J415*SUM($AC$16:$AE$16)/3,IF(AND($M$1=2011,Beregningsark!$AQ415="1999-2012"),'Resultat 2005-2012'!J415*SUM($AD$16:$AE$16)/2,IF(AND($M$1=2012,Beregningsark!$AQ415="1999-2012"),'Resultat 2005-2012'!J415*$AE$16,""))))))))))))))))</f>
        <v/>
      </c>
      <c r="K415" s="15" t="str">
        <f>IF('Resultat 2005-2012'!$R415="","",IF($M$1=2005,'Resultat 2005-2012'!K415,IF(AND($M$1=2006,Beregningsark!$AQ415="2005-2012"),'Resultat 2005-2012'!K415*SUM($Y$8:$AE$8)/7,IF(AND($M$1=2007,Beregningsark!$AQ415="2005-2012"),'Resultat 2005-2012'!K415*SUM($Z$8:$AE$8)/6,IF(AND($M$1=2008,Beregningsark!$AQ415="2005-2012"),'Resultat 2005-2012'!K415*SUM($AA$8:$AE$8)/5,IF(AND($M$1=2009,Beregningsark!$AQ415="2005-2012"),'Resultat 2005-2012'!K415*SUM($AB$8:$AE$8)/4,IF(AND($M$1=2010,Beregningsark!$AQ415="2005-2012"),'Resultat 2005-2012'!K415*SUM($AC$8:$AE$8)/3,IF(AND($M$1=2011,Beregningsark!$AQ415="2005-2012"),'Resultat 2005-2012'!K415*SUM($AD$8:$AE$8)/2,IF(AND($M$1=2012,Beregningsark!$AQ415="2005-2012"),'Resultat 2005-2012'!K415*$AE$8,IF(AND($M$1=2006,Beregningsark!$AQ415="1999-2012"),'Resultat 2005-2012'!K415*SUM($Y$17:$AE$17)/7,IF(AND($M$1=2007,Beregningsark!$AQ415="1999-2012"),'Resultat 2005-2012'!K415*SUM($Z$17:$AE$17)/6,IF(AND($M$1=2008,Beregningsark!$AQ415="1999-2012"),'Resultat 2005-2012'!K415*SUM($AA$17:$AE$17)/5,IF(AND($M$1=2009,Beregningsark!$AQ415="1999-2012"),'Resultat 2005-2012'!K415*SUM($AB$17:$AE$17)/4,IF(AND($M$1=2010,Beregningsark!$AQ415="1999-2012"),'Resultat 2005-2012'!K415*SUM($AC$17:$AE$17)/3,IF(AND($M$1=2011,Beregningsark!$AQ415="1999-2012"),'Resultat 2005-2012'!K415*SUM($AD$17:$AE$17)/2,IF(AND($M$1=2012,Beregningsark!$AQ415="1999-2012"),'Resultat 2005-2012'!K415*$AE$17,""))))))))))))))))</f>
        <v/>
      </c>
      <c r="L415" s="15" t="str">
        <f>IF('Resultat 2005-2012'!$R415="","",IF($M$1=2005,'Resultat 2005-2012'!L415,IF(AND($M$1=2006,Beregningsark!$AQ415="2005-2012"),'Resultat 2005-2012'!L415*SUM($Y$9:$AE$9)/7,IF(AND($M$1=2007,Beregningsark!$AQ415="2005-2012"),'Resultat 2005-2012'!L415*SUM($Z$9:$AE$9)/6,IF(AND($M$1=2008,Beregningsark!$AQ415="2005-2012"),'Resultat 2005-2012'!L415*SUM($AA$9:$AE$9)/5,IF(AND($M$1=2009,Beregningsark!$AQ415="2005-2012"),'Resultat 2005-2012'!L415*SUM($AB$9:$AE$9)/4,IF(AND($M$1=2010,Beregningsark!$AQ415="2005-2012"),'Resultat 2005-2012'!L415*SUM($AC$9:$AE$9)/3,IF(AND($M$1=2011,Beregningsark!$AQ415="2005-2012"),'Resultat 2005-2012'!L415*SUM($AD$9:$AE$9)/2,IF(AND($M$1=2012,Beregningsark!$AQ415="2005-2012"),'Resultat 2005-2012'!L415*$AE$9,IF(AND($M$1=2006,Beregningsark!$AQ415="1999-2012"),'Resultat 2005-2012'!L415*SUM($Y$18:$AE$18)/7,IF(AND($M$1=2007,Beregningsark!$AQ415="1999-2012"),'Resultat 2005-2012'!L415*SUM($Z$18:$AE$18)/6,IF(AND($M$1=2008,Beregningsark!$AQ415="1999-2012"),'Resultat 2005-2012'!L415*SUM($AA$18:$AE$18)/5,IF(AND($M$1=2009,Beregningsark!$AQ415="1999-2012"),'Resultat 2005-2012'!L415*SUM($AB$18:$AE$18)/4,IF(AND($M$1=2010,Beregningsark!$AQ415="1999-2012"),'Resultat 2005-2012'!L415*SUM($AC$18:$AE$18)/3,IF(AND($M$1=2011,Beregningsark!$AQ415="1999-2012"),'Resultat 2005-2012'!L415*SUM($AD$18:$AE$18)/2,IF(AND($M$1=2012,Beregningsark!$AQ415="1999-2012"),'Resultat 2005-2012'!L415*$AE$18,""))))))))))))))))</f>
        <v/>
      </c>
      <c r="M415" s="15" t="str">
        <f t="shared" si="20"/>
        <v/>
      </c>
      <c r="N415" s="15" t="str">
        <f>IF('Resultat 2005-2012'!$R415="","",IF($M$1=2005,'Resultat 2005-2012'!N415,IF(AND($M$1=2006,Beregningsark!$AQ415="2005-2012"),'Resultat 2005-2012'!N415*SUM($Y$10:$AE$10)/7,IF(AND($M$1=2007,Beregningsark!$AQ415="2005-2012"),'Resultat 2005-2012'!N415*SUM($Z$10:$AE$10)/6,IF(AND($M$1=2008,Beregningsark!$AQ415="2005-2012"),'Resultat 2005-2012'!N415*SUM($AA$10:$AE$10)/5,IF(AND($M$1=2009,Beregningsark!$AQ415="2005-2012"),'Resultat 2005-2012'!N415*SUM($AB$10:$AE$10)/4,IF(AND($M$1=2010,Beregningsark!$AQ415="2005-2012"),'Resultat 2005-2012'!N415*SUM($AC$10:$AE$10)/3,IF(AND($M$1=2011,Beregningsark!$AQ415="2005-2012"),'Resultat 2005-2012'!N415*SUM($AD$10:$AE$10)/2,IF(AND($M$1=2012,Beregningsark!$AQ415="2005-2012"),'Resultat 2005-2012'!N415*$AE$10,IF(AND($M$1=2006,Beregningsark!$AQ415="1999-2012"),'Resultat 2005-2012'!N415*SUM($Y$16:$AE$16)/7,IF(AND($M$1=2007,Beregningsark!$AQ415="1999-2012"),'Resultat 2005-2012'!N415*SUM($Z$16:$AE$16)/6,IF(AND($M$1=2008,Beregningsark!$AQ415="1999-2012"),'Resultat 2005-2012'!N415*SUM($AA$16:$AE$16)/5,IF(AND($M$1=2009,Beregningsark!$AQ415="1999-2012"),'Resultat 2005-2012'!N415*SUM($AB$16:$AE$16)/4,IF(AND($M$1=2010,Beregningsark!$AQ415="1999-2012"),'Resultat 2005-2012'!N415*SUM($AC$16:$AE$16)/3,IF(AND($M$1=2011,Beregningsark!$AQ415="1999-2012"),'Resultat 2005-2012'!N415*SUM($AD$16:$AE$16)/2,IF(AND($M$1=2012,Beregningsark!$AQ415="1999-2012"),'Resultat 2005-2012'!N415*$AE$16,""))))))))))))))))</f>
        <v/>
      </c>
      <c r="O415" s="15" t="str">
        <f>IF('Resultat 2005-2012'!$R415="","",IF($M$1=2005,'Resultat 2005-2012'!O415,IF(AND($M$1=2006,Beregningsark!$AQ415="2005-2012"),'Resultat 2005-2012'!O415*SUM($Y$10:$AE$10)/7,IF(AND($M$1=2007,Beregningsark!$AQ415="2005-2012"),'Resultat 2005-2012'!O415*SUM($Z$10:$AE$10)/6,IF(AND($M$1=2008,Beregningsark!$AQ415="2005-2012"),'Resultat 2005-2012'!O415*SUM($AA$10:$AE$10)/5,IF(AND($M$1=2009,Beregningsark!$AQ415="2005-2012"),'Resultat 2005-2012'!O415*SUM($AB$10:$AE$10)/4,IF(AND($M$1=2010,Beregningsark!$AQ415="2005-2012"),'Resultat 2005-2012'!O415*SUM($AC$10:$AE$10)/3,IF(AND($M$1=2011,Beregningsark!$AQ415="2005-2012"),'Resultat 2005-2012'!O415*SUM($AD$10:$AE$10)/2,IF(AND($M$1=2012,Beregningsark!$AQ415="2005-2012"),'Resultat 2005-2012'!O415*$AE$10,IF(AND($M$1=2006,Beregningsark!$AQ415="1999-2012"),'Resultat 2005-2012'!O415*SUM($Y$16:$AE$16)/7,IF(AND($M$1=2007,Beregningsark!$AQ415="1999-2012"),'Resultat 2005-2012'!O415*SUM($Z$16:$AE$16)/6,IF(AND($M$1=2008,Beregningsark!$AQ415="1999-2012"),'Resultat 2005-2012'!O415*SUM($AA$16:$AE$16)/5,IF(AND($M$1=2009,Beregningsark!$AQ415="1999-2012"),'Resultat 2005-2012'!O415*SUM($AB$16:$AE$16)/4,IF(AND($M$1=2010,Beregningsark!$AQ415="1999-2012"),'Resultat 2005-2012'!O415*SUM($AC$16:$AE$16)/3,IF(AND($M$1=2011,Beregningsark!$AQ415="1999-2012"),'Resultat 2005-2012'!O415*SUM($AD$16:$AE$16)/2,IF(AND($M$1=2012,Beregningsark!$AQ415="1999-2012"),'Resultat 2005-2012'!O415*$AE$16,""))))))))))))))))</f>
        <v/>
      </c>
      <c r="P415" s="15" t="str">
        <f>IF('Resultat 2005-2012'!$R415="","",IF($M$1=2005,'Resultat 2005-2012'!P415,IF(AND($M$1=2006,Beregningsark!$AQ415="2005-2012"),'Resultat 2005-2012'!P415*SUM($Y$11:$AE$11)/7,IF(AND($M$1=2007,Beregningsark!$AQ415="2005-2012"),'Resultat 2005-2012'!P415*SUM($Z$11:$AE$11)/6,IF(AND($M$1=2008,Beregningsark!$AQ415="2005-2012"),'Resultat 2005-2012'!P415*SUM($AA$11:$AE$11)/5,IF(AND($M$1=2009,Beregningsark!$AQ415="2005-2012"),'Resultat 2005-2012'!P415*SUM($AB$11:$AE$11)/4,IF(AND($M$1=2010,Beregningsark!$AQ415="2005-2012"),'Resultat 2005-2012'!P415*SUM($AC$11:$AE$11)/3,IF(AND($M$1=2011,Beregningsark!$AQ415="2005-2012"),'Resultat 2005-2012'!P415*SUM($AD$11:$AE$11)/2,IF(AND($M$1=2012,Beregningsark!$AQ415="2005-2012"),'Resultat 2005-2012'!P415*$AE$11,IF(AND($M$1=2006,Beregningsark!$AQ415="1999-2012"),'Resultat 2005-2012'!P415*SUM($Y$16:$AE$16)/7,IF(AND($M$1=2007,Beregningsark!$AQ415="1999-2012"),'Resultat 2005-2012'!P415*SUM($Z$16:$AE$16)/6,IF(AND($M$1=2008,Beregningsark!$AQ415="1999-2012"),'Resultat 2005-2012'!P415*SUM($AA$16:$AE$16)/5,IF(AND($M$1=2009,Beregningsark!$AQ415="1999-2012"),'Resultat 2005-2012'!P415*SUM($AB$16:$AE$16)/4,IF(AND($M$1=2010,Beregningsark!$AQ415="1999-2012"),'Resultat 2005-2012'!P415*SUM($AC$16:$AE$16)/3,IF(AND($M$1=2011,Beregningsark!$AQ415="1999-2012"),'Resultat 2005-2012'!P415*SUM($AD$16:$AE$16)/2,IF(AND($M$1=2012,Beregningsark!$AQ415="1999-2012"),'Resultat 2005-2012'!P415*$AE$16,""))))))))))))))))</f>
        <v/>
      </c>
      <c r="Q415" s="15" t="str">
        <f t="shared" si="21"/>
        <v/>
      </c>
      <c r="R415" s="17" t="str">
        <f t="shared" si="22"/>
        <v/>
      </c>
    </row>
    <row r="416" spans="1:18" x14ac:dyDescent="0.25">
      <c r="A416" s="4" t="str">
        <f>IF(Inddata!A431="","",Inddata!A431)</f>
        <v/>
      </c>
      <c r="B416" s="4" t="str">
        <f>IF(Inddata!B431="","",Inddata!B431)</f>
        <v/>
      </c>
      <c r="C416" s="4" t="str">
        <f>IF(Inddata!C431="","",Inddata!C431)</f>
        <v/>
      </c>
      <c r="D416" s="4" t="str">
        <f>IF(Inddata!D431="","",Inddata!D431)</f>
        <v/>
      </c>
      <c r="E416" s="4" t="str">
        <f>IF(Inddata!E431="","",Inddata!E431)</f>
        <v/>
      </c>
      <c r="F416" s="4" t="str">
        <f>IF(Inddata!F431="","",Inddata!F431)</f>
        <v/>
      </c>
      <c r="G416" s="4">
        <f>IF(Inddata!G431="","",Inddata!G431)</f>
        <v>0</v>
      </c>
      <c r="H416" s="4" t="str">
        <f>IF(Inddata!H431&gt;0.5,Inddata!H431,"")</f>
        <v/>
      </c>
      <c r="I416" s="4" t="str">
        <f>IF(Inddata!I431="","",Inddata!I431)</f>
        <v/>
      </c>
      <c r="J416" s="15" t="str">
        <f>IF('Resultat 2005-2012'!$R416="","",IF($M$1=2005,'Resultat 2005-2012'!J416,IF(AND($M$1=2006,Beregningsark!$AQ416="2005-2012"),'Resultat 2005-2012'!J416*SUM($Y$7:$AE$7)/7,IF(AND($M$1=2007,Beregningsark!$AQ416="2005-2012"),'Resultat 2005-2012'!J416*SUM($Z$7:$AE$7)/6,IF(AND($M$1=2008,Beregningsark!$AQ416="2005-2012"),'Resultat 2005-2012'!J416*SUM($AA$7:$AE$7)/5,IF(AND($M$1=2009,Beregningsark!$AQ416="2005-2012"),'Resultat 2005-2012'!J416*SUM($AB$7:$AE$7)/4,IF(AND($M$1=2010,Beregningsark!$AQ416="2005-2012"),'Resultat 2005-2012'!J416*SUM($AC$7:$AE$7)/3,IF(AND($M$1=2011,Beregningsark!$AQ416="2005-2012"),'Resultat 2005-2012'!J416*SUM($AD$7:$AE$7)/2,IF(AND($M$1=2012,Beregningsark!$AQ416="2005-2012"),'Resultat 2005-2012'!J416*$AE$7,IF(AND($M$1=2006,Beregningsark!$AQ416="1999-2012"),'Resultat 2005-2012'!J416*SUM($Y$16:$AE$16)/7,IF(AND($M$1=2007,Beregningsark!$AQ416="1999-2012"),'Resultat 2005-2012'!J416*SUM($Z$16:$AE$16)/6,IF(AND($M$1=2008,Beregningsark!$AQ416="1999-2012"),'Resultat 2005-2012'!J416*SUM($AA$16:$AE$16)/5,IF(AND($M$1=2009,Beregningsark!$AQ416="1999-2012"),'Resultat 2005-2012'!J416*SUM($AB$16:$AE$16)/4,IF(AND($M$1=2010,Beregningsark!$AQ416="1999-2012"),'Resultat 2005-2012'!J416*SUM($AC$16:$AE$16)/3,IF(AND($M$1=2011,Beregningsark!$AQ416="1999-2012"),'Resultat 2005-2012'!J416*SUM($AD$16:$AE$16)/2,IF(AND($M$1=2012,Beregningsark!$AQ416="1999-2012"),'Resultat 2005-2012'!J416*$AE$16,""))))))))))))))))</f>
        <v/>
      </c>
      <c r="K416" s="15" t="str">
        <f>IF('Resultat 2005-2012'!$R416="","",IF($M$1=2005,'Resultat 2005-2012'!K416,IF(AND($M$1=2006,Beregningsark!$AQ416="2005-2012"),'Resultat 2005-2012'!K416*SUM($Y$8:$AE$8)/7,IF(AND($M$1=2007,Beregningsark!$AQ416="2005-2012"),'Resultat 2005-2012'!K416*SUM($Z$8:$AE$8)/6,IF(AND($M$1=2008,Beregningsark!$AQ416="2005-2012"),'Resultat 2005-2012'!K416*SUM($AA$8:$AE$8)/5,IF(AND($M$1=2009,Beregningsark!$AQ416="2005-2012"),'Resultat 2005-2012'!K416*SUM($AB$8:$AE$8)/4,IF(AND($M$1=2010,Beregningsark!$AQ416="2005-2012"),'Resultat 2005-2012'!K416*SUM($AC$8:$AE$8)/3,IF(AND($M$1=2011,Beregningsark!$AQ416="2005-2012"),'Resultat 2005-2012'!K416*SUM($AD$8:$AE$8)/2,IF(AND($M$1=2012,Beregningsark!$AQ416="2005-2012"),'Resultat 2005-2012'!K416*$AE$8,IF(AND($M$1=2006,Beregningsark!$AQ416="1999-2012"),'Resultat 2005-2012'!K416*SUM($Y$17:$AE$17)/7,IF(AND($M$1=2007,Beregningsark!$AQ416="1999-2012"),'Resultat 2005-2012'!K416*SUM($Z$17:$AE$17)/6,IF(AND($M$1=2008,Beregningsark!$AQ416="1999-2012"),'Resultat 2005-2012'!K416*SUM($AA$17:$AE$17)/5,IF(AND($M$1=2009,Beregningsark!$AQ416="1999-2012"),'Resultat 2005-2012'!K416*SUM($AB$17:$AE$17)/4,IF(AND($M$1=2010,Beregningsark!$AQ416="1999-2012"),'Resultat 2005-2012'!K416*SUM($AC$17:$AE$17)/3,IF(AND($M$1=2011,Beregningsark!$AQ416="1999-2012"),'Resultat 2005-2012'!K416*SUM($AD$17:$AE$17)/2,IF(AND($M$1=2012,Beregningsark!$AQ416="1999-2012"),'Resultat 2005-2012'!K416*$AE$17,""))))))))))))))))</f>
        <v/>
      </c>
      <c r="L416" s="15" t="str">
        <f>IF('Resultat 2005-2012'!$R416="","",IF($M$1=2005,'Resultat 2005-2012'!L416,IF(AND($M$1=2006,Beregningsark!$AQ416="2005-2012"),'Resultat 2005-2012'!L416*SUM($Y$9:$AE$9)/7,IF(AND($M$1=2007,Beregningsark!$AQ416="2005-2012"),'Resultat 2005-2012'!L416*SUM($Z$9:$AE$9)/6,IF(AND($M$1=2008,Beregningsark!$AQ416="2005-2012"),'Resultat 2005-2012'!L416*SUM($AA$9:$AE$9)/5,IF(AND($M$1=2009,Beregningsark!$AQ416="2005-2012"),'Resultat 2005-2012'!L416*SUM($AB$9:$AE$9)/4,IF(AND($M$1=2010,Beregningsark!$AQ416="2005-2012"),'Resultat 2005-2012'!L416*SUM($AC$9:$AE$9)/3,IF(AND($M$1=2011,Beregningsark!$AQ416="2005-2012"),'Resultat 2005-2012'!L416*SUM($AD$9:$AE$9)/2,IF(AND($M$1=2012,Beregningsark!$AQ416="2005-2012"),'Resultat 2005-2012'!L416*$AE$9,IF(AND($M$1=2006,Beregningsark!$AQ416="1999-2012"),'Resultat 2005-2012'!L416*SUM($Y$18:$AE$18)/7,IF(AND($M$1=2007,Beregningsark!$AQ416="1999-2012"),'Resultat 2005-2012'!L416*SUM($Z$18:$AE$18)/6,IF(AND($M$1=2008,Beregningsark!$AQ416="1999-2012"),'Resultat 2005-2012'!L416*SUM($AA$18:$AE$18)/5,IF(AND($M$1=2009,Beregningsark!$AQ416="1999-2012"),'Resultat 2005-2012'!L416*SUM($AB$18:$AE$18)/4,IF(AND($M$1=2010,Beregningsark!$AQ416="1999-2012"),'Resultat 2005-2012'!L416*SUM($AC$18:$AE$18)/3,IF(AND($M$1=2011,Beregningsark!$AQ416="1999-2012"),'Resultat 2005-2012'!L416*SUM($AD$18:$AE$18)/2,IF(AND($M$1=2012,Beregningsark!$AQ416="1999-2012"),'Resultat 2005-2012'!L416*$AE$18,""))))))))))))))))</f>
        <v/>
      </c>
      <c r="M416" s="15" t="str">
        <f t="shared" si="20"/>
        <v/>
      </c>
      <c r="N416" s="15" t="str">
        <f>IF('Resultat 2005-2012'!$R416="","",IF($M$1=2005,'Resultat 2005-2012'!N416,IF(AND($M$1=2006,Beregningsark!$AQ416="2005-2012"),'Resultat 2005-2012'!N416*SUM($Y$10:$AE$10)/7,IF(AND($M$1=2007,Beregningsark!$AQ416="2005-2012"),'Resultat 2005-2012'!N416*SUM($Z$10:$AE$10)/6,IF(AND($M$1=2008,Beregningsark!$AQ416="2005-2012"),'Resultat 2005-2012'!N416*SUM($AA$10:$AE$10)/5,IF(AND($M$1=2009,Beregningsark!$AQ416="2005-2012"),'Resultat 2005-2012'!N416*SUM($AB$10:$AE$10)/4,IF(AND($M$1=2010,Beregningsark!$AQ416="2005-2012"),'Resultat 2005-2012'!N416*SUM($AC$10:$AE$10)/3,IF(AND($M$1=2011,Beregningsark!$AQ416="2005-2012"),'Resultat 2005-2012'!N416*SUM($AD$10:$AE$10)/2,IF(AND($M$1=2012,Beregningsark!$AQ416="2005-2012"),'Resultat 2005-2012'!N416*$AE$10,IF(AND($M$1=2006,Beregningsark!$AQ416="1999-2012"),'Resultat 2005-2012'!N416*SUM($Y$16:$AE$16)/7,IF(AND($M$1=2007,Beregningsark!$AQ416="1999-2012"),'Resultat 2005-2012'!N416*SUM($Z$16:$AE$16)/6,IF(AND($M$1=2008,Beregningsark!$AQ416="1999-2012"),'Resultat 2005-2012'!N416*SUM($AA$16:$AE$16)/5,IF(AND($M$1=2009,Beregningsark!$AQ416="1999-2012"),'Resultat 2005-2012'!N416*SUM($AB$16:$AE$16)/4,IF(AND($M$1=2010,Beregningsark!$AQ416="1999-2012"),'Resultat 2005-2012'!N416*SUM($AC$16:$AE$16)/3,IF(AND($M$1=2011,Beregningsark!$AQ416="1999-2012"),'Resultat 2005-2012'!N416*SUM($AD$16:$AE$16)/2,IF(AND($M$1=2012,Beregningsark!$AQ416="1999-2012"),'Resultat 2005-2012'!N416*$AE$16,""))))))))))))))))</f>
        <v/>
      </c>
      <c r="O416" s="15" t="str">
        <f>IF('Resultat 2005-2012'!$R416="","",IF($M$1=2005,'Resultat 2005-2012'!O416,IF(AND($M$1=2006,Beregningsark!$AQ416="2005-2012"),'Resultat 2005-2012'!O416*SUM($Y$10:$AE$10)/7,IF(AND($M$1=2007,Beregningsark!$AQ416="2005-2012"),'Resultat 2005-2012'!O416*SUM($Z$10:$AE$10)/6,IF(AND($M$1=2008,Beregningsark!$AQ416="2005-2012"),'Resultat 2005-2012'!O416*SUM($AA$10:$AE$10)/5,IF(AND($M$1=2009,Beregningsark!$AQ416="2005-2012"),'Resultat 2005-2012'!O416*SUM($AB$10:$AE$10)/4,IF(AND($M$1=2010,Beregningsark!$AQ416="2005-2012"),'Resultat 2005-2012'!O416*SUM($AC$10:$AE$10)/3,IF(AND($M$1=2011,Beregningsark!$AQ416="2005-2012"),'Resultat 2005-2012'!O416*SUM($AD$10:$AE$10)/2,IF(AND($M$1=2012,Beregningsark!$AQ416="2005-2012"),'Resultat 2005-2012'!O416*$AE$10,IF(AND($M$1=2006,Beregningsark!$AQ416="1999-2012"),'Resultat 2005-2012'!O416*SUM($Y$16:$AE$16)/7,IF(AND($M$1=2007,Beregningsark!$AQ416="1999-2012"),'Resultat 2005-2012'!O416*SUM($Z$16:$AE$16)/6,IF(AND($M$1=2008,Beregningsark!$AQ416="1999-2012"),'Resultat 2005-2012'!O416*SUM($AA$16:$AE$16)/5,IF(AND($M$1=2009,Beregningsark!$AQ416="1999-2012"),'Resultat 2005-2012'!O416*SUM($AB$16:$AE$16)/4,IF(AND($M$1=2010,Beregningsark!$AQ416="1999-2012"),'Resultat 2005-2012'!O416*SUM($AC$16:$AE$16)/3,IF(AND($M$1=2011,Beregningsark!$AQ416="1999-2012"),'Resultat 2005-2012'!O416*SUM($AD$16:$AE$16)/2,IF(AND($M$1=2012,Beregningsark!$AQ416="1999-2012"),'Resultat 2005-2012'!O416*$AE$16,""))))))))))))))))</f>
        <v/>
      </c>
      <c r="P416" s="15" t="str">
        <f>IF('Resultat 2005-2012'!$R416="","",IF($M$1=2005,'Resultat 2005-2012'!P416,IF(AND($M$1=2006,Beregningsark!$AQ416="2005-2012"),'Resultat 2005-2012'!P416*SUM($Y$11:$AE$11)/7,IF(AND($M$1=2007,Beregningsark!$AQ416="2005-2012"),'Resultat 2005-2012'!P416*SUM($Z$11:$AE$11)/6,IF(AND($M$1=2008,Beregningsark!$AQ416="2005-2012"),'Resultat 2005-2012'!P416*SUM($AA$11:$AE$11)/5,IF(AND($M$1=2009,Beregningsark!$AQ416="2005-2012"),'Resultat 2005-2012'!P416*SUM($AB$11:$AE$11)/4,IF(AND($M$1=2010,Beregningsark!$AQ416="2005-2012"),'Resultat 2005-2012'!P416*SUM($AC$11:$AE$11)/3,IF(AND($M$1=2011,Beregningsark!$AQ416="2005-2012"),'Resultat 2005-2012'!P416*SUM($AD$11:$AE$11)/2,IF(AND($M$1=2012,Beregningsark!$AQ416="2005-2012"),'Resultat 2005-2012'!P416*$AE$11,IF(AND($M$1=2006,Beregningsark!$AQ416="1999-2012"),'Resultat 2005-2012'!P416*SUM($Y$16:$AE$16)/7,IF(AND($M$1=2007,Beregningsark!$AQ416="1999-2012"),'Resultat 2005-2012'!P416*SUM($Z$16:$AE$16)/6,IF(AND($M$1=2008,Beregningsark!$AQ416="1999-2012"),'Resultat 2005-2012'!P416*SUM($AA$16:$AE$16)/5,IF(AND($M$1=2009,Beregningsark!$AQ416="1999-2012"),'Resultat 2005-2012'!P416*SUM($AB$16:$AE$16)/4,IF(AND($M$1=2010,Beregningsark!$AQ416="1999-2012"),'Resultat 2005-2012'!P416*SUM($AC$16:$AE$16)/3,IF(AND($M$1=2011,Beregningsark!$AQ416="1999-2012"),'Resultat 2005-2012'!P416*SUM($AD$16:$AE$16)/2,IF(AND($M$1=2012,Beregningsark!$AQ416="1999-2012"),'Resultat 2005-2012'!P416*$AE$16,""))))))))))))))))</f>
        <v/>
      </c>
      <c r="Q416" s="15" t="str">
        <f t="shared" si="21"/>
        <v/>
      </c>
      <c r="R416" s="17" t="str">
        <f t="shared" si="22"/>
        <v/>
      </c>
    </row>
    <row r="417" spans="1:18" x14ac:dyDescent="0.25">
      <c r="A417" s="4" t="str">
        <f>IF(Inddata!A432="","",Inddata!A432)</f>
        <v/>
      </c>
      <c r="B417" s="4" t="str">
        <f>IF(Inddata!B432="","",Inddata!B432)</f>
        <v/>
      </c>
      <c r="C417" s="4" t="str">
        <f>IF(Inddata!C432="","",Inddata!C432)</f>
        <v/>
      </c>
      <c r="D417" s="4" t="str">
        <f>IF(Inddata!D432="","",Inddata!D432)</f>
        <v/>
      </c>
      <c r="E417" s="4" t="str">
        <f>IF(Inddata!E432="","",Inddata!E432)</f>
        <v/>
      </c>
      <c r="F417" s="4" t="str">
        <f>IF(Inddata!F432="","",Inddata!F432)</f>
        <v/>
      </c>
      <c r="G417" s="4">
        <f>IF(Inddata!G432="","",Inddata!G432)</f>
        <v>0</v>
      </c>
      <c r="H417" s="4" t="str">
        <f>IF(Inddata!H432&gt;0.5,Inddata!H432,"")</f>
        <v/>
      </c>
      <c r="I417" s="4" t="str">
        <f>IF(Inddata!I432="","",Inddata!I432)</f>
        <v/>
      </c>
      <c r="J417" s="15" t="str">
        <f>IF('Resultat 2005-2012'!$R417="","",IF($M$1=2005,'Resultat 2005-2012'!J417,IF(AND($M$1=2006,Beregningsark!$AQ417="2005-2012"),'Resultat 2005-2012'!J417*SUM($Y$7:$AE$7)/7,IF(AND($M$1=2007,Beregningsark!$AQ417="2005-2012"),'Resultat 2005-2012'!J417*SUM($Z$7:$AE$7)/6,IF(AND($M$1=2008,Beregningsark!$AQ417="2005-2012"),'Resultat 2005-2012'!J417*SUM($AA$7:$AE$7)/5,IF(AND($M$1=2009,Beregningsark!$AQ417="2005-2012"),'Resultat 2005-2012'!J417*SUM($AB$7:$AE$7)/4,IF(AND($M$1=2010,Beregningsark!$AQ417="2005-2012"),'Resultat 2005-2012'!J417*SUM($AC$7:$AE$7)/3,IF(AND($M$1=2011,Beregningsark!$AQ417="2005-2012"),'Resultat 2005-2012'!J417*SUM($AD$7:$AE$7)/2,IF(AND($M$1=2012,Beregningsark!$AQ417="2005-2012"),'Resultat 2005-2012'!J417*$AE$7,IF(AND($M$1=2006,Beregningsark!$AQ417="1999-2012"),'Resultat 2005-2012'!J417*SUM($Y$16:$AE$16)/7,IF(AND($M$1=2007,Beregningsark!$AQ417="1999-2012"),'Resultat 2005-2012'!J417*SUM($Z$16:$AE$16)/6,IF(AND($M$1=2008,Beregningsark!$AQ417="1999-2012"),'Resultat 2005-2012'!J417*SUM($AA$16:$AE$16)/5,IF(AND($M$1=2009,Beregningsark!$AQ417="1999-2012"),'Resultat 2005-2012'!J417*SUM($AB$16:$AE$16)/4,IF(AND($M$1=2010,Beregningsark!$AQ417="1999-2012"),'Resultat 2005-2012'!J417*SUM($AC$16:$AE$16)/3,IF(AND($M$1=2011,Beregningsark!$AQ417="1999-2012"),'Resultat 2005-2012'!J417*SUM($AD$16:$AE$16)/2,IF(AND($M$1=2012,Beregningsark!$AQ417="1999-2012"),'Resultat 2005-2012'!J417*$AE$16,""))))))))))))))))</f>
        <v/>
      </c>
      <c r="K417" s="15" t="str">
        <f>IF('Resultat 2005-2012'!$R417="","",IF($M$1=2005,'Resultat 2005-2012'!K417,IF(AND($M$1=2006,Beregningsark!$AQ417="2005-2012"),'Resultat 2005-2012'!K417*SUM($Y$8:$AE$8)/7,IF(AND($M$1=2007,Beregningsark!$AQ417="2005-2012"),'Resultat 2005-2012'!K417*SUM($Z$8:$AE$8)/6,IF(AND($M$1=2008,Beregningsark!$AQ417="2005-2012"),'Resultat 2005-2012'!K417*SUM($AA$8:$AE$8)/5,IF(AND($M$1=2009,Beregningsark!$AQ417="2005-2012"),'Resultat 2005-2012'!K417*SUM($AB$8:$AE$8)/4,IF(AND($M$1=2010,Beregningsark!$AQ417="2005-2012"),'Resultat 2005-2012'!K417*SUM($AC$8:$AE$8)/3,IF(AND($M$1=2011,Beregningsark!$AQ417="2005-2012"),'Resultat 2005-2012'!K417*SUM($AD$8:$AE$8)/2,IF(AND($M$1=2012,Beregningsark!$AQ417="2005-2012"),'Resultat 2005-2012'!K417*$AE$8,IF(AND($M$1=2006,Beregningsark!$AQ417="1999-2012"),'Resultat 2005-2012'!K417*SUM($Y$17:$AE$17)/7,IF(AND($M$1=2007,Beregningsark!$AQ417="1999-2012"),'Resultat 2005-2012'!K417*SUM($Z$17:$AE$17)/6,IF(AND($M$1=2008,Beregningsark!$AQ417="1999-2012"),'Resultat 2005-2012'!K417*SUM($AA$17:$AE$17)/5,IF(AND($M$1=2009,Beregningsark!$AQ417="1999-2012"),'Resultat 2005-2012'!K417*SUM($AB$17:$AE$17)/4,IF(AND($M$1=2010,Beregningsark!$AQ417="1999-2012"),'Resultat 2005-2012'!K417*SUM($AC$17:$AE$17)/3,IF(AND($M$1=2011,Beregningsark!$AQ417="1999-2012"),'Resultat 2005-2012'!K417*SUM($AD$17:$AE$17)/2,IF(AND($M$1=2012,Beregningsark!$AQ417="1999-2012"),'Resultat 2005-2012'!K417*$AE$17,""))))))))))))))))</f>
        <v/>
      </c>
      <c r="L417" s="15" t="str">
        <f>IF('Resultat 2005-2012'!$R417="","",IF($M$1=2005,'Resultat 2005-2012'!L417,IF(AND($M$1=2006,Beregningsark!$AQ417="2005-2012"),'Resultat 2005-2012'!L417*SUM($Y$9:$AE$9)/7,IF(AND($M$1=2007,Beregningsark!$AQ417="2005-2012"),'Resultat 2005-2012'!L417*SUM($Z$9:$AE$9)/6,IF(AND($M$1=2008,Beregningsark!$AQ417="2005-2012"),'Resultat 2005-2012'!L417*SUM($AA$9:$AE$9)/5,IF(AND($M$1=2009,Beregningsark!$AQ417="2005-2012"),'Resultat 2005-2012'!L417*SUM($AB$9:$AE$9)/4,IF(AND($M$1=2010,Beregningsark!$AQ417="2005-2012"),'Resultat 2005-2012'!L417*SUM($AC$9:$AE$9)/3,IF(AND($M$1=2011,Beregningsark!$AQ417="2005-2012"),'Resultat 2005-2012'!L417*SUM($AD$9:$AE$9)/2,IF(AND($M$1=2012,Beregningsark!$AQ417="2005-2012"),'Resultat 2005-2012'!L417*$AE$9,IF(AND($M$1=2006,Beregningsark!$AQ417="1999-2012"),'Resultat 2005-2012'!L417*SUM($Y$18:$AE$18)/7,IF(AND($M$1=2007,Beregningsark!$AQ417="1999-2012"),'Resultat 2005-2012'!L417*SUM($Z$18:$AE$18)/6,IF(AND($M$1=2008,Beregningsark!$AQ417="1999-2012"),'Resultat 2005-2012'!L417*SUM($AA$18:$AE$18)/5,IF(AND($M$1=2009,Beregningsark!$AQ417="1999-2012"),'Resultat 2005-2012'!L417*SUM($AB$18:$AE$18)/4,IF(AND($M$1=2010,Beregningsark!$AQ417="1999-2012"),'Resultat 2005-2012'!L417*SUM($AC$18:$AE$18)/3,IF(AND($M$1=2011,Beregningsark!$AQ417="1999-2012"),'Resultat 2005-2012'!L417*SUM($AD$18:$AE$18)/2,IF(AND($M$1=2012,Beregningsark!$AQ417="1999-2012"),'Resultat 2005-2012'!L417*$AE$18,""))))))))))))))))</f>
        <v/>
      </c>
      <c r="M417" s="15" t="str">
        <f t="shared" si="20"/>
        <v/>
      </c>
      <c r="N417" s="15" t="str">
        <f>IF('Resultat 2005-2012'!$R417="","",IF($M$1=2005,'Resultat 2005-2012'!N417,IF(AND($M$1=2006,Beregningsark!$AQ417="2005-2012"),'Resultat 2005-2012'!N417*SUM($Y$10:$AE$10)/7,IF(AND($M$1=2007,Beregningsark!$AQ417="2005-2012"),'Resultat 2005-2012'!N417*SUM($Z$10:$AE$10)/6,IF(AND($M$1=2008,Beregningsark!$AQ417="2005-2012"),'Resultat 2005-2012'!N417*SUM($AA$10:$AE$10)/5,IF(AND($M$1=2009,Beregningsark!$AQ417="2005-2012"),'Resultat 2005-2012'!N417*SUM($AB$10:$AE$10)/4,IF(AND($M$1=2010,Beregningsark!$AQ417="2005-2012"),'Resultat 2005-2012'!N417*SUM($AC$10:$AE$10)/3,IF(AND($M$1=2011,Beregningsark!$AQ417="2005-2012"),'Resultat 2005-2012'!N417*SUM($AD$10:$AE$10)/2,IF(AND($M$1=2012,Beregningsark!$AQ417="2005-2012"),'Resultat 2005-2012'!N417*$AE$10,IF(AND($M$1=2006,Beregningsark!$AQ417="1999-2012"),'Resultat 2005-2012'!N417*SUM($Y$16:$AE$16)/7,IF(AND($M$1=2007,Beregningsark!$AQ417="1999-2012"),'Resultat 2005-2012'!N417*SUM($Z$16:$AE$16)/6,IF(AND($M$1=2008,Beregningsark!$AQ417="1999-2012"),'Resultat 2005-2012'!N417*SUM($AA$16:$AE$16)/5,IF(AND($M$1=2009,Beregningsark!$AQ417="1999-2012"),'Resultat 2005-2012'!N417*SUM($AB$16:$AE$16)/4,IF(AND($M$1=2010,Beregningsark!$AQ417="1999-2012"),'Resultat 2005-2012'!N417*SUM($AC$16:$AE$16)/3,IF(AND($M$1=2011,Beregningsark!$AQ417="1999-2012"),'Resultat 2005-2012'!N417*SUM($AD$16:$AE$16)/2,IF(AND($M$1=2012,Beregningsark!$AQ417="1999-2012"),'Resultat 2005-2012'!N417*$AE$16,""))))))))))))))))</f>
        <v/>
      </c>
      <c r="O417" s="15" t="str">
        <f>IF('Resultat 2005-2012'!$R417="","",IF($M$1=2005,'Resultat 2005-2012'!O417,IF(AND($M$1=2006,Beregningsark!$AQ417="2005-2012"),'Resultat 2005-2012'!O417*SUM($Y$10:$AE$10)/7,IF(AND($M$1=2007,Beregningsark!$AQ417="2005-2012"),'Resultat 2005-2012'!O417*SUM($Z$10:$AE$10)/6,IF(AND($M$1=2008,Beregningsark!$AQ417="2005-2012"),'Resultat 2005-2012'!O417*SUM($AA$10:$AE$10)/5,IF(AND($M$1=2009,Beregningsark!$AQ417="2005-2012"),'Resultat 2005-2012'!O417*SUM($AB$10:$AE$10)/4,IF(AND($M$1=2010,Beregningsark!$AQ417="2005-2012"),'Resultat 2005-2012'!O417*SUM($AC$10:$AE$10)/3,IF(AND($M$1=2011,Beregningsark!$AQ417="2005-2012"),'Resultat 2005-2012'!O417*SUM($AD$10:$AE$10)/2,IF(AND($M$1=2012,Beregningsark!$AQ417="2005-2012"),'Resultat 2005-2012'!O417*$AE$10,IF(AND($M$1=2006,Beregningsark!$AQ417="1999-2012"),'Resultat 2005-2012'!O417*SUM($Y$16:$AE$16)/7,IF(AND($M$1=2007,Beregningsark!$AQ417="1999-2012"),'Resultat 2005-2012'!O417*SUM($Z$16:$AE$16)/6,IF(AND($M$1=2008,Beregningsark!$AQ417="1999-2012"),'Resultat 2005-2012'!O417*SUM($AA$16:$AE$16)/5,IF(AND($M$1=2009,Beregningsark!$AQ417="1999-2012"),'Resultat 2005-2012'!O417*SUM($AB$16:$AE$16)/4,IF(AND($M$1=2010,Beregningsark!$AQ417="1999-2012"),'Resultat 2005-2012'!O417*SUM($AC$16:$AE$16)/3,IF(AND($M$1=2011,Beregningsark!$AQ417="1999-2012"),'Resultat 2005-2012'!O417*SUM($AD$16:$AE$16)/2,IF(AND($M$1=2012,Beregningsark!$AQ417="1999-2012"),'Resultat 2005-2012'!O417*$AE$16,""))))))))))))))))</f>
        <v/>
      </c>
      <c r="P417" s="15" t="str">
        <f>IF('Resultat 2005-2012'!$R417="","",IF($M$1=2005,'Resultat 2005-2012'!P417,IF(AND($M$1=2006,Beregningsark!$AQ417="2005-2012"),'Resultat 2005-2012'!P417*SUM($Y$11:$AE$11)/7,IF(AND($M$1=2007,Beregningsark!$AQ417="2005-2012"),'Resultat 2005-2012'!P417*SUM($Z$11:$AE$11)/6,IF(AND($M$1=2008,Beregningsark!$AQ417="2005-2012"),'Resultat 2005-2012'!P417*SUM($AA$11:$AE$11)/5,IF(AND($M$1=2009,Beregningsark!$AQ417="2005-2012"),'Resultat 2005-2012'!P417*SUM($AB$11:$AE$11)/4,IF(AND($M$1=2010,Beregningsark!$AQ417="2005-2012"),'Resultat 2005-2012'!P417*SUM($AC$11:$AE$11)/3,IF(AND($M$1=2011,Beregningsark!$AQ417="2005-2012"),'Resultat 2005-2012'!P417*SUM($AD$11:$AE$11)/2,IF(AND($M$1=2012,Beregningsark!$AQ417="2005-2012"),'Resultat 2005-2012'!P417*$AE$11,IF(AND($M$1=2006,Beregningsark!$AQ417="1999-2012"),'Resultat 2005-2012'!P417*SUM($Y$16:$AE$16)/7,IF(AND($M$1=2007,Beregningsark!$AQ417="1999-2012"),'Resultat 2005-2012'!P417*SUM($Z$16:$AE$16)/6,IF(AND($M$1=2008,Beregningsark!$AQ417="1999-2012"),'Resultat 2005-2012'!P417*SUM($AA$16:$AE$16)/5,IF(AND($M$1=2009,Beregningsark!$AQ417="1999-2012"),'Resultat 2005-2012'!P417*SUM($AB$16:$AE$16)/4,IF(AND($M$1=2010,Beregningsark!$AQ417="1999-2012"),'Resultat 2005-2012'!P417*SUM($AC$16:$AE$16)/3,IF(AND($M$1=2011,Beregningsark!$AQ417="1999-2012"),'Resultat 2005-2012'!P417*SUM($AD$16:$AE$16)/2,IF(AND($M$1=2012,Beregningsark!$AQ417="1999-2012"),'Resultat 2005-2012'!P417*$AE$16,""))))))))))))))))</f>
        <v/>
      </c>
      <c r="Q417" s="15" t="str">
        <f t="shared" si="21"/>
        <v/>
      </c>
      <c r="R417" s="17" t="str">
        <f t="shared" si="22"/>
        <v/>
      </c>
    </row>
    <row r="418" spans="1:18" x14ac:dyDescent="0.25">
      <c r="A418" s="4" t="str">
        <f>IF(Inddata!A433="","",Inddata!A433)</f>
        <v/>
      </c>
      <c r="B418" s="4" t="str">
        <f>IF(Inddata!B433="","",Inddata!B433)</f>
        <v/>
      </c>
      <c r="C418" s="4" t="str">
        <f>IF(Inddata!C433="","",Inddata!C433)</f>
        <v/>
      </c>
      <c r="D418" s="4" t="str">
        <f>IF(Inddata!D433="","",Inddata!D433)</f>
        <v/>
      </c>
      <c r="E418" s="4" t="str">
        <f>IF(Inddata!E433="","",Inddata!E433)</f>
        <v/>
      </c>
      <c r="F418" s="4" t="str">
        <f>IF(Inddata!F433="","",Inddata!F433)</f>
        <v/>
      </c>
      <c r="G418" s="4">
        <f>IF(Inddata!G433="","",Inddata!G433)</f>
        <v>0</v>
      </c>
      <c r="H418" s="4" t="str">
        <f>IF(Inddata!H433&gt;0.5,Inddata!H433,"")</f>
        <v/>
      </c>
      <c r="I418" s="4" t="str">
        <f>IF(Inddata!I433="","",Inddata!I433)</f>
        <v/>
      </c>
      <c r="J418" s="15" t="str">
        <f>IF('Resultat 2005-2012'!$R418="","",IF($M$1=2005,'Resultat 2005-2012'!J418,IF(AND($M$1=2006,Beregningsark!$AQ418="2005-2012"),'Resultat 2005-2012'!J418*SUM($Y$7:$AE$7)/7,IF(AND($M$1=2007,Beregningsark!$AQ418="2005-2012"),'Resultat 2005-2012'!J418*SUM($Z$7:$AE$7)/6,IF(AND($M$1=2008,Beregningsark!$AQ418="2005-2012"),'Resultat 2005-2012'!J418*SUM($AA$7:$AE$7)/5,IF(AND($M$1=2009,Beregningsark!$AQ418="2005-2012"),'Resultat 2005-2012'!J418*SUM($AB$7:$AE$7)/4,IF(AND($M$1=2010,Beregningsark!$AQ418="2005-2012"),'Resultat 2005-2012'!J418*SUM($AC$7:$AE$7)/3,IF(AND($M$1=2011,Beregningsark!$AQ418="2005-2012"),'Resultat 2005-2012'!J418*SUM($AD$7:$AE$7)/2,IF(AND($M$1=2012,Beregningsark!$AQ418="2005-2012"),'Resultat 2005-2012'!J418*$AE$7,IF(AND($M$1=2006,Beregningsark!$AQ418="1999-2012"),'Resultat 2005-2012'!J418*SUM($Y$16:$AE$16)/7,IF(AND($M$1=2007,Beregningsark!$AQ418="1999-2012"),'Resultat 2005-2012'!J418*SUM($Z$16:$AE$16)/6,IF(AND($M$1=2008,Beregningsark!$AQ418="1999-2012"),'Resultat 2005-2012'!J418*SUM($AA$16:$AE$16)/5,IF(AND($M$1=2009,Beregningsark!$AQ418="1999-2012"),'Resultat 2005-2012'!J418*SUM($AB$16:$AE$16)/4,IF(AND($M$1=2010,Beregningsark!$AQ418="1999-2012"),'Resultat 2005-2012'!J418*SUM($AC$16:$AE$16)/3,IF(AND($M$1=2011,Beregningsark!$AQ418="1999-2012"),'Resultat 2005-2012'!J418*SUM($AD$16:$AE$16)/2,IF(AND($M$1=2012,Beregningsark!$AQ418="1999-2012"),'Resultat 2005-2012'!J418*$AE$16,""))))))))))))))))</f>
        <v/>
      </c>
      <c r="K418" s="15" t="str">
        <f>IF('Resultat 2005-2012'!$R418="","",IF($M$1=2005,'Resultat 2005-2012'!K418,IF(AND($M$1=2006,Beregningsark!$AQ418="2005-2012"),'Resultat 2005-2012'!K418*SUM($Y$8:$AE$8)/7,IF(AND($M$1=2007,Beregningsark!$AQ418="2005-2012"),'Resultat 2005-2012'!K418*SUM($Z$8:$AE$8)/6,IF(AND($M$1=2008,Beregningsark!$AQ418="2005-2012"),'Resultat 2005-2012'!K418*SUM($AA$8:$AE$8)/5,IF(AND($M$1=2009,Beregningsark!$AQ418="2005-2012"),'Resultat 2005-2012'!K418*SUM($AB$8:$AE$8)/4,IF(AND($M$1=2010,Beregningsark!$AQ418="2005-2012"),'Resultat 2005-2012'!K418*SUM($AC$8:$AE$8)/3,IF(AND($M$1=2011,Beregningsark!$AQ418="2005-2012"),'Resultat 2005-2012'!K418*SUM($AD$8:$AE$8)/2,IF(AND($M$1=2012,Beregningsark!$AQ418="2005-2012"),'Resultat 2005-2012'!K418*$AE$8,IF(AND($M$1=2006,Beregningsark!$AQ418="1999-2012"),'Resultat 2005-2012'!K418*SUM($Y$17:$AE$17)/7,IF(AND($M$1=2007,Beregningsark!$AQ418="1999-2012"),'Resultat 2005-2012'!K418*SUM($Z$17:$AE$17)/6,IF(AND($M$1=2008,Beregningsark!$AQ418="1999-2012"),'Resultat 2005-2012'!K418*SUM($AA$17:$AE$17)/5,IF(AND($M$1=2009,Beregningsark!$AQ418="1999-2012"),'Resultat 2005-2012'!K418*SUM($AB$17:$AE$17)/4,IF(AND($M$1=2010,Beregningsark!$AQ418="1999-2012"),'Resultat 2005-2012'!K418*SUM($AC$17:$AE$17)/3,IF(AND($M$1=2011,Beregningsark!$AQ418="1999-2012"),'Resultat 2005-2012'!K418*SUM($AD$17:$AE$17)/2,IF(AND($M$1=2012,Beregningsark!$AQ418="1999-2012"),'Resultat 2005-2012'!K418*$AE$17,""))))))))))))))))</f>
        <v/>
      </c>
      <c r="L418" s="15" t="str">
        <f>IF('Resultat 2005-2012'!$R418="","",IF($M$1=2005,'Resultat 2005-2012'!L418,IF(AND($M$1=2006,Beregningsark!$AQ418="2005-2012"),'Resultat 2005-2012'!L418*SUM($Y$9:$AE$9)/7,IF(AND($M$1=2007,Beregningsark!$AQ418="2005-2012"),'Resultat 2005-2012'!L418*SUM($Z$9:$AE$9)/6,IF(AND($M$1=2008,Beregningsark!$AQ418="2005-2012"),'Resultat 2005-2012'!L418*SUM($AA$9:$AE$9)/5,IF(AND($M$1=2009,Beregningsark!$AQ418="2005-2012"),'Resultat 2005-2012'!L418*SUM($AB$9:$AE$9)/4,IF(AND($M$1=2010,Beregningsark!$AQ418="2005-2012"),'Resultat 2005-2012'!L418*SUM($AC$9:$AE$9)/3,IF(AND($M$1=2011,Beregningsark!$AQ418="2005-2012"),'Resultat 2005-2012'!L418*SUM($AD$9:$AE$9)/2,IF(AND($M$1=2012,Beregningsark!$AQ418="2005-2012"),'Resultat 2005-2012'!L418*$AE$9,IF(AND($M$1=2006,Beregningsark!$AQ418="1999-2012"),'Resultat 2005-2012'!L418*SUM($Y$18:$AE$18)/7,IF(AND($M$1=2007,Beregningsark!$AQ418="1999-2012"),'Resultat 2005-2012'!L418*SUM($Z$18:$AE$18)/6,IF(AND($M$1=2008,Beregningsark!$AQ418="1999-2012"),'Resultat 2005-2012'!L418*SUM($AA$18:$AE$18)/5,IF(AND($M$1=2009,Beregningsark!$AQ418="1999-2012"),'Resultat 2005-2012'!L418*SUM($AB$18:$AE$18)/4,IF(AND($M$1=2010,Beregningsark!$AQ418="1999-2012"),'Resultat 2005-2012'!L418*SUM($AC$18:$AE$18)/3,IF(AND($M$1=2011,Beregningsark!$AQ418="1999-2012"),'Resultat 2005-2012'!L418*SUM($AD$18:$AE$18)/2,IF(AND($M$1=2012,Beregningsark!$AQ418="1999-2012"),'Resultat 2005-2012'!L418*$AE$18,""))))))))))))))))</f>
        <v/>
      </c>
      <c r="M418" s="15" t="str">
        <f t="shared" si="20"/>
        <v/>
      </c>
      <c r="N418" s="15" t="str">
        <f>IF('Resultat 2005-2012'!$R418="","",IF($M$1=2005,'Resultat 2005-2012'!N418,IF(AND($M$1=2006,Beregningsark!$AQ418="2005-2012"),'Resultat 2005-2012'!N418*SUM($Y$10:$AE$10)/7,IF(AND($M$1=2007,Beregningsark!$AQ418="2005-2012"),'Resultat 2005-2012'!N418*SUM($Z$10:$AE$10)/6,IF(AND($M$1=2008,Beregningsark!$AQ418="2005-2012"),'Resultat 2005-2012'!N418*SUM($AA$10:$AE$10)/5,IF(AND($M$1=2009,Beregningsark!$AQ418="2005-2012"),'Resultat 2005-2012'!N418*SUM($AB$10:$AE$10)/4,IF(AND($M$1=2010,Beregningsark!$AQ418="2005-2012"),'Resultat 2005-2012'!N418*SUM($AC$10:$AE$10)/3,IF(AND($M$1=2011,Beregningsark!$AQ418="2005-2012"),'Resultat 2005-2012'!N418*SUM($AD$10:$AE$10)/2,IF(AND($M$1=2012,Beregningsark!$AQ418="2005-2012"),'Resultat 2005-2012'!N418*$AE$10,IF(AND($M$1=2006,Beregningsark!$AQ418="1999-2012"),'Resultat 2005-2012'!N418*SUM($Y$16:$AE$16)/7,IF(AND($M$1=2007,Beregningsark!$AQ418="1999-2012"),'Resultat 2005-2012'!N418*SUM($Z$16:$AE$16)/6,IF(AND($M$1=2008,Beregningsark!$AQ418="1999-2012"),'Resultat 2005-2012'!N418*SUM($AA$16:$AE$16)/5,IF(AND($M$1=2009,Beregningsark!$AQ418="1999-2012"),'Resultat 2005-2012'!N418*SUM($AB$16:$AE$16)/4,IF(AND($M$1=2010,Beregningsark!$AQ418="1999-2012"),'Resultat 2005-2012'!N418*SUM($AC$16:$AE$16)/3,IF(AND($M$1=2011,Beregningsark!$AQ418="1999-2012"),'Resultat 2005-2012'!N418*SUM($AD$16:$AE$16)/2,IF(AND($M$1=2012,Beregningsark!$AQ418="1999-2012"),'Resultat 2005-2012'!N418*$AE$16,""))))))))))))))))</f>
        <v/>
      </c>
      <c r="O418" s="15" t="str">
        <f>IF('Resultat 2005-2012'!$R418="","",IF($M$1=2005,'Resultat 2005-2012'!O418,IF(AND($M$1=2006,Beregningsark!$AQ418="2005-2012"),'Resultat 2005-2012'!O418*SUM($Y$10:$AE$10)/7,IF(AND($M$1=2007,Beregningsark!$AQ418="2005-2012"),'Resultat 2005-2012'!O418*SUM($Z$10:$AE$10)/6,IF(AND($M$1=2008,Beregningsark!$AQ418="2005-2012"),'Resultat 2005-2012'!O418*SUM($AA$10:$AE$10)/5,IF(AND($M$1=2009,Beregningsark!$AQ418="2005-2012"),'Resultat 2005-2012'!O418*SUM($AB$10:$AE$10)/4,IF(AND($M$1=2010,Beregningsark!$AQ418="2005-2012"),'Resultat 2005-2012'!O418*SUM($AC$10:$AE$10)/3,IF(AND($M$1=2011,Beregningsark!$AQ418="2005-2012"),'Resultat 2005-2012'!O418*SUM($AD$10:$AE$10)/2,IF(AND($M$1=2012,Beregningsark!$AQ418="2005-2012"),'Resultat 2005-2012'!O418*$AE$10,IF(AND($M$1=2006,Beregningsark!$AQ418="1999-2012"),'Resultat 2005-2012'!O418*SUM($Y$16:$AE$16)/7,IF(AND($M$1=2007,Beregningsark!$AQ418="1999-2012"),'Resultat 2005-2012'!O418*SUM($Z$16:$AE$16)/6,IF(AND($M$1=2008,Beregningsark!$AQ418="1999-2012"),'Resultat 2005-2012'!O418*SUM($AA$16:$AE$16)/5,IF(AND($M$1=2009,Beregningsark!$AQ418="1999-2012"),'Resultat 2005-2012'!O418*SUM($AB$16:$AE$16)/4,IF(AND($M$1=2010,Beregningsark!$AQ418="1999-2012"),'Resultat 2005-2012'!O418*SUM($AC$16:$AE$16)/3,IF(AND($M$1=2011,Beregningsark!$AQ418="1999-2012"),'Resultat 2005-2012'!O418*SUM($AD$16:$AE$16)/2,IF(AND($M$1=2012,Beregningsark!$AQ418="1999-2012"),'Resultat 2005-2012'!O418*$AE$16,""))))))))))))))))</f>
        <v/>
      </c>
      <c r="P418" s="15" t="str">
        <f>IF('Resultat 2005-2012'!$R418="","",IF($M$1=2005,'Resultat 2005-2012'!P418,IF(AND($M$1=2006,Beregningsark!$AQ418="2005-2012"),'Resultat 2005-2012'!P418*SUM($Y$11:$AE$11)/7,IF(AND($M$1=2007,Beregningsark!$AQ418="2005-2012"),'Resultat 2005-2012'!P418*SUM($Z$11:$AE$11)/6,IF(AND($M$1=2008,Beregningsark!$AQ418="2005-2012"),'Resultat 2005-2012'!P418*SUM($AA$11:$AE$11)/5,IF(AND($M$1=2009,Beregningsark!$AQ418="2005-2012"),'Resultat 2005-2012'!P418*SUM($AB$11:$AE$11)/4,IF(AND($M$1=2010,Beregningsark!$AQ418="2005-2012"),'Resultat 2005-2012'!P418*SUM($AC$11:$AE$11)/3,IF(AND($M$1=2011,Beregningsark!$AQ418="2005-2012"),'Resultat 2005-2012'!P418*SUM($AD$11:$AE$11)/2,IF(AND($M$1=2012,Beregningsark!$AQ418="2005-2012"),'Resultat 2005-2012'!P418*$AE$11,IF(AND($M$1=2006,Beregningsark!$AQ418="1999-2012"),'Resultat 2005-2012'!P418*SUM($Y$16:$AE$16)/7,IF(AND($M$1=2007,Beregningsark!$AQ418="1999-2012"),'Resultat 2005-2012'!P418*SUM($Z$16:$AE$16)/6,IF(AND($M$1=2008,Beregningsark!$AQ418="1999-2012"),'Resultat 2005-2012'!P418*SUM($AA$16:$AE$16)/5,IF(AND($M$1=2009,Beregningsark!$AQ418="1999-2012"),'Resultat 2005-2012'!P418*SUM($AB$16:$AE$16)/4,IF(AND($M$1=2010,Beregningsark!$AQ418="1999-2012"),'Resultat 2005-2012'!P418*SUM($AC$16:$AE$16)/3,IF(AND($M$1=2011,Beregningsark!$AQ418="1999-2012"),'Resultat 2005-2012'!P418*SUM($AD$16:$AE$16)/2,IF(AND($M$1=2012,Beregningsark!$AQ418="1999-2012"),'Resultat 2005-2012'!P418*$AE$16,""))))))))))))))))</f>
        <v/>
      </c>
      <c r="Q418" s="15" t="str">
        <f t="shared" si="21"/>
        <v/>
      </c>
      <c r="R418" s="17" t="str">
        <f t="shared" si="22"/>
        <v/>
      </c>
    </row>
    <row r="419" spans="1:18" x14ac:dyDescent="0.25">
      <c r="A419" s="4" t="str">
        <f>IF(Inddata!A434="","",Inddata!A434)</f>
        <v/>
      </c>
      <c r="B419" s="4" t="str">
        <f>IF(Inddata!B434="","",Inddata!B434)</f>
        <v/>
      </c>
      <c r="C419" s="4" t="str">
        <f>IF(Inddata!C434="","",Inddata!C434)</f>
        <v/>
      </c>
      <c r="D419" s="4" t="str">
        <f>IF(Inddata!D434="","",Inddata!D434)</f>
        <v/>
      </c>
      <c r="E419" s="4" t="str">
        <f>IF(Inddata!E434="","",Inddata!E434)</f>
        <v/>
      </c>
      <c r="F419" s="4" t="str">
        <f>IF(Inddata!F434="","",Inddata!F434)</f>
        <v/>
      </c>
      <c r="G419" s="4">
        <f>IF(Inddata!G434="","",Inddata!G434)</f>
        <v>0</v>
      </c>
      <c r="H419" s="4" t="str">
        <f>IF(Inddata!H434&gt;0.5,Inddata!H434,"")</f>
        <v/>
      </c>
      <c r="I419" s="4" t="str">
        <f>IF(Inddata!I434="","",Inddata!I434)</f>
        <v/>
      </c>
      <c r="J419" s="15" t="str">
        <f>IF('Resultat 2005-2012'!$R419="","",IF($M$1=2005,'Resultat 2005-2012'!J419,IF(AND($M$1=2006,Beregningsark!$AQ419="2005-2012"),'Resultat 2005-2012'!J419*SUM($Y$7:$AE$7)/7,IF(AND($M$1=2007,Beregningsark!$AQ419="2005-2012"),'Resultat 2005-2012'!J419*SUM($Z$7:$AE$7)/6,IF(AND($M$1=2008,Beregningsark!$AQ419="2005-2012"),'Resultat 2005-2012'!J419*SUM($AA$7:$AE$7)/5,IF(AND($M$1=2009,Beregningsark!$AQ419="2005-2012"),'Resultat 2005-2012'!J419*SUM($AB$7:$AE$7)/4,IF(AND($M$1=2010,Beregningsark!$AQ419="2005-2012"),'Resultat 2005-2012'!J419*SUM($AC$7:$AE$7)/3,IF(AND($M$1=2011,Beregningsark!$AQ419="2005-2012"),'Resultat 2005-2012'!J419*SUM($AD$7:$AE$7)/2,IF(AND($M$1=2012,Beregningsark!$AQ419="2005-2012"),'Resultat 2005-2012'!J419*$AE$7,IF(AND($M$1=2006,Beregningsark!$AQ419="1999-2012"),'Resultat 2005-2012'!J419*SUM($Y$16:$AE$16)/7,IF(AND($M$1=2007,Beregningsark!$AQ419="1999-2012"),'Resultat 2005-2012'!J419*SUM($Z$16:$AE$16)/6,IF(AND($M$1=2008,Beregningsark!$AQ419="1999-2012"),'Resultat 2005-2012'!J419*SUM($AA$16:$AE$16)/5,IF(AND($M$1=2009,Beregningsark!$AQ419="1999-2012"),'Resultat 2005-2012'!J419*SUM($AB$16:$AE$16)/4,IF(AND($M$1=2010,Beregningsark!$AQ419="1999-2012"),'Resultat 2005-2012'!J419*SUM($AC$16:$AE$16)/3,IF(AND($M$1=2011,Beregningsark!$AQ419="1999-2012"),'Resultat 2005-2012'!J419*SUM($AD$16:$AE$16)/2,IF(AND($M$1=2012,Beregningsark!$AQ419="1999-2012"),'Resultat 2005-2012'!J419*$AE$16,""))))))))))))))))</f>
        <v/>
      </c>
      <c r="K419" s="15" t="str">
        <f>IF('Resultat 2005-2012'!$R419="","",IF($M$1=2005,'Resultat 2005-2012'!K419,IF(AND($M$1=2006,Beregningsark!$AQ419="2005-2012"),'Resultat 2005-2012'!K419*SUM($Y$8:$AE$8)/7,IF(AND($M$1=2007,Beregningsark!$AQ419="2005-2012"),'Resultat 2005-2012'!K419*SUM($Z$8:$AE$8)/6,IF(AND($M$1=2008,Beregningsark!$AQ419="2005-2012"),'Resultat 2005-2012'!K419*SUM($AA$8:$AE$8)/5,IF(AND($M$1=2009,Beregningsark!$AQ419="2005-2012"),'Resultat 2005-2012'!K419*SUM($AB$8:$AE$8)/4,IF(AND($M$1=2010,Beregningsark!$AQ419="2005-2012"),'Resultat 2005-2012'!K419*SUM($AC$8:$AE$8)/3,IF(AND($M$1=2011,Beregningsark!$AQ419="2005-2012"),'Resultat 2005-2012'!K419*SUM($AD$8:$AE$8)/2,IF(AND($M$1=2012,Beregningsark!$AQ419="2005-2012"),'Resultat 2005-2012'!K419*$AE$8,IF(AND($M$1=2006,Beregningsark!$AQ419="1999-2012"),'Resultat 2005-2012'!K419*SUM($Y$17:$AE$17)/7,IF(AND($M$1=2007,Beregningsark!$AQ419="1999-2012"),'Resultat 2005-2012'!K419*SUM($Z$17:$AE$17)/6,IF(AND($M$1=2008,Beregningsark!$AQ419="1999-2012"),'Resultat 2005-2012'!K419*SUM($AA$17:$AE$17)/5,IF(AND($M$1=2009,Beregningsark!$AQ419="1999-2012"),'Resultat 2005-2012'!K419*SUM($AB$17:$AE$17)/4,IF(AND($M$1=2010,Beregningsark!$AQ419="1999-2012"),'Resultat 2005-2012'!K419*SUM($AC$17:$AE$17)/3,IF(AND($M$1=2011,Beregningsark!$AQ419="1999-2012"),'Resultat 2005-2012'!K419*SUM($AD$17:$AE$17)/2,IF(AND($M$1=2012,Beregningsark!$AQ419="1999-2012"),'Resultat 2005-2012'!K419*$AE$17,""))))))))))))))))</f>
        <v/>
      </c>
      <c r="L419" s="15" t="str">
        <f>IF('Resultat 2005-2012'!$R419="","",IF($M$1=2005,'Resultat 2005-2012'!L419,IF(AND($M$1=2006,Beregningsark!$AQ419="2005-2012"),'Resultat 2005-2012'!L419*SUM($Y$9:$AE$9)/7,IF(AND($M$1=2007,Beregningsark!$AQ419="2005-2012"),'Resultat 2005-2012'!L419*SUM($Z$9:$AE$9)/6,IF(AND($M$1=2008,Beregningsark!$AQ419="2005-2012"),'Resultat 2005-2012'!L419*SUM($AA$9:$AE$9)/5,IF(AND($M$1=2009,Beregningsark!$AQ419="2005-2012"),'Resultat 2005-2012'!L419*SUM($AB$9:$AE$9)/4,IF(AND($M$1=2010,Beregningsark!$AQ419="2005-2012"),'Resultat 2005-2012'!L419*SUM($AC$9:$AE$9)/3,IF(AND($M$1=2011,Beregningsark!$AQ419="2005-2012"),'Resultat 2005-2012'!L419*SUM($AD$9:$AE$9)/2,IF(AND($M$1=2012,Beregningsark!$AQ419="2005-2012"),'Resultat 2005-2012'!L419*$AE$9,IF(AND($M$1=2006,Beregningsark!$AQ419="1999-2012"),'Resultat 2005-2012'!L419*SUM($Y$18:$AE$18)/7,IF(AND($M$1=2007,Beregningsark!$AQ419="1999-2012"),'Resultat 2005-2012'!L419*SUM($Z$18:$AE$18)/6,IF(AND($M$1=2008,Beregningsark!$AQ419="1999-2012"),'Resultat 2005-2012'!L419*SUM($AA$18:$AE$18)/5,IF(AND($M$1=2009,Beregningsark!$AQ419="1999-2012"),'Resultat 2005-2012'!L419*SUM($AB$18:$AE$18)/4,IF(AND($M$1=2010,Beregningsark!$AQ419="1999-2012"),'Resultat 2005-2012'!L419*SUM($AC$18:$AE$18)/3,IF(AND($M$1=2011,Beregningsark!$AQ419="1999-2012"),'Resultat 2005-2012'!L419*SUM($AD$18:$AE$18)/2,IF(AND($M$1=2012,Beregningsark!$AQ419="1999-2012"),'Resultat 2005-2012'!L419*$AE$18,""))))))))))))))))</f>
        <v/>
      </c>
      <c r="M419" s="15" t="str">
        <f t="shared" si="20"/>
        <v/>
      </c>
      <c r="N419" s="15" t="str">
        <f>IF('Resultat 2005-2012'!$R419="","",IF($M$1=2005,'Resultat 2005-2012'!N419,IF(AND($M$1=2006,Beregningsark!$AQ419="2005-2012"),'Resultat 2005-2012'!N419*SUM($Y$10:$AE$10)/7,IF(AND($M$1=2007,Beregningsark!$AQ419="2005-2012"),'Resultat 2005-2012'!N419*SUM($Z$10:$AE$10)/6,IF(AND($M$1=2008,Beregningsark!$AQ419="2005-2012"),'Resultat 2005-2012'!N419*SUM($AA$10:$AE$10)/5,IF(AND($M$1=2009,Beregningsark!$AQ419="2005-2012"),'Resultat 2005-2012'!N419*SUM($AB$10:$AE$10)/4,IF(AND($M$1=2010,Beregningsark!$AQ419="2005-2012"),'Resultat 2005-2012'!N419*SUM($AC$10:$AE$10)/3,IF(AND($M$1=2011,Beregningsark!$AQ419="2005-2012"),'Resultat 2005-2012'!N419*SUM($AD$10:$AE$10)/2,IF(AND($M$1=2012,Beregningsark!$AQ419="2005-2012"),'Resultat 2005-2012'!N419*$AE$10,IF(AND($M$1=2006,Beregningsark!$AQ419="1999-2012"),'Resultat 2005-2012'!N419*SUM($Y$16:$AE$16)/7,IF(AND($M$1=2007,Beregningsark!$AQ419="1999-2012"),'Resultat 2005-2012'!N419*SUM($Z$16:$AE$16)/6,IF(AND($M$1=2008,Beregningsark!$AQ419="1999-2012"),'Resultat 2005-2012'!N419*SUM($AA$16:$AE$16)/5,IF(AND($M$1=2009,Beregningsark!$AQ419="1999-2012"),'Resultat 2005-2012'!N419*SUM($AB$16:$AE$16)/4,IF(AND($M$1=2010,Beregningsark!$AQ419="1999-2012"),'Resultat 2005-2012'!N419*SUM($AC$16:$AE$16)/3,IF(AND($M$1=2011,Beregningsark!$AQ419="1999-2012"),'Resultat 2005-2012'!N419*SUM($AD$16:$AE$16)/2,IF(AND($M$1=2012,Beregningsark!$AQ419="1999-2012"),'Resultat 2005-2012'!N419*$AE$16,""))))))))))))))))</f>
        <v/>
      </c>
      <c r="O419" s="15" t="str">
        <f>IF('Resultat 2005-2012'!$R419="","",IF($M$1=2005,'Resultat 2005-2012'!O419,IF(AND($M$1=2006,Beregningsark!$AQ419="2005-2012"),'Resultat 2005-2012'!O419*SUM($Y$10:$AE$10)/7,IF(AND($M$1=2007,Beregningsark!$AQ419="2005-2012"),'Resultat 2005-2012'!O419*SUM($Z$10:$AE$10)/6,IF(AND($M$1=2008,Beregningsark!$AQ419="2005-2012"),'Resultat 2005-2012'!O419*SUM($AA$10:$AE$10)/5,IF(AND($M$1=2009,Beregningsark!$AQ419="2005-2012"),'Resultat 2005-2012'!O419*SUM($AB$10:$AE$10)/4,IF(AND($M$1=2010,Beregningsark!$AQ419="2005-2012"),'Resultat 2005-2012'!O419*SUM($AC$10:$AE$10)/3,IF(AND($M$1=2011,Beregningsark!$AQ419="2005-2012"),'Resultat 2005-2012'!O419*SUM($AD$10:$AE$10)/2,IF(AND($M$1=2012,Beregningsark!$AQ419="2005-2012"),'Resultat 2005-2012'!O419*$AE$10,IF(AND($M$1=2006,Beregningsark!$AQ419="1999-2012"),'Resultat 2005-2012'!O419*SUM($Y$16:$AE$16)/7,IF(AND($M$1=2007,Beregningsark!$AQ419="1999-2012"),'Resultat 2005-2012'!O419*SUM($Z$16:$AE$16)/6,IF(AND($M$1=2008,Beregningsark!$AQ419="1999-2012"),'Resultat 2005-2012'!O419*SUM($AA$16:$AE$16)/5,IF(AND($M$1=2009,Beregningsark!$AQ419="1999-2012"),'Resultat 2005-2012'!O419*SUM($AB$16:$AE$16)/4,IF(AND($M$1=2010,Beregningsark!$AQ419="1999-2012"),'Resultat 2005-2012'!O419*SUM($AC$16:$AE$16)/3,IF(AND($M$1=2011,Beregningsark!$AQ419="1999-2012"),'Resultat 2005-2012'!O419*SUM($AD$16:$AE$16)/2,IF(AND($M$1=2012,Beregningsark!$AQ419="1999-2012"),'Resultat 2005-2012'!O419*$AE$16,""))))))))))))))))</f>
        <v/>
      </c>
      <c r="P419" s="15" t="str">
        <f>IF('Resultat 2005-2012'!$R419="","",IF($M$1=2005,'Resultat 2005-2012'!P419,IF(AND($M$1=2006,Beregningsark!$AQ419="2005-2012"),'Resultat 2005-2012'!P419*SUM($Y$11:$AE$11)/7,IF(AND($M$1=2007,Beregningsark!$AQ419="2005-2012"),'Resultat 2005-2012'!P419*SUM($Z$11:$AE$11)/6,IF(AND($M$1=2008,Beregningsark!$AQ419="2005-2012"),'Resultat 2005-2012'!P419*SUM($AA$11:$AE$11)/5,IF(AND($M$1=2009,Beregningsark!$AQ419="2005-2012"),'Resultat 2005-2012'!P419*SUM($AB$11:$AE$11)/4,IF(AND($M$1=2010,Beregningsark!$AQ419="2005-2012"),'Resultat 2005-2012'!P419*SUM($AC$11:$AE$11)/3,IF(AND($M$1=2011,Beregningsark!$AQ419="2005-2012"),'Resultat 2005-2012'!P419*SUM($AD$11:$AE$11)/2,IF(AND($M$1=2012,Beregningsark!$AQ419="2005-2012"),'Resultat 2005-2012'!P419*$AE$11,IF(AND($M$1=2006,Beregningsark!$AQ419="1999-2012"),'Resultat 2005-2012'!P419*SUM($Y$16:$AE$16)/7,IF(AND($M$1=2007,Beregningsark!$AQ419="1999-2012"),'Resultat 2005-2012'!P419*SUM($Z$16:$AE$16)/6,IF(AND($M$1=2008,Beregningsark!$AQ419="1999-2012"),'Resultat 2005-2012'!P419*SUM($AA$16:$AE$16)/5,IF(AND($M$1=2009,Beregningsark!$AQ419="1999-2012"),'Resultat 2005-2012'!P419*SUM($AB$16:$AE$16)/4,IF(AND($M$1=2010,Beregningsark!$AQ419="1999-2012"),'Resultat 2005-2012'!P419*SUM($AC$16:$AE$16)/3,IF(AND($M$1=2011,Beregningsark!$AQ419="1999-2012"),'Resultat 2005-2012'!P419*SUM($AD$16:$AE$16)/2,IF(AND($M$1=2012,Beregningsark!$AQ419="1999-2012"),'Resultat 2005-2012'!P419*$AE$16,""))))))))))))))))</f>
        <v/>
      </c>
      <c r="Q419" s="15" t="str">
        <f t="shared" si="21"/>
        <v/>
      </c>
      <c r="R419" s="17" t="str">
        <f t="shared" si="22"/>
        <v/>
      </c>
    </row>
    <row r="420" spans="1:18" x14ac:dyDescent="0.25">
      <c r="A420" s="4" t="str">
        <f>IF(Inddata!A435="","",Inddata!A435)</f>
        <v/>
      </c>
      <c r="B420" s="4" t="str">
        <f>IF(Inddata!B435="","",Inddata!B435)</f>
        <v/>
      </c>
      <c r="C420" s="4" t="str">
        <f>IF(Inddata!C435="","",Inddata!C435)</f>
        <v/>
      </c>
      <c r="D420" s="4" t="str">
        <f>IF(Inddata!D435="","",Inddata!D435)</f>
        <v/>
      </c>
      <c r="E420" s="4" t="str">
        <f>IF(Inddata!E435="","",Inddata!E435)</f>
        <v/>
      </c>
      <c r="F420" s="4" t="str">
        <f>IF(Inddata!F435="","",Inddata!F435)</f>
        <v/>
      </c>
      <c r="G420" s="4">
        <f>IF(Inddata!G435="","",Inddata!G435)</f>
        <v>0</v>
      </c>
      <c r="H420" s="4" t="str">
        <f>IF(Inddata!H435&gt;0.5,Inddata!H435,"")</f>
        <v/>
      </c>
      <c r="I420" s="4" t="str">
        <f>IF(Inddata!I435="","",Inddata!I435)</f>
        <v/>
      </c>
      <c r="J420" s="15" t="str">
        <f>IF('Resultat 2005-2012'!$R420="","",IF($M$1=2005,'Resultat 2005-2012'!J420,IF(AND($M$1=2006,Beregningsark!$AQ420="2005-2012"),'Resultat 2005-2012'!J420*SUM($Y$7:$AE$7)/7,IF(AND($M$1=2007,Beregningsark!$AQ420="2005-2012"),'Resultat 2005-2012'!J420*SUM($Z$7:$AE$7)/6,IF(AND($M$1=2008,Beregningsark!$AQ420="2005-2012"),'Resultat 2005-2012'!J420*SUM($AA$7:$AE$7)/5,IF(AND($M$1=2009,Beregningsark!$AQ420="2005-2012"),'Resultat 2005-2012'!J420*SUM($AB$7:$AE$7)/4,IF(AND($M$1=2010,Beregningsark!$AQ420="2005-2012"),'Resultat 2005-2012'!J420*SUM($AC$7:$AE$7)/3,IF(AND($M$1=2011,Beregningsark!$AQ420="2005-2012"),'Resultat 2005-2012'!J420*SUM($AD$7:$AE$7)/2,IF(AND($M$1=2012,Beregningsark!$AQ420="2005-2012"),'Resultat 2005-2012'!J420*$AE$7,IF(AND($M$1=2006,Beregningsark!$AQ420="1999-2012"),'Resultat 2005-2012'!J420*SUM($Y$16:$AE$16)/7,IF(AND($M$1=2007,Beregningsark!$AQ420="1999-2012"),'Resultat 2005-2012'!J420*SUM($Z$16:$AE$16)/6,IF(AND($M$1=2008,Beregningsark!$AQ420="1999-2012"),'Resultat 2005-2012'!J420*SUM($AA$16:$AE$16)/5,IF(AND($M$1=2009,Beregningsark!$AQ420="1999-2012"),'Resultat 2005-2012'!J420*SUM($AB$16:$AE$16)/4,IF(AND($M$1=2010,Beregningsark!$AQ420="1999-2012"),'Resultat 2005-2012'!J420*SUM($AC$16:$AE$16)/3,IF(AND($M$1=2011,Beregningsark!$AQ420="1999-2012"),'Resultat 2005-2012'!J420*SUM($AD$16:$AE$16)/2,IF(AND($M$1=2012,Beregningsark!$AQ420="1999-2012"),'Resultat 2005-2012'!J420*$AE$16,""))))))))))))))))</f>
        <v/>
      </c>
      <c r="K420" s="15" t="str">
        <f>IF('Resultat 2005-2012'!$R420="","",IF($M$1=2005,'Resultat 2005-2012'!K420,IF(AND($M$1=2006,Beregningsark!$AQ420="2005-2012"),'Resultat 2005-2012'!K420*SUM($Y$8:$AE$8)/7,IF(AND($M$1=2007,Beregningsark!$AQ420="2005-2012"),'Resultat 2005-2012'!K420*SUM($Z$8:$AE$8)/6,IF(AND($M$1=2008,Beregningsark!$AQ420="2005-2012"),'Resultat 2005-2012'!K420*SUM($AA$8:$AE$8)/5,IF(AND($M$1=2009,Beregningsark!$AQ420="2005-2012"),'Resultat 2005-2012'!K420*SUM($AB$8:$AE$8)/4,IF(AND($M$1=2010,Beregningsark!$AQ420="2005-2012"),'Resultat 2005-2012'!K420*SUM($AC$8:$AE$8)/3,IF(AND($M$1=2011,Beregningsark!$AQ420="2005-2012"),'Resultat 2005-2012'!K420*SUM($AD$8:$AE$8)/2,IF(AND($M$1=2012,Beregningsark!$AQ420="2005-2012"),'Resultat 2005-2012'!K420*$AE$8,IF(AND($M$1=2006,Beregningsark!$AQ420="1999-2012"),'Resultat 2005-2012'!K420*SUM($Y$17:$AE$17)/7,IF(AND($M$1=2007,Beregningsark!$AQ420="1999-2012"),'Resultat 2005-2012'!K420*SUM($Z$17:$AE$17)/6,IF(AND($M$1=2008,Beregningsark!$AQ420="1999-2012"),'Resultat 2005-2012'!K420*SUM($AA$17:$AE$17)/5,IF(AND($M$1=2009,Beregningsark!$AQ420="1999-2012"),'Resultat 2005-2012'!K420*SUM($AB$17:$AE$17)/4,IF(AND($M$1=2010,Beregningsark!$AQ420="1999-2012"),'Resultat 2005-2012'!K420*SUM($AC$17:$AE$17)/3,IF(AND($M$1=2011,Beregningsark!$AQ420="1999-2012"),'Resultat 2005-2012'!K420*SUM($AD$17:$AE$17)/2,IF(AND($M$1=2012,Beregningsark!$AQ420="1999-2012"),'Resultat 2005-2012'!K420*$AE$17,""))))))))))))))))</f>
        <v/>
      </c>
      <c r="L420" s="15" t="str">
        <f>IF('Resultat 2005-2012'!$R420="","",IF($M$1=2005,'Resultat 2005-2012'!L420,IF(AND($M$1=2006,Beregningsark!$AQ420="2005-2012"),'Resultat 2005-2012'!L420*SUM($Y$9:$AE$9)/7,IF(AND($M$1=2007,Beregningsark!$AQ420="2005-2012"),'Resultat 2005-2012'!L420*SUM($Z$9:$AE$9)/6,IF(AND($M$1=2008,Beregningsark!$AQ420="2005-2012"),'Resultat 2005-2012'!L420*SUM($AA$9:$AE$9)/5,IF(AND($M$1=2009,Beregningsark!$AQ420="2005-2012"),'Resultat 2005-2012'!L420*SUM($AB$9:$AE$9)/4,IF(AND($M$1=2010,Beregningsark!$AQ420="2005-2012"),'Resultat 2005-2012'!L420*SUM($AC$9:$AE$9)/3,IF(AND($M$1=2011,Beregningsark!$AQ420="2005-2012"),'Resultat 2005-2012'!L420*SUM($AD$9:$AE$9)/2,IF(AND($M$1=2012,Beregningsark!$AQ420="2005-2012"),'Resultat 2005-2012'!L420*$AE$9,IF(AND($M$1=2006,Beregningsark!$AQ420="1999-2012"),'Resultat 2005-2012'!L420*SUM($Y$18:$AE$18)/7,IF(AND($M$1=2007,Beregningsark!$AQ420="1999-2012"),'Resultat 2005-2012'!L420*SUM($Z$18:$AE$18)/6,IF(AND($M$1=2008,Beregningsark!$AQ420="1999-2012"),'Resultat 2005-2012'!L420*SUM($AA$18:$AE$18)/5,IF(AND($M$1=2009,Beregningsark!$AQ420="1999-2012"),'Resultat 2005-2012'!L420*SUM($AB$18:$AE$18)/4,IF(AND($M$1=2010,Beregningsark!$AQ420="1999-2012"),'Resultat 2005-2012'!L420*SUM($AC$18:$AE$18)/3,IF(AND($M$1=2011,Beregningsark!$AQ420="1999-2012"),'Resultat 2005-2012'!L420*SUM($AD$18:$AE$18)/2,IF(AND($M$1=2012,Beregningsark!$AQ420="1999-2012"),'Resultat 2005-2012'!L420*$AE$18,""))))))))))))))))</f>
        <v/>
      </c>
      <c r="M420" s="15" t="str">
        <f t="shared" si="20"/>
        <v/>
      </c>
      <c r="N420" s="15" t="str">
        <f>IF('Resultat 2005-2012'!$R420="","",IF($M$1=2005,'Resultat 2005-2012'!N420,IF(AND($M$1=2006,Beregningsark!$AQ420="2005-2012"),'Resultat 2005-2012'!N420*SUM($Y$10:$AE$10)/7,IF(AND($M$1=2007,Beregningsark!$AQ420="2005-2012"),'Resultat 2005-2012'!N420*SUM($Z$10:$AE$10)/6,IF(AND($M$1=2008,Beregningsark!$AQ420="2005-2012"),'Resultat 2005-2012'!N420*SUM($AA$10:$AE$10)/5,IF(AND($M$1=2009,Beregningsark!$AQ420="2005-2012"),'Resultat 2005-2012'!N420*SUM($AB$10:$AE$10)/4,IF(AND($M$1=2010,Beregningsark!$AQ420="2005-2012"),'Resultat 2005-2012'!N420*SUM($AC$10:$AE$10)/3,IF(AND($M$1=2011,Beregningsark!$AQ420="2005-2012"),'Resultat 2005-2012'!N420*SUM($AD$10:$AE$10)/2,IF(AND($M$1=2012,Beregningsark!$AQ420="2005-2012"),'Resultat 2005-2012'!N420*$AE$10,IF(AND($M$1=2006,Beregningsark!$AQ420="1999-2012"),'Resultat 2005-2012'!N420*SUM($Y$16:$AE$16)/7,IF(AND($M$1=2007,Beregningsark!$AQ420="1999-2012"),'Resultat 2005-2012'!N420*SUM($Z$16:$AE$16)/6,IF(AND($M$1=2008,Beregningsark!$AQ420="1999-2012"),'Resultat 2005-2012'!N420*SUM($AA$16:$AE$16)/5,IF(AND($M$1=2009,Beregningsark!$AQ420="1999-2012"),'Resultat 2005-2012'!N420*SUM($AB$16:$AE$16)/4,IF(AND($M$1=2010,Beregningsark!$AQ420="1999-2012"),'Resultat 2005-2012'!N420*SUM($AC$16:$AE$16)/3,IF(AND($M$1=2011,Beregningsark!$AQ420="1999-2012"),'Resultat 2005-2012'!N420*SUM($AD$16:$AE$16)/2,IF(AND($M$1=2012,Beregningsark!$AQ420="1999-2012"),'Resultat 2005-2012'!N420*$AE$16,""))))))))))))))))</f>
        <v/>
      </c>
      <c r="O420" s="15" t="str">
        <f>IF('Resultat 2005-2012'!$R420="","",IF($M$1=2005,'Resultat 2005-2012'!O420,IF(AND($M$1=2006,Beregningsark!$AQ420="2005-2012"),'Resultat 2005-2012'!O420*SUM($Y$10:$AE$10)/7,IF(AND($M$1=2007,Beregningsark!$AQ420="2005-2012"),'Resultat 2005-2012'!O420*SUM($Z$10:$AE$10)/6,IF(AND($M$1=2008,Beregningsark!$AQ420="2005-2012"),'Resultat 2005-2012'!O420*SUM($AA$10:$AE$10)/5,IF(AND($M$1=2009,Beregningsark!$AQ420="2005-2012"),'Resultat 2005-2012'!O420*SUM($AB$10:$AE$10)/4,IF(AND($M$1=2010,Beregningsark!$AQ420="2005-2012"),'Resultat 2005-2012'!O420*SUM($AC$10:$AE$10)/3,IF(AND($M$1=2011,Beregningsark!$AQ420="2005-2012"),'Resultat 2005-2012'!O420*SUM($AD$10:$AE$10)/2,IF(AND($M$1=2012,Beregningsark!$AQ420="2005-2012"),'Resultat 2005-2012'!O420*$AE$10,IF(AND($M$1=2006,Beregningsark!$AQ420="1999-2012"),'Resultat 2005-2012'!O420*SUM($Y$16:$AE$16)/7,IF(AND($M$1=2007,Beregningsark!$AQ420="1999-2012"),'Resultat 2005-2012'!O420*SUM($Z$16:$AE$16)/6,IF(AND($M$1=2008,Beregningsark!$AQ420="1999-2012"),'Resultat 2005-2012'!O420*SUM($AA$16:$AE$16)/5,IF(AND($M$1=2009,Beregningsark!$AQ420="1999-2012"),'Resultat 2005-2012'!O420*SUM($AB$16:$AE$16)/4,IF(AND($M$1=2010,Beregningsark!$AQ420="1999-2012"),'Resultat 2005-2012'!O420*SUM($AC$16:$AE$16)/3,IF(AND($M$1=2011,Beregningsark!$AQ420="1999-2012"),'Resultat 2005-2012'!O420*SUM($AD$16:$AE$16)/2,IF(AND($M$1=2012,Beregningsark!$AQ420="1999-2012"),'Resultat 2005-2012'!O420*$AE$16,""))))))))))))))))</f>
        <v/>
      </c>
      <c r="P420" s="15" t="str">
        <f>IF('Resultat 2005-2012'!$R420="","",IF($M$1=2005,'Resultat 2005-2012'!P420,IF(AND($M$1=2006,Beregningsark!$AQ420="2005-2012"),'Resultat 2005-2012'!P420*SUM($Y$11:$AE$11)/7,IF(AND($M$1=2007,Beregningsark!$AQ420="2005-2012"),'Resultat 2005-2012'!P420*SUM($Z$11:$AE$11)/6,IF(AND($M$1=2008,Beregningsark!$AQ420="2005-2012"),'Resultat 2005-2012'!P420*SUM($AA$11:$AE$11)/5,IF(AND($M$1=2009,Beregningsark!$AQ420="2005-2012"),'Resultat 2005-2012'!P420*SUM($AB$11:$AE$11)/4,IF(AND($M$1=2010,Beregningsark!$AQ420="2005-2012"),'Resultat 2005-2012'!P420*SUM($AC$11:$AE$11)/3,IF(AND($M$1=2011,Beregningsark!$AQ420="2005-2012"),'Resultat 2005-2012'!P420*SUM($AD$11:$AE$11)/2,IF(AND($M$1=2012,Beregningsark!$AQ420="2005-2012"),'Resultat 2005-2012'!P420*$AE$11,IF(AND($M$1=2006,Beregningsark!$AQ420="1999-2012"),'Resultat 2005-2012'!P420*SUM($Y$16:$AE$16)/7,IF(AND($M$1=2007,Beregningsark!$AQ420="1999-2012"),'Resultat 2005-2012'!P420*SUM($Z$16:$AE$16)/6,IF(AND($M$1=2008,Beregningsark!$AQ420="1999-2012"),'Resultat 2005-2012'!P420*SUM($AA$16:$AE$16)/5,IF(AND($M$1=2009,Beregningsark!$AQ420="1999-2012"),'Resultat 2005-2012'!P420*SUM($AB$16:$AE$16)/4,IF(AND($M$1=2010,Beregningsark!$AQ420="1999-2012"),'Resultat 2005-2012'!P420*SUM($AC$16:$AE$16)/3,IF(AND($M$1=2011,Beregningsark!$AQ420="1999-2012"),'Resultat 2005-2012'!P420*SUM($AD$16:$AE$16)/2,IF(AND($M$1=2012,Beregningsark!$AQ420="1999-2012"),'Resultat 2005-2012'!P420*$AE$16,""))))))))))))))))</f>
        <v/>
      </c>
      <c r="Q420" s="15" t="str">
        <f t="shared" si="21"/>
        <v/>
      </c>
      <c r="R420" s="17" t="str">
        <f t="shared" si="22"/>
        <v/>
      </c>
    </row>
    <row r="421" spans="1:18" x14ac:dyDescent="0.25">
      <c r="A421" s="4" t="str">
        <f>IF(Inddata!A436="","",Inddata!A436)</f>
        <v/>
      </c>
      <c r="B421" s="4" t="str">
        <f>IF(Inddata!B436="","",Inddata!B436)</f>
        <v/>
      </c>
      <c r="C421" s="4" t="str">
        <f>IF(Inddata!C436="","",Inddata!C436)</f>
        <v/>
      </c>
      <c r="D421" s="4" t="str">
        <f>IF(Inddata!D436="","",Inddata!D436)</f>
        <v/>
      </c>
      <c r="E421" s="4" t="str">
        <f>IF(Inddata!E436="","",Inddata!E436)</f>
        <v/>
      </c>
      <c r="F421" s="4" t="str">
        <f>IF(Inddata!F436="","",Inddata!F436)</f>
        <v/>
      </c>
      <c r="G421" s="4">
        <f>IF(Inddata!G436="","",Inddata!G436)</f>
        <v>0</v>
      </c>
      <c r="H421" s="4" t="str">
        <f>IF(Inddata!H436&gt;0.5,Inddata!H436,"")</f>
        <v/>
      </c>
      <c r="I421" s="4" t="str">
        <f>IF(Inddata!I436="","",Inddata!I436)</f>
        <v/>
      </c>
      <c r="J421" s="15" t="str">
        <f>IF('Resultat 2005-2012'!$R421="","",IF($M$1=2005,'Resultat 2005-2012'!J421,IF(AND($M$1=2006,Beregningsark!$AQ421="2005-2012"),'Resultat 2005-2012'!J421*SUM($Y$7:$AE$7)/7,IF(AND($M$1=2007,Beregningsark!$AQ421="2005-2012"),'Resultat 2005-2012'!J421*SUM($Z$7:$AE$7)/6,IF(AND($M$1=2008,Beregningsark!$AQ421="2005-2012"),'Resultat 2005-2012'!J421*SUM($AA$7:$AE$7)/5,IF(AND($M$1=2009,Beregningsark!$AQ421="2005-2012"),'Resultat 2005-2012'!J421*SUM($AB$7:$AE$7)/4,IF(AND($M$1=2010,Beregningsark!$AQ421="2005-2012"),'Resultat 2005-2012'!J421*SUM($AC$7:$AE$7)/3,IF(AND($M$1=2011,Beregningsark!$AQ421="2005-2012"),'Resultat 2005-2012'!J421*SUM($AD$7:$AE$7)/2,IF(AND($M$1=2012,Beregningsark!$AQ421="2005-2012"),'Resultat 2005-2012'!J421*$AE$7,IF(AND($M$1=2006,Beregningsark!$AQ421="1999-2012"),'Resultat 2005-2012'!J421*SUM($Y$16:$AE$16)/7,IF(AND($M$1=2007,Beregningsark!$AQ421="1999-2012"),'Resultat 2005-2012'!J421*SUM($Z$16:$AE$16)/6,IF(AND($M$1=2008,Beregningsark!$AQ421="1999-2012"),'Resultat 2005-2012'!J421*SUM($AA$16:$AE$16)/5,IF(AND($M$1=2009,Beregningsark!$AQ421="1999-2012"),'Resultat 2005-2012'!J421*SUM($AB$16:$AE$16)/4,IF(AND($M$1=2010,Beregningsark!$AQ421="1999-2012"),'Resultat 2005-2012'!J421*SUM($AC$16:$AE$16)/3,IF(AND($M$1=2011,Beregningsark!$AQ421="1999-2012"),'Resultat 2005-2012'!J421*SUM($AD$16:$AE$16)/2,IF(AND($M$1=2012,Beregningsark!$AQ421="1999-2012"),'Resultat 2005-2012'!J421*$AE$16,""))))))))))))))))</f>
        <v/>
      </c>
      <c r="K421" s="15" t="str">
        <f>IF('Resultat 2005-2012'!$R421="","",IF($M$1=2005,'Resultat 2005-2012'!K421,IF(AND($M$1=2006,Beregningsark!$AQ421="2005-2012"),'Resultat 2005-2012'!K421*SUM($Y$8:$AE$8)/7,IF(AND($M$1=2007,Beregningsark!$AQ421="2005-2012"),'Resultat 2005-2012'!K421*SUM($Z$8:$AE$8)/6,IF(AND($M$1=2008,Beregningsark!$AQ421="2005-2012"),'Resultat 2005-2012'!K421*SUM($AA$8:$AE$8)/5,IF(AND($M$1=2009,Beregningsark!$AQ421="2005-2012"),'Resultat 2005-2012'!K421*SUM($AB$8:$AE$8)/4,IF(AND($M$1=2010,Beregningsark!$AQ421="2005-2012"),'Resultat 2005-2012'!K421*SUM($AC$8:$AE$8)/3,IF(AND($M$1=2011,Beregningsark!$AQ421="2005-2012"),'Resultat 2005-2012'!K421*SUM($AD$8:$AE$8)/2,IF(AND($M$1=2012,Beregningsark!$AQ421="2005-2012"),'Resultat 2005-2012'!K421*$AE$8,IF(AND($M$1=2006,Beregningsark!$AQ421="1999-2012"),'Resultat 2005-2012'!K421*SUM($Y$17:$AE$17)/7,IF(AND($M$1=2007,Beregningsark!$AQ421="1999-2012"),'Resultat 2005-2012'!K421*SUM($Z$17:$AE$17)/6,IF(AND($M$1=2008,Beregningsark!$AQ421="1999-2012"),'Resultat 2005-2012'!K421*SUM($AA$17:$AE$17)/5,IF(AND($M$1=2009,Beregningsark!$AQ421="1999-2012"),'Resultat 2005-2012'!K421*SUM($AB$17:$AE$17)/4,IF(AND($M$1=2010,Beregningsark!$AQ421="1999-2012"),'Resultat 2005-2012'!K421*SUM($AC$17:$AE$17)/3,IF(AND($M$1=2011,Beregningsark!$AQ421="1999-2012"),'Resultat 2005-2012'!K421*SUM($AD$17:$AE$17)/2,IF(AND($M$1=2012,Beregningsark!$AQ421="1999-2012"),'Resultat 2005-2012'!K421*$AE$17,""))))))))))))))))</f>
        <v/>
      </c>
      <c r="L421" s="15" t="str">
        <f>IF('Resultat 2005-2012'!$R421="","",IF($M$1=2005,'Resultat 2005-2012'!L421,IF(AND($M$1=2006,Beregningsark!$AQ421="2005-2012"),'Resultat 2005-2012'!L421*SUM($Y$9:$AE$9)/7,IF(AND($M$1=2007,Beregningsark!$AQ421="2005-2012"),'Resultat 2005-2012'!L421*SUM($Z$9:$AE$9)/6,IF(AND($M$1=2008,Beregningsark!$AQ421="2005-2012"),'Resultat 2005-2012'!L421*SUM($AA$9:$AE$9)/5,IF(AND($M$1=2009,Beregningsark!$AQ421="2005-2012"),'Resultat 2005-2012'!L421*SUM($AB$9:$AE$9)/4,IF(AND($M$1=2010,Beregningsark!$AQ421="2005-2012"),'Resultat 2005-2012'!L421*SUM($AC$9:$AE$9)/3,IF(AND($M$1=2011,Beregningsark!$AQ421="2005-2012"),'Resultat 2005-2012'!L421*SUM($AD$9:$AE$9)/2,IF(AND($M$1=2012,Beregningsark!$AQ421="2005-2012"),'Resultat 2005-2012'!L421*$AE$9,IF(AND($M$1=2006,Beregningsark!$AQ421="1999-2012"),'Resultat 2005-2012'!L421*SUM($Y$18:$AE$18)/7,IF(AND($M$1=2007,Beregningsark!$AQ421="1999-2012"),'Resultat 2005-2012'!L421*SUM($Z$18:$AE$18)/6,IF(AND($M$1=2008,Beregningsark!$AQ421="1999-2012"),'Resultat 2005-2012'!L421*SUM($AA$18:$AE$18)/5,IF(AND($M$1=2009,Beregningsark!$AQ421="1999-2012"),'Resultat 2005-2012'!L421*SUM($AB$18:$AE$18)/4,IF(AND($M$1=2010,Beregningsark!$AQ421="1999-2012"),'Resultat 2005-2012'!L421*SUM($AC$18:$AE$18)/3,IF(AND($M$1=2011,Beregningsark!$AQ421="1999-2012"),'Resultat 2005-2012'!L421*SUM($AD$18:$AE$18)/2,IF(AND($M$1=2012,Beregningsark!$AQ421="1999-2012"),'Resultat 2005-2012'!L421*$AE$18,""))))))))))))))))</f>
        <v/>
      </c>
      <c r="M421" s="15" t="str">
        <f t="shared" si="20"/>
        <v/>
      </c>
      <c r="N421" s="15" t="str">
        <f>IF('Resultat 2005-2012'!$R421="","",IF($M$1=2005,'Resultat 2005-2012'!N421,IF(AND($M$1=2006,Beregningsark!$AQ421="2005-2012"),'Resultat 2005-2012'!N421*SUM($Y$10:$AE$10)/7,IF(AND($M$1=2007,Beregningsark!$AQ421="2005-2012"),'Resultat 2005-2012'!N421*SUM($Z$10:$AE$10)/6,IF(AND($M$1=2008,Beregningsark!$AQ421="2005-2012"),'Resultat 2005-2012'!N421*SUM($AA$10:$AE$10)/5,IF(AND($M$1=2009,Beregningsark!$AQ421="2005-2012"),'Resultat 2005-2012'!N421*SUM($AB$10:$AE$10)/4,IF(AND($M$1=2010,Beregningsark!$AQ421="2005-2012"),'Resultat 2005-2012'!N421*SUM($AC$10:$AE$10)/3,IF(AND($M$1=2011,Beregningsark!$AQ421="2005-2012"),'Resultat 2005-2012'!N421*SUM($AD$10:$AE$10)/2,IF(AND($M$1=2012,Beregningsark!$AQ421="2005-2012"),'Resultat 2005-2012'!N421*$AE$10,IF(AND($M$1=2006,Beregningsark!$AQ421="1999-2012"),'Resultat 2005-2012'!N421*SUM($Y$16:$AE$16)/7,IF(AND($M$1=2007,Beregningsark!$AQ421="1999-2012"),'Resultat 2005-2012'!N421*SUM($Z$16:$AE$16)/6,IF(AND($M$1=2008,Beregningsark!$AQ421="1999-2012"),'Resultat 2005-2012'!N421*SUM($AA$16:$AE$16)/5,IF(AND($M$1=2009,Beregningsark!$AQ421="1999-2012"),'Resultat 2005-2012'!N421*SUM($AB$16:$AE$16)/4,IF(AND($M$1=2010,Beregningsark!$AQ421="1999-2012"),'Resultat 2005-2012'!N421*SUM($AC$16:$AE$16)/3,IF(AND($M$1=2011,Beregningsark!$AQ421="1999-2012"),'Resultat 2005-2012'!N421*SUM($AD$16:$AE$16)/2,IF(AND($M$1=2012,Beregningsark!$AQ421="1999-2012"),'Resultat 2005-2012'!N421*$AE$16,""))))))))))))))))</f>
        <v/>
      </c>
      <c r="O421" s="15" t="str">
        <f>IF('Resultat 2005-2012'!$R421="","",IF($M$1=2005,'Resultat 2005-2012'!O421,IF(AND($M$1=2006,Beregningsark!$AQ421="2005-2012"),'Resultat 2005-2012'!O421*SUM($Y$10:$AE$10)/7,IF(AND($M$1=2007,Beregningsark!$AQ421="2005-2012"),'Resultat 2005-2012'!O421*SUM($Z$10:$AE$10)/6,IF(AND($M$1=2008,Beregningsark!$AQ421="2005-2012"),'Resultat 2005-2012'!O421*SUM($AA$10:$AE$10)/5,IF(AND($M$1=2009,Beregningsark!$AQ421="2005-2012"),'Resultat 2005-2012'!O421*SUM($AB$10:$AE$10)/4,IF(AND($M$1=2010,Beregningsark!$AQ421="2005-2012"),'Resultat 2005-2012'!O421*SUM($AC$10:$AE$10)/3,IF(AND($M$1=2011,Beregningsark!$AQ421="2005-2012"),'Resultat 2005-2012'!O421*SUM($AD$10:$AE$10)/2,IF(AND($M$1=2012,Beregningsark!$AQ421="2005-2012"),'Resultat 2005-2012'!O421*$AE$10,IF(AND($M$1=2006,Beregningsark!$AQ421="1999-2012"),'Resultat 2005-2012'!O421*SUM($Y$16:$AE$16)/7,IF(AND($M$1=2007,Beregningsark!$AQ421="1999-2012"),'Resultat 2005-2012'!O421*SUM($Z$16:$AE$16)/6,IF(AND($M$1=2008,Beregningsark!$AQ421="1999-2012"),'Resultat 2005-2012'!O421*SUM($AA$16:$AE$16)/5,IF(AND($M$1=2009,Beregningsark!$AQ421="1999-2012"),'Resultat 2005-2012'!O421*SUM($AB$16:$AE$16)/4,IF(AND($M$1=2010,Beregningsark!$AQ421="1999-2012"),'Resultat 2005-2012'!O421*SUM($AC$16:$AE$16)/3,IF(AND($M$1=2011,Beregningsark!$AQ421="1999-2012"),'Resultat 2005-2012'!O421*SUM($AD$16:$AE$16)/2,IF(AND($M$1=2012,Beregningsark!$AQ421="1999-2012"),'Resultat 2005-2012'!O421*$AE$16,""))))))))))))))))</f>
        <v/>
      </c>
      <c r="P421" s="15" t="str">
        <f>IF('Resultat 2005-2012'!$R421="","",IF($M$1=2005,'Resultat 2005-2012'!P421,IF(AND($M$1=2006,Beregningsark!$AQ421="2005-2012"),'Resultat 2005-2012'!P421*SUM($Y$11:$AE$11)/7,IF(AND($M$1=2007,Beregningsark!$AQ421="2005-2012"),'Resultat 2005-2012'!P421*SUM($Z$11:$AE$11)/6,IF(AND($M$1=2008,Beregningsark!$AQ421="2005-2012"),'Resultat 2005-2012'!P421*SUM($AA$11:$AE$11)/5,IF(AND($M$1=2009,Beregningsark!$AQ421="2005-2012"),'Resultat 2005-2012'!P421*SUM($AB$11:$AE$11)/4,IF(AND($M$1=2010,Beregningsark!$AQ421="2005-2012"),'Resultat 2005-2012'!P421*SUM($AC$11:$AE$11)/3,IF(AND($M$1=2011,Beregningsark!$AQ421="2005-2012"),'Resultat 2005-2012'!P421*SUM($AD$11:$AE$11)/2,IF(AND($M$1=2012,Beregningsark!$AQ421="2005-2012"),'Resultat 2005-2012'!P421*$AE$11,IF(AND($M$1=2006,Beregningsark!$AQ421="1999-2012"),'Resultat 2005-2012'!P421*SUM($Y$16:$AE$16)/7,IF(AND($M$1=2007,Beregningsark!$AQ421="1999-2012"),'Resultat 2005-2012'!P421*SUM($Z$16:$AE$16)/6,IF(AND($M$1=2008,Beregningsark!$AQ421="1999-2012"),'Resultat 2005-2012'!P421*SUM($AA$16:$AE$16)/5,IF(AND($M$1=2009,Beregningsark!$AQ421="1999-2012"),'Resultat 2005-2012'!P421*SUM($AB$16:$AE$16)/4,IF(AND($M$1=2010,Beregningsark!$AQ421="1999-2012"),'Resultat 2005-2012'!P421*SUM($AC$16:$AE$16)/3,IF(AND($M$1=2011,Beregningsark!$AQ421="1999-2012"),'Resultat 2005-2012'!P421*SUM($AD$16:$AE$16)/2,IF(AND($M$1=2012,Beregningsark!$AQ421="1999-2012"),'Resultat 2005-2012'!P421*$AE$16,""))))))))))))))))</f>
        <v/>
      </c>
      <c r="Q421" s="15" t="str">
        <f t="shared" si="21"/>
        <v/>
      </c>
      <c r="R421" s="17" t="str">
        <f t="shared" si="22"/>
        <v/>
      </c>
    </row>
    <row r="422" spans="1:18" x14ac:dyDescent="0.25">
      <c r="A422" s="4" t="str">
        <f>IF(Inddata!A437="","",Inddata!A437)</f>
        <v/>
      </c>
      <c r="B422" s="4" t="str">
        <f>IF(Inddata!B437="","",Inddata!B437)</f>
        <v/>
      </c>
      <c r="C422" s="4" t="str">
        <f>IF(Inddata!C437="","",Inddata!C437)</f>
        <v/>
      </c>
      <c r="D422" s="4" t="str">
        <f>IF(Inddata!D437="","",Inddata!D437)</f>
        <v/>
      </c>
      <c r="E422" s="4" t="str">
        <f>IF(Inddata!E437="","",Inddata!E437)</f>
        <v/>
      </c>
      <c r="F422" s="4" t="str">
        <f>IF(Inddata!F437="","",Inddata!F437)</f>
        <v/>
      </c>
      <c r="G422" s="4">
        <f>IF(Inddata!G437="","",Inddata!G437)</f>
        <v>0</v>
      </c>
      <c r="H422" s="4" t="str">
        <f>IF(Inddata!H437&gt;0.5,Inddata!H437,"")</f>
        <v/>
      </c>
      <c r="I422" s="4" t="str">
        <f>IF(Inddata!I437="","",Inddata!I437)</f>
        <v/>
      </c>
      <c r="J422" s="15" t="str">
        <f>IF('Resultat 2005-2012'!$R422="","",IF($M$1=2005,'Resultat 2005-2012'!J422,IF(AND($M$1=2006,Beregningsark!$AQ422="2005-2012"),'Resultat 2005-2012'!J422*SUM($Y$7:$AE$7)/7,IF(AND($M$1=2007,Beregningsark!$AQ422="2005-2012"),'Resultat 2005-2012'!J422*SUM($Z$7:$AE$7)/6,IF(AND($M$1=2008,Beregningsark!$AQ422="2005-2012"),'Resultat 2005-2012'!J422*SUM($AA$7:$AE$7)/5,IF(AND($M$1=2009,Beregningsark!$AQ422="2005-2012"),'Resultat 2005-2012'!J422*SUM($AB$7:$AE$7)/4,IF(AND($M$1=2010,Beregningsark!$AQ422="2005-2012"),'Resultat 2005-2012'!J422*SUM($AC$7:$AE$7)/3,IF(AND($M$1=2011,Beregningsark!$AQ422="2005-2012"),'Resultat 2005-2012'!J422*SUM($AD$7:$AE$7)/2,IF(AND($M$1=2012,Beregningsark!$AQ422="2005-2012"),'Resultat 2005-2012'!J422*$AE$7,IF(AND($M$1=2006,Beregningsark!$AQ422="1999-2012"),'Resultat 2005-2012'!J422*SUM($Y$16:$AE$16)/7,IF(AND($M$1=2007,Beregningsark!$AQ422="1999-2012"),'Resultat 2005-2012'!J422*SUM($Z$16:$AE$16)/6,IF(AND($M$1=2008,Beregningsark!$AQ422="1999-2012"),'Resultat 2005-2012'!J422*SUM($AA$16:$AE$16)/5,IF(AND($M$1=2009,Beregningsark!$AQ422="1999-2012"),'Resultat 2005-2012'!J422*SUM($AB$16:$AE$16)/4,IF(AND($M$1=2010,Beregningsark!$AQ422="1999-2012"),'Resultat 2005-2012'!J422*SUM($AC$16:$AE$16)/3,IF(AND($M$1=2011,Beregningsark!$AQ422="1999-2012"),'Resultat 2005-2012'!J422*SUM($AD$16:$AE$16)/2,IF(AND($M$1=2012,Beregningsark!$AQ422="1999-2012"),'Resultat 2005-2012'!J422*$AE$16,""))))))))))))))))</f>
        <v/>
      </c>
      <c r="K422" s="15" t="str">
        <f>IF('Resultat 2005-2012'!$R422="","",IF($M$1=2005,'Resultat 2005-2012'!K422,IF(AND($M$1=2006,Beregningsark!$AQ422="2005-2012"),'Resultat 2005-2012'!K422*SUM($Y$8:$AE$8)/7,IF(AND($M$1=2007,Beregningsark!$AQ422="2005-2012"),'Resultat 2005-2012'!K422*SUM($Z$8:$AE$8)/6,IF(AND($M$1=2008,Beregningsark!$AQ422="2005-2012"),'Resultat 2005-2012'!K422*SUM($AA$8:$AE$8)/5,IF(AND($M$1=2009,Beregningsark!$AQ422="2005-2012"),'Resultat 2005-2012'!K422*SUM($AB$8:$AE$8)/4,IF(AND($M$1=2010,Beregningsark!$AQ422="2005-2012"),'Resultat 2005-2012'!K422*SUM($AC$8:$AE$8)/3,IF(AND($M$1=2011,Beregningsark!$AQ422="2005-2012"),'Resultat 2005-2012'!K422*SUM($AD$8:$AE$8)/2,IF(AND($M$1=2012,Beregningsark!$AQ422="2005-2012"),'Resultat 2005-2012'!K422*$AE$8,IF(AND($M$1=2006,Beregningsark!$AQ422="1999-2012"),'Resultat 2005-2012'!K422*SUM($Y$17:$AE$17)/7,IF(AND($M$1=2007,Beregningsark!$AQ422="1999-2012"),'Resultat 2005-2012'!K422*SUM($Z$17:$AE$17)/6,IF(AND($M$1=2008,Beregningsark!$AQ422="1999-2012"),'Resultat 2005-2012'!K422*SUM($AA$17:$AE$17)/5,IF(AND($M$1=2009,Beregningsark!$AQ422="1999-2012"),'Resultat 2005-2012'!K422*SUM($AB$17:$AE$17)/4,IF(AND($M$1=2010,Beregningsark!$AQ422="1999-2012"),'Resultat 2005-2012'!K422*SUM($AC$17:$AE$17)/3,IF(AND($M$1=2011,Beregningsark!$AQ422="1999-2012"),'Resultat 2005-2012'!K422*SUM($AD$17:$AE$17)/2,IF(AND($M$1=2012,Beregningsark!$AQ422="1999-2012"),'Resultat 2005-2012'!K422*$AE$17,""))))))))))))))))</f>
        <v/>
      </c>
      <c r="L422" s="15" t="str">
        <f>IF('Resultat 2005-2012'!$R422="","",IF($M$1=2005,'Resultat 2005-2012'!L422,IF(AND($M$1=2006,Beregningsark!$AQ422="2005-2012"),'Resultat 2005-2012'!L422*SUM($Y$9:$AE$9)/7,IF(AND($M$1=2007,Beregningsark!$AQ422="2005-2012"),'Resultat 2005-2012'!L422*SUM($Z$9:$AE$9)/6,IF(AND($M$1=2008,Beregningsark!$AQ422="2005-2012"),'Resultat 2005-2012'!L422*SUM($AA$9:$AE$9)/5,IF(AND($M$1=2009,Beregningsark!$AQ422="2005-2012"),'Resultat 2005-2012'!L422*SUM($AB$9:$AE$9)/4,IF(AND($M$1=2010,Beregningsark!$AQ422="2005-2012"),'Resultat 2005-2012'!L422*SUM($AC$9:$AE$9)/3,IF(AND($M$1=2011,Beregningsark!$AQ422="2005-2012"),'Resultat 2005-2012'!L422*SUM($AD$9:$AE$9)/2,IF(AND($M$1=2012,Beregningsark!$AQ422="2005-2012"),'Resultat 2005-2012'!L422*$AE$9,IF(AND($M$1=2006,Beregningsark!$AQ422="1999-2012"),'Resultat 2005-2012'!L422*SUM($Y$18:$AE$18)/7,IF(AND($M$1=2007,Beregningsark!$AQ422="1999-2012"),'Resultat 2005-2012'!L422*SUM($Z$18:$AE$18)/6,IF(AND($M$1=2008,Beregningsark!$AQ422="1999-2012"),'Resultat 2005-2012'!L422*SUM($AA$18:$AE$18)/5,IF(AND($M$1=2009,Beregningsark!$AQ422="1999-2012"),'Resultat 2005-2012'!L422*SUM($AB$18:$AE$18)/4,IF(AND($M$1=2010,Beregningsark!$AQ422="1999-2012"),'Resultat 2005-2012'!L422*SUM($AC$18:$AE$18)/3,IF(AND($M$1=2011,Beregningsark!$AQ422="1999-2012"),'Resultat 2005-2012'!L422*SUM($AD$18:$AE$18)/2,IF(AND($M$1=2012,Beregningsark!$AQ422="1999-2012"),'Resultat 2005-2012'!L422*$AE$18,""))))))))))))))))</f>
        <v/>
      </c>
      <c r="M422" s="15" t="str">
        <f t="shared" si="20"/>
        <v/>
      </c>
      <c r="N422" s="15" t="str">
        <f>IF('Resultat 2005-2012'!$R422="","",IF($M$1=2005,'Resultat 2005-2012'!N422,IF(AND($M$1=2006,Beregningsark!$AQ422="2005-2012"),'Resultat 2005-2012'!N422*SUM($Y$10:$AE$10)/7,IF(AND($M$1=2007,Beregningsark!$AQ422="2005-2012"),'Resultat 2005-2012'!N422*SUM($Z$10:$AE$10)/6,IF(AND($M$1=2008,Beregningsark!$AQ422="2005-2012"),'Resultat 2005-2012'!N422*SUM($AA$10:$AE$10)/5,IF(AND($M$1=2009,Beregningsark!$AQ422="2005-2012"),'Resultat 2005-2012'!N422*SUM($AB$10:$AE$10)/4,IF(AND($M$1=2010,Beregningsark!$AQ422="2005-2012"),'Resultat 2005-2012'!N422*SUM($AC$10:$AE$10)/3,IF(AND($M$1=2011,Beregningsark!$AQ422="2005-2012"),'Resultat 2005-2012'!N422*SUM($AD$10:$AE$10)/2,IF(AND($M$1=2012,Beregningsark!$AQ422="2005-2012"),'Resultat 2005-2012'!N422*$AE$10,IF(AND($M$1=2006,Beregningsark!$AQ422="1999-2012"),'Resultat 2005-2012'!N422*SUM($Y$16:$AE$16)/7,IF(AND($M$1=2007,Beregningsark!$AQ422="1999-2012"),'Resultat 2005-2012'!N422*SUM($Z$16:$AE$16)/6,IF(AND($M$1=2008,Beregningsark!$AQ422="1999-2012"),'Resultat 2005-2012'!N422*SUM($AA$16:$AE$16)/5,IF(AND($M$1=2009,Beregningsark!$AQ422="1999-2012"),'Resultat 2005-2012'!N422*SUM($AB$16:$AE$16)/4,IF(AND($M$1=2010,Beregningsark!$AQ422="1999-2012"),'Resultat 2005-2012'!N422*SUM($AC$16:$AE$16)/3,IF(AND($M$1=2011,Beregningsark!$AQ422="1999-2012"),'Resultat 2005-2012'!N422*SUM($AD$16:$AE$16)/2,IF(AND($M$1=2012,Beregningsark!$AQ422="1999-2012"),'Resultat 2005-2012'!N422*$AE$16,""))))))))))))))))</f>
        <v/>
      </c>
      <c r="O422" s="15" t="str">
        <f>IF('Resultat 2005-2012'!$R422="","",IF($M$1=2005,'Resultat 2005-2012'!O422,IF(AND($M$1=2006,Beregningsark!$AQ422="2005-2012"),'Resultat 2005-2012'!O422*SUM($Y$10:$AE$10)/7,IF(AND($M$1=2007,Beregningsark!$AQ422="2005-2012"),'Resultat 2005-2012'!O422*SUM($Z$10:$AE$10)/6,IF(AND($M$1=2008,Beregningsark!$AQ422="2005-2012"),'Resultat 2005-2012'!O422*SUM($AA$10:$AE$10)/5,IF(AND($M$1=2009,Beregningsark!$AQ422="2005-2012"),'Resultat 2005-2012'!O422*SUM($AB$10:$AE$10)/4,IF(AND($M$1=2010,Beregningsark!$AQ422="2005-2012"),'Resultat 2005-2012'!O422*SUM($AC$10:$AE$10)/3,IF(AND($M$1=2011,Beregningsark!$AQ422="2005-2012"),'Resultat 2005-2012'!O422*SUM($AD$10:$AE$10)/2,IF(AND($M$1=2012,Beregningsark!$AQ422="2005-2012"),'Resultat 2005-2012'!O422*$AE$10,IF(AND($M$1=2006,Beregningsark!$AQ422="1999-2012"),'Resultat 2005-2012'!O422*SUM($Y$16:$AE$16)/7,IF(AND($M$1=2007,Beregningsark!$AQ422="1999-2012"),'Resultat 2005-2012'!O422*SUM($Z$16:$AE$16)/6,IF(AND($M$1=2008,Beregningsark!$AQ422="1999-2012"),'Resultat 2005-2012'!O422*SUM($AA$16:$AE$16)/5,IF(AND($M$1=2009,Beregningsark!$AQ422="1999-2012"),'Resultat 2005-2012'!O422*SUM($AB$16:$AE$16)/4,IF(AND($M$1=2010,Beregningsark!$AQ422="1999-2012"),'Resultat 2005-2012'!O422*SUM($AC$16:$AE$16)/3,IF(AND($M$1=2011,Beregningsark!$AQ422="1999-2012"),'Resultat 2005-2012'!O422*SUM($AD$16:$AE$16)/2,IF(AND($M$1=2012,Beregningsark!$AQ422="1999-2012"),'Resultat 2005-2012'!O422*$AE$16,""))))))))))))))))</f>
        <v/>
      </c>
      <c r="P422" s="15" t="str">
        <f>IF('Resultat 2005-2012'!$R422="","",IF($M$1=2005,'Resultat 2005-2012'!P422,IF(AND($M$1=2006,Beregningsark!$AQ422="2005-2012"),'Resultat 2005-2012'!P422*SUM($Y$11:$AE$11)/7,IF(AND($M$1=2007,Beregningsark!$AQ422="2005-2012"),'Resultat 2005-2012'!P422*SUM($Z$11:$AE$11)/6,IF(AND($M$1=2008,Beregningsark!$AQ422="2005-2012"),'Resultat 2005-2012'!P422*SUM($AA$11:$AE$11)/5,IF(AND($M$1=2009,Beregningsark!$AQ422="2005-2012"),'Resultat 2005-2012'!P422*SUM($AB$11:$AE$11)/4,IF(AND($M$1=2010,Beregningsark!$AQ422="2005-2012"),'Resultat 2005-2012'!P422*SUM($AC$11:$AE$11)/3,IF(AND($M$1=2011,Beregningsark!$AQ422="2005-2012"),'Resultat 2005-2012'!P422*SUM($AD$11:$AE$11)/2,IF(AND($M$1=2012,Beregningsark!$AQ422="2005-2012"),'Resultat 2005-2012'!P422*$AE$11,IF(AND($M$1=2006,Beregningsark!$AQ422="1999-2012"),'Resultat 2005-2012'!P422*SUM($Y$16:$AE$16)/7,IF(AND($M$1=2007,Beregningsark!$AQ422="1999-2012"),'Resultat 2005-2012'!P422*SUM($Z$16:$AE$16)/6,IF(AND($M$1=2008,Beregningsark!$AQ422="1999-2012"),'Resultat 2005-2012'!P422*SUM($AA$16:$AE$16)/5,IF(AND($M$1=2009,Beregningsark!$AQ422="1999-2012"),'Resultat 2005-2012'!P422*SUM($AB$16:$AE$16)/4,IF(AND($M$1=2010,Beregningsark!$AQ422="1999-2012"),'Resultat 2005-2012'!P422*SUM($AC$16:$AE$16)/3,IF(AND($M$1=2011,Beregningsark!$AQ422="1999-2012"),'Resultat 2005-2012'!P422*SUM($AD$16:$AE$16)/2,IF(AND($M$1=2012,Beregningsark!$AQ422="1999-2012"),'Resultat 2005-2012'!P422*$AE$16,""))))))))))))))))</f>
        <v/>
      </c>
      <c r="Q422" s="15" t="str">
        <f t="shared" si="21"/>
        <v/>
      </c>
      <c r="R422" s="17" t="str">
        <f t="shared" si="22"/>
        <v/>
      </c>
    </row>
    <row r="423" spans="1:18" x14ac:dyDescent="0.25">
      <c r="A423" s="4" t="str">
        <f>IF(Inddata!A438="","",Inddata!A438)</f>
        <v/>
      </c>
      <c r="B423" s="4" t="str">
        <f>IF(Inddata!B438="","",Inddata!B438)</f>
        <v/>
      </c>
      <c r="C423" s="4" t="str">
        <f>IF(Inddata!C438="","",Inddata!C438)</f>
        <v/>
      </c>
      <c r="D423" s="4" t="str">
        <f>IF(Inddata!D438="","",Inddata!D438)</f>
        <v/>
      </c>
      <c r="E423" s="4" t="str">
        <f>IF(Inddata!E438="","",Inddata!E438)</f>
        <v/>
      </c>
      <c r="F423" s="4" t="str">
        <f>IF(Inddata!F438="","",Inddata!F438)</f>
        <v/>
      </c>
      <c r="G423" s="4">
        <f>IF(Inddata!G438="","",Inddata!G438)</f>
        <v>0</v>
      </c>
      <c r="H423" s="4" t="str">
        <f>IF(Inddata!H438&gt;0.5,Inddata!H438,"")</f>
        <v/>
      </c>
      <c r="I423" s="4" t="str">
        <f>IF(Inddata!I438="","",Inddata!I438)</f>
        <v/>
      </c>
      <c r="J423" s="15" t="str">
        <f>IF('Resultat 2005-2012'!$R423="","",IF($M$1=2005,'Resultat 2005-2012'!J423,IF(AND($M$1=2006,Beregningsark!$AQ423="2005-2012"),'Resultat 2005-2012'!J423*SUM($Y$7:$AE$7)/7,IF(AND($M$1=2007,Beregningsark!$AQ423="2005-2012"),'Resultat 2005-2012'!J423*SUM($Z$7:$AE$7)/6,IF(AND($M$1=2008,Beregningsark!$AQ423="2005-2012"),'Resultat 2005-2012'!J423*SUM($AA$7:$AE$7)/5,IF(AND($M$1=2009,Beregningsark!$AQ423="2005-2012"),'Resultat 2005-2012'!J423*SUM($AB$7:$AE$7)/4,IF(AND($M$1=2010,Beregningsark!$AQ423="2005-2012"),'Resultat 2005-2012'!J423*SUM($AC$7:$AE$7)/3,IF(AND($M$1=2011,Beregningsark!$AQ423="2005-2012"),'Resultat 2005-2012'!J423*SUM($AD$7:$AE$7)/2,IF(AND($M$1=2012,Beregningsark!$AQ423="2005-2012"),'Resultat 2005-2012'!J423*$AE$7,IF(AND($M$1=2006,Beregningsark!$AQ423="1999-2012"),'Resultat 2005-2012'!J423*SUM($Y$16:$AE$16)/7,IF(AND($M$1=2007,Beregningsark!$AQ423="1999-2012"),'Resultat 2005-2012'!J423*SUM($Z$16:$AE$16)/6,IF(AND($M$1=2008,Beregningsark!$AQ423="1999-2012"),'Resultat 2005-2012'!J423*SUM($AA$16:$AE$16)/5,IF(AND($M$1=2009,Beregningsark!$AQ423="1999-2012"),'Resultat 2005-2012'!J423*SUM($AB$16:$AE$16)/4,IF(AND($M$1=2010,Beregningsark!$AQ423="1999-2012"),'Resultat 2005-2012'!J423*SUM($AC$16:$AE$16)/3,IF(AND($M$1=2011,Beregningsark!$AQ423="1999-2012"),'Resultat 2005-2012'!J423*SUM($AD$16:$AE$16)/2,IF(AND($M$1=2012,Beregningsark!$AQ423="1999-2012"),'Resultat 2005-2012'!J423*$AE$16,""))))))))))))))))</f>
        <v/>
      </c>
      <c r="K423" s="15" t="str">
        <f>IF('Resultat 2005-2012'!$R423="","",IF($M$1=2005,'Resultat 2005-2012'!K423,IF(AND($M$1=2006,Beregningsark!$AQ423="2005-2012"),'Resultat 2005-2012'!K423*SUM($Y$8:$AE$8)/7,IF(AND($M$1=2007,Beregningsark!$AQ423="2005-2012"),'Resultat 2005-2012'!K423*SUM($Z$8:$AE$8)/6,IF(AND($M$1=2008,Beregningsark!$AQ423="2005-2012"),'Resultat 2005-2012'!K423*SUM($AA$8:$AE$8)/5,IF(AND($M$1=2009,Beregningsark!$AQ423="2005-2012"),'Resultat 2005-2012'!K423*SUM($AB$8:$AE$8)/4,IF(AND($M$1=2010,Beregningsark!$AQ423="2005-2012"),'Resultat 2005-2012'!K423*SUM($AC$8:$AE$8)/3,IF(AND($M$1=2011,Beregningsark!$AQ423="2005-2012"),'Resultat 2005-2012'!K423*SUM($AD$8:$AE$8)/2,IF(AND($M$1=2012,Beregningsark!$AQ423="2005-2012"),'Resultat 2005-2012'!K423*$AE$8,IF(AND($M$1=2006,Beregningsark!$AQ423="1999-2012"),'Resultat 2005-2012'!K423*SUM($Y$17:$AE$17)/7,IF(AND($M$1=2007,Beregningsark!$AQ423="1999-2012"),'Resultat 2005-2012'!K423*SUM($Z$17:$AE$17)/6,IF(AND($M$1=2008,Beregningsark!$AQ423="1999-2012"),'Resultat 2005-2012'!K423*SUM($AA$17:$AE$17)/5,IF(AND($M$1=2009,Beregningsark!$AQ423="1999-2012"),'Resultat 2005-2012'!K423*SUM($AB$17:$AE$17)/4,IF(AND($M$1=2010,Beregningsark!$AQ423="1999-2012"),'Resultat 2005-2012'!K423*SUM($AC$17:$AE$17)/3,IF(AND($M$1=2011,Beregningsark!$AQ423="1999-2012"),'Resultat 2005-2012'!K423*SUM($AD$17:$AE$17)/2,IF(AND($M$1=2012,Beregningsark!$AQ423="1999-2012"),'Resultat 2005-2012'!K423*$AE$17,""))))))))))))))))</f>
        <v/>
      </c>
      <c r="L423" s="15" t="str">
        <f>IF('Resultat 2005-2012'!$R423="","",IF($M$1=2005,'Resultat 2005-2012'!L423,IF(AND($M$1=2006,Beregningsark!$AQ423="2005-2012"),'Resultat 2005-2012'!L423*SUM($Y$9:$AE$9)/7,IF(AND($M$1=2007,Beregningsark!$AQ423="2005-2012"),'Resultat 2005-2012'!L423*SUM($Z$9:$AE$9)/6,IF(AND($M$1=2008,Beregningsark!$AQ423="2005-2012"),'Resultat 2005-2012'!L423*SUM($AA$9:$AE$9)/5,IF(AND($M$1=2009,Beregningsark!$AQ423="2005-2012"),'Resultat 2005-2012'!L423*SUM($AB$9:$AE$9)/4,IF(AND($M$1=2010,Beregningsark!$AQ423="2005-2012"),'Resultat 2005-2012'!L423*SUM($AC$9:$AE$9)/3,IF(AND($M$1=2011,Beregningsark!$AQ423="2005-2012"),'Resultat 2005-2012'!L423*SUM($AD$9:$AE$9)/2,IF(AND($M$1=2012,Beregningsark!$AQ423="2005-2012"),'Resultat 2005-2012'!L423*$AE$9,IF(AND($M$1=2006,Beregningsark!$AQ423="1999-2012"),'Resultat 2005-2012'!L423*SUM($Y$18:$AE$18)/7,IF(AND($M$1=2007,Beregningsark!$AQ423="1999-2012"),'Resultat 2005-2012'!L423*SUM($Z$18:$AE$18)/6,IF(AND($M$1=2008,Beregningsark!$AQ423="1999-2012"),'Resultat 2005-2012'!L423*SUM($AA$18:$AE$18)/5,IF(AND($M$1=2009,Beregningsark!$AQ423="1999-2012"),'Resultat 2005-2012'!L423*SUM($AB$18:$AE$18)/4,IF(AND($M$1=2010,Beregningsark!$AQ423="1999-2012"),'Resultat 2005-2012'!L423*SUM($AC$18:$AE$18)/3,IF(AND($M$1=2011,Beregningsark!$AQ423="1999-2012"),'Resultat 2005-2012'!L423*SUM($AD$18:$AE$18)/2,IF(AND($M$1=2012,Beregningsark!$AQ423="1999-2012"),'Resultat 2005-2012'!L423*$AE$18,""))))))))))))))))</f>
        <v/>
      </c>
      <c r="M423" s="15" t="str">
        <f t="shared" si="20"/>
        <v/>
      </c>
      <c r="N423" s="15" t="str">
        <f>IF('Resultat 2005-2012'!$R423="","",IF($M$1=2005,'Resultat 2005-2012'!N423,IF(AND($M$1=2006,Beregningsark!$AQ423="2005-2012"),'Resultat 2005-2012'!N423*SUM($Y$10:$AE$10)/7,IF(AND($M$1=2007,Beregningsark!$AQ423="2005-2012"),'Resultat 2005-2012'!N423*SUM($Z$10:$AE$10)/6,IF(AND($M$1=2008,Beregningsark!$AQ423="2005-2012"),'Resultat 2005-2012'!N423*SUM($AA$10:$AE$10)/5,IF(AND($M$1=2009,Beregningsark!$AQ423="2005-2012"),'Resultat 2005-2012'!N423*SUM($AB$10:$AE$10)/4,IF(AND($M$1=2010,Beregningsark!$AQ423="2005-2012"),'Resultat 2005-2012'!N423*SUM($AC$10:$AE$10)/3,IF(AND($M$1=2011,Beregningsark!$AQ423="2005-2012"),'Resultat 2005-2012'!N423*SUM($AD$10:$AE$10)/2,IF(AND($M$1=2012,Beregningsark!$AQ423="2005-2012"),'Resultat 2005-2012'!N423*$AE$10,IF(AND($M$1=2006,Beregningsark!$AQ423="1999-2012"),'Resultat 2005-2012'!N423*SUM($Y$16:$AE$16)/7,IF(AND($M$1=2007,Beregningsark!$AQ423="1999-2012"),'Resultat 2005-2012'!N423*SUM($Z$16:$AE$16)/6,IF(AND($M$1=2008,Beregningsark!$AQ423="1999-2012"),'Resultat 2005-2012'!N423*SUM($AA$16:$AE$16)/5,IF(AND($M$1=2009,Beregningsark!$AQ423="1999-2012"),'Resultat 2005-2012'!N423*SUM($AB$16:$AE$16)/4,IF(AND($M$1=2010,Beregningsark!$AQ423="1999-2012"),'Resultat 2005-2012'!N423*SUM($AC$16:$AE$16)/3,IF(AND($M$1=2011,Beregningsark!$AQ423="1999-2012"),'Resultat 2005-2012'!N423*SUM($AD$16:$AE$16)/2,IF(AND($M$1=2012,Beregningsark!$AQ423="1999-2012"),'Resultat 2005-2012'!N423*$AE$16,""))))))))))))))))</f>
        <v/>
      </c>
      <c r="O423" s="15" t="str">
        <f>IF('Resultat 2005-2012'!$R423="","",IF($M$1=2005,'Resultat 2005-2012'!O423,IF(AND($M$1=2006,Beregningsark!$AQ423="2005-2012"),'Resultat 2005-2012'!O423*SUM($Y$10:$AE$10)/7,IF(AND($M$1=2007,Beregningsark!$AQ423="2005-2012"),'Resultat 2005-2012'!O423*SUM($Z$10:$AE$10)/6,IF(AND($M$1=2008,Beregningsark!$AQ423="2005-2012"),'Resultat 2005-2012'!O423*SUM($AA$10:$AE$10)/5,IF(AND($M$1=2009,Beregningsark!$AQ423="2005-2012"),'Resultat 2005-2012'!O423*SUM($AB$10:$AE$10)/4,IF(AND($M$1=2010,Beregningsark!$AQ423="2005-2012"),'Resultat 2005-2012'!O423*SUM($AC$10:$AE$10)/3,IF(AND($M$1=2011,Beregningsark!$AQ423="2005-2012"),'Resultat 2005-2012'!O423*SUM($AD$10:$AE$10)/2,IF(AND($M$1=2012,Beregningsark!$AQ423="2005-2012"),'Resultat 2005-2012'!O423*$AE$10,IF(AND($M$1=2006,Beregningsark!$AQ423="1999-2012"),'Resultat 2005-2012'!O423*SUM($Y$16:$AE$16)/7,IF(AND($M$1=2007,Beregningsark!$AQ423="1999-2012"),'Resultat 2005-2012'!O423*SUM($Z$16:$AE$16)/6,IF(AND($M$1=2008,Beregningsark!$AQ423="1999-2012"),'Resultat 2005-2012'!O423*SUM($AA$16:$AE$16)/5,IF(AND($M$1=2009,Beregningsark!$AQ423="1999-2012"),'Resultat 2005-2012'!O423*SUM($AB$16:$AE$16)/4,IF(AND($M$1=2010,Beregningsark!$AQ423="1999-2012"),'Resultat 2005-2012'!O423*SUM($AC$16:$AE$16)/3,IF(AND($M$1=2011,Beregningsark!$AQ423="1999-2012"),'Resultat 2005-2012'!O423*SUM($AD$16:$AE$16)/2,IF(AND($M$1=2012,Beregningsark!$AQ423="1999-2012"),'Resultat 2005-2012'!O423*$AE$16,""))))))))))))))))</f>
        <v/>
      </c>
      <c r="P423" s="15" t="str">
        <f>IF('Resultat 2005-2012'!$R423="","",IF($M$1=2005,'Resultat 2005-2012'!P423,IF(AND($M$1=2006,Beregningsark!$AQ423="2005-2012"),'Resultat 2005-2012'!P423*SUM($Y$11:$AE$11)/7,IF(AND($M$1=2007,Beregningsark!$AQ423="2005-2012"),'Resultat 2005-2012'!P423*SUM($Z$11:$AE$11)/6,IF(AND($M$1=2008,Beregningsark!$AQ423="2005-2012"),'Resultat 2005-2012'!P423*SUM($AA$11:$AE$11)/5,IF(AND($M$1=2009,Beregningsark!$AQ423="2005-2012"),'Resultat 2005-2012'!P423*SUM($AB$11:$AE$11)/4,IF(AND($M$1=2010,Beregningsark!$AQ423="2005-2012"),'Resultat 2005-2012'!P423*SUM($AC$11:$AE$11)/3,IF(AND($M$1=2011,Beregningsark!$AQ423="2005-2012"),'Resultat 2005-2012'!P423*SUM($AD$11:$AE$11)/2,IF(AND($M$1=2012,Beregningsark!$AQ423="2005-2012"),'Resultat 2005-2012'!P423*$AE$11,IF(AND($M$1=2006,Beregningsark!$AQ423="1999-2012"),'Resultat 2005-2012'!P423*SUM($Y$16:$AE$16)/7,IF(AND($M$1=2007,Beregningsark!$AQ423="1999-2012"),'Resultat 2005-2012'!P423*SUM($Z$16:$AE$16)/6,IF(AND($M$1=2008,Beregningsark!$AQ423="1999-2012"),'Resultat 2005-2012'!P423*SUM($AA$16:$AE$16)/5,IF(AND($M$1=2009,Beregningsark!$AQ423="1999-2012"),'Resultat 2005-2012'!P423*SUM($AB$16:$AE$16)/4,IF(AND($M$1=2010,Beregningsark!$AQ423="1999-2012"),'Resultat 2005-2012'!P423*SUM($AC$16:$AE$16)/3,IF(AND($M$1=2011,Beregningsark!$AQ423="1999-2012"),'Resultat 2005-2012'!P423*SUM($AD$16:$AE$16)/2,IF(AND($M$1=2012,Beregningsark!$AQ423="1999-2012"),'Resultat 2005-2012'!P423*$AE$16,""))))))))))))))))</f>
        <v/>
      </c>
      <c r="Q423" s="15" t="str">
        <f t="shared" si="21"/>
        <v/>
      </c>
      <c r="R423" s="17" t="str">
        <f t="shared" si="22"/>
        <v/>
      </c>
    </row>
    <row r="424" spans="1:18" x14ac:dyDescent="0.25">
      <c r="A424" s="4" t="str">
        <f>IF(Inddata!A439="","",Inddata!A439)</f>
        <v/>
      </c>
      <c r="B424" s="4" t="str">
        <f>IF(Inddata!B439="","",Inddata!B439)</f>
        <v/>
      </c>
      <c r="C424" s="4" t="str">
        <f>IF(Inddata!C439="","",Inddata!C439)</f>
        <v/>
      </c>
      <c r="D424" s="4" t="str">
        <f>IF(Inddata!D439="","",Inddata!D439)</f>
        <v/>
      </c>
      <c r="E424" s="4" t="str">
        <f>IF(Inddata!E439="","",Inddata!E439)</f>
        <v/>
      </c>
      <c r="F424" s="4" t="str">
        <f>IF(Inddata!F439="","",Inddata!F439)</f>
        <v/>
      </c>
      <c r="G424" s="4">
        <f>IF(Inddata!G439="","",Inddata!G439)</f>
        <v>0</v>
      </c>
      <c r="H424" s="4" t="str">
        <f>IF(Inddata!H439&gt;0.5,Inddata!H439,"")</f>
        <v/>
      </c>
      <c r="I424" s="4" t="str">
        <f>IF(Inddata!I439="","",Inddata!I439)</f>
        <v/>
      </c>
      <c r="J424" s="15" t="str">
        <f>IF('Resultat 2005-2012'!$R424="","",IF($M$1=2005,'Resultat 2005-2012'!J424,IF(AND($M$1=2006,Beregningsark!$AQ424="2005-2012"),'Resultat 2005-2012'!J424*SUM($Y$7:$AE$7)/7,IF(AND($M$1=2007,Beregningsark!$AQ424="2005-2012"),'Resultat 2005-2012'!J424*SUM($Z$7:$AE$7)/6,IF(AND($M$1=2008,Beregningsark!$AQ424="2005-2012"),'Resultat 2005-2012'!J424*SUM($AA$7:$AE$7)/5,IF(AND($M$1=2009,Beregningsark!$AQ424="2005-2012"),'Resultat 2005-2012'!J424*SUM($AB$7:$AE$7)/4,IF(AND($M$1=2010,Beregningsark!$AQ424="2005-2012"),'Resultat 2005-2012'!J424*SUM($AC$7:$AE$7)/3,IF(AND($M$1=2011,Beregningsark!$AQ424="2005-2012"),'Resultat 2005-2012'!J424*SUM($AD$7:$AE$7)/2,IF(AND($M$1=2012,Beregningsark!$AQ424="2005-2012"),'Resultat 2005-2012'!J424*$AE$7,IF(AND($M$1=2006,Beregningsark!$AQ424="1999-2012"),'Resultat 2005-2012'!J424*SUM($Y$16:$AE$16)/7,IF(AND($M$1=2007,Beregningsark!$AQ424="1999-2012"),'Resultat 2005-2012'!J424*SUM($Z$16:$AE$16)/6,IF(AND($M$1=2008,Beregningsark!$AQ424="1999-2012"),'Resultat 2005-2012'!J424*SUM($AA$16:$AE$16)/5,IF(AND($M$1=2009,Beregningsark!$AQ424="1999-2012"),'Resultat 2005-2012'!J424*SUM($AB$16:$AE$16)/4,IF(AND($M$1=2010,Beregningsark!$AQ424="1999-2012"),'Resultat 2005-2012'!J424*SUM($AC$16:$AE$16)/3,IF(AND($M$1=2011,Beregningsark!$AQ424="1999-2012"),'Resultat 2005-2012'!J424*SUM($AD$16:$AE$16)/2,IF(AND($M$1=2012,Beregningsark!$AQ424="1999-2012"),'Resultat 2005-2012'!J424*$AE$16,""))))))))))))))))</f>
        <v/>
      </c>
      <c r="K424" s="15" t="str">
        <f>IF('Resultat 2005-2012'!$R424="","",IF($M$1=2005,'Resultat 2005-2012'!K424,IF(AND($M$1=2006,Beregningsark!$AQ424="2005-2012"),'Resultat 2005-2012'!K424*SUM($Y$8:$AE$8)/7,IF(AND($M$1=2007,Beregningsark!$AQ424="2005-2012"),'Resultat 2005-2012'!K424*SUM($Z$8:$AE$8)/6,IF(AND($M$1=2008,Beregningsark!$AQ424="2005-2012"),'Resultat 2005-2012'!K424*SUM($AA$8:$AE$8)/5,IF(AND($M$1=2009,Beregningsark!$AQ424="2005-2012"),'Resultat 2005-2012'!K424*SUM($AB$8:$AE$8)/4,IF(AND($M$1=2010,Beregningsark!$AQ424="2005-2012"),'Resultat 2005-2012'!K424*SUM($AC$8:$AE$8)/3,IF(AND($M$1=2011,Beregningsark!$AQ424="2005-2012"),'Resultat 2005-2012'!K424*SUM($AD$8:$AE$8)/2,IF(AND($M$1=2012,Beregningsark!$AQ424="2005-2012"),'Resultat 2005-2012'!K424*$AE$8,IF(AND($M$1=2006,Beregningsark!$AQ424="1999-2012"),'Resultat 2005-2012'!K424*SUM($Y$17:$AE$17)/7,IF(AND($M$1=2007,Beregningsark!$AQ424="1999-2012"),'Resultat 2005-2012'!K424*SUM($Z$17:$AE$17)/6,IF(AND($M$1=2008,Beregningsark!$AQ424="1999-2012"),'Resultat 2005-2012'!K424*SUM($AA$17:$AE$17)/5,IF(AND($M$1=2009,Beregningsark!$AQ424="1999-2012"),'Resultat 2005-2012'!K424*SUM($AB$17:$AE$17)/4,IF(AND($M$1=2010,Beregningsark!$AQ424="1999-2012"),'Resultat 2005-2012'!K424*SUM($AC$17:$AE$17)/3,IF(AND($M$1=2011,Beregningsark!$AQ424="1999-2012"),'Resultat 2005-2012'!K424*SUM($AD$17:$AE$17)/2,IF(AND($M$1=2012,Beregningsark!$AQ424="1999-2012"),'Resultat 2005-2012'!K424*$AE$17,""))))))))))))))))</f>
        <v/>
      </c>
      <c r="L424" s="15" t="str">
        <f>IF('Resultat 2005-2012'!$R424="","",IF($M$1=2005,'Resultat 2005-2012'!L424,IF(AND($M$1=2006,Beregningsark!$AQ424="2005-2012"),'Resultat 2005-2012'!L424*SUM($Y$9:$AE$9)/7,IF(AND($M$1=2007,Beregningsark!$AQ424="2005-2012"),'Resultat 2005-2012'!L424*SUM($Z$9:$AE$9)/6,IF(AND($M$1=2008,Beregningsark!$AQ424="2005-2012"),'Resultat 2005-2012'!L424*SUM($AA$9:$AE$9)/5,IF(AND($M$1=2009,Beregningsark!$AQ424="2005-2012"),'Resultat 2005-2012'!L424*SUM($AB$9:$AE$9)/4,IF(AND($M$1=2010,Beregningsark!$AQ424="2005-2012"),'Resultat 2005-2012'!L424*SUM($AC$9:$AE$9)/3,IF(AND($M$1=2011,Beregningsark!$AQ424="2005-2012"),'Resultat 2005-2012'!L424*SUM($AD$9:$AE$9)/2,IF(AND($M$1=2012,Beregningsark!$AQ424="2005-2012"),'Resultat 2005-2012'!L424*$AE$9,IF(AND($M$1=2006,Beregningsark!$AQ424="1999-2012"),'Resultat 2005-2012'!L424*SUM($Y$18:$AE$18)/7,IF(AND($M$1=2007,Beregningsark!$AQ424="1999-2012"),'Resultat 2005-2012'!L424*SUM($Z$18:$AE$18)/6,IF(AND($M$1=2008,Beregningsark!$AQ424="1999-2012"),'Resultat 2005-2012'!L424*SUM($AA$18:$AE$18)/5,IF(AND($M$1=2009,Beregningsark!$AQ424="1999-2012"),'Resultat 2005-2012'!L424*SUM($AB$18:$AE$18)/4,IF(AND($M$1=2010,Beregningsark!$AQ424="1999-2012"),'Resultat 2005-2012'!L424*SUM($AC$18:$AE$18)/3,IF(AND($M$1=2011,Beregningsark!$AQ424="1999-2012"),'Resultat 2005-2012'!L424*SUM($AD$18:$AE$18)/2,IF(AND($M$1=2012,Beregningsark!$AQ424="1999-2012"),'Resultat 2005-2012'!L424*$AE$18,""))))))))))))))))</f>
        <v/>
      </c>
      <c r="M424" s="15" t="str">
        <f t="shared" si="20"/>
        <v/>
      </c>
      <c r="N424" s="15" t="str">
        <f>IF('Resultat 2005-2012'!$R424="","",IF($M$1=2005,'Resultat 2005-2012'!N424,IF(AND($M$1=2006,Beregningsark!$AQ424="2005-2012"),'Resultat 2005-2012'!N424*SUM($Y$10:$AE$10)/7,IF(AND($M$1=2007,Beregningsark!$AQ424="2005-2012"),'Resultat 2005-2012'!N424*SUM($Z$10:$AE$10)/6,IF(AND($M$1=2008,Beregningsark!$AQ424="2005-2012"),'Resultat 2005-2012'!N424*SUM($AA$10:$AE$10)/5,IF(AND($M$1=2009,Beregningsark!$AQ424="2005-2012"),'Resultat 2005-2012'!N424*SUM($AB$10:$AE$10)/4,IF(AND($M$1=2010,Beregningsark!$AQ424="2005-2012"),'Resultat 2005-2012'!N424*SUM($AC$10:$AE$10)/3,IF(AND($M$1=2011,Beregningsark!$AQ424="2005-2012"),'Resultat 2005-2012'!N424*SUM($AD$10:$AE$10)/2,IF(AND($M$1=2012,Beregningsark!$AQ424="2005-2012"),'Resultat 2005-2012'!N424*$AE$10,IF(AND($M$1=2006,Beregningsark!$AQ424="1999-2012"),'Resultat 2005-2012'!N424*SUM($Y$16:$AE$16)/7,IF(AND($M$1=2007,Beregningsark!$AQ424="1999-2012"),'Resultat 2005-2012'!N424*SUM($Z$16:$AE$16)/6,IF(AND($M$1=2008,Beregningsark!$AQ424="1999-2012"),'Resultat 2005-2012'!N424*SUM($AA$16:$AE$16)/5,IF(AND($M$1=2009,Beregningsark!$AQ424="1999-2012"),'Resultat 2005-2012'!N424*SUM($AB$16:$AE$16)/4,IF(AND($M$1=2010,Beregningsark!$AQ424="1999-2012"),'Resultat 2005-2012'!N424*SUM($AC$16:$AE$16)/3,IF(AND($M$1=2011,Beregningsark!$AQ424="1999-2012"),'Resultat 2005-2012'!N424*SUM($AD$16:$AE$16)/2,IF(AND($M$1=2012,Beregningsark!$AQ424="1999-2012"),'Resultat 2005-2012'!N424*$AE$16,""))))))))))))))))</f>
        <v/>
      </c>
      <c r="O424" s="15" t="str">
        <f>IF('Resultat 2005-2012'!$R424="","",IF($M$1=2005,'Resultat 2005-2012'!O424,IF(AND($M$1=2006,Beregningsark!$AQ424="2005-2012"),'Resultat 2005-2012'!O424*SUM($Y$10:$AE$10)/7,IF(AND($M$1=2007,Beregningsark!$AQ424="2005-2012"),'Resultat 2005-2012'!O424*SUM($Z$10:$AE$10)/6,IF(AND($M$1=2008,Beregningsark!$AQ424="2005-2012"),'Resultat 2005-2012'!O424*SUM($AA$10:$AE$10)/5,IF(AND($M$1=2009,Beregningsark!$AQ424="2005-2012"),'Resultat 2005-2012'!O424*SUM($AB$10:$AE$10)/4,IF(AND($M$1=2010,Beregningsark!$AQ424="2005-2012"),'Resultat 2005-2012'!O424*SUM($AC$10:$AE$10)/3,IF(AND($M$1=2011,Beregningsark!$AQ424="2005-2012"),'Resultat 2005-2012'!O424*SUM($AD$10:$AE$10)/2,IF(AND($M$1=2012,Beregningsark!$AQ424="2005-2012"),'Resultat 2005-2012'!O424*$AE$10,IF(AND($M$1=2006,Beregningsark!$AQ424="1999-2012"),'Resultat 2005-2012'!O424*SUM($Y$16:$AE$16)/7,IF(AND($M$1=2007,Beregningsark!$AQ424="1999-2012"),'Resultat 2005-2012'!O424*SUM($Z$16:$AE$16)/6,IF(AND($M$1=2008,Beregningsark!$AQ424="1999-2012"),'Resultat 2005-2012'!O424*SUM($AA$16:$AE$16)/5,IF(AND($M$1=2009,Beregningsark!$AQ424="1999-2012"),'Resultat 2005-2012'!O424*SUM($AB$16:$AE$16)/4,IF(AND($M$1=2010,Beregningsark!$AQ424="1999-2012"),'Resultat 2005-2012'!O424*SUM($AC$16:$AE$16)/3,IF(AND($M$1=2011,Beregningsark!$AQ424="1999-2012"),'Resultat 2005-2012'!O424*SUM($AD$16:$AE$16)/2,IF(AND($M$1=2012,Beregningsark!$AQ424="1999-2012"),'Resultat 2005-2012'!O424*$AE$16,""))))))))))))))))</f>
        <v/>
      </c>
      <c r="P424" s="15" t="str">
        <f>IF('Resultat 2005-2012'!$R424="","",IF($M$1=2005,'Resultat 2005-2012'!P424,IF(AND($M$1=2006,Beregningsark!$AQ424="2005-2012"),'Resultat 2005-2012'!P424*SUM($Y$11:$AE$11)/7,IF(AND($M$1=2007,Beregningsark!$AQ424="2005-2012"),'Resultat 2005-2012'!P424*SUM($Z$11:$AE$11)/6,IF(AND($M$1=2008,Beregningsark!$AQ424="2005-2012"),'Resultat 2005-2012'!P424*SUM($AA$11:$AE$11)/5,IF(AND($M$1=2009,Beregningsark!$AQ424="2005-2012"),'Resultat 2005-2012'!P424*SUM($AB$11:$AE$11)/4,IF(AND($M$1=2010,Beregningsark!$AQ424="2005-2012"),'Resultat 2005-2012'!P424*SUM($AC$11:$AE$11)/3,IF(AND($M$1=2011,Beregningsark!$AQ424="2005-2012"),'Resultat 2005-2012'!P424*SUM($AD$11:$AE$11)/2,IF(AND($M$1=2012,Beregningsark!$AQ424="2005-2012"),'Resultat 2005-2012'!P424*$AE$11,IF(AND($M$1=2006,Beregningsark!$AQ424="1999-2012"),'Resultat 2005-2012'!P424*SUM($Y$16:$AE$16)/7,IF(AND($M$1=2007,Beregningsark!$AQ424="1999-2012"),'Resultat 2005-2012'!P424*SUM($Z$16:$AE$16)/6,IF(AND($M$1=2008,Beregningsark!$AQ424="1999-2012"),'Resultat 2005-2012'!P424*SUM($AA$16:$AE$16)/5,IF(AND($M$1=2009,Beregningsark!$AQ424="1999-2012"),'Resultat 2005-2012'!P424*SUM($AB$16:$AE$16)/4,IF(AND($M$1=2010,Beregningsark!$AQ424="1999-2012"),'Resultat 2005-2012'!P424*SUM($AC$16:$AE$16)/3,IF(AND($M$1=2011,Beregningsark!$AQ424="1999-2012"),'Resultat 2005-2012'!P424*SUM($AD$16:$AE$16)/2,IF(AND($M$1=2012,Beregningsark!$AQ424="1999-2012"),'Resultat 2005-2012'!P424*$AE$16,""))))))))))))))))</f>
        <v/>
      </c>
      <c r="Q424" s="15" t="str">
        <f t="shared" si="21"/>
        <v/>
      </c>
      <c r="R424" s="17" t="str">
        <f t="shared" si="22"/>
        <v/>
      </c>
    </row>
    <row r="425" spans="1:18" x14ac:dyDescent="0.25">
      <c r="A425" s="4" t="str">
        <f>IF(Inddata!A440="","",Inddata!A440)</f>
        <v/>
      </c>
      <c r="B425" s="4" t="str">
        <f>IF(Inddata!B440="","",Inddata!B440)</f>
        <v/>
      </c>
      <c r="C425" s="4" t="str">
        <f>IF(Inddata!C440="","",Inddata!C440)</f>
        <v/>
      </c>
      <c r="D425" s="4" t="str">
        <f>IF(Inddata!D440="","",Inddata!D440)</f>
        <v/>
      </c>
      <c r="E425" s="4" t="str">
        <f>IF(Inddata!E440="","",Inddata!E440)</f>
        <v/>
      </c>
      <c r="F425" s="4" t="str">
        <f>IF(Inddata!F440="","",Inddata!F440)</f>
        <v/>
      </c>
      <c r="G425" s="4">
        <f>IF(Inddata!G440="","",Inddata!G440)</f>
        <v>0</v>
      </c>
      <c r="H425" s="4" t="str">
        <f>IF(Inddata!H440&gt;0.5,Inddata!H440,"")</f>
        <v/>
      </c>
      <c r="I425" s="4" t="str">
        <f>IF(Inddata!I440="","",Inddata!I440)</f>
        <v/>
      </c>
      <c r="J425" s="15" t="str">
        <f>IF('Resultat 2005-2012'!$R425="","",IF($M$1=2005,'Resultat 2005-2012'!J425,IF(AND($M$1=2006,Beregningsark!$AQ425="2005-2012"),'Resultat 2005-2012'!J425*SUM($Y$7:$AE$7)/7,IF(AND($M$1=2007,Beregningsark!$AQ425="2005-2012"),'Resultat 2005-2012'!J425*SUM($Z$7:$AE$7)/6,IF(AND($M$1=2008,Beregningsark!$AQ425="2005-2012"),'Resultat 2005-2012'!J425*SUM($AA$7:$AE$7)/5,IF(AND($M$1=2009,Beregningsark!$AQ425="2005-2012"),'Resultat 2005-2012'!J425*SUM($AB$7:$AE$7)/4,IF(AND($M$1=2010,Beregningsark!$AQ425="2005-2012"),'Resultat 2005-2012'!J425*SUM($AC$7:$AE$7)/3,IF(AND($M$1=2011,Beregningsark!$AQ425="2005-2012"),'Resultat 2005-2012'!J425*SUM($AD$7:$AE$7)/2,IF(AND($M$1=2012,Beregningsark!$AQ425="2005-2012"),'Resultat 2005-2012'!J425*$AE$7,IF(AND($M$1=2006,Beregningsark!$AQ425="1999-2012"),'Resultat 2005-2012'!J425*SUM($Y$16:$AE$16)/7,IF(AND($M$1=2007,Beregningsark!$AQ425="1999-2012"),'Resultat 2005-2012'!J425*SUM($Z$16:$AE$16)/6,IF(AND($M$1=2008,Beregningsark!$AQ425="1999-2012"),'Resultat 2005-2012'!J425*SUM($AA$16:$AE$16)/5,IF(AND($M$1=2009,Beregningsark!$AQ425="1999-2012"),'Resultat 2005-2012'!J425*SUM($AB$16:$AE$16)/4,IF(AND($M$1=2010,Beregningsark!$AQ425="1999-2012"),'Resultat 2005-2012'!J425*SUM($AC$16:$AE$16)/3,IF(AND($M$1=2011,Beregningsark!$AQ425="1999-2012"),'Resultat 2005-2012'!J425*SUM($AD$16:$AE$16)/2,IF(AND($M$1=2012,Beregningsark!$AQ425="1999-2012"),'Resultat 2005-2012'!J425*$AE$16,""))))))))))))))))</f>
        <v/>
      </c>
      <c r="K425" s="15" t="str">
        <f>IF('Resultat 2005-2012'!$R425="","",IF($M$1=2005,'Resultat 2005-2012'!K425,IF(AND($M$1=2006,Beregningsark!$AQ425="2005-2012"),'Resultat 2005-2012'!K425*SUM($Y$8:$AE$8)/7,IF(AND($M$1=2007,Beregningsark!$AQ425="2005-2012"),'Resultat 2005-2012'!K425*SUM($Z$8:$AE$8)/6,IF(AND($M$1=2008,Beregningsark!$AQ425="2005-2012"),'Resultat 2005-2012'!K425*SUM($AA$8:$AE$8)/5,IF(AND($M$1=2009,Beregningsark!$AQ425="2005-2012"),'Resultat 2005-2012'!K425*SUM($AB$8:$AE$8)/4,IF(AND($M$1=2010,Beregningsark!$AQ425="2005-2012"),'Resultat 2005-2012'!K425*SUM($AC$8:$AE$8)/3,IF(AND($M$1=2011,Beregningsark!$AQ425="2005-2012"),'Resultat 2005-2012'!K425*SUM($AD$8:$AE$8)/2,IF(AND($M$1=2012,Beregningsark!$AQ425="2005-2012"),'Resultat 2005-2012'!K425*$AE$8,IF(AND($M$1=2006,Beregningsark!$AQ425="1999-2012"),'Resultat 2005-2012'!K425*SUM($Y$17:$AE$17)/7,IF(AND($M$1=2007,Beregningsark!$AQ425="1999-2012"),'Resultat 2005-2012'!K425*SUM($Z$17:$AE$17)/6,IF(AND($M$1=2008,Beregningsark!$AQ425="1999-2012"),'Resultat 2005-2012'!K425*SUM($AA$17:$AE$17)/5,IF(AND($M$1=2009,Beregningsark!$AQ425="1999-2012"),'Resultat 2005-2012'!K425*SUM($AB$17:$AE$17)/4,IF(AND($M$1=2010,Beregningsark!$AQ425="1999-2012"),'Resultat 2005-2012'!K425*SUM($AC$17:$AE$17)/3,IF(AND($M$1=2011,Beregningsark!$AQ425="1999-2012"),'Resultat 2005-2012'!K425*SUM($AD$17:$AE$17)/2,IF(AND($M$1=2012,Beregningsark!$AQ425="1999-2012"),'Resultat 2005-2012'!K425*$AE$17,""))))))))))))))))</f>
        <v/>
      </c>
      <c r="L425" s="15" t="str">
        <f>IF('Resultat 2005-2012'!$R425="","",IF($M$1=2005,'Resultat 2005-2012'!L425,IF(AND($M$1=2006,Beregningsark!$AQ425="2005-2012"),'Resultat 2005-2012'!L425*SUM($Y$9:$AE$9)/7,IF(AND($M$1=2007,Beregningsark!$AQ425="2005-2012"),'Resultat 2005-2012'!L425*SUM($Z$9:$AE$9)/6,IF(AND($M$1=2008,Beregningsark!$AQ425="2005-2012"),'Resultat 2005-2012'!L425*SUM($AA$9:$AE$9)/5,IF(AND($M$1=2009,Beregningsark!$AQ425="2005-2012"),'Resultat 2005-2012'!L425*SUM($AB$9:$AE$9)/4,IF(AND($M$1=2010,Beregningsark!$AQ425="2005-2012"),'Resultat 2005-2012'!L425*SUM($AC$9:$AE$9)/3,IF(AND($M$1=2011,Beregningsark!$AQ425="2005-2012"),'Resultat 2005-2012'!L425*SUM($AD$9:$AE$9)/2,IF(AND($M$1=2012,Beregningsark!$AQ425="2005-2012"),'Resultat 2005-2012'!L425*$AE$9,IF(AND($M$1=2006,Beregningsark!$AQ425="1999-2012"),'Resultat 2005-2012'!L425*SUM($Y$18:$AE$18)/7,IF(AND($M$1=2007,Beregningsark!$AQ425="1999-2012"),'Resultat 2005-2012'!L425*SUM($Z$18:$AE$18)/6,IF(AND($M$1=2008,Beregningsark!$AQ425="1999-2012"),'Resultat 2005-2012'!L425*SUM($AA$18:$AE$18)/5,IF(AND($M$1=2009,Beregningsark!$AQ425="1999-2012"),'Resultat 2005-2012'!L425*SUM($AB$18:$AE$18)/4,IF(AND($M$1=2010,Beregningsark!$AQ425="1999-2012"),'Resultat 2005-2012'!L425*SUM($AC$18:$AE$18)/3,IF(AND($M$1=2011,Beregningsark!$AQ425="1999-2012"),'Resultat 2005-2012'!L425*SUM($AD$18:$AE$18)/2,IF(AND($M$1=2012,Beregningsark!$AQ425="1999-2012"),'Resultat 2005-2012'!L425*$AE$18,""))))))))))))))))</f>
        <v/>
      </c>
      <c r="M425" s="15" t="str">
        <f t="shared" si="20"/>
        <v/>
      </c>
      <c r="N425" s="15" t="str">
        <f>IF('Resultat 2005-2012'!$R425="","",IF($M$1=2005,'Resultat 2005-2012'!N425,IF(AND($M$1=2006,Beregningsark!$AQ425="2005-2012"),'Resultat 2005-2012'!N425*SUM($Y$10:$AE$10)/7,IF(AND($M$1=2007,Beregningsark!$AQ425="2005-2012"),'Resultat 2005-2012'!N425*SUM($Z$10:$AE$10)/6,IF(AND($M$1=2008,Beregningsark!$AQ425="2005-2012"),'Resultat 2005-2012'!N425*SUM($AA$10:$AE$10)/5,IF(AND($M$1=2009,Beregningsark!$AQ425="2005-2012"),'Resultat 2005-2012'!N425*SUM($AB$10:$AE$10)/4,IF(AND($M$1=2010,Beregningsark!$AQ425="2005-2012"),'Resultat 2005-2012'!N425*SUM($AC$10:$AE$10)/3,IF(AND($M$1=2011,Beregningsark!$AQ425="2005-2012"),'Resultat 2005-2012'!N425*SUM($AD$10:$AE$10)/2,IF(AND($M$1=2012,Beregningsark!$AQ425="2005-2012"),'Resultat 2005-2012'!N425*$AE$10,IF(AND($M$1=2006,Beregningsark!$AQ425="1999-2012"),'Resultat 2005-2012'!N425*SUM($Y$16:$AE$16)/7,IF(AND($M$1=2007,Beregningsark!$AQ425="1999-2012"),'Resultat 2005-2012'!N425*SUM($Z$16:$AE$16)/6,IF(AND($M$1=2008,Beregningsark!$AQ425="1999-2012"),'Resultat 2005-2012'!N425*SUM($AA$16:$AE$16)/5,IF(AND($M$1=2009,Beregningsark!$AQ425="1999-2012"),'Resultat 2005-2012'!N425*SUM($AB$16:$AE$16)/4,IF(AND($M$1=2010,Beregningsark!$AQ425="1999-2012"),'Resultat 2005-2012'!N425*SUM($AC$16:$AE$16)/3,IF(AND($M$1=2011,Beregningsark!$AQ425="1999-2012"),'Resultat 2005-2012'!N425*SUM($AD$16:$AE$16)/2,IF(AND($M$1=2012,Beregningsark!$AQ425="1999-2012"),'Resultat 2005-2012'!N425*$AE$16,""))))))))))))))))</f>
        <v/>
      </c>
      <c r="O425" s="15" t="str">
        <f>IF('Resultat 2005-2012'!$R425="","",IF($M$1=2005,'Resultat 2005-2012'!O425,IF(AND($M$1=2006,Beregningsark!$AQ425="2005-2012"),'Resultat 2005-2012'!O425*SUM($Y$10:$AE$10)/7,IF(AND($M$1=2007,Beregningsark!$AQ425="2005-2012"),'Resultat 2005-2012'!O425*SUM($Z$10:$AE$10)/6,IF(AND($M$1=2008,Beregningsark!$AQ425="2005-2012"),'Resultat 2005-2012'!O425*SUM($AA$10:$AE$10)/5,IF(AND($M$1=2009,Beregningsark!$AQ425="2005-2012"),'Resultat 2005-2012'!O425*SUM($AB$10:$AE$10)/4,IF(AND($M$1=2010,Beregningsark!$AQ425="2005-2012"),'Resultat 2005-2012'!O425*SUM($AC$10:$AE$10)/3,IF(AND($M$1=2011,Beregningsark!$AQ425="2005-2012"),'Resultat 2005-2012'!O425*SUM($AD$10:$AE$10)/2,IF(AND($M$1=2012,Beregningsark!$AQ425="2005-2012"),'Resultat 2005-2012'!O425*$AE$10,IF(AND($M$1=2006,Beregningsark!$AQ425="1999-2012"),'Resultat 2005-2012'!O425*SUM($Y$16:$AE$16)/7,IF(AND($M$1=2007,Beregningsark!$AQ425="1999-2012"),'Resultat 2005-2012'!O425*SUM($Z$16:$AE$16)/6,IF(AND($M$1=2008,Beregningsark!$AQ425="1999-2012"),'Resultat 2005-2012'!O425*SUM($AA$16:$AE$16)/5,IF(AND($M$1=2009,Beregningsark!$AQ425="1999-2012"),'Resultat 2005-2012'!O425*SUM($AB$16:$AE$16)/4,IF(AND($M$1=2010,Beregningsark!$AQ425="1999-2012"),'Resultat 2005-2012'!O425*SUM($AC$16:$AE$16)/3,IF(AND($M$1=2011,Beregningsark!$AQ425="1999-2012"),'Resultat 2005-2012'!O425*SUM($AD$16:$AE$16)/2,IF(AND($M$1=2012,Beregningsark!$AQ425="1999-2012"),'Resultat 2005-2012'!O425*$AE$16,""))))))))))))))))</f>
        <v/>
      </c>
      <c r="P425" s="15" t="str">
        <f>IF('Resultat 2005-2012'!$R425="","",IF($M$1=2005,'Resultat 2005-2012'!P425,IF(AND($M$1=2006,Beregningsark!$AQ425="2005-2012"),'Resultat 2005-2012'!P425*SUM($Y$11:$AE$11)/7,IF(AND($M$1=2007,Beregningsark!$AQ425="2005-2012"),'Resultat 2005-2012'!P425*SUM($Z$11:$AE$11)/6,IF(AND($M$1=2008,Beregningsark!$AQ425="2005-2012"),'Resultat 2005-2012'!P425*SUM($AA$11:$AE$11)/5,IF(AND($M$1=2009,Beregningsark!$AQ425="2005-2012"),'Resultat 2005-2012'!P425*SUM($AB$11:$AE$11)/4,IF(AND($M$1=2010,Beregningsark!$AQ425="2005-2012"),'Resultat 2005-2012'!P425*SUM($AC$11:$AE$11)/3,IF(AND($M$1=2011,Beregningsark!$AQ425="2005-2012"),'Resultat 2005-2012'!P425*SUM($AD$11:$AE$11)/2,IF(AND($M$1=2012,Beregningsark!$AQ425="2005-2012"),'Resultat 2005-2012'!P425*$AE$11,IF(AND($M$1=2006,Beregningsark!$AQ425="1999-2012"),'Resultat 2005-2012'!P425*SUM($Y$16:$AE$16)/7,IF(AND($M$1=2007,Beregningsark!$AQ425="1999-2012"),'Resultat 2005-2012'!P425*SUM($Z$16:$AE$16)/6,IF(AND($M$1=2008,Beregningsark!$AQ425="1999-2012"),'Resultat 2005-2012'!P425*SUM($AA$16:$AE$16)/5,IF(AND($M$1=2009,Beregningsark!$AQ425="1999-2012"),'Resultat 2005-2012'!P425*SUM($AB$16:$AE$16)/4,IF(AND($M$1=2010,Beregningsark!$AQ425="1999-2012"),'Resultat 2005-2012'!P425*SUM($AC$16:$AE$16)/3,IF(AND($M$1=2011,Beregningsark!$AQ425="1999-2012"),'Resultat 2005-2012'!P425*SUM($AD$16:$AE$16)/2,IF(AND($M$1=2012,Beregningsark!$AQ425="1999-2012"),'Resultat 2005-2012'!P425*$AE$16,""))))))))))))))))</f>
        <v/>
      </c>
      <c r="Q425" s="15" t="str">
        <f t="shared" si="21"/>
        <v/>
      </c>
      <c r="R425" s="17" t="str">
        <f t="shared" si="22"/>
        <v/>
      </c>
    </row>
    <row r="426" spans="1:18" x14ac:dyDescent="0.25">
      <c r="A426" s="4" t="str">
        <f>IF(Inddata!A441="","",Inddata!A441)</f>
        <v/>
      </c>
      <c r="B426" s="4" t="str">
        <f>IF(Inddata!B441="","",Inddata!B441)</f>
        <v/>
      </c>
      <c r="C426" s="4" t="str">
        <f>IF(Inddata!C441="","",Inddata!C441)</f>
        <v/>
      </c>
      <c r="D426" s="4" t="str">
        <f>IF(Inddata!D441="","",Inddata!D441)</f>
        <v/>
      </c>
      <c r="E426" s="4" t="str">
        <f>IF(Inddata!E441="","",Inddata!E441)</f>
        <v/>
      </c>
      <c r="F426" s="4" t="str">
        <f>IF(Inddata!F441="","",Inddata!F441)</f>
        <v/>
      </c>
      <c r="G426" s="4">
        <f>IF(Inddata!G441="","",Inddata!G441)</f>
        <v>0</v>
      </c>
      <c r="H426" s="4" t="str">
        <f>IF(Inddata!H441&gt;0.5,Inddata!H441,"")</f>
        <v/>
      </c>
      <c r="I426" s="4" t="str">
        <f>IF(Inddata!I441="","",Inddata!I441)</f>
        <v/>
      </c>
      <c r="J426" s="15" t="str">
        <f>IF('Resultat 2005-2012'!$R426="","",IF($M$1=2005,'Resultat 2005-2012'!J426,IF(AND($M$1=2006,Beregningsark!$AQ426="2005-2012"),'Resultat 2005-2012'!J426*SUM($Y$7:$AE$7)/7,IF(AND($M$1=2007,Beregningsark!$AQ426="2005-2012"),'Resultat 2005-2012'!J426*SUM($Z$7:$AE$7)/6,IF(AND($M$1=2008,Beregningsark!$AQ426="2005-2012"),'Resultat 2005-2012'!J426*SUM($AA$7:$AE$7)/5,IF(AND($M$1=2009,Beregningsark!$AQ426="2005-2012"),'Resultat 2005-2012'!J426*SUM($AB$7:$AE$7)/4,IF(AND($M$1=2010,Beregningsark!$AQ426="2005-2012"),'Resultat 2005-2012'!J426*SUM($AC$7:$AE$7)/3,IF(AND($M$1=2011,Beregningsark!$AQ426="2005-2012"),'Resultat 2005-2012'!J426*SUM($AD$7:$AE$7)/2,IF(AND($M$1=2012,Beregningsark!$AQ426="2005-2012"),'Resultat 2005-2012'!J426*$AE$7,IF(AND($M$1=2006,Beregningsark!$AQ426="1999-2012"),'Resultat 2005-2012'!J426*SUM($Y$16:$AE$16)/7,IF(AND($M$1=2007,Beregningsark!$AQ426="1999-2012"),'Resultat 2005-2012'!J426*SUM($Z$16:$AE$16)/6,IF(AND($M$1=2008,Beregningsark!$AQ426="1999-2012"),'Resultat 2005-2012'!J426*SUM($AA$16:$AE$16)/5,IF(AND($M$1=2009,Beregningsark!$AQ426="1999-2012"),'Resultat 2005-2012'!J426*SUM($AB$16:$AE$16)/4,IF(AND($M$1=2010,Beregningsark!$AQ426="1999-2012"),'Resultat 2005-2012'!J426*SUM($AC$16:$AE$16)/3,IF(AND($M$1=2011,Beregningsark!$AQ426="1999-2012"),'Resultat 2005-2012'!J426*SUM($AD$16:$AE$16)/2,IF(AND($M$1=2012,Beregningsark!$AQ426="1999-2012"),'Resultat 2005-2012'!J426*$AE$16,""))))))))))))))))</f>
        <v/>
      </c>
      <c r="K426" s="15" t="str">
        <f>IF('Resultat 2005-2012'!$R426="","",IF($M$1=2005,'Resultat 2005-2012'!K426,IF(AND($M$1=2006,Beregningsark!$AQ426="2005-2012"),'Resultat 2005-2012'!K426*SUM($Y$8:$AE$8)/7,IF(AND($M$1=2007,Beregningsark!$AQ426="2005-2012"),'Resultat 2005-2012'!K426*SUM($Z$8:$AE$8)/6,IF(AND($M$1=2008,Beregningsark!$AQ426="2005-2012"),'Resultat 2005-2012'!K426*SUM($AA$8:$AE$8)/5,IF(AND($M$1=2009,Beregningsark!$AQ426="2005-2012"),'Resultat 2005-2012'!K426*SUM($AB$8:$AE$8)/4,IF(AND($M$1=2010,Beregningsark!$AQ426="2005-2012"),'Resultat 2005-2012'!K426*SUM($AC$8:$AE$8)/3,IF(AND($M$1=2011,Beregningsark!$AQ426="2005-2012"),'Resultat 2005-2012'!K426*SUM($AD$8:$AE$8)/2,IF(AND($M$1=2012,Beregningsark!$AQ426="2005-2012"),'Resultat 2005-2012'!K426*$AE$8,IF(AND($M$1=2006,Beregningsark!$AQ426="1999-2012"),'Resultat 2005-2012'!K426*SUM($Y$17:$AE$17)/7,IF(AND($M$1=2007,Beregningsark!$AQ426="1999-2012"),'Resultat 2005-2012'!K426*SUM($Z$17:$AE$17)/6,IF(AND($M$1=2008,Beregningsark!$AQ426="1999-2012"),'Resultat 2005-2012'!K426*SUM($AA$17:$AE$17)/5,IF(AND($M$1=2009,Beregningsark!$AQ426="1999-2012"),'Resultat 2005-2012'!K426*SUM($AB$17:$AE$17)/4,IF(AND($M$1=2010,Beregningsark!$AQ426="1999-2012"),'Resultat 2005-2012'!K426*SUM($AC$17:$AE$17)/3,IF(AND($M$1=2011,Beregningsark!$AQ426="1999-2012"),'Resultat 2005-2012'!K426*SUM($AD$17:$AE$17)/2,IF(AND($M$1=2012,Beregningsark!$AQ426="1999-2012"),'Resultat 2005-2012'!K426*$AE$17,""))))))))))))))))</f>
        <v/>
      </c>
      <c r="L426" s="15" t="str">
        <f>IF('Resultat 2005-2012'!$R426="","",IF($M$1=2005,'Resultat 2005-2012'!L426,IF(AND($M$1=2006,Beregningsark!$AQ426="2005-2012"),'Resultat 2005-2012'!L426*SUM($Y$9:$AE$9)/7,IF(AND($M$1=2007,Beregningsark!$AQ426="2005-2012"),'Resultat 2005-2012'!L426*SUM($Z$9:$AE$9)/6,IF(AND($M$1=2008,Beregningsark!$AQ426="2005-2012"),'Resultat 2005-2012'!L426*SUM($AA$9:$AE$9)/5,IF(AND($M$1=2009,Beregningsark!$AQ426="2005-2012"),'Resultat 2005-2012'!L426*SUM($AB$9:$AE$9)/4,IF(AND($M$1=2010,Beregningsark!$AQ426="2005-2012"),'Resultat 2005-2012'!L426*SUM($AC$9:$AE$9)/3,IF(AND($M$1=2011,Beregningsark!$AQ426="2005-2012"),'Resultat 2005-2012'!L426*SUM($AD$9:$AE$9)/2,IF(AND($M$1=2012,Beregningsark!$AQ426="2005-2012"),'Resultat 2005-2012'!L426*$AE$9,IF(AND($M$1=2006,Beregningsark!$AQ426="1999-2012"),'Resultat 2005-2012'!L426*SUM($Y$18:$AE$18)/7,IF(AND($M$1=2007,Beregningsark!$AQ426="1999-2012"),'Resultat 2005-2012'!L426*SUM($Z$18:$AE$18)/6,IF(AND($M$1=2008,Beregningsark!$AQ426="1999-2012"),'Resultat 2005-2012'!L426*SUM($AA$18:$AE$18)/5,IF(AND($M$1=2009,Beregningsark!$AQ426="1999-2012"),'Resultat 2005-2012'!L426*SUM($AB$18:$AE$18)/4,IF(AND($M$1=2010,Beregningsark!$AQ426="1999-2012"),'Resultat 2005-2012'!L426*SUM($AC$18:$AE$18)/3,IF(AND($M$1=2011,Beregningsark!$AQ426="1999-2012"),'Resultat 2005-2012'!L426*SUM($AD$18:$AE$18)/2,IF(AND($M$1=2012,Beregningsark!$AQ426="1999-2012"),'Resultat 2005-2012'!L426*$AE$18,""))))))))))))))))</f>
        <v/>
      </c>
      <c r="M426" s="15" t="str">
        <f t="shared" si="20"/>
        <v/>
      </c>
      <c r="N426" s="15" t="str">
        <f>IF('Resultat 2005-2012'!$R426="","",IF($M$1=2005,'Resultat 2005-2012'!N426,IF(AND($M$1=2006,Beregningsark!$AQ426="2005-2012"),'Resultat 2005-2012'!N426*SUM($Y$10:$AE$10)/7,IF(AND($M$1=2007,Beregningsark!$AQ426="2005-2012"),'Resultat 2005-2012'!N426*SUM($Z$10:$AE$10)/6,IF(AND($M$1=2008,Beregningsark!$AQ426="2005-2012"),'Resultat 2005-2012'!N426*SUM($AA$10:$AE$10)/5,IF(AND($M$1=2009,Beregningsark!$AQ426="2005-2012"),'Resultat 2005-2012'!N426*SUM($AB$10:$AE$10)/4,IF(AND($M$1=2010,Beregningsark!$AQ426="2005-2012"),'Resultat 2005-2012'!N426*SUM($AC$10:$AE$10)/3,IF(AND($M$1=2011,Beregningsark!$AQ426="2005-2012"),'Resultat 2005-2012'!N426*SUM($AD$10:$AE$10)/2,IF(AND($M$1=2012,Beregningsark!$AQ426="2005-2012"),'Resultat 2005-2012'!N426*$AE$10,IF(AND($M$1=2006,Beregningsark!$AQ426="1999-2012"),'Resultat 2005-2012'!N426*SUM($Y$16:$AE$16)/7,IF(AND($M$1=2007,Beregningsark!$AQ426="1999-2012"),'Resultat 2005-2012'!N426*SUM($Z$16:$AE$16)/6,IF(AND($M$1=2008,Beregningsark!$AQ426="1999-2012"),'Resultat 2005-2012'!N426*SUM($AA$16:$AE$16)/5,IF(AND($M$1=2009,Beregningsark!$AQ426="1999-2012"),'Resultat 2005-2012'!N426*SUM($AB$16:$AE$16)/4,IF(AND($M$1=2010,Beregningsark!$AQ426="1999-2012"),'Resultat 2005-2012'!N426*SUM($AC$16:$AE$16)/3,IF(AND($M$1=2011,Beregningsark!$AQ426="1999-2012"),'Resultat 2005-2012'!N426*SUM($AD$16:$AE$16)/2,IF(AND($M$1=2012,Beregningsark!$AQ426="1999-2012"),'Resultat 2005-2012'!N426*$AE$16,""))))))))))))))))</f>
        <v/>
      </c>
      <c r="O426" s="15" t="str">
        <f>IF('Resultat 2005-2012'!$R426="","",IF($M$1=2005,'Resultat 2005-2012'!O426,IF(AND($M$1=2006,Beregningsark!$AQ426="2005-2012"),'Resultat 2005-2012'!O426*SUM($Y$10:$AE$10)/7,IF(AND($M$1=2007,Beregningsark!$AQ426="2005-2012"),'Resultat 2005-2012'!O426*SUM($Z$10:$AE$10)/6,IF(AND($M$1=2008,Beregningsark!$AQ426="2005-2012"),'Resultat 2005-2012'!O426*SUM($AA$10:$AE$10)/5,IF(AND($M$1=2009,Beregningsark!$AQ426="2005-2012"),'Resultat 2005-2012'!O426*SUM($AB$10:$AE$10)/4,IF(AND($M$1=2010,Beregningsark!$AQ426="2005-2012"),'Resultat 2005-2012'!O426*SUM($AC$10:$AE$10)/3,IF(AND($M$1=2011,Beregningsark!$AQ426="2005-2012"),'Resultat 2005-2012'!O426*SUM($AD$10:$AE$10)/2,IF(AND($M$1=2012,Beregningsark!$AQ426="2005-2012"),'Resultat 2005-2012'!O426*$AE$10,IF(AND($M$1=2006,Beregningsark!$AQ426="1999-2012"),'Resultat 2005-2012'!O426*SUM($Y$16:$AE$16)/7,IF(AND($M$1=2007,Beregningsark!$AQ426="1999-2012"),'Resultat 2005-2012'!O426*SUM($Z$16:$AE$16)/6,IF(AND($M$1=2008,Beregningsark!$AQ426="1999-2012"),'Resultat 2005-2012'!O426*SUM($AA$16:$AE$16)/5,IF(AND($M$1=2009,Beregningsark!$AQ426="1999-2012"),'Resultat 2005-2012'!O426*SUM($AB$16:$AE$16)/4,IF(AND($M$1=2010,Beregningsark!$AQ426="1999-2012"),'Resultat 2005-2012'!O426*SUM($AC$16:$AE$16)/3,IF(AND($M$1=2011,Beregningsark!$AQ426="1999-2012"),'Resultat 2005-2012'!O426*SUM($AD$16:$AE$16)/2,IF(AND($M$1=2012,Beregningsark!$AQ426="1999-2012"),'Resultat 2005-2012'!O426*$AE$16,""))))))))))))))))</f>
        <v/>
      </c>
      <c r="P426" s="15" t="str">
        <f>IF('Resultat 2005-2012'!$R426="","",IF($M$1=2005,'Resultat 2005-2012'!P426,IF(AND($M$1=2006,Beregningsark!$AQ426="2005-2012"),'Resultat 2005-2012'!P426*SUM($Y$11:$AE$11)/7,IF(AND($M$1=2007,Beregningsark!$AQ426="2005-2012"),'Resultat 2005-2012'!P426*SUM($Z$11:$AE$11)/6,IF(AND($M$1=2008,Beregningsark!$AQ426="2005-2012"),'Resultat 2005-2012'!P426*SUM($AA$11:$AE$11)/5,IF(AND($M$1=2009,Beregningsark!$AQ426="2005-2012"),'Resultat 2005-2012'!P426*SUM($AB$11:$AE$11)/4,IF(AND($M$1=2010,Beregningsark!$AQ426="2005-2012"),'Resultat 2005-2012'!P426*SUM($AC$11:$AE$11)/3,IF(AND($M$1=2011,Beregningsark!$AQ426="2005-2012"),'Resultat 2005-2012'!P426*SUM($AD$11:$AE$11)/2,IF(AND($M$1=2012,Beregningsark!$AQ426="2005-2012"),'Resultat 2005-2012'!P426*$AE$11,IF(AND($M$1=2006,Beregningsark!$AQ426="1999-2012"),'Resultat 2005-2012'!P426*SUM($Y$16:$AE$16)/7,IF(AND($M$1=2007,Beregningsark!$AQ426="1999-2012"),'Resultat 2005-2012'!P426*SUM($Z$16:$AE$16)/6,IF(AND($M$1=2008,Beregningsark!$AQ426="1999-2012"),'Resultat 2005-2012'!P426*SUM($AA$16:$AE$16)/5,IF(AND($M$1=2009,Beregningsark!$AQ426="1999-2012"),'Resultat 2005-2012'!P426*SUM($AB$16:$AE$16)/4,IF(AND($M$1=2010,Beregningsark!$AQ426="1999-2012"),'Resultat 2005-2012'!P426*SUM($AC$16:$AE$16)/3,IF(AND($M$1=2011,Beregningsark!$AQ426="1999-2012"),'Resultat 2005-2012'!P426*SUM($AD$16:$AE$16)/2,IF(AND($M$1=2012,Beregningsark!$AQ426="1999-2012"),'Resultat 2005-2012'!P426*$AE$16,""))))))))))))))))</f>
        <v/>
      </c>
      <c r="Q426" s="15" t="str">
        <f t="shared" si="21"/>
        <v/>
      </c>
      <c r="R426" s="17" t="str">
        <f t="shared" si="22"/>
        <v/>
      </c>
    </row>
    <row r="427" spans="1:18" x14ac:dyDescent="0.25">
      <c r="A427" s="4" t="str">
        <f>IF(Inddata!A442="","",Inddata!A442)</f>
        <v/>
      </c>
      <c r="B427" s="4" t="str">
        <f>IF(Inddata!B442="","",Inddata!B442)</f>
        <v/>
      </c>
      <c r="C427" s="4" t="str">
        <f>IF(Inddata!C442="","",Inddata!C442)</f>
        <v/>
      </c>
      <c r="D427" s="4" t="str">
        <f>IF(Inddata!D442="","",Inddata!D442)</f>
        <v/>
      </c>
      <c r="E427" s="4" t="str">
        <f>IF(Inddata!E442="","",Inddata!E442)</f>
        <v/>
      </c>
      <c r="F427" s="4" t="str">
        <f>IF(Inddata!F442="","",Inddata!F442)</f>
        <v/>
      </c>
      <c r="G427" s="4">
        <f>IF(Inddata!G442="","",Inddata!G442)</f>
        <v>0</v>
      </c>
      <c r="H427" s="4" t="str">
        <f>IF(Inddata!H442&gt;0.5,Inddata!H442,"")</f>
        <v/>
      </c>
      <c r="I427" s="4" t="str">
        <f>IF(Inddata!I442="","",Inddata!I442)</f>
        <v/>
      </c>
      <c r="J427" s="15" t="str">
        <f>IF('Resultat 2005-2012'!$R427="","",IF($M$1=2005,'Resultat 2005-2012'!J427,IF(AND($M$1=2006,Beregningsark!$AQ427="2005-2012"),'Resultat 2005-2012'!J427*SUM($Y$7:$AE$7)/7,IF(AND($M$1=2007,Beregningsark!$AQ427="2005-2012"),'Resultat 2005-2012'!J427*SUM($Z$7:$AE$7)/6,IF(AND($M$1=2008,Beregningsark!$AQ427="2005-2012"),'Resultat 2005-2012'!J427*SUM($AA$7:$AE$7)/5,IF(AND($M$1=2009,Beregningsark!$AQ427="2005-2012"),'Resultat 2005-2012'!J427*SUM($AB$7:$AE$7)/4,IF(AND($M$1=2010,Beregningsark!$AQ427="2005-2012"),'Resultat 2005-2012'!J427*SUM($AC$7:$AE$7)/3,IF(AND($M$1=2011,Beregningsark!$AQ427="2005-2012"),'Resultat 2005-2012'!J427*SUM($AD$7:$AE$7)/2,IF(AND($M$1=2012,Beregningsark!$AQ427="2005-2012"),'Resultat 2005-2012'!J427*$AE$7,IF(AND($M$1=2006,Beregningsark!$AQ427="1999-2012"),'Resultat 2005-2012'!J427*SUM($Y$16:$AE$16)/7,IF(AND($M$1=2007,Beregningsark!$AQ427="1999-2012"),'Resultat 2005-2012'!J427*SUM($Z$16:$AE$16)/6,IF(AND($M$1=2008,Beregningsark!$AQ427="1999-2012"),'Resultat 2005-2012'!J427*SUM($AA$16:$AE$16)/5,IF(AND($M$1=2009,Beregningsark!$AQ427="1999-2012"),'Resultat 2005-2012'!J427*SUM($AB$16:$AE$16)/4,IF(AND($M$1=2010,Beregningsark!$AQ427="1999-2012"),'Resultat 2005-2012'!J427*SUM($AC$16:$AE$16)/3,IF(AND($M$1=2011,Beregningsark!$AQ427="1999-2012"),'Resultat 2005-2012'!J427*SUM($AD$16:$AE$16)/2,IF(AND($M$1=2012,Beregningsark!$AQ427="1999-2012"),'Resultat 2005-2012'!J427*$AE$16,""))))))))))))))))</f>
        <v/>
      </c>
      <c r="K427" s="15" t="str">
        <f>IF('Resultat 2005-2012'!$R427="","",IF($M$1=2005,'Resultat 2005-2012'!K427,IF(AND($M$1=2006,Beregningsark!$AQ427="2005-2012"),'Resultat 2005-2012'!K427*SUM($Y$8:$AE$8)/7,IF(AND($M$1=2007,Beregningsark!$AQ427="2005-2012"),'Resultat 2005-2012'!K427*SUM($Z$8:$AE$8)/6,IF(AND($M$1=2008,Beregningsark!$AQ427="2005-2012"),'Resultat 2005-2012'!K427*SUM($AA$8:$AE$8)/5,IF(AND($M$1=2009,Beregningsark!$AQ427="2005-2012"),'Resultat 2005-2012'!K427*SUM($AB$8:$AE$8)/4,IF(AND($M$1=2010,Beregningsark!$AQ427="2005-2012"),'Resultat 2005-2012'!K427*SUM($AC$8:$AE$8)/3,IF(AND($M$1=2011,Beregningsark!$AQ427="2005-2012"),'Resultat 2005-2012'!K427*SUM($AD$8:$AE$8)/2,IF(AND($M$1=2012,Beregningsark!$AQ427="2005-2012"),'Resultat 2005-2012'!K427*$AE$8,IF(AND($M$1=2006,Beregningsark!$AQ427="1999-2012"),'Resultat 2005-2012'!K427*SUM($Y$17:$AE$17)/7,IF(AND($M$1=2007,Beregningsark!$AQ427="1999-2012"),'Resultat 2005-2012'!K427*SUM($Z$17:$AE$17)/6,IF(AND($M$1=2008,Beregningsark!$AQ427="1999-2012"),'Resultat 2005-2012'!K427*SUM($AA$17:$AE$17)/5,IF(AND($M$1=2009,Beregningsark!$AQ427="1999-2012"),'Resultat 2005-2012'!K427*SUM($AB$17:$AE$17)/4,IF(AND($M$1=2010,Beregningsark!$AQ427="1999-2012"),'Resultat 2005-2012'!K427*SUM($AC$17:$AE$17)/3,IF(AND($M$1=2011,Beregningsark!$AQ427="1999-2012"),'Resultat 2005-2012'!K427*SUM($AD$17:$AE$17)/2,IF(AND($M$1=2012,Beregningsark!$AQ427="1999-2012"),'Resultat 2005-2012'!K427*$AE$17,""))))))))))))))))</f>
        <v/>
      </c>
      <c r="L427" s="15" t="str">
        <f>IF('Resultat 2005-2012'!$R427="","",IF($M$1=2005,'Resultat 2005-2012'!L427,IF(AND($M$1=2006,Beregningsark!$AQ427="2005-2012"),'Resultat 2005-2012'!L427*SUM($Y$9:$AE$9)/7,IF(AND($M$1=2007,Beregningsark!$AQ427="2005-2012"),'Resultat 2005-2012'!L427*SUM($Z$9:$AE$9)/6,IF(AND($M$1=2008,Beregningsark!$AQ427="2005-2012"),'Resultat 2005-2012'!L427*SUM($AA$9:$AE$9)/5,IF(AND($M$1=2009,Beregningsark!$AQ427="2005-2012"),'Resultat 2005-2012'!L427*SUM($AB$9:$AE$9)/4,IF(AND($M$1=2010,Beregningsark!$AQ427="2005-2012"),'Resultat 2005-2012'!L427*SUM($AC$9:$AE$9)/3,IF(AND($M$1=2011,Beregningsark!$AQ427="2005-2012"),'Resultat 2005-2012'!L427*SUM($AD$9:$AE$9)/2,IF(AND($M$1=2012,Beregningsark!$AQ427="2005-2012"),'Resultat 2005-2012'!L427*$AE$9,IF(AND($M$1=2006,Beregningsark!$AQ427="1999-2012"),'Resultat 2005-2012'!L427*SUM($Y$18:$AE$18)/7,IF(AND($M$1=2007,Beregningsark!$AQ427="1999-2012"),'Resultat 2005-2012'!L427*SUM($Z$18:$AE$18)/6,IF(AND($M$1=2008,Beregningsark!$AQ427="1999-2012"),'Resultat 2005-2012'!L427*SUM($AA$18:$AE$18)/5,IF(AND($M$1=2009,Beregningsark!$AQ427="1999-2012"),'Resultat 2005-2012'!L427*SUM($AB$18:$AE$18)/4,IF(AND($M$1=2010,Beregningsark!$AQ427="1999-2012"),'Resultat 2005-2012'!L427*SUM($AC$18:$AE$18)/3,IF(AND($M$1=2011,Beregningsark!$AQ427="1999-2012"),'Resultat 2005-2012'!L427*SUM($AD$18:$AE$18)/2,IF(AND($M$1=2012,Beregningsark!$AQ427="1999-2012"),'Resultat 2005-2012'!L427*$AE$18,""))))))))))))))))</f>
        <v/>
      </c>
      <c r="M427" s="15" t="str">
        <f t="shared" si="20"/>
        <v/>
      </c>
      <c r="N427" s="15" t="str">
        <f>IF('Resultat 2005-2012'!$R427="","",IF($M$1=2005,'Resultat 2005-2012'!N427,IF(AND($M$1=2006,Beregningsark!$AQ427="2005-2012"),'Resultat 2005-2012'!N427*SUM($Y$10:$AE$10)/7,IF(AND($M$1=2007,Beregningsark!$AQ427="2005-2012"),'Resultat 2005-2012'!N427*SUM($Z$10:$AE$10)/6,IF(AND($M$1=2008,Beregningsark!$AQ427="2005-2012"),'Resultat 2005-2012'!N427*SUM($AA$10:$AE$10)/5,IF(AND($M$1=2009,Beregningsark!$AQ427="2005-2012"),'Resultat 2005-2012'!N427*SUM($AB$10:$AE$10)/4,IF(AND($M$1=2010,Beregningsark!$AQ427="2005-2012"),'Resultat 2005-2012'!N427*SUM($AC$10:$AE$10)/3,IF(AND($M$1=2011,Beregningsark!$AQ427="2005-2012"),'Resultat 2005-2012'!N427*SUM($AD$10:$AE$10)/2,IF(AND($M$1=2012,Beregningsark!$AQ427="2005-2012"),'Resultat 2005-2012'!N427*$AE$10,IF(AND($M$1=2006,Beregningsark!$AQ427="1999-2012"),'Resultat 2005-2012'!N427*SUM($Y$16:$AE$16)/7,IF(AND($M$1=2007,Beregningsark!$AQ427="1999-2012"),'Resultat 2005-2012'!N427*SUM($Z$16:$AE$16)/6,IF(AND($M$1=2008,Beregningsark!$AQ427="1999-2012"),'Resultat 2005-2012'!N427*SUM($AA$16:$AE$16)/5,IF(AND($M$1=2009,Beregningsark!$AQ427="1999-2012"),'Resultat 2005-2012'!N427*SUM($AB$16:$AE$16)/4,IF(AND($M$1=2010,Beregningsark!$AQ427="1999-2012"),'Resultat 2005-2012'!N427*SUM($AC$16:$AE$16)/3,IF(AND($M$1=2011,Beregningsark!$AQ427="1999-2012"),'Resultat 2005-2012'!N427*SUM($AD$16:$AE$16)/2,IF(AND($M$1=2012,Beregningsark!$AQ427="1999-2012"),'Resultat 2005-2012'!N427*$AE$16,""))))))))))))))))</f>
        <v/>
      </c>
      <c r="O427" s="15" t="str">
        <f>IF('Resultat 2005-2012'!$R427="","",IF($M$1=2005,'Resultat 2005-2012'!O427,IF(AND($M$1=2006,Beregningsark!$AQ427="2005-2012"),'Resultat 2005-2012'!O427*SUM($Y$10:$AE$10)/7,IF(AND($M$1=2007,Beregningsark!$AQ427="2005-2012"),'Resultat 2005-2012'!O427*SUM($Z$10:$AE$10)/6,IF(AND($M$1=2008,Beregningsark!$AQ427="2005-2012"),'Resultat 2005-2012'!O427*SUM($AA$10:$AE$10)/5,IF(AND($M$1=2009,Beregningsark!$AQ427="2005-2012"),'Resultat 2005-2012'!O427*SUM($AB$10:$AE$10)/4,IF(AND($M$1=2010,Beregningsark!$AQ427="2005-2012"),'Resultat 2005-2012'!O427*SUM($AC$10:$AE$10)/3,IF(AND($M$1=2011,Beregningsark!$AQ427="2005-2012"),'Resultat 2005-2012'!O427*SUM($AD$10:$AE$10)/2,IF(AND($M$1=2012,Beregningsark!$AQ427="2005-2012"),'Resultat 2005-2012'!O427*$AE$10,IF(AND($M$1=2006,Beregningsark!$AQ427="1999-2012"),'Resultat 2005-2012'!O427*SUM($Y$16:$AE$16)/7,IF(AND($M$1=2007,Beregningsark!$AQ427="1999-2012"),'Resultat 2005-2012'!O427*SUM($Z$16:$AE$16)/6,IF(AND($M$1=2008,Beregningsark!$AQ427="1999-2012"),'Resultat 2005-2012'!O427*SUM($AA$16:$AE$16)/5,IF(AND($M$1=2009,Beregningsark!$AQ427="1999-2012"),'Resultat 2005-2012'!O427*SUM($AB$16:$AE$16)/4,IF(AND($M$1=2010,Beregningsark!$AQ427="1999-2012"),'Resultat 2005-2012'!O427*SUM($AC$16:$AE$16)/3,IF(AND($M$1=2011,Beregningsark!$AQ427="1999-2012"),'Resultat 2005-2012'!O427*SUM($AD$16:$AE$16)/2,IF(AND($M$1=2012,Beregningsark!$AQ427="1999-2012"),'Resultat 2005-2012'!O427*$AE$16,""))))))))))))))))</f>
        <v/>
      </c>
      <c r="P427" s="15" t="str">
        <f>IF('Resultat 2005-2012'!$R427="","",IF($M$1=2005,'Resultat 2005-2012'!P427,IF(AND($M$1=2006,Beregningsark!$AQ427="2005-2012"),'Resultat 2005-2012'!P427*SUM($Y$11:$AE$11)/7,IF(AND($M$1=2007,Beregningsark!$AQ427="2005-2012"),'Resultat 2005-2012'!P427*SUM($Z$11:$AE$11)/6,IF(AND($M$1=2008,Beregningsark!$AQ427="2005-2012"),'Resultat 2005-2012'!P427*SUM($AA$11:$AE$11)/5,IF(AND($M$1=2009,Beregningsark!$AQ427="2005-2012"),'Resultat 2005-2012'!P427*SUM($AB$11:$AE$11)/4,IF(AND($M$1=2010,Beregningsark!$AQ427="2005-2012"),'Resultat 2005-2012'!P427*SUM($AC$11:$AE$11)/3,IF(AND($M$1=2011,Beregningsark!$AQ427="2005-2012"),'Resultat 2005-2012'!P427*SUM($AD$11:$AE$11)/2,IF(AND($M$1=2012,Beregningsark!$AQ427="2005-2012"),'Resultat 2005-2012'!P427*$AE$11,IF(AND($M$1=2006,Beregningsark!$AQ427="1999-2012"),'Resultat 2005-2012'!P427*SUM($Y$16:$AE$16)/7,IF(AND($M$1=2007,Beregningsark!$AQ427="1999-2012"),'Resultat 2005-2012'!P427*SUM($Z$16:$AE$16)/6,IF(AND($M$1=2008,Beregningsark!$AQ427="1999-2012"),'Resultat 2005-2012'!P427*SUM($AA$16:$AE$16)/5,IF(AND($M$1=2009,Beregningsark!$AQ427="1999-2012"),'Resultat 2005-2012'!P427*SUM($AB$16:$AE$16)/4,IF(AND($M$1=2010,Beregningsark!$AQ427="1999-2012"),'Resultat 2005-2012'!P427*SUM($AC$16:$AE$16)/3,IF(AND($M$1=2011,Beregningsark!$AQ427="1999-2012"),'Resultat 2005-2012'!P427*SUM($AD$16:$AE$16)/2,IF(AND($M$1=2012,Beregningsark!$AQ427="1999-2012"),'Resultat 2005-2012'!P427*$AE$16,""))))))))))))))))</f>
        <v/>
      </c>
      <c r="Q427" s="15" t="str">
        <f t="shared" si="21"/>
        <v/>
      </c>
      <c r="R427" s="17" t="str">
        <f t="shared" si="22"/>
        <v/>
      </c>
    </row>
    <row r="428" spans="1:18" x14ac:dyDescent="0.25">
      <c r="A428" s="4" t="str">
        <f>IF(Inddata!A443="","",Inddata!A443)</f>
        <v/>
      </c>
      <c r="B428" s="4" t="str">
        <f>IF(Inddata!B443="","",Inddata!B443)</f>
        <v/>
      </c>
      <c r="C428" s="4" t="str">
        <f>IF(Inddata!C443="","",Inddata!C443)</f>
        <v/>
      </c>
      <c r="D428" s="4" t="str">
        <f>IF(Inddata!D443="","",Inddata!D443)</f>
        <v/>
      </c>
      <c r="E428" s="4" t="str">
        <f>IF(Inddata!E443="","",Inddata!E443)</f>
        <v/>
      </c>
      <c r="F428" s="4" t="str">
        <f>IF(Inddata!F443="","",Inddata!F443)</f>
        <v/>
      </c>
      <c r="G428" s="4">
        <f>IF(Inddata!G443="","",Inddata!G443)</f>
        <v>0</v>
      </c>
      <c r="H428" s="4" t="str">
        <f>IF(Inddata!H443&gt;0.5,Inddata!H443,"")</f>
        <v/>
      </c>
      <c r="I428" s="4" t="str">
        <f>IF(Inddata!I443="","",Inddata!I443)</f>
        <v/>
      </c>
      <c r="J428" s="15" t="str">
        <f>IF('Resultat 2005-2012'!$R428="","",IF($M$1=2005,'Resultat 2005-2012'!J428,IF(AND($M$1=2006,Beregningsark!$AQ428="2005-2012"),'Resultat 2005-2012'!J428*SUM($Y$7:$AE$7)/7,IF(AND($M$1=2007,Beregningsark!$AQ428="2005-2012"),'Resultat 2005-2012'!J428*SUM($Z$7:$AE$7)/6,IF(AND($M$1=2008,Beregningsark!$AQ428="2005-2012"),'Resultat 2005-2012'!J428*SUM($AA$7:$AE$7)/5,IF(AND($M$1=2009,Beregningsark!$AQ428="2005-2012"),'Resultat 2005-2012'!J428*SUM($AB$7:$AE$7)/4,IF(AND($M$1=2010,Beregningsark!$AQ428="2005-2012"),'Resultat 2005-2012'!J428*SUM($AC$7:$AE$7)/3,IF(AND($M$1=2011,Beregningsark!$AQ428="2005-2012"),'Resultat 2005-2012'!J428*SUM($AD$7:$AE$7)/2,IF(AND($M$1=2012,Beregningsark!$AQ428="2005-2012"),'Resultat 2005-2012'!J428*$AE$7,IF(AND($M$1=2006,Beregningsark!$AQ428="1999-2012"),'Resultat 2005-2012'!J428*SUM($Y$16:$AE$16)/7,IF(AND($M$1=2007,Beregningsark!$AQ428="1999-2012"),'Resultat 2005-2012'!J428*SUM($Z$16:$AE$16)/6,IF(AND($M$1=2008,Beregningsark!$AQ428="1999-2012"),'Resultat 2005-2012'!J428*SUM($AA$16:$AE$16)/5,IF(AND($M$1=2009,Beregningsark!$AQ428="1999-2012"),'Resultat 2005-2012'!J428*SUM($AB$16:$AE$16)/4,IF(AND($M$1=2010,Beregningsark!$AQ428="1999-2012"),'Resultat 2005-2012'!J428*SUM($AC$16:$AE$16)/3,IF(AND($M$1=2011,Beregningsark!$AQ428="1999-2012"),'Resultat 2005-2012'!J428*SUM($AD$16:$AE$16)/2,IF(AND($M$1=2012,Beregningsark!$AQ428="1999-2012"),'Resultat 2005-2012'!J428*$AE$16,""))))))))))))))))</f>
        <v/>
      </c>
      <c r="K428" s="15" t="str">
        <f>IF('Resultat 2005-2012'!$R428="","",IF($M$1=2005,'Resultat 2005-2012'!K428,IF(AND($M$1=2006,Beregningsark!$AQ428="2005-2012"),'Resultat 2005-2012'!K428*SUM($Y$8:$AE$8)/7,IF(AND($M$1=2007,Beregningsark!$AQ428="2005-2012"),'Resultat 2005-2012'!K428*SUM($Z$8:$AE$8)/6,IF(AND($M$1=2008,Beregningsark!$AQ428="2005-2012"),'Resultat 2005-2012'!K428*SUM($AA$8:$AE$8)/5,IF(AND($M$1=2009,Beregningsark!$AQ428="2005-2012"),'Resultat 2005-2012'!K428*SUM($AB$8:$AE$8)/4,IF(AND($M$1=2010,Beregningsark!$AQ428="2005-2012"),'Resultat 2005-2012'!K428*SUM($AC$8:$AE$8)/3,IF(AND($M$1=2011,Beregningsark!$AQ428="2005-2012"),'Resultat 2005-2012'!K428*SUM($AD$8:$AE$8)/2,IF(AND($M$1=2012,Beregningsark!$AQ428="2005-2012"),'Resultat 2005-2012'!K428*$AE$8,IF(AND($M$1=2006,Beregningsark!$AQ428="1999-2012"),'Resultat 2005-2012'!K428*SUM($Y$17:$AE$17)/7,IF(AND($M$1=2007,Beregningsark!$AQ428="1999-2012"),'Resultat 2005-2012'!K428*SUM($Z$17:$AE$17)/6,IF(AND($M$1=2008,Beregningsark!$AQ428="1999-2012"),'Resultat 2005-2012'!K428*SUM($AA$17:$AE$17)/5,IF(AND($M$1=2009,Beregningsark!$AQ428="1999-2012"),'Resultat 2005-2012'!K428*SUM($AB$17:$AE$17)/4,IF(AND($M$1=2010,Beregningsark!$AQ428="1999-2012"),'Resultat 2005-2012'!K428*SUM($AC$17:$AE$17)/3,IF(AND($M$1=2011,Beregningsark!$AQ428="1999-2012"),'Resultat 2005-2012'!K428*SUM($AD$17:$AE$17)/2,IF(AND($M$1=2012,Beregningsark!$AQ428="1999-2012"),'Resultat 2005-2012'!K428*$AE$17,""))))))))))))))))</f>
        <v/>
      </c>
      <c r="L428" s="15" t="str">
        <f>IF('Resultat 2005-2012'!$R428="","",IF($M$1=2005,'Resultat 2005-2012'!L428,IF(AND($M$1=2006,Beregningsark!$AQ428="2005-2012"),'Resultat 2005-2012'!L428*SUM($Y$9:$AE$9)/7,IF(AND($M$1=2007,Beregningsark!$AQ428="2005-2012"),'Resultat 2005-2012'!L428*SUM($Z$9:$AE$9)/6,IF(AND($M$1=2008,Beregningsark!$AQ428="2005-2012"),'Resultat 2005-2012'!L428*SUM($AA$9:$AE$9)/5,IF(AND($M$1=2009,Beregningsark!$AQ428="2005-2012"),'Resultat 2005-2012'!L428*SUM($AB$9:$AE$9)/4,IF(AND($M$1=2010,Beregningsark!$AQ428="2005-2012"),'Resultat 2005-2012'!L428*SUM($AC$9:$AE$9)/3,IF(AND($M$1=2011,Beregningsark!$AQ428="2005-2012"),'Resultat 2005-2012'!L428*SUM($AD$9:$AE$9)/2,IF(AND($M$1=2012,Beregningsark!$AQ428="2005-2012"),'Resultat 2005-2012'!L428*$AE$9,IF(AND($M$1=2006,Beregningsark!$AQ428="1999-2012"),'Resultat 2005-2012'!L428*SUM($Y$18:$AE$18)/7,IF(AND($M$1=2007,Beregningsark!$AQ428="1999-2012"),'Resultat 2005-2012'!L428*SUM($Z$18:$AE$18)/6,IF(AND($M$1=2008,Beregningsark!$AQ428="1999-2012"),'Resultat 2005-2012'!L428*SUM($AA$18:$AE$18)/5,IF(AND($M$1=2009,Beregningsark!$AQ428="1999-2012"),'Resultat 2005-2012'!L428*SUM($AB$18:$AE$18)/4,IF(AND($M$1=2010,Beregningsark!$AQ428="1999-2012"),'Resultat 2005-2012'!L428*SUM($AC$18:$AE$18)/3,IF(AND($M$1=2011,Beregningsark!$AQ428="1999-2012"),'Resultat 2005-2012'!L428*SUM($AD$18:$AE$18)/2,IF(AND($M$1=2012,Beregningsark!$AQ428="1999-2012"),'Resultat 2005-2012'!L428*$AE$18,""))))))))))))))))</f>
        <v/>
      </c>
      <c r="M428" s="15" t="str">
        <f t="shared" si="20"/>
        <v/>
      </c>
      <c r="N428" s="15" t="str">
        <f>IF('Resultat 2005-2012'!$R428="","",IF($M$1=2005,'Resultat 2005-2012'!N428,IF(AND($M$1=2006,Beregningsark!$AQ428="2005-2012"),'Resultat 2005-2012'!N428*SUM($Y$10:$AE$10)/7,IF(AND($M$1=2007,Beregningsark!$AQ428="2005-2012"),'Resultat 2005-2012'!N428*SUM($Z$10:$AE$10)/6,IF(AND($M$1=2008,Beregningsark!$AQ428="2005-2012"),'Resultat 2005-2012'!N428*SUM($AA$10:$AE$10)/5,IF(AND($M$1=2009,Beregningsark!$AQ428="2005-2012"),'Resultat 2005-2012'!N428*SUM($AB$10:$AE$10)/4,IF(AND($M$1=2010,Beregningsark!$AQ428="2005-2012"),'Resultat 2005-2012'!N428*SUM($AC$10:$AE$10)/3,IF(AND($M$1=2011,Beregningsark!$AQ428="2005-2012"),'Resultat 2005-2012'!N428*SUM($AD$10:$AE$10)/2,IF(AND($M$1=2012,Beregningsark!$AQ428="2005-2012"),'Resultat 2005-2012'!N428*$AE$10,IF(AND($M$1=2006,Beregningsark!$AQ428="1999-2012"),'Resultat 2005-2012'!N428*SUM($Y$16:$AE$16)/7,IF(AND($M$1=2007,Beregningsark!$AQ428="1999-2012"),'Resultat 2005-2012'!N428*SUM($Z$16:$AE$16)/6,IF(AND($M$1=2008,Beregningsark!$AQ428="1999-2012"),'Resultat 2005-2012'!N428*SUM($AA$16:$AE$16)/5,IF(AND($M$1=2009,Beregningsark!$AQ428="1999-2012"),'Resultat 2005-2012'!N428*SUM($AB$16:$AE$16)/4,IF(AND($M$1=2010,Beregningsark!$AQ428="1999-2012"),'Resultat 2005-2012'!N428*SUM($AC$16:$AE$16)/3,IF(AND($M$1=2011,Beregningsark!$AQ428="1999-2012"),'Resultat 2005-2012'!N428*SUM($AD$16:$AE$16)/2,IF(AND($M$1=2012,Beregningsark!$AQ428="1999-2012"),'Resultat 2005-2012'!N428*$AE$16,""))))))))))))))))</f>
        <v/>
      </c>
      <c r="O428" s="15" t="str">
        <f>IF('Resultat 2005-2012'!$R428="","",IF($M$1=2005,'Resultat 2005-2012'!O428,IF(AND($M$1=2006,Beregningsark!$AQ428="2005-2012"),'Resultat 2005-2012'!O428*SUM($Y$10:$AE$10)/7,IF(AND($M$1=2007,Beregningsark!$AQ428="2005-2012"),'Resultat 2005-2012'!O428*SUM($Z$10:$AE$10)/6,IF(AND($M$1=2008,Beregningsark!$AQ428="2005-2012"),'Resultat 2005-2012'!O428*SUM($AA$10:$AE$10)/5,IF(AND($M$1=2009,Beregningsark!$AQ428="2005-2012"),'Resultat 2005-2012'!O428*SUM($AB$10:$AE$10)/4,IF(AND($M$1=2010,Beregningsark!$AQ428="2005-2012"),'Resultat 2005-2012'!O428*SUM($AC$10:$AE$10)/3,IF(AND($M$1=2011,Beregningsark!$AQ428="2005-2012"),'Resultat 2005-2012'!O428*SUM($AD$10:$AE$10)/2,IF(AND($M$1=2012,Beregningsark!$AQ428="2005-2012"),'Resultat 2005-2012'!O428*$AE$10,IF(AND($M$1=2006,Beregningsark!$AQ428="1999-2012"),'Resultat 2005-2012'!O428*SUM($Y$16:$AE$16)/7,IF(AND($M$1=2007,Beregningsark!$AQ428="1999-2012"),'Resultat 2005-2012'!O428*SUM($Z$16:$AE$16)/6,IF(AND($M$1=2008,Beregningsark!$AQ428="1999-2012"),'Resultat 2005-2012'!O428*SUM($AA$16:$AE$16)/5,IF(AND($M$1=2009,Beregningsark!$AQ428="1999-2012"),'Resultat 2005-2012'!O428*SUM($AB$16:$AE$16)/4,IF(AND($M$1=2010,Beregningsark!$AQ428="1999-2012"),'Resultat 2005-2012'!O428*SUM($AC$16:$AE$16)/3,IF(AND($M$1=2011,Beregningsark!$AQ428="1999-2012"),'Resultat 2005-2012'!O428*SUM($AD$16:$AE$16)/2,IF(AND($M$1=2012,Beregningsark!$AQ428="1999-2012"),'Resultat 2005-2012'!O428*$AE$16,""))))))))))))))))</f>
        <v/>
      </c>
      <c r="P428" s="15" t="str">
        <f>IF('Resultat 2005-2012'!$R428="","",IF($M$1=2005,'Resultat 2005-2012'!P428,IF(AND($M$1=2006,Beregningsark!$AQ428="2005-2012"),'Resultat 2005-2012'!P428*SUM($Y$11:$AE$11)/7,IF(AND($M$1=2007,Beregningsark!$AQ428="2005-2012"),'Resultat 2005-2012'!P428*SUM($Z$11:$AE$11)/6,IF(AND($M$1=2008,Beregningsark!$AQ428="2005-2012"),'Resultat 2005-2012'!P428*SUM($AA$11:$AE$11)/5,IF(AND($M$1=2009,Beregningsark!$AQ428="2005-2012"),'Resultat 2005-2012'!P428*SUM($AB$11:$AE$11)/4,IF(AND($M$1=2010,Beregningsark!$AQ428="2005-2012"),'Resultat 2005-2012'!P428*SUM($AC$11:$AE$11)/3,IF(AND($M$1=2011,Beregningsark!$AQ428="2005-2012"),'Resultat 2005-2012'!P428*SUM($AD$11:$AE$11)/2,IF(AND($M$1=2012,Beregningsark!$AQ428="2005-2012"),'Resultat 2005-2012'!P428*$AE$11,IF(AND($M$1=2006,Beregningsark!$AQ428="1999-2012"),'Resultat 2005-2012'!P428*SUM($Y$16:$AE$16)/7,IF(AND($M$1=2007,Beregningsark!$AQ428="1999-2012"),'Resultat 2005-2012'!P428*SUM($Z$16:$AE$16)/6,IF(AND($M$1=2008,Beregningsark!$AQ428="1999-2012"),'Resultat 2005-2012'!P428*SUM($AA$16:$AE$16)/5,IF(AND($M$1=2009,Beregningsark!$AQ428="1999-2012"),'Resultat 2005-2012'!P428*SUM($AB$16:$AE$16)/4,IF(AND($M$1=2010,Beregningsark!$AQ428="1999-2012"),'Resultat 2005-2012'!P428*SUM($AC$16:$AE$16)/3,IF(AND($M$1=2011,Beregningsark!$AQ428="1999-2012"),'Resultat 2005-2012'!P428*SUM($AD$16:$AE$16)/2,IF(AND($M$1=2012,Beregningsark!$AQ428="1999-2012"),'Resultat 2005-2012'!P428*$AE$16,""))))))))))))))))</f>
        <v/>
      </c>
      <c r="Q428" s="15" t="str">
        <f t="shared" si="21"/>
        <v/>
      </c>
      <c r="R428" s="17" t="str">
        <f t="shared" si="22"/>
        <v/>
      </c>
    </row>
    <row r="429" spans="1:18" x14ac:dyDescent="0.25">
      <c r="A429" s="4" t="str">
        <f>IF(Inddata!A444="","",Inddata!A444)</f>
        <v/>
      </c>
      <c r="B429" s="4" t="str">
        <f>IF(Inddata!B444="","",Inddata!B444)</f>
        <v/>
      </c>
      <c r="C429" s="4" t="str">
        <f>IF(Inddata!C444="","",Inddata!C444)</f>
        <v/>
      </c>
      <c r="D429" s="4" t="str">
        <f>IF(Inddata!D444="","",Inddata!D444)</f>
        <v/>
      </c>
      <c r="E429" s="4" t="str">
        <f>IF(Inddata!E444="","",Inddata!E444)</f>
        <v/>
      </c>
      <c r="F429" s="4" t="str">
        <f>IF(Inddata!F444="","",Inddata!F444)</f>
        <v/>
      </c>
      <c r="G429" s="4">
        <f>IF(Inddata!G444="","",Inddata!G444)</f>
        <v>0</v>
      </c>
      <c r="H429" s="4" t="str">
        <f>IF(Inddata!H444&gt;0.5,Inddata!H444,"")</f>
        <v/>
      </c>
      <c r="I429" s="4" t="str">
        <f>IF(Inddata!I444="","",Inddata!I444)</f>
        <v/>
      </c>
      <c r="J429" s="15" t="str">
        <f>IF('Resultat 2005-2012'!$R429="","",IF($M$1=2005,'Resultat 2005-2012'!J429,IF(AND($M$1=2006,Beregningsark!$AQ429="2005-2012"),'Resultat 2005-2012'!J429*SUM($Y$7:$AE$7)/7,IF(AND($M$1=2007,Beregningsark!$AQ429="2005-2012"),'Resultat 2005-2012'!J429*SUM($Z$7:$AE$7)/6,IF(AND($M$1=2008,Beregningsark!$AQ429="2005-2012"),'Resultat 2005-2012'!J429*SUM($AA$7:$AE$7)/5,IF(AND($M$1=2009,Beregningsark!$AQ429="2005-2012"),'Resultat 2005-2012'!J429*SUM($AB$7:$AE$7)/4,IF(AND($M$1=2010,Beregningsark!$AQ429="2005-2012"),'Resultat 2005-2012'!J429*SUM($AC$7:$AE$7)/3,IF(AND($M$1=2011,Beregningsark!$AQ429="2005-2012"),'Resultat 2005-2012'!J429*SUM($AD$7:$AE$7)/2,IF(AND($M$1=2012,Beregningsark!$AQ429="2005-2012"),'Resultat 2005-2012'!J429*$AE$7,IF(AND($M$1=2006,Beregningsark!$AQ429="1999-2012"),'Resultat 2005-2012'!J429*SUM($Y$16:$AE$16)/7,IF(AND($M$1=2007,Beregningsark!$AQ429="1999-2012"),'Resultat 2005-2012'!J429*SUM($Z$16:$AE$16)/6,IF(AND($M$1=2008,Beregningsark!$AQ429="1999-2012"),'Resultat 2005-2012'!J429*SUM($AA$16:$AE$16)/5,IF(AND($M$1=2009,Beregningsark!$AQ429="1999-2012"),'Resultat 2005-2012'!J429*SUM($AB$16:$AE$16)/4,IF(AND($M$1=2010,Beregningsark!$AQ429="1999-2012"),'Resultat 2005-2012'!J429*SUM($AC$16:$AE$16)/3,IF(AND($M$1=2011,Beregningsark!$AQ429="1999-2012"),'Resultat 2005-2012'!J429*SUM($AD$16:$AE$16)/2,IF(AND($M$1=2012,Beregningsark!$AQ429="1999-2012"),'Resultat 2005-2012'!J429*$AE$16,""))))))))))))))))</f>
        <v/>
      </c>
      <c r="K429" s="15" t="str">
        <f>IF('Resultat 2005-2012'!$R429="","",IF($M$1=2005,'Resultat 2005-2012'!K429,IF(AND($M$1=2006,Beregningsark!$AQ429="2005-2012"),'Resultat 2005-2012'!K429*SUM($Y$8:$AE$8)/7,IF(AND($M$1=2007,Beregningsark!$AQ429="2005-2012"),'Resultat 2005-2012'!K429*SUM($Z$8:$AE$8)/6,IF(AND($M$1=2008,Beregningsark!$AQ429="2005-2012"),'Resultat 2005-2012'!K429*SUM($AA$8:$AE$8)/5,IF(AND($M$1=2009,Beregningsark!$AQ429="2005-2012"),'Resultat 2005-2012'!K429*SUM($AB$8:$AE$8)/4,IF(AND($M$1=2010,Beregningsark!$AQ429="2005-2012"),'Resultat 2005-2012'!K429*SUM($AC$8:$AE$8)/3,IF(AND($M$1=2011,Beregningsark!$AQ429="2005-2012"),'Resultat 2005-2012'!K429*SUM($AD$8:$AE$8)/2,IF(AND($M$1=2012,Beregningsark!$AQ429="2005-2012"),'Resultat 2005-2012'!K429*$AE$8,IF(AND($M$1=2006,Beregningsark!$AQ429="1999-2012"),'Resultat 2005-2012'!K429*SUM($Y$17:$AE$17)/7,IF(AND($M$1=2007,Beregningsark!$AQ429="1999-2012"),'Resultat 2005-2012'!K429*SUM($Z$17:$AE$17)/6,IF(AND($M$1=2008,Beregningsark!$AQ429="1999-2012"),'Resultat 2005-2012'!K429*SUM($AA$17:$AE$17)/5,IF(AND($M$1=2009,Beregningsark!$AQ429="1999-2012"),'Resultat 2005-2012'!K429*SUM($AB$17:$AE$17)/4,IF(AND($M$1=2010,Beregningsark!$AQ429="1999-2012"),'Resultat 2005-2012'!K429*SUM($AC$17:$AE$17)/3,IF(AND($M$1=2011,Beregningsark!$AQ429="1999-2012"),'Resultat 2005-2012'!K429*SUM($AD$17:$AE$17)/2,IF(AND($M$1=2012,Beregningsark!$AQ429="1999-2012"),'Resultat 2005-2012'!K429*$AE$17,""))))))))))))))))</f>
        <v/>
      </c>
      <c r="L429" s="15" t="str">
        <f>IF('Resultat 2005-2012'!$R429="","",IF($M$1=2005,'Resultat 2005-2012'!L429,IF(AND($M$1=2006,Beregningsark!$AQ429="2005-2012"),'Resultat 2005-2012'!L429*SUM($Y$9:$AE$9)/7,IF(AND($M$1=2007,Beregningsark!$AQ429="2005-2012"),'Resultat 2005-2012'!L429*SUM($Z$9:$AE$9)/6,IF(AND($M$1=2008,Beregningsark!$AQ429="2005-2012"),'Resultat 2005-2012'!L429*SUM($AA$9:$AE$9)/5,IF(AND($M$1=2009,Beregningsark!$AQ429="2005-2012"),'Resultat 2005-2012'!L429*SUM($AB$9:$AE$9)/4,IF(AND($M$1=2010,Beregningsark!$AQ429="2005-2012"),'Resultat 2005-2012'!L429*SUM($AC$9:$AE$9)/3,IF(AND($M$1=2011,Beregningsark!$AQ429="2005-2012"),'Resultat 2005-2012'!L429*SUM($AD$9:$AE$9)/2,IF(AND($M$1=2012,Beregningsark!$AQ429="2005-2012"),'Resultat 2005-2012'!L429*$AE$9,IF(AND($M$1=2006,Beregningsark!$AQ429="1999-2012"),'Resultat 2005-2012'!L429*SUM($Y$18:$AE$18)/7,IF(AND($M$1=2007,Beregningsark!$AQ429="1999-2012"),'Resultat 2005-2012'!L429*SUM($Z$18:$AE$18)/6,IF(AND($M$1=2008,Beregningsark!$AQ429="1999-2012"),'Resultat 2005-2012'!L429*SUM($AA$18:$AE$18)/5,IF(AND($M$1=2009,Beregningsark!$AQ429="1999-2012"),'Resultat 2005-2012'!L429*SUM($AB$18:$AE$18)/4,IF(AND($M$1=2010,Beregningsark!$AQ429="1999-2012"),'Resultat 2005-2012'!L429*SUM($AC$18:$AE$18)/3,IF(AND($M$1=2011,Beregningsark!$AQ429="1999-2012"),'Resultat 2005-2012'!L429*SUM($AD$18:$AE$18)/2,IF(AND($M$1=2012,Beregningsark!$AQ429="1999-2012"),'Resultat 2005-2012'!L429*$AE$18,""))))))))))))))))</f>
        <v/>
      </c>
      <c r="M429" s="15" t="str">
        <f t="shared" si="20"/>
        <v/>
      </c>
      <c r="N429" s="15" t="str">
        <f>IF('Resultat 2005-2012'!$R429="","",IF($M$1=2005,'Resultat 2005-2012'!N429,IF(AND($M$1=2006,Beregningsark!$AQ429="2005-2012"),'Resultat 2005-2012'!N429*SUM($Y$10:$AE$10)/7,IF(AND($M$1=2007,Beregningsark!$AQ429="2005-2012"),'Resultat 2005-2012'!N429*SUM($Z$10:$AE$10)/6,IF(AND($M$1=2008,Beregningsark!$AQ429="2005-2012"),'Resultat 2005-2012'!N429*SUM($AA$10:$AE$10)/5,IF(AND($M$1=2009,Beregningsark!$AQ429="2005-2012"),'Resultat 2005-2012'!N429*SUM($AB$10:$AE$10)/4,IF(AND($M$1=2010,Beregningsark!$AQ429="2005-2012"),'Resultat 2005-2012'!N429*SUM($AC$10:$AE$10)/3,IF(AND($M$1=2011,Beregningsark!$AQ429="2005-2012"),'Resultat 2005-2012'!N429*SUM($AD$10:$AE$10)/2,IF(AND($M$1=2012,Beregningsark!$AQ429="2005-2012"),'Resultat 2005-2012'!N429*$AE$10,IF(AND($M$1=2006,Beregningsark!$AQ429="1999-2012"),'Resultat 2005-2012'!N429*SUM($Y$16:$AE$16)/7,IF(AND($M$1=2007,Beregningsark!$AQ429="1999-2012"),'Resultat 2005-2012'!N429*SUM($Z$16:$AE$16)/6,IF(AND($M$1=2008,Beregningsark!$AQ429="1999-2012"),'Resultat 2005-2012'!N429*SUM($AA$16:$AE$16)/5,IF(AND($M$1=2009,Beregningsark!$AQ429="1999-2012"),'Resultat 2005-2012'!N429*SUM($AB$16:$AE$16)/4,IF(AND($M$1=2010,Beregningsark!$AQ429="1999-2012"),'Resultat 2005-2012'!N429*SUM($AC$16:$AE$16)/3,IF(AND($M$1=2011,Beregningsark!$AQ429="1999-2012"),'Resultat 2005-2012'!N429*SUM($AD$16:$AE$16)/2,IF(AND($M$1=2012,Beregningsark!$AQ429="1999-2012"),'Resultat 2005-2012'!N429*$AE$16,""))))))))))))))))</f>
        <v/>
      </c>
      <c r="O429" s="15" t="str">
        <f>IF('Resultat 2005-2012'!$R429="","",IF($M$1=2005,'Resultat 2005-2012'!O429,IF(AND($M$1=2006,Beregningsark!$AQ429="2005-2012"),'Resultat 2005-2012'!O429*SUM($Y$10:$AE$10)/7,IF(AND($M$1=2007,Beregningsark!$AQ429="2005-2012"),'Resultat 2005-2012'!O429*SUM($Z$10:$AE$10)/6,IF(AND($M$1=2008,Beregningsark!$AQ429="2005-2012"),'Resultat 2005-2012'!O429*SUM($AA$10:$AE$10)/5,IF(AND($M$1=2009,Beregningsark!$AQ429="2005-2012"),'Resultat 2005-2012'!O429*SUM($AB$10:$AE$10)/4,IF(AND($M$1=2010,Beregningsark!$AQ429="2005-2012"),'Resultat 2005-2012'!O429*SUM($AC$10:$AE$10)/3,IF(AND($M$1=2011,Beregningsark!$AQ429="2005-2012"),'Resultat 2005-2012'!O429*SUM($AD$10:$AE$10)/2,IF(AND($M$1=2012,Beregningsark!$AQ429="2005-2012"),'Resultat 2005-2012'!O429*$AE$10,IF(AND($M$1=2006,Beregningsark!$AQ429="1999-2012"),'Resultat 2005-2012'!O429*SUM($Y$16:$AE$16)/7,IF(AND($M$1=2007,Beregningsark!$AQ429="1999-2012"),'Resultat 2005-2012'!O429*SUM($Z$16:$AE$16)/6,IF(AND($M$1=2008,Beregningsark!$AQ429="1999-2012"),'Resultat 2005-2012'!O429*SUM($AA$16:$AE$16)/5,IF(AND($M$1=2009,Beregningsark!$AQ429="1999-2012"),'Resultat 2005-2012'!O429*SUM($AB$16:$AE$16)/4,IF(AND($M$1=2010,Beregningsark!$AQ429="1999-2012"),'Resultat 2005-2012'!O429*SUM($AC$16:$AE$16)/3,IF(AND($M$1=2011,Beregningsark!$AQ429="1999-2012"),'Resultat 2005-2012'!O429*SUM($AD$16:$AE$16)/2,IF(AND($M$1=2012,Beregningsark!$AQ429="1999-2012"),'Resultat 2005-2012'!O429*$AE$16,""))))))))))))))))</f>
        <v/>
      </c>
      <c r="P429" s="15" t="str">
        <f>IF('Resultat 2005-2012'!$R429="","",IF($M$1=2005,'Resultat 2005-2012'!P429,IF(AND($M$1=2006,Beregningsark!$AQ429="2005-2012"),'Resultat 2005-2012'!P429*SUM($Y$11:$AE$11)/7,IF(AND($M$1=2007,Beregningsark!$AQ429="2005-2012"),'Resultat 2005-2012'!P429*SUM($Z$11:$AE$11)/6,IF(AND($M$1=2008,Beregningsark!$AQ429="2005-2012"),'Resultat 2005-2012'!P429*SUM($AA$11:$AE$11)/5,IF(AND($M$1=2009,Beregningsark!$AQ429="2005-2012"),'Resultat 2005-2012'!P429*SUM($AB$11:$AE$11)/4,IF(AND($M$1=2010,Beregningsark!$AQ429="2005-2012"),'Resultat 2005-2012'!P429*SUM($AC$11:$AE$11)/3,IF(AND($M$1=2011,Beregningsark!$AQ429="2005-2012"),'Resultat 2005-2012'!P429*SUM($AD$11:$AE$11)/2,IF(AND($M$1=2012,Beregningsark!$AQ429="2005-2012"),'Resultat 2005-2012'!P429*$AE$11,IF(AND($M$1=2006,Beregningsark!$AQ429="1999-2012"),'Resultat 2005-2012'!P429*SUM($Y$16:$AE$16)/7,IF(AND($M$1=2007,Beregningsark!$AQ429="1999-2012"),'Resultat 2005-2012'!P429*SUM($Z$16:$AE$16)/6,IF(AND($M$1=2008,Beregningsark!$AQ429="1999-2012"),'Resultat 2005-2012'!P429*SUM($AA$16:$AE$16)/5,IF(AND($M$1=2009,Beregningsark!$AQ429="1999-2012"),'Resultat 2005-2012'!P429*SUM($AB$16:$AE$16)/4,IF(AND($M$1=2010,Beregningsark!$AQ429="1999-2012"),'Resultat 2005-2012'!P429*SUM($AC$16:$AE$16)/3,IF(AND($M$1=2011,Beregningsark!$AQ429="1999-2012"),'Resultat 2005-2012'!P429*SUM($AD$16:$AE$16)/2,IF(AND($M$1=2012,Beregningsark!$AQ429="1999-2012"),'Resultat 2005-2012'!P429*$AE$16,""))))))))))))))))</f>
        <v/>
      </c>
      <c r="Q429" s="15" t="str">
        <f t="shared" si="21"/>
        <v/>
      </c>
      <c r="R429" s="17" t="str">
        <f t="shared" si="22"/>
        <v/>
      </c>
    </row>
    <row r="430" spans="1:18" x14ac:dyDescent="0.25">
      <c r="A430" s="4" t="str">
        <f>IF(Inddata!A445="","",Inddata!A445)</f>
        <v/>
      </c>
      <c r="B430" s="4" t="str">
        <f>IF(Inddata!B445="","",Inddata!B445)</f>
        <v/>
      </c>
      <c r="C430" s="4" t="str">
        <f>IF(Inddata!C445="","",Inddata!C445)</f>
        <v/>
      </c>
      <c r="D430" s="4" t="str">
        <f>IF(Inddata!D445="","",Inddata!D445)</f>
        <v/>
      </c>
      <c r="E430" s="4" t="str">
        <f>IF(Inddata!E445="","",Inddata!E445)</f>
        <v/>
      </c>
      <c r="F430" s="4" t="str">
        <f>IF(Inddata!F445="","",Inddata!F445)</f>
        <v/>
      </c>
      <c r="G430" s="4">
        <f>IF(Inddata!G445="","",Inddata!G445)</f>
        <v>0</v>
      </c>
      <c r="H430" s="4" t="str">
        <f>IF(Inddata!H445&gt;0.5,Inddata!H445,"")</f>
        <v/>
      </c>
      <c r="I430" s="4" t="str">
        <f>IF(Inddata!I445="","",Inddata!I445)</f>
        <v/>
      </c>
      <c r="J430" s="15" t="str">
        <f>IF('Resultat 2005-2012'!$R430="","",IF($M$1=2005,'Resultat 2005-2012'!J430,IF(AND($M$1=2006,Beregningsark!$AQ430="2005-2012"),'Resultat 2005-2012'!J430*SUM($Y$7:$AE$7)/7,IF(AND($M$1=2007,Beregningsark!$AQ430="2005-2012"),'Resultat 2005-2012'!J430*SUM($Z$7:$AE$7)/6,IF(AND($M$1=2008,Beregningsark!$AQ430="2005-2012"),'Resultat 2005-2012'!J430*SUM($AA$7:$AE$7)/5,IF(AND($M$1=2009,Beregningsark!$AQ430="2005-2012"),'Resultat 2005-2012'!J430*SUM($AB$7:$AE$7)/4,IF(AND($M$1=2010,Beregningsark!$AQ430="2005-2012"),'Resultat 2005-2012'!J430*SUM($AC$7:$AE$7)/3,IF(AND($M$1=2011,Beregningsark!$AQ430="2005-2012"),'Resultat 2005-2012'!J430*SUM($AD$7:$AE$7)/2,IF(AND($M$1=2012,Beregningsark!$AQ430="2005-2012"),'Resultat 2005-2012'!J430*$AE$7,IF(AND($M$1=2006,Beregningsark!$AQ430="1999-2012"),'Resultat 2005-2012'!J430*SUM($Y$16:$AE$16)/7,IF(AND($M$1=2007,Beregningsark!$AQ430="1999-2012"),'Resultat 2005-2012'!J430*SUM($Z$16:$AE$16)/6,IF(AND($M$1=2008,Beregningsark!$AQ430="1999-2012"),'Resultat 2005-2012'!J430*SUM($AA$16:$AE$16)/5,IF(AND($M$1=2009,Beregningsark!$AQ430="1999-2012"),'Resultat 2005-2012'!J430*SUM($AB$16:$AE$16)/4,IF(AND($M$1=2010,Beregningsark!$AQ430="1999-2012"),'Resultat 2005-2012'!J430*SUM($AC$16:$AE$16)/3,IF(AND($M$1=2011,Beregningsark!$AQ430="1999-2012"),'Resultat 2005-2012'!J430*SUM($AD$16:$AE$16)/2,IF(AND($M$1=2012,Beregningsark!$AQ430="1999-2012"),'Resultat 2005-2012'!J430*$AE$16,""))))))))))))))))</f>
        <v/>
      </c>
      <c r="K430" s="15" t="str">
        <f>IF('Resultat 2005-2012'!$R430="","",IF($M$1=2005,'Resultat 2005-2012'!K430,IF(AND($M$1=2006,Beregningsark!$AQ430="2005-2012"),'Resultat 2005-2012'!K430*SUM($Y$8:$AE$8)/7,IF(AND($M$1=2007,Beregningsark!$AQ430="2005-2012"),'Resultat 2005-2012'!K430*SUM($Z$8:$AE$8)/6,IF(AND($M$1=2008,Beregningsark!$AQ430="2005-2012"),'Resultat 2005-2012'!K430*SUM($AA$8:$AE$8)/5,IF(AND($M$1=2009,Beregningsark!$AQ430="2005-2012"),'Resultat 2005-2012'!K430*SUM($AB$8:$AE$8)/4,IF(AND($M$1=2010,Beregningsark!$AQ430="2005-2012"),'Resultat 2005-2012'!K430*SUM($AC$8:$AE$8)/3,IF(AND($M$1=2011,Beregningsark!$AQ430="2005-2012"),'Resultat 2005-2012'!K430*SUM($AD$8:$AE$8)/2,IF(AND($M$1=2012,Beregningsark!$AQ430="2005-2012"),'Resultat 2005-2012'!K430*$AE$8,IF(AND($M$1=2006,Beregningsark!$AQ430="1999-2012"),'Resultat 2005-2012'!K430*SUM($Y$17:$AE$17)/7,IF(AND($M$1=2007,Beregningsark!$AQ430="1999-2012"),'Resultat 2005-2012'!K430*SUM($Z$17:$AE$17)/6,IF(AND($M$1=2008,Beregningsark!$AQ430="1999-2012"),'Resultat 2005-2012'!K430*SUM($AA$17:$AE$17)/5,IF(AND($M$1=2009,Beregningsark!$AQ430="1999-2012"),'Resultat 2005-2012'!K430*SUM($AB$17:$AE$17)/4,IF(AND($M$1=2010,Beregningsark!$AQ430="1999-2012"),'Resultat 2005-2012'!K430*SUM($AC$17:$AE$17)/3,IF(AND($M$1=2011,Beregningsark!$AQ430="1999-2012"),'Resultat 2005-2012'!K430*SUM($AD$17:$AE$17)/2,IF(AND($M$1=2012,Beregningsark!$AQ430="1999-2012"),'Resultat 2005-2012'!K430*$AE$17,""))))))))))))))))</f>
        <v/>
      </c>
      <c r="L430" s="15" t="str">
        <f>IF('Resultat 2005-2012'!$R430="","",IF($M$1=2005,'Resultat 2005-2012'!L430,IF(AND($M$1=2006,Beregningsark!$AQ430="2005-2012"),'Resultat 2005-2012'!L430*SUM($Y$9:$AE$9)/7,IF(AND($M$1=2007,Beregningsark!$AQ430="2005-2012"),'Resultat 2005-2012'!L430*SUM($Z$9:$AE$9)/6,IF(AND($M$1=2008,Beregningsark!$AQ430="2005-2012"),'Resultat 2005-2012'!L430*SUM($AA$9:$AE$9)/5,IF(AND($M$1=2009,Beregningsark!$AQ430="2005-2012"),'Resultat 2005-2012'!L430*SUM($AB$9:$AE$9)/4,IF(AND($M$1=2010,Beregningsark!$AQ430="2005-2012"),'Resultat 2005-2012'!L430*SUM($AC$9:$AE$9)/3,IF(AND($M$1=2011,Beregningsark!$AQ430="2005-2012"),'Resultat 2005-2012'!L430*SUM($AD$9:$AE$9)/2,IF(AND($M$1=2012,Beregningsark!$AQ430="2005-2012"),'Resultat 2005-2012'!L430*$AE$9,IF(AND($M$1=2006,Beregningsark!$AQ430="1999-2012"),'Resultat 2005-2012'!L430*SUM($Y$18:$AE$18)/7,IF(AND($M$1=2007,Beregningsark!$AQ430="1999-2012"),'Resultat 2005-2012'!L430*SUM($Z$18:$AE$18)/6,IF(AND($M$1=2008,Beregningsark!$AQ430="1999-2012"),'Resultat 2005-2012'!L430*SUM($AA$18:$AE$18)/5,IF(AND($M$1=2009,Beregningsark!$AQ430="1999-2012"),'Resultat 2005-2012'!L430*SUM($AB$18:$AE$18)/4,IF(AND($M$1=2010,Beregningsark!$AQ430="1999-2012"),'Resultat 2005-2012'!L430*SUM($AC$18:$AE$18)/3,IF(AND($M$1=2011,Beregningsark!$AQ430="1999-2012"),'Resultat 2005-2012'!L430*SUM($AD$18:$AE$18)/2,IF(AND($M$1=2012,Beregningsark!$AQ430="1999-2012"),'Resultat 2005-2012'!L430*$AE$18,""))))))))))))))))</f>
        <v/>
      </c>
      <c r="M430" s="15" t="str">
        <f t="shared" si="20"/>
        <v/>
      </c>
      <c r="N430" s="15" t="str">
        <f>IF('Resultat 2005-2012'!$R430="","",IF($M$1=2005,'Resultat 2005-2012'!N430,IF(AND($M$1=2006,Beregningsark!$AQ430="2005-2012"),'Resultat 2005-2012'!N430*SUM($Y$10:$AE$10)/7,IF(AND($M$1=2007,Beregningsark!$AQ430="2005-2012"),'Resultat 2005-2012'!N430*SUM($Z$10:$AE$10)/6,IF(AND($M$1=2008,Beregningsark!$AQ430="2005-2012"),'Resultat 2005-2012'!N430*SUM($AA$10:$AE$10)/5,IF(AND($M$1=2009,Beregningsark!$AQ430="2005-2012"),'Resultat 2005-2012'!N430*SUM($AB$10:$AE$10)/4,IF(AND($M$1=2010,Beregningsark!$AQ430="2005-2012"),'Resultat 2005-2012'!N430*SUM($AC$10:$AE$10)/3,IF(AND($M$1=2011,Beregningsark!$AQ430="2005-2012"),'Resultat 2005-2012'!N430*SUM($AD$10:$AE$10)/2,IF(AND($M$1=2012,Beregningsark!$AQ430="2005-2012"),'Resultat 2005-2012'!N430*$AE$10,IF(AND($M$1=2006,Beregningsark!$AQ430="1999-2012"),'Resultat 2005-2012'!N430*SUM($Y$16:$AE$16)/7,IF(AND($M$1=2007,Beregningsark!$AQ430="1999-2012"),'Resultat 2005-2012'!N430*SUM($Z$16:$AE$16)/6,IF(AND($M$1=2008,Beregningsark!$AQ430="1999-2012"),'Resultat 2005-2012'!N430*SUM($AA$16:$AE$16)/5,IF(AND($M$1=2009,Beregningsark!$AQ430="1999-2012"),'Resultat 2005-2012'!N430*SUM($AB$16:$AE$16)/4,IF(AND($M$1=2010,Beregningsark!$AQ430="1999-2012"),'Resultat 2005-2012'!N430*SUM($AC$16:$AE$16)/3,IF(AND($M$1=2011,Beregningsark!$AQ430="1999-2012"),'Resultat 2005-2012'!N430*SUM($AD$16:$AE$16)/2,IF(AND($M$1=2012,Beregningsark!$AQ430="1999-2012"),'Resultat 2005-2012'!N430*$AE$16,""))))))))))))))))</f>
        <v/>
      </c>
      <c r="O430" s="15" t="str">
        <f>IF('Resultat 2005-2012'!$R430="","",IF($M$1=2005,'Resultat 2005-2012'!O430,IF(AND($M$1=2006,Beregningsark!$AQ430="2005-2012"),'Resultat 2005-2012'!O430*SUM($Y$10:$AE$10)/7,IF(AND($M$1=2007,Beregningsark!$AQ430="2005-2012"),'Resultat 2005-2012'!O430*SUM($Z$10:$AE$10)/6,IF(AND($M$1=2008,Beregningsark!$AQ430="2005-2012"),'Resultat 2005-2012'!O430*SUM($AA$10:$AE$10)/5,IF(AND($M$1=2009,Beregningsark!$AQ430="2005-2012"),'Resultat 2005-2012'!O430*SUM($AB$10:$AE$10)/4,IF(AND($M$1=2010,Beregningsark!$AQ430="2005-2012"),'Resultat 2005-2012'!O430*SUM($AC$10:$AE$10)/3,IF(AND($M$1=2011,Beregningsark!$AQ430="2005-2012"),'Resultat 2005-2012'!O430*SUM($AD$10:$AE$10)/2,IF(AND($M$1=2012,Beregningsark!$AQ430="2005-2012"),'Resultat 2005-2012'!O430*$AE$10,IF(AND($M$1=2006,Beregningsark!$AQ430="1999-2012"),'Resultat 2005-2012'!O430*SUM($Y$16:$AE$16)/7,IF(AND($M$1=2007,Beregningsark!$AQ430="1999-2012"),'Resultat 2005-2012'!O430*SUM($Z$16:$AE$16)/6,IF(AND($M$1=2008,Beregningsark!$AQ430="1999-2012"),'Resultat 2005-2012'!O430*SUM($AA$16:$AE$16)/5,IF(AND($M$1=2009,Beregningsark!$AQ430="1999-2012"),'Resultat 2005-2012'!O430*SUM($AB$16:$AE$16)/4,IF(AND($M$1=2010,Beregningsark!$AQ430="1999-2012"),'Resultat 2005-2012'!O430*SUM($AC$16:$AE$16)/3,IF(AND($M$1=2011,Beregningsark!$AQ430="1999-2012"),'Resultat 2005-2012'!O430*SUM($AD$16:$AE$16)/2,IF(AND($M$1=2012,Beregningsark!$AQ430="1999-2012"),'Resultat 2005-2012'!O430*$AE$16,""))))))))))))))))</f>
        <v/>
      </c>
      <c r="P430" s="15" t="str">
        <f>IF('Resultat 2005-2012'!$R430="","",IF($M$1=2005,'Resultat 2005-2012'!P430,IF(AND($M$1=2006,Beregningsark!$AQ430="2005-2012"),'Resultat 2005-2012'!P430*SUM($Y$11:$AE$11)/7,IF(AND($M$1=2007,Beregningsark!$AQ430="2005-2012"),'Resultat 2005-2012'!P430*SUM($Z$11:$AE$11)/6,IF(AND($M$1=2008,Beregningsark!$AQ430="2005-2012"),'Resultat 2005-2012'!P430*SUM($AA$11:$AE$11)/5,IF(AND($M$1=2009,Beregningsark!$AQ430="2005-2012"),'Resultat 2005-2012'!P430*SUM($AB$11:$AE$11)/4,IF(AND($M$1=2010,Beregningsark!$AQ430="2005-2012"),'Resultat 2005-2012'!P430*SUM($AC$11:$AE$11)/3,IF(AND($M$1=2011,Beregningsark!$AQ430="2005-2012"),'Resultat 2005-2012'!P430*SUM($AD$11:$AE$11)/2,IF(AND($M$1=2012,Beregningsark!$AQ430="2005-2012"),'Resultat 2005-2012'!P430*$AE$11,IF(AND($M$1=2006,Beregningsark!$AQ430="1999-2012"),'Resultat 2005-2012'!P430*SUM($Y$16:$AE$16)/7,IF(AND($M$1=2007,Beregningsark!$AQ430="1999-2012"),'Resultat 2005-2012'!P430*SUM($Z$16:$AE$16)/6,IF(AND($M$1=2008,Beregningsark!$AQ430="1999-2012"),'Resultat 2005-2012'!P430*SUM($AA$16:$AE$16)/5,IF(AND($M$1=2009,Beregningsark!$AQ430="1999-2012"),'Resultat 2005-2012'!P430*SUM($AB$16:$AE$16)/4,IF(AND($M$1=2010,Beregningsark!$AQ430="1999-2012"),'Resultat 2005-2012'!P430*SUM($AC$16:$AE$16)/3,IF(AND($M$1=2011,Beregningsark!$AQ430="1999-2012"),'Resultat 2005-2012'!P430*SUM($AD$16:$AE$16)/2,IF(AND($M$1=2012,Beregningsark!$AQ430="1999-2012"),'Resultat 2005-2012'!P430*$AE$16,""))))))))))))))))</f>
        <v/>
      </c>
      <c r="Q430" s="15" t="str">
        <f t="shared" si="21"/>
        <v/>
      </c>
      <c r="R430" s="17" t="str">
        <f t="shared" si="22"/>
        <v/>
      </c>
    </row>
    <row r="431" spans="1:18" x14ac:dyDescent="0.25">
      <c r="A431" s="4" t="str">
        <f>IF(Inddata!A446="","",Inddata!A446)</f>
        <v/>
      </c>
      <c r="B431" s="4" t="str">
        <f>IF(Inddata!B446="","",Inddata!B446)</f>
        <v/>
      </c>
      <c r="C431" s="4" t="str">
        <f>IF(Inddata!C446="","",Inddata!C446)</f>
        <v/>
      </c>
      <c r="D431" s="4" t="str">
        <f>IF(Inddata!D446="","",Inddata!D446)</f>
        <v/>
      </c>
      <c r="E431" s="4" t="str">
        <f>IF(Inddata!E446="","",Inddata!E446)</f>
        <v/>
      </c>
      <c r="F431" s="4" t="str">
        <f>IF(Inddata!F446="","",Inddata!F446)</f>
        <v/>
      </c>
      <c r="G431" s="4">
        <f>IF(Inddata!G446="","",Inddata!G446)</f>
        <v>0</v>
      </c>
      <c r="H431" s="4" t="str">
        <f>IF(Inddata!H446&gt;0.5,Inddata!H446,"")</f>
        <v/>
      </c>
      <c r="I431" s="4" t="str">
        <f>IF(Inddata!I446="","",Inddata!I446)</f>
        <v/>
      </c>
      <c r="J431" s="15" t="str">
        <f>IF('Resultat 2005-2012'!$R431="","",IF($M$1=2005,'Resultat 2005-2012'!J431,IF(AND($M$1=2006,Beregningsark!$AQ431="2005-2012"),'Resultat 2005-2012'!J431*SUM($Y$7:$AE$7)/7,IF(AND($M$1=2007,Beregningsark!$AQ431="2005-2012"),'Resultat 2005-2012'!J431*SUM($Z$7:$AE$7)/6,IF(AND($M$1=2008,Beregningsark!$AQ431="2005-2012"),'Resultat 2005-2012'!J431*SUM($AA$7:$AE$7)/5,IF(AND($M$1=2009,Beregningsark!$AQ431="2005-2012"),'Resultat 2005-2012'!J431*SUM($AB$7:$AE$7)/4,IF(AND($M$1=2010,Beregningsark!$AQ431="2005-2012"),'Resultat 2005-2012'!J431*SUM($AC$7:$AE$7)/3,IF(AND($M$1=2011,Beregningsark!$AQ431="2005-2012"),'Resultat 2005-2012'!J431*SUM($AD$7:$AE$7)/2,IF(AND($M$1=2012,Beregningsark!$AQ431="2005-2012"),'Resultat 2005-2012'!J431*$AE$7,IF(AND($M$1=2006,Beregningsark!$AQ431="1999-2012"),'Resultat 2005-2012'!J431*SUM($Y$16:$AE$16)/7,IF(AND($M$1=2007,Beregningsark!$AQ431="1999-2012"),'Resultat 2005-2012'!J431*SUM($Z$16:$AE$16)/6,IF(AND($M$1=2008,Beregningsark!$AQ431="1999-2012"),'Resultat 2005-2012'!J431*SUM($AA$16:$AE$16)/5,IF(AND($M$1=2009,Beregningsark!$AQ431="1999-2012"),'Resultat 2005-2012'!J431*SUM($AB$16:$AE$16)/4,IF(AND($M$1=2010,Beregningsark!$AQ431="1999-2012"),'Resultat 2005-2012'!J431*SUM($AC$16:$AE$16)/3,IF(AND($M$1=2011,Beregningsark!$AQ431="1999-2012"),'Resultat 2005-2012'!J431*SUM($AD$16:$AE$16)/2,IF(AND($M$1=2012,Beregningsark!$AQ431="1999-2012"),'Resultat 2005-2012'!J431*$AE$16,""))))))))))))))))</f>
        <v/>
      </c>
      <c r="K431" s="15" t="str">
        <f>IF('Resultat 2005-2012'!$R431="","",IF($M$1=2005,'Resultat 2005-2012'!K431,IF(AND($M$1=2006,Beregningsark!$AQ431="2005-2012"),'Resultat 2005-2012'!K431*SUM($Y$8:$AE$8)/7,IF(AND($M$1=2007,Beregningsark!$AQ431="2005-2012"),'Resultat 2005-2012'!K431*SUM($Z$8:$AE$8)/6,IF(AND($M$1=2008,Beregningsark!$AQ431="2005-2012"),'Resultat 2005-2012'!K431*SUM($AA$8:$AE$8)/5,IF(AND($M$1=2009,Beregningsark!$AQ431="2005-2012"),'Resultat 2005-2012'!K431*SUM($AB$8:$AE$8)/4,IF(AND($M$1=2010,Beregningsark!$AQ431="2005-2012"),'Resultat 2005-2012'!K431*SUM($AC$8:$AE$8)/3,IF(AND($M$1=2011,Beregningsark!$AQ431="2005-2012"),'Resultat 2005-2012'!K431*SUM($AD$8:$AE$8)/2,IF(AND($M$1=2012,Beregningsark!$AQ431="2005-2012"),'Resultat 2005-2012'!K431*$AE$8,IF(AND($M$1=2006,Beregningsark!$AQ431="1999-2012"),'Resultat 2005-2012'!K431*SUM($Y$17:$AE$17)/7,IF(AND($M$1=2007,Beregningsark!$AQ431="1999-2012"),'Resultat 2005-2012'!K431*SUM($Z$17:$AE$17)/6,IF(AND($M$1=2008,Beregningsark!$AQ431="1999-2012"),'Resultat 2005-2012'!K431*SUM($AA$17:$AE$17)/5,IF(AND($M$1=2009,Beregningsark!$AQ431="1999-2012"),'Resultat 2005-2012'!K431*SUM($AB$17:$AE$17)/4,IF(AND($M$1=2010,Beregningsark!$AQ431="1999-2012"),'Resultat 2005-2012'!K431*SUM($AC$17:$AE$17)/3,IF(AND($M$1=2011,Beregningsark!$AQ431="1999-2012"),'Resultat 2005-2012'!K431*SUM($AD$17:$AE$17)/2,IF(AND($M$1=2012,Beregningsark!$AQ431="1999-2012"),'Resultat 2005-2012'!K431*$AE$17,""))))))))))))))))</f>
        <v/>
      </c>
      <c r="L431" s="15" t="str">
        <f>IF('Resultat 2005-2012'!$R431="","",IF($M$1=2005,'Resultat 2005-2012'!L431,IF(AND($M$1=2006,Beregningsark!$AQ431="2005-2012"),'Resultat 2005-2012'!L431*SUM($Y$9:$AE$9)/7,IF(AND($M$1=2007,Beregningsark!$AQ431="2005-2012"),'Resultat 2005-2012'!L431*SUM($Z$9:$AE$9)/6,IF(AND($M$1=2008,Beregningsark!$AQ431="2005-2012"),'Resultat 2005-2012'!L431*SUM($AA$9:$AE$9)/5,IF(AND($M$1=2009,Beregningsark!$AQ431="2005-2012"),'Resultat 2005-2012'!L431*SUM($AB$9:$AE$9)/4,IF(AND($M$1=2010,Beregningsark!$AQ431="2005-2012"),'Resultat 2005-2012'!L431*SUM($AC$9:$AE$9)/3,IF(AND($M$1=2011,Beregningsark!$AQ431="2005-2012"),'Resultat 2005-2012'!L431*SUM($AD$9:$AE$9)/2,IF(AND($M$1=2012,Beregningsark!$AQ431="2005-2012"),'Resultat 2005-2012'!L431*$AE$9,IF(AND($M$1=2006,Beregningsark!$AQ431="1999-2012"),'Resultat 2005-2012'!L431*SUM($Y$18:$AE$18)/7,IF(AND($M$1=2007,Beregningsark!$AQ431="1999-2012"),'Resultat 2005-2012'!L431*SUM($Z$18:$AE$18)/6,IF(AND($M$1=2008,Beregningsark!$AQ431="1999-2012"),'Resultat 2005-2012'!L431*SUM($AA$18:$AE$18)/5,IF(AND($M$1=2009,Beregningsark!$AQ431="1999-2012"),'Resultat 2005-2012'!L431*SUM($AB$18:$AE$18)/4,IF(AND($M$1=2010,Beregningsark!$AQ431="1999-2012"),'Resultat 2005-2012'!L431*SUM($AC$18:$AE$18)/3,IF(AND($M$1=2011,Beregningsark!$AQ431="1999-2012"),'Resultat 2005-2012'!L431*SUM($AD$18:$AE$18)/2,IF(AND($M$1=2012,Beregningsark!$AQ431="1999-2012"),'Resultat 2005-2012'!L431*$AE$18,""))))))))))))))))</f>
        <v/>
      </c>
      <c r="M431" s="15" t="str">
        <f t="shared" si="20"/>
        <v/>
      </c>
      <c r="N431" s="15" t="str">
        <f>IF('Resultat 2005-2012'!$R431="","",IF($M$1=2005,'Resultat 2005-2012'!N431,IF(AND($M$1=2006,Beregningsark!$AQ431="2005-2012"),'Resultat 2005-2012'!N431*SUM($Y$10:$AE$10)/7,IF(AND($M$1=2007,Beregningsark!$AQ431="2005-2012"),'Resultat 2005-2012'!N431*SUM($Z$10:$AE$10)/6,IF(AND($M$1=2008,Beregningsark!$AQ431="2005-2012"),'Resultat 2005-2012'!N431*SUM($AA$10:$AE$10)/5,IF(AND($M$1=2009,Beregningsark!$AQ431="2005-2012"),'Resultat 2005-2012'!N431*SUM($AB$10:$AE$10)/4,IF(AND($M$1=2010,Beregningsark!$AQ431="2005-2012"),'Resultat 2005-2012'!N431*SUM($AC$10:$AE$10)/3,IF(AND($M$1=2011,Beregningsark!$AQ431="2005-2012"),'Resultat 2005-2012'!N431*SUM($AD$10:$AE$10)/2,IF(AND($M$1=2012,Beregningsark!$AQ431="2005-2012"),'Resultat 2005-2012'!N431*$AE$10,IF(AND($M$1=2006,Beregningsark!$AQ431="1999-2012"),'Resultat 2005-2012'!N431*SUM($Y$16:$AE$16)/7,IF(AND($M$1=2007,Beregningsark!$AQ431="1999-2012"),'Resultat 2005-2012'!N431*SUM($Z$16:$AE$16)/6,IF(AND($M$1=2008,Beregningsark!$AQ431="1999-2012"),'Resultat 2005-2012'!N431*SUM($AA$16:$AE$16)/5,IF(AND($M$1=2009,Beregningsark!$AQ431="1999-2012"),'Resultat 2005-2012'!N431*SUM($AB$16:$AE$16)/4,IF(AND($M$1=2010,Beregningsark!$AQ431="1999-2012"),'Resultat 2005-2012'!N431*SUM($AC$16:$AE$16)/3,IF(AND($M$1=2011,Beregningsark!$AQ431="1999-2012"),'Resultat 2005-2012'!N431*SUM($AD$16:$AE$16)/2,IF(AND($M$1=2012,Beregningsark!$AQ431="1999-2012"),'Resultat 2005-2012'!N431*$AE$16,""))))))))))))))))</f>
        <v/>
      </c>
      <c r="O431" s="15" t="str">
        <f>IF('Resultat 2005-2012'!$R431="","",IF($M$1=2005,'Resultat 2005-2012'!O431,IF(AND($M$1=2006,Beregningsark!$AQ431="2005-2012"),'Resultat 2005-2012'!O431*SUM($Y$10:$AE$10)/7,IF(AND($M$1=2007,Beregningsark!$AQ431="2005-2012"),'Resultat 2005-2012'!O431*SUM($Z$10:$AE$10)/6,IF(AND($M$1=2008,Beregningsark!$AQ431="2005-2012"),'Resultat 2005-2012'!O431*SUM($AA$10:$AE$10)/5,IF(AND($M$1=2009,Beregningsark!$AQ431="2005-2012"),'Resultat 2005-2012'!O431*SUM($AB$10:$AE$10)/4,IF(AND($M$1=2010,Beregningsark!$AQ431="2005-2012"),'Resultat 2005-2012'!O431*SUM($AC$10:$AE$10)/3,IF(AND($M$1=2011,Beregningsark!$AQ431="2005-2012"),'Resultat 2005-2012'!O431*SUM($AD$10:$AE$10)/2,IF(AND($M$1=2012,Beregningsark!$AQ431="2005-2012"),'Resultat 2005-2012'!O431*$AE$10,IF(AND($M$1=2006,Beregningsark!$AQ431="1999-2012"),'Resultat 2005-2012'!O431*SUM($Y$16:$AE$16)/7,IF(AND($M$1=2007,Beregningsark!$AQ431="1999-2012"),'Resultat 2005-2012'!O431*SUM($Z$16:$AE$16)/6,IF(AND($M$1=2008,Beregningsark!$AQ431="1999-2012"),'Resultat 2005-2012'!O431*SUM($AA$16:$AE$16)/5,IF(AND($M$1=2009,Beregningsark!$AQ431="1999-2012"),'Resultat 2005-2012'!O431*SUM($AB$16:$AE$16)/4,IF(AND($M$1=2010,Beregningsark!$AQ431="1999-2012"),'Resultat 2005-2012'!O431*SUM($AC$16:$AE$16)/3,IF(AND($M$1=2011,Beregningsark!$AQ431="1999-2012"),'Resultat 2005-2012'!O431*SUM($AD$16:$AE$16)/2,IF(AND($M$1=2012,Beregningsark!$AQ431="1999-2012"),'Resultat 2005-2012'!O431*$AE$16,""))))))))))))))))</f>
        <v/>
      </c>
      <c r="P431" s="15" t="str">
        <f>IF('Resultat 2005-2012'!$R431="","",IF($M$1=2005,'Resultat 2005-2012'!P431,IF(AND($M$1=2006,Beregningsark!$AQ431="2005-2012"),'Resultat 2005-2012'!P431*SUM($Y$11:$AE$11)/7,IF(AND($M$1=2007,Beregningsark!$AQ431="2005-2012"),'Resultat 2005-2012'!P431*SUM($Z$11:$AE$11)/6,IF(AND($M$1=2008,Beregningsark!$AQ431="2005-2012"),'Resultat 2005-2012'!P431*SUM($AA$11:$AE$11)/5,IF(AND($M$1=2009,Beregningsark!$AQ431="2005-2012"),'Resultat 2005-2012'!P431*SUM($AB$11:$AE$11)/4,IF(AND($M$1=2010,Beregningsark!$AQ431="2005-2012"),'Resultat 2005-2012'!P431*SUM($AC$11:$AE$11)/3,IF(AND($M$1=2011,Beregningsark!$AQ431="2005-2012"),'Resultat 2005-2012'!P431*SUM($AD$11:$AE$11)/2,IF(AND($M$1=2012,Beregningsark!$AQ431="2005-2012"),'Resultat 2005-2012'!P431*$AE$11,IF(AND($M$1=2006,Beregningsark!$AQ431="1999-2012"),'Resultat 2005-2012'!P431*SUM($Y$16:$AE$16)/7,IF(AND($M$1=2007,Beregningsark!$AQ431="1999-2012"),'Resultat 2005-2012'!P431*SUM($Z$16:$AE$16)/6,IF(AND($M$1=2008,Beregningsark!$AQ431="1999-2012"),'Resultat 2005-2012'!P431*SUM($AA$16:$AE$16)/5,IF(AND($M$1=2009,Beregningsark!$AQ431="1999-2012"),'Resultat 2005-2012'!P431*SUM($AB$16:$AE$16)/4,IF(AND($M$1=2010,Beregningsark!$AQ431="1999-2012"),'Resultat 2005-2012'!P431*SUM($AC$16:$AE$16)/3,IF(AND($M$1=2011,Beregningsark!$AQ431="1999-2012"),'Resultat 2005-2012'!P431*SUM($AD$16:$AE$16)/2,IF(AND($M$1=2012,Beregningsark!$AQ431="1999-2012"),'Resultat 2005-2012'!P431*$AE$16,""))))))))))))))))</f>
        <v/>
      </c>
      <c r="Q431" s="15" t="str">
        <f t="shared" si="21"/>
        <v/>
      </c>
      <c r="R431" s="17" t="str">
        <f t="shared" si="22"/>
        <v/>
      </c>
    </row>
    <row r="432" spans="1:18" x14ac:dyDescent="0.25">
      <c r="A432" s="4" t="str">
        <f>IF(Inddata!A447="","",Inddata!A447)</f>
        <v/>
      </c>
      <c r="B432" s="4" t="str">
        <f>IF(Inddata!B447="","",Inddata!B447)</f>
        <v/>
      </c>
      <c r="C432" s="4" t="str">
        <f>IF(Inddata!C447="","",Inddata!C447)</f>
        <v/>
      </c>
      <c r="D432" s="4" t="str">
        <f>IF(Inddata!D447="","",Inddata!D447)</f>
        <v/>
      </c>
      <c r="E432" s="4" t="str">
        <f>IF(Inddata!E447="","",Inddata!E447)</f>
        <v/>
      </c>
      <c r="F432" s="4" t="str">
        <f>IF(Inddata!F447="","",Inddata!F447)</f>
        <v/>
      </c>
      <c r="G432" s="4">
        <f>IF(Inddata!G447="","",Inddata!G447)</f>
        <v>0</v>
      </c>
      <c r="H432" s="4" t="str">
        <f>IF(Inddata!H447&gt;0.5,Inddata!H447,"")</f>
        <v/>
      </c>
      <c r="I432" s="4" t="str">
        <f>IF(Inddata!I447="","",Inddata!I447)</f>
        <v/>
      </c>
      <c r="J432" s="15" t="str">
        <f>IF('Resultat 2005-2012'!$R432="","",IF($M$1=2005,'Resultat 2005-2012'!J432,IF(AND($M$1=2006,Beregningsark!$AQ432="2005-2012"),'Resultat 2005-2012'!J432*SUM($Y$7:$AE$7)/7,IF(AND($M$1=2007,Beregningsark!$AQ432="2005-2012"),'Resultat 2005-2012'!J432*SUM($Z$7:$AE$7)/6,IF(AND($M$1=2008,Beregningsark!$AQ432="2005-2012"),'Resultat 2005-2012'!J432*SUM($AA$7:$AE$7)/5,IF(AND($M$1=2009,Beregningsark!$AQ432="2005-2012"),'Resultat 2005-2012'!J432*SUM($AB$7:$AE$7)/4,IF(AND($M$1=2010,Beregningsark!$AQ432="2005-2012"),'Resultat 2005-2012'!J432*SUM($AC$7:$AE$7)/3,IF(AND($M$1=2011,Beregningsark!$AQ432="2005-2012"),'Resultat 2005-2012'!J432*SUM($AD$7:$AE$7)/2,IF(AND($M$1=2012,Beregningsark!$AQ432="2005-2012"),'Resultat 2005-2012'!J432*$AE$7,IF(AND($M$1=2006,Beregningsark!$AQ432="1999-2012"),'Resultat 2005-2012'!J432*SUM($Y$16:$AE$16)/7,IF(AND($M$1=2007,Beregningsark!$AQ432="1999-2012"),'Resultat 2005-2012'!J432*SUM($Z$16:$AE$16)/6,IF(AND($M$1=2008,Beregningsark!$AQ432="1999-2012"),'Resultat 2005-2012'!J432*SUM($AA$16:$AE$16)/5,IF(AND($M$1=2009,Beregningsark!$AQ432="1999-2012"),'Resultat 2005-2012'!J432*SUM($AB$16:$AE$16)/4,IF(AND($M$1=2010,Beregningsark!$AQ432="1999-2012"),'Resultat 2005-2012'!J432*SUM($AC$16:$AE$16)/3,IF(AND($M$1=2011,Beregningsark!$AQ432="1999-2012"),'Resultat 2005-2012'!J432*SUM($AD$16:$AE$16)/2,IF(AND($M$1=2012,Beregningsark!$AQ432="1999-2012"),'Resultat 2005-2012'!J432*$AE$16,""))))))))))))))))</f>
        <v/>
      </c>
      <c r="K432" s="15" t="str">
        <f>IF('Resultat 2005-2012'!$R432="","",IF($M$1=2005,'Resultat 2005-2012'!K432,IF(AND($M$1=2006,Beregningsark!$AQ432="2005-2012"),'Resultat 2005-2012'!K432*SUM($Y$8:$AE$8)/7,IF(AND($M$1=2007,Beregningsark!$AQ432="2005-2012"),'Resultat 2005-2012'!K432*SUM($Z$8:$AE$8)/6,IF(AND($M$1=2008,Beregningsark!$AQ432="2005-2012"),'Resultat 2005-2012'!K432*SUM($AA$8:$AE$8)/5,IF(AND($M$1=2009,Beregningsark!$AQ432="2005-2012"),'Resultat 2005-2012'!K432*SUM($AB$8:$AE$8)/4,IF(AND($M$1=2010,Beregningsark!$AQ432="2005-2012"),'Resultat 2005-2012'!K432*SUM($AC$8:$AE$8)/3,IF(AND($M$1=2011,Beregningsark!$AQ432="2005-2012"),'Resultat 2005-2012'!K432*SUM($AD$8:$AE$8)/2,IF(AND($M$1=2012,Beregningsark!$AQ432="2005-2012"),'Resultat 2005-2012'!K432*$AE$8,IF(AND($M$1=2006,Beregningsark!$AQ432="1999-2012"),'Resultat 2005-2012'!K432*SUM($Y$17:$AE$17)/7,IF(AND($M$1=2007,Beregningsark!$AQ432="1999-2012"),'Resultat 2005-2012'!K432*SUM($Z$17:$AE$17)/6,IF(AND($M$1=2008,Beregningsark!$AQ432="1999-2012"),'Resultat 2005-2012'!K432*SUM($AA$17:$AE$17)/5,IF(AND($M$1=2009,Beregningsark!$AQ432="1999-2012"),'Resultat 2005-2012'!K432*SUM($AB$17:$AE$17)/4,IF(AND($M$1=2010,Beregningsark!$AQ432="1999-2012"),'Resultat 2005-2012'!K432*SUM($AC$17:$AE$17)/3,IF(AND($M$1=2011,Beregningsark!$AQ432="1999-2012"),'Resultat 2005-2012'!K432*SUM($AD$17:$AE$17)/2,IF(AND($M$1=2012,Beregningsark!$AQ432="1999-2012"),'Resultat 2005-2012'!K432*$AE$17,""))))))))))))))))</f>
        <v/>
      </c>
      <c r="L432" s="15" t="str">
        <f>IF('Resultat 2005-2012'!$R432="","",IF($M$1=2005,'Resultat 2005-2012'!L432,IF(AND($M$1=2006,Beregningsark!$AQ432="2005-2012"),'Resultat 2005-2012'!L432*SUM($Y$9:$AE$9)/7,IF(AND($M$1=2007,Beregningsark!$AQ432="2005-2012"),'Resultat 2005-2012'!L432*SUM($Z$9:$AE$9)/6,IF(AND($M$1=2008,Beregningsark!$AQ432="2005-2012"),'Resultat 2005-2012'!L432*SUM($AA$9:$AE$9)/5,IF(AND($M$1=2009,Beregningsark!$AQ432="2005-2012"),'Resultat 2005-2012'!L432*SUM($AB$9:$AE$9)/4,IF(AND($M$1=2010,Beregningsark!$AQ432="2005-2012"),'Resultat 2005-2012'!L432*SUM($AC$9:$AE$9)/3,IF(AND($M$1=2011,Beregningsark!$AQ432="2005-2012"),'Resultat 2005-2012'!L432*SUM($AD$9:$AE$9)/2,IF(AND($M$1=2012,Beregningsark!$AQ432="2005-2012"),'Resultat 2005-2012'!L432*$AE$9,IF(AND($M$1=2006,Beregningsark!$AQ432="1999-2012"),'Resultat 2005-2012'!L432*SUM($Y$18:$AE$18)/7,IF(AND($M$1=2007,Beregningsark!$AQ432="1999-2012"),'Resultat 2005-2012'!L432*SUM($Z$18:$AE$18)/6,IF(AND($M$1=2008,Beregningsark!$AQ432="1999-2012"),'Resultat 2005-2012'!L432*SUM($AA$18:$AE$18)/5,IF(AND($M$1=2009,Beregningsark!$AQ432="1999-2012"),'Resultat 2005-2012'!L432*SUM($AB$18:$AE$18)/4,IF(AND($M$1=2010,Beregningsark!$AQ432="1999-2012"),'Resultat 2005-2012'!L432*SUM($AC$18:$AE$18)/3,IF(AND($M$1=2011,Beregningsark!$AQ432="1999-2012"),'Resultat 2005-2012'!L432*SUM($AD$18:$AE$18)/2,IF(AND($M$1=2012,Beregningsark!$AQ432="1999-2012"),'Resultat 2005-2012'!L432*$AE$18,""))))))))))))))))</f>
        <v/>
      </c>
      <c r="M432" s="15" t="str">
        <f t="shared" si="20"/>
        <v/>
      </c>
      <c r="N432" s="15" t="str">
        <f>IF('Resultat 2005-2012'!$R432="","",IF($M$1=2005,'Resultat 2005-2012'!N432,IF(AND($M$1=2006,Beregningsark!$AQ432="2005-2012"),'Resultat 2005-2012'!N432*SUM($Y$10:$AE$10)/7,IF(AND($M$1=2007,Beregningsark!$AQ432="2005-2012"),'Resultat 2005-2012'!N432*SUM($Z$10:$AE$10)/6,IF(AND($M$1=2008,Beregningsark!$AQ432="2005-2012"),'Resultat 2005-2012'!N432*SUM($AA$10:$AE$10)/5,IF(AND($M$1=2009,Beregningsark!$AQ432="2005-2012"),'Resultat 2005-2012'!N432*SUM($AB$10:$AE$10)/4,IF(AND($M$1=2010,Beregningsark!$AQ432="2005-2012"),'Resultat 2005-2012'!N432*SUM($AC$10:$AE$10)/3,IF(AND($M$1=2011,Beregningsark!$AQ432="2005-2012"),'Resultat 2005-2012'!N432*SUM($AD$10:$AE$10)/2,IF(AND($M$1=2012,Beregningsark!$AQ432="2005-2012"),'Resultat 2005-2012'!N432*$AE$10,IF(AND($M$1=2006,Beregningsark!$AQ432="1999-2012"),'Resultat 2005-2012'!N432*SUM($Y$16:$AE$16)/7,IF(AND($M$1=2007,Beregningsark!$AQ432="1999-2012"),'Resultat 2005-2012'!N432*SUM($Z$16:$AE$16)/6,IF(AND($M$1=2008,Beregningsark!$AQ432="1999-2012"),'Resultat 2005-2012'!N432*SUM($AA$16:$AE$16)/5,IF(AND($M$1=2009,Beregningsark!$AQ432="1999-2012"),'Resultat 2005-2012'!N432*SUM($AB$16:$AE$16)/4,IF(AND($M$1=2010,Beregningsark!$AQ432="1999-2012"),'Resultat 2005-2012'!N432*SUM($AC$16:$AE$16)/3,IF(AND($M$1=2011,Beregningsark!$AQ432="1999-2012"),'Resultat 2005-2012'!N432*SUM($AD$16:$AE$16)/2,IF(AND($M$1=2012,Beregningsark!$AQ432="1999-2012"),'Resultat 2005-2012'!N432*$AE$16,""))))))))))))))))</f>
        <v/>
      </c>
      <c r="O432" s="15" t="str">
        <f>IF('Resultat 2005-2012'!$R432="","",IF($M$1=2005,'Resultat 2005-2012'!O432,IF(AND($M$1=2006,Beregningsark!$AQ432="2005-2012"),'Resultat 2005-2012'!O432*SUM($Y$10:$AE$10)/7,IF(AND($M$1=2007,Beregningsark!$AQ432="2005-2012"),'Resultat 2005-2012'!O432*SUM($Z$10:$AE$10)/6,IF(AND($M$1=2008,Beregningsark!$AQ432="2005-2012"),'Resultat 2005-2012'!O432*SUM($AA$10:$AE$10)/5,IF(AND($M$1=2009,Beregningsark!$AQ432="2005-2012"),'Resultat 2005-2012'!O432*SUM($AB$10:$AE$10)/4,IF(AND($M$1=2010,Beregningsark!$AQ432="2005-2012"),'Resultat 2005-2012'!O432*SUM($AC$10:$AE$10)/3,IF(AND($M$1=2011,Beregningsark!$AQ432="2005-2012"),'Resultat 2005-2012'!O432*SUM($AD$10:$AE$10)/2,IF(AND($M$1=2012,Beregningsark!$AQ432="2005-2012"),'Resultat 2005-2012'!O432*$AE$10,IF(AND($M$1=2006,Beregningsark!$AQ432="1999-2012"),'Resultat 2005-2012'!O432*SUM($Y$16:$AE$16)/7,IF(AND($M$1=2007,Beregningsark!$AQ432="1999-2012"),'Resultat 2005-2012'!O432*SUM($Z$16:$AE$16)/6,IF(AND($M$1=2008,Beregningsark!$AQ432="1999-2012"),'Resultat 2005-2012'!O432*SUM($AA$16:$AE$16)/5,IF(AND($M$1=2009,Beregningsark!$AQ432="1999-2012"),'Resultat 2005-2012'!O432*SUM($AB$16:$AE$16)/4,IF(AND($M$1=2010,Beregningsark!$AQ432="1999-2012"),'Resultat 2005-2012'!O432*SUM($AC$16:$AE$16)/3,IF(AND($M$1=2011,Beregningsark!$AQ432="1999-2012"),'Resultat 2005-2012'!O432*SUM($AD$16:$AE$16)/2,IF(AND($M$1=2012,Beregningsark!$AQ432="1999-2012"),'Resultat 2005-2012'!O432*$AE$16,""))))))))))))))))</f>
        <v/>
      </c>
      <c r="P432" s="15" t="str">
        <f>IF('Resultat 2005-2012'!$R432="","",IF($M$1=2005,'Resultat 2005-2012'!P432,IF(AND($M$1=2006,Beregningsark!$AQ432="2005-2012"),'Resultat 2005-2012'!P432*SUM($Y$11:$AE$11)/7,IF(AND($M$1=2007,Beregningsark!$AQ432="2005-2012"),'Resultat 2005-2012'!P432*SUM($Z$11:$AE$11)/6,IF(AND($M$1=2008,Beregningsark!$AQ432="2005-2012"),'Resultat 2005-2012'!P432*SUM($AA$11:$AE$11)/5,IF(AND($M$1=2009,Beregningsark!$AQ432="2005-2012"),'Resultat 2005-2012'!P432*SUM($AB$11:$AE$11)/4,IF(AND($M$1=2010,Beregningsark!$AQ432="2005-2012"),'Resultat 2005-2012'!P432*SUM($AC$11:$AE$11)/3,IF(AND($M$1=2011,Beregningsark!$AQ432="2005-2012"),'Resultat 2005-2012'!P432*SUM($AD$11:$AE$11)/2,IF(AND($M$1=2012,Beregningsark!$AQ432="2005-2012"),'Resultat 2005-2012'!P432*$AE$11,IF(AND($M$1=2006,Beregningsark!$AQ432="1999-2012"),'Resultat 2005-2012'!P432*SUM($Y$16:$AE$16)/7,IF(AND($M$1=2007,Beregningsark!$AQ432="1999-2012"),'Resultat 2005-2012'!P432*SUM($Z$16:$AE$16)/6,IF(AND($M$1=2008,Beregningsark!$AQ432="1999-2012"),'Resultat 2005-2012'!P432*SUM($AA$16:$AE$16)/5,IF(AND($M$1=2009,Beregningsark!$AQ432="1999-2012"),'Resultat 2005-2012'!P432*SUM($AB$16:$AE$16)/4,IF(AND($M$1=2010,Beregningsark!$AQ432="1999-2012"),'Resultat 2005-2012'!P432*SUM($AC$16:$AE$16)/3,IF(AND($M$1=2011,Beregningsark!$AQ432="1999-2012"),'Resultat 2005-2012'!P432*SUM($AD$16:$AE$16)/2,IF(AND($M$1=2012,Beregningsark!$AQ432="1999-2012"),'Resultat 2005-2012'!P432*$AE$16,""))))))))))))))))</f>
        <v/>
      </c>
      <c r="Q432" s="15" t="str">
        <f t="shared" si="21"/>
        <v/>
      </c>
      <c r="R432" s="17" t="str">
        <f t="shared" si="22"/>
        <v/>
      </c>
    </row>
    <row r="433" spans="1:18" x14ac:dyDescent="0.25">
      <c r="A433" s="4" t="str">
        <f>IF(Inddata!A448="","",Inddata!A448)</f>
        <v/>
      </c>
      <c r="B433" s="4" t="str">
        <f>IF(Inddata!B448="","",Inddata!B448)</f>
        <v/>
      </c>
      <c r="C433" s="4" t="str">
        <f>IF(Inddata!C448="","",Inddata!C448)</f>
        <v/>
      </c>
      <c r="D433" s="4" t="str">
        <f>IF(Inddata!D448="","",Inddata!D448)</f>
        <v/>
      </c>
      <c r="E433" s="4" t="str">
        <f>IF(Inddata!E448="","",Inddata!E448)</f>
        <v/>
      </c>
      <c r="F433" s="4" t="str">
        <f>IF(Inddata!F448="","",Inddata!F448)</f>
        <v/>
      </c>
      <c r="G433" s="4">
        <f>IF(Inddata!G448="","",Inddata!G448)</f>
        <v>0</v>
      </c>
      <c r="H433" s="4" t="str">
        <f>IF(Inddata!H448&gt;0.5,Inddata!H448,"")</f>
        <v/>
      </c>
      <c r="I433" s="4" t="str">
        <f>IF(Inddata!I448="","",Inddata!I448)</f>
        <v/>
      </c>
      <c r="J433" s="15" t="str">
        <f>IF('Resultat 2005-2012'!$R433="","",IF($M$1=2005,'Resultat 2005-2012'!J433,IF(AND($M$1=2006,Beregningsark!$AQ433="2005-2012"),'Resultat 2005-2012'!J433*SUM($Y$7:$AE$7)/7,IF(AND($M$1=2007,Beregningsark!$AQ433="2005-2012"),'Resultat 2005-2012'!J433*SUM($Z$7:$AE$7)/6,IF(AND($M$1=2008,Beregningsark!$AQ433="2005-2012"),'Resultat 2005-2012'!J433*SUM($AA$7:$AE$7)/5,IF(AND($M$1=2009,Beregningsark!$AQ433="2005-2012"),'Resultat 2005-2012'!J433*SUM($AB$7:$AE$7)/4,IF(AND($M$1=2010,Beregningsark!$AQ433="2005-2012"),'Resultat 2005-2012'!J433*SUM($AC$7:$AE$7)/3,IF(AND($M$1=2011,Beregningsark!$AQ433="2005-2012"),'Resultat 2005-2012'!J433*SUM($AD$7:$AE$7)/2,IF(AND($M$1=2012,Beregningsark!$AQ433="2005-2012"),'Resultat 2005-2012'!J433*$AE$7,IF(AND($M$1=2006,Beregningsark!$AQ433="1999-2012"),'Resultat 2005-2012'!J433*SUM($Y$16:$AE$16)/7,IF(AND($M$1=2007,Beregningsark!$AQ433="1999-2012"),'Resultat 2005-2012'!J433*SUM($Z$16:$AE$16)/6,IF(AND($M$1=2008,Beregningsark!$AQ433="1999-2012"),'Resultat 2005-2012'!J433*SUM($AA$16:$AE$16)/5,IF(AND($M$1=2009,Beregningsark!$AQ433="1999-2012"),'Resultat 2005-2012'!J433*SUM($AB$16:$AE$16)/4,IF(AND($M$1=2010,Beregningsark!$AQ433="1999-2012"),'Resultat 2005-2012'!J433*SUM($AC$16:$AE$16)/3,IF(AND($M$1=2011,Beregningsark!$AQ433="1999-2012"),'Resultat 2005-2012'!J433*SUM($AD$16:$AE$16)/2,IF(AND($M$1=2012,Beregningsark!$AQ433="1999-2012"),'Resultat 2005-2012'!J433*$AE$16,""))))))))))))))))</f>
        <v/>
      </c>
      <c r="K433" s="15" t="str">
        <f>IF('Resultat 2005-2012'!$R433="","",IF($M$1=2005,'Resultat 2005-2012'!K433,IF(AND($M$1=2006,Beregningsark!$AQ433="2005-2012"),'Resultat 2005-2012'!K433*SUM($Y$8:$AE$8)/7,IF(AND($M$1=2007,Beregningsark!$AQ433="2005-2012"),'Resultat 2005-2012'!K433*SUM($Z$8:$AE$8)/6,IF(AND($M$1=2008,Beregningsark!$AQ433="2005-2012"),'Resultat 2005-2012'!K433*SUM($AA$8:$AE$8)/5,IF(AND($M$1=2009,Beregningsark!$AQ433="2005-2012"),'Resultat 2005-2012'!K433*SUM($AB$8:$AE$8)/4,IF(AND($M$1=2010,Beregningsark!$AQ433="2005-2012"),'Resultat 2005-2012'!K433*SUM($AC$8:$AE$8)/3,IF(AND($M$1=2011,Beregningsark!$AQ433="2005-2012"),'Resultat 2005-2012'!K433*SUM($AD$8:$AE$8)/2,IF(AND($M$1=2012,Beregningsark!$AQ433="2005-2012"),'Resultat 2005-2012'!K433*$AE$8,IF(AND($M$1=2006,Beregningsark!$AQ433="1999-2012"),'Resultat 2005-2012'!K433*SUM($Y$17:$AE$17)/7,IF(AND($M$1=2007,Beregningsark!$AQ433="1999-2012"),'Resultat 2005-2012'!K433*SUM($Z$17:$AE$17)/6,IF(AND($M$1=2008,Beregningsark!$AQ433="1999-2012"),'Resultat 2005-2012'!K433*SUM($AA$17:$AE$17)/5,IF(AND($M$1=2009,Beregningsark!$AQ433="1999-2012"),'Resultat 2005-2012'!K433*SUM($AB$17:$AE$17)/4,IF(AND($M$1=2010,Beregningsark!$AQ433="1999-2012"),'Resultat 2005-2012'!K433*SUM($AC$17:$AE$17)/3,IF(AND($M$1=2011,Beregningsark!$AQ433="1999-2012"),'Resultat 2005-2012'!K433*SUM($AD$17:$AE$17)/2,IF(AND($M$1=2012,Beregningsark!$AQ433="1999-2012"),'Resultat 2005-2012'!K433*$AE$17,""))))))))))))))))</f>
        <v/>
      </c>
      <c r="L433" s="15" t="str">
        <f>IF('Resultat 2005-2012'!$R433="","",IF($M$1=2005,'Resultat 2005-2012'!L433,IF(AND($M$1=2006,Beregningsark!$AQ433="2005-2012"),'Resultat 2005-2012'!L433*SUM($Y$9:$AE$9)/7,IF(AND($M$1=2007,Beregningsark!$AQ433="2005-2012"),'Resultat 2005-2012'!L433*SUM($Z$9:$AE$9)/6,IF(AND($M$1=2008,Beregningsark!$AQ433="2005-2012"),'Resultat 2005-2012'!L433*SUM($AA$9:$AE$9)/5,IF(AND($M$1=2009,Beregningsark!$AQ433="2005-2012"),'Resultat 2005-2012'!L433*SUM($AB$9:$AE$9)/4,IF(AND($M$1=2010,Beregningsark!$AQ433="2005-2012"),'Resultat 2005-2012'!L433*SUM($AC$9:$AE$9)/3,IF(AND($M$1=2011,Beregningsark!$AQ433="2005-2012"),'Resultat 2005-2012'!L433*SUM($AD$9:$AE$9)/2,IF(AND($M$1=2012,Beregningsark!$AQ433="2005-2012"),'Resultat 2005-2012'!L433*$AE$9,IF(AND($M$1=2006,Beregningsark!$AQ433="1999-2012"),'Resultat 2005-2012'!L433*SUM($Y$18:$AE$18)/7,IF(AND($M$1=2007,Beregningsark!$AQ433="1999-2012"),'Resultat 2005-2012'!L433*SUM($Z$18:$AE$18)/6,IF(AND($M$1=2008,Beregningsark!$AQ433="1999-2012"),'Resultat 2005-2012'!L433*SUM($AA$18:$AE$18)/5,IF(AND($M$1=2009,Beregningsark!$AQ433="1999-2012"),'Resultat 2005-2012'!L433*SUM($AB$18:$AE$18)/4,IF(AND($M$1=2010,Beregningsark!$AQ433="1999-2012"),'Resultat 2005-2012'!L433*SUM($AC$18:$AE$18)/3,IF(AND($M$1=2011,Beregningsark!$AQ433="1999-2012"),'Resultat 2005-2012'!L433*SUM($AD$18:$AE$18)/2,IF(AND($M$1=2012,Beregningsark!$AQ433="1999-2012"),'Resultat 2005-2012'!L433*$AE$18,""))))))))))))))))</f>
        <v/>
      </c>
      <c r="M433" s="15" t="str">
        <f t="shared" si="20"/>
        <v/>
      </c>
      <c r="N433" s="15" t="str">
        <f>IF('Resultat 2005-2012'!$R433="","",IF($M$1=2005,'Resultat 2005-2012'!N433,IF(AND($M$1=2006,Beregningsark!$AQ433="2005-2012"),'Resultat 2005-2012'!N433*SUM($Y$10:$AE$10)/7,IF(AND($M$1=2007,Beregningsark!$AQ433="2005-2012"),'Resultat 2005-2012'!N433*SUM($Z$10:$AE$10)/6,IF(AND($M$1=2008,Beregningsark!$AQ433="2005-2012"),'Resultat 2005-2012'!N433*SUM($AA$10:$AE$10)/5,IF(AND($M$1=2009,Beregningsark!$AQ433="2005-2012"),'Resultat 2005-2012'!N433*SUM($AB$10:$AE$10)/4,IF(AND($M$1=2010,Beregningsark!$AQ433="2005-2012"),'Resultat 2005-2012'!N433*SUM($AC$10:$AE$10)/3,IF(AND($M$1=2011,Beregningsark!$AQ433="2005-2012"),'Resultat 2005-2012'!N433*SUM($AD$10:$AE$10)/2,IF(AND($M$1=2012,Beregningsark!$AQ433="2005-2012"),'Resultat 2005-2012'!N433*$AE$10,IF(AND($M$1=2006,Beregningsark!$AQ433="1999-2012"),'Resultat 2005-2012'!N433*SUM($Y$16:$AE$16)/7,IF(AND($M$1=2007,Beregningsark!$AQ433="1999-2012"),'Resultat 2005-2012'!N433*SUM($Z$16:$AE$16)/6,IF(AND($M$1=2008,Beregningsark!$AQ433="1999-2012"),'Resultat 2005-2012'!N433*SUM($AA$16:$AE$16)/5,IF(AND($M$1=2009,Beregningsark!$AQ433="1999-2012"),'Resultat 2005-2012'!N433*SUM($AB$16:$AE$16)/4,IF(AND($M$1=2010,Beregningsark!$AQ433="1999-2012"),'Resultat 2005-2012'!N433*SUM($AC$16:$AE$16)/3,IF(AND($M$1=2011,Beregningsark!$AQ433="1999-2012"),'Resultat 2005-2012'!N433*SUM($AD$16:$AE$16)/2,IF(AND($M$1=2012,Beregningsark!$AQ433="1999-2012"),'Resultat 2005-2012'!N433*$AE$16,""))))))))))))))))</f>
        <v/>
      </c>
      <c r="O433" s="15" t="str">
        <f>IF('Resultat 2005-2012'!$R433="","",IF($M$1=2005,'Resultat 2005-2012'!O433,IF(AND($M$1=2006,Beregningsark!$AQ433="2005-2012"),'Resultat 2005-2012'!O433*SUM($Y$10:$AE$10)/7,IF(AND($M$1=2007,Beregningsark!$AQ433="2005-2012"),'Resultat 2005-2012'!O433*SUM($Z$10:$AE$10)/6,IF(AND($M$1=2008,Beregningsark!$AQ433="2005-2012"),'Resultat 2005-2012'!O433*SUM($AA$10:$AE$10)/5,IF(AND($M$1=2009,Beregningsark!$AQ433="2005-2012"),'Resultat 2005-2012'!O433*SUM($AB$10:$AE$10)/4,IF(AND($M$1=2010,Beregningsark!$AQ433="2005-2012"),'Resultat 2005-2012'!O433*SUM($AC$10:$AE$10)/3,IF(AND($M$1=2011,Beregningsark!$AQ433="2005-2012"),'Resultat 2005-2012'!O433*SUM($AD$10:$AE$10)/2,IF(AND($M$1=2012,Beregningsark!$AQ433="2005-2012"),'Resultat 2005-2012'!O433*$AE$10,IF(AND($M$1=2006,Beregningsark!$AQ433="1999-2012"),'Resultat 2005-2012'!O433*SUM($Y$16:$AE$16)/7,IF(AND($M$1=2007,Beregningsark!$AQ433="1999-2012"),'Resultat 2005-2012'!O433*SUM($Z$16:$AE$16)/6,IF(AND($M$1=2008,Beregningsark!$AQ433="1999-2012"),'Resultat 2005-2012'!O433*SUM($AA$16:$AE$16)/5,IF(AND($M$1=2009,Beregningsark!$AQ433="1999-2012"),'Resultat 2005-2012'!O433*SUM($AB$16:$AE$16)/4,IF(AND($M$1=2010,Beregningsark!$AQ433="1999-2012"),'Resultat 2005-2012'!O433*SUM($AC$16:$AE$16)/3,IF(AND($M$1=2011,Beregningsark!$AQ433="1999-2012"),'Resultat 2005-2012'!O433*SUM($AD$16:$AE$16)/2,IF(AND($M$1=2012,Beregningsark!$AQ433="1999-2012"),'Resultat 2005-2012'!O433*$AE$16,""))))))))))))))))</f>
        <v/>
      </c>
      <c r="P433" s="15" t="str">
        <f>IF('Resultat 2005-2012'!$R433="","",IF($M$1=2005,'Resultat 2005-2012'!P433,IF(AND($M$1=2006,Beregningsark!$AQ433="2005-2012"),'Resultat 2005-2012'!P433*SUM($Y$11:$AE$11)/7,IF(AND($M$1=2007,Beregningsark!$AQ433="2005-2012"),'Resultat 2005-2012'!P433*SUM($Z$11:$AE$11)/6,IF(AND($M$1=2008,Beregningsark!$AQ433="2005-2012"),'Resultat 2005-2012'!P433*SUM($AA$11:$AE$11)/5,IF(AND($M$1=2009,Beregningsark!$AQ433="2005-2012"),'Resultat 2005-2012'!P433*SUM($AB$11:$AE$11)/4,IF(AND($M$1=2010,Beregningsark!$AQ433="2005-2012"),'Resultat 2005-2012'!P433*SUM($AC$11:$AE$11)/3,IF(AND($M$1=2011,Beregningsark!$AQ433="2005-2012"),'Resultat 2005-2012'!P433*SUM($AD$11:$AE$11)/2,IF(AND($M$1=2012,Beregningsark!$AQ433="2005-2012"),'Resultat 2005-2012'!P433*$AE$11,IF(AND($M$1=2006,Beregningsark!$AQ433="1999-2012"),'Resultat 2005-2012'!P433*SUM($Y$16:$AE$16)/7,IF(AND($M$1=2007,Beregningsark!$AQ433="1999-2012"),'Resultat 2005-2012'!P433*SUM($Z$16:$AE$16)/6,IF(AND($M$1=2008,Beregningsark!$AQ433="1999-2012"),'Resultat 2005-2012'!P433*SUM($AA$16:$AE$16)/5,IF(AND($M$1=2009,Beregningsark!$AQ433="1999-2012"),'Resultat 2005-2012'!P433*SUM($AB$16:$AE$16)/4,IF(AND($M$1=2010,Beregningsark!$AQ433="1999-2012"),'Resultat 2005-2012'!P433*SUM($AC$16:$AE$16)/3,IF(AND($M$1=2011,Beregningsark!$AQ433="1999-2012"),'Resultat 2005-2012'!P433*SUM($AD$16:$AE$16)/2,IF(AND($M$1=2012,Beregningsark!$AQ433="1999-2012"),'Resultat 2005-2012'!P433*$AE$16,""))))))))))))))))</f>
        <v/>
      </c>
      <c r="Q433" s="15" t="str">
        <f t="shared" si="21"/>
        <v/>
      </c>
      <c r="R433" s="17" t="str">
        <f t="shared" si="22"/>
        <v/>
      </c>
    </row>
    <row r="434" spans="1:18" x14ac:dyDescent="0.25">
      <c r="A434" s="4" t="str">
        <f>IF(Inddata!A449="","",Inddata!A449)</f>
        <v/>
      </c>
      <c r="B434" s="4" t="str">
        <f>IF(Inddata!B449="","",Inddata!B449)</f>
        <v/>
      </c>
      <c r="C434" s="4" t="str">
        <f>IF(Inddata!C449="","",Inddata!C449)</f>
        <v/>
      </c>
      <c r="D434" s="4" t="str">
        <f>IF(Inddata!D449="","",Inddata!D449)</f>
        <v/>
      </c>
      <c r="E434" s="4" t="str">
        <f>IF(Inddata!E449="","",Inddata!E449)</f>
        <v/>
      </c>
      <c r="F434" s="4" t="str">
        <f>IF(Inddata!F449="","",Inddata!F449)</f>
        <v/>
      </c>
      <c r="G434" s="4">
        <f>IF(Inddata!G449="","",Inddata!G449)</f>
        <v>0</v>
      </c>
      <c r="H434" s="4" t="str">
        <f>IF(Inddata!H449&gt;0.5,Inddata!H449,"")</f>
        <v/>
      </c>
      <c r="I434" s="4" t="str">
        <f>IF(Inddata!I449="","",Inddata!I449)</f>
        <v/>
      </c>
      <c r="J434" s="15" t="str">
        <f>IF('Resultat 2005-2012'!$R434="","",IF($M$1=2005,'Resultat 2005-2012'!J434,IF(AND($M$1=2006,Beregningsark!$AQ434="2005-2012"),'Resultat 2005-2012'!J434*SUM($Y$7:$AE$7)/7,IF(AND($M$1=2007,Beregningsark!$AQ434="2005-2012"),'Resultat 2005-2012'!J434*SUM($Z$7:$AE$7)/6,IF(AND($M$1=2008,Beregningsark!$AQ434="2005-2012"),'Resultat 2005-2012'!J434*SUM($AA$7:$AE$7)/5,IF(AND($M$1=2009,Beregningsark!$AQ434="2005-2012"),'Resultat 2005-2012'!J434*SUM($AB$7:$AE$7)/4,IF(AND($M$1=2010,Beregningsark!$AQ434="2005-2012"),'Resultat 2005-2012'!J434*SUM($AC$7:$AE$7)/3,IF(AND($M$1=2011,Beregningsark!$AQ434="2005-2012"),'Resultat 2005-2012'!J434*SUM($AD$7:$AE$7)/2,IF(AND($M$1=2012,Beregningsark!$AQ434="2005-2012"),'Resultat 2005-2012'!J434*$AE$7,IF(AND($M$1=2006,Beregningsark!$AQ434="1999-2012"),'Resultat 2005-2012'!J434*SUM($Y$16:$AE$16)/7,IF(AND($M$1=2007,Beregningsark!$AQ434="1999-2012"),'Resultat 2005-2012'!J434*SUM($Z$16:$AE$16)/6,IF(AND($M$1=2008,Beregningsark!$AQ434="1999-2012"),'Resultat 2005-2012'!J434*SUM($AA$16:$AE$16)/5,IF(AND($M$1=2009,Beregningsark!$AQ434="1999-2012"),'Resultat 2005-2012'!J434*SUM($AB$16:$AE$16)/4,IF(AND($M$1=2010,Beregningsark!$AQ434="1999-2012"),'Resultat 2005-2012'!J434*SUM($AC$16:$AE$16)/3,IF(AND($M$1=2011,Beregningsark!$AQ434="1999-2012"),'Resultat 2005-2012'!J434*SUM($AD$16:$AE$16)/2,IF(AND($M$1=2012,Beregningsark!$AQ434="1999-2012"),'Resultat 2005-2012'!J434*$AE$16,""))))))))))))))))</f>
        <v/>
      </c>
      <c r="K434" s="15" t="str">
        <f>IF('Resultat 2005-2012'!$R434="","",IF($M$1=2005,'Resultat 2005-2012'!K434,IF(AND($M$1=2006,Beregningsark!$AQ434="2005-2012"),'Resultat 2005-2012'!K434*SUM($Y$8:$AE$8)/7,IF(AND($M$1=2007,Beregningsark!$AQ434="2005-2012"),'Resultat 2005-2012'!K434*SUM($Z$8:$AE$8)/6,IF(AND($M$1=2008,Beregningsark!$AQ434="2005-2012"),'Resultat 2005-2012'!K434*SUM($AA$8:$AE$8)/5,IF(AND($M$1=2009,Beregningsark!$AQ434="2005-2012"),'Resultat 2005-2012'!K434*SUM($AB$8:$AE$8)/4,IF(AND($M$1=2010,Beregningsark!$AQ434="2005-2012"),'Resultat 2005-2012'!K434*SUM($AC$8:$AE$8)/3,IF(AND($M$1=2011,Beregningsark!$AQ434="2005-2012"),'Resultat 2005-2012'!K434*SUM($AD$8:$AE$8)/2,IF(AND($M$1=2012,Beregningsark!$AQ434="2005-2012"),'Resultat 2005-2012'!K434*$AE$8,IF(AND($M$1=2006,Beregningsark!$AQ434="1999-2012"),'Resultat 2005-2012'!K434*SUM($Y$17:$AE$17)/7,IF(AND($M$1=2007,Beregningsark!$AQ434="1999-2012"),'Resultat 2005-2012'!K434*SUM($Z$17:$AE$17)/6,IF(AND($M$1=2008,Beregningsark!$AQ434="1999-2012"),'Resultat 2005-2012'!K434*SUM($AA$17:$AE$17)/5,IF(AND($M$1=2009,Beregningsark!$AQ434="1999-2012"),'Resultat 2005-2012'!K434*SUM($AB$17:$AE$17)/4,IF(AND($M$1=2010,Beregningsark!$AQ434="1999-2012"),'Resultat 2005-2012'!K434*SUM($AC$17:$AE$17)/3,IF(AND($M$1=2011,Beregningsark!$AQ434="1999-2012"),'Resultat 2005-2012'!K434*SUM($AD$17:$AE$17)/2,IF(AND($M$1=2012,Beregningsark!$AQ434="1999-2012"),'Resultat 2005-2012'!K434*$AE$17,""))))))))))))))))</f>
        <v/>
      </c>
      <c r="L434" s="15" t="str">
        <f>IF('Resultat 2005-2012'!$R434="","",IF($M$1=2005,'Resultat 2005-2012'!L434,IF(AND($M$1=2006,Beregningsark!$AQ434="2005-2012"),'Resultat 2005-2012'!L434*SUM($Y$9:$AE$9)/7,IF(AND($M$1=2007,Beregningsark!$AQ434="2005-2012"),'Resultat 2005-2012'!L434*SUM($Z$9:$AE$9)/6,IF(AND($M$1=2008,Beregningsark!$AQ434="2005-2012"),'Resultat 2005-2012'!L434*SUM($AA$9:$AE$9)/5,IF(AND($M$1=2009,Beregningsark!$AQ434="2005-2012"),'Resultat 2005-2012'!L434*SUM($AB$9:$AE$9)/4,IF(AND($M$1=2010,Beregningsark!$AQ434="2005-2012"),'Resultat 2005-2012'!L434*SUM($AC$9:$AE$9)/3,IF(AND($M$1=2011,Beregningsark!$AQ434="2005-2012"),'Resultat 2005-2012'!L434*SUM($AD$9:$AE$9)/2,IF(AND($M$1=2012,Beregningsark!$AQ434="2005-2012"),'Resultat 2005-2012'!L434*$AE$9,IF(AND($M$1=2006,Beregningsark!$AQ434="1999-2012"),'Resultat 2005-2012'!L434*SUM($Y$18:$AE$18)/7,IF(AND($M$1=2007,Beregningsark!$AQ434="1999-2012"),'Resultat 2005-2012'!L434*SUM($Z$18:$AE$18)/6,IF(AND($M$1=2008,Beregningsark!$AQ434="1999-2012"),'Resultat 2005-2012'!L434*SUM($AA$18:$AE$18)/5,IF(AND($M$1=2009,Beregningsark!$AQ434="1999-2012"),'Resultat 2005-2012'!L434*SUM($AB$18:$AE$18)/4,IF(AND($M$1=2010,Beregningsark!$AQ434="1999-2012"),'Resultat 2005-2012'!L434*SUM($AC$18:$AE$18)/3,IF(AND($M$1=2011,Beregningsark!$AQ434="1999-2012"),'Resultat 2005-2012'!L434*SUM($AD$18:$AE$18)/2,IF(AND($M$1=2012,Beregningsark!$AQ434="1999-2012"),'Resultat 2005-2012'!L434*$AE$18,""))))))))))))))))</f>
        <v/>
      </c>
      <c r="M434" s="15" t="str">
        <f t="shared" si="20"/>
        <v/>
      </c>
      <c r="N434" s="15" t="str">
        <f>IF('Resultat 2005-2012'!$R434="","",IF($M$1=2005,'Resultat 2005-2012'!N434,IF(AND($M$1=2006,Beregningsark!$AQ434="2005-2012"),'Resultat 2005-2012'!N434*SUM($Y$10:$AE$10)/7,IF(AND($M$1=2007,Beregningsark!$AQ434="2005-2012"),'Resultat 2005-2012'!N434*SUM($Z$10:$AE$10)/6,IF(AND($M$1=2008,Beregningsark!$AQ434="2005-2012"),'Resultat 2005-2012'!N434*SUM($AA$10:$AE$10)/5,IF(AND($M$1=2009,Beregningsark!$AQ434="2005-2012"),'Resultat 2005-2012'!N434*SUM($AB$10:$AE$10)/4,IF(AND($M$1=2010,Beregningsark!$AQ434="2005-2012"),'Resultat 2005-2012'!N434*SUM($AC$10:$AE$10)/3,IF(AND($M$1=2011,Beregningsark!$AQ434="2005-2012"),'Resultat 2005-2012'!N434*SUM($AD$10:$AE$10)/2,IF(AND($M$1=2012,Beregningsark!$AQ434="2005-2012"),'Resultat 2005-2012'!N434*$AE$10,IF(AND($M$1=2006,Beregningsark!$AQ434="1999-2012"),'Resultat 2005-2012'!N434*SUM($Y$16:$AE$16)/7,IF(AND($M$1=2007,Beregningsark!$AQ434="1999-2012"),'Resultat 2005-2012'!N434*SUM($Z$16:$AE$16)/6,IF(AND($M$1=2008,Beregningsark!$AQ434="1999-2012"),'Resultat 2005-2012'!N434*SUM($AA$16:$AE$16)/5,IF(AND($M$1=2009,Beregningsark!$AQ434="1999-2012"),'Resultat 2005-2012'!N434*SUM($AB$16:$AE$16)/4,IF(AND($M$1=2010,Beregningsark!$AQ434="1999-2012"),'Resultat 2005-2012'!N434*SUM($AC$16:$AE$16)/3,IF(AND($M$1=2011,Beregningsark!$AQ434="1999-2012"),'Resultat 2005-2012'!N434*SUM($AD$16:$AE$16)/2,IF(AND($M$1=2012,Beregningsark!$AQ434="1999-2012"),'Resultat 2005-2012'!N434*$AE$16,""))))))))))))))))</f>
        <v/>
      </c>
      <c r="O434" s="15" t="str">
        <f>IF('Resultat 2005-2012'!$R434="","",IF($M$1=2005,'Resultat 2005-2012'!O434,IF(AND($M$1=2006,Beregningsark!$AQ434="2005-2012"),'Resultat 2005-2012'!O434*SUM($Y$10:$AE$10)/7,IF(AND($M$1=2007,Beregningsark!$AQ434="2005-2012"),'Resultat 2005-2012'!O434*SUM($Z$10:$AE$10)/6,IF(AND($M$1=2008,Beregningsark!$AQ434="2005-2012"),'Resultat 2005-2012'!O434*SUM($AA$10:$AE$10)/5,IF(AND($M$1=2009,Beregningsark!$AQ434="2005-2012"),'Resultat 2005-2012'!O434*SUM($AB$10:$AE$10)/4,IF(AND($M$1=2010,Beregningsark!$AQ434="2005-2012"),'Resultat 2005-2012'!O434*SUM($AC$10:$AE$10)/3,IF(AND($M$1=2011,Beregningsark!$AQ434="2005-2012"),'Resultat 2005-2012'!O434*SUM($AD$10:$AE$10)/2,IF(AND($M$1=2012,Beregningsark!$AQ434="2005-2012"),'Resultat 2005-2012'!O434*$AE$10,IF(AND($M$1=2006,Beregningsark!$AQ434="1999-2012"),'Resultat 2005-2012'!O434*SUM($Y$16:$AE$16)/7,IF(AND($M$1=2007,Beregningsark!$AQ434="1999-2012"),'Resultat 2005-2012'!O434*SUM($Z$16:$AE$16)/6,IF(AND($M$1=2008,Beregningsark!$AQ434="1999-2012"),'Resultat 2005-2012'!O434*SUM($AA$16:$AE$16)/5,IF(AND($M$1=2009,Beregningsark!$AQ434="1999-2012"),'Resultat 2005-2012'!O434*SUM($AB$16:$AE$16)/4,IF(AND($M$1=2010,Beregningsark!$AQ434="1999-2012"),'Resultat 2005-2012'!O434*SUM($AC$16:$AE$16)/3,IF(AND($M$1=2011,Beregningsark!$AQ434="1999-2012"),'Resultat 2005-2012'!O434*SUM($AD$16:$AE$16)/2,IF(AND($M$1=2012,Beregningsark!$AQ434="1999-2012"),'Resultat 2005-2012'!O434*$AE$16,""))))))))))))))))</f>
        <v/>
      </c>
      <c r="P434" s="15" t="str">
        <f>IF('Resultat 2005-2012'!$R434="","",IF($M$1=2005,'Resultat 2005-2012'!P434,IF(AND($M$1=2006,Beregningsark!$AQ434="2005-2012"),'Resultat 2005-2012'!P434*SUM($Y$11:$AE$11)/7,IF(AND($M$1=2007,Beregningsark!$AQ434="2005-2012"),'Resultat 2005-2012'!P434*SUM($Z$11:$AE$11)/6,IF(AND($M$1=2008,Beregningsark!$AQ434="2005-2012"),'Resultat 2005-2012'!P434*SUM($AA$11:$AE$11)/5,IF(AND($M$1=2009,Beregningsark!$AQ434="2005-2012"),'Resultat 2005-2012'!P434*SUM($AB$11:$AE$11)/4,IF(AND($M$1=2010,Beregningsark!$AQ434="2005-2012"),'Resultat 2005-2012'!P434*SUM($AC$11:$AE$11)/3,IF(AND($M$1=2011,Beregningsark!$AQ434="2005-2012"),'Resultat 2005-2012'!P434*SUM($AD$11:$AE$11)/2,IF(AND($M$1=2012,Beregningsark!$AQ434="2005-2012"),'Resultat 2005-2012'!P434*$AE$11,IF(AND($M$1=2006,Beregningsark!$AQ434="1999-2012"),'Resultat 2005-2012'!P434*SUM($Y$16:$AE$16)/7,IF(AND($M$1=2007,Beregningsark!$AQ434="1999-2012"),'Resultat 2005-2012'!P434*SUM($Z$16:$AE$16)/6,IF(AND($M$1=2008,Beregningsark!$AQ434="1999-2012"),'Resultat 2005-2012'!P434*SUM($AA$16:$AE$16)/5,IF(AND($M$1=2009,Beregningsark!$AQ434="1999-2012"),'Resultat 2005-2012'!P434*SUM($AB$16:$AE$16)/4,IF(AND($M$1=2010,Beregningsark!$AQ434="1999-2012"),'Resultat 2005-2012'!P434*SUM($AC$16:$AE$16)/3,IF(AND($M$1=2011,Beregningsark!$AQ434="1999-2012"),'Resultat 2005-2012'!P434*SUM($AD$16:$AE$16)/2,IF(AND($M$1=2012,Beregningsark!$AQ434="1999-2012"),'Resultat 2005-2012'!P434*$AE$16,""))))))))))))))))</f>
        <v/>
      </c>
      <c r="Q434" s="15" t="str">
        <f t="shared" si="21"/>
        <v/>
      </c>
      <c r="R434" s="17" t="str">
        <f t="shared" si="22"/>
        <v/>
      </c>
    </row>
    <row r="435" spans="1:18" x14ac:dyDescent="0.25">
      <c r="A435" s="4" t="str">
        <f>IF(Inddata!A450="","",Inddata!A450)</f>
        <v/>
      </c>
      <c r="B435" s="4" t="str">
        <f>IF(Inddata!B450="","",Inddata!B450)</f>
        <v/>
      </c>
      <c r="C435" s="4" t="str">
        <f>IF(Inddata!C450="","",Inddata!C450)</f>
        <v/>
      </c>
      <c r="D435" s="4" t="str">
        <f>IF(Inddata!D450="","",Inddata!D450)</f>
        <v/>
      </c>
      <c r="E435" s="4" t="str">
        <f>IF(Inddata!E450="","",Inddata!E450)</f>
        <v/>
      </c>
      <c r="F435" s="4" t="str">
        <f>IF(Inddata!F450="","",Inddata!F450)</f>
        <v/>
      </c>
      <c r="G435" s="4">
        <f>IF(Inddata!G450="","",Inddata!G450)</f>
        <v>0</v>
      </c>
      <c r="H435" s="4" t="str">
        <f>IF(Inddata!H450&gt;0.5,Inddata!H450,"")</f>
        <v/>
      </c>
      <c r="I435" s="4" t="str">
        <f>IF(Inddata!I450="","",Inddata!I450)</f>
        <v/>
      </c>
      <c r="J435" s="15" t="str">
        <f>IF('Resultat 2005-2012'!$R435="","",IF($M$1=2005,'Resultat 2005-2012'!J435,IF(AND($M$1=2006,Beregningsark!$AQ435="2005-2012"),'Resultat 2005-2012'!J435*SUM($Y$7:$AE$7)/7,IF(AND($M$1=2007,Beregningsark!$AQ435="2005-2012"),'Resultat 2005-2012'!J435*SUM($Z$7:$AE$7)/6,IF(AND($M$1=2008,Beregningsark!$AQ435="2005-2012"),'Resultat 2005-2012'!J435*SUM($AA$7:$AE$7)/5,IF(AND($M$1=2009,Beregningsark!$AQ435="2005-2012"),'Resultat 2005-2012'!J435*SUM($AB$7:$AE$7)/4,IF(AND($M$1=2010,Beregningsark!$AQ435="2005-2012"),'Resultat 2005-2012'!J435*SUM($AC$7:$AE$7)/3,IF(AND($M$1=2011,Beregningsark!$AQ435="2005-2012"),'Resultat 2005-2012'!J435*SUM($AD$7:$AE$7)/2,IF(AND($M$1=2012,Beregningsark!$AQ435="2005-2012"),'Resultat 2005-2012'!J435*$AE$7,IF(AND($M$1=2006,Beregningsark!$AQ435="1999-2012"),'Resultat 2005-2012'!J435*SUM($Y$16:$AE$16)/7,IF(AND($M$1=2007,Beregningsark!$AQ435="1999-2012"),'Resultat 2005-2012'!J435*SUM($Z$16:$AE$16)/6,IF(AND($M$1=2008,Beregningsark!$AQ435="1999-2012"),'Resultat 2005-2012'!J435*SUM($AA$16:$AE$16)/5,IF(AND($M$1=2009,Beregningsark!$AQ435="1999-2012"),'Resultat 2005-2012'!J435*SUM($AB$16:$AE$16)/4,IF(AND($M$1=2010,Beregningsark!$AQ435="1999-2012"),'Resultat 2005-2012'!J435*SUM($AC$16:$AE$16)/3,IF(AND($M$1=2011,Beregningsark!$AQ435="1999-2012"),'Resultat 2005-2012'!J435*SUM($AD$16:$AE$16)/2,IF(AND($M$1=2012,Beregningsark!$AQ435="1999-2012"),'Resultat 2005-2012'!J435*$AE$16,""))))))))))))))))</f>
        <v/>
      </c>
      <c r="K435" s="15" t="str">
        <f>IF('Resultat 2005-2012'!$R435="","",IF($M$1=2005,'Resultat 2005-2012'!K435,IF(AND($M$1=2006,Beregningsark!$AQ435="2005-2012"),'Resultat 2005-2012'!K435*SUM($Y$8:$AE$8)/7,IF(AND($M$1=2007,Beregningsark!$AQ435="2005-2012"),'Resultat 2005-2012'!K435*SUM($Z$8:$AE$8)/6,IF(AND($M$1=2008,Beregningsark!$AQ435="2005-2012"),'Resultat 2005-2012'!K435*SUM($AA$8:$AE$8)/5,IF(AND($M$1=2009,Beregningsark!$AQ435="2005-2012"),'Resultat 2005-2012'!K435*SUM($AB$8:$AE$8)/4,IF(AND($M$1=2010,Beregningsark!$AQ435="2005-2012"),'Resultat 2005-2012'!K435*SUM($AC$8:$AE$8)/3,IF(AND($M$1=2011,Beregningsark!$AQ435="2005-2012"),'Resultat 2005-2012'!K435*SUM($AD$8:$AE$8)/2,IF(AND($M$1=2012,Beregningsark!$AQ435="2005-2012"),'Resultat 2005-2012'!K435*$AE$8,IF(AND($M$1=2006,Beregningsark!$AQ435="1999-2012"),'Resultat 2005-2012'!K435*SUM($Y$17:$AE$17)/7,IF(AND($M$1=2007,Beregningsark!$AQ435="1999-2012"),'Resultat 2005-2012'!K435*SUM($Z$17:$AE$17)/6,IF(AND($M$1=2008,Beregningsark!$AQ435="1999-2012"),'Resultat 2005-2012'!K435*SUM($AA$17:$AE$17)/5,IF(AND($M$1=2009,Beregningsark!$AQ435="1999-2012"),'Resultat 2005-2012'!K435*SUM($AB$17:$AE$17)/4,IF(AND($M$1=2010,Beregningsark!$AQ435="1999-2012"),'Resultat 2005-2012'!K435*SUM($AC$17:$AE$17)/3,IF(AND($M$1=2011,Beregningsark!$AQ435="1999-2012"),'Resultat 2005-2012'!K435*SUM($AD$17:$AE$17)/2,IF(AND($M$1=2012,Beregningsark!$AQ435="1999-2012"),'Resultat 2005-2012'!K435*$AE$17,""))))))))))))))))</f>
        <v/>
      </c>
      <c r="L435" s="15" t="str">
        <f>IF('Resultat 2005-2012'!$R435="","",IF($M$1=2005,'Resultat 2005-2012'!L435,IF(AND($M$1=2006,Beregningsark!$AQ435="2005-2012"),'Resultat 2005-2012'!L435*SUM($Y$9:$AE$9)/7,IF(AND($M$1=2007,Beregningsark!$AQ435="2005-2012"),'Resultat 2005-2012'!L435*SUM($Z$9:$AE$9)/6,IF(AND($M$1=2008,Beregningsark!$AQ435="2005-2012"),'Resultat 2005-2012'!L435*SUM($AA$9:$AE$9)/5,IF(AND($M$1=2009,Beregningsark!$AQ435="2005-2012"),'Resultat 2005-2012'!L435*SUM($AB$9:$AE$9)/4,IF(AND($M$1=2010,Beregningsark!$AQ435="2005-2012"),'Resultat 2005-2012'!L435*SUM($AC$9:$AE$9)/3,IF(AND($M$1=2011,Beregningsark!$AQ435="2005-2012"),'Resultat 2005-2012'!L435*SUM($AD$9:$AE$9)/2,IF(AND($M$1=2012,Beregningsark!$AQ435="2005-2012"),'Resultat 2005-2012'!L435*$AE$9,IF(AND($M$1=2006,Beregningsark!$AQ435="1999-2012"),'Resultat 2005-2012'!L435*SUM($Y$18:$AE$18)/7,IF(AND($M$1=2007,Beregningsark!$AQ435="1999-2012"),'Resultat 2005-2012'!L435*SUM($Z$18:$AE$18)/6,IF(AND($M$1=2008,Beregningsark!$AQ435="1999-2012"),'Resultat 2005-2012'!L435*SUM($AA$18:$AE$18)/5,IF(AND($M$1=2009,Beregningsark!$AQ435="1999-2012"),'Resultat 2005-2012'!L435*SUM($AB$18:$AE$18)/4,IF(AND($M$1=2010,Beregningsark!$AQ435="1999-2012"),'Resultat 2005-2012'!L435*SUM($AC$18:$AE$18)/3,IF(AND($M$1=2011,Beregningsark!$AQ435="1999-2012"),'Resultat 2005-2012'!L435*SUM($AD$18:$AE$18)/2,IF(AND($M$1=2012,Beregningsark!$AQ435="1999-2012"),'Resultat 2005-2012'!L435*$AE$18,""))))))))))))))))</f>
        <v/>
      </c>
      <c r="M435" s="15" t="str">
        <f t="shared" si="20"/>
        <v/>
      </c>
      <c r="N435" s="15" t="str">
        <f>IF('Resultat 2005-2012'!$R435="","",IF($M$1=2005,'Resultat 2005-2012'!N435,IF(AND($M$1=2006,Beregningsark!$AQ435="2005-2012"),'Resultat 2005-2012'!N435*SUM($Y$10:$AE$10)/7,IF(AND($M$1=2007,Beregningsark!$AQ435="2005-2012"),'Resultat 2005-2012'!N435*SUM($Z$10:$AE$10)/6,IF(AND($M$1=2008,Beregningsark!$AQ435="2005-2012"),'Resultat 2005-2012'!N435*SUM($AA$10:$AE$10)/5,IF(AND($M$1=2009,Beregningsark!$AQ435="2005-2012"),'Resultat 2005-2012'!N435*SUM($AB$10:$AE$10)/4,IF(AND($M$1=2010,Beregningsark!$AQ435="2005-2012"),'Resultat 2005-2012'!N435*SUM($AC$10:$AE$10)/3,IF(AND($M$1=2011,Beregningsark!$AQ435="2005-2012"),'Resultat 2005-2012'!N435*SUM($AD$10:$AE$10)/2,IF(AND($M$1=2012,Beregningsark!$AQ435="2005-2012"),'Resultat 2005-2012'!N435*$AE$10,IF(AND($M$1=2006,Beregningsark!$AQ435="1999-2012"),'Resultat 2005-2012'!N435*SUM($Y$16:$AE$16)/7,IF(AND($M$1=2007,Beregningsark!$AQ435="1999-2012"),'Resultat 2005-2012'!N435*SUM($Z$16:$AE$16)/6,IF(AND($M$1=2008,Beregningsark!$AQ435="1999-2012"),'Resultat 2005-2012'!N435*SUM($AA$16:$AE$16)/5,IF(AND($M$1=2009,Beregningsark!$AQ435="1999-2012"),'Resultat 2005-2012'!N435*SUM($AB$16:$AE$16)/4,IF(AND($M$1=2010,Beregningsark!$AQ435="1999-2012"),'Resultat 2005-2012'!N435*SUM($AC$16:$AE$16)/3,IF(AND($M$1=2011,Beregningsark!$AQ435="1999-2012"),'Resultat 2005-2012'!N435*SUM($AD$16:$AE$16)/2,IF(AND($M$1=2012,Beregningsark!$AQ435="1999-2012"),'Resultat 2005-2012'!N435*$AE$16,""))))))))))))))))</f>
        <v/>
      </c>
      <c r="O435" s="15" t="str">
        <f>IF('Resultat 2005-2012'!$R435="","",IF($M$1=2005,'Resultat 2005-2012'!O435,IF(AND($M$1=2006,Beregningsark!$AQ435="2005-2012"),'Resultat 2005-2012'!O435*SUM($Y$10:$AE$10)/7,IF(AND($M$1=2007,Beregningsark!$AQ435="2005-2012"),'Resultat 2005-2012'!O435*SUM($Z$10:$AE$10)/6,IF(AND($M$1=2008,Beregningsark!$AQ435="2005-2012"),'Resultat 2005-2012'!O435*SUM($AA$10:$AE$10)/5,IF(AND($M$1=2009,Beregningsark!$AQ435="2005-2012"),'Resultat 2005-2012'!O435*SUM($AB$10:$AE$10)/4,IF(AND($M$1=2010,Beregningsark!$AQ435="2005-2012"),'Resultat 2005-2012'!O435*SUM($AC$10:$AE$10)/3,IF(AND($M$1=2011,Beregningsark!$AQ435="2005-2012"),'Resultat 2005-2012'!O435*SUM($AD$10:$AE$10)/2,IF(AND($M$1=2012,Beregningsark!$AQ435="2005-2012"),'Resultat 2005-2012'!O435*$AE$10,IF(AND($M$1=2006,Beregningsark!$AQ435="1999-2012"),'Resultat 2005-2012'!O435*SUM($Y$16:$AE$16)/7,IF(AND($M$1=2007,Beregningsark!$AQ435="1999-2012"),'Resultat 2005-2012'!O435*SUM($Z$16:$AE$16)/6,IF(AND($M$1=2008,Beregningsark!$AQ435="1999-2012"),'Resultat 2005-2012'!O435*SUM($AA$16:$AE$16)/5,IF(AND($M$1=2009,Beregningsark!$AQ435="1999-2012"),'Resultat 2005-2012'!O435*SUM($AB$16:$AE$16)/4,IF(AND($M$1=2010,Beregningsark!$AQ435="1999-2012"),'Resultat 2005-2012'!O435*SUM($AC$16:$AE$16)/3,IF(AND($M$1=2011,Beregningsark!$AQ435="1999-2012"),'Resultat 2005-2012'!O435*SUM($AD$16:$AE$16)/2,IF(AND($M$1=2012,Beregningsark!$AQ435="1999-2012"),'Resultat 2005-2012'!O435*$AE$16,""))))))))))))))))</f>
        <v/>
      </c>
      <c r="P435" s="15" t="str">
        <f>IF('Resultat 2005-2012'!$R435="","",IF($M$1=2005,'Resultat 2005-2012'!P435,IF(AND($M$1=2006,Beregningsark!$AQ435="2005-2012"),'Resultat 2005-2012'!P435*SUM($Y$11:$AE$11)/7,IF(AND($M$1=2007,Beregningsark!$AQ435="2005-2012"),'Resultat 2005-2012'!P435*SUM($Z$11:$AE$11)/6,IF(AND($M$1=2008,Beregningsark!$AQ435="2005-2012"),'Resultat 2005-2012'!P435*SUM($AA$11:$AE$11)/5,IF(AND($M$1=2009,Beregningsark!$AQ435="2005-2012"),'Resultat 2005-2012'!P435*SUM($AB$11:$AE$11)/4,IF(AND($M$1=2010,Beregningsark!$AQ435="2005-2012"),'Resultat 2005-2012'!P435*SUM($AC$11:$AE$11)/3,IF(AND($M$1=2011,Beregningsark!$AQ435="2005-2012"),'Resultat 2005-2012'!P435*SUM($AD$11:$AE$11)/2,IF(AND($M$1=2012,Beregningsark!$AQ435="2005-2012"),'Resultat 2005-2012'!P435*$AE$11,IF(AND($M$1=2006,Beregningsark!$AQ435="1999-2012"),'Resultat 2005-2012'!P435*SUM($Y$16:$AE$16)/7,IF(AND($M$1=2007,Beregningsark!$AQ435="1999-2012"),'Resultat 2005-2012'!P435*SUM($Z$16:$AE$16)/6,IF(AND($M$1=2008,Beregningsark!$AQ435="1999-2012"),'Resultat 2005-2012'!P435*SUM($AA$16:$AE$16)/5,IF(AND($M$1=2009,Beregningsark!$AQ435="1999-2012"),'Resultat 2005-2012'!P435*SUM($AB$16:$AE$16)/4,IF(AND($M$1=2010,Beregningsark!$AQ435="1999-2012"),'Resultat 2005-2012'!P435*SUM($AC$16:$AE$16)/3,IF(AND($M$1=2011,Beregningsark!$AQ435="1999-2012"),'Resultat 2005-2012'!P435*SUM($AD$16:$AE$16)/2,IF(AND($M$1=2012,Beregningsark!$AQ435="1999-2012"),'Resultat 2005-2012'!P435*$AE$16,""))))))))))))))))</f>
        <v/>
      </c>
      <c r="Q435" s="15" t="str">
        <f t="shared" si="21"/>
        <v/>
      </c>
      <c r="R435" s="17" t="str">
        <f t="shared" si="22"/>
        <v/>
      </c>
    </row>
    <row r="436" spans="1:18" x14ac:dyDescent="0.25">
      <c r="A436" s="4" t="str">
        <f>IF(Inddata!A451="","",Inddata!A451)</f>
        <v/>
      </c>
      <c r="B436" s="4" t="str">
        <f>IF(Inddata!B451="","",Inddata!B451)</f>
        <v/>
      </c>
      <c r="C436" s="4" t="str">
        <f>IF(Inddata!C451="","",Inddata!C451)</f>
        <v/>
      </c>
      <c r="D436" s="4" t="str">
        <f>IF(Inddata!D451="","",Inddata!D451)</f>
        <v/>
      </c>
      <c r="E436" s="4" t="str">
        <f>IF(Inddata!E451="","",Inddata!E451)</f>
        <v/>
      </c>
      <c r="F436" s="4" t="str">
        <f>IF(Inddata!F451="","",Inddata!F451)</f>
        <v/>
      </c>
      <c r="G436" s="4">
        <f>IF(Inddata!G451="","",Inddata!G451)</f>
        <v>0</v>
      </c>
      <c r="H436" s="4" t="str">
        <f>IF(Inddata!H451&gt;0.5,Inddata!H451,"")</f>
        <v/>
      </c>
      <c r="I436" s="4" t="str">
        <f>IF(Inddata!I451="","",Inddata!I451)</f>
        <v/>
      </c>
      <c r="J436" s="15" t="str">
        <f>IF('Resultat 2005-2012'!$R436="","",IF($M$1=2005,'Resultat 2005-2012'!J436,IF(AND($M$1=2006,Beregningsark!$AQ436="2005-2012"),'Resultat 2005-2012'!J436*SUM($Y$7:$AE$7)/7,IF(AND($M$1=2007,Beregningsark!$AQ436="2005-2012"),'Resultat 2005-2012'!J436*SUM($Z$7:$AE$7)/6,IF(AND($M$1=2008,Beregningsark!$AQ436="2005-2012"),'Resultat 2005-2012'!J436*SUM($AA$7:$AE$7)/5,IF(AND($M$1=2009,Beregningsark!$AQ436="2005-2012"),'Resultat 2005-2012'!J436*SUM($AB$7:$AE$7)/4,IF(AND($M$1=2010,Beregningsark!$AQ436="2005-2012"),'Resultat 2005-2012'!J436*SUM($AC$7:$AE$7)/3,IF(AND($M$1=2011,Beregningsark!$AQ436="2005-2012"),'Resultat 2005-2012'!J436*SUM($AD$7:$AE$7)/2,IF(AND($M$1=2012,Beregningsark!$AQ436="2005-2012"),'Resultat 2005-2012'!J436*$AE$7,IF(AND($M$1=2006,Beregningsark!$AQ436="1999-2012"),'Resultat 2005-2012'!J436*SUM($Y$16:$AE$16)/7,IF(AND($M$1=2007,Beregningsark!$AQ436="1999-2012"),'Resultat 2005-2012'!J436*SUM($Z$16:$AE$16)/6,IF(AND($M$1=2008,Beregningsark!$AQ436="1999-2012"),'Resultat 2005-2012'!J436*SUM($AA$16:$AE$16)/5,IF(AND($M$1=2009,Beregningsark!$AQ436="1999-2012"),'Resultat 2005-2012'!J436*SUM($AB$16:$AE$16)/4,IF(AND($M$1=2010,Beregningsark!$AQ436="1999-2012"),'Resultat 2005-2012'!J436*SUM($AC$16:$AE$16)/3,IF(AND($M$1=2011,Beregningsark!$AQ436="1999-2012"),'Resultat 2005-2012'!J436*SUM($AD$16:$AE$16)/2,IF(AND($M$1=2012,Beregningsark!$AQ436="1999-2012"),'Resultat 2005-2012'!J436*$AE$16,""))))))))))))))))</f>
        <v/>
      </c>
      <c r="K436" s="15" t="str">
        <f>IF('Resultat 2005-2012'!$R436="","",IF($M$1=2005,'Resultat 2005-2012'!K436,IF(AND($M$1=2006,Beregningsark!$AQ436="2005-2012"),'Resultat 2005-2012'!K436*SUM($Y$8:$AE$8)/7,IF(AND($M$1=2007,Beregningsark!$AQ436="2005-2012"),'Resultat 2005-2012'!K436*SUM($Z$8:$AE$8)/6,IF(AND($M$1=2008,Beregningsark!$AQ436="2005-2012"),'Resultat 2005-2012'!K436*SUM($AA$8:$AE$8)/5,IF(AND($M$1=2009,Beregningsark!$AQ436="2005-2012"),'Resultat 2005-2012'!K436*SUM($AB$8:$AE$8)/4,IF(AND($M$1=2010,Beregningsark!$AQ436="2005-2012"),'Resultat 2005-2012'!K436*SUM($AC$8:$AE$8)/3,IF(AND($M$1=2011,Beregningsark!$AQ436="2005-2012"),'Resultat 2005-2012'!K436*SUM($AD$8:$AE$8)/2,IF(AND($M$1=2012,Beregningsark!$AQ436="2005-2012"),'Resultat 2005-2012'!K436*$AE$8,IF(AND($M$1=2006,Beregningsark!$AQ436="1999-2012"),'Resultat 2005-2012'!K436*SUM($Y$17:$AE$17)/7,IF(AND($M$1=2007,Beregningsark!$AQ436="1999-2012"),'Resultat 2005-2012'!K436*SUM($Z$17:$AE$17)/6,IF(AND($M$1=2008,Beregningsark!$AQ436="1999-2012"),'Resultat 2005-2012'!K436*SUM($AA$17:$AE$17)/5,IF(AND($M$1=2009,Beregningsark!$AQ436="1999-2012"),'Resultat 2005-2012'!K436*SUM($AB$17:$AE$17)/4,IF(AND($M$1=2010,Beregningsark!$AQ436="1999-2012"),'Resultat 2005-2012'!K436*SUM($AC$17:$AE$17)/3,IF(AND($M$1=2011,Beregningsark!$AQ436="1999-2012"),'Resultat 2005-2012'!K436*SUM($AD$17:$AE$17)/2,IF(AND($M$1=2012,Beregningsark!$AQ436="1999-2012"),'Resultat 2005-2012'!K436*$AE$17,""))))))))))))))))</f>
        <v/>
      </c>
      <c r="L436" s="15" t="str">
        <f>IF('Resultat 2005-2012'!$R436="","",IF($M$1=2005,'Resultat 2005-2012'!L436,IF(AND($M$1=2006,Beregningsark!$AQ436="2005-2012"),'Resultat 2005-2012'!L436*SUM($Y$9:$AE$9)/7,IF(AND($M$1=2007,Beregningsark!$AQ436="2005-2012"),'Resultat 2005-2012'!L436*SUM($Z$9:$AE$9)/6,IF(AND($M$1=2008,Beregningsark!$AQ436="2005-2012"),'Resultat 2005-2012'!L436*SUM($AA$9:$AE$9)/5,IF(AND($M$1=2009,Beregningsark!$AQ436="2005-2012"),'Resultat 2005-2012'!L436*SUM($AB$9:$AE$9)/4,IF(AND($M$1=2010,Beregningsark!$AQ436="2005-2012"),'Resultat 2005-2012'!L436*SUM($AC$9:$AE$9)/3,IF(AND($M$1=2011,Beregningsark!$AQ436="2005-2012"),'Resultat 2005-2012'!L436*SUM($AD$9:$AE$9)/2,IF(AND($M$1=2012,Beregningsark!$AQ436="2005-2012"),'Resultat 2005-2012'!L436*$AE$9,IF(AND($M$1=2006,Beregningsark!$AQ436="1999-2012"),'Resultat 2005-2012'!L436*SUM($Y$18:$AE$18)/7,IF(AND($M$1=2007,Beregningsark!$AQ436="1999-2012"),'Resultat 2005-2012'!L436*SUM($Z$18:$AE$18)/6,IF(AND($M$1=2008,Beregningsark!$AQ436="1999-2012"),'Resultat 2005-2012'!L436*SUM($AA$18:$AE$18)/5,IF(AND($M$1=2009,Beregningsark!$AQ436="1999-2012"),'Resultat 2005-2012'!L436*SUM($AB$18:$AE$18)/4,IF(AND($M$1=2010,Beregningsark!$AQ436="1999-2012"),'Resultat 2005-2012'!L436*SUM($AC$18:$AE$18)/3,IF(AND($M$1=2011,Beregningsark!$AQ436="1999-2012"),'Resultat 2005-2012'!L436*SUM($AD$18:$AE$18)/2,IF(AND($M$1=2012,Beregningsark!$AQ436="1999-2012"),'Resultat 2005-2012'!L436*$AE$18,""))))))))))))))))</f>
        <v/>
      </c>
      <c r="M436" s="15" t="str">
        <f t="shared" si="20"/>
        <v/>
      </c>
      <c r="N436" s="15" t="str">
        <f>IF('Resultat 2005-2012'!$R436="","",IF($M$1=2005,'Resultat 2005-2012'!N436,IF(AND($M$1=2006,Beregningsark!$AQ436="2005-2012"),'Resultat 2005-2012'!N436*SUM($Y$10:$AE$10)/7,IF(AND($M$1=2007,Beregningsark!$AQ436="2005-2012"),'Resultat 2005-2012'!N436*SUM($Z$10:$AE$10)/6,IF(AND($M$1=2008,Beregningsark!$AQ436="2005-2012"),'Resultat 2005-2012'!N436*SUM($AA$10:$AE$10)/5,IF(AND($M$1=2009,Beregningsark!$AQ436="2005-2012"),'Resultat 2005-2012'!N436*SUM($AB$10:$AE$10)/4,IF(AND($M$1=2010,Beregningsark!$AQ436="2005-2012"),'Resultat 2005-2012'!N436*SUM($AC$10:$AE$10)/3,IF(AND($M$1=2011,Beregningsark!$AQ436="2005-2012"),'Resultat 2005-2012'!N436*SUM($AD$10:$AE$10)/2,IF(AND($M$1=2012,Beregningsark!$AQ436="2005-2012"),'Resultat 2005-2012'!N436*$AE$10,IF(AND($M$1=2006,Beregningsark!$AQ436="1999-2012"),'Resultat 2005-2012'!N436*SUM($Y$16:$AE$16)/7,IF(AND($M$1=2007,Beregningsark!$AQ436="1999-2012"),'Resultat 2005-2012'!N436*SUM($Z$16:$AE$16)/6,IF(AND($M$1=2008,Beregningsark!$AQ436="1999-2012"),'Resultat 2005-2012'!N436*SUM($AA$16:$AE$16)/5,IF(AND($M$1=2009,Beregningsark!$AQ436="1999-2012"),'Resultat 2005-2012'!N436*SUM($AB$16:$AE$16)/4,IF(AND($M$1=2010,Beregningsark!$AQ436="1999-2012"),'Resultat 2005-2012'!N436*SUM($AC$16:$AE$16)/3,IF(AND($M$1=2011,Beregningsark!$AQ436="1999-2012"),'Resultat 2005-2012'!N436*SUM($AD$16:$AE$16)/2,IF(AND($M$1=2012,Beregningsark!$AQ436="1999-2012"),'Resultat 2005-2012'!N436*$AE$16,""))))))))))))))))</f>
        <v/>
      </c>
      <c r="O436" s="15" t="str">
        <f>IF('Resultat 2005-2012'!$R436="","",IF($M$1=2005,'Resultat 2005-2012'!O436,IF(AND($M$1=2006,Beregningsark!$AQ436="2005-2012"),'Resultat 2005-2012'!O436*SUM($Y$10:$AE$10)/7,IF(AND($M$1=2007,Beregningsark!$AQ436="2005-2012"),'Resultat 2005-2012'!O436*SUM($Z$10:$AE$10)/6,IF(AND($M$1=2008,Beregningsark!$AQ436="2005-2012"),'Resultat 2005-2012'!O436*SUM($AA$10:$AE$10)/5,IF(AND($M$1=2009,Beregningsark!$AQ436="2005-2012"),'Resultat 2005-2012'!O436*SUM($AB$10:$AE$10)/4,IF(AND($M$1=2010,Beregningsark!$AQ436="2005-2012"),'Resultat 2005-2012'!O436*SUM($AC$10:$AE$10)/3,IF(AND($M$1=2011,Beregningsark!$AQ436="2005-2012"),'Resultat 2005-2012'!O436*SUM($AD$10:$AE$10)/2,IF(AND($M$1=2012,Beregningsark!$AQ436="2005-2012"),'Resultat 2005-2012'!O436*$AE$10,IF(AND($M$1=2006,Beregningsark!$AQ436="1999-2012"),'Resultat 2005-2012'!O436*SUM($Y$16:$AE$16)/7,IF(AND($M$1=2007,Beregningsark!$AQ436="1999-2012"),'Resultat 2005-2012'!O436*SUM($Z$16:$AE$16)/6,IF(AND($M$1=2008,Beregningsark!$AQ436="1999-2012"),'Resultat 2005-2012'!O436*SUM($AA$16:$AE$16)/5,IF(AND($M$1=2009,Beregningsark!$AQ436="1999-2012"),'Resultat 2005-2012'!O436*SUM($AB$16:$AE$16)/4,IF(AND($M$1=2010,Beregningsark!$AQ436="1999-2012"),'Resultat 2005-2012'!O436*SUM($AC$16:$AE$16)/3,IF(AND($M$1=2011,Beregningsark!$AQ436="1999-2012"),'Resultat 2005-2012'!O436*SUM($AD$16:$AE$16)/2,IF(AND($M$1=2012,Beregningsark!$AQ436="1999-2012"),'Resultat 2005-2012'!O436*$AE$16,""))))))))))))))))</f>
        <v/>
      </c>
      <c r="P436" s="15" t="str">
        <f>IF('Resultat 2005-2012'!$R436="","",IF($M$1=2005,'Resultat 2005-2012'!P436,IF(AND($M$1=2006,Beregningsark!$AQ436="2005-2012"),'Resultat 2005-2012'!P436*SUM($Y$11:$AE$11)/7,IF(AND($M$1=2007,Beregningsark!$AQ436="2005-2012"),'Resultat 2005-2012'!P436*SUM($Z$11:$AE$11)/6,IF(AND($M$1=2008,Beregningsark!$AQ436="2005-2012"),'Resultat 2005-2012'!P436*SUM($AA$11:$AE$11)/5,IF(AND($M$1=2009,Beregningsark!$AQ436="2005-2012"),'Resultat 2005-2012'!P436*SUM($AB$11:$AE$11)/4,IF(AND($M$1=2010,Beregningsark!$AQ436="2005-2012"),'Resultat 2005-2012'!P436*SUM($AC$11:$AE$11)/3,IF(AND($M$1=2011,Beregningsark!$AQ436="2005-2012"),'Resultat 2005-2012'!P436*SUM($AD$11:$AE$11)/2,IF(AND($M$1=2012,Beregningsark!$AQ436="2005-2012"),'Resultat 2005-2012'!P436*$AE$11,IF(AND($M$1=2006,Beregningsark!$AQ436="1999-2012"),'Resultat 2005-2012'!P436*SUM($Y$16:$AE$16)/7,IF(AND($M$1=2007,Beregningsark!$AQ436="1999-2012"),'Resultat 2005-2012'!P436*SUM($Z$16:$AE$16)/6,IF(AND($M$1=2008,Beregningsark!$AQ436="1999-2012"),'Resultat 2005-2012'!P436*SUM($AA$16:$AE$16)/5,IF(AND($M$1=2009,Beregningsark!$AQ436="1999-2012"),'Resultat 2005-2012'!P436*SUM($AB$16:$AE$16)/4,IF(AND($M$1=2010,Beregningsark!$AQ436="1999-2012"),'Resultat 2005-2012'!P436*SUM($AC$16:$AE$16)/3,IF(AND($M$1=2011,Beregningsark!$AQ436="1999-2012"),'Resultat 2005-2012'!P436*SUM($AD$16:$AE$16)/2,IF(AND($M$1=2012,Beregningsark!$AQ436="1999-2012"),'Resultat 2005-2012'!P436*$AE$16,""))))))))))))))))</f>
        <v/>
      </c>
      <c r="Q436" s="15" t="str">
        <f t="shared" si="21"/>
        <v/>
      </c>
      <c r="R436" s="17" t="str">
        <f t="shared" si="22"/>
        <v/>
      </c>
    </row>
    <row r="437" spans="1:18" x14ac:dyDescent="0.25">
      <c r="A437" s="4" t="str">
        <f>IF(Inddata!A452="","",Inddata!A452)</f>
        <v/>
      </c>
      <c r="B437" s="4" t="str">
        <f>IF(Inddata!B452="","",Inddata!B452)</f>
        <v/>
      </c>
      <c r="C437" s="4" t="str">
        <f>IF(Inddata!C452="","",Inddata!C452)</f>
        <v/>
      </c>
      <c r="D437" s="4" t="str">
        <f>IF(Inddata!D452="","",Inddata!D452)</f>
        <v/>
      </c>
      <c r="E437" s="4" t="str">
        <f>IF(Inddata!E452="","",Inddata!E452)</f>
        <v/>
      </c>
      <c r="F437" s="4" t="str">
        <f>IF(Inddata!F452="","",Inddata!F452)</f>
        <v/>
      </c>
      <c r="G437" s="4">
        <f>IF(Inddata!G452="","",Inddata!G452)</f>
        <v>0</v>
      </c>
      <c r="H437" s="4" t="str">
        <f>IF(Inddata!H452&gt;0.5,Inddata!H452,"")</f>
        <v/>
      </c>
      <c r="I437" s="4" t="str">
        <f>IF(Inddata!I452="","",Inddata!I452)</f>
        <v/>
      </c>
      <c r="J437" s="15" t="str">
        <f>IF('Resultat 2005-2012'!$R437="","",IF($M$1=2005,'Resultat 2005-2012'!J437,IF(AND($M$1=2006,Beregningsark!$AQ437="2005-2012"),'Resultat 2005-2012'!J437*SUM($Y$7:$AE$7)/7,IF(AND($M$1=2007,Beregningsark!$AQ437="2005-2012"),'Resultat 2005-2012'!J437*SUM($Z$7:$AE$7)/6,IF(AND($M$1=2008,Beregningsark!$AQ437="2005-2012"),'Resultat 2005-2012'!J437*SUM($AA$7:$AE$7)/5,IF(AND($M$1=2009,Beregningsark!$AQ437="2005-2012"),'Resultat 2005-2012'!J437*SUM($AB$7:$AE$7)/4,IF(AND($M$1=2010,Beregningsark!$AQ437="2005-2012"),'Resultat 2005-2012'!J437*SUM($AC$7:$AE$7)/3,IF(AND($M$1=2011,Beregningsark!$AQ437="2005-2012"),'Resultat 2005-2012'!J437*SUM($AD$7:$AE$7)/2,IF(AND($M$1=2012,Beregningsark!$AQ437="2005-2012"),'Resultat 2005-2012'!J437*$AE$7,IF(AND($M$1=2006,Beregningsark!$AQ437="1999-2012"),'Resultat 2005-2012'!J437*SUM($Y$16:$AE$16)/7,IF(AND($M$1=2007,Beregningsark!$AQ437="1999-2012"),'Resultat 2005-2012'!J437*SUM($Z$16:$AE$16)/6,IF(AND($M$1=2008,Beregningsark!$AQ437="1999-2012"),'Resultat 2005-2012'!J437*SUM($AA$16:$AE$16)/5,IF(AND($M$1=2009,Beregningsark!$AQ437="1999-2012"),'Resultat 2005-2012'!J437*SUM($AB$16:$AE$16)/4,IF(AND($M$1=2010,Beregningsark!$AQ437="1999-2012"),'Resultat 2005-2012'!J437*SUM($AC$16:$AE$16)/3,IF(AND($M$1=2011,Beregningsark!$AQ437="1999-2012"),'Resultat 2005-2012'!J437*SUM($AD$16:$AE$16)/2,IF(AND($M$1=2012,Beregningsark!$AQ437="1999-2012"),'Resultat 2005-2012'!J437*$AE$16,""))))))))))))))))</f>
        <v/>
      </c>
      <c r="K437" s="15" t="str">
        <f>IF('Resultat 2005-2012'!$R437="","",IF($M$1=2005,'Resultat 2005-2012'!K437,IF(AND($M$1=2006,Beregningsark!$AQ437="2005-2012"),'Resultat 2005-2012'!K437*SUM($Y$8:$AE$8)/7,IF(AND($M$1=2007,Beregningsark!$AQ437="2005-2012"),'Resultat 2005-2012'!K437*SUM($Z$8:$AE$8)/6,IF(AND($M$1=2008,Beregningsark!$AQ437="2005-2012"),'Resultat 2005-2012'!K437*SUM($AA$8:$AE$8)/5,IF(AND($M$1=2009,Beregningsark!$AQ437="2005-2012"),'Resultat 2005-2012'!K437*SUM($AB$8:$AE$8)/4,IF(AND($M$1=2010,Beregningsark!$AQ437="2005-2012"),'Resultat 2005-2012'!K437*SUM($AC$8:$AE$8)/3,IF(AND($M$1=2011,Beregningsark!$AQ437="2005-2012"),'Resultat 2005-2012'!K437*SUM($AD$8:$AE$8)/2,IF(AND($M$1=2012,Beregningsark!$AQ437="2005-2012"),'Resultat 2005-2012'!K437*$AE$8,IF(AND($M$1=2006,Beregningsark!$AQ437="1999-2012"),'Resultat 2005-2012'!K437*SUM($Y$17:$AE$17)/7,IF(AND($M$1=2007,Beregningsark!$AQ437="1999-2012"),'Resultat 2005-2012'!K437*SUM($Z$17:$AE$17)/6,IF(AND($M$1=2008,Beregningsark!$AQ437="1999-2012"),'Resultat 2005-2012'!K437*SUM($AA$17:$AE$17)/5,IF(AND($M$1=2009,Beregningsark!$AQ437="1999-2012"),'Resultat 2005-2012'!K437*SUM($AB$17:$AE$17)/4,IF(AND($M$1=2010,Beregningsark!$AQ437="1999-2012"),'Resultat 2005-2012'!K437*SUM($AC$17:$AE$17)/3,IF(AND($M$1=2011,Beregningsark!$AQ437="1999-2012"),'Resultat 2005-2012'!K437*SUM($AD$17:$AE$17)/2,IF(AND($M$1=2012,Beregningsark!$AQ437="1999-2012"),'Resultat 2005-2012'!K437*$AE$17,""))))))))))))))))</f>
        <v/>
      </c>
      <c r="L437" s="15" t="str">
        <f>IF('Resultat 2005-2012'!$R437="","",IF($M$1=2005,'Resultat 2005-2012'!L437,IF(AND($M$1=2006,Beregningsark!$AQ437="2005-2012"),'Resultat 2005-2012'!L437*SUM($Y$9:$AE$9)/7,IF(AND($M$1=2007,Beregningsark!$AQ437="2005-2012"),'Resultat 2005-2012'!L437*SUM($Z$9:$AE$9)/6,IF(AND($M$1=2008,Beregningsark!$AQ437="2005-2012"),'Resultat 2005-2012'!L437*SUM($AA$9:$AE$9)/5,IF(AND($M$1=2009,Beregningsark!$AQ437="2005-2012"),'Resultat 2005-2012'!L437*SUM($AB$9:$AE$9)/4,IF(AND($M$1=2010,Beregningsark!$AQ437="2005-2012"),'Resultat 2005-2012'!L437*SUM($AC$9:$AE$9)/3,IF(AND($M$1=2011,Beregningsark!$AQ437="2005-2012"),'Resultat 2005-2012'!L437*SUM($AD$9:$AE$9)/2,IF(AND($M$1=2012,Beregningsark!$AQ437="2005-2012"),'Resultat 2005-2012'!L437*$AE$9,IF(AND($M$1=2006,Beregningsark!$AQ437="1999-2012"),'Resultat 2005-2012'!L437*SUM($Y$18:$AE$18)/7,IF(AND($M$1=2007,Beregningsark!$AQ437="1999-2012"),'Resultat 2005-2012'!L437*SUM($Z$18:$AE$18)/6,IF(AND($M$1=2008,Beregningsark!$AQ437="1999-2012"),'Resultat 2005-2012'!L437*SUM($AA$18:$AE$18)/5,IF(AND($M$1=2009,Beregningsark!$AQ437="1999-2012"),'Resultat 2005-2012'!L437*SUM($AB$18:$AE$18)/4,IF(AND($M$1=2010,Beregningsark!$AQ437="1999-2012"),'Resultat 2005-2012'!L437*SUM($AC$18:$AE$18)/3,IF(AND($M$1=2011,Beregningsark!$AQ437="1999-2012"),'Resultat 2005-2012'!L437*SUM($AD$18:$AE$18)/2,IF(AND($M$1=2012,Beregningsark!$AQ437="1999-2012"),'Resultat 2005-2012'!L437*$AE$18,""))))))))))))))))</f>
        <v/>
      </c>
      <c r="M437" s="15" t="str">
        <f t="shared" si="20"/>
        <v/>
      </c>
      <c r="N437" s="15" t="str">
        <f>IF('Resultat 2005-2012'!$R437="","",IF($M$1=2005,'Resultat 2005-2012'!N437,IF(AND($M$1=2006,Beregningsark!$AQ437="2005-2012"),'Resultat 2005-2012'!N437*SUM($Y$10:$AE$10)/7,IF(AND($M$1=2007,Beregningsark!$AQ437="2005-2012"),'Resultat 2005-2012'!N437*SUM($Z$10:$AE$10)/6,IF(AND($M$1=2008,Beregningsark!$AQ437="2005-2012"),'Resultat 2005-2012'!N437*SUM($AA$10:$AE$10)/5,IF(AND($M$1=2009,Beregningsark!$AQ437="2005-2012"),'Resultat 2005-2012'!N437*SUM($AB$10:$AE$10)/4,IF(AND($M$1=2010,Beregningsark!$AQ437="2005-2012"),'Resultat 2005-2012'!N437*SUM($AC$10:$AE$10)/3,IF(AND($M$1=2011,Beregningsark!$AQ437="2005-2012"),'Resultat 2005-2012'!N437*SUM($AD$10:$AE$10)/2,IF(AND($M$1=2012,Beregningsark!$AQ437="2005-2012"),'Resultat 2005-2012'!N437*$AE$10,IF(AND($M$1=2006,Beregningsark!$AQ437="1999-2012"),'Resultat 2005-2012'!N437*SUM($Y$16:$AE$16)/7,IF(AND($M$1=2007,Beregningsark!$AQ437="1999-2012"),'Resultat 2005-2012'!N437*SUM($Z$16:$AE$16)/6,IF(AND($M$1=2008,Beregningsark!$AQ437="1999-2012"),'Resultat 2005-2012'!N437*SUM($AA$16:$AE$16)/5,IF(AND($M$1=2009,Beregningsark!$AQ437="1999-2012"),'Resultat 2005-2012'!N437*SUM($AB$16:$AE$16)/4,IF(AND($M$1=2010,Beregningsark!$AQ437="1999-2012"),'Resultat 2005-2012'!N437*SUM($AC$16:$AE$16)/3,IF(AND($M$1=2011,Beregningsark!$AQ437="1999-2012"),'Resultat 2005-2012'!N437*SUM($AD$16:$AE$16)/2,IF(AND($M$1=2012,Beregningsark!$AQ437="1999-2012"),'Resultat 2005-2012'!N437*$AE$16,""))))))))))))))))</f>
        <v/>
      </c>
      <c r="O437" s="15" t="str">
        <f>IF('Resultat 2005-2012'!$R437="","",IF($M$1=2005,'Resultat 2005-2012'!O437,IF(AND($M$1=2006,Beregningsark!$AQ437="2005-2012"),'Resultat 2005-2012'!O437*SUM($Y$10:$AE$10)/7,IF(AND($M$1=2007,Beregningsark!$AQ437="2005-2012"),'Resultat 2005-2012'!O437*SUM($Z$10:$AE$10)/6,IF(AND($M$1=2008,Beregningsark!$AQ437="2005-2012"),'Resultat 2005-2012'!O437*SUM($AA$10:$AE$10)/5,IF(AND($M$1=2009,Beregningsark!$AQ437="2005-2012"),'Resultat 2005-2012'!O437*SUM($AB$10:$AE$10)/4,IF(AND($M$1=2010,Beregningsark!$AQ437="2005-2012"),'Resultat 2005-2012'!O437*SUM($AC$10:$AE$10)/3,IF(AND($M$1=2011,Beregningsark!$AQ437="2005-2012"),'Resultat 2005-2012'!O437*SUM($AD$10:$AE$10)/2,IF(AND($M$1=2012,Beregningsark!$AQ437="2005-2012"),'Resultat 2005-2012'!O437*$AE$10,IF(AND($M$1=2006,Beregningsark!$AQ437="1999-2012"),'Resultat 2005-2012'!O437*SUM($Y$16:$AE$16)/7,IF(AND($M$1=2007,Beregningsark!$AQ437="1999-2012"),'Resultat 2005-2012'!O437*SUM($Z$16:$AE$16)/6,IF(AND($M$1=2008,Beregningsark!$AQ437="1999-2012"),'Resultat 2005-2012'!O437*SUM($AA$16:$AE$16)/5,IF(AND($M$1=2009,Beregningsark!$AQ437="1999-2012"),'Resultat 2005-2012'!O437*SUM($AB$16:$AE$16)/4,IF(AND($M$1=2010,Beregningsark!$AQ437="1999-2012"),'Resultat 2005-2012'!O437*SUM($AC$16:$AE$16)/3,IF(AND($M$1=2011,Beregningsark!$AQ437="1999-2012"),'Resultat 2005-2012'!O437*SUM($AD$16:$AE$16)/2,IF(AND($M$1=2012,Beregningsark!$AQ437="1999-2012"),'Resultat 2005-2012'!O437*$AE$16,""))))))))))))))))</f>
        <v/>
      </c>
      <c r="P437" s="15" t="str">
        <f>IF('Resultat 2005-2012'!$R437="","",IF($M$1=2005,'Resultat 2005-2012'!P437,IF(AND($M$1=2006,Beregningsark!$AQ437="2005-2012"),'Resultat 2005-2012'!P437*SUM($Y$11:$AE$11)/7,IF(AND($M$1=2007,Beregningsark!$AQ437="2005-2012"),'Resultat 2005-2012'!P437*SUM($Z$11:$AE$11)/6,IF(AND($M$1=2008,Beregningsark!$AQ437="2005-2012"),'Resultat 2005-2012'!P437*SUM($AA$11:$AE$11)/5,IF(AND($M$1=2009,Beregningsark!$AQ437="2005-2012"),'Resultat 2005-2012'!P437*SUM($AB$11:$AE$11)/4,IF(AND($M$1=2010,Beregningsark!$AQ437="2005-2012"),'Resultat 2005-2012'!P437*SUM($AC$11:$AE$11)/3,IF(AND($M$1=2011,Beregningsark!$AQ437="2005-2012"),'Resultat 2005-2012'!P437*SUM($AD$11:$AE$11)/2,IF(AND($M$1=2012,Beregningsark!$AQ437="2005-2012"),'Resultat 2005-2012'!P437*$AE$11,IF(AND($M$1=2006,Beregningsark!$AQ437="1999-2012"),'Resultat 2005-2012'!P437*SUM($Y$16:$AE$16)/7,IF(AND($M$1=2007,Beregningsark!$AQ437="1999-2012"),'Resultat 2005-2012'!P437*SUM($Z$16:$AE$16)/6,IF(AND($M$1=2008,Beregningsark!$AQ437="1999-2012"),'Resultat 2005-2012'!P437*SUM($AA$16:$AE$16)/5,IF(AND($M$1=2009,Beregningsark!$AQ437="1999-2012"),'Resultat 2005-2012'!P437*SUM($AB$16:$AE$16)/4,IF(AND($M$1=2010,Beregningsark!$AQ437="1999-2012"),'Resultat 2005-2012'!P437*SUM($AC$16:$AE$16)/3,IF(AND($M$1=2011,Beregningsark!$AQ437="1999-2012"),'Resultat 2005-2012'!P437*SUM($AD$16:$AE$16)/2,IF(AND($M$1=2012,Beregningsark!$AQ437="1999-2012"),'Resultat 2005-2012'!P437*$AE$16,""))))))))))))))))</f>
        <v/>
      </c>
      <c r="Q437" s="15" t="str">
        <f t="shared" si="21"/>
        <v/>
      </c>
      <c r="R437" s="17" t="str">
        <f t="shared" si="22"/>
        <v/>
      </c>
    </row>
    <row r="438" spans="1:18" x14ac:dyDescent="0.25">
      <c r="A438" s="4" t="str">
        <f>IF(Inddata!A453="","",Inddata!A453)</f>
        <v/>
      </c>
      <c r="B438" s="4" t="str">
        <f>IF(Inddata!B453="","",Inddata!B453)</f>
        <v/>
      </c>
      <c r="C438" s="4" t="str">
        <f>IF(Inddata!C453="","",Inddata!C453)</f>
        <v/>
      </c>
      <c r="D438" s="4" t="str">
        <f>IF(Inddata!D453="","",Inddata!D453)</f>
        <v/>
      </c>
      <c r="E438" s="4" t="str">
        <f>IF(Inddata!E453="","",Inddata!E453)</f>
        <v/>
      </c>
      <c r="F438" s="4" t="str">
        <f>IF(Inddata!F453="","",Inddata!F453)</f>
        <v/>
      </c>
      <c r="G438" s="4">
        <f>IF(Inddata!G453="","",Inddata!G453)</f>
        <v>0</v>
      </c>
      <c r="H438" s="4" t="str">
        <f>IF(Inddata!H453&gt;0.5,Inddata!H453,"")</f>
        <v/>
      </c>
      <c r="I438" s="4" t="str">
        <f>IF(Inddata!I453="","",Inddata!I453)</f>
        <v/>
      </c>
      <c r="J438" s="15" t="str">
        <f>IF('Resultat 2005-2012'!$R438="","",IF($M$1=2005,'Resultat 2005-2012'!J438,IF(AND($M$1=2006,Beregningsark!$AQ438="2005-2012"),'Resultat 2005-2012'!J438*SUM($Y$7:$AE$7)/7,IF(AND($M$1=2007,Beregningsark!$AQ438="2005-2012"),'Resultat 2005-2012'!J438*SUM($Z$7:$AE$7)/6,IF(AND($M$1=2008,Beregningsark!$AQ438="2005-2012"),'Resultat 2005-2012'!J438*SUM($AA$7:$AE$7)/5,IF(AND($M$1=2009,Beregningsark!$AQ438="2005-2012"),'Resultat 2005-2012'!J438*SUM($AB$7:$AE$7)/4,IF(AND($M$1=2010,Beregningsark!$AQ438="2005-2012"),'Resultat 2005-2012'!J438*SUM($AC$7:$AE$7)/3,IF(AND($M$1=2011,Beregningsark!$AQ438="2005-2012"),'Resultat 2005-2012'!J438*SUM($AD$7:$AE$7)/2,IF(AND($M$1=2012,Beregningsark!$AQ438="2005-2012"),'Resultat 2005-2012'!J438*$AE$7,IF(AND($M$1=2006,Beregningsark!$AQ438="1999-2012"),'Resultat 2005-2012'!J438*SUM($Y$16:$AE$16)/7,IF(AND($M$1=2007,Beregningsark!$AQ438="1999-2012"),'Resultat 2005-2012'!J438*SUM($Z$16:$AE$16)/6,IF(AND($M$1=2008,Beregningsark!$AQ438="1999-2012"),'Resultat 2005-2012'!J438*SUM($AA$16:$AE$16)/5,IF(AND($M$1=2009,Beregningsark!$AQ438="1999-2012"),'Resultat 2005-2012'!J438*SUM($AB$16:$AE$16)/4,IF(AND($M$1=2010,Beregningsark!$AQ438="1999-2012"),'Resultat 2005-2012'!J438*SUM($AC$16:$AE$16)/3,IF(AND($M$1=2011,Beregningsark!$AQ438="1999-2012"),'Resultat 2005-2012'!J438*SUM($AD$16:$AE$16)/2,IF(AND($M$1=2012,Beregningsark!$AQ438="1999-2012"),'Resultat 2005-2012'!J438*$AE$16,""))))))))))))))))</f>
        <v/>
      </c>
      <c r="K438" s="15" t="str">
        <f>IF('Resultat 2005-2012'!$R438="","",IF($M$1=2005,'Resultat 2005-2012'!K438,IF(AND($M$1=2006,Beregningsark!$AQ438="2005-2012"),'Resultat 2005-2012'!K438*SUM($Y$8:$AE$8)/7,IF(AND($M$1=2007,Beregningsark!$AQ438="2005-2012"),'Resultat 2005-2012'!K438*SUM($Z$8:$AE$8)/6,IF(AND($M$1=2008,Beregningsark!$AQ438="2005-2012"),'Resultat 2005-2012'!K438*SUM($AA$8:$AE$8)/5,IF(AND($M$1=2009,Beregningsark!$AQ438="2005-2012"),'Resultat 2005-2012'!K438*SUM($AB$8:$AE$8)/4,IF(AND($M$1=2010,Beregningsark!$AQ438="2005-2012"),'Resultat 2005-2012'!K438*SUM($AC$8:$AE$8)/3,IF(AND($M$1=2011,Beregningsark!$AQ438="2005-2012"),'Resultat 2005-2012'!K438*SUM($AD$8:$AE$8)/2,IF(AND($M$1=2012,Beregningsark!$AQ438="2005-2012"),'Resultat 2005-2012'!K438*$AE$8,IF(AND($M$1=2006,Beregningsark!$AQ438="1999-2012"),'Resultat 2005-2012'!K438*SUM($Y$17:$AE$17)/7,IF(AND($M$1=2007,Beregningsark!$AQ438="1999-2012"),'Resultat 2005-2012'!K438*SUM($Z$17:$AE$17)/6,IF(AND($M$1=2008,Beregningsark!$AQ438="1999-2012"),'Resultat 2005-2012'!K438*SUM($AA$17:$AE$17)/5,IF(AND($M$1=2009,Beregningsark!$AQ438="1999-2012"),'Resultat 2005-2012'!K438*SUM($AB$17:$AE$17)/4,IF(AND($M$1=2010,Beregningsark!$AQ438="1999-2012"),'Resultat 2005-2012'!K438*SUM($AC$17:$AE$17)/3,IF(AND($M$1=2011,Beregningsark!$AQ438="1999-2012"),'Resultat 2005-2012'!K438*SUM($AD$17:$AE$17)/2,IF(AND($M$1=2012,Beregningsark!$AQ438="1999-2012"),'Resultat 2005-2012'!K438*$AE$17,""))))))))))))))))</f>
        <v/>
      </c>
      <c r="L438" s="15" t="str">
        <f>IF('Resultat 2005-2012'!$R438="","",IF($M$1=2005,'Resultat 2005-2012'!L438,IF(AND($M$1=2006,Beregningsark!$AQ438="2005-2012"),'Resultat 2005-2012'!L438*SUM($Y$9:$AE$9)/7,IF(AND($M$1=2007,Beregningsark!$AQ438="2005-2012"),'Resultat 2005-2012'!L438*SUM($Z$9:$AE$9)/6,IF(AND($M$1=2008,Beregningsark!$AQ438="2005-2012"),'Resultat 2005-2012'!L438*SUM($AA$9:$AE$9)/5,IF(AND($M$1=2009,Beregningsark!$AQ438="2005-2012"),'Resultat 2005-2012'!L438*SUM($AB$9:$AE$9)/4,IF(AND($M$1=2010,Beregningsark!$AQ438="2005-2012"),'Resultat 2005-2012'!L438*SUM($AC$9:$AE$9)/3,IF(AND($M$1=2011,Beregningsark!$AQ438="2005-2012"),'Resultat 2005-2012'!L438*SUM($AD$9:$AE$9)/2,IF(AND($M$1=2012,Beregningsark!$AQ438="2005-2012"),'Resultat 2005-2012'!L438*$AE$9,IF(AND($M$1=2006,Beregningsark!$AQ438="1999-2012"),'Resultat 2005-2012'!L438*SUM($Y$18:$AE$18)/7,IF(AND($M$1=2007,Beregningsark!$AQ438="1999-2012"),'Resultat 2005-2012'!L438*SUM($Z$18:$AE$18)/6,IF(AND($M$1=2008,Beregningsark!$AQ438="1999-2012"),'Resultat 2005-2012'!L438*SUM($AA$18:$AE$18)/5,IF(AND($M$1=2009,Beregningsark!$AQ438="1999-2012"),'Resultat 2005-2012'!L438*SUM($AB$18:$AE$18)/4,IF(AND($M$1=2010,Beregningsark!$AQ438="1999-2012"),'Resultat 2005-2012'!L438*SUM($AC$18:$AE$18)/3,IF(AND($M$1=2011,Beregningsark!$AQ438="1999-2012"),'Resultat 2005-2012'!L438*SUM($AD$18:$AE$18)/2,IF(AND($M$1=2012,Beregningsark!$AQ438="1999-2012"),'Resultat 2005-2012'!L438*$AE$18,""))))))))))))))))</f>
        <v/>
      </c>
      <c r="M438" s="15" t="str">
        <f t="shared" si="20"/>
        <v/>
      </c>
      <c r="N438" s="15" t="str">
        <f>IF('Resultat 2005-2012'!$R438="","",IF($M$1=2005,'Resultat 2005-2012'!N438,IF(AND($M$1=2006,Beregningsark!$AQ438="2005-2012"),'Resultat 2005-2012'!N438*SUM($Y$10:$AE$10)/7,IF(AND($M$1=2007,Beregningsark!$AQ438="2005-2012"),'Resultat 2005-2012'!N438*SUM($Z$10:$AE$10)/6,IF(AND($M$1=2008,Beregningsark!$AQ438="2005-2012"),'Resultat 2005-2012'!N438*SUM($AA$10:$AE$10)/5,IF(AND($M$1=2009,Beregningsark!$AQ438="2005-2012"),'Resultat 2005-2012'!N438*SUM($AB$10:$AE$10)/4,IF(AND($M$1=2010,Beregningsark!$AQ438="2005-2012"),'Resultat 2005-2012'!N438*SUM($AC$10:$AE$10)/3,IF(AND($M$1=2011,Beregningsark!$AQ438="2005-2012"),'Resultat 2005-2012'!N438*SUM($AD$10:$AE$10)/2,IF(AND($M$1=2012,Beregningsark!$AQ438="2005-2012"),'Resultat 2005-2012'!N438*$AE$10,IF(AND($M$1=2006,Beregningsark!$AQ438="1999-2012"),'Resultat 2005-2012'!N438*SUM($Y$16:$AE$16)/7,IF(AND($M$1=2007,Beregningsark!$AQ438="1999-2012"),'Resultat 2005-2012'!N438*SUM($Z$16:$AE$16)/6,IF(AND($M$1=2008,Beregningsark!$AQ438="1999-2012"),'Resultat 2005-2012'!N438*SUM($AA$16:$AE$16)/5,IF(AND($M$1=2009,Beregningsark!$AQ438="1999-2012"),'Resultat 2005-2012'!N438*SUM($AB$16:$AE$16)/4,IF(AND($M$1=2010,Beregningsark!$AQ438="1999-2012"),'Resultat 2005-2012'!N438*SUM($AC$16:$AE$16)/3,IF(AND($M$1=2011,Beregningsark!$AQ438="1999-2012"),'Resultat 2005-2012'!N438*SUM($AD$16:$AE$16)/2,IF(AND($M$1=2012,Beregningsark!$AQ438="1999-2012"),'Resultat 2005-2012'!N438*$AE$16,""))))))))))))))))</f>
        <v/>
      </c>
      <c r="O438" s="15" t="str">
        <f>IF('Resultat 2005-2012'!$R438="","",IF($M$1=2005,'Resultat 2005-2012'!O438,IF(AND($M$1=2006,Beregningsark!$AQ438="2005-2012"),'Resultat 2005-2012'!O438*SUM($Y$10:$AE$10)/7,IF(AND($M$1=2007,Beregningsark!$AQ438="2005-2012"),'Resultat 2005-2012'!O438*SUM($Z$10:$AE$10)/6,IF(AND($M$1=2008,Beregningsark!$AQ438="2005-2012"),'Resultat 2005-2012'!O438*SUM($AA$10:$AE$10)/5,IF(AND($M$1=2009,Beregningsark!$AQ438="2005-2012"),'Resultat 2005-2012'!O438*SUM($AB$10:$AE$10)/4,IF(AND($M$1=2010,Beregningsark!$AQ438="2005-2012"),'Resultat 2005-2012'!O438*SUM($AC$10:$AE$10)/3,IF(AND($M$1=2011,Beregningsark!$AQ438="2005-2012"),'Resultat 2005-2012'!O438*SUM($AD$10:$AE$10)/2,IF(AND($M$1=2012,Beregningsark!$AQ438="2005-2012"),'Resultat 2005-2012'!O438*$AE$10,IF(AND($M$1=2006,Beregningsark!$AQ438="1999-2012"),'Resultat 2005-2012'!O438*SUM($Y$16:$AE$16)/7,IF(AND($M$1=2007,Beregningsark!$AQ438="1999-2012"),'Resultat 2005-2012'!O438*SUM($Z$16:$AE$16)/6,IF(AND($M$1=2008,Beregningsark!$AQ438="1999-2012"),'Resultat 2005-2012'!O438*SUM($AA$16:$AE$16)/5,IF(AND($M$1=2009,Beregningsark!$AQ438="1999-2012"),'Resultat 2005-2012'!O438*SUM($AB$16:$AE$16)/4,IF(AND($M$1=2010,Beregningsark!$AQ438="1999-2012"),'Resultat 2005-2012'!O438*SUM($AC$16:$AE$16)/3,IF(AND($M$1=2011,Beregningsark!$AQ438="1999-2012"),'Resultat 2005-2012'!O438*SUM($AD$16:$AE$16)/2,IF(AND($M$1=2012,Beregningsark!$AQ438="1999-2012"),'Resultat 2005-2012'!O438*$AE$16,""))))))))))))))))</f>
        <v/>
      </c>
      <c r="P438" s="15" t="str">
        <f>IF('Resultat 2005-2012'!$R438="","",IF($M$1=2005,'Resultat 2005-2012'!P438,IF(AND($M$1=2006,Beregningsark!$AQ438="2005-2012"),'Resultat 2005-2012'!P438*SUM($Y$11:$AE$11)/7,IF(AND($M$1=2007,Beregningsark!$AQ438="2005-2012"),'Resultat 2005-2012'!P438*SUM($Z$11:$AE$11)/6,IF(AND($M$1=2008,Beregningsark!$AQ438="2005-2012"),'Resultat 2005-2012'!P438*SUM($AA$11:$AE$11)/5,IF(AND($M$1=2009,Beregningsark!$AQ438="2005-2012"),'Resultat 2005-2012'!P438*SUM($AB$11:$AE$11)/4,IF(AND($M$1=2010,Beregningsark!$AQ438="2005-2012"),'Resultat 2005-2012'!P438*SUM($AC$11:$AE$11)/3,IF(AND($M$1=2011,Beregningsark!$AQ438="2005-2012"),'Resultat 2005-2012'!P438*SUM($AD$11:$AE$11)/2,IF(AND($M$1=2012,Beregningsark!$AQ438="2005-2012"),'Resultat 2005-2012'!P438*$AE$11,IF(AND($M$1=2006,Beregningsark!$AQ438="1999-2012"),'Resultat 2005-2012'!P438*SUM($Y$16:$AE$16)/7,IF(AND($M$1=2007,Beregningsark!$AQ438="1999-2012"),'Resultat 2005-2012'!P438*SUM($Z$16:$AE$16)/6,IF(AND($M$1=2008,Beregningsark!$AQ438="1999-2012"),'Resultat 2005-2012'!P438*SUM($AA$16:$AE$16)/5,IF(AND($M$1=2009,Beregningsark!$AQ438="1999-2012"),'Resultat 2005-2012'!P438*SUM($AB$16:$AE$16)/4,IF(AND($M$1=2010,Beregningsark!$AQ438="1999-2012"),'Resultat 2005-2012'!P438*SUM($AC$16:$AE$16)/3,IF(AND($M$1=2011,Beregningsark!$AQ438="1999-2012"),'Resultat 2005-2012'!P438*SUM($AD$16:$AE$16)/2,IF(AND($M$1=2012,Beregningsark!$AQ438="1999-2012"),'Resultat 2005-2012'!P438*$AE$16,""))))))))))))))))</f>
        <v/>
      </c>
      <c r="Q438" s="15" t="str">
        <f t="shared" si="21"/>
        <v/>
      </c>
      <c r="R438" s="17" t="str">
        <f t="shared" si="22"/>
        <v/>
      </c>
    </row>
    <row r="439" spans="1:18" x14ac:dyDescent="0.25">
      <c r="A439" s="4" t="str">
        <f>IF(Inddata!A454="","",Inddata!A454)</f>
        <v/>
      </c>
      <c r="B439" s="4" t="str">
        <f>IF(Inddata!B454="","",Inddata!B454)</f>
        <v/>
      </c>
      <c r="C439" s="4" t="str">
        <f>IF(Inddata!C454="","",Inddata!C454)</f>
        <v/>
      </c>
      <c r="D439" s="4" t="str">
        <f>IF(Inddata!D454="","",Inddata!D454)</f>
        <v/>
      </c>
      <c r="E439" s="4" t="str">
        <f>IF(Inddata!E454="","",Inddata!E454)</f>
        <v/>
      </c>
      <c r="F439" s="4" t="str">
        <f>IF(Inddata!F454="","",Inddata!F454)</f>
        <v/>
      </c>
      <c r="G439" s="4">
        <f>IF(Inddata!G454="","",Inddata!G454)</f>
        <v>0</v>
      </c>
      <c r="H439" s="4" t="str">
        <f>IF(Inddata!H454&gt;0.5,Inddata!H454,"")</f>
        <v/>
      </c>
      <c r="I439" s="4" t="str">
        <f>IF(Inddata!I454="","",Inddata!I454)</f>
        <v/>
      </c>
      <c r="J439" s="15" t="str">
        <f>IF('Resultat 2005-2012'!$R439="","",IF($M$1=2005,'Resultat 2005-2012'!J439,IF(AND($M$1=2006,Beregningsark!$AQ439="2005-2012"),'Resultat 2005-2012'!J439*SUM($Y$7:$AE$7)/7,IF(AND($M$1=2007,Beregningsark!$AQ439="2005-2012"),'Resultat 2005-2012'!J439*SUM($Z$7:$AE$7)/6,IF(AND($M$1=2008,Beregningsark!$AQ439="2005-2012"),'Resultat 2005-2012'!J439*SUM($AA$7:$AE$7)/5,IF(AND($M$1=2009,Beregningsark!$AQ439="2005-2012"),'Resultat 2005-2012'!J439*SUM($AB$7:$AE$7)/4,IF(AND($M$1=2010,Beregningsark!$AQ439="2005-2012"),'Resultat 2005-2012'!J439*SUM($AC$7:$AE$7)/3,IF(AND($M$1=2011,Beregningsark!$AQ439="2005-2012"),'Resultat 2005-2012'!J439*SUM($AD$7:$AE$7)/2,IF(AND($M$1=2012,Beregningsark!$AQ439="2005-2012"),'Resultat 2005-2012'!J439*$AE$7,IF(AND($M$1=2006,Beregningsark!$AQ439="1999-2012"),'Resultat 2005-2012'!J439*SUM($Y$16:$AE$16)/7,IF(AND($M$1=2007,Beregningsark!$AQ439="1999-2012"),'Resultat 2005-2012'!J439*SUM($Z$16:$AE$16)/6,IF(AND($M$1=2008,Beregningsark!$AQ439="1999-2012"),'Resultat 2005-2012'!J439*SUM($AA$16:$AE$16)/5,IF(AND($M$1=2009,Beregningsark!$AQ439="1999-2012"),'Resultat 2005-2012'!J439*SUM($AB$16:$AE$16)/4,IF(AND($M$1=2010,Beregningsark!$AQ439="1999-2012"),'Resultat 2005-2012'!J439*SUM($AC$16:$AE$16)/3,IF(AND($M$1=2011,Beregningsark!$AQ439="1999-2012"),'Resultat 2005-2012'!J439*SUM($AD$16:$AE$16)/2,IF(AND($M$1=2012,Beregningsark!$AQ439="1999-2012"),'Resultat 2005-2012'!J439*$AE$16,""))))))))))))))))</f>
        <v/>
      </c>
      <c r="K439" s="15" t="str">
        <f>IF('Resultat 2005-2012'!$R439="","",IF($M$1=2005,'Resultat 2005-2012'!K439,IF(AND($M$1=2006,Beregningsark!$AQ439="2005-2012"),'Resultat 2005-2012'!K439*SUM($Y$8:$AE$8)/7,IF(AND($M$1=2007,Beregningsark!$AQ439="2005-2012"),'Resultat 2005-2012'!K439*SUM($Z$8:$AE$8)/6,IF(AND($M$1=2008,Beregningsark!$AQ439="2005-2012"),'Resultat 2005-2012'!K439*SUM($AA$8:$AE$8)/5,IF(AND($M$1=2009,Beregningsark!$AQ439="2005-2012"),'Resultat 2005-2012'!K439*SUM($AB$8:$AE$8)/4,IF(AND($M$1=2010,Beregningsark!$AQ439="2005-2012"),'Resultat 2005-2012'!K439*SUM($AC$8:$AE$8)/3,IF(AND($M$1=2011,Beregningsark!$AQ439="2005-2012"),'Resultat 2005-2012'!K439*SUM($AD$8:$AE$8)/2,IF(AND($M$1=2012,Beregningsark!$AQ439="2005-2012"),'Resultat 2005-2012'!K439*$AE$8,IF(AND($M$1=2006,Beregningsark!$AQ439="1999-2012"),'Resultat 2005-2012'!K439*SUM($Y$17:$AE$17)/7,IF(AND($M$1=2007,Beregningsark!$AQ439="1999-2012"),'Resultat 2005-2012'!K439*SUM($Z$17:$AE$17)/6,IF(AND($M$1=2008,Beregningsark!$AQ439="1999-2012"),'Resultat 2005-2012'!K439*SUM($AA$17:$AE$17)/5,IF(AND($M$1=2009,Beregningsark!$AQ439="1999-2012"),'Resultat 2005-2012'!K439*SUM($AB$17:$AE$17)/4,IF(AND($M$1=2010,Beregningsark!$AQ439="1999-2012"),'Resultat 2005-2012'!K439*SUM($AC$17:$AE$17)/3,IF(AND($M$1=2011,Beregningsark!$AQ439="1999-2012"),'Resultat 2005-2012'!K439*SUM($AD$17:$AE$17)/2,IF(AND($M$1=2012,Beregningsark!$AQ439="1999-2012"),'Resultat 2005-2012'!K439*$AE$17,""))))))))))))))))</f>
        <v/>
      </c>
      <c r="L439" s="15" t="str">
        <f>IF('Resultat 2005-2012'!$R439="","",IF($M$1=2005,'Resultat 2005-2012'!L439,IF(AND($M$1=2006,Beregningsark!$AQ439="2005-2012"),'Resultat 2005-2012'!L439*SUM($Y$9:$AE$9)/7,IF(AND($M$1=2007,Beregningsark!$AQ439="2005-2012"),'Resultat 2005-2012'!L439*SUM($Z$9:$AE$9)/6,IF(AND($M$1=2008,Beregningsark!$AQ439="2005-2012"),'Resultat 2005-2012'!L439*SUM($AA$9:$AE$9)/5,IF(AND($M$1=2009,Beregningsark!$AQ439="2005-2012"),'Resultat 2005-2012'!L439*SUM($AB$9:$AE$9)/4,IF(AND($M$1=2010,Beregningsark!$AQ439="2005-2012"),'Resultat 2005-2012'!L439*SUM($AC$9:$AE$9)/3,IF(AND($M$1=2011,Beregningsark!$AQ439="2005-2012"),'Resultat 2005-2012'!L439*SUM($AD$9:$AE$9)/2,IF(AND($M$1=2012,Beregningsark!$AQ439="2005-2012"),'Resultat 2005-2012'!L439*$AE$9,IF(AND($M$1=2006,Beregningsark!$AQ439="1999-2012"),'Resultat 2005-2012'!L439*SUM($Y$18:$AE$18)/7,IF(AND($M$1=2007,Beregningsark!$AQ439="1999-2012"),'Resultat 2005-2012'!L439*SUM($Z$18:$AE$18)/6,IF(AND($M$1=2008,Beregningsark!$AQ439="1999-2012"),'Resultat 2005-2012'!L439*SUM($AA$18:$AE$18)/5,IF(AND($M$1=2009,Beregningsark!$AQ439="1999-2012"),'Resultat 2005-2012'!L439*SUM($AB$18:$AE$18)/4,IF(AND($M$1=2010,Beregningsark!$AQ439="1999-2012"),'Resultat 2005-2012'!L439*SUM($AC$18:$AE$18)/3,IF(AND($M$1=2011,Beregningsark!$AQ439="1999-2012"),'Resultat 2005-2012'!L439*SUM($AD$18:$AE$18)/2,IF(AND($M$1=2012,Beregningsark!$AQ439="1999-2012"),'Resultat 2005-2012'!L439*$AE$18,""))))))))))))))))</f>
        <v/>
      </c>
      <c r="M439" s="15" t="str">
        <f t="shared" si="20"/>
        <v/>
      </c>
      <c r="N439" s="15" t="str">
        <f>IF('Resultat 2005-2012'!$R439="","",IF($M$1=2005,'Resultat 2005-2012'!N439,IF(AND($M$1=2006,Beregningsark!$AQ439="2005-2012"),'Resultat 2005-2012'!N439*SUM($Y$10:$AE$10)/7,IF(AND($M$1=2007,Beregningsark!$AQ439="2005-2012"),'Resultat 2005-2012'!N439*SUM($Z$10:$AE$10)/6,IF(AND($M$1=2008,Beregningsark!$AQ439="2005-2012"),'Resultat 2005-2012'!N439*SUM($AA$10:$AE$10)/5,IF(AND($M$1=2009,Beregningsark!$AQ439="2005-2012"),'Resultat 2005-2012'!N439*SUM($AB$10:$AE$10)/4,IF(AND($M$1=2010,Beregningsark!$AQ439="2005-2012"),'Resultat 2005-2012'!N439*SUM($AC$10:$AE$10)/3,IF(AND($M$1=2011,Beregningsark!$AQ439="2005-2012"),'Resultat 2005-2012'!N439*SUM($AD$10:$AE$10)/2,IF(AND($M$1=2012,Beregningsark!$AQ439="2005-2012"),'Resultat 2005-2012'!N439*$AE$10,IF(AND($M$1=2006,Beregningsark!$AQ439="1999-2012"),'Resultat 2005-2012'!N439*SUM($Y$16:$AE$16)/7,IF(AND($M$1=2007,Beregningsark!$AQ439="1999-2012"),'Resultat 2005-2012'!N439*SUM($Z$16:$AE$16)/6,IF(AND($M$1=2008,Beregningsark!$AQ439="1999-2012"),'Resultat 2005-2012'!N439*SUM($AA$16:$AE$16)/5,IF(AND($M$1=2009,Beregningsark!$AQ439="1999-2012"),'Resultat 2005-2012'!N439*SUM($AB$16:$AE$16)/4,IF(AND($M$1=2010,Beregningsark!$AQ439="1999-2012"),'Resultat 2005-2012'!N439*SUM($AC$16:$AE$16)/3,IF(AND($M$1=2011,Beregningsark!$AQ439="1999-2012"),'Resultat 2005-2012'!N439*SUM($AD$16:$AE$16)/2,IF(AND($M$1=2012,Beregningsark!$AQ439="1999-2012"),'Resultat 2005-2012'!N439*$AE$16,""))))))))))))))))</f>
        <v/>
      </c>
      <c r="O439" s="15" t="str">
        <f>IF('Resultat 2005-2012'!$R439="","",IF($M$1=2005,'Resultat 2005-2012'!O439,IF(AND($M$1=2006,Beregningsark!$AQ439="2005-2012"),'Resultat 2005-2012'!O439*SUM($Y$10:$AE$10)/7,IF(AND($M$1=2007,Beregningsark!$AQ439="2005-2012"),'Resultat 2005-2012'!O439*SUM($Z$10:$AE$10)/6,IF(AND($M$1=2008,Beregningsark!$AQ439="2005-2012"),'Resultat 2005-2012'!O439*SUM($AA$10:$AE$10)/5,IF(AND($M$1=2009,Beregningsark!$AQ439="2005-2012"),'Resultat 2005-2012'!O439*SUM($AB$10:$AE$10)/4,IF(AND($M$1=2010,Beregningsark!$AQ439="2005-2012"),'Resultat 2005-2012'!O439*SUM($AC$10:$AE$10)/3,IF(AND($M$1=2011,Beregningsark!$AQ439="2005-2012"),'Resultat 2005-2012'!O439*SUM($AD$10:$AE$10)/2,IF(AND($M$1=2012,Beregningsark!$AQ439="2005-2012"),'Resultat 2005-2012'!O439*$AE$10,IF(AND($M$1=2006,Beregningsark!$AQ439="1999-2012"),'Resultat 2005-2012'!O439*SUM($Y$16:$AE$16)/7,IF(AND($M$1=2007,Beregningsark!$AQ439="1999-2012"),'Resultat 2005-2012'!O439*SUM($Z$16:$AE$16)/6,IF(AND($M$1=2008,Beregningsark!$AQ439="1999-2012"),'Resultat 2005-2012'!O439*SUM($AA$16:$AE$16)/5,IF(AND($M$1=2009,Beregningsark!$AQ439="1999-2012"),'Resultat 2005-2012'!O439*SUM($AB$16:$AE$16)/4,IF(AND($M$1=2010,Beregningsark!$AQ439="1999-2012"),'Resultat 2005-2012'!O439*SUM($AC$16:$AE$16)/3,IF(AND($M$1=2011,Beregningsark!$AQ439="1999-2012"),'Resultat 2005-2012'!O439*SUM($AD$16:$AE$16)/2,IF(AND($M$1=2012,Beregningsark!$AQ439="1999-2012"),'Resultat 2005-2012'!O439*$AE$16,""))))))))))))))))</f>
        <v/>
      </c>
      <c r="P439" s="15" t="str">
        <f>IF('Resultat 2005-2012'!$R439="","",IF($M$1=2005,'Resultat 2005-2012'!P439,IF(AND($M$1=2006,Beregningsark!$AQ439="2005-2012"),'Resultat 2005-2012'!P439*SUM($Y$11:$AE$11)/7,IF(AND($M$1=2007,Beregningsark!$AQ439="2005-2012"),'Resultat 2005-2012'!P439*SUM($Z$11:$AE$11)/6,IF(AND($M$1=2008,Beregningsark!$AQ439="2005-2012"),'Resultat 2005-2012'!P439*SUM($AA$11:$AE$11)/5,IF(AND($M$1=2009,Beregningsark!$AQ439="2005-2012"),'Resultat 2005-2012'!P439*SUM($AB$11:$AE$11)/4,IF(AND($M$1=2010,Beregningsark!$AQ439="2005-2012"),'Resultat 2005-2012'!P439*SUM($AC$11:$AE$11)/3,IF(AND($M$1=2011,Beregningsark!$AQ439="2005-2012"),'Resultat 2005-2012'!P439*SUM($AD$11:$AE$11)/2,IF(AND($M$1=2012,Beregningsark!$AQ439="2005-2012"),'Resultat 2005-2012'!P439*$AE$11,IF(AND($M$1=2006,Beregningsark!$AQ439="1999-2012"),'Resultat 2005-2012'!P439*SUM($Y$16:$AE$16)/7,IF(AND($M$1=2007,Beregningsark!$AQ439="1999-2012"),'Resultat 2005-2012'!P439*SUM($Z$16:$AE$16)/6,IF(AND($M$1=2008,Beregningsark!$AQ439="1999-2012"),'Resultat 2005-2012'!P439*SUM($AA$16:$AE$16)/5,IF(AND($M$1=2009,Beregningsark!$AQ439="1999-2012"),'Resultat 2005-2012'!P439*SUM($AB$16:$AE$16)/4,IF(AND($M$1=2010,Beregningsark!$AQ439="1999-2012"),'Resultat 2005-2012'!P439*SUM($AC$16:$AE$16)/3,IF(AND($M$1=2011,Beregningsark!$AQ439="1999-2012"),'Resultat 2005-2012'!P439*SUM($AD$16:$AE$16)/2,IF(AND($M$1=2012,Beregningsark!$AQ439="1999-2012"),'Resultat 2005-2012'!P439*$AE$16,""))))))))))))))))</f>
        <v/>
      </c>
      <c r="Q439" s="15" t="str">
        <f t="shared" si="21"/>
        <v/>
      </c>
      <c r="R439" s="17" t="str">
        <f t="shared" si="22"/>
        <v/>
      </c>
    </row>
    <row r="440" spans="1:18" x14ac:dyDescent="0.25">
      <c r="A440" s="4" t="str">
        <f>IF(Inddata!A455="","",Inddata!A455)</f>
        <v/>
      </c>
      <c r="B440" s="4" t="str">
        <f>IF(Inddata!B455="","",Inddata!B455)</f>
        <v/>
      </c>
      <c r="C440" s="4" t="str">
        <f>IF(Inddata!C455="","",Inddata!C455)</f>
        <v/>
      </c>
      <c r="D440" s="4" t="str">
        <f>IF(Inddata!D455="","",Inddata!D455)</f>
        <v/>
      </c>
      <c r="E440" s="4" t="str">
        <f>IF(Inddata!E455="","",Inddata!E455)</f>
        <v/>
      </c>
      <c r="F440" s="4" t="str">
        <f>IF(Inddata!F455="","",Inddata!F455)</f>
        <v/>
      </c>
      <c r="G440" s="4">
        <f>IF(Inddata!G455="","",Inddata!G455)</f>
        <v>0</v>
      </c>
      <c r="H440" s="4" t="str">
        <f>IF(Inddata!H455&gt;0.5,Inddata!H455,"")</f>
        <v/>
      </c>
      <c r="I440" s="4" t="str">
        <f>IF(Inddata!I455="","",Inddata!I455)</f>
        <v/>
      </c>
      <c r="J440" s="15" t="str">
        <f>IF('Resultat 2005-2012'!$R440="","",IF($M$1=2005,'Resultat 2005-2012'!J440,IF(AND($M$1=2006,Beregningsark!$AQ440="2005-2012"),'Resultat 2005-2012'!J440*SUM($Y$7:$AE$7)/7,IF(AND($M$1=2007,Beregningsark!$AQ440="2005-2012"),'Resultat 2005-2012'!J440*SUM($Z$7:$AE$7)/6,IF(AND($M$1=2008,Beregningsark!$AQ440="2005-2012"),'Resultat 2005-2012'!J440*SUM($AA$7:$AE$7)/5,IF(AND($M$1=2009,Beregningsark!$AQ440="2005-2012"),'Resultat 2005-2012'!J440*SUM($AB$7:$AE$7)/4,IF(AND($M$1=2010,Beregningsark!$AQ440="2005-2012"),'Resultat 2005-2012'!J440*SUM($AC$7:$AE$7)/3,IF(AND($M$1=2011,Beregningsark!$AQ440="2005-2012"),'Resultat 2005-2012'!J440*SUM($AD$7:$AE$7)/2,IF(AND($M$1=2012,Beregningsark!$AQ440="2005-2012"),'Resultat 2005-2012'!J440*$AE$7,IF(AND($M$1=2006,Beregningsark!$AQ440="1999-2012"),'Resultat 2005-2012'!J440*SUM($Y$16:$AE$16)/7,IF(AND($M$1=2007,Beregningsark!$AQ440="1999-2012"),'Resultat 2005-2012'!J440*SUM($Z$16:$AE$16)/6,IF(AND($M$1=2008,Beregningsark!$AQ440="1999-2012"),'Resultat 2005-2012'!J440*SUM($AA$16:$AE$16)/5,IF(AND($M$1=2009,Beregningsark!$AQ440="1999-2012"),'Resultat 2005-2012'!J440*SUM($AB$16:$AE$16)/4,IF(AND($M$1=2010,Beregningsark!$AQ440="1999-2012"),'Resultat 2005-2012'!J440*SUM($AC$16:$AE$16)/3,IF(AND($M$1=2011,Beregningsark!$AQ440="1999-2012"),'Resultat 2005-2012'!J440*SUM($AD$16:$AE$16)/2,IF(AND($M$1=2012,Beregningsark!$AQ440="1999-2012"),'Resultat 2005-2012'!J440*$AE$16,""))))))))))))))))</f>
        <v/>
      </c>
      <c r="K440" s="15" t="str">
        <f>IF('Resultat 2005-2012'!$R440="","",IF($M$1=2005,'Resultat 2005-2012'!K440,IF(AND($M$1=2006,Beregningsark!$AQ440="2005-2012"),'Resultat 2005-2012'!K440*SUM($Y$8:$AE$8)/7,IF(AND($M$1=2007,Beregningsark!$AQ440="2005-2012"),'Resultat 2005-2012'!K440*SUM($Z$8:$AE$8)/6,IF(AND($M$1=2008,Beregningsark!$AQ440="2005-2012"),'Resultat 2005-2012'!K440*SUM($AA$8:$AE$8)/5,IF(AND($M$1=2009,Beregningsark!$AQ440="2005-2012"),'Resultat 2005-2012'!K440*SUM($AB$8:$AE$8)/4,IF(AND($M$1=2010,Beregningsark!$AQ440="2005-2012"),'Resultat 2005-2012'!K440*SUM($AC$8:$AE$8)/3,IF(AND($M$1=2011,Beregningsark!$AQ440="2005-2012"),'Resultat 2005-2012'!K440*SUM($AD$8:$AE$8)/2,IF(AND($M$1=2012,Beregningsark!$AQ440="2005-2012"),'Resultat 2005-2012'!K440*$AE$8,IF(AND($M$1=2006,Beregningsark!$AQ440="1999-2012"),'Resultat 2005-2012'!K440*SUM($Y$17:$AE$17)/7,IF(AND($M$1=2007,Beregningsark!$AQ440="1999-2012"),'Resultat 2005-2012'!K440*SUM($Z$17:$AE$17)/6,IF(AND($M$1=2008,Beregningsark!$AQ440="1999-2012"),'Resultat 2005-2012'!K440*SUM($AA$17:$AE$17)/5,IF(AND($M$1=2009,Beregningsark!$AQ440="1999-2012"),'Resultat 2005-2012'!K440*SUM($AB$17:$AE$17)/4,IF(AND($M$1=2010,Beregningsark!$AQ440="1999-2012"),'Resultat 2005-2012'!K440*SUM($AC$17:$AE$17)/3,IF(AND($M$1=2011,Beregningsark!$AQ440="1999-2012"),'Resultat 2005-2012'!K440*SUM($AD$17:$AE$17)/2,IF(AND($M$1=2012,Beregningsark!$AQ440="1999-2012"),'Resultat 2005-2012'!K440*$AE$17,""))))))))))))))))</f>
        <v/>
      </c>
      <c r="L440" s="15" t="str">
        <f>IF('Resultat 2005-2012'!$R440="","",IF($M$1=2005,'Resultat 2005-2012'!L440,IF(AND($M$1=2006,Beregningsark!$AQ440="2005-2012"),'Resultat 2005-2012'!L440*SUM($Y$9:$AE$9)/7,IF(AND($M$1=2007,Beregningsark!$AQ440="2005-2012"),'Resultat 2005-2012'!L440*SUM($Z$9:$AE$9)/6,IF(AND($M$1=2008,Beregningsark!$AQ440="2005-2012"),'Resultat 2005-2012'!L440*SUM($AA$9:$AE$9)/5,IF(AND($M$1=2009,Beregningsark!$AQ440="2005-2012"),'Resultat 2005-2012'!L440*SUM($AB$9:$AE$9)/4,IF(AND($M$1=2010,Beregningsark!$AQ440="2005-2012"),'Resultat 2005-2012'!L440*SUM($AC$9:$AE$9)/3,IF(AND($M$1=2011,Beregningsark!$AQ440="2005-2012"),'Resultat 2005-2012'!L440*SUM($AD$9:$AE$9)/2,IF(AND($M$1=2012,Beregningsark!$AQ440="2005-2012"),'Resultat 2005-2012'!L440*$AE$9,IF(AND($M$1=2006,Beregningsark!$AQ440="1999-2012"),'Resultat 2005-2012'!L440*SUM($Y$18:$AE$18)/7,IF(AND($M$1=2007,Beregningsark!$AQ440="1999-2012"),'Resultat 2005-2012'!L440*SUM($Z$18:$AE$18)/6,IF(AND($M$1=2008,Beregningsark!$AQ440="1999-2012"),'Resultat 2005-2012'!L440*SUM($AA$18:$AE$18)/5,IF(AND($M$1=2009,Beregningsark!$AQ440="1999-2012"),'Resultat 2005-2012'!L440*SUM($AB$18:$AE$18)/4,IF(AND($M$1=2010,Beregningsark!$AQ440="1999-2012"),'Resultat 2005-2012'!L440*SUM($AC$18:$AE$18)/3,IF(AND($M$1=2011,Beregningsark!$AQ440="1999-2012"),'Resultat 2005-2012'!L440*SUM($AD$18:$AE$18)/2,IF(AND($M$1=2012,Beregningsark!$AQ440="1999-2012"),'Resultat 2005-2012'!L440*$AE$18,""))))))))))))))))</f>
        <v/>
      </c>
      <c r="M440" s="15" t="str">
        <f t="shared" si="20"/>
        <v/>
      </c>
      <c r="N440" s="15" t="str">
        <f>IF('Resultat 2005-2012'!$R440="","",IF($M$1=2005,'Resultat 2005-2012'!N440,IF(AND($M$1=2006,Beregningsark!$AQ440="2005-2012"),'Resultat 2005-2012'!N440*SUM($Y$10:$AE$10)/7,IF(AND($M$1=2007,Beregningsark!$AQ440="2005-2012"),'Resultat 2005-2012'!N440*SUM($Z$10:$AE$10)/6,IF(AND($M$1=2008,Beregningsark!$AQ440="2005-2012"),'Resultat 2005-2012'!N440*SUM($AA$10:$AE$10)/5,IF(AND($M$1=2009,Beregningsark!$AQ440="2005-2012"),'Resultat 2005-2012'!N440*SUM($AB$10:$AE$10)/4,IF(AND($M$1=2010,Beregningsark!$AQ440="2005-2012"),'Resultat 2005-2012'!N440*SUM($AC$10:$AE$10)/3,IF(AND($M$1=2011,Beregningsark!$AQ440="2005-2012"),'Resultat 2005-2012'!N440*SUM($AD$10:$AE$10)/2,IF(AND($M$1=2012,Beregningsark!$AQ440="2005-2012"),'Resultat 2005-2012'!N440*$AE$10,IF(AND($M$1=2006,Beregningsark!$AQ440="1999-2012"),'Resultat 2005-2012'!N440*SUM($Y$16:$AE$16)/7,IF(AND($M$1=2007,Beregningsark!$AQ440="1999-2012"),'Resultat 2005-2012'!N440*SUM($Z$16:$AE$16)/6,IF(AND($M$1=2008,Beregningsark!$AQ440="1999-2012"),'Resultat 2005-2012'!N440*SUM($AA$16:$AE$16)/5,IF(AND($M$1=2009,Beregningsark!$AQ440="1999-2012"),'Resultat 2005-2012'!N440*SUM($AB$16:$AE$16)/4,IF(AND($M$1=2010,Beregningsark!$AQ440="1999-2012"),'Resultat 2005-2012'!N440*SUM($AC$16:$AE$16)/3,IF(AND($M$1=2011,Beregningsark!$AQ440="1999-2012"),'Resultat 2005-2012'!N440*SUM($AD$16:$AE$16)/2,IF(AND($M$1=2012,Beregningsark!$AQ440="1999-2012"),'Resultat 2005-2012'!N440*$AE$16,""))))))))))))))))</f>
        <v/>
      </c>
      <c r="O440" s="15" t="str">
        <f>IF('Resultat 2005-2012'!$R440="","",IF($M$1=2005,'Resultat 2005-2012'!O440,IF(AND($M$1=2006,Beregningsark!$AQ440="2005-2012"),'Resultat 2005-2012'!O440*SUM($Y$10:$AE$10)/7,IF(AND($M$1=2007,Beregningsark!$AQ440="2005-2012"),'Resultat 2005-2012'!O440*SUM($Z$10:$AE$10)/6,IF(AND($M$1=2008,Beregningsark!$AQ440="2005-2012"),'Resultat 2005-2012'!O440*SUM($AA$10:$AE$10)/5,IF(AND($M$1=2009,Beregningsark!$AQ440="2005-2012"),'Resultat 2005-2012'!O440*SUM($AB$10:$AE$10)/4,IF(AND($M$1=2010,Beregningsark!$AQ440="2005-2012"),'Resultat 2005-2012'!O440*SUM($AC$10:$AE$10)/3,IF(AND($M$1=2011,Beregningsark!$AQ440="2005-2012"),'Resultat 2005-2012'!O440*SUM($AD$10:$AE$10)/2,IF(AND($M$1=2012,Beregningsark!$AQ440="2005-2012"),'Resultat 2005-2012'!O440*$AE$10,IF(AND($M$1=2006,Beregningsark!$AQ440="1999-2012"),'Resultat 2005-2012'!O440*SUM($Y$16:$AE$16)/7,IF(AND($M$1=2007,Beregningsark!$AQ440="1999-2012"),'Resultat 2005-2012'!O440*SUM($Z$16:$AE$16)/6,IF(AND($M$1=2008,Beregningsark!$AQ440="1999-2012"),'Resultat 2005-2012'!O440*SUM($AA$16:$AE$16)/5,IF(AND($M$1=2009,Beregningsark!$AQ440="1999-2012"),'Resultat 2005-2012'!O440*SUM($AB$16:$AE$16)/4,IF(AND($M$1=2010,Beregningsark!$AQ440="1999-2012"),'Resultat 2005-2012'!O440*SUM($AC$16:$AE$16)/3,IF(AND($M$1=2011,Beregningsark!$AQ440="1999-2012"),'Resultat 2005-2012'!O440*SUM($AD$16:$AE$16)/2,IF(AND($M$1=2012,Beregningsark!$AQ440="1999-2012"),'Resultat 2005-2012'!O440*$AE$16,""))))))))))))))))</f>
        <v/>
      </c>
      <c r="P440" s="15" t="str">
        <f>IF('Resultat 2005-2012'!$R440="","",IF($M$1=2005,'Resultat 2005-2012'!P440,IF(AND($M$1=2006,Beregningsark!$AQ440="2005-2012"),'Resultat 2005-2012'!P440*SUM($Y$11:$AE$11)/7,IF(AND($M$1=2007,Beregningsark!$AQ440="2005-2012"),'Resultat 2005-2012'!P440*SUM($Z$11:$AE$11)/6,IF(AND($M$1=2008,Beregningsark!$AQ440="2005-2012"),'Resultat 2005-2012'!P440*SUM($AA$11:$AE$11)/5,IF(AND($M$1=2009,Beregningsark!$AQ440="2005-2012"),'Resultat 2005-2012'!P440*SUM($AB$11:$AE$11)/4,IF(AND($M$1=2010,Beregningsark!$AQ440="2005-2012"),'Resultat 2005-2012'!P440*SUM($AC$11:$AE$11)/3,IF(AND($M$1=2011,Beregningsark!$AQ440="2005-2012"),'Resultat 2005-2012'!P440*SUM($AD$11:$AE$11)/2,IF(AND($M$1=2012,Beregningsark!$AQ440="2005-2012"),'Resultat 2005-2012'!P440*$AE$11,IF(AND($M$1=2006,Beregningsark!$AQ440="1999-2012"),'Resultat 2005-2012'!P440*SUM($Y$16:$AE$16)/7,IF(AND($M$1=2007,Beregningsark!$AQ440="1999-2012"),'Resultat 2005-2012'!P440*SUM($Z$16:$AE$16)/6,IF(AND($M$1=2008,Beregningsark!$AQ440="1999-2012"),'Resultat 2005-2012'!P440*SUM($AA$16:$AE$16)/5,IF(AND($M$1=2009,Beregningsark!$AQ440="1999-2012"),'Resultat 2005-2012'!P440*SUM($AB$16:$AE$16)/4,IF(AND($M$1=2010,Beregningsark!$AQ440="1999-2012"),'Resultat 2005-2012'!P440*SUM($AC$16:$AE$16)/3,IF(AND($M$1=2011,Beregningsark!$AQ440="1999-2012"),'Resultat 2005-2012'!P440*SUM($AD$16:$AE$16)/2,IF(AND($M$1=2012,Beregningsark!$AQ440="1999-2012"),'Resultat 2005-2012'!P440*$AE$16,""))))))))))))))))</f>
        <v/>
      </c>
      <c r="Q440" s="15" t="str">
        <f t="shared" si="21"/>
        <v/>
      </c>
      <c r="R440" s="17" t="str">
        <f t="shared" si="22"/>
        <v/>
      </c>
    </row>
    <row r="441" spans="1:18" x14ac:dyDescent="0.25">
      <c r="A441" s="4" t="str">
        <f>IF(Inddata!A456="","",Inddata!A456)</f>
        <v/>
      </c>
      <c r="B441" s="4" t="str">
        <f>IF(Inddata!B456="","",Inddata!B456)</f>
        <v/>
      </c>
      <c r="C441" s="4" t="str">
        <f>IF(Inddata!C456="","",Inddata!C456)</f>
        <v/>
      </c>
      <c r="D441" s="4" t="str">
        <f>IF(Inddata!D456="","",Inddata!D456)</f>
        <v/>
      </c>
      <c r="E441" s="4" t="str">
        <f>IF(Inddata!E456="","",Inddata!E456)</f>
        <v/>
      </c>
      <c r="F441" s="4" t="str">
        <f>IF(Inddata!F456="","",Inddata!F456)</f>
        <v/>
      </c>
      <c r="G441" s="4">
        <f>IF(Inddata!G456="","",Inddata!G456)</f>
        <v>0</v>
      </c>
      <c r="H441" s="4" t="str">
        <f>IF(Inddata!H456&gt;0.5,Inddata!H456,"")</f>
        <v/>
      </c>
      <c r="I441" s="4" t="str">
        <f>IF(Inddata!I456="","",Inddata!I456)</f>
        <v/>
      </c>
      <c r="J441" s="15" t="str">
        <f>IF('Resultat 2005-2012'!$R441="","",IF($M$1=2005,'Resultat 2005-2012'!J441,IF(AND($M$1=2006,Beregningsark!$AQ441="2005-2012"),'Resultat 2005-2012'!J441*SUM($Y$7:$AE$7)/7,IF(AND($M$1=2007,Beregningsark!$AQ441="2005-2012"),'Resultat 2005-2012'!J441*SUM($Z$7:$AE$7)/6,IF(AND($M$1=2008,Beregningsark!$AQ441="2005-2012"),'Resultat 2005-2012'!J441*SUM($AA$7:$AE$7)/5,IF(AND($M$1=2009,Beregningsark!$AQ441="2005-2012"),'Resultat 2005-2012'!J441*SUM($AB$7:$AE$7)/4,IF(AND($M$1=2010,Beregningsark!$AQ441="2005-2012"),'Resultat 2005-2012'!J441*SUM($AC$7:$AE$7)/3,IF(AND($M$1=2011,Beregningsark!$AQ441="2005-2012"),'Resultat 2005-2012'!J441*SUM($AD$7:$AE$7)/2,IF(AND($M$1=2012,Beregningsark!$AQ441="2005-2012"),'Resultat 2005-2012'!J441*$AE$7,IF(AND($M$1=2006,Beregningsark!$AQ441="1999-2012"),'Resultat 2005-2012'!J441*SUM($Y$16:$AE$16)/7,IF(AND($M$1=2007,Beregningsark!$AQ441="1999-2012"),'Resultat 2005-2012'!J441*SUM($Z$16:$AE$16)/6,IF(AND($M$1=2008,Beregningsark!$AQ441="1999-2012"),'Resultat 2005-2012'!J441*SUM($AA$16:$AE$16)/5,IF(AND($M$1=2009,Beregningsark!$AQ441="1999-2012"),'Resultat 2005-2012'!J441*SUM($AB$16:$AE$16)/4,IF(AND($M$1=2010,Beregningsark!$AQ441="1999-2012"),'Resultat 2005-2012'!J441*SUM($AC$16:$AE$16)/3,IF(AND($M$1=2011,Beregningsark!$AQ441="1999-2012"),'Resultat 2005-2012'!J441*SUM($AD$16:$AE$16)/2,IF(AND($M$1=2012,Beregningsark!$AQ441="1999-2012"),'Resultat 2005-2012'!J441*$AE$16,""))))))))))))))))</f>
        <v/>
      </c>
      <c r="K441" s="15" t="str">
        <f>IF('Resultat 2005-2012'!$R441="","",IF($M$1=2005,'Resultat 2005-2012'!K441,IF(AND($M$1=2006,Beregningsark!$AQ441="2005-2012"),'Resultat 2005-2012'!K441*SUM($Y$8:$AE$8)/7,IF(AND($M$1=2007,Beregningsark!$AQ441="2005-2012"),'Resultat 2005-2012'!K441*SUM($Z$8:$AE$8)/6,IF(AND($M$1=2008,Beregningsark!$AQ441="2005-2012"),'Resultat 2005-2012'!K441*SUM($AA$8:$AE$8)/5,IF(AND($M$1=2009,Beregningsark!$AQ441="2005-2012"),'Resultat 2005-2012'!K441*SUM($AB$8:$AE$8)/4,IF(AND($M$1=2010,Beregningsark!$AQ441="2005-2012"),'Resultat 2005-2012'!K441*SUM($AC$8:$AE$8)/3,IF(AND($M$1=2011,Beregningsark!$AQ441="2005-2012"),'Resultat 2005-2012'!K441*SUM($AD$8:$AE$8)/2,IF(AND($M$1=2012,Beregningsark!$AQ441="2005-2012"),'Resultat 2005-2012'!K441*$AE$8,IF(AND($M$1=2006,Beregningsark!$AQ441="1999-2012"),'Resultat 2005-2012'!K441*SUM($Y$17:$AE$17)/7,IF(AND($M$1=2007,Beregningsark!$AQ441="1999-2012"),'Resultat 2005-2012'!K441*SUM($Z$17:$AE$17)/6,IF(AND($M$1=2008,Beregningsark!$AQ441="1999-2012"),'Resultat 2005-2012'!K441*SUM($AA$17:$AE$17)/5,IF(AND($M$1=2009,Beregningsark!$AQ441="1999-2012"),'Resultat 2005-2012'!K441*SUM($AB$17:$AE$17)/4,IF(AND($M$1=2010,Beregningsark!$AQ441="1999-2012"),'Resultat 2005-2012'!K441*SUM($AC$17:$AE$17)/3,IF(AND($M$1=2011,Beregningsark!$AQ441="1999-2012"),'Resultat 2005-2012'!K441*SUM($AD$17:$AE$17)/2,IF(AND($M$1=2012,Beregningsark!$AQ441="1999-2012"),'Resultat 2005-2012'!K441*$AE$17,""))))))))))))))))</f>
        <v/>
      </c>
      <c r="L441" s="15" t="str">
        <f>IF('Resultat 2005-2012'!$R441="","",IF($M$1=2005,'Resultat 2005-2012'!L441,IF(AND($M$1=2006,Beregningsark!$AQ441="2005-2012"),'Resultat 2005-2012'!L441*SUM($Y$9:$AE$9)/7,IF(AND($M$1=2007,Beregningsark!$AQ441="2005-2012"),'Resultat 2005-2012'!L441*SUM($Z$9:$AE$9)/6,IF(AND($M$1=2008,Beregningsark!$AQ441="2005-2012"),'Resultat 2005-2012'!L441*SUM($AA$9:$AE$9)/5,IF(AND($M$1=2009,Beregningsark!$AQ441="2005-2012"),'Resultat 2005-2012'!L441*SUM($AB$9:$AE$9)/4,IF(AND($M$1=2010,Beregningsark!$AQ441="2005-2012"),'Resultat 2005-2012'!L441*SUM($AC$9:$AE$9)/3,IF(AND($M$1=2011,Beregningsark!$AQ441="2005-2012"),'Resultat 2005-2012'!L441*SUM($AD$9:$AE$9)/2,IF(AND($M$1=2012,Beregningsark!$AQ441="2005-2012"),'Resultat 2005-2012'!L441*$AE$9,IF(AND($M$1=2006,Beregningsark!$AQ441="1999-2012"),'Resultat 2005-2012'!L441*SUM($Y$18:$AE$18)/7,IF(AND($M$1=2007,Beregningsark!$AQ441="1999-2012"),'Resultat 2005-2012'!L441*SUM($Z$18:$AE$18)/6,IF(AND($M$1=2008,Beregningsark!$AQ441="1999-2012"),'Resultat 2005-2012'!L441*SUM($AA$18:$AE$18)/5,IF(AND($M$1=2009,Beregningsark!$AQ441="1999-2012"),'Resultat 2005-2012'!L441*SUM($AB$18:$AE$18)/4,IF(AND($M$1=2010,Beregningsark!$AQ441="1999-2012"),'Resultat 2005-2012'!L441*SUM($AC$18:$AE$18)/3,IF(AND($M$1=2011,Beregningsark!$AQ441="1999-2012"),'Resultat 2005-2012'!L441*SUM($AD$18:$AE$18)/2,IF(AND($M$1=2012,Beregningsark!$AQ441="1999-2012"),'Resultat 2005-2012'!L441*$AE$18,""))))))))))))))))</f>
        <v/>
      </c>
      <c r="M441" s="15" t="str">
        <f t="shared" si="20"/>
        <v/>
      </c>
      <c r="N441" s="15" t="str">
        <f>IF('Resultat 2005-2012'!$R441="","",IF($M$1=2005,'Resultat 2005-2012'!N441,IF(AND($M$1=2006,Beregningsark!$AQ441="2005-2012"),'Resultat 2005-2012'!N441*SUM($Y$10:$AE$10)/7,IF(AND($M$1=2007,Beregningsark!$AQ441="2005-2012"),'Resultat 2005-2012'!N441*SUM($Z$10:$AE$10)/6,IF(AND($M$1=2008,Beregningsark!$AQ441="2005-2012"),'Resultat 2005-2012'!N441*SUM($AA$10:$AE$10)/5,IF(AND($M$1=2009,Beregningsark!$AQ441="2005-2012"),'Resultat 2005-2012'!N441*SUM($AB$10:$AE$10)/4,IF(AND($M$1=2010,Beregningsark!$AQ441="2005-2012"),'Resultat 2005-2012'!N441*SUM($AC$10:$AE$10)/3,IF(AND($M$1=2011,Beregningsark!$AQ441="2005-2012"),'Resultat 2005-2012'!N441*SUM($AD$10:$AE$10)/2,IF(AND($M$1=2012,Beregningsark!$AQ441="2005-2012"),'Resultat 2005-2012'!N441*$AE$10,IF(AND($M$1=2006,Beregningsark!$AQ441="1999-2012"),'Resultat 2005-2012'!N441*SUM($Y$16:$AE$16)/7,IF(AND($M$1=2007,Beregningsark!$AQ441="1999-2012"),'Resultat 2005-2012'!N441*SUM($Z$16:$AE$16)/6,IF(AND($M$1=2008,Beregningsark!$AQ441="1999-2012"),'Resultat 2005-2012'!N441*SUM($AA$16:$AE$16)/5,IF(AND($M$1=2009,Beregningsark!$AQ441="1999-2012"),'Resultat 2005-2012'!N441*SUM($AB$16:$AE$16)/4,IF(AND($M$1=2010,Beregningsark!$AQ441="1999-2012"),'Resultat 2005-2012'!N441*SUM($AC$16:$AE$16)/3,IF(AND($M$1=2011,Beregningsark!$AQ441="1999-2012"),'Resultat 2005-2012'!N441*SUM($AD$16:$AE$16)/2,IF(AND($M$1=2012,Beregningsark!$AQ441="1999-2012"),'Resultat 2005-2012'!N441*$AE$16,""))))))))))))))))</f>
        <v/>
      </c>
      <c r="O441" s="15" t="str">
        <f>IF('Resultat 2005-2012'!$R441="","",IF($M$1=2005,'Resultat 2005-2012'!O441,IF(AND($M$1=2006,Beregningsark!$AQ441="2005-2012"),'Resultat 2005-2012'!O441*SUM($Y$10:$AE$10)/7,IF(AND($M$1=2007,Beregningsark!$AQ441="2005-2012"),'Resultat 2005-2012'!O441*SUM($Z$10:$AE$10)/6,IF(AND($M$1=2008,Beregningsark!$AQ441="2005-2012"),'Resultat 2005-2012'!O441*SUM($AA$10:$AE$10)/5,IF(AND($M$1=2009,Beregningsark!$AQ441="2005-2012"),'Resultat 2005-2012'!O441*SUM($AB$10:$AE$10)/4,IF(AND($M$1=2010,Beregningsark!$AQ441="2005-2012"),'Resultat 2005-2012'!O441*SUM($AC$10:$AE$10)/3,IF(AND($M$1=2011,Beregningsark!$AQ441="2005-2012"),'Resultat 2005-2012'!O441*SUM($AD$10:$AE$10)/2,IF(AND($M$1=2012,Beregningsark!$AQ441="2005-2012"),'Resultat 2005-2012'!O441*$AE$10,IF(AND($M$1=2006,Beregningsark!$AQ441="1999-2012"),'Resultat 2005-2012'!O441*SUM($Y$16:$AE$16)/7,IF(AND($M$1=2007,Beregningsark!$AQ441="1999-2012"),'Resultat 2005-2012'!O441*SUM($Z$16:$AE$16)/6,IF(AND($M$1=2008,Beregningsark!$AQ441="1999-2012"),'Resultat 2005-2012'!O441*SUM($AA$16:$AE$16)/5,IF(AND($M$1=2009,Beregningsark!$AQ441="1999-2012"),'Resultat 2005-2012'!O441*SUM($AB$16:$AE$16)/4,IF(AND($M$1=2010,Beregningsark!$AQ441="1999-2012"),'Resultat 2005-2012'!O441*SUM($AC$16:$AE$16)/3,IF(AND($M$1=2011,Beregningsark!$AQ441="1999-2012"),'Resultat 2005-2012'!O441*SUM($AD$16:$AE$16)/2,IF(AND($M$1=2012,Beregningsark!$AQ441="1999-2012"),'Resultat 2005-2012'!O441*$AE$16,""))))))))))))))))</f>
        <v/>
      </c>
      <c r="P441" s="15" t="str">
        <f>IF('Resultat 2005-2012'!$R441="","",IF($M$1=2005,'Resultat 2005-2012'!P441,IF(AND($M$1=2006,Beregningsark!$AQ441="2005-2012"),'Resultat 2005-2012'!P441*SUM($Y$11:$AE$11)/7,IF(AND($M$1=2007,Beregningsark!$AQ441="2005-2012"),'Resultat 2005-2012'!P441*SUM($Z$11:$AE$11)/6,IF(AND($M$1=2008,Beregningsark!$AQ441="2005-2012"),'Resultat 2005-2012'!P441*SUM($AA$11:$AE$11)/5,IF(AND($M$1=2009,Beregningsark!$AQ441="2005-2012"),'Resultat 2005-2012'!P441*SUM($AB$11:$AE$11)/4,IF(AND($M$1=2010,Beregningsark!$AQ441="2005-2012"),'Resultat 2005-2012'!P441*SUM($AC$11:$AE$11)/3,IF(AND($M$1=2011,Beregningsark!$AQ441="2005-2012"),'Resultat 2005-2012'!P441*SUM($AD$11:$AE$11)/2,IF(AND($M$1=2012,Beregningsark!$AQ441="2005-2012"),'Resultat 2005-2012'!P441*$AE$11,IF(AND($M$1=2006,Beregningsark!$AQ441="1999-2012"),'Resultat 2005-2012'!P441*SUM($Y$16:$AE$16)/7,IF(AND($M$1=2007,Beregningsark!$AQ441="1999-2012"),'Resultat 2005-2012'!P441*SUM($Z$16:$AE$16)/6,IF(AND($M$1=2008,Beregningsark!$AQ441="1999-2012"),'Resultat 2005-2012'!P441*SUM($AA$16:$AE$16)/5,IF(AND($M$1=2009,Beregningsark!$AQ441="1999-2012"),'Resultat 2005-2012'!P441*SUM($AB$16:$AE$16)/4,IF(AND($M$1=2010,Beregningsark!$AQ441="1999-2012"),'Resultat 2005-2012'!P441*SUM($AC$16:$AE$16)/3,IF(AND($M$1=2011,Beregningsark!$AQ441="1999-2012"),'Resultat 2005-2012'!P441*SUM($AD$16:$AE$16)/2,IF(AND($M$1=2012,Beregningsark!$AQ441="1999-2012"),'Resultat 2005-2012'!P441*$AE$16,""))))))))))))))))</f>
        <v/>
      </c>
      <c r="Q441" s="15" t="str">
        <f t="shared" si="21"/>
        <v/>
      </c>
      <c r="R441" s="17" t="str">
        <f t="shared" si="22"/>
        <v/>
      </c>
    </row>
    <row r="442" spans="1:18" x14ac:dyDescent="0.25">
      <c r="A442" s="4" t="str">
        <f>IF(Inddata!A457="","",Inddata!A457)</f>
        <v/>
      </c>
      <c r="B442" s="4" t="str">
        <f>IF(Inddata!B457="","",Inddata!B457)</f>
        <v/>
      </c>
      <c r="C442" s="4" t="str">
        <f>IF(Inddata!C457="","",Inddata!C457)</f>
        <v/>
      </c>
      <c r="D442" s="4" t="str">
        <f>IF(Inddata!D457="","",Inddata!D457)</f>
        <v/>
      </c>
      <c r="E442" s="4" t="str">
        <f>IF(Inddata!E457="","",Inddata!E457)</f>
        <v/>
      </c>
      <c r="F442" s="4" t="str">
        <f>IF(Inddata!F457="","",Inddata!F457)</f>
        <v/>
      </c>
      <c r="G442" s="4">
        <f>IF(Inddata!G457="","",Inddata!G457)</f>
        <v>0</v>
      </c>
      <c r="H442" s="4" t="str">
        <f>IF(Inddata!H457&gt;0.5,Inddata!H457,"")</f>
        <v/>
      </c>
      <c r="I442" s="4" t="str">
        <f>IF(Inddata!I457="","",Inddata!I457)</f>
        <v/>
      </c>
      <c r="J442" s="15" t="str">
        <f>IF('Resultat 2005-2012'!$R442="","",IF($M$1=2005,'Resultat 2005-2012'!J442,IF(AND($M$1=2006,Beregningsark!$AQ442="2005-2012"),'Resultat 2005-2012'!J442*SUM($Y$7:$AE$7)/7,IF(AND($M$1=2007,Beregningsark!$AQ442="2005-2012"),'Resultat 2005-2012'!J442*SUM($Z$7:$AE$7)/6,IF(AND($M$1=2008,Beregningsark!$AQ442="2005-2012"),'Resultat 2005-2012'!J442*SUM($AA$7:$AE$7)/5,IF(AND($M$1=2009,Beregningsark!$AQ442="2005-2012"),'Resultat 2005-2012'!J442*SUM($AB$7:$AE$7)/4,IF(AND($M$1=2010,Beregningsark!$AQ442="2005-2012"),'Resultat 2005-2012'!J442*SUM($AC$7:$AE$7)/3,IF(AND($M$1=2011,Beregningsark!$AQ442="2005-2012"),'Resultat 2005-2012'!J442*SUM($AD$7:$AE$7)/2,IF(AND($M$1=2012,Beregningsark!$AQ442="2005-2012"),'Resultat 2005-2012'!J442*$AE$7,IF(AND($M$1=2006,Beregningsark!$AQ442="1999-2012"),'Resultat 2005-2012'!J442*SUM($Y$16:$AE$16)/7,IF(AND($M$1=2007,Beregningsark!$AQ442="1999-2012"),'Resultat 2005-2012'!J442*SUM($Z$16:$AE$16)/6,IF(AND($M$1=2008,Beregningsark!$AQ442="1999-2012"),'Resultat 2005-2012'!J442*SUM($AA$16:$AE$16)/5,IF(AND($M$1=2009,Beregningsark!$AQ442="1999-2012"),'Resultat 2005-2012'!J442*SUM($AB$16:$AE$16)/4,IF(AND($M$1=2010,Beregningsark!$AQ442="1999-2012"),'Resultat 2005-2012'!J442*SUM($AC$16:$AE$16)/3,IF(AND($M$1=2011,Beregningsark!$AQ442="1999-2012"),'Resultat 2005-2012'!J442*SUM($AD$16:$AE$16)/2,IF(AND($M$1=2012,Beregningsark!$AQ442="1999-2012"),'Resultat 2005-2012'!J442*$AE$16,""))))))))))))))))</f>
        <v/>
      </c>
      <c r="K442" s="15" t="str">
        <f>IF('Resultat 2005-2012'!$R442="","",IF($M$1=2005,'Resultat 2005-2012'!K442,IF(AND($M$1=2006,Beregningsark!$AQ442="2005-2012"),'Resultat 2005-2012'!K442*SUM($Y$8:$AE$8)/7,IF(AND($M$1=2007,Beregningsark!$AQ442="2005-2012"),'Resultat 2005-2012'!K442*SUM($Z$8:$AE$8)/6,IF(AND($M$1=2008,Beregningsark!$AQ442="2005-2012"),'Resultat 2005-2012'!K442*SUM($AA$8:$AE$8)/5,IF(AND($M$1=2009,Beregningsark!$AQ442="2005-2012"),'Resultat 2005-2012'!K442*SUM($AB$8:$AE$8)/4,IF(AND($M$1=2010,Beregningsark!$AQ442="2005-2012"),'Resultat 2005-2012'!K442*SUM($AC$8:$AE$8)/3,IF(AND($M$1=2011,Beregningsark!$AQ442="2005-2012"),'Resultat 2005-2012'!K442*SUM($AD$8:$AE$8)/2,IF(AND($M$1=2012,Beregningsark!$AQ442="2005-2012"),'Resultat 2005-2012'!K442*$AE$8,IF(AND($M$1=2006,Beregningsark!$AQ442="1999-2012"),'Resultat 2005-2012'!K442*SUM($Y$17:$AE$17)/7,IF(AND($M$1=2007,Beregningsark!$AQ442="1999-2012"),'Resultat 2005-2012'!K442*SUM($Z$17:$AE$17)/6,IF(AND($M$1=2008,Beregningsark!$AQ442="1999-2012"),'Resultat 2005-2012'!K442*SUM($AA$17:$AE$17)/5,IF(AND($M$1=2009,Beregningsark!$AQ442="1999-2012"),'Resultat 2005-2012'!K442*SUM($AB$17:$AE$17)/4,IF(AND($M$1=2010,Beregningsark!$AQ442="1999-2012"),'Resultat 2005-2012'!K442*SUM($AC$17:$AE$17)/3,IF(AND($M$1=2011,Beregningsark!$AQ442="1999-2012"),'Resultat 2005-2012'!K442*SUM($AD$17:$AE$17)/2,IF(AND($M$1=2012,Beregningsark!$AQ442="1999-2012"),'Resultat 2005-2012'!K442*$AE$17,""))))))))))))))))</f>
        <v/>
      </c>
      <c r="L442" s="15" t="str">
        <f>IF('Resultat 2005-2012'!$R442="","",IF($M$1=2005,'Resultat 2005-2012'!L442,IF(AND($M$1=2006,Beregningsark!$AQ442="2005-2012"),'Resultat 2005-2012'!L442*SUM($Y$9:$AE$9)/7,IF(AND($M$1=2007,Beregningsark!$AQ442="2005-2012"),'Resultat 2005-2012'!L442*SUM($Z$9:$AE$9)/6,IF(AND($M$1=2008,Beregningsark!$AQ442="2005-2012"),'Resultat 2005-2012'!L442*SUM($AA$9:$AE$9)/5,IF(AND($M$1=2009,Beregningsark!$AQ442="2005-2012"),'Resultat 2005-2012'!L442*SUM($AB$9:$AE$9)/4,IF(AND($M$1=2010,Beregningsark!$AQ442="2005-2012"),'Resultat 2005-2012'!L442*SUM($AC$9:$AE$9)/3,IF(AND($M$1=2011,Beregningsark!$AQ442="2005-2012"),'Resultat 2005-2012'!L442*SUM($AD$9:$AE$9)/2,IF(AND($M$1=2012,Beregningsark!$AQ442="2005-2012"),'Resultat 2005-2012'!L442*$AE$9,IF(AND($M$1=2006,Beregningsark!$AQ442="1999-2012"),'Resultat 2005-2012'!L442*SUM($Y$18:$AE$18)/7,IF(AND($M$1=2007,Beregningsark!$AQ442="1999-2012"),'Resultat 2005-2012'!L442*SUM($Z$18:$AE$18)/6,IF(AND($M$1=2008,Beregningsark!$AQ442="1999-2012"),'Resultat 2005-2012'!L442*SUM($AA$18:$AE$18)/5,IF(AND($M$1=2009,Beregningsark!$AQ442="1999-2012"),'Resultat 2005-2012'!L442*SUM($AB$18:$AE$18)/4,IF(AND($M$1=2010,Beregningsark!$AQ442="1999-2012"),'Resultat 2005-2012'!L442*SUM($AC$18:$AE$18)/3,IF(AND($M$1=2011,Beregningsark!$AQ442="1999-2012"),'Resultat 2005-2012'!L442*SUM($AD$18:$AE$18)/2,IF(AND($M$1=2012,Beregningsark!$AQ442="1999-2012"),'Resultat 2005-2012'!L442*$AE$18,""))))))))))))))))</f>
        <v/>
      </c>
      <c r="M442" s="15" t="str">
        <f t="shared" si="20"/>
        <v/>
      </c>
      <c r="N442" s="15" t="str">
        <f>IF('Resultat 2005-2012'!$R442="","",IF($M$1=2005,'Resultat 2005-2012'!N442,IF(AND($M$1=2006,Beregningsark!$AQ442="2005-2012"),'Resultat 2005-2012'!N442*SUM($Y$10:$AE$10)/7,IF(AND($M$1=2007,Beregningsark!$AQ442="2005-2012"),'Resultat 2005-2012'!N442*SUM($Z$10:$AE$10)/6,IF(AND($M$1=2008,Beregningsark!$AQ442="2005-2012"),'Resultat 2005-2012'!N442*SUM($AA$10:$AE$10)/5,IF(AND($M$1=2009,Beregningsark!$AQ442="2005-2012"),'Resultat 2005-2012'!N442*SUM($AB$10:$AE$10)/4,IF(AND($M$1=2010,Beregningsark!$AQ442="2005-2012"),'Resultat 2005-2012'!N442*SUM($AC$10:$AE$10)/3,IF(AND($M$1=2011,Beregningsark!$AQ442="2005-2012"),'Resultat 2005-2012'!N442*SUM($AD$10:$AE$10)/2,IF(AND($M$1=2012,Beregningsark!$AQ442="2005-2012"),'Resultat 2005-2012'!N442*$AE$10,IF(AND($M$1=2006,Beregningsark!$AQ442="1999-2012"),'Resultat 2005-2012'!N442*SUM($Y$16:$AE$16)/7,IF(AND($M$1=2007,Beregningsark!$AQ442="1999-2012"),'Resultat 2005-2012'!N442*SUM($Z$16:$AE$16)/6,IF(AND($M$1=2008,Beregningsark!$AQ442="1999-2012"),'Resultat 2005-2012'!N442*SUM($AA$16:$AE$16)/5,IF(AND($M$1=2009,Beregningsark!$AQ442="1999-2012"),'Resultat 2005-2012'!N442*SUM($AB$16:$AE$16)/4,IF(AND($M$1=2010,Beregningsark!$AQ442="1999-2012"),'Resultat 2005-2012'!N442*SUM($AC$16:$AE$16)/3,IF(AND($M$1=2011,Beregningsark!$AQ442="1999-2012"),'Resultat 2005-2012'!N442*SUM($AD$16:$AE$16)/2,IF(AND($M$1=2012,Beregningsark!$AQ442="1999-2012"),'Resultat 2005-2012'!N442*$AE$16,""))))))))))))))))</f>
        <v/>
      </c>
      <c r="O442" s="15" t="str">
        <f>IF('Resultat 2005-2012'!$R442="","",IF($M$1=2005,'Resultat 2005-2012'!O442,IF(AND($M$1=2006,Beregningsark!$AQ442="2005-2012"),'Resultat 2005-2012'!O442*SUM($Y$10:$AE$10)/7,IF(AND($M$1=2007,Beregningsark!$AQ442="2005-2012"),'Resultat 2005-2012'!O442*SUM($Z$10:$AE$10)/6,IF(AND($M$1=2008,Beregningsark!$AQ442="2005-2012"),'Resultat 2005-2012'!O442*SUM($AA$10:$AE$10)/5,IF(AND($M$1=2009,Beregningsark!$AQ442="2005-2012"),'Resultat 2005-2012'!O442*SUM($AB$10:$AE$10)/4,IF(AND($M$1=2010,Beregningsark!$AQ442="2005-2012"),'Resultat 2005-2012'!O442*SUM($AC$10:$AE$10)/3,IF(AND($M$1=2011,Beregningsark!$AQ442="2005-2012"),'Resultat 2005-2012'!O442*SUM($AD$10:$AE$10)/2,IF(AND($M$1=2012,Beregningsark!$AQ442="2005-2012"),'Resultat 2005-2012'!O442*$AE$10,IF(AND($M$1=2006,Beregningsark!$AQ442="1999-2012"),'Resultat 2005-2012'!O442*SUM($Y$16:$AE$16)/7,IF(AND($M$1=2007,Beregningsark!$AQ442="1999-2012"),'Resultat 2005-2012'!O442*SUM($Z$16:$AE$16)/6,IF(AND($M$1=2008,Beregningsark!$AQ442="1999-2012"),'Resultat 2005-2012'!O442*SUM($AA$16:$AE$16)/5,IF(AND($M$1=2009,Beregningsark!$AQ442="1999-2012"),'Resultat 2005-2012'!O442*SUM($AB$16:$AE$16)/4,IF(AND($M$1=2010,Beregningsark!$AQ442="1999-2012"),'Resultat 2005-2012'!O442*SUM($AC$16:$AE$16)/3,IF(AND($M$1=2011,Beregningsark!$AQ442="1999-2012"),'Resultat 2005-2012'!O442*SUM($AD$16:$AE$16)/2,IF(AND($M$1=2012,Beregningsark!$AQ442="1999-2012"),'Resultat 2005-2012'!O442*$AE$16,""))))))))))))))))</f>
        <v/>
      </c>
      <c r="P442" s="15" t="str">
        <f>IF('Resultat 2005-2012'!$R442="","",IF($M$1=2005,'Resultat 2005-2012'!P442,IF(AND($M$1=2006,Beregningsark!$AQ442="2005-2012"),'Resultat 2005-2012'!P442*SUM($Y$11:$AE$11)/7,IF(AND($M$1=2007,Beregningsark!$AQ442="2005-2012"),'Resultat 2005-2012'!P442*SUM($Z$11:$AE$11)/6,IF(AND($M$1=2008,Beregningsark!$AQ442="2005-2012"),'Resultat 2005-2012'!P442*SUM($AA$11:$AE$11)/5,IF(AND($M$1=2009,Beregningsark!$AQ442="2005-2012"),'Resultat 2005-2012'!P442*SUM($AB$11:$AE$11)/4,IF(AND($M$1=2010,Beregningsark!$AQ442="2005-2012"),'Resultat 2005-2012'!P442*SUM($AC$11:$AE$11)/3,IF(AND($M$1=2011,Beregningsark!$AQ442="2005-2012"),'Resultat 2005-2012'!P442*SUM($AD$11:$AE$11)/2,IF(AND($M$1=2012,Beregningsark!$AQ442="2005-2012"),'Resultat 2005-2012'!P442*$AE$11,IF(AND($M$1=2006,Beregningsark!$AQ442="1999-2012"),'Resultat 2005-2012'!P442*SUM($Y$16:$AE$16)/7,IF(AND($M$1=2007,Beregningsark!$AQ442="1999-2012"),'Resultat 2005-2012'!P442*SUM($Z$16:$AE$16)/6,IF(AND($M$1=2008,Beregningsark!$AQ442="1999-2012"),'Resultat 2005-2012'!P442*SUM($AA$16:$AE$16)/5,IF(AND($M$1=2009,Beregningsark!$AQ442="1999-2012"),'Resultat 2005-2012'!P442*SUM($AB$16:$AE$16)/4,IF(AND($M$1=2010,Beregningsark!$AQ442="1999-2012"),'Resultat 2005-2012'!P442*SUM($AC$16:$AE$16)/3,IF(AND($M$1=2011,Beregningsark!$AQ442="1999-2012"),'Resultat 2005-2012'!P442*SUM($AD$16:$AE$16)/2,IF(AND($M$1=2012,Beregningsark!$AQ442="1999-2012"),'Resultat 2005-2012'!P442*$AE$16,""))))))))))))))))</f>
        <v/>
      </c>
      <c r="Q442" s="15" t="str">
        <f t="shared" si="21"/>
        <v/>
      </c>
      <c r="R442" s="17" t="str">
        <f t="shared" si="22"/>
        <v/>
      </c>
    </row>
    <row r="443" spans="1:18" x14ac:dyDescent="0.25">
      <c r="A443" s="4" t="str">
        <f>IF(Inddata!A458="","",Inddata!A458)</f>
        <v/>
      </c>
      <c r="B443" s="4" t="str">
        <f>IF(Inddata!B458="","",Inddata!B458)</f>
        <v/>
      </c>
      <c r="C443" s="4" t="str">
        <f>IF(Inddata!C458="","",Inddata!C458)</f>
        <v/>
      </c>
      <c r="D443" s="4" t="str">
        <f>IF(Inddata!D458="","",Inddata!D458)</f>
        <v/>
      </c>
      <c r="E443" s="4" t="str">
        <f>IF(Inddata!E458="","",Inddata!E458)</f>
        <v/>
      </c>
      <c r="F443" s="4" t="str">
        <f>IF(Inddata!F458="","",Inddata!F458)</f>
        <v/>
      </c>
      <c r="G443" s="4">
        <f>IF(Inddata!G458="","",Inddata!G458)</f>
        <v>0</v>
      </c>
      <c r="H443" s="4" t="str">
        <f>IF(Inddata!H458&gt;0.5,Inddata!H458,"")</f>
        <v/>
      </c>
      <c r="I443" s="4" t="str">
        <f>IF(Inddata!I458="","",Inddata!I458)</f>
        <v/>
      </c>
      <c r="J443" s="15" t="str">
        <f>IF('Resultat 2005-2012'!$R443="","",IF($M$1=2005,'Resultat 2005-2012'!J443,IF(AND($M$1=2006,Beregningsark!$AQ443="2005-2012"),'Resultat 2005-2012'!J443*SUM($Y$7:$AE$7)/7,IF(AND($M$1=2007,Beregningsark!$AQ443="2005-2012"),'Resultat 2005-2012'!J443*SUM($Z$7:$AE$7)/6,IF(AND($M$1=2008,Beregningsark!$AQ443="2005-2012"),'Resultat 2005-2012'!J443*SUM($AA$7:$AE$7)/5,IF(AND($M$1=2009,Beregningsark!$AQ443="2005-2012"),'Resultat 2005-2012'!J443*SUM($AB$7:$AE$7)/4,IF(AND($M$1=2010,Beregningsark!$AQ443="2005-2012"),'Resultat 2005-2012'!J443*SUM($AC$7:$AE$7)/3,IF(AND($M$1=2011,Beregningsark!$AQ443="2005-2012"),'Resultat 2005-2012'!J443*SUM($AD$7:$AE$7)/2,IF(AND($M$1=2012,Beregningsark!$AQ443="2005-2012"),'Resultat 2005-2012'!J443*$AE$7,IF(AND($M$1=2006,Beregningsark!$AQ443="1999-2012"),'Resultat 2005-2012'!J443*SUM($Y$16:$AE$16)/7,IF(AND($M$1=2007,Beregningsark!$AQ443="1999-2012"),'Resultat 2005-2012'!J443*SUM($Z$16:$AE$16)/6,IF(AND($M$1=2008,Beregningsark!$AQ443="1999-2012"),'Resultat 2005-2012'!J443*SUM($AA$16:$AE$16)/5,IF(AND($M$1=2009,Beregningsark!$AQ443="1999-2012"),'Resultat 2005-2012'!J443*SUM($AB$16:$AE$16)/4,IF(AND($M$1=2010,Beregningsark!$AQ443="1999-2012"),'Resultat 2005-2012'!J443*SUM($AC$16:$AE$16)/3,IF(AND($M$1=2011,Beregningsark!$AQ443="1999-2012"),'Resultat 2005-2012'!J443*SUM($AD$16:$AE$16)/2,IF(AND($M$1=2012,Beregningsark!$AQ443="1999-2012"),'Resultat 2005-2012'!J443*$AE$16,""))))))))))))))))</f>
        <v/>
      </c>
      <c r="K443" s="15" t="str">
        <f>IF('Resultat 2005-2012'!$R443="","",IF($M$1=2005,'Resultat 2005-2012'!K443,IF(AND($M$1=2006,Beregningsark!$AQ443="2005-2012"),'Resultat 2005-2012'!K443*SUM($Y$8:$AE$8)/7,IF(AND($M$1=2007,Beregningsark!$AQ443="2005-2012"),'Resultat 2005-2012'!K443*SUM($Z$8:$AE$8)/6,IF(AND($M$1=2008,Beregningsark!$AQ443="2005-2012"),'Resultat 2005-2012'!K443*SUM($AA$8:$AE$8)/5,IF(AND($M$1=2009,Beregningsark!$AQ443="2005-2012"),'Resultat 2005-2012'!K443*SUM($AB$8:$AE$8)/4,IF(AND($M$1=2010,Beregningsark!$AQ443="2005-2012"),'Resultat 2005-2012'!K443*SUM($AC$8:$AE$8)/3,IF(AND($M$1=2011,Beregningsark!$AQ443="2005-2012"),'Resultat 2005-2012'!K443*SUM($AD$8:$AE$8)/2,IF(AND($M$1=2012,Beregningsark!$AQ443="2005-2012"),'Resultat 2005-2012'!K443*$AE$8,IF(AND($M$1=2006,Beregningsark!$AQ443="1999-2012"),'Resultat 2005-2012'!K443*SUM($Y$17:$AE$17)/7,IF(AND($M$1=2007,Beregningsark!$AQ443="1999-2012"),'Resultat 2005-2012'!K443*SUM($Z$17:$AE$17)/6,IF(AND($M$1=2008,Beregningsark!$AQ443="1999-2012"),'Resultat 2005-2012'!K443*SUM($AA$17:$AE$17)/5,IF(AND($M$1=2009,Beregningsark!$AQ443="1999-2012"),'Resultat 2005-2012'!K443*SUM($AB$17:$AE$17)/4,IF(AND($M$1=2010,Beregningsark!$AQ443="1999-2012"),'Resultat 2005-2012'!K443*SUM($AC$17:$AE$17)/3,IF(AND($M$1=2011,Beregningsark!$AQ443="1999-2012"),'Resultat 2005-2012'!K443*SUM($AD$17:$AE$17)/2,IF(AND($M$1=2012,Beregningsark!$AQ443="1999-2012"),'Resultat 2005-2012'!K443*$AE$17,""))))))))))))))))</f>
        <v/>
      </c>
      <c r="L443" s="15" t="str">
        <f>IF('Resultat 2005-2012'!$R443="","",IF($M$1=2005,'Resultat 2005-2012'!L443,IF(AND($M$1=2006,Beregningsark!$AQ443="2005-2012"),'Resultat 2005-2012'!L443*SUM($Y$9:$AE$9)/7,IF(AND($M$1=2007,Beregningsark!$AQ443="2005-2012"),'Resultat 2005-2012'!L443*SUM($Z$9:$AE$9)/6,IF(AND($M$1=2008,Beregningsark!$AQ443="2005-2012"),'Resultat 2005-2012'!L443*SUM($AA$9:$AE$9)/5,IF(AND($M$1=2009,Beregningsark!$AQ443="2005-2012"),'Resultat 2005-2012'!L443*SUM($AB$9:$AE$9)/4,IF(AND($M$1=2010,Beregningsark!$AQ443="2005-2012"),'Resultat 2005-2012'!L443*SUM($AC$9:$AE$9)/3,IF(AND($M$1=2011,Beregningsark!$AQ443="2005-2012"),'Resultat 2005-2012'!L443*SUM($AD$9:$AE$9)/2,IF(AND($M$1=2012,Beregningsark!$AQ443="2005-2012"),'Resultat 2005-2012'!L443*$AE$9,IF(AND($M$1=2006,Beregningsark!$AQ443="1999-2012"),'Resultat 2005-2012'!L443*SUM($Y$18:$AE$18)/7,IF(AND($M$1=2007,Beregningsark!$AQ443="1999-2012"),'Resultat 2005-2012'!L443*SUM($Z$18:$AE$18)/6,IF(AND($M$1=2008,Beregningsark!$AQ443="1999-2012"),'Resultat 2005-2012'!L443*SUM($AA$18:$AE$18)/5,IF(AND($M$1=2009,Beregningsark!$AQ443="1999-2012"),'Resultat 2005-2012'!L443*SUM($AB$18:$AE$18)/4,IF(AND($M$1=2010,Beregningsark!$AQ443="1999-2012"),'Resultat 2005-2012'!L443*SUM($AC$18:$AE$18)/3,IF(AND($M$1=2011,Beregningsark!$AQ443="1999-2012"),'Resultat 2005-2012'!L443*SUM($AD$18:$AE$18)/2,IF(AND($M$1=2012,Beregningsark!$AQ443="1999-2012"),'Resultat 2005-2012'!L443*$AE$18,""))))))))))))))))</f>
        <v/>
      </c>
      <c r="M443" s="15" t="str">
        <f t="shared" si="20"/>
        <v/>
      </c>
      <c r="N443" s="15" t="str">
        <f>IF('Resultat 2005-2012'!$R443="","",IF($M$1=2005,'Resultat 2005-2012'!N443,IF(AND($M$1=2006,Beregningsark!$AQ443="2005-2012"),'Resultat 2005-2012'!N443*SUM($Y$10:$AE$10)/7,IF(AND($M$1=2007,Beregningsark!$AQ443="2005-2012"),'Resultat 2005-2012'!N443*SUM($Z$10:$AE$10)/6,IF(AND($M$1=2008,Beregningsark!$AQ443="2005-2012"),'Resultat 2005-2012'!N443*SUM($AA$10:$AE$10)/5,IF(AND($M$1=2009,Beregningsark!$AQ443="2005-2012"),'Resultat 2005-2012'!N443*SUM($AB$10:$AE$10)/4,IF(AND($M$1=2010,Beregningsark!$AQ443="2005-2012"),'Resultat 2005-2012'!N443*SUM($AC$10:$AE$10)/3,IF(AND($M$1=2011,Beregningsark!$AQ443="2005-2012"),'Resultat 2005-2012'!N443*SUM($AD$10:$AE$10)/2,IF(AND($M$1=2012,Beregningsark!$AQ443="2005-2012"),'Resultat 2005-2012'!N443*$AE$10,IF(AND($M$1=2006,Beregningsark!$AQ443="1999-2012"),'Resultat 2005-2012'!N443*SUM($Y$16:$AE$16)/7,IF(AND($M$1=2007,Beregningsark!$AQ443="1999-2012"),'Resultat 2005-2012'!N443*SUM($Z$16:$AE$16)/6,IF(AND($M$1=2008,Beregningsark!$AQ443="1999-2012"),'Resultat 2005-2012'!N443*SUM($AA$16:$AE$16)/5,IF(AND($M$1=2009,Beregningsark!$AQ443="1999-2012"),'Resultat 2005-2012'!N443*SUM($AB$16:$AE$16)/4,IF(AND($M$1=2010,Beregningsark!$AQ443="1999-2012"),'Resultat 2005-2012'!N443*SUM($AC$16:$AE$16)/3,IF(AND($M$1=2011,Beregningsark!$AQ443="1999-2012"),'Resultat 2005-2012'!N443*SUM($AD$16:$AE$16)/2,IF(AND($M$1=2012,Beregningsark!$AQ443="1999-2012"),'Resultat 2005-2012'!N443*$AE$16,""))))))))))))))))</f>
        <v/>
      </c>
      <c r="O443" s="15" t="str">
        <f>IF('Resultat 2005-2012'!$R443="","",IF($M$1=2005,'Resultat 2005-2012'!O443,IF(AND($M$1=2006,Beregningsark!$AQ443="2005-2012"),'Resultat 2005-2012'!O443*SUM($Y$10:$AE$10)/7,IF(AND($M$1=2007,Beregningsark!$AQ443="2005-2012"),'Resultat 2005-2012'!O443*SUM($Z$10:$AE$10)/6,IF(AND($M$1=2008,Beregningsark!$AQ443="2005-2012"),'Resultat 2005-2012'!O443*SUM($AA$10:$AE$10)/5,IF(AND($M$1=2009,Beregningsark!$AQ443="2005-2012"),'Resultat 2005-2012'!O443*SUM($AB$10:$AE$10)/4,IF(AND($M$1=2010,Beregningsark!$AQ443="2005-2012"),'Resultat 2005-2012'!O443*SUM($AC$10:$AE$10)/3,IF(AND($M$1=2011,Beregningsark!$AQ443="2005-2012"),'Resultat 2005-2012'!O443*SUM($AD$10:$AE$10)/2,IF(AND($M$1=2012,Beregningsark!$AQ443="2005-2012"),'Resultat 2005-2012'!O443*$AE$10,IF(AND($M$1=2006,Beregningsark!$AQ443="1999-2012"),'Resultat 2005-2012'!O443*SUM($Y$16:$AE$16)/7,IF(AND($M$1=2007,Beregningsark!$AQ443="1999-2012"),'Resultat 2005-2012'!O443*SUM($Z$16:$AE$16)/6,IF(AND($M$1=2008,Beregningsark!$AQ443="1999-2012"),'Resultat 2005-2012'!O443*SUM($AA$16:$AE$16)/5,IF(AND($M$1=2009,Beregningsark!$AQ443="1999-2012"),'Resultat 2005-2012'!O443*SUM($AB$16:$AE$16)/4,IF(AND($M$1=2010,Beregningsark!$AQ443="1999-2012"),'Resultat 2005-2012'!O443*SUM($AC$16:$AE$16)/3,IF(AND($M$1=2011,Beregningsark!$AQ443="1999-2012"),'Resultat 2005-2012'!O443*SUM($AD$16:$AE$16)/2,IF(AND($M$1=2012,Beregningsark!$AQ443="1999-2012"),'Resultat 2005-2012'!O443*$AE$16,""))))))))))))))))</f>
        <v/>
      </c>
      <c r="P443" s="15" t="str">
        <f>IF('Resultat 2005-2012'!$R443="","",IF($M$1=2005,'Resultat 2005-2012'!P443,IF(AND($M$1=2006,Beregningsark!$AQ443="2005-2012"),'Resultat 2005-2012'!P443*SUM($Y$11:$AE$11)/7,IF(AND($M$1=2007,Beregningsark!$AQ443="2005-2012"),'Resultat 2005-2012'!P443*SUM($Z$11:$AE$11)/6,IF(AND($M$1=2008,Beregningsark!$AQ443="2005-2012"),'Resultat 2005-2012'!P443*SUM($AA$11:$AE$11)/5,IF(AND($M$1=2009,Beregningsark!$AQ443="2005-2012"),'Resultat 2005-2012'!P443*SUM($AB$11:$AE$11)/4,IF(AND($M$1=2010,Beregningsark!$AQ443="2005-2012"),'Resultat 2005-2012'!P443*SUM($AC$11:$AE$11)/3,IF(AND($M$1=2011,Beregningsark!$AQ443="2005-2012"),'Resultat 2005-2012'!P443*SUM($AD$11:$AE$11)/2,IF(AND($M$1=2012,Beregningsark!$AQ443="2005-2012"),'Resultat 2005-2012'!P443*$AE$11,IF(AND($M$1=2006,Beregningsark!$AQ443="1999-2012"),'Resultat 2005-2012'!P443*SUM($Y$16:$AE$16)/7,IF(AND($M$1=2007,Beregningsark!$AQ443="1999-2012"),'Resultat 2005-2012'!P443*SUM($Z$16:$AE$16)/6,IF(AND($M$1=2008,Beregningsark!$AQ443="1999-2012"),'Resultat 2005-2012'!P443*SUM($AA$16:$AE$16)/5,IF(AND($M$1=2009,Beregningsark!$AQ443="1999-2012"),'Resultat 2005-2012'!P443*SUM($AB$16:$AE$16)/4,IF(AND($M$1=2010,Beregningsark!$AQ443="1999-2012"),'Resultat 2005-2012'!P443*SUM($AC$16:$AE$16)/3,IF(AND($M$1=2011,Beregningsark!$AQ443="1999-2012"),'Resultat 2005-2012'!P443*SUM($AD$16:$AE$16)/2,IF(AND($M$1=2012,Beregningsark!$AQ443="1999-2012"),'Resultat 2005-2012'!P443*$AE$16,""))))))))))))))))</f>
        <v/>
      </c>
      <c r="Q443" s="15" t="str">
        <f t="shared" si="21"/>
        <v/>
      </c>
      <c r="R443" s="17" t="str">
        <f t="shared" si="22"/>
        <v/>
      </c>
    </row>
    <row r="444" spans="1:18" x14ac:dyDescent="0.25">
      <c r="A444" s="4" t="str">
        <f>IF(Inddata!A459="","",Inddata!A459)</f>
        <v/>
      </c>
      <c r="B444" s="4" t="str">
        <f>IF(Inddata!B459="","",Inddata!B459)</f>
        <v/>
      </c>
      <c r="C444" s="4" t="str">
        <f>IF(Inddata!C459="","",Inddata!C459)</f>
        <v/>
      </c>
      <c r="D444" s="4" t="str">
        <f>IF(Inddata!D459="","",Inddata!D459)</f>
        <v/>
      </c>
      <c r="E444" s="4" t="str">
        <f>IF(Inddata!E459="","",Inddata!E459)</f>
        <v/>
      </c>
      <c r="F444" s="4" t="str">
        <f>IF(Inddata!F459="","",Inddata!F459)</f>
        <v/>
      </c>
      <c r="G444" s="4">
        <f>IF(Inddata!G459="","",Inddata!G459)</f>
        <v>0</v>
      </c>
      <c r="H444" s="4" t="str">
        <f>IF(Inddata!H459&gt;0.5,Inddata!H459,"")</f>
        <v/>
      </c>
      <c r="I444" s="4" t="str">
        <f>IF(Inddata!I459="","",Inddata!I459)</f>
        <v/>
      </c>
      <c r="J444" s="15" t="str">
        <f>IF('Resultat 2005-2012'!$R444="","",IF($M$1=2005,'Resultat 2005-2012'!J444,IF(AND($M$1=2006,Beregningsark!$AQ444="2005-2012"),'Resultat 2005-2012'!J444*SUM($Y$7:$AE$7)/7,IF(AND($M$1=2007,Beregningsark!$AQ444="2005-2012"),'Resultat 2005-2012'!J444*SUM($Z$7:$AE$7)/6,IF(AND($M$1=2008,Beregningsark!$AQ444="2005-2012"),'Resultat 2005-2012'!J444*SUM($AA$7:$AE$7)/5,IF(AND($M$1=2009,Beregningsark!$AQ444="2005-2012"),'Resultat 2005-2012'!J444*SUM($AB$7:$AE$7)/4,IF(AND($M$1=2010,Beregningsark!$AQ444="2005-2012"),'Resultat 2005-2012'!J444*SUM($AC$7:$AE$7)/3,IF(AND($M$1=2011,Beregningsark!$AQ444="2005-2012"),'Resultat 2005-2012'!J444*SUM($AD$7:$AE$7)/2,IF(AND($M$1=2012,Beregningsark!$AQ444="2005-2012"),'Resultat 2005-2012'!J444*$AE$7,IF(AND($M$1=2006,Beregningsark!$AQ444="1999-2012"),'Resultat 2005-2012'!J444*SUM($Y$16:$AE$16)/7,IF(AND($M$1=2007,Beregningsark!$AQ444="1999-2012"),'Resultat 2005-2012'!J444*SUM($Z$16:$AE$16)/6,IF(AND($M$1=2008,Beregningsark!$AQ444="1999-2012"),'Resultat 2005-2012'!J444*SUM($AA$16:$AE$16)/5,IF(AND($M$1=2009,Beregningsark!$AQ444="1999-2012"),'Resultat 2005-2012'!J444*SUM($AB$16:$AE$16)/4,IF(AND($M$1=2010,Beregningsark!$AQ444="1999-2012"),'Resultat 2005-2012'!J444*SUM($AC$16:$AE$16)/3,IF(AND($M$1=2011,Beregningsark!$AQ444="1999-2012"),'Resultat 2005-2012'!J444*SUM($AD$16:$AE$16)/2,IF(AND($M$1=2012,Beregningsark!$AQ444="1999-2012"),'Resultat 2005-2012'!J444*$AE$16,""))))))))))))))))</f>
        <v/>
      </c>
      <c r="K444" s="15" t="str">
        <f>IF('Resultat 2005-2012'!$R444="","",IF($M$1=2005,'Resultat 2005-2012'!K444,IF(AND($M$1=2006,Beregningsark!$AQ444="2005-2012"),'Resultat 2005-2012'!K444*SUM($Y$8:$AE$8)/7,IF(AND($M$1=2007,Beregningsark!$AQ444="2005-2012"),'Resultat 2005-2012'!K444*SUM($Z$8:$AE$8)/6,IF(AND($M$1=2008,Beregningsark!$AQ444="2005-2012"),'Resultat 2005-2012'!K444*SUM($AA$8:$AE$8)/5,IF(AND($M$1=2009,Beregningsark!$AQ444="2005-2012"),'Resultat 2005-2012'!K444*SUM($AB$8:$AE$8)/4,IF(AND($M$1=2010,Beregningsark!$AQ444="2005-2012"),'Resultat 2005-2012'!K444*SUM($AC$8:$AE$8)/3,IF(AND($M$1=2011,Beregningsark!$AQ444="2005-2012"),'Resultat 2005-2012'!K444*SUM($AD$8:$AE$8)/2,IF(AND($M$1=2012,Beregningsark!$AQ444="2005-2012"),'Resultat 2005-2012'!K444*$AE$8,IF(AND($M$1=2006,Beregningsark!$AQ444="1999-2012"),'Resultat 2005-2012'!K444*SUM($Y$17:$AE$17)/7,IF(AND($M$1=2007,Beregningsark!$AQ444="1999-2012"),'Resultat 2005-2012'!K444*SUM($Z$17:$AE$17)/6,IF(AND($M$1=2008,Beregningsark!$AQ444="1999-2012"),'Resultat 2005-2012'!K444*SUM($AA$17:$AE$17)/5,IF(AND($M$1=2009,Beregningsark!$AQ444="1999-2012"),'Resultat 2005-2012'!K444*SUM($AB$17:$AE$17)/4,IF(AND($M$1=2010,Beregningsark!$AQ444="1999-2012"),'Resultat 2005-2012'!K444*SUM($AC$17:$AE$17)/3,IF(AND($M$1=2011,Beregningsark!$AQ444="1999-2012"),'Resultat 2005-2012'!K444*SUM($AD$17:$AE$17)/2,IF(AND($M$1=2012,Beregningsark!$AQ444="1999-2012"),'Resultat 2005-2012'!K444*$AE$17,""))))))))))))))))</f>
        <v/>
      </c>
      <c r="L444" s="15" t="str">
        <f>IF('Resultat 2005-2012'!$R444="","",IF($M$1=2005,'Resultat 2005-2012'!L444,IF(AND($M$1=2006,Beregningsark!$AQ444="2005-2012"),'Resultat 2005-2012'!L444*SUM($Y$9:$AE$9)/7,IF(AND($M$1=2007,Beregningsark!$AQ444="2005-2012"),'Resultat 2005-2012'!L444*SUM($Z$9:$AE$9)/6,IF(AND($M$1=2008,Beregningsark!$AQ444="2005-2012"),'Resultat 2005-2012'!L444*SUM($AA$9:$AE$9)/5,IF(AND($M$1=2009,Beregningsark!$AQ444="2005-2012"),'Resultat 2005-2012'!L444*SUM($AB$9:$AE$9)/4,IF(AND($M$1=2010,Beregningsark!$AQ444="2005-2012"),'Resultat 2005-2012'!L444*SUM($AC$9:$AE$9)/3,IF(AND($M$1=2011,Beregningsark!$AQ444="2005-2012"),'Resultat 2005-2012'!L444*SUM($AD$9:$AE$9)/2,IF(AND($M$1=2012,Beregningsark!$AQ444="2005-2012"),'Resultat 2005-2012'!L444*$AE$9,IF(AND($M$1=2006,Beregningsark!$AQ444="1999-2012"),'Resultat 2005-2012'!L444*SUM($Y$18:$AE$18)/7,IF(AND($M$1=2007,Beregningsark!$AQ444="1999-2012"),'Resultat 2005-2012'!L444*SUM($Z$18:$AE$18)/6,IF(AND($M$1=2008,Beregningsark!$AQ444="1999-2012"),'Resultat 2005-2012'!L444*SUM($AA$18:$AE$18)/5,IF(AND($M$1=2009,Beregningsark!$AQ444="1999-2012"),'Resultat 2005-2012'!L444*SUM($AB$18:$AE$18)/4,IF(AND($M$1=2010,Beregningsark!$AQ444="1999-2012"),'Resultat 2005-2012'!L444*SUM($AC$18:$AE$18)/3,IF(AND($M$1=2011,Beregningsark!$AQ444="1999-2012"),'Resultat 2005-2012'!L444*SUM($AD$18:$AE$18)/2,IF(AND($M$1=2012,Beregningsark!$AQ444="1999-2012"),'Resultat 2005-2012'!L444*$AE$18,""))))))))))))))))</f>
        <v/>
      </c>
      <c r="M444" s="15" t="str">
        <f t="shared" si="20"/>
        <v/>
      </c>
      <c r="N444" s="15" t="str">
        <f>IF('Resultat 2005-2012'!$R444="","",IF($M$1=2005,'Resultat 2005-2012'!N444,IF(AND($M$1=2006,Beregningsark!$AQ444="2005-2012"),'Resultat 2005-2012'!N444*SUM($Y$10:$AE$10)/7,IF(AND($M$1=2007,Beregningsark!$AQ444="2005-2012"),'Resultat 2005-2012'!N444*SUM($Z$10:$AE$10)/6,IF(AND($M$1=2008,Beregningsark!$AQ444="2005-2012"),'Resultat 2005-2012'!N444*SUM($AA$10:$AE$10)/5,IF(AND($M$1=2009,Beregningsark!$AQ444="2005-2012"),'Resultat 2005-2012'!N444*SUM($AB$10:$AE$10)/4,IF(AND($M$1=2010,Beregningsark!$AQ444="2005-2012"),'Resultat 2005-2012'!N444*SUM($AC$10:$AE$10)/3,IF(AND($M$1=2011,Beregningsark!$AQ444="2005-2012"),'Resultat 2005-2012'!N444*SUM($AD$10:$AE$10)/2,IF(AND($M$1=2012,Beregningsark!$AQ444="2005-2012"),'Resultat 2005-2012'!N444*$AE$10,IF(AND($M$1=2006,Beregningsark!$AQ444="1999-2012"),'Resultat 2005-2012'!N444*SUM($Y$16:$AE$16)/7,IF(AND($M$1=2007,Beregningsark!$AQ444="1999-2012"),'Resultat 2005-2012'!N444*SUM($Z$16:$AE$16)/6,IF(AND($M$1=2008,Beregningsark!$AQ444="1999-2012"),'Resultat 2005-2012'!N444*SUM($AA$16:$AE$16)/5,IF(AND($M$1=2009,Beregningsark!$AQ444="1999-2012"),'Resultat 2005-2012'!N444*SUM($AB$16:$AE$16)/4,IF(AND($M$1=2010,Beregningsark!$AQ444="1999-2012"),'Resultat 2005-2012'!N444*SUM($AC$16:$AE$16)/3,IF(AND($M$1=2011,Beregningsark!$AQ444="1999-2012"),'Resultat 2005-2012'!N444*SUM($AD$16:$AE$16)/2,IF(AND($M$1=2012,Beregningsark!$AQ444="1999-2012"),'Resultat 2005-2012'!N444*$AE$16,""))))))))))))))))</f>
        <v/>
      </c>
      <c r="O444" s="15" t="str">
        <f>IF('Resultat 2005-2012'!$R444="","",IF($M$1=2005,'Resultat 2005-2012'!O444,IF(AND($M$1=2006,Beregningsark!$AQ444="2005-2012"),'Resultat 2005-2012'!O444*SUM($Y$10:$AE$10)/7,IF(AND($M$1=2007,Beregningsark!$AQ444="2005-2012"),'Resultat 2005-2012'!O444*SUM($Z$10:$AE$10)/6,IF(AND($M$1=2008,Beregningsark!$AQ444="2005-2012"),'Resultat 2005-2012'!O444*SUM($AA$10:$AE$10)/5,IF(AND($M$1=2009,Beregningsark!$AQ444="2005-2012"),'Resultat 2005-2012'!O444*SUM($AB$10:$AE$10)/4,IF(AND($M$1=2010,Beregningsark!$AQ444="2005-2012"),'Resultat 2005-2012'!O444*SUM($AC$10:$AE$10)/3,IF(AND($M$1=2011,Beregningsark!$AQ444="2005-2012"),'Resultat 2005-2012'!O444*SUM($AD$10:$AE$10)/2,IF(AND($M$1=2012,Beregningsark!$AQ444="2005-2012"),'Resultat 2005-2012'!O444*$AE$10,IF(AND($M$1=2006,Beregningsark!$AQ444="1999-2012"),'Resultat 2005-2012'!O444*SUM($Y$16:$AE$16)/7,IF(AND($M$1=2007,Beregningsark!$AQ444="1999-2012"),'Resultat 2005-2012'!O444*SUM($Z$16:$AE$16)/6,IF(AND($M$1=2008,Beregningsark!$AQ444="1999-2012"),'Resultat 2005-2012'!O444*SUM($AA$16:$AE$16)/5,IF(AND($M$1=2009,Beregningsark!$AQ444="1999-2012"),'Resultat 2005-2012'!O444*SUM($AB$16:$AE$16)/4,IF(AND($M$1=2010,Beregningsark!$AQ444="1999-2012"),'Resultat 2005-2012'!O444*SUM($AC$16:$AE$16)/3,IF(AND($M$1=2011,Beregningsark!$AQ444="1999-2012"),'Resultat 2005-2012'!O444*SUM($AD$16:$AE$16)/2,IF(AND($M$1=2012,Beregningsark!$AQ444="1999-2012"),'Resultat 2005-2012'!O444*$AE$16,""))))))))))))))))</f>
        <v/>
      </c>
      <c r="P444" s="15" t="str">
        <f>IF('Resultat 2005-2012'!$R444="","",IF($M$1=2005,'Resultat 2005-2012'!P444,IF(AND($M$1=2006,Beregningsark!$AQ444="2005-2012"),'Resultat 2005-2012'!P444*SUM($Y$11:$AE$11)/7,IF(AND($M$1=2007,Beregningsark!$AQ444="2005-2012"),'Resultat 2005-2012'!P444*SUM($Z$11:$AE$11)/6,IF(AND($M$1=2008,Beregningsark!$AQ444="2005-2012"),'Resultat 2005-2012'!P444*SUM($AA$11:$AE$11)/5,IF(AND($M$1=2009,Beregningsark!$AQ444="2005-2012"),'Resultat 2005-2012'!P444*SUM($AB$11:$AE$11)/4,IF(AND($M$1=2010,Beregningsark!$AQ444="2005-2012"),'Resultat 2005-2012'!P444*SUM($AC$11:$AE$11)/3,IF(AND($M$1=2011,Beregningsark!$AQ444="2005-2012"),'Resultat 2005-2012'!P444*SUM($AD$11:$AE$11)/2,IF(AND($M$1=2012,Beregningsark!$AQ444="2005-2012"),'Resultat 2005-2012'!P444*$AE$11,IF(AND($M$1=2006,Beregningsark!$AQ444="1999-2012"),'Resultat 2005-2012'!P444*SUM($Y$16:$AE$16)/7,IF(AND($M$1=2007,Beregningsark!$AQ444="1999-2012"),'Resultat 2005-2012'!P444*SUM($Z$16:$AE$16)/6,IF(AND($M$1=2008,Beregningsark!$AQ444="1999-2012"),'Resultat 2005-2012'!P444*SUM($AA$16:$AE$16)/5,IF(AND($M$1=2009,Beregningsark!$AQ444="1999-2012"),'Resultat 2005-2012'!P444*SUM($AB$16:$AE$16)/4,IF(AND($M$1=2010,Beregningsark!$AQ444="1999-2012"),'Resultat 2005-2012'!P444*SUM($AC$16:$AE$16)/3,IF(AND($M$1=2011,Beregningsark!$AQ444="1999-2012"),'Resultat 2005-2012'!P444*SUM($AD$16:$AE$16)/2,IF(AND($M$1=2012,Beregningsark!$AQ444="1999-2012"),'Resultat 2005-2012'!P444*$AE$16,""))))))))))))))))</f>
        <v/>
      </c>
      <c r="Q444" s="15" t="str">
        <f t="shared" si="21"/>
        <v/>
      </c>
      <c r="R444" s="17" t="str">
        <f t="shared" si="22"/>
        <v/>
      </c>
    </row>
    <row r="445" spans="1:18" x14ac:dyDescent="0.25">
      <c r="A445" s="4" t="str">
        <f>IF(Inddata!A460="","",Inddata!A460)</f>
        <v/>
      </c>
      <c r="B445" s="4" t="str">
        <f>IF(Inddata!B460="","",Inddata!B460)</f>
        <v/>
      </c>
      <c r="C445" s="4" t="str">
        <f>IF(Inddata!C460="","",Inddata!C460)</f>
        <v/>
      </c>
      <c r="D445" s="4" t="str">
        <f>IF(Inddata!D460="","",Inddata!D460)</f>
        <v/>
      </c>
      <c r="E445" s="4" t="str">
        <f>IF(Inddata!E460="","",Inddata!E460)</f>
        <v/>
      </c>
      <c r="F445" s="4" t="str">
        <f>IF(Inddata!F460="","",Inddata!F460)</f>
        <v/>
      </c>
      <c r="G445" s="4">
        <f>IF(Inddata!G460="","",Inddata!G460)</f>
        <v>0</v>
      </c>
      <c r="H445" s="4" t="str">
        <f>IF(Inddata!H460&gt;0.5,Inddata!H460,"")</f>
        <v/>
      </c>
      <c r="I445" s="4" t="str">
        <f>IF(Inddata!I460="","",Inddata!I460)</f>
        <v/>
      </c>
      <c r="J445" s="15" t="str">
        <f>IF('Resultat 2005-2012'!$R445="","",IF($M$1=2005,'Resultat 2005-2012'!J445,IF(AND($M$1=2006,Beregningsark!$AQ445="2005-2012"),'Resultat 2005-2012'!J445*SUM($Y$7:$AE$7)/7,IF(AND($M$1=2007,Beregningsark!$AQ445="2005-2012"),'Resultat 2005-2012'!J445*SUM($Z$7:$AE$7)/6,IF(AND($M$1=2008,Beregningsark!$AQ445="2005-2012"),'Resultat 2005-2012'!J445*SUM($AA$7:$AE$7)/5,IF(AND($M$1=2009,Beregningsark!$AQ445="2005-2012"),'Resultat 2005-2012'!J445*SUM($AB$7:$AE$7)/4,IF(AND($M$1=2010,Beregningsark!$AQ445="2005-2012"),'Resultat 2005-2012'!J445*SUM($AC$7:$AE$7)/3,IF(AND($M$1=2011,Beregningsark!$AQ445="2005-2012"),'Resultat 2005-2012'!J445*SUM($AD$7:$AE$7)/2,IF(AND($M$1=2012,Beregningsark!$AQ445="2005-2012"),'Resultat 2005-2012'!J445*$AE$7,IF(AND($M$1=2006,Beregningsark!$AQ445="1999-2012"),'Resultat 2005-2012'!J445*SUM($Y$16:$AE$16)/7,IF(AND($M$1=2007,Beregningsark!$AQ445="1999-2012"),'Resultat 2005-2012'!J445*SUM($Z$16:$AE$16)/6,IF(AND($M$1=2008,Beregningsark!$AQ445="1999-2012"),'Resultat 2005-2012'!J445*SUM($AA$16:$AE$16)/5,IF(AND($M$1=2009,Beregningsark!$AQ445="1999-2012"),'Resultat 2005-2012'!J445*SUM($AB$16:$AE$16)/4,IF(AND($M$1=2010,Beregningsark!$AQ445="1999-2012"),'Resultat 2005-2012'!J445*SUM($AC$16:$AE$16)/3,IF(AND($M$1=2011,Beregningsark!$AQ445="1999-2012"),'Resultat 2005-2012'!J445*SUM($AD$16:$AE$16)/2,IF(AND($M$1=2012,Beregningsark!$AQ445="1999-2012"),'Resultat 2005-2012'!J445*$AE$16,""))))))))))))))))</f>
        <v/>
      </c>
      <c r="K445" s="15" t="str">
        <f>IF('Resultat 2005-2012'!$R445="","",IF($M$1=2005,'Resultat 2005-2012'!K445,IF(AND($M$1=2006,Beregningsark!$AQ445="2005-2012"),'Resultat 2005-2012'!K445*SUM($Y$8:$AE$8)/7,IF(AND($M$1=2007,Beregningsark!$AQ445="2005-2012"),'Resultat 2005-2012'!K445*SUM($Z$8:$AE$8)/6,IF(AND($M$1=2008,Beregningsark!$AQ445="2005-2012"),'Resultat 2005-2012'!K445*SUM($AA$8:$AE$8)/5,IF(AND($M$1=2009,Beregningsark!$AQ445="2005-2012"),'Resultat 2005-2012'!K445*SUM($AB$8:$AE$8)/4,IF(AND($M$1=2010,Beregningsark!$AQ445="2005-2012"),'Resultat 2005-2012'!K445*SUM($AC$8:$AE$8)/3,IF(AND($M$1=2011,Beregningsark!$AQ445="2005-2012"),'Resultat 2005-2012'!K445*SUM($AD$8:$AE$8)/2,IF(AND($M$1=2012,Beregningsark!$AQ445="2005-2012"),'Resultat 2005-2012'!K445*$AE$8,IF(AND($M$1=2006,Beregningsark!$AQ445="1999-2012"),'Resultat 2005-2012'!K445*SUM($Y$17:$AE$17)/7,IF(AND($M$1=2007,Beregningsark!$AQ445="1999-2012"),'Resultat 2005-2012'!K445*SUM($Z$17:$AE$17)/6,IF(AND($M$1=2008,Beregningsark!$AQ445="1999-2012"),'Resultat 2005-2012'!K445*SUM($AA$17:$AE$17)/5,IF(AND($M$1=2009,Beregningsark!$AQ445="1999-2012"),'Resultat 2005-2012'!K445*SUM($AB$17:$AE$17)/4,IF(AND($M$1=2010,Beregningsark!$AQ445="1999-2012"),'Resultat 2005-2012'!K445*SUM($AC$17:$AE$17)/3,IF(AND($M$1=2011,Beregningsark!$AQ445="1999-2012"),'Resultat 2005-2012'!K445*SUM($AD$17:$AE$17)/2,IF(AND($M$1=2012,Beregningsark!$AQ445="1999-2012"),'Resultat 2005-2012'!K445*$AE$17,""))))))))))))))))</f>
        <v/>
      </c>
      <c r="L445" s="15" t="str">
        <f>IF('Resultat 2005-2012'!$R445="","",IF($M$1=2005,'Resultat 2005-2012'!L445,IF(AND($M$1=2006,Beregningsark!$AQ445="2005-2012"),'Resultat 2005-2012'!L445*SUM($Y$9:$AE$9)/7,IF(AND($M$1=2007,Beregningsark!$AQ445="2005-2012"),'Resultat 2005-2012'!L445*SUM($Z$9:$AE$9)/6,IF(AND($M$1=2008,Beregningsark!$AQ445="2005-2012"),'Resultat 2005-2012'!L445*SUM($AA$9:$AE$9)/5,IF(AND($M$1=2009,Beregningsark!$AQ445="2005-2012"),'Resultat 2005-2012'!L445*SUM($AB$9:$AE$9)/4,IF(AND($M$1=2010,Beregningsark!$AQ445="2005-2012"),'Resultat 2005-2012'!L445*SUM($AC$9:$AE$9)/3,IF(AND($M$1=2011,Beregningsark!$AQ445="2005-2012"),'Resultat 2005-2012'!L445*SUM($AD$9:$AE$9)/2,IF(AND($M$1=2012,Beregningsark!$AQ445="2005-2012"),'Resultat 2005-2012'!L445*$AE$9,IF(AND($M$1=2006,Beregningsark!$AQ445="1999-2012"),'Resultat 2005-2012'!L445*SUM($Y$18:$AE$18)/7,IF(AND($M$1=2007,Beregningsark!$AQ445="1999-2012"),'Resultat 2005-2012'!L445*SUM($Z$18:$AE$18)/6,IF(AND($M$1=2008,Beregningsark!$AQ445="1999-2012"),'Resultat 2005-2012'!L445*SUM($AA$18:$AE$18)/5,IF(AND($M$1=2009,Beregningsark!$AQ445="1999-2012"),'Resultat 2005-2012'!L445*SUM($AB$18:$AE$18)/4,IF(AND($M$1=2010,Beregningsark!$AQ445="1999-2012"),'Resultat 2005-2012'!L445*SUM($AC$18:$AE$18)/3,IF(AND($M$1=2011,Beregningsark!$AQ445="1999-2012"),'Resultat 2005-2012'!L445*SUM($AD$18:$AE$18)/2,IF(AND($M$1=2012,Beregningsark!$AQ445="1999-2012"),'Resultat 2005-2012'!L445*$AE$18,""))))))))))))))))</f>
        <v/>
      </c>
      <c r="M445" s="15" t="str">
        <f t="shared" si="20"/>
        <v/>
      </c>
      <c r="N445" s="15" t="str">
        <f>IF('Resultat 2005-2012'!$R445="","",IF($M$1=2005,'Resultat 2005-2012'!N445,IF(AND($M$1=2006,Beregningsark!$AQ445="2005-2012"),'Resultat 2005-2012'!N445*SUM($Y$10:$AE$10)/7,IF(AND($M$1=2007,Beregningsark!$AQ445="2005-2012"),'Resultat 2005-2012'!N445*SUM($Z$10:$AE$10)/6,IF(AND($M$1=2008,Beregningsark!$AQ445="2005-2012"),'Resultat 2005-2012'!N445*SUM($AA$10:$AE$10)/5,IF(AND($M$1=2009,Beregningsark!$AQ445="2005-2012"),'Resultat 2005-2012'!N445*SUM($AB$10:$AE$10)/4,IF(AND($M$1=2010,Beregningsark!$AQ445="2005-2012"),'Resultat 2005-2012'!N445*SUM($AC$10:$AE$10)/3,IF(AND($M$1=2011,Beregningsark!$AQ445="2005-2012"),'Resultat 2005-2012'!N445*SUM($AD$10:$AE$10)/2,IF(AND($M$1=2012,Beregningsark!$AQ445="2005-2012"),'Resultat 2005-2012'!N445*$AE$10,IF(AND($M$1=2006,Beregningsark!$AQ445="1999-2012"),'Resultat 2005-2012'!N445*SUM($Y$16:$AE$16)/7,IF(AND($M$1=2007,Beregningsark!$AQ445="1999-2012"),'Resultat 2005-2012'!N445*SUM($Z$16:$AE$16)/6,IF(AND($M$1=2008,Beregningsark!$AQ445="1999-2012"),'Resultat 2005-2012'!N445*SUM($AA$16:$AE$16)/5,IF(AND($M$1=2009,Beregningsark!$AQ445="1999-2012"),'Resultat 2005-2012'!N445*SUM($AB$16:$AE$16)/4,IF(AND($M$1=2010,Beregningsark!$AQ445="1999-2012"),'Resultat 2005-2012'!N445*SUM($AC$16:$AE$16)/3,IF(AND($M$1=2011,Beregningsark!$AQ445="1999-2012"),'Resultat 2005-2012'!N445*SUM($AD$16:$AE$16)/2,IF(AND($M$1=2012,Beregningsark!$AQ445="1999-2012"),'Resultat 2005-2012'!N445*$AE$16,""))))))))))))))))</f>
        <v/>
      </c>
      <c r="O445" s="15" t="str">
        <f>IF('Resultat 2005-2012'!$R445="","",IF($M$1=2005,'Resultat 2005-2012'!O445,IF(AND($M$1=2006,Beregningsark!$AQ445="2005-2012"),'Resultat 2005-2012'!O445*SUM($Y$10:$AE$10)/7,IF(AND($M$1=2007,Beregningsark!$AQ445="2005-2012"),'Resultat 2005-2012'!O445*SUM($Z$10:$AE$10)/6,IF(AND($M$1=2008,Beregningsark!$AQ445="2005-2012"),'Resultat 2005-2012'!O445*SUM($AA$10:$AE$10)/5,IF(AND($M$1=2009,Beregningsark!$AQ445="2005-2012"),'Resultat 2005-2012'!O445*SUM($AB$10:$AE$10)/4,IF(AND($M$1=2010,Beregningsark!$AQ445="2005-2012"),'Resultat 2005-2012'!O445*SUM($AC$10:$AE$10)/3,IF(AND($M$1=2011,Beregningsark!$AQ445="2005-2012"),'Resultat 2005-2012'!O445*SUM($AD$10:$AE$10)/2,IF(AND($M$1=2012,Beregningsark!$AQ445="2005-2012"),'Resultat 2005-2012'!O445*$AE$10,IF(AND($M$1=2006,Beregningsark!$AQ445="1999-2012"),'Resultat 2005-2012'!O445*SUM($Y$16:$AE$16)/7,IF(AND($M$1=2007,Beregningsark!$AQ445="1999-2012"),'Resultat 2005-2012'!O445*SUM($Z$16:$AE$16)/6,IF(AND($M$1=2008,Beregningsark!$AQ445="1999-2012"),'Resultat 2005-2012'!O445*SUM($AA$16:$AE$16)/5,IF(AND($M$1=2009,Beregningsark!$AQ445="1999-2012"),'Resultat 2005-2012'!O445*SUM($AB$16:$AE$16)/4,IF(AND($M$1=2010,Beregningsark!$AQ445="1999-2012"),'Resultat 2005-2012'!O445*SUM($AC$16:$AE$16)/3,IF(AND($M$1=2011,Beregningsark!$AQ445="1999-2012"),'Resultat 2005-2012'!O445*SUM($AD$16:$AE$16)/2,IF(AND($M$1=2012,Beregningsark!$AQ445="1999-2012"),'Resultat 2005-2012'!O445*$AE$16,""))))))))))))))))</f>
        <v/>
      </c>
      <c r="P445" s="15" t="str">
        <f>IF('Resultat 2005-2012'!$R445="","",IF($M$1=2005,'Resultat 2005-2012'!P445,IF(AND($M$1=2006,Beregningsark!$AQ445="2005-2012"),'Resultat 2005-2012'!P445*SUM($Y$11:$AE$11)/7,IF(AND($M$1=2007,Beregningsark!$AQ445="2005-2012"),'Resultat 2005-2012'!P445*SUM($Z$11:$AE$11)/6,IF(AND($M$1=2008,Beregningsark!$AQ445="2005-2012"),'Resultat 2005-2012'!P445*SUM($AA$11:$AE$11)/5,IF(AND($M$1=2009,Beregningsark!$AQ445="2005-2012"),'Resultat 2005-2012'!P445*SUM($AB$11:$AE$11)/4,IF(AND($M$1=2010,Beregningsark!$AQ445="2005-2012"),'Resultat 2005-2012'!P445*SUM($AC$11:$AE$11)/3,IF(AND($M$1=2011,Beregningsark!$AQ445="2005-2012"),'Resultat 2005-2012'!P445*SUM($AD$11:$AE$11)/2,IF(AND($M$1=2012,Beregningsark!$AQ445="2005-2012"),'Resultat 2005-2012'!P445*$AE$11,IF(AND($M$1=2006,Beregningsark!$AQ445="1999-2012"),'Resultat 2005-2012'!P445*SUM($Y$16:$AE$16)/7,IF(AND($M$1=2007,Beregningsark!$AQ445="1999-2012"),'Resultat 2005-2012'!P445*SUM($Z$16:$AE$16)/6,IF(AND($M$1=2008,Beregningsark!$AQ445="1999-2012"),'Resultat 2005-2012'!P445*SUM($AA$16:$AE$16)/5,IF(AND($M$1=2009,Beregningsark!$AQ445="1999-2012"),'Resultat 2005-2012'!P445*SUM($AB$16:$AE$16)/4,IF(AND($M$1=2010,Beregningsark!$AQ445="1999-2012"),'Resultat 2005-2012'!P445*SUM($AC$16:$AE$16)/3,IF(AND($M$1=2011,Beregningsark!$AQ445="1999-2012"),'Resultat 2005-2012'!P445*SUM($AD$16:$AE$16)/2,IF(AND($M$1=2012,Beregningsark!$AQ445="1999-2012"),'Resultat 2005-2012'!P445*$AE$16,""))))))))))))))))</f>
        <v/>
      </c>
      <c r="Q445" s="15" t="str">
        <f t="shared" si="21"/>
        <v/>
      </c>
      <c r="R445" s="17" t="str">
        <f t="shared" si="22"/>
        <v/>
      </c>
    </row>
    <row r="446" spans="1:18" x14ac:dyDescent="0.25">
      <c r="A446" s="4" t="str">
        <f>IF(Inddata!A461="","",Inddata!A461)</f>
        <v/>
      </c>
      <c r="B446" s="4" t="str">
        <f>IF(Inddata!B461="","",Inddata!B461)</f>
        <v/>
      </c>
      <c r="C446" s="4" t="str">
        <f>IF(Inddata!C461="","",Inddata!C461)</f>
        <v/>
      </c>
      <c r="D446" s="4" t="str">
        <f>IF(Inddata!D461="","",Inddata!D461)</f>
        <v/>
      </c>
      <c r="E446" s="4" t="str">
        <f>IF(Inddata!E461="","",Inddata!E461)</f>
        <v/>
      </c>
      <c r="F446" s="4" t="str">
        <f>IF(Inddata!F461="","",Inddata!F461)</f>
        <v/>
      </c>
      <c r="G446" s="4">
        <f>IF(Inddata!G461="","",Inddata!G461)</f>
        <v>0</v>
      </c>
      <c r="H446" s="4" t="str">
        <f>IF(Inddata!H461&gt;0.5,Inddata!H461,"")</f>
        <v/>
      </c>
      <c r="I446" s="4" t="str">
        <f>IF(Inddata!I461="","",Inddata!I461)</f>
        <v/>
      </c>
      <c r="J446" s="15" t="str">
        <f>IF('Resultat 2005-2012'!$R446="","",IF($M$1=2005,'Resultat 2005-2012'!J446,IF(AND($M$1=2006,Beregningsark!$AQ446="2005-2012"),'Resultat 2005-2012'!J446*SUM($Y$7:$AE$7)/7,IF(AND($M$1=2007,Beregningsark!$AQ446="2005-2012"),'Resultat 2005-2012'!J446*SUM($Z$7:$AE$7)/6,IF(AND($M$1=2008,Beregningsark!$AQ446="2005-2012"),'Resultat 2005-2012'!J446*SUM($AA$7:$AE$7)/5,IF(AND($M$1=2009,Beregningsark!$AQ446="2005-2012"),'Resultat 2005-2012'!J446*SUM($AB$7:$AE$7)/4,IF(AND($M$1=2010,Beregningsark!$AQ446="2005-2012"),'Resultat 2005-2012'!J446*SUM($AC$7:$AE$7)/3,IF(AND($M$1=2011,Beregningsark!$AQ446="2005-2012"),'Resultat 2005-2012'!J446*SUM($AD$7:$AE$7)/2,IF(AND($M$1=2012,Beregningsark!$AQ446="2005-2012"),'Resultat 2005-2012'!J446*$AE$7,IF(AND($M$1=2006,Beregningsark!$AQ446="1999-2012"),'Resultat 2005-2012'!J446*SUM($Y$16:$AE$16)/7,IF(AND($M$1=2007,Beregningsark!$AQ446="1999-2012"),'Resultat 2005-2012'!J446*SUM($Z$16:$AE$16)/6,IF(AND($M$1=2008,Beregningsark!$AQ446="1999-2012"),'Resultat 2005-2012'!J446*SUM($AA$16:$AE$16)/5,IF(AND($M$1=2009,Beregningsark!$AQ446="1999-2012"),'Resultat 2005-2012'!J446*SUM($AB$16:$AE$16)/4,IF(AND($M$1=2010,Beregningsark!$AQ446="1999-2012"),'Resultat 2005-2012'!J446*SUM($AC$16:$AE$16)/3,IF(AND($M$1=2011,Beregningsark!$AQ446="1999-2012"),'Resultat 2005-2012'!J446*SUM($AD$16:$AE$16)/2,IF(AND($M$1=2012,Beregningsark!$AQ446="1999-2012"),'Resultat 2005-2012'!J446*$AE$16,""))))))))))))))))</f>
        <v/>
      </c>
      <c r="K446" s="15" t="str">
        <f>IF('Resultat 2005-2012'!$R446="","",IF($M$1=2005,'Resultat 2005-2012'!K446,IF(AND($M$1=2006,Beregningsark!$AQ446="2005-2012"),'Resultat 2005-2012'!K446*SUM($Y$8:$AE$8)/7,IF(AND($M$1=2007,Beregningsark!$AQ446="2005-2012"),'Resultat 2005-2012'!K446*SUM($Z$8:$AE$8)/6,IF(AND($M$1=2008,Beregningsark!$AQ446="2005-2012"),'Resultat 2005-2012'!K446*SUM($AA$8:$AE$8)/5,IF(AND($M$1=2009,Beregningsark!$AQ446="2005-2012"),'Resultat 2005-2012'!K446*SUM($AB$8:$AE$8)/4,IF(AND($M$1=2010,Beregningsark!$AQ446="2005-2012"),'Resultat 2005-2012'!K446*SUM($AC$8:$AE$8)/3,IF(AND($M$1=2011,Beregningsark!$AQ446="2005-2012"),'Resultat 2005-2012'!K446*SUM($AD$8:$AE$8)/2,IF(AND($M$1=2012,Beregningsark!$AQ446="2005-2012"),'Resultat 2005-2012'!K446*$AE$8,IF(AND($M$1=2006,Beregningsark!$AQ446="1999-2012"),'Resultat 2005-2012'!K446*SUM($Y$17:$AE$17)/7,IF(AND($M$1=2007,Beregningsark!$AQ446="1999-2012"),'Resultat 2005-2012'!K446*SUM($Z$17:$AE$17)/6,IF(AND($M$1=2008,Beregningsark!$AQ446="1999-2012"),'Resultat 2005-2012'!K446*SUM($AA$17:$AE$17)/5,IF(AND($M$1=2009,Beregningsark!$AQ446="1999-2012"),'Resultat 2005-2012'!K446*SUM($AB$17:$AE$17)/4,IF(AND($M$1=2010,Beregningsark!$AQ446="1999-2012"),'Resultat 2005-2012'!K446*SUM($AC$17:$AE$17)/3,IF(AND($M$1=2011,Beregningsark!$AQ446="1999-2012"),'Resultat 2005-2012'!K446*SUM($AD$17:$AE$17)/2,IF(AND($M$1=2012,Beregningsark!$AQ446="1999-2012"),'Resultat 2005-2012'!K446*$AE$17,""))))))))))))))))</f>
        <v/>
      </c>
      <c r="L446" s="15" t="str">
        <f>IF('Resultat 2005-2012'!$R446="","",IF($M$1=2005,'Resultat 2005-2012'!L446,IF(AND($M$1=2006,Beregningsark!$AQ446="2005-2012"),'Resultat 2005-2012'!L446*SUM($Y$9:$AE$9)/7,IF(AND($M$1=2007,Beregningsark!$AQ446="2005-2012"),'Resultat 2005-2012'!L446*SUM($Z$9:$AE$9)/6,IF(AND($M$1=2008,Beregningsark!$AQ446="2005-2012"),'Resultat 2005-2012'!L446*SUM($AA$9:$AE$9)/5,IF(AND($M$1=2009,Beregningsark!$AQ446="2005-2012"),'Resultat 2005-2012'!L446*SUM($AB$9:$AE$9)/4,IF(AND($M$1=2010,Beregningsark!$AQ446="2005-2012"),'Resultat 2005-2012'!L446*SUM($AC$9:$AE$9)/3,IF(AND($M$1=2011,Beregningsark!$AQ446="2005-2012"),'Resultat 2005-2012'!L446*SUM($AD$9:$AE$9)/2,IF(AND($M$1=2012,Beregningsark!$AQ446="2005-2012"),'Resultat 2005-2012'!L446*$AE$9,IF(AND($M$1=2006,Beregningsark!$AQ446="1999-2012"),'Resultat 2005-2012'!L446*SUM($Y$18:$AE$18)/7,IF(AND($M$1=2007,Beregningsark!$AQ446="1999-2012"),'Resultat 2005-2012'!L446*SUM($Z$18:$AE$18)/6,IF(AND($M$1=2008,Beregningsark!$AQ446="1999-2012"),'Resultat 2005-2012'!L446*SUM($AA$18:$AE$18)/5,IF(AND($M$1=2009,Beregningsark!$AQ446="1999-2012"),'Resultat 2005-2012'!L446*SUM($AB$18:$AE$18)/4,IF(AND($M$1=2010,Beregningsark!$AQ446="1999-2012"),'Resultat 2005-2012'!L446*SUM($AC$18:$AE$18)/3,IF(AND($M$1=2011,Beregningsark!$AQ446="1999-2012"),'Resultat 2005-2012'!L446*SUM($AD$18:$AE$18)/2,IF(AND($M$1=2012,Beregningsark!$AQ446="1999-2012"),'Resultat 2005-2012'!L446*$AE$18,""))))))))))))))))</f>
        <v/>
      </c>
      <c r="M446" s="15" t="str">
        <f t="shared" si="20"/>
        <v/>
      </c>
      <c r="N446" s="15" t="str">
        <f>IF('Resultat 2005-2012'!$R446="","",IF($M$1=2005,'Resultat 2005-2012'!N446,IF(AND($M$1=2006,Beregningsark!$AQ446="2005-2012"),'Resultat 2005-2012'!N446*SUM($Y$10:$AE$10)/7,IF(AND($M$1=2007,Beregningsark!$AQ446="2005-2012"),'Resultat 2005-2012'!N446*SUM($Z$10:$AE$10)/6,IF(AND($M$1=2008,Beregningsark!$AQ446="2005-2012"),'Resultat 2005-2012'!N446*SUM($AA$10:$AE$10)/5,IF(AND($M$1=2009,Beregningsark!$AQ446="2005-2012"),'Resultat 2005-2012'!N446*SUM($AB$10:$AE$10)/4,IF(AND($M$1=2010,Beregningsark!$AQ446="2005-2012"),'Resultat 2005-2012'!N446*SUM($AC$10:$AE$10)/3,IF(AND($M$1=2011,Beregningsark!$AQ446="2005-2012"),'Resultat 2005-2012'!N446*SUM($AD$10:$AE$10)/2,IF(AND($M$1=2012,Beregningsark!$AQ446="2005-2012"),'Resultat 2005-2012'!N446*$AE$10,IF(AND($M$1=2006,Beregningsark!$AQ446="1999-2012"),'Resultat 2005-2012'!N446*SUM($Y$16:$AE$16)/7,IF(AND($M$1=2007,Beregningsark!$AQ446="1999-2012"),'Resultat 2005-2012'!N446*SUM($Z$16:$AE$16)/6,IF(AND($M$1=2008,Beregningsark!$AQ446="1999-2012"),'Resultat 2005-2012'!N446*SUM($AA$16:$AE$16)/5,IF(AND($M$1=2009,Beregningsark!$AQ446="1999-2012"),'Resultat 2005-2012'!N446*SUM($AB$16:$AE$16)/4,IF(AND($M$1=2010,Beregningsark!$AQ446="1999-2012"),'Resultat 2005-2012'!N446*SUM($AC$16:$AE$16)/3,IF(AND($M$1=2011,Beregningsark!$AQ446="1999-2012"),'Resultat 2005-2012'!N446*SUM($AD$16:$AE$16)/2,IF(AND($M$1=2012,Beregningsark!$AQ446="1999-2012"),'Resultat 2005-2012'!N446*$AE$16,""))))))))))))))))</f>
        <v/>
      </c>
      <c r="O446" s="15" t="str">
        <f>IF('Resultat 2005-2012'!$R446="","",IF($M$1=2005,'Resultat 2005-2012'!O446,IF(AND($M$1=2006,Beregningsark!$AQ446="2005-2012"),'Resultat 2005-2012'!O446*SUM($Y$10:$AE$10)/7,IF(AND($M$1=2007,Beregningsark!$AQ446="2005-2012"),'Resultat 2005-2012'!O446*SUM($Z$10:$AE$10)/6,IF(AND($M$1=2008,Beregningsark!$AQ446="2005-2012"),'Resultat 2005-2012'!O446*SUM($AA$10:$AE$10)/5,IF(AND($M$1=2009,Beregningsark!$AQ446="2005-2012"),'Resultat 2005-2012'!O446*SUM($AB$10:$AE$10)/4,IF(AND($M$1=2010,Beregningsark!$AQ446="2005-2012"),'Resultat 2005-2012'!O446*SUM($AC$10:$AE$10)/3,IF(AND($M$1=2011,Beregningsark!$AQ446="2005-2012"),'Resultat 2005-2012'!O446*SUM($AD$10:$AE$10)/2,IF(AND($M$1=2012,Beregningsark!$AQ446="2005-2012"),'Resultat 2005-2012'!O446*$AE$10,IF(AND($M$1=2006,Beregningsark!$AQ446="1999-2012"),'Resultat 2005-2012'!O446*SUM($Y$16:$AE$16)/7,IF(AND($M$1=2007,Beregningsark!$AQ446="1999-2012"),'Resultat 2005-2012'!O446*SUM($Z$16:$AE$16)/6,IF(AND($M$1=2008,Beregningsark!$AQ446="1999-2012"),'Resultat 2005-2012'!O446*SUM($AA$16:$AE$16)/5,IF(AND($M$1=2009,Beregningsark!$AQ446="1999-2012"),'Resultat 2005-2012'!O446*SUM($AB$16:$AE$16)/4,IF(AND($M$1=2010,Beregningsark!$AQ446="1999-2012"),'Resultat 2005-2012'!O446*SUM($AC$16:$AE$16)/3,IF(AND($M$1=2011,Beregningsark!$AQ446="1999-2012"),'Resultat 2005-2012'!O446*SUM($AD$16:$AE$16)/2,IF(AND($M$1=2012,Beregningsark!$AQ446="1999-2012"),'Resultat 2005-2012'!O446*$AE$16,""))))))))))))))))</f>
        <v/>
      </c>
      <c r="P446" s="15" t="str">
        <f>IF('Resultat 2005-2012'!$R446="","",IF($M$1=2005,'Resultat 2005-2012'!P446,IF(AND($M$1=2006,Beregningsark!$AQ446="2005-2012"),'Resultat 2005-2012'!P446*SUM($Y$11:$AE$11)/7,IF(AND($M$1=2007,Beregningsark!$AQ446="2005-2012"),'Resultat 2005-2012'!P446*SUM($Z$11:$AE$11)/6,IF(AND($M$1=2008,Beregningsark!$AQ446="2005-2012"),'Resultat 2005-2012'!P446*SUM($AA$11:$AE$11)/5,IF(AND($M$1=2009,Beregningsark!$AQ446="2005-2012"),'Resultat 2005-2012'!P446*SUM($AB$11:$AE$11)/4,IF(AND($M$1=2010,Beregningsark!$AQ446="2005-2012"),'Resultat 2005-2012'!P446*SUM($AC$11:$AE$11)/3,IF(AND($M$1=2011,Beregningsark!$AQ446="2005-2012"),'Resultat 2005-2012'!P446*SUM($AD$11:$AE$11)/2,IF(AND($M$1=2012,Beregningsark!$AQ446="2005-2012"),'Resultat 2005-2012'!P446*$AE$11,IF(AND($M$1=2006,Beregningsark!$AQ446="1999-2012"),'Resultat 2005-2012'!P446*SUM($Y$16:$AE$16)/7,IF(AND($M$1=2007,Beregningsark!$AQ446="1999-2012"),'Resultat 2005-2012'!P446*SUM($Z$16:$AE$16)/6,IF(AND($M$1=2008,Beregningsark!$AQ446="1999-2012"),'Resultat 2005-2012'!P446*SUM($AA$16:$AE$16)/5,IF(AND($M$1=2009,Beregningsark!$AQ446="1999-2012"),'Resultat 2005-2012'!P446*SUM($AB$16:$AE$16)/4,IF(AND($M$1=2010,Beregningsark!$AQ446="1999-2012"),'Resultat 2005-2012'!P446*SUM($AC$16:$AE$16)/3,IF(AND($M$1=2011,Beregningsark!$AQ446="1999-2012"),'Resultat 2005-2012'!P446*SUM($AD$16:$AE$16)/2,IF(AND($M$1=2012,Beregningsark!$AQ446="1999-2012"),'Resultat 2005-2012'!P446*$AE$16,""))))))))))))))))</f>
        <v/>
      </c>
      <c r="Q446" s="15" t="str">
        <f t="shared" si="21"/>
        <v/>
      </c>
      <c r="R446" s="17" t="str">
        <f t="shared" si="22"/>
        <v/>
      </c>
    </row>
    <row r="447" spans="1:18" x14ac:dyDescent="0.25">
      <c r="A447" s="4" t="str">
        <f>IF(Inddata!A462="","",Inddata!A462)</f>
        <v/>
      </c>
      <c r="B447" s="4" t="str">
        <f>IF(Inddata!B462="","",Inddata!B462)</f>
        <v/>
      </c>
      <c r="C447" s="4" t="str">
        <f>IF(Inddata!C462="","",Inddata!C462)</f>
        <v/>
      </c>
      <c r="D447" s="4" t="str">
        <f>IF(Inddata!D462="","",Inddata!D462)</f>
        <v/>
      </c>
      <c r="E447" s="4" t="str">
        <f>IF(Inddata!E462="","",Inddata!E462)</f>
        <v/>
      </c>
      <c r="F447" s="4" t="str">
        <f>IF(Inddata!F462="","",Inddata!F462)</f>
        <v/>
      </c>
      <c r="G447" s="4">
        <f>IF(Inddata!G462="","",Inddata!G462)</f>
        <v>0</v>
      </c>
      <c r="H447" s="4" t="str">
        <f>IF(Inddata!H462&gt;0.5,Inddata!H462,"")</f>
        <v/>
      </c>
      <c r="I447" s="4" t="str">
        <f>IF(Inddata!I462="","",Inddata!I462)</f>
        <v/>
      </c>
      <c r="J447" s="15" t="str">
        <f>IF('Resultat 2005-2012'!$R447="","",IF($M$1=2005,'Resultat 2005-2012'!J447,IF(AND($M$1=2006,Beregningsark!$AQ447="2005-2012"),'Resultat 2005-2012'!J447*SUM($Y$7:$AE$7)/7,IF(AND($M$1=2007,Beregningsark!$AQ447="2005-2012"),'Resultat 2005-2012'!J447*SUM($Z$7:$AE$7)/6,IF(AND($M$1=2008,Beregningsark!$AQ447="2005-2012"),'Resultat 2005-2012'!J447*SUM($AA$7:$AE$7)/5,IF(AND($M$1=2009,Beregningsark!$AQ447="2005-2012"),'Resultat 2005-2012'!J447*SUM($AB$7:$AE$7)/4,IF(AND($M$1=2010,Beregningsark!$AQ447="2005-2012"),'Resultat 2005-2012'!J447*SUM($AC$7:$AE$7)/3,IF(AND($M$1=2011,Beregningsark!$AQ447="2005-2012"),'Resultat 2005-2012'!J447*SUM($AD$7:$AE$7)/2,IF(AND($M$1=2012,Beregningsark!$AQ447="2005-2012"),'Resultat 2005-2012'!J447*$AE$7,IF(AND($M$1=2006,Beregningsark!$AQ447="1999-2012"),'Resultat 2005-2012'!J447*SUM($Y$16:$AE$16)/7,IF(AND($M$1=2007,Beregningsark!$AQ447="1999-2012"),'Resultat 2005-2012'!J447*SUM($Z$16:$AE$16)/6,IF(AND($M$1=2008,Beregningsark!$AQ447="1999-2012"),'Resultat 2005-2012'!J447*SUM($AA$16:$AE$16)/5,IF(AND($M$1=2009,Beregningsark!$AQ447="1999-2012"),'Resultat 2005-2012'!J447*SUM($AB$16:$AE$16)/4,IF(AND($M$1=2010,Beregningsark!$AQ447="1999-2012"),'Resultat 2005-2012'!J447*SUM($AC$16:$AE$16)/3,IF(AND($M$1=2011,Beregningsark!$AQ447="1999-2012"),'Resultat 2005-2012'!J447*SUM($AD$16:$AE$16)/2,IF(AND($M$1=2012,Beregningsark!$AQ447="1999-2012"),'Resultat 2005-2012'!J447*$AE$16,""))))))))))))))))</f>
        <v/>
      </c>
      <c r="K447" s="15" t="str">
        <f>IF('Resultat 2005-2012'!$R447="","",IF($M$1=2005,'Resultat 2005-2012'!K447,IF(AND($M$1=2006,Beregningsark!$AQ447="2005-2012"),'Resultat 2005-2012'!K447*SUM($Y$8:$AE$8)/7,IF(AND($M$1=2007,Beregningsark!$AQ447="2005-2012"),'Resultat 2005-2012'!K447*SUM($Z$8:$AE$8)/6,IF(AND($M$1=2008,Beregningsark!$AQ447="2005-2012"),'Resultat 2005-2012'!K447*SUM($AA$8:$AE$8)/5,IF(AND($M$1=2009,Beregningsark!$AQ447="2005-2012"),'Resultat 2005-2012'!K447*SUM($AB$8:$AE$8)/4,IF(AND($M$1=2010,Beregningsark!$AQ447="2005-2012"),'Resultat 2005-2012'!K447*SUM($AC$8:$AE$8)/3,IF(AND($M$1=2011,Beregningsark!$AQ447="2005-2012"),'Resultat 2005-2012'!K447*SUM($AD$8:$AE$8)/2,IF(AND($M$1=2012,Beregningsark!$AQ447="2005-2012"),'Resultat 2005-2012'!K447*$AE$8,IF(AND($M$1=2006,Beregningsark!$AQ447="1999-2012"),'Resultat 2005-2012'!K447*SUM($Y$17:$AE$17)/7,IF(AND($M$1=2007,Beregningsark!$AQ447="1999-2012"),'Resultat 2005-2012'!K447*SUM($Z$17:$AE$17)/6,IF(AND($M$1=2008,Beregningsark!$AQ447="1999-2012"),'Resultat 2005-2012'!K447*SUM($AA$17:$AE$17)/5,IF(AND($M$1=2009,Beregningsark!$AQ447="1999-2012"),'Resultat 2005-2012'!K447*SUM($AB$17:$AE$17)/4,IF(AND($M$1=2010,Beregningsark!$AQ447="1999-2012"),'Resultat 2005-2012'!K447*SUM($AC$17:$AE$17)/3,IF(AND($M$1=2011,Beregningsark!$AQ447="1999-2012"),'Resultat 2005-2012'!K447*SUM($AD$17:$AE$17)/2,IF(AND($M$1=2012,Beregningsark!$AQ447="1999-2012"),'Resultat 2005-2012'!K447*$AE$17,""))))))))))))))))</f>
        <v/>
      </c>
      <c r="L447" s="15" t="str">
        <f>IF('Resultat 2005-2012'!$R447="","",IF($M$1=2005,'Resultat 2005-2012'!L447,IF(AND($M$1=2006,Beregningsark!$AQ447="2005-2012"),'Resultat 2005-2012'!L447*SUM($Y$9:$AE$9)/7,IF(AND($M$1=2007,Beregningsark!$AQ447="2005-2012"),'Resultat 2005-2012'!L447*SUM($Z$9:$AE$9)/6,IF(AND($M$1=2008,Beregningsark!$AQ447="2005-2012"),'Resultat 2005-2012'!L447*SUM($AA$9:$AE$9)/5,IF(AND($M$1=2009,Beregningsark!$AQ447="2005-2012"),'Resultat 2005-2012'!L447*SUM($AB$9:$AE$9)/4,IF(AND($M$1=2010,Beregningsark!$AQ447="2005-2012"),'Resultat 2005-2012'!L447*SUM($AC$9:$AE$9)/3,IF(AND($M$1=2011,Beregningsark!$AQ447="2005-2012"),'Resultat 2005-2012'!L447*SUM($AD$9:$AE$9)/2,IF(AND($M$1=2012,Beregningsark!$AQ447="2005-2012"),'Resultat 2005-2012'!L447*$AE$9,IF(AND($M$1=2006,Beregningsark!$AQ447="1999-2012"),'Resultat 2005-2012'!L447*SUM($Y$18:$AE$18)/7,IF(AND($M$1=2007,Beregningsark!$AQ447="1999-2012"),'Resultat 2005-2012'!L447*SUM($Z$18:$AE$18)/6,IF(AND($M$1=2008,Beregningsark!$AQ447="1999-2012"),'Resultat 2005-2012'!L447*SUM($AA$18:$AE$18)/5,IF(AND($M$1=2009,Beregningsark!$AQ447="1999-2012"),'Resultat 2005-2012'!L447*SUM($AB$18:$AE$18)/4,IF(AND($M$1=2010,Beregningsark!$AQ447="1999-2012"),'Resultat 2005-2012'!L447*SUM($AC$18:$AE$18)/3,IF(AND($M$1=2011,Beregningsark!$AQ447="1999-2012"),'Resultat 2005-2012'!L447*SUM($AD$18:$AE$18)/2,IF(AND($M$1=2012,Beregningsark!$AQ447="1999-2012"),'Resultat 2005-2012'!L447*$AE$18,""))))))))))))))))</f>
        <v/>
      </c>
      <c r="M447" s="15" t="str">
        <f t="shared" si="20"/>
        <v/>
      </c>
      <c r="N447" s="15" t="str">
        <f>IF('Resultat 2005-2012'!$R447="","",IF($M$1=2005,'Resultat 2005-2012'!N447,IF(AND($M$1=2006,Beregningsark!$AQ447="2005-2012"),'Resultat 2005-2012'!N447*SUM($Y$10:$AE$10)/7,IF(AND($M$1=2007,Beregningsark!$AQ447="2005-2012"),'Resultat 2005-2012'!N447*SUM($Z$10:$AE$10)/6,IF(AND($M$1=2008,Beregningsark!$AQ447="2005-2012"),'Resultat 2005-2012'!N447*SUM($AA$10:$AE$10)/5,IF(AND($M$1=2009,Beregningsark!$AQ447="2005-2012"),'Resultat 2005-2012'!N447*SUM($AB$10:$AE$10)/4,IF(AND($M$1=2010,Beregningsark!$AQ447="2005-2012"),'Resultat 2005-2012'!N447*SUM($AC$10:$AE$10)/3,IF(AND($M$1=2011,Beregningsark!$AQ447="2005-2012"),'Resultat 2005-2012'!N447*SUM($AD$10:$AE$10)/2,IF(AND($M$1=2012,Beregningsark!$AQ447="2005-2012"),'Resultat 2005-2012'!N447*$AE$10,IF(AND($M$1=2006,Beregningsark!$AQ447="1999-2012"),'Resultat 2005-2012'!N447*SUM($Y$16:$AE$16)/7,IF(AND($M$1=2007,Beregningsark!$AQ447="1999-2012"),'Resultat 2005-2012'!N447*SUM($Z$16:$AE$16)/6,IF(AND($M$1=2008,Beregningsark!$AQ447="1999-2012"),'Resultat 2005-2012'!N447*SUM($AA$16:$AE$16)/5,IF(AND($M$1=2009,Beregningsark!$AQ447="1999-2012"),'Resultat 2005-2012'!N447*SUM($AB$16:$AE$16)/4,IF(AND($M$1=2010,Beregningsark!$AQ447="1999-2012"),'Resultat 2005-2012'!N447*SUM($AC$16:$AE$16)/3,IF(AND($M$1=2011,Beregningsark!$AQ447="1999-2012"),'Resultat 2005-2012'!N447*SUM($AD$16:$AE$16)/2,IF(AND($M$1=2012,Beregningsark!$AQ447="1999-2012"),'Resultat 2005-2012'!N447*$AE$16,""))))))))))))))))</f>
        <v/>
      </c>
      <c r="O447" s="15" t="str">
        <f>IF('Resultat 2005-2012'!$R447="","",IF($M$1=2005,'Resultat 2005-2012'!O447,IF(AND($M$1=2006,Beregningsark!$AQ447="2005-2012"),'Resultat 2005-2012'!O447*SUM($Y$10:$AE$10)/7,IF(AND($M$1=2007,Beregningsark!$AQ447="2005-2012"),'Resultat 2005-2012'!O447*SUM($Z$10:$AE$10)/6,IF(AND($M$1=2008,Beregningsark!$AQ447="2005-2012"),'Resultat 2005-2012'!O447*SUM($AA$10:$AE$10)/5,IF(AND($M$1=2009,Beregningsark!$AQ447="2005-2012"),'Resultat 2005-2012'!O447*SUM($AB$10:$AE$10)/4,IF(AND($M$1=2010,Beregningsark!$AQ447="2005-2012"),'Resultat 2005-2012'!O447*SUM($AC$10:$AE$10)/3,IF(AND($M$1=2011,Beregningsark!$AQ447="2005-2012"),'Resultat 2005-2012'!O447*SUM($AD$10:$AE$10)/2,IF(AND($M$1=2012,Beregningsark!$AQ447="2005-2012"),'Resultat 2005-2012'!O447*$AE$10,IF(AND($M$1=2006,Beregningsark!$AQ447="1999-2012"),'Resultat 2005-2012'!O447*SUM($Y$16:$AE$16)/7,IF(AND($M$1=2007,Beregningsark!$AQ447="1999-2012"),'Resultat 2005-2012'!O447*SUM($Z$16:$AE$16)/6,IF(AND($M$1=2008,Beregningsark!$AQ447="1999-2012"),'Resultat 2005-2012'!O447*SUM($AA$16:$AE$16)/5,IF(AND($M$1=2009,Beregningsark!$AQ447="1999-2012"),'Resultat 2005-2012'!O447*SUM($AB$16:$AE$16)/4,IF(AND($M$1=2010,Beregningsark!$AQ447="1999-2012"),'Resultat 2005-2012'!O447*SUM($AC$16:$AE$16)/3,IF(AND($M$1=2011,Beregningsark!$AQ447="1999-2012"),'Resultat 2005-2012'!O447*SUM($AD$16:$AE$16)/2,IF(AND($M$1=2012,Beregningsark!$AQ447="1999-2012"),'Resultat 2005-2012'!O447*$AE$16,""))))))))))))))))</f>
        <v/>
      </c>
      <c r="P447" s="15" t="str">
        <f>IF('Resultat 2005-2012'!$R447="","",IF($M$1=2005,'Resultat 2005-2012'!P447,IF(AND($M$1=2006,Beregningsark!$AQ447="2005-2012"),'Resultat 2005-2012'!P447*SUM($Y$11:$AE$11)/7,IF(AND($M$1=2007,Beregningsark!$AQ447="2005-2012"),'Resultat 2005-2012'!P447*SUM($Z$11:$AE$11)/6,IF(AND($M$1=2008,Beregningsark!$AQ447="2005-2012"),'Resultat 2005-2012'!P447*SUM($AA$11:$AE$11)/5,IF(AND($M$1=2009,Beregningsark!$AQ447="2005-2012"),'Resultat 2005-2012'!P447*SUM($AB$11:$AE$11)/4,IF(AND($M$1=2010,Beregningsark!$AQ447="2005-2012"),'Resultat 2005-2012'!P447*SUM($AC$11:$AE$11)/3,IF(AND($M$1=2011,Beregningsark!$AQ447="2005-2012"),'Resultat 2005-2012'!P447*SUM($AD$11:$AE$11)/2,IF(AND($M$1=2012,Beregningsark!$AQ447="2005-2012"),'Resultat 2005-2012'!P447*$AE$11,IF(AND($M$1=2006,Beregningsark!$AQ447="1999-2012"),'Resultat 2005-2012'!P447*SUM($Y$16:$AE$16)/7,IF(AND($M$1=2007,Beregningsark!$AQ447="1999-2012"),'Resultat 2005-2012'!P447*SUM($Z$16:$AE$16)/6,IF(AND($M$1=2008,Beregningsark!$AQ447="1999-2012"),'Resultat 2005-2012'!P447*SUM($AA$16:$AE$16)/5,IF(AND($M$1=2009,Beregningsark!$AQ447="1999-2012"),'Resultat 2005-2012'!P447*SUM($AB$16:$AE$16)/4,IF(AND($M$1=2010,Beregningsark!$AQ447="1999-2012"),'Resultat 2005-2012'!P447*SUM($AC$16:$AE$16)/3,IF(AND($M$1=2011,Beregningsark!$AQ447="1999-2012"),'Resultat 2005-2012'!P447*SUM($AD$16:$AE$16)/2,IF(AND($M$1=2012,Beregningsark!$AQ447="1999-2012"),'Resultat 2005-2012'!P447*$AE$16,""))))))))))))))))</f>
        <v/>
      </c>
      <c r="Q447" s="15" t="str">
        <f t="shared" si="21"/>
        <v/>
      </c>
      <c r="R447" s="17" t="str">
        <f t="shared" si="22"/>
        <v/>
      </c>
    </row>
    <row r="448" spans="1:18" x14ac:dyDescent="0.25">
      <c r="A448" s="4" t="str">
        <f>IF(Inddata!A463="","",Inddata!A463)</f>
        <v/>
      </c>
      <c r="B448" s="4" t="str">
        <f>IF(Inddata!B463="","",Inddata!B463)</f>
        <v/>
      </c>
      <c r="C448" s="4" t="str">
        <f>IF(Inddata!C463="","",Inddata!C463)</f>
        <v/>
      </c>
      <c r="D448" s="4" t="str">
        <f>IF(Inddata!D463="","",Inddata!D463)</f>
        <v/>
      </c>
      <c r="E448" s="4" t="str">
        <f>IF(Inddata!E463="","",Inddata!E463)</f>
        <v/>
      </c>
      <c r="F448" s="4" t="str">
        <f>IF(Inddata!F463="","",Inddata!F463)</f>
        <v/>
      </c>
      <c r="G448" s="4">
        <f>IF(Inddata!G463="","",Inddata!G463)</f>
        <v>0</v>
      </c>
      <c r="H448" s="4" t="str">
        <f>IF(Inddata!H463&gt;0.5,Inddata!H463,"")</f>
        <v/>
      </c>
      <c r="I448" s="4" t="str">
        <f>IF(Inddata!I463="","",Inddata!I463)</f>
        <v/>
      </c>
      <c r="J448" s="15" t="str">
        <f>IF('Resultat 2005-2012'!$R448="","",IF($M$1=2005,'Resultat 2005-2012'!J448,IF(AND($M$1=2006,Beregningsark!$AQ448="2005-2012"),'Resultat 2005-2012'!J448*SUM($Y$7:$AE$7)/7,IF(AND($M$1=2007,Beregningsark!$AQ448="2005-2012"),'Resultat 2005-2012'!J448*SUM($Z$7:$AE$7)/6,IF(AND($M$1=2008,Beregningsark!$AQ448="2005-2012"),'Resultat 2005-2012'!J448*SUM($AA$7:$AE$7)/5,IF(AND($M$1=2009,Beregningsark!$AQ448="2005-2012"),'Resultat 2005-2012'!J448*SUM($AB$7:$AE$7)/4,IF(AND($M$1=2010,Beregningsark!$AQ448="2005-2012"),'Resultat 2005-2012'!J448*SUM($AC$7:$AE$7)/3,IF(AND($M$1=2011,Beregningsark!$AQ448="2005-2012"),'Resultat 2005-2012'!J448*SUM($AD$7:$AE$7)/2,IF(AND($M$1=2012,Beregningsark!$AQ448="2005-2012"),'Resultat 2005-2012'!J448*$AE$7,IF(AND($M$1=2006,Beregningsark!$AQ448="1999-2012"),'Resultat 2005-2012'!J448*SUM($Y$16:$AE$16)/7,IF(AND($M$1=2007,Beregningsark!$AQ448="1999-2012"),'Resultat 2005-2012'!J448*SUM($Z$16:$AE$16)/6,IF(AND($M$1=2008,Beregningsark!$AQ448="1999-2012"),'Resultat 2005-2012'!J448*SUM($AA$16:$AE$16)/5,IF(AND($M$1=2009,Beregningsark!$AQ448="1999-2012"),'Resultat 2005-2012'!J448*SUM($AB$16:$AE$16)/4,IF(AND($M$1=2010,Beregningsark!$AQ448="1999-2012"),'Resultat 2005-2012'!J448*SUM($AC$16:$AE$16)/3,IF(AND($M$1=2011,Beregningsark!$AQ448="1999-2012"),'Resultat 2005-2012'!J448*SUM($AD$16:$AE$16)/2,IF(AND($M$1=2012,Beregningsark!$AQ448="1999-2012"),'Resultat 2005-2012'!J448*$AE$16,""))))))))))))))))</f>
        <v/>
      </c>
      <c r="K448" s="15" t="str">
        <f>IF('Resultat 2005-2012'!$R448="","",IF($M$1=2005,'Resultat 2005-2012'!K448,IF(AND($M$1=2006,Beregningsark!$AQ448="2005-2012"),'Resultat 2005-2012'!K448*SUM($Y$8:$AE$8)/7,IF(AND($M$1=2007,Beregningsark!$AQ448="2005-2012"),'Resultat 2005-2012'!K448*SUM($Z$8:$AE$8)/6,IF(AND($M$1=2008,Beregningsark!$AQ448="2005-2012"),'Resultat 2005-2012'!K448*SUM($AA$8:$AE$8)/5,IF(AND($M$1=2009,Beregningsark!$AQ448="2005-2012"),'Resultat 2005-2012'!K448*SUM($AB$8:$AE$8)/4,IF(AND($M$1=2010,Beregningsark!$AQ448="2005-2012"),'Resultat 2005-2012'!K448*SUM($AC$8:$AE$8)/3,IF(AND($M$1=2011,Beregningsark!$AQ448="2005-2012"),'Resultat 2005-2012'!K448*SUM($AD$8:$AE$8)/2,IF(AND($M$1=2012,Beregningsark!$AQ448="2005-2012"),'Resultat 2005-2012'!K448*$AE$8,IF(AND($M$1=2006,Beregningsark!$AQ448="1999-2012"),'Resultat 2005-2012'!K448*SUM($Y$17:$AE$17)/7,IF(AND($M$1=2007,Beregningsark!$AQ448="1999-2012"),'Resultat 2005-2012'!K448*SUM($Z$17:$AE$17)/6,IF(AND($M$1=2008,Beregningsark!$AQ448="1999-2012"),'Resultat 2005-2012'!K448*SUM($AA$17:$AE$17)/5,IF(AND($M$1=2009,Beregningsark!$AQ448="1999-2012"),'Resultat 2005-2012'!K448*SUM($AB$17:$AE$17)/4,IF(AND($M$1=2010,Beregningsark!$AQ448="1999-2012"),'Resultat 2005-2012'!K448*SUM($AC$17:$AE$17)/3,IF(AND($M$1=2011,Beregningsark!$AQ448="1999-2012"),'Resultat 2005-2012'!K448*SUM($AD$17:$AE$17)/2,IF(AND($M$1=2012,Beregningsark!$AQ448="1999-2012"),'Resultat 2005-2012'!K448*$AE$17,""))))))))))))))))</f>
        <v/>
      </c>
      <c r="L448" s="15" t="str">
        <f>IF('Resultat 2005-2012'!$R448="","",IF($M$1=2005,'Resultat 2005-2012'!L448,IF(AND($M$1=2006,Beregningsark!$AQ448="2005-2012"),'Resultat 2005-2012'!L448*SUM($Y$9:$AE$9)/7,IF(AND($M$1=2007,Beregningsark!$AQ448="2005-2012"),'Resultat 2005-2012'!L448*SUM($Z$9:$AE$9)/6,IF(AND($M$1=2008,Beregningsark!$AQ448="2005-2012"),'Resultat 2005-2012'!L448*SUM($AA$9:$AE$9)/5,IF(AND($M$1=2009,Beregningsark!$AQ448="2005-2012"),'Resultat 2005-2012'!L448*SUM($AB$9:$AE$9)/4,IF(AND($M$1=2010,Beregningsark!$AQ448="2005-2012"),'Resultat 2005-2012'!L448*SUM($AC$9:$AE$9)/3,IF(AND($M$1=2011,Beregningsark!$AQ448="2005-2012"),'Resultat 2005-2012'!L448*SUM($AD$9:$AE$9)/2,IF(AND($M$1=2012,Beregningsark!$AQ448="2005-2012"),'Resultat 2005-2012'!L448*$AE$9,IF(AND($M$1=2006,Beregningsark!$AQ448="1999-2012"),'Resultat 2005-2012'!L448*SUM($Y$18:$AE$18)/7,IF(AND($M$1=2007,Beregningsark!$AQ448="1999-2012"),'Resultat 2005-2012'!L448*SUM($Z$18:$AE$18)/6,IF(AND($M$1=2008,Beregningsark!$AQ448="1999-2012"),'Resultat 2005-2012'!L448*SUM($AA$18:$AE$18)/5,IF(AND($M$1=2009,Beregningsark!$AQ448="1999-2012"),'Resultat 2005-2012'!L448*SUM($AB$18:$AE$18)/4,IF(AND($M$1=2010,Beregningsark!$AQ448="1999-2012"),'Resultat 2005-2012'!L448*SUM($AC$18:$AE$18)/3,IF(AND($M$1=2011,Beregningsark!$AQ448="1999-2012"),'Resultat 2005-2012'!L448*SUM($AD$18:$AE$18)/2,IF(AND($M$1=2012,Beregningsark!$AQ448="1999-2012"),'Resultat 2005-2012'!L448*$AE$18,""))))))))))))))))</f>
        <v/>
      </c>
      <c r="M448" s="15" t="str">
        <f t="shared" si="20"/>
        <v/>
      </c>
      <c r="N448" s="15" t="str">
        <f>IF('Resultat 2005-2012'!$R448="","",IF($M$1=2005,'Resultat 2005-2012'!N448,IF(AND($M$1=2006,Beregningsark!$AQ448="2005-2012"),'Resultat 2005-2012'!N448*SUM($Y$10:$AE$10)/7,IF(AND($M$1=2007,Beregningsark!$AQ448="2005-2012"),'Resultat 2005-2012'!N448*SUM($Z$10:$AE$10)/6,IF(AND($M$1=2008,Beregningsark!$AQ448="2005-2012"),'Resultat 2005-2012'!N448*SUM($AA$10:$AE$10)/5,IF(AND($M$1=2009,Beregningsark!$AQ448="2005-2012"),'Resultat 2005-2012'!N448*SUM($AB$10:$AE$10)/4,IF(AND($M$1=2010,Beregningsark!$AQ448="2005-2012"),'Resultat 2005-2012'!N448*SUM($AC$10:$AE$10)/3,IF(AND($M$1=2011,Beregningsark!$AQ448="2005-2012"),'Resultat 2005-2012'!N448*SUM($AD$10:$AE$10)/2,IF(AND($M$1=2012,Beregningsark!$AQ448="2005-2012"),'Resultat 2005-2012'!N448*$AE$10,IF(AND($M$1=2006,Beregningsark!$AQ448="1999-2012"),'Resultat 2005-2012'!N448*SUM($Y$16:$AE$16)/7,IF(AND($M$1=2007,Beregningsark!$AQ448="1999-2012"),'Resultat 2005-2012'!N448*SUM($Z$16:$AE$16)/6,IF(AND($M$1=2008,Beregningsark!$AQ448="1999-2012"),'Resultat 2005-2012'!N448*SUM($AA$16:$AE$16)/5,IF(AND($M$1=2009,Beregningsark!$AQ448="1999-2012"),'Resultat 2005-2012'!N448*SUM($AB$16:$AE$16)/4,IF(AND($M$1=2010,Beregningsark!$AQ448="1999-2012"),'Resultat 2005-2012'!N448*SUM($AC$16:$AE$16)/3,IF(AND($M$1=2011,Beregningsark!$AQ448="1999-2012"),'Resultat 2005-2012'!N448*SUM($AD$16:$AE$16)/2,IF(AND($M$1=2012,Beregningsark!$AQ448="1999-2012"),'Resultat 2005-2012'!N448*$AE$16,""))))))))))))))))</f>
        <v/>
      </c>
      <c r="O448" s="15" t="str">
        <f>IF('Resultat 2005-2012'!$R448="","",IF($M$1=2005,'Resultat 2005-2012'!O448,IF(AND($M$1=2006,Beregningsark!$AQ448="2005-2012"),'Resultat 2005-2012'!O448*SUM($Y$10:$AE$10)/7,IF(AND($M$1=2007,Beregningsark!$AQ448="2005-2012"),'Resultat 2005-2012'!O448*SUM($Z$10:$AE$10)/6,IF(AND($M$1=2008,Beregningsark!$AQ448="2005-2012"),'Resultat 2005-2012'!O448*SUM($AA$10:$AE$10)/5,IF(AND($M$1=2009,Beregningsark!$AQ448="2005-2012"),'Resultat 2005-2012'!O448*SUM($AB$10:$AE$10)/4,IF(AND($M$1=2010,Beregningsark!$AQ448="2005-2012"),'Resultat 2005-2012'!O448*SUM($AC$10:$AE$10)/3,IF(AND($M$1=2011,Beregningsark!$AQ448="2005-2012"),'Resultat 2005-2012'!O448*SUM($AD$10:$AE$10)/2,IF(AND($M$1=2012,Beregningsark!$AQ448="2005-2012"),'Resultat 2005-2012'!O448*$AE$10,IF(AND($M$1=2006,Beregningsark!$AQ448="1999-2012"),'Resultat 2005-2012'!O448*SUM($Y$16:$AE$16)/7,IF(AND($M$1=2007,Beregningsark!$AQ448="1999-2012"),'Resultat 2005-2012'!O448*SUM($Z$16:$AE$16)/6,IF(AND($M$1=2008,Beregningsark!$AQ448="1999-2012"),'Resultat 2005-2012'!O448*SUM($AA$16:$AE$16)/5,IF(AND($M$1=2009,Beregningsark!$AQ448="1999-2012"),'Resultat 2005-2012'!O448*SUM($AB$16:$AE$16)/4,IF(AND($M$1=2010,Beregningsark!$AQ448="1999-2012"),'Resultat 2005-2012'!O448*SUM($AC$16:$AE$16)/3,IF(AND($M$1=2011,Beregningsark!$AQ448="1999-2012"),'Resultat 2005-2012'!O448*SUM($AD$16:$AE$16)/2,IF(AND($M$1=2012,Beregningsark!$AQ448="1999-2012"),'Resultat 2005-2012'!O448*$AE$16,""))))))))))))))))</f>
        <v/>
      </c>
      <c r="P448" s="15" t="str">
        <f>IF('Resultat 2005-2012'!$R448="","",IF($M$1=2005,'Resultat 2005-2012'!P448,IF(AND($M$1=2006,Beregningsark!$AQ448="2005-2012"),'Resultat 2005-2012'!P448*SUM($Y$11:$AE$11)/7,IF(AND($M$1=2007,Beregningsark!$AQ448="2005-2012"),'Resultat 2005-2012'!P448*SUM($Z$11:$AE$11)/6,IF(AND($M$1=2008,Beregningsark!$AQ448="2005-2012"),'Resultat 2005-2012'!P448*SUM($AA$11:$AE$11)/5,IF(AND($M$1=2009,Beregningsark!$AQ448="2005-2012"),'Resultat 2005-2012'!P448*SUM($AB$11:$AE$11)/4,IF(AND($M$1=2010,Beregningsark!$AQ448="2005-2012"),'Resultat 2005-2012'!P448*SUM($AC$11:$AE$11)/3,IF(AND($M$1=2011,Beregningsark!$AQ448="2005-2012"),'Resultat 2005-2012'!P448*SUM($AD$11:$AE$11)/2,IF(AND($M$1=2012,Beregningsark!$AQ448="2005-2012"),'Resultat 2005-2012'!P448*$AE$11,IF(AND($M$1=2006,Beregningsark!$AQ448="1999-2012"),'Resultat 2005-2012'!P448*SUM($Y$16:$AE$16)/7,IF(AND($M$1=2007,Beregningsark!$AQ448="1999-2012"),'Resultat 2005-2012'!P448*SUM($Z$16:$AE$16)/6,IF(AND($M$1=2008,Beregningsark!$AQ448="1999-2012"),'Resultat 2005-2012'!P448*SUM($AA$16:$AE$16)/5,IF(AND($M$1=2009,Beregningsark!$AQ448="1999-2012"),'Resultat 2005-2012'!P448*SUM($AB$16:$AE$16)/4,IF(AND($M$1=2010,Beregningsark!$AQ448="1999-2012"),'Resultat 2005-2012'!P448*SUM($AC$16:$AE$16)/3,IF(AND($M$1=2011,Beregningsark!$AQ448="1999-2012"),'Resultat 2005-2012'!P448*SUM($AD$16:$AE$16)/2,IF(AND($M$1=2012,Beregningsark!$AQ448="1999-2012"),'Resultat 2005-2012'!P448*$AE$16,""))))))))))))))))</f>
        <v/>
      </c>
      <c r="Q448" s="15" t="str">
        <f t="shared" si="21"/>
        <v/>
      </c>
      <c r="R448" s="17" t="str">
        <f t="shared" si="22"/>
        <v/>
      </c>
    </row>
    <row r="449" spans="1:18" x14ac:dyDescent="0.25">
      <c r="A449" s="4" t="str">
        <f>IF(Inddata!A464="","",Inddata!A464)</f>
        <v/>
      </c>
      <c r="B449" s="4" t="str">
        <f>IF(Inddata!B464="","",Inddata!B464)</f>
        <v/>
      </c>
      <c r="C449" s="4" t="str">
        <f>IF(Inddata!C464="","",Inddata!C464)</f>
        <v/>
      </c>
      <c r="D449" s="4" t="str">
        <f>IF(Inddata!D464="","",Inddata!D464)</f>
        <v/>
      </c>
      <c r="E449" s="4" t="str">
        <f>IF(Inddata!E464="","",Inddata!E464)</f>
        <v/>
      </c>
      <c r="F449" s="4" t="str">
        <f>IF(Inddata!F464="","",Inddata!F464)</f>
        <v/>
      </c>
      <c r="G449" s="4">
        <f>IF(Inddata!G464="","",Inddata!G464)</f>
        <v>0</v>
      </c>
      <c r="H449" s="4" t="str">
        <f>IF(Inddata!H464&gt;0.5,Inddata!H464,"")</f>
        <v/>
      </c>
      <c r="I449" s="4" t="str">
        <f>IF(Inddata!I464="","",Inddata!I464)</f>
        <v/>
      </c>
      <c r="J449" s="15" t="str">
        <f>IF('Resultat 2005-2012'!$R449="","",IF($M$1=2005,'Resultat 2005-2012'!J449,IF(AND($M$1=2006,Beregningsark!$AQ449="2005-2012"),'Resultat 2005-2012'!J449*SUM($Y$7:$AE$7)/7,IF(AND($M$1=2007,Beregningsark!$AQ449="2005-2012"),'Resultat 2005-2012'!J449*SUM($Z$7:$AE$7)/6,IF(AND($M$1=2008,Beregningsark!$AQ449="2005-2012"),'Resultat 2005-2012'!J449*SUM($AA$7:$AE$7)/5,IF(AND($M$1=2009,Beregningsark!$AQ449="2005-2012"),'Resultat 2005-2012'!J449*SUM($AB$7:$AE$7)/4,IF(AND($M$1=2010,Beregningsark!$AQ449="2005-2012"),'Resultat 2005-2012'!J449*SUM($AC$7:$AE$7)/3,IF(AND($M$1=2011,Beregningsark!$AQ449="2005-2012"),'Resultat 2005-2012'!J449*SUM($AD$7:$AE$7)/2,IF(AND($M$1=2012,Beregningsark!$AQ449="2005-2012"),'Resultat 2005-2012'!J449*$AE$7,IF(AND($M$1=2006,Beregningsark!$AQ449="1999-2012"),'Resultat 2005-2012'!J449*SUM($Y$16:$AE$16)/7,IF(AND($M$1=2007,Beregningsark!$AQ449="1999-2012"),'Resultat 2005-2012'!J449*SUM($Z$16:$AE$16)/6,IF(AND($M$1=2008,Beregningsark!$AQ449="1999-2012"),'Resultat 2005-2012'!J449*SUM($AA$16:$AE$16)/5,IF(AND($M$1=2009,Beregningsark!$AQ449="1999-2012"),'Resultat 2005-2012'!J449*SUM($AB$16:$AE$16)/4,IF(AND($M$1=2010,Beregningsark!$AQ449="1999-2012"),'Resultat 2005-2012'!J449*SUM($AC$16:$AE$16)/3,IF(AND($M$1=2011,Beregningsark!$AQ449="1999-2012"),'Resultat 2005-2012'!J449*SUM($AD$16:$AE$16)/2,IF(AND($M$1=2012,Beregningsark!$AQ449="1999-2012"),'Resultat 2005-2012'!J449*$AE$16,""))))))))))))))))</f>
        <v/>
      </c>
      <c r="K449" s="15" t="str">
        <f>IF('Resultat 2005-2012'!$R449="","",IF($M$1=2005,'Resultat 2005-2012'!K449,IF(AND($M$1=2006,Beregningsark!$AQ449="2005-2012"),'Resultat 2005-2012'!K449*SUM($Y$8:$AE$8)/7,IF(AND($M$1=2007,Beregningsark!$AQ449="2005-2012"),'Resultat 2005-2012'!K449*SUM($Z$8:$AE$8)/6,IF(AND($M$1=2008,Beregningsark!$AQ449="2005-2012"),'Resultat 2005-2012'!K449*SUM($AA$8:$AE$8)/5,IF(AND($M$1=2009,Beregningsark!$AQ449="2005-2012"),'Resultat 2005-2012'!K449*SUM($AB$8:$AE$8)/4,IF(AND($M$1=2010,Beregningsark!$AQ449="2005-2012"),'Resultat 2005-2012'!K449*SUM($AC$8:$AE$8)/3,IF(AND($M$1=2011,Beregningsark!$AQ449="2005-2012"),'Resultat 2005-2012'!K449*SUM($AD$8:$AE$8)/2,IF(AND($M$1=2012,Beregningsark!$AQ449="2005-2012"),'Resultat 2005-2012'!K449*$AE$8,IF(AND($M$1=2006,Beregningsark!$AQ449="1999-2012"),'Resultat 2005-2012'!K449*SUM($Y$17:$AE$17)/7,IF(AND($M$1=2007,Beregningsark!$AQ449="1999-2012"),'Resultat 2005-2012'!K449*SUM($Z$17:$AE$17)/6,IF(AND($M$1=2008,Beregningsark!$AQ449="1999-2012"),'Resultat 2005-2012'!K449*SUM($AA$17:$AE$17)/5,IF(AND($M$1=2009,Beregningsark!$AQ449="1999-2012"),'Resultat 2005-2012'!K449*SUM($AB$17:$AE$17)/4,IF(AND($M$1=2010,Beregningsark!$AQ449="1999-2012"),'Resultat 2005-2012'!K449*SUM($AC$17:$AE$17)/3,IF(AND($M$1=2011,Beregningsark!$AQ449="1999-2012"),'Resultat 2005-2012'!K449*SUM($AD$17:$AE$17)/2,IF(AND($M$1=2012,Beregningsark!$AQ449="1999-2012"),'Resultat 2005-2012'!K449*$AE$17,""))))))))))))))))</f>
        <v/>
      </c>
      <c r="L449" s="15" t="str">
        <f>IF('Resultat 2005-2012'!$R449="","",IF($M$1=2005,'Resultat 2005-2012'!L449,IF(AND($M$1=2006,Beregningsark!$AQ449="2005-2012"),'Resultat 2005-2012'!L449*SUM($Y$9:$AE$9)/7,IF(AND($M$1=2007,Beregningsark!$AQ449="2005-2012"),'Resultat 2005-2012'!L449*SUM($Z$9:$AE$9)/6,IF(AND($M$1=2008,Beregningsark!$AQ449="2005-2012"),'Resultat 2005-2012'!L449*SUM($AA$9:$AE$9)/5,IF(AND($M$1=2009,Beregningsark!$AQ449="2005-2012"),'Resultat 2005-2012'!L449*SUM($AB$9:$AE$9)/4,IF(AND($M$1=2010,Beregningsark!$AQ449="2005-2012"),'Resultat 2005-2012'!L449*SUM($AC$9:$AE$9)/3,IF(AND($M$1=2011,Beregningsark!$AQ449="2005-2012"),'Resultat 2005-2012'!L449*SUM($AD$9:$AE$9)/2,IF(AND($M$1=2012,Beregningsark!$AQ449="2005-2012"),'Resultat 2005-2012'!L449*$AE$9,IF(AND($M$1=2006,Beregningsark!$AQ449="1999-2012"),'Resultat 2005-2012'!L449*SUM($Y$18:$AE$18)/7,IF(AND($M$1=2007,Beregningsark!$AQ449="1999-2012"),'Resultat 2005-2012'!L449*SUM($Z$18:$AE$18)/6,IF(AND($M$1=2008,Beregningsark!$AQ449="1999-2012"),'Resultat 2005-2012'!L449*SUM($AA$18:$AE$18)/5,IF(AND($M$1=2009,Beregningsark!$AQ449="1999-2012"),'Resultat 2005-2012'!L449*SUM($AB$18:$AE$18)/4,IF(AND($M$1=2010,Beregningsark!$AQ449="1999-2012"),'Resultat 2005-2012'!L449*SUM($AC$18:$AE$18)/3,IF(AND($M$1=2011,Beregningsark!$AQ449="1999-2012"),'Resultat 2005-2012'!L449*SUM($AD$18:$AE$18)/2,IF(AND($M$1=2012,Beregningsark!$AQ449="1999-2012"),'Resultat 2005-2012'!L449*$AE$18,""))))))))))))))))</f>
        <v/>
      </c>
      <c r="M449" s="15" t="str">
        <f t="shared" si="20"/>
        <v/>
      </c>
      <c r="N449" s="15" t="str">
        <f>IF('Resultat 2005-2012'!$R449="","",IF($M$1=2005,'Resultat 2005-2012'!N449,IF(AND($M$1=2006,Beregningsark!$AQ449="2005-2012"),'Resultat 2005-2012'!N449*SUM($Y$10:$AE$10)/7,IF(AND($M$1=2007,Beregningsark!$AQ449="2005-2012"),'Resultat 2005-2012'!N449*SUM($Z$10:$AE$10)/6,IF(AND($M$1=2008,Beregningsark!$AQ449="2005-2012"),'Resultat 2005-2012'!N449*SUM($AA$10:$AE$10)/5,IF(AND($M$1=2009,Beregningsark!$AQ449="2005-2012"),'Resultat 2005-2012'!N449*SUM($AB$10:$AE$10)/4,IF(AND($M$1=2010,Beregningsark!$AQ449="2005-2012"),'Resultat 2005-2012'!N449*SUM($AC$10:$AE$10)/3,IF(AND($M$1=2011,Beregningsark!$AQ449="2005-2012"),'Resultat 2005-2012'!N449*SUM($AD$10:$AE$10)/2,IF(AND($M$1=2012,Beregningsark!$AQ449="2005-2012"),'Resultat 2005-2012'!N449*$AE$10,IF(AND($M$1=2006,Beregningsark!$AQ449="1999-2012"),'Resultat 2005-2012'!N449*SUM($Y$16:$AE$16)/7,IF(AND($M$1=2007,Beregningsark!$AQ449="1999-2012"),'Resultat 2005-2012'!N449*SUM($Z$16:$AE$16)/6,IF(AND($M$1=2008,Beregningsark!$AQ449="1999-2012"),'Resultat 2005-2012'!N449*SUM($AA$16:$AE$16)/5,IF(AND($M$1=2009,Beregningsark!$AQ449="1999-2012"),'Resultat 2005-2012'!N449*SUM($AB$16:$AE$16)/4,IF(AND($M$1=2010,Beregningsark!$AQ449="1999-2012"),'Resultat 2005-2012'!N449*SUM($AC$16:$AE$16)/3,IF(AND($M$1=2011,Beregningsark!$AQ449="1999-2012"),'Resultat 2005-2012'!N449*SUM($AD$16:$AE$16)/2,IF(AND($M$1=2012,Beregningsark!$AQ449="1999-2012"),'Resultat 2005-2012'!N449*$AE$16,""))))))))))))))))</f>
        <v/>
      </c>
      <c r="O449" s="15" t="str">
        <f>IF('Resultat 2005-2012'!$R449="","",IF($M$1=2005,'Resultat 2005-2012'!O449,IF(AND($M$1=2006,Beregningsark!$AQ449="2005-2012"),'Resultat 2005-2012'!O449*SUM($Y$10:$AE$10)/7,IF(AND($M$1=2007,Beregningsark!$AQ449="2005-2012"),'Resultat 2005-2012'!O449*SUM($Z$10:$AE$10)/6,IF(AND($M$1=2008,Beregningsark!$AQ449="2005-2012"),'Resultat 2005-2012'!O449*SUM($AA$10:$AE$10)/5,IF(AND($M$1=2009,Beregningsark!$AQ449="2005-2012"),'Resultat 2005-2012'!O449*SUM($AB$10:$AE$10)/4,IF(AND($M$1=2010,Beregningsark!$AQ449="2005-2012"),'Resultat 2005-2012'!O449*SUM($AC$10:$AE$10)/3,IF(AND($M$1=2011,Beregningsark!$AQ449="2005-2012"),'Resultat 2005-2012'!O449*SUM($AD$10:$AE$10)/2,IF(AND($M$1=2012,Beregningsark!$AQ449="2005-2012"),'Resultat 2005-2012'!O449*$AE$10,IF(AND($M$1=2006,Beregningsark!$AQ449="1999-2012"),'Resultat 2005-2012'!O449*SUM($Y$16:$AE$16)/7,IF(AND($M$1=2007,Beregningsark!$AQ449="1999-2012"),'Resultat 2005-2012'!O449*SUM($Z$16:$AE$16)/6,IF(AND($M$1=2008,Beregningsark!$AQ449="1999-2012"),'Resultat 2005-2012'!O449*SUM($AA$16:$AE$16)/5,IF(AND($M$1=2009,Beregningsark!$AQ449="1999-2012"),'Resultat 2005-2012'!O449*SUM($AB$16:$AE$16)/4,IF(AND($M$1=2010,Beregningsark!$AQ449="1999-2012"),'Resultat 2005-2012'!O449*SUM($AC$16:$AE$16)/3,IF(AND($M$1=2011,Beregningsark!$AQ449="1999-2012"),'Resultat 2005-2012'!O449*SUM($AD$16:$AE$16)/2,IF(AND($M$1=2012,Beregningsark!$AQ449="1999-2012"),'Resultat 2005-2012'!O449*$AE$16,""))))))))))))))))</f>
        <v/>
      </c>
      <c r="P449" s="15" t="str">
        <f>IF('Resultat 2005-2012'!$R449="","",IF($M$1=2005,'Resultat 2005-2012'!P449,IF(AND($M$1=2006,Beregningsark!$AQ449="2005-2012"),'Resultat 2005-2012'!P449*SUM($Y$11:$AE$11)/7,IF(AND($M$1=2007,Beregningsark!$AQ449="2005-2012"),'Resultat 2005-2012'!P449*SUM($Z$11:$AE$11)/6,IF(AND($M$1=2008,Beregningsark!$AQ449="2005-2012"),'Resultat 2005-2012'!P449*SUM($AA$11:$AE$11)/5,IF(AND($M$1=2009,Beregningsark!$AQ449="2005-2012"),'Resultat 2005-2012'!P449*SUM($AB$11:$AE$11)/4,IF(AND($M$1=2010,Beregningsark!$AQ449="2005-2012"),'Resultat 2005-2012'!P449*SUM($AC$11:$AE$11)/3,IF(AND($M$1=2011,Beregningsark!$AQ449="2005-2012"),'Resultat 2005-2012'!P449*SUM($AD$11:$AE$11)/2,IF(AND($M$1=2012,Beregningsark!$AQ449="2005-2012"),'Resultat 2005-2012'!P449*$AE$11,IF(AND($M$1=2006,Beregningsark!$AQ449="1999-2012"),'Resultat 2005-2012'!P449*SUM($Y$16:$AE$16)/7,IF(AND($M$1=2007,Beregningsark!$AQ449="1999-2012"),'Resultat 2005-2012'!P449*SUM($Z$16:$AE$16)/6,IF(AND($M$1=2008,Beregningsark!$AQ449="1999-2012"),'Resultat 2005-2012'!P449*SUM($AA$16:$AE$16)/5,IF(AND($M$1=2009,Beregningsark!$AQ449="1999-2012"),'Resultat 2005-2012'!P449*SUM($AB$16:$AE$16)/4,IF(AND($M$1=2010,Beregningsark!$AQ449="1999-2012"),'Resultat 2005-2012'!P449*SUM($AC$16:$AE$16)/3,IF(AND($M$1=2011,Beregningsark!$AQ449="1999-2012"),'Resultat 2005-2012'!P449*SUM($AD$16:$AE$16)/2,IF(AND($M$1=2012,Beregningsark!$AQ449="1999-2012"),'Resultat 2005-2012'!P449*$AE$16,""))))))))))))))))</f>
        <v/>
      </c>
      <c r="Q449" s="15" t="str">
        <f t="shared" si="21"/>
        <v/>
      </c>
      <c r="R449" s="17" t="str">
        <f t="shared" si="22"/>
        <v/>
      </c>
    </row>
    <row r="450" spans="1:18" x14ac:dyDescent="0.25">
      <c r="A450" s="4" t="str">
        <f>IF(Inddata!A465="","",Inddata!A465)</f>
        <v/>
      </c>
      <c r="B450" s="4" t="str">
        <f>IF(Inddata!B465="","",Inddata!B465)</f>
        <v/>
      </c>
      <c r="C450" s="4" t="str">
        <f>IF(Inddata!C465="","",Inddata!C465)</f>
        <v/>
      </c>
      <c r="D450" s="4" t="str">
        <f>IF(Inddata!D465="","",Inddata!D465)</f>
        <v/>
      </c>
      <c r="E450" s="4" t="str">
        <f>IF(Inddata!E465="","",Inddata!E465)</f>
        <v/>
      </c>
      <c r="F450" s="4" t="str">
        <f>IF(Inddata!F465="","",Inddata!F465)</f>
        <v/>
      </c>
      <c r="G450" s="4">
        <f>IF(Inddata!G465="","",Inddata!G465)</f>
        <v>0</v>
      </c>
      <c r="H450" s="4" t="str">
        <f>IF(Inddata!H465&gt;0.5,Inddata!H465,"")</f>
        <v/>
      </c>
      <c r="I450" s="4" t="str">
        <f>IF(Inddata!I465="","",Inddata!I465)</f>
        <v/>
      </c>
      <c r="J450" s="15" t="str">
        <f>IF('Resultat 2005-2012'!$R450="","",IF($M$1=2005,'Resultat 2005-2012'!J450,IF(AND($M$1=2006,Beregningsark!$AQ450="2005-2012"),'Resultat 2005-2012'!J450*SUM($Y$7:$AE$7)/7,IF(AND($M$1=2007,Beregningsark!$AQ450="2005-2012"),'Resultat 2005-2012'!J450*SUM($Z$7:$AE$7)/6,IF(AND($M$1=2008,Beregningsark!$AQ450="2005-2012"),'Resultat 2005-2012'!J450*SUM($AA$7:$AE$7)/5,IF(AND($M$1=2009,Beregningsark!$AQ450="2005-2012"),'Resultat 2005-2012'!J450*SUM($AB$7:$AE$7)/4,IF(AND($M$1=2010,Beregningsark!$AQ450="2005-2012"),'Resultat 2005-2012'!J450*SUM($AC$7:$AE$7)/3,IF(AND($M$1=2011,Beregningsark!$AQ450="2005-2012"),'Resultat 2005-2012'!J450*SUM($AD$7:$AE$7)/2,IF(AND($M$1=2012,Beregningsark!$AQ450="2005-2012"),'Resultat 2005-2012'!J450*$AE$7,IF(AND($M$1=2006,Beregningsark!$AQ450="1999-2012"),'Resultat 2005-2012'!J450*SUM($Y$16:$AE$16)/7,IF(AND($M$1=2007,Beregningsark!$AQ450="1999-2012"),'Resultat 2005-2012'!J450*SUM($Z$16:$AE$16)/6,IF(AND($M$1=2008,Beregningsark!$AQ450="1999-2012"),'Resultat 2005-2012'!J450*SUM($AA$16:$AE$16)/5,IF(AND($M$1=2009,Beregningsark!$AQ450="1999-2012"),'Resultat 2005-2012'!J450*SUM($AB$16:$AE$16)/4,IF(AND($M$1=2010,Beregningsark!$AQ450="1999-2012"),'Resultat 2005-2012'!J450*SUM($AC$16:$AE$16)/3,IF(AND($M$1=2011,Beregningsark!$AQ450="1999-2012"),'Resultat 2005-2012'!J450*SUM($AD$16:$AE$16)/2,IF(AND($M$1=2012,Beregningsark!$AQ450="1999-2012"),'Resultat 2005-2012'!J450*$AE$16,""))))))))))))))))</f>
        <v/>
      </c>
      <c r="K450" s="15" t="str">
        <f>IF('Resultat 2005-2012'!$R450="","",IF($M$1=2005,'Resultat 2005-2012'!K450,IF(AND($M$1=2006,Beregningsark!$AQ450="2005-2012"),'Resultat 2005-2012'!K450*SUM($Y$8:$AE$8)/7,IF(AND($M$1=2007,Beregningsark!$AQ450="2005-2012"),'Resultat 2005-2012'!K450*SUM($Z$8:$AE$8)/6,IF(AND($M$1=2008,Beregningsark!$AQ450="2005-2012"),'Resultat 2005-2012'!K450*SUM($AA$8:$AE$8)/5,IF(AND($M$1=2009,Beregningsark!$AQ450="2005-2012"),'Resultat 2005-2012'!K450*SUM($AB$8:$AE$8)/4,IF(AND($M$1=2010,Beregningsark!$AQ450="2005-2012"),'Resultat 2005-2012'!K450*SUM($AC$8:$AE$8)/3,IF(AND($M$1=2011,Beregningsark!$AQ450="2005-2012"),'Resultat 2005-2012'!K450*SUM($AD$8:$AE$8)/2,IF(AND($M$1=2012,Beregningsark!$AQ450="2005-2012"),'Resultat 2005-2012'!K450*$AE$8,IF(AND($M$1=2006,Beregningsark!$AQ450="1999-2012"),'Resultat 2005-2012'!K450*SUM($Y$17:$AE$17)/7,IF(AND($M$1=2007,Beregningsark!$AQ450="1999-2012"),'Resultat 2005-2012'!K450*SUM($Z$17:$AE$17)/6,IF(AND($M$1=2008,Beregningsark!$AQ450="1999-2012"),'Resultat 2005-2012'!K450*SUM($AA$17:$AE$17)/5,IF(AND($M$1=2009,Beregningsark!$AQ450="1999-2012"),'Resultat 2005-2012'!K450*SUM($AB$17:$AE$17)/4,IF(AND($M$1=2010,Beregningsark!$AQ450="1999-2012"),'Resultat 2005-2012'!K450*SUM($AC$17:$AE$17)/3,IF(AND($M$1=2011,Beregningsark!$AQ450="1999-2012"),'Resultat 2005-2012'!K450*SUM($AD$17:$AE$17)/2,IF(AND($M$1=2012,Beregningsark!$AQ450="1999-2012"),'Resultat 2005-2012'!K450*$AE$17,""))))))))))))))))</f>
        <v/>
      </c>
      <c r="L450" s="15" t="str">
        <f>IF('Resultat 2005-2012'!$R450="","",IF($M$1=2005,'Resultat 2005-2012'!L450,IF(AND($M$1=2006,Beregningsark!$AQ450="2005-2012"),'Resultat 2005-2012'!L450*SUM($Y$9:$AE$9)/7,IF(AND($M$1=2007,Beregningsark!$AQ450="2005-2012"),'Resultat 2005-2012'!L450*SUM($Z$9:$AE$9)/6,IF(AND($M$1=2008,Beregningsark!$AQ450="2005-2012"),'Resultat 2005-2012'!L450*SUM($AA$9:$AE$9)/5,IF(AND($M$1=2009,Beregningsark!$AQ450="2005-2012"),'Resultat 2005-2012'!L450*SUM($AB$9:$AE$9)/4,IF(AND($M$1=2010,Beregningsark!$AQ450="2005-2012"),'Resultat 2005-2012'!L450*SUM($AC$9:$AE$9)/3,IF(AND($M$1=2011,Beregningsark!$AQ450="2005-2012"),'Resultat 2005-2012'!L450*SUM($AD$9:$AE$9)/2,IF(AND($M$1=2012,Beregningsark!$AQ450="2005-2012"),'Resultat 2005-2012'!L450*$AE$9,IF(AND($M$1=2006,Beregningsark!$AQ450="1999-2012"),'Resultat 2005-2012'!L450*SUM($Y$18:$AE$18)/7,IF(AND($M$1=2007,Beregningsark!$AQ450="1999-2012"),'Resultat 2005-2012'!L450*SUM($Z$18:$AE$18)/6,IF(AND($M$1=2008,Beregningsark!$AQ450="1999-2012"),'Resultat 2005-2012'!L450*SUM($AA$18:$AE$18)/5,IF(AND($M$1=2009,Beregningsark!$AQ450="1999-2012"),'Resultat 2005-2012'!L450*SUM($AB$18:$AE$18)/4,IF(AND($M$1=2010,Beregningsark!$AQ450="1999-2012"),'Resultat 2005-2012'!L450*SUM($AC$18:$AE$18)/3,IF(AND($M$1=2011,Beregningsark!$AQ450="1999-2012"),'Resultat 2005-2012'!L450*SUM($AD$18:$AE$18)/2,IF(AND($M$1=2012,Beregningsark!$AQ450="1999-2012"),'Resultat 2005-2012'!L450*$AE$18,""))))))))))))))))</f>
        <v/>
      </c>
      <c r="M450" s="15" t="str">
        <f t="shared" si="20"/>
        <v/>
      </c>
      <c r="N450" s="15" t="str">
        <f>IF('Resultat 2005-2012'!$R450="","",IF($M$1=2005,'Resultat 2005-2012'!N450,IF(AND($M$1=2006,Beregningsark!$AQ450="2005-2012"),'Resultat 2005-2012'!N450*SUM($Y$10:$AE$10)/7,IF(AND($M$1=2007,Beregningsark!$AQ450="2005-2012"),'Resultat 2005-2012'!N450*SUM($Z$10:$AE$10)/6,IF(AND($M$1=2008,Beregningsark!$AQ450="2005-2012"),'Resultat 2005-2012'!N450*SUM($AA$10:$AE$10)/5,IF(AND($M$1=2009,Beregningsark!$AQ450="2005-2012"),'Resultat 2005-2012'!N450*SUM($AB$10:$AE$10)/4,IF(AND($M$1=2010,Beregningsark!$AQ450="2005-2012"),'Resultat 2005-2012'!N450*SUM($AC$10:$AE$10)/3,IF(AND($M$1=2011,Beregningsark!$AQ450="2005-2012"),'Resultat 2005-2012'!N450*SUM($AD$10:$AE$10)/2,IF(AND($M$1=2012,Beregningsark!$AQ450="2005-2012"),'Resultat 2005-2012'!N450*$AE$10,IF(AND($M$1=2006,Beregningsark!$AQ450="1999-2012"),'Resultat 2005-2012'!N450*SUM($Y$16:$AE$16)/7,IF(AND($M$1=2007,Beregningsark!$AQ450="1999-2012"),'Resultat 2005-2012'!N450*SUM($Z$16:$AE$16)/6,IF(AND($M$1=2008,Beregningsark!$AQ450="1999-2012"),'Resultat 2005-2012'!N450*SUM($AA$16:$AE$16)/5,IF(AND($M$1=2009,Beregningsark!$AQ450="1999-2012"),'Resultat 2005-2012'!N450*SUM($AB$16:$AE$16)/4,IF(AND($M$1=2010,Beregningsark!$AQ450="1999-2012"),'Resultat 2005-2012'!N450*SUM($AC$16:$AE$16)/3,IF(AND($M$1=2011,Beregningsark!$AQ450="1999-2012"),'Resultat 2005-2012'!N450*SUM($AD$16:$AE$16)/2,IF(AND($M$1=2012,Beregningsark!$AQ450="1999-2012"),'Resultat 2005-2012'!N450*$AE$16,""))))))))))))))))</f>
        <v/>
      </c>
      <c r="O450" s="15" t="str">
        <f>IF('Resultat 2005-2012'!$R450="","",IF($M$1=2005,'Resultat 2005-2012'!O450,IF(AND($M$1=2006,Beregningsark!$AQ450="2005-2012"),'Resultat 2005-2012'!O450*SUM($Y$10:$AE$10)/7,IF(AND($M$1=2007,Beregningsark!$AQ450="2005-2012"),'Resultat 2005-2012'!O450*SUM($Z$10:$AE$10)/6,IF(AND($M$1=2008,Beregningsark!$AQ450="2005-2012"),'Resultat 2005-2012'!O450*SUM($AA$10:$AE$10)/5,IF(AND($M$1=2009,Beregningsark!$AQ450="2005-2012"),'Resultat 2005-2012'!O450*SUM($AB$10:$AE$10)/4,IF(AND($M$1=2010,Beregningsark!$AQ450="2005-2012"),'Resultat 2005-2012'!O450*SUM($AC$10:$AE$10)/3,IF(AND($M$1=2011,Beregningsark!$AQ450="2005-2012"),'Resultat 2005-2012'!O450*SUM($AD$10:$AE$10)/2,IF(AND($M$1=2012,Beregningsark!$AQ450="2005-2012"),'Resultat 2005-2012'!O450*$AE$10,IF(AND($M$1=2006,Beregningsark!$AQ450="1999-2012"),'Resultat 2005-2012'!O450*SUM($Y$16:$AE$16)/7,IF(AND($M$1=2007,Beregningsark!$AQ450="1999-2012"),'Resultat 2005-2012'!O450*SUM($Z$16:$AE$16)/6,IF(AND($M$1=2008,Beregningsark!$AQ450="1999-2012"),'Resultat 2005-2012'!O450*SUM($AA$16:$AE$16)/5,IF(AND($M$1=2009,Beregningsark!$AQ450="1999-2012"),'Resultat 2005-2012'!O450*SUM($AB$16:$AE$16)/4,IF(AND($M$1=2010,Beregningsark!$AQ450="1999-2012"),'Resultat 2005-2012'!O450*SUM($AC$16:$AE$16)/3,IF(AND($M$1=2011,Beregningsark!$AQ450="1999-2012"),'Resultat 2005-2012'!O450*SUM($AD$16:$AE$16)/2,IF(AND($M$1=2012,Beregningsark!$AQ450="1999-2012"),'Resultat 2005-2012'!O450*$AE$16,""))))))))))))))))</f>
        <v/>
      </c>
      <c r="P450" s="15" t="str">
        <f>IF('Resultat 2005-2012'!$R450="","",IF($M$1=2005,'Resultat 2005-2012'!P450,IF(AND($M$1=2006,Beregningsark!$AQ450="2005-2012"),'Resultat 2005-2012'!P450*SUM($Y$11:$AE$11)/7,IF(AND($M$1=2007,Beregningsark!$AQ450="2005-2012"),'Resultat 2005-2012'!P450*SUM($Z$11:$AE$11)/6,IF(AND($M$1=2008,Beregningsark!$AQ450="2005-2012"),'Resultat 2005-2012'!P450*SUM($AA$11:$AE$11)/5,IF(AND($M$1=2009,Beregningsark!$AQ450="2005-2012"),'Resultat 2005-2012'!P450*SUM($AB$11:$AE$11)/4,IF(AND($M$1=2010,Beregningsark!$AQ450="2005-2012"),'Resultat 2005-2012'!P450*SUM($AC$11:$AE$11)/3,IF(AND($M$1=2011,Beregningsark!$AQ450="2005-2012"),'Resultat 2005-2012'!P450*SUM($AD$11:$AE$11)/2,IF(AND($M$1=2012,Beregningsark!$AQ450="2005-2012"),'Resultat 2005-2012'!P450*$AE$11,IF(AND($M$1=2006,Beregningsark!$AQ450="1999-2012"),'Resultat 2005-2012'!P450*SUM($Y$16:$AE$16)/7,IF(AND($M$1=2007,Beregningsark!$AQ450="1999-2012"),'Resultat 2005-2012'!P450*SUM($Z$16:$AE$16)/6,IF(AND($M$1=2008,Beregningsark!$AQ450="1999-2012"),'Resultat 2005-2012'!P450*SUM($AA$16:$AE$16)/5,IF(AND($M$1=2009,Beregningsark!$AQ450="1999-2012"),'Resultat 2005-2012'!P450*SUM($AB$16:$AE$16)/4,IF(AND($M$1=2010,Beregningsark!$AQ450="1999-2012"),'Resultat 2005-2012'!P450*SUM($AC$16:$AE$16)/3,IF(AND($M$1=2011,Beregningsark!$AQ450="1999-2012"),'Resultat 2005-2012'!P450*SUM($AD$16:$AE$16)/2,IF(AND($M$1=2012,Beregningsark!$AQ450="1999-2012"),'Resultat 2005-2012'!P450*$AE$16,""))))))))))))))))</f>
        <v/>
      </c>
      <c r="Q450" s="15" t="str">
        <f t="shared" si="21"/>
        <v/>
      </c>
      <c r="R450" s="17" t="str">
        <f t="shared" si="22"/>
        <v/>
      </c>
    </row>
    <row r="451" spans="1:18" x14ac:dyDescent="0.25">
      <c r="A451" s="4" t="str">
        <f>IF(Inddata!A466="","",Inddata!A466)</f>
        <v/>
      </c>
      <c r="B451" s="4" t="str">
        <f>IF(Inddata!B466="","",Inddata!B466)</f>
        <v/>
      </c>
      <c r="C451" s="4" t="str">
        <f>IF(Inddata!C466="","",Inddata!C466)</f>
        <v/>
      </c>
      <c r="D451" s="4" t="str">
        <f>IF(Inddata!D466="","",Inddata!D466)</f>
        <v/>
      </c>
      <c r="E451" s="4" t="str">
        <f>IF(Inddata!E466="","",Inddata!E466)</f>
        <v/>
      </c>
      <c r="F451" s="4" t="str">
        <f>IF(Inddata!F466="","",Inddata!F466)</f>
        <v/>
      </c>
      <c r="G451" s="4">
        <f>IF(Inddata!G466="","",Inddata!G466)</f>
        <v>0</v>
      </c>
      <c r="H451" s="4" t="str">
        <f>IF(Inddata!H466&gt;0.5,Inddata!H466,"")</f>
        <v/>
      </c>
      <c r="I451" s="4" t="str">
        <f>IF(Inddata!I466="","",Inddata!I466)</f>
        <v/>
      </c>
      <c r="J451" s="15" t="str">
        <f>IF('Resultat 2005-2012'!$R451="","",IF($M$1=2005,'Resultat 2005-2012'!J451,IF(AND($M$1=2006,Beregningsark!$AQ451="2005-2012"),'Resultat 2005-2012'!J451*SUM($Y$7:$AE$7)/7,IF(AND($M$1=2007,Beregningsark!$AQ451="2005-2012"),'Resultat 2005-2012'!J451*SUM($Z$7:$AE$7)/6,IF(AND($M$1=2008,Beregningsark!$AQ451="2005-2012"),'Resultat 2005-2012'!J451*SUM($AA$7:$AE$7)/5,IF(AND($M$1=2009,Beregningsark!$AQ451="2005-2012"),'Resultat 2005-2012'!J451*SUM($AB$7:$AE$7)/4,IF(AND($M$1=2010,Beregningsark!$AQ451="2005-2012"),'Resultat 2005-2012'!J451*SUM($AC$7:$AE$7)/3,IF(AND($M$1=2011,Beregningsark!$AQ451="2005-2012"),'Resultat 2005-2012'!J451*SUM($AD$7:$AE$7)/2,IF(AND($M$1=2012,Beregningsark!$AQ451="2005-2012"),'Resultat 2005-2012'!J451*$AE$7,IF(AND($M$1=2006,Beregningsark!$AQ451="1999-2012"),'Resultat 2005-2012'!J451*SUM($Y$16:$AE$16)/7,IF(AND($M$1=2007,Beregningsark!$AQ451="1999-2012"),'Resultat 2005-2012'!J451*SUM($Z$16:$AE$16)/6,IF(AND($M$1=2008,Beregningsark!$AQ451="1999-2012"),'Resultat 2005-2012'!J451*SUM($AA$16:$AE$16)/5,IF(AND($M$1=2009,Beregningsark!$AQ451="1999-2012"),'Resultat 2005-2012'!J451*SUM($AB$16:$AE$16)/4,IF(AND($M$1=2010,Beregningsark!$AQ451="1999-2012"),'Resultat 2005-2012'!J451*SUM($AC$16:$AE$16)/3,IF(AND($M$1=2011,Beregningsark!$AQ451="1999-2012"),'Resultat 2005-2012'!J451*SUM($AD$16:$AE$16)/2,IF(AND($M$1=2012,Beregningsark!$AQ451="1999-2012"),'Resultat 2005-2012'!J451*$AE$16,""))))))))))))))))</f>
        <v/>
      </c>
      <c r="K451" s="15" t="str">
        <f>IF('Resultat 2005-2012'!$R451="","",IF($M$1=2005,'Resultat 2005-2012'!K451,IF(AND($M$1=2006,Beregningsark!$AQ451="2005-2012"),'Resultat 2005-2012'!K451*SUM($Y$8:$AE$8)/7,IF(AND($M$1=2007,Beregningsark!$AQ451="2005-2012"),'Resultat 2005-2012'!K451*SUM($Z$8:$AE$8)/6,IF(AND($M$1=2008,Beregningsark!$AQ451="2005-2012"),'Resultat 2005-2012'!K451*SUM($AA$8:$AE$8)/5,IF(AND($M$1=2009,Beregningsark!$AQ451="2005-2012"),'Resultat 2005-2012'!K451*SUM($AB$8:$AE$8)/4,IF(AND($M$1=2010,Beregningsark!$AQ451="2005-2012"),'Resultat 2005-2012'!K451*SUM($AC$8:$AE$8)/3,IF(AND($M$1=2011,Beregningsark!$AQ451="2005-2012"),'Resultat 2005-2012'!K451*SUM($AD$8:$AE$8)/2,IF(AND($M$1=2012,Beregningsark!$AQ451="2005-2012"),'Resultat 2005-2012'!K451*$AE$8,IF(AND($M$1=2006,Beregningsark!$AQ451="1999-2012"),'Resultat 2005-2012'!K451*SUM($Y$17:$AE$17)/7,IF(AND($M$1=2007,Beregningsark!$AQ451="1999-2012"),'Resultat 2005-2012'!K451*SUM($Z$17:$AE$17)/6,IF(AND($M$1=2008,Beregningsark!$AQ451="1999-2012"),'Resultat 2005-2012'!K451*SUM($AA$17:$AE$17)/5,IF(AND($M$1=2009,Beregningsark!$AQ451="1999-2012"),'Resultat 2005-2012'!K451*SUM($AB$17:$AE$17)/4,IF(AND($M$1=2010,Beregningsark!$AQ451="1999-2012"),'Resultat 2005-2012'!K451*SUM($AC$17:$AE$17)/3,IF(AND($M$1=2011,Beregningsark!$AQ451="1999-2012"),'Resultat 2005-2012'!K451*SUM($AD$17:$AE$17)/2,IF(AND($M$1=2012,Beregningsark!$AQ451="1999-2012"),'Resultat 2005-2012'!K451*$AE$17,""))))))))))))))))</f>
        <v/>
      </c>
      <c r="L451" s="15" t="str">
        <f>IF('Resultat 2005-2012'!$R451="","",IF($M$1=2005,'Resultat 2005-2012'!L451,IF(AND($M$1=2006,Beregningsark!$AQ451="2005-2012"),'Resultat 2005-2012'!L451*SUM($Y$9:$AE$9)/7,IF(AND($M$1=2007,Beregningsark!$AQ451="2005-2012"),'Resultat 2005-2012'!L451*SUM($Z$9:$AE$9)/6,IF(AND($M$1=2008,Beregningsark!$AQ451="2005-2012"),'Resultat 2005-2012'!L451*SUM($AA$9:$AE$9)/5,IF(AND($M$1=2009,Beregningsark!$AQ451="2005-2012"),'Resultat 2005-2012'!L451*SUM($AB$9:$AE$9)/4,IF(AND($M$1=2010,Beregningsark!$AQ451="2005-2012"),'Resultat 2005-2012'!L451*SUM($AC$9:$AE$9)/3,IF(AND($M$1=2011,Beregningsark!$AQ451="2005-2012"),'Resultat 2005-2012'!L451*SUM($AD$9:$AE$9)/2,IF(AND($M$1=2012,Beregningsark!$AQ451="2005-2012"),'Resultat 2005-2012'!L451*$AE$9,IF(AND($M$1=2006,Beregningsark!$AQ451="1999-2012"),'Resultat 2005-2012'!L451*SUM($Y$18:$AE$18)/7,IF(AND($M$1=2007,Beregningsark!$AQ451="1999-2012"),'Resultat 2005-2012'!L451*SUM($Z$18:$AE$18)/6,IF(AND($M$1=2008,Beregningsark!$AQ451="1999-2012"),'Resultat 2005-2012'!L451*SUM($AA$18:$AE$18)/5,IF(AND($M$1=2009,Beregningsark!$AQ451="1999-2012"),'Resultat 2005-2012'!L451*SUM($AB$18:$AE$18)/4,IF(AND($M$1=2010,Beregningsark!$AQ451="1999-2012"),'Resultat 2005-2012'!L451*SUM($AC$18:$AE$18)/3,IF(AND($M$1=2011,Beregningsark!$AQ451="1999-2012"),'Resultat 2005-2012'!L451*SUM($AD$18:$AE$18)/2,IF(AND($M$1=2012,Beregningsark!$AQ451="1999-2012"),'Resultat 2005-2012'!L451*$AE$18,""))))))))))))))))</f>
        <v/>
      </c>
      <c r="M451" s="15" t="str">
        <f t="shared" si="20"/>
        <v/>
      </c>
      <c r="N451" s="15" t="str">
        <f>IF('Resultat 2005-2012'!$R451="","",IF($M$1=2005,'Resultat 2005-2012'!N451,IF(AND($M$1=2006,Beregningsark!$AQ451="2005-2012"),'Resultat 2005-2012'!N451*SUM($Y$10:$AE$10)/7,IF(AND($M$1=2007,Beregningsark!$AQ451="2005-2012"),'Resultat 2005-2012'!N451*SUM($Z$10:$AE$10)/6,IF(AND($M$1=2008,Beregningsark!$AQ451="2005-2012"),'Resultat 2005-2012'!N451*SUM($AA$10:$AE$10)/5,IF(AND($M$1=2009,Beregningsark!$AQ451="2005-2012"),'Resultat 2005-2012'!N451*SUM($AB$10:$AE$10)/4,IF(AND($M$1=2010,Beregningsark!$AQ451="2005-2012"),'Resultat 2005-2012'!N451*SUM($AC$10:$AE$10)/3,IF(AND($M$1=2011,Beregningsark!$AQ451="2005-2012"),'Resultat 2005-2012'!N451*SUM($AD$10:$AE$10)/2,IF(AND($M$1=2012,Beregningsark!$AQ451="2005-2012"),'Resultat 2005-2012'!N451*$AE$10,IF(AND($M$1=2006,Beregningsark!$AQ451="1999-2012"),'Resultat 2005-2012'!N451*SUM($Y$16:$AE$16)/7,IF(AND($M$1=2007,Beregningsark!$AQ451="1999-2012"),'Resultat 2005-2012'!N451*SUM($Z$16:$AE$16)/6,IF(AND($M$1=2008,Beregningsark!$AQ451="1999-2012"),'Resultat 2005-2012'!N451*SUM($AA$16:$AE$16)/5,IF(AND($M$1=2009,Beregningsark!$AQ451="1999-2012"),'Resultat 2005-2012'!N451*SUM($AB$16:$AE$16)/4,IF(AND($M$1=2010,Beregningsark!$AQ451="1999-2012"),'Resultat 2005-2012'!N451*SUM($AC$16:$AE$16)/3,IF(AND($M$1=2011,Beregningsark!$AQ451="1999-2012"),'Resultat 2005-2012'!N451*SUM($AD$16:$AE$16)/2,IF(AND($M$1=2012,Beregningsark!$AQ451="1999-2012"),'Resultat 2005-2012'!N451*$AE$16,""))))))))))))))))</f>
        <v/>
      </c>
      <c r="O451" s="15" t="str">
        <f>IF('Resultat 2005-2012'!$R451="","",IF($M$1=2005,'Resultat 2005-2012'!O451,IF(AND($M$1=2006,Beregningsark!$AQ451="2005-2012"),'Resultat 2005-2012'!O451*SUM($Y$10:$AE$10)/7,IF(AND($M$1=2007,Beregningsark!$AQ451="2005-2012"),'Resultat 2005-2012'!O451*SUM($Z$10:$AE$10)/6,IF(AND($M$1=2008,Beregningsark!$AQ451="2005-2012"),'Resultat 2005-2012'!O451*SUM($AA$10:$AE$10)/5,IF(AND($M$1=2009,Beregningsark!$AQ451="2005-2012"),'Resultat 2005-2012'!O451*SUM($AB$10:$AE$10)/4,IF(AND($M$1=2010,Beregningsark!$AQ451="2005-2012"),'Resultat 2005-2012'!O451*SUM($AC$10:$AE$10)/3,IF(AND($M$1=2011,Beregningsark!$AQ451="2005-2012"),'Resultat 2005-2012'!O451*SUM($AD$10:$AE$10)/2,IF(AND($M$1=2012,Beregningsark!$AQ451="2005-2012"),'Resultat 2005-2012'!O451*$AE$10,IF(AND($M$1=2006,Beregningsark!$AQ451="1999-2012"),'Resultat 2005-2012'!O451*SUM($Y$16:$AE$16)/7,IF(AND($M$1=2007,Beregningsark!$AQ451="1999-2012"),'Resultat 2005-2012'!O451*SUM($Z$16:$AE$16)/6,IF(AND($M$1=2008,Beregningsark!$AQ451="1999-2012"),'Resultat 2005-2012'!O451*SUM($AA$16:$AE$16)/5,IF(AND($M$1=2009,Beregningsark!$AQ451="1999-2012"),'Resultat 2005-2012'!O451*SUM($AB$16:$AE$16)/4,IF(AND($M$1=2010,Beregningsark!$AQ451="1999-2012"),'Resultat 2005-2012'!O451*SUM($AC$16:$AE$16)/3,IF(AND($M$1=2011,Beregningsark!$AQ451="1999-2012"),'Resultat 2005-2012'!O451*SUM($AD$16:$AE$16)/2,IF(AND($M$1=2012,Beregningsark!$AQ451="1999-2012"),'Resultat 2005-2012'!O451*$AE$16,""))))))))))))))))</f>
        <v/>
      </c>
      <c r="P451" s="15" t="str">
        <f>IF('Resultat 2005-2012'!$R451="","",IF($M$1=2005,'Resultat 2005-2012'!P451,IF(AND($M$1=2006,Beregningsark!$AQ451="2005-2012"),'Resultat 2005-2012'!P451*SUM($Y$11:$AE$11)/7,IF(AND($M$1=2007,Beregningsark!$AQ451="2005-2012"),'Resultat 2005-2012'!P451*SUM($Z$11:$AE$11)/6,IF(AND($M$1=2008,Beregningsark!$AQ451="2005-2012"),'Resultat 2005-2012'!P451*SUM($AA$11:$AE$11)/5,IF(AND($M$1=2009,Beregningsark!$AQ451="2005-2012"),'Resultat 2005-2012'!P451*SUM($AB$11:$AE$11)/4,IF(AND($M$1=2010,Beregningsark!$AQ451="2005-2012"),'Resultat 2005-2012'!P451*SUM($AC$11:$AE$11)/3,IF(AND($M$1=2011,Beregningsark!$AQ451="2005-2012"),'Resultat 2005-2012'!P451*SUM($AD$11:$AE$11)/2,IF(AND($M$1=2012,Beregningsark!$AQ451="2005-2012"),'Resultat 2005-2012'!P451*$AE$11,IF(AND($M$1=2006,Beregningsark!$AQ451="1999-2012"),'Resultat 2005-2012'!P451*SUM($Y$16:$AE$16)/7,IF(AND($M$1=2007,Beregningsark!$AQ451="1999-2012"),'Resultat 2005-2012'!P451*SUM($Z$16:$AE$16)/6,IF(AND($M$1=2008,Beregningsark!$AQ451="1999-2012"),'Resultat 2005-2012'!P451*SUM($AA$16:$AE$16)/5,IF(AND($M$1=2009,Beregningsark!$AQ451="1999-2012"),'Resultat 2005-2012'!P451*SUM($AB$16:$AE$16)/4,IF(AND($M$1=2010,Beregningsark!$AQ451="1999-2012"),'Resultat 2005-2012'!P451*SUM($AC$16:$AE$16)/3,IF(AND($M$1=2011,Beregningsark!$AQ451="1999-2012"),'Resultat 2005-2012'!P451*SUM($AD$16:$AE$16)/2,IF(AND($M$1=2012,Beregningsark!$AQ451="1999-2012"),'Resultat 2005-2012'!P451*$AE$16,""))))))))))))))))</f>
        <v/>
      </c>
      <c r="Q451" s="15" t="str">
        <f t="shared" si="21"/>
        <v/>
      </c>
      <c r="R451" s="17" t="str">
        <f t="shared" si="22"/>
        <v/>
      </c>
    </row>
    <row r="452" spans="1:18" x14ac:dyDescent="0.25">
      <c r="A452" s="4" t="str">
        <f>IF(Inddata!A467="","",Inddata!A467)</f>
        <v/>
      </c>
      <c r="B452" s="4" t="str">
        <f>IF(Inddata!B467="","",Inddata!B467)</f>
        <v/>
      </c>
      <c r="C452" s="4" t="str">
        <f>IF(Inddata!C467="","",Inddata!C467)</f>
        <v/>
      </c>
      <c r="D452" s="4" t="str">
        <f>IF(Inddata!D467="","",Inddata!D467)</f>
        <v/>
      </c>
      <c r="E452" s="4" t="str">
        <f>IF(Inddata!E467="","",Inddata!E467)</f>
        <v/>
      </c>
      <c r="F452" s="4" t="str">
        <f>IF(Inddata!F467="","",Inddata!F467)</f>
        <v/>
      </c>
      <c r="G452" s="4">
        <f>IF(Inddata!G467="","",Inddata!G467)</f>
        <v>0</v>
      </c>
      <c r="H452" s="4" t="str">
        <f>IF(Inddata!H467&gt;0.5,Inddata!H467,"")</f>
        <v/>
      </c>
      <c r="I452" s="4" t="str">
        <f>IF(Inddata!I467="","",Inddata!I467)</f>
        <v/>
      </c>
      <c r="J452" s="15" t="str">
        <f>IF('Resultat 2005-2012'!$R452="","",IF($M$1=2005,'Resultat 2005-2012'!J452,IF(AND($M$1=2006,Beregningsark!$AQ452="2005-2012"),'Resultat 2005-2012'!J452*SUM($Y$7:$AE$7)/7,IF(AND($M$1=2007,Beregningsark!$AQ452="2005-2012"),'Resultat 2005-2012'!J452*SUM($Z$7:$AE$7)/6,IF(AND($M$1=2008,Beregningsark!$AQ452="2005-2012"),'Resultat 2005-2012'!J452*SUM($AA$7:$AE$7)/5,IF(AND($M$1=2009,Beregningsark!$AQ452="2005-2012"),'Resultat 2005-2012'!J452*SUM($AB$7:$AE$7)/4,IF(AND($M$1=2010,Beregningsark!$AQ452="2005-2012"),'Resultat 2005-2012'!J452*SUM($AC$7:$AE$7)/3,IF(AND($M$1=2011,Beregningsark!$AQ452="2005-2012"),'Resultat 2005-2012'!J452*SUM($AD$7:$AE$7)/2,IF(AND($M$1=2012,Beregningsark!$AQ452="2005-2012"),'Resultat 2005-2012'!J452*$AE$7,IF(AND($M$1=2006,Beregningsark!$AQ452="1999-2012"),'Resultat 2005-2012'!J452*SUM($Y$16:$AE$16)/7,IF(AND($M$1=2007,Beregningsark!$AQ452="1999-2012"),'Resultat 2005-2012'!J452*SUM($Z$16:$AE$16)/6,IF(AND($M$1=2008,Beregningsark!$AQ452="1999-2012"),'Resultat 2005-2012'!J452*SUM($AA$16:$AE$16)/5,IF(AND($M$1=2009,Beregningsark!$AQ452="1999-2012"),'Resultat 2005-2012'!J452*SUM($AB$16:$AE$16)/4,IF(AND($M$1=2010,Beregningsark!$AQ452="1999-2012"),'Resultat 2005-2012'!J452*SUM($AC$16:$AE$16)/3,IF(AND($M$1=2011,Beregningsark!$AQ452="1999-2012"),'Resultat 2005-2012'!J452*SUM($AD$16:$AE$16)/2,IF(AND($M$1=2012,Beregningsark!$AQ452="1999-2012"),'Resultat 2005-2012'!J452*$AE$16,""))))))))))))))))</f>
        <v/>
      </c>
      <c r="K452" s="15" t="str">
        <f>IF('Resultat 2005-2012'!$R452="","",IF($M$1=2005,'Resultat 2005-2012'!K452,IF(AND($M$1=2006,Beregningsark!$AQ452="2005-2012"),'Resultat 2005-2012'!K452*SUM($Y$8:$AE$8)/7,IF(AND($M$1=2007,Beregningsark!$AQ452="2005-2012"),'Resultat 2005-2012'!K452*SUM($Z$8:$AE$8)/6,IF(AND($M$1=2008,Beregningsark!$AQ452="2005-2012"),'Resultat 2005-2012'!K452*SUM($AA$8:$AE$8)/5,IF(AND($M$1=2009,Beregningsark!$AQ452="2005-2012"),'Resultat 2005-2012'!K452*SUM($AB$8:$AE$8)/4,IF(AND($M$1=2010,Beregningsark!$AQ452="2005-2012"),'Resultat 2005-2012'!K452*SUM($AC$8:$AE$8)/3,IF(AND($M$1=2011,Beregningsark!$AQ452="2005-2012"),'Resultat 2005-2012'!K452*SUM($AD$8:$AE$8)/2,IF(AND($M$1=2012,Beregningsark!$AQ452="2005-2012"),'Resultat 2005-2012'!K452*$AE$8,IF(AND($M$1=2006,Beregningsark!$AQ452="1999-2012"),'Resultat 2005-2012'!K452*SUM($Y$17:$AE$17)/7,IF(AND($M$1=2007,Beregningsark!$AQ452="1999-2012"),'Resultat 2005-2012'!K452*SUM($Z$17:$AE$17)/6,IF(AND($M$1=2008,Beregningsark!$AQ452="1999-2012"),'Resultat 2005-2012'!K452*SUM($AA$17:$AE$17)/5,IF(AND($M$1=2009,Beregningsark!$AQ452="1999-2012"),'Resultat 2005-2012'!K452*SUM($AB$17:$AE$17)/4,IF(AND($M$1=2010,Beregningsark!$AQ452="1999-2012"),'Resultat 2005-2012'!K452*SUM($AC$17:$AE$17)/3,IF(AND($M$1=2011,Beregningsark!$AQ452="1999-2012"),'Resultat 2005-2012'!K452*SUM($AD$17:$AE$17)/2,IF(AND($M$1=2012,Beregningsark!$AQ452="1999-2012"),'Resultat 2005-2012'!K452*$AE$17,""))))))))))))))))</f>
        <v/>
      </c>
      <c r="L452" s="15" t="str">
        <f>IF('Resultat 2005-2012'!$R452="","",IF($M$1=2005,'Resultat 2005-2012'!L452,IF(AND($M$1=2006,Beregningsark!$AQ452="2005-2012"),'Resultat 2005-2012'!L452*SUM($Y$9:$AE$9)/7,IF(AND($M$1=2007,Beregningsark!$AQ452="2005-2012"),'Resultat 2005-2012'!L452*SUM($Z$9:$AE$9)/6,IF(AND($M$1=2008,Beregningsark!$AQ452="2005-2012"),'Resultat 2005-2012'!L452*SUM($AA$9:$AE$9)/5,IF(AND($M$1=2009,Beregningsark!$AQ452="2005-2012"),'Resultat 2005-2012'!L452*SUM($AB$9:$AE$9)/4,IF(AND($M$1=2010,Beregningsark!$AQ452="2005-2012"),'Resultat 2005-2012'!L452*SUM($AC$9:$AE$9)/3,IF(AND($M$1=2011,Beregningsark!$AQ452="2005-2012"),'Resultat 2005-2012'!L452*SUM($AD$9:$AE$9)/2,IF(AND($M$1=2012,Beregningsark!$AQ452="2005-2012"),'Resultat 2005-2012'!L452*$AE$9,IF(AND($M$1=2006,Beregningsark!$AQ452="1999-2012"),'Resultat 2005-2012'!L452*SUM($Y$18:$AE$18)/7,IF(AND($M$1=2007,Beregningsark!$AQ452="1999-2012"),'Resultat 2005-2012'!L452*SUM($Z$18:$AE$18)/6,IF(AND($M$1=2008,Beregningsark!$AQ452="1999-2012"),'Resultat 2005-2012'!L452*SUM($AA$18:$AE$18)/5,IF(AND($M$1=2009,Beregningsark!$AQ452="1999-2012"),'Resultat 2005-2012'!L452*SUM($AB$18:$AE$18)/4,IF(AND($M$1=2010,Beregningsark!$AQ452="1999-2012"),'Resultat 2005-2012'!L452*SUM($AC$18:$AE$18)/3,IF(AND($M$1=2011,Beregningsark!$AQ452="1999-2012"),'Resultat 2005-2012'!L452*SUM($AD$18:$AE$18)/2,IF(AND($M$1=2012,Beregningsark!$AQ452="1999-2012"),'Resultat 2005-2012'!L452*$AE$18,""))))))))))))))))</f>
        <v/>
      </c>
      <c r="M452" s="15" t="str">
        <f t="shared" si="20"/>
        <v/>
      </c>
      <c r="N452" s="15" t="str">
        <f>IF('Resultat 2005-2012'!$R452="","",IF($M$1=2005,'Resultat 2005-2012'!N452,IF(AND($M$1=2006,Beregningsark!$AQ452="2005-2012"),'Resultat 2005-2012'!N452*SUM($Y$10:$AE$10)/7,IF(AND($M$1=2007,Beregningsark!$AQ452="2005-2012"),'Resultat 2005-2012'!N452*SUM($Z$10:$AE$10)/6,IF(AND($M$1=2008,Beregningsark!$AQ452="2005-2012"),'Resultat 2005-2012'!N452*SUM($AA$10:$AE$10)/5,IF(AND($M$1=2009,Beregningsark!$AQ452="2005-2012"),'Resultat 2005-2012'!N452*SUM($AB$10:$AE$10)/4,IF(AND($M$1=2010,Beregningsark!$AQ452="2005-2012"),'Resultat 2005-2012'!N452*SUM($AC$10:$AE$10)/3,IF(AND($M$1=2011,Beregningsark!$AQ452="2005-2012"),'Resultat 2005-2012'!N452*SUM($AD$10:$AE$10)/2,IF(AND($M$1=2012,Beregningsark!$AQ452="2005-2012"),'Resultat 2005-2012'!N452*$AE$10,IF(AND($M$1=2006,Beregningsark!$AQ452="1999-2012"),'Resultat 2005-2012'!N452*SUM($Y$16:$AE$16)/7,IF(AND($M$1=2007,Beregningsark!$AQ452="1999-2012"),'Resultat 2005-2012'!N452*SUM($Z$16:$AE$16)/6,IF(AND($M$1=2008,Beregningsark!$AQ452="1999-2012"),'Resultat 2005-2012'!N452*SUM($AA$16:$AE$16)/5,IF(AND($M$1=2009,Beregningsark!$AQ452="1999-2012"),'Resultat 2005-2012'!N452*SUM($AB$16:$AE$16)/4,IF(AND($M$1=2010,Beregningsark!$AQ452="1999-2012"),'Resultat 2005-2012'!N452*SUM($AC$16:$AE$16)/3,IF(AND($M$1=2011,Beregningsark!$AQ452="1999-2012"),'Resultat 2005-2012'!N452*SUM($AD$16:$AE$16)/2,IF(AND($M$1=2012,Beregningsark!$AQ452="1999-2012"),'Resultat 2005-2012'!N452*$AE$16,""))))))))))))))))</f>
        <v/>
      </c>
      <c r="O452" s="15" t="str">
        <f>IF('Resultat 2005-2012'!$R452="","",IF($M$1=2005,'Resultat 2005-2012'!O452,IF(AND($M$1=2006,Beregningsark!$AQ452="2005-2012"),'Resultat 2005-2012'!O452*SUM($Y$10:$AE$10)/7,IF(AND($M$1=2007,Beregningsark!$AQ452="2005-2012"),'Resultat 2005-2012'!O452*SUM($Z$10:$AE$10)/6,IF(AND($M$1=2008,Beregningsark!$AQ452="2005-2012"),'Resultat 2005-2012'!O452*SUM($AA$10:$AE$10)/5,IF(AND($M$1=2009,Beregningsark!$AQ452="2005-2012"),'Resultat 2005-2012'!O452*SUM($AB$10:$AE$10)/4,IF(AND($M$1=2010,Beregningsark!$AQ452="2005-2012"),'Resultat 2005-2012'!O452*SUM($AC$10:$AE$10)/3,IF(AND($M$1=2011,Beregningsark!$AQ452="2005-2012"),'Resultat 2005-2012'!O452*SUM($AD$10:$AE$10)/2,IF(AND($M$1=2012,Beregningsark!$AQ452="2005-2012"),'Resultat 2005-2012'!O452*$AE$10,IF(AND($M$1=2006,Beregningsark!$AQ452="1999-2012"),'Resultat 2005-2012'!O452*SUM($Y$16:$AE$16)/7,IF(AND($M$1=2007,Beregningsark!$AQ452="1999-2012"),'Resultat 2005-2012'!O452*SUM($Z$16:$AE$16)/6,IF(AND($M$1=2008,Beregningsark!$AQ452="1999-2012"),'Resultat 2005-2012'!O452*SUM($AA$16:$AE$16)/5,IF(AND($M$1=2009,Beregningsark!$AQ452="1999-2012"),'Resultat 2005-2012'!O452*SUM($AB$16:$AE$16)/4,IF(AND($M$1=2010,Beregningsark!$AQ452="1999-2012"),'Resultat 2005-2012'!O452*SUM($AC$16:$AE$16)/3,IF(AND($M$1=2011,Beregningsark!$AQ452="1999-2012"),'Resultat 2005-2012'!O452*SUM($AD$16:$AE$16)/2,IF(AND($M$1=2012,Beregningsark!$AQ452="1999-2012"),'Resultat 2005-2012'!O452*$AE$16,""))))))))))))))))</f>
        <v/>
      </c>
      <c r="P452" s="15" t="str">
        <f>IF('Resultat 2005-2012'!$R452="","",IF($M$1=2005,'Resultat 2005-2012'!P452,IF(AND($M$1=2006,Beregningsark!$AQ452="2005-2012"),'Resultat 2005-2012'!P452*SUM($Y$11:$AE$11)/7,IF(AND($M$1=2007,Beregningsark!$AQ452="2005-2012"),'Resultat 2005-2012'!P452*SUM($Z$11:$AE$11)/6,IF(AND($M$1=2008,Beregningsark!$AQ452="2005-2012"),'Resultat 2005-2012'!P452*SUM($AA$11:$AE$11)/5,IF(AND($M$1=2009,Beregningsark!$AQ452="2005-2012"),'Resultat 2005-2012'!P452*SUM($AB$11:$AE$11)/4,IF(AND($M$1=2010,Beregningsark!$AQ452="2005-2012"),'Resultat 2005-2012'!P452*SUM($AC$11:$AE$11)/3,IF(AND($M$1=2011,Beregningsark!$AQ452="2005-2012"),'Resultat 2005-2012'!P452*SUM($AD$11:$AE$11)/2,IF(AND($M$1=2012,Beregningsark!$AQ452="2005-2012"),'Resultat 2005-2012'!P452*$AE$11,IF(AND($M$1=2006,Beregningsark!$AQ452="1999-2012"),'Resultat 2005-2012'!P452*SUM($Y$16:$AE$16)/7,IF(AND($M$1=2007,Beregningsark!$AQ452="1999-2012"),'Resultat 2005-2012'!P452*SUM($Z$16:$AE$16)/6,IF(AND($M$1=2008,Beregningsark!$AQ452="1999-2012"),'Resultat 2005-2012'!P452*SUM($AA$16:$AE$16)/5,IF(AND($M$1=2009,Beregningsark!$AQ452="1999-2012"),'Resultat 2005-2012'!P452*SUM($AB$16:$AE$16)/4,IF(AND($M$1=2010,Beregningsark!$AQ452="1999-2012"),'Resultat 2005-2012'!P452*SUM($AC$16:$AE$16)/3,IF(AND($M$1=2011,Beregningsark!$AQ452="1999-2012"),'Resultat 2005-2012'!P452*SUM($AD$16:$AE$16)/2,IF(AND($M$1=2012,Beregningsark!$AQ452="1999-2012"),'Resultat 2005-2012'!P452*$AE$16,""))))))))))))))))</f>
        <v/>
      </c>
      <c r="Q452" s="15" t="str">
        <f t="shared" si="21"/>
        <v/>
      </c>
      <c r="R452" s="17" t="str">
        <f t="shared" si="22"/>
        <v/>
      </c>
    </row>
    <row r="453" spans="1:18" x14ac:dyDescent="0.25">
      <c r="A453" s="4" t="str">
        <f>IF(Inddata!A468="","",Inddata!A468)</f>
        <v/>
      </c>
      <c r="B453" s="4" t="str">
        <f>IF(Inddata!B468="","",Inddata!B468)</f>
        <v/>
      </c>
      <c r="C453" s="4" t="str">
        <f>IF(Inddata!C468="","",Inddata!C468)</f>
        <v/>
      </c>
      <c r="D453" s="4" t="str">
        <f>IF(Inddata!D468="","",Inddata!D468)</f>
        <v/>
      </c>
      <c r="E453" s="4" t="str">
        <f>IF(Inddata!E468="","",Inddata!E468)</f>
        <v/>
      </c>
      <c r="F453" s="4" t="str">
        <f>IF(Inddata!F468="","",Inddata!F468)</f>
        <v/>
      </c>
      <c r="G453" s="4">
        <f>IF(Inddata!G468="","",Inddata!G468)</f>
        <v>0</v>
      </c>
      <c r="H453" s="4" t="str">
        <f>IF(Inddata!H468&gt;0.5,Inddata!H468,"")</f>
        <v/>
      </c>
      <c r="I453" s="4" t="str">
        <f>IF(Inddata!I468="","",Inddata!I468)</f>
        <v/>
      </c>
      <c r="J453" s="15" t="str">
        <f>IF('Resultat 2005-2012'!$R453="","",IF($M$1=2005,'Resultat 2005-2012'!J453,IF(AND($M$1=2006,Beregningsark!$AQ453="2005-2012"),'Resultat 2005-2012'!J453*SUM($Y$7:$AE$7)/7,IF(AND($M$1=2007,Beregningsark!$AQ453="2005-2012"),'Resultat 2005-2012'!J453*SUM($Z$7:$AE$7)/6,IF(AND($M$1=2008,Beregningsark!$AQ453="2005-2012"),'Resultat 2005-2012'!J453*SUM($AA$7:$AE$7)/5,IF(AND($M$1=2009,Beregningsark!$AQ453="2005-2012"),'Resultat 2005-2012'!J453*SUM($AB$7:$AE$7)/4,IF(AND($M$1=2010,Beregningsark!$AQ453="2005-2012"),'Resultat 2005-2012'!J453*SUM($AC$7:$AE$7)/3,IF(AND($M$1=2011,Beregningsark!$AQ453="2005-2012"),'Resultat 2005-2012'!J453*SUM($AD$7:$AE$7)/2,IF(AND($M$1=2012,Beregningsark!$AQ453="2005-2012"),'Resultat 2005-2012'!J453*$AE$7,IF(AND($M$1=2006,Beregningsark!$AQ453="1999-2012"),'Resultat 2005-2012'!J453*SUM($Y$16:$AE$16)/7,IF(AND($M$1=2007,Beregningsark!$AQ453="1999-2012"),'Resultat 2005-2012'!J453*SUM($Z$16:$AE$16)/6,IF(AND($M$1=2008,Beregningsark!$AQ453="1999-2012"),'Resultat 2005-2012'!J453*SUM($AA$16:$AE$16)/5,IF(AND($M$1=2009,Beregningsark!$AQ453="1999-2012"),'Resultat 2005-2012'!J453*SUM($AB$16:$AE$16)/4,IF(AND($M$1=2010,Beregningsark!$AQ453="1999-2012"),'Resultat 2005-2012'!J453*SUM($AC$16:$AE$16)/3,IF(AND($M$1=2011,Beregningsark!$AQ453="1999-2012"),'Resultat 2005-2012'!J453*SUM($AD$16:$AE$16)/2,IF(AND($M$1=2012,Beregningsark!$AQ453="1999-2012"),'Resultat 2005-2012'!J453*$AE$16,""))))))))))))))))</f>
        <v/>
      </c>
      <c r="K453" s="15" t="str">
        <f>IF('Resultat 2005-2012'!$R453="","",IF($M$1=2005,'Resultat 2005-2012'!K453,IF(AND($M$1=2006,Beregningsark!$AQ453="2005-2012"),'Resultat 2005-2012'!K453*SUM($Y$8:$AE$8)/7,IF(AND($M$1=2007,Beregningsark!$AQ453="2005-2012"),'Resultat 2005-2012'!K453*SUM($Z$8:$AE$8)/6,IF(AND($M$1=2008,Beregningsark!$AQ453="2005-2012"),'Resultat 2005-2012'!K453*SUM($AA$8:$AE$8)/5,IF(AND($M$1=2009,Beregningsark!$AQ453="2005-2012"),'Resultat 2005-2012'!K453*SUM($AB$8:$AE$8)/4,IF(AND($M$1=2010,Beregningsark!$AQ453="2005-2012"),'Resultat 2005-2012'!K453*SUM($AC$8:$AE$8)/3,IF(AND($M$1=2011,Beregningsark!$AQ453="2005-2012"),'Resultat 2005-2012'!K453*SUM($AD$8:$AE$8)/2,IF(AND($M$1=2012,Beregningsark!$AQ453="2005-2012"),'Resultat 2005-2012'!K453*$AE$8,IF(AND($M$1=2006,Beregningsark!$AQ453="1999-2012"),'Resultat 2005-2012'!K453*SUM($Y$17:$AE$17)/7,IF(AND($M$1=2007,Beregningsark!$AQ453="1999-2012"),'Resultat 2005-2012'!K453*SUM($Z$17:$AE$17)/6,IF(AND($M$1=2008,Beregningsark!$AQ453="1999-2012"),'Resultat 2005-2012'!K453*SUM($AA$17:$AE$17)/5,IF(AND($M$1=2009,Beregningsark!$AQ453="1999-2012"),'Resultat 2005-2012'!K453*SUM($AB$17:$AE$17)/4,IF(AND($M$1=2010,Beregningsark!$AQ453="1999-2012"),'Resultat 2005-2012'!K453*SUM($AC$17:$AE$17)/3,IF(AND($M$1=2011,Beregningsark!$AQ453="1999-2012"),'Resultat 2005-2012'!K453*SUM($AD$17:$AE$17)/2,IF(AND($M$1=2012,Beregningsark!$AQ453="1999-2012"),'Resultat 2005-2012'!K453*$AE$17,""))))))))))))))))</f>
        <v/>
      </c>
      <c r="L453" s="15" t="str">
        <f>IF('Resultat 2005-2012'!$R453="","",IF($M$1=2005,'Resultat 2005-2012'!L453,IF(AND($M$1=2006,Beregningsark!$AQ453="2005-2012"),'Resultat 2005-2012'!L453*SUM($Y$9:$AE$9)/7,IF(AND($M$1=2007,Beregningsark!$AQ453="2005-2012"),'Resultat 2005-2012'!L453*SUM($Z$9:$AE$9)/6,IF(AND($M$1=2008,Beregningsark!$AQ453="2005-2012"),'Resultat 2005-2012'!L453*SUM($AA$9:$AE$9)/5,IF(AND($M$1=2009,Beregningsark!$AQ453="2005-2012"),'Resultat 2005-2012'!L453*SUM($AB$9:$AE$9)/4,IF(AND($M$1=2010,Beregningsark!$AQ453="2005-2012"),'Resultat 2005-2012'!L453*SUM($AC$9:$AE$9)/3,IF(AND($M$1=2011,Beregningsark!$AQ453="2005-2012"),'Resultat 2005-2012'!L453*SUM($AD$9:$AE$9)/2,IF(AND($M$1=2012,Beregningsark!$AQ453="2005-2012"),'Resultat 2005-2012'!L453*$AE$9,IF(AND($M$1=2006,Beregningsark!$AQ453="1999-2012"),'Resultat 2005-2012'!L453*SUM($Y$18:$AE$18)/7,IF(AND($M$1=2007,Beregningsark!$AQ453="1999-2012"),'Resultat 2005-2012'!L453*SUM($Z$18:$AE$18)/6,IF(AND($M$1=2008,Beregningsark!$AQ453="1999-2012"),'Resultat 2005-2012'!L453*SUM($AA$18:$AE$18)/5,IF(AND($M$1=2009,Beregningsark!$AQ453="1999-2012"),'Resultat 2005-2012'!L453*SUM($AB$18:$AE$18)/4,IF(AND($M$1=2010,Beregningsark!$AQ453="1999-2012"),'Resultat 2005-2012'!L453*SUM($AC$18:$AE$18)/3,IF(AND($M$1=2011,Beregningsark!$AQ453="1999-2012"),'Resultat 2005-2012'!L453*SUM($AD$18:$AE$18)/2,IF(AND($M$1=2012,Beregningsark!$AQ453="1999-2012"),'Resultat 2005-2012'!L453*$AE$18,""))))))))))))))))</f>
        <v/>
      </c>
      <c r="M453" s="15" t="str">
        <f t="shared" si="20"/>
        <v/>
      </c>
      <c r="N453" s="15" t="str">
        <f>IF('Resultat 2005-2012'!$R453="","",IF($M$1=2005,'Resultat 2005-2012'!N453,IF(AND($M$1=2006,Beregningsark!$AQ453="2005-2012"),'Resultat 2005-2012'!N453*SUM($Y$10:$AE$10)/7,IF(AND($M$1=2007,Beregningsark!$AQ453="2005-2012"),'Resultat 2005-2012'!N453*SUM($Z$10:$AE$10)/6,IF(AND($M$1=2008,Beregningsark!$AQ453="2005-2012"),'Resultat 2005-2012'!N453*SUM($AA$10:$AE$10)/5,IF(AND($M$1=2009,Beregningsark!$AQ453="2005-2012"),'Resultat 2005-2012'!N453*SUM($AB$10:$AE$10)/4,IF(AND($M$1=2010,Beregningsark!$AQ453="2005-2012"),'Resultat 2005-2012'!N453*SUM($AC$10:$AE$10)/3,IF(AND($M$1=2011,Beregningsark!$AQ453="2005-2012"),'Resultat 2005-2012'!N453*SUM($AD$10:$AE$10)/2,IF(AND($M$1=2012,Beregningsark!$AQ453="2005-2012"),'Resultat 2005-2012'!N453*$AE$10,IF(AND($M$1=2006,Beregningsark!$AQ453="1999-2012"),'Resultat 2005-2012'!N453*SUM($Y$16:$AE$16)/7,IF(AND($M$1=2007,Beregningsark!$AQ453="1999-2012"),'Resultat 2005-2012'!N453*SUM($Z$16:$AE$16)/6,IF(AND($M$1=2008,Beregningsark!$AQ453="1999-2012"),'Resultat 2005-2012'!N453*SUM($AA$16:$AE$16)/5,IF(AND($M$1=2009,Beregningsark!$AQ453="1999-2012"),'Resultat 2005-2012'!N453*SUM($AB$16:$AE$16)/4,IF(AND($M$1=2010,Beregningsark!$AQ453="1999-2012"),'Resultat 2005-2012'!N453*SUM($AC$16:$AE$16)/3,IF(AND($M$1=2011,Beregningsark!$AQ453="1999-2012"),'Resultat 2005-2012'!N453*SUM($AD$16:$AE$16)/2,IF(AND($M$1=2012,Beregningsark!$AQ453="1999-2012"),'Resultat 2005-2012'!N453*$AE$16,""))))))))))))))))</f>
        <v/>
      </c>
      <c r="O453" s="15" t="str">
        <f>IF('Resultat 2005-2012'!$R453="","",IF($M$1=2005,'Resultat 2005-2012'!O453,IF(AND($M$1=2006,Beregningsark!$AQ453="2005-2012"),'Resultat 2005-2012'!O453*SUM($Y$10:$AE$10)/7,IF(AND($M$1=2007,Beregningsark!$AQ453="2005-2012"),'Resultat 2005-2012'!O453*SUM($Z$10:$AE$10)/6,IF(AND($M$1=2008,Beregningsark!$AQ453="2005-2012"),'Resultat 2005-2012'!O453*SUM($AA$10:$AE$10)/5,IF(AND($M$1=2009,Beregningsark!$AQ453="2005-2012"),'Resultat 2005-2012'!O453*SUM($AB$10:$AE$10)/4,IF(AND($M$1=2010,Beregningsark!$AQ453="2005-2012"),'Resultat 2005-2012'!O453*SUM($AC$10:$AE$10)/3,IF(AND($M$1=2011,Beregningsark!$AQ453="2005-2012"),'Resultat 2005-2012'!O453*SUM($AD$10:$AE$10)/2,IF(AND($M$1=2012,Beregningsark!$AQ453="2005-2012"),'Resultat 2005-2012'!O453*$AE$10,IF(AND($M$1=2006,Beregningsark!$AQ453="1999-2012"),'Resultat 2005-2012'!O453*SUM($Y$16:$AE$16)/7,IF(AND($M$1=2007,Beregningsark!$AQ453="1999-2012"),'Resultat 2005-2012'!O453*SUM($Z$16:$AE$16)/6,IF(AND($M$1=2008,Beregningsark!$AQ453="1999-2012"),'Resultat 2005-2012'!O453*SUM($AA$16:$AE$16)/5,IF(AND($M$1=2009,Beregningsark!$AQ453="1999-2012"),'Resultat 2005-2012'!O453*SUM($AB$16:$AE$16)/4,IF(AND($M$1=2010,Beregningsark!$AQ453="1999-2012"),'Resultat 2005-2012'!O453*SUM($AC$16:$AE$16)/3,IF(AND($M$1=2011,Beregningsark!$AQ453="1999-2012"),'Resultat 2005-2012'!O453*SUM($AD$16:$AE$16)/2,IF(AND($M$1=2012,Beregningsark!$AQ453="1999-2012"),'Resultat 2005-2012'!O453*$AE$16,""))))))))))))))))</f>
        <v/>
      </c>
      <c r="P453" s="15" t="str">
        <f>IF('Resultat 2005-2012'!$R453="","",IF($M$1=2005,'Resultat 2005-2012'!P453,IF(AND($M$1=2006,Beregningsark!$AQ453="2005-2012"),'Resultat 2005-2012'!P453*SUM($Y$11:$AE$11)/7,IF(AND($M$1=2007,Beregningsark!$AQ453="2005-2012"),'Resultat 2005-2012'!P453*SUM($Z$11:$AE$11)/6,IF(AND($M$1=2008,Beregningsark!$AQ453="2005-2012"),'Resultat 2005-2012'!P453*SUM($AA$11:$AE$11)/5,IF(AND($M$1=2009,Beregningsark!$AQ453="2005-2012"),'Resultat 2005-2012'!P453*SUM($AB$11:$AE$11)/4,IF(AND($M$1=2010,Beregningsark!$AQ453="2005-2012"),'Resultat 2005-2012'!P453*SUM($AC$11:$AE$11)/3,IF(AND($M$1=2011,Beregningsark!$AQ453="2005-2012"),'Resultat 2005-2012'!P453*SUM($AD$11:$AE$11)/2,IF(AND($M$1=2012,Beregningsark!$AQ453="2005-2012"),'Resultat 2005-2012'!P453*$AE$11,IF(AND($M$1=2006,Beregningsark!$AQ453="1999-2012"),'Resultat 2005-2012'!P453*SUM($Y$16:$AE$16)/7,IF(AND($M$1=2007,Beregningsark!$AQ453="1999-2012"),'Resultat 2005-2012'!P453*SUM($Z$16:$AE$16)/6,IF(AND($M$1=2008,Beregningsark!$AQ453="1999-2012"),'Resultat 2005-2012'!P453*SUM($AA$16:$AE$16)/5,IF(AND($M$1=2009,Beregningsark!$AQ453="1999-2012"),'Resultat 2005-2012'!P453*SUM($AB$16:$AE$16)/4,IF(AND($M$1=2010,Beregningsark!$AQ453="1999-2012"),'Resultat 2005-2012'!P453*SUM($AC$16:$AE$16)/3,IF(AND($M$1=2011,Beregningsark!$AQ453="1999-2012"),'Resultat 2005-2012'!P453*SUM($AD$16:$AE$16)/2,IF(AND($M$1=2012,Beregningsark!$AQ453="1999-2012"),'Resultat 2005-2012'!P453*$AE$16,""))))))))))))))))</f>
        <v/>
      </c>
      <c r="Q453" s="15" t="str">
        <f t="shared" si="21"/>
        <v/>
      </c>
      <c r="R453" s="17" t="str">
        <f t="shared" si="22"/>
        <v/>
      </c>
    </row>
    <row r="454" spans="1:18" x14ac:dyDescent="0.25">
      <c r="A454" s="4" t="str">
        <f>IF(Inddata!A469="","",Inddata!A469)</f>
        <v/>
      </c>
      <c r="B454" s="4" t="str">
        <f>IF(Inddata!B469="","",Inddata!B469)</f>
        <v/>
      </c>
      <c r="C454" s="4" t="str">
        <f>IF(Inddata!C469="","",Inddata!C469)</f>
        <v/>
      </c>
      <c r="D454" s="4" t="str">
        <f>IF(Inddata!D469="","",Inddata!D469)</f>
        <v/>
      </c>
      <c r="E454" s="4" t="str">
        <f>IF(Inddata!E469="","",Inddata!E469)</f>
        <v/>
      </c>
      <c r="F454" s="4" t="str">
        <f>IF(Inddata!F469="","",Inddata!F469)</f>
        <v/>
      </c>
      <c r="G454" s="4">
        <f>IF(Inddata!G469="","",Inddata!G469)</f>
        <v>0</v>
      </c>
      <c r="H454" s="4" t="str">
        <f>IF(Inddata!H469&gt;0.5,Inddata!H469,"")</f>
        <v/>
      </c>
      <c r="I454" s="4" t="str">
        <f>IF(Inddata!I469="","",Inddata!I469)</f>
        <v/>
      </c>
      <c r="J454" s="15" t="str">
        <f>IF('Resultat 2005-2012'!$R454="","",IF($M$1=2005,'Resultat 2005-2012'!J454,IF(AND($M$1=2006,Beregningsark!$AQ454="2005-2012"),'Resultat 2005-2012'!J454*SUM($Y$7:$AE$7)/7,IF(AND($M$1=2007,Beregningsark!$AQ454="2005-2012"),'Resultat 2005-2012'!J454*SUM($Z$7:$AE$7)/6,IF(AND($M$1=2008,Beregningsark!$AQ454="2005-2012"),'Resultat 2005-2012'!J454*SUM($AA$7:$AE$7)/5,IF(AND($M$1=2009,Beregningsark!$AQ454="2005-2012"),'Resultat 2005-2012'!J454*SUM($AB$7:$AE$7)/4,IF(AND($M$1=2010,Beregningsark!$AQ454="2005-2012"),'Resultat 2005-2012'!J454*SUM($AC$7:$AE$7)/3,IF(AND($M$1=2011,Beregningsark!$AQ454="2005-2012"),'Resultat 2005-2012'!J454*SUM($AD$7:$AE$7)/2,IF(AND($M$1=2012,Beregningsark!$AQ454="2005-2012"),'Resultat 2005-2012'!J454*$AE$7,IF(AND($M$1=2006,Beregningsark!$AQ454="1999-2012"),'Resultat 2005-2012'!J454*SUM($Y$16:$AE$16)/7,IF(AND($M$1=2007,Beregningsark!$AQ454="1999-2012"),'Resultat 2005-2012'!J454*SUM($Z$16:$AE$16)/6,IF(AND($M$1=2008,Beregningsark!$AQ454="1999-2012"),'Resultat 2005-2012'!J454*SUM($AA$16:$AE$16)/5,IF(AND($M$1=2009,Beregningsark!$AQ454="1999-2012"),'Resultat 2005-2012'!J454*SUM($AB$16:$AE$16)/4,IF(AND($M$1=2010,Beregningsark!$AQ454="1999-2012"),'Resultat 2005-2012'!J454*SUM($AC$16:$AE$16)/3,IF(AND($M$1=2011,Beregningsark!$AQ454="1999-2012"),'Resultat 2005-2012'!J454*SUM($AD$16:$AE$16)/2,IF(AND($M$1=2012,Beregningsark!$AQ454="1999-2012"),'Resultat 2005-2012'!J454*$AE$16,""))))))))))))))))</f>
        <v/>
      </c>
      <c r="K454" s="15" t="str">
        <f>IF('Resultat 2005-2012'!$R454="","",IF($M$1=2005,'Resultat 2005-2012'!K454,IF(AND($M$1=2006,Beregningsark!$AQ454="2005-2012"),'Resultat 2005-2012'!K454*SUM($Y$8:$AE$8)/7,IF(AND($M$1=2007,Beregningsark!$AQ454="2005-2012"),'Resultat 2005-2012'!K454*SUM($Z$8:$AE$8)/6,IF(AND($M$1=2008,Beregningsark!$AQ454="2005-2012"),'Resultat 2005-2012'!K454*SUM($AA$8:$AE$8)/5,IF(AND($M$1=2009,Beregningsark!$AQ454="2005-2012"),'Resultat 2005-2012'!K454*SUM($AB$8:$AE$8)/4,IF(AND($M$1=2010,Beregningsark!$AQ454="2005-2012"),'Resultat 2005-2012'!K454*SUM($AC$8:$AE$8)/3,IF(AND($M$1=2011,Beregningsark!$AQ454="2005-2012"),'Resultat 2005-2012'!K454*SUM($AD$8:$AE$8)/2,IF(AND($M$1=2012,Beregningsark!$AQ454="2005-2012"),'Resultat 2005-2012'!K454*$AE$8,IF(AND($M$1=2006,Beregningsark!$AQ454="1999-2012"),'Resultat 2005-2012'!K454*SUM($Y$17:$AE$17)/7,IF(AND($M$1=2007,Beregningsark!$AQ454="1999-2012"),'Resultat 2005-2012'!K454*SUM($Z$17:$AE$17)/6,IF(AND($M$1=2008,Beregningsark!$AQ454="1999-2012"),'Resultat 2005-2012'!K454*SUM($AA$17:$AE$17)/5,IF(AND($M$1=2009,Beregningsark!$AQ454="1999-2012"),'Resultat 2005-2012'!K454*SUM($AB$17:$AE$17)/4,IF(AND($M$1=2010,Beregningsark!$AQ454="1999-2012"),'Resultat 2005-2012'!K454*SUM($AC$17:$AE$17)/3,IF(AND($M$1=2011,Beregningsark!$AQ454="1999-2012"),'Resultat 2005-2012'!K454*SUM($AD$17:$AE$17)/2,IF(AND($M$1=2012,Beregningsark!$AQ454="1999-2012"),'Resultat 2005-2012'!K454*$AE$17,""))))))))))))))))</f>
        <v/>
      </c>
      <c r="L454" s="15" t="str">
        <f>IF('Resultat 2005-2012'!$R454="","",IF($M$1=2005,'Resultat 2005-2012'!L454,IF(AND($M$1=2006,Beregningsark!$AQ454="2005-2012"),'Resultat 2005-2012'!L454*SUM($Y$9:$AE$9)/7,IF(AND($M$1=2007,Beregningsark!$AQ454="2005-2012"),'Resultat 2005-2012'!L454*SUM($Z$9:$AE$9)/6,IF(AND($M$1=2008,Beregningsark!$AQ454="2005-2012"),'Resultat 2005-2012'!L454*SUM($AA$9:$AE$9)/5,IF(AND($M$1=2009,Beregningsark!$AQ454="2005-2012"),'Resultat 2005-2012'!L454*SUM($AB$9:$AE$9)/4,IF(AND($M$1=2010,Beregningsark!$AQ454="2005-2012"),'Resultat 2005-2012'!L454*SUM($AC$9:$AE$9)/3,IF(AND($M$1=2011,Beregningsark!$AQ454="2005-2012"),'Resultat 2005-2012'!L454*SUM($AD$9:$AE$9)/2,IF(AND($M$1=2012,Beregningsark!$AQ454="2005-2012"),'Resultat 2005-2012'!L454*$AE$9,IF(AND($M$1=2006,Beregningsark!$AQ454="1999-2012"),'Resultat 2005-2012'!L454*SUM($Y$18:$AE$18)/7,IF(AND($M$1=2007,Beregningsark!$AQ454="1999-2012"),'Resultat 2005-2012'!L454*SUM($Z$18:$AE$18)/6,IF(AND($M$1=2008,Beregningsark!$AQ454="1999-2012"),'Resultat 2005-2012'!L454*SUM($AA$18:$AE$18)/5,IF(AND($M$1=2009,Beregningsark!$AQ454="1999-2012"),'Resultat 2005-2012'!L454*SUM($AB$18:$AE$18)/4,IF(AND($M$1=2010,Beregningsark!$AQ454="1999-2012"),'Resultat 2005-2012'!L454*SUM($AC$18:$AE$18)/3,IF(AND($M$1=2011,Beregningsark!$AQ454="1999-2012"),'Resultat 2005-2012'!L454*SUM($AD$18:$AE$18)/2,IF(AND($M$1=2012,Beregningsark!$AQ454="1999-2012"),'Resultat 2005-2012'!L454*$AE$18,""))))))))))))))))</f>
        <v/>
      </c>
      <c r="M454" s="15" t="str">
        <f t="shared" si="20"/>
        <v/>
      </c>
      <c r="N454" s="15" t="str">
        <f>IF('Resultat 2005-2012'!$R454="","",IF($M$1=2005,'Resultat 2005-2012'!N454,IF(AND($M$1=2006,Beregningsark!$AQ454="2005-2012"),'Resultat 2005-2012'!N454*SUM($Y$10:$AE$10)/7,IF(AND($M$1=2007,Beregningsark!$AQ454="2005-2012"),'Resultat 2005-2012'!N454*SUM($Z$10:$AE$10)/6,IF(AND($M$1=2008,Beregningsark!$AQ454="2005-2012"),'Resultat 2005-2012'!N454*SUM($AA$10:$AE$10)/5,IF(AND($M$1=2009,Beregningsark!$AQ454="2005-2012"),'Resultat 2005-2012'!N454*SUM($AB$10:$AE$10)/4,IF(AND($M$1=2010,Beregningsark!$AQ454="2005-2012"),'Resultat 2005-2012'!N454*SUM($AC$10:$AE$10)/3,IF(AND($M$1=2011,Beregningsark!$AQ454="2005-2012"),'Resultat 2005-2012'!N454*SUM($AD$10:$AE$10)/2,IF(AND($M$1=2012,Beregningsark!$AQ454="2005-2012"),'Resultat 2005-2012'!N454*$AE$10,IF(AND($M$1=2006,Beregningsark!$AQ454="1999-2012"),'Resultat 2005-2012'!N454*SUM($Y$16:$AE$16)/7,IF(AND($M$1=2007,Beregningsark!$AQ454="1999-2012"),'Resultat 2005-2012'!N454*SUM($Z$16:$AE$16)/6,IF(AND($M$1=2008,Beregningsark!$AQ454="1999-2012"),'Resultat 2005-2012'!N454*SUM($AA$16:$AE$16)/5,IF(AND($M$1=2009,Beregningsark!$AQ454="1999-2012"),'Resultat 2005-2012'!N454*SUM($AB$16:$AE$16)/4,IF(AND($M$1=2010,Beregningsark!$AQ454="1999-2012"),'Resultat 2005-2012'!N454*SUM($AC$16:$AE$16)/3,IF(AND($M$1=2011,Beregningsark!$AQ454="1999-2012"),'Resultat 2005-2012'!N454*SUM($AD$16:$AE$16)/2,IF(AND($M$1=2012,Beregningsark!$AQ454="1999-2012"),'Resultat 2005-2012'!N454*$AE$16,""))))))))))))))))</f>
        <v/>
      </c>
      <c r="O454" s="15" t="str">
        <f>IF('Resultat 2005-2012'!$R454="","",IF($M$1=2005,'Resultat 2005-2012'!O454,IF(AND($M$1=2006,Beregningsark!$AQ454="2005-2012"),'Resultat 2005-2012'!O454*SUM($Y$10:$AE$10)/7,IF(AND($M$1=2007,Beregningsark!$AQ454="2005-2012"),'Resultat 2005-2012'!O454*SUM($Z$10:$AE$10)/6,IF(AND($M$1=2008,Beregningsark!$AQ454="2005-2012"),'Resultat 2005-2012'!O454*SUM($AA$10:$AE$10)/5,IF(AND($M$1=2009,Beregningsark!$AQ454="2005-2012"),'Resultat 2005-2012'!O454*SUM($AB$10:$AE$10)/4,IF(AND($M$1=2010,Beregningsark!$AQ454="2005-2012"),'Resultat 2005-2012'!O454*SUM($AC$10:$AE$10)/3,IF(AND($M$1=2011,Beregningsark!$AQ454="2005-2012"),'Resultat 2005-2012'!O454*SUM($AD$10:$AE$10)/2,IF(AND($M$1=2012,Beregningsark!$AQ454="2005-2012"),'Resultat 2005-2012'!O454*$AE$10,IF(AND($M$1=2006,Beregningsark!$AQ454="1999-2012"),'Resultat 2005-2012'!O454*SUM($Y$16:$AE$16)/7,IF(AND($M$1=2007,Beregningsark!$AQ454="1999-2012"),'Resultat 2005-2012'!O454*SUM($Z$16:$AE$16)/6,IF(AND($M$1=2008,Beregningsark!$AQ454="1999-2012"),'Resultat 2005-2012'!O454*SUM($AA$16:$AE$16)/5,IF(AND($M$1=2009,Beregningsark!$AQ454="1999-2012"),'Resultat 2005-2012'!O454*SUM($AB$16:$AE$16)/4,IF(AND($M$1=2010,Beregningsark!$AQ454="1999-2012"),'Resultat 2005-2012'!O454*SUM($AC$16:$AE$16)/3,IF(AND($M$1=2011,Beregningsark!$AQ454="1999-2012"),'Resultat 2005-2012'!O454*SUM($AD$16:$AE$16)/2,IF(AND($M$1=2012,Beregningsark!$AQ454="1999-2012"),'Resultat 2005-2012'!O454*$AE$16,""))))))))))))))))</f>
        <v/>
      </c>
      <c r="P454" s="15" t="str">
        <f>IF('Resultat 2005-2012'!$R454="","",IF($M$1=2005,'Resultat 2005-2012'!P454,IF(AND($M$1=2006,Beregningsark!$AQ454="2005-2012"),'Resultat 2005-2012'!P454*SUM($Y$11:$AE$11)/7,IF(AND($M$1=2007,Beregningsark!$AQ454="2005-2012"),'Resultat 2005-2012'!P454*SUM($Z$11:$AE$11)/6,IF(AND($M$1=2008,Beregningsark!$AQ454="2005-2012"),'Resultat 2005-2012'!P454*SUM($AA$11:$AE$11)/5,IF(AND($M$1=2009,Beregningsark!$AQ454="2005-2012"),'Resultat 2005-2012'!P454*SUM($AB$11:$AE$11)/4,IF(AND($M$1=2010,Beregningsark!$AQ454="2005-2012"),'Resultat 2005-2012'!P454*SUM($AC$11:$AE$11)/3,IF(AND($M$1=2011,Beregningsark!$AQ454="2005-2012"),'Resultat 2005-2012'!P454*SUM($AD$11:$AE$11)/2,IF(AND($M$1=2012,Beregningsark!$AQ454="2005-2012"),'Resultat 2005-2012'!P454*$AE$11,IF(AND($M$1=2006,Beregningsark!$AQ454="1999-2012"),'Resultat 2005-2012'!P454*SUM($Y$16:$AE$16)/7,IF(AND($M$1=2007,Beregningsark!$AQ454="1999-2012"),'Resultat 2005-2012'!P454*SUM($Z$16:$AE$16)/6,IF(AND($M$1=2008,Beregningsark!$AQ454="1999-2012"),'Resultat 2005-2012'!P454*SUM($AA$16:$AE$16)/5,IF(AND($M$1=2009,Beregningsark!$AQ454="1999-2012"),'Resultat 2005-2012'!P454*SUM($AB$16:$AE$16)/4,IF(AND($M$1=2010,Beregningsark!$AQ454="1999-2012"),'Resultat 2005-2012'!P454*SUM($AC$16:$AE$16)/3,IF(AND($M$1=2011,Beregningsark!$AQ454="1999-2012"),'Resultat 2005-2012'!P454*SUM($AD$16:$AE$16)/2,IF(AND($M$1=2012,Beregningsark!$AQ454="1999-2012"),'Resultat 2005-2012'!P454*$AE$16,""))))))))))))))))</f>
        <v/>
      </c>
      <c r="Q454" s="15" t="str">
        <f t="shared" si="21"/>
        <v/>
      </c>
      <c r="R454" s="17" t="str">
        <f t="shared" si="22"/>
        <v/>
      </c>
    </row>
    <row r="455" spans="1:18" x14ac:dyDescent="0.25">
      <c r="A455" s="4" t="str">
        <f>IF(Inddata!A470="","",Inddata!A470)</f>
        <v/>
      </c>
      <c r="B455" s="4" t="str">
        <f>IF(Inddata!B470="","",Inddata!B470)</f>
        <v/>
      </c>
      <c r="C455" s="4" t="str">
        <f>IF(Inddata!C470="","",Inddata!C470)</f>
        <v/>
      </c>
      <c r="D455" s="4" t="str">
        <f>IF(Inddata!D470="","",Inddata!D470)</f>
        <v/>
      </c>
      <c r="E455" s="4" t="str">
        <f>IF(Inddata!E470="","",Inddata!E470)</f>
        <v/>
      </c>
      <c r="F455" s="4" t="str">
        <f>IF(Inddata!F470="","",Inddata!F470)</f>
        <v/>
      </c>
      <c r="G455" s="4">
        <f>IF(Inddata!G470="","",Inddata!G470)</f>
        <v>0</v>
      </c>
      <c r="H455" s="4" t="str">
        <f>IF(Inddata!H470&gt;0.5,Inddata!H470,"")</f>
        <v/>
      </c>
      <c r="I455" s="4" t="str">
        <f>IF(Inddata!I470="","",Inddata!I470)</f>
        <v/>
      </c>
      <c r="J455" s="15" t="str">
        <f>IF('Resultat 2005-2012'!$R455="","",IF($M$1=2005,'Resultat 2005-2012'!J455,IF(AND($M$1=2006,Beregningsark!$AQ455="2005-2012"),'Resultat 2005-2012'!J455*SUM($Y$7:$AE$7)/7,IF(AND($M$1=2007,Beregningsark!$AQ455="2005-2012"),'Resultat 2005-2012'!J455*SUM($Z$7:$AE$7)/6,IF(AND($M$1=2008,Beregningsark!$AQ455="2005-2012"),'Resultat 2005-2012'!J455*SUM($AA$7:$AE$7)/5,IF(AND($M$1=2009,Beregningsark!$AQ455="2005-2012"),'Resultat 2005-2012'!J455*SUM($AB$7:$AE$7)/4,IF(AND($M$1=2010,Beregningsark!$AQ455="2005-2012"),'Resultat 2005-2012'!J455*SUM($AC$7:$AE$7)/3,IF(AND($M$1=2011,Beregningsark!$AQ455="2005-2012"),'Resultat 2005-2012'!J455*SUM($AD$7:$AE$7)/2,IF(AND($M$1=2012,Beregningsark!$AQ455="2005-2012"),'Resultat 2005-2012'!J455*$AE$7,IF(AND($M$1=2006,Beregningsark!$AQ455="1999-2012"),'Resultat 2005-2012'!J455*SUM($Y$16:$AE$16)/7,IF(AND($M$1=2007,Beregningsark!$AQ455="1999-2012"),'Resultat 2005-2012'!J455*SUM($Z$16:$AE$16)/6,IF(AND($M$1=2008,Beregningsark!$AQ455="1999-2012"),'Resultat 2005-2012'!J455*SUM($AA$16:$AE$16)/5,IF(AND($M$1=2009,Beregningsark!$AQ455="1999-2012"),'Resultat 2005-2012'!J455*SUM($AB$16:$AE$16)/4,IF(AND($M$1=2010,Beregningsark!$AQ455="1999-2012"),'Resultat 2005-2012'!J455*SUM($AC$16:$AE$16)/3,IF(AND($M$1=2011,Beregningsark!$AQ455="1999-2012"),'Resultat 2005-2012'!J455*SUM($AD$16:$AE$16)/2,IF(AND($M$1=2012,Beregningsark!$AQ455="1999-2012"),'Resultat 2005-2012'!J455*$AE$16,""))))))))))))))))</f>
        <v/>
      </c>
      <c r="K455" s="15" t="str">
        <f>IF('Resultat 2005-2012'!$R455="","",IF($M$1=2005,'Resultat 2005-2012'!K455,IF(AND($M$1=2006,Beregningsark!$AQ455="2005-2012"),'Resultat 2005-2012'!K455*SUM($Y$8:$AE$8)/7,IF(AND($M$1=2007,Beregningsark!$AQ455="2005-2012"),'Resultat 2005-2012'!K455*SUM($Z$8:$AE$8)/6,IF(AND($M$1=2008,Beregningsark!$AQ455="2005-2012"),'Resultat 2005-2012'!K455*SUM($AA$8:$AE$8)/5,IF(AND($M$1=2009,Beregningsark!$AQ455="2005-2012"),'Resultat 2005-2012'!K455*SUM($AB$8:$AE$8)/4,IF(AND($M$1=2010,Beregningsark!$AQ455="2005-2012"),'Resultat 2005-2012'!K455*SUM($AC$8:$AE$8)/3,IF(AND($M$1=2011,Beregningsark!$AQ455="2005-2012"),'Resultat 2005-2012'!K455*SUM($AD$8:$AE$8)/2,IF(AND($M$1=2012,Beregningsark!$AQ455="2005-2012"),'Resultat 2005-2012'!K455*$AE$8,IF(AND($M$1=2006,Beregningsark!$AQ455="1999-2012"),'Resultat 2005-2012'!K455*SUM($Y$17:$AE$17)/7,IF(AND($M$1=2007,Beregningsark!$AQ455="1999-2012"),'Resultat 2005-2012'!K455*SUM($Z$17:$AE$17)/6,IF(AND($M$1=2008,Beregningsark!$AQ455="1999-2012"),'Resultat 2005-2012'!K455*SUM($AA$17:$AE$17)/5,IF(AND($M$1=2009,Beregningsark!$AQ455="1999-2012"),'Resultat 2005-2012'!K455*SUM($AB$17:$AE$17)/4,IF(AND($M$1=2010,Beregningsark!$AQ455="1999-2012"),'Resultat 2005-2012'!K455*SUM($AC$17:$AE$17)/3,IF(AND($M$1=2011,Beregningsark!$AQ455="1999-2012"),'Resultat 2005-2012'!K455*SUM($AD$17:$AE$17)/2,IF(AND($M$1=2012,Beregningsark!$AQ455="1999-2012"),'Resultat 2005-2012'!K455*$AE$17,""))))))))))))))))</f>
        <v/>
      </c>
      <c r="L455" s="15" t="str">
        <f>IF('Resultat 2005-2012'!$R455="","",IF($M$1=2005,'Resultat 2005-2012'!L455,IF(AND($M$1=2006,Beregningsark!$AQ455="2005-2012"),'Resultat 2005-2012'!L455*SUM($Y$9:$AE$9)/7,IF(AND($M$1=2007,Beregningsark!$AQ455="2005-2012"),'Resultat 2005-2012'!L455*SUM($Z$9:$AE$9)/6,IF(AND($M$1=2008,Beregningsark!$AQ455="2005-2012"),'Resultat 2005-2012'!L455*SUM($AA$9:$AE$9)/5,IF(AND($M$1=2009,Beregningsark!$AQ455="2005-2012"),'Resultat 2005-2012'!L455*SUM($AB$9:$AE$9)/4,IF(AND($M$1=2010,Beregningsark!$AQ455="2005-2012"),'Resultat 2005-2012'!L455*SUM($AC$9:$AE$9)/3,IF(AND($M$1=2011,Beregningsark!$AQ455="2005-2012"),'Resultat 2005-2012'!L455*SUM($AD$9:$AE$9)/2,IF(AND($M$1=2012,Beregningsark!$AQ455="2005-2012"),'Resultat 2005-2012'!L455*$AE$9,IF(AND($M$1=2006,Beregningsark!$AQ455="1999-2012"),'Resultat 2005-2012'!L455*SUM($Y$18:$AE$18)/7,IF(AND($M$1=2007,Beregningsark!$AQ455="1999-2012"),'Resultat 2005-2012'!L455*SUM($Z$18:$AE$18)/6,IF(AND($M$1=2008,Beregningsark!$AQ455="1999-2012"),'Resultat 2005-2012'!L455*SUM($AA$18:$AE$18)/5,IF(AND($M$1=2009,Beregningsark!$AQ455="1999-2012"),'Resultat 2005-2012'!L455*SUM($AB$18:$AE$18)/4,IF(AND($M$1=2010,Beregningsark!$AQ455="1999-2012"),'Resultat 2005-2012'!L455*SUM($AC$18:$AE$18)/3,IF(AND($M$1=2011,Beregningsark!$AQ455="1999-2012"),'Resultat 2005-2012'!L455*SUM($AD$18:$AE$18)/2,IF(AND($M$1=2012,Beregningsark!$AQ455="1999-2012"),'Resultat 2005-2012'!L455*$AE$18,""))))))))))))))))</f>
        <v/>
      </c>
      <c r="M455" s="15" t="str">
        <f t="shared" ref="M455:M505" si="23">IF(SUM(J455:L455)&gt;0,SUM(J455:L455),"")</f>
        <v/>
      </c>
      <c r="N455" s="15" t="str">
        <f>IF('Resultat 2005-2012'!$R455="","",IF($M$1=2005,'Resultat 2005-2012'!N455,IF(AND($M$1=2006,Beregningsark!$AQ455="2005-2012"),'Resultat 2005-2012'!N455*SUM($Y$10:$AE$10)/7,IF(AND($M$1=2007,Beregningsark!$AQ455="2005-2012"),'Resultat 2005-2012'!N455*SUM($Z$10:$AE$10)/6,IF(AND($M$1=2008,Beregningsark!$AQ455="2005-2012"),'Resultat 2005-2012'!N455*SUM($AA$10:$AE$10)/5,IF(AND($M$1=2009,Beregningsark!$AQ455="2005-2012"),'Resultat 2005-2012'!N455*SUM($AB$10:$AE$10)/4,IF(AND($M$1=2010,Beregningsark!$AQ455="2005-2012"),'Resultat 2005-2012'!N455*SUM($AC$10:$AE$10)/3,IF(AND($M$1=2011,Beregningsark!$AQ455="2005-2012"),'Resultat 2005-2012'!N455*SUM($AD$10:$AE$10)/2,IF(AND($M$1=2012,Beregningsark!$AQ455="2005-2012"),'Resultat 2005-2012'!N455*$AE$10,IF(AND($M$1=2006,Beregningsark!$AQ455="1999-2012"),'Resultat 2005-2012'!N455*SUM($Y$16:$AE$16)/7,IF(AND($M$1=2007,Beregningsark!$AQ455="1999-2012"),'Resultat 2005-2012'!N455*SUM($Z$16:$AE$16)/6,IF(AND($M$1=2008,Beregningsark!$AQ455="1999-2012"),'Resultat 2005-2012'!N455*SUM($AA$16:$AE$16)/5,IF(AND($M$1=2009,Beregningsark!$AQ455="1999-2012"),'Resultat 2005-2012'!N455*SUM($AB$16:$AE$16)/4,IF(AND($M$1=2010,Beregningsark!$AQ455="1999-2012"),'Resultat 2005-2012'!N455*SUM($AC$16:$AE$16)/3,IF(AND($M$1=2011,Beregningsark!$AQ455="1999-2012"),'Resultat 2005-2012'!N455*SUM($AD$16:$AE$16)/2,IF(AND($M$1=2012,Beregningsark!$AQ455="1999-2012"),'Resultat 2005-2012'!N455*$AE$16,""))))))))))))))))</f>
        <v/>
      </c>
      <c r="O455" s="15" t="str">
        <f>IF('Resultat 2005-2012'!$R455="","",IF($M$1=2005,'Resultat 2005-2012'!O455,IF(AND($M$1=2006,Beregningsark!$AQ455="2005-2012"),'Resultat 2005-2012'!O455*SUM($Y$10:$AE$10)/7,IF(AND($M$1=2007,Beregningsark!$AQ455="2005-2012"),'Resultat 2005-2012'!O455*SUM($Z$10:$AE$10)/6,IF(AND($M$1=2008,Beregningsark!$AQ455="2005-2012"),'Resultat 2005-2012'!O455*SUM($AA$10:$AE$10)/5,IF(AND($M$1=2009,Beregningsark!$AQ455="2005-2012"),'Resultat 2005-2012'!O455*SUM($AB$10:$AE$10)/4,IF(AND($M$1=2010,Beregningsark!$AQ455="2005-2012"),'Resultat 2005-2012'!O455*SUM($AC$10:$AE$10)/3,IF(AND($M$1=2011,Beregningsark!$AQ455="2005-2012"),'Resultat 2005-2012'!O455*SUM($AD$10:$AE$10)/2,IF(AND($M$1=2012,Beregningsark!$AQ455="2005-2012"),'Resultat 2005-2012'!O455*$AE$10,IF(AND($M$1=2006,Beregningsark!$AQ455="1999-2012"),'Resultat 2005-2012'!O455*SUM($Y$16:$AE$16)/7,IF(AND($M$1=2007,Beregningsark!$AQ455="1999-2012"),'Resultat 2005-2012'!O455*SUM($Z$16:$AE$16)/6,IF(AND($M$1=2008,Beregningsark!$AQ455="1999-2012"),'Resultat 2005-2012'!O455*SUM($AA$16:$AE$16)/5,IF(AND($M$1=2009,Beregningsark!$AQ455="1999-2012"),'Resultat 2005-2012'!O455*SUM($AB$16:$AE$16)/4,IF(AND($M$1=2010,Beregningsark!$AQ455="1999-2012"),'Resultat 2005-2012'!O455*SUM($AC$16:$AE$16)/3,IF(AND($M$1=2011,Beregningsark!$AQ455="1999-2012"),'Resultat 2005-2012'!O455*SUM($AD$16:$AE$16)/2,IF(AND($M$1=2012,Beregningsark!$AQ455="1999-2012"),'Resultat 2005-2012'!O455*$AE$16,""))))))))))))))))</f>
        <v/>
      </c>
      <c r="P455" s="15" t="str">
        <f>IF('Resultat 2005-2012'!$R455="","",IF($M$1=2005,'Resultat 2005-2012'!P455,IF(AND($M$1=2006,Beregningsark!$AQ455="2005-2012"),'Resultat 2005-2012'!P455*SUM($Y$11:$AE$11)/7,IF(AND($M$1=2007,Beregningsark!$AQ455="2005-2012"),'Resultat 2005-2012'!P455*SUM($Z$11:$AE$11)/6,IF(AND($M$1=2008,Beregningsark!$AQ455="2005-2012"),'Resultat 2005-2012'!P455*SUM($AA$11:$AE$11)/5,IF(AND($M$1=2009,Beregningsark!$AQ455="2005-2012"),'Resultat 2005-2012'!P455*SUM($AB$11:$AE$11)/4,IF(AND($M$1=2010,Beregningsark!$AQ455="2005-2012"),'Resultat 2005-2012'!P455*SUM($AC$11:$AE$11)/3,IF(AND($M$1=2011,Beregningsark!$AQ455="2005-2012"),'Resultat 2005-2012'!P455*SUM($AD$11:$AE$11)/2,IF(AND($M$1=2012,Beregningsark!$AQ455="2005-2012"),'Resultat 2005-2012'!P455*$AE$11,IF(AND($M$1=2006,Beregningsark!$AQ455="1999-2012"),'Resultat 2005-2012'!P455*SUM($Y$16:$AE$16)/7,IF(AND($M$1=2007,Beregningsark!$AQ455="1999-2012"),'Resultat 2005-2012'!P455*SUM($Z$16:$AE$16)/6,IF(AND($M$1=2008,Beregningsark!$AQ455="1999-2012"),'Resultat 2005-2012'!P455*SUM($AA$16:$AE$16)/5,IF(AND($M$1=2009,Beregningsark!$AQ455="1999-2012"),'Resultat 2005-2012'!P455*SUM($AB$16:$AE$16)/4,IF(AND($M$1=2010,Beregningsark!$AQ455="1999-2012"),'Resultat 2005-2012'!P455*SUM($AC$16:$AE$16)/3,IF(AND($M$1=2011,Beregningsark!$AQ455="1999-2012"),'Resultat 2005-2012'!P455*SUM($AD$16:$AE$16)/2,IF(AND($M$1=2012,Beregningsark!$AQ455="1999-2012"),'Resultat 2005-2012'!P455*$AE$16,""))))))))))))))))</f>
        <v/>
      </c>
      <c r="Q455" s="15" t="str">
        <f t="shared" ref="Q455:Q505" si="24">IF(SUM(N455:P455)&gt;0,SUM(N455:P455),"")</f>
        <v/>
      </c>
      <c r="R455" s="17" t="str">
        <f t="shared" ref="R455:R505" si="25">IF(M455="","",18609867*N455+3188341*O455+480261*P455+697929*(J455+K455))</f>
        <v/>
      </c>
    </row>
    <row r="456" spans="1:18" x14ac:dyDescent="0.25">
      <c r="A456" s="4" t="str">
        <f>IF(Inddata!A471="","",Inddata!A471)</f>
        <v/>
      </c>
      <c r="B456" s="4" t="str">
        <f>IF(Inddata!B471="","",Inddata!B471)</f>
        <v/>
      </c>
      <c r="C456" s="4" t="str">
        <f>IF(Inddata!C471="","",Inddata!C471)</f>
        <v/>
      </c>
      <c r="D456" s="4" t="str">
        <f>IF(Inddata!D471="","",Inddata!D471)</f>
        <v/>
      </c>
      <c r="E456" s="4" t="str">
        <f>IF(Inddata!E471="","",Inddata!E471)</f>
        <v/>
      </c>
      <c r="F456" s="4" t="str">
        <f>IF(Inddata!F471="","",Inddata!F471)</f>
        <v/>
      </c>
      <c r="G456" s="4">
        <f>IF(Inddata!G471="","",Inddata!G471)</f>
        <v>0</v>
      </c>
      <c r="H456" s="4" t="str">
        <f>IF(Inddata!H471&gt;0.5,Inddata!H471,"")</f>
        <v/>
      </c>
      <c r="I456" s="4" t="str">
        <f>IF(Inddata!I471="","",Inddata!I471)</f>
        <v/>
      </c>
      <c r="J456" s="15" t="str">
        <f>IF('Resultat 2005-2012'!$R456="","",IF($M$1=2005,'Resultat 2005-2012'!J456,IF(AND($M$1=2006,Beregningsark!$AQ456="2005-2012"),'Resultat 2005-2012'!J456*SUM($Y$7:$AE$7)/7,IF(AND($M$1=2007,Beregningsark!$AQ456="2005-2012"),'Resultat 2005-2012'!J456*SUM($Z$7:$AE$7)/6,IF(AND($M$1=2008,Beregningsark!$AQ456="2005-2012"),'Resultat 2005-2012'!J456*SUM($AA$7:$AE$7)/5,IF(AND($M$1=2009,Beregningsark!$AQ456="2005-2012"),'Resultat 2005-2012'!J456*SUM($AB$7:$AE$7)/4,IF(AND($M$1=2010,Beregningsark!$AQ456="2005-2012"),'Resultat 2005-2012'!J456*SUM($AC$7:$AE$7)/3,IF(AND($M$1=2011,Beregningsark!$AQ456="2005-2012"),'Resultat 2005-2012'!J456*SUM($AD$7:$AE$7)/2,IF(AND($M$1=2012,Beregningsark!$AQ456="2005-2012"),'Resultat 2005-2012'!J456*$AE$7,IF(AND($M$1=2006,Beregningsark!$AQ456="1999-2012"),'Resultat 2005-2012'!J456*SUM($Y$16:$AE$16)/7,IF(AND($M$1=2007,Beregningsark!$AQ456="1999-2012"),'Resultat 2005-2012'!J456*SUM($Z$16:$AE$16)/6,IF(AND($M$1=2008,Beregningsark!$AQ456="1999-2012"),'Resultat 2005-2012'!J456*SUM($AA$16:$AE$16)/5,IF(AND($M$1=2009,Beregningsark!$AQ456="1999-2012"),'Resultat 2005-2012'!J456*SUM($AB$16:$AE$16)/4,IF(AND($M$1=2010,Beregningsark!$AQ456="1999-2012"),'Resultat 2005-2012'!J456*SUM($AC$16:$AE$16)/3,IF(AND($M$1=2011,Beregningsark!$AQ456="1999-2012"),'Resultat 2005-2012'!J456*SUM($AD$16:$AE$16)/2,IF(AND($M$1=2012,Beregningsark!$AQ456="1999-2012"),'Resultat 2005-2012'!J456*$AE$16,""))))))))))))))))</f>
        <v/>
      </c>
      <c r="K456" s="15" t="str">
        <f>IF('Resultat 2005-2012'!$R456="","",IF($M$1=2005,'Resultat 2005-2012'!K456,IF(AND($M$1=2006,Beregningsark!$AQ456="2005-2012"),'Resultat 2005-2012'!K456*SUM($Y$8:$AE$8)/7,IF(AND($M$1=2007,Beregningsark!$AQ456="2005-2012"),'Resultat 2005-2012'!K456*SUM($Z$8:$AE$8)/6,IF(AND($M$1=2008,Beregningsark!$AQ456="2005-2012"),'Resultat 2005-2012'!K456*SUM($AA$8:$AE$8)/5,IF(AND($M$1=2009,Beregningsark!$AQ456="2005-2012"),'Resultat 2005-2012'!K456*SUM($AB$8:$AE$8)/4,IF(AND($M$1=2010,Beregningsark!$AQ456="2005-2012"),'Resultat 2005-2012'!K456*SUM($AC$8:$AE$8)/3,IF(AND($M$1=2011,Beregningsark!$AQ456="2005-2012"),'Resultat 2005-2012'!K456*SUM($AD$8:$AE$8)/2,IF(AND($M$1=2012,Beregningsark!$AQ456="2005-2012"),'Resultat 2005-2012'!K456*$AE$8,IF(AND($M$1=2006,Beregningsark!$AQ456="1999-2012"),'Resultat 2005-2012'!K456*SUM($Y$17:$AE$17)/7,IF(AND($M$1=2007,Beregningsark!$AQ456="1999-2012"),'Resultat 2005-2012'!K456*SUM($Z$17:$AE$17)/6,IF(AND($M$1=2008,Beregningsark!$AQ456="1999-2012"),'Resultat 2005-2012'!K456*SUM($AA$17:$AE$17)/5,IF(AND($M$1=2009,Beregningsark!$AQ456="1999-2012"),'Resultat 2005-2012'!K456*SUM($AB$17:$AE$17)/4,IF(AND($M$1=2010,Beregningsark!$AQ456="1999-2012"),'Resultat 2005-2012'!K456*SUM($AC$17:$AE$17)/3,IF(AND($M$1=2011,Beregningsark!$AQ456="1999-2012"),'Resultat 2005-2012'!K456*SUM($AD$17:$AE$17)/2,IF(AND($M$1=2012,Beregningsark!$AQ456="1999-2012"),'Resultat 2005-2012'!K456*$AE$17,""))))))))))))))))</f>
        <v/>
      </c>
      <c r="L456" s="15" t="str">
        <f>IF('Resultat 2005-2012'!$R456="","",IF($M$1=2005,'Resultat 2005-2012'!L456,IF(AND($M$1=2006,Beregningsark!$AQ456="2005-2012"),'Resultat 2005-2012'!L456*SUM($Y$9:$AE$9)/7,IF(AND($M$1=2007,Beregningsark!$AQ456="2005-2012"),'Resultat 2005-2012'!L456*SUM($Z$9:$AE$9)/6,IF(AND($M$1=2008,Beregningsark!$AQ456="2005-2012"),'Resultat 2005-2012'!L456*SUM($AA$9:$AE$9)/5,IF(AND($M$1=2009,Beregningsark!$AQ456="2005-2012"),'Resultat 2005-2012'!L456*SUM($AB$9:$AE$9)/4,IF(AND($M$1=2010,Beregningsark!$AQ456="2005-2012"),'Resultat 2005-2012'!L456*SUM($AC$9:$AE$9)/3,IF(AND($M$1=2011,Beregningsark!$AQ456="2005-2012"),'Resultat 2005-2012'!L456*SUM($AD$9:$AE$9)/2,IF(AND($M$1=2012,Beregningsark!$AQ456="2005-2012"),'Resultat 2005-2012'!L456*$AE$9,IF(AND($M$1=2006,Beregningsark!$AQ456="1999-2012"),'Resultat 2005-2012'!L456*SUM($Y$18:$AE$18)/7,IF(AND($M$1=2007,Beregningsark!$AQ456="1999-2012"),'Resultat 2005-2012'!L456*SUM($Z$18:$AE$18)/6,IF(AND($M$1=2008,Beregningsark!$AQ456="1999-2012"),'Resultat 2005-2012'!L456*SUM($AA$18:$AE$18)/5,IF(AND($M$1=2009,Beregningsark!$AQ456="1999-2012"),'Resultat 2005-2012'!L456*SUM($AB$18:$AE$18)/4,IF(AND($M$1=2010,Beregningsark!$AQ456="1999-2012"),'Resultat 2005-2012'!L456*SUM($AC$18:$AE$18)/3,IF(AND($M$1=2011,Beregningsark!$AQ456="1999-2012"),'Resultat 2005-2012'!L456*SUM($AD$18:$AE$18)/2,IF(AND($M$1=2012,Beregningsark!$AQ456="1999-2012"),'Resultat 2005-2012'!L456*$AE$18,""))))))))))))))))</f>
        <v/>
      </c>
      <c r="M456" s="15" t="str">
        <f t="shared" si="23"/>
        <v/>
      </c>
      <c r="N456" s="15" t="str">
        <f>IF('Resultat 2005-2012'!$R456="","",IF($M$1=2005,'Resultat 2005-2012'!N456,IF(AND($M$1=2006,Beregningsark!$AQ456="2005-2012"),'Resultat 2005-2012'!N456*SUM($Y$10:$AE$10)/7,IF(AND($M$1=2007,Beregningsark!$AQ456="2005-2012"),'Resultat 2005-2012'!N456*SUM($Z$10:$AE$10)/6,IF(AND($M$1=2008,Beregningsark!$AQ456="2005-2012"),'Resultat 2005-2012'!N456*SUM($AA$10:$AE$10)/5,IF(AND($M$1=2009,Beregningsark!$AQ456="2005-2012"),'Resultat 2005-2012'!N456*SUM($AB$10:$AE$10)/4,IF(AND($M$1=2010,Beregningsark!$AQ456="2005-2012"),'Resultat 2005-2012'!N456*SUM($AC$10:$AE$10)/3,IF(AND($M$1=2011,Beregningsark!$AQ456="2005-2012"),'Resultat 2005-2012'!N456*SUM($AD$10:$AE$10)/2,IF(AND($M$1=2012,Beregningsark!$AQ456="2005-2012"),'Resultat 2005-2012'!N456*$AE$10,IF(AND($M$1=2006,Beregningsark!$AQ456="1999-2012"),'Resultat 2005-2012'!N456*SUM($Y$16:$AE$16)/7,IF(AND($M$1=2007,Beregningsark!$AQ456="1999-2012"),'Resultat 2005-2012'!N456*SUM($Z$16:$AE$16)/6,IF(AND($M$1=2008,Beregningsark!$AQ456="1999-2012"),'Resultat 2005-2012'!N456*SUM($AA$16:$AE$16)/5,IF(AND($M$1=2009,Beregningsark!$AQ456="1999-2012"),'Resultat 2005-2012'!N456*SUM($AB$16:$AE$16)/4,IF(AND($M$1=2010,Beregningsark!$AQ456="1999-2012"),'Resultat 2005-2012'!N456*SUM($AC$16:$AE$16)/3,IF(AND($M$1=2011,Beregningsark!$AQ456="1999-2012"),'Resultat 2005-2012'!N456*SUM($AD$16:$AE$16)/2,IF(AND($M$1=2012,Beregningsark!$AQ456="1999-2012"),'Resultat 2005-2012'!N456*$AE$16,""))))))))))))))))</f>
        <v/>
      </c>
      <c r="O456" s="15" t="str">
        <f>IF('Resultat 2005-2012'!$R456="","",IF($M$1=2005,'Resultat 2005-2012'!O456,IF(AND($M$1=2006,Beregningsark!$AQ456="2005-2012"),'Resultat 2005-2012'!O456*SUM($Y$10:$AE$10)/7,IF(AND($M$1=2007,Beregningsark!$AQ456="2005-2012"),'Resultat 2005-2012'!O456*SUM($Z$10:$AE$10)/6,IF(AND($M$1=2008,Beregningsark!$AQ456="2005-2012"),'Resultat 2005-2012'!O456*SUM($AA$10:$AE$10)/5,IF(AND($M$1=2009,Beregningsark!$AQ456="2005-2012"),'Resultat 2005-2012'!O456*SUM($AB$10:$AE$10)/4,IF(AND($M$1=2010,Beregningsark!$AQ456="2005-2012"),'Resultat 2005-2012'!O456*SUM($AC$10:$AE$10)/3,IF(AND($M$1=2011,Beregningsark!$AQ456="2005-2012"),'Resultat 2005-2012'!O456*SUM($AD$10:$AE$10)/2,IF(AND($M$1=2012,Beregningsark!$AQ456="2005-2012"),'Resultat 2005-2012'!O456*$AE$10,IF(AND($M$1=2006,Beregningsark!$AQ456="1999-2012"),'Resultat 2005-2012'!O456*SUM($Y$16:$AE$16)/7,IF(AND($M$1=2007,Beregningsark!$AQ456="1999-2012"),'Resultat 2005-2012'!O456*SUM($Z$16:$AE$16)/6,IF(AND($M$1=2008,Beregningsark!$AQ456="1999-2012"),'Resultat 2005-2012'!O456*SUM($AA$16:$AE$16)/5,IF(AND($M$1=2009,Beregningsark!$AQ456="1999-2012"),'Resultat 2005-2012'!O456*SUM($AB$16:$AE$16)/4,IF(AND($M$1=2010,Beregningsark!$AQ456="1999-2012"),'Resultat 2005-2012'!O456*SUM($AC$16:$AE$16)/3,IF(AND($M$1=2011,Beregningsark!$AQ456="1999-2012"),'Resultat 2005-2012'!O456*SUM($AD$16:$AE$16)/2,IF(AND($M$1=2012,Beregningsark!$AQ456="1999-2012"),'Resultat 2005-2012'!O456*$AE$16,""))))))))))))))))</f>
        <v/>
      </c>
      <c r="P456" s="15" t="str">
        <f>IF('Resultat 2005-2012'!$R456="","",IF($M$1=2005,'Resultat 2005-2012'!P456,IF(AND($M$1=2006,Beregningsark!$AQ456="2005-2012"),'Resultat 2005-2012'!P456*SUM($Y$11:$AE$11)/7,IF(AND($M$1=2007,Beregningsark!$AQ456="2005-2012"),'Resultat 2005-2012'!P456*SUM($Z$11:$AE$11)/6,IF(AND($M$1=2008,Beregningsark!$AQ456="2005-2012"),'Resultat 2005-2012'!P456*SUM($AA$11:$AE$11)/5,IF(AND($M$1=2009,Beregningsark!$AQ456="2005-2012"),'Resultat 2005-2012'!P456*SUM($AB$11:$AE$11)/4,IF(AND($M$1=2010,Beregningsark!$AQ456="2005-2012"),'Resultat 2005-2012'!P456*SUM($AC$11:$AE$11)/3,IF(AND($M$1=2011,Beregningsark!$AQ456="2005-2012"),'Resultat 2005-2012'!P456*SUM($AD$11:$AE$11)/2,IF(AND($M$1=2012,Beregningsark!$AQ456="2005-2012"),'Resultat 2005-2012'!P456*$AE$11,IF(AND($M$1=2006,Beregningsark!$AQ456="1999-2012"),'Resultat 2005-2012'!P456*SUM($Y$16:$AE$16)/7,IF(AND($M$1=2007,Beregningsark!$AQ456="1999-2012"),'Resultat 2005-2012'!P456*SUM($Z$16:$AE$16)/6,IF(AND($M$1=2008,Beregningsark!$AQ456="1999-2012"),'Resultat 2005-2012'!P456*SUM($AA$16:$AE$16)/5,IF(AND($M$1=2009,Beregningsark!$AQ456="1999-2012"),'Resultat 2005-2012'!P456*SUM($AB$16:$AE$16)/4,IF(AND($M$1=2010,Beregningsark!$AQ456="1999-2012"),'Resultat 2005-2012'!P456*SUM($AC$16:$AE$16)/3,IF(AND($M$1=2011,Beregningsark!$AQ456="1999-2012"),'Resultat 2005-2012'!P456*SUM($AD$16:$AE$16)/2,IF(AND($M$1=2012,Beregningsark!$AQ456="1999-2012"),'Resultat 2005-2012'!P456*$AE$16,""))))))))))))))))</f>
        <v/>
      </c>
      <c r="Q456" s="15" t="str">
        <f t="shared" si="24"/>
        <v/>
      </c>
      <c r="R456" s="17" t="str">
        <f t="shared" si="25"/>
        <v/>
      </c>
    </row>
    <row r="457" spans="1:18" x14ac:dyDescent="0.25">
      <c r="A457" s="4" t="str">
        <f>IF(Inddata!A472="","",Inddata!A472)</f>
        <v/>
      </c>
      <c r="B457" s="4" t="str">
        <f>IF(Inddata!B472="","",Inddata!B472)</f>
        <v/>
      </c>
      <c r="C457" s="4" t="str">
        <f>IF(Inddata!C472="","",Inddata!C472)</f>
        <v/>
      </c>
      <c r="D457" s="4" t="str">
        <f>IF(Inddata!D472="","",Inddata!D472)</f>
        <v/>
      </c>
      <c r="E457" s="4" t="str">
        <f>IF(Inddata!E472="","",Inddata!E472)</f>
        <v/>
      </c>
      <c r="F457" s="4" t="str">
        <f>IF(Inddata!F472="","",Inddata!F472)</f>
        <v/>
      </c>
      <c r="G457" s="4">
        <f>IF(Inddata!G472="","",Inddata!G472)</f>
        <v>0</v>
      </c>
      <c r="H457" s="4" t="str">
        <f>IF(Inddata!H472&gt;0.5,Inddata!H472,"")</f>
        <v/>
      </c>
      <c r="I457" s="4" t="str">
        <f>IF(Inddata!I472="","",Inddata!I472)</f>
        <v/>
      </c>
      <c r="J457" s="15" t="str">
        <f>IF('Resultat 2005-2012'!$R457="","",IF($M$1=2005,'Resultat 2005-2012'!J457,IF(AND($M$1=2006,Beregningsark!$AQ457="2005-2012"),'Resultat 2005-2012'!J457*SUM($Y$7:$AE$7)/7,IF(AND($M$1=2007,Beregningsark!$AQ457="2005-2012"),'Resultat 2005-2012'!J457*SUM($Z$7:$AE$7)/6,IF(AND($M$1=2008,Beregningsark!$AQ457="2005-2012"),'Resultat 2005-2012'!J457*SUM($AA$7:$AE$7)/5,IF(AND($M$1=2009,Beregningsark!$AQ457="2005-2012"),'Resultat 2005-2012'!J457*SUM($AB$7:$AE$7)/4,IF(AND($M$1=2010,Beregningsark!$AQ457="2005-2012"),'Resultat 2005-2012'!J457*SUM($AC$7:$AE$7)/3,IF(AND($M$1=2011,Beregningsark!$AQ457="2005-2012"),'Resultat 2005-2012'!J457*SUM($AD$7:$AE$7)/2,IF(AND($M$1=2012,Beregningsark!$AQ457="2005-2012"),'Resultat 2005-2012'!J457*$AE$7,IF(AND($M$1=2006,Beregningsark!$AQ457="1999-2012"),'Resultat 2005-2012'!J457*SUM($Y$16:$AE$16)/7,IF(AND($M$1=2007,Beregningsark!$AQ457="1999-2012"),'Resultat 2005-2012'!J457*SUM($Z$16:$AE$16)/6,IF(AND($M$1=2008,Beregningsark!$AQ457="1999-2012"),'Resultat 2005-2012'!J457*SUM($AA$16:$AE$16)/5,IF(AND($M$1=2009,Beregningsark!$AQ457="1999-2012"),'Resultat 2005-2012'!J457*SUM($AB$16:$AE$16)/4,IF(AND($M$1=2010,Beregningsark!$AQ457="1999-2012"),'Resultat 2005-2012'!J457*SUM($AC$16:$AE$16)/3,IF(AND($M$1=2011,Beregningsark!$AQ457="1999-2012"),'Resultat 2005-2012'!J457*SUM($AD$16:$AE$16)/2,IF(AND($M$1=2012,Beregningsark!$AQ457="1999-2012"),'Resultat 2005-2012'!J457*$AE$16,""))))))))))))))))</f>
        <v/>
      </c>
      <c r="K457" s="15" t="str">
        <f>IF('Resultat 2005-2012'!$R457="","",IF($M$1=2005,'Resultat 2005-2012'!K457,IF(AND($M$1=2006,Beregningsark!$AQ457="2005-2012"),'Resultat 2005-2012'!K457*SUM($Y$8:$AE$8)/7,IF(AND($M$1=2007,Beregningsark!$AQ457="2005-2012"),'Resultat 2005-2012'!K457*SUM($Z$8:$AE$8)/6,IF(AND($M$1=2008,Beregningsark!$AQ457="2005-2012"),'Resultat 2005-2012'!K457*SUM($AA$8:$AE$8)/5,IF(AND($M$1=2009,Beregningsark!$AQ457="2005-2012"),'Resultat 2005-2012'!K457*SUM($AB$8:$AE$8)/4,IF(AND($M$1=2010,Beregningsark!$AQ457="2005-2012"),'Resultat 2005-2012'!K457*SUM($AC$8:$AE$8)/3,IF(AND($M$1=2011,Beregningsark!$AQ457="2005-2012"),'Resultat 2005-2012'!K457*SUM($AD$8:$AE$8)/2,IF(AND($M$1=2012,Beregningsark!$AQ457="2005-2012"),'Resultat 2005-2012'!K457*$AE$8,IF(AND($M$1=2006,Beregningsark!$AQ457="1999-2012"),'Resultat 2005-2012'!K457*SUM($Y$17:$AE$17)/7,IF(AND($M$1=2007,Beregningsark!$AQ457="1999-2012"),'Resultat 2005-2012'!K457*SUM($Z$17:$AE$17)/6,IF(AND($M$1=2008,Beregningsark!$AQ457="1999-2012"),'Resultat 2005-2012'!K457*SUM($AA$17:$AE$17)/5,IF(AND($M$1=2009,Beregningsark!$AQ457="1999-2012"),'Resultat 2005-2012'!K457*SUM($AB$17:$AE$17)/4,IF(AND($M$1=2010,Beregningsark!$AQ457="1999-2012"),'Resultat 2005-2012'!K457*SUM($AC$17:$AE$17)/3,IF(AND($M$1=2011,Beregningsark!$AQ457="1999-2012"),'Resultat 2005-2012'!K457*SUM($AD$17:$AE$17)/2,IF(AND($M$1=2012,Beregningsark!$AQ457="1999-2012"),'Resultat 2005-2012'!K457*$AE$17,""))))))))))))))))</f>
        <v/>
      </c>
      <c r="L457" s="15" t="str">
        <f>IF('Resultat 2005-2012'!$R457="","",IF($M$1=2005,'Resultat 2005-2012'!L457,IF(AND($M$1=2006,Beregningsark!$AQ457="2005-2012"),'Resultat 2005-2012'!L457*SUM($Y$9:$AE$9)/7,IF(AND($M$1=2007,Beregningsark!$AQ457="2005-2012"),'Resultat 2005-2012'!L457*SUM($Z$9:$AE$9)/6,IF(AND($M$1=2008,Beregningsark!$AQ457="2005-2012"),'Resultat 2005-2012'!L457*SUM($AA$9:$AE$9)/5,IF(AND($M$1=2009,Beregningsark!$AQ457="2005-2012"),'Resultat 2005-2012'!L457*SUM($AB$9:$AE$9)/4,IF(AND($M$1=2010,Beregningsark!$AQ457="2005-2012"),'Resultat 2005-2012'!L457*SUM($AC$9:$AE$9)/3,IF(AND($M$1=2011,Beregningsark!$AQ457="2005-2012"),'Resultat 2005-2012'!L457*SUM($AD$9:$AE$9)/2,IF(AND($M$1=2012,Beregningsark!$AQ457="2005-2012"),'Resultat 2005-2012'!L457*$AE$9,IF(AND($M$1=2006,Beregningsark!$AQ457="1999-2012"),'Resultat 2005-2012'!L457*SUM($Y$18:$AE$18)/7,IF(AND($M$1=2007,Beregningsark!$AQ457="1999-2012"),'Resultat 2005-2012'!L457*SUM($Z$18:$AE$18)/6,IF(AND($M$1=2008,Beregningsark!$AQ457="1999-2012"),'Resultat 2005-2012'!L457*SUM($AA$18:$AE$18)/5,IF(AND($M$1=2009,Beregningsark!$AQ457="1999-2012"),'Resultat 2005-2012'!L457*SUM($AB$18:$AE$18)/4,IF(AND($M$1=2010,Beregningsark!$AQ457="1999-2012"),'Resultat 2005-2012'!L457*SUM($AC$18:$AE$18)/3,IF(AND($M$1=2011,Beregningsark!$AQ457="1999-2012"),'Resultat 2005-2012'!L457*SUM($AD$18:$AE$18)/2,IF(AND($M$1=2012,Beregningsark!$AQ457="1999-2012"),'Resultat 2005-2012'!L457*$AE$18,""))))))))))))))))</f>
        <v/>
      </c>
      <c r="M457" s="15" t="str">
        <f t="shared" si="23"/>
        <v/>
      </c>
      <c r="N457" s="15" t="str">
        <f>IF('Resultat 2005-2012'!$R457="","",IF($M$1=2005,'Resultat 2005-2012'!N457,IF(AND($M$1=2006,Beregningsark!$AQ457="2005-2012"),'Resultat 2005-2012'!N457*SUM($Y$10:$AE$10)/7,IF(AND($M$1=2007,Beregningsark!$AQ457="2005-2012"),'Resultat 2005-2012'!N457*SUM($Z$10:$AE$10)/6,IF(AND($M$1=2008,Beregningsark!$AQ457="2005-2012"),'Resultat 2005-2012'!N457*SUM($AA$10:$AE$10)/5,IF(AND($M$1=2009,Beregningsark!$AQ457="2005-2012"),'Resultat 2005-2012'!N457*SUM($AB$10:$AE$10)/4,IF(AND($M$1=2010,Beregningsark!$AQ457="2005-2012"),'Resultat 2005-2012'!N457*SUM($AC$10:$AE$10)/3,IF(AND($M$1=2011,Beregningsark!$AQ457="2005-2012"),'Resultat 2005-2012'!N457*SUM($AD$10:$AE$10)/2,IF(AND($M$1=2012,Beregningsark!$AQ457="2005-2012"),'Resultat 2005-2012'!N457*$AE$10,IF(AND($M$1=2006,Beregningsark!$AQ457="1999-2012"),'Resultat 2005-2012'!N457*SUM($Y$16:$AE$16)/7,IF(AND($M$1=2007,Beregningsark!$AQ457="1999-2012"),'Resultat 2005-2012'!N457*SUM($Z$16:$AE$16)/6,IF(AND($M$1=2008,Beregningsark!$AQ457="1999-2012"),'Resultat 2005-2012'!N457*SUM($AA$16:$AE$16)/5,IF(AND($M$1=2009,Beregningsark!$AQ457="1999-2012"),'Resultat 2005-2012'!N457*SUM($AB$16:$AE$16)/4,IF(AND($M$1=2010,Beregningsark!$AQ457="1999-2012"),'Resultat 2005-2012'!N457*SUM($AC$16:$AE$16)/3,IF(AND($M$1=2011,Beregningsark!$AQ457="1999-2012"),'Resultat 2005-2012'!N457*SUM($AD$16:$AE$16)/2,IF(AND($M$1=2012,Beregningsark!$AQ457="1999-2012"),'Resultat 2005-2012'!N457*$AE$16,""))))))))))))))))</f>
        <v/>
      </c>
      <c r="O457" s="15" t="str">
        <f>IF('Resultat 2005-2012'!$R457="","",IF($M$1=2005,'Resultat 2005-2012'!O457,IF(AND($M$1=2006,Beregningsark!$AQ457="2005-2012"),'Resultat 2005-2012'!O457*SUM($Y$10:$AE$10)/7,IF(AND($M$1=2007,Beregningsark!$AQ457="2005-2012"),'Resultat 2005-2012'!O457*SUM($Z$10:$AE$10)/6,IF(AND($M$1=2008,Beregningsark!$AQ457="2005-2012"),'Resultat 2005-2012'!O457*SUM($AA$10:$AE$10)/5,IF(AND($M$1=2009,Beregningsark!$AQ457="2005-2012"),'Resultat 2005-2012'!O457*SUM($AB$10:$AE$10)/4,IF(AND($M$1=2010,Beregningsark!$AQ457="2005-2012"),'Resultat 2005-2012'!O457*SUM($AC$10:$AE$10)/3,IF(AND($M$1=2011,Beregningsark!$AQ457="2005-2012"),'Resultat 2005-2012'!O457*SUM($AD$10:$AE$10)/2,IF(AND($M$1=2012,Beregningsark!$AQ457="2005-2012"),'Resultat 2005-2012'!O457*$AE$10,IF(AND($M$1=2006,Beregningsark!$AQ457="1999-2012"),'Resultat 2005-2012'!O457*SUM($Y$16:$AE$16)/7,IF(AND($M$1=2007,Beregningsark!$AQ457="1999-2012"),'Resultat 2005-2012'!O457*SUM($Z$16:$AE$16)/6,IF(AND($M$1=2008,Beregningsark!$AQ457="1999-2012"),'Resultat 2005-2012'!O457*SUM($AA$16:$AE$16)/5,IF(AND($M$1=2009,Beregningsark!$AQ457="1999-2012"),'Resultat 2005-2012'!O457*SUM($AB$16:$AE$16)/4,IF(AND($M$1=2010,Beregningsark!$AQ457="1999-2012"),'Resultat 2005-2012'!O457*SUM($AC$16:$AE$16)/3,IF(AND($M$1=2011,Beregningsark!$AQ457="1999-2012"),'Resultat 2005-2012'!O457*SUM($AD$16:$AE$16)/2,IF(AND($M$1=2012,Beregningsark!$AQ457="1999-2012"),'Resultat 2005-2012'!O457*$AE$16,""))))))))))))))))</f>
        <v/>
      </c>
      <c r="P457" s="15" t="str">
        <f>IF('Resultat 2005-2012'!$R457="","",IF($M$1=2005,'Resultat 2005-2012'!P457,IF(AND($M$1=2006,Beregningsark!$AQ457="2005-2012"),'Resultat 2005-2012'!P457*SUM($Y$11:$AE$11)/7,IF(AND($M$1=2007,Beregningsark!$AQ457="2005-2012"),'Resultat 2005-2012'!P457*SUM($Z$11:$AE$11)/6,IF(AND($M$1=2008,Beregningsark!$AQ457="2005-2012"),'Resultat 2005-2012'!P457*SUM($AA$11:$AE$11)/5,IF(AND($M$1=2009,Beregningsark!$AQ457="2005-2012"),'Resultat 2005-2012'!P457*SUM($AB$11:$AE$11)/4,IF(AND($M$1=2010,Beregningsark!$AQ457="2005-2012"),'Resultat 2005-2012'!P457*SUM($AC$11:$AE$11)/3,IF(AND($M$1=2011,Beregningsark!$AQ457="2005-2012"),'Resultat 2005-2012'!P457*SUM($AD$11:$AE$11)/2,IF(AND($M$1=2012,Beregningsark!$AQ457="2005-2012"),'Resultat 2005-2012'!P457*$AE$11,IF(AND($M$1=2006,Beregningsark!$AQ457="1999-2012"),'Resultat 2005-2012'!P457*SUM($Y$16:$AE$16)/7,IF(AND($M$1=2007,Beregningsark!$AQ457="1999-2012"),'Resultat 2005-2012'!P457*SUM($Z$16:$AE$16)/6,IF(AND($M$1=2008,Beregningsark!$AQ457="1999-2012"),'Resultat 2005-2012'!P457*SUM($AA$16:$AE$16)/5,IF(AND($M$1=2009,Beregningsark!$AQ457="1999-2012"),'Resultat 2005-2012'!P457*SUM($AB$16:$AE$16)/4,IF(AND($M$1=2010,Beregningsark!$AQ457="1999-2012"),'Resultat 2005-2012'!P457*SUM($AC$16:$AE$16)/3,IF(AND($M$1=2011,Beregningsark!$AQ457="1999-2012"),'Resultat 2005-2012'!P457*SUM($AD$16:$AE$16)/2,IF(AND($M$1=2012,Beregningsark!$AQ457="1999-2012"),'Resultat 2005-2012'!P457*$AE$16,""))))))))))))))))</f>
        <v/>
      </c>
      <c r="Q457" s="15" t="str">
        <f t="shared" si="24"/>
        <v/>
      </c>
      <c r="R457" s="17" t="str">
        <f t="shared" si="25"/>
        <v/>
      </c>
    </row>
    <row r="458" spans="1:18" x14ac:dyDescent="0.25">
      <c r="A458" s="4" t="str">
        <f>IF(Inddata!A473="","",Inddata!A473)</f>
        <v/>
      </c>
      <c r="B458" s="4" t="str">
        <f>IF(Inddata!B473="","",Inddata!B473)</f>
        <v/>
      </c>
      <c r="C458" s="4" t="str">
        <f>IF(Inddata!C473="","",Inddata!C473)</f>
        <v/>
      </c>
      <c r="D458" s="4" t="str">
        <f>IF(Inddata!D473="","",Inddata!D473)</f>
        <v/>
      </c>
      <c r="E458" s="4" t="str">
        <f>IF(Inddata!E473="","",Inddata!E473)</f>
        <v/>
      </c>
      <c r="F458" s="4" t="str">
        <f>IF(Inddata!F473="","",Inddata!F473)</f>
        <v/>
      </c>
      <c r="G458" s="4">
        <f>IF(Inddata!G473="","",Inddata!G473)</f>
        <v>0</v>
      </c>
      <c r="H458" s="4" t="str">
        <f>IF(Inddata!H473&gt;0.5,Inddata!H473,"")</f>
        <v/>
      </c>
      <c r="I458" s="4" t="str">
        <f>IF(Inddata!I473="","",Inddata!I473)</f>
        <v/>
      </c>
      <c r="J458" s="15" t="str">
        <f>IF('Resultat 2005-2012'!$R458="","",IF($M$1=2005,'Resultat 2005-2012'!J458,IF(AND($M$1=2006,Beregningsark!$AQ458="2005-2012"),'Resultat 2005-2012'!J458*SUM($Y$7:$AE$7)/7,IF(AND($M$1=2007,Beregningsark!$AQ458="2005-2012"),'Resultat 2005-2012'!J458*SUM($Z$7:$AE$7)/6,IF(AND($M$1=2008,Beregningsark!$AQ458="2005-2012"),'Resultat 2005-2012'!J458*SUM($AA$7:$AE$7)/5,IF(AND($M$1=2009,Beregningsark!$AQ458="2005-2012"),'Resultat 2005-2012'!J458*SUM($AB$7:$AE$7)/4,IF(AND($M$1=2010,Beregningsark!$AQ458="2005-2012"),'Resultat 2005-2012'!J458*SUM($AC$7:$AE$7)/3,IF(AND($M$1=2011,Beregningsark!$AQ458="2005-2012"),'Resultat 2005-2012'!J458*SUM($AD$7:$AE$7)/2,IF(AND($M$1=2012,Beregningsark!$AQ458="2005-2012"),'Resultat 2005-2012'!J458*$AE$7,IF(AND($M$1=2006,Beregningsark!$AQ458="1999-2012"),'Resultat 2005-2012'!J458*SUM($Y$16:$AE$16)/7,IF(AND($M$1=2007,Beregningsark!$AQ458="1999-2012"),'Resultat 2005-2012'!J458*SUM($Z$16:$AE$16)/6,IF(AND($M$1=2008,Beregningsark!$AQ458="1999-2012"),'Resultat 2005-2012'!J458*SUM($AA$16:$AE$16)/5,IF(AND($M$1=2009,Beregningsark!$AQ458="1999-2012"),'Resultat 2005-2012'!J458*SUM($AB$16:$AE$16)/4,IF(AND($M$1=2010,Beregningsark!$AQ458="1999-2012"),'Resultat 2005-2012'!J458*SUM($AC$16:$AE$16)/3,IF(AND($M$1=2011,Beregningsark!$AQ458="1999-2012"),'Resultat 2005-2012'!J458*SUM($AD$16:$AE$16)/2,IF(AND($M$1=2012,Beregningsark!$AQ458="1999-2012"),'Resultat 2005-2012'!J458*$AE$16,""))))))))))))))))</f>
        <v/>
      </c>
      <c r="K458" s="15" t="str">
        <f>IF('Resultat 2005-2012'!$R458="","",IF($M$1=2005,'Resultat 2005-2012'!K458,IF(AND($M$1=2006,Beregningsark!$AQ458="2005-2012"),'Resultat 2005-2012'!K458*SUM($Y$8:$AE$8)/7,IF(AND($M$1=2007,Beregningsark!$AQ458="2005-2012"),'Resultat 2005-2012'!K458*SUM($Z$8:$AE$8)/6,IF(AND($M$1=2008,Beregningsark!$AQ458="2005-2012"),'Resultat 2005-2012'!K458*SUM($AA$8:$AE$8)/5,IF(AND($M$1=2009,Beregningsark!$AQ458="2005-2012"),'Resultat 2005-2012'!K458*SUM($AB$8:$AE$8)/4,IF(AND($M$1=2010,Beregningsark!$AQ458="2005-2012"),'Resultat 2005-2012'!K458*SUM($AC$8:$AE$8)/3,IF(AND($M$1=2011,Beregningsark!$AQ458="2005-2012"),'Resultat 2005-2012'!K458*SUM($AD$8:$AE$8)/2,IF(AND($M$1=2012,Beregningsark!$AQ458="2005-2012"),'Resultat 2005-2012'!K458*$AE$8,IF(AND($M$1=2006,Beregningsark!$AQ458="1999-2012"),'Resultat 2005-2012'!K458*SUM($Y$17:$AE$17)/7,IF(AND($M$1=2007,Beregningsark!$AQ458="1999-2012"),'Resultat 2005-2012'!K458*SUM($Z$17:$AE$17)/6,IF(AND($M$1=2008,Beregningsark!$AQ458="1999-2012"),'Resultat 2005-2012'!K458*SUM($AA$17:$AE$17)/5,IF(AND($M$1=2009,Beregningsark!$AQ458="1999-2012"),'Resultat 2005-2012'!K458*SUM($AB$17:$AE$17)/4,IF(AND($M$1=2010,Beregningsark!$AQ458="1999-2012"),'Resultat 2005-2012'!K458*SUM($AC$17:$AE$17)/3,IF(AND($M$1=2011,Beregningsark!$AQ458="1999-2012"),'Resultat 2005-2012'!K458*SUM($AD$17:$AE$17)/2,IF(AND($M$1=2012,Beregningsark!$AQ458="1999-2012"),'Resultat 2005-2012'!K458*$AE$17,""))))))))))))))))</f>
        <v/>
      </c>
      <c r="L458" s="15" t="str">
        <f>IF('Resultat 2005-2012'!$R458="","",IF($M$1=2005,'Resultat 2005-2012'!L458,IF(AND($M$1=2006,Beregningsark!$AQ458="2005-2012"),'Resultat 2005-2012'!L458*SUM($Y$9:$AE$9)/7,IF(AND($M$1=2007,Beregningsark!$AQ458="2005-2012"),'Resultat 2005-2012'!L458*SUM($Z$9:$AE$9)/6,IF(AND($M$1=2008,Beregningsark!$AQ458="2005-2012"),'Resultat 2005-2012'!L458*SUM($AA$9:$AE$9)/5,IF(AND($M$1=2009,Beregningsark!$AQ458="2005-2012"),'Resultat 2005-2012'!L458*SUM($AB$9:$AE$9)/4,IF(AND($M$1=2010,Beregningsark!$AQ458="2005-2012"),'Resultat 2005-2012'!L458*SUM($AC$9:$AE$9)/3,IF(AND($M$1=2011,Beregningsark!$AQ458="2005-2012"),'Resultat 2005-2012'!L458*SUM($AD$9:$AE$9)/2,IF(AND($M$1=2012,Beregningsark!$AQ458="2005-2012"),'Resultat 2005-2012'!L458*$AE$9,IF(AND($M$1=2006,Beregningsark!$AQ458="1999-2012"),'Resultat 2005-2012'!L458*SUM($Y$18:$AE$18)/7,IF(AND($M$1=2007,Beregningsark!$AQ458="1999-2012"),'Resultat 2005-2012'!L458*SUM($Z$18:$AE$18)/6,IF(AND($M$1=2008,Beregningsark!$AQ458="1999-2012"),'Resultat 2005-2012'!L458*SUM($AA$18:$AE$18)/5,IF(AND($M$1=2009,Beregningsark!$AQ458="1999-2012"),'Resultat 2005-2012'!L458*SUM($AB$18:$AE$18)/4,IF(AND($M$1=2010,Beregningsark!$AQ458="1999-2012"),'Resultat 2005-2012'!L458*SUM($AC$18:$AE$18)/3,IF(AND($M$1=2011,Beregningsark!$AQ458="1999-2012"),'Resultat 2005-2012'!L458*SUM($AD$18:$AE$18)/2,IF(AND($M$1=2012,Beregningsark!$AQ458="1999-2012"),'Resultat 2005-2012'!L458*$AE$18,""))))))))))))))))</f>
        <v/>
      </c>
      <c r="M458" s="15" t="str">
        <f t="shared" si="23"/>
        <v/>
      </c>
      <c r="N458" s="15" t="str">
        <f>IF('Resultat 2005-2012'!$R458="","",IF($M$1=2005,'Resultat 2005-2012'!N458,IF(AND($M$1=2006,Beregningsark!$AQ458="2005-2012"),'Resultat 2005-2012'!N458*SUM($Y$10:$AE$10)/7,IF(AND($M$1=2007,Beregningsark!$AQ458="2005-2012"),'Resultat 2005-2012'!N458*SUM($Z$10:$AE$10)/6,IF(AND($M$1=2008,Beregningsark!$AQ458="2005-2012"),'Resultat 2005-2012'!N458*SUM($AA$10:$AE$10)/5,IF(AND($M$1=2009,Beregningsark!$AQ458="2005-2012"),'Resultat 2005-2012'!N458*SUM($AB$10:$AE$10)/4,IF(AND($M$1=2010,Beregningsark!$AQ458="2005-2012"),'Resultat 2005-2012'!N458*SUM($AC$10:$AE$10)/3,IF(AND($M$1=2011,Beregningsark!$AQ458="2005-2012"),'Resultat 2005-2012'!N458*SUM($AD$10:$AE$10)/2,IF(AND($M$1=2012,Beregningsark!$AQ458="2005-2012"),'Resultat 2005-2012'!N458*$AE$10,IF(AND($M$1=2006,Beregningsark!$AQ458="1999-2012"),'Resultat 2005-2012'!N458*SUM($Y$16:$AE$16)/7,IF(AND($M$1=2007,Beregningsark!$AQ458="1999-2012"),'Resultat 2005-2012'!N458*SUM($Z$16:$AE$16)/6,IF(AND($M$1=2008,Beregningsark!$AQ458="1999-2012"),'Resultat 2005-2012'!N458*SUM($AA$16:$AE$16)/5,IF(AND($M$1=2009,Beregningsark!$AQ458="1999-2012"),'Resultat 2005-2012'!N458*SUM($AB$16:$AE$16)/4,IF(AND($M$1=2010,Beregningsark!$AQ458="1999-2012"),'Resultat 2005-2012'!N458*SUM($AC$16:$AE$16)/3,IF(AND($M$1=2011,Beregningsark!$AQ458="1999-2012"),'Resultat 2005-2012'!N458*SUM($AD$16:$AE$16)/2,IF(AND($M$1=2012,Beregningsark!$AQ458="1999-2012"),'Resultat 2005-2012'!N458*$AE$16,""))))))))))))))))</f>
        <v/>
      </c>
      <c r="O458" s="15" t="str">
        <f>IF('Resultat 2005-2012'!$R458="","",IF($M$1=2005,'Resultat 2005-2012'!O458,IF(AND($M$1=2006,Beregningsark!$AQ458="2005-2012"),'Resultat 2005-2012'!O458*SUM($Y$10:$AE$10)/7,IF(AND($M$1=2007,Beregningsark!$AQ458="2005-2012"),'Resultat 2005-2012'!O458*SUM($Z$10:$AE$10)/6,IF(AND($M$1=2008,Beregningsark!$AQ458="2005-2012"),'Resultat 2005-2012'!O458*SUM($AA$10:$AE$10)/5,IF(AND($M$1=2009,Beregningsark!$AQ458="2005-2012"),'Resultat 2005-2012'!O458*SUM($AB$10:$AE$10)/4,IF(AND($M$1=2010,Beregningsark!$AQ458="2005-2012"),'Resultat 2005-2012'!O458*SUM($AC$10:$AE$10)/3,IF(AND($M$1=2011,Beregningsark!$AQ458="2005-2012"),'Resultat 2005-2012'!O458*SUM($AD$10:$AE$10)/2,IF(AND($M$1=2012,Beregningsark!$AQ458="2005-2012"),'Resultat 2005-2012'!O458*$AE$10,IF(AND($M$1=2006,Beregningsark!$AQ458="1999-2012"),'Resultat 2005-2012'!O458*SUM($Y$16:$AE$16)/7,IF(AND($M$1=2007,Beregningsark!$AQ458="1999-2012"),'Resultat 2005-2012'!O458*SUM($Z$16:$AE$16)/6,IF(AND($M$1=2008,Beregningsark!$AQ458="1999-2012"),'Resultat 2005-2012'!O458*SUM($AA$16:$AE$16)/5,IF(AND($M$1=2009,Beregningsark!$AQ458="1999-2012"),'Resultat 2005-2012'!O458*SUM($AB$16:$AE$16)/4,IF(AND($M$1=2010,Beregningsark!$AQ458="1999-2012"),'Resultat 2005-2012'!O458*SUM($AC$16:$AE$16)/3,IF(AND($M$1=2011,Beregningsark!$AQ458="1999-2012"),'Resultat 2005-2012'!O458*SUM($AD$16:$AE$16)/2,IF(AND($M$1=2012,Beregningsark!$AQ458="1999-2012"),'Resultat 2005-2012'!O458*$AE$16,""))))))))))))))))</f>
        <v/>
      </c>
      <c r="P458" s="15" t="str">
        <f>IF('Resultat 2005-2012'!$R458="","",IF($M$1=2005,'Resultat 2005-2012'!P458,IF(AND($M$1=2006,Beregningsark!$AQ458="2005-2012"),'Resultat 2005-2012'!P458*SUM($Y$11:$AE$11)/7,IF(AND($M$1=2007,Beregningsark!$AQ458="2005-2012"),'Resultat 2005-2012'!P458*SUM($Z$11:$AE$11)/6,IF(AND($M$1=2008,Beregningsark!$AQ458="2005-2012"),'Resultat 2005-2012'!P458*SUM($AA$11:$AE$11)/5,IF(AND($M$1=2009,Beregningsark!$AQ458="2005-2012"),'Resultat 2005-2012'!P458*SUM($AB$11:$AE$11)/4,IF(AND($M$1=2010,Beregningsark!$AQ458="2005-2012"),'Resultat 2005-2012'!P458*SUM($AC$11:$AE$11)/3,IF(AND($M$1=2011,Beregningsark!$AQ458="2005-2012"),'Resultat 2005-2012'!P458*SUM($AD$11:$AE$11)/2,IF(AND($M$1=2012,Beregningsark!$AQ458="2005-2012"),'Resultat 2005-2012'!P458*$AE$11,IF(AND($M$1=2006,Beregningsark!$AQ458="1999-2012"),'Resultat 2005-2012'!P458*SUM($Y$16:$AE$16)/7,IF(AND($M$1=2007,Beregningsark!$AQ458="1999-2012"),'Resultat 2005-2012'!P458*SUM($Z$16:$AE$16)/6,IF(AND($M$1=2008,Beregningsark!$AQ458="1999-2012"),'Resultat 2005-2012'!P458*SUM($AA$16:$AE$16)/5,IF(AND($M$1=2009,Beregningsark!$AQ458="1999-2012"),'Resultat 2005-2012'!P458*SUM($AB$16:$AE$16)/4,IF(AND($M$1=2010,Beregningsark!$AQ458="1999-2012"),'Resultat 2005-2012'!P458*SUM($AC$16:$AE$16)/3,IF(AND($M$1=2011,Beregningsark!$AQ458="1999-2012"),'Resultat 2005-2012'!P458*SUM($AD$16:$AE$16)/2,IF(AND($M$1=2012,Beregningsark!$AQ458="1999-2012"),'Resultat 2005-2012'!P458*$AE$16,""))))))))))))))))</f>
        <v/>
      </c>
      <c r="Q458" s="15" t="str">
        <f t="shared" si="24"/>
        <v/>
      </c>
      <c r="R458" s="17" t="str">
        <f t="shared" si="25"/>
        <v/>
      </c>
    </row>
    <row r="459" spans="1:18" x14ac:dyDescent="0.25">
      <c r="A459" s="4" t="str">
        <f>IF(Inddata!A474="","",Inddata!A474)</f>
        <v/>
      </c>
      <c r="B459" s="4" t="str">
        <f>IF(Inddata!B474="","",Inddata!B474)</f>
        <v/>
      </c>
      <c r="C459" s="4" t="str">
        <f>IF(Inddata!C474="","",Inddata!C474)</f>
        <v/>
      </c>
      <c r="D459" s="4" t="str">
        <f>IF(Inddata!D474="","",Inddata!D474)</f>
        <v/>
      </c>
      <c r="E459" s="4" t="str">
        <f>IF(Inddata!E474="","",Inddata!E474)</f>
        <v/>
      </c>
      <c r="F459" s="4" t="str">
        <f>IF(Inddata!F474="","",Inddata!F474)</f>
        <v/>
      </c>
      <c r="G459" s="4">
        <f>IF(Inddata!G474="","",Inddata!G474)</f>
        <v>0</v>
      </c>
      <c r="H459" s="4" t="str">
        <f>IF(Inddata!H474&gt;0.5,Inddata!H474,"")</f>
        <v/>
      </c>
      <c r="I459" s="4" t="str">
        <f>IF(Inddata!I474="","",Inddata!I474)</f>
        <v/>
      </c>
      <c r="J459" s="15" t="str">
        <f>IF('Resultat 2005-2012'!$R459="","",IF($M$1=2005,'Resultat 2005-2012'!J459,IF(AND($M$1=2006,Beregningsark!$AQ459="2005-2012"),'Resultat 2005-2012'!J459*SUM($Y$7:$AE$7)/7,IF(AND($M$1=2007,Beregningsark!$AQ459="2005-2012"),'Resultat 2005-2012'!J459*SUM($Z$7:$AE$7)/6,IF(AND($M$1=2008,Beregningsark!$AQ459="2005-2012"),'Resultat 2005-2012'!J459*SUM($AA$7:$AE$7)/5,IF(AND($M$1=2009,Beregningsark!$AQ459="2005-2012"),'Resultat 2005-2012'!J459*SUM($AB$7:$AE$7)/4,IF(AND($M$1=2010,Beregningsark!$AQ459="2005-2012"),'Resultat 2005-2012'!J459*SUM($AC$7:$AE$7)/3,IF(AND($M$1=2011,Beregningsark!$AQ459="2005-2012"),'Resultat 2005-2012'!J459*SUM($AD$7:$AE$7)/2,IF(AND($M$1=2012,Beregningsark!$AQ459="2005-2012"),'Resultat 2005-2012'!J459*$AE$7,IF(AND($M$1=2006,Beregningsark!$AQ459="1999-2012"),'Resultat 2005-2012'!J459*SUM($Y$16:$AE$16)/7,IF(AND($M$1=2007,Beregningsark!$AQ459="1999-2012"),'Resultat 2005-2012'!J459*SUM($Z$16:$AE$16)/6,IF(AND($M$1=2008,Beregningsark!$AQ459="1999-2012"),'Resultat 2005-2012'!J459*SUM($AA$16:$AE$16)/5,IF(AND($M$1=2009,Beregningsark!$AQ459="1999-2012"),'Resultat 2005-2012'!J459*SUM($AB$16:$AE$16)/4,IF(AND($M$1=2010,Beregningsark!$AQ459="1999-2012"),'Resultat 2005-2012'!J459*SUM($AC$16:$AE$16)/3,IF(AND($M$1=2011,Beregningsark!$AQ459="1999-2012"),'Resultat 2005-2012'!J459*SUM($AD$16:$AE$16)/2,IF(AND($M$1=2012,Beregningsark!$AQ459="1999-2012"),'Resultat 2005-2012'!J459*$AE$16,""))))))))))))))))</f>
        <v/>
      </c>
      <c r="K459" s="15" t="str">
        <f>IF('Resultat 2005-2012'!$R459="","",IF($M$1=2005,'Resultat 2005-2012'!K459,IF(AND($M$1=2006,Beregningsark!$AQ459="2005-2012"),'Resultat 2005-2012'!K459*SUM($Y$8:$AE$8)/7,IF(AND($M$1=2007,Beregningsark!$AQ459="2005-2012"),'Resultat 2005-2012'!K459*SUM($Z$8:$AE$8)/6,IF(AND($M$1=2008,Beregningsark!$AQ459="2005-2012"),'Resultat 2005-2012'!K459*SUM($AA$8:$AE$8)/5,IF(AND($M$1=2009,Beregningsark!$AQ459="2005-2012"),'Resultat 2005-2012'!K459*SUM($AB$8:$AE$8)/4,IF(AND($M$1=2010,Beregningsark!$AQ459="2005-2012"),'Resultat 2005-2012'!K459*SUM($AC$8:$AE$8)/3,IF(AND($M$1=2011,Beregningsark!$AQ459="2005-2012"),'Resultat 2005-2012'!K459*SUM($AD$8:$AE$8)/2,IF(AND($M$1=2012,Beregningsark!$AQ459="2005-2012"),'Resultat 2005-2012'!K459*$AE$8,IF(AND($M$1=2006,Beregningsark!$AQ459="1999-2012"),'Resultat 2005-2012'!K459*SUM($Y$17:$AE$17)/7,IF(AND($M$1=2007,Beregningsark!$AQ459="1999-2012"),'Resultat 2005-2012'!K459*SUM($Z$17:$AE$17)/6,IF(AND($M$1=2008,Beregningsark!$AQ459="1999-2012"),'Resultat 2005-2012'!K459*SUM($AA$17:$AE$17)/5,IF(AND($M$1=2009,Beregningsark!$AQ459="1999-2012"),'Resultat 2005-2012'!K459*SUM($AB$17:$AE$17)/4,IF(AND($M$1=2010,Beregningsark!$AQ459="1999-2012"),'Resultat 2005-2012'!K459*SUM($AC$17:$AE$17)/3,IF(AND($M$1=2011,Beregningsark!$AQ459="1999-2012"),'Resultat 2005-2012'!K459*SUM($AD$17:$AE$17)/2,IF(AND($M$1=2012,Beregningsark!$AQ459="1999-2012"),'Resultat 2005-2012'!K459*$AE$17,""))))))))))))))))</f>
        <v/>
      </c>
      <c r="L459" s="15" t="str">
        <f>IF('Resultat 2005-2012'!$R459="","",IF($M$1=2005,'Resultat 2005-2012'!L459,IF(AND($M$1=2006,Beregningsark!$AQ459="2005-2012"),'Resultat 2005-2012'!L459*SUM($Y$9:$AE$9)/7,IF(AND($M$1=2007,Beregningsark!$AQ459="2005-2012"),'Resultat 2005-2012'!L459*SUM($Z$9:$AE$9)/6,IF(AND($M$1=2008,Beregningsark!$AQ459="2005-2012"),'Resultat 2005-2012'!L459*SUM($AA$9:$AE$9)/5,IF(AND($M$1=2009,Beregningsark!$AQ459="2005-2012"),'Resultat 2005-2012'!L459*SUM($AB$9:$AE$9)/4,IF(AND($M$1=2010,Beregningsark!$AQ459="2005-2012"),'Resultat 2005-2012'!L459*SUM($AC$9:$AE$9)/3,IF(AND($M$1=2011,Beregningsark!$AQ459="2005-2012"),'Resultat 2005-2012'!L459*SUM($AD$9:$AE$9)/2,IF(AND($M$1=2012,Beregningsark!$AQ459="2005-2012"),'Resultat 2005-2012'!L459*$AE$9,IF(AND($M$1=2006,Beregningsark!$AQ459="1999-2012"),'Resultat 2005-2012'!L459*SUM($Y$18:$AE$18)/7,IF(AND($M$1=2007,Beregningsark!$AQ459="1999-2012"),'Resultat 2005-2012'!L459*SUM($Z$18:$AE$18)/6,IF(AND($M$1=2008,Beregningsark!$AQ459="1999-2012"),'Resultat 2005-2012'!L459*SUM($AA$18:$AE$18)/5,IF(AND($M$1=2009,Beregningsark!$AQ459="1999-2012"),'Resultat 2005-2012'!L459*SUM($AB$18:$AE$18)/4,IF(AND($M$1=2010,Beregningsark!$AQ459="1999-2012"),'Resultat 2005-2012'!L459*SUM($AC$18:$AE$18)/3,IF(AND($M$1=2011,Beregningsark!$AQ459="1999-2012"),'Resultat 2005-2012'!L459*SUM($AD$18:$AE$18)/2,IF(AND($M$1=2012,Beregningsark!$AQ459="1999-2012"),'Resultat 2005-2012'!L459*$AE$18,""))))))))))))))))</f>
        <v/>
      </c>
      <c r="M459" s="15" t="str">
        <f t="shared" si="23"/>
        <v/>
      </c>
      <c r="N459" s="15" t="str">
        <f>IF('Resultat 2005-2012'!$R459="","",IF($M$1=2005,'Resultat 2005-2012'!N459,IF(AND($M$1=2006,Beregningsark!$AQ459="2005-2012"),'Resultat 2005-2012'!N459*SUM($Y$10:$AE$10)/7,IF(AND($M$1=2007,Beregningsark!$AQ459="2005-2012"),'Resultat 2005-2012'!N459*SUM($Z$10:$AE$10)/6,IF(AND($M$1=2008,Beregningsark!$AQ459="2005-2012"),'Resultat 2005-2012'!N459*SUM($AA$10:$AE$10)/5,IF(AND($M$1=2009,Beregningsark!$AQ459="2005-2012"),'Resultat 2005-2012'!N459*SUM($AB$10:$AE$10)/4,IF(AND($M$1=2010,Beregningsark!$AQ459="2005-2012"),'Resultat 2005-2012'!N459*SUM($AC$10:$AE$10)/3,IF(AND($M$1=2011,Beregningsark!$AQ459="2005-2012"),'Resultat 2005-2012'!N459*SUM($AD$10:$AE$10)/2,IF(AND($M$1=2012,Beregningsark!$AQ459="2005-2012"),'Resultat 2005-2012'!N459*$AE$10,IF(AND($M$1=2006,Beregningsark!$AQ459="1999-2012"),'Resultat 2005-2012'!N459*SUM($Y$16:$AE$16)/7,IF(AND($M$1=2007,Beregningsark!$AQ459="1999-2012"),'Resultat 2005-2012'!N459*SUM($Z$16:$AE$16)/6,IF(AND($M$1=2008,Beregningsark!$AQ459="1999-2012"),'Resultat 2005-2012'!N459*SUM($AA$16:$AE$16)/5,IF(AND($M$1=2009,Beregningsark!$AQ459="1999-2012"),'Resultat 2005-2012'!N459*SUM($AB$16:$AE$16)/4,IF(AND($M$1=2010,Beregningsark!$AQ459="1999-2012"),'Resultat 2005-2012'!N459*SUM($AC$16:$AE$16)/3,IF(AND($M$1=2011,Beregningsark!$AQ459="1999-2012"),'Resultat 2005-2012'!N459*SUM($AD$16:$AE$16)/2,IF(AND($M$1=2012,Beregningsark!$AQ459="1999-2012"),'Resultat 2005-2012'!N459*$AE$16,""))))))))))))))))</f>
        <v/>
      </c>
      <c r="O459" s="15" t="str">
        <f>IF('Resultat 2005-2012'!$R459="","",IF($M$1=2005,'Resultat 2005-2012'!O459,IF(AND($M$1=2006,Beregningsark!$AQ459="2005-2012"),'Resultat 2005-2012'!O459*SUM($Y$10:$AE$10)/7,IF(AND($M$1=2007,Beregningsark!$AQ459="2005-2012"),'Resultat 2005-2012'!O459*SUM($Z$10:$AE$10)/6,IF(AND($M$1=2008,Beregningsark!$AQ459="2005-2012"),'Resultat 2005-2012'!O459*SUM($AA$10:$AE$10)/5,IF(AND($M$1=2009,Beregningsark!$AQ459="2005-2012"),'Resultat 2005-2012'!O459*SUM($AB$10:$AE$10)/4,IF(AND($M$1=2010,Beregningsark!$AQ459="2005-2012"),'Resultat 2005-2012'!O459*SUM($AC$10:$AE$10)/3,IF(AND($M$1=2011,Beregningsark!$AQ459="2005-2012"),'Resultat 2005-2012'!O459*SUM($AD$10:$AE$10)/2,IF(AND($M$1=2012,Beregningsark!$AQ459="2005-2012"),'Resultat 2005-2012'!O459*$AE$10,IF(AND($M$1=2006,Beregningsark!$AQ459="1999-2012"),'Resultat 2005-2012'!O459*SUM($Y$16:$AE$16)/7,IF(AND($M$1=2007,Beregningsark!$AQ459="1999-2012"),'Resultat 2005-2012'!O459*SUM($Z$16:$AE$16)/6,IF(AND($M$1=2008,Beregningsark!$AQ459="1999-2012"),'Resultat 2005-2012'!O459*SUM($AA$16:$AE$16)/5,IF(AND($M$1=2009,Beregningsark!$AQ459="1999-2012"),'Resultat 2005-2012'!O459*SUM($AB$16:$AE$16)/4,IF(AND($M$1=2010,Beregningsark!$AQ459="1999-2012"),'Resultat 2005-2012'!O459*SUM($AC$16:$AE$16)/3,IF(AND($M$1=2011,Beregningsark!$AQ459="1999-2012"),'Resultat 2005-2012'!O459*SUM($AD$16:$AE$16)/2,IF(AND($M$1=2012,Beregningsark!$AQ459="1999-2012"),'Resultat 2005-2012'!O459*$AE$16,""))))))))))))))))</f>
        <v/>
      </c>
      <c r="P459" s="15" t="str">
        <f>IF('Resultat 2005-2012'!$R459="","",IF($M$1=2005,'Resultat 2005-2012'!P459,IF(AND($M$1=2006,Beregningsark!$AQ459="2005-2012"),'Resultat 2005-2012'!P459*SUM($Y$11:$AE$11)/7,IF(AND($M$1=2007,Beregningsark!$AQ459="2005-2012"),'Resultat 2005-2012'!P459*SUM($Z$11:$AE$11)/6,IF(AND($M$1=2008,Beregningsark!$AQ459="2005-2012"),'Resultat 2005-2012'!P459*SUM($AA$11:$AE$11)/5,IF(AND($M$1=2009,Beregningsark!$AQ459="2005-2012"),'Resultat 2005-2012'!P459*SUM($AB$11:$AE$11)/4,IF(AND($M$1=2010,Beregningsark!$AQ459="2005-2012"),'Resultat 2005-2012'!P459*SUM($AC$11:$AE$11)/3,IF(AND($M$1=2011,Beregningsark!$AQ459="2005-2012"),'Resultat 2005-2012'!P459*SUM($AD$11:$AE$11)/2,IF(AND($M$1=2012,Beregningsark!$AQ459="2005-2012"),'Resultat 2005-2012'!P459*$AE$11,IF(AND($M$1=2006,Beregningsark!$AQ459="1999-2012"),'Resultat 2005-2012'!P459*SUM($Y$16:$AE$16)/7,IF(AND($M$1=2007,Beregningsark!$AQ459="1999-2012"),'Resultat 2005-2012'!P459*SUM($Z$16:$AE$16)/6,IF(AND($M$1=2008,Beregningsark!$AQ459="1999-2012"),'Resultat 2005-2012'!P459*SUM($AA$16:$AE$16)/5,IF(AND($M$1=2009,Beregningsark!$AQ459="1999-2012"),'Resultat 2005-2012'!P459*SUM($AB$16:$AE$16)/4,IF(AND($M$1=2010,Beregningsark!$AQ459="1999-2012"),'Resultat 2005-2012'!P459*SUM($AC$16:$AE$16)/3,IF(AND($M$1=2011,Beregningsark!$AQ459="1999-2012"),'Resultat 2005-2012'!P459*SUM($AD$16:$AE$16)/2,IF(AND($M$1=2012,Beregningsark!$AQ459="1999-2012"),'Resultat 2005-2012'!P459*$AE$16,""))))))))))))))))</f>
        <v/>
      </c>
      <c r="Q459" s="15" t="str">
        <f t="shared" si="24"/>
        <v/>
      </c>
      <c r="R459" s="17" t="str">
        <f t="shared" si="25"/>
        <v/>
      </c>
    </row>
    <row r="460" spans="1:18" x14ac:dyDescent="0.25">
      <c r="A460" s="4" t="str">
        <f>IF(Inddata!A475="","",Inddata!A475)</f>
        <v/>
      </c>
      <c r="B460" s="4" t="str">
        <f>IF(Inddata!B475="","",Inddata!B475)</f>
        <v/>
      </c>
      <c r="C460" s="4" t="str">
        <f>IF(Inddata!C475="","",Inddata!C475)</f>
        <v/>
      </c>
      <c r="D460" s="4" t="str">
        <f>IF(Inddata!D475="","",Inddata!D475)</f>
        <v/>
      </c>
      <c r="E460" s="4" t="str">
        <f>IF(Inddata!E475="","",Inddata!E475)</f>
        <v/>
      </c>
      <c r="F460" s="4" t="str">
        <f>IF(Inddata!F475="","",Inddata!F475)</f>
        <v/>
      </c>
      <c r="G460" s="4">
        <f>IF(Inddata!G475="","",Inddata!G475)</f>
        <v>0</v>
      </c>
      <c r="H460" s="4" t="str">
        <f>IF(Inddata!H475&gt;0.5,Inddata!H475,"")</f>
        <v/>
      </c>
      <c r="I460" s="4" t="str">
        <f>IF(Inddata!I475="","",Inddata!I475)</f>
        <v/>
      </c>
      <c r="J460" s="15" t="str">
        <f>IF('Resultat 2005-2012'!$R460="","",IF($M$1=2005,'Resultat 2005-2012'!J460,IF(AND($M$1=2006,Beregningsark!$AQ460="2005-2012"),'Resultat 2005-2012'!J460*SUM($Y$7:$AE$7)/7,IF(AND($M$1=2007,Beregningsark!$AQ460="2005-2012"),'Resultat 2005-2012'!J460*SUM($Z$7:$AE$7)/6,IF(AND($M$1=2008,Beregningsark!$AQ460="2005-2012"),'Resultat 2005-2012'!J460*SUM($AA$7:$AE$7)/5,IF(AND($M$1=2009,Beregningsark!$AQ460="2005-2012"),'Resultat 2005-2012'!J460*SUM($AB$7:$AE$7)/4,IF(AND($M$1=2010,Beregningsark!$AQ460="2005-2012"),'Resultat 2005-2012'!J460*SUM($AC$7:$AE$7)/3,IF(AND($M$1=2011,Beregningsark!$AQ460="2005-2012"),'Resultat 2005-2012'!J460*SUM($AD$7:$AE$7)/2,IF(AND($M$1=2012,Beregningsark!$AQ460="2005-2012"),'Resultat 2005-2012'!J460*$AE$7,IF(AND($M$1=2006,Beregningsark!$AQ460="1999-2012"),'Resultat 2005-2012'!J460*SUM($Y$16:$AE$16)/7,IF(AND($M$1=2007,Beregningsark!$AQ460="1999-2012"),'Resultat 2005-2012'!J460*SUM($Z$16:$AE$16)/6,IF(AND($M$1=2008,Beregningsark!$AQ460="1999-2012"),'Resultat 2005-2012'!J460*SUM($AA$16:$AE$16)/5,IF(AND($M$1=2009,Beregningsark!$AQ460="1999-2012"),'Resultat 2005-2012'!J460*SUM($AB$16:$AE$16)/4,IF(AND($M$1=2010,Beregningsark!$AQ460="1999-2012"),'Resultat 2005-2012'!J460*SUM($AC$16:$AE$16)/3,IF(AND($M$1=2011,Beregningsark!$AQ460="1999-2012"),'Resultat 2005-2012'!J460*SUM($AD$16:$AE$16)/2,IF(AND($M$1=2012,Beregningsark!$AQ460="1999-2012"),'Resultat 2005-2012'!J460*$AE$16,""))))))))))))))))</f>
        <v/>
      </c>
      <c r="K460" s="15" t="str">
        <f>IF('Resultat 2005-2012'!$R460="","",IF($M$1=2005,'Resultat 2005-2012'!K460,IF(AND($M$1=2006,Beregningsark!$AQ460="2005-2012"),'Resultat 2005-2012'!K460*SUM($Y$8:$AE$8)/7,IF(AND($M$1=2007,Beregningsark!$AQ460="2005-2012"),'Resultat 2005-2012'!K460*SUM($Z$8:$AE$8)/6,IF(AND($M$1=2008,Beregningsark!$AQ460="2005-2012"),'Resultat 2005-2012'!K460*SUM($AA$8:$AE$8)/5,IF(AND($M$1=2009,Beregningsark!$AQ460="2005-2012"),'Resultat 2005-2012'!K460*SUM($AB$8:$AE$8)/4,IF(AND($M$1=2010,Beregningsark!$AQ460="2005-2012"),'Resultat 2005-2012'!K460*SUM($AC$8:$AE$8)/3,IF(AND($M$1=2011,Beregningsark!$AQ460="2005-2012"),'Resultat 2005-2012'!K460*SUM($AD$8:$AE$8)/2,IF(AND($M$1=2012,Beregningsark!$AQ460="2005-2012"),'Resultat 2005-2012'!K460*$AE$8,IF(AND($M$1=2006,Beregningsark!$AQ460="1999-2012"),'Resultat 2005-2012'!K460*SUM($Y$17:$AE$17)/7,IF(AND($M$1=2007,Beregningsark!$AQ460="1999-2012"),'Resultat 2005-2012'!K460*SUM($Z$17:$AE$17)/6,IF(AND($M$1=2008,Beregningsark!$AQ460="1999-2012"),'Resultat 2005-2012'!K460*SUM($AA$17:$AE$17)/5,IF(AND($M$1=2009,Beregningsark!$AQ460="1999-2012"),'Resultat 2005-2012'!K460*SUM($AB$17:$AE$17)/4,IF(AND($M$1=2010,Beregningsark!$AQ460="1999-2012"),'Resultat 2005-2012'!K460*SUM($AC$17:$AE$17)/3,IF(AND($M$1=2011,Beregningsark!$AQ460="1999-2012"),'Resultat 2005-2012'!K460*SUM($AD$17:$AE$17)/2,IF(AND($M$1=2012,Beregningsark!$AQ460="1999-2012"),'Resultat 2005-2012'!K460*$AE$17,""))))))))))))))))</f>
        <v/>
      </c>
      <c r="L460" s="15" t="str">
        <f>IF('Resultat 2005-2012'!$R460="","",IF($M$1=2005,'Resultat 2005-2012'!L460,IF(AND($M$1=2006,Beregningsark!$AQ460="2005-2012"),'Resultat 2005-2012'!L460*SUM($Y$9:$AE$9)/7,IF(AND($M$1=2007,Beregningsark!$AQ460="2005-2012"),'Resultat 2005-2012'!L460*SUM($Z$9:$AE$9)/6,IF(AND($M$1=2008,Beregningsark!$AQ460="2005-2012"),'Resultat 2005-2012'!L460*SUM($AA$9:$AE$9)/5,IF(AND($M$1=2009,Beregningsark!$AQ460="2005-2012"),'Resultat 2005-2012'!L460*SUM($AB$9:$AE$9)/4,IF(AND($M$1=2010,Beregningsark!$AQ460="2005-2012"),'Resultat 2005-2012'!L460*SUM($AC$9:$AE$9)/3,IF(AND($M$1=2011,Beregningsark!$AQ460="2005-2012"),'Resultat 2005-2012'!L460*SUM($AD$9:$AE$9)/2,IF(AND($M$1=2012,Beregningsark!$AQ460="2005-2012"),'Resultat 2005-2012'!L460*$AE$9,IF(AND($M$1=2006,Beregningsark!$AQ460="1999-2012"),'Resultat 2005-2012'!L460*SUM($Y$18:$AE$18)/7,IF(AND($M$1=2007,Beregningsark!$AQ460="1999-2012"),'Resultat 2005-2012'!L460*SUM($Z$18:$AE$18)/6,IF(AND($M$1=2008,Beregningsark!$AQ460="1999-2012"),'Resultat 2005-2012'!L460*SUM($AA$18:$AE$18)/5,IF(AND($M$1=2009,Beregningsark!$AQ460="1999-2012"),'Resultat 2005-2012'!L460*SUM($AB$18:$AE$18)/4,IF(AND($M$1=2010,Beregningsark!$AQ460="1999-2012"),'Resultat 2005-2012'!L460*SUM($AC$18:$AE$18)/3,IF(AND($M$1=2011,Beregningsark!$AQ460="1999-2012"),'Resultat 2005-2012'!L460*SUM($AD$18:$AE$18)/2,IF(AND($M$1=2012,Beregningsark!$AQ460="1999-2012"),'Resultat 2005-2012'!L460*$AE$18,""))))))))))))))))</f>
        <v/>
      </c>
      <c r="M460" s="15" t="str">
        <f t="shared" si="23"/>
        <v/>
      </c>
      <c r="N460" s="15" t="str">
        <f>IF('Resultat 2005-2012'!$R460="","",IF($M$1=2005,'Resultat 2005-2012'!N460,IF(AND($M$1=2006,Beregningsark!$AQ460="2005-2012"),'Resultat 2005-2012'!N460*SUM($Y$10:$AE$10)/7,IF(AND($M$1=2007,Beregningsark!$AQ460="2005-2012"),'Resultat 2005-2012'!N460*SUM($Z$10:$AE$10)/6,IF(AND($M$1=2008,Beregningsark!$AQ460="2005-2012"),'Resultat 2005-2012'!N460*SUM($AA$10:$AE$10)/5,IF(AND($M$1=2009,Beregningsark!$AQ460="2005-2012"),'Resultat 2005-2012'!N460*SUM($AB$10:$AE$10)/4,IF(AND($M$1=2010,Beregningsark!$AQ460="2005-2012"),'Resultat 2005-2012'!N460*SUM($AC$10:$AE$10)/3,IF(AND($M$1=2011,Beregningsark!$AQ460="2005-2012"),'Resultat 2005-2012'!N460*SUM($AD$10:$AE$10)/2,IF(AND($M$1=2012,Beregningsark!$AQ460="2005-2012"),'Resultat 2005-2012'!N460*$AE$10,IF(AND($M$1=2006,Beregningsark!$AQ460="1999-2012"),'Resultat 2005-2012'!N460*SUM($Y$16:$AE$16)/7,IF(AND($M$1=2007,Beregningsark!$AQ460="1999-2012"),'Resultat 2005-2012'!N460*SUM($Z$16:$AE$16)/6,IF(AND($M$1=2008,Beregningsark!$AQ460="1999-2012"),'Resultat 2005-2012'!N460*SUM($AA$16:$AE$16)/5,IF(AND($M$1=2009,Beregningsark!$AQ460="1999-2012"),'Resultat 2005-2012'!N460*SUM($AB$16:$AE$16)/4,IF(AND($M$1=2010,Beregningsark!$AQ460="1999-2012"),'Resultat 2005-2012'!N460*SUM($AC$16:$AE$16)/3,IF(AND($M$1=2011,Beregningsark!$AQ460="1999-2012"),'Resultat 2005-2012'!N460*SUM($AD$16:$AE$16)/2,IF(AND($M$1=2012,Beregningsark!$AQ460="1999-2012"),'Resultat 2005-2012'!N460*$AE$16,""))))))))))))))))</f>
        <v/>
      </c>
      <c r="O460" s="15" t="str">
        <f>IF('Resultat 2005-2012'!$R460="","",IF($M$1=2005,'Resultat 2005-2012'!O460,IF(AND($M$1=2006,Beregningsark!$AQ460="2005-2012"),'Resultat 2005-2012'!O460*SUM($Y$10:$AE$10)/7,IF(AND($M$1=2007,Beregningsark!$AQ460="2005-2012"),'Resultat 2005-2012'!O460*SUM($Z$10:$AE$10)/6,IF(AND($M$1=2008,Beregningsark!$AQ460="2005-2012"),'Resultat 2005-2012'!O460*SUM($AA$10:$AE$10)/5,IF(AND($M$1=2009,Beregningsark!$AQ460="2005-2012"),'Resultat 2005-2012'!O460*SUM($AB$10:$AE$10)/4,IF(AND($M$1=2010,Beregningsark!$AQ460="2005-2012"),'Resultat 2005-2012'!O460*SUM($AC$10:$AE$10)/3,IF(AND($M$1=2011,Beregningsark!$AQ460="2005-2012"),'Resultat 2005-2012'!O460*SUM($AD$10:$AE$10)/2,IF(AND($M$1=2012,Beregningsark!$AQ460="2005-2012"),'Resultat 2005-2012'!O460*$AE$10,IF(AND($M$1=2006,Beregningsark!$AQ460="1999-2012"),'Resultat 2005-2012'!O460*SUM($Y$16:$AE$16)/7,IF(AND($M$1=2007,Beregningsark!$AQ460="1999-2012"),'Resultat 2005-2012'!O460*SUM($Z$16:$AE$16)/6,IF(AND($M$1=2008,Beregningsark!$AQ460="1999-2012"),'Resultat 2005-2012'!O460*SUM($AA$16:$AE$16)/5,IF(AND($M$1=2009,Beregningsark!$AQ460="1999-2012"),'Resultat 2005-2012'!O460*SUM($AB$16:$AE$16)/4,IF(AND($M$1=2010,Beregningsark!$AQ460="1999-2012"),'Resultat 2005-2012'!O460*SUM($AC$16:$AE$16)/3,IF(AND($M$1=2011,Beregningsark!$AQ460="1999-2012"),'Resultat 2005-2012'!O460*SUM($AD$16:$AE$16)/2,IF(AND($M$1=2012,Beregningsark!$AQ460="1999-2012"),'Resultat 2005-2012'!O460*$AE$16,""))))))))))))))))</f>
        <v/>
      </c>
      <c r="P460" s="15" t="str">
        <f>IF('Resultat 2005-2012'!$R460="","",IF($M$1=2005,'Resultat 2005-2012'!P460,IF(AND($M$1=2006,Beregningsark!$AQ460="2005-2012"),'Resultat 2005-2012'!P460*SUM($Y$11:$AE$11)/7,IF(AND($M$1=2007,Beregningsark!$AQ460="2005-2012"),'Resultat 2005-2012'!P460*SUM($Z$11:$AE$11)/6,IF(AND($M$1=2008,Beregningsark!$AQ460="2005-2012"),'Resultat 2005-2012'!P460*SUM($AA$11:$AE$11)/5,IF(AND($M$1=2009,Beregningsark!$AQ460="2005-2012"),'Resultat 2005-2012'!P460*SUM($AB$11:$AE$11)/4,IF(AND($M$1=2010,Beregningsark!$AQ460="2005-2012"),'Resultat 2005-2012'!P460*SUM($AC$11:$AE$11)/3,IF(AND($M$1=2011,Beregningsark!$AQ460="2005-2012"),'Resultat 2005-2012'!P460*SUM($AD$11:$AE$11)/2,IF(AND($M$1=2012,Beregningsark!$AQ460="2005-2012"),'Resultat 2005-2012'!P460*$AE$11,IF(AND($M$1=2006,Beregningsark!$AQ460="1999-2012"),'Resultat 2005-2012'!P460*SUM($Y$16:$AE$16)/7,IF(AND($M$1=2007,Beregningsark!$AQ460="1999-2012"),'Resultat 2005-2012'!P460*SUM($Z$16:$AE$16)/6,IF(AND($M$1=2008,Beregningsark!$AQ460="1999-2012"),'Resultat 2005-2012'!P460*SUM($AA$16:$AE$16)/5,IF(AND($M$1=2009,Beregningsark!$AQ460="1999-2012"),'Resultat 2005-2012'!P460*SUM($AB$16:$AE$16)/4,IF(AND($M$1=2010,Beregningsark!$AQ460="1999-2012"),'Resultat 2005-2012'!P460*SUM($AC$16:$AE$16)/3,IF(AND($M$1=2011,Beregningsark!$AQ460="1999-2012"),'Resultat 2005-2012'!P460*SUM($AD$16:$AE$16)/2,IF(AND($M$1=2012,Beregningsark!$AQ460="1999-2012"),'Resultat 2005-2012'!P460*$AE$16,""))))))))))))))))</f>
        <v/>
      </c>
      <c r="Q460" s="15" t="str">
        <f t="shared" si="24"/>
        <v/>
      </c>
      <c r="R460" s="17" t="str">
        <f t="shared" si="25"/>
        <v/>
      </c>
    </row>
    <row r="461" spans="1:18" x14ac:dyDescent="0.25">
      <c r="A461" s="4" t="str">
        <f>IF(Inddata!A476="","",Inddata!A476)</f>
        <v/>
      </c>
      <c r="B461" s="4" t="str">
        <f>IF(Inddata!B476="","",Inddata!B476)</f>
        <v/>
      </c>
      <c r="C461" s="4" t="str">
        <f>IF(Inddata!C476="","",Inddata!C476)</f>
        <v/>
      </c>
      <c r="D461" s="4" t="str">
        <f>IF(Inddata!D476="","",Inddata!D476)</f>
        <v/>
      </c>
      <c r="E461" s="4" t="str">
        <f>IF(Inddata!E476="","",Inddata!E476)</f>
        <v/>
      </c>
      <c r="F461" s="4" t="str">
        <f>IF(Inddata!F476="","",Inddata!F476)</f>
        <v/>
      </c>
      <c r="G461" s="4">
        <f>IF(Inddata!G476="","",Inddata!G476)</f>
        <v>0</v>
      </c>
      <c r="H461" s="4" t="str">
        <f>IF(Inddata!H476&gt;0.5,Inddata!H476,"")</f>
        <v/>
      </c>
      <c r="I461" s="4" t="str">
        <f>IF(Inddata!I476="","",Inddata!I476)</f>
        <v/>
      </c>
      <c r="J461" s="15" t="str">
        <f>IF('Resultat 2005-2012'!$R461="","",IF($M$1=2005,'Resultat 2005-2012'!J461,IF(AND($M$1=2006,Beregningsark!$AQ461="2005-2012"),'Resultat 2005-2012'!J461*SUM($Y$7:$AE$7)/7,IF(AND($M$1=2007,Beregningsark!$AQ461="2005-2012"),'Resultat 2005-2012'!J461*SUM($Z$7:$AE$7)/6,IF(AND($M$1=2008,Beregningsark!$AQ461="2005-2012"),'Resultat 2005-2012'!J461*SUM($AA$7:$AE$7)/5,IF(AND($M$1=2009,Beregningsark!$AQ461="2005-2012"),'Resultat 2005-2012'!J461*SUM($AB$7:$AE$7)/4,IF(AND($M$1=2010,Beregningsark!$AQ461="2005-2012"),'Resultat 2005-2012'!J461*SUM($AC$7:$AE$7)/3,IF(AND($M$1=2011,Beregningsark!$AQ461="2005-2012"),'Resultat 2005-2012'!J461*SUM($AD$7:$AE$7)/2,IF(AND($M$1=2012,Beregningsark!$AQ461="2005-2012"),'Resultat 2005-2012'!J461*$AE$7,IF(AND($M$1=2006,Beregningsark!$AQ461="1999-2012"),'Resultat 2005-2012'!J461*SUM($Y$16:$AE$16)/7,IF(AND($M$1=2007,Beregningsark!$AQ461="1999-2012"),'Resultat 2005-2012'!J461*SUM($Z$16:$AE$16)/6,IF(AND($M$1=2008,Beregningsark!$AQ461="1999-2012"),'Resultat 2005-2012'!J461*SUM($AA$16:$AE$16)/5,IF(AND($M$1=2009,Beregningsark!$AQ461="1999-2012"),'Resultat 2005-2012'!J461*SUM($AB$16:$AE$16)/4,IF(AND($M$1=2010,Beregningsark!$AQ461="1999-2012"),'Resultat 2005-2012'!J461*SUM($AC$16:$AE$16)/3,IF(AND($M$1=2011,Beregningsark!$AQ461="1999-2012"),'Resultat 2005-2012'!J461*SUM($AD$16:$AE$16)/2,IF(AND($M$1=2012,Beregningsark!$AQ461="1999-2012"),'Resultat 2005-2012'!J461*$AE$16,""))))))))))))))))</f>
        <v/>
      </c>
      <c r="K461" s="15" t="str">
        <f>IF('Resultat 2005-2012'!$R461="","",IF($M$1=2005,'Resultat 2005-2012'!K461,IF(AND($M$1=2006,Beregningsark!$AQ461="2005-2012"),'Resultat 2005-2012'!K461*SUM($Y$8:$AE$8)/7,IF(AND($M$1=2007,Beregningsark!$AQ461="2005-2012"),'Resultat 2005-2012'!K461*SUM($Z$8:$AE$8)/6,IF(AND($M$1=2008,Beregningsark!$AQ461="2005-2012"),'Resultat 2005-2012'!K461*SUM($AA$8:$AE$8)/5,IF(AND($M$1=2009,Beregningsark!$AQ461="2005-2012"),'Resultat 2005-2012'!K461*SUM($AB$8:$AE$8)/4,IF(AND($M$1=2010,Beregningsark!$AQ461="2005-2012"),'Resultat 2005-2012'!K461*SUM($AC$8:$AE$8)/3,IF(AND($M$1=2011,Beregningsark!$AQ461="2005-2012"),'Resultat 2005-2012'!K461*SUM($AD$8:$AE$8)/2,IF(AND($M$1=2012,Beregningsark!$AQ461="2005-2012"),'Resultat 2005-2012'!K461*$AE$8,IF(AND($M$1=2006,Beregningsark!$AQ461="1999-2012"),'Resultat 2005-2012'!K461*SUM($Y$17:$AE$17)/7,IF(AND($M$1=2007,Beregningsark!$AQ461="1999-2012"),'Resultat 2005-2012'!K461*SUM($Z$17:$AE$17)/6,IF(AND($M$1=2008,Beregningsark!$AQ461="1999-2012"),'Resultat 2005-2012'!K461*SUM($AA$17:$AE$17)/5,IF(AND($M$1=2009,Beregningsark!$AQ461="1999-2012"),'Resultat 2005-2012'!K461*SUM($AB$17:$AE$17)/4,IF(AND($M$1=2010,Beregningsark!$AQ461="1999-2012"),'Resultat 2005-2012'!K461*SUM($AC$17:$AE$17)/3,IF(AND($M$1=2011,Beregningsark!$AQ461="1999-2012"),'Resultat 2005-2012'!K461*SUM($AD$17:$AE$17)/2,IF(AND($M$1=2012,Beregningsark!$AQ461="1999-2012"),'Resultat 2005-2012'!K461*$AE$17,""))))))))))))))))</f>
        <v/>
      </c>
      <c r="L461" s="15" t="str">
        <f>IF('Resultat 2005-2012'!$R461="","",IF($M$1=2005,'Resultat 2005-2012'!L461,IF(AND($M$1=2006,Beregningsark!$AQ461="2005-2012"),'Resultat 2005-2012'!L461*SUM($Y$9:$AE$9)/7,IF(AND($M$1=2007,Beregningsark!$AQ461="2005-2012"),'Resultat 2005-2012'!L461*SUM($Z$9:$AE$9)/6,IF(AND($M$1=2008,Beregningsark!$AQ461="2005-2012"),'Resultat 2005-2012'!L461*SUM($AA$9:$AE$9)/5,IF(AND($M$1=2009,Beregningsark!$AQ461="2005-2012"),'Resultat 2005-2012'!L461*SUM($AB$9:$AE$9)/4,IF(AND($M$1=2010,Beregningsark!$AQ461="2005-2012"),'Resultat 2005-2012'!L461*SUM($AC$9:$AE$9)/3,IF(AND($M$1=2011,Beregningsark!$AQ461="2005-2012"),'Resultat 2005-2012'!L461*SUM($AD$9:$AE$9)/2,IF(AND($M$1=2012,Beregningsark!$AQ461="2005-2012"),'Resultat 2005-2012'!L461*$AE$9,IF(AND($M$1=2006,Beregningsark!$AQ461="1999-2012"),'Resultat 2005-2012'!L461*SUM($Y$18:$AE$18)/7,IF(AND($M$1=2007,Beregningsark!$AQ461="1999-2012"),'Resultat 2005-2012'!L461*SUM($Z$18:$AE$18)/6,IF(AND($M$1=2008,Beregningsark!$AQ461="1999-2012"),'Resultat 2005-2012'!L461*SUM($AA$18:$AE$18)/5,IF(AND($M$1=2009,Beregningsark!$AQ461="1999-2012"),'Resultat 2005-2012'!L461*SUM($AB$18:$AE$18)/4,IF(AND($M$1=2010,Beregningsark!$AQ461="1999-2012"),'Resultat 2005-2012'!L461*SUM($AC$18:$AE$18)/3,IF(AND($M$1=2011,Beregningsark!$AQ461="1999-2012"),'Resultat 2005-2012'!L461*SUM($AD$18:$AE$18)/2,IF(AND($M$1=2012,Beregningsark!$AQ461="1999-2012"),'Resultat 2005-2012'!L461*$AE$18,""))))))))))))))))</f>
        <v/>
      </c>
      <c r="M461" s="15" t="str">
        <f t="shared" si="23"/>
        <v/>
      </c>
      <c r="N461" s="15" t="str">
        <f>IF('Resultat 2005-2012'!$R461="","",IF($M$1=2005,'Resultat 2005-2012'!N461,IF(AND($M$1=2006,Beregningsark!$AQ461="2005-2012"),'Resultat 2005-2012'!N461*SUM($Y$10:$AE$10)/7,IF(AND($M$1=2007,Beregningsark!$AQ461="2005-2012"),'Resultat 2005-2012'!N461*SUM($Z$10:$AE$10)/6,IF(AND($M$1=2008,Beregningsark!$AQ461="2005-2012"),'Resultat 2005-2012'!N461*SUM($AA$10:$AE$10)/5,IF(AND($M$1=2009,Beregningsark!$AQ461="2005-2012"),'Resultat 2005-2012'!N461*SUM($AB$10:$AE$10)/4,IF(AND($M$1=2010,Beregningsark!$AQ461="2005-2012"),'Resultat 2005-2012'!N461*SUM($AC$10:$AE$10)/3,IF(AND($M$1=2011,Beregningsark!$AQ461="2005-2012"),'Resultat 2005-2012'!N461*SUM($AD$10:$AE$10)/2,IF(AND($M$1=2012,Beregningsark!$AQ461="2005-2012"),'Resultat 2005-2012'!N461*$AE$10,IF(AND($M$1=2006,Beregningsark!$AQ461="1999-2012"),'Resultat 2005-2012'!N461*SUM($Y$16:$AE$16)/7,IF(AND($M$1=2007,Beregningsark!$AQ461="1999-2012"),'Resultat 2005-2012'!N461*SUM($Z$16:$AE$16)/6,IF(AND($M$1=2008,Beregningsark!$AQ461="1999-2012"),'Resultat 2005-2012'!N461*SUM($AA$16:$AE$16)/5,IF(AND($M$1=2009,Beregningsark!$AQ461="1999-2012"),'Resultat 2005-2012'!N461*SUM($AB$16:$AE$16)/4,IF(AND($M$1=2010,Beregningsark!$AQ461="1999-2012"),'Resultat 2005-2012'!N461*SUM($AC$16:$AE$16)/3,IF(AND($M$1=2011,Beregningsark!$AQ461="1999-2012"),'Resultat 2005-2012'!N461*SUM($AD$16:$AE$16)/2,IF(AND($M$1=2012,Beregningsark!$AQ461="1999-2012"),'Resultat 2005-2012'!N461*$AE$16,""))))))))))))))))</f>
        <v/>
      </c>
      <c r="O461" s="15" t="str">
        <f>IF('Resultat 2005-2012'!$R461="","",IF($M$1=2005,'Resultat 2005-2012'!O461,IF(AND($M$1=2006,Beregningsark!$AQ461="2005-2012"),'Resultat 2005-2012'!O461*SUM($Y$10:$AE$10)/7,IF(AND($M$1=2007,Beregningsark!$AQ461="2005-2012"),'Resultat 2005-2012'!O461*SUM($Z$10:$AE$10)/6,IF(AND($M$1=2008,Beregningsark!$AQ461="2005-2012"),'Resultat 2005-2012'!O461*SUM($AA$10:$AE$10)/5,IF(AND($M$1=2009,Beregningsark!$AQ461="2005-2012"),'Resultat 2005-2012'!O461*SUM($AB$10:$AE$10)/4,IF(AND($M$1=2010,Beregningsark!$AQ461="2005-2012"),'Resultat 2005-2012'!O461*SUM($AC$10:$AE$10)/3,IF(AND($M$1=2011,Beregningsark!$AQ461="2005-2012"),'Resultat 2005-2012'!O461*SUM($AD$10:$AE$10)/2,IF(AND($M$1=2012,Beregningsark!$AQ461="2005-2012"),'Resultat 2005-2012'!O461*$AE$10,IF(AND($M$1=2006,Beregningsark!$AQ461="1999-2012"),'Resultat 2005-2012'!O461*SUM($Y$16:$AE$16)/7,IF(AND($M$1=2007,Beregningsark!$AQ461="1999-2012"),'Resultat 2005-2012'!O461*SUM($Z$16:$AE$16)/6,IF(AND($M$1=2008,Beregningsark!$AQ461="1999-2012"),'Resultat 2005-2012'!O461*SUM($AA$16:$AE$16)/5,IF(AND($M$1=2009,Beregningsark!$AQ461="1999-2012"),'Resultat 2005-2012'!O461*SUM($AB$16:$AE$16)/4,IF(AND($M$1=2010,Beregningsark!$AQ461="1999-2012"),'Resultat 2005-2012'!O461*SUM($AC$16:$AE$16)/3,IF(AND($M$1=2011,Beregningsark!$AQ461="1999-2012"),'Resultat 2005-2012'!O461*SUM($AD$16:$AE$16)/2,IF(AND($M$1=2012,Beregningsark!$AQ461="1999-2012"),'Resultat 2005-2012'!O461*$AE$16,""))))))))))))))))</f>
        <v/>
      </c>
      <c r="P461" s="15" t="str">
        <f>IF('Resultat 2005-2012'!$R461="","",IF($M$1=2005,'Resultat 2005-2012'!P461,IF(AND($M$1=2006,Beregningsark!$AQ461="2005-2012"),'Resultat 2005-2012'!P461*SUM($Y$11:$AE$11)/7,IF(AND($M$1=2007,Beregningsark!$AQ461="2005-2012"),'Resultat 2005-2012'!P461*SUM($Z$11:$AE$11)/6,IF(AND($M$1=2008,Beregningsark!$AQ461="2005-2012"),'Resultat 2005-2012'!P461*SUM($AA$11:$AE$11)/5,IF(AND($M$1=2009,Beregningsark!$AQ461="2005-2012"),'Resultat 2005-2012'!P461*SUM($AB$11:$AE$11)/4,IF(AND($M$1=2010,Beregningsark!$AQ461="2005-2012"),'Resultat 2005-2012'!P461*SUM($AC$11:$AE$11)/3,IF(AND($M$1=2011,Beregningsark!$AQ461="2005-2012"),'Resultat 2005-2012'!P461*SUM($AD$11:$AE$11)/2,IF(AND($M$1=2012,Beregningsark!$AQ461="2005-2012"),'Resultat 2005-2012'!P461*$AE$11,IF(AND($M$1=2006,Beregningsark!$AQ461="1999-2012"),'Resultat 2005-2012'!P461*SUM($Y$16:$AE$16)/7,IF(AND($M$1=2007,Beregningsark!$AQ461="1999-2012"),'Resultat 2005-2012'!P461*SUM($Z$16:$AE$16)/6,IF(AND($M$1=2008,Beregningsark!$AQ461="1999-2012"),'Resultat 2005-2012'!P461*SUM($AA$16:$AE$16)/5,IF(AND($M$1=2009,Beregningsark!$AQ461="1999-2012"),'Resultat 2005-2012'!P461*SUM($AB$16:$AE$16)/4,IF(AND($M$1=2010,Beregningsark!$AQ461="1999-2012"),'Resultat 2005-2012'!P461*SUM($AC$16:$AE$16)/3,IF(AND($M$1=2011,Beregningsark!$AQ461="1999-2012"),'Resultat 2005-2012'!P461*SUM($AD$16:$AE$16)/2,IF(AND($M$1=2012,Beregningsark!$AQ461="1999-2012"),'Resultat 2005-2012'!P461*$AE$16,""))))))))))))))))</f>
        <v/>
      </c>
      <c r="Q461" s="15" t="str">
        <f t="shared" si="24"/>
        <v/>
      </c>
      <c r="R461" s="17" t="str">
        <f t="shared" si="25"/>
        <v/>
      </c>
    </row>
    <row r="462" spans="1:18" x14ac:dyDescent="0.25">
      <c r="A462" s="4" t="str">
        <f>IF(Inddata!A477="","",Inddata!A477)</f>
        <v/>
      </c>
      <c r="B462" s="4" t="str">
        <f>IF(Inddata!B477="","",Inddata!B477)</f>
        <v/>
      </c>
      <c r="C462" s="4" t="str">
        <f>IF(Inddata!C477="","",Inddata!C477)</f>
        <v/>
      </c>
      <c r="D462" s="4" t="str">
        <f>IF(Inddata!D477="","",Inddata!D477)</f>
        <v/>
      </c>
      <c r="E462" s="4" t="str">
        <f>IF(Inddata!E477="","",Inddata!E477)</f>
        <v/>
      </c>
      <c r="F462" s="4" t="str">
        <f>IF(Inddata!F477="","",Inddata!F477)</f>
        <v/>
      </c>
      <c r="G462" s="4">
        <f>IF(Inddata!G477="","",Inddata!G477)</f>
        <v>0</v>
      </c>
      <c r="H462" s="4" t="str">
        <f>IF(Inddata!H477&gt;0.5,Inddata!H477,"")</f>
        <v/>
      </c>
      <c r="I462" s="4" t="str">
        <f>IF(Inddata!I477="","",Inddata!I477)</f>
        <v/>
      </c>
      <c r="J462" s="15" t="str">
        <f>IF('Resultat 2005-2012'!$R462="","",IF($M$1=2005,'Resultat 2005-2012'!J462,IF(AND($M$1=2006,Beregningsark!$AQ462="2005-2012"),'Resultat 2005-2012'!J462*SUM($Y$7:$AE$7)/7,IF(AND($M$1=2007,Beregningsark!$AQ462="2005-2012"),'Resultat 2005-2012'!J462*SUM($Z$7:$AE$7)/6,IF(AND($M$1=2008,Beregningsark!$AQ462="2005-2012"),'Resultat 2005-2012'!J462*SUM($AA$7:$AE$7)/5,IF(AND($M$1=2009,Beregningsark!$AQ462="2005-2012"),'Resultat 2005-2012'!J462*SUM($AB$7:$AE$7)/4,IF(AND($M$1=2010,Beregningsark!$AQ462="2005-2012"),'Resultat 2005-2012'!J462*SUM($AC$7:$AE$7)/3,IF(AND($M$1=2011,Beregningsark!$AQ462="2005-2012"),'Resultat 2005-2012'!J462*SUM($AD$7:$AE$7)/2,IF(AND($M$1=2012,Beregningsark!$AQ462="2005-2012"),'Resultat 2005-2012'!J462*$AE$7,IF(AND($M$1=2006,Beregningsark!$AQ462="1999-2012"),'Resultat 2005-2012'!J462*SUM($Y$16:$AE$16)/7,IF(AND($M$1=2007,Beregningsark!$AQ462="1999-2012"),'Resultat 2005-2012'!J462*SUM($Z$16:$AE$16)/6,IF(AND($M$1=2008,Beregningsark!$AQ462="1999-2012"),'Resultat 2005-2012'!J462*SUM($AA$16:$AE$16)/5,IF(AND($M$1=2009,Beregningsark!$AQ462="1999-2012"),'Resultat 2005-2012'!J462*SUM($AB$16:$AE$16)/4,IF(AND($M$1=2010,Beregningsark!$AQ462="1999-2012"),'Resultat 2005-2012'!J462*SUM($AC$16:$AE$16)/3,IF(AND($M$1=2011,Beregningsark!$AQ462="1999-2012"),'Resultat 2005-2012'!J462*SUM($AD$16:$AE$16)/2,IF(AND($M$1=2012,Beregningsark!$AQ462="1999-2012"),'Resultat 2005-2012'!J462*$AE$16,""))))))))))))))))</f>
        <v/>
      </c>
      <c r="K462" s="15" t="str">
        <f>IF('Resultat 2005-2012'!$R462="","",IF($M$1=2005,'Resultat 2005-2012'!K462,IF(AND($M$1=2006,Beregningsark!$AQ462="2005-2012"),'Resultat 2005-2012'!K462*SUM($Y$8:$AE$8)/7,IF(AND($M$1=2007,Beregningsark!$AQ462="2005-2012"),'Resultat 2005-2012'!K462*SUM($Z$8:$AE$8)/6,IF(AND($M$1=2008,Beregningsark!$AQ462="2005-2012"),'Resultat 2005-2012'!K462*SUM($AA$8:$AE$8)/5,IF(AND($M$1=2009,Beregningsark!$AQ462="2005-2012"),'Resultat 2005-2012'!K462*SUM($AB$8:$AE$8)/4,IF(AND($M$1=2010,Beregningsark!$AQ462="2005-2012"),'Resultat 2005-2012'!K462*SUM($AC$8:$AE$8)/3,IF(AND($M$1=2011,Beregningsark!$AQ462="2005-2012"),'Resultat 2005-2012'!K462*SUM($AD$8:$AE$8)/2,IF(AND($M$1=2012,Beregningsark!$AQ462="2005-2012"),'Resultat 2005-2012'!K462*$AE$8,IF(AND($M$1=2006,Beregningsark!$AQ462="1999-2012"),'Resultat 2005-2012'!K462*SUM($Y$17:$AE$17)/7,IF(AND($M$1=2007,Beregningsark!$AQ462="1999-2012"),'Resultat 2005-2012'!K462*SUM($Z$17:$AE$17)/6,IF(AND($M$1=2008,Beregningsark!$AQ462="1999-2012"),'Resultat 2005-2012'!K462*SUM($AA$17:$AE$17)/5,IF(AND($M$1=2009,Beregningsark!$AQ462="1999-2012"),'Resultat 2005-2012'!K462*SUM($AB$17:$AE$17)/4,IF(AND($M$1=2010,Beregningsark!$AQ462="1999-2012"),'Resultat 2005-2012'!K462*SUM($AC$17:$AE$17)/3,IF(AND($M$1=2011,Beregningsark!$AQ462="1999-2012"),'Resultat 2005-2012'!K462*SUM($AD$17:$AE$17)/2,IF(AND($M$1=2012,Beregningsark!$AQ462="1999-2012"),'Resultat 2005-2012'!K462*$AE$17,""))))))))))))))))</f>
        <v/>
      </c>
      <c r="L462" s="15" t="str">
        <f>IF('Resultat 2005-2012'!$R462="","",IF($M$1=2005,'Resultat 2005-2012'!L462,IF(AND($M$1=2006,Beregningsark!$AQ462="2005-2012"),'Resultat 2005-2012'!L462*SUM($Y$9:$AE$9)/7,IF(AND($M$1=2007,Beregningsark!$AQ462="2005-2012"),'Resultat 2005-2012'!L462*SUM($Z$9:$AE$9)/6,IF(AND($M$1=2008,Beregningsark!$AQ462="2005-2012"),'Resultat 2005-2012'!L462*SUM($AA$9:$AE$9)/5,IF(AND($M$1=2009,Beregningsark!$AQ462="2005-2012"),'Resultat 2005-2012'!L462*SUM($AB$9:$AE$9)/4,IF(AND($M$1=2010,Beregningsark!$AQ462="2005-2012"),'Resultat 2005-2012'!L462*SUM($AC$9:$AE$9)/3,IF(AND($M$1=2011,Beregningsark!$AQ462="2005-2012"),'Resultat 2005-2012'!L462*SUM($AD$9:$AE$9)/2,IF(AND($M$1=2012,Beregningsark!$AQ462="2005-2012"),'Resultat 2005-2012'!L462*$AE$9,IF(AND($M$1=2006,Beregningsark!$AQ462="1999-2012"),'Resultat 2005-2012'!L462*SUM($Y$18:$AE$18)/7,IF(AND($M$1=2007,Beregningsark!$AQ462="1999-2012"),'Resultat 2005-2012'!L462*SUM($Z$18:$AE$18)/6,IF(AND($M$1=2008,Beregningsark!$AQ462="1999-2012"),'Resultat 2005-2012'!L462*SUM($AA$18:$AE$18)/5,IF(AND($M$1=2009,Beregningsark!$AQ462="1999-2012"),'Resultat 2005-2012'!L462*SUM($AB$18:$AE$18)/4,IF(AND($M$1=2010,Beregningsark!$AQ462="1999-2012"),'Resultat 2005-2012'!L462*SUM($AC$18:$AE$18)/3,IF(AND($M$1=2011,Beregningsark!$AQ462="1999-2012"),'Resultat 2005-2012'!L462*SUM($AD$18:$AE$18)/2,IF(AND($M$1=2012,Beregningsark!$AQ462="1999-2012"),'Resultat 2005-2012'!L462*$AE$18,""))))))))))))))))</f>
        <v/>
      </c>
      <c r="M462" s="15" t="str">
        <f t="shared" si="23"/>
        <v/>
      </c>
      <c r="N462" s="15" t="str">
        <f>IF('Resultat 2005-2012'!$R462="","",IF($M$1=2005,'Resultat 2005-2012'!N462,IF(AND($M$1=2006,Beregningsark!$AQ462="2005-2012"),'Resultat 2005-2012'!N462*SUM($Y$10:$AE$10)/7,IF(AND($M$1=2007,Beregningsark!$AQ462="2005-2012"),'Resultat 2005-2012'!N462*SUM($Z$10:$AE$10)/6,IF(AND($M$1=2008,Beregningsark!$AQ462="2005-2012"),'Resultat 2005-2012'!N462*SUM($AA$10:$AE$10)/5,IF(AND($M$1=2009,Beregningsark!$AQ462="2005-2012"),'Resultat 2005-2012'!N462*SUM($AB$10:$AE$10)/4,IF(AND($M$1=2010,Beregningsark!$AQ462="2005-2012"),'Resultat 2005-2012'!N462*SUM($AC$10:$AE$10)/3,IF(AND($M$1=2011,Beregningsark!$AQ462="2005-2012"),'Resultat 2005-2012'!N462*SUM($AD$10:$AE$10)/2,IF(AND($M$1=2012,Beregningsark!$AQ462="2005-2012"),'Resultat 2005-2012'!N462*$AE$10,IF(AND($M$1=2006,Beregningsark!$AQ462="1999-2012"),'Resultat 2005-2012'!N462*SUM($Y$16:$AE$16)/7,IF(AND($M$1=2007,Beregningsark!$AQ462="1999-2012"),'Resultat 2005-2012'!N462*SUM($Z$16:$AE$16)/6,IF(AND($M$1=2008,Beregningsark!$AQ462="1999-2012"),'Resultat 2005-2012'!N462*SUM($AA$16:$AE$16)/5,IF(AND($M$1=2009,Beregningsark!$AQ462="1999-2012"),'Resultat 2005-2012'!N462*SUM($AB$16:$AE$16)/4,IF(AND($M$1=2010,Beregningsark!$AQ462="1999-2012"),'Resultat 2005-2012'!N462*SUM($AC$16:$AE$16)/3,IF(AND($M$1=2011,Beregningsark!$AQ462="1999-2012"),'Resultat 2005-2012'!N462*SUM($AD$16:$AE$16)/2,IF(AND($M$1=2012,Beregningsark!$AQ462="1999-2012"),'Resultat 2005-2012'!N462*$AE$16,""))))))))))))))))</f>
        <v/>
      </c>
      <c r="O462" s="15" t="str">
        <f>IF('Resultat 2005-2012'!$R462="","",IF($M$1=2005,'Resultat 2005-2012'!O462,IF(AND($M$1=2006,Beregningsark!$AQ462="2005-2012"),'Resultat 2005-2012'!O462*SUM($Y$10:$AE$10)/7,IF(AND($M$1=2007,Beregningsark!$AQ462="2005-2012"),'Resultat 2005-2012'!O462*SUM($Z$10:$AE$10)/6,IF(AND($M$1=2008,Beregningsark!$AQ462="2005-2012"),'Resultat 2005-2012'!O462*SUM($AA$10:$AE$10)/5,IF(AND($M$1=2009,Beregningsark!$AQ462="2005-2012"),'Resultat 2005-2012'!O462*SUM($AB$10:$AE$10)/4,IF(AND($M$1=2010,Beregningsark!$AQ462="2005-2012"),'Resultat 2005-2012'!O462*SUM($AC$10:$AE$10)/3,IF(AND($M$1=2011,Beregningsark!$AQ462="2005-2012"),'Resultat 2005-2012'!O462*SUM($AD$10:$AE$10)/2,IF(AND($M$1=2012,Beregningsark!$AQ462="2005-2012"),'Resultat 2005-2012'!O462*$AE$10,IF(AND($M$1=2006,Beregningsark!$AQ462="1999-2012"),'Resultat 2005-2012'!O462*SUM($Y$16:$AE$16)/7,IF(AND($M$1=2007,Beregningsark!$AQ462="1999-2012"),'Resultat 2005-2012'!O462*SUM($Z$16:$AE$16)/6,IF(AND($M$1=2008,Beregningsark!$AQ462="1999-2012"),'Resultat 2005-2012'!O462*SUM($AA$16:$AE$16)/5,IF(AND($M$1=2009,Beregningsark!$AQ462="1999-2012"),'Resultat 2005-2012'!O462*SUM($AB$16:$AE$16)/4,IF(AND($M$1=2010,Beregningsark!$AQ462="1999-2012"),'Resultat 2005-2012'!O462*SUM($AC$16:$AE$16)/3,IF(AND($M$1=2011,Beregningsark!$AQ462="1999-2012"),'Resultat 2005-2012'!O462*SUM($AD$16:$AE$16)/2,IF(AND($M$1=2012,Beregningsark!$AQ462="1999-2012"),'Resultat 2005-2012'!O462*$AE$16,""))))))))))))))))</f>
        <v/>
      </c>
      <c r="P462" s="15" t="str">
        <f>IF('Resultat 2005-2012'!$R462="","",IF($M$1=2005,'Resultat 2005-2012'!P462,IF(AND($M$1=2006,Beregningsark!$AQ462="2005-2012"),'Resultat 2005-2012'!P462*SUM($Y$11:$AE$11)/7,IF(AND($M$1=2007,Beregningsark!$AQ462="2005-2012"),'Resultat 2005-2012'!P462*SUM($Z$11:$AE$11)/6,IF(AND($M$1=2008,Beregningsark!$AQ462="2005-2012"),'Resultat 2005-2012'!P462*SUM($AA$11:$AE$11)/5,IF(AND($M$1=2009,Beregningsark!$AQ462="2005-2012"),'Resultat 2005-2012'!P462*SUM($AB$11:$AE$11)/4,IF(AND($M$1=2010,Beregningsark!$AQ462="2005-2012"),'Resultat 2005-2012'!P462*SUM($AC$11:$AE$11)/3,IF(AND($M$1=2011,Beregningsark!$AQ462="2005-2012"),'Resultat 2005-2012'!P462*SUM($AD$11:$AE$11)/2,IF(AND($M$1=2012,Beregningsark!$AQ462="2005-2012"),'Resultat 2005-2012'!P462*$AE$11,IF(AND($M$1=2006,Beregningsark!$AQ462="1999-2012"),'Resultat 2005-2012'!P462*SUM($Y$16:$AE$16)/7,IF(AND($M$1=2007,Beregningsark!$AQ462="1999-2012"),'Resultat 2005-2012'!P462*SUM($Z$16:$AE$16)/6,IF(AND($M$1=2008,Beregningsark!$AQ462="1999-2012"),'Resultat 2005-2012'!P462*SUM($AA$16:$AE$16)/5,IF(AND($M$1=2009,Beregningsark!$AQ462="1999-2012"),'Resultat 2005-2012'!P462*SUM($AB$16:$AE$16)/4,IF(AND($M$1=2010,Beregningsark!$AQ462="1999-2012"),'Resultat 2005-2012'!P462*SUM($AC$16:$AE$16)/3,IF(AND($M$1=2011,Beregningsark!$AQ462="1999-2012"),'Resultat 2005-2012'!P462*SUM($AD$16:$AE$16)/2,IF(AND($M$1=2012,Beregningsark!$AQ462="1999-2012"),'Resultat 2005-2012'!P462*$AE$16,""))))))))))))))))</f>
        <v/>
      </c>
      <c r="Q462" s="15" t="str">
        <f t="shared" si="24"/>
        <v/>
      </c>
      <c r="R462" s="17" t="str">
        <f t="shared" si="25"/>
        <v/>
      </c>
    </row>
    <row r="463" spans="1:18" x14ac:dyDescent="0.25">
      <c r="A463" s="4" t="str">
        <f>IF(Inddata!A478="","",Inddata!A478)</f>
        <v/>
      </c>
      <c r="B463" s="4" t="str">
        <f>IF(Inddata!B478="","",Inddata!B478)</f>
        <v/>
      </c>
      <c r="C463" s="4" t="str">
        <f>IF(Inddata!C478="","",Inddata!C478)</f>
        <v/>
      </c>
      <c r="D463" s="4" t="str">
        <f>IF(Inddata!D478="","",Inddata!D478)</f>
        <v/>
      </c>
      <c r="E463" s="4" t="str">
        <f>IF(Inddata!E478="","",Inddata!E478)</f>
        <v/>
      </c>
      <c r="F463" s="4" t="str">
        <f>IF(Inddata!F478="","",Inddata!F478)</f>
        <v/>
      </c>
      <c r="G463" s="4">
        <f>IF(Inddata!G478="","",Inddata!G478)</f>
        <v>0</v>
      </c>
      <c r="H463" s="4" t="str">
        <f>IF(Inddata!H478&gt;0.5,Inddata!H478,"")</f>
        <v/>
      </c>
      <c r="I463" s="4" t="str">
        <f>IF(Inddata!I478="","",Inddata!I478)</f>
        <v/>
      </c>
      <c r="J463" s="15" t="str">
        <f>IF('Resultat 2005-2012'!$R463="","",IF($M$1=2005,'Resultat 2005-2012'!J463,IF(AND($M$1=2006,Beregningsark!$AQ463="2005-2012"),'Resultat 2005-2012'!J463*SUM($Y$7:$AE$7)/7,IF(AND($M$1=2007,Beregningsark!$AQ463="2005-2012"),'Resultat 2005-2012'!J463*SUM($Z$7:$AE$7)/6,IF(AND($M$1=2008,Beregningsark!$AQ463="2005-2012"),'Resultat 2005-2012'!J463*SUM($AA$7:$AE$7)/5,IF(AND($M$1=2009,Beregningsark!$AQ463="2005-2012"),'Resultat 2005-2012'!J463*SUM($AB$7:$AE$7)/4,IF(AND($M$1=2010,Beregningsark!$AQ463="2005-2012"),'Resultat 2005-2012'!J463*SUM($AC$7:$AE$7)/3,IF(AND($M$1=2011,Beregningsark!$AQ463="2005-2012"),'Resultat 2005-2012'!J463*SUM($AD$7:$AE$7)/2,IF(AND($M$1=2012,Beregningsark!$AQ463="2005-2012"),'Resultat 2005-2012'!J463*$AE$7,IF(AND($M$1=2006,Beregningsark!$AQ463="1999-2012"),'Resultat 2005-2012'!J463*SUM($Y$16:$AE$16)/7,IF(AND($M$1=2007,Beregningsark!$AQ463="1999-2012"),'Resultat 2005-2012'!J463*SUM($Z$16:$AE$16)/6,IF(AND($M$1=2008,Beregningsark!$AQ463="1999-2012"),'Resultat 2005-2012'!J463*SUM($AA$16:$AE$16)/5,IF(AND($M$1=2009,Beregningsark!$AQ463="1999-2012"),'Resultat 2005-2012'!J463*SUM($AB$16:$AE$16)/4,IF(AND($M$1=2010,Beregningsark!$AQ463="1999-2012"),'Resultat 2005-2012'!J463*SUM($AC$16:$AE$16)/3,IF(AND($M$1=2011,Beregningsark!$AQ463="1999-2012"),'Resultat 2005-2012'!J463*SUM($AD$16:$AE$16)/2,IF(AND($M$1=2012,Beregningsark!$AQ463="1999-2012"),'Resultat 2005-2012'!J463*$AE$16,""))))))))))))))))</f>
        <v/>
      </c>
      <c r="K463" s="15" t="str">
        <f>IF('Resultat 2005-2012'!$R463="","",IF($M$1=2005,'Resultat 2005-2012'!K463,IF(AND($M$1=2006,Beregningsark!$AQ463="2005-2012"),'Resultat 2005-2012'!K463*SUM($Y$8:$AE$8)/7,IF(AND($M$1=2007,Beregningsark!$AQ463="2005-2012"),'Resultat 2005-2012'!K463*SUM($Z$8:$AE$8)/6,IF(AND($M$1=2008,Beregningsark!$AQ463="2005-2012"),'Resultat 2005-2012'!K463*SUM($AA$8:$AE$8)/5,IF(AND($M$1=2009,Beregningsark!$AQ463="2005-2012"),'Resultat 2005-2012'!K463*SUM($AB$8:$AE$8)/4,IF(AND($M$1=2010,Beregningsark!$AQ463="2005-2012"),'Resultat 2005-2012'!K463*SUM($AC$8:$AE$8)/3,IF(AND($M$1=2011,Beregningsark!$AQ463="2005-2012"),'Resultat 2005-2012'!K463*SUM($AD$8:$AE$8)/2,IF(AND($M$1=2012,Beregningsark!$AQ463="2005-2012"),'Resultat 2005-2012'!K463*$AE$8,IF(AND($M$1=2006,Beregningsark!$AQ463="1999-2012"),'Resultat 2005-2012'!K463*SUM($Y$17:$AE$17)/7,IF(AND($M$1=2007,Beregningsark!$AQ463="1999-2012"),'Resultat 2005-2012'!K463*SUM($Z$17:$AE$17)/6,IF(AND($M$1=2008,Beregningsark!$AQ463="1999-2012"),'Resultat 2005-2012'!K463*SUM($AA$17:$AE$17)/5,IF(AND($M$1=2009,Beregningsark!$AQ463="1999-2012"),'Resultat 2005-2012'!K463*SUM($AB$17:$AE$17)/4,IF(AND($M$1=2010,Beregningsark!$AQ463="1999-2012"),'Resultat 2005-2012'!K463*SUM($AC$17:$AE$17)/3,IF(AND($M$1=2011,Beregningsark!$AQ463="1999-2012"),'Resultat 2005-2012'!K463*SUM($AD$17:$AE$17)/2,IF(AND($M$1=2012,Beregningsark!$AQ463="1999-2012"),'Resultat 2005-2012'!K463*$AE$17,""))))))))))))))))</f>
        <v/>
      </c>
      <c r="L463" s="15" t="str">
        <f>IF('Resultat 2005-2012'!$R463="","",IF($M$1=2005,'Resultat 2005-2012'!L463,IF(AND($M$1=2006,Beregningsark!$AQ463="2005-2012"),'Resultat 2005-2012'!L463*SUM($Y$9:$AE$9)/7,IF(AND($M$1=2007,Beregningsark!$AQ463="2005-2012"),'Resultat 2005-2012'!L463*SUM($Z$9:$AE$9)/6,IF(AND($M$1=2008,Beregningsark!$AQ463="2005-2012"),'Resultat 2005-2012'!L463*SUM($AA$9:$AE$9)/5,IF(AND($M$1=2009,Beregningsark!$AQ463="2005-2012"),'Resultat 2005-2012'!L463*SUM($AB$9:$AE$9)/4,IF(AND($M$1=2010,Beregningsark!$AQ463="2005-2012"),'Resultat 2005-2012'!L463*SUM($AC$9:$AE$9)/3,IF(AND($M$1=2011,Beregningsark!$AQ463="2005-2012"),'Resultat 2005-2012'!L463*SUM($AD$9:$AE$9)/2,IF(AND($M$1=2012,Beregningsark!$AQ463="2005-2012"),'Resultat 2005-2012'!L463*$AE$9,IF(AND($M$1=2006,Beregningsark!$AQ463="1999-2012"),'Resultat 2005-2012'!L463*SUM($Y$18:$AE$18)/7,IF(AND($M$1=2007,Beregningsark!$AQ463="1999-2012"),'Resultat 2005-2012'!L463*SUM($Z$18:$AE$18)/6,IF(AND($M$1=2008,Beregningsark!$AQ463="1999-2012"),'Resultat 2005-2012'!L463*SUM($AA$18:$AE$18)/5,IF(AND($M$1=2009,Beregningsark!$AQ463="1999-2012"),'Resultat 2005-2012'!L463*SUM($AB$18:$AE$18)/4,IF(AND($M$1=2010,Beregningsark!$AQ463="1999-2012"),'Resultat 2005-2012'!L463*SUM($AC$18:$AE$18)/3,IF(AND($M$1=2011,Beregningsark!$AQ463="1999-2012"),'Resultat 2005-2012'!L463*SUM($AD$18:$AE$18)/2,IF(AND($M$1=2012,Beregningsark!$AQ463="1999-2012"),'Resultat 2005-2012'!L463*$AE$18,""))))))))))))))))</f>
        <v/>
      </c>
      <c r="M463" s="15" t="str">
        <f t="shared" si="23"/>
        <v/>
      </c>
      <c r="N463" s="15" t="str">
        <f>IF('Resultat 2005-2012'!$R463="","",IF($M$1=2005,'Resultat 2005-2012'!N463,IF(AND($M$1=2006,Beregningsark!$AQ463="2005-2012"),'Resultat 2005-2012'!N463*SUM($Y$10:$AE$10)/7,IF(AND($M$1=2007,Beregningsark!$AQ463="2005-2012"),'Resultat 2005-2012'!N463*SUM($Z$10:$AE$10)/6,IF(AND($M$1=2008,Beregningsark!$AQ463="2005-2012"),'Resultat 2005-2012'!N463*SUM($AA$10:$AE$10)/5,IF(AND($M$1=2009,Beregningsark!$AQ463="2005-2012"),'Resultat 2005-2012'!N463*SUM($AB$10:$AE$10)/4,IF(AND($M$1=2010,Beregningsark!$AQ463="2005-2012"),'Resultat 2005-2012'!N463*SUM($AC$10:$AE$10)/3,IF(AND($M$1=2011,Beregningsark!$AQ463="2005-2012"),'Resultat 2005-2012'!N463*SUM($AD$10:$AE$10)/2,IF(AND($M$1=2012,Beregningsark!$AQ463="2005-2012"),'Resultat 2005-2012'!N463*$AE$10,IF(AND($M$1=2006,Beregningsark!$AQ463="1999-2012"),'Resultat 2005-2012'!N463*SUM($Y$16:$AE$16)/7,IF(AND($M$1=2007,Beregningsark!$AQ463="1999-2012"),'Resultat 2005-2012'!N463*SUM($Z$16:$AE$16)/6,IF(AND($M$1=2008,Beregningsark!$AQ463="1999-2012"),'Resultat 2005-2012'!N463*SUM($AA$16:$AE$16)/5,IF(AND($M$1=2009,Beregningsark!$AQ463="1999-2012"),'Resultat 2005-2012'!N463*SUM($AB$16:$AE$16)/4,IF(AND($M$1=2010,Beregningsark!$AQ463="1999-2012"),'Resultat 2005-2012'!N463*SUM($AC$16:$AE$16)/3,IF(AND($M$1=2011,Beregningsark!$AQ463="1999-2012"),'Resultat 2005-2012'!N463*SUM($AD$16:$AE$16)/2,IF(AND($M$1=2012,Beregningsark!$AQ463="1999-2012"),'Resultat 2005-2012'!N463*$AE$16,""))))))))))))))))</f>
        <v/>
      </c>
      <c r="O463" s="15" t="str">
        <f>IF('Resultat 2005-2012'!$R463="","",IF($M$1=2005,'Resultat 2005-2012'!O463,IF(AND($M$1=2006,Beregningsark!$AQ463="2005-2012"),'Resultat 2005-2012'!O463*SUM($Y$10:$AE$10)/7,IF(AND($M$1=2007,Beregningsark!$AQ463="2005-2012"),'Resultat 2005-2012'!O463*SUM($Z$10:$AE$10)/6,IF(AND($M$1=2008,Beregningsark!$AQ463="2005-2012"),'Resultat 2005-2012'!O463*SUM($AA$10:$AE$10)/5,IF(AND($M$1=2009,Beregningsark!$AQ463="2005-2012"),'Resultat 2005-2012'!O463*SUM($AB$10:$AE$10)/4,IF(AND($M$1=2010,Beregningsark!$AQ463="2005-2012"),'Resultat 2005-2012'!O463*SUM($AC$10:$AE$10)/3,IF(AND($M$1=2011,Beregningsark!$AQ463="2005-2012"),'Resultat 2005-2012'!O463*SUM($AD$10:$AE$10)/2,IF(AND($M$1=2012,Beregningsark!$AQ463="2005-2012"),'Resultat 2005-2012'!O463*$AE$10,IF(AND($M$1=2006,Beregningsark!$AQ463="1999-2012"),'Resultat 2005-2012'!O463*SUM($Y$16:$AE$16)/7,IF(AND($M$1=2007,Beregningsark!$AQ463="1999-2012"),'Resultat 2005-2012'!O463*SUM($Z$16:$AE$16)/6,IF(AND($M$1=2008,Beregningsark!$AQ463="1999-2012"),'Resultat 2005-2012'!O463*SUM($AA$16:$AE$16)/5,IF(AND($M$1=2009,Beregningsark!$AQ463="1999-2012"),'Resultat 2005-2012'!O463*SUM($AB$16:$AE$16)/4,IF(AND($M$1=2010,Beregningsark!$AQ463="1999-2012"),'Resultat 2005-2012'!O463*SUM($AC$16:$AE$16)/3,IF(AND($M$1=2011,Beregningsark!$AQ463="1999-2012"),'Resultat 2005-2012'!O463*SUM($AD$16:$AE$16)/2,IF(AND($M$1=2012,Beregningsark!$AQ463="1999-2012"),'Resultat 2005-2012'!O463*$AE$16,""))))))))))))))))</f>
        <v/>
      </c>
      <c r="P463" s="15" t="str">
        <f>IF('Resultat 2005-2012'!$R463="","",IF($M$1=2005,'Resultat 2005-2012'!P463,IF(AND($M$1=2006,Beregningsark!$AQ463="2005-2012"),'Resultat 2005-2012'!P463*SUM($Y$11:$AE$11)/7,IF(AND($M$1=2007,Beregningsark!$AQ463="2005-2012"),'Resultat 2005-2012'!P463*SUM($Z$11:$AE$11)/6,IF(AND($M$1=2008,Beregningsark!$AQ463="2005-2012"),'Resultat 2005-2012'!P463*SUM($AA$11:$AE$11)/5,IF(AND($M$1=2009,Beregningsark!$AQ463="2005-2012"),'Resultat 2005-2012'!P463*SUM($AB$11:$AE$11)/4,IF(AND($M$1=2010,Beregningsark!$AQ463="2005-2012"),'Resultat 2005-2012'!P463*SUM($AC$11:$AE$11)/3,IF(AND($M$1=2011,Beregningsark!$AQ463="2005-2012"),'Resultat 2005-2012'!P463*SUM($AD$11:$AE$11)/2,IF(AND($M$1=2012,Beregningsark!$AQ463="2005-2012"),'Resultat 2005-2012'!P463*$AE$11,IF(AND($M$1=2006,Beregningsark!$AQ463="1999-2012"),'Resultat 2005-2012'!P463*SUM($Y$16:$AE$16)/7,IF(AND($M$1=2007,Beregningsark!$AQ463="1999-2012"),'Resultat 2005-2012'!P463*SUM($Z$16:$AE$16)/6,IF(AND($M$1=2008,Beregningsark!$AQ463="1999-2012"),'Resultat 2005-2012'!P463*SUM($AA$16:$AE$16)/5,IF(AND($M$1=2009,Beregningsark!$AQ463="1999-2012"),'Resultat 2005-2012'!P463*SUM($AB$16:$AE$16)/4,IF(AND($M$1=2010,Beregningsark!$AQ463="1999-2012"),'Resultat 2005-2012'!P463*SUM($AC$16:$AE$16)/3,IF(AND($M$1=2011,Beregningsark!$AQ463="1999-2012"),'Resultat 2005-2012'!P463*SUM($AD$16:$AE$16)/2,IF(AND($M$1=2012,Beregningsark!$AQ463="1999-2012"),'Resultat 2005-2012'!P463*$AE$16,""))))))))))))))))</f>
        <v/>
      </c>
      <c r="Q463" s="15" t="str">
        <f t="shared" si="24"/>
        <v/>
      </c>
      <c r="R463" s="17" t="str">
        <f t="shared" si="25"/>
        <v/>
      </c>
    </row>
    <row r="464" spans="1:18" x14ac:dyDescent="0.25">
      <c r="A464" s="4" t="str">
        <f>IF(Inddata!A479="","",Inddata!A479)</f>
        <v/>
      </c>
      <c r="B464" s="4" t="str">
        <f>IF(Inddata!B479="","",Inddata!B479)</f>
        <v/>
      </c>
      <c r="C464" s="4" t="str">
        <f>IF(Inddata!C479="","",Inddata!C479)</f>
        <v/>
      </c>
      <c r="D464" s="4" t="str">
        <f>IF(Inddata!D479="","",Inddata!D479)</f>
        <v/>
      </c>
      <c r="E464" s="4" t="str">
        <f>IF(Inddata!E479="","",Inddata!E479)</f>
        <v/>
      </c>
      <c r="F464" s="4" t="str">
        <f>IF(Inddata!F479="","",Inddata!F479)</f>
        <v/>
      </c>
      <c r="G464" s="4">
        <f>IF(Inddata!G479="","",Inddata!G479)</f>
        <v>0</v>
      </c>
      <c r="H464" s="4" t="str">
        <f>IF(Inddata!H479&gt;0.5,Inddata!H479,"")</f>
        <v/>
      </c>
      <c r="I464" s="4" t="str">
        <f>IF(Inddata!I479="","",Inddata!I479)</f>
        <v/>
      </c>
      <c r="J464" s="15" t="str">
        <f>IF('Resultat 2005-2012'!$R464="","",IF($M$1=2005,'Resultat 2005-2012'!J464,IF(AND($M$1=2006,Beregningsark!$AQ464="2005-2012"),'Resultat 2005-2012'!J464*SUM($Y$7:$AE$7)/7,IF(AND($M$1=2007,Beregningsark!$AQ464="2005-2012"),'Resultat 2005-2012'!J464*SUM($Z$7:$AE$7)/6,IF(AND($M$1=2008,Beregningsark!$AQ464="2005-2012"),'Resultat 2005-2012'!J464*SUM($AA$7:$AE$7)/5,IF(AND($M$1=2009,Beregningsark!$AQ464="2005-2012"),'Resultat 2005-2012'!J464*SUM($AB$7:$AE$7)/4,IF(AND($M$1=2010,Beregningsark!$AQ464="2005-2012"),'Resultat 2005-2012'!J464*SUM($AC$7:$AE$7)/3,IF(AND($M$1=2011,Beregningsark!$AQ464="2005-2012"),'Resultat 2005-2012'!J464*SUM($AD$7:$AE$7)/2,IF(AND($M$1=2012,Beregningsark!$AQ464="2005-2012"),'Resultat 2005-2012'!J464*$AE$7,IF(AND($M$1=2006,Beregningsark!$AQ464="1999-2012"),'Resultat 2005-2012'!J464*SUM($Y$16:$AE$16)/7,IF(AND($M$1=2007,Beregningsark!$AQ464="1999-2012"),'Resultat 2005-2012'!J464*SUM($Z$16:$AE$16)/6,IF(AND($M$1=2008,Beregningsark!$AQ464="1999-2012"),'Resultat 2005-2012'!J464*SUM($AA$16:$AE$16)/5,IF(AND($M$1=2009,Beregningsark!$AQ464="1999-2012"),'Resultat 2005-2012'!J464*SUM($AB$16:$AE$16)/4,IF(AND($M$1=2010,Beregningsark!$AQ464="1999-2012"),'Resultat 2005-2012'!J464*SUM($AC$16:$AE$16)/3,IF(AND($M$1=2011,Beregningsark!$AQ464="1999-2012"),'Resultat 2005-2012'!J464*SUM($AD$16:$AE$16)/2,IF(AND($M$1=2012,Beregningsark!$AQ464="1999-2012"),'Resultat 2005-2012'!J464*$AE$16,""))))))))))))))))</f>
        <v/>
      </c>
      <c r="K464" s="15" t="str">
        <f>IF('Resultat 2005-2012'!$R464="","",IF($M$1=2005,'Resultat 2005-2012'!K464,IF(AND($M$1=2006,Beregningsark!$AQ464="2005-2012"),'Resultat 2005-2012'!K464*SUM($Y$8:$AE$8)/7,IF(AND($M$1=2007,Beregningsark!$AQ464="2005-2012"),'Resultat 2005-2012'!K464*SUM($Z$8:$AE$8)/6,IF(AND($M$1=2008,Beregningsark!$AQ464="2005-2012"),'Resultat 2005-2012'!K464*SUM($AA$8:$AE$8)/5,IF(AND($M$1=2009,Beregningsark!$AQ464="2005-2012"),'Resultat 2005-2012'!K464*SUM($AB$8:$AE$8)/4,IF(AND($M$1=2010,Beregningsark!$AQ464="2005-2012"),'Resultat 2005-2012'!K464*SUM($AC$8:$AE$8)/3,IF(AND($M$1=2011,Beregningsark!$AQ464="2005-2012"),'Resultat 2005-2012'!K464*SUM($AD$8:$AE$8)/2,IF(AND($M$1=2012,Beregningsark!$AQ464="2005-2012"),'Resultat 2005-2012'!K464*$AE$8,IF(AND($M$1=2006,Beregningsark!$AQ464="1999-2012"),'Resultat 2005-2012'!K464*SUM($Y$17:$AE$17)/7,IF(AND($M$1=2007,Beregningsark!$AQ464="1999-2012"),'Resultat 2005-2012'!K464*SUM($Z$17:$AE$17)/6,IF(AND($M$1=2008,Beregningsark!$AQ464="1999-2012"),'Resultat 2005-2012'!K464*SUM($AA$17:$AE$17)/5,IF(AND($M$1=2009,Beregningsark!$AQ464="1999-2012"),'Resultat 2005-2012'!K464*SUM($AB$17:$AE$17)/4,IF(AND($M$1=2010,Beregningsark!$AQ464="1999-2012"),'Resultat 2005-2012'!K464*SUM($AC$17:$AE$17)/3,IF(AND($M$1=2011,Beregningsark!$AQ464="1999-2012"),'Resultat 2005-2012'!K464*SUM($AD$17:$AE$17)/2,IF(AND($M$1=2012,Beregningsark!$AQ464="1999-2012"),'Resultat 2005-2012'!K464*$AE$17,""))))))))))))))))</f>
        <v/>
      </c>
      <c r="L464" s="15" t="str">
        <f>IF('Resultat 2005-2012'!$R464="","",IF($M$1=2005,'Resultat 2005-2012'!L464,IF(AND($M$1=2006,Beregningsark!$AQ464="2005-2012"),'Resultat 2005-2012'!L464*SUM($Y$9:$AE$9)/7,IF(AND($M$1=2007,Beregningsark!$AQ464="2005-2012"),'Resultat 2005-2012'!L464*SUM($Z$9:$AE$9)/6,IF(AND($M$1=2008,Beregningsark!$AQ464="2005-2012"),'Resultat 2005-2012'!L464*SUM($AA$9:$AE$9)/5,IF(AND($M$1=2009,Beregningsark!$AQ464="2005-2012"),'Resultat 2005-2012'!L464*SUM($AB$9:$AE$9)/4,IF(AND($M$1=2010,Beregningsark!$AQ464="2005-2012"),'Resultat 2005-2012'!L464*SUM($AC$9:$AE$9)/3,IF(AND($M$1=2011,Beregningsark!$AQ464="2005-2012"),'Resultat 2005-2012'!L464*SUM($AD$9:$AE$9)/2,IF(AND($M$1=2012,Beregningsark!$AQ464="2005-2012"),'Resultat 2005-2012'!L464*$AE$9,IF(AND($M$1=2006,Beregningsark!$AQ464="1999-2012"),'Resultat 2005-2012'!L464*SUM($Y$18:$AE$18)/7,IF(AND($M$1=2007,Beregningsark!$AQ464="1999-2012"),'Resultat 2005-2012'!L464*SUM($Z$18:$AE$18)/6,IF(AND($M$1=2008,Beregningsark!$AQ464="1999-2012"),'Resultat 2005-2012'!L464*SUM($AA$18:$AE$18)/5,IF(AND($M$1=2009,Beregningsark!$AQ464="1999-2012"),'Resultat 2005-2012'!L464*SUM($AB$18:$AE$18)/4,IF(AND($M$1=2010,Beregningsark!$AQ464="1999-2012"),'Resultat 2005-2012'!L464*SUM($AC$18:$AE$18)/3,IF(AND($M$1=2011,Beregningsark!$AQ464="1999-2012"),'Resultat 2005-2012'!L464*SUM($AD$18:$AE$18)/2,IF(AND($M$1=2012,Beregningsark!$AQ464="1999-2012"),'Resultat 2005-2012'!L464*$AE$18,""))))))))))))))))</f>
        <v/>
      </c>
      <c r="M464" s="15" t="str">
        <f t="shared" si="23"/>
        <v/>
      </c>
      <c r="N464" s="15" t="str">
        <f>IF('Resultat 2005-2012'!$R464="","",IF($M$1=2005,'Resultat 2005-2012'!N464,IF(AND($M$1=2006,Beregningsark!$AQ464="2005-2012"),'Resultat 2005-2012'!N464*SUM($Y$10:$AE$10)/7,IF(AND($M$1=2007,Beregningsark!$AQ464="2005-2012"),'Resultat 2005-2012'!N464*SUM($Z$10:$AE$10)/6,IF(AND($M$1=2008,Beregningsark!$AQ464="2005-2012"),'Resultat 2005-2012'!N464*SUM($AA$10:$AE$10)/5,IF(AND($M$1=2009,Beregningsark!$AQ464="2005-2012"),'Resultat 2005-2012'!N464*SUM($AB$10:$AE$10)/4,IF(AND($M$1=2010,Beregningsark!$AQ464="2005-2012"),'Resultat 2005-2012'!N464*SUM($AC$10:$AE$10)/3,IF(AND($M$1=2011,Beregningsark!$AQ464="2005-2012"),'Resultat 2005-2012'!N464*SUM($AD$10:$AE$10)/2,IF(AND($M$1=2012,Beregningsark!$AQ464="2005-2012"),'Resultat 2005-2012'!N464*$AE$10,IF(AND($M$1=2006,Beregningsark!$AQ464="1999-2012"),'Resultat 2005-2012'!N464*SUM($Y$16:$AE$16)/7,IF(AND($M$1=2007,Beregningsark!$AQ464="1999-2012"),'Resultat 2005-2012'!N464*SUM($Z$16:$AE$16)/6,IF(AND($M$1=2008,Beregningsark!$AQ464="1999-2012"),'Resultat 2005-2012'!N464*SUM($AA$16:$AE$16)/5,IF(AND($M$1=2009,Beregningsark!$AQ464="1999-2012"),'Resultat 2005-2012'!N464*SUM($AB$16:$AE$16)/4,IF(AND($M$1=2010,Beregningsark!$AQ464="1999-2012"),'Resultat 2005-2012'!N464*SUM($AC$16:$AE$16)/3,IF(AND($M$1=2011,Beregningsark!$AQ464="1999-2012"),'Resultat 2005-2012'!N464*SUM($AD$16:$AE$16)/2,IF(AND($M$1=2012,Beregningsark!$AQ464="1999-2012"),'Resultat 2005-2012'!N464*$AE$16,""))))))))))))))))</f>
        <v/>
      </c>
      <c r="O464" s="15" t="str">
        <f>IF('Resultat 2005-2012'!$R464="","",IF($M$1=2005,'Resultat 2005-2012'!O464,IF(AND($M$1=2006,Beregningsark!$AQ464="2005-2012"),'Resultat 2005-2012'!O464*SUM($Y$10:$AE$10)/7,IF(AND($M$1=2007,Beregningsark!$AQ464="2005-2012"),'Resultat 2005-2012'!O464*SUM($Z$10:$AE$10)/6,IF(AND($M$1=2008,Beregningsark!$AQ464="2005-2012"),'Resultat 2005-2012'!O464*SUM($AA$10:$AE$10)/5,IF(AND($M$1=2009,Beregningsark!$AQ464="2005-2012"),'Resultat 2005-2012'!O464*SUM($AB$10:$AE$10)/4,IF(AND($M$1=2010,Beregningsark!$AQ464="2005-2012"),'Resultat 2005-2012'!O464*SUM($AC$10:$AE$10)/3,IF(AND($M$1=2011,Beregningsark!$AQ464="2005-2012"),'Resultat 2005-2012'!O464*SUM($AD$10:$AE$10)/2,IF(AND($M$1=2012,Beregningsark!$AQ464="2005-2012"),'Resultat 2005-2012'!O464*$AE$10,IF(AND($M$1=2006,Beregningsark!$AQ464="1999-2012"),'Resultat 2005-2012'!O464*SUM($Y$16:$AE$16)/7,IF(AND($M$1=2007,Beregningsark!$AQ464="1999-2012"),'Resultat 2005-2012'!O464*SUM($Z$16:$AE$16)/6,IF(AND($M$1=2008,Beregningsark!$AQ464="1999-2012"),'Resultat 2005-2012'!O464*SUM($AA$16:$AE$16)/5,IF(AND($M$1=2009,Beregningsark!$AQ464="1999-2012"),'Resultat 2005-2012'!O464*SUM($AB$16:$AE$16)/4,IF(AND($M$1=2010,Beregningsark!$AQ464="1999-2012"),'Resultat 2005-2012'!O464*SUM($AC$16:$AE$16)/3,IF(AND($M$1=2011,Beregningsark!$AQ464="1999-2012"),'Resultat 2005-2012'!O464*SUM($AD$16:$AE$16)/2,IF(AND($M$1=2012,Beregningsark!$AQ464="1999-2012"),'Resultat 2005-2012'!O464*$AE$16,""))))))))))))))))</f>
        <v/>
      </c>
      <c r="P464" s="15" t="str">
        <f>IF('Resultat 2005-2012'!$R464="","",IF($M$1=2005,'Resultat 2005-2012'!P464,IF(AND($M$1=2006,Beregningsark!$AQ464="2005-2012"),'Resultat 2005-2012'!P464*SUM($Y$11:$AE$11)/7,IF(AND($M$1=2007,Beregningsark!$AQ464="2005-2012"),'Resultat 2005-2012'!P464*SUM($Z$11:$AE$11)/6,IF(AND($M$1=2008,Beregningsark!$AQ464="2005-2012"),'Resultat 2005-2012'!P464*SUM($AA$11:$AE$11)/5,IF(AND($M$1=2009,Beregningsark!$AQ464="2005-2012"),'Resultat 2005-2012'!P464*SUM($AB$11:$AE$11)/4,IF(AND($M$1=2010,Beregningsark!$AQ464="2005-2012"),'Resultat 2005-2012'!P464*SUM($AC$11:$AE$11)/3,IF(AND($M$1=2011,Beregningsark!$AQ464="2005-2012"),'Resultat 2005-2012'!P464*SUM($AD$11:$AE$11)/2,IF(AND($M$1=2012,Beregningsark!$AQ464="2005-2012"),'Resultat 2005-2012'!P464*$AE$11,IF(AND($M$1=2006,Beregningsark!$AQ464="1999-2012"),'Resultat 2005-2012'!P464*SUM($Y$16:$AE$16)/7,IF(AND($M$1=2007,Beregningsark!$AQ464="1999-2012"),'Resultat 2005-2012'!P464*SUM($Z$16:$AE$16)/6,IF(AND($M$1=2008,Beregningsark!$AQ464="1999-2012"),'Resultat 2005-2012'!P464*SUM($AA$16:$AE$16)/5,IF(AND($M$1=2009,Beregningsark!$AQ464="1999-2012"),'Resultat 2005-2012'!P464*SUM($AB$16:$AE$16)/4,IF(AND($M$1=2010,Beregningsark!$AQ464="1999-2012"),'Resultat 2005-2012'!P464*SUM($AC$16:$AE$16)/3,IF(AND($M$1=2011,Beregningsark!$AQ464="1999-2012"),'Resultat 2005-2012'!P464*SUM($AD$16:$AE$16)/2,IF(AND($M$1=2012,Beregningsark!$AQ464="1999-2012"),'Resultat 2005-2012'!P464*$AE$16,""))))))))))))))))</f>
        <v/>
      </c>
      <c r="Q464" s="15" t="str">
        <f t="shared" si="24"/>
        <v/>
      </c>
      <c r="R464" s="17" t="str">
        <f t="shared" si="25"/>
        <v/>
      </c>
    </row>
    <row r="465" spans="1:18" x14ac:dyDescent="0.25">
      <c r="A465" s="4" t="str">
        <f>IF(Inddata!A480="","",Inddata!A480)</f>
        <v/>
      </c>
      <c r="B465" s="4" t="str">
        <f>IF(Inddata!B480="","",Inddata!B480)</f>
        <v/>
      </c>
      <c r="C465" s="4" t="str">
        <f>IF(Inddata!C480="","",Inddata!C480)</f>
        <v/>
      </c>
      <c r="D465" s="4" t="str">
        <f>IF(Inddata!D480="","",Inddata!D480)</f>
        <v/>
      </c>
      <c r="E465" s="4" t="str">
        <f>IF(Inddata!E480="","",Inddata!E480)</f>
        <v/>
      </c>
      <c r="F465" s="4" t="str">
        <f>IF(Inddata!F480="","",Inddata!F480)</f>
        <v/>
      </c>
      <c r="G465" s="4">
        <f>IF(Inddata!G480="","",Inddata!G480)</f>
        <v>0</v>
      </c>
      <c r="H465" s="4" t="str">
        <f>IF(Inddata!H480&gt;0.5,Inddata!H480,"")</f>
        <v/>
      </c>
      <c r="I465" s="4" t="str">
        <f>IF(Inddata!I480="","",Inddata!I480)</f>
        <v/>
      </c>
      <c r="J465" s="15" t="str">
        <f>IF('Resultat 2005-2012'!$R465="","",IF($M$1=2005,'Resultat 2005-2012'!J465,IF(AND($M$1=2006,Beregningsark!$AQ465="2005-2012"),'Resultat 2005-2012'!J465*SUM($Y$7:$AE$7)/7,IF(AND($M$1=2007,Beregningsark!$AQ465="2005-2012"),'Resultat 2005-2012'!J465*SUM($Z$7:$AE$7)/6,IF(AND($M$1=2008,Beregningsark!$AQ465="2005-2012"),'Resultat 2005-2012'!J465*SUM($AA$7:$AE$7)/5,IF(AND($M$1=2009,Beregningsark!$AQ465="2005-2012"),'Resultat 2005-2012'!J465*SUM($AB$7:$AE$7)/4,IF(AND($M$1=2010,Beregningsark!$AQ465="2005-2012"),'Resultat 2005-2012'!J465*SUM($AC$7:$AE$7)/3,IF(AND($M$1=2011,Beregningsark!$AQ465="2005-2012"),'Resultat 2005-2012'!J465*SUM($AD$7:$AE$7)/2,IF(AND($M$1=2012,Beregningsark!$AQ465="2005-2012"),'Resultat 2005-2012'!J465*$AE$7,IF(AND($M$1=2006,Beregningsark!$AQ465="1999-2012"),'Resultat 2005-2012'!J465*SUM($Y$16:$AE$16)/7,IF(AND($M$1=2007,Beregningsark!$AQ465="1999-2012"),'Resultat 2005-2012'!J465*SUM($Z$16:$AE$16)/6,IF(AND($M$1=2008,Beregningsark!$AQ465="1999-2012"),'Resultat 2005-2012'!J465*SUM($AA$16:$AE$16)/5,IF(AND($M$1=2009,Beregningsark!$AQ465="1999-2012"),'Resultat 2005-2012'!J465*SUM($AB$16:$AE$16)/4,IF(AND($M$1=2010,Beregningsark!$AQ465="1999-2012"),'Resultat 2005-2012'!J465*SUM($AC$16:$AE$16)/3,IF(AND($M$1=2011,Beregningsark!$AQ465="1999-2012"),'Resultat 2005-2012'!J465*SUM($AD$16:$AE$16)/2,IF(AND($M$1=2012,Beregningsark!$AQ465="1999-2012"),'Resultat 2005-2012'!J465*$AE$16,""))))))))))))))))</f>
        <v/>
      </c>
      <c r="K465" s="15" t="str">
        <f>IF('Resultat 2005-2012'!$R465="","",IF($M$1=2005,'Resultat 2005-2012'!K465,IF(AND($M$1=2006,Beregningsark!$AQ465="2005-2012"),'Resultat 2005-2012'!K465*SUM($Y$8:$AE$8)/7,IF(AND($M$1=2007,Beregningsark!$AQ465="2005-2012"),'Resultat 2005-2012'!K465*SUM($Z$8:$AE$8)/6,IF(AND($M$1=2008,Beregningsark!$AQ465="2005-2012"),'Resultat 2005-2012'!K465*SUM($AA$8:$AE$8)/5,IF(AND($M$1=2009,Beregningsark!$AQ465="2005-2012"),'Resultat 2005-2012'!K465*SUM($AB$8:$AE$8)/4,IF(AND($M$1=2010,Beregningsark!$AQ465="2005-2012"),'Resultat 2005-2012'!K465*SUM($AC$8:$AE$8)/3,IF(AND($M$1=2011,Beregningsark!$AQ465="2005-2012"),'Resultat 2005-2012'!K465*SUM($AD$8:$AE$8)/2,IF(AND($M$1=2012,Beregningsark!$AQ465="2005-2012"),'Resultat 2005-2012'!K465*$AE$8,IF(AND($M$1=2006,Beregningsark!$AQ465="1999-2012"),'Resultat 2005-2012'!K465*SUM($Y$17:$AE$17)/7,IF(AND($M$1=2007,Beregningsark!$AQ465="1999-2012"),'Resultat 2005-2012'!K465*SUM($Z$17:$AE$17)/6,IF(AND($M$1=2008,Beregningsark!$AQ465="1999-2012"),'Resultat 2005-2012'!K465*SUM($AA$17:$AE$17)/5,IF(AND($M$1=2009,Beregningsark!$AQ465="1999-2012"),'Resultat 2005-2012'!K465*SUM($AB$17:$AE$17)/4,IF(AND($M$1=2010,Beregningsark!$AQ465="1999-2012"),'Resultat 2005-2012'!K465*SUM($AC$17:$AE$17)/3,IF(AND($M$1=2011,Beregningsark!$AQ465="1999-2012"),'Resultat 2005-2012'!K465*SUM($AD$17:$AE$17)/2,IF(AND($M$1=2012,Beregningsark!$AQ465="1999-2012"),'Resultat 2005-2012'!K465*$AE$17,""))))))))))))))))</f>
        <v/>
      </c>
      <c r="L465" s="15" t="str">
        <f>IF('Resultat 2005-2012'!$R465="","",IF($M$1=2005,'Resultat 2005-2012'!L465,IF(AND($M$1=2006,Beregningsark!$AQ465="2005-2012"),'Resultat 2005-2012'!L465*SUM($Y$9:$AE$9)/7,IF(AND($M$1=2007,Beregningsark!$AQ465="2005-2012"),'Resultat 2005-2012'!L465*SUM($Z$9:$AE$9)/6,IF(AND($M$1=2008,Beregningsark!$AQ465="2005-2012"),'Resultat 2005-2012'!L465*SUM($AA$9:$AE$9)/5,IF(AND($M$1=2009,Beregningsark!$AQ465="2005-2012"),'Resultat 2005-2012'!L465*SUM($AB$9:$AE$9)/4,IF(AND($M$1=2010,Beregningsark!$AQ465="2005-2012"),'Resultat 2005-2012'!L465*SUM($AC$9:$AE$9)/3,IF(AND($M$1=2011,Beregningsark!$AQ465="2005-2012"),'Resultat 2005-2012'!L465*SUM($AD$9:$AE$9)/2,IF(AND($M$1=2012,Beregningsark!$AQ465="2005-2012"),'Resultat 2005-2012'!L465*$AE$9,IF(AND($M$1=2006,Beregningsark!$AQ465="1999-2012"),'Resultat 2005-2012'!L465*SUM($Y$18:$AE$18)/7,IF(AND($M$1=2007,Beregningsark!$AQ465="1999-2012"),'Resultat 2005-2012'!L465*SUM($Z$18:$AE$18)/6,IF(AND($M$1=2008,Beregningsark!$AQ465="1999-2012"),'Resultat 2005-2012'!L465*SUM($AA$18:$AE$18)/5,IF(AND($M$1=2009,Beregningsark!$AQ465="1999-2012"),'Resultat 2005-2012'!L465*SUM($AB$18:$AE$18)/4,IF(AND($M$1=2010,Beregningsark!$AQ465="1999-2012"),'Resultat 2005-2012'!L465*SUM($AC$18:$AE$18)/3,IF(AND($M$1=2011,Beregningsark!$AQ465="1999-2012"),'Resultat 2005-2012'!L465*SUM($AD$18:$AE$18)/2,IF(AND($M$1=2012,Beregningsark!$AQ465="1999-2012"),'Resultat 2005-2012'!L465*$AE$18,""))))))))))))))))</f>
        <v/>
      </c>
      <c r="M465" s="15" t="str">
        <f t="shared" si="23"/>
        <v/>
      </c>
      <c r="N465" s="15" t="str">
        <f>IF('Resultat 2005-2012'!$R465="","",IF($M$1=2005,'Resultat 2005-2012'!N465,IF(AND($M$1=2006,Beregningsark!$AQ465="2005-2012"),'Resultat 2005-2012'!N465*SUM($Y$10:$AE$10)/7,IF(AND($M$1=2007,Beregningsark!$AQ465="2005-2012"),'Resultat 2005-2012'!N465*SUM($Z$10:$AE$10)/6,IF(AND($M$1=2008,Beregningsark!$AQ465="2005-2012"),'Resultat 2005-2012'!N465*SUM($AA$10:$AE$10)/5,IF(AND($M$1=2009,Beregningsark!$AQ465="2005-2012"),'Resultat 2005-2012'!N465*SUM($AB$10:$AE$10)/4,IF(AND($M$1=2010,Beregningsark!$AQ465="2005-2012"),'Resultat 2005-2012'!N465*SUM($AC$10:$AE$10)/3,IF(AND($M$1=2011,Beregningsark!$AQ465="2005-2012"),'Resultat 2005-2012'!N465*SUM($AD$10:$AE$10)/2,IF(AND($M$1=2012,Beregningsark!$AQ465="2005-2012"),'Resultat 2005-2012'!N465*$AE$10,IF(AND($M$1=2006,Beregningsark!$AQ465="1999-2012"),'Resultat 2005-2012'!N465*SUM($Y$16:$AE$16)/7,IF(AND($M$1=2007,Beregningsark!$AQ465="1999-2012"),'Resultat 2005-2012'!N465*SUM($Z$16:$AE$16)/6,IF(AND($M$1=2008,Beregningsark!$AQ465="1999-2012"),'Resultat 2005-2012'!N465*SUM($AA$16:$AE$16)/5,IF(AND($M$1=2009,Beregningsark!$AQ465="1999-2012"),'Resultat 2005-2012'!N465*SUM($AB$16:$AE$16)/4,IF(AND($M$1=2010,Beregningsark!$AQ465="1999-2012"),'Resultat 2005-2012'!N465*SUM($AC$16:$AE$16)/3,IF(AND($M$1=2011,Beregningsark!$AQ465="1999-2012"),'Resultat 2005-2012'!N465*SUM($AD$16:$AE$16)/2,IF(AND($M$1=2012,Beregningsark!$AQ465="1999-2012"),'Resultat 2005-2012'!N465*$AE$16,""))))))))))))))))</f>
        <v/>
      </c>
      <c r="O465" s="15" t="str">
        <f>IF('Resultat 2005-2012'!$R465="","",IF($M$1=2005,'Resultat 2005-2012'!O465,IF(AND($M$1=2006,Beregningsark!$AQ465="2005-2012"),'Resultat 2005-2012'!O465*SUM($Y$10:$AE$10)/7,IF(AND($M$1=2007,Beregningsark!$AQ465="2005-2012"),'Resultat 2005-2012'!O465*SUM($Z$10:$AE$10)/6,IF(AND($M$1=2008,Beregningsark!$AQ465="2005-2012"),'Resultat 2005-2012'!O465*SUM($AA$10:$AE$10)/5,IF(AND($M$1=2009,Beregningsark!$AQ465="2005-2012"),'Resultat 2005-2012'!O465*SUM($AB$10:$AE$10)/4,IF(AND($M$1=2010,Beregningsark!$AQ465="2005-2012"),'Resultat 2005-2012'!O465*SUM($AC$10:$AE$10)/3,IF(AND($M$1=2011,Beregningsark!$AQ465="2005-2012"),'Resultat 2005-2012'!O465*SUM($AD$10:$AE$10)/2,IF(AND($M$1=2012,Beregningsark!$AQ465="2005-2012"),'Resultat 2005-2012'!O465*$AE$10,IF(AND($M$1=2006,Beregningsark!$AQ465="1999-2012"),'Resultat 2005-2012'!O465*SUM($Y$16:$AE$16)/7,IF(AND($M$1=2007,Beregningsark!$AQ465="1999-2012"),'Resultat 2005-2012'!O465*SUM($Z$16:$AE$16)/6,IF(AND($M$1=2008,Beregningsark!$AQ465="1999-2012"),'Resultat 2005-2012'!O465*SUM($AA$16:$AE$16)/5,IF(AND($M$1=2009,Beregningsark!$AQ465="1999-2012"),'Resultat 2005-2012'!O465*SUM($AB$16:$AE$16)/4,IF(AND($M$1=2010,Beregningsark!$AQ465="1999-2012"),'Resultat 2005-2012'!O465*SUM($AC$16:$AE$16)/3,IF(AND($M$1=2011,Beregningsark!$AQ465="1999-2012"),'Resultat 2005-2012'!O465*SUM($AD$16:$AE$16)/2,IF(AND($M$1=2012,Beregningsark!$AQ465="1999-2012"),'Resultat 2005-2012'!O465*$AE$16,""))))))))))))))))</f>
        <v/>
      </c>
      <c r="P465" s="15" t="str">
        <f>IF('Resultat 2005-2012'!$R465="","",IF($M$1=2005,'Resultat 2005-2012'!P465,IF(AND($M$1=2006,Beregningsark!$AQ465="2005-2012"),'Resultat 2005-2012'!P465*SUM($Y$11:$AE$11)/7,IF(AND($M$1=2007,Beregningsark!$AQ465="2005-2012"),'Resultat 2005-2012'!P465*SUM($Z$11:$AE$11)/6,IF(AND($M$1=2008,Beregningsark!$AQ465="2005-2012"),'Resultat 2005-2012'!P465*SUM($AA$11:$AE$11)/5,IF(AND($M$1=2009,Beregningsark!$AQ465="2005-2012"),'Resultat 2005-2012'!P465*SUM($AB$11:$AE$11)/4,IF(AND($M$1=2010,Beregningsark!$AQ465="2005-2012"),'Resultat 2005-2012'!P465*SUM($AC$11:$AE$11)/3,IF(AND($M$1=2011,Beregningsark!$AQ465="2005-2012"),'Resultat 2005-2012'!P465*SUM($AD$11:$AE$11)/2,IF(AND($M$1=2012,Beregningsark!$AQ465="2005-2012"),'Resultat 2005-2012'!P465*$AE$11,IF(AND($M$1=2006,Beregningsark!$AQ465="1999-2012"),'Resultat 2005-2012'!P465*SUM($Y$16:$AE$16)/7,IF(AND($M$1=2007,Beregningsark!$AQ465="1999-2012"),'Resultat 2005-2012'!P465*SUM($Z$16:$AE$16)/6,IF(AND($M$1=2008,Beregningsark!$AQ465="1999-2012"),'Resultat 2005-2012'!P465*SUM($AA$16:$AE$16)/5,IF(AND($M$1=2009,Beregningsark!$AQ465="1999-2012"),'Resultat 2005-2012'!P465*SUM($AB$16:$AE$16)/4,IF(AND($M$1=2010,Beregningsark!$AQ465="1999-2012"),'Resultat 2005-2012'!P465*SUM($AC$16:$AE$16)/3,IF(AND($M$1=2011,Beregningsark!$AQ465="1999-2012"),'Resultat 2005-2012'!P465*SUM($AD$16:$AE$16)/2,IF(AND($M$1=2012,Beregningsark!$AQ465="1999-2012"),'Resultat 2005-2012'!P465*$AE$16,""))))))))))))))))</f>
        <v/>
      </c>
      <c r="Q465" s="15" t="str">
        <f t="shared" si="24"/>
        <v/>
      </c>
      <c r="R465" s="17" t="str">
        <f t="shared" si="25"/>
        <v/>
      </c>
    </row>
    <row r="466" spans="1:18" x14ac:dyDescent="0.25">
      <c r="A466" s="4" t="str">
        <f>IF(Inddata!A481="","",Inddata!A481)</f>
        <v/>
      </c>
      <c r="B466" s="4" t="str">
        <f>IF(Inddata!B481="","",Inddata!B481)</f>
        <v/>
      </c>
      <c r="C466" s="4" t="str">
        <f>IF(Inddata!C481="","",Inddata!C481)</f>
        <v/>
      </c>
      <c r="D466" s="4" t="str">
        <f>IF(Inddata!D481="","",Inddata!D481)</f>
        <v/>
      </c>
      <c r="E466" s="4" t="str">
        <f>IF(Inddata!E481="","",Inddata!E481)</f>
        <v/>
      </c>
      <c r="F466" s="4" t="str">
        <f>IF(Inddata!F481="","",Inddata!F481)</f>
        <v/>
      </c>
      <c r="G466" s="4">
        <f>IF(Inddata!G481="","",Inddata!G481)</f>
        <v>0</v>
      </c>
      <c r="H466" s="4" t="str">
        <f>IF(Inddata!H481&gt;0.5,Inddata!H481,"")</f>
        <v/>
      </c>
      <c r="I466" s="4" t="str">
        <f>IF(Inddata!I481="","",Inddata!I481)</f>
        <v/>
      </c>
      <c r="J466" s="15" t="str">
        <f>IF('Resultat 2005-2012'!$R466="","",IF($M$1=2005,'Resultat 2005-2012'!J466,IF(AND($M$1=2006,Beregningsark!$AQ466="2005-2012"),'Resultat 2005-2012'!J466*SUM($Y$7:$AE$7)/7,IF(AND($M$1=2007,Beregningsark!$AQ466="2005-2012"),'Resultat 2005-2012'!J466*SUM($Z$7:$AE$7)/6,IF(AND($M$1=2008,Beregningsark!$AQ466="2005-2012"),'Resultat 2005-2012'!J466*SUM($AA$7:$AE$7)/5,IF(AND($M$1=2009,Beregningsark!$AQ466="2005-2012"),'Resultat 2005-2012'!J466*SUM($AB$7:$AE$7)/4,IF(AND($M$1=2010,Beregningsark!$AQ466="2005-2012"),'Resultat 2005-2012'!J466*SUM($AC$7:$AE$7)/3,IF(AND($M$1=2011,Beregningsark!$AQ466="2005-2012"),'Resultat 2005-2012'!J466*SUM($AD$7:$AE$7)/2,IF(AND($M$1=2012,Beregningsark!$AQ466="2005-2012"),'Resultat 2005-2012'!J466*$AE$7,IF(AND($M$1=2006,Beregningsark!$AQ466="1999-2012"),'Resultat 2005-2012'!J466*SUM($Y$16:$AE$16)/7,IF(AND($M$1=2007,Beregningsark!$AQ466="1999-2012"),'Resultat 2005-2012'!J466*SUM($Z$16:$AE$16)/6,IF(AND($M$1=2008,Beregningsark!$AQ466="1999-2012"),'Resultat 2005-2012'!J466*SUM($AA$16:$AE$16)/5,IF(AND($M$1=2009,Beregningsark!$AQ466="1999-2012"),'Resultat 2005-2012'!J466*SUM($AB$16:$AE$16)/4,IF(AND($M$1=2010,Beregningsark!$AQ466="1999-2012"),'Resultat 2005-2012'!J466*SUM($AC$16:$AE$16)/3,IF(AND($M$1=2011,Beregningsark!$AQ466="1999-2012"),'Resultat 2005-2012'!J466*SUM($AD$16:$AE$16)/2,IF(AND($M$1=2012,Beregningsark!$AQ466="1999-2012"),'Resultat 2005-2012'!J466*$AE$16,""))))))))))))))))</f>
        <v/>
      </c>
      <c r="K466" s="15" t="str">
        <f>IF('Resultat 2005-2012'!$R466="","",IF($M$1=2005,'Resultat 2005-2012'!K466,IF(AND($M$1=2006,Beregningsark!$AQ466="2005-2012"),'Resultat 2005-2012'!K466*SUM($Y$8:$AE$8)/7,IF(AND($M$1=2007,Beregningsark!$AQ466="2005-2012"),'Resultat 2005-2012'!K466*SUM($Z$8:$AE$8)/6,IF(AND($M$1=2008,Beregningsark!$AQ466="2005-2012"),'Resultat 2005-2012'!K466*SUM($AA$8:$AE$8)/5,IF(AND($M$1=2009,Beregningsark!$AQ466="2005-2012"),'Resultat 2005-2012'!K466*SUM($AB$8:$AE$8)/4,IF(AND($M$1=2010,Beregningsark!$AQ466="2005-2012"),'Resultat 2005-2012'!K466*SUM($AC$8:$AE$8)/3,IF(AND($M$1=2011,Beregningsark!$AQ466="2005-2012"),'Resultat 2005-2012'!K466*SUM($AD$8:$AE$8)/2,IF(AND($M$1=2012,Beregningsark!$AQ466="2005-2012"),'Resultat 2005-2012'!K466*$AE$8,IF(AND($M$1=2006,Beregningsark!$AQ466="1999-2012"),'Resultat 2005-2012'!K466*SUM($Y$17:$AE$17)/7,IF(AND($M$1=2007,Beregningsark!$AQ466="1999-2012"),'Resultat 2005-2012'!K466*SUM($Z$17:$AE$17)/6,IF(AND($M$1=2008,Beregningsark!$AQ466="1999-2012"),'Resultat 2005-2012'!K466*SUM($AA$17:$AE$17)/5,IF(AND($M$1=2009,Beregningsark!$AQ466="1999-2012"),'Resultat 2005-2012'!K466*SUM($AB$17:$AE$17)/4,IF(AND($M$1=2010,Beregningsark!$AQ466="1999-2012"),'Resultat 2005-2012'!K466*SUM($AC$17:$AE$17)/3,IF(AND($M$1=2011,Beregningsark!$AQ466="1999-2012"),'Resultat 2005-2012'!K466*SUM($AD$17:$AE$17)/2,IF(AND($M$1=2012,Beregningsark!$AQ466="1999-2012"),'Resultat 2005-2012'!K466*$AE$17,""))))))))))))))))</f>
        <v/>
      </c>
      <c r="L466" s="15" t="str">
        <f>IF('Resultat 2005-2012'!$R466="","",IF($M$1=2005,'Resultat 2005-2012'!L466,IF(AND($M$1=2006,Beregningsark!$AQ466="2005-2012"),'Resultat 2005-2012'!L466*SUM($Y$9:$AE$9)/7,IF(AND($M$1=2007,Beregningsark!$AQ466="2005-2012"),'Resultat 2005-2012'!L466*SUM($Z$9:$AE$9)/6,IF(AND($M$1=2008,Beregningsark!$AQ466="2005-2012"),'Resultat 2005-2012'!L466*SUM($AA$9:$AE$9)/5,IF(AND($M$1=2009,Beregningsark!$AQ466="2005-2012"),'Resultat 2005-2012'!L466*SUM($AB$9:$AE$9)/4,IF(AND($M$1=2010,Beregningsark!$AQ466="2005-2012"),'Resultat 2005-2012'!L466*SUM($AC$9:$AE$9)/3,IF(AND($M$1=2011,Beregningsark!$AQ466="2005-2012"),'Resultat 2005-2012'!L466*SUM($AD$9:$AE$9)/2,IF(AND($M$1=2012,Beregningsark!$AQ466="2005-2012"),'Resultat 2005-2012'!L466*$AE$9,IF(AND($M$1=2006,Beregningsark!$AQ466="1999-2012"),'Resultat 2005-2012'!L466*SUM($Y$18:$AE$18)/7,IF(AND($M$1=2007,Beregningsark!$AQ466="1999-2012"),'Resultat 2005-2012'!L466*SUM($Z$18:$AE$18)/6,IF(AND($M$1=2008,Beregningsark!$AQ466="1999-2012"),'Resultat 2005-2012'!L466*SUM($AA$18:$AE$18)/5,IF(AND($M$1=2009,Beregningsark!$AQ466="1999-2012"),'Resultat 2005-2012'!L466*SUM($AB$18:$AE$18)/4,IF(AND($M$1=2010,Beregningsark!$AQ466="1999-2012"),'Resultat 2005-2012'!L466*SUM($AC$18:$AE$18)/3,IF(AND($M$1=2011,Beregningsark!$AQ466="1999-2012"),'Resultat 2005-2012'!L466*SUM($AD$18:$AE$18)/2,IF(AND($M$1=2012,Beregningsark!$AQ466="1999-2012"),'Resultat 2005-2012'!L466*$AE$18,""))))))))))))))))</f>
        <v/>
      </c>
      <c r="M466" s="15" t="str">
        <f t="shared" si="23"/>
        <v/>
      </c>
      <c r="N466" s="15" t="str">
        <f>IF('Resultat 2005-2012'!$R466="","",IF($M$1=2005,'Resultat 2005-2012'!N466,IF(AND($M$1=2006,Beregningsark!$AQ466="2005-2012"),'Resultat 2005-2012'!N466*SUM($Y$10:$AE$10)/7,IF(AND($M$1=2007,Beregningsark!$AQ466="2005-2012"),'Resultat 2005-2012'!N466*SUM($Z$10:$AE$10)/6,IF(AND($M$1=2008,Beregningsark!$AQ466="2005-2012"),'Resultat 2005-2012'!N466*SUM($AA$10:$AE$10)/5,IF(AND($M$1=2009,Beregningsark!$AQ466="2005-2012"),'Resultat 2005-2012'!N466*SUM($AB$10:$AE$10)/4,IF(AND($M$1=2010,Beregningsark!$AQ466="2005-2012"),'Resultat 2005-2012'!N466*SUM($AC$10:$AE$10)/3,IF(AND($M$1=2011,Beregningsark!$AQ466="2005-2012"),'Resultat 2005-2012'!N466*SUM($AD$10:$AE$10)/2,IF(AND($M$1=2012,Beregningsark!$AQ466="2005-2012"),'Resultat 2005-2012'!N466*$AE$10,IF(AND($M$1=2006,Beregningsark!$AQ466="1999-2012"),'Resultat 2005-2012'!N466*SUM($Y$16:$AE$16)/7,IF(AND($M$1=2007,Beregningsark!$AQ466="1999-2012"),'Resultat 2005-2012'!N466*SUM($Z$16:$AE$16)/6,IF(AND($M$1=2008,Beregningsark!$AQ466="1999-2012"),'Resultat 2005-2012'!N466*SUM($AA$16:$AE$16)/5,IF(AND($M$1=2009,Beregningsark!$AQ466="1999-2012"),'Resultat 2005-2012'!N466*SUM($AB$16:$AE$16)/4,IF(AND($M$1=2010,Beregningsark!$AQ466="1999-2012"),'Resultat 2005-2012'!N466*SUM($AC$16:$AE$16)/3,IF(AND($M$1=2011,Beregningsark!$AQ466="1999-2012"),'Resultat 2005-2012'!N466*SUM($AD$16:$AE$16)/2,IF(AND($M$1=2012,Beregningsark!$AQ466="1999-2012"),'Resultat 2005-2012'!N466*$AE$16,""))))))))))))))))</f>
        <v/>
      </c>
      <c r="O466" s="15" t="str">
        <f>IF('Resultat 2005-2012'!$R466="","",IF($M$1=2005,'Resultat 2005-2012'!O466,IF(AND($M$1=2006,Beregningsark!$AQ466="2005-2012"),'Resultat 2005-2012'!O466*SUM($Y$10:$AE$10)/7,IF(AND($M$1=2007,Beregningsark!$AQ466="2005-2012"),'Resultat 2005-2012'!O466*SUM($Z$10:$AE$10)/6,IF(AND($M$1=2008,Beregningsark!$AQ466="2005-2012"),'Resultat 2005-2012'!O466*SUM($AA$10:$AE$10)/5,IF(AND($M$1=2009,Beregningsark!$AQ466="2005-2012"),'Resultat 2005-2012'!O466*SUM($AB$10:$AE$10)/4,IF(AND($M$1=2010,Beregningsark!$AQ466="2005-2012"),'Resultat 2005-2012'!O466*SUM($AC$10:$AE$10)/3,IF(AND($M$1=2011,Beregningsark!$AQ466="2005-2012"),'Resultat 2005-2012'!O466*SUM($AD$10:$AE$10)/2,IF(AND($M$1=2012,Beregningsark!$AQ466="2005-2012"),'Resultat 2005-2012'!O466*$AE$10,IF(AND($M$1=2006,Beregningsark!$AQ466="1999-2012"),'Resultat 2005-2012'!O466*SUM($Y$16:$AE$16)/7,IF(AND($M$1=2007,Beregningsark!$AQ466="1999-2012"),'Resultat 2005-2012'!O466*SUM($Z$16:$AE$16)/6,IF(AND($M$1=2008,Beregningsark!$AQ466="1999-2012"),'Resultat 2005-2012'!O466*SUM($AA$16:$AE$16)/5,IF(AND($M$1=2009,Beregningsark!$AQ466="1999-2012"),'Resultat 2005-2012'!O466*SUM($AB$16:$AE$16)/4,IF(AND($M$1=2010,Beregningsark!$AQ466="1999-2012"),'Resultat 2005-2012'!O466*SUM($AC$16:$AE$16)/3,IF(AND($M$1=2011,Beregningsark!$AQ466="1999-2012"),'Resultat 2005-2012'!O466*SUM($AD$16:$AE$16)/2,IF(AND($M$1=2012,Beregningsark!$AQ466="1999-2012"),'Resultat 2005-2012'!O466*$AE$16,""))))))))))))))))</f>
        <v/>
      </c>
      <c r="P466" s="15" t="str">
        <f>IF('Resultat 2005-2012'!$R466="","",IF($M$1=2005,'Resultat 2005-2012'!P466,IF(AND($M$1=2006,Beregningsark!$AQ466="2005-2012"),'Resultat 2005-2012'!P466*SUM($Y$11:$AE$11)/7,IF(AND($M$1=2007,Beregningsark!$AQ466="2005-2012"),'Resultat 2005-2012'!P466*SUM($Z$11:$AE$11)/6,IF(AND($M$1=2008,Beregningsark!$AQ466="2005-2012"),'Resultat 2005-2012'!P466*SUM($AA$11:$AE$11)/5,IF(AND($M$1=2009,Beregningsark!$AQ466="2005-2012"),'Resultat 2005-2012'!P466*SUM($AB$11:$AE$11)/4,IF(AND($M$1=2010,Beregningsark!$AQ466="2005-2012"),'Resultat 2005-2012'!P466*SUM($AC$11:$AE$11)/3,IF(AND($M$1=2011,Beregningsark!$AQ466="2005-2012"),'Resultat 2005-2012'!P466*SUM($AD$11:$AE$11)/2,IF(AND($M$1=2012,Beregningsark!$AQ466="2005-2012"),'Resultat 2005-2012'!P466*$AE$11,IF(AND($M$1=2006,Beregningsark!$AQ466="1999-2012"),'Resultat 2005-2012'!P466*SUM($Y$16:$AE$16)/7,IF(AND($M$1=2007,Beregningsark!$AQ466="1999-2012"),'Resultat 2005-2012'!P466*SUM($Z$16:$AE$16)/6,IF(AND($M$1=2008,Beregningsark!$AQ466="1999-2012"),'Resultat 2005-2012'!P466*SUM($AA$16:$AE$16)/5,IF(AND($M$1=2009,Beregningsark!$AQ466="1999-2012"),'Resultat 2005-2012'!P466*SUM($AB$16:$AE$16)/4,IF(AND($M$1=2010,Beregningsark!$AQ466="1999-2012"),'Resultat 2005-2012'!P466*SUM($AC$16:$AE$16)/3,IF(AND($M$1=2011,Beregningsark!$AQ466="1999-2012"),'Resultat 2005-2012'!P466*SUM($AD$16:$AE$16)/2,IF(AND($M$1=2012,Beregningsark!$AQ466="1999-2012"),'Resultat 2005-2012'!P466*$AE$16,""))))))))))))))))</f>
        <v/>
      </c>
      <c r="Q466" s="15" t="str">
        <f t="shared" si="24"/>
        <v/>
      </c>
      <c r="R466" s="17" t="str">
        <f t="shared" si="25"/>
        <v/>
      </c>
    </row>
    <row r="467" spans="1:18" x14ac:dyDescent="0.25">
      <c r="A467" s="4" t="str">
        <f>IF(Inddata!A482="","",Inddata!A482)</f>
        <v/>
      </c>
      <c r="B467" s="4" t="str">
        <f>IF(Inddata!B482="","",Inddata!B482)</f>
        <v/>
      </c>
      <c r="C467" s="4" t="str">
        <f>IF(Inddata!C482="","",Inddata!C482)</f>
        <v/>
      </c>
      <c r="D467" s="4" t="str">
        <f>IF(Inddata!D482="","",Inddata!D482)</f>
        <v/>
      </c>
      <c r="E467" s="4" t="str">
        <f>IF(Inddata!E482="","",Inddata!E482)</f>
        <v/>
      </c>
      <c r="F467" s="4" t="str">
        <f>IF(Inddata!F482="","",Inddata!F482)</f>
        <v/>
      </c>
      <c r="G467" s="4">
        <f>IF(Inddata!G482="","",Inddata!G482)</f>
        <v>0</v>
      </c>
      <c r="H467" s="4" t="str">
        <f>IF(Inddata!H482&gt;0.5,Inddata!H482,"")</f>
        <v/>
      </c>
      <c r="I467" s="4" t="str">
        <f>IF(Inddata!I482="","",Inddata!I482)</f>
        <v/>
      </c>
      <c r="J467" s="15" t="str">
        <f>IF('Resultat 2005-2012'!$R467="","",IF($M$1=2005,'Resultat 2005-2012'!J467,IF(AND($M$1=2006,Beregningsark!$AQ467="2005-2012"),'Resultat 2005-2012'!J467*SUM($Y$7:$AE$7)/7,IF(AND($M$1=2007,Beregningsark!$AQ467="2005-2012"),'Resultat 2005-2012'!J467*SUM($Z$7:$AE$7)/6,IF(AND($M$1=2008,Beregningsark!$AQ467="2005-2012"),'Resultat 2005-2012'!J467*SUM($AA$7:$AE$7)/5,IF(AND($M$1=2009,Beregningsark!$AQ467="2005-2012"),'Resultat 2005-2012'!J467*SUM($AB$7:$AE$7)/4,IF(AND($M$1=2010,Beregningsark!$AQ467="2005-2012"),'Resultat 2005-2012'!J467*SUM($AC$7:$AE$7)/3,IF(AND($M$1=2011,Beregningsark!$AQ467="2005-2012"),'Resultat 2005-2012'!J467*SUM($AD$7:$AE$7)/2,IF(AND($M$1=2012,Beregningsark!$AQ467="2005-2012"),'Resultat 2005-2012'!J467*$AE$7,IF(AND($M$1=2006,Beregningsark!$AQ467="1999-2012"),'Resultat 2005-2012'!J467*SUM($Y$16:$AE$16)/7,IF(AND($M$1=2007,Beregningsark!$AQ467="1999-2012"),'Resultat 2005-2012'!J467*SUM($Z$16:$AE$16)/6,IF(AND($M$1=2008,Beregningsark!$AQ467="1999-2012"),'Resultat 2005-2012'!J467*SUM($AA$16:$AE$16)/5,IF(AND($M$1=2009,Beregningsark!$AQ467="1999-2012"),'Resultat 2005-2012'!J467*SUM($AB$16:$AE$16)/4,IF(AND($M$1=2010,Beregningsark!$AQ467="1999-2012"),'Resultat 2005-2012'!J467*SUM($AC$16:$AE$16)/3,IF(AND($M$1=2011,Beregningsark!$AQ467="1999-2012"),'Resultat 2005-2012'!J467*SUM($AD$16:$AE$16)/2,IF(AND($M$1=2012,Beregningsark!$AQ467="1999-2012"),'Resultat 2005-2012'!J467*$AE$16,""))))))))))))))))</f>
        <v/>
      </c>
      <c r="K467" s="15" t="str">
        <f>IF('Resultat 2005-2012'!$R467="","",IF($M$1=2005,'Resultat 2005-2012'!K467,IF(AND($M$1=2006,Beregningsark!$AQ467="2005-2012"),'Resultat 2005-2012'!K467*SUM($Y$8:$AE$8)/7,IF(AND($M$1=2007,Beregningsark!$AQ467="2005-2012"),'Resultat 2005-2012'!K467*SUM($Z$8:$AE$8)/6,IF(AND($M$1=2008,Beregningsark!$AQ467="2005-2012"),'Resultat 2005-2012'!K467*SUM($AA$8:$AE$8)/5,IF(AND($M$1=2009,Beregningsark!$AQ467="2005-2012"),'Resultat 2005-2012'!K467*SUM($AB$8:$AE$8)/4,IF(AND($M$1=2010,Beregningsark!$AQ467="2005-2012"),'Resultat 2005-2012'!K467*SUM($AC$8:$AE$8)/3,IF(AND($M$1=2011,Beregningsark!$AQ467="2005-2012"),'Resultat 2005-2012'!K467*SUM($AD$8:$AE$8)/2,IF(AND($M$1=2012,Beregningsark!$AQ467="2005-2012"),'Resultat 2005-2012'!K467*$AE$8,IF(AND($M$1=2006,Beregningsark!$AQ467="1999-2012"),'Resultat 2005-2012'!K467*SUM($Y$17:$AE$17)/7,IF(AND($M$1=2007,Beregningsark!$AQ467="1999-2012"),'Resultat 2005-2012'!K467*SUM($Z$17:$AE$17)/6,IF(AND($M$1=2008,Beregningsark!$AQ467="1999-2012"),'Resultat 2005-2012'!K467*SUM($AA$17:$AE$17)/5,IF(AND($M$1=2009,Beregningsark!$AQ467="1999-2012"),'Resultat 2005-2012'!K467*SUM($AB$17:$AE$17)/4,IF(AND($M$1=2010,Beregningsark!$AQ467="1999-2012"),'Resultat 2005-2012'!K467*SUM($AC$17:$AE$17)/3,IF(AND($M$1=2011,Beregningsark!$AQ467="1999-2012"),'Resultat 2005-2012'!K467*SUM($AD$17:$AE$17)/2,IF(AND($M$1=2012,Beregningsark!$AQ467="1999-2012"),'Resultat 2005-2012'!K467*$AE$17,""))))))))))))))))</f>
        <v/>
      </c>
      <c r="L467" s="15" t="str">
        <f>IF('Resultat 2005-2012'!$R467="","",IF($M$1=2005,'Resultat 2005-2012'!L467,IF(AND($M$1=2006,Beregningsark!$AQ467="2005-2012"),'Resultat 2005-2012'!L467*SUM($Y$9:$AE$9)/7,IF(AND($M$1=2007,Beregningsark!$AQ467="2005-2012"),'Resultat 2005-2012'!L467*SUM($Z$9:$AE$9)/6,IF(AND($M$1=2008,Beregningsark!$AQ467="2005-2012"),'Resultat 2005-2012'!L467*SUM($AA$9:$AE$9)/5,IF(AND($M$1=2009,Beregningsark!$AQ467="2005-2012"),'Resultat 2005-2012'!L467*SUM($AB$9:$AE$9)/4,IF(AND($M$1=2010,Beregningsark!$AQ467="2005-2012"),'Resultat 2005-2012'!L467*SUM($AC$9:$AE$9)/3,IF(AND($M$1=2011,Beregningsark!$AQ467="2005-2012"),'Resultat 2005-2012'!L467*SUM($AD$9:$AE$9)/2,IF(AND($M$1=2012,Beregningsark!$AQ467="2005-2012"),'Resultat 2005-2012'!L467*$AE$9,IF(AND($M$1=2006,Beregningsark!$AQ467="1999-2012"),'Resultat 2005-2012'!L467*SUM($Y$18:$AE$18)/7,IF(AND($M$1=2007,Beregningsark!$AQ467="1999-2012"),'Resultat 2005-2012'!L467*SUM($Z$18:$AE$18)/6,IF(AND($M$1=2008,Beregningsark!$AQ467="1999-2012"),'Resultat 2005-2012'!L467*SUM($AA$18:$AE$18)/5,IF(AND($M$1=2009,Beregningsark!$AQ467="1999-2012"),'Resultat 2005-2012'!L467*SUM($AB$18:$AE$18)/4,IF(AND($M$1=2010,Beregningsark!$AQ467="1999-2012"),'Resultat 2005-2012'!L467*SUM($AC$18:$AE$18)/3,IF(AND($M$1=2011,Beregningsark!$AQ467="1999-2012"),'Resultat 2005-2012'!L467*SUM($AD$18:$AE$18)/2,IF(AND($M$1=2012,Beregningsark!$AQ467="1999-2012"),'Resultat 2005-2012'!L467*$AE$18,""))))))))))))))))</f>
        <v/>
      </c>
      <c r="M467" s="15" t="str">
        <f t="shared" si="23"/>
        <v/>
      </c>
      <c r="N467" s="15" t="str">
        <f>IF('Resultat 2005-2012'!$R467="","",IF($M$1=2005,'Resultat 2005-2012'!N467,IF(AND($M$1=2006,Beregningsark!$AQ467="2005-2012"),'Resultat 2005-2012'!N467*SUM($Y$10:$AE$10)/7,IF(AND($M$1=2007,Beregningsark!$AQ467="2005-2012"),'Resultat 2005-2012'!N467*SUM($Z$10:$AE$10)/6,IF(AND($M$1=2008,Beregningsark!$AQ467="2005-2012"),'Resultat 2005-2012'!N467*SUM($AA$10:$AE$10)/5,IF(AND($M$1=2009,Beregningsark!$AQ467="2005-2012"),'Resultat 2005-2012'!N467*SUM($AB$10:$AE$10)/4,IF(AND($M$1=2010,Beregningsark!$AQ467="2005-2012"),'Resultat 2005-2012'!N467*SUM($AC$10:$AE$10)/3,IF(AND($M$1=2011,Beregningsark!$AQ467="2005-2012"),'Resultat 2005-2012'!N467*SUM($AD$10:$AE$10)/2,IF(AND($M$1=2012,Beregningsark!$AQ467="2005-2012"),'Resultat 2005-2012'!N467*$AE$10,IF(AND($M$1=2006,Beregningsark!$AQ467="1999-2012"),'Resultat 2005-2012'!N467*SUM($Y$16:$AE$16)/7,IF(AND($M$1=2007,Beregningsark!$AQ467="1999-2012"),'Resultat 2005-2012'!N467*SUM($Z$16:$AE$16)/6,IF(AND($M$1=2008,Beregningsark!$AQ467="1999-2012"),'Resultat 2005-2012'!N467*SUM($AA$16:$AE$16)/5,IF(AND($M$1=2009,Beregningsark!$AQ467="1999-2012"),'Resultat 2005-2012'!N467*SUM($AB$16:$AE$16)/4,IF(AND($M$1=2010,Beregningsark!$AQ467="1999-2012"),'Resultat 2005-2012'!N467*SUM($AC$16:$AE$16)/3,IF(AND($M$1=2011,Beregningsark!$AQ467="1999-2012"),'Resultat 2005-2012'!N467*SUM($AD$16:$AE$16)/2,IF(AND($M$1=2012,Beregningsark!$AQ467="1999-2012"),'Resultat 2005-2012'!N467*$AE$16,""))))))))))))))))</f>
        <v/>
      </c>
      <c r="O467" s="15" t="str">
        <f>IF('Resultat 2005-2012'!$R467="","",IF($M$1=2005,'Resultat 2005-2012'!O467,IF(AND($M$1=2006,Beregningsark!$AQ467="2005-2012"),'Resultat 2005-2012'!O467*SUM($Y$10:$AE$10)/7,IF(AND($M$1=2007,Beregningsark!$AQ467="2005-2012"),'Resultat 2005-2012'!O467*SUM($Z$10:$AE$10)/6,IF(AND($M$1=2008,Beregningsark!$AQ467="2005-2012"),'Resultat 2005-2012'!O467*SUM($AA$10:$AE$10)/5,IF(AND($M$1=2009,Beregningsark!$AQ467="2005-2012"),'Resultat 2005-2012'!O467*SUM($AB$10:$AE$10)/4,IF(AND($M$1=2010,Beregningsark!$AQ467="2005-2012"),'Resultat 2005-2012'!O467*SUM($AC$10:$AE$10)/3,IF(AND($M$1=2011,Beregningsark!$AQ467="2005-2012"),'Resultat 2005-2012'!O467*SUM($AD$10:$AE$10)/2,IF(AND($M$1=2012,Beregningsark!$AQ467="2005-2012"),'Resultat 2005-2012'!O467*$AE$10,IF(AND($M$1=2006,Beregningsark!$AQ467="1999-2012"),'Resultat 2005-2012'!O467*SUM($Y$16:$AE$16)/7,IF(AND($M$1=2007,Beregningsark!$AQ467="1999-2012"),'Resultat 2005-2012'!O467*SUM($Z$16:$AE$16)/6,IF(AND($M$1=2008,Beregningsark!$AQ467="1999-2012"),'Resultat 2005-2012'!O467*SUM($AA$16:$AE$16)/5,IF(AND($M$1=2009,Beregningsark!$AQ467="1999-2012"),'Resultat 2005-2012'!O467*SUM($AB$16:$AE$16)/4,IF(AND($M$1=2010,Beregningsark!$AQ467="1999-2012"),'Resultat 2005-2012'!O467*SUM($AC$16:$AE$16)/3,IF(AND($M$1=2011,Beregningsark!$AQ467="1999-2012"),'Resultat 2005-2012'!O467*SUM($AD$16:$AE$16)/2,IF(AND($M$1=2012,Beregningsark!$AQ467="1999-2012"),'Resultat 2005-2012'!O467*$AE$16,""))))))))))))))))</f>
        <v/>
      </c>
      <c r="P467" s="15" t="str">
        <f>IF('Resultat 2005-2012'!$R467="","",IF($M$1=2005,'Resultat 2005-2012'!P467,IF(AND($M$1=2006,Beregningsark!$AQ467="2005-2012"),'Resultat 2005-2012'!P467*SUM($Y$11:$AE$11)/7,IF(AND($M$1=2007,Beregningsark!$AQ467="2005-2012"),'Resultat 2005-2012'!P467*SUM($Z$11:$AE$11)/6,IF(AND($M$1=2008,Beregningsark!$AQ467="2005-2012"),'Resultat 2005-2012'!P467*SUM($AA$11:$AE$11)/5,IF(AND($M$1=2009,Beregningsark!$AQ467="2005-2012"),'Resultat 2005-2012'!P467*SUM($AB$11:$AE$11)/4,IF(AND($M$1=2010,Beregningsark!$AQ467="2005-2012"),'Resultat 2005-2012'!P467*SUM($AC$11:$AE$11)/3,IF(AND($M$1=2011,Beregningsark!$AQ467="2005-2012"),'Resultat 2005-2012'!P467*SUM($AD$11:$AE$11)/2,IF(AND($M$1=2012,Beregningsark!$AQ467="2005-2012"),'Resultat 2005-2012'!P467*$AE$11,IF(AND($M$1=2006,Beregningsark!$AQ467="1999-2012"),'Resultat 2005-2012'!P467*SUM($Y$16:$AE$16)/7,IF(AND($M$1=2007,Beregningsark!$AQ467="1999-2012"),'Resultat 2005-2012'!P467*SUM($Z$16:$AE$16)/6,IF(AND($M$1=2008,Beregningsark!$AQ467="1999-2012"),'Resultat 2005-2012'!P467*SUM($AA$16:$AE$16)/5,IF(AND($M$1=2009,Beregningsark!$AQ467="1999-2012"),'Resultat 2005-2012'!P467*SUM($AB$16:$AE$16)/4,IF(AND($M$1=2010,Beregningsark!$AQ467="1999-2012"),'Resultat 2005-2012'!P467*SUM($AC$16:$AE$16)/3,IF(AND($M$1=2011,Beregningsark!$AQ467="1999-2012"),'Resultat 2005-2012'!P467*SUM($AD$16:$AE$16)/2,IF(AND($M$1=2012,Beregningsark!$AQ467="1999-2012"),'Resultat 2005-2012'!P467*$AE$16,""))))))))))))))))</f>
        <v/>
      </c>
      <c r="Q467" s="15" t="str">
        <f t="shared" si="24"/>
        <v/>
      </c>
      <c r="R467" s="17" t="str">
        <f t="shared" si="25"/>
        <v/>
      </c>
    </row>
    <row r="468" spans="1:18" x14ac:dyDescent="0.25">
      <c r="A468" s="4" t="str">
        <f>IF(Inddata!A483="","",Inddata!A483)</f>
        <v/>
      </c>
      <c r="B468" s="4" t="str">
        <f>IF(Inddata!B483="","",Inddata!B483)</f>
        <v/>
      </c>
      <c r="C468" s="4" t="str">
        <f>IF(Inddata!C483="","",Inddata!C483)</f>
        <v/>
      </c>
      <c r="D468" s="4" t="str">
        <f>IF(Inddata!D483="","",Inddata!D483)</f>
        <v/>
      </c>
      <c r="E468" s="4" t="str">
        <f>IF(Inddata!E483="","",Inddata!E483)</f>
        <v/>
      </c>
      <c r="F468" s="4" t="str">
        <f>IF(Inddata!F483="","",Inddata!F483)</f>
        <v/>
      </c>
      <c r="G468" s="4">
        <f>IF(Inddata!G483="","",Inddata!G483)</f>
        <v>0</v>
      </c>
      <c r="H468" s="4" t="str">
        <f>IF(Inddata!H483&gt;0.5,Inddata!H483,"")</f>
        <v/>
      </c>
      <c r="I468" s="4" t="str">
        <f>IF(Inddata!I483="","",Inddata!I483)</f>
        <v/>
      </c>
      <c r="J468" s="15" t="str">
        <f>IF('Resultat 2005-2012'!$R468="","",IF($M$1=2005,'Resultat 2005-2012'!J468,IF(AND($M$1=2006,Beregningsark!$AQ468="2005-2012"),'Resultat 2005-2012'!J468*SUM($Y$7:$AE$7)/7,IF(AND($M$1=2007,Beregningsark!$AQ468="2005-2012"),'Resultat 2005-2012'!J468*SUM($Z$7:$AE$7)/6,IF(AND($M$1=2008,Beregningsark!$AQ468="2005-2012"),'Resultat 2005-2012'!J468*SUM($AA$7:$AE$7)/5,IF(AND($M$1=2009,Beregningsark!$AQ468="2005-2012"),'Resultat 2005-2012'!J468*SUM($AB$7:$AE$7)/4,IF(AND($M$1=2010,Beregningsark!$AQ468="2005-2012"),'Resultat 2005-2012'!J468*SUM($AC$7:$AE$7)/3,IF(AND($M$1=2011,Beregningsark!$AQ468="2005-2012"),'Resultat 2005-2012'!J468*SUM($AD$7:$AE$7)/2,IF(AND($M$1=2012,Beregningsark!$AQ468="2005-2012"),'Resultat 2005-2012'!J468*$AE$7,IF(AND($M$1=2006,Beregningsark!$AQ468="1999-2012"),'Resultat 2005-2012'!J468*SUM($Y$16:$AE$16)/7,IF(AND($M$1=2007,Beregningsark!$AQ468="1999-2012"),'Resultat 2005-2012'!J468*SUM($Z$16:$AE$16)/6,IF(AND($M$1=2008,Beregningsark!$AQ468="1999-2012"),'Resultat 2005-2012'!J468*SUM($AA$16:$AE$16)/5,IF(AND($M$1=2009,Beregningsark!$AQ468="1999-2012"),'Resultat 2005-2012'!J468*SUM($AB$16:$AE$16)/4,IF(AND($M$1=2010,Beregningsark!$AQ468="1999-2012"),'Resultat 2005-2012'!J468*SUM($AC$16:$AE$16)/3,IF(AND($M$1=2011,Beregningsark!$AQ468="1999-2012"),'Resultat 2005-2012'!J468*SUM($AD$16:$AE$16)/2,IF(AND($M$1=2012,Beregningsark!$AQ468="1999-2012"),'Resultat 2005-2012'!J468*$AE$16,""))))))))))))))))</f>
        <v/>
      </c>
      <c r="K468" s="15" t="str">
        <f>IF('Resultat 2005-2012'!$R468="","",IF($M$1=2005,'Resultat 2005-2012'!K468,IF(AND($M$1=2006,Beregningsark!$AQ468="2005-2012"),'Resultat 2005-2012'!K468*SUM($Y$8:$AE$8)/7,IF(AND($M$1=2007,Beregningsark!$AQ468="2005-2012"),'Resultat 2005-2012'!K468*SUM($Z$8:$AE$8)/6,IF(AND($M$1=2008,Beregningsark!$AQ468="2005-2012"),'Resultat 2005-2012'!K468*SUM($AA$8:$AE$8)/5,IF(AND($M$1=2009,Beregningsark!$AQ468="2005-2012"),'Resultat 2005-2012'!K468*SUM($AB$8:$AE$8)/4,IF(AND($M$1=2010,Beregningsark!$AQ468="2005-2012"),'Resultat 2005-2012'!K468*SUM($AC$8:$AE$8)/3,IF(AND($M$1=2011,Beregningsark!$AQ468="2005-2012"),'Resultat 2005-2012'!K468*SUM($AD$8:$AE$8)/2,IF(AND($M$1=2012,Beregningsark!$AQ468="2005-2012"),'Resultat 2005-2012'!K468*$AE$8,IF(AND($M$1=2006,Beregningsark!$AQ468="1999-2012"),'Resultat 2005-2012'!K468*SUM($Y$17:$AE$17)/7,IF(AND($M$1=2007,Beregningsark!$AQ468="1999-2012"),'Resultat 2005-2012'!K468*SUM($Z$17:$AE$17)/6,IF(AND($M$1=2008,Beregningsark!$AQ468="1999-2012"),'Resultat 2005-2012'!K468*SUM($AA$17:$AE$17)/5,IF(AND($M$1=2009,Beregningsark!$AQ468="1999-2012"),'Resultat 2005-2012'!K468*SUM($AB$17:$AE$17)/4,IF(AND($M$1=2010,Beregningsark!$AQ468="1999-2012"),'Resultat 2005-2012'!K468*SUM($AC$17:$AE$17)/3,IF(AND($M$1=2011,Beregningsark!$AQ468="1999-2012"),'Resultat 2005-2012'!K468*SUM($AD$17:$AE$17)/2,IF(AND($M$1=2012,Beregningsark!$AQ468="1999-2012"),'Resultat 2005-2012'!K468*$AE$17,""))))))))))))))))</f>
        <v/>
      </c>
      <c r="L468" s="15" t="str">
        <f>IF('Resultat 2005-2012'!$R468="","",IF($M$1=2005,'Resultat 2005-2012'!L468,IF(AND($M$1=2006,Beregningsark!$AQ468="2005-2012"),'Resultat 2005-2012'!L468*SUM($Y$9:$AE$9)/7,IF(AND($M$1=2007,Beregningsark!$AQ468="2005-2012"),'Resultat 2005-2012'!L468*SUM($Z$9:$AE$9)/6,IF(AND($M$1=2008,Beregningsark!$AQ468="2005-2012"),'Resultat 2005-2012'!L468*SUM($AA$9:$AE$9)/5,IF(AND($M$1=2009,Beregningsark!$AQ468="2005-2012"),'Resultat 2005-2012'!L468*SUM($AB$9:$AE$9)/4,IF(AND($M$1=2010,Beregningsark!$AQ468="2005-2012"),'Resultat 2005-2012'!L468*SUM($AC$9:$AE$9)/3,IF(AND($M$1=2011,Beregningsark!$AQ468="2005-2012"),'Resultat 2005-2012'!L468*SUM($AD$9:$AE$9)/2,IF(AND($M$1=2012,Beregningsark!$AQ468="2005-2012"),'Resultat 2005-2012'!L468*$AE$9,IF(AND($M$1=2006,Beregningsark!$AQ468="1999-2012"),'Resultat 2005-2012'!L468*SUM($Y$18:$AE$18)/7,IF(AND($M$1=2007,Beregningsark!$AQ468="1999-2012"),'Resultat 2005-2012'!L468*SUM($Z$18:$AE$18)/6,IF(AND($M$1=2008,Beregningsark!$AQ468="1999-2012"),'Resultat 2005-2012'!L468*SUM($AA$18:$AE$18)/5,IF(AND($M$1=2009,Beregningsark!$AQ468="1999-2012"),'Resultat 2005-2012'!L468*SUM($AB$18:$AE$18)/4,IF(AND($M$1=2010,Beregningsark!$AQ468="1999-2012"),'Resultat 2005-2012'!L468*SUM($AC$18:$AE$18)/3,IF(AND($M$1=2011,Beregningsark!$AQ468="1999-2012"),'Resultat 2005-2012'!L468*SUM($AD$18:$AE$18)/2,IF(AND($M$1=2012,Beregningsark!$AQ468="1999-2012"),'Resultat 2005-2012'!L468*$AE$18,""))))))))))))))))</f>
        <v/>
      </c>
      <c r="M468" s="15" t="str">
        <f t="shared" si="23"/>
        <v/>
      </c>
      <c r="N468" s="15" t="str">
        <f>IF('Resultat 2005-2012'!$R468="","",IF($M$1=2005,'Resultat 2005-2012'!N468,IF(AND($M$1=2006,Beregningsark!$AQ468="2005-2012"),'Resultat 2005-2012'!N468*SUM($Y$10:$AE$10)/7,IF(AND($M$1=2007,Beregningsark!$AQ468="2005-2012"),'Resultat 2005-2012'!N468*SUM($Z$10:$AE$10)/6,IF(AND($M$1=2008,Beregningsark!$AQ468="2005-2012"),'Resultat 2005-2012'!N468*SUM($AA$10:$AE$10)/5,IF(AND($M$1=2009,Beregningsark!$AQ468="2005-2012"),'Resultat 2005-2012'!N468*SUM($AB$10:$AE$10)/4,IF(AND($M$1=2010,Beregningsark!$AQ468="2005-2012"),'Resultat 2005-2012'!N468*SUM($AC$10:$AE$10)/3,IF(AND($M$1=2011,Beregningsark!$AQ468="2005-2012"),'Resultat 2005-2012'!N468*SUM($AD$10:$AE$10)/2,IF(AND($M$1=2012,Beregningsark!$AQ468="2005-2012"),'Resultat 2005-2012'!N468*$AE$10,IF(AND($M$1=2006,Beregningsark!$AQ468="1999-2012"),'Resultat 2005-2012'!N468*SUM($Y$16:$AE$16)/7,IF(AND($M$1=2007,Beregningsark!$AQ468="1999-2012"),'Resultat 2005-2012'!N468*SUM($Z$16:$AE$16)/6,IF(AND($M$1=2008,Beregningsark!$AQ468="1999-2012"),'Resultat 2005-2012'!N468*SUM($AA$16:$AE$16)/5,IF(AND($M$1=2009,Beregningsark!$AQ468="1999-2012"),'Resultat 2005-2012'!N468*SUM($AB$16:$AE$16)/4,IF(AND($M$1=2010,Beregningsark!$AQ468="1999-2012"),'Resultat 2005-2012'!N468*SUM($AC$16:$AE$16)/3,IF(AND($M$1=2011,Beregningsark!$AQ468="1999-2012"),'Resultat 2005-2012'!N468*SUM($AD$16:$AE$16)/2,IF(AND($M$1=2012,Beregningsark!$AQ468="1999-2012"),'Resultat 2005-2012'!N468*$AE$16,""))))))))))))))))</f>
        <v/>
      </c>
      <c r="O468" s="15" t="str">
        <f>IF('Resultat 2005-2012'!$R468="","",IF($M$1=2005,'Resultat 2005-2012'!O468,IF(AND($M$1=2006,Beregningsark!$AQ468="2005-2012"),'Resultat 2005-2012'!O468*SUM($Y$10:$AE$10)/7,IF(AND($M$1=2007,Beregningsark!$AQ468="2005-2012"),'Resultat 2005-2012'!O468*SUM($Z$10:$AE$10)/6,IF(AND($M$1=2008,Beregningsark!$AQ468="2005-2012"),'Resultat 2005-2012'!O468*SUM($AA$10:$AE$10)/5,IF(AND($M$1=2009,Beregningsark!$AQ468="2005-2012"),'Resultat 2005-2012'!O468*SUM($AB$10:$AE$10)/4,IF(AND($M$1=2010,Beregningsark!$AQ468="2005-2012"),'Resultat 2005-2012'!O468*SUM($AC$10:$AE$10)/3,IF(AND($M$1=2011,Beregningsark!$AQ468="2005-2012"),'Resultat 2005-2012'!O468*SUM($AD$10:$AE$10)/2,IF(AND($M$1=2012,Beregningsark!$AQ468="2005-2012"),'Resultat 2005-2012'!O468*$AE$10,IF(AND($M$1=2006,Beregningsark!$AQ468="1999-2012"),'Resultat 2005-2012'!O468*SUM($Y$16:$AE$16)/7,IF(AND($M$1=2007,Beregningsark!$AQ468="1999-2012"),'Resultat 2005-2012'!O468*SUM($Z$16:$AE$16)/6,IF(AND($M$1=2008,Beregningsark!$AQ468="1999-2012"),'Resultat 2005-2012'!O468*SUM($AA$16:$AE$16)/5,IF(AND($M$1=2009,Beregningsark!$AQ468="1999-2012"),'Resultat 2005-2012'!O468*SUM($AB$16:$AE$16)/4,IF(AND($M$1=2010,Beregningsark!$AQ468="1999-2012"),'Resultat 2005-2012'!O468*SUM($AC$16:$AE$16)/3,IF(AND($M$1=2011,Beregningsark!$AQ468="1999-2012"),'Resultat 2005-2012'!O468*SUM($AD$16:$AE$16)/2,IF(AND($M$1=2012,Beregningsark!$AQ468="1999-2012"),'Resultat 2005-2012'!O468*$AE$16,""))))))))))))))))</f>
        <v/>
      </c>
      <c r="P468" s="15" t="str">
        <f>IF('Resultat 2005-2012'!$R468="","",IF($M$1=2005,'Resultat 2005-2012'!P468,IF(AND($M$1=2006,Beregningsark!$AQ468="2005-2012"),'Resultat 2005-2012'!P468*SUM($Y$11:$AE$11)/7,IF(AND($M$1=2007,Beregningsark!$AQ468="2005-2012"),'Resultat 2005-2012'!P468*SUM($Z$11:$AE$11)/6,IF(AND($M$1=2008,Beregningsark!$AQ468="2005-2012"),'Resultat 2005-2012'!P468*SUM($AA$11:$AE$11)/5,IF(AND($M$1=2009,Beregningsark!$AQ468="2005-2012"),'Resultat 2005-2012'!P468*SUM($AB$11:$AE$11)/4,IF(AND($M$1=2010,Beregningsark!$AQ468="2005-2012"),'Resultat 2005-2012'!P468*SUM($AC$11:$AE$11)/3,IF(AND($M$1=2011,Beregningsark!$AQ468="2005-2012"),'Resultat 2005-2012'!P468*SUM($AD$11:$AE$11)/2,IF(AND($M$1=2012,Beregningsark!$AQ468="2005-2012"),'Resultat 2005-2012'!P468*$AE$11,IF(AND($M$1=2006,Beregningsark!$AQ468="1999-2012"),'Resultat 2005-2012'!P468*SUM($Y$16:$AE$16)/7,IF(AND($M$1=2007,Beregningsark!$AQ468="1999-2012"),'Resultat 2005-2012'!P468*SUM($Z$16:$AE$16)/6,IF(AND($M$1=2008,Beregningsark!$AQ468="1999-2012"),'Resultat 2005-2012'!P468*SUM($AA$16:$AE$16)/5,IF(AND($M$1=2009,Beregningsark!$AQ468="1999-2012"),'Resultat 2005-2012'!P468*SUM($AB$16:$AE$16)/4,IF(AND($M$1=2010,Beregningsark!$AQ468="1999-2012"),'Resultat 2005-2012'!P468*SUM($AC$16:$AE$16)/3,IF(AND($M$1=2011,Beregningsark!$AQ468="1999-2012"),'Resultat 2005-2012'!P468*SUM($AD$16:$AE$16)/2,IF(AND($M$1=2012,Beregningsark!$AQ468="1999-2012"),'Resultat 2005-2012'!P468*$AE$16,""))))))))))))))))</f>
        <v/>
      </c>
      <c r="Q468" s="15" t="str">
        <f t="shared" si="24"/>
        <v/>
      </c>
      <c r="R468" s="17" t="str">
        <f t="shared" si="25"/>
        <v/>
      </c>
    </row>
    <row r="469" spans="1:18" x14ac:dyDescent="0.25">
      <c r="A469" s="4" t="str">
        <f>IF(Inddata!A484="","",Inddata!A484)</f>
        <v/>
      </c>
      <c r="B469" s="4" t="str">
        <f>IF(Inddata!B484="","",Inddata!B484)</f>
        <v/>
      </c>
      <c r="C469" s="4" t="str">
        <f>IF(Inddata!C484="","",Inddata!C484)</f>
        <v/>
      </c>
      <c r="D469" s="4" t="str">
        <f>IF(Inddata!D484="","",Inddata!D484)</f>
        <v/>
      </c>
      <c r="E469" s="4" t="str">
        <f>IF(Inddata!E484="","",Inddata!E484)</f>
        <v/>
      </c>
      <c r="F469" s="4" t="str">
        <f>IF(Inddata!F484="","",Inddata!F484)</f>
        <v/>
      </c>
      <c r="G469" s="4">
        <f>IF(Inddata!G484="","",Inddata!G484)</f>
        <v>0</v>
      </c>
      <c r="H469" s="4" t="str">
        <f>IF(Inddata!H484&gt;0.5,Inddata!H484,"")</f>
        <v/>
      </c>
      <c r="I469" s="4" t="str">
        <f>IF(Inddata!I484="","",Inddata!I484)</f>
        <v/>
      </c>
      <c r="J469" s="15" t="str">
        <f>IF('Resultat 2005-2012'!$R469="","",IF($M$1=2005,'Resultat 2005-2012'!J469,IF(AND($M$1=2006,Beregningsark!$AQ469="2005-2012"),'Resultat 2005-2012'!J469*SUM($Y$7:$AE$7)/7,IF(AND($M$1=2007,Beregningsark!$AQ469="2005-2012"),'Resultat 2005-2012'!J469*SUM($Z$7:$AE$7)/6,IF(AND($M$1=2008,Beregningsark!$AQ469="2005-2012"),'Resultat 2005-2012'!J469*SUM($AA$7:$AE$7)/5,IF(AND($M$1=2009,Beregningsark!$AQ469="2005-2012"),'Resultat 2005-2012'!J469*SUM($AB$7:$AE$7)/4,IF(AND($M$1=2010,Beregningsark!$AQ469="2005-2012"),'Resultat 2005-2012'!J469*SUM($AC$7:$AE$7)/3,IF(AND($M$1=2011,Beregningsark!$AQ469="2005-2012"),'Resultat 2005-2012'!J469*SUM($AD$7:$AE$7)/2,IF(AND($M$1=2012,Beregningsark!$AQ469="2005-2012"),'Resultat 2005-2012'!J469*$AE$7,IF(AND($M$1=2006,Beregningsark!$AQ469="1999-2012"),'Resultat 2005-2012'!J469*SUM($Y$16:$AE$16)/7,IF(AND($M$1=2007,Beregningsark!$AQ469="1999-2012"),'Resultat 2005-2012'!J469*SUM($Z$16:$AE$16)/6,IF(AND($M$1=2008,Beregningsark!$AQ469="1999-2012"),'Resultat 2005-2012'!J469*SUM($AA$16:$AE$16)/5,IF(AND($M$1=2009,Beregningsark!$AQ469="1999-2012"),'Resultat 2005-2012'!J469*SUM($AB$16:$AE$16)/4,IF(AND($M$1=2010,Beregningsark!$AQ469="1999-2012"),'Resultat 2005-2012'!J469*SUM($AC$16:$AE$16)/3,IF(AND($M$1=2011,Beregningsark!$AQ469="1999-2012"),'Resultat 2005-2012'!J469*SUM($AD$16:$AE$16)/2,IF(AND($M$1=2012,Beregningsark!$AQ469="1999-2012"),'Resultat 2005-2012'!J469*$AE$16,""))))))))))))))))</f>
        <v/>
      </c>
      <c r="K469" s="15" t="str">
        <f>IF('Resultat 2005-2012'!$R469="","",IF($M$1=2005,'Resultat 2005-2012'!K469,IF(AND($M$1=2006,Beregningsark!$AQ469="2005-2012"),'Resultat 2005-2012'!K469*SUM($Y$8:$AE$8)/7,IF(AND($M$1=2007,Beregningsark!$AQ469="2005-2012"),'Resultat 2005-2012'!K469*SUM($Z$8:$AE$8)/6,IF(AND($M$1=2008,Beregningsark!$AQ469="2005-2012"),'Resultat 2005-2012'!K469*SUM($AA$8:$AE$8)/5,IF(AND($M$1=2009,Beregningsark!$AQ469="2005-2012"),'Resultat 2005-2012'!K469*SUM($AB$8:$AE$8)/4,IF(AND($M$1=2010,Beregningsark!$AQ469="2005-2012"),'Resultat 2005-2012'!K469*SUM($AC$8:$AE$8)/3,IF(AND($M$1=2011,Beregningsark!$AQ469="2005-2012"),'Resultat 2005-2012'!K469*SUM($AD$8:$AE$8)/2,IF(AND($M$1=2012,Beregningsark!$AQ469="2005-2012"),'Resultat 2005-2012'!K469*$AE$8,IF(AND($M$1=2006,Beregningsark!$AQ469="1999-2012"),'Resultat 2005-2012'!K469*SUM($Y$17:$AE$17)/7,IF(AND($M$1=2007,Beregningsark!$AQ469="1999-2012"),'Resultat 2005-2012'!K469*SUM($Z$17:$AE$17)/6,IF(AND($M$1=2008,Beregningsark!$AQ469="1999-2012"),'Resultat 2005-2012'!K469*SUM($AA$17:$AE$17)/5,IF(AND($M$1=2009,Beregningsark!$AQ469="1999-2012"),'Resultat 2005-2012'!K469*SUM($AB$17:$AE$17)/4,IF(AND($M$1=2010,Beregningsark!$AQ469="1999-2012"),'Resultat 2005-2012'!K469*SUM($AC$17:$AE$17)/3,IF(AND($M$1=2011,Beregningsark!$AQ469="1999-2012"),'Resultat 2005-2012'!K469*SUM($AD$17:$AE$17)/2,IF(AND($M$1=2012,Beregningsark!$AQ469="1999-2012"),'Resultat 2005-2012'!K469*$AE$17,""))))))))))))))))</f>
        <v/>
      </c>
      <c r="L469" s="15" t="str">
        <f>IF('Resultat 2005-2012'!$R469="","",IF($M$1=2005,'Resultat 2005-2012'!L469,IF(AND($M$1=2006,Beregningsark!$AQ469="2005-2012"),'Resultat 2005-2012'!L469*SUM($Y$9:$AE$9)/7,IF(AND($M$1=2007,Beregningsark!$AQ469="2005-2012"),'Resultat 2005-2012'!L469*SUM($Z$9:$AE$9)/6,IF(AND($M$1=2008,Beregningsark!$AQ469="2005-2012"),'Resultat 2005-2012'!L469*SUM($AA$9:$AE$9)/5,IF(AND($M$1=2009,Beregningsark!$AQ469="2005-2012"),'Resultat 2005-2012'!L469*SUM($AB$9:$AE$9)/4,IF(AND($M$1=2010,Beregningsark!$AQ469="2005-2012"),'Resultat 2005-2012'!L469*SUM($AC$9:$AE$9)/3,IF(AND($M$1=2011,Beregningsark!$AQ469="2005-2012"),'Resultat 2005-2012'!L469*SUM($AD$9:$AE$9)/2,IF(AND($M$1=2012,Beregningsark!$AQ469="2005-2012"),'Resultat 2005-2012'!L469*$AE$9,IF(AND($M$1=2006,Beregningsark!$AQ469="1999-2012"),'Resultat 2005-2012'!L469*SUM($Y$18:$AE$18)/7,IF(AND($M$1=2007,Beregningsark!$AQ469="1999-2012"),'Resultat 2005-2012'!L469*SUM($Z$18:$AE$18)/6,IF(AND($M$1=2008,Beregningsark!$AQ469="1999-2012"),'Resultat 2005-2012'!L469*SUM($AA$18:$AE$18)/5,IF(AND($M$1=2009,Beregningsark!$AQ469="1999-2012"),'Resultat 2005-2012'!L469*SUM($AB$18:$AE$18)/4,IF(AND($M$1=2010,Beregningsark!$AQ469="1999-2012"),'Resultat 2005-2012'!L469*SUM($AC$18:$AE$18)/3,IF(AND($M$1=2011,Beregningsark!$AQ469="1999-2012"),'Resultat 2005-2012'!L469*SUM($AD$18:$AE$18)/2,IF(AND($M$1=2012,Beregningsark!$AQ469="1999-2012"),'Resultat 2005-2012'!L469*$AE$18,""))))))))))))))))</f>
        <v/>
      </c>
      <c r="M469" s="15" t="str">
        <f t="shared" si="23"/>
        <v/>
      </c>
      <c r="N469" s="15" t="str">
        <f>IF('Resultat 2005-2012'!$R469="","",IF($M$1=2005,'Resultat 2005-2012'!N469,IF(AND($M$1=2006,Beregningsark!$AQ469="2005-2012"),'Resultat 2005-2012'!N469*SUM($Y$10:$AE$10)/7,IF(AND($M$1=2007,Beregningsark!$AQ469="2005-2012"),'Resultat 2005-2012'!N469*SUM($Z$10:$AE$10)/6,IF(AND($M$1=2008,Beregningsark!$AQ469="2005-2012"),'Resultat 2005-2012'!N469*SUM($AA$10:$AE$10)/5,IF(AND($M$1=2009,Beregningsark!$AQ469="2005-2012"),'Resultat 2005-2012'!N469*SUM($AB$10:$AE$10)/4,IF(AND($M$1=2010,Beregningsark!$AQ469="2005-2012"),'Resultat 2005-2012'!N469*SUM($AC$10:$AE$10)/3,IF(AND($M$1=2011,Beregningsark!$AQ469="2005-2012"),'Resultat 2005-2012'!N469*SUM($AD$10:$AE$10)/2,IF(AND($M$1=2012,Beregningsark!$AQ469="2005-2012"),'Resultat 2005-2012'!N469*$AE$10,IF(AND($M$1=2006,Beregningsark!$AQ469="1999-2012"),'Resultat 2005-2012'!N469*SUM($Y$16:$AE$16)/7,IF(AND($M$1=2007,Beregningsark!$AQ469="1999-2012"),'Resultat 2005-2012'!N469*SUM($Z$16:$AE$16)/6,IF(AND($M$1=2008,Beregningsark!$AQ469="1999-2012"),'Resultat 2005-2012'!N469*SUM($AA$16:$AE$16)/5,IF(AND($M$1=2009,Beregningsark!$AQ469="1999-2012"),'Resultat 2005-2012'!N469*SUM($AB$16:$AE$16)/4,IF(AND($M$1=2010,Beregningsark!$AQ469="1999-2012"),'Resultat 2005-2012'!N469*SUM($AC$16:$AE$16)/3,IF(AND($M$1=2011,Beregningsark!$AQ469="1999-2012"),'Resultat 2005-2012'!N469*SUM($AD$16:$AE$16)/2,IF(AND($M$1=2012,Beregningsark!$AQ469="1999-2012"),'Resultat 2005-2012'!N469*$AE$16,""))))))))))))))))</f>
        <v/>
      </c>
      <c r="O469" s="15" t="str">
        <f>IF('Resultat 2005-2012'!$R469="","",IF($M$1=2005,'Resultat 2005-2012'!O469,IF(AND($M$1=2006,Beregningsark!$AQ469="2005-2012"),'Resultat 2005-2012'!O469*SUM($Y$10:$AE$10)/7,IF(AND($M$1=2007,Beregningsark!$AQ469="2005-2012"),'Resultat 2005-2012'!O469*SUM($Z$10:$AE$10)/6,IF(AND($M$1=2008,Beregningsark!$AQ469="2005-2012"),'Resultat 2005-2012'!O469*SUM($AA$10:$AE$10)/5,IF(AND($M$1=2009,Beregningsark!$AQ469="2005-2012"),'Resultat 2005-2012'!O469*SUM($AB$10:$AE$10)/4,IF(AND($M$1=2010,Beregningsark!$AQ469="2005-2012"),'Resultat 2005-2012'!O469*SUM($AC$10:$AE$10)/3,IF(AND($M$1=2011,Beregningsark!$AQ469="2005-2012"),'Resultat 2005-2012'!O469*SUM($AD$10:$AE$10)/2,IF(AND($M$1=2012,Beregningsark!$AQ469="2005-2012"),'Resultat 2005-2012'!O469*$AE$10,IF(AND($M$1=2006,Beregningsark!$AQ469="1999-2012"),'Resultat 2005-2012'!O469*SUM($Y$16:$AE$16)/7,IF(AND($M$1=2007,Beregningsark!$AQ469="1999-2012"),'Resultat 2005-2012'!O469*SUM($Z$16:$AE$16)/6,IF(AND($M$1=2008,Beregningsark!$AQ469="1999-2012"),'Resultat 2005-2012'!O469*SUM($AA$16:$AE$16)/5,IF(AND($M$1=2009,Beregningsark!$AQ469="1999-2012"),'Resultat 2005-2012'!O469*SUM($AB$16:$AE$16)/4,IF(AND($M$1=2010,Beregningsark!$AQ469="1999-2012"),'Resultat 2005-2012'!O469*SUM($AC$16:$AE$16)/3,IF(AND($M$1=2011,Beregningsark!$AQ469="1999-2012"),'Resultat 2005-2012'!O469*SUM($AD$16:$AE$16)/2,IF(AND($M$1=2012,Beregningsark!$AQ469="1999-2012"),'Resultat 2005-2012'!O469*$AE$16,""))))))))))))))))</f>
        <v/>
      </c>
      <c r="P469" s="15" t="str">
        <f>IF('Resultat 2005-2012'!$R469="","",IF($M$1=2005,'Resultat 2005-2012'!P469,IF(AND($M$1=2006,Beregningsark!$AQ469="2005-2012"),'Resultat 2005-2012'!P469*SUM($Y$11:$AE$11)/7,IF(AND($M$1=2007,Beregningsark!$AQ469="2005-2012"),'Resultat 2005-2012'!P469*SUM($Z$11:$AE$11)/6,IF(AND($M$1=2008,Beregningsark!$AQ469="2005-2012"),'Resultat 2005-2012'!P469*SUM($AA$11:$AE$11)/5,IF(AND($M$1=2009,Beregningsark!$AQ469="2005-2012"),'Resultat 2005-2012'!P469*SUM($AB$11:$AE$11)/4,IF(AND($M$1=2010,Beregningsark!$AQ469="2005-2012"),'Resultat 2005-2012'!P469*SUM($AC$11:$AE$11)/3,IF(AND($M$1=2011,Beregningsark!$AQ469="2005-2012"),'Resultat 2005-2012'!P469*SUM($AD$11:$AE$11)/2,IF(AND($M$1=2012,Beregningsark!$AQ469="2005-2012"),'Resultat 2005-2012'!P469*$AE$11,IF(AND($M$1=2006,Beregningsark!$AQ469="1999-2012"),'Resultat 2005-2012'!P469*SUM($Y$16:$AE$16)/7,IF(AND($M$1=2007,Beregningsark!$AQ469="1999-2012"),'Resultat 2005-2012'!P469*SUM($Z$16:$AE$16)/6,IF(AND($M$1=2008,Beregningsark!$AQ469="1999-2012"),'Resultat 2005-2012'!P469*SUM($AA$16:$AE$16)/5,IF(AND($M$1=2009,Beregningsark!$AQ469="1999-2012"),'Resultat 2005-2012'!P469*SUM($AB$16:$AE$16)/4,IF(AND($M$1=2010,Beregningsark!$AQ469="1999-2012"),'Resultat 2005-2012'!P469*SUM($AC$16:$AE$16)/3,IF(AND($M$1=2011,Beregningsark!$AQ469="1999-2012"),'Resultat 2005-2012'!P469*SUM($AD$16:$AE$16)/2,IF(AND($M$1=2012,Beregningsark!$AQ469="1999-2012"),'Resultat 2005-2012'!P469*$AE$16,""))))))))))))))))</f>
        <v/>
      </c>
      <c r="Q469" s="15" t="str">
        <f t="shared" si="24"/>
        <v/>
      </c>
      <c r="R469" s="17" t="str">
        <f t="shared" si="25"/>
        <v/>
      </c>
    </row>
    <row r="470" spans="1:18" x14ac:dyDescent="0.25">
      <c r="A470" s="4" t="str">
        <f>IF(Inddata!A485="","",Inddata!A485)</f>
        <v/>
      </c>
      <c r="B470" s="4" t="str">
        <f>IF(Inddata!B485="","",Inddata!B485)</f>
        <v/>
      </c>
      <c r="C470" s="4" t="str">
        <f>IF(Inddata!C485="","",Inddata!C485)</f>
        <v/>
      </c>
      <c r="D470" s="4" t="str">
        <f>IF(Inddata!D485="","",Inddata!D485)</f>
        <v/>
      </c>
      <c r="E470" s="4" t="str">
        <f>IF(Inddata!E485="","",Inddata!E485)</f>
        <v/>
      </c>
      <c r="F470" s="4" t="str">
        <f>IF(Inddata!F485="","",Inddata!F485)</f>
        <v/>
      </c>
      <c r="G470" s="4">
        <f>IF(Inddata!G485="","",Inddata!G485)</f>
        <v>0</v>
      </c>
      <c r="H470" s="4" t="str">
        <f>IF(Inddata!H485&gt;0.5,Inddata!H485,"")</f>
        <v/>
      </c>
      <c r="I470" s="4" t="str">
        <f>IF(Inddata!I485="","",Inddata!I485)</f>
        <v/>
      </c>
      <c r="J470" s="15" t="str">
        <f>IF('Resultat 2005-2012'!$R470="","",IF($M$1=2005,'Resultat 2005-2012'!J470,IF(AND($M$1=2006,Beregningsark!$AQ470="2005-2012"),'Resultat 2005-2012'!J470*SUM($Y$7:$AE$7)/7,IF(AND($M$1=2007,Beregningsark!$AQ470="2005-2012"),'Resultat 2005-2012'!J470*SUM($Z$7:$AE$7)/6,IF(AND($M$1=2008,Beregningsark!$AQ470="2005-2012"),'Resultat 2005-2012'!J470*SUM($AA$7:$AE$7)/5,IF(AND($M$1=2009,Beregningsark!$AQ470="2005-2012"),'Resultat 2005-2012'!J470*SUM($AB$7:$AE$7)/4,IF(AND($M$1=2010,Beregningsark!$AQ470="2005-2012"),'Resultat 2005-2012'!J470*SUM($AC$7:$AE$7)/3,IF(AND($M$1=2011,Beregningsark!$AQ470="2005-2012"),'Resultat 2005-2012'!J470*SUM($AD$7:$AE$7)/2,IF(AND($M$1=2012,Beregningsark!$AQ470="2005-2012"),'Resultat 2005-2012'!J470*$AE$7,IF(AND($M$1=2006,Beregningsark!$AQ470="1999-2012"),'Resultat 2005-2012'!J470*SUM($Y$16:$AE$16)/7,IF(AND($M$1=2007,Beregningsark!$AQ470="1999-2012"),'Resultat 2005-2012'!J470*SUM($Z$16:$AE$16)/6,IF(AND($M$1=2008,Beregningsark!$AQ470="1999-2012"),'Resultat 2005-2012'!J470*SUM($AA$16:$AE$16)/5,IF(AND($M$1=2009,Beregningsark!$AQ470="1999-2012"),'Resultat 2005-2012'!J470*SUM($AB$16:$AE$16)/4,IF(AND($M$1=2010,Beregningsark!$AQ470="1999-2012"),'Resultat 2005-2012'!J470*SUM($AC$16:$AE$16)/3,IF(AND($M$1=2011,Beregningsark!$AQ470="1999-2012"),'Resultat 2005-2012'!J470*SUM($AD$16:$AE$16)/2,IF(AND($M$1=2012,Beregningsark!$AQ470="1999-2012"),'Resultat 2005-2012'!J470*$AE$16,""))))))))))))))))</f>
        <v/>
      </c>
      <c r="K470" s="15" t="str">
        <f>IF('Resultat 2005-2012'!$R470="","",IF($M$1=2005,'Resultat 2005-2012'!K470,IF(AND($M$1=2006,Beregningsark!$AQ470="2005-2012"),'Resultat 2005-2012'!K470*SUM($Y$8:$AE$8)/7,IF(AND($M$1=2007,Beregningsark!$AQ470="2005-2012"),'Resultat 2005-2012'!K470*SUM($Z$8:$AE$8)/6,IF(AND($M$1=2008,Beregningsark!$AQ470="2005-2012"),'Resultat 2005-2012'!K470*SUM($AA$8:$AE$8)/5,IF(AND($M$1=2009,Beregningsark!$AQ470="2005-2012"),'Resultat 2005-2012'!K470*SUM($AB$8:$AE$8)/4,IF(AND($M$1=2010,Beregningsark!$AQ470="2005-2012"),'Resultat 2005-2012'!K470*SUM($AC$8:$AE$8)/3,IF(AND($M$1=2011,Beregningsark!$AQ470="2005-2012"),'Resultat 2005-2012'!K470*SUM($AD$8:$AE$8)/2,IF(AND($M$1=2012,Beregningsark!$AQ470="2005-2012"),'Resultat 2005-2012'!K470*$AE$8,IF(AND($M$1=2006,Beregningsark!$AQ470="1999-2012"),'Resultat 2005-2012'!K470*SUM($Y$17:$AE$17)/7,IF(AND($M$1=2007,Beregningsark!$AQ470="1999-2012"),'Resultat 2005-2012'!K470*SUM($Z$17:$AE$17)/6,IF(AND($M$1=2008,Beregningsark!$AQ470="1999-2012"),'Resultat 2005-2012'!K470*SUM($AA$17:$AE$17)/5,IF(AND($M$1=2009,Beregningsark!$AQ470="1999-2012"),'Resultat 2005-2012'!K470*SUM($AB$17:$AE$17)/4,IF(AND($M$1=2010,Beregningsark!$AQ470="1999-2012"),'Resultat 2005-2012'!K470*SUM($AC$17:$AE$17)/3,IF(AND($M$1=2011,Beregningsark!$AQ470="1999-2012"),'Resultat 2005-2012'!K470*SUM($AD$17:$AE$17)/2,IF(AND($M$1=2012,Beregningsark!$AQ470="1999-2012"),'Resultat 2005-2012'!K470*$AE$17,""))))))))))))))))</f>
        <v/>
      </c>
      <c r="L470" s="15" t="str">
        <f>IF('Resultat 2005-2012'!$R470="","",IF($M$1=2005,'Resultat 2005-2012'!L470,IF(AND($M$1=2006,Beregningsark!$AQ470="2005-2012"),'Resultat 2005-2012'!L470*SUM($Y$9:$AE$9)/7,IF(AND($M$1=2007,Beregningsark!$AQ470="2005-2012"),'Resultat 2005-2012'!L470*SUM($Z$9:$AE$9)/6,IF(AND($M$1=2008,Beregningsark!$AQ470="2005-2012"),'Resultat 2005-2012'!L470*SUM($AA$9:$AE$9)/5,IF(AND($M$1=2009,Beregningsark!$AQ470="2005-2012"),'Resultat 2005-2012'!L470*SUM($AB$9:$AE$9)/4,IF(AND($M$1=2010,Beregningsark!$AQ470="2005-2012"),'Resultat 2005-2012'!L470*SUM($AC$9:$AE$9)/3,IF(AND($M$1=2011,Beregningsark!$AQ470="2005-2012"),'Resultat 2005-2012'!L470*SUM($AD$9:$AE$9)/2,IF(AND($M$1=2012,Beregningsark!$AQ470="2005-2012"),'Resultat 2005-2012'!L470*$AE$9,IF(AND($M$1=2006,Beregningsark!$AQ470="1999-2012"),'Resultat 2005-2012'!L470*SUM($Y$18:$AE$18)/7,IF(AND($M$1=2007,Beregningsark!$AQ470="1999-2012"),'Resultat 2005-2012'!L470*SUM($Z$18:$AE$18)/6,IF(AND($M$1=2008,Beregningsark!$AQ470="1999-2012"),'Resultat 2005-2012'!L470*SUM($AA$18:$AE$18)/5,IF(AND($M$1=2009,Beregningsark!$AQ470="1999-2012"),'Resultat 2005-2012'!L470*SUM($AB$18:$AE$18)/4,IF(AND($M$1=2010,Beregningsark!$AQ470="1999-2012"),'Resultat 2005-2012'!L470*SUM($AC$18:$AE$18)/3,IF(AND($M$1=2011,Beregningsark!$AQ470="1999-2012"),'Resultat 2005-2012'!L470*SUM($AD$18:$AE$18)/2,IF(AND($M$1=2012,Beregningsark!$AQ470="1999-2012"),'Resultat 2005-2012'!L470*$AE$18,""))))))))))))))))</f>
        <v/>
      </c>
      <c r="M470" s="15" t="str">
        <f t="shared" si="23"/>
        <v/>
      </c>
      <c r="N470" s="15" t="str">
        <f>IF('Resultat 2005-2012'!$R470="","",IF($M$1=2005,'Resultat 2005-2012'!N470,IF(AND($M$1=2006,Beregningsark!$AQ470="2005-2012"),'Resultat 2005-2012'!N470*SUM($Y$10:$AE$10)/7,IF(AND($M$1=2007,Beregningsark!$AQ470="2005-2012"),'Resultat 2005-2012'!N470*SUM($Z$10:$AE$10)/6,IF(AND($M$1=2008,Beregningsark!$AQ470="2005-2012"),'Resultat 2005-2012'!N470*SUM($AA$10:$AE$10)/5,IF(AND($M$1=2009,Beregningsark!$AQ470="2005-2012"),'Resultat 2005-2012'!N470*SUM($AB$10:$AE$10)/4,IF(AND($M$1=2010,Beregningsark!$AQ470="2005-2012"),'Resultat 2005-2012'!N470*SUM($AC$10:$AE$10)/3,IF(AND($M$1=2011,Beregningsark!$AQ470="2005-2012"),'Resultat 2005-2012'!N470*SUM($AD$10:$AE$10)/2,IF(AND($M$1=2012,Beregningsark!$AQ470="2005-2012"),'Resultat 2005-2012'!N470*$AE$10,IF(AND($M$1=2006,Beregningsark!$AQ470="1999-2012"),'Resultat 2005-2012'!N470*SUM($Y$16:$AE$16)/7,IF(AND($M$1=2007,Beregningsark!$AQ470="1999-2012"),'Resultat 2005-2012'!N470*SUM($Z$16:$AE$16)/6,IF(AND($M$1=2008,Beregningsark!$AQ470="1999-2012"),'Resultat 2005-2012'!N470*SUM($AA$16:$AE$16)/5,IF(AND($M$1=2009,Beregningsark!$AQ470="1999-2012"),'Resultat 2005-2012'!N470*SUM($AB$16:$AE$16)/4,IF(AND($M$1=2010,Beregningsark!$AQ470="1999-2012"),'Resultat 2005-2012'!N470*SUM($AC$16:$AE$16)/3,IF(AND($M$1=2011,Beregningsark!$AQ470="1999-2012"),'Resultat 2005-2012'!N470*SUM($AD$16:$AE$16)/2,IF(AND($M$1=2012,Beregningsark!$AQ470="1999-2012"),'Resultat 2005-2012'!N470*$AE$16,""))))))))))))))))</f>
        <v/>
      </c>
      <c r="O470" s="15" t="str">
        <f>IF('Resultat 2005-2012'!$R470="","",IF($M$1=2005,'Resultat 2005-2012'!O470,IF(AND($M$1=2006,Beregningsark!$AQ470="2005-2012"),'Resultat 2005-2012'!O470*SUM($Y$10:$AE$10)/7,IF(AND($M$1=2007,Beregningsark!$AQ470="2005-2012"),'Resultat 2005-2012'!O470*SUM($Z$10:$AE$10)/6,IF(AND($M$1=2008,Beregningsark!$AQ470="2005-2012"),'Resultat 2005-2012'!O470*SUM($AA$10:$AE$10)/5,IF(AND($M$1=2009,Beregningsark!$AQ470="2005-2012"),'Resultat 2005-2012'!O470*SUM($AB$10:$AE$10)/4,IF(AND($M$1=2010,Beregningsark!$AQ470="2005-2012"),'Resultat 2005-2012'!O470*SUM($AC$10:$AE$10)/3,IF(AND($M$1=2011,Beregningsark!$AQ470="2005-2012"),'Resultat 2005-2012'!O470*SUM($AD$10:$AE$10)/2,IF(AND($M$1=2012,Beregningsark!$AQ470="2005-2012"),'Resultat 2005-2012'!O470*$AE$10,IF(AND($M$1=2006,Beregningsark!$AQ470="1999-2012"),'Resultat 2005-2012'!O470*SUM($Y$16:$AE$16)/7,IF(AND($M$1=2007,Beregningsark!$AQ470="1999-2012"),'Resultat 2005-2012'!O470*SUM($Z$16:$AE$16)/6,IF(AND($M$1=2008,Beregningsark!$AQ470="1999-2012"),'Resultat 2005-2012'!O470*SUM($AA$16:$AE$16)/5,IF(AND($M$1=2009,Beregningsark!$AQ470="1999-2012"),'Resultat 2005-2012'!O470*SUM($AB$16:$AE$16)/4,IF(AND($M$1=2010,Beregningsark!$AQ470="1999-2012"),'Resultat 2005-2012'!O470*SUM($AC$16:$AE$16)/3,IF(AND($M$1=2011,Beregningsark!$AQ470="1999-2012"),'Resultat 2005-2012'!O470*SUM($AD$16:$AE$16)/2,IF(AND($M$1=2012,Beregningsark!$AQ470="1999-2012"),'Resultat 2005-2012'!O470*$AE$16,""))))))))))))))))</f>
        <v/>
      </c>
      <c r="P470" s="15" t="str">
        <f>IF('Resultat 2005-2012'!$R470="","",IF($M$1=2005,'Resultat 2005-2012'!P470,IF(AND($M$1=2006,Beregningsark!$AQ470="2005-2012"),'Resultat 2005-2012'!P470*SUM($Y$11:$AE$11)/7,IF(AND($M$1=2007,Beregningsark!$AQ470="2005-2012"),'Resultat 2005-2012'!P470*SUM($Z$11:$AE$11)/6,IF(AND($M$1=2008,Beregningsark!$AQ470="2005-2012"),'Resultat 2005-2012'!P470*SUM($AA$11:$AE$11)/5,IF(AND($M$1=2009,Beregningsark!$AQ470="2005-2012"),'Resultat 2005-2012'!P470*SUM($AB$11:$AE$11)/4,IF(AND($M$1=2010,Beregningsark!$AQ470="2005-2012"),'Resultat 2005-2012'!P470*SUM($AC$11:$AE$11)/3,IF(AND($M$1=2011,Beregningsark!$AQ470="2005-2012"),'Resultat 2005-2012'!P470*SUM($AD$11:$AE$11)/2,IF(AND($M$1=2012,Beregningsark!$AQ470="2005-2012"),'Resultat 2005-2012'!P470*$AE$11,IF(AND($M$1=2006,Beregningsark!$AQ470="1999-2012"),'Resultat 2005-2012'!P470*SUM($Y$16:$AE$16)/7,IF(AND($M$1=2007,Beregningsark!$AQ470="1999-2012"),'Resultat 2005-2012'!P470*SUM($Z$16:$AE$16)/6,IF(AND($M$1=2008,Beregningsark!$AQ470="1999-2012"),'Resultat 2005-2012'!P470*SUM($AA$16:$AE$16)/5,IF(AND($M$1=2009,Beregningsark!$AQ470="1999-2012"),'Resultat 2005-2012'!P470*SUM($AB$16:$AE$16)/4,IF(AND($M$1=2010,Beregningsark!$AQ470="1999-2012"),'Resultat 2005-2012'!P470*SUM($AC$16:$AE$16)/3,IF(AND($M$1=2011,Beregningsark!$AQ470="1999-2012"),'Resultat 2005-2012'!P470*SUM($AD$16:$AE$16)/2,IF(AND($M$1=2012,Beregningsark!$AQ470="1999-2012"),'Resultat 2005-2012'!P470*$AE$16,""))))))))))))))))</f>
        <v/>
      </c>
      <c r="Q470" s="15" t="str">
        <f t="shared" si="24"/>
        <v/>
      </c>
      <c r="R470" s="17" t="str">
        <f t="shared" si="25"/>
        <v/>
      </c>
    </row>
    <row r="471" spans="1:18" x14ac:dyDescent="0.25">
      <c r="A471" s="4" t="str">
        <f>IF(Inddata!A486="","",Inddata!A486)</f>
        <v/>
      </c>
      <c r="B471" s="4" t="str">
        <f>IF(Inddata!B486="","",Inddata!B486)</f>
        <v/>
      </c>
      <c r="C471" s="4" t="str">
        <f>IF(Inddata!C486="","",Inddata!C486)</f>
        <v/>
      </c>
      <c r="D471" s="4" t="str">
        <f>IF(Inddata!D486="","",Inddata!D486)</f>
        <v/>
      </c>
      <c r="E471" s="4" t="str">
        <f>IF(Inddata!E486="","",Inddata!E486)</f>
        <v/>
      </c>
      <c r="F471" s="4" t="str">
        <f>IF(Inddata!F486="","",Inddata!F486)</f>
        <v/>
      </c>
      <c r="G471" s="4">
        <f>IF(Inddata!G486="","",Inddata!G486)</f>
        <v>0</v>
      </c>
      <c r="H471" s="4" t="str">
        <f>IF(Inddata!H486&gt;0.5,Inddata!H486,"")</f>
        <v/>
      </c>
      <c r="I471" s="4" t="str">
        <f>IF(Inddata!I486="","",Inddata!I486)</f>
        <v/>
      </c>
      <c r="J471" s="15" t="str">
        <f>IF('Resultat 2005-2012'!$R471="","",IF($M$1=2005,'Resultat 2005-2012'!J471,IF(AND($M$1=2006,Beregningsark!$AQ471="2005-2012"),'Resultat 2005-2012'!J471*SUM($Y$7:$AE$7)/7,IF(AND($M$1=2007,Beregningsark!$AQ471="2005-2012"),'Resultat 2005-2012'!J471*SUM($Z$7:$AE$7)/6,IF(AND($M$1=2008,Beregningsark!$AQ471="2005-2012"),'Resultat 2005-2012'!J471*SUM($AA$7:$AE$7)/5,IF(AND($M$1=2009,Beregningsark!$AQ471="2005-2012"),'Resultat 2005-2012'!J471*SUM($AB$7:$AE$7)/4,IF(AND($M$1=2010,Beregningsark!$AQ471="2005-2012"),'Resultat 2005-2012'!J471*SUM($AC$7:$AE$7)/3,IF(AND($M$1=2011,Beregningsark!$AQ471="2005-2012"),'Resultat 2005-2012'!J471*SUM($AD$7:$AE$7)/2,IF(AND($M$1=2012,Beregningsark!$AQ471="2005-2012"),'Resultat 2005-2012'!J471*$AE$7,IF(AND($M$1=2006,Beregningsark!$AQ471="1999-2012"),'Resultat 2005-2012'!J471*SUM($Y$16:$AE$16)/7,IF(AND($M$1=2007,Beregningsark!$AQ471="1999-2012"),'Resultat 2005-2012'!J471*SUM($Z$16:$AE$16)/6,IF(AND($M$1=2008,Beregningsark!$AQ471="1999-2012"),'Resultat 2005-2012'!J471*SUM($AA$16:$AE$16)/5,IF(AND($M$1=2009,Beregningsark!$AQ471="1999-2012"),'Resultat 2005-2012'!J471*SUM($AB$16:$AE$16)/4,IF(AND($M$1=2010,Beregningsark!$AQ471="1999-2012"),'Resultat 2005-2012'!J471*SUM($AC$16:$AE$16)/3,IF(AND($M$1=2011,Beregningsark!$AQ471="1999-2012"),'Resultat 2005-2012'!J471*SUM($AD$16:$AE$16)/2,IF(AND($M$1=2012,Beregningsark!$AQ471="1999-2012"),'Resultat 2005-2012'!J471*$AE$16,""))))))))))))))))</f>
        <v/>
      </c>
      <c r="K471" s="15" t="str">
        <f>IF('Resultat 2005-2012'!$R471="","",IF($M$1=2005,'Resultat 2005-2012'!K471,IF(AND($M$1=2006,Beregningsark!$AQ471="2005-2012"),'Resultat 2005-2012'!K471*SUM($Y$8:$AE$8)/7,IF(AND($M$1=2007,Beregningsark!$AQ471="2005-2012"),'Resultat 2005-2012'!K471*SUM($Z$8:$AE$8)/6,IF(AND($M$1=2008,Beregningsark!$AQ471="2005-2012"),'Resultat 2005-2012'!K471*SUM($AA$8:$AE$8)/5,IF(AND($M$1=2009,Beregningsark!$AQ471="2005-2012"),'Resultat 2005-2012'!K471*SUM($AB$8:$AE$8)/4,IF(AND($M$1=2010,Beregningsark!$AQ471="2005-2012"),'Resultat 2005-2012'!K471*SUM($AC$8:$AE$8)/3,IF(AND($M$1=2011,Beregningsark!$AQ471="2005-2012"),'Resultat 2005-2012'!K471*SUM($AD$8:$AE$8)/2,IF(AND($M$1=2012,Beregningsark!$AQ471="2005-2012"),'Resultat 2005-2012'!K471*$AE$8,IF(AND($M$1=2006,Beregningsark!$AQ471="1999-2012"),'Resultat 2005-2012'!K471*SUM($Y$17:$AE$17)/7,IF(AND($M$1=2007,Beregningsark!$AQ471="1999-2012"),'Resultat 2005-2012'!K471*SUM($Z$17:$AE$17)/6,IF(AND($M$1=2008,Beregningsark!$AQ471="1999-2012"),'Resultat 2005-2012'!K471*SUM($AA$17:$AE$17)/5,IF(AND($M$1=2009,Beregningsark!$AQ471="1999-2012"),'Resultat 2005-2012'!K471*SUM($AB$17:$AE$17)/4,IF(AND($M$1=2010,Beregningsark!$AQ471="1999-2012"),'Resultat 2005-2012'!K471*SUM($AC$17:$AE$17)/3,IF(AND($M$1=2011,Beregningsark!$AQ471="1999-2012"),'Resultat 2005-2012'!K471*SUM($AD$17:$AE$17)/2,IF(AND($M$1=2012,Beregningsark!$AQ471="1999-2012"),'Resultat 2005-2012'!K471*$AE$17,""))))))))))))))))</f>
        <v/>
      </c>
      <c r="L471" s="15" t="str">
        <f>IF('Resultat 2005-2012'!$R471="","",IF($M$1=2005,'Resultat 2005-2012'!L471,IF(AND($M$1=2006,Beregningsark!$AQ471="2005-2012"),'Resultat 2005-2012'!L471*SUM($Y$9:$AE$9)/7,IF(AND($M$1=2007,Beregningsark!$AQ471="2005-2012"),'Resultat 2005-2012'!L471*SUM($Z$9:$AE$9)/6,IF(AND($M$1=2008,Beregningsark!$AQ471="2005-2012"),'Resultat 2005-2012'!L471*SUM($AA$9:$AE$9)/5,IF(AND($M$1=2009,Beregningsark!$AQ471="2005-2012"),'Resultat 2005-2012'!L471*SUM($AB$9:$AE$9)/4,IF(AND($M$1=2010,Beregningsark!$AQ471="2005-2012"),'Resultat 2005-2012'!L471*SUM($AC$9:$AE$9)/3,IF(AND($M$1=2011,Beregningsark!$AQ471="2005-2012"),'Resultat 2005-2012'!L471*SUM($AD$9:$AE$9)/2,IF(AND($M$1=2012,Beregningsark!$AQ471="2005-2012"),'Resultat 2005-2012'!L471*$AE$9,IF(AND($M$1=2006,Beregningsark!$AQ471="1999-2012"),'Resultat 2005-2012'!L471*SUM($Y$18:$AE$18)/7,IF(AND($M$1=2007,Beregningsark!$AQ471="1999-2012"),'Resultat 2005-2012'!L471*SUM($Z$18:$AE$18)/6,IF(AND($M$1=2008,Beregningsark!$AQ471="1999-2012"),'Resultat 2005-2012'!L471*SUM($AA$18:$AE$18)/5,IF(AND($M$1=2009,Beregningsark!$AQ471="1999-2012"),'Resultat 2005-2012'!L471*SUM($AB$18:$AE$18)/4,IF(AND($M$1=2010,Beregningsark!$AQ471="1999-2012"),'Resultat 2005-2012'!L471*SUM($AC$18:$AE$18)/3,IF(AND($M$1=2011,Beregningsark!$AQ471="1999-2012"),'Resultat 2005-2012'!L471*SUM($AD$18:$AE$18)/2,IF(AND($M$1=2012,Beregningsark!$AQ471="1999-2012"),'Resultat 2005-2012'!L471*$AE$18,""))))))))))))))))</f>
        <v/>
      </c>
      <c r="M471" s="15" t="str">
        <f t="shared" si="23"/>
        <v/>
      </c>
      <c r="N471" s="15" t="str">
        <f>IF('Resultat 2005-2012'!$R471="","",IF($M$1=2005,'Resultat 2005-2012'!N471,IF(AND($M$1=2006,Beregningsark!$AQ471="2005-2012"),'Resultat 2005-2012'!N471*SUM($Y$10:$AE$10)/7,IF(AND($M$1=2007,Beregningsark!$AQ471="2005-2012"),'Resultat 2005-2012'!N471*SUM($Z$10:$AE$10)/6,IF(AND($M$1=2008,Beregningsark!$AQ471="2005-2012"),'Resultat 2005-2012'!N471*SUM($AA$10:$AE$10)/5,IF(AND($M$1=2009,Beregningsark!$AQ471="2005-2012"),'Resultat 2005-2012'!N471*SUM($AB$10:$AE$10)/4,IF(AND($M$1=2010,Beregningsark!$AQ471="2005-2012"),'Resultat 2005-2012'!N471*SUM($AC$10:$AE$10)/3,IF(AND($M$1=2011,Beregningsark!$AQ471="2005-2012"),'Resultat 2005-2012'!N471*SUM($AD$10:$AE$10)/2,IF(AND($M$1=2012,Beregningsark!$AQ471="2005-2012"),'Resultat 2005-2012'!N471*$AE$10,IF(AND($M$1=2006,Beregningsark!$AQ471="1999-2012"),'Resultat 2005-2012'!N471*SUM($Y$16:$AE$16)/7,IF(AND($M$1=2007,Beregningsark!$AQ471="1999-2012"),'Resultat 2005-2012'!N471*SUM($Z$16:$AE$16)/6,IF(AND($M$1=2008,Beregningsark!$AQ471="1999-2012"),'Resultat 2005-2012'!N471*SUM($AA$16:$AE$16)/5,IF(AND($M$1=2009,Beregningsark!$AQ471="1999-2012"),'Resultat 2005-2012'!N471*SUM($AB$16:$AE$16)/4,IF(AND($M$1=2010,Beregningsark!$AQ471="1999-2012"),'Resultat 2005-2012'!N471*SUM($AC$16:$AE$16)/3,IF(AND($M$1=2011,Beregningsark!$AQ471="1999-2012"),'Resultat 2005-2012'!N471*SUM($AD$16:$AE$16)/2,IF(AND($M$1=2012,Beregningsark!$AQ471="1999-2012"),'Resultat 2005-2012'!N471*$AE$16,""))))))))))))))))</f>
        <v/>
      </c>
      <c r="O471" s="15" t="str">
        <f>IF('Resultat 2005-2012'!$R471="","",IF($M$1=2005,'Resultat 2005-2012'!O471,IF(AND($M$1=2006,Beregningsark!$AQ471="2005-2012"),'Resultat 2005-2012'!O471*SUM($Y$10:$AE$10)/7,IF(AND($M$1=2007,Beregningsark!$AQ471="2005-2012"),'Resultat 2005-2012'!O471*SUM($Z$10:$AE$10)/6,IF(AND($M$1=2008,Beregningsark!$AQ471="2005-2012"),'Resultat 2005-2012'!O471*SUM($AA$10:$AE$10)/5,IF(AND($M$1=2009,Beregningsark!$AQ471="2005-2012"),'Resultat 2005-2012'!O471*SUM($AB$10:$AE$10)/4,IF(AND($M$1=2010,Beregningsark!$AQ471="2005-2012"),'Resultat 2005-2012'!O471*SUM($AC$10:$AE$10)/3,IF(AND($M$1=2011,Beregningsark!$AQ471="2005-2012"),'Resultat 2005-2012'!O471*SUM($AD$10:$AE$10)/2,IF(AND($M$1=2012,Beregningsark!$AQ471="2005-2012"),'Resultat 2005-2012'!O471*$AE$10,IF(AND($M$1=2006,Beregningsark!$AQ471="1999-2012"),'Resultat 2005-2012'!O471*SUM($Y$16:$AE$16)/7,IF(AND($M$1=2007,Beregningsark!$AQ471="1999-2012"),'Resultat 2005-2012'!O471*SUM($Z$16:$AE$16)/6,IF(AND($M$1=2008,Beregningsark!$AQ471="1999-2012"),'Resultat 2005-2012'!O471*SUM($AA$16:$AE$16)/5,IF(AND($M$1=2009,Beregningsark!$AQ471="1999-2012"),'Resultat 2005-2012'!O471*SUM($AB$16:$AE$16)/4,IF(AND($M$1=2010,Beregningsark!$AQ471="1999-2012"),'Resultat 2005-2012'!O471*SUM($AC$16:$AE$16)/3,IF(AND($M$1=2011,Beregningsark!$AQ471="1999-2012"),'Resultat 2005-2012'!O471*SUM($AD$16:$AE$16)/2,IF(AND($M$1=2012,Beregningsark!$AQ471="1999-2012"),'Resultat 2005-2012'!O471*$AE$16,""))))))))))))))))</f>
        <v/>
      </c>
      <c r="P471" s="15" t="str">
        <f>IF('Resultat 2005-2012'!$R471="","",IF($M$1=2005,'Resultat 2005-2012'!P471,IF(AND($M$1=2006,Beregningsark!$AQ471="2005-2012"),'Resultat 2005-2012'!P471*SUM($Y$11:$AE$11)/7,IF(AND($M$1=2007,Beregningsark!$AQ471="2005-2012"),'Resultat 2005-2012'!P471*SUM($Z$11:$AE$11)/6,IF(AND($M$1=2008,Beregningsark!$AQ471="2005-2012"),'Resultat 2005-2012'!P471*SUM($AA$11:$AE$11)/5,IF(AND($M$1=2009,Beregningsark!$AQ471="2005-2012"),'Resultat 2005-2012'!P471*SUM($AB$11:$AE$11)/4,IF(AND($M$1=2010,Beregningsark!$AQ471="2005-2012"),'Resultat 2005-2012'!P471*SUM($AC$11:$AE$11)/3,IF(AND($M$1=2011,Beregningsark!$AQ471="2005-2012"),'Resultat 2005-2012'!P471*SUM($AD$11:$AE$11)/2,IF(AND($M$1=2012,Beregningsark!$AQ471="2005-2012"),'Resultat 2005-2012'!P471*$AE$11,IF(AND($M$1=2006,Beregningsark!$AQ471="1999-2012"),'Resultat 2005-2012'!P471*SUM($Y$16:$AE$16)/7,IF(AND($M$1=2007,Beregningsark!$AQ471="1999-2012"),'Resultat 2005-2012'!P471*SUM($Z$16:$AE$16)/6,IF(AND($M$1=2008,Beregningsark!$AQ471="1999-2012"),'Resultat 2005-2012'!P471*SUM($AA$16:$AE$16)/5,IF(AND($M$1=2009,Beregningsark!$AQ471="1999-2012"),'Resultat 2005-2012'!P471*SUM($AB$16:$AE$16)/4,IF(AND($M$1=2010,Beregningsark!$AQ471="1999-2012"),'Resultat 2005-2012'!P471*SUM($AC$16:$AE$16)/3,IF(AND($M$1=2011,Beregningsark!$AQ471="1999-2012"),'Resultat 2005-2012'!P471*SUM($AD$16:$AE$16)/2,IF(AND($M$1=2012,Beregningsark!$AQ471="1999-2012"),'Resultat 2005-2012'!P471*$AE$16,""))))))))))))))))</f>
        <v/>
      </c>
      <c r="Q471" s="15" t="str">
        <f t="shared" si="24"/>
        <v/>
      </c>
      <c r="R471" s="17" t="str">
        <f t="shared" si="25"/>
        <v/>
      </c>
    </row>
    <row r="472" spans="1:18" x14ac:dyDescent="0.25">
      <c r="A472" s="4" t="str">
        <f>IF(Inddata!A487="","",Inddata!A487)</f>
        <v/>
      </c>
      <c r="B472" s="4" t="str">
        <f>IF(Inddata!B487="","",Inddata!B487)</f>
        <v/>
      </c>
      <c r="C472" s="4" t="str">
        <f>IF(Inddata!C487="","",Inddata!C487)</f>
        <v/>
      </c>
      <c r="D472" s="4" t="str">
        <f>IF(Inddata!D487="","",Inddata!D487)</f>
        <v/>
      </c>
      <c r="E472" s="4" t="str">
        <f>IF(Inddata!E487="","",Inddata!E487)</f>
        <v/>
      </c>
      <c r="F472" s="4" t="str">
        <f>IF(Inddata!F487="","",Inddata!F487)</f>
        <v/>
      </c>
      <c r="G472" s="4">
        <f>IF(Inddata!G487="","",Inddata!G487)</f>
        <v>0</v>
      </c>
      <c r="H472" s="4" t="str">
        <f>IF(Inddata!H487&gt;0.5,Inddata!H487,"")</f>
        <v/>
      </c>
      <c r="I472" s="4" t="str">
        <f>IF(Inddata!I487="","",Inddata!I487)</f>
        <v/>
      </c>
      <c r="J472" s="15" t="str">
        <f>IF('Resultat 2005-2012'!$R472="","",IF($M$1=2005,'Resultat 2005-2012'!J472,IF(AND($M$1=2006,Beregningsark!$AQ472="2005-2012"),'Resultat 2005-2012'!J472*SUM($Y$7:$AE$7)/7,IF(AND($M$1=2007,Beregningsark!$AQ472="2005-2012"),'Resultat 2005-2012'!J472*SUM($Z$7:$AE$7)/6,IF(AND($M$1=2008,Beregningsark!$AQ472="2005-2012"),'Resultat 2005-2012'!J472*SUM($AA$7:$AE$7)/5,IF(AND($M$1=2009,Beregningsark!$AQ472="2005-2012"),'Resultat 2005-2012'!J472*SUM($AB$7:$AE$7)/4,IF(AND($M$1=2010,Beregningsark!$AQ472="2005-2012"),'Resultat 2005-2012'!J472*SUM($AC$7:$AE$7)/3,IF(AND($M$1=2011,Beregningsark!$AQ472="2005-2012"),'Resultat 2005-2012'!J472*SUM($AD$7:$AE$7)/2,IF(AND($M$1=2012,Beregningsark!$AQ472="2005-2012"),'Resultat 2005-2012'!J472*$AE$7,IF(AND($M$1=2006,Beregningsark!$AQ472="1999-2012"),'Resultat 2005-2012'!J472*SUM($Y$16:$AE$16)/7,IF(AND($M$1=2007,Beregningsark!$AQ472="1999-2012"),'Resultat 2005-2012'!J472*SUM($Z$16:$AE$16)/6,IF(AND($M$1=2008,Beregningsark!$AQ472="1999-2012"),'Resultat 2005-2012'!J472*SUM($AA$16:$AE$16)/5,IF(AND($M$1=2009,Beregningsark!$AQ472="1999-2012"),'Resultat 2005-2012'!J472*SUM($AB$16:$AE$16)/4,IF(AND($M$1=2010,Beregningsark!$AQ472="1999-2012"),'Resultat 2005-2012'!J472*SUM($AC$16:$AE$16)/3,IF(AND($M$1=2011,Beregningsark!$AQ472="1999-2012"),'Resultat 2005-2012'!J472*SUM($AD$16:$AE$16)/2,IF(AND($M$1=2012,Beregningsark!$AQ472="1999-2012"),'Resultat 2005-2012'!J472*$AE$16,""))))))))))))))))</f>
        <v/>
      </c>
      <c r="K472" s="15" t="str">
        <f>IF('Resultat 2005-2012'!$R472="","",IF($M$1=2005,'Resultat 2005-2012'!K472,IF(AND($M$1=2006,Beregningsark!$AQ472="2005-2012"),'Resultat 2005-2012'!K472*SUM($Y$8:$AE$8)/7,IF(AND($M$1=2007,Beregningsark!$AQ472="2005-2012"),'Resultat 2005-2012'!K472*SUM($Z$8:$AE$8)/6,IF(AND($M$1=2008,Beregningsark!$AQ472="2005-2012"),'Resultat 2005-2012'!K472*SUM($AA$8:$AE$8)/5,IF(AND($M$1=2009,Beregningsark!$AQ472="2005-2012"),'Resultat 2005-2012'!K472*SUM($AB$8:$AE$8)/4,IF(AND($M$1=2010,Beregningsark!$AQ472="2005-2012"),'Resultat 2005-2012'!K472*SUM($AC$8:$AE$8)/3,IF(AND($M$1=2011,Beregningsark!$AQ472="2005-2012"),'Resultat 2005-2012'!K472*SUM($AD$8:$AE$8)/2,IF(AND($M$1=2012,Beregningsark!$AQ472="2005-2012"),'Resultat 2005-2012'!K472*$AE$8,IF(AND($M$1=2006,Beregningsark!$AQ472="1999-2012"),'Resultat 2005-2012'!K472*SUM($Y$17:$AE$17)/7,IF(AND($M$1=2007,Beregningsark!$AQ472="1999-2012"),'Resultat 2005-2012'!K472*SUM($Z$17:$AE$17)/6,IF(AND($M$1=2008,Beregningsark!$AQ472="1999-2012"),'Resultat 2005-2012'!K472*SUM($AA$17:$AE$17)/5,IF(AND($M$1=2009,Beregningsark!$AQ472="1999-2012"),'Resultat 2005-2012'!K472*SUM($AB$17:$AE$17)/4,IF(AND($M$1=2010,Beregningsark!$AQ472="1999-2012"),'Resultat 2005-2012'!K472*SUM($AC$17:$AE$17)/3,IF(AND($M$1=2011,Beregningsark!$AQ472="1999-2012"),'Resultat 2005-2012'!K472*SUM($AD$17:$AE$17)/2,IF(AND($M$1=2012,Beregningsark!$AQ472="1999-2012"),'Resultat 2005-2012'!K472*$AE$17,""))))))))))))))))</f>
        <v/>
      </c>
      <c r="L472" s="15" t="str">
        <f>IF('Resultat 2005-2012'!$R472="","",IF($M$1=2005,'Resultat 2005-2012'!L472,IF(AND($M$1=2006,Beregningsark!$AQ472="2005-2012"),'Resultat 2005-2012'!L472*SUM($Y$9:$AE$9)/7,IF(AND($M$1=2007,Beregningsark!$AQ472="2005-2012"),'Resultat 2005-2012'!L472*SUM($Z$9:$AE$9)/6,IF(AND($M$1=2008,Beregningsark!$AQ472="2005-2012"),'Resultat 2005-2012'!L472*SUM($AA$9:$AE$9)/5,IF(AND($M$1=2009,Beregningsark!$AQ472="2005-2012"),'Resultat 2005-2012'!L472*SUM($AB$9:$AE$9)/4,IF(AND($M$1=2010,Beregningsark!$AQ472="2005-2012"),'Resultat 2005-2012'!L472*SUM($AC$9:$AE$9)/3,IF(AND($M$1=2011,Beregningsark!$AQ472="2005-2012"),'Resultat 2005-2012'!L472*SUM($AD$9:$AE$9)/2,IF(AND($M$1=2012,Beregningsark!$AQ472="2005-2012"),'Resultat 2005-2012'!L472*$AE$9,IF(AND($M$1=2006,Beregningsark!$AQ472="1999-2012"),'Resultat 2005-2012'!L472*SUM($Y$18:$AE$18)/7,IF(AND($M$1=2007,Beregningsark!$AQ472="1999-2012"),'Resultat 2005-2012'!L472*SUM($Z$18:$AE$18)/6,IF(AND($M$1=2008,Beregningsark!$AQ472="1999-2012"),'Resultat 2005-2012'!L472*SUM($AA$18:$AE$18)/5,IF(AND($M$1=2009,Beregningsark!$AQ472="1999-2012"),'Resultat 2005-2012'!L472*SUM($AB$18:$AE$18)/4,IF(AND($M$1=2010,Beregningsark!$AQ472="1999-2012"),'Resultat 2005-2012'!L472*SUM($AC$18:$AE$18)/3,IF(AND($M$1=2011,Beregningsark!$AQ472="1999-2012"),'Resultat 2005-2012'!L472*SUM($AD$18:$AE$18)/2,IF(AND($M$1=2012,Beregningsark!$AQ472="1999-2012"),'Resultat 2005-2012'!L472*$AE$18,""))))))))))))))))</f>
        <v/>
      </c>
      <c r="M472" s="15" t="str">
        <f t="shared" si="23"/>
        <v/>
      </c>
      <c r="N472" s="15" t="str">
        <f>IF('Resultat 2005-2012'!$R472="","",IF($M$1=2005,'Resultat 2005-2012'!N472,IF(AND($M$1=2006,Beregningsark!$AQ472="2005-2012"),'Resultat 2005-2012'!N472*SUM($Y$10:$AE$10)/7,IF(AND($M$1=2007,Beregningsark!$AQ472="2005-2012"),'Resultat 2005-2012'!N472*SUM($Z$10:$AE$10)/6,IF(AND($M$1=2008,Beregningsark!$AQ472="2005-2012"),'Resultat 2005-2012'!N472*SUM($AA$10:$AE$10)/5,IF(AND($M$1=2009,Beregningsark!$AQ472="2005-2012"),'Resultat 2005-2012'!N472*SUM($AB$10:$AE$10)/4,IF(AND($M$1=2010,Beregningsark!$AQ472="2005-2012"),'Resultat 2005-2012'!N472*SUM($AC$10:$AE$10)/3,IF(AND($M$1=2011,Beregningsark!$AQ472="2005-2012"),'Resultat 2005-2012'!N472*SUM($AD$10:$AE$10)/2,IF(AND($M$1=2012,Beregningsark!$AQ472="2005-2012"),'Resultat 2005-2012'!N472*$AE$10,IF(AND($M$1=2006,Beregningsark!$AQ472="1999-2012"),'Resultat 2005-2012'!N472*SUM($Y$16:$AE$16)/7,IF(AND($M$1=2007,Beregningsark!$AQ472="1999-2012"),'Resultat 2005-2012'!N472*SUM($Z$16:$AE$16)/6,IF(AND($M$1=2008,Beregningsark!$AQ472="1999-2012"),'Resultat 2005-2012'!N472*SUM($AA$16:$AE$16)/5,IF(AND($M$1=2009,Beregningsark!$AQ472="1999-2012"),'Resultat 2005-2012'!N472*SUM($AB$16:$AE$16)/4,IF(AND($M$1=2010,Beregningsark!$AQ472="1999-2012"),'Resultat 2005-2012'!N472*SUM($AC$16:$AE$16)/3,IF(AND($M$1=2011,Beregningsark!$AQ472="1999-2012"),'Resultat 2005-2012'!N472*SUM($AD$16:$AE$16)/2,IF(AND($M$1=2012,Beregningsark!$AQ472="1999-2012"),'Resultat 2005-2012'!N472*$AE$16,""))))))))))))))))</f>
        <v/>
      </c>
      <c r="O472" s="15" t="str">
        <f>IF('Resultat 2005-2012'!$R472="","",IF($M$1=2005,'Resultat 2005-2012'!O472,IF(AND($M$1=2006,Beregningsark!$AQ472="2005-2012"),'Resultat 2005-2012'!O472*SUM($Y$10:$AE$10)/7,IF(AND($M$1=2007,Beregningsark!$AQ472="2005-2012"),'Resultat 2005-2012'!O472*SUM($Z$10:$AE$10)/6,IF(AND($M$1=2008,Beregningsark!$AQ472="2005-2012"),'Resultat 2005-2012'!O472*SUM($AA$10:$AE$10)/5,IF(AND($M$1=2009,Beregningsark!$AQ472="2005-2012"),'Resultat 2005-2012'!O472*SUM($AB$10:$AE$10)/4,IF(AND($M$1=2010,Beregningsark!$AQ472="2005-2012"),'Resultat 2005-2012'!O472*SUM($AC$10:$AE$10)/3,IF(AND($M$1=2011,Beregningsark!$AQ472="2005-2012"),'Resultat 2005-2012'!O472*SUM($AD$10:$AE$10)/2,IF(AND($M$1=2012,Beregningsark!$AQ472="2005-2012"),'Resultat 2005-2012'!O472*$AE$10,IF(AND($M$1=2006,Beregningsark!$AQ472="1999-2012"),'Resultat 2005-2012'!O472*SUM($Y$16:$AE$16)/7,IF(AND($M$1=2007,Beregningsark!$AQ472="1999-2012"),'Resultat 2005-2012'!O472*SUM($Z$16:$AE$16)/6,IF(AND($M$1=2008,Beregningsark!$AQ472="1999-2012"),'Resultat 2005-2012'!O472*SUM($AA$16:$AE$16)/5,IF(AND($M$1=2009,Beregningsark!$AQ472="1999-2012"),'Resultat 2005-2012'!O472*SUM($AB$16:$AE$16)/4,IF(AND($M$1=2010,Beregningsark!$AQ472="1999-2012"),'Resultat 2005-2012'!O472*SUM($AC$16:$AE$16)/3,IF(AND($M$1=2011,Beregningsark!$AQ472="1999-2012"),'Resultat 2005-2012'!O472*SUM($AD$16:$AE$16)/2,IF(AND($M$1=2012,Beregningsark!$AQ472="1999-2012"),'Resultat 2005-2012'!O472*$AE$16,""))))))))))))))))</f>
        <v/>
      </c>
      <c r="P472" s="15" t="str">
        <f>IF('Resultat 2005-2012'!$R472="","",IF($M$1=2005,'Resultat 2005-2012'!P472,IF(AND($M$1=2006,Beregningsark!$AQ472="2005-2012"),'Resultat 2005-2012'!P472*SUM($Y$11:$AE$11)/7,IF(AND($M$1=2007,Beregningsark!$AQ472="2005-2012"),'Resultat 2005-2012'!P472*SUM($Z$11:$AE$11)/6,IF(AND($M$1=2008,Beregningsark!$AQ472="2005-2012"),'Resultat 2005-2012'!P472*SUM($AA$11:$AE$11)/5,IF(AND($M$1=2009,Beregningsark!$AQ472="2005-2012"),'Resultat 2005-2012'!P472*SUM($AB$11:$AE$11)/4,IF(AND($M$1=2010,Beregningsark!$AQ472="2005-2012"),'Resultat 2005-2012'!P472*SUM($AC$11:$AE$11)/3,IF(AND($M$1=2011,Beregningsark!$AQ472="2005-2012"),'Resultat 2005-2012'!P472*SUM($AD$11:$AE$11)/2,IF(AND($M$1=2012,Beregningsark!$AQ472="2005-2012"),'Resultat 2005-2012'!P472*$AE$11,IF(AND($M$1=2006,Beregningsark!$AQ472="1999-2012"),'Resultat 2005-2012'!P472*SUM($Y$16:$AE$16)/7,IF(AND($M$1=2007,Beregningsark!$AQ472="1999-2012"),'Resultat 2005-2012'!P472*SUM($Z$16:$AE$16)/6,IF(AND($M$1=2008,Beregningsark!$AQ472="1999-2012"),'Resultat 2005-2012'!P472*SUM($AA$16:$AE$16)/5,IF(AND($M$1=2009,Beregningsark!$AQ472="1999-2012"),'Resultat 2005-2012'!P472*SUM($AB$16:$AE$16)/4,IF(AND($M$1=2010,Beregningsark!$AQ472="1999-2012"),'Resultat 2005-2012'!P472*SUM($AC$16:$AE$16)/3,IF(AND($M$1=2011,Beregningsark!$AQ472="1999-2012"),'Resultat 2005-2012'!P472*SUM($AD$16:$AE$16)/2,IF(AND($M$1=2012,Beregningsark!$AQ472="1999-2012"),'Resultat 2005-2012'!P472*$AE$16,""))))))))))))))))</f>
        <v/>
      </c>
      <c r="Q472" s="15" t="str">
        <f t="shared" si="24"/>
        <v/>
      </c>
      <c r="R472" s="17" t="str">
        <f t="shared" si="25"/>
        <v/>
      </c>
    </row>
    <row r="473" spans="1:18" x14ac:dyDescent="0.25">
      <c r="A473" s="4" t="str">
        <f>IF(Inddata!A488="","",Inddata!A488)</f>
        <v/>
      </c>
      <c r="B473" s="4" t="str">
        <f>IF(Inddata!B488="","",Inddata!B488)</f>
        <v/>
      </c>
      <c r="C473" s="4" t="str">
        <f>IF(Inddata!C488="","",Inddata!C488)</f>
        <v/>
      </c>
      <c r="D473" s="4" t="str">
        <f>IF(Inddata!D488="","",Inddata!D488)</f>
        <v/>
      </c>
      <c r="E473" s="4" t="str">
        <f>IF(Inddata!E488="","",Inddata!E488)</f>
        <v/>
      </c>
      <c r="F473" s="4" t="str">
        <f>IF(Inddata!F488="","",Inddata!F488)</f>
        <v/>
      </c>
      <c r="G473" s="4">
        <f>IF(Inddata!G488="","",Inddata!G488)</f>
        <v>0</v>
      </c>
      <c r="H473" s="4" t="str">
        <f>IF(Inddata!H488&gt;0.5,Inddata!H488,"")</f>
        <v/>
      </c>
      <c r="I473" s="4" t="str">
        <f>IF(Inddata!I488="","",Inddata!I488)</f>
        <v/>
      </c>
      <c r="J473" s="15" t="str">
        <f>IF('Resultat 2005-2012'!$R473="","",IF($M$1=2005,'Resultat 2005-2012'!J473,IF(AND($M$1=2006,Beregningsark!$AQ473="2005-2012"),'Resultat 2005-2012'!J473*SUM($Y$7:$AE$7)/7,IF(AND($M$1=2007,Beregningsark!$AQ473="2005-2012"),'Resultat 2005-2012'!J473*SUM($Z$7:$AE$7)/6,IF(AND($M$1=2008,Beregningsark!$AQ473="2005-2012"),'Resultat 2005-2012'!J473*SUM($AA$7:$AE$7)/5,IF(AND($M$1=2009,Beregningsark!$AQ473="2005-2012"),'Resultat 2005-2012'!J473*SUM($AB$7:$AE$7)/4,IF(AND($M$1=2010,Beregningsark!$AQ473="2005-2012"),'Resultat 2005-2012'!J473*SUM($AC$7:$AE$7)/3,IF(AND($M$1=2011,Beregningsark!$AQ473="2005-2012"),'Resultat 2005-2012'!J473*SUM($AD$7:$AE$7)/2,IF(AND($M$1=2012,Beregningsark!$AQ473="2005-2012"),'Resultat 2005-2012'!J473*$AE$7,IF(AND($M$1=2006,Beregningsark!$AQ473="1999-2012"),'Resultat 2005-2012'!J473*SUM($Y$16:$AE$16)/7,IF(AND($M$1=2007,Beregningsark!$AQ473="1999-2012"),'Resultat 2005-2012'!J473*SUM($Z$16:$AE$16)/6,IF(AND($M$1=2008,Beregningsark!$AQ473="1999-2012"),'Resultat 2005-2012'!J473*SUM($AA$16:$AE$16)/5,IF(AND($M$1=2009,Beregningsark!$AQ473="1999-2012"),'Resultat 2005-2012'!J473*SUM($AB$16:$AE$16)/4,IF(AND($M$1=2010,Beregningsark!$AQ473="1999-2012"),'Resultat 2005-2012'!J473*SUM($AC$16:$AE$16)/3,IF(AND($M$1=2011,Beregningsark!$AQ473="1999-2012"),'Resultat 2005-2012'!J473*SUM($AD$16:$AE$16)/2,IF(AND($M$1=2012,Beregningsark!$AQ473="1999-2012"),'Resultat 2005-2012'!J473*$AE$16,""))))))))))))))))</f>
        <v/>
      </c>
      <c r="K473" s="15" t="str">
        <f>IF('Resultat 2005-2012'!$R473="","",IF($M$1=2005,'Resultat 2005-2012'!K473,IF(AND($M$1=2006,Beregningsark!$AQ473="2005-2012"),'Resultat 2005-2012'!K473*SUM($Y$8:$AE$8)/7,IF(AND($M$1=2007,Beregningsark!$AQ473="2005-2012"),'Resultat 2005-2012'!K473*SUM($Z$8:$AE$8)/6,IF(AND($M$1=2008,Beregningsark!$AQ473="2005-2012"),'Resultat 2005-2012'!K473*SUM($AA$8:$AE$8)/5,IF(AND($M$1=2009,Beregningsark!$AQ473="2005-2012"),'Resultat 2005-2012'!K473*SUM($AB$8:$AE$8)/4,IF(AND($M$1=2010,Beregningsark!$AQ473="2005-2012"),'Resultat 2005-2012'!K473*SUM($AC$8:$AE$8)/3,IF(AND($M$1=2011,Beregningsark!$AQ473="2005-2012"),'Resultat 2005-2012'!K473*SUM($AD$8:$AE$8)/2,IF(AND($M$1=2012,Beregningsark!$AQ473="2005-2012"),'Resultat 2005-2012'!K473*$AE$8,IF(AND($M$1=2006,Beregningsark!$AQ473="1999-2012"),'Resultat 2005-2012'!K473*SUM($Y$17:$AE$17)/7,IF(AND($M$1=2007,Beregningsark!$AQ473="1999-2012"),'Resultat 2005-2012'!K473*SUM($Z$17:$AE$17)/6,IF(AND($M$1=2008,Beregningsark!$AQ473="1999-2012"),'Resultat 2005-2012'!K473*SUM($AA$17:$AE$17)/5,IF(AND($M$1=2009,Beregningsark!$AQ473="1999-2012"),'Resultat 2005-2012'!K473*SUM($AB$17:$AE$17)/4,IF(AND($M$1=2010,Beregningsark!$AQ473="1999-2012"),'Resultat 2005-2012'!K473*SUM($AC$17:$AE$17)/3,IF(AND($M$1=2011,Beregningsark!$AQ473="1999-2012"),'Resultat 2005-2012'!K473*SUM($AD$17:$AE$17)/2,IF(AND($M$1=2012,Beregningsark!$AQ473="1999-2012"),'Resultat 2005-2012'!K473*$AE$17,""))))))))))))))))</f>
        <v/>
      </c>
      <c r="L473" s="15" t="str">
        <f>IF('Resultat 2005-2012'!$R473="","",IF($M$1=2005,'Resultat 2005-2012'!L473,IF(AND($M$1=2006,Beregningsark!$AQ473="2005-2012"),'Resultat 2005-2012'!L473*SUM($Y$9:$AE$9)/7,IF(AND($M$1=2007,Beregningsark!$AQ473="2005-2012"),'Resultat 2005-2012'!L473*SUM($Z$9:$AE$9)/6,IF(AND($M$1=2008,Beregningsark!$AQ473="2005-2012"),'Resultat 2005-2012'!L473*SUM($AA$9:$AE$9)/5,IF(AND($M$1=2009,Beregningsark!$AQ473="2005-2012"),'Resultat 2005-2012'!L473*SUM($AB$9:$AE$9)/4,IF(AND($M$1=2010,Beregningsark!$AQ473="2005-2012"),'Resultat 2005-2012'!L473*SUM($AC$9:$AE$9)/3,IF(AND($M$1=2011,Beregningsark!$AQ473="2005-2012"),'Resultat 2005-2012'!L473*SUM($AD$9:$AE$9)/2,IF(AND($M$1=2012,Beregningsark!$AQ473="2005-2012"),'Resultat 2005-2012'!L473*$AE$9,IF(AND($M$1=2006,Beregningsark!$AQ473="1999-2012"),'Resultat 2005-2012'!L473*SUM($Y$18:$AE$18)/7,IF(AND($M$1=2007,Beregningsark!$AQ473="1999-2012"),'Resultat 2005-2012'!L473*SUM($Z$18:$AE$18)/6,IF(AND($M$1=2008,Beregningsark!$AQ473="1999-2012"),'Resultat 2005-2012'!L473*SUM($AA$18:$AE$18)/5,IF(AND($M$1=2009,Beregningsark!$AQ473="1999-2012"),'Resultat 2005-2012'!L473*SUM($AB$18:$AE$18)/4,IF(AND($M$1=2010,Beregningsark!$AQ473="1999-2012"),'Resultat 2005-2012'!L473*SUM($AC$18:$AE$18)/3,IF(AND($M$1=2011,Beregningsark!$AQ473="1999-2012"),'Resultat 2005-2012'!L473*SUM($AD$18:$AE$18)/2,IF(AND($M$1=2012,Beregningsark!$AQ473="1999-2012"),'Resultat 2005-2012'!L473*$AE$18,""))))))))))))))))</f>
        <v/>
      </c>
      <c r="M473" s="15" t="str">
        <f t="shared" si="23"/>
        <v/>
      </c>
      <c r="N473" s="15" t="str">
        <f>IF('Resultat 2005-2012'!$R473="","",IF($M$1=2005,'Resultat 2005-2012'!N473,IF(AND($M$1=2006,Beregningsark!$AQ473="2005-2012"),'Resultat 2005-2012'!N473*SUM($Y$10:$AE$10)/7,IF(AND($M$1=2007,Beregningsark!$AQ473="2005-2012"),'Resultat 2005-2012'!N473*SUM($Z$10:$AE$10)/6,IF(AND($M$1=2008,Beregningsark!$AQ473="2005-2012"),'Resultat 2005-2012'!N473*SUM($AA$10:$AE$10)/5,IF(AND($M$1=2009,Beregningsark!$AQ473="2005-2012"),'Resultat 2005-2012'!N473*SUM($AB$10:$AE$10)/4,IF(AND($M$1=2010,Beregningsark!$AQ473="2005-2012"),'Resultat 2005-2012'!N473*SUM($AC$10:$AE$10)/3,IF(AND($M$1=2011,Beregningsark!$AQ473="2005-2012"),'Resultat 2005-2012'!N473*SUM($AD$10:$AE$10)/2,IF(AND($M$1=2012,Beregningsark!$AQ473="2005-2012"),'Resultat 2005-2012'!N473*$AE$10,IF(AND($M$1=2006,Beregningsark!$AQ473="1999-2012"),'Resultat 2005-2012'!N473*SUM($Y$16:$AE$16)/7,IF(AND($M$1=2007,Beregningsark!$AQ473="1999-2012"),'Resultat 2005-2012'!N473*SUM($Z$16:$AE$16)/6,IF(AND($M$1=2008,Beregningsark!$AQ473="1999-2012"),'Resultat 2005-2012'!N473*SUM($AA$16:$AE$16)/5,IF(AND($M$1=2009,Beregningsark!$AQ473="1999-2012"),'Resultat 2005-2012'!N473*SUM($AB$16:$AE$16)/4,IF(AND($M$1=2010,Beregningsark!$AQ473="1999-2012"),'Resultat 2005-2012'!N473*SUM($AC$16:$AE$16)/3,IF(AND($M$1=2011,Beregningsark!$AQ473="1999-2012"),'Resultat 2005-2012'!N473*SUM($AD$16:$AE$16)/2,IF(AND($M$1=2012,Beregningsark!$AQ473="1999-2012"),'Resultat 2005-2012'!N473*$AE$16,""))))))))))))))))</f>
        <v/>
      </c>
      <c r="O473" s="15" t="str">
        <f>IF('Resultat 2005-2012'!$R473="","",IF($M$1=2005,'Resultat 2005-2012'!O473,IF(AND($M$1=2006,Beregningsark!$AQ473="2005-2012"),'Resultat 2005-2012'!O473*SUM($Y$10:$AE$10)/7,IF(AND($M$1=2007,Beregningsark!$AQ473="2005-2012"),'Resultat 2005-2012'!O473*SUM($Z$10:$AE$10)/6,IF(AND($M$1=2008,Beregningsark!$AQ473="2005-2012"),'Resultat 2005-2012'!O473*SUM($AA$10:$AE$10)/5,IF(AND($M$1=2009,Beregningsark!$AQ473="2005-2012"),'Resultat 2005-2012'!O473*SUM($AB$10:$AE$10)/4,IF(AND($M$1=2010,Beregningsark!$AQ473="2005-2012"),'Resultat 2005-2012'!O473*SUM($AC$10:$AE$10)/3,IF(AND($M$1=2011,Beregningsark!$AQ473="2005-2012"),'Resultat 2005-2012'!O473*SUM($AD$10:$AE$10)/2,IF(AND($M$1=2012,Beregningsark!$AQ473="2005-2012"),'Resultat 2005-2012'!O473*$AE$10,IF(AND($M$1=2006,Beregningsark!$AQ473="1999-2012"),'Resultat 2005-2012'!O473*SUM($Y$16:$AE$16)/7,IF(AND($M$1=2007,Beregningsark!$AQ473="1999-2012"),'Resultat 2005-2012'!O473*SUM($Z$16:$AE$16)/6,IF(AND($M$1=2008,Beregningsark!$AQ473="1999-2012"),'Resultat 2005-2012'!O473*SUM($AA$16:$AE$16)/5,IF(AND($M$1=2009,Beregningsark!$AQ473="1999-2012"),'Resultat 2005-2012'!O473*SUM($AB$16:$AE$16)/4,IF(AND($M$1=2010,Beregningsark!$AQ473="1999-2012"),'Resultat 2005-2012'!O473*SUM($AC$16:$AE$16)/3,IF(AND($M$1=2011,Beregningsark!$AQ473="1999-2012"),'Resultat 2005-2012'!O473*SUM($AD$16:$AE$16)/2,IF(AND($M$1=2012,Beregningsark!$AQ473="1999-2012"),'Resultat 2005-2012'!O473*$AE$16,""))))))))))))))))</f>
        <v/>
      </c>
      <c r="P473" s="15" t="str">
        <f>IF('Resultat 2005-2012'!$R473="","",IF($M$1=2005,'Resultat 2005-2012'!P473,IF(AND($M$1=2006,Beregningsark!$AQ473="2005-2012"),'Resultat 2005-2012'!P473*SUM($Y$11:$AE$11)/7,IF(AND($M$1=2007,Beregningsark!$AQ473="2005-2012"),'Resultat 2005-2012'!P473*SUM($Z$11:$AE$11)/6,IF(AND($M$1=2008,Beregningsark!$AQ473="2005-2012"),'Resultat 2005-2012'!P473*SUM($AA$11:$AE$11)/5,IF(AND($M$1=2009,Beregningsark!$AQ473="2005-2012"),'Resultat 2005-2012'!P473*SUM($AB$11:$AE$11)/4,IF(AND($M$1=2010,Beregningsark!$AQ473="2005-2012"),'Resultat 2005-2012'!P473*SUM($AC$11:$AE$11)/3,IF(AND($M$1=2011,Beregningsark!$AQ473="2005-2012"),'Resultat 2005-2012'!P473*SUM($AD$11:$AE$11)/2,IF(AND($M$1=2012,Beregningsark!$AQ473="2005-2012"),'Resultat 2005-2012'!P473*$AE$11,IF(AND($M$1=2006,Beregningsark!$AQ473="1999-2012"),'Resultat 2005-2012'!P473*SUM($Y$16:$AE$16)/7,IF(AND($M$1=2007,Beregningsark!$AQ473="1999-2012"),'Resultat 2005-2012'!P473*SUM($Z$16:$AE$16)/6,IF(AND($M$1=2008,Beregningsark!$AQ473="1999-2012"),'Resultat 2005-2012'!P473*SUM($AA$16:$AE$16)/5,IF(AND($M$1=2009,Beregningsark!$AQ473="1999-2012"),'Resultat 2005-2012'!P473*SUM($AB$16:$AE$16)/4,IF(AND($M$1=2010,Beregningsark!$AQ473="1999-2012"),'Resultat 2005-2012'!P473*SUM($AC$16:$AE$16)/3,IF(AND($M$1=2011,Beregningsark!$AQ473="1999-2012"),'Resultat 2005-2012'!P473*SUM($AD$16:$AE$16)/2,IF(AND($M$1=2012,Beregningsark!$AQ473="1999-2012"),'Resultat 2005-2012'!P473*$AE$16,""))))))))))))))))</f>
        <v/>
      </c>
      <c r="Q473" s="15" t="str">
        <f t="shared" si="24"/>
        <v/>
      </c>
      <c r="R473" s="17" t="str">
        <f t="shared" si="25"/>
        <v/>
      </c>
    </row>
    <row r="474" spans="1:18" x14ac:dyDescent="0.25">
      <c r="A474" s="4" t="str">
        <f>IF(Inddata!A489="","",Inddata!A489)</f>
        <v/>
      </c>
      <c r="B474" s="4" t="str">
        <f>IF(Inddata!B489="","",Inddata!B489)</f>
        <v/>
      </c>
      <c r="C474" s="4" t="str">
        <f>IF(Inddata!C489="","",Inddata!C489)</f>
        <v/>
      </c>
      <c r="D474" s="4" t="str">
        <f>IF(Inddata!D489="","",Inddata!D489)</f>
        <v/>
      </c>
      <c r="E474" s="4" t="str">
        <f>IF(Inddata!E489="","",Inddata!E489)</f>
        <v/>
      </c>
      <c r="F474" s="4" t="str">
        <f>IF(Inddata!F489="","",Inddata!F489)</f>
        <v/>
      </c>
      <c r="G474" s="4">
        <f>IF(Inddata!G489="","",Inddata!G489)</f>
        <v>0</v>
      </c>
      <c r="H474" s="4" t="str">
        <f>IF(Inddata!H489&gt;0.5,Inddata!H489,"")</f>
        <v/>
      </c>
      <c r="I474" s="4" t="str">
        <f>IF(Inddata!I489="","",Inddata!I489)</f>
        <v/>
      </c>
      <c r="J474" s="15" t="str">
        <f>IF('Resultat 2005-2012'!$R474="","",IF($M$1=2005,'Resultat 2005-2012'!J474,IF(AND($M$1=2006,Beregningsark!$AQ474="2005-2012"),'Resultat 2005-2012'!J474*SUM($Y$7:$AE$7)/7,IF(AND($M$1=2007,Beregningsark!$AQ474="2005-2012"),'Resultat 2005-2012'!J474*SUM($Z$7:$AE$7)/6,IF(AND($M$1=2008,Beregningsark!$AQ474="2005-2012"),'Resultat 2005-2012'!J474*SUM($AA$7:$AE$7)/5,IF(AND($M$1=2009,Beregningsark!$AQ474="2005-2012"),'Resultat 2005-2012'!J474*SUM($AB$7:$AE$7)/4,IF(AND($M$1=2010,Beregningsark!$AQ474="2005-2012"),'Resultat 2005-2012'!J474*SUM($AC$7:$AE$7)/3,IF(AND($M$1=2011,Beregningsark!$AQ474="2005-2012"),'Resultat 2005-2012'!J474*SUM($AD$7:$AE$7)/2,IF(AND($M$1=2012,Beregningsark!$AQ474="2005-2012"),'Resultat 2005-2012'!J474*$AE$7,IF(AND($M$1=2006,Beregningsark!$AQ474="1999-2012"),'Resultat 2005-2012'!J474*SUM($Y$16:$AE$16)/7,IF(AND($M$1=2007,Beregningsark!$AQ474="1999-2012"),'Resultat 2005-2012'!J474*SUM($Z$16:$AE$16)/6,IF(AND($M$1=2008,Beregningsark!$AQ474="1999-2012"),'Resultat 2005-2012'!J474*SUM($AA$16:$AE$16)/5,IF(AND($M$1=2009,Beregningsark!$AQ474="1999-2012"),'Resultat 2005-2012'!J474*SUM($AB$16:$AE$16)/4,IF(AND($M$1=2010,Beregningsark!$AQ474="1999-2012"),'Resultat 2005-2012'!J474*SUM($AC$16:$AE$16)/3,IF(AND($M$1=2011,Beregningsark!$AQ474="1999-2012"),'Resultat 2005-2012'!J474*SUM($AD$16:$AE$16)/2,IF(AND($M$1=2012,Beregningsark!$AQ474="1999-2012"),'Resultat 2005-2012'!J474*$AE$16,""))))))))))))))))</f>
        <v/>
      </c>
      <c r="K474" s="15" t="str">
        <f>IF('Resultat 2005-2012'!$R474="","",IF($M$1=2005,'Resultat 2005-2012'!K474,IF(AND($M$1=2006,Beregningsark!$AQ474="2005-2012"),'Resultat 2005-2012'!K474*SUM($Y$8:$AE$8)/7,IF(AND($M$1=2007,Beregningsark!$AQ474="2005-2012"),'Resultat 2005-2012'!K474*SUM($Z$8:$AE$8)/6,IF(AND($M$1=2008,Beregningsark!$AQ474="2005-2012"),'Resultat 2005-2012'!K474*SUM($AA$8:$AE$8)/5,IF(AND($M$1=2009,Beregningsark!$AQ474="2005-2012"),'Resultat 2005-2012'!K474*SUM($AB$8:$AE$8)/4,IF(AND($M$1=2010,Beregningsark!$AQ474="2005-2012"),'Resultat 2005-2012'!K474*SUM($AC$8:$AE$8)/3,IF(AND($M$1=2011,Beregningsark!$AQ474="2005-2012"),'Resultat 2005-2012'!K474*SUM($AD$8:$AE$8)/2,IF(AND($M$1=2012,Beregningsark!$AQ474="2005-2012"),'Resultat 2005-2012'!K474*$AE$8,IF(AND($M$1=2006,Beregningsark!$AQ474="1999-2012"),'Resultat 2005-2012'!K474*SUM($Y$17:$AE$17)/7,IF(AND($M$1=2007,Beregningsark!$AQ474="1999-2012"),'Resultat 2005-2012'!K474*SUM($Z$17:$AE$17)/6,IF(AND($M$1=2008,Beregningsark!$AQ474="1999-2012"),'Resultat 2005-2012'!K474*SUM($AA$17:$AE$17)/5,IF(AND($M$1=2009,Beregningsark!$AQ474="1999-2012"),'Resultat 2005-2012'!K474*SUM($AB$17:$AE$17)/4,IF(AND($M$1=2010,Beregningsark!$AQ474="1999-2012"),'Resultat 2005-2012'!K474*SUM($AC$17:$AE$17)/3,IF(AND($M$1=2011,Beregningsark!$AQ474="1999-2012"),'Resultat 2005-2012'!K474*SUM($AD$17:$AE$17)/2,IF(AND($M$1=2012,Beregningsark!$AQ474="1999-2012"),'Resultat 2005-2012'!K474*$AE$17,""))))))))))))))))</f>
        <v/>
      </c>
      <c r="L474" s="15" t="str">
        <f>IF('Resultat 2005-2012'!$R474="","",IF($M$1=2005,'Resultat 2005-2012'!L474,IF(AND($M$1=2006,Beregningsark!$AQ474="2005-2012"),'Resultat 2005-2012'!L474*SUM($Y$9:$AE$9)/7,IF(AND($M$1=2007,Beregningsark!$AQ474="2005-2012"),'Resultat 2005-2012'!L474*SUM($Z$9:$AE$9)/6,IF(AND($M$1=2008,Beregningsark!$AQ474="2005-2012"),'Resultat 2005-2012'!L474*SUM($AA$9:$AE$9)/5,IF(AND($M$1=2009,Beregningsark!$AQ474="2005-2012"),'Resultat 2005-2012'!L474*SUM($AB$9:$AE$9)/4,IF(AND($M$1=2010,Beregningsark!$AQ474="2005-2012"),'Resultat 2005-2012'!L474*SUM($AC$9:$AE$9)/3,IF(AND($M$1=2011,Beregningsark!$AQ474="2005-2012"),'Resultat 2005-2012'!L474*SUM($AD$9:$AE$9)/2,IF(AND($M$1=2012,Beregningsark!$AQ474="2005-2012"),'Resultat 2005-2012'!L474*$AE$9,IF(AND($M$1=2006,Beregningsark!$AQ474="1999-2012"),'Resultat 2005-2012'!L474*SUM($Y$18:$AE$18)/7,IF(AND($M$1=2007,Beregningsark!$AQ474="1999-2012"),'Resultat 2005-2012'!L474*SUM($Z$18:$AE$18)/6,IF(AND($M$1=2008,Beregningsark!$AQ474="1999-2012"),'Resultat 2005-2012'!L474*SUM($AA$18:$AE$18)/5,IF(AND($M$1=2009,Beregningsark!$AQ474="1999-2012"),'Resultat 2005-2012'!L474*SUM($AB$18:$AE$18)/4,IF(AND($M$1=2010,Beregningsark!$AQ474="1999-2012"),'Resultat 2005-2012'!L474*SUM($AC$18:$AE$18)/3,IF(AND($M$1=2011,Beregningsark!$AQ474="1999-2012"),'Resultat 2005-2012'!L474*SUM($AD$18:$AE$18)/2,IF(AND($M$1=2012,Beregningsark!$AQ474="1999-2012"),'Resultat 2005-2012'!L474*$AE$18,""))))))))))))))))</f>
        <v/>
      </c>
      <c r="M474" s="15" t="str">
        <f t="shared" si="23"/>
        <v/>
      </c>
      <c r="N474" s="15" t="str">
        <f>IF('Resultat 2005-2012'!$R474="","",IF($M$1=2005,'Resultat 2005-2012'!N474,IF(AND($M$1=2006,Beregningsark!$AQ474="2005-2012"),'Resultat 2005-2012'!N474*SUM($Y$10:$AE$10)/7,IF(AND($M$1=2007,Beregningsark!$AQ474="2005-2012"),'Resultat 2005-2012'!N474*SUM($Z$10:$AE$10)/6,IF(AND($M$1=2008,Beregningsark!$AQ474="2005-2012"),'Resultat 2005-2012'!N474*SUM($AA$10:$AE$10)/5,IF(AND($M$1=2009,Beregningsark!$AQ474="2005-2012"),'Resultat 2005-2012'!N474*SUM($AB$10:$AE$10)/4,IF(AND($M$1=2010,Beregningsark!$AQ474="2005-2012"),'Resultat 2005-2012'!N474*SUM($AC$10:$AE$10)/3,IF(AND($M$1=2011,Beregningsark!$AQ474="2005-2012"),'Resultat 2005-2012'!N474*SUM($AD$10:$AE$10)/2,IF(AND($M$1=2012,Beregningsark!$AQ474="2005-2012"),'Resultat 2005-2012'!N474*$AE$10,IF(AND($M$1=2006,Beregningsark!$AQ474="1999-2012"),'Resultat 2005-2012'!N474*SUM($Y$16:$AE$16)/7,IF(AND($M$1=2007,Beregningsark!$AQ474="1999-2012"),'Resultat 2005-2012'!N474*SUM($Z$16:$AE$16)/6,IF(AND($M$1=2008,Beregningsark!$AQ474="1999-2012"),'Resultat 2005-2012'!N474*SUM($AA$16:$AE$16)/5,IF(AND($M$1=2009,Beregningsark!$AQ474="1999-2012"),'Resultat 2005-2012'!N474*SUM($AB$16:$AE$16)/4,IF(AND($M$1=2010,Beregningsark!$AQ474="1999-2012"),'Resultat 2005-2012'!N474*SUM($AC$16:$AE$16)/3,IF(AND($M$1=2011,Beregningsark!$AQ474="1999-2012"),'Resultat 2005-2012'!N474*SUM($AD$16:$AE$16)/2,IF(AND($M$1=2012,Beregningsark!$AQ474="1999-2012"),'Resultat 2005-2012'!N474*$AE$16,""))))))))))))))))</f>
        <v/>
      </c>
      <c r="O474" s="15" t="str">
        <f>IF('Resultat 2005-2012'!$R474="","",IF($M$1=2005,'Resultat 2005-2012'!O474,IF(AND($M$1=2006,Beregningsark!$AQ474="2005-2012"),'Resultat 2005-2012'!O474*SUM($Y$10:$AE$10)/7,IF(AND($M$1=2007,Beregningsark!$AQ474="2005-2012"),'Resultat 2005-2012'!O474*SUM($Z$10:$AE$10)/6,IF(AND($M$1=2008,Beregningsark!$AQ474="2005-2012"),'Resultat 2005-2012'!O474*SUM($AA$10:$AE$10)/5,IF(AND($M$1=2009,Beregningsark!$AQ474="2005-2012"),'Resultat 2005-2012'!O474*SUM($AB$10:$AE$10)/4,IF(AND($M$1=2010,Beregningsark!$AQ474="2005-2012"),'Resultat 2005-2012'!O474*SUM($AC$10:$AE$10)/3,IF(AND($M$1=2011,Beregningsark!$AQ474="2005-2012"),'Resultat 2005-2012'!O474*SUM($AD$10:$AE$10)/2,IF(AND($M$1=2012,Beregningsark!$AQ474="2005-2012"),'Resultat 2005-2012'!O474*$AE$10,IF(AND($M$1=2006,Beregningsark!$AQ474="1999-2012"),'Resultat 2005-2012'!O474*SUM($Y$16:$AE$16)/7,IF(AND($M$1=2007,Beregningsark!$AQ474="1999-2012"),'Resultat 2005-2012'!O474*SUM($Z$16:$AE$16)/6,IF(AND($M$1=2008,Beregningsark!$AQ474="1999-2012"),'Resultat 2005-2012'!O474*SUM($AA$16:$AE$16)/5,IF(AND($M$1=2009,Beregningsark!$AQ474="1999-2012"),'Resultat 2005-2012'!O474*SUM($AB$16:$AE$16)/4,IF(AND($M$1=2010,Beregningsark!$AQ474="1999-2012"),'Resultat 2005-2012'!O474*SUM($AC$16:$AE$16)/3,IF(AND($M$1=2011,Beregningsark!$AQ474="1999-2012"),'Resultat 2005-2012'!O474*SUM($AD$16:$AE$16)/2,IF(AND($M$1=2012,Beregningsark!$AQ474="1999-2012"),'Resultat 2005-2012'!O474*$AE$16,""))))))))))))))))</f>
        <v/>
      </c>
      <c r="P474" s="15" t="str">
        <f>IF('Resultat 2005-2012'!$R474="","",IF($M$1=2005,'Resultat 2005-2012'!P474,IF(AND($M$1=2006,Beregningsark!$AQ474="2005-2012"),'Resultat 2005-2012'!P474*SUM($Y$11:$AE$11)/7,IF(AND($M$1=2007,Beregningsark!$AQ474="2005-2012"),'Resultat 2005-2012'!P474*SUM($Z$11:$AE$11)/6,IF(AND($M$1=2008,Beregningsark!$AQ474="2005-2012"),'Resultat 2005-2012'!P474*SUM($AA$11:$AE$11)/5,IF(AND($M$1=2009,Beregningsark!$AQ474="2005-2012"),'Resultat 2005-2012'!P474*SUM($AB$11:$AE$11)/4,IF(AND($M$1=2010,Beregningsark!$AQ474="2005-2012"),'Resultat 2005-2012'!P474*SUM($AC$11:$AE$11)/3,IF(AND($M$1=2011,Beregningsark!$AQ474="2005-2012"),'Resultat 2005-2012'!P474*SUM($AD$11:$AE$11)/2,IF(AND($M$1=2012,Beregningsark!$AQ474="2005-2012"),'Resultat 2005-2012'!P474*$AE$11,IF(AND($M$1=2006,Beregningsark!$AQ474="1999-2012"),'Resultat 2005-2012'!P474*SUM($Y$16:$AE$16)/7,IF(AND($M$1=2007,Beregningsark!$AQ474="1999-2012"),'Resultat 2005-2012'!P474*SUM($Z$16:$AE$16)/6,IF(AND($M$1=2008,Beregningsark!$AQ474="1999-2012"),'Resultat 2005-2012'!P474*SUM($AA$16:$AE$16)/5,IF(AND($M$1=2009,Beregningsark!$AQ474="1999-2012"),'Resultat 2005-2012'!P474*SUM($AB$16:$AE$16)/4,IF(AND($M$1=2010,Beregningsark!$AQ474="1999-2012"),'Resultat 2005-2012'!P474*SUM($AC$16:$AE$16)/3,IF(AND($M$1=2011,Beregningsark!$AQ474="1999-2012"),'Resultat 2005-2012'!P474*SUM($AD$16:$AE$16)/2,IF(AND($M$1=2012,Beregningsark!$AQ474="1999-2012"),'Resultat 2005-2012'!P474*$AE$16,""))))))))))))))))</f>
        <v/>
      </c>
      <c r="Q474" s="15" t="str">
        <f t="shared" si="24"/>
        <v/>
      </c>
      <c r="R474" s="17" t="str">
        <f t="shared" si="25"/>
        <v/>
      </c>
    </row>
    <row r="475" spans="1:18" x14ac:dyDescent="0.25">
      <c r="A475" s="4" t="str">
        <f>IF(Inddata!A490="","",Inddata!A490)</f>
        <v/>
      </c>
      <c r="B475" s="4" t="str">
        <f>IF(Inddata!B490="","",Inddata!B490)</f>
        <v/>
      </c>
      <c r="C475" s="4" t="str">
        <f>IF(Inddata!C490="","",Inddata!C490)</f>
        <v/>
      </c>
      <c r="D475" s="4" t="str">
        <f>IF(Inddata!D490="","",Inddata!D490)</f>
        <v/>
      </c>
      <c r="E475" s="4" t="str">
        <f>IF(Inddata!E490="","",Inddata!E490)</f>
        <v/>
      </c>
      <c r="F475" s="4" t="str">
        <f>IF(Inddata!F490="","",Inddata!F490)</f>
        <v/>
      </c>
      <c r="G475" s="4">
        <f>IF(Inddata!G490="","",Inddata!G490)</f>
        <v>0</v>
      </c>
      <c r="H475" s="4" t="str">
        <f>IF(Inddata!H490&gt;0.5,Inddata!H490,"")</f>
        <v/>
      </c>
      <c r="I475" s="4" t="str">
        <f>IF(Inddata!I490="","",Inddata!I490)</f>
        <v/>
      </c>
      <c r="J475" s="15" t="str">
        <f>IF('Resultat 2005-2012'!$R475="","",IF($M$1=2005,'Resultat 2005-2012'!J475,IF(AND($M$1=2006,Beregningsark!$AQ475="2005-2012"),'Resultat 2005-2012'!J475*SUM($Y$7:$AE$7)/7,IF(AND($M$1=2007,Beregningsark!$AQ475="2005-2012"),'Resultat 2005-2012'!J475*SUM($Z$7:$AE$7)/6,IF(AND($M$1=2008,Beregningsark!$AQ475="2005-2012"),'Resultat 2005-2012'!J475*SUM($AA$7:$AE$7)/5,IF(AND($M$1=2009,Beregningsark!$AQ475="2005-2012"),'Resultat 2005-2012'!J475*SUM($AB$7:$AE$7)/4,IF(AND($M$1=2010,Beregningsark!$AQ475="2005-2012"),'Resultat 2005-2012'!J475*SUM($AC$7:$AE$7)/3,IF(AND($M$1=2011,Beregningsark!$AQ475="2005-2012"),'Resultat 2005-2012'!J475*SUM($AD$7:$AE$7)/2,IF(AND($M$1=2012,Beregningsark!$AQ475="2005-2012"),'Resultat 2005-2012'!J475*$AE$7,IF(AND($M$1=2006,Beregningsark!$AQ475="1999-2012"),'Resultat 2005-2012'!J475*SUM($Y$16:$AE$16)/7,IF(AND($M$1=2007,Beregningsark!$AQ475="1999-2012"),'Resultat 2005-2012'!J475*SUM($Z$16:$AE$16)/6,IF(AND($M$1=2008,Beregningsark!$AQ475="1999-2012"),'Resultat 2005-2012'!J475*SUM($AA$16:$AE$16)/5,IF(AND($M$1=2009,Beregningsark!$AQ475="1999-2012"),'Resultat 2005-2012'!J475*SUM($AB$16:$AE$16)/4,IF(AND($M$1=2010,Beregningsark!$AQ475="1999-2012"),'Resultat 2005-2012'!J475*SUM($AC$16:$AE$16)/3,IF(AND($M$1=2011,Beregningsark!$AQ475="1999-2012"),'Resultat 2005-2012'!J475*SUM($AD$16:$AE$16)/2,IF(AND($M$1=2012,Beregningsark!$AQ475="1999-2012"),'Resultat 2005-2012'!J475*$AE$16,""))))))))))))))))</f>
        <v/>
      </c>
      <c r="K475" s="15" t="str">
        <f>IF('Resultat 2005-2012'!$R475="","",IF($M$1=2005,'Resultat 2005-2012'!K475,IF(AND($M$1=2006,Beregningsark!$AQ475="2005-2012"),'Resultat 2005-2012'!K475*SUM($Y$8:$AE$8)/7,IF(AND($M$1=2007,Beregningsark!$AQ475="2005-2012"),'Resultat 2005-2012'!K475*SUM($Z$8:$AE$8)/6,IF(AND($M$1=2008,Beregningsark!$AQ475="2005-2012"),'Resultat 2005-2012'!K475*SUM($AA$8:$AE$8)/5,IF(AND($M$1=2009,Beregningsark!$AQ475="2005-2012"),'Resultat 2005-2012'!K475*SUM($AB$8:$AE$8)/4,IF(AND($M$1=2010,Beregningsark!$AQ475="2005-2012"),'Resultat 2005-2012'!K475*SUM($AC$8:$AE$8)/3,IF(AND($M$1=2011,Beregningsark!$AQ475="2005-2012"),'Resultat 2005-2012'!K475*SUM($AD$8:$AE$8)/2,IF(AND($M$1=2012,Beregningsark!$AQ475="2005-2012"),'Resultat 2005-2012'!K475*$AE$8,IF(AND($M$1=2006,Beregningsark!$AQ475="1999-2012"),'Resultat 2005-2012'!K475*SUM($Y$17:$AE$17)/7,IF(AND($M$1=2007,Beregningsark!$AQ475="1999-2012"),'Resultat 2005-2012'!K475*SUM($Z$17:$AE$17)/6,IF(AND($M$1=2008,Beregningsark!$AQ475="1999-2012"),'Resultat 2005-2012'!K475*SUM($AA$17:$AE$17)/5,IF(AND($M$1=2009,Beregningsark!$AQ475="1999-2012"),'Resultat 2005-2012'!K475*SUM($AB$17:$AE$17)/4,IF(AND($M$1=2010,Beregningsark!$AQ475="1999-2012"),'Resultat 2005-2012'!K475*SUM($AC$17:$AE$17)/3,IF(AND($M$1=2011,Beregningsark!$AQ475="1999-2012"),'Resultat 2005-2012'!K475*SUM($AD$17:$AE$17)/2,IF(AND($M$1=2012,Beregningsark!$AQ475="1999-2012"),'Resultat 2005-2012'!K475*$AE$17,""))))))))))))))))</f>
        <v/>
      </c>
      <c r="L475" s="15" t="str">
        <f>IF('Resultat 2005-2012'!$R475="","",IF($M$1=2005,'Resultat 2005-2012'!L475,IF(AND($M$1=2006,Beregningsark!$AQ475="2005-2012"),'Resultat 2005-2012'!L475*SUM($Y$9:$AE$9)/7,IF(AND($M$1=2007,Beregningsark!$AQ475="2005-2012"),'Resultat 2005-2012'!L475*SUM($Z$9:$AE$9)/6,IF(AND($M$1=2008,Beregningsark!$AQ475="2005-2012"),'Resultat 2005-2012'!L475*SUM($AA$9:$AE$9)/5,IF(AND($M$1=2009,Beregningsark!$AQ475="2005-2012"),'Resultat 2005-2012'!L475*SUM($AB$9:$AE$9)/4,IF(AND($M$1=2010,Beregningsark!$AQ475="2005-2012"),'Resultat 2005-2012'!L475*SUM($AC$9:$AE$9)/3,IF(AND($M$1=2011,Beregningsark!$AQ475="2005-2012"),'Resultat 2005-2012'!L475*SUM($AD$9:$AE$9)/2,IF(AND($M$1=2012,Beregningsark!$AQ475="2005-2012"),'Resultat 2005-2012'!L475*$AE$9,IF(AND($M$1=2006,Beregningsark!$AQ475="1999-2012"),'Resultat 2005-2012'!L475*SUM($Y$18:$AE$18)/7,IF(AND($M$1=2007,Beregningsark!$AQ475="1999-2012"),'Resultat 2005-2012'!L475*SUM($Z$18:$AE$18)/6,IF(AND($M$1=2008,Beregningsark!$AQ475="1999-2012"),'Resultat 2005-2012'!L475*SUM($AA$18:$AE$18)/5,IF(AND($M$1=2009,Beregningsark!$AQ475="1999-2012"),'Resultat 2005-2012'!L475*SUM($AB$18:$AE$18)/4,IF(AND($M$1=2010,Beregningsark!$AQ475="1999-2012"),'Resultat 2005-2012'!L475*SUM($AC$18:$AE$18)/3,IF(AND($M$1=2011,Beregningsark!$AQ475="1999-2012"),'Resultat 2005-2012'!L475*SUM($AD$18:$AE$18)/2,IF(AND($M$1=2012,Beregningsark!$AQ475="1999-2012"),'Resultat 2005-2012'!L475*$AE$18,""))))))))))))))))</f>
        <v/>
      </c>
      <c r="M475" s="15" t="str">
        <f t="shared" si="23"/>
        <v/>
      </c>
      <c r="N475" s="15" t="str">
        <f>IF('Resultat 2005-2012'!$R475="","",IF($M$1=2005,'Resultat 2005-2012'!N475,IF(AND($M$1=2006,Beregningsark!$AQ475="2005-2012"),'Resultat 2005-2012'!N475*SUM($Y$10:$AE$10)/7,IF(AND($M$1=2007,Beregningsark!$AQ475="2005-2012"),'Resultat 2005-2012'!N475*SUM($Z$10:$AE$10)/6,IF(AND($M$1=2008,Beregningsark!$AQ475="2005-2012"),'Resultat 2005-2012'!N475*SUM($AA$10:$AE$10)/5,IF(AND($M$1=2009,Beregningsark!$AQ475="2005-2012"),'Resultat 2005-2012'!N475*SUM($AB$10:$AE$10)/4,IF(AND($M$1=2010,Beregningsark!$AQ475="2005-2012"),'Resultat 2005-2012'!N475*SUM($AC$10:$AE$10)/3,IF(AND($M$1=2011,Beregningsark!$AQ475="2005-2012"),'Resultat 2005-2012'!N475*SUM($AD$10:$AE$10)/2,IF(AND($M$1=2012,Beregningsark!$AQ475="2005-2012"),'Resultat 2005-2012'!N475*$AE$10,IF(AND($M$1=2006,Beregningsark!$AQ475="1999-2012"),'Resultat 2005-2012'!N475*SUM($Y$16:$AE$16)/7,IF(AND($M$1=2007,Beregningsark!$AQ475="1999-2012"),'Resultat 2005-2012'!N475*SUM($Z$16:$AE$16)/6,IF(AND($M$1=2008,Beregningsark!$AQ475="1999-2012"),'Resultat 2005-2012'!N475*SUM($AA$16:$AE$16)/5,IF(AND($M$1=2009,Beregningsark!$AQ475="1999-2012"),'Resultat 2005-2012'!N475*SUM($AB$16:$AE$16)/4,IF(AND($M$1=2010,Beregningsark!$AQ475="1999-2012"),'Resultat 2005-2012'!N475*SUM($AC$16:$AE$16)/3,IF(AND($M$1=2011,Beregningsark!$AQ475="1999-2012"),'Resultat 2005-2012'!N475*SUM($AD$16:$AE$16)/2,IF(AND($M$1=2012,Beregningsark!$AQ475="1999-2012"),'Resultat 2005-2012'!N475*$AE$16,""))))))))))))))))</f>
        <v/>
      </c>
      <c r="O475" s="15" t="str">
        <f>IF('Resultat 2005-2012'!$R475="","",IF($M$1=2005,'Resultat 2005-2012'!O475,IF(AND($M$1=2006,Beregningsark!$AQ475="2005-2012"),'Resultat 2005-2012'!O475*SUM($Y$10:$AE$10)/7,IF(AND($M$1=2007,Beregningsark!$AQ475="2005-2012"),'Resultat 2005-2012'!O475*SUM($Z$10:$AE$10)/6,IF(AND($M$1=2008,Beregningsark!$AQ475="2005-2012"),'Resultat 2005-2012'!O475*SUM($AA$10:$AE$10)/5,IF(AND($M$1=2009,Beregningsark!$AQ475="2005-2012"),'Resultat 2005-2012'!O475*SUM($AB$10:$AE$10)/4,IF(AND($M$1=2010,Beregningsark!$AQ475="2005-2012"),'Resultat 2005-2012'!O475*SUM($AC$10:$AE$10)/3,IF(AND($M$1=2011,Beregningsark!$AQ475="2005-2012"),'Resultat 2005-2012'!O475*SUM($AD$10:$AE$10)/2,IF(AND($M$1=2012,Beregningsark!$AQ475="2005-2012"),'Resultat 2005-2012'!O475*$AE$10,IF(AND($M$1=2006,Beregningsark!$AQ475="1999-2012"),'Resultat 2005-2012'!O475*SUM($Y$16:$AE$16)/7,IF(AND($M$1=2007,Beregningsark!$AQ475="1999-2012"),'Resultat 2005-2012'!O475*SUM($Z$16:$AE$16)/6,IF(AND($M$1=2008,Beregningsark!$AQ475="1999-2012"),'Resultat 2005-2012'!O475*SUM($AA$16:$AE$16)/5,IF(AND($M$1=2009,Beregningsark!$AQ475="1999-2012"),'Resultat 2005-2012'!O475*SUM($AB$16:$AE$16)/4,IF(AND($M$1=2010,Beregningsark!$AQ475="1999-2012"),'Resultat 2005-2012'!O475*SUM($AC$16:$AE$16)/3,IF(AND($M$1=2011,Beregningsark!$AQ475="1999-2012"),'Resultat 2005-2012'!O475*SUM($AD$16:$AE$16)/2,IF(AND($M$1=2012,Beregningsark!$AQ475="1999-2012"),'Resultat 2005-2012'!O475*$AE$16,""))))))))))))))))</f>
        <v/>
      </c>
      <c r="P475" s="15" t="str">
        <f>IF('Resultat 2005-2012'!$R475="","",IF($M$1=2005,'Resultat 2005-2012'!P475,IF(AND($M$1=2006,Beregningsark!$AQ475="2005-2012"),'Resultat 2005-2012'!P475*SUM($Y$11:$AE$11)/7,IF(AND($M$1=2007,Beregningsark!$AQ475="2005-2012"),'Resultat 2005-2012'!P475*SUM($Z$11:$AE$11)/6,IF(AND($M$1=2008,Beregningsark!$AQ475="2005-2012"),'Resultat 2005-2012'!P475*SUM($AA$11:$AE$11)/5,IF(AND($M$1=2009,Beregningsark!$AQ475="2005-2012"),'Resultat 2005-2012'!P475*SUM($AB$11:$AE$11)/4,IF(AND($M$1=2010,Beregningsark!$AQ475="2005-2012"),'Resultat 2005-2012'!P475*SUM($AC$11:$AE$11)/3,IF(AND($M$1=2011,Beregningsark!$AQ475="2005-2012"),'Resultat 2005-2012'!P475*SUM($AD$11:$AE$11)/2,IF(AND($M$1=2012,Beregningsark!$AQ475="2005-2012"),'Resultat 2005-2012'!P475*$AE$11,IF(AND($M$1=2006,Beregningsark!$AQ475="1999-2012"),'Resultat 2005-2012'!P475*SUM($Y$16:$AE$16)/7,IF(AND($M$1=2007,Beregningsark!$AQ475="1999-2012"),'Resultat 2005-2012'!P475*SUM($Z$16:$AE$16)/6,IF(AND($M$1=2008,Beregningsark!$AQ475="1999-2012"),'Resultat 2005-2012'!P475*SUM($AA$16:$AE$16)/5,IF(AND($M$1=2009,Beregningsark!$AQ475="1999-2012"),'Resultat 2005-2012'!P475*SUM($AB$16:$AE$16)/4,IF(AND($M$1=2010,Beregningsark!$AQ475="1999-2012"),'Resultat 2005-2012'!P475*SUM($AC$16:$AE$16)/3,IF(AND($M$1=2011,Beregningsark!$AQ475="1999-2012"),'Resultat 2005-2012'!P475*SUM($AD$16:$AE$16)/2,IF(AND($M$1=2012,Beregningsark!$AQ475="1999-2012"),'Resultat 2005-2012'!P475*$AE$16,""))))))))))))))))</f>
        <v/>
      </c>
      <c r="Q475" s="15" t="str">
        <f t="shared" si="24"/>
        <v/>
      </c>
      <c r="R475" s="17" t="str">
        <f t="shared" si="25"/>
        <v/>
      </c>
    </row>
    <row r="476" spans="1:18" x14ac:dyDescent="0.25">
      <c r="A476" s="4" t="str">
        <f>IF(Inddata!A491="","",Inddata!A491)</f>
        <v/>
      </c>
      <c r="B476" s="4" t="str">
        <f>IF(Inddata!B491="","",Inddata!B491)</f>
        <v/>
      </c>
      <c r="C476" s="4" t="str">
        <f>IF(Inddata!C491="","",Inddata!C491)</f>
        <v/>
      </c>
      <c r="D476" s="4" t="str">
        <f>IF(Inddata!D491="","",Inddata!D491)</f>
        <v/>
      </c>
      <c r="E476" s="4" t="str">
        <f>IF(Inddata!E491="","",Inddata!E491)</f>
        <v/>
      </c>
      <c r="F476" s="4" t="str">
        <f>IF(Inddata!F491="","",Inddata!F491)</f>
        <v/>
      </c>
      <c r="G476" s="4">
        <f>IF(Inddata!G491="","",Inddata!G491)</f>
        <v>0</v>
      </c>
      <c r="H476" s="4" t="str">
        <f>IF(Inddata!H491&gt;0.5,Inddata!H491,"")</f>
        <v/>
      </c>
      <c r="I476" s="4" t="str">
        <f>IF(Inddata!I491="","",Inddata!I491)</f>
        <v/>
      </c>
      <c r="J476" s="15" t="str">
        <f>IF('Resultat 2005-2012'!$R476="","",IF($M$1=2005,'Resultat 2005-2012'!J476,IF(AND($M$1=2006,Beregningsark!$AQ476="2005-2012"),'Resultat 2005-2012'!J476*SUM($Y$7:$AE$7)/7,IF(AND($M$1=2007,Beregningsark!$AQ476="2005-2012"),'Resultat 2005-2012'!J476*SUM($Z$7:$AE$7)/6,IF(AND($M$1=2008,Beregningsark!$AQ476="2005-2012"),'Resultat 2005-2012'!J476*SUM($AA$7:$AE$7)/5,IF(AND($M$1=2009,Beregningsark!$AQ476="2005-2012"),'Resultat 2005-2012'!J476*SUM($AB$7:$AE$7)/4,IF(AND($M$1=2010,Beregningsark!$AQ476="2005-2012"),'Resultat 2005-2012'!J476*SUM($AC$7:$AE$7)/3,IF(AND($M$1=2011,Beregningsark!$AQ476="2005-2012"),'Resultat 2005-2012'!J476*SUM($AD$7:$AE$7)/2,IF(AND($M$1=2012,Beregningsark!$AQ476="2005-2012"),'Resultat 2005-2012'!J476*$AE$7,IF(AND($M$1=2006,Beregningsark!$AQ476="1999-2012"),'Resultat 2005-2012'!J476*SUM($Y$16:$AE$16)/7,IF(AND($M$1=2007,Beregningsark!$AQ476="1999-2012"),'Resultat 2005-2012'!J476*SUM($Z$16:$AE$16)/6,IF(AND($M$1=2008,Beregningsark!$AQ476="1999-2012"),'Resultat 2005-2012'!J476*SUM($AA$16:$AE$16)/5,IF(AND($M$1=2009,Beregningsark!$AQ476="1999-2012"),'Resultat 2005-2012'!J476*SUM($AB$16:$AE$16)/4,IF(AND($M$1=2010,Beregningsark!$AQ476="1999-2012"),'Resultat 2005-2012'!J476*SUM($AC$16:$AE$16)/3,IF(AND($M$1=2011,Beregningsark!$AQ476="1999-2012"),'Resultat 2005-2012'!J476*SUM($AD$16:$AE$16)/2,IF(AND($M$1=2012,Beregningsark!$AQ476="1999-2012"),'Resultat 2005-2012'!J476*$AE$16,""))))))))))))))))</f>
        <v/>
      </c>
      <c r="K476" s="15" t="str">
        <f>IF('Resultat 2005-2012'!$R476="","",IF($M$1=2005,'Resultat 2005-2012'!K476,IF(AND($M$1=2006,Beregningsark!$AQ476="2005-2012"),'Resultat 2005-2012'!K476*SUM($Y$8:$AE$8)/7,IF(AND($M$1=2007,Beregningsark!$AQ476="2005-2012"),'Resultat 2005-2012'!K476*SUM($Z$8:$AE$8)/6,IF(AND($M$1=2008,Beregningsark!$AQ476="2005-2012"),'Resultat 2005-2012'!K476*SUM($AA$8:$AE$8)/5,IF(AND($M$1=2009,Beregningsark!$AQ476="2005-2012"),'Resultat 2005-2012'!K476*SUM($AB$8:$AE$8)/4,IF(AND($M$1=2010,Beregningsark!$AQ476="2005-2012"),'Resultat 2005-2012'!K476*SUM($AC$8:$AE$8)/3,IF(AND($M$1=2011,Beregningsark!$AQ476="2005-2012"),'Resultat 2005-2012'!K476*SUM($AD$8:$AE$8)/2,IF(AND($M$1=2012,Beregningsark!$AQ476="2005-2012"),'Resultat 2005-2012'!K476*$AE$8,IF(AND($M$1=2006,Beregningsark!$AQ476="1999-2012"),'Resultat 2005-2012'!K476*SUM($Y$17:$AE$17)/7,IF(AND($M$1=2007,Beregningsark!$AQ476="1999-2012"),'Resultat 2005-2012'!K476*SUM($Z$17:$AE$17)/6,IF(AND($M$1=2008,Beregningsark!$AQ476="1999-2012"),'Resultat 2005-2012'!K476*SUM($AA$17:$AE$17)/5,IF(AND($M$1=2009,Beregningsark!$AQ476="1999-2012"),'Resultat 2005-2012'!K476*SUM($AB$17:$AE$17)/4,IF(AND($M$1=2010,Beregningsark!$AQ476="1999-2012"),'Resultat 2005-2012'!K476*SUM($AC$17:$AE$17)/3,IF(AND($M$1=2011,Beregningsark!$AQ476="1999-2012"),'Resultat 2005-2012'!K476*SUM($AD$17:$AE$17)/2,IF(AND($M$1=2012,Beregningsark!$AQ476="1999-2012"),'Resultat 2005-2012'!K476*$AE$17,""))))))))))))))))</f>
        <v/>
      </c>
      <c r="L476" s="15" t="str">
        <f>IF('Resultat 2005-2012'!$R476="","",IF($M$1=2005,'Resultat 2005-2012'!L476,IF(AND($M$1=2006,Beregningsark!$AQ476="2005-2012"),'Resultat 2005-2012'!L476*SUM($Y$9:$AE$9)/7,IF(AND($M$1=2007,Beregningsark!$AQ476="2005-2012"),'Resultat 2005-2012'!L476*SUM($Z$9:$AE$9)/6,IF(AND($M$1=2008,Beregningsark!$AQ476="2005-2012"),'Resultat 2005-2012'!L476*SUM($AA$9:$AE$9)/5,IF(AND($M$1=2009,Beregningsark!$AQ476="2005-2012"),'Resultat 2005-2012'!L476*SUM($AB$9:$AE$9)/4,IF(AND($M$1=2010,Beregningsark!$AQ476="2005-2012"),'Resultat 2005-2012'!L476*SUM($AC$9:$AE$9)/3,IF(AND($M$1=2011,Beregningsark!$AQ476="2005-2012"),'Resultat 2005-2012'!L476*SUM($AD$9:$AE$9)/2,IF(AND($M$1=2012,Beregningsark!$AQ476="2005-2012"),'Resultat 2005-2012'!L476*$AE$9,IF(AND($M$1=2006,Beregningsark!$AQ476="1999-2012"),'Resultat 2005-2012'!L476*SUM($Y$18:$AE$18)/7,IF(AND($M$1=2007,Beregningsark!$AQ476="1999-2012"),'Resultat 2005-2012'!L476*SUM($Z$18:$AE$18)/6,IF(AND($M$1=2008,Beregningsark!$AQ476="1999-2012"),'Resultat 2005-2012'!L476*SUM($AA$18:$AE$18)/5,IF(AND($M$1=2009,Beregningsark!$AQ476="1999-2012"),'Resultat 2005-2012'!L476*SUM($AB$18:$AE$18)/4,IF(AND($M$1=2010,Beregningsark!$AQ476="1999-2012"),'Resultat 2005-2012'!L476*SUM($AC$18:$AE$18)/3,IF(AND($M$1=2011,Beregningsark!$AQ476="1999-2012"),'Resultat 2005-2012'!L476*SUM($AD$18:$AE$18)/2,IF(AND($M$1=2012,Beregningsark!$AQ476="1999-2012"),'Resultat 2005-2012'!L476*$AE$18,""))))))))))))))))</f>
        <v/>
      </c>
      <c r="M476" s="15" t="str">
        <f t="shared" si="23"/>
        <v/>
      </c>
      <c r="N476" s="15" t="str">
        <f>IF('Resultat 2005-2012'!$R476="","",IF($M$1=2005,'Resultat 2005-2012'!N476,IF(AND($M$1=2006,Beregningsark!$AQ476="2005-2012"),'Resultat 2005-2012'!N476*SUM($Y$10:$AE$10)/7,IF(AND($M$1=2007,Beregningsark!$AQ476="2005-2012"),'Resultat 2005-2012'!N476*SUM($Z$10:$AE$10)/6,IF(AND($M$1=2008,Beregningsark!$AQ476="2005-2012"),'Resultat 2005-2012'!N476*SUM($AA$10:$AE$10)/5,IF(AND($M$1=2009,Beregningsark!$AQ476="2005-2012"),'Resultat 2005-2012'!N476*SUM($AB$10:$AE$10)/4,IF(AND($M$1=2010,Beregningsark!$AQ476="2005-2012"),'Resultat 2005-2012'!N476*SUM($AC$10:$AE$10)/3,IF(AND($M$1=2011,Beregningsark!$AQ476="2005-2012"),'Resultat 2005-2012'!N476*SUM($AD$10:$AE$10)/2,IF(AND($M$1=2012,Beregningsark!$AQ476="2005-2012"),'Resultat 2005-2012'!N476*$AE$10,IF(AND($M$1=2006,Beregningsark!$AQ476="1999-2012"),'Resultat 2005-2012'!N476*SUM($Y$16:$AE$16)/7,IF(AND($M$1=2007,Beregningsark!$AQ476="1999-2012"),'Resultat 2005-2012'!N476*SUM($Z$16:$AE$16)/6,IF(AND($M$1=2008,Beregningsark!$AQ476="1999-2012"),'Resultat 2005-2012'!N476*SUM($AA$16:$AE$16)/5,IF(AND($M$1=2009,Beregningsark!$AQ476="1999-2012"),'Resultat 2005-2012'!N476*SUM($AB$16:$AE$16)/4,IF(AND($M$1=2010,Beregningsark!$AQ476="1999-2012"),'Resultat 2005-2012'!N476*SUM($AC$16:$AE$16)/3,IF(AND($M$1=2011,Beregningsark!$AQ476="1999-2012"),'Resultat 2005-2012'!N476*SUM($AD$16:$AE$16)/2,IF(AND($M$1=2012,Beregningsark!$AQ476="1999-2012"),'Resultat 2005-2012'!N476*$AE$16,""))))))))))))))))</f>
        <v/>
      </c>
      <c r="O476" s="15" t="str">
        <f>IF('Resultat 2005-2012'!$R476="","",IF($M$1=2005,'Resultat 2005-2012'!O476,IF(AND($M$1=2006,Beregningsark!$AQ476="2005-2012"),'Resultat 2005-2012'!O476*SUM($Y$10:$AE$10)/7,IF(AND($M$1=2007,Beregningsark!$AQ476="2005-2012"),'Resultat 2005-2012'!O476*SUM($Z$10:$AE$10)/6,IF(AND($M$1=2008,Beregningsark!$AQ476="2005-2012"),'Resultat 2005-2012'!O476*SUM($AA$10:$AE$10)/5,IF(AND($M$1=2009,Beregningsark!$AQ476="2005-2012"),'Resultat 2005-2012'!O476*SUM($AB$10:$AE$10)/4,IF(AND($M$1=2010,Beregningsark!$AQ476="2005-2012"),'Resultat 2005-2012'!O476*SUM($AC$10:$AE$10)/3,IF(AND($M$1=2011,Beregningsark!$AQ476="2005-2012"),'Resultat 2005-2012'!O476*SUM($AD$10:$AE$10)/2,IF(AND($M$1=2012,Beregningsark!$AQ476="2005-2012"),'Resultat 2005-2012'!O476*$AE$10,IF(AND($M$1=2006,Beregningsark!$AQ476="1999-2012"),'Resultat 2005-2012'!O476*SUM($Y$16:$AE$16)/7,IF(AND($M$1=2007,Beregningsark!$AQ476="1999-2012"),'Resultat 2005-2012'!O476*SUM($Z$16:$AE$16)/6,IF(AND($M$1=2008,Beregningsark!$AQ476="1999-2012"),'Resultat 2005-2012'!O476*SUM($AA$16:$AE$16)/5,IF(AND($M$1=2009,Beregningsark!$AQ476="1999-2012"),'Resultat 2005-2012'!O476*SUM($AB$16:$AE$16)/4,IF(AND($M$1=2010,Beregningsark!$AQ476="1999-2012"),'Resultat 2005-2012'!O476*SUM($AC$16:$AE$16)/3,IF(AND($M$1=2011,Beregningsark!$AQ476="1999-2012"),'Resultat 2005-2012'!O476*SUM($AD$16:$AE$16)/2,IF(AND($M$1=2012,Beregningsark!$AQ476="1999-2012"),'Resultat 2005-2012'!O476*$AE$16,""))))))))))))))))</f>
        <v/>
      </c>
      <c r="P476" s="15" t="str">
        <f>IF('Resultat 2005-2012'!$R476="","",IF($M$1=2005,'Resultat 2005-2012'!P476,IF(AND($M$1=2006,Beregningsark!$AQ476="2005-2012"),'Resultat 2005-2012'!P476*SUM($Y$11:$AE$11)/7,IF(AND($M$1=2007,Beregningsark!$AQ476="2005-2012"),'Resultat 2005-2012'!P476*SUM($Z$11:$AE$11)/6,IF(AND($M$1=2008,Beregningsark!$AQ476="2005-2012"),'Resultat 2005-2012'!P476*SUM($AA$11:$AE$11)/5,IF(AND($M$1=2009,Beregningsark!$AQ476="2005-2012"),'Resultat 2005-2012'!P476*SUM($AB$11:$AE$11)/4,IF(AND($M$1=2010,Beregningsark!$AQ476="2005-2012"),'Resultat 2005-2012'!P476*SUM($AC$11:$AE$11)/3,IF(AND($M$1=2011,Beregningsark!$AQ476="2005-2012"),'Resultat 2005-2012'!P476*SUM($AD$11:$AE$11)/2,IF(AND($M$1=2012,Beregningsark!$AQ476="2005-2012"),'Resultat 2005-2012'!P476*$AE$11,IF(AND($M$1=2006,Beregningsark!$AQ476="1999-2012"),'Resultat 2005-2012'!P476*SUM($Y$16:$AE$16)/7,IF(AND($M$1=2007,Beregningsark!$AQ476="1999-2012"),'Resultat 2005-2012'!P476*SUM($Z$16:$AE$16)/6,IF(AND($M$1=2008,Beregningsark!$AQ476="1999-2012"),'Resultat 2005-2012'!P476*SUM($AA$16:$AE$16)/5,IF(AND($M$1=2009,Beregningsark!$AQ476="1999-2012"),'Resultat 2005-2012'!P476*SUM($AB$16:$AE$16)/4,IF(AND($M$1=2010,Beregningsark!$AQ476="1999-2012"),'Resultat 2005-2012'!P476*SUM($AC$16:$AE$16)/3,IF(AND($M$1=2011,Beregningsark!$AQ476="1999-2012"),'Resultat 2005-2012'!P476*SUM($AD$16:$AE$16)/2,IF(AND($M$1=2012,Beregningsark!$AQ476="1999-2012"),'Resultat 2005-2012'!P476*$AE$16,""))))))))))))))))</f>
        <v/>
      </c>
      <c r="Q476" s="15" t="str">
        <f t="shared" si="24"/>
        <v/>
      </c>
      <c r="R476" s="17" t="str">
        <f t="shared" si="25"/>
        <v/>
      </c>
    </row>
    <row r="477" spans="1:18" x14ac:dyDescent="0.25">
      <c r="A477" s="4" t="str">
        <f>IF(Inddata!A492="","",Inddata!A492)</f>
        <v/>
      </c>
      <c r="B477" s="4" t="str">
        <f>IF(Inddata!B492="","",Inddata!B492)</f>
        <v/>
      </c>
      <c r="C477" s="4" t="str">
        <f>IF(Inddata!C492="","",Inddata!C492)</f>
        <v/>
      </c>
      <c r="D477" s="4" t="str">
        <f>IF(Inddata!D492="","",Inddata!D492)</f>
        <v/>
      </c>
      <c r="E477" s="4" t="str">
        <f>IF(Inddata!E492="","",Inddata!E492)</f>
        <v/>
      </c>
      <c r="F477" s="4" t="str">
        <f>IF(Inddata!F492="","",Inddata!F492)</f>
        <v/>
      </c>
      <c r="G477" s="4">
        <f>IF(Inddata!G492="","",Inddata!G492)</f>
        <v>0</v>
      </c>
      <c r="H477" s="4" t="str">
        <f>IF(Inddata!H492&gt;0.5,Inddata!H492,"")</f>
        <v/>
      </c>
      <c r="I477" s="4" t="str">
        <f>IF(Inddata!I492="","",Inddata!I492)</f>
        <v/>
      </c>
      <c r="J477" s="15" t="str">
        <f>IF('Resultat 2005-2012'!$R477="","",IF($M$1=2005,'Resultat 2005-2012'!J477,IF(AND($M$1=2006,Beregningsark!$AQ477="2005-2012"),'Resultat 2005-2012'!J477*SUM($Y$7:$AE$7)/7,IF(AND($M$1=2007,Beregningsark!$AQ477="2005-2012"),'Resultat 2005-2012'!J477*SUM($Z$7:$AE$7)/6,IF(AND($M$1=2008,Beregningsark!$AQ477="2005-2012"),'Resultat 2005-2012'!J477*SUM($AA$7:$AE$7)/5,IF(AND($M$1=2009,Beregningsark!$AQ477="2005-2012"),'Resultat 2005-2012'!J477*SUM($AB$7:$AE$7)/4,IF(AND($M$1=2010,Beregningsark!$AQ477="2005-2012"),'Resultat 2005-2012'!J477*SUM($AC$7:$AE$7)/3,IF(AND($M$1=2011,Beregningsark!$AQ477="2005-2012"),'Resultat 2005-2012'!J477*SUM($AD$7:$AE$7)/2,IF(AND($M$1=2012,Beregningsark!$AQ477="2005-2012"),'Resultat 2005-2012'!J477*$AE$7,IF(AND($M$1=2006,Beregningsark!$AQ477="1999-2012"),'Resultat 2005-2012'!J477*SUM($Y$16:$AE$16)/7,IF(AND($M$1=2007,Beregningsark!$AQ477="1999-2012"),'Resultat 2005-2012'!J477*SUM($Z$16:$AE$16)/6,IF(AND($M$1=2008,Beregningsark!$AQ477="1999-2012"),'Resultat 2005-2012'!J477*SUM($AA$16:$AE$16)/5,IF(AND($M$1=2009,Beregningsark!$AQ477="1999-2012"),'Resultat 2005-2012'!J477*SUM($AB$16:$AE$16)/4,IF(AND($M$1=2010,Beregningsark!$AQ477="1999-2012"),'Resultat 2005-2012'!J477*SUM($AC$16:$AE$16)/3,IF(AND($M$1=2011,Beregningsark!$AQ477="1999-2012"),'Resultat 2005-2012'!J477*SUM($AD$16:$AE$16)/2,IF(AND($M$1=2012,Beregningsark!$AQ477="1999-2012"),'Resultat 2005-2012'!J477*$AE$16,""))))))))))))))))</f>
        <v/>
      </c>
      <c r="K477" s="15" t="str">
        <f>IF('Resultat 2005-2012'!$R477="","",IF($M$1=2005,'Resultat 2005-2012'!K477,IF(AND($M$1=2006,Beregningsark!$AQ477="2005-2012"),'Resultat 2005-2012'!K477*SUM($Y$8:$AE$8)/7,IF(AND($M$1=2007,Beregningsark!$AQ477="2005-2012"),'Resultat 2005-2012'!K477*SUM($Z$8:$AE$8)/6,IF(AND($M$1=2008,Beregningsark!$AQ477="2005-2012"),'Resultat 2005-2012'!K477*SUM($AA$8:$AE$8)/5,IF(AND($M$1=2009,Beregningsark!$AQ477="2005-2012"),'Resultat 2005-2012'!K477*SUM($AB$8:$AE$8)/4,IF(AND($M$1=2010,Beregningsark!$AQ477="2005-2012"),'Resultat 2005-2012'!K477*SUM($AC$8:$AE$8)/3,IF(AND($M$1=2011,Beregningsark!$AQ477="2005-2012"),'Resultat 2005-2012'!K477*SUM($AD$8:$AE$8)/2,IF(AND($M$1=2012,Beregningsark!$AQ477="2005-2012"),'Resultat 2005-2012'!K477*$AE$8,IF(AND($M$1=2006,Beregningsark!$AQ477="1999-2012"),'Resultat 2005-2012'!K477*SUM($Y$17:$AE$17)/7,IF(AND($M$1=2007,Beregningsark!$AQ477="1999-2012"),'Resultat 2005-2012'!K477*SUM($Z$17:$AE$17)/6,IF(AND($M$1=2008,Beregningsark!$AQ477="1999-2012"),'Resultat 2005-2012'!K477*SUM($AA$17:$AE$17)/5,IF(AND($M$1=2009,Beregningsark!$AQ477="1999-2012"),'Resultat 2005-2012'!K477*SUM($AB$17:$AE$17)/4,IF(AND($M$1=2010,Beregningsark!$AQ477="1999-2012"),'Resultat 2005-2012'!K477*SUM($AC$17:$AE$17)/3,IF(AND($M$1=2011,Beregningsark!$AQ477="1999-2012"),'Resultat 2005-2012'!K477*SUM($AD$17:$AE$17)/2,IF(AND($M$1=2012,Beregningsark!$AQ477="1999-2012"),'Resultat 2005-2012'!K477*$AE$17,""))))))))))))))))</f>
        <v/>
      </c>
      <c r="L477" s="15" t="str">
        <f>IF('Resultat 2005-2012'!$R477="","",IF($M$1=2005,'Resultat 2005-2012'!L477,IF(AND($M$1=2006,Beregningsark!$AQ477="2005-2012"),'Resultat 2005-2012'!L477*SUM($Y$9:$AE$9)/7,IF(AND($M$1=2007,Beregningsark!$AQ477="2005-2012"),'Resultat 2005-2012'!L477*SUM($Z$9:$AE$9)/6,IF(AND($M$1=2008,Beregningsark!$AQ477="2005-2012"),'Resultat 2005-2012'!L477*SUM($AA$9:$AE$9)/5,IF(AND($M$1=2009,Beregningsark!$AQ477="2005-2012"),'Resultat 2005-2012'!L477*SUM($AB$9:$AE$9)/4,IF(AND($M$1=2010,Beregningsark!$AQ477="2005-2012"),'Resultat 2005-2012'!L477*SUM($AC$9:$AE$9)/3,IF(AND($M$1=2011,Beregningsark!$AQ477="2005-2012"),'Resultat 2005-2012'!L477*SUM($AD$9:$AE$9)/2,IF(AND($M$1=2012,Beregningsark!$AQ477="2005-2012"),'Resultat 2005-2012'!L477*$AE$9,IF(AND($M$1=2006,Beregningsark!$AQ477="1999-2012"),'Resultat 2005-2012'!L477*SUM($Y$18:$AE$18)/7,IF(AND($M$1=2007,Beregningsark!$AQ477="1999-2012"),'Resultat 2005-2012'!L477*SUM($Z$18:$AE$18)/6,IF(AND($M$1=2008,Beregningsark!$AQ477="1999-2012"),'Resultat 2005-2012'!L477*SUM($AA$18:$AE$18)/5,IF(AND($M$1=2009,Beregningsark!$AQ477="1999-2012"),'Resultat 2005-2012'!L477*SUM($AB$18:$AE$18)/4,IF(AND($M$1=2010,Beregningsark!$AQ477="1999-2012"),'Resultat 2005-2012'!L477*SUM($AC$18:$AE$18)/3,IF(AND($M$1=2011,Beregningsark!$AQ477="1999-2012"),'Resultat 2005-2012'!L477*SUM($AD$18:$AE$18)/2,IF(AND($M$1=2012,Beregningsark!$AQ477="1999-2012"),'Resultat 2005-2012'!L477*$AE$18,""))))))))))))))))</f>
        <v/>
      </c>
      <c r="M477" s="15" t="str">
        <f t="shared" si="23"/>
        <v/>
      </c>
      <c r="N477" s="15" t="str">
        <f>IF('Resultat 2005-2012'!$R477="","",IF($M$1=2005,'Resultat 2005-2012'!N477,IF(AND($M$1=2006,Beregningsark!$AQ477="2005-2012"),'Resultat 2005-2012'!N477*SUM($Y$10:$AE$10)/7,IF(AND($M$1=2007,Beregningsark!$AQ477="2005-2012"),'Resultat 2005-2012'!N477*SUM($Z$10:$AE$10)/6,IF(AND($M$1=2008,Beregningsark!$AQ477="2005-2012"),'Resultat 2005-2012'!N477*SUM($AA$10:$AE$10)/5,IF(AND($M$1=2009,Beregningsark!$AQ477="2005-2012"),'Resultat 2005-2012'!N477*SUM($AB$10:$AE$10)/4,IF(AND($M$1=2010,Beregningsark!$AQ477="2005-2012"),'Resultat 2005-2012'!N477*SUM($AC$10:$AE$10)/3,IF(AND($M$1=2011,Beregningsark!$AQ477="2005-2012"),'Resultat 2005-2012'!N477*SUM($AD$10:$AE$10)/2,IF(AND($M$1=2012,Beregningsark!$AQ477="2005-2012"),'Resultat 2005-2012'!N477*$AE$10,IF(AND($M$1=2006,Beregningsark!$AQ477="1999-2012"),'Resultat 2005-2012'!N477*SUM($Y$16:$AE$16)/7,IF(AND($M$1=2007,Beregningsark!$AQ477="1999-2012"),'Resultat 2005-2012'!N477*SUM($Z$16:$AE$16)/6,IF(AND($M$1=2008,Beregningsark!$AQ477="1999-2012"),'Resultat 2005-2012'!N477*SUM($AA$16:$AE$16)/5,IF(AND($M$1=2009,Beregningsark!$AQ477="1999-2012"),'Resultat 2005-2012'!N477*SUM($AB$16:$AE$16)/4,IF(AND($M$1=2010,Beregningsark!$AQ477="1999-2012"),'Resultat 2005-2012'!N477*SUM($AC$16:$AE$16)/3,IF(AND($M$1=2011,Beregningsark!$AQ477="1999-2012"),'Resultat 2005-2012'!N477*SUM($AD$16:$AE$16)/2,IF(AND($M$1=2012,Beregningsark!$AQ477="1999-2012"),'Resultat 2005-2012'!N477*$AE$16,""))))))))))))))))</f>
        <v/>
      </c>
      <c r="O477" s="15" t="str">
        <f>IF('Resultat 2005-2012'!$R477="","",IF($M$1=2005,'Resultat 2005-2012'!O477,IF(AND($M$1=2006,Beregningsark!$AQ477="2005-2012"),'Resultat 2005-2012'!O477*SUM($Y$10:$AE$10)/7,IF(AND($M$1=2007,Beregningsark!$AQ477="2005-2012"),'Resultat 2005-2012'!O477*SUM($Z$10:$AE$10)/6,IF(AND($M$1=2008,Beregningsark!$AQ477="2005-2012"),'Resultat 2005-2012'!O477*SUM($AA$10:$AE$10)/5,IF(AND($M$1=2009,Beregningsark!$AQ477="2005-2012"),'Resultat 2005-2012'!O477*SUM($AB$10:$AE$10)/4,IF(AND($M$1=2010,Beregningsark!$AQ477="2005-2012"),'Resultat 2005-2012'!O477*SUM($AC$10:$AE$10)/3,IF(AND($M$1=2011,Beregningsark!$AQ477="2005-2012"),'Resultat 2005-2012'!O477*SUM($AD$10:$AE$10)/2,IF(AND($M$1=2012,Beregningsark!$AQ477="2005-2012"),'Resultat 2005-2012'!O477*$AE$10,IF(AND($M$1=2006,Beregningsark!$AQ477="1999-2012"),'Resultat 2005-2012'!O477*SUM($Y$16:$AE$16)/7,IF(AND($M$1=2007,Beregningsark!$AQ477="1999-2012"),'Resultat 2005-2012'!O477*SUM($Z$16:$AE$16)/6,IF(AND($M$1=2008,Beregningsark!$AQ477="1999-2012"),'Resultat 2005-2012'!O477*SUM($AA$16:$AE$16)/5,IF(AND($M$1=2009,Beregningsark!$AQ477="1999-2012"),'Resultat 2005-2012'!O477*SUM($AB$16:$AE$16)/4,IF(AND($M$1=2010,Beregningsark!$AQ477="1999-2012"),'Resultat 2005-2012'!O477*SUM($AC$16:$AE$16)/3,IF(AND($M$1=2011,Beregningsark!$AQ477="1999-2012"),'Resultat 2005-2012'!O477*SUM($AD$16:$AE$16)/2,IF(AND($M$1=2012,Beregningsark!$AQ477="1999-2012"),'Resultat 2005-2012'!O477*$AE$16,""))))))))))))))))</f>
        <v/>
      </c>
      <c r="P477" s="15" t="str">
        <f>IF('Resultat 2005-2012'!$R477="","",IF($M$1=2005,'Resultat 2005-2012'!P477,IF(AND($M$1=2006,Beregningsark!$AQ477="2005-2012"),'Resultat 2005-2012'!P477*SUM($Y$11:$AE$11)/7,IF(AND($M$1=2007,Beregningsark!$AQ477="2005-2012"),'Resultat 2005-2012'!P477*SUM($Z$11:$AE$11)/6,IF(AND($M$1=2008,Beregningsark!$AQ477="2005-2012"),'Resultat 2005-2012'!P477*SUM($AA$11:$AE$11)/5,IF(AND($M$1=2009,Beregningsark!$AQ477="2005-2012"),'Resultat 2005-2012'!P477*SUM($AB$11:$AE$11)/4,IF(AND($M$1=2010,Beregningsark!$AQ477="2005-2012"),'Resultat 2005-2012'!P477*SUM($AC$11:$AE$11)/3,IF(AND($M$1=2011,Beregningsark!$AQ477="2005-2012"),'Resultat 2005-2012'!P477*SUM($AD$11:$AE$11)/2,IF(AND($M$1=2012,Beregningsark!$AQ477="2005-2012"),'Resultat 2005-2012'!P477*$AE$11,IF(AND($M$1=2006,Beregningsark!$AQ477="1999-2012"),'Resultat 2005-2012'!P477*SUM($Y$16:$AE$16)/7,IF(AND($M$1=2007,Beregningsark!$AQ477="1999-2012"),'Resultat 2005-2012'!P477*SUM($Z$16:$AE$16)/6,IF(AND($M$1=2008,Beregningsark!$AQ477="1999-2012"),'Resultat 2005-2012'!P477*SUM($AA$16:$AE$16)/5,IF(AND($M$1=2009,Beregningsark!$AQ477="1999-2012"),'Resultat 2005-2012'!P477*SUM($AB$16:$AE$16)/4,IF(AND($M$1=2010,Beregningsark!$AQ477="1999-2012"),'Resultat 2005-2012'!P477*SUM($AC$16:$AE$16)/3,IF(AND($M$1=2011,Beregningsark!$AQ477="1999-2012"),'Resultat 2005-2012'!P477*SUM($AD$16:$AE$16)/2,IF(AND($M$1=2012,Beregningsark!$AQ477="1999-2012"),'Resultat 2005-2012'!P477*$AE$16,""))))))))))))))))</f>
        <v/>
      </c>
      <c r="Q477" s="15" t="str">
        <f t="shared" si="24"/>
        <v/>
      </c>
      <c r="R477" s="17" t="str">
        <f t="shared" si="25"/>
        <v/>
      </c>
    </row>
    <row r="478" spans="1:18" x14ac:dyDescent="0.25">
      <c r="A478" s="4" t="str">
        <f>IF(Inddata!A493="","",Inddata!A493)</f>
        <v/>
      </c>
      <c r="B478" s="4" t="str">
        <f>IF(Inddata!B493="","",Inddata!B493)</f>
        <v/>
      </c>
      <c r="C478" s="4" t="str">
        <f>IF(Inddata!C493="","",Inddata!C493)</f>
        <v/>
      </c>
      <c r="D478" s="4" t="str">
        <f>IF(Inddata!D493="","",Inddata!D493)</f>
        <v/>
      </c>
      <c r="E478" s="4" t="str">
        <f>IF(Inddata!E493="","",Inddata!E493)</f>
        <v/>
      </c>
      <c r="F478" s="4" t="str">
        <f>IF(Inddata!F493="","",Inddata!F493)</f>
        <v/>
      </c>
      <c r="G478" s="4">
        <f>IF(Inddata!G493="","",Inddata!G493)</f>
        <v>0</v>
      </c>
      <c r="H478" s="4" t="str">
        <f>IF(Inddata!H493&gt;0.5,Inddata!H493,"")</f>
        <v/>
      </c>
      <c r="I478" s="4" t="str">
        <f>IF(Inddata!I493="","",Inddata!I493)</f>
        <v/>
      </c>
      <c r="J478" s="15" t="str">
        <f>IF('Resultat 2005-2012'!$R478="","",IF($M$1=2005,'Resultat 2005-2012'!J478,IF(AND($M$1=2006,Beregningsark!$AQ478="2005-2012"),'Resultat 2005-2012'!J478*SUM($Y$7:$AE$7)/7,IF(AND($M$1=2007,Beregningsark!$AQ478="2005-2012"),'Resultat 2005-2012'!J478*SUM($Z$7:$AE$7)/6,IF(AND($M$1=2008,Beregningsark!$AQ478="2005-2012"),'Resultat 2005-2012'!J478*SUM($AA$7:$AE$7)/5,IF(AND($M$1=2009,Beregningsark!$AQ478="2005-2012"),'Resultat 2005-2012'!J478*SUM($AB$7:$AE$7)/4,IF(AND($M$1=2010,Beregningsark!$AQ478="2005-2012"),'Resultat 2005-2012'!J478*SUM($AC$7:$AE$7)/3,IF(AND($M$1=2011,Beregningsark!$AQ478="2005-2012"),'Resultat 2005-2012'!J478*SUM($AD$7:$AE$7)/2,IF(AND($M$1=2012,Beregningsark!$AQ478="2005-2012"),'Resultat 2005-2012'!J478*$AE$7,IF(AND($M$1=2006,Beregningsark!$AQ478="1999-2012"),'Resultat 2005-2012'!J478*SUM($Y$16:$AE$16)/7,IF(AND($M$1=2007,Beregningsark!$AQ478="1999-2012"),'Resultat 2005-2012'!J478*SUM($Z$16:$AE$16)/6,IF(AND($M$1=2008,Beregningsark!$AQ478="1999-2012"),'Resultat 2005-2012'!J478*SUM($AA$16:$AE$16)/5,IF(AND($M$1=2009,Beregningsark!$AQ478="1999-2012"),'Resultat 2005-2012'!J478*SUM($AB$16:$AE$16)/4,IF(AND($M$1=2010,Beregningsark!$AQ478="1999-2012"),'Resultat 2005-2012'!J478*SUM($AC$16:$AE$16)/3,IF(AND($M$1=2011,Beregningsark!$AQ478="1999-2012"),'Resultat 2005-2012'!J478*SUM($AD$16:$AE$16)/2,IF(AND($M$1=2012,Beregningsark!$AQ478="1999-2012"),'Resultat 2005-2012'!J478*$AE$16,""))))))))))))))))</f>
        <v/>
      </c>
      <c r="K478" s="15" t="str">
        <f>IF('Resultat 2005-2012'!$R478="","",IF($M$1=2005,'Resultat 2005-2012'!K478,IF(AND($M$1=2006,Beregningsark!$AQ478="2005-2012"),'Resultat 2005-2012'!K478*SUM($Y$8:$AE$8)/7,IF(AND($M$1=2007,Beregningsark!$AQ478="2005-2012"),'Resultat 2005-2012'!K478*SUM($Z$8:$AE$8)/6,IF(AND($M$1=2008,Beregningsark!$AQ478="2005-2012"),'Resultat 2005-2012'!K478*SUM($AA$8:$AE$8)/5,IF(AND($M$1=2009,Beregningsark!$AQ478="2005-2012"),'Resultat 2005-2012'!K478*SUM($AB$8:$AE$8)/4,IF(AND($M$1=2010,Beregningsark!$AQ478="2005-2012"),'Resultat 2005-2012'!K478*SUM($AC$8:$AE$8)/3,IF(AND($M$1=2011,Beregningsark!$AQ478="2005-2012"),'Resultat 2005-2012'!K478*SUM($AD$8:$AE$8)/2,IF(AND($M$1=2012,Beregningsark!$AQ478="2005-2012"),'Resultat 2005-2012'!K478*$AE$8,IF(AND($M$1=2006,Beregningsark!$AQ478="1999-2012"),'Resultat 2005-2012'!K478*SUM($Y$17:$AE$17)/7,IF(AND($M$1=2007,Beregningsark!$AQ478="1999-2012"),'Resultat 2005-2012'!K478*SUM($Z$17:$AE$17)/6,IF(AND($M$1=2008,Beregningsark!$AQ478="1999-2012"),'Resultat 2005-2012'!K478*SUM($AA$17:$AE$17)/5,IF(AND($M$1=2009,Beregningsark!$AQ478="1999-2012"),'Resultat 2005-2012'!K478*SUM($AB$17:$AE$17)/4,IF(AND($M$1=2010,Beregningsark!$AQ478="1999-2012"),'Resultat 2005-2012'!K478*SUM($AC$17:$AE$17)/3,IF(AND($M$1=2011,Beregningsark!$AQ478="1999-2012"),'Resultat 2005-2012'!K478*SUM($AD$17:$AE$17)/2,IF(AND($M$1=2012,Beregningsark!$AQ478="1999-2012"),'Resultat 2005-2012'!K478*$AE$17,""))))))))))))))))</f>
        <v/>
      </c>
      <c r="L478" s="15" t="str">
        <f>IF('Resultat 2005-2012'!$R478="","",IF($M$1=2005,'Resultat 2005-2012'!L478,IF(AND($M$1=2006,Beregningsark!$AQ478="2005-2012"),'Resultat 2005-2012'!L478*SUM($Y$9:$AE$9)/7,IF(AND($M$1=2007,Beregningsark!$AQ478="2005-2012"),'Resultat 2005-2012'!L478*SUM($Z$9:$AE$9)/6,IF(AND($M$1=2008,Beregningsark!$AQ478="2005-2012"),'Resultat 2005-2012'!L478*SUM($AA$9:$AE$9)/5,IF(AND($M$1=2009,Beregningsark!$AQ478="2005-2012"),'Resultat 2005-2012'!L478*SUM($AB$9:$AE$9)/4,IF(AND($M$1=2010,Beregningsark!$AQ478="2005-2012"),'Resultat 2005-2012'!L478*SUM($AC$9:$AE$9)/3,IF(AND($M$1=2011,Beregningsark!$AQ478="2005-2012"),'Resultat 2005-2012'!L478*SUM($AD$9:$AE$9)/2,IF(AND($M$1=2012,Beregningsark!$AQ478="2005-2012"),'Resultat 2005-2012'!L478*$AE$9,IF(AND($M$1=2006,Beregningsark!$AQ478="1999-2012"),'Resultat 2005-2012'!L478*SUM($Y$18:$AE$18)/7,IF(AND($M$1=2007,Beregningsark!$AQ478="1999-2012"),'Resultat 2005-2012'!L478*SUM($Z$18:$AE$18)/6,IF(AND($M$1=2008,Beregningsark!$AQ478="1999-2012"),'Resultat 2005-2012'!L478*SUM($AA$18:$AE$18)/5,IF(AND($M$1=2009,Beregningsark!$AQ478="1999-2012"),'Resultat 2005-2012'!L478*SUM($AB$18:$AE$18)/4,IF(AND($M$1=2010,Beregningsark!$AQ478="1999-2012"),'Resultat 2005-2012'!L478*SUM($AC$18:$AE$18)/3,IF(AND($M$1=2011,Beregningsark!$AQ478="1999-2012"),'Resultat 2005-2012'!L478*SUM($AD$18:$AE$18)/2,IF(AND($M$1=2012,Beregningsark!$AQ478="1999-2012"),'Resultat 2005-2012'!L478*$AE$18,""))))))))))))))))</f>
        <v/>
      </c>
      <c r="M478" s="15" t="str">
        <f t="shared" si="23"/>
        <v/>
      </c>
      <c r="N478" s="15" t="str">
        <f>IF('Resultat 2005-2012'!$R478="","",IF($M$1=2005,'Resultat 2005-2012'!N478,IF(AND($M$1=2006,Beregningsark!$AQ478="2005-2012"),'Resultat 2005-2012'!N478*SUM($Y$10:$AE$10)/7,IF(AND($M$1=2007,Beregningsark!$AQ478="2005-2012"),'Resultat 2005-2012'!N478*SUM($Z$10:$AE$10)/6,IF(AND($M$1=2008,Beregningsark!$AQ478="2005-2012"),'Resultat 2005-2012'!N478*SUM($AA$10:$AE$10)/5,IF(AND($M$1=2009,Beregningsark!$AQ478="2005-2012"),'Resultat 2005-2012'!N478*SUM($AB$10:$AE$10)/4,IF(AND($M$1=2010,Beregningsark!$AQ478="2005-2012"),'Resultat 2005-2012'!N478*SUM($AC$10:$AE$10)/3,IF(AND($M$1=2011,Beregningsark!$AQ478="2005-2012"),'Resultat 2005-2012'!N478*SUM($AD$10:$AE$10)/2,IF(AND($M$1=2012,Beregningsark!$AQ478="2005-2012"),'Resultat 2005-2012'!N478*$AE$10,IF(AND($M$1=2006,Beregningsark!$AQ478="1999-2012"),'Resultat 2005-2012'!N478*SUM($Y$16:$AE$16)/7,IF(AND($M$1=2007,Beregningsark!$AQ478="1999-2012"),'Resultat 2005-2012'!N478*SUM($Z$16:$AE$16)/6,IF(AND($M$1=2008,Beregningsark!$AQ478="1999-2012"),'Resultat 2005-2012'!N478*SUM($AA$16:$AE$16)/5,IF(AND($M$1=2009,Beregningsark!$AQ478="1999-2012"),'Resultat 2005-2012'!N478*SUM($AB$16:$AE$16)/4,IF(AND($M$1=2010,Beregningsark!$AQ478="1999-2012"),'Resultat 2005-2012'!N478*SUM($AC$16:$AE$16)/3,IF(AND($M$1=2011,Beregningsark!$AQ478="1999-2012"),'Resultat 2005-2012'!N478*SUM($AD$16:$AE$16)/2,IF(AND($M$1=2012,Beregningsark!$AQ478="1999-2012"),'Resultat 2005-2012'!N478*$AE$16,""))))))))))))))))</f>
        <v/>
      </c>
      <c r="O478" s="15" t="str">
        <f>IF('Resultat 2005-2012'!$R478="","",IF($M$1=2005,'Resultat 2005-2012'!O478,IF(AND($M$1=2006,Beregningsark!$AQ478="2005-2012"),'Resultat 2005-2012'!O478*SUM($Y$10:$AE$10)/7,IF(AND($M$1=2007,Beregningsark!$AQ478="2005-2012"),'Resultat 2005-2012'!O478*SUM($Z$10:$AE$10)/6,IF(AND($M$1=2008,Beregningsark!$AQ478="2005-2012"),'Resultat 2005-2012'!O478*SUM($AA$10:$AE$10)/5,IF(AND($M$1=2009,Beregningsark!$AQ478="2005-2012"),'Resultat 2005-2012'!O478*SUM($AB$10:$AE$10)/4,IF(AND($M$1=2010,Beregningsark!$AQ478="2005-2012"),'Resultat 2005-2012'!O478*SUM($AC$10:$AE$10)/3,IF(AND($M$1=2011,Beregningsark!$AQ478="2005-2012"),'Resultat 2005-2012'!O478*SUM($AD$10:$AE$10)/2,IF(AND($M$1=2012,Beregningsark!$AQ478="2005-2012"),'Resultat 2005-2012'!O478*$AE$10,IF(AND($M$1=2006,Beregningsark!$AQ478="1999-2012"),'Resultat 2005-2012'!O478*SUM($Y$16:$AE$16)/7,IF(AND($M$1=2007,Beregningsark!$AQ478="1999-2012"),'Resultat 2005-2012'!O478*SUM($Z$16:$AE$16)/6,IF(AND($M$1=2008,Beregningsark!$AQ478="1999-2012"),'Resultat 2005-2012'!O478*SUM($AA$16:$AE$16)/5,IF(AND($M$1=2009,Beregningsark!$AQ478="1999-2012"),'Resultat 2005-2012'!O478*SUM($AB$16:$AE$16)/4,IF(AND($M$1=2010,Beregningsark!$AQ478="1999-2012"),'Resultat 2005-2012'!O478*SUM($AC$16:$AE$16)/3,IF(AND($M$1=2011,Beregningsark!$AQ478="1999-2012"),'Resultat 2005-2012'!O478*SUM($AD$16:$AE$16)/2,IF(AND($M$1=2012,Beregningsark!$AQ478="1999-2012"),'Resultat 2005-2012'!O478*$AE$16,""))))))))))))))))</f>
        <v/>
      </c>
      <c r="P478" s="15" t="str">
        <f>IF('Resultat 2005-2012'!$R478="","",IF($M$1=2005,'Resultat 2005-2012'!P478,IF(AND($M$1=2006,Beregningsark!$AQ478="2005-2012"),'Resultat 2005-2012'!P478*SUM($Y$11:$AE$11)/7,IF(AND($M$1=2007,Beregningsark!$AQ478="2005-2012"),'Resultat 2005-2012'!P478*SUM($Z$11:$AE$11)/6,IF(AND($M$1=2008,Beregningsark!$AQ478="2005-2012"),'Resultat 2005-2012'!P478*SUM($AA$11:$AE$11)/5,IF(AND($M$1=2009,Beregningsark!$AQ478="2005-2012"),'Resultat 2005-2012'!P478*SUM($AB$11:$AE$11)/4,IF(AND($M$1=2010,Beregningsark!$AQ478="2005-2012"),'Resultat 2005-2012'!P478*SUM($AC$11:$AE$11)/3,IF(AND($M$1=2011,Beregningsark!$AQ478="2005-2012"),'Resultat 2005-2012'!P478*SUM($AD$11:$AE$11)/2,IF(AND($M$1=2012,Beregningsark!$AQ478="2005-2012"),'Resultat 2005-2012'!P478*$AE$11,IF(AND($M$1=2006,Beregningsark!$AQ478="1999-2012"),'Resultat 2005-2012'!P478*SUM($Y$16:$AE$16)/7,IF(AND($M$1=2007,Beregningsark!$AQ478="1999-2012"),'Resultat 2005-2012'!P478*SUM($Z$16:$AE$16)/6,IF(AND($M$1=2008,Beregningsark!$AQ478="1999-2012"),'Resultat 2005-2012'!P478*SUM($AA$16:$AE$16)/5,IF(AND($M$1=2009,Beregningsark!$AQ478="1999-2012"),'Resultat 2005-2012'!P478*SUM($AB$16:$AE$16)/4,IF(AND($M$1=2010,Beregningsark!$AQ478="1999-2012"),'Resultat 2005-2012'!P478*SUM($AC$16:$AE$16)/3,IF(AND($M$1=2011,Beregningsark!$AQ478="1999-2012"),'Resultat 2005-2012'!P478*SUM($AD$16:$AE$16)/2,IF(AND($M$1=2012,Beregningsark!$AQ478="1999-2012"),'Resultat 2005-2012'!P478*$AE$16,""))))))))))))))))</f>
        <v/>
      </c>
      <c r="Q478" s="15" t="str">
        <f t="shared" si="24"/>
        <v/>
      </c>
      <c r="R478" s="17" t="str">
        <f t="shared" si="25"/>
        <v/>
      </c>
    </row>
    <row r="479" spans="1:18" x14ac:dyDescent="0.25">
      <c r="A479" s="4" t="str">
        <f>IF(Inddata!A494="","",Inddata!A494)</f>
        <v/>
      </c>
      <c r="B479" s="4" t="str">
        <f>IF(Inddata!B494="","",Inddata!B494)</f>
        <v/>
      </c>
      <c r="C479" s="4" t="str">
        <f>IF(Inddata!C494="","",Inddata!C494)</f>
        <v/>
      </c>
      <c r="D479" s="4" t="str">
        <f>IF(Inddata!D494="","",Inddata!D494)</f>
        <v/>
      </c>
      <c r="E479" s="4" t="str">
        <f>IF(Inddata!E494="","",Inddata!E494)</f>
        <v/>
      </c>
      <c r="F479" s="4" t="str">
        <f>IF(Inddata!F494="","",Inddata!F494)</f>
        <v/>
      </c>
      <c r="G479" s="4">
        <f>IF(Inddata!G494="","",Inddata!G494)</f>
        <v>0</v>
      </c>
      <c r="H479" s="4" t="str">
        <f>IF(Inddata!H494&gt;0.5,Inddata!H494,"")</f>
        <v/>
      </c>
      <c r="I479" s="4" t="str">
        <f>IF(Inddata!I494="","",Inddata!I494)</f>
        <v/>
      </c>
      <c r="J479" s="15" t="str">
        <f>IF('Resultat 2005-2012'!$R479="","",IF($M$1=2005,'Resultat 2005-2012'!J479,IF(AND($M$1=2006,Beregningsark!$AQ479="2005-2012"),'Resultat 2005-2012'!J479*SUM($Y$7:$AE$7)/7,IF(AND($M$1=2007,Beregningsark!$AQ479="2005-2012"),'Resultat 2005-2012'!J479*SUM($Z$7:$AE$7)/6,IF(AND($M$1=2008,Beregningsark!$AQ479="2005-2012"),'Resultat 2005-2012'!J479*SUM($AA$7:$AE$7)/5,IF(AND($M$1=2009,Beregningsark!$AQ479="2005-2012"),'Resultat 2005-2012'!J479*SUM($AB$7:$AE$7)/4,IF(AND($M$1=2010,Beregningsark!$AQ479="2005-2012"),'Resultat 2005-2012'!J479*SUM($AC$7:$AE$7)/3,IF(AND($M$1=2011,Beregningsark!$AQ479="2005-2012"),'Resultat 2005-2012'!J479*SUM($AD$7:$AE$7)/2,IF(AND($M$1=2012,Beregningsark!$AQ479="2005-2012"),'Resultat 2005-2012'!J479*$AE$7,IF(AND($M$1=2006,Beregningsark!$AQ479="1999-2012"),'Resultat 2005-2012'!J479*SUM($Y$16:$AE$16)/7,IF(AND($M$1=2007,Beregningsark!$AQ479="1999-2012"),'Resultat 2005-2012'!J479*SUM($Z$16:$AE$16)/6,IF(AND($M$1=2008,Beregningsark!$AQ479="1999-2012"),'Resultat 2005-2012'!J479*SUM($AA$16:$AE$16)/5,IF(AND($M$1=2009,Beregningsark!$AQ479="1999-2012"),'Resultat 2005-2012'!J479*SUM($AB$16:$AE$16)/4,IF(AND($M$1=2010,Beregningsark!$AQ479="1999-2012"),'Resultat 2005-2012'!J479*SUM($AC$16:$AE$16)/3,IF(AND($M$1=2011,Beregningsark!$AQ479="1999-2012"),'Resultat 2005-2012'!J479*SUM($AD$16:$AE$16)/2,IF(AND($M$1=2012,Beregningsark!$AQ479="1999-2012"),'Resultat 2005-2012'!J479*$AE$16,""))))))))))))))))</f>
        <v/>
      </c>
      <c r="K479" s="15" t="str">
        <f>IF('Resultat 2005-2012'!$R479="","",IF($M$1=2005,'Resultat 2005-2012'!K479,IF(AND($M$1=2006,Beregningsark!$AQ479="2005-2012"),'Resultat 2005-2012'!K479*SUM($Y$8:$AE$8)/7,IF(AND($M$1=2007,Beregningsark!$AQ479="2005-2012"),'Resultat 2005-2012'!K479*SUM($Z$8:$AE$8)/6,IF(AND($M$1=2008,Beregningsark!$AQ479="2005-2012"),'Resultat 2005-2012'!K479*SUM($AA$8:$AE$8)/5,IF(AND($M$1=2009,Beregningsark!$AQ479="2005-2012"),'Resultat 2005-2012'!K479*SUM($AB$8:$AE$8)/4,IF(AND($M$1=2010,Beregningsark!$AQ479="2005-2012"),'Resultat 2005-2012'!K479*SUM($AC$8:$AE$8)/3,IF(AND($M$1=2011,Beregningsark!$AQ479="2005-2012"),'Resultat 2005-2012'!K479*SUM($AD$8:$AE$8)/2,IF(AND($M$1=2012,Beregningsark!$AQ479="2005-2012"),'Resultat 2005-2012'!K479*$AE$8,IF(AND($M$1=2006,Beregningsark!$AQ479="1999-2012"),'Resultat 2005-2012'!K479*SUM($Y$17:$AE$17)/7,IF(AND($M$1=2007,Beregningsark!$AQ479="1999-2012"),'Resultat 2005-2012'!K479*SUM($Z$17:$AE$17)/6,IF(AND($M$1=2008,Beregningsark!$AQ479="1999-2012"),'Resultat 2005-2012'!K479*SUM($AA$17:$AE$17)/5,IF(AND($M$1=2009,Beregningsark!$AQ479="1999-2012"),'Resultat 2005-2012'!K479*SUM($AB$17:$AE$17)/4,IF(AND($M$1=2010,Beregningsark!$AQ479="1999-2012"),'Resultat 2005-2012'!K479*SUM($AC$17:$AE$17)/3,IF(AND($M$1=2011,Beregningsark!$AQ479="1999-2012"),'Resultat 2005-2012'!K479*SUM($AD$17:$AE$17)/2,IF(AND($M$1=2012,Beregningsark!$AQ479="1999-2012"),'Resultat 2005-2012'!K479*$AE$17,""))))))))))))))))</f>
        <v/>
      </c>
      <c r="L479" s="15" t="str">
        <f>IF('Resultat 2005-2012'!$R479="","",IF($M$1=2005,'Resultat 2005-2012'!L479,IF(AND($M$1=2006,Beregningsark!$AQ479="2005-2012"),'Resultat 2005-2012'!L479*SUM($Y$9:$AE$9)/7,IF(AND($M$1=2007,Beregningsark!$AQ479="2005-2012"),'Resultat 2005-2012'!L479*SUM($Z$9:$AE$9)/6,IF(AND($M$1=2008,Beregningsark!$AQ479="2005-2012"),'Resultat 2005-2012'!L479*SUM($AA$9:$AE$9)/5,IF(AND($M$1=2009,Beregningsark!$AQ479="2005-2012"),'Resultat 2005-2012'!L479*SUM($AB$9:$AE$9)/4,IF(AND($M$1=2010,Beregningsark!$AQ479="2005-2012"),'Resultat 2005-2012'!L479*SUM($AC$9:$AE$9)/3,IF(AND($M$1=2011,Beregningsark!$AQ479="2005-2012"),'Resultat 2005-2012'!L479*SUM($AD$9:$AE$9)/2,IF(AND($M$1=2012,Beregningsark!$AQ479="2005-2012"),'Resultat 2005-2012'!L479*$AE$9,IF(AND($M$1=2006,Beregningsark!$AQ479="1999-2012"),'Resultat 2005-2012'!L479*SUM($Y$18:$AE$18)/7,IF(AND($M$1=2007,Beregningsark!$AQ479="1999-2012"),'Resultat 2005-2012'!L479*SUM($Z$18:$AE$18)/6,IF(AND($M$1=2008,Beregningsark!$AQ479="1999-2012"),'Resultat 2005-2012'!L479*SUM($AA$18:$AE$18)/5,IF(AND($M$1=2009,Beregningsark!$AQ479="1999-2012"),'Resultat 2005-2012'!L479*SUM($AB$18:$AE$18)/4,IF(AND($M$1=2010,Beregningsark!$AQ479="1999-2012"),'Resultat 2005-2012'!L479*SUM($AC$18:$AE$18)/3,IF(AND($M$1=2011,Beregningsark!$AQ479="1999-2012"),'Resultat 2005-2012'!L479*SUM($AD$18:$AE$18)/2,IF(AND($M$1=2012,Beregningsark!$AQ479="1999-2012"),'Resultat 2005-2012'!L479*$AE$18,""))))))))))))))))</f>
        <v/>
      </c>
      <c r="M479" s="15" t="str">
        <f t="shared" si="23"/>
        <v/>
      </c>
      <c r="N479" s="15" t="str">
        <f>IF('Resultat 2005-2012'!$R479="","",IF($M$1=2005,'Resultat 2005-2012'!N479,IF(AND($M$1=2006,Beregningsark!$AQ479="2005-2012"),'Resultat 2005-2012'!N479*SUM($Y$10:$AE$10)/7,IF(AND($M$1=2007,Beregningsark!$AQ479="2005-2012"),'Resultat 2005-2012'!N479*SUM($Z$10:$AE$10)/6,IF(AND($M$1=2008,Beregningsark!$AQ479="2005-2012"),'Resultat 2005-2012'!N479*SUM($AA$10:$AE$10)/5,IF(AND($M$1=2009,Beregningsark!$AQ479="2005-2012"),'Resultat 2005-2012'!N479*SUM($AB$10:$AE$10)/4,IF(AND($M$1=2010,Beregningsark!$AQ479="2005-2012"),'Resultat 2005-2012'!N479*SUM($AC$10:$AE$10)/3,IF(AND($M$1=2011,Beregningsark!$AQ479="2005-2012"),'Resultat 2005-2012'!N479*SUM($AD$10:$AE$10)/2,IF(AND($M$1=2012,Beregningsark!$AQ479="2005-2012"),'Resultat 2005-2012'!N479*$AE$10,IF(AND($M$1=2006,Beregningsark!$AQ479="1999-2012"),'Resultat 2005-2012'!N479*SUM($Y$16:$AE$16)/7,IF(AND($M$1=2007,Beregningsark!$AQ479="1999-2012"),'Resultat 2005-2012'!N479*SUM($Z$16:$AE$16)/6,IF(AND($M$1=2008,Beregningsark!$AQ479="1999-2012"),'Resultat 2005-2012'!N479*SUM($AA$16:$AE$16)/5,IF(AND($M$1=2009,Beregningsark!$AQ479="1999-2012"),'Resultat 2005-2012'!N479*SUM($AB$16:$AE$16)/4,IF(AND($M$1=2010,Beregningsark!$AQ479="1999-2012"),'Resultat 2005-2012'!N479*SUM($AC$16:$AE$16)/3,IF(AND($M$1=2011,Beregningsark!$AQ479="1999-2012"),'Resultat 2005-2012'!N479*SUM($AD$16:$AE$16)/2,IF(AND($M$1=2012,Beregningsark!$AQ479="1999-2012"),'Resultat 2005-2012'!N479*$AE$16,""))))))))))))))))</f>
        <v/>
      </c>
      <c r="O479" s="15" t="str">
        <f>IF('Resultat 2005-2012'!$R479="","",IF($M$1=2005,'Resultat 2005-2012'!O479,IF(AND($M$1=2006,Beregningsark!$AQ479="2005-2012"),'Resultat 2005-2012'!O479*SUM($Y$10:$AE$10)/7,IF(AND($M$1=2007,Beregningsark!$AQ479="2005-2012"),'Resultat 2005-2012'!O479*SUM($Z$10:$AE$10)/6,IF(AND($M$1=2008,Beregningsark!$AQ479="2005-2012"),'Resultat 2005-2012'!O479*SUM($AA$10:$AE$10)/5,IF(AND($M$1=2009,Beregningsark!$AQ479="2005-2012"),'Resultat 2005-2012'!O479*SUM($AB$10:$AE$10)/4,IF(AND($M$1=2010,Beregningsark!$AQ479="2005-2012"),'Resultat 2005-2012'!O479*SUM($AC$10:$AE$10)/3,IF(AND($M$1=2011,Beregningsark!$AQ479="2005-2012"),'Resultat 2005-2012'!O479*SUM($AD$10:$AE$10)/2,IF(AND($M$1=2012,Beregningsark!$AQ479="2005-2012"),'Resultat 2005-2012'!O479*$AE$10,IF(AND($M$1=2006,Beregningsark!$AQ479="1999-2012"),'Resultat 2005-2012'!O479*SUM($Y$16:$AE$16)/7,IF(AND($M$1=2007,Beregningsark!$AQ479="1999-2012"),'Resultat 2005-2012'!O479*SUM($Z$16:$AE$16)/6,IF(AND($M$1=2008,Beregningsark!$AQ479="1999-2012"),'Resultat 2005-2012'!O479*SUM($AA$16:$AE$16)/5,IF(AND($M$1=2009,Beregningsark!$AQ479="1999-2012"),'Resultat 2005-2012'!O479*SUM($AB$16:$AE$16)/4,IF(AND($M$1=2010,Beregningsark!$AQ479="1999-2012"),'Resultat 2005-2012'!O479*SUM($AC$16:$AE$16)/3,IF(AND($M$1=2011,Beregningsark!$AQ479="1999-2012"),'Resultat 2005-2012'!O479*SUM($AD$16:$AE$16)/2,IF(AND($M$1=2012,Beregningsark!$AQ479="1999-2012"),'Resultat 2005-2012'!O479*$AE$16,""))))))))))))))))</f>
        <v/>
      </c>
      <c r="P479" s="15" t="str">
        <f>IF('Resultat 2005-2012'!$R479="","",IF($M$1=2005,'Resultat 2005-2012'!P479,IF(AND($M$1=2006,Beregningsark!$AQ479="2005-2012"),'Resultat 2005-2012'!P479*SUM($Y$11:$AE$11)/7,IF(AND($M$1=2007,Beregningsark!$AQ479="2005-2012"),'Resultat 2005-2012'!P479*SUM($Z$11:$AE$11)/6,IF(AND($M$1=2008,Beregningsark!$AQ479="2005-2012"),'Resultat 2005-2012'!P479*SUM($AA$11:$AE$11)/5,IF(AND($M$1=2009,Beregningsark!$AQ479="2005-2012"),'Resultat 2005-2012'!P479*SUM($AB$11:$AE$11)/4,IF(AND($M$1=2010,Beregningsark!$AQ479="2005-2012"),'Resultat 2005-2012'!P479*SUM($AC$11:$AE$11)/3,IF(AND($M$1=2011,Beregningsark!$AQ479="2005-2012"),'Resultat 2005-2012'!P479*SUM($AD$11:$AE$11)/2,IF(AND($M$1=2012,Beregningsark!$AQ479="2005-2012"),'Resultat 2005-2012'!P479*$AE$11,IF(AND($M$1=2006,Beregningsark!$AQ479="1999-2012"),'Resultat 2005-2012'!P479*SUM($Y$16:$AE$16)/7,IF(AND($M$1=2007,Beregningsark!$AQ479="1999-2012"),'Resultat 2005-2012'!P479*SUM($Z$16:$AE$16)/6,IF(AND($M$1=2008,Beregningsark!$AQ479="1999-2012"),'Resultat 2005-2012'!P479*SUM($AA$16:$AE$16)/5,IF(AND($M$1=2009,Beregningsark!$AQ479="1999-2012"),'Resultat 2005-2012'!P479*SUM($AB$16:$AE$16)/4,IF(AND($M$1=2010,Beregningsark!$AQ479="1999-2012"),'Resultat 2005-2012'!P479*SUM($AC$16:$AE$16)/3,IF(AND($M$1=2011,Beregningsark!$AQ479="1999-2012"),'Resultat 2005-2012'!P479*SUM($AD$16:$AE$16)/2,IF(AND($M$1=2012,Beregningsark!$AQ479="1999-2012"),'Resultat 2005-2012'!P479*$AE$16,""))))))))))))))))</f>
        <v/>
      </c>
      <c r="Q479" s="15" t="str">
        <f t="shared" si="24"/>
        <v/>
      </c>
      <c r="R479" s="17" t="str">
        <f t="shared" si="25"/>
        <v/>
      </c>
    </row>
    <row r="480" spans="1:18" x14ac:dyDescent="0.25">
      <c r="A480" s="4" t="str">
        <f>IF(Inddata!A495="","",Inddata!A495)</f>
        <v/>
      </c>
      <c r="B480" s="4" t="str">
        <f>IF(Inddata!B495="","",Inddata!B495)</f>
        <v/>
      </c>
      <c r="C480" s="4" t="str">
        <f>IF(Inddata!C495="","",Inddata!C495)</f>
        <v/>
      </c>
      <c r="D480" s="4" t="str">
        <f>IF(Inddata!D495="","",Inddata!D495)</f>
        <v/>
      </c>
      <c r="E480" s="4" t="str">
        <f>IF(Inddata!E495="","",Inddata!E495)</f>
        <v/>
      </c>
      <c r="F480" s="4" t="str">
        <f>IF(Inddata!F495="","",Inddata!F495)</f>
        <v/>
      </c>
      <c r="G480" s="4">
        <f>IF(Inddata!G495="","",Inddata!G495)</f>
        <v>0</v>
      </c>
      <c r="H480" s="4" t="str">
        <f>IF(Inddata!H495&gt;0.5,Inddata!H495,"")</f>
        <v/>
      </c>
      <c r="I480" s="4" t="str">
        <f>IF(Inddata!I495="","",Inddata!I495)</f>
        <v/>
      </c>
      <c r="J480" s="15" t="str">
        <f>IF('Resultat 2005-2012'!$R480="","",IF($M$1=2005,'Resultat 2005-2012'!J480,IF(AND($M$1=2006,Beregningsark!$AQ480="2005-2012"),'Resultat 2005-2012'!J480*SUM($Y$7:$AE$7)/7,IF(AND($M$1=2007,Beregningsark!$AQ480="2005-2012"),'Resultat 2005-2012'!J480*SUM($Z$7:$AE$7)/6,IF(AND($M$1=2008,Beregningsark!$AQ480="2005-2012"),'Resultat 2005-2012'!J480*SUM($AA$7:$AE$7)/5,IF(AND($M$1=2009,Beregningsark!$AQ480="2005-2012"),'Resultat 2005-2012'!J480*SUM($AB$7:$AE$7)/4,IF(AND($M$1=2010,Beregningsark!$AQ480="2005-2012"),'Resultat 2005-2012'!J480*SUM($AC$7:$AE$7)/3,IF(AND($M$1=2011,Beregningsark!$AQ480="2005-2012"),'Resultat 2005-2012'!J480*SUM($AD$7:$AE$7)/2,IF(AND($M$1=2012,Beregningsark!$AQ480="2005-2012"),'Resultat 2005-2012'!J480*$AE$7,IF(AND($M$1=2006,Beregningsark!$AQ480="1999-2012"),'Resultat 2005-2012'!J480*SUM($Y$16:$AE$16)/7,IF(AND($M$1=2007,Beregningsark!$AQ480="1999-2012"),'Resultat 2005-2012'!J480*SUM($Z$16:$AE$16)/6,IF(AND($M$1=2008,Beregningsark!$AQ480="1999-2012"),'Resultat 2005-2012'!J480*SUM($AA$16:$AE$16)/5,IF(AND($M$1=2009,Beregningsark!$AQ480="1999-2012"),'Resultat 2005-2012'!J480*SUM($AB$16:$AE$16)/4,IF(AND($M$1=2010,Beregningsark!$AQ480="1999-2012"),'Resultat 2005-2012'!J480*SUM($AC$16:$AE$16)/3,IF(AND($M$1=2011,Beregningsark!$AQ480="1999-2012"),'Resultat 2005-2012'!J480*SUM($AD$16:$AE$16)/2,IF(AND($M$1=2012,Beregningsark!$AQ480="1999-2012"),'Resultat 2005-2012'!J480*$AE$16,""))))))))))))))))</f>
        <v/>
      </c>
      <c r="K480" s="15" t="str">
        <f>IF('Resultat 2005-2012'!$R480="","",IF($M$1=2005,'Resultat 2005-2012'!K480,IF(AND($M$1=2006,Beregningsark!$AQ480="2005-2012"),'Resultat 2005-2012'!K480*SUM($Y$8:$AE$8)/7,IF(AND($M$1=2007,Beregningsark!$AQ480="2005-2012"),'Resultat 2005-2012'!K480*SUM($Z$8:$AE$8)/6,IF(AND($M$1=2008,Beregningsark!$AQ480="2005-2012"),'Resultat 2005-2012'!K480*SUM($AA$8:$AE$8)/5,IF(AND($M$1=2009,Beregningsark!$AQ480="2005-2012"),'Resultat 2005-2012'!K480*SUM($AB$8:$AE$8)/4,IF(AND($M$1=2010,Beregningsark!$AQ480="2005-2012"),'Resultat 2005-2012'!K480*SUM($AC$8:$AE$8)/3,IF(AND($M$1=2011,Beregningsark!$AQ480="2005-2012"),'Resultat 2005-2012'!K480*SUM($AD$8:$AE$8)/2,IF(AND($M$1=2012,Beregningsark!$AQ480="2005-2012"),'Resultat 2005-2012'!K480*$AE$8,IF(AND($M$1=2006,Beregningsark!$AQ480="1999-2012"),'Resultat 2005-2012'!K480*SUM($Y$17:$AE$17)/7,IF(AND($M$1=2007,Beregningsark!$AQ480="1999-2012"),'Resultat 2005-2012'!K480*SUM($Z$17:$AE$17)/6,IF(AND($M$1=2008,Beregningsark!$AQ480="1999-2012"),'Resultat 2005-2012'!K480*SUM($AA$17:$AE$17)/5,IF(AND($M$1=2009,Beregningsark!$AQ480="1999-2012"),'Resultat 2005-2012'!K480*SUM($AB$17:$AE$17)/4,IF(AND($M$1=2010,Beregningsark!$AQ480="1999-2012"),'Resultat 2005-2012'!K480*SUM($AC$17:$AE$17)/3,IF(AND($M$1=2011,Beregningsark!$AQ480="1999-2012"),'Resultat 2005-2012'!K480*SUM($AD$17:$AE$17)/2,IF(AND($M$1=2012,Beregningsark!$AQ480="1999-2012"),'Resultat 2005-2012'!K480*$AE$17,""))))))))))))))))</f>
        <v/>
      </c>
      <c r="L480" s="15" t="str">
        <f>IF('Resultat 2005-2012'!$R480="","",IF($M$1=2005,'Resultat 2005-2012'!L480,IF(AND($M$1=2006,Beregningsark!$AQ480="2005-2012"),'Resultat 2005-2012'!L480*SUM($Y$9:$AE$9)/7,IF(AND($M$1=2007,Beregningsark!$AQ480="2005-2012"),'Resultat 2005-2012'!L480*SUM($Z$9:$AE$9)/6,IF(AND($M$1=2008,Beregningsark!$AQ480="2005-2012"),'Resultat 2005-2012'!L480*SUM($AA$9:$AE$9)/5,IF(AND($M$1=2009,Beregningsark!$AQ480="2005-2012"),'Resultat 2005-2012'!L480*SUM($AB$9:$AE$9)/4,IF(AND($M$1=2010,Beregningsark!$AQ480="2005-2012"),'Resultat 2005-2012'!L480*SUM($AC$9:$AE$9)/3,IF(AND($M$1=2011,Beregningsark!$AQ480="2005-2012"),'Resultat 2005-2012'!L480*SUM($AD$9:$AE$9)/2,IF(AND($M$1=2012,Beregningsark!$AQ480="2005-2012"),'Resultat 2005-2012'!L480*$AE$9,IF(AND($M$1=2006,Beregningsark!$AQ480="1999-2012"),'Resultat 2005-2012'!L480*SUM($Y$18:$AE$18)/7,IF(AND($M$1=2007,Beregningsark!$AQ480="1999-2012"),'Resultat 2005-2012'!L480*SUM($Z$18:$AE$18)/6,IF(AND($M$1=2008,Beregningsark!$AQ480="1999-2012"),'Resultat 2005-2012'!L480*SUM($AA$18:$AE$18)/5,IF(AND($M$1=2009,Beregningsark!$AQ480="1999-2012"),'Resultat 2005-2012'!L480*SUM($AB$18:$AE$18)/4,IF(AND($M$1=2010,Beregningsark!$AQ480="1999-2012"),'Resultat 2005-2012'!L480*SUM($AC$18:$AE$18)/3,IF(AND($M$1=2011,Beregningsark!$AQ480="1999-2012"),'Resultat 2005-2012'!L480*SUM($AD$18:$AE$18)/2,IF(AND($M$1=2012,Beregningsark!$AQ480="1999-2012"),'Resultat 2005-2012'!L480*$AE$18,""))))))))))))))))</f>
        <v/>
      </c>
      <c r="M480" s="15" t="str">
        <f t="shared" si="23"/>
        <v/>
      </c>
      <c r="N480" s="15" t="str">
        <f>IF('Resultat 2005-2012'!$R480="","",IF($M$1=2005,'Resultat 2005-2012'!N480,IF(AND($M$1=2006,Beregningsark!$AQ480="2005-2012"),'Resultat 2005-2012'!N480*SUM($Y$10:$AE$10)/7,IF(AND($M$1=2007,Beregningsark!$AQ480="2005-2012"),'Resultat 2005-2012'!N480*SUM($Z$10:$AE$10)/6,IF(AND($M$1=2008,Beregningsark!$AQ480="2005-2012"),'Resultat 2005-2012'!N480*SUM($AA$10:$AE$10)/5,IF(AND($M$1=2009,Beregningsark!$AQ480="2005-2012"),'Resultat 2005-2012'!N480*SUM($AB$10:$AE$10)/4,IF(AND($M$1=2010,Beregningsark!$AQ480="2005-2012"),'Resultat 2005-2012'!N480*SUM($AC$10:$AE$10)/3,IF(AND($M$1=2011,Beregningsark!$AQ480="2005-2012"),'Resultat 2005-2012'!N480*SUM($AD$10:$AE$10)/2,IF(AND($M$1=2012,Beregningsark!$AQ480="2005-2012"),'Resultat 2005-2012'!N480*$AE$10,IF(AND($M$1=2006,Beregningsark!$AQ480="1999-2012"),'Resultat 2005-2012'!N480*SUM($Y$16:$AE$16)/7,IF(AND($M$1=2007,Beregningsark!$AQ480="1999-2012"),'Resultat 2005-2012'!N480*SUM($Z$16:$AE$16)/6,IF(AND($M$1=2008,Beregningsark!$AQ480="1999-2012"),'Resultat 2005-2012'!N480*SUM($AA$16:$AE$16)/5,IF(AND($M$1=2009,Beregningsark!$AQ480="1999-2012"),'Resultat 2005-2012'!N480*SUM($AB$16:$AE$16)/4,IF(AND($M$1=2010,Beregningsark!$AQ480="1999-2012"),'Resultat 2005-2012'!N480*SUM($AC$16:$AE$16)/3,IF(AND($M$1=2011,Beregningsark!$AQ480="1999-2012"),'Resultat 2005-2012'!N480*SUM($AD$16:$AE$16)/2,IF(AND($M$1=2012,Beregningsark!$AQ480="1999-2012"),'Resultat 2005-2012'!N480*$AE$16,""))))))))))))))))</f>
        <v/>
      </c>
      <c r="O480" s="15" t="str">
        <f>IF('Resultat 2005-2012'!$R480="","",IF($M$1=2005,'Resultat 2005-2012'!O480,IF(AND($M$1=2006,Beregningsark!$AQ480="2005-2012"),'Resultat 2005-2012'!O480*SUM($Y$10:$AE$10)/7,IF(AND($M$1=2007,Beregningsark!$AQ480="2005-2012"),'Resultat 2005-2012'!O480*SUM($Z$10:$AE$10)/6,IF(AND($M$1=2008,Beregningsark!$AQ480="2005-2012"),'Resultat 2005-2012'!O480*SUM($AA$10:$AE$10)/5,IF(AND($M$1=2009,Beregningsark!$AQ480="2005-2012"),'Resultat 2005-2012'!O480*SUM($AB$10:$AE$10)/4,IF(AND($M$1=2010,Beregningsark!$AQ480="2005-2012"),'Resultat 2005-2012'!O480*SUM($AC$10:$AE$10)/3,IF(AND($M$1=2011,Beregningsark!$AQ480="2005-2012"),'Resultat 2005-2012'!O480*SUM($AD$10:$AE$10)/2,IF(AND($M$1=2012,Beregningsark!$AQ480="2005-2012"),'Resultat 2005-2012'!O480*$AE$10,IF(AND($M$1=2006,Beregningsark!$AQ480="1999-2012"),'Resultat 2005-2012'!O480*SUM($Y$16:$AE$16)/7,IF(AND($M$1=2007,Beregningsark!$AQ480="1999-2012"),'Resultat 2005-2012'!O480*SUM($Z$16:$AE$16)/6,IF(AND($M$1=2008,Beregningsark!$AQ480="1999-2012"),'Resultat 2005-2012'!O480*SUM($AA$16:$AE$16)/5,IF(AND($M$1=2009,Beregningsark!$AQ480="1999-2012"),'Resultat 2005-2012'!O480*SUM($AB$16:$AE$16)/4,IF(AND($M$1=2010,Beregningsark!$AQ480="1999-2012"),'Resultat 2005-2012'!O480*SUM($AC$16:$AE$16)/3,IF(AND($M$1=2011,Beregningsark!$AQ480="1999-2012"),'Resultat 2005-2012'!O480*SUM($AD$16:$AE$16)/2,IF(AND($M$1=2012,Beregningsark!$AQ480="1999-2012"),'Resultat 2005-2012'!O480*$AE$16,""))))))))))))))))</f>
        <v/>
      </c>
      <c r="P480" s="15" t="str">
        <f>IF('Resultat 2005-2012'!$R480="","",IF($M$1=2005,'Resultat 2005-2012'!P480,IF(AND($M$1=2006,Beregningsark!$AQ480="2005-2012"),'Resultat 2005-2012'!P480*SUM($Y$11:$AE$11)/7,IF(AND($M$1=2007,Beregningsark!$AQ480="2005-2012"),'Resultat 2005-2012'!P480*SUM($Z$11:$AE$11)/6,IF(AND($M$1=2008,Beregningsark!$AQ480="2005-2012"),'Resultat 2005-2012'!P480*SUM($AA$11:$AE$11)/5,IF(AND($M$1=2009,Beregningsark!$AQ480="2005-2012"),'Resultat 2005-2012'!P480*SUM($AB$11:$AE$11)/4,IF(AND($M$1=2010,Beregningsark!$AQ480="2005-2012"),'Resultat 2005-2012'!P480*SUM($AC$11:$AE$11)/3,IF(AND($M$1=2011,Beregningsark!$AQ480="2005-2012"),'Resultat 2005-2012'!P480*SUM($AD$11:$AE$11)/2,IF(AND($M$1=2012,Beregningsark!$AQ480="2005-2012"),'Resultat 2005-2012'!P480*$AE$11,IF(AND($M$1=2006,Beregningsark!$AQ480="1999-2012"),'Resultat 2005-2012'!P480*SUM($Y$16:$AE$16)/7,IF(AND($M$1=2007,Beregningsark!$AQ480="1999-2012"),'Resultat 2005-2012'!P480*SUM($Z$16:$AE$16)/6,IF(AND($M$1=2008,Beregningsark!$AQ480="1999-2012"),'Resultat 2005-2012'!P480*SUM($AA$16:$AE$16)/5,IF(AND($M$1=2009,Beregningsark!$AQ480="1999-2012"),'Resultat 2005-2012'!P480*SUM($AB$16:$AE$16)/4,IF(AND($M$1=2010,Beregningsark!$AQ480="1999-2012"),'Resultat 2005-2012'!P480*SUM($AC$16:$AE$16)/3,IF(AND($M$1=2011,Beregningsark!$AQ480="1999-2012"),'Resultat 2005-2012'!P480*SUM($AD$16:$AE$16)/2,IF(AND($M$1=2012,Beregningsark!$AQ480="1999-2012"),'Resultat 2005-2012'!P480*$AE$16,""))))))))))))))))</f>
        <v/>
      </c>
      <c r="Q480" s="15" t="str">
        <f t="shared" si="24"/>
        <v/>
      </c>
      <c r="R480" s="17" t="str">
        <f t="shared" si="25"/>
        <v/>
      </c>
    </row>
    <row r="481" spans="1:18" x14ac:dyDescent="0.25">
      <c r="A481" s="4" t="str">
        <f>IF(Inddata!A496="","",Inddata!A496)</f>
        <v/>
      </c>
      <c r="B481" s="4" t="str">
        <f>IF(Inddata!B496="","",Inddata!B496)</f>
        <v/>
      </c>
      <c r="C481" s="4" t="str">
        <f>IF(Inddata!C496="","",Inddata!C496)</f>
        <v/>
      </c>
      <c r="D481" s="4" t="str">
        <f>IF(Inddata!D496="","",Inddata!D496)</f>
        <v/>
      </c>
      <c r="E481" s="4" t="str">
        <f>IF(Inddata!E496="","",Inddata!E496)</f>
        <v/>
      </c>
      <c r="F481" s="4" t="str">
        <f>IF(Inddata!F496="","",Inddata!F496)</f>
        <v/>
      </c>
      <c r="G481" s="4">
        <f>IF(Inddata!G496="","",Inddata!G496)</f>
        <v>0</v>
      </c>
      <c r="H481" s="4" t="str">
        <f>IF(Inddata!H496&gt;0.5,Inddata!H496,"")</f>
        <v/>
      </c>
      <c r="I481" s="4" t="str">
        <f>IF(Inddata!I496="","",Inddata!I496)</f>
        <v/>
      </c>
      <c r="J481" s="15" t="str">
        <f>IF('Resultat 2005-2012'!$R481="","",IF($M$1=2005,'Resultat 2005-2012'!J481,IF(AND($M$1=2006,Beregningsark!$AQ481="2005-2012"),'Resultat 2005-2012'!J481*SUM($Y$7:$AE$7)/7,IF(AND($M$1=2007,Beregningsark!$AQ481="2005-2012"),'Resultat 2005-2012'!J481*SUM($Z$7:$AE$7)/6,IF(AND($M$1=2008,Beregningsark!$AQ481="2005-2012"),'Resultat 2005-2012'!J481*SUM($AA$7:$AE$7)/5,IF(AND($M$1=2009,Beregningsark!$AQ481="2005-2012"),'Resultat 2005-2012'!J481*SUM($AB$7:$AE$7)/4,IF(AND($M$1=2010,Beregningsark!$AQ481="2005-2012"),'Resultat 2005-2012'!J481*SUM($AC$7:$AE$7)/3,IF(AND($M$1=2011,Beregningsark!$AQ481="2005-2012"),'Resultat 2005-2012'!J481*SUM($AD$7:$AE$7)/2,IF(AND($M$1=2012,Beregningsark!$AQ481="2005-2012"),'Resultat 2005-2012'!J481*$AE$7,IF(AND($M$1=2006,Beregningsark!$AQ481="1999-2012"),'Resultat 2005-2012'!J481*SUM($Y$16:$AE$16)/7,IF(AND($M$1=2007,Beregningsark!$AQ481="1999-2012"),'Resultat 2005-2012'!J481*SUM($Z$16:$AE$16)/6,IF(AND($M$1=2008,Beregningsark!$AQ481="1999-2012"),'Resultat 2005-2012'!J481*SUM($AA$16:$AE$16)/5,IF(AND($M$1=2009,Beregningsark!$AQ481="1999-2012"),'Resultat 2005-2012'!J481*SUM($AB$16:$AE$16)/4,IF(AND($M$1=2010,Beregningsark!$AQ481="1999-2012"),'Resultat 2005-2012'!J481*SUM($AC$16:$AE$16)/3,IF(AND($M$1=2011,Beregningsark!$AQ481="1999-2012"),'Resultat 2005-2012'!J481*SUM($AD$16:$AE$16)/2,IF(AND($M$1=2012,Beregningsark!$AQ481="1999-2012"),'Resultat 2005-2012'!J481*$AE$16,""))))))))))))))))</f>
        <v/>
      </c>
      <c r="K481" s="15" t="str">
        <f>IF('Resultat 2005-2012'!$R481="","",IF($M$1=2005,'Resultat 2005-2012'!K481,IF(AND($M$1=2006,Beregningsark!$AQ481="2005-2012"),'Resultat 2005-2012'!K481*SUM($Y$8:$AE$8)/7,IF(AND($M$1=2007,Beregningsark!$AQ481="2005-2012"),'Resultat 2005-2012'!K481*SUM($Z$8:$AE$8)/6,IF(AND($M$1=2008,Beregningsark!$AQ481="2005-2012"),'Resultat 2005-2012'!K481*SUM($AA$8:$AE$8)/5,IF(AND($M$1=2009,Beregningsark!$AQ481="2005-2012"),'Resultat 2005-2012'!K481*SUM($AB$8:$AE$8)/4,IF(AND($M$1=2010,Beregningsark!$AQ481="2005-2012"),'Resultat 2005-2012'!K481*SUM($AC$8:$AE$8)/3,IF(AND($M$1=2011,Beregningsark!$AQ481="2005-2012"),'Resultat 2005-2012'!K481*SUM($AD$8:$AE$8)/2,IF(AND($M$1=2012,Beregningsark!$AQ481="2005-2012"),'Resultat 2005-2012'!K481*$AE$8,IF(AND($M$1=2006,Beregningsark!$AQ481="1999-2012"),'Resultat 2005-2012'!K481*SUM($Y$17:$AE$17)/7,IF(AND($M$1=2007,Beregningsark!$AQ481="1999-2012"),'Resultat 2005-2012'!K481*SUM($Z$17:$AE$17)/6,IF(AND($M$1=2008,Beregningsark!$AQ481="1999-2012"),'Resultat 2005-2012'!K481*SUM($AA$17:$AE$17)/5,IF(AND($M$1=2009,Beregningsark!$AQ481="1999-2012"),'Resultat 2005-2012'!K481*SUM($AB$17:$AE$17)/4,IF(AND($M$1=2010,Beregningsark!$AQ481="1999-2012"),'Resultat 2005-2012'!K481*SUM($AC$17:$AE$17)/3,IF(AND($M$1=2011,Beregningsark!$AQ481="1999-2012"),'Resultat 2005-2012'!K481*SUM($AD$17:$AE$17)/2,IF(AND($M$1=2012,Beregningsark!$AQ481="1999-2012"),'Resultat 2005-2012'!K481*$AE$17,""))))))))))))))))</f>
        <v/>
      </c>
      <c r="L481" s="15" t="str">
        <f>IF('Resultat 2005-2012'!$R481="","",IF($M$1=2005,'Resultat 2005-2012'!L481,IF(AND($M$1=2006,Beregningsark!$AQ481="2005-2012"),'Resultat 2005-2012'!L481*SUM($Y$9:$AE$9)/7,IF(AND($M$1=2007,Beregningsark!$AQ481="2005-2012"),'Resultat 2005-2012'!L481*SUM($Z$9:$AE$9)/6,IF(AND($M$1=2008,Beregningsark!$AQ481="2005-2012"),'Resultat 2005-2012'!L481*SUM($AA$9:$AE$9)/5,IF(AND($M$1=2009,Beregningsark!$AQ481="2005-2012"),'Resultat 2005-2012'!L481*SUM($AB$9:$AE$9)/4,IF(AND($M$1=2010,Beregningsark!$AQ481="2005-2012"),'Resultat 2005-2012'!L481*SUM($AC$9:$AE$9)/3,IF(AND($M$1=2011,Beregningsark!$AQ481="2005-2012"),'Resultat 2005-2012'!L481*SUM($AD$9:$AE$9)/2,IF(AND($M$1=2012,Beregningsark!$AQ481="2005-2012"),'Resultat 2005-2012'!L481*$AE$9,IF(AND($M$1=2006,Beregningsark!$AQ481="1999-2012"),'Resultat 2005-2012'!L481*SUM($Y$18:$AE$18)/7,IF(AND($M$1=2007,Beregningsark!$AQ481="1999-2012"),'Resultat 2005-2012'!L481*SUM($Z$18:$AE$18)/6,IF(AND($M$1=2008,Beregningsark!$AQ481="1999-2012"),'Resultat 2005-2012'!L481*SUM($AA$18:$AE$18)/5,IF(AND($M$1=2009,Beregningsark!$AQ481="1999-2012"),'Resultat 2005-2012'!L481*SUM($AB$18:$AE$18)/4,IF(AND($M$1=2010,Beregningsark!$AQ481="1999-2012"),'Resultat 2005-2012'!L481*SUM($AC$18:$AE$18)/3,IF(AND($M$1=2011,Beregningsark!$AQ481="1999-2012"),'Resultat 2005-2012'!L481*SUM($AD$18:$AE$18)/2,IF(AND($M$1=2012,Beregningsark!$AQ481="1999-2012"),'Resultat 2005-2012'!L481*$AE$18,""))))))))))))))))</f>
        <v/>
      </c>
      <c r="M481" s="15" t="str">
        <f t="shared" si="23"/>
        <v/>
      </c>
      <c r="N481" s="15" t="str">
        <f>IF('Resultat 2005-2012'!$R481="","",IF($M$1=2005,'Resultat 2005-2012'!N481,IF(AND($M$1=2006,Beregningsark!$AQ481="2005-2012"),'Resultat 2005-2012'!N481*SUM($Y$10:$AE$10)/7,IF(AND($M$1=2007,Beregningsark!$AQ481="2005-2012"),'Resultat 2005-2012'!N481*SUM($Z$10:$AE$10)/6,IF(AND($M$1=2008,Beregningsark!$AQ481="2005-2012"),'Resultat 2005-2012'!N481*SUM($AA$10:$AE$10)/5,IF(AND($M$1=2009,Beregningsark!$AQ481="2005-2012"),'Resultat 2005-2012'!N481*SUM($AB$10:$AE$10)/4,IF(AND($M$1=2010,Beregningsark!$AQ481="2005-2012"),'Resultat 2005-2012'!N481*SUM($AC$10:$AE$10)/3,IF(AND($M$1=2011,Beregningsark!$AQ481="2005-2012"),'Resultat 2005-2012'!N481*SUM($AD$10:$AE$10)/2,IF(AND($M$1=2012,Beregningsark!$AQ481="2005-2012"),'Resultat 2005-2012'!N481*$AE$10,IF(AND($M$1=2006,Beregningsark!$AQ481="1999-2012"),'Resultat 2005-2012'!N481*SUM($Y$16:$AE$16)/7,IF(AND($M$1=2007,Beregningsark!$AQ481="1999-2012"),'Resultat 2005-2012'!N481*SUM($Z$16:$AE$16)/6,IF(AND($M$1=2008,Beregningsark!$AQ481="1999-2012"),'Resultat 2005-2012'!N481*SUM($AA$16:$AE$16)/5,IF(AND($M$1=2009,Beregningsark!$AQ481="1999-2012"),'Resultat 2005-2012'!N481*SUM($AB$16:$AE$16)/4,IF(AND($M$1=2010,Beregningsark!$AQ481="1999-2012"),'Resultat 2005-2012'!N481*SUM($AC$16:$AE$16)/3,IF(AND($M$1=2011,Beregningsark!$AQ481="1999-2012"),'Resultat 2005-2012'!N481*SUM($AD$16:$AE$16)/2,IF(AND($M$1=2012,Beregningsark!$AQ481="1999-2012"),'Resultat 2005-2012'!N481*$AE$16,""))))))))))))))))</f>
        <v/>
      </c>
      <c r="O481" s="15" t="str">
        <f>IF('Resultat 2005-2012'!$R481="","",IF($M$1=2005,'Resultat 2005-2012'!O481,IF(AND($M$1=2006,Beregningsark!$AQ481="2005-2012"),'Resultat 2005-2012'!O481*SUM($Y$10:$AE$10)/7,IF(AND($M$1=2007,Beregningsark!$AQ481="2005-2012"),'Resultat 2005-2012'!O481*SUM($Z$10:$AE$10)/6,IF(AND($M$1=2008,Beregningsark!$AQ481="2005-2012"),'Resultat 2005-2012'!O481*SUM($AA$10:$AE$10)/5,IF(AND($M$1=2009,Beregningsark!$AQ481="2005-2012"),'Resultat 2005-2012'!O481*SUM($AB$10:$AE$10)/4,IF(AND($M$1=2010,Beregningsark!$AQ481="2005-2012"),'Resultat 2005-2012'!O481*SUM($AC$10:$AE$10)/3,IF(AND($M$1=2011,Beregningsark!$AQ481="2005-2012"),'Resultat 2005-2012'!O481*SUM($AD$10:$AE$10)/2,IF(AND($M$1=2012,Beregningsark!$AQ481="2005-2012"),'Resultat 2005-2012'!O481*$AE$10,IF(AND($M$1=2006,Beregningsark!$AQ481="1999-2012"),'Resultat 2005-2012'!O481*SUM($Y$16:$AE$16)/7,IF(AND($M$1=2007,Beregningsark!$AQ481="1999-2012"),'Resultat 2005-2012'!O481*SUM($Z$16:$AE$16)/6,IF(AND($M$1=2008,Beregningsark!$AQ481="1999-2012"),'Resultat 2005-2012'!O481*SUM($AA$16:$AE$16)/5,IF(AND($M$1=2009,Beregningsark!$AQ481="1999-2012"),'Resultat 2005-2012'!O481*SUM($AB$16:$AE$16)/4,IF(AND($M$1=2010,Beregningsark!$AQ481="1999-2012"),'Resultat 2005-2012'!O481*SUM($AC$16:$AE$16)/3,IF(AND($M$1=2011,Beregningsark!$AQ481="1999-2012"),'Resultat 2005-2012'!O481*SUM($AD$16:$AE$16)/2,IF(AND($M$1=2012,Beregningsark!$AQ481="1999-2012"),'Resultat 2005-2012'!O481*$AE$16,""))))))))))))))))</f>
        <v/>
      </c>
      <c r="P481" s="15" t="str">
        <f>IF('Resultat 2005-2012'!$R481="","",IF($M$1=2005,'Resultat 2005-2012'!P481,IF(AND($M$1=2006,Beregningsark!$AQ481="2005-2012"),'Resultat 2005-2012'!P481*SUM($Y$11:$AE$11)/7,IF(AND($M$1=2007,Beregningsark!$AQ481="2005-2012"),'Resultat 2005-2012'!P481*SUM($Z$11:$AE$11)/6,IF(AND($M$1=2008,Beregningsark!$AQ481="2005-2012"),'Resultat 2005-2012'!P481*SUM($AA$11:$AE$11)/5,IF(AND($M$1=2009,Beregningsark!$AQ481="2005-2012"),'Resultat 2005-2012'!P481*SUM($AB$11:$AE$11)/4,IF(AND($M$1=2010,Beregningsark!$AQ481="2005-2012"),'Resultat 2005-2012'!P481*SUM($AC$11:$AE$11)/3,IF(AND($M$1=2011,Beregningsark!$AQ481="2005-2012"),'Resultat 2005-2012'!P481*SUM($AD$11:$AE$11)/2,IF(AND($M$1=2012,Beregningsark!$AQ481="2005-2012"),'Resultat 2005-2012'!P481*$AE$11,IF(AND($M$1=2006,Beregningsark!$AQ481="1999-2012"),'Resultat 2005-2012'!P481*SUM($Y$16:$AE$16)/7,IF(AND($M$1=2007,Beregningsark!$AQ481="1999-2012"),'Resultat 2005-2012'!P481*SUM($Z$16:$AE$16)/6,IF(AND($M$1=2008,Beregningsark!$AQ481="1999-2012"),'Resultat 2005-2012'!P481*SUM($AA$16:$AE$16)/5,IF(AND($M$1=2009,Beregningsark!$AQ481="1999-2012"),'Resultat 2005-2012'!P481*SUM($AB$16:$AE$16)/4,IF(AND($M$1=2010,Beregningsark!$AQ481="1999-2012"),'Resultat 2005-2012'!P481*SUM($AC$16:$AE$16)/3,IF(AND($M$1=2011,Beregningsark!$AQ481="1999-2012"),'Resultat 2005-2012'!P481*SUM($AD$16:$AE$16)/2,IF(AND($M$1=2012,Beregningsark!$AQ481="1999-2012"),'Resultat 2005-2012'!P481*$AE$16,""))))))))))))))))</f>
        <v/>
      </c>
      <c r="Q481" s="15" t="str">
        <f t="shared" si="24"/>
        <v/>
      </c>
      <c r="R481" s="17" t="str">
        <f t="shared" si="25"/>
        <v/>
      </c>
    </row>
    <row r="482" spans="1:18" x14ac:dyDescent="0.25">
      <c r="A482" s="4" t="str">
        <f>IF(Inddata!A497="","",Inddata!A497)</f>
        <v/>
      </c>
      <c r="B482" s="4" t="str">
        <f>IF(Inddata!B497="","",Inddata!B497)</f>
        <v/>
      </c>
      <c r="C482" s="4" t="str">
        <f>IF(Inddata!C497="","",Inddata!C497)</f>
        <v/>
      </c>
      <c r="D482" s="4" t="str">
        <f>IF(Inddata!D497="","",Inddata!D497)</f>
        <v/>
      </c>
      <c r="E482" s="4" t="str">
        <f>IF(Inddata!E497="","",Inddata!E497)</f>
        <v/>
      </c>
      <c r="F482" s="4" t="str">
        <f>IF(Inddata!F497="","",Inddata!F497)</f>
        <v/>
      </c>
      <c r="G482" s="4">
        <f>IF(Inddata!G497="","",Inddata!G497)</f>
        <v>0</v>
      </c>
      <c r="H482" s="4" t="str">
        <f>IF(Inddata!H497&gt;0.5,Inddata!H497,"")</f>
        <v/>
      </c>
      <c r="I482" s="4" t="str">
        <f>IF(Inddata!I497="","",Inddata!I497)</f>
        <v/>
      </c>
      <c r="J482" s="15" t="str">
        <f>IF('Resultat 2005-2012'!$R482="","",IF($M$1=2005,'Resultat 2005-2012'!J482,IF(AND($M$1=2006,Beregningsark!$AQ482="2005-2012"),'Resultat 2005-2012'!J482*SUM($Y$7:$AE$7)/7,IF(AND($M$1=2007,Beregningsark!$AQ482="2005-2012"),'Resultat 2005-2012'!J482*SUM($Z$7:$AE$7)/6,IF(AND($M$1=2008,Beregningsark!$AQ482="2005-2012"),'Resultat 2005-2012'!J482*SUM($AA$7:$AE$7)/5,IF(AND($M$1=2009,Beregningsark!$AQ482="2005-2012"),'Resultat 2005-2012'!J482*SUM($AB$7:$AE$7)/4,IF(AND($M$1=2010,Beregningsark!$AQ482="2005-2012"),'Resultat 2005-2012'!J482*SUM($AC$7:$AE$7)/3,IF(AND($M$1=2011,Beregningsark!$AQ482="2005-2012"),'Resultat 2005-2012'!J482*SUM($AD$7:$AE$7)/2,IF(AND($M$1=2012,Beregningsark!$AQ482="2005-2012"),'Resultat 2005-2012'!J482*$AE$7,IF(AND($M$1=2006,Beregningsark!$AQ482="1999-2012"),'Resultat 2005-2012'!J482*SUM($Y$16:$AE$16)/7,IF(AND($M$1=2007,Beregningsark!$AQ482="1999-2012"),'Resultat 2005-2012'!J482*SUM($Z$16:$AE$16)/6,IF(AND($M$1=2008,Beregningsark!$AQ482="1999-2012"),'Resultat 2005-2012'!J482*SUM($AA$16:$AE$16)/5,IF(AND($M$1=2009,Beregningsark!$AQ482="1999-2012"),'Resultat 2005-2012'!J482*SUM($AB$16:$AE$16)/4,IF(AND($M$1=2010,Beregningsark!$AQ482="1999-2012"),'Resultat 2005-2012'!J482*SUM($AC$16:$AE$16)/3,IF(AND($M$1=2011,Beregningsark!$AQ482="1999-2012"),'Resultat 2005-2012'!J482*SUM($AD$16:$AE$16)/2,IF(AND($M$1=2012,Beregningsark!$AQ482="1999-2012"),'Resultat 2005-2012'!J482*$AE$16,""))))))))))))))))</f>
        <v/>
      </c>
      <c r="K482" s="15" t="str">
        <f>IF('Resultat 2005-2012'!$R482="","",IF($M$1=2005,'Resultat 2005-2012'!K482,IF(AND($M$1=2006,Beregningsark!$AQ482="2005-2012"),'Resultat 2005-2012'!K482*SUM($Y$8:$AE$8)/7,IF(AND($M$1=2007,Beregningsark!$AQ482="2005-2012"),'Resultat 2005-2012'!K482*SUM($Z$8:$AE$8)/6,IF(AND($M$1=2008,Beregningsark!$AQ482="2005-2012"),'Resultat 2005-2012'!K482*SUM($AA$8:$AE$8)/5,IF(AND($M$1=2009,Beregningsark!$AQ482="2005-2012"),'Resultat 2005-2012'!K482*SUM($AB$8:$AE$8)/4,IF(AND($M$1=2010,Beregningsark!$AQ482="2005-2012"),'Resultat 2005-2012'!K482*SUM($AC$8:$AE$8)/3,IF(AND($M$1=2011,Beregningsark!$AQ482="2005-2012"),'Resultat 2005-2012'!K482*SUM($AD$8:$AE$8)/2,IF(AND($M$1=2012,Beregningsark!$AQ482="2005-2012"),'Resultat 2005-2012'!K482*$AE$8,IF(AND($M$1=2006,Beregningsark!$AQ482="1999-2012"),'Resultat 2005-2012'!K482*SUM($Y$17:$AE$17)/7,IF(AND($M$1=2007,Beregningsark!$AQ482="1999-2012"),'Resultat 2005-2012'!K482*SUM($Z$17:$AE$17)/6,IF(AND($M$1=2008,Beregningsark!$AQ482="1999-2012"),'Resultat 2005-2012'!K482*SUM($AA$17:$AE$17)/5,IF(AND($M$1=2009,Beregningsark!$AQ482="1999-2012"),'Resultat 2005-2012'!K482*SUM($AB$17:$AE$17)/4,IF(AND($M$1=2010,Beregningsark!$AQ482="1999-2012"),'Resultat 2005-2012'!K482*SUM($AC$17:$AE$17)/3,IF(AND($M$1=2011,Beregningsark!$AQ482="1999-2012"),'Resultat 2005-2012'!K482*SUM($AD$17:$AE$17)/2,IF(AND($M$1=2012,Beregningsark!$AQ482="1999-2012"),'Resultat 2005-2012'!K482*$AE$17,""))))))))))))))))</f>
        <v/>
      </c>
      <c r="L482" s="15" t="str">
        <f>IF('Resultat 2005-2012'!$R482="","",IF($M$1=2005,'Resultat 2005-2012'!L482,IF(AND($M$1=2006,Beregningsark!$AQ482="2005-2012"),'Resultat 2005-2012'!L482*SUM($Y$9:$AE$9)/7,IF(AND($M$1=2007,Beregningsark!$AQ482="2005-2012"),'Resultat 2005-2012'!L482*SUM($Z$9:$AE$9)/6,IF(AND($M$1=2008,Beregningsark!$AQ482="2005-2012"),'Resultat 2005-2012'!L482*SUM($AA$9:$AE$9)/5,IF(AND($M$1=2009,Beregningsark!$AQ482="2005-2012"),'Resultat 2005-2012'!L482*SUM($AB$9:$AE$9)/4,IF(AND($M$1=2010,Beregningsark!$AQ482="2005-2012"),'Resultat 2005-2012'!L482*SUM($AC$9:$AE$9)/3,IF(AND($M$1=2011,Beregningsark!$AQ482="2005-2012"),'Resultat 2005-2012'!L482*SUM($AD$9:$AE$9)/2,IF(AND($M$1=2012,Beregningsark!$AQ482="2005-2012"),'Resultat 2005-2012'!L482*$AE$9,IF(AND($M$1=2006,Beregningsark!$AQ482="1999-2012"),'Resultat 2005-2012'!L482*SUM($Y$18:$AE$18)/7,IF(AND($M$1=2007,Beregningsark!$AQ482="1999-2012"),'Resultat 2005-2012'!L482*SUM($Z$18:$AE$18)/6,IF(AND($M$1=2008,Beregningsark!$AQ482="1999-2012"),'Resultat 2005-2012'!L482*SUM($AA$18:$AE$18)/5,IF(AND($M$1=2009,Beregningsark!$AQ482="1999-2012"),'Resultat 2005-2012'!L482*SUM($AB$18:$AE$18)/4,IF(AND($M$1=2010,Beregningsark!$AQ482="1999-2012"),'Resultat 2005-2012'!L482*SUM($AC$18:$AE$18)/3,IF(AND($M$1=2011,Beregningsark!$AQ482="1999-2012"),'Resultat 2005-2012'!L482*SUM($AD$18:$AE$18)/2,IF(AND($M$1=2012,Beregningsark!$AQ482="1999-2012"),'Resultat 2005-2012'!L482*$AE$18,""))))))))))))))))</f>
        <v/>
      </c>
      <c r="M482" s="15" t="str">
        <f t="shared" si="23"/>
        <v/>
      </c>
      <c r="N482" s="15" t="str">
        <f>IF('Resultat 2005-2012'!$R482="","",IF($M$1=2005,'Resultat 2005-2012'!N482,IF(AND($M$1=2006,Beregningsark!$AQ482="2005-2012"),'Resultat 2005-2012'!N482*SUM($Y$10:$AE$10)/7,IF(AND($M$1=2007,Beregningsark!$AQ482="2005-2012"),'Resultat 2005-2012'!N482*SUM($Z$10:$AE$10)/6,IF(AND($M$1=2008,Beregningsark!$AQ482="2005-2012"),'Resultat 2005-2012'!N482*SUM($AA$10:$AE$10)/5,IF(AND($M$1=2009,Beregningsark!$AQ482="2005-2012"),'Resultat 2005-2012'!N482*SUM($AB$10:$AE$10)/4,IF(AND($M$1=2010,Beregningsark!$AQ482="2005-2012"),'Resultat 2005-2012'!N482*SUM($AC$10:$AE$10)/3,IF(AND($M$1=2011,Beregningsark!$AQ482="2005-2012"),'Resultat 2005-2012'!N482*SUM($AD$10:$AE$10)/2,IF(AND($M$1=2012,Beregningsark!$AQ482="2005-2012"),'Resultat 2005-2012'!N482*$AE$10,IF(AND($M$1=2006,Beregningsark!$AQ482="1999-2012"),'Resultat 2005-2012'!N482*SUM($Y$16:$AE$16)/7,IF(AND($M$1=2007,Beregningsark!$AQ482="1999-2012"),'Resultat 2005-2012'!N482*SUM($Z$16:$AE$16)/6,IF(AND($M$1=2008,Beregningsark!$AQ482="1999-2012"),'Resultat 2005-2012'!N482*SUM($AA$16:$AE$16)/5,IF(AND($M$1=2009,Beregningsark!$AQ482="1999-2012"),'Resultat 2005-2012'!N482*SUM($AB$16:$AE$16)/4,IF(AND($M$1=2010,Beregningsark!$AQ482="1999-2012"),'Resultat 2005-2012'!N482*SUM($AC$16:$AE$16)/3,IF(AND($M$1=2011,Beregningsark!$AQ482="1999-2012"),'Resultat 2005-2012'!N482*SUM($AD$16:$AE$16)/2,IF(AND($M$1=2012,Beregningsark!$AQ482="1999-2012"),'Resultat 2005-2012'!N482*$AE$16,""))))))))))))))))</f>
        <v/>
      </c>
      <c r="O482" s="15" t="str">
        <f>IF('Resultat 2005-2012'!$R482="","",IF($M$1=2005,'Resultat 2005-2012'!O482,IF(AND($M$1=2006,Beregningsark!$AQ482="2005-2012"),'Resultat 2005-2012'!O482*SUM($Y$10:$AE$10)/7,IF(AND($M$1=2007,Beregningsark!$AQ482="2005-2012"),'Resultat 2005-2012'!O482*SUM($Z$10:$AE$10)/6,IF(AND($M$1=2008,Beregningsark!$AQ482="2005-2012"),'Resultat 2005-2012'!O482*SUM($AA$10:$AE$10)/5,IF(AND($M$1=2009,Beregningsark!$AQ482="2005-2012"),'Resultat 2005-2012'!O482*SUM($AB$10:$AE$10)/4,IF(AND($M$1=2010,Beregningsark!$AQ482="2005-2012"),'Resultat 2005-2012'!O482*SUM($AC$10:$AE$10)/3,IF(AND($M$1=2011,Beregningsark!$AQ482="2005-2012"),'Resultat 2005-2012'!O482*SUM($AD$10:$AE$10)/2,IF(AND($M$1=2012,Beregningsark!$AQ482="2005-2012"),'Resultat 2005-2012'!O482*$AE$10,IF(AND($M$1=2006,Beregningsark!$AQ482="1999-2012"),'Resultat 2005-2012'!O482*SUM($Y$16:$AE$16)/7,IF(AND($M$1=2007,Beregningsark!$AQ482="1999-2012"),'Resultat 2005-2012'!O482*SUM($Z$16:$AE$16)/6,IF(AND($M$1=2008,Beregningsark!$AQ482="1999-2012"),'Resultat 2005-2012'!O482*SUM($AA$16:$AE$16)/5,IF(AND($M$1=2009,Beregningsark!$AQ482="1999-2012"),'Resultat 2005-2012'!O482*SUM($AB$16:$AE$16)/4,IF(AND($M$1=2010,Beregningsark!$AQ482="1999-2012"),'Resultat 2005-2012'!O482*SUM($AC$16:$AE$16)/3,IF(AND($M$1=2011,Beregningsark!$AQ482="1999-2012"),'Resultat 2005-2012'!O482*SUM($AD$16:$AE$16)/2,IF(AND($M$1=2012,Beregningsark!$AQ482="1999-2012"),'Resultat 2005-2012'!O482*$AE$16,""))))))))))))))))</f>
        <v/>
      </c>
      <c r="P482" s="15" t="str">
        <f>IF('Resultat 2005-2012'!$R482="","",IF($M$1=2005,'Resultat 2005-2012'!P482,IF(AND($M$1=2006,Beregningsark!$AQ482="2005-2012"),'Resultat 2005-2012'!P482*SUM($Y$11:$AE$11)/7,IF(AND($M$1=2007,Beregningsark!$AQ482="2005-2012"),'Resultat 2005-2012'!P482*SUM($Z$11:$AE$11)/6,IF(AND($M$1=2008,Beregningsark!$AQ482="2005-2012"),'Resultat 2005-2012'!P482*SUM($AA$11:$AE$11)/5,IF(AND($M$1=2009,Beregningsark!$AQ482="2005-2012"),'Resultat 2005-2012'!P482*SUM($AB$11:$AE$11)/4,IF(AND($M$1=2010,Beregningsark!$AQ482="2005-2012"),'Resultat 2005-2012'!P482*SUM($AC$11:$AE$11)/3,IF(AND($M$1=2011,Beregningsark!$AQ482="2005-2012"),'Resultat 2005-2012'!P482*SUM($AD$11:$AE$11)/2,IF(AND($M$1=2012,Beregningsark!$AQ482="2005-2012"),'Resultat 2005-2012'!P482*$AE$11,IF(AND($M$1=2006,Beregningsark!$AQ482="1999-2012"),'Resultat 2005-2012'!P482*SUM($Y$16:$AE$16)/7,IF(AND($M$1=2007,Beregningsark!$AQ482="1999-2012"),'Resultat 2005-2012'!P482*SUM($Z$16:$AE$16)/6,IF(AND($M$1=2008,Beregningsark!$AQ482="1999-2012"),'Resultat 2005-2012'!P482*SUM($AA$16:$AE$16)/5,IF(AND($M$1=2009,Beregningsark!$AQ482="1999-2012"),'Resultat 2005-2012'!P482*SUM($AB$16:$AE$16)/4,IF(AND($M$1=2010,Beregningsark!$AQ482="1999-2012"),'Resultat 2005-2012'!P482*SUM($AC$16:$AE$16)/3,IF(AND($M$1=2011,Beregningsark!$AQ482="1999-2012"),'Resultat 2005-2012'!P482*SUM($AD$16:$AE$16)/2,IF(AND($M$1=2012,Beregningsark!$AQ482="1999-2012"),'Resultat 2005-2012'!P482*$AE$16,""))))))))))))))))</f>
        <v/>
      </c>
      <c r="Q482" s="15" t="str">
        <f t="shared" si="24"/>
        <v/>
      </c>
      <c r="R482" s="17" t="str">
        <f t="shared" si="25"/>
        <v/>
      </c>
    </row>
    <row r="483" spans="1:18" x14ac:dyDescent="0.25">
      <c r="A483" s="4" t="str">
        <f>IF(Inddata!A498="","",Inddata!A498)</f>
        <v/>
      </c>
      <c r="B483" s="4" t="str">
        <f>IF(Inddata!B498="","",Inddata!B498)</f>
        <v/>
      </c>
      <c r="C483" s="4" t="str">
        <f>IF(Inddata!C498="","",Inddata!C498)</f>
        <v/>
      </c>
      <c r="D483" s="4" t="str">
        <f>IF(Inddata!D498="","",Inddata!D498)</f>
        <v/>
      </c>
      <c r="E483" s="4" t="str">
        <f>IF(Inddata!E498="","",Inddata!E498)</f>
        <v/>
      </c>
      <c r="F483" s="4" t="str">
        <f>IF(Inddata!F498="","",Inddata!F498)</f>
        <v/>
      </c>
      <c r="G483" s="4">
        <f>IF(Inddata!G498="","",Inddata!G498)</f>
        <v>0</v>
      </c>
      <c r="H483" s="4" t="str">
        <f>IF(Inddata!H498&gt;0.5,Inddata!H498,"")</f>
        <v/>
      </c>
      <c r="I483" s="4" t="str">
        <f>IF(Inddata!I498="","",Inddata!I498)</f>
        <v/>
      </c>
      <c r="J483" s="15" t="str">
        <f>IF('Resultat 2005-2012'!$R483="","",IF($M$1=2005,'Resultat 2005-2012'!J483,IF(AND($M$1=2006,Beregningsark!$AQ483="2005-2012"),'Resultat 2005-2012'!J483*SUM($Y$7:$AE$7)/7,IF(AND($M$1=2007,Beregningsark!$AQ483="2005-2012"),'Resultat 2005-2012'!J483*SUM($Z$7:$AE$7)/6,IF(AND($M$1=2008,Beregningsark!$AQ483="2005-2012"),'Resultat 2005-2012'!J483*SUM($AA$7:$AE$7)/5,IF(AND($M$1=2009,Beregningsark!$AQ483="2005-2012"),'Resultat 2005-2012'!J483*SUM($AB$7:$AE$7)/4,IF(AND($M$1=2010,Beregningsark!$AQ483="2005-2012"),'Resultat 2005-2012'!J483*SUM($AC$7:$AE$7)/3,IF(AND($M$1=2011,Beregningsark!$AQ483="2005-2012"),'Resultat 2005-2012'!J483*SUM($AD$7:$AE$7)/2,IF(AND($M$1=2012,Beregningsark!$AQ483="2005-2012"),'Resultat 2005-2012'!J483*$AE$7,IF(AND($M$1=2006,Beregningsark!$AQ483="1999-2012"),'Resultat 2005-2012'!J483*SUM($Y$16:$AE$16)/7,IF(AND($M$1=2007,Beregningsark!$AQ483="1999-2012"),'Resultat 2005-2012'!J483*SUM($Z$16:$AE$16)/6,IF(AND($M$1=2008,Beregningsark!$AQ483="1999-2012"),'Resultat 2005-2012'!J483*SUM($AA$16:$AE$16)/5,IF(AND($M$1=2009,Beregningsark!$AQ483="1999-2012"),'Resultat 2005-2012'!J483*SUM($AB$16:$AE$16)/4,IF(AND($M$1=2010,Beregningsark!$AQ483="1999-2012"),'Resultat 2005-2012'!J483*SUM($AC$16:$AE$16)/3,IF(AND($M$1=2011,Beregningsark!$AQ483="1999-2012"),'Resultat 2005-2012'!J483*SUM($AD$16:$AE$16)/2,IF(AND($M$1=2012,Beregningsark!$AQ483="1999-2012"),'Resultat 2005-2012'!J483*$AE$16,""))))))))))))))))</f>
        <v/>
      </c>
      <c r="K483" s="15" t="str">
        <f>IF('Resultat 2005-2012'!$R483="","",IF($M$1=2005,'Resultat 2005-2012'!K483,IF(AND($M$1=2006,Beregningsark!$AQ483="2005-2012"),'Resultat 2005-2012'!K483*SUM($Y$8:$AE$8)/7,IF(AND($M$1=2007,Beregningsark!$AQ483="2005-2012"),'Resultat 2005-2012'!K483*SUM($Z$8:$AE$8)/6,IF(AND($M$1=2008,Beregningsark!$AQ483="2005-2012"),'Resultat 2005-2012'!K483*SUM($AA$8:$AE$8)/5,IF(AND($M$1=2009,Beregningsark!$AQ483="2005-2012"),'Resultat 2005-2012'!K483*SUM($AB$8:$AE$8)/4,IF(AND($M$1=2010,Beregningsark!$AQ483="2005-2012"),'Resultat 2005-2012'!K483*SUM($AC$8:$AE$8)/3,IF(AND($M$1=2011,Beregningsark!$AQ483="2005-2012"),'Resultat 2005-2012'!K483*SUM($AD$8:$AE$8)/2,IF(AND($M$1=2012,Beregningsark!$AQ483="2005-2012"),'Resultat 2005-2012'!K483*$AE$8,IF(AND($M$1=2006,Beregningsark!$AQ483="1999-2012"),'Resultat 2005-2012'!K483*SUM($Y$17:$AE$17)/7,IF(AND($M$1=2007,Beregningsark!$AQ483="1999-2012"),'Resultat 2005-2012'!K483*SUM($Z$17:$AE$17)/6,IF(AND($M$1=2008,Beregningsark!$AQ483="1999-2012"),'Resultat 2005-2012'!K483*SUM($AA$17:$AE$17)/5,IF(AND($M$1=2009,Beregningsark!$AQ483="1999-2012"),'Resultat 2005-2012'!K483*SUM($AB$17:$AE$17)/4,IF(AND($M$1=2010,Beregningsark!$AQ483="1999-2012"),'Resultat 2005-2012'!K483*SUM($AC$17:$AE$17)/3,IF(AND($M$1=2011,Beregningsark!$AQ483="1999-2012"),'Resultat 2005-2012'!K483*SUM($AD$17:$AE$17)/2,IF(AND($M$1=2012,Beregningsark!$AQ483="1999-2012"),'Resultat 2005-2012'!K483*$AE$17,""))))))))))))))))</f>
        <v/>
      </c>
      <c r="L483" s="15" t="str">
        <f>IF('Resultat 2005-2012'!$R483="","",IF($M$1=2005,'Resultat 2005-2012'!L483,IF(AND($M$1=2006,Beregningsark!$AQ483="2005-2012"),'Resultat 2005-2012'!L483*SUM($Y$9:$AE$9)/7,IF(AND($M$1=2007,Beregningsark!$AQ483="2005-2012"),'Resultat 2005-2012'!L483*SUM($Z$9:$AE$9)/6,IF(AND($M$1=2008,Beregningsark!$AQ483="2005-2012"),'Resultat 2005-2012'!L483*SUM($AA$9:$AE$9)/5,IF(AND($M$1=2009,Beregningsark!$AQ483="2005-2012"),'Resultat 2005-2012'!L483*SUM($AB$9:$AE$9)/4,IF(AND($M$1=2010,Beregningsark!$AQ483="2005-2012"),'Resultat 2005-2012'!L483*SUM($AC$9:$AE$9)/3,IF(AND($M$1=2011,Beregningsark!$AQ483="2005-2012"),'Resultat 2005-2012'!L483*SUM($AD$9:$AE$9)/2,IF(AND($M$1=2012,Beregningsark!$AQ483="2005-2012"),'Resultat 2005-2012'!L483*$AE$9,IF(AND($M$1=2006,Beregningsark!$AQ483="1999-2012"),'Resultat 2005-2012'!L483*SUM($Y$18:$AE$18)/7,IF(AND($M$1=2007,Beregningsark!$AQ483="1999-2012"),'Resultat 2005-2012'!L483*SUM($Z$18:$AE$18)/6,IF(AND($M$1=2008,Beregningsark!$AQ483="1999-2012"),'Resultat 2005-2012'!L483*SUM($AA$18:$AE$18)/5,IF(AND($M$1=2009,Beregningsark!$AQ483="1999-2012"),'Resultat 2005-2012'!L483*SUM($AB$18:$AE$18)/4,IF(AND($M$1=2010,Beregningsark!$AQ483="1999-2012"),'Resultat 2005-2012'!L483*SUM($AC$18:$AE$18)/3,IF(AND($M$1=2011,Beregningsark!$AQ483="1999-2012"),'Resultat 2005-2012'!L483*SUM($AD$18:$AE$18)/2,IF(AND($M$1=2012,Beregningsark!$AQ483="1999-2012"),'Resultat 2005-2012'!L483*$AE$18,""))))))))))))))))</f>
        <v/>
      </c>
      <c r="M483" s="15" t="str">
        <f t="shared" si="23"/>
        <v/>
      </c>
      <c r="N483" s="15" t="str">
        <f>IF('Resultat 2005-2012'!$R483="","",IF($M$1=2005,'Resultat 2005-2012'!N483,IF(AND($M$1=2006,Beregningsark!$AQ483="2005-2012"),'Resultat 2005-2012'!N483*SUM($Y$10:$AE$10)/7,IF(AND($M$1=2007,Beregningsark!$AQ483="2005-2012"),'Resultat 2005-2012'!N483*SUM($Z$10:$AE$10)/6,IF(AND($M$1=2008,Beregningsark!$AQ483="2005-2012"),'Resultat 2005-2012'!N483*SUM($AA$10:$AE$10)/5,IF(AND($M$1=2009,Beregningsark!$AQ483="2005-2012"),'Resultat 2005-2012'!N483*SUM($AB$10:$AE$10)/4,IF(AND($M$1=2010,Beregningsark!$AQ483="2005-2012"),'Resultat 2005-2012'!N483*SUM($AC$10:$AE$10)/3,IF(AND($M$1=2011,Beregningsark!$AQ483="2005-2012"),'Resultat 2005-2012'!N483*SUM($AD$10:$AE$10)/2,IF(AND($M$1=2012,Beregningsark!$AQ483="2005-2012"),'Resultat 2005-2012'!N483*$AE$10,IF(AND($M$1=2006,Beregningsark!$AQ483="1999-2012"),'Resultat 2005-2012'!N483*SUM($Y$16:$AE$16)/7,IF(AND($M$1=2007,Beregningsark!$AQ483="1999-2012"),'Resultat 2005-2012'!N483*SUM($Z$16:$AE$16)/6,IF(AND($M$1=2008,Beregningsark!$AQ483="1999-2012"),'Resultat 2005-2012'!N483*SUM($AA$16:$AE$16)/5,IF(AND($M$1=2009,Beregningsark!$AQ483="1999-2012"),'Resultat 2005-2012'!N483*SUM($AB$16:$AE$16)/4,IF(AND($M$1=2010,Beregningsark!$AQ483="1999-2012"),'Resultat 2005-2012'!N483*SUM($AC$16:$AE$16)/3,IF(AND($M$1=2011,Beregningsark!$AQ483="1999-2012"),'Resultat 2005-2012'!N483*SUM($AD$16:$AE$16)/2,IF(AND($M$1=2012,Beregningsark!$AQ483="1999-2012"),'Resultat 2005-2012'!N483*$AE$16,""))))))))))))))))</f>
        <v/>
      </c>
      <c r="O483" s="15" t="str">
        <f>IF('Resultat 2005-2012'!$R483="","",IF($M$1=2005,'Resultat 2005-2012'!O483,IF(AND($M$1=2006,Beregningsark!$AQ483="2005-2012"),'Resultat 2005-2012'!O483*SUM($Y$10:$AE$10)/7,IF(AND($M$1=2007,Beregningsark!$AQ483="2005-2012"),'Resultat 2005-2012'!O483*SUM($Z$10:$AE$10)/6,IF(AND($M$1=2008,Beregningsark!$AQ483="2005-2012"),'Resultat 2005-2012'!O483*SUM($AA$10:$AE$10)/5,IF(AND($M$1=2009,Beregningsark!$AQ483="2005-2012"),'Resultat 2005-2012'!O483*SUM($AB$10:$AE$10)/4,IF(AND($M$1=2010,Beregningsark!$AQ483="2005-2012"),'Resultat 2005-2012'!O483*SUM($AC$10:$AE$10)/3,IF(AND($M$1=2011,Beregningsark!$AQ483="2005-2012"),'Resultat 2005-2012'!O483*SUM($AD$10:$AE$10)/2,IF(AND($M$1=2012,Beregningsark!$AQ483="2005-2012"),'Resultat 2005-2012'!O483*$AE$10,IF(AND($M$1=2006,Beregningsark!$AQ483="1999-2012"),'Resultat 2005-2012'!O483*SUM($Y$16:$AE$16)/7,IF(AND($M$1=2007,Beregningsark!$AQ483="1999-2012"),'Resultat 2005-2012'!O483*SUM($Z$16:$AE$16)/6,IF(AND($M$1=2008,Beregningsark!$AQ483="1999-2012"),'Resultat 2005-2012'!O483*SUM($AA$16:$AE$16)/5,IF(AND($M$1=2009,Beregningsark!$AQ483="1999-2012"),'Resultat 2005-2012'!O483*SUM($AB$16:$AE$16)/4,IF(AND($M$1=2010,Beregningsark!$AQ483="1999-2012"),'Resultat 2005-2012'!O483*SUM($AC$16:$AE$16)/3,IF(AND($M$1=2011,Beregningsark!$AQ483="1999-2012"),'Resultat 2005-2012'!O483*SUM($AD$16:$AE$16)/2,IF(AND($M$1=2012,Beregningsark!$AQ483="1999-2012"),'Resultat 2005-2012'!O483*$AE$16,""))))))))))))))))</f>
        <v/>
      </c>
      <c r="P483" s="15" t="str">
        <f>IF('Resultat 2005-2012'!$R483="","",IF($M$1=2005,'Resultat 2005-2012'!P483,IF(AND($M$1=2006,Beregningsark!$AQ483="2005-2012"),'Resultat 2005-2012'!P483*SUM($Y$11:$AE$11)/7,IF(AND($M$1=2007,Beregningsark!$AQ483="2005-2012"),'Resultat 2005-2012'!P483*SUM($Z$11:$AE$11)/6,IF(AND($M$1=2008,Beregningsark!$AQ483="2005-2012"),'Resultat 2005-2012'!P483*SUM($AA$11:$AE$11)/5,IF(AND($M$1=2009,Beregningsark!$AQ483="2005-2012"),'Resultat 2005-2012'!P483*SUM($AB$11:$AE$11)/4,IF(AND($M$1=2010,Beregningsark!$AQ483="2005-2012"),'Resultat 2005-2012'!P483*SUM($AC$11:$AE$11)/3,IF(AND($M$1=2011,Beregningsark!$AQ483="2005-2012"),'Resultat 2005-2012'!P483*SUM($AD$11:$AE$11)/2,IF(AND($M$1=2012,Beregningsark!$AQ483="2005-2012"),'Resultat 2005-2012'!P483*$AE$11,IF(AND($M$1=2006,Beregningsark!$AQ483="1999-2012"),'Resultat 2005-2012'!P483*SUM($Y$16:$AE$16)/7,IF(AND($M$1=2007,Beregningsark!$AQ483="1999-2012"),'Resultat 2005-2012'!P483*SUM($Z$16:$AE$16)/6,IF(AND($M$1=2008,Beregningsark!$AQ483="1999-2012"),'Resultat 2005-2012'!P483*SUM($AA$16:$AE$16)/5,IF(AND($M$1=2009,Beregningsark!$AQ483="1999-2012"),'Resultat 2005-2012'!P483*SUM($AB$16:$AE$16)/4,IF(AND($M$1=2010,Beregningsark!$AQ483="1999-2012"),'Resultat 2005-2012'!P483*SUM($AC$16:$AE$16)/3,IF(AND($M$1=2011,Beregningsark!$AQ483="1999-2012"),'Resultat 2005-2012'!P483*SUM($AD$16:$AE$16)/2,IF(AND($M$1=2012,Beregningsark!$AQ483="1999-2012"),'Resultat 2005-2012'!P483*$AE$16,""))))))))))))))))</f>
        <v/>
      </c>
      <c r="Q483" s="15" t="str">
        <f t="shared" si="24"/>
        <v/>
      </c>
      <c r="R483" s="17" t="str">
        <f t="shared" si="25"/>
        <v/>
      </c>
    </row>
    <row r="484" spans="1:18" x14ac:dyDescent="0.25">
      <c r="A484" s="4" t="str">
        <f>IF(Inddata!A499="","",Inddata!A499)</f>
        <v/>
      </c>
      <c r="B484" s="4" t="str">
        <f>IF(Inddata!B499="","",Inddata!B499)</f>
        <v/>
      </c>
      <c r="C484" s="4" t="str">
        <f>IF(Inddata!C499="","",Inddata!C499)</f>
        <v/>
      </c>
      <c r="D484" s="4" t="str">
        <f>IF(Inddata!D499="","",Inddata!D499)</f>
        <v/>
      </c>
      <c r="E484" s="4" t="str">
        <f>IF(Inddata!E499="","",Inddata!E499)</f>
        <v/>
      </c>
      <c r="F484" s="4" t="str">
        <f>IF(Inddata!F499="","",Inddata!F499)</f>
        <v/>
      </c>
      <c r="G484" s="4">
        <f>IF(Inddata!G499="","",Inddata!G499)</f>
        <v>0</v>
      </c>
      <c r="H484" s="4" t="str">
        <f>IF(Inddata!H499&gt;0.5,Inddata!H499,"")</f>
        <v/>
      </c>
      <c r="I484" s="4" t="str">
        <f>IF(Inddata!I499="","",Inddata!I499)</f>
        <v/>
      </c>
      <c r="J484" s="15" t="str">
        <f>IF('Resultat 2005-2012'!$R484="","",IF($M$1=2005,'Resultat 2005-2012'!J484,IF(AND($M$1=2006,Beregningsark!$AQ484="2005-2012"),'Resultat 2005-2012'!J484*SUM($Y$7:$AE$7)/7,IF(AND($M$1=2007,Beregningsark!$AQ484="2005-2012"),'Resultat 2005-2012'!J484*SUM($Z$7:$AE$7)/6,IF(AND($M$1=2008,Beregningsark!$AQ484="2005-2012"),'Resultat 2005-2012'!J484*SUM($AA$7:$AE$7)/5,IF(AND($M$1=2009,Beregningsark!$AQ484="2005-2012"),'Resultat 2005-2012'!J484*SUM($AB$7:$AE$7)/4,IF(AND($M$1=2010,Beregningsark!$AQ484="2005-2012"),'Resultat 2005-2012'!J484*SUM($AC$7:$AE$7)/3,IF(AND($M$1=2011,Beregningsark!$AQ484="2005-2012"),'Resultat 2005-2012'!J484*SUM($AD$7:$AE$7)/2,IF(AND($M$1=2012,Beregningsark!$AQ484="2005-2012"),'Resultat 2005-2012'!J484*$AE$7,IF(AND($M$1=2006,Beregningsark!$AQ484="1999-2012"),'Resultat 2005-2012'!J484*SUM($Y$16:$AE$16)/7,IF(AND($M$1=2007,Beregningsark!$AQ484="1999-2012"),'Resultat 2005-2012'!J484*SUM($Z$16:$AE$16)/6,IF(AND($M$1=2008,Beregningsark!$AQ484="1999-2012"),'Resultat 2005-2012'!J484*SUM($AA$16:$AE$16)/5,IF(AND($M$1=2009,Beregningsark!$AQ484="1999-2012"),'Resultat 2005-2012'!J484*SUM($AB$16:$AE$16)/4,IF(AND($M$1=2010,Beregningsark!$AQ484="1999-2012"),'Resultat 2005-2012'!J484*SUM($AC$16:$AE$16)/3,IF(AND($M$1=2011,Beregningsark!$AQ484="1999-2012"),'Resultat 2005-2012'!J484*SUM($AD$16:$AE$16)/2,IF(AND($M$1=2012,Beregningsark!$AQ484="1999-2012"),'Resultat 2005-2012'!J484*$AE$16,""))))))))))))))))</f>
        <v/>
      </c>
      <c r="K484" s="15" t="str">
        <f>IF('Resultat 2005-2012'!$R484="","",IF($M$1=2005,'Resultat 2005-2012'!K484,IF(AND($M$1=2006,Beregningsark!$AQ484="2005-2012"),'Resultat 2005-2012'!K484*SUM($Y$8:$AE$8)/7,IF(AND($M$1=2007,Beregningsark!$AQ484="2005-2012"),'Resultat 2005-2012'!K484*SUM($Z$8:$AE$8)/6,IF(AND($M$1=2008,Beregningsark!$AQ484="2005-2012"),'Resultat 2005-2012'!K484*SUM($AA$8:$AE$8)/5,IF(AND($M$1=2009,Beregningsark!$AQ484="2005-2012"),'Resultat 2005-2012'!K484*SUM($AB$8:$AE$8)/4,IF(AND($M$1=2010,Beregningsark!$AQ484="2005-2012"),'Resultat 2005-2012'!K484*SUM($AC$8:$AE$8)/3,IF(AND($M$1=2011,Beregningsark!$AQ484="2005-2012"),'Resultat 2005-2012'!K484*SUM($AD$8:$AE$8)/2,IF(AND($M$1=2012,Beregningsark!$AQ484="2005-2012"),'Resultat 2005-2012'!K484*$AE$8,IF(AND($M$1=2006,Beregningsark!$AQ484="1999-2012"),'Resultat 2005-2012'!K484*SUM($Y$17:$AE$17)/7,IF(AND($M$1=2007,Beregningsark!$AQ484="1999-2012"),'Resultat 2005-2012'!K484*SUM($Z$17:$AE$17)/6,IF(AND($M$1=2008,Beregningsark!$AQ484="1999-2012"),'Resultat 2005-2012'!K484*SUM($AA$17:$AE$17)/5,IF(AND($M$1=2009,Beregningsark!$AQ484="1999-2012"),'Resultat 2005-2012'!K484*SUM($AB$17:$AE$17)/4,IF(AND($M$1=2010,Beregningsark!$AQ484="1999-2012"),'Resultat 2005-2012'!K484*SUM($AC$17:$AE$17)/3,IF(AND($M$1=2011,Beregningsark!$AQ484="1999-2012"),'Resultat 2005-2012'!K484*SUM($AD$17:$AE$17)/2,IF(AND($M$1=2012,Beregningsark!$AQ484="1999-2012"),'Resultat 2005-2012'!K484*$AE$17,""))))))))))))))))</f>
        <v/>
      </c>
      <c r="L484" s="15" t="str">
        <f>IF('Resultat 2005-2012'!$R484="","",IF($M$1=2005,'Resultat 2005-2012'!L484,IF(AND($M$1=2006,Beregningsark!$AQ484="2005-2012"),'Resultat 2005-2012'!L484*SUM($Y$9:$AE$9)/7,IF(AND($M$1=2007,Beregningsark!$AQ484="2005-2012"),'Resultat 2005-2012'!L484*SUM($Z$9:$AE$9)/6,IF(AND($M$1=2008,Beregningsark!$AQ484="2005-2012"),'Resultat 2005-2012'!L484*SUM($AA$9:$AE$9)/5,IF(AND($M$1=2009,Beregningsark!$AQ484="2005-2012"),'Resultat 2005-2012'!L484*SUM($AB$9:$AE$9)/4,IF(AND($M$1=2010,Beregningsark!$AQ484="2005-2012"),'Resultat 2005-2012'!L484*SUM($AC$9:$AE$9)/3,IF(AND($M$1=2011,Beregningsark!$AQ484="2005-2012"),'Resultat 2005-2012'!L484*SUM($AD$9:$AE$9)/2,IF(AND($M$1=2012,Beregningsark!$AQ484="2005-2012"),'Resultat 2005-2012'!L484*$AE$9,IF(AND($M$1=2006,Beregningsark!$AQ484="1999-2012"),'Resultat 2005-2012'!L484*SUM($Y$18:$AE$18)/7,IF(AND($M$1=2007,Beregningsark!$AQ484="1999-2012"),'Resultat 2005-2012'!L484*SUM($Z$18:$AE$18)/6,IF(AND($M$1=2008,Beregningsark!$AQ484="1999-2012"),'Resultat 2005-2012'!L484*SUM($AA$18:$AE$18)/5,IF(AND($M$1=2009,Beregningsark!$AQ484="1999-2012"),'Resultat 2005-2012'!L484*SUM($AB$18:$AE$18)/4,IF(AND($M$1=2010,Beregningsark!$AQ484="1999-2012"),'Resultat 2005-2012'!L484*SUM($AC$18:$AE$18)/3,IF(AND($M$1=2011,Beregningsark!$AQ484="1999-2012"),'Resultat 2005-2012'!L484*SUM($AD$18:$AE$18)/2,IF(AND($M$1=2012,Beregningsark!$AQ484="1999-2012"),'Resultat 2005-2012'!L484*$AE$18,""))))))))))))))))</f>
        <v/>
      </c>
      <c r="M484" s="15" t="str">
        <f t="shared" si="23"/>
        <v/>
      </c>
      <c r="N484" s="15" t="str">
        <f>IF('Resultat 2005-2012'!$R484="","",IF($M$1=2005,'Resultat 2005-2012'!N484,IF(AND($M$1=2006,Beregningsark!$AQ484="2005-2012"),'Resultat 2005-2012'!N484*SUM($Y$10:$AE$10)/7,IF(AND($M$1=2007,Beregningsark!$AQ484="2005-2012"),'Resultat 2005-2012'!N484*SUM($Z$10:$AE$10)/6,IF(AND($M$1=2008,Beregningsark!$AQ484="2005-2012"),'Resultat 2005-2012'!N484*SUM($AA$10:$AE$10)/5,IF(AND($M$1=2009,Beregningsark!$AQ484="2005-2012"),'Resultat 2005-2012'!N484*SUM($AB$10:$AE$10)/4,IF(AND($M$1=2010,Beregningsark!$AQ484="2005-2012"),'Resultat 2005-2012'!N484*SUM($AC$10:$AE$10)/3,IF(AND($M$1=2011,Beregningsark!$AQ484="2005-2012"),'Resultat 2005-2012'!N484*SUM($AD$10:$AE$10)/2,IF(AND($M$1=2012,Beregningsark!$AQ484="2005-2012"),'Resultat 2005-2012'!N484*$AE$10,IF(AND($M$1=2006,Beregningsark!$AQ484="1999-2012"),'Resultat 2005-2012'!N484*SUM($Y$16:$AE$16)/7,IF(AND($M$1=2007,Beregningsark!$AQ484="1999-2012"),'Resultat 2005-2012'!N484*SUM($Z$16:$AE$16)/6,IF(AND($M$1=2008,Beregningsark!$AQ484="1999-2012"),'Resultat 2005-2012'!N484*SUM($AA$16:$AE$16)/5,IF(AND($M$1=2009,Beregningsark!$AQ484="1999-2012"),'Resultat 2005-2012'!N484*SUM($AB$16:$AE$16)/4,IF(AND($M$1=2010,Beregningsark!$AQ484="1999-2012"),'Resultat 2005-2012'!N484*SUM($AC$16:$AE$16)/3,IF(AND($M$1=2011,Beregningsark!$AQ484="1999-2012"),'Resultat 2005-2012'!N484*SUM($AD$16:$AE$16)/2,IF(AND($M$1=2012,Beregningsark!$AQ484="1999-2012"),'Resultat 2005-2012'!N484*$AE$16,""))))))))))))))))</f>
        <v/>
      </c>
      <c r="O484" s="15" t="str">
        <f>IF('Resultat 2005-2012'!$R484="","",IF($M$1=2005,'Resultat 2005-2012'!O484,IF(AND($M$1=2006,Beregningsark!$AQ484="2005-2012"),'Resultat 2005-2012'!O484*SUM($Y$10:$AE$10)/7,IF(AND($M$1=2007,Beregningsark!$AQ484="2005-2012"),'Resultat 2005-2012'!O484*SUM($Z$10:$AE$10)/6,IF(AND($M$1=2008,Beregningsark!$AQ484="2005-2012"),'Resultat 2005-2012'!O484*SUM($AA$10:$AE$10)/5,IF(AND($M$1=2009,Beregningsark!$AQ484="2005-2012"),'Resultat 2005-2012'!O484*SUM($AB$10:$AE$10)/4,IF(AND($M$1=2010,Beregningsark!$AQ484="2005-2012"),'Resultat 2005-2012'!O484*SUM($AC$10:$AE$10)/3,IF(AND($M$1=2011,Beregningsark!$AQ484="2005-2012"),'Resultat 2005-2012'!O484*SUM($AD$10:$AE$10)/2,IF(AND($M$1=2012,Beregningsark!$AQ484="2005-2012"),'Resultat 2005-2012'!O484*$AE$10,IF(AND($M$1=2006,Beregningsark!$AQ484="1999-2012"),'Resultat 2005-2012'!O484*SUM($Y$16:$AE$16)/7,IF(AND($M$1=2007,Beregningsark!$AQ484="1999-2012"),'Resultat 2005-2012'!O484*SUM($Z$16:$AE$16)/6,IF(AND($M$1=2008,Beregningsark!$AQ484="1999-2012"),'Resultat 2005-2012'!O484*SUM($AA$16:$AE$16)/5,IF(AND($M$1=2009,Beregningsark!$AQ484="1999-2012"),'Resultat 2005-2012'!O484*SUM($AB$16:$AE$16)/4,IF(AND($M$1=2010,Beregningsark!$AQ484="1999-2012"),'Resultat 2005-2012'!O484*SUM($AC$16:$AE$16)/3,IF(AND($M$1=2011,Beregningsark!$AQ484="1999-2012"),'Resultat 2005-2012'!O484*SUM($AD$16:$AE$16)/2,IF(AND($M$1=2012,Beregningsark!$AQ484="1999-2012"),'Resultat 2005-2012'!O484*$AE$16,""))))))))))))))))</f>
        <v/>
      </c>
      <c r="P484" s="15" t="str">
        <f>IF('Resultat 2005-2012'!$R484="","",IF($M$1=2005,'Resultat 2005-2012'!P484,IF(AND($M$1=2006,Beregningsark!$AQ484="2005-2012"),'Resultat 2005-2012'!P484*SUM($Y$11:$AE$11)/7,IF(AND($M$1=2007,Beregningsark!$AQ484="2005-2012"),'Resultat 2005-2012'!P484*SUM($Z$11:$AE$11)/6,IF(AND($M$1=2008,Beregningsark!$AQ484="2005-2012"),'Resultat 2005-2012'!P484*SUM($AA$11:$AE$11)/5,IF(AND($M$1=2009,Beregningsark!$AQ484="2005-2012"),'Resultat 2005-2012'!P484*SUM($AB$11:$AE$11)/4,IF(AND($M$1=2010,Beregningsark!$AQ484="2005-2012"),'Resultat 2005-2012'!P484*SUM($AC$11:$AE$11)/3,IF(AND($M$1=2011,Beregningsark!$AQ484="2005-2012"),'Resultat 2005-2012'!P484*SUM($AD$11:$AE$11)/2,IF(AND($M$1=2012,Beregningsark!$AQ484="2005-2012"),'Resultat 2005-2012'!P484*$AE$11,IF(AND($M$1=2006,Beregningsark!$AQ484="1999-2012"),'Resultat 2005-2012'!P484*SUM($Y$16:$AE$16)/7,IF(AND($M$1=2007,Beregningsark!$AQ484="1999-2012"),'Resultat 2005-2012'!P484*SUM($Z$16:$AE$16)/6,IF(AND($M$1=2008,Beregningsark!$AQ484="1999-2012"),'Resultat 2005-2012'!P484*SUM($AA$16:$AE$16)/5,IF(AND($M$1=2009,Beregningsark!$AQ484="1999-2012"),'Resultat 2005-2012'!P484*SUM($AB$16:$AE$16)/4,IF(AND($M$1=2010,Beregningsark!$AQ484="1999-2012"),'Resultat 2005-2012'!P484*SUM($AC$16:$AE$16)/3,IF(AND($M$1=2011,Beregningsark!$AQ484="1999-2012"),'Resultat 2005-2012'!P484*SUM($AD$16:$AE$16)/2,IF(AND($M$1=2012,Beregningsark!$AQ484="1999-2012"),'Resultat 2005-2012'!P484*$AE$16,""))))))))))))))))</f>
        <v/>
      </c>
      <c r="Q484" s="15" t="str">
        <f t="shared" si="24"/>
        <v/>
      </c>
      <c r="R484" s="17" t="str">
        <f t="shared" si="25"/>
        <v/>
      </c>
    </row>
    <row r="485" spans="1:18" x14ac:dyDescent="0.25">
      <c r="A485" s="4" t="str">
        <f>IF(Inddata!A500="","",Inddata!A500)</f>
        <v/>
      </c>
      <c r="B485" s="4" t="str">
        <f>IF(Inddata!B500="","",Inddata!B500)</f>
        <v/>
      </c>
      <c r="C485" s="4" t="str">
        <f>IF(Inddata!C500="","",Inddata!C500)</f>
        <v/>
      </c>
      <c r="D485" s="4" t="str">
        <f>IF(Inddata!D500="","",Inddata!D500)</f>
        <v/>
      </c>
      <c r="E485" s="4" t="str">
        <f>IF(Inddata!E500="","",Inddata!E500)</f>
        <v/>
      </c>
      <c r="F485" s="4" t="str">
        <f>IF(Inddata!F500="","",Inddata!F500)</f>
        <v/>
      </c>
      <c r="G485" s="4">
        <f>IF(Inddata!G500="","",Inddata!G500)</f>
        <v>0</v>
      </c>
      <c r="H485" s="4" t="str">
        <f>IF(Inddata!H500&gt;0.5,Inddata!H500,"")</f>
        <v/>
      </c>
      <c r="I485" s="4" t="str">
        <f>IF(Inddata!I500="","",Inddata!I500)</f>
        <v/>
      </c>
      <c r="J485" s="15" t="str">
        <f>IF('Resultat 2005-2012'!$R485="","",IF($M$1=2005,'Resultat 2005-2012'!J485,IF(AND($M$1=2006,Beregningsark!$AQ485="2005-2012"),'Resultat 2005-2012'!J485*SUM($Y$7:$AE$7)/7,IF(AND($M$1=2007,Beregningsark!$AQ485="2005-2012"),'Resultat 2005-2012'!J485*SUM($Z$7:$AE$7)/6,IF(AND($M$1=2008,Beregningsark!$AQ485="2005-2012"),'Resultat 2005-2012'!J485*SUM($AA$7:$AE$7)/5,IF(AND($M$1=2009,Beregningsark!$AQ485="2005-2012"),'Resultat 2005-2012'!J485*SUM($AB$7:$AE$7)/4,IF(AND($M$1=2010,Beregningsark!$AQ485="2005-2012"),'Resultat 2005-2012'!J485*SUM($AC$7:$AE$7)/3,IF(AND($M$1=2011,Beregningsark!$AQ485="2005-2012"),'Resultat 2005-2012'!J485*SUM($AD$7:$AE$7)/2,IF(AND($M$1=2012,Beregningsark!$AQ485="2005-2012"),'Resultat 2005-2012'!J485*$AE$7,IF(AND($M$1=2006,Beregningsark!$AQ485="1999-2012"),'Resultat 2005-2012'!J485*SUM($Y$16:$AE$16)/7,IF(AND($M$1=2007,Beregningsark!$AQ485="1999-2012"),'Resultat 2005-2012'!J485*SUM($Z$16:$AE$16)/6,IF(AND($M$1=2008,Beregningsark!$AQ485="1999-2012"),'Resultat 2005-2012'!J485*SUM($AA$16:$AE$16)/5,IF(AND($M$1=2009,Beregningsark!$AQ485="1999-2012"),'Resultat 2005-2012'!J485*SUM($AB$16:$AE$16)/4,IF(AND($M$1=2010,Beregningsark!$AQ485="1999-2012"),'Resultat 2005-2012'!J485*SUM($AC$16:$AE$16)/3,IF(AND($M$1=2011,Beregningsark!$AQ485="1999-2012"),'Resultat 2005-2012'!J485*SUM($AD$16:$AE$16)/2,IF(AND($M$1=2012,Beregningsark!$AQ485="1999-2012"),'Resultat 2005-2012'!J485*$AE$16,""))))))))))))))))</f>
        <v/>
      </c>
      <c r="K485" s="15" t="str">
        <f>IF('Resultat 2005-2012'!$R485="","",IF($M$1=2005,'Resultat 2005-2012'!K485,IF(AND($M$1=2006,Beregningsark!$AQ485="2005-2012"),'Resultat 2005-2012'!K485*SUM($Y$8:$AE$8)/7,IF(AND($M$1=2007,Beregningsark!$AQ485="2005-2012"),'Resultat 2005-2012'!K485*SUM($Z$8:$AE$8)/6,IF(AND($M$1=2008,Beregningsark!$AQ485="2005-2012"),'Resultat 2005-2012'!K485*SUM($AA$8:$AE$8)/5,IF(AND($M$1=2009,Beregningsark!$AQ485="2005-2012"),'Resultat 2005-2012'!K485*SUM($AB$8:$AE$8)/4,IF(AND($M$1=2010,Beregningsark!$AQ485="2005-2012"),'Resultat 2005-2012'!K485*SUM($AC$8:$AE$8)/3,IF(AND($M$1=2011,Beregningsark!$AQ485="2005-2012"),'Resultat 2005-2012'!K485*SUM($AD$8:$AE$8)/2,IF(AND($M$1=2012,Beregningsark!$AQ485="2005-2012"),'Resultat 2005-2012'!K485*$AE$8,IF(AND($M$1=2006,Beregningsark!$AQ485="1999-2012"),'Resultat 2005-2012'!K485*SUM($Y$17:$AE$17)/7,IF(AND($M$1=2007,Beregningsark!$AQ485="1999-2012"),'Resultat 2005-2012'!K485*SUM($Z$17:$AE$17)/6,IF(AND($M$1=2008,Beregningsark!$AQ485="1999-2012"),'Resultat 2005-2012'!K485*SUM($AA$17:$AE$17)/5,IF(AND($M$1=2009,Beregningsark!$AQ485="1999-2012"),'Resultat 2005-2012'!K485*SUM($AB$17:$AE$17)/4,IF(AND($M$1=2010,Beregningsark!$AQ485="1999-2012"),'Resultat 2005-2012'!K485*SUM($AC$17:$AE$17)/3,IF(AND($M$1=2011,Beregningsark!$AQ485="1999-2012"),'Resultat 2005-2012'!K485*SUM($AD$17:$AE$17)/2,IF(AND($M$1=2012,Beregningsark!$AQ485="1999-2012"),'Resultat 2005-2012'!K485*$AE$17,""))))))))))))))))</f>
        <v/>
      </c>
      <c r="L485" s="15" t="str">
        <f>IF('Resultat 2005-2012'!$R485="","",IF($M$1=2005,'Resultat 2005-2012'!L485,IF(AND($M$1=2006,Beregningsark!$AQ485="2005-2012"),'Resultat 2005-2012'!L485*SUM($Y$9:$AE$9)/7,IF(AND($M$1=2007,Beregningsark!$AQ485="2005-2012"),'Resultat 2005-2012'!L485*SUM($Z$9:$AE$9)/6,IF(AND($M$1=2008,Beregningsark!$AQ485="2005-2012"),'Resultat 2005-2012'!L485*SUM($AA$9:$AE$9)/5,IF(AND($M$1=2009,Beregningsark!$AQ485="2005-2012"),'Resultat 2005-2012'!L485*SUM($AB$9:$AE$9)/4,IF(AND($M$1=2010,Beregningsark!$AQ485="2005-2012"),'Resultat 2005-2012'!L485*SUM($AC$9:$AE$9)/3,IF(AND($M$1=2011,Beregningsark!$AQ485="2005-2012"),'Resultat 2005-2012'!L485*SUM($AD$9:$AE$9)/2,IF(AND($M$1=2012,Beregningsark!$AQ485="2005-2012"),'Resultat 2005-2012'!L485*$AE$9,IF(AND($M$1=2006,Beregningsark!$AQ485="1999-2012"),'Resultat 2005-2012'!L485*SUM($Y$18:$AE$18)/7,IF(AND($M$1=2007,Beregningsark!$AQ485="1999-2012"),'Resultat 2005-2012'!L485*SUM($Z$18:$AE$18)/6,IF(AND($M$1=2008,Beregningsark!$AQ485="1999-2012"),'Resultat 2005-2012'!L485*SUM($AA$18:$AE$18)/5,IF(AND($M$1=2009,Beregningsark!$AQ485="1999-2012"),'Resultat 2005-2012'!L485*SUM($AB$18:$AE$18)/4,IF(AND($M$1=2010,Beregningsark!$AQ485="1999-2012"),'Resultat 2005-2012'!L485*SUM($AC$18:$AE$18)/3,IF(AND($M$1=2011,Beregningsark!$AQ485="1999-2012"),'Resultat 2005-2012'!L485*SUM($AD$18:$AE$18)/2,IF(AND($M$1=2012,Beregningsark!$AQ485="1999-2012"),'Resultat 2005-2012'!L485*$AE$18,""))))))))))))))))</f>
        <v/>
      </c>
      <c r="M485" s="15" t="str">
        <f t="shared" si="23"/>
        <v/>
      </c>
      <c r="N485" s="15" t="str">
        <f>IF('Resultat 2005-2012'!$R485="","",IF($M$1=2005,'Resultat 2005-2012'!N485,IF(AND($M$1=2006,Beregningsark!$AQ485="2005-2012"),'Resultat 2005-2012'!N485*SUM($Y$10:$AE$10)/7,IF(AND($M$1=2007,Beregningsark!$AQ485="2005-2012"),'Resultat 2005-2012'!N485*SUM($Z$10:$AE$10)/6,IF(AND($M$1=2008,Beregningsark!$AQ485="2005-2012"),'Resultat 2005-2012'!N485*SUM($AA$10:$AE$10)/5,IF(AND($M$1=2009,Beregningsark!$AQ485="2005-2012"),'Resultat 2005-2012'!N485*SUM($AB$10:$AE$10)/4,IF(AND($M$1=2010,Beregningsark!$AQ485="2005-2012"),'Resultat 2005-2012'!N485*SUM($AC$10:$AE$10)/3,IF(AND($M$1=2011,Beregningsark!$AQ485="2005-2012"),'Resultat 2005-2012'!N485*SUM($AD$10:$AE$10)/2,IF(AND($M$1=2012,Beregningsark!$AQ485="2005-2012"),'Resultat 2005-2012'!N485*$AE$10,IF(AND($M$1=2006,Beregningsark!$AQ485="1999-2012"),'Resultat 2005-2012'!N485*SUM($Y$16:$AE$16)/7,IF(AND($M$1=2007,Beregningsark!$AQ485="1999-2012"),'Resultat 2005-2012'!N485*SUM($Z$16:$AE$16)/6,IF(AND($M$1=2008,Beregningsark!$AQ485="1999-2012"),'Resultat 2005-2012'!N485*SUM($AA$16:$AE$16)/5,IF(AND($M$1=2009,Beregningsark!$AQ485="1999-2012"),'Resultat 2005-2012'!N485*SUM($AB$16:$AE$16)/4,IF(AND($M$1=2010,Beregningsark!$AQ485="1999-2012"),'Resultat 2005-2012'!N485*SUM($AC$16:$AE$16)/3,IF(AND($M$1=2011,Beregningsark!$AQ485="1999-2012"),'Resultat 2005-2012'!N485*SUM($AD$16:$AE$16)/2,IF(AND($M$1=2012,Beregningsark!$AQ485="1999-2012"),'Resultat 2005-2012'!N485*$AE$16,""))))))))))))))))</f>
        <v/>
      </c>
      <c r="O485" s="15" t="str">
        <f>IF('Resultat 2005-2012'!$R485="","",IF($M$1=2005,'Resultat 2005-2012'!O485,IF(AND($M$1=2006,Beregningsark!$AQ485="2005-2012"),'Resultat 2005-2012'!O485*SUM($Y$10:$AE$10)/7,IF(AND($M$1=2007,Beregningsark!$AQ485="2005-2012"),'Resultat 2005-2012'!O485*SUM($Z$10:$AE$10)/6,IF(AND($M$1=2008,Beregningsark!$AQ485="2005-2012"),'Resultat 2005-2012'!O485*SUM($AA$10:$AE$10)/5,IF(AND($M$1=2009,Beregningsark!$AQ485="2005-2012"),'Resultat 2005-2012'!O485*SUM($AB$10:$AE$10)/4,IF(AND($M$1=2010,Beregningsark!$AQ485="2005-2012"),'Resultat 2005-2012'!O485*SUM($AC$10:$AE$10)/3,IF(AND($M$1=2011,Beregningsark!$AQ485="2005-2012"),'Resultat 2005-2012'!O485*SUM($AD$10:$AE$10)/2,IF(AND($M$1=2012,Beregningsark!$AQ485="2005-2012"),'Resultat 2005-2012'!O485*$AE$10,IF(AND($M$1=2006,Beregningsark!$AQ485="1999-2012"),'Resultat 2005-2012'!O485*SUM($Y$16:$AE$16)/7,IF(AND($M$1=2007,Beregningsark!$AQ485="1999-2012"),'Resultat 2005-2012'!O485*SUM($Z$16:$AE$16)/6,IF(AND($M$1=2008,Beregningsark!$AQ485="1999-2012"),'Resultat 2005-2012'!O485*SUM($AA$16:$AE$16)/5,IF(AND($M$1=2009,Beregningsark!$AQ485="1999-2012"),'Resultat 2005-2012'!O485*SUM($AB$16:$AE$16)/4,IF(AND($M$1=2010,Beregningsark!$AQ485="1999-2012"),'Resultat 2005-2012'!O485*SUM($AC$16:$AE$16)/3,IF(AND($M$1=2011,Beregningsark!$AQ485="1999-2012"),'Resultat 2005-2012'!O485*SUM($AD$16:$AE$16)/2,IF(AND($M$1=2012,Beregningsark!$AQ485="1999-2012"),'Resultat 2005-2012'!O485*$AE$16,""))))))))))))))))</f>
        <v/>
      </c>
      <c r="P485" s="15" t="str">
        <f>IF('Resultat 2005-2012'!$R485="","",IF($M$1=2005,'Resultat 2005-2012'!P485,IF(AND($M$1=2006,Beregningsark!$AQ485="2005-2012"),'Resultat 2005-2012'!P485*SUM($Y$11:$AE$11)/7,IF(AND($M$1=2007,Beregningsark!$AQ485="2005-2012"),'Resultat 2005-2012'!P485*SUM($Z$11:$AE$11)/6,IF(AND($M$1=2008,Beregningsark!$AQ485="2005-2012"),'Resultat 2005-2012'!P485*SUM($AA$11:$AE$11)/5,IF(AND($M$1=2009,Beregningsark!$AQ485="2005-2012"),'Resultat 2005-2012'!P485*SUM($AB$11:$AE$11)/4,IF(AND($M$1=2010,Beregningsark!$AQ485="2005-2012"),'Resultat 2005-2012'!P485*SUM($AC$11:$AE$11)/3,IF(AND($M$1=2011,Beregningsark!$AQ485="2005-2012"),'Resultat 2005-2012'!P485*SUM($AD$11:$AE$11)/2,IF(AND($M$1=2012,Beregningsark!$AQ485="2005-2012"),'Resultat 2005-2012'!P485*$AE$11,IF(AND($M$1=2006,Beregningsark!$AQ485="1999-2012"),'Resultat 2005-2012'!P485*SUM($Y$16:$AE$16)/7,IF(AND($M$1=2007,Beregningsark!$AQ485="1999-2012"),'Resultat 2005-2012'!P485*SUM($Z$16:$AE$16)/6,IF(AND($M$1=2008,Beregningsark!$AQ485="1999-2012"),'Resultat 2005-2012'!P485*SUM($AA$16:$AE$16)/5,IF(AND($M$1=2009,Beregningsark!$AQ485="1999-2012"),'Resultat 2005-2012'!P485*SUM($AB$16:$AE$16)/4,IF(AND($M$1=2010,Beregningsark!$AQ485="1999-2012"),'Resultat 2005-2012'!P485*SUM($AC$16:$AE$16)/3,IF(AND($M$1=2011,Beregningsark!$AQ485="1999-2012"),'Resultat 2005-2012'!P485*SUM($AD$16:$AE$16)/2,IF(AND($M$1=2012,Beregningsark!$AQ485="1999-2012"),'Resultat 2005-2012'!P485*$AE$16,""))))))))))))))))</f>
        <v/>
      </c>
      <c r="Q485" s="15" t="str">
        <f t="shared" si="24"/>
        <v/>
      </c>
      <c r="R485" s="17" t="str">
        <f t="shared" si="25"/>
        <v/>
      </c>
    </row>
    <row r="486" spans="1:18" x14ac:dyDescent="0.25">
      <c r="A486" s="4" t="str">
        <f>IF(Inddata!A501="","",Inddata!A501)</f>
        <v/>
      </c>
      <c r="B486" s="4" t="str">
        <f>IF(Inddata!B501="","",Inddata!B501)</f>
        <v/>
      </c>
      <c r="C486" s="4" t="str">
        <f>IF(Inddata!C501="","",Inddata!C501)</f>
        <v/>
      </c>
      <c r="D486" s="4" t="str">
        <f>IF(Inddata!D501="","",Inddata!D501)</f>
        <v/>
      </c>
      <c r="E486" s="4" t="str">
        <f>IF(Inddata!E501="","",Inddata!E501)</f>
        <v/>
      </c>
      <c r="F486" s="4" t="str">
        <f>IF(Inddata!F501="","",Inddata!F501)</f>
        <v/>
      </c>
      <c r="G486" s="4">
        <f>IF(Inddata!G501="","",Inddata!G501)</f>
        <v>0</v>
      </c>
      <c r="H486" s="4" t="str">
        <f>IF(Inddata!H501&gt;0.5,Inddata!H501,"")</f>
        <v/>
      </c>
      <c r="I486" s="4" t="str">
        <f>IF(Inddata!I501="","",Inddata!I501)</f>
        <v/>
      </c>
      <c r="J486" s="15" t="str">
        <f>IF('Resultat 2005-2012'!$R486="","",IF($M$1=2005,'Resultat 2005-2012'!J486,IF(AND($M$1=2006,Beregningsark!$AQ486="2005-2012"),'Resultat 2005-2012'!J486*SUM($Y$7:$AE$7)/7,IF(AND($M$1=2007,Beregningsark!$AQ486="2005-2012"),'Resultat 2005-2012'!J486*SUM($Z$7:$AE$7)/6,IF(AND($M$1=2008,Beregningsark!$AQ486="2005-2012"),'Resultat 2005-2012'!J486*SUM($AA$7:$AE$7)/5,IF(AND($M$1=2009,Beregningsark!$AQ486="2005-2012"),'Resultat 2005-2012'!J486*SUM($AB$7:$AE$7)/4,IF(AND($M$1=2010,Beregningsark!$AQ486="2005-2012"),'Resultat 2005-2012'!J486*SUM($AC$7:$AE$7)/3,IF(AND($M$1=2011,Beregningsark!$AQ486="2005-2012"),'Resultat 2005-2012'!J486*SUM($AD$7:$AE$7)/2,IF(AND($M$1=2012,Beregningsark!$AQ486="2005-2012"),'Resultat 2005-2012'!J486*$AE$7,IF(AND($M$1=2006,Beregningsark!$AQ486="1999-2012"),'Resultat 2005-2012'!J486*SUM($Y$16:$AE$16)/7,IF(AND($M$1=2007,Beregningsark!$AQ486="1999-2012"),'Resultat 2005-2012'!J486*SUM($Z$16:$AE$16)/6,IF(AND($M$1=2008,Beregningsark!$AQ486="1999-2012"),'Resultat 2005-2012'!J486*SUM($AA$16:$AE$16)/5,IF(AND($M$1=2009,Beregningsark!$AQ486="1999-2012"),'Resultat 2005-2012'!J486*SUM($AB$16:$AE$16)/4,IF(AND($M$1=2010,Beregningsark!$AQ486="1999-2012"),'Resultat 2005-2012'!J486*SUM($AC$16:$AE$16)/3,IF(AND($M$1=2011,Beregningsark!$AQ486="1999-2012"),'Resultat 2005-2012'!J486*SUM($AD$16:$AE$16)/2,IF(AND($M$1=2012,Beregningsark!$AQ486="1999-2012"),'Resultat 2005-2012'!J486*$AE$16,""))))))))))))))))</f>
        <v/>
      </c>
      <c r="K486" s="15" t="str">
        <f>IF('Resultat 2005-2012'!$R486="","",IF($M$1=2005,'Resultat 2005-2012'!K486,IF(AND($M$1=2006,Beregningsark!$AQ486="2005-2012"),'Resultat 2005-2012'!K486*SUM($Y$8:$AE$8)/7,IF(AND($M$1=2007,Beregningsark!$AQ486="2005-2012"),'Resultat 2005-2012'!K486*SUM($Z$8:$AE$8)/6,IF(AND($M$1=2008,Beregningsark!$AQ486="2005-2012"),'Resultat 2005-2012'!K486*SUM($AA$8:$AE$8)/5,IF(AND($M$1=2009,Beregningsark!$AQ486="2005-2012"),'Resultat 2005-2012'!K486*SUM($AB$8:$AE$8)/4,IF(AND($M$1=2010,Beregningsark!$AQ486="2005-2012"),'Resultat 2005-2012'!K486*SUM($AC$8:$AE$8)/3,IF(AND($M$1=2011,Beregningsark!$AQ486="2005-2012"),'Resultat 2005-2012'!K486*SUM($AD$8:$AE$8)/2,IF(AND($M$1=2012,Beregningsark!$AQ486="2005-2012"),'Resultat 2005-2012'!K486*$AE$8,IF(AND($M$1=2006,Beregningsark!$AQ486="1999-2012"),'Resultat 2005-2012'!K486*SUM($Y$17:$AE$17)/7,IF(AND($M$1=2007,Beregningsark!$AQ486="1999-2012"),'Resultat 2005-2012'!K486*SUM($Z$17:$AE$17)/6,IF(AND($M$1=2008,Beregningsark!$AQ486="1999-2012"),'Resultat 2005-2012'!K486*SUM($AA$17:$AE$17)/5,IF(AND($M$1=2009,Beregningsark!$AQ486="1999-2012"),'Resultat 2005-2012'!K486*SUM($AB$17:$AE$17)/4,IF(AND($M$1=2010,Beregningsark!$AQ486="1999-2012"),'Resultat 2005-2012'!K486*SUM($AC$17:$AE$17)/3,IF(AND($M$1=2011,Beregningsark!$AQ486="1999-2012"),'Resultat 2005-2012'!K486*SUM($AD$17:$AE$17)/2,IF(AND($M$1=2012,Beregningsark!$AQ486="1999-2012"),'Resultat 2005-2012'!K486*$AE$17,""))))))))))))))))</f>
        <v/>
      </c>
      <c r="L486" s="15" t="str">
        <f>IF('Resultat 2005-2012'!$R486="","",IF($M$1=2005,'Resultat 2005-2012'!L486,IF(AND($M$1=2006,Beregningsark!$AQ486="2005-2012"),'Resultat 2005-2012'!L486*SUM($Y$9:$AE$9)/7,IF(AND($M$1=2007,Beregningsark!$AQ486="2005-2012"),'Resultat 2005-2012'!L486*SUM($Z$9:$AE$9)/6,IF(AND($M$1=2008,Beregningsark!$AQ486="2005-2012"),'Resultat 2005-2012'!L486*SUM($AA$9:$AE$9)/5,IF(AND($M$1=2009,Beregningsark!$AQ486="2005-2012"),'Resultat 2005-2012'!L486*SUM($AB$9:$AE$9)/4,IF(AND($M$1=2010,Beregningsark!$AQ486="2005-2012"),'Resultat 2005-2012'!L486*SUM($AC$9:$AE$9)/3,IF(AND($M$1=2011,Beregningsark!$AQ486="2005-2012"),'Resultat 2005-2012'!L486*SUM($AD$9:$AE$9)/2,IF(AND($M$1=2012,Beregningsark!$AQ486="2005-2012"),'Resultat 2005-2012'!L486*$AE$9,IF(AND($M$1=2006,Beregningsark!$AQ486="1999-2012"),'Resultat 2005-2012'!L486*SUM($Y$18:$AE$18)/7,IF(AND($M$1=2007,Beregningsark!$AQ486="1999-2012"),'Resultat 2005-2012'!L486*SUM($Z$18:$AE$18)/6,IF(AND($M$1=2008,Beregningsark!$AQ486="1999-2012"),'Resultat 2005-2012'!L486*SUM($AA$18:$AE$18)/5,IF(AND($M$1=2009,Beregningsark!$AQ486="1999-2012"),'Resultat 2005-2012'!L486*SUM($AB$18:$AE$18)/4,IF(AND($M$1=2010,Beregningsark!$AQ486="1999-2012"),'Resultat 2005-2012'!L486*SUM($AC$18:$AE$18)/3,IF(AND($M$1=2011,Beregningsark!$AQ486="1999-2012"),'Resultat 2005-2012'!L486*SUM($AD$18:$AE$18)/2,IF(AND($M$1=2012,Beregningsark!$AQ486="1999-2012"),'Resultat 2005-2012'!L486*$AE$18,""))))))))))))))))</f>
        <v/>
      </c>
      <c r="M486" s="15" t="str">
        <f t="shared" si="23"/>
        <v/>
      </c>
      <c r="N486" s="15" t="str">
        <f>IF('Resultat 2005-2012'!$R486="","",IF($M$1=2005,'Resultat 2005-2012'!N486,IF(AND($M$1=2006,Beregningsark!$AQ486="2005-2012"),'Resultat 2005-2012'!N486*SUM($Y$10:$AE$10)/7,IF(AND($M$1=2007,Beregningsark!$AQ486="2005-2012"),'Resultat 2005-2012'!N486*SUM($Z$10:$AE$10)/6,IF(AND($M$1=2008,Beregningsark!$AQ486="2005-2012"),'Resultat 2005-2012'!N486*SUM($AA$10:$AE$10)/5,IF(AND($M$1=2009,Beregningsark!$AQ486="2005-2012"),'Resultat 2005-2012'!N486*SUM($AB$10:$AE$10)/4,IF(AND($M$1=2010,Beregningsark!$AQ486="2005-2012"),'Resultat 2005-2012'!N486*SUM($AC$10:$AE$10)/3,IF(AND($M$1=2011,Beregningsark!$AQ486="2005-2012"),'Resultat 2005-2012'!N486*SUM($AD$10:$AE$10)/2,IF(AND($M$1=2012,Beregningsark!$AQ486="2005-2012"),'Resultat 2005-2012'!N486*$AE$10,IF(AND($M$1=2006,Beregningsark!$AQ486="1999-2012"),'Resultat 2005-2012'!N486*SUM($Y$16:$AE$16)/7,IF(AND($M$1=2007,Beregningsark!$AQ486="1999-2012"),'Resultat 2005-2012'!N486*SUM($Z$16:$AE$16)/6,IF(AND($M$1=2008,Beregningsark!$AQ486="1999-2012"),'Resultat 2005-2012'!N486*SUM($AA$16:$AE$16)/5,IF(AND($M$1=2009,Beregningsark!$AQ486="1999-2012"),'Resultat 2005-2012'!N486*SUM($AB$16:$AE$16)/4,IF(AND($M$1=2010,Beregningsark!$AQ486="1999-2012"),'Resultat 2005-2012'!N486*SUM($AC$16:$AE$16)/3,IF(AND($M$1=2011,Beregningsark!$AQ486="1999-2012"),'Resultat 2005-2012'!N486*SUM($AD$16:$AE$16)/2,IF(AND($M$1=2012,Beregningsark!$AQ486="1999-2012"),'Resultat 2005-2012'!N486*$AE$16,""))))))))))))))))</f>
        <v/>
      </c>
      <c r="O486" s="15" t="str">
        <f>IF('Resultat 2005-2012'!$R486="","",IF($M$1=2005,'Resultat 2005-2012'!O486,IF(AND($M$1=2006,Beregningsark!$AQ486="2005-2012"),'Resultat 2005-2012'!O486*SUM($Y$10:$AE$10)/7,IF(AND($M$1=2007,Beregningsark!$AQ486="2005-2012"),'Resultat 2005-2012'!O486*SUM($Z$10:$AE$10)/6,IF(AND($M$1=2008,Beregningsark!$AQ486="2005-2012"),'Resultat 2005-2012'!O486*SUM($AA$10:$AE$10)/5,IF(AND($M$1=2009,Beregningsark!$AQ486="2005-2012"),'Resultat 2005-2012'!O486*SUM($AB$10:$AE$10)/4,IF(AND($M$1=2010,Beregningsark!$AQ486="2005-2012"),'Resultat 2005-2012'!O486*SUM($AC$10:$AE$10)/3,IF(AND($M$1=2011,Beregningsark!$AQ486="2005-2012"),'Resultat 2005-2012'!O486*SUM($AD$10:$AE$10)/2,IF(AND($M$1=2012,Beregningsark!$AQ486="2005-2012"),'Resultat 2005-2012'!O486*$AE$10,IF(AND($M$1=2006,Beregningsark!$AQ486="1999-2012"),'Resultat 2005-2012'!O486*SUM($Y$16:$AE$16)/7,IF(AND($M$1=2007,Beregningsark!$AQ486="1999-2012"),'Resultat 2005-2012'!O486*SUM($Z$16:$AE$16)/6,IF(AND($M$1=2008,Beregningsark!$AQ486="1999-2012"),'Resultat 2005-2012'!O486*SUM($AA$16:$AE$16)/5,IF(AND($M$1=2009,Beregningsark!$AQ486="1999-2012"),'Resultat 2005-2012'!O486*SUM($AB$16:$AE$16)/4,IF(AND($M$1=2010,Beregningsark!$AQ486="1999-2012"),'Resultat 2005-2012'!O486*SUM($AC$16:$AE$16)/3,IF(AND($M$1=2011,Beregningsark!$AQ486="1999-2012"),'Resultat 2005-2012'!O486*SUM($AD$16:$AE$16)/2,IF(AND($M$1=2012,Beregningsark!$AQ486="1999-2012"),'Resultat 2005-2012'!O486*$AE$16,""))))))))))))))))</f>
        <v/>
      </c>
      <c r="P486" s="15" t="str">
        <f>IF('Resultat 2005-2012'!$R486="","",IF($M$1=2005,'Resultat 2005-2012'!P486,IF(AND($M$1=2006,Beregningsark!$AQ486="2005-2012"),'Resultat 2005-2012'!P486*SUM($Y$11:$AE$11)/7,IF(AND($M$1=2007,Beregningsark!$AQ486="2005-2012"),'Resultat 2005-2012'!P486*SUM($Z$11:$AE$11)/6,IF(AND($M$1=2008,Beregningsark!$AQ486="2005-2012"),'Resultat 2005-2012'!P486*SUM($AA$11:$AE$11)/5,IF(AND($M$1=2009,Beregningsark!$AQ486="2005-2012"),'Resultat 2005-2012'!P486*SUM($AB$11:$AE$11)/4,IF(AND($M$1=2010,Beregningsark!$AQ486="2005-2012"),'Resultat 2005-2012'!P486*SUM($AC$11:$AE$11)/3,IF(AND($M$1=2011,Beregningsark!$AQ486="2005-2012"),'Resultat 2005-2012'!P486*SUM($AD$11:$AE$11)/2,IF(AND($M$1=2012,Beregningsark!$AQ486="2005-2012"),'Resultat 2005-2012'!P486*$AE$11,IF(AND($M$1=2006,Beregningsark!$AQ486="1999-2012"),'Resultat 2005-2012'!P486*SUM($Y$16:$AE$16)/7,IF(AND($M$1=2007,Beregningsark!$AQ486="1999-2012"),'Resultat 2005-2012'!P486*SUM($Z$16:$AE$16)/6,IF(AND($M$1=2008,Beregningsark!$AQ486="1999-2012"),'Resultat 2005-2012'!P486*SUM($AA$16:$AE$16)/5,IF(AND($M$1=2009,Beregningsark!$AQ486="1999-2012"),'Resultat 2005-2012'!P486*SUM($AB$16:$AE$16)/4,IF(AND($M$1=2010,Beregningsark!$AQ486="1999-2012"),'Resultat 2005-2012'!P486*SUM($AC$16:$AE$16)/3,IF(AND($M$1=2011,Beregningsark!$AQ486="1999-2012"),'Resultat 2005-2012'!P486*SUM($AD$16:$AE$16)/2,IF(AND($M$1=2012,Beregningsark!$AQ486="1999-2012"),'Resultat 2005-2012'!P486*$AE$16,""))))))))))))))))</f>
        <v/>
      </c>
      <c r="Q486" s="15" t="str">
        <f t="shared" si="24"/>
        <v/>
      </c>
      <c r="R486" s="17" t="str">
        <f t="shared" si="25"/>
        <v/>
      </c>
    </row>
    <row r="487" spans="1:18" x14ac:dyDescent="0.25">
      <c r="A487" s="4" t="str">
        <f>IF(Inddata!A502="","",Inddata!A502)</f>
        <v/>
      </c>
      <c r="B487" s="4" t="str">
        <f>IF(Inddata!B502="","",Inddata!B502)</f>
        <v/>
      </c>
      <c r="C487" s="4" t="str">
        <f>IF(Inddata!C502="","",Inddata!C502)</f>
        <v/>
      </c>
      <c r="D487" s="4" t="str">
        <f>IF(Inddata!D502="","",Inddata!D502)</f>
        <v/>
      </c>
      <c r="E487" s="4" t="str">
        <f>IF(Inddata!E502="","",Inddata!E502)</f>
        <v/>
      </c>
      <c r="F487" s="4" t="str">
        <f>IF(Inddata!F502="","",Inddata!F502)</f>
        <v/>
      </c>
      <c r="G487" s="4">
        <f>IF(Inddata!G502="","",Inddata!G502)</f>
        <v>0</v>
      </c>
      <c r="H487" s="4" t="str">
        <f>IF(Inddata!H502&gt;0.5,Inddata!H502,"")</f>
        <v/>
      </c>
      <c r="I487" s="4" t="str">
        <f>IF(Inddata!I502="","",Inddata!I502)</f>
        <v/>
      </c>
      <c r="J487" s="15" t="str">
        <f>IF('Resultat 2005-2012'!$R487="","",IF($M$1=2005,'Resultat 2005-2012'!J487,IF(AND($M$1=2006,Beregningsark!$AQ487="2005-2012"),'Resultat 2005-2012'!J487*SUM($Y$7:$AE$7)/7,IF(AND($M$1=2007,Beregningsark!$AQ487="2005-2012"),'Resultat 2005-2012'!J487*SUM($Z$7:$AE$7)/6,IF(AND($M$1=2008,Beregningsark!$AQ487="2005-2012"),'Resultat 2005-2012'!J487*SUM($AA$7:$AE$7)/5,IF(AND($M$1=2009,Beregningsark!$AQ487="2005-2012"),'Resultat 2005-2012'!J487*SUM($AB$7:$AE$7)/4,IF(AND($M$1=2010,Beregningsark!$AQ487="2005-2012"),'Resultat 2005-2012'!J487*SUM($AC$7:$AE$7)/3,IF(AND($M$1=2011,Beregningsark!$AQ487="2005-2012"),'Resultat 2005-2012'!J487*SUM($AD$7:$AE$7)/2,IF(AND($M$1=2012,Beregningsark!$AQ487="2005-2012"),'Resultat 2005-2012'!J487*$AE$7,IF(AND($M$1=2006,Beregningsark!$AQ487="1999-2012"),'Resultat 2005-2012'!J487*SUM($Y$16:$AE$16)/7,IF(AND($M$1=2007,Beregningsark!$AQ487="1999-2012"),'Resultat 2005-2012'!J487*SUM($Z$16:$AE$16)/6,IF(AND($M$1=2008,Beregningsark!$AQ487="1999-2012"),'Resultat 2005-2012'!J487*SUM($AA$16:$AE$16)/5,IF(AND($M$1=2009,Beregningsark!$AQ487="1999-2012"),'Resultat 2005-2012'!J487*SUM($AB$16:$AE$16)/4,IF(AND($M$1=2010,Beregningsark!$AQ487="1999-2012"),'Resultat 2005-2012'!J487*SUM($AC$16:$AE$16)/3,IF(AND($M$1=2011,Beregningsark!$AQ487="1999-2012"),'Resultat 2005-2012'!J487*SUM($AD$16:$AE$16)/2,IF(AND($M$1=2012,Beregningsark!$AQ487="1999-2012"),'Resultat 2005-2012'!J487*$AE$16,""))))))))))))))))</f>
        <v/>
      </c>
      <c r="K487" s="15" t="str">
        <f>IF('Resultat 2005-2012'!$R487="","",IF($M$1=2005,'Resultat 2005-2012'!K487,IF(AND($M$1=2006,Beregningsark!$AQ487="2005-2012"),'Resultat 2005-2012'!K487*SUM($Y$8:$AE$8)/7,IF(AND($M$1=2007,Beregningsark!$AQ487="2005-2012"),'Resultat 2005-2012'!K487*SUM($Z$8:$AE$8)/6,IF(AND($M$1=2008,Beregningsark!$AQ487="2005-2012"),'Resultat 2005-2012'!K487*SUM($AA$8:$AE$8)/5,IF(AND($M$1=2009,Beregningsark!$AQ487="2005-2012"),'Resultat 2005-2012'!K487*SUM($AB$8:$AE$8)/4,IF(AND($M$1=2010,Beregningsark!$AQ487="2005-2012"),'Resultat 2005-2012'!K487*SUM($AC$8:$AE$8)/3,IF(AND($M$1=2011,Beregningsark!$AQ487="2005-2012"),'Resultat 2005-2012'!K487*SUM($AD$8:$AE$8)/2,IF(AND($M$1=2012,Beregningsark!$AQ487="2005-2012"),'Resultat 2005-2012'!K487*$AE$8,IF(AND($M$1=2006,Beregningsark!$AQ487="1999-2012"),'Resultat 2005-2012'!K487*SUM($Y$17:$AE$17)/7,IF(AND($M$1=2007,Beregningsark!$AQ487="1999-2012"),'Resultat 2005-2012'!K487*SUM($Z$17:$AE$17)/6,IF(AND($M$1=2008,Beregningsark!$AQ487="1999-2012"),'Resultat 2005-2012'!K487*SUM($AA$17:$AE$17)/5,IF(AND($M$1=2009,Beregningsark!$AQ487="1999-2012"),'Resultat 2005-2012'!K487*SUM($AB$17:$AE$17)/4,IF(AND($M$1=2010,Beregningsark!$AQ487="1999-2012"),'Resultat 2005-2012'!K487*SUM($AC$17:$AE$17)/3,IF(AND($M$1=2011,Beregningsark!$AQ487="1999-2012"),'Resultat 2005-2012'!K487*SUM($AD$17:$AE$17)/2,IF(AND($M$1=2012,Beregningsark!$AQ487="1999-2012"),'Resultat 2005-2012'!K487*$AE$17,""))))))))))))))))</f>
        <v/>
      </c>
      <c r="L487" s="15" t="str">
        <f>IF('Resultat 2005-2012'!$R487="","",IF($M$1=2005,'Resultat 2005-2012'!L487,IF(AND($M$1=2006,Beregningsark!$AQ487="2005-2012"),'Resultat 2005-2012'!L487*SUM($Y$9:$AE$9)/7,IF(AND($M$1=2007,Beregningsark!$AQ487="2005-2012"),'Resultat 2005-2012'!L487*SUM($Z$9:$AE$9)/6,IF(AND($M$1=2008,Beregningsark!$AQ487="2005-2012"),'Resultat 2005-2012'!L487*SUM($AA$9:$AE$9)/5,IF(AND($M$1=2009,Beregningsark!$AQ487="2005-2012"),'Resultat 2005-2012'!L487*SUM($AB$9:$AE$9)/4,IF(AND($M$1=2010,Beregningsark!$AQ487="2005-2012"),'Resultat 2005-2012'!L487*SUM($AC$9:$AE$9)/3,IF(AND($M$1=2011,Beregningsark!$AQ487="2005-2012"),'Resultat 2005-2012'!L487*SUM($AD$9:$AE$9)/2,IF(AND($M$1=2012,Beregningsark!$AQ487="2005-2012"),'Resultat 2005-2012'!L487*$AE$9,IF(AND($M$1=2006,Beregningsark!$AQ487="1999-2012"),'Resultat 2005-2012'!L487*SUM($Y$18:$AE$18)/7,IF(AND($M$1=2007,Beregningsark!$AQ487="1999-2012"),'Resultat 2005-2012'!L487*SUM($Z$18:$AE$18)/6,IF(AND($M$1=2008,Beregningsark!$AQ487="1999-2012"),'Resultat 2005-2012'!L487*SUM($AA$18:$AE$18)/5,IF(AND($M$1=2009,Beregningsark!$AQ487="1999-2012"),'Resultat 2005-2012'!L487*SUM($AB$18:$AE$18)/4,IF(AND($M$1=2010,Beregningsark!$AQ487="1999-2012"),'Resultat 2005-2012'!L487*SUM($AC$18:$AE$18)/3,IF(AND($M$1=2011,Beregningsark!$AQ487="1999-2012"),'Resultat 2005-2012'!L487*SUM($AD$18:$AE$18)/2,IF(AND($M$1=2012,Beregningsark!$AQ487="1999-2012"),'Resultat 2005-2012'!L487*$AE$18,""))))))))))))))))</f>
        <v/>
      </c>
      <c r="M487" s="15" t="str">
        <f t="shared" si="23"/>
        <v/>
      </c>
      <c r="N487" s="15" t="str">
        <f>IF('Resultat 2005-2012'!$R487="","",IF($M$1=2005,'Resultat 2005-2012'!N487,IF(AND($M$1=2006,Beregningsark!$AQ487="2005-2012"),'Resultat 2005-2012'!N487*SUM($Y$10:$AE$10)/7,IF(AND($M$1=2007,Beregningsark!$AQ487="2005-2012"),'Resultat 2005-2012'!N487*SUM($Z$10:$AE$10)/6,IF(AND($M$1=2008,Beregningsark!$AQ487="2005-2012"),'Resultat 2005-2012'!N487*SUM($AA$10:$AE$10)/5,IF(AND($M$1=2009,Beregningsark!$AQ487="2005-2012"),'Resultat 2005-2012'!N487*SUM($AB$10:$AE$10)/4,IF(AND($M$1=2010,Beregningsark!$AQ487="2005-2012"),'Resultat 2005-2012'!N487*SUM($AC$10:$AE$10)/3,IF(AND($M$1=2011,Beregningsark!$AQ487="2005-2012"),'Resultat 2005-2012'!N487*SUM($AD$10:$AE$10)/2,IF(AND($M$1=2012,Beregningsark!$AQ487="2005-2012"),'Resultat 2005-2012'!N487*$AE$10,IF(AND($M$1=2006,Beregningsark!$AQ487="1999-2012"),'Resultat 2005-2012'!N487*SUM($Y$16:$AE$16)/7,IF(AND($M$1=2007,Beregningsark!$AQ487="1999-2012"),'Resultat 2005-2012'!N487*SUM($Z$16:$AE$16)/6,IF(AND($M$1=2008,Beregningsark!$AQ487="1999-2012"),'Resultat 2005-2012'!N487*SUM($AA$16:$AE$16)/5,IF(AND($M$1=2009,Beregningsark!$AQ487="1999-2012"),'Resultat 2005-2012'!N487*SUM($AB$16:$AE$16)/4,IF(AND($M$1=2010,Beregningsark!$AQ487="1999-2012"),'Resultat 2005-2012'!N487*SUM($AC$16:$AE$16)/3,IF(AND($M$1=2011,Beregningsark!$AQ487="1999-2012"),'Resultat 2005-2012'!N487*SUM($AD$16:$AE$16)/2,IF(AND($M$1=2012,Beregningsark!$AQ487="1999-2012"),'Resultat 2005-2012'!N487*$AE$16,""))))))))))))))))</f>
        <v/>
      </c>
      <c r="O487" s="15" t="str">
        <f>IF('Resultat 2005-2012'!$R487="","",IF($M$1=2005,'Resultat 2005-2012'!O487,IF(AND($M$1=2006,Beregningsark!$AQ487="2005-2012"),'Resultat 2005-2012'!O487*SUM($Y$10:$AE$10)/7,IF(AND($M$1=2007,Beregningsark!$AQ487="2005-2012"),'Resultat 2005-2012'!O487*SUM($Z$10:$AE$10)/6,IF(AND($M$1=2008,Beregningsark!$AQ487="2005-2012"),'Resultat 2005-2012'!O487*SUM($AA$10:$AE$10)/5,IF(AND($M$1=2009,Beregningsark!$AQ487="2005-2012"),'Resultat 2005-2012'!O487*SUM($AB$10:$AE$10)/4,IF(AND($M$1=2010,Beregningsark!$AQ487="2005-2012"),'Resultat 2005-2012'!O487*SUM($AC$10:$AE$10)/3,IF(AND($M$1=2011,Beregningsark!$AQ487="2005-2012"),'Resultat 2005-2012'!O487*SUM($AD$10:$AE$10)/2,IF(AND($M$1=2012,Beregningsark!$AQ487="2005-2012"),'Resultat 2005-2012'!O487*$AE$10,IF(AND($M$1=2006,Beregningsark!$AQ487="1999-2012"),'Resultat 2005-2012'!O487*SUM($Y$16:$AE$16)/7,IF(AND($M$1=2007,Beregningsark!$AQ487="1999-2012"),'Resultat 2005-2012'!O487*SUM($Z$16:$AE$16)/6,IF(AND($M$1=2008,Beregningsark!$AQ487="1999-2012"),'Resultat 2005-2012'!O487*SUM($AA$16:$AE$16)/5,IF(AND($M$1=2009,Beregningsark!$AQ487="1999-2012"),'Resultat 2005-2012'!O487*SUM($AB$16:$AE$16)/4,IF(AND($M$1=2010,Beregningsark!$AQ487="1999-2012"),'Resultat 2005-2012'!O487*SUM($AC$16:$AE$16)/3,IF(AND($M$1=2011,Beregningsark!$AQ487="1999-2012"),'Resultat 2005-2012'!O487*SUM($AD$16:$AE$16)/2,IF(AND($M$1=2012,Beregningsark!$AQ487="1999-2012"),'Resultat 2005-2012'!O487*$AE$16,""))))))))))))))))</f>
        <v/>
      </c>
      <c r="P487" s="15" t="str">
        <f>IF('Resultat 2005-2012'!$R487="","",IF($M$1=2005,'Resultat 2005-2012'!P487,IF(AND($M$1=2006,Beregningsark!$AQ487="2005-2012"),'Resultat 2005-2012'!P487*SUM($Y$11:$AE$11)/7,IF(AND($M$1=2007,Beregningsark!$AQ487="2005-2012"),'Resultat 2005-2012'!P487*SUM($Z$11:$AE$11)/6,IF(AND($M$1=2008,Beregningsark!$AQ487="2005-2012"),'Resultat 2005-2012'!P487*SUM($AA$11:$AE$11)/5,IF(AND($M$1=2009,Beregningsark!$AQ487="2005-2012"),'Resultat 2005-2012'!P487*SUM($AB$11:$AE$11)/4,IF(AND($M$1=2010,Beregningsark!$AQ487="2005-2012"),'Resultat 2005-2012'!P487*SUM($AC$11:$AE$11)/3,IF(AND($M$1=2011,Beregningsark!$AQ487="2005-2012"),'Resultat 2005-2012'!P487*SUM($AD$11:$AE$11)/2,IF(AND($M$1=2012,Beregningsark!$AQ487="2005-2012"),'Resultat 2005-2012'!P487*$AE$11,IF(AND($M$1=2006,Beregningsark!$AQ487="1999-2012"),'Resultat 2005-2012'!P487*SUM($Y$16:$AE$16)/7,IF(AND($M$1=2007,Beregningsark!$AQ487="1999-2012"),'Resultat 2005-2012'!P487*SUM($Z$16:$AE$16)/6,IF(AND($M$1=2008,Beregningsark!$AQ487="1999-2012"),'Resultat 2005-2012'!P487*SUM($AA$16:$AE$16)/5,IF(AND($M$1=2009,Beregningsark!$AQ487="1999-2012"),'Resultat 2005-2012'!P487*SUM($AB$16:$AE$16)/4,IF(AND($M$1=2010,Beregningsark!$AQ487="1999-2012"),'Resultat 2005-2012'!P487*SUM($AC$16:$AE$16)/3,IF(AND($M$1=2011,Beregningsark!$AQ487="1999-2012"),'Resultat 2005-2012'!P487*SUM($AD$16:$AE$16)/2,IF(AND($M$1=2012,Beregningsark!$AQ487="1999-2012"),'Resultat 2005-2012'!P487*$AE$16,""))))))))))))))))</f>
        <v/>
      </c>
      <c r="Q487" s="15" t="str">
        <f t="shared" si="24"/>
        <v/>
      </c>
      <c r="R487" s="17" t="str">
        <f t="shared" si="25"/>
        <v/>
      </c>
    </row>
    <row r="488" spans="1:18" x14ac:dyDescent="0.25">
      <c r="A488" s="4" t="str">
        <f>IF(Inddata!A503="","",Inddata!A503)</f>
        <v/>
      </c>
      <c r="B488" s="4" t="str">
        <f>IF(Inddata!B503="","",Inddata!B503)</f>
        <v/>
      </c>
      <c r="C488" s="4" t="str">
        <f>IF(Inddata!C503="","",Inddata!C503)</f>
        <v/>
      </c>
      <c r="D488" s="4" t="str">
        <f>IF(Inddata!D503="","",Inddata!D503)</f>
        <v/>
      </c>
      <c r="E488" s="4" t="str">
        <f>IF(Inddata!E503="","",Inddata!E503)</f>
        <v/>
      </c>
      <c r="F488" s="4" t="str">
        <f>IF(Inddata!F503="","",Inddata!F503)</f>
        <v/>
      </c>
      <c r="G488" s="4">
        <f>IF(Inddata!G503="","",Inddata!G503)</f>
        <v>0</v>
      </c>
      <c r="H488" s="4" t="str">
        <f>IF(Inddata!H503&gt;0.5,Inddata!H503,"")</f>
        <v/>
      </c>
      <c r="I488" s="4" t="str">
        <f>IF(Inddata!I503="","",Inddata!I503)</f>
        <v/>
      </c>
      <c r="J488" s="15" t="str">
        <f>IF('Resultat 2005-2012'!$R488="","",IF($M$1=2005,'Resultat 2005-2012'!J488,IF(AND($M$1=2006,Beregningsark!$AQ488="2005-2012"),'Resultat 2005-2012'!J488*SUM($Y$7:$AE$7)/7,IF(AND($M$1=2007,Beregningsark!$AQ488="2005-2012"),'Resultat 2005-2012'!J488*SUM($Z$7:$AE$7)/6,IF(AND($M$1=2008,Beregningsark!$AQ488="2005-2012"),'Resultat 2005-2012'!J488*SUM($AA$7:$AE$7)/5,IF(AND($M$1=2009,Beregningsark!$AQ488="2005-2012"),'Resultat 2005-2012'!J488*SUM($AB$7:$AE$7)/4,IF(AND($M$1=2010,Beregningsark!$AQ488="2005-2012"),'Resultat 2005-2012'!J488*SUM($AC$7:$AE$7)/3,IF(AND($M$1=2011,Beregningsark!$AQ488="2005-2012"),'Resultat 2005-2012'!J488*SUM($AD$7:$AE$7)/2,IF(AND($M$1=2012,Beregningsark!$AQ488="2005-2012"),'Resultat 2005-2012'!J488*$AE$7,IF(AND($M$1=2006,Beregningsark!$AQ488="1999-2012"),'Resultat 2005-2012'!J488*SUM($Y$16:$AE$16)/7,IF(AND($M$1=2007,Beregningsark!$AQ488="1999-2012"),'Resultat 2005-2012'!J488*SUM($Z$16:$AE$16)/6,IF(AND($M$1=2008,Beregningsark!$AQ488="1999-2012"),'Resultat 2005-2012'!J488*SUM($AA$16:$AE$16)/5,IF(AND($M$1=2009,Beregningsark!$AQ488="1999-2012"),'Resultat 2005-2012'!J488*SUM($AB$16:$AE$16)/4,IF(AND($M$1=2010,Beregningsark!$AQ488="1999-2012"),'Resultat 2005-2012'!J488*SUM($AC$16:$AE$16)/3,IF(AND($M$1=2011,Beregningsark!$AQ488="1999-2012"),'Resultat 2005-2012'!J488*SUM($AD$16:$AE$16)/2,IF(AND($M$1=2012,Beregningsark!$AQ488="1999-2012"),'Resultat 2005-2012'!J488*$AE$16,""))))))))))))))))</f>
        <v/>
      </c>
      <c r="K488" s="15" t="str">
        <f>IF('Resultat 2005-2012'!$R488="","",IF($M$1=2005,'Resultat 2005-2012'!K488,IF(AND($M$1=2006,Beregningsark!$AQ488="2005-2012"),'Resultat 2005-2012'!K488*SUM($Y$8:$AE$8)/7,IF(AND($M$1=2007,Beregningsark!$AQ488="2005-2012"),'Resultat 2005-2012'!K488*SUM($Z$8:$AE$8)/6,IF(AND($M$1=2008,Beregningsark!$AQ488="2005-2012"),'Resultat 2005-2012'!K488*SUM($AA$8:$AE$8)/5,IF(AND($M$1=2009,Beregningsark!$AQ488="2005-2012"),'Resultat 2005-2012'!K488*SUM($AB$8:$AE$8)/4,IF(AND($M$1=2010,Beregningsark!$AQ488="2005-2012"),'Resultat 2005-2012'!K488*SUM($AC$8:$AE$8)/3,IF(AND($M$1=2011,Beregningsark!$AQ488="2005-2012"),'Resultat 2005-2012'!K488*SUM($AD$8:$AE$8)/2,IF(AND($M$1=2012,Beregningsark!$AQ488="2005-2012"),'Resultat 2005-2012'!K488*$AE$8,IF(AND($M$1=2006,Beregningsark!$AQ488="1999-2012"),'Resultat 2005-2012'!K488*SUM($Y$17:$AE$17)/7,IF(AND($M$1=2007,Beregningsark!$AQ488="1999-2012"),'Resultat 2005-2012'!K488*SUM($Z$17:$AE$17)/6,IF(AND($M$1=2008,Beregningsark!$AQ488="1999-2012"),'Resultat 2005-2012'!K488*SUM($AA$17:$AE$17)/5,IF(AND($M$1=2009,Beregningsark!$AQ488="1999-2012"),'Resultat 2005-2012'!K488*SUM($AB$17:$AE$17)/4,IF(AND($M$1=2010,Beregningsark!$AQ488="1999-2012"),'Resultat 2005-2012'!K488*SUM($AC$17:$AE$17)/3,IF(AND($M$1=2011,Beregningsark!$AQ488="1999-2012"),'Resultat 2005-2012'!K488*SUM($AD$17:$AE$17)/2,IF(AND($M$1=2012,Beregningsark!$AQ488="1999-2012"),'Resultat 2005-2012'!K488*$AE$17,""))))))))))))))))</f>
        <v/>
      </c>
      <c r="L488" s="15" t="str">
        <f>IF('Resultat 2005-2012'!$R488="","",IF($M$1=2005,'Resultat 2005-2012'!L488,IF(AND($M$1=2006,Beregningsark!$AQ488="2005-2012"),'Resultat 2005-2012'!L488*SUM($Y$9:$AE$9)/7,IF(AND($M$1=2007,Beregningsark!$AQ488="2005-2012"),'Resultat 2005-2012'!L488*SUM($Z$9:$AE$9)/6,IF(AND($M$1=2008,Beregningsark!$AQ488="2005-2012"),'Resultat 2005-2012'!L488*SUM($AA$9:$AE$9)/5,IF(AND($M$1=2009,Beregningsark!$AQ488="2005-2012"),'Resultat 2005-2012'!L488*SUM($AB$9:$AE$9)/4,IF(AND($M$1=2010,Beregningsark!$AQ488="2005-2012"),'Resultat 2005-2012'!L488*SUM($AC$9:$AE$9)/3,IF(AND($M$1=2011,Beregningsark!$AQ488="2005-2012"),'Resultat 2005-2012'!L488*SUM($AD$9:$AE$9)/2,IF(AND($M$1=2012,Beregningsark!$AQ488="2005-2012"),'Resultat 2005-2012'!L488*$AE$9,IF(AND($M$1=2006,Beregningsark!$AQ488="1999-2012"),'Resultat 2005-2012'!L488*SUM($Y$18:$AE$18)/7,IF(AND($M$1=2007,Beregningsark!$AQ488="1999-2012"),'Resultat 2005-2012'!L488*SUM($Z$18:$AE$18)/6,IF(AND($M$1=2008,Beregningsark!$AQ488="1999-2012"),'Resultat 2005-2012'!L488*SUM($AA$18:$AE$18)/5,IF(AND($M$1=2009,Beregningsark!$AQ488="1999-2012"),'Resultat 2005-2012'!L488*SUM($AB$18:$AE$18)/4,IF(AND($M$1=2010,Beregningsark!$AQ488="1999-2012"),'Resultat 2005-2012'!L488*SUM($AC$18:$AE$18)/3,IF(AND($M$1=2011,Beregningsark!$AQ488="1999-2012"),'Resultat 2005-2012'!L488*SUM($AD$18:$AE$18)/2,IF(AND($M$1=2012,Beregningsark!$AQ488="1999-2012"),'Resultat 2005-2012'!L488*$AE$18,""))))))))))))))))</f>
        <v/>
      </c>
      <c r="M488" s="15" t="str">
        <f t="shared" si="23"/>
        <v/>
      </c>
      <c r="N488" s="15" t="str">
        <f>IF('Resultat 2005-2012'!$R488="","",IF($M$1=2005,'Resultat 2005-2012'!N488,IF(AND($M$1=2006,Beregningsark!$AQ488="2005-2012"),'Resultat 2005-2012'!N488*SUM($Y$10:$AE$10)/7,IF(AND($M$1=2007,Beregningsark!$AQ488="2005-2012"),'Resultat 2005-2012'!N488*SUM($Z$10:$AE$10)/6,IF(AND($M$1=2008,Beregningsark!$AQ488="2005-2012"),'Resultat 2005-2012'!N488*SUM($AA$10:$AE$10)/5,IF(AND($M$1=2009,Beregningsark!$AQ488="2005-2012"),'Resultat 2005-2012'!N488*SUM($AB$10:$AE$10)/4,IF(AND($M$1=2010,Beregningsark!$AQ488="2005-2012"),'Resultat 2005-2012'!N488*SUM($AC$10:$AE$10)/3,IF(AND($M$1=2011,Beregningsark!$AQ488="2005-2012"),'Resultat 2005-2012'!N488*SUM($AD$10:$AE$10)/2,IF(AND($M$1=2012,Beregningsark!$AQ488="2005-2012"),'Resultat 2005-2012'!N488*$AE$10,IF(AND($M$1=2006,Beregningsark!$AQ488="1999-2012"),'Resultat 2005-2012'!N488*SUM($Y$16:$AE$16)/7,IF(AND($M$1=2007,Beregningsark!$AQ488="1999-2012"),'Resultat 2005-2012'!N488*SUM($Z$16:$AE$16)/6,IF(AND($M$1=2008,Beregningsark!$AQ488="1999-2012"),'Resultat 2005-2012'!N488*SUM($AA$16:$AE$16)/5,IF(AND($M$1=2009,Beregningsark!$AQ488="1999-2012"),'Resultat 2005-2012'!N488*SUM($AB$16:$AE$16)/4,IF(AND($M$1=2010,Beregningsark!$AQ488="1999-2012"),'Resultat 2005-2012'!N488*SUM($AC$16:$AE$16)/3,IF(AND($M$1=2011,Beregningsark!$AQ488="1999-2012"),'Resultat 2005-2012'!N488*SUM($AD$16:$AE$16)/2,IF(AND($M$1=2012,Beregningsark!$AQ488="1999-2012"),'Resultat 2005-2012'!N488*$AE$16,""))))))))))))))))</f>
        <v/>
      </c>
      <c r="O488" s="15" t="str">
        <f>IF('Resultat 2005-2012'!$R488="","",IF($M$1=2005,'Resultat 2005-2012'!O488,IF(AND($M$1=2006,Beregningsark!$AQ488="2005-2012"),'Resultat 2005-2012'!O488*SUM($Y$10:$AE$10)/7,IF(AND($M$1=2007,Beregningsark!$AQ488="2005-2012"),'Resultat 2005-2012'!O488*SUM($Z$10:$AE$10)/6,IF(AND($M$1=2008,Beregningsark!$AQ488="2005-2012"),'Resultat 2005-2012'!O488*SUM($AA$10:$AE$10)/5,IF(AND($M$1=2009,Beregningsark!$AQ488="2005-2012"),'Resultat 2005-2012'!O488*SUM($AB$10:$AE$10)/4,IF(AND($M$1=2010,Beregningsark!$AQ488="2005-2012"),'Resultat 2005-2012'!O488*SUM($AC$10:$AE$10)/3,IF(AND($M$1=2011,Beregningsark!$AQ488="2005-2012"),'Resultat 2005-2012'!O488*SUM($AD$10:$AE$10)/2,IF(AND($M$1=2012,Beregningsark!$AQ488="2005-2012"),'Resultat 2005-2012'!O488*$AE$10,IF(AND($M$1=2006,Beregningsark!$AQ488="1999-2012"),'Resultat 2005-2012'!O488*SUM($Y$16:$AE$16)/7,IF(AND($M$1=2007,Beregningsark!$AQ488="1999-2012"),'Resultat 2005-2012'!O488*SUM($Z$16:$AE$16)/6,IF(AND($M$1=2008,Beregningsark!$AQ488="1999-2012"),'Resultat 2005-2012'!O488*SUM($AA$16:$AE$16)/5,IF(AND($M$1=2009,Beregningsark!$AQ488="1999-2012"),'Resultat 2005-2012'!O488*SUM($AB$16:$AE$16)/4,IF(AND($M$1=2010,Beregningsark!$AQ488="1999-2012"),'Resultat 2005-2012'!O488*SUM($AC$16:$AE$16)/3,IF(AND($M$1=2011,Beregningsark!$AQ488="1999-2012"),'Resultat 2005-2012'!O488*SUM($AD$16:$AE$16)/2,IF(AND($M$1=2012,Beregningsark!$AQ488="1999-2012"),'Resultat 2005-2012'!O488*$AE$16,""))))))))))))))))</f>
        <v/>
      </c>
      <c r="P488" s="15" t="str">
        <f>IF('Resultat 2005-2012'!$R488="","",IF($M$1=2005,'Resultat 2005-2012'!P488,IF(AND($M$1=2006,Beregningsark!$AQ488="2005-2012"),'Resultat 2005-2012'!P488*SUM($Y$11:$AE$11)/7,IF(AND($M$1=2007,Beregningsark!$AQ488="2005-2012"),'Resultat 2005-2012'!P488*SUM($Z$11:$AE$11)/6,IF(AND($M$1=2008,Beregningsark!$AQ488="2005-2012"),'Resultat 2005-2012'!P488*SUM($AA$11:$AE$11)/5,IF(AND($M$1=2009,Beregningsark!$AQ488="2005-2012"),'Resultat 2005-2012'!P488*SUM($AB$11:$AE$11)/4,IF(AND($M$1=2010,Beregningsark!$AQ488="2005-2012"),'Resultat 2005-2012'!P488*SUM($AC$11:$AE$11)/3,IF(AND($M$1=2011,Beregningsark!$AQ488="2005-2012"),'Resultat 2005-2012'!P488*SUM($AD$11:$AE$11)/2,IF(AND($M$1=2012,Beregningsark!$AQ488="2005-2012"),'Resultat 2005-2012'!P488*$AE$11,IF(AND($M$1=2006,Beregningsark!$AQ488="1999-2012"),'Resultat 2005-2012'!P488*SUM($Y$16:$AE$16)/7,IF(AND($M$1=2007,Beregningsark!$AQ488="1999-2012"),'Resultat 2005-2012'!P488*SUM($Z$16:$AE$16)/6,IF(AND($M$1=2008,Beregningsark!$AQ488="1999-2012"),'Resultat 2005-2012'!P488*SUM($AA$16:$AE$16)/5,IF(AND($M$1=2009,Beregningsark!$AQ488="1999-2012"),'Resultat 2005-2012'!P488*SUM($AB$16:$AE$16)/4,IF(AND($M$1=2010,Beregningsark!$AQ488="1999-2012"),'Resultat 2005-2012'!P488*SUM($AC$16:$AE$16)/3,IF(AND($M$1=2011,Beregningsark!$AQ488="1999-2012"),'Resultat 2005-2012'!P488*SUM($AD$16:$AE$16)/2,IF(AND($M$1=2012,Beregningsark!$AQ488="1999-2012"),'Resultat 2005-2012'!P488*$AE$16,""))))))))))))))))</f>
        <v/>
      </c>
      <c r="Q488" s="15" t="str">
        <f t="shared" si="24"/>
        <v/>
      </c>
      <c r="R488" s="17" t="str">
        <f t="shared" si="25"/>
        <v/>
      </c>
    </row>
    <row r="489" spans="1:18" x14ac:dyDescent="0.25">
      <c r="A489" s="4" t="str">
        <f>IF(Inddata!A504="","",Inddata!A504)</f>
        <v/>
      </c>
      <c r="B489" s="4" t="str">
        <f>IF(Inddata!B504="","",Inddata!B504)</f>
        <v/>
      </c>
      <c r="C489" s="4" t="str">
        <f>IF(Inddata!C504="","",Inddata!C504)</f>
        <v/>
      </c>
      <c r="D489" s="4" t="str">
        <f>IF(Inddata!D504="","",Inddata!D504)</f>
        <v/>
      </c>
      <c r="E489" s="4" t="str">
        <f>IF(Inddata!E504="","",Inddata!E504)</f>
        <v/>
      </c>
      <c r="F489" s="4" t="str">
        <f>IF(Inddata!F504="","",Inddata!F504)</f>
        <v/>
      </c>
      <c r="G489" s="4">
        <f>IF(Inddata!G504="","",Inddata!G504)</f>
        <v>0</v>
      </c>
      <c r="H489" s="4" t="str">
        <f>IF(Inddata!H504&gt;0.5,Inddata!H504,"")</f>
        <v/>
      </c>
      <c r="I489" s="4" t="str">
        <f>IF(Inddata!I504="","",Inddata!I504)</f>
        <v/>
      </c>
      <c r="J489" s="15" t="str">
        <f>IF('Resultat 2005-2012'!$R489="","",IF($M$1=2005,'Resultat 2005-2012'!J489,IF(AND($M$1=2006,Beregningsark!$AQ489="2005-2012"),'Resultat 2005-2012'!J489*SUM($Y$7:$AE$7)/7,IF(AND($M$1=2007,Beregningsark!$AQ489="2005-2012"),'Resultat 2005-2012'!J489*SUM($Z$7:$AE$7)/6,IF(AND($M$1=2008,Beregningsark!$AQ489="2005-2012"),'Resultat 2005-2012'!J489*SUM($AA$7:$AE$7)/5,IF(AND($M$1=2009,Beregningsark!$AQ489="2005-2012"),'Resultat 2005-2012'!J489*SUM($AB$7:$AE$7)/4,IF(AND($M$1=2010,Beregningsark!$AQ489="2005-2012"),'Resultat 2005-2012'!J489*SUM($AC$7:$AE$7)/3,IF(AND($M$1=2011,Beregningsark!$AQ489="2005-2012"),'Resultat 2005-2012'!J489*SUM($AD$7:$AE$7)/2,IF(AND($M$1=2012,Beregningsark!$AQ489="2005-2012"),'Resultat 2005-2012'!J489*$AE$7,IF(AND($M$1=2006,Beregningsark!$AQ489="1999-2012"),'Resultat 2005-2012'!J489*SUM($Y$16:$AE$16)/7,IF(AND($M$1=2007,Beregningsark!$AQ489="1999-2012"),'Resultat 2005-2012'!J489*SUM($Z$16:$AE$16)/6,IF(AND($M$1=2008,Beregningsark!$AQ489="1999-2012"),'Resultat 2005-2012'!J489*SUM($AA$16:$AE$16)/5,IF(AND($M$1=2009,Beregningsark!$AQ489="1999-2012"),'Resultat 2005-2012'!J489*SUM($AB$16:$AE$16)/4,IF(AND($M$1=2010,Beregningsark!$AQ489="1999-2012"),'Resultat 2005-2012'!J489*SUM($AC$16:$AE$16)/3,IF(AND($M$1=2011,Beregningsark!$AQ489="1999-2012"),'Resultat 2005-2012'!J489*SUM($AD$16:$AE$16)/2,IF(AND($M$1=2012,Beregningsark!$AQ489="1999-2012"),'Resultat 2005-2012'!J489*$AE$16,""))))))))))))))))</f>
        <v/>
      </c>
      <c r="K489" s="15" t="str">
        <f>IF('Resultat 2005-2012'!$R489="","",IF($M$1=2005,'Resultat 2005-2012'!K489,IF(AND($M$1=2006,Beregningsark!$AQ489="2005-2012"),'Resultat 2005-2012'!K489*SUM($Y$8:$AE$8)/7,IF(AND($M$1=2007,Beregningsark!$AQ489="2005-2012"),'Resultat 2005-2012'!K489*SUM($Z$8:$AE$8)/6,IF(AND($M$1=2008,Beregningsark!$AQ489="2005-2012"),'Resultat 2005-2012'!K489*SUM($AA$8:$AE$8)/5,IF(AND($M$1=2009,Beregningsark!$AQ489="2005-2012"),'Resultat 2005-2012'!K489*SUM($AB$8:$AE$8)/4,IF(AND($M$1=2010,Beregningsark!$AQ489="2005-2012"),'Resultat 2005-2012'!K489*SUM($AC$8:$AE$8)/3,IF(AND($M$1=2011,Beregningsark!$AQ489="2005-2012"),'Resultat 2005-2012'!K489*SUM($AD$8:$AE$8)/2,IF(AND($M$1=2012,Beregningsark!$AQ489="2005-2012"),'Resultat 2005-2012'!K489*$AE$8,IF(AND($M$1=2006,Beregningsark!$AQ489="1999-2012"),'Resultat 2005-2012'!K489*SUM($Y$17:$AE$17)/7,IF(AND($M$1=2007,Beregningsark!$AQ489="1999-2012"),'Resultat 2005-2012'!K489*SUM($Z$17:$AE$17)/6,IF(AND($M$1=2008,Beregningsark!$AQ489="1999-2012"),'Resultat 2005-2012'!K489*SUM($AA$17:$AE$17)/5,IF(AND($M$1=2009,Beregningsark!$AQ489="1999-2012"),'Resultat 2005-2012'!K489*SUM($AB$17:$AE$17)/4,IF(AND($M$1=2010,Beregningsark!$AQ489="1999-2012"),'Resultat 2005-2012'!K489*SUM($AC$17:$AE$17)/3,IF(AND($M$1=2011,Beregningsark!$AQ489="1999-2012"),'Resultat 2005-2012'!K489*SUM($AD$17:$AE$17)/2,IF(AND($M$1=2012,Beregningsark!$AQ489="1999-2012"),'Resultat 2005-2012'!K489*$AE$17,""))))))))))))))))</f>
        <v/>
      </c>
      <c r="L489" s="15" t="str">
        <f>IF('Resultat 2005-2012'!$R489="","",IF($M$1=2005,'Resultat 2005-2012'!L489,IF(AND($M$1=2006,Beregningsark!$AQ489="2005-2012"),'Resultat 2005-2012'!L489*SUM($Y$9:$AE$9)/7,IF(AND($M$1=2007,Beregningsark!$AQ489="2005-2012"),'Resultat 2005-2012'!L489*SUM($Z$9:$AE$9)/6,IF(AND($M$1=2008,Beregningsark!$AQ489="2005-2012"),'Resultat 2005-2012'!L489*SUM($AA$9:$AE$9)/5,IF(AND($M$1=2009,Beregningsark!$AQ489="2005-2012"),'Resultat 2005-2012'!L489*SUM($AB$9:$AE$9)/4,IF(AND($M$1=2010,Beregningsark!$AQ489="2005-2012"),'Resultat 2005-2012'!L489*SUM($AC$9:$AE$9)/3,IF(AND($M$1=2011,Beregningsark!$AQ489="2005-2012"),'Resultat 2005-2012'!L489*SUM($AD$9:$AE$9)/2,IF(AND($M$1=2012,Beregningsark!$AQ489="2005-2012"),'Resultat 2005-2012'!L489*$AE$9,IF(AND($M$1=2006,Beregningsark!$AQ489="1999-2012"),'Resultat 2005-2012'!L489*SUM($Y$18:$AE$18)/7,IF(AND($M$1=2007,Beregningsark!$AQ489="1999-2012"),'Resultat 2005-2012'!L489*SUM($Z$18:$AE$18)/6,IF(AND($M$1=2008,Beregningsark!$AQ489="1999-2012"),'Resultat 2005-2012'!L489*SUM($AA$18:$AE$18)/5,IF(AND($M$1=2009,Beregningsark!$AQ489="1999-2012"),'Resultat 2005-2012'!L489*SUM($AB$18:$AE$18)/4,IF(AND($M$1=2010,Beregningsark!$AQ489="1999-2012"),'Resultat 2005-2012'!L489*SUM($AC$18:$AE$18)/3,IF(AND($M$1=2011,Beregningsark!$AQ489="1999-2012"),'Resultat 2005-2012'!L489*SUM($AD$18:$AE$18)/2,IF(AND($M$1=2012,Beregningsark!$AQ489="1999-2012"),'Resultat 2005-2012'!L489*$AE$18,""))))))))))))))))</f>
        <v/>
      </c>
      <c r="M489" s="15" t="str">
        <f t="shared" si="23"/>
        <v/>
      </c>
      <c r="N489" s="15" t="str">
        <f>IF('Resultat 2005-2012'!$R489="","",IF($M$1=2005,'Resultat 2005-2012'!N489,IF(AND($M$1=2006,Beregningsark!$AQ489="2005-2012"),'Resultat 2005-2012'!N489*SUM($Y$10:$AE$10)/7,IF(AND($M$1=2007,Beregningsark!$AQ489="2005-2012"),'Resultat 2005-2012'!N489*SUM($Z$10:$AE$10)/6,IF(AND($M$1=2008,Beregningsark!$AQ489="2005-2012"),'Resultat 2005-2012'!N489*SUM($AA$10:$AE$10)/5,IF(AND($M$1=2009,Beregningsark!$AQ489="2005-2012"),'Resultat 2005-2012'!N489*SUM($AB$10:$AE$10)/4,IF(AND($M$1=2010,Beregningsark!$AQ489="2005-2012"),'Resultat 2005-2012'!N489*SUM($AC$10:$AE$10)/3,IF(AND($M$1=2011,Beregningsark!$AQ489="2005-2012"),'Resultat 2005-2012'!N489*SUM($AD$10:$AE$10)/2,IF(AND($M$1=2012,Beregningsark!$AQ489="2005-2012"),'Resultat 2005-2012'!N489*$AE$10,IF(AND($M$1=2006,Beregningsark!$AQ489="1999-2012"),'Resultat 2005-2012'!N489*SUM($Y$16:$AE$16)/7,IF(AND($M$1=2007,Beregningsark!$AQ489="1999-2012"),'Resultat 2005-2012'!N489*SUM($Z$16:$AE$16)/6,IF(AND($M$1=2008,Beregningsark!$AQ489="1999-2012"),'Resultat 2005-2012'!N489*SUM($AA$16:$AE$16)/5,IF(AND($M$1=2009,Beregningsark!$AQ489="1999-2012"),'Resultat 2005-2012'!N489*SUM($AB$16:$AE$16)/4,IF(AND($M$1=2010,Beregningsark!$AQ489="1999-2012"),'Resultat 2005-2012'!N489*SUM($AC$16:$AE$16)/3,IF(AND($M$1=2011,Beregningsark!$AQ489="1999-2012"),'Resultat 2005-2012'!N489*SUM($AD$16:$AE$16)/2,IF(AND($M$1=2012,Beregningsark!$AQ489="1999-2012"),'Resultat 2005-2012'!N489*$AE$16,""))))))))))))))))</f>
        <v/>
      </c>
      <c r="O489" s="15" t="str">
        <f>IF('Resultat 2005-2012'!$R489="","",IF($M$1=2005,'Resultat 2005-2012'!O489,IF(AND($M$1=2006,Beregningsark!$AQ489="2005-2012"),'Resultat 2005-2012'!O489*SUM($Y$10:$AE$10)/7,IF(AND($M$1=2007,Beregningsark!$AQ489="2005-2012"),'Resultat 2005-2012'!O489*SUM($Z$10:$AE$10)/6,IF(AND($M$1=2008,Beregningsark!$AQ489="2005-2012"),'Resultat 2005-2012'!O489*SUM($AA$10:$AE$10)/5,IF(AND($M$1=2009,Beregningsark!$AQ489="2005-2012"),'Resultat 2005-2012'!O489*SUM($AB$10:$AE$10)/4,IF(AND($M$1=2010,Beregningsark!$AQ489="2005-2012"),'Resultat 2005-2012'!O489*SUM($AC$10:$AE$10)/3,IF(AND($M$1=2011,Beregningsark!$AQ489="2005-2012"),'Resultat 2005-2012'!O489*SUM($AD$10:$AE$10)/2,IF(AND($M$1=2012,Beregningsark!$AQ489="2005-2012"),'Resultat 2005-2012'!O489*$AE$10,IF(AND($M$1=2006,Beregningsark!$AQ489="1999-2012"),'Resultat 2005-2012'!O489*SUM($Y$16:$AE$16)/7,IF(AND($M$1=2007,Beregningsark!$AQ489="1999-2012"),'Resultat 2005-2012'!O489*SUM($Z$16:$AE$16)/6,IF(AND($M$1=2008,Beregningsark!$AQ489="1999-2012"),'Resultat 2005-2012'!O489*SUM($AA$16:$AE$16)/5,IF(AND($M$1=2009,Beregningsark!$AQ489="1999-2012"),'Resultat 2005-2012'!O489*SUM($AB$16:$AE$16)/4,IF(AND($M$1=2010,Beregningsark!$AQ489="1999-2012"),'Resultat 2005-2012'!O489*SUM($AC$16:$AE$16)/3,IF(AND($M$1=2011,Beregningsark!$AQ489="1999-2012"),'Resultat 2005-2012'!O489*SUM($AD$16:$AE$16)/2,IF(AND($M$1=2012,Beregningsark!$AQ489="1999-2012"),'Resultat 2005-2012'!O489*$AE$16,""))))))))))))))))</f>
        <v/>
      </c>
      <c r="P489" s="15" t="str">
        <f>IF('Resultat 2005-2012'!$R489="","",IF($M$1=2005,'Resultat 2005-2012'!P489,IF(AND($M$1=2006,Beregningsark!$AQ489="2005-2012"),'Resultat 2005-2012'!P489*SUM($Y$11:$AE$11)/7,IF(AND($M$1=2007,Beregningsark!$AQ489="2005-2012"),'Resultat 2005-2012'!P489*SUM($Z$11:$AE$11)/6,IF(AND($M$1=2008,Beregningsark!$AQ489="2005-2012"),'Resultat 2005-2012'!P489*SUM($AA$11:$AE$11)/5,IF(AND($M$1=2009,Beregningsark!$AQ489="2005-2012"),'Resultat 2005-2012'!P489*SUM($AB$11:$AE$11)/4,IF(AND($M$1=2010,Beregningsark!$AQ489="2005-2012"),'Resultat 2005-2012'!P489*SUM($AC$11:$AE$11)/3,IF(AND($M$1=2011,Beregningsark!$AQ489="2005-2012"),'Resultat 2005-2012'!P489*SUM($AD$11:$AE$11)/2,IF(AND($M$1=2012,Beregningsark!$AQ489="2005-2012"),'Resultat 2005-2012'!P489*$AE$11,IF(AND($M$1=2006,Beregningsark!$AQ489="1999-2012"),'Resultat 2005-2012'!P489*SUM($Y$16:$AE$16)/7,IF(AND($M$1=2007,Beregningsark!$AQ489="1999-2012"),'Resultat 2005-2012'!P489*SUM($Z$16:$AE$16)/6,IF(AND($M$1=2008,Beregningsark!$AQ489="1999-2012"),'Resultat 2005-2012'!P489*SUM($AA$16:$AE$16)/5,IF(AND($M$1=2009,Beregningsark!$AQ489="1999-2012"),'Resultat 2005-2012'!P489*SUM($AB$16:$AE$16)/4,IF(AND($M$1=2010,Beregningsark!$AQ489="1999-2012"),'Resultat 2005-2012'!P489*SUM($AC$16:$AE$16)/3,IF(AND($M$1=2011,Beregningsark!$AQ489="1999-2012"),'Resultat 2005-2012'!P489*SUM($AD$16:$AE$16)/2,IF(AND($M$1=2012,Beregningsark!$AQ489="1999-2012"),'Resultat 2005-2012'!P489*$AE$16,""))))))))))))))))</f>
        <v/>
      </c>
      <c r="Q489" s="15" t="str">
        <f t="shared" si="24"/>
        <v/>
      </c>
      <c r="R489" s="17" t="str">
        <f t="shared" si="25"/>
        <v/>
      </c>
    </row>
    <row r="490" spans="1:18" x14ac:dyDescent="0.25">
      <c r="A490" s="4" t="str">
        <f>IF(Inddata!A505="","",Inddata!A505)</f>
        <v/>
      </c>
      <c r="B490" s="4" t="str">
        <f>IF(Inddata!B505="","",Inddata!B505)</f>
        <v/>
      </c>
      <c r="C490" s="4" t="str">
        <f>IF(Inddata!C505="","",Inddata!C505)</f>
        <v/>
      </c>
      <c r="D490" s="4" t="str">
        <f>IF(Inddata!D505="","",Inddata!D505)</f>
        <v/>
      </c>
      <c r="E490" s="4" t="str">
        <f>IF(Inddata!E505="","",Inddata!E505)</f>
        <v/>
      </c>
      <c r="F490" s="4" t="str">
        <f>IF(Inddata!F505="","",Inddata!F505)</f>
        <v/>
      </c>
      <c r="G490" s="4">
        <f>IF(Inddata!G505="","",Inddata!G505)</f>
        <v>0</v>
      </c>
      <c r="H490" s="4" t="str">
        <f>IF(Inddata!H505&gt;0.5,Inddata!H505,"")</f>
        <v/>
      </c>
      <c r="I490" s="4" t="str">
        <f>IF(Inddata!I505="","",Inddata!I505)</f>
        <v/>
      </c>
      <c r="J490" s="15" t="str">
        <f>IF('Resultat 2005-2012'!$R490="","",IF($M$1=2005,'Resultat 2005-2012'!J490,IF(AND($M$1=2006,Beregningsark!$AQ490="2005-2012"),'Resultat 2005-2012'!J490*SUM($Y$7:$AE$7)/7,IF(AND($M$1=2007,Beregningsark!$AQ490="2005-2012"),'Resultat 2005-2012'!J490*SUM($Z$7:$AE$7)/6,IF(AND($M$1=2008,Beregningsark!$AQ490="2005-2012"),'Resultat 2005-2012'!J490*SUM($AA$7:$AE$7)/5,IF(AND($M$1=2009,Beregningsark!$AQ490="2005-2012"),'Resultat 2005-2012'!J490*SUM($AB$7:$AE$7)/4,IF(AND($M$1=2010,Beregningsark!$AQ490="2005-2012"),'Resultat 2005-2012'!J490*SUM($AC$7:$AE$7)/3,IF(AND($M$1=2011,Beregningsark!$AQ490="2005-2012"),'Resultat 2005-2012'!J490*SUM($AD$7:$AE$7)/2,IF(AND($M$1=2012,Beregningsark!$AQ490="2005-2012"),'Resultat 2005-2012'!J490*$AE$7,IF(AND($M$1=2006,Beregningsark!$AQ490="1999-2012"),'Resultat 2005-2012'!J490*SUM($Y$16:$AE$16)/7,IF(AND($M$1=2007,Beregningsark!$AQ490="1999-2012"),'Resultat 2005-2012'!J490*SUM($Z$16:$AE$16)/6,IF(AND($M$1=2008,Beregningsark!$AQ490="1999-2012"),'Resultat 2005-2012'!J490*SUM($AA$16:$AE$16)/5,IF(AND($M$1=2009,Beregningsark!$AQ490="1999-2012"),'Resultat 2005-2012'!J490*SUM($AB$16:$AE$16)/4,IF(AND($M$1=2010,Beregningsark!$AQ490="1999-2012"),'Resultat 2005-2012'!J490*SUM($AC$16:$AE$16)/3,IF(AND($M$1=2011,Beregningsark!$AQ490="1999-2012"),'Resultat 2005-2012'!J490*SUM($AD$16:$AE$16)/2,IF(AND($M$1=2012,Beregningsark!$AQ490="1999-2012"),'Resultat 2005-2012'!J490*$AE$16,""))))))))))))))))</f>
        <v/>
      </c>
      <c r="K490" s="15" t="str">
        <f>IF('Resultat 2005-2012'!$R490="","",IF($M$1=2005,'Resultat 2005-2012'!K490,IF(AND($M$1=2006,Beregningsark!$AQ490="2005-2012"),'Resultat 2005-2012'!K490*SUM($Y$8:$AE$8)/7,IF(AND($M$1=2007,Beregningsark!$AQ490="2005-2012"),'Resultat 2005-2012'!K490*SUM($Z$8:$AE$8)/6,IF(AND($M$1=2008,Beregningsark!$AQ490="2005-2012"),'Resultat 2005-2012'!K490*SUM($AA$8:$AE$8)/5,IF(AND($M$1=2009,Beregningsark!$AQ490="2005-2012"),'Resultat 2005-2012'!K490*SUM($AB$8:$AE$8)/4,IF(AND($M$1=2010,Beregningsark!$AQ490="2005-2012"),'Resultat 2005-2012'!K490*SUM($AC$8:$AE$8)/3,IF(AND($M$1=2011,Beregningsark!$AQ490="2005-2012"),'Resultat 2005-2012'!K490*SUM($AD$8:$AE$8)/2,IF(AND($M$1=2012,Beregningsark!$AQ490="2005-2012"),'Resultat 2005-2012'!K490*$AE$8,IF(AND($M$1=2006,Beregningsark!$AQ490="1999-2012"),'Resultat 2005-2012'!K490*SUM($Y$17:$AE$17)/7,IF(AND($M$1=2007,Beregningsark!$AQ490="1999-2012"),'Resultat 2005-2012'!K490*SUM($Z$17:$AE$17)/6,IF(AND($M$1=2008,Beregningsark!$AQ490="1999-2012"),'Resultat 2005-2012'!K490*SUM($AA$17:$AE$17)/5,IF(AND($M$1=2009,Beregningsark!$AQ490="1999-2012"),'Resultat 2005-2012'!K490*SUM($AB$17:$AE$17)/4,IF(AND($M$1=2010,Beregningsark!$AQ490="1999-2012"),'Resultat 2005-2012'!K490*SUM($AC$17:$AE$17)/3,IF(AND($M$1=2011,Beregningsark!$AQ490="1999-2012"),'Resultat 2005-2012'!K490*SUM($AD$17:$AE$17)/2,IF(AND($M$1=2012,Beregningsark!$AQ490="1999-2012"),'Resultat 2005-2012'!K490*$AE$17,""))))))))))))))))</f>
        <v/>
      </c>
      <c r="L490" s="15" t="str">
        <f>IF('Resultat 2005-2012'!$R490="","",IF($M$1=2005,'Resultat 2005-2012'!L490,IF(AND($M$1=2006,Beregningsark!$AQ490="2005-2012"),'Resultat 2005-2012'!L490*SUM($Y$9:$AE$9)/7,IF(AND($M$1=2007,Beregningsark!$AQ490="2005-2012"),'Resultat 2005-2012'!L490*SUM($Z$9:$AE$9)/6,IF(AND($M$1=2008,Beregningsark!$AQ490="2005-2012"),'Resultat 2005-2012'!L490*SUM($AA$9:$AE$9)/5,IF(AND($M$1=2009,Beregningsark!$AQ490="2005-2012"),'Resultat 2005-2012'!L490*SUM($AB$9:$AE$9)/4,IF(AND($M$1=2010,Beregningsark!$AQ490="2005-2012"),'Resultat 2005-2012'!L490*SUM($AC$9:$AE$9)/3,IF(AND($M$1=2011,Beregningsark!$AQ490="2005-2012"),'Resultat 2005-2012'!L490*SUM($AD$9:$AE$9)/2,IF(AND($M$1=2012,Beregningsark!$AQ490="2005-2012"),'Resultat 2005-2012'!L490*$AE$9,IF(AND($M$1=2006,Beregningsark!$AQ490="1999-2012"),'Resultat 2005-2012'!L490*SUM($Y$18:$AE$18)/7,IF(AND($M$1=2007,Beregningsark!$AQ490="1999-2012"),'Resultat 2005-2012'!L490*SUM($Z$18:$AE$18)/6,IF(AND($M$1=2008,Beregningsark!$AQ490="1999-2012"),'Resultat 2005-2012'!L490*SUM($AA$18:$AE$18)/5,IF(AND($M$1=2009,Beregningsark!$AQ490="1999-2012"),'Resultat 2005-2012'!L490*SUM($AB$18:$AE$18)/4,IF(AND($M$1=2010,Beregningsark!$AQ490="1999-2012"),'Resultat 2005-2012'!L490*SUM($AC$18:$AE$18)/3,IF(AND($M$1=2011,Beregningsark!$AQ490="1999-2012"),'Resultat 2005-2012'!L490*SUM($AD$18:$AE$18)/2,IF(AND($M$1=2012,Beregningsark!$AQ490="1999-2012"),'Resultat 2005-2012'!L490*$AE$18,""))))))))))))))))</f>
        <v/>
      </c>
      <c r="M490" s="15" t="str">
        <f t="shared" si="23"/>
        <v/>
      </c>
      <c r="N490" s="15" t="str">
        <f>IF('Resultat 2005-2012'!$R490="","",IF($M$1=2005,'Resultat 2005-2012'!N490,IF(AND($M$1=2006,Beregningsark!$AQ490="2005-2012"),'Resultat 2005-2012'!N490*SUM($Y$10:$AE$10)/7,IF(AND($M$1=2007,Beregningsark!$AQ490="2005-2012"),'Resultat 2005-2012'!N490*SUM($Z$10:$AE$10)/6,IF(AND($M$1=2008,Beregningsark!$AQ490="2005-2012"),'Resultat 2005-2012'!N490*SUM($AA$10:$AE$10)/5,IF(AND($M$1=2009,Beregningsark!$AQ490="2005-2012"),'Resultat 2005-2012'!N490*SUM($AB$10:$AE$10)/4,IF(AND($M$1=2010,Beregningsark!$AQ490="2005-2012"),'Resultat 2005-2012'!N490*SUM($AC$10:$AE$10)/3,IF(AND($M$1=2011,Beregningsark!$AQ490="2005-2012"),'Resultat 2005-2012'!N490*SUM($AD$10:$AE$10)/2,IF(AND($M$1=2012,Beregningsark!$AQ490="2005-2012"),'Resultat 2005-2012'!N490*$AE$10,IF(AND($M$1=2006,Beregningsark!$AQ490="1999-2012"),'Resultat 2005-2012'!N490*SUM($Y$16:$AE$16)/7,IF(AND($M$1=2007,Beregningsark!$AQ490="1999-2012"),'Resultat 2005-2012'!N490*SUM($Z$16:$AE$16)/6,IF(AND($M$1=2008,Beregningsark!$AQ490="1999-2012"),'Resultat 2005-2012'!N490*SUM($AA$16:$AE$16)/5,IF(AND($M$1=2009,Beregningsark!$AQ490="1999-2012"),'Resultat 2005-2012'!N490*SUM($AB$16:$AE$16)/4,IF(AND($M$1=2010,Beregningsark!$AQ490="1999-2012"),'Resultat 2005-2012'!N490*SUM($AC$16:$AE$16)/3,IF(AND($M$1=2011,Beregningsark!$AQ490="1999-2012"),'Resultat 2005-2012'!N490*SUM($AD$16:$AE$16)/2,IF(AND($M$1=2012,Beregningsark!$AQ490="1999-2012"),'Resultat 2005-2012'!N490*$AE$16,""))))))))))))))))</f>
        <v/>
      </c>
      <c r="O490" s="15" t="str">
        <f>IF('Resultat 2005-2012'!$R490="","",IF($M$1=2005,'Resultat 2005-2012'!O490,IF(AND($M$1=2006,Beregningsark!$AQ490="2005-2012"),'Resultat 2005-2012'!O490*SUM($Y$10:$AE$10)/7,IF(AND($M$1=2007,Beregningsark!$AQ490="2005-2012"),'Resultat 2005-2012'!O490*SUM($Z$10:$AE$10)/6,IF(AND($M$1=2008,Beregningsark!$AQ490="2005-2012"),'Resultat 2005-2012'!O490*SUM($AA$10:$AE$10)/5,IF(AND($M$1=2009,Beregningsark!$AQ490="2005-2012"),'Resultat 2005-2012'!O490*SUM($AB$10:$AE$10)/4,IF(AND($M$1=2010,Beregningsark!$AQ490="2005-2012"),'Resultat 2005-2012'!O490*SUM($AC$10:$AE$10)/3,IF(AND($M$1=2011,Beregningsark!$AQ490="2005-2012"),'Resultat 2005-2012'!O490*SUM($AD$10:$AE$10)/2,IF(AND($M$1=2012,Beregningsark!$AQ490="2005-2012"),'Resultat 2005-2012'!O490*$AE$10,IF(AND($M$1=2006,Beregningsark!$AQ490="1999-2012"),'Resultat 2005-2012'!O490*SUM($Y$16:$AE$16)/7,IF(AND($M$1=2007,Beregningsark!$AQ490="1999-2012"),'Resultat 2005-2012'!O490*SUM($Z$16:$AE$16)/6,IF(AND($M$1=2008,Beregningsark!$AQ490="1999-2012"),'Resultat 2005-2012'!O490*SUM($AA$16:$AE$16)/5,IF(AND($M$1=2009,Beregningsark!$AQ490="1999-2012"),'Resultat 2005-2012'!O490*SUM($AB$16:$AE$16)/4,IF(AND($M$1=2010,Beregningsark!$AQ490="1999-2012"),'Resultat 2005-2012'!O490*SUM($AC$16:$AE$16)/3,IF(AND($M$1=2011,Beregningsark!$AQ490="1999-2012"),'Resultat 2005-2012'!O490*SUM($AD$16:$AE$16)/2,IF(AND($M$1=2012,Beregningsark!$AQ490="1999-2012"),'Resultat 2005-2012'!O490*$AE$16,""))))))))))))))))</f>
        <v/>
      </c>
      <c r="P490" s="15" t="str">
        <f>IF('Resultat 2005-2012'!$R490="","",IF($M$1=2005,'Resultat 2005-2012'!P490,IF(AND($M$1=2006,Beregningsark!$AQ490="2005-2012"),'Resultat 2005-2012'!P490*SUM($Y$11:$AE$11)/7,IF(AND($M$1=2007,Beregningsark!$AQ490="2005-2012"),'Resultat 2005-2012'!P490*SUM($Z$11:$AE$11)/6,IF(AND($M$1=2008,Beregningsark!$AQ490="2005-2012"),'Resultat 2005-2012'!P490*SUM($AA$11:$AE$11)/5,IF(AND($M$1=2009,Beregningsark!$AQ490="2005-2012"),'Resultat 2005-2012'!P490*SUM($AB$11:$AE$11)/4,IF(AND($M$1=2010,Beregningsark!$AQ490="2005-2012"),'Resultat 2005-2012'!P490*SUM($AC$11:$AE$11)/3,IF(AND($M$1=2011,Beregningsark!$AQ490="2005-2012"),'Resultat 2005-2012'!P490*SUM($AD$11:$AE$11)/2,IF(AND($M$1=2012,Beregningsark!$AQ490="2005-2012"),'Resultat 2005-2012'!P490*$AE$11,IF(AND($M$1=2006,Beregningsark!$AQ490="1999-2012"),'Resultat 2005-2012'!P490*SUM($Y$16:$AE$16)/7,IF(AND($M$1=2007,Beregningsark!$AQ490="1999-2012"),'Resultat 2005-2012'!P490*SUM($Z$16:$AE$16)/6,IF(AND($M$1=2008,Beregningsark!$AQ490="1999-2012"),'Resultat 2005-2012'!P490*SUM($AA$16:$AE$16)/5,IF(AND($M$1=2009,Beregningsark!$AQ490="1999-2012"),'Resultat 2005-2012'!P490*SUM($AB$16:$AE$16)/4,IF(AND($M$1=2010,Beregningsark!$AQ490="1999-2012"),'Resultat 2005-2012'!P490*SUM($AC$16:$AE$16)/3,IF(AND($M$1=2011,Beregningsark!$AQ490="1999-2012"),'Resultat 2005-2012'!P490*SUM($AD$16:$AE$16)/2,IF(AND($M$1=2012,Beregningsark!$AQ490="1999-2012"),'Resultat 2005-2012'!P490*$AE$16,""))))))))))))))))</f>
        <v/>
      </c>
      <c r="Q490" s="15" t="str">
        <f t="shared" si="24"/>
        <v/>
      </c>
      <c r="R490" s="17" t="str">
        <f t="shared" si="25"/>
        <v/>
      </c>
    </row>
    <row r="491" spans="1:18" x14ac:dyDescent="0.25">
      <c r="A491" s="4" t="str">
        <f>IF(Inddata!A506="","",Inddata!A506)</f>
        <v/>
      </c>
      <c r="B491" s="4" t="str">
        <f>IF(Inddata!B506="","",Inddata!B506)</f>
        <v/>
      </c>
      <c r="C491" s="4" t="str">
        <f>IF(Inddata!C506="","",Inddata!C506)</f>
        <v/>
      </c>
      <c r="D491" s="4" t="str">
        <f>IF(Inddata!D506="","",Inddata!D506)</f>
        <v/>
      </c>
      <c r="E491" s="4" t="str">
        <f>IF(Inddata!E506="","",Inddata!E506)</f>
        <v/>
      </c>
      <c r="F491" s="4" t="str">
        <f>IF(Inddata!F506="","",Inddata!F506)</f>
        <v/>
      </c>
      <c r="G491" s="4">
        <f>IF(Inddata!G506="","",Inddata!G506)</f>
        <v>0</v>
      </c>
      <c r="H491" s="4" t="str">
        <f>IF(Inddata!H506&gt;0.5,Inddata!H506,"")</f>
        <v/>
      </c>
      <c r="I491" s="4" t="str">
        <f>IF(Inddata!I506="","",Inddata!I506)</f>
        <v/>
      </c>
      <c r="J491" s="15" t="str">
        <f>IF('Resultat 2005-2012'!$R491="","",IF($M$1=2005,'Resultat 2005-2012'!J491,IF(AND($M$1=2006,Beregningsark!$AQ491="2005-2012"),'Resultat 2005-2012'!J491*SUM($Y$7:$AE$7)/7,IF(AND($M$1=2007,Beregningsark!$AQ491="2005-2012"),'Resultat 2005-2012'!J491*SUM($Z$7:$AE$7)/6,IF(AND($M$1=2008,Beregningsark!$AQ491="2005-2012"),'Resultat 2005-2012'!J491*SUM($AA$7:$AE$7)/5,IF(AND($M$1=2009,Beregningsark!$AQ491="2005-2012"),'Resultat 2005-2012'!J491*SUM($AB$7:$AE$7)/4,IF(AND($M$1=2010,Beregningsark!$AQ491="2005-2012"),'Resultat 2005-2012'!J491*SUM($AC$7:$AE$7)/3,IF(AND($M$1=2011,Beregningsark!$AQ491="2005-2012"),'Resultat 2005-2012'!J491*SUM($AD$7:$AE$7)/2,IF(AND($M$1=2012,Beregningsark!$AQ491="2005-2012"),'Resultat 2005-2012'!J491*$AE$7,IF(AND($M$1=2006,Beregningsark!$AQ491="1999-2012"),'Resultat 2005-2012'!J491*SUM($Y$16:$AE$16)/7,IF(AND($M$1=2007,Beregningsark!$AQ491="1999-2012"),'Resultat 2005-2012'!J491*SUM($Z$16:$AE$16)/6,IF(AND($M$1=2008,Beregningsark!$AQ491="1999-2012"),'Resultat 2005-2012'!J491*SUM($AA$16:$AE$16)/5,IF(AND($M$1=2009,Beregningsark!$AQ491="1999-2012"),'Resultat 2005-2012'!J491*SUM($AB$16:$AE$16)/4,IF(AND($M$1=2010,Beregningsark!$AQ491="1999-2012"),'Resultat 2005-2012'!J491*SUM($AC$16:$AE$16)/3,IF(AND($M$1=2011,Beregningsark!$AQ491="1999-2012"),'Resultat 2005-2012'!J491*SUM($AD$16:$AE$16)/2,IF(AND($M$1=2012,Beregningsark!$AQ491="1999-2012"),'Resultat 2005-2012'!J491*$AE$16,""))))))))))))))))</f>
        <v/>
      </c>
      <c r="K491" s="15" t="str">
        <f>IF('Resultat 2005-2012'!$R491="","",IF($M$1=2005,'Resultat 2005-2012'!K491,IF(AND($M$1=2006,Beregningsark!$AQ491="2005-2012"),'Resultat 2005-2012'!K491*SUM($Y$8:$AE$8)/7,IF(AND($M$1=2007,Beregningsark!$AQ491="2005-2012"),'Resultat 2005-2012'!K491*SUM($Z$8:$AE$8)/6,IF(AND($M$1=2008,Beregningsark!$AQ491="2005-2012"),'Resultat 2005-2012'!K491*SUM($AA$8:$AE$8)/5,IF(AND($M$1=2009,Beregningsark!$AQ491="2005-2012"),'Resultat 2005-2012'!K491*SUM($AB$8:$AE$8)/4,IF(AND($M$1=2010,Beregningsark!$AQ491="2005-2012"),'Resultat 2005-2012'!K491*SUM($AC$8:$AE$8)/3,IF(AND($M$1=2011,Beregningsark!$AQ491="2005-2012"),'Resultat 2005-2012'!K491*SUM($AD$8:$AE$8)/2,IF(AND($M$1=2012,Beregningsark!$AQ491="2005-2012"),'Resultat 2005-2012'!K491*$AE$8,IF(AND($M$1=2006,Beregningsark!$AQ491="1999-2012"),'Resultat 2005-2012'!K491*SUM($Y$17:$AE$17)/7,IF(AND($M$1=2007,Beregningsark!$AQ491="1999-2012"),'Resultat 2005-2012'!K491*SUM($Z$17:$AE$17)/6,IF(AND($M$1=2008,Beregningsark!$AQ491="1999-2012"),'Resultat 2005-2012'!K491*SUM($AA$17:$AE$17)/5,IF(AND($M$1=2009,Beregningsark!$AQ491="1999-2012"),'Resultat 2005-2012'!K491*SUM($AB$17:$AE$17)/4,IF(AND($M$1=2010,Beregningsark!$AQ491="1999-2012"),'Resultat 2005-2012'!K491*SUM($AC$17:$AE$17)/3,IF(AND($M$1=2011,Beregningsark!$AQ491="1999-2012"),'Resultat 2005-2012'!K491*SUM($AD$17:$AE$17)/2,IF(AND($M$1=2012,Beregningsark!$AQ491="1999-2012"),'Resultat 2005-2012'!K491*$AE$17,""))))))))))))))))</f>
        <v/>
      </c>
      <c r="L491" s="15" t="str">
        <f>IF('Resultat 2005-2012'!$R491="","",IF($M$1=2005,'Resultat 2005-2012'!L491,IF(AND($M$1=2006,Beregningsark!$AQ491="2005-2012"),'Resultat 2005-2012'!L491*SUM($Y$9:$AE$9)/7,IF(AND($M$1=2007,Beregningsark!$AQ491="2005-2012"),'Resultat 2005-2012'!L491*SUM($Z$9:$AE$9)/6,IF(AND($M$1=2008,Beregningsark!$AQ491="2005-2012"),'Resultat 2005-2012'!L491*SUM($AA$9:$AE$9)/5,IF(AND($M$1=2009,Beregningsark!$AQ491="2005-2012"),'Resultat 2005-2012'!L491*SUM($AB$9:$AE$9)/4,IF(AND($M$1=2010,Beregningsark!$AQ491="2005-2012"),'Resultat 2005-2012'!L491*SUM($AC$9:$AE$9)/3,IF(AND($M$1=2011,Beregningsark!$AQ491="2005-2012"),'Resultat 2005-2012'!L491*SUM($AD$9:$AE$9)/2,IF(AND($M$1=2012,Beregningsark!$AQ491="2005-2012"),'Resultat 2005-2012'!L491*$AE$9,IF(AND($M$1=2006,Beregningsark!$AQ491="1999-2012"),'Resultat 2005-2012'!L491*SUM($Y$18:$AE$18)/7,IF(AND($M$1=2007,Beregningsark!$AQ491="1999-2012"),'Resultat 2005-2012'!L491*SUM($Z$18:$AE$18)/6,IF(AND($M$1=2008,Beregningsark!$AQ491="1999-2012"),'Resultat 2005-2012'!L491*SUM($AA$18:$AE$18)/5,IF(AND($M$1=2009,Beregningsark!$AQ491="1999-2012"),'Resultat 2005-2012'!L491*SUM($AB$18:$AE$18)/4,IF(AND($M$1=2010,Beregningsark!$AQ491="1999-2012"),'Resultat 2005-2012'!L491*SUM($AC$18:$AE$18)/3,IF(AND($M$1=2011,Beregningsark!$AQ491="1999-2012"),'Resultat 2005-2012'!L491*SUM($AD$18:$AE$18)/2,IF(AND($M$1=2012,Beregningsark!$AQ491="1999-2012"),'Resultat 2005-2012'!L491*$AE$18,""))))))))))))))))</f>
        <v/>
      </c>
      <c r="M491" s="15" t="str">
        <f t="shared" si="23"/>
        <v/>
      </c>
      <c r="N491" s="15" t="str">
        <f>IF('Resultat 2005-2012'!$R491="","",IF($M$1=2005,'Resultat 2005-2012'!N491,IF(AND($M$1=2006,Beregningsark!$AQ491="2005-2012"),'Resultat 2005-2012'!N491*SUM($Y$10:$AE$10)/7,IF(AND($M$1=2007,Beregningsark!$AQ491="2005-2012"),'Resultat 2005-2012'!N491*SUM($Z$10:$AE$10)/6,IF(AND($M$1=2008,Beregningsark!$AQ491="2005-2012"),'Resultat 2005-2012'!N491*SUM($AA$10:$AE$10)/5,IF(AND($M$1=2009,Beregningsark!$AQ491="2005-2012"),'Resultat 2005-2012'!N491*SUM($AB$10:$AE$10)/4,IF(AND($M$1=2010,Beregningsark!$AQ491="2005-2012"),'Resultat 2005-2012'!N491*SUM($AC$10:$AE$10)/3,IF(AND($M$1=2011,Beregningsark!$AQ491="2005-2012"),'Resultat 2005-2012'!N491*SUM($AD$10:$AE$10)/2,IF(AND($M$1=2012,Beregningsark!$AQ491="2005-2012"),'Resultat 2005-2012'!N491*$AE$10,IF(AND($M$1=2006,Beregningsark!$AQ491="1999-2012"),'Resultat 2005-2012'!N491*SUM($Y$16:$AE$16)/7,IF(AND($M$1=2007,Beregningsark!$AQ491="1999-2012"),'Resultat 2005-2012'!N491*SUM($Z$16:$AE$16)/6,IF(AND($M$1=2008,Beregningsark!$AQ491="1999-2012"),'Resultat 2005-2012'!N491*SUM($AA$16:$AE$16)/5,IF(AND($M$1=2009,Beregningsark!$AQ491="1999-2012"),'Resultat 2005-2012'!N491*SUM($AB$16:$AE$16)/4,IF(AND($M$1=2010,Beregningsark!$AQ491="1999-2012"),'Resultat 2005-2012'!N491*SUM($AC$16:$AE$16)/3,IF(AND($M$1=2011,Beregningsark!$AQ491="1999-2012"),'Resultat 2005-2012'!N491*SUM($AD$16:$AE$16)/2,IF(AND($M$1=2012,Beregningsark!$AQ491="1999-2012"),'Resultat 2005-2012'!N491*$AE$16,""))))))))))))))))</f>
        <v/>
      </c>
      <c r="O491" s="15" t="str">
        <f>IF('Resultat 2005-2012'!$R491="","",IF($M$1=2005,'Resultat 2005-2012'!O491,IF(AND($M$1=2006,Beregningsark!$AQ491="2005-2012"),'Resultat 2005-2012'!O491*SUM($Y$10:$AE$10)/7,IF(AND($M$1=2007,Beregningsark!$AQ491="2005-2012"),'Resultat 2005-2012'!O491*SUM($Z$10:$AE$10)/6,IF(AND($M$1=2008,Beregningsark!$AQ491="2005-2012"),'Resultat 2005-2012'!O491*SUM($AA$10:$AE$10)/5,IF(AND($M$1=2009,Beregningsark!$AQ491="2005-2012"),'Resultat 2005-2012'!O491*SUM($AB$10:$AE$10)/4,IF(AND($M$1=2010,Beregningsark!$AQ491="2005-2012"),'Resultat 2005-2012'!O491*SUM($AC$10:$AE$10)/3,IF(AND($M$1=2011,Beregningsark!$AQ491="2005-2012"),'Resultat 2005-2012'!O491*SUM($AD$10:$AE$10)/2,IF(AND($M$1=2012,Beregningsark!$AQ491="2005-2012"),'Resultat 2005-2012'!O491*$AE$10,IF(AND($M$1=2006,Beregningsark!$AQ491="1999-2012"),'Resultat 2005-2012'!O491*SUM($Y$16:$AE$16)/7,IF(AND($M$1=2007,Beregningsark!$AQ491="1999-2012"),'Resultat 2005-2012'!O491*SUM($Z$16:$AE$16)/6,IF(AND($M$1=2008,Beregningsark!$AQ491="1999-2012"),'Resultat 2005-2012'!O491*SUM($AA$16:$AE$16)/5,IF(AND($M$1=2009,Beregningsark!$AQ491="1999-2012"),'Resultat 2005-2012'!O491*SUM($AB$16:$AE$16)/4,IF(AND($M$1=2010,Beregningsark!$AQ491="1999-2012"),'Resultat 2005-2012'!O491*SUM($AC$16:$AE$16)/3,IF(AND($M$1=2011,Beregningsark!$AQ491="1999-2012"),'Resultat 2005-2012'!O491*SUM($AD$16:$AE$16)/2,IF(AND($M$1=2012,Beregningsark!$AQ491="1999-2012"),'Resultat 2005-2012'!O491*$AE$16,""))))))))))))))))</f>
        <v/>
      </c>
      <c r="P491" s="15" t="str">
        <f>IF('Resultat 2005-2012'!$R491="","",IF($M$1=2005,'Resultat 2005-2012'!P491,IF(AND($M$1=2006,Beregningsark!$AQ491="2005-2012"),'Resultat 2005-2012'!P491*SUM($Y$11:$AE$11)/7,IF(AND($M$1=2007,Beregningsark!$AQ491="2005-2012"),'Resultat 2005-2012'!P491*SUM($Z$11:$AE$11)/6,IF(AND($M$1=2008,Beregningsark!$AQ491="2005-2012"),'Resultat 2005-2012'!P491*SUM($AA$11:$AE$11)/5,IF(AND($M$1=2009,Beregningsark!$AQ491="2005-2012"),'Resultat 2005-2012'!P491*SUM($AB$11:$AE$11)/4,IF(AND($M$1=2010,Beregningsark!$AQ491="2005-2012"),'Resultat 2005-2012'!P491*SUM($AC$11:$AE$11)/3,IF(AND($M$1=2011,Beregningsark!$AQ491="2005-2012"),'Resultat 2005-2012'!P491*SUM($AD$11:$AE$11)/2,IF(AND($M$1=2012,Beregningsark!$AQ491="2005-2012"),'Resultat 2005-2012'!P491*$AE$11,IF(AND($M$1=2006,Beregningsark!$AQ491="1999-2012"),'Resultat 2005-2012'!P491*SUM($Y$16:$AE$16)/7,IF(AND($M$1=2007,Beregningsark!$AQ491="1999-2012"),'Resultat 2005-2012'!P491*SUM($Z$16:$AE$16)/6,IF(AND($M$1=2008,Beregningsark!$AQ491="1999-2012"),'Resultat 2005-2012'!P491*SUM($AA$16:$AE$16)/5,IF(AND($M$1=2009,Beregningsark!$AQ491="1999-2012"),'Resultat 2005-2012'!P491*SUM($AB$16:$AE$16)/4,IF(AND($M$1=2010,Beregningsark!$AQ491="1999-2012"),'Resultat 2005-2012'!P491*SUM($AC$16:$AE$16)/3,IF(AND($M$1=2011,Beregningsark!$AQ491="1999-2012"),'Resultat 2005-2012'!P491*SUM($AD$16:$AE$16)/2,IF(AND($M$1=2012,Beregningsark!$AQ491="1999-2012"),'Resultat 2005-2012'!P491*$AE$16,""))))))))))))))))</f>
        <v/>
      </c>
      <c r="Q491" s="15" t="str">
        <f t="shared" si="24"/>
        <v/>
      </c>
      <c r="R491" s="17" t="str">
        <f t="shared" si="25"/>
        <v/>
      </c>
    </row>
    <row r="492" spans="1:18" x14ac:dyDescent="0.25">
      <c r="A492" s="4" t="str">
        <f>IF(Inddata!A507="","",Inddata!A507)</f>
        <v/>
      </c>
      <c r="B492" s="4" t="str">
        <f>IF(Inddata!B507="","",Inddata!B507)</f>
        <v/>
      </c>
      <c r="C492" s="4" t="str">
        <f>IF(Inddata!C507="","",Inddata!C507)</f>
        <v/>
      </c>
      <c r="D492" s="4" t="str">
        <f>IF(Inddata!D507="","",Inddata!D507)</f>
        <v/>
      </c>
      <c r="E492" s="4" t="str">
        <f>IF(Inddata!E507="","",Inddata!E507)</f>
        <v/>
      </c>
      <c r="F492" s="4" t="str">
        <f>IF(Inddata!F507="","",Inddata!F507)</f>
        <v/>
      </c>
      <c r="G492" s="4">
        <f>IF(Inddata!G507="","",Inddata!G507)</f>
        <v>0</v>
      </c>
      <c r="H492" s="4" t="str">
        <f>IF(Inddata!H507&gt;0.5,Inddata!H507,"")</f>
        <v/>
      </c>
      <c r="I492" s="4" t="str">
        <f>IF(Inddata!I507="","",Inddata!I507)</f>
        <v/>
      </c>
      <c r="J492" s="15" t="str">
        <f>IF('Resultat 2005-2012'!$R492="","",IF($M$1=2005,'Resultat 2005-2012'!J492,IF(AND($M$1=2006,Beregningsark!$AQ492="2005-2012"),'Resultat 2005-2012'!J492*SUM($Y$7:$AE$7)/7,IF(AND($M$1=2007,Beregningsark!$AQ492="2005-2012"),'Resultat 2005-2012'!J492*SUM($Z$7:$AE$7)/6,IF(AND($M$1=2008,Beregningsark!$AQ492="2005-2012"),'Resultat 2005-2012'!J492*SUM($AA$7:$AE$7)/5,IF(AND($M$1=2009,Beregningsark!$AQ492="2005-2012"),'Resultat 2005-2012'!J492*SUM($AB$7:$AE$7)/4,IF(AND($M$1=2010,Beregningsark!$AQ492="2005-2012"),'Resultat 2005-2012'!J492*SUM($AC$7:$AE$7)/3,IF(AND($M$1=2011,Beregningsark!$AQ492="2005-2012"),'Resultat 2005-2012'!J492*SUM($AD$7:$AE$7)/2,IF(AND($M$1=2012,Beregningsark!$AQ492="2005-2012"),'Resultat 2005-2012'!J492*$AE$7,IF(AND($M$1=2006,Beregningsark!$AQ492="1999-2012"),'Resultat 2005-2012'!J492*SUM($Y$16:$AE$16)/7,IF(AND($M$1=2007,Beregningsark!$AQ492="1999-2012"),'Resultat 2005-2012'!J492*SUM($Z$16:$AE$16)/6,IF(AND($M$1=2008,Beregningsark!$AQ492="1999-2012"),'Resultat 2005-2012'!J492*SUM($AA$16:$AE$16)/5,IF(AND($M$1=2009,Beregningsark!$AQ492="1999-2012"),'Resultat 2005-2012'!J492*SUM($AB$16:$AE$16)/4,IF(AND($M$1=2010,Beregningsark!$AQ492="1999-2012"),'Resultat 2005-2012'!J492*SUM($AC$16:$AE$16)/3,IF(AND($M$1=2011,Beregningsark!$AQ492="1999-2012"),'Resultat 2005-2012'!J492*SUM($AD$16:$AE$16)/2,IF(AND($M$1=2012,Beregningsark!$AQ492="1999-2012"),'Resultat 2005-2012'!J492*$AE$16,""))))))))))))))))</f>
        <v/>
      </c>
      <c r="K492" s="15" t="str">
        <f>IF('Resultat 2005-2012'!$R492="","",IF($M$1=2005,'Resultat 2005-2012'!K492,IF(AND($M$1=2006,Beregningsark!$AQ492="2005-2012"),'Resultat 2005-2012'!K492*SUM($Y$8:$AE$8)/7,IF(AND($M$1=2007,Beregningsark!$AQ492="2005-2012"),'Resultat 2005-2012'!K492*SUM($Z$8:$AE$8)/6,IF(AND($M$1=2008,Beregningsark!$AQ492="2005-2012"),'Resultat 2005-2012'!K492*SUM($AA$8:$AE$8)/5,IF(AND($M$1=2009,Beregningsark!$AQ492="2005-2012"),'Resultat 2005-2012'!K492*SUM($AB$8:$AE$8)/4,IF(AND($M$1=2010,Beregningsark!$AQ492="2005-2012"),'Resultat 2005-2012'!K492*SUM($AC$8:$AE$8)/3,IF(AND($M$1=2011,Beregningsark!$AQ492="2005-2012"),'Resultat 2005-2012'!K492*SUM($AD$8:$AE$8)/2,IF(AND($M$1=2012,Beregningsark!$AQ492="2005-2012"),'Resultat 2005-2012'!K492*$AE$8,IF(AND($M$1=2006,Beregningsark!$AQ492="1999-2012"),'Resultat 2005-2012'!K492*SUM($Y$17:$AE$17)/7,IF(AND($M$1=2007,Beregningsark!$AQ492="1999-2012"),'Resultat 2005-2012'!K492*SUM($Z$17:$AE$17)/6,IF(AND($M$1=2008,Beregningsark!$AQ492="1999-2012"),'Resultat 2005-2012'!K492*SUM($AA$17:$AE$17)/5,IF(AND($M$1=2009,Beregningsark!$AQ492="1999-2012"),'Resultat 2005-2012'!K492*SUM($AB$17:$AE$17)/4,IF(AND($M$1=2010,Beregningsark!$AQ492="1999-2012"),'Resultat 2005-2012'!K492*SUM($AC$17:$AE$17)/3,IF(AND($M$1=2011,Beregningsark!$AQ492="1999-2012"),'Resultat 2005-2012'!K492*SUM($AD$17:$AE$17)/2,IF(AND($M$1=2012,Beregningsark!$AQ492="1999-2012"),'Resultat 2005-2012'!K492*$AE$17,""))))))))))))))))</f>
        <v/>
      </c>
      <c r="L492" s="15" t="str">
        <f>IF('Resultat 2005-2012'!$R492="","",IF($M$1=2005,'Resultat 2005-2012'!L492,IF(AND($M$1=2006,Beregningsark!$AQ492="2005-2012"),'Resultat 2005-2012'!L492*SUM($Y$9:$AE$9)/7,IF(AND($M$1=2007,Beregningsark!$AQ492="2005-2012"),'Resultat 2005-2012'!L492*SUM($Z$9:$AE$9)/6,IF(AND($M$1=2008,Beregningsark!$AQ492="2005-2012"),'Resultat 2005-2012'!L492*SUM($AA$9:$AE$9)/5,IF(AND($M$1=2009,Beregningsark!$AQ492="2005-2012"),'Resultat 2005-2012'!L492*SUM($AB$9:$AE$9)/4,IF(AND($M$1=2010,Beregningsark!$AQ492="2005-2012"),'Resultat 2005-2012'!L492*SUM($AC$9:$AE$9)/3,IF(AND($M$1=2011,Beregningsark!$AQ492="2005-2012"),'Resultat 2005-2012'!L492*SUM($AD$9:$AE$9)/2,IF(AND($M$1=2012,Beregningsark!$AQ492="2005-2012"),'Resultat 2005-2012'!L492*$AE$9,IF(AND($M$1=2006,Beregningsark!$AQ492="1999-2012"),'Resultat 2005-2012'!L492*SUM($Y$18:$AE$18)/7,IF(AND($M$1=2007,Beregningsark!$AQ492="1999-2012"),'Resultat 2005-2012'!L492*SUM($Z$18:$AE$18)/6,IF(AND($M$1=2008,Beregningsark!$AQ492="1999-2012"),'Resultat 2005-2012'!L492*SUM($AA$18:$AE$18)/5,IF(AND($M$1=2009,Beregningsark!$AQ492="1999-2012"),'Resultat 2005-2012'!L492*SUM($AB$18:$AE$18)/4,IF(AND($M$1=2010,Beregningsark!$AQ492="1999-2012"),'Resultat 2005-2012'!L492*SUM($AC$18:$AE$18)/3,IF(AND($M$1=2011,Beregningsark!$AQ492="1999-2012"),'Resultat 2005-2012'!L492*SUM($AD$18:$AE$18)/2,IF(AND($M$1=2012,Beregningsark!$AQ492="1999-2012"),'Resultat 2005-2012'!L492*$AE$18,""))))))))))))))))</f>
        <v/>
      </c>
      <c r="M492" s="15" t="str">
        <f t="shared" si="23"/>
        <v/>
      </c>
      <c r="N492" s="15" t="str">
        <f>IF('Resultat 2005-2012'!$R492="","",IF($M$1=2005,'Resultat 2005-2012'!N492,IF(AND($M$1=2006,Beregningsark!$AQ492="2005-2012"),'Resultat 2005-2012'!N492*SUM($Y$10:$AE$10)/7,IF(AND($M$1=2007,Beregningsark!$AQ492="2005-2012"),'Resultat 2005-2012'!N492*SUM($Z$10:$AE$10)/6,IF(AND($M$1=2008,Beregningsark!$AQ492="2005-2012"),'Resultat 2005-2012'!N492*SUM($AA$10:$AE$10)/5,IF(AND($M$1=2009,Beregningsark!$AQ492="2005-2012"),'Resultat 2005-2012'!N492*SUM($AB$10:$AE$10)/4,IF(AND($M$1=2010,Beregningsark!$AQ492="2005-2012"),'Resultat 2005-2012'!N492*SUM($AC$10:$AE$10)/3,IF(AND($M$1=2011,Beregningsark!$AQ492="2005-2012"),'Resultat 2005-2012'!N492*SUM($AD$10:$AE$10)/2,IF(AND($M$1=2012,Beregningsark!$AQ492="2005-2012"),'Resultat 2005-2012'!N492*$AE$10,IF(AND($M$1=2006,Beregningsark!$AQ492="1999-2012"),'Resultat 2005-2012'!N492*SUM($Y$16:$AE$16)/7,IF(AND($M$1=2007,Beregningsark!$AQ492="1999-2012"),'Resultat 2005-2012'!N492*SUM($Z$16:$AE$16)/6,IF(AND($M$1=2008,Beregningsark!$AQ492="1999-2012"),'Resultat 2005-2012'!N492*SUM($AA$16:$AE$16)/5,IF(AND($M$1=2009,Beregningsark!$AQ492="1999-2012"),'Resultat 2005-2012'!N492*SUM($AB$16:$AE$16)/4,IF(AND($M$1=2010,Beregningsark!$AQ492="1999-2012"),'Resultat 2005-2012'!N492*SUM($AC$16:$AE$16)/3,IF(AND($M$1=2011,Beregningsark!$AQ492="1999-2012"),'Resultat 2005-2012'!N492*SUM($AD$16:$AE$16)/2,IF(AND($M$1=2012,Beregningsark!$AQ492="1999-2012"),'Resultat 2005-2012'!N492*$AE$16,""))))))))))))))))</f>
        <v/>
      </c>
      <c r="O492" s="15" t="str">
        <f>IF('Resultat 2005-2012'!$R492="","",IF($M$1=2005,'Resultat 2005-2012'!O492,IF(AND($M$1=2006,Beregningsark!$AQ492="2005-2012"),'Resultat 2005-2012'!O492*SUM($Y$10:$AE$10)/7,IF(AND($M$1=2007,Beregningsark!$AQ492="2005-2012"),'Resultat 2005-2012'!O492*SUM($Z$10:$AE$10)/6,IF(AND($M$1=2008,Beregningsark!$AQ492="2005-2012"),'Resultat 2005-2012'!O492*SUM($AA$10:$AE$10)/5,IF(AND($M$1=2009,Beregningsark!$AQ492="2005-2012"),'Resultat 2005-2012'!O492*SUM($AB$10:$AE$10)/4,IF(AND($M$1=2010,Beregningsark!$AQ492="2005-2012"),'Resultat 2005-2012'!O492*SUM($AC$10:$AE$10)/3,IF(AND($M$1=2011,Beregningsark!$AQ492="2005-2012"),'Resultat 2005-2012'!O492*SUM($AD$10:$AE$10)/2,IF(AND($M$1=2012,Beregningsark!$AQ492="2005-2012"),'Resultat 2005-2012'!O492*$AE$10,IF(AND($M$1=2006,Beregningsark!$AQ492="1999-2012"),'Resultat 2005-2012'!O492*SUM($Y$16:$AE$16)/7,IF(AND($M$1=2007,Beregningsark!$AQ492="1999-2012"),'Resultat 2005-2012'!O492*SUM($Z$16:$AE$16)/6,IF(AND($M$1=2008,Beregningsark!$AQ492="1999-2012"),'Resultat 2005-2012'!O492*SUM($AA$16:$AE$16)/5,IF(AND($M$1=2009,Beregningsark!$AQ492="1999-2012"),'Resultat 2005-2012'!O492*SUM($AB$16:$AE$16)/4,IF(AND($M$1=2010,Beregningsark!$AQ492="1999-2012"),'Resultat 2005-2012'!O492*SUM($AC$16:$AE$16)/3,IF(AND($M$1=2011,Beregningsark!$AQ492="1999-2012"),'Resultat 2005-2012'!O492*SUM($AD$16:$AE$16)/2,IF(AND($M$1=2012,Beregningsark!$AQ492="1999-2012"),'Resultat 2005-2012'!O492*$AE$16,""))))))))))))))))</f>
        <v/>
      </c>
      <c r="P492" s="15" t="str">
        <f>IF('Resultat 2005-2012'!$R492="","",IF($M$1=2005,'Resultat 2005-2012'!P492,IF(AND($M$1=2006,Beregningsark!$AQ492="2005-2012"),'Resultat 2005-2012'!P492*SUM($Y$11:$AE$11)/7,IF(AND($M$1=2007,Beregningsark!$AQ492="2005-2012"),'Resultat 2005-2012'!P492*SUM($Z$11:$AE$11)/6,IF(AND($M$1=2008,Beregningsark!$AQ492="2005-2012"),'Resultat 2005-2012'!P492*SUM($AA$11:$AE$11)/5,IF(AND($M$1=2009,Beregningsark!$AQ492="2005-2012"),'Resultat 2005-2012'!P492*SUM($AB$11:$AE$11)/4,IF(AND($M$1=2010,Beregningsark!$AQ492="2005-2012"),'Resultat 2005-2012'!P492*SUM($AC$11:$AE$11)/3,IF(AND($M$1=2011,Beregningsark!$AQ492="2005-2012"),'Resultat 2005-2012'!P492*SUM($AD$11:$AE$11)/2,IF(AND($M$1=2012,Beregningsark!$AQ492="2005-2012"),'Resultat 2005-2012'!P492*$AE$11,IF(AND($M$1=2006,Beregningsark!$AQ492="1999-2012"),'Resultat 2005-2012'!P492*SUM($Y$16:$AE$16)/7,IF(AND($M$1=2007,Beregningsark!$AQ492="1999-2012"),'Resultat 2005-2012'!P492*SUM($Z$16:$AE$16)/6,IF(AND($M$1=2008,Beregningsark!$AQ492="1999-2012"),'Resultat 2005-2012'!P492*SUM($AA$16:$AE$16)/5,IF(AND($M$1=2009,Beregningsark!$AQ492="1999-2012"),'Resultat 2005-2012'!P492*SUM($AB$16:$AE$16)/4,IF(AND($M$1=2010,Beregningsark!$AQ492="1999-2012"),'Resultat 2005-2012'!P492*SUM($AC$16:$AE$16)/3,IF(AND($M$1=2011,Beregningsark!$AQ492="1999-2012"),'Resultat 2005-2012'!P492*SUM($AD$16:$AE$16)/2,IF(AND($M$1=2012,Beregningsark!$AQ492="1999-2012"),'Resultat 2005-2012'!P492*$AE$16,""))))))))))))))))</f>
        <v/>
      </c>
      <c r="Q492" s="15" t="str">
        <f t="shared" si="24"/>
        <v/>
      </c>
      <c r="R492" s="17" t="str">
        <f t="shared" si="25"/>
        <v/>
      </c>
    </row>
    <row r="493" spans="1:18" x14ac:dyDescent="0.25">
      <c r="A493" s="4" t="str">
        <f>IF(Inddata!A508="","",Inddata!A508)</f>
        <v/>
      </c>
      <c r="B493" s="4" t="str">
        <f>IF(Inddata!B508="","",Inddata!B508)</f>
        <v/>
      </c>
      <c r="C493" s="4" t="str">
        <f>IF(Inddata!C508="","",Inddata!C508)</f>
        <v/>
      </c>
      <c r="D493" s="4" t="str">
        <f>IF(Inddata!D508="","",Inddata!D508)</f>
        <v/>
      </c>
      <c r="E493" s="4" t="str">
        <f>IF(Inddata!E508="","",Inddata!E508)</f>
        <v/>
      </c>
      <c r="F493" s="4" t="str">
        <f>IF(Inddata!F508="","",Inddata!F508)</f>
        <v/>
      </c>
      <c r="G493" s="4">
        <f>IF(Inddata!G508="","",Inddata!G508)</f>
        <v>0</v>
      </c>
      <c r="H493" s="4" t="str">
        <f>IF(Inddata!H508&gt;0.5,Inddata!H508,"")</f>
        <v/>
      </c>
      <c r="I493" s="4" t="str">
        <f>IF(Inddata!I508="","",Inddata!I508)</f>
        <v/>
      </c>
      <c r="J493" s="15" t="str">
        <f>IF('Resultat 2005-2012'!$R493="","",IF($M$1=2005,'Resultat 2005-2012'!J493,IF(AND($M$1=2006,Beregningsark!$AQ493="2005-2012"),'Resultat 2005-2012'!J493*SUM($Y$7:$AE$7)/7,IF(AND($M$1=2007,Beregningsark!$AQ493="2005-2012"),'Resultat 2005-2012'!J493*SUM($Z$7:$AE$7)/6,IF(AND($M$1=2008,Beregningsark!$AQ493="2005-2012"),'Resultat 2005-2012'!J493*SUM($AA$7:$AE$7)/5,IF(AND($M$1=2009,Beregningsark!$AQ493="2005-2012"),'Resultat 2005-2012'!J493*SUM($AB$7:$AE$7)/4,IF(AND($M$1=2010,Beregningsark!$AQ493="2005-2012"),'Resultat 2005-2012'!J493*SUM($AC$7:$AE$7)/3,IF(AND($M$1=2011,Beregningsark!$AQ493="2005-2012"),'Resultat 2005-2012'!J493*SUM($AD$7:$AE$7)/2,IF(AND($M$1=2012,Beregningsark!$AQ493="2005-2012"),'Resultat 2005-2012'!J493*$AE$7,IF(AND($M$1=2006,Beregningsark!$AQ493="1999-2012"),'Resultat 2005-2012'!J493*SUM($Y$16:$AE$16)/7,IF(AND($M$1=2007,Beregningsark!$AQ493="1999-2012"),'Resultat 2005-2012'!J493*SUM($Z$16:$AE$16)/6,IF(AND($M$1=2008,Beregningsark!$AQ493="1999-2012"),'Resultat 2005-2012'!J493*SUM($AA$16:$AE$16)/5,IF(AND($M$1=2009,Beregningsark!$AQ493="1999-2012"),'Resultat 2005-2012'!J493*SUM($AB$16:$AE$16)/4,IF(AND($M$1=2010,Beregningsark!$AQ493="1999-2012"),'Resultat 2005-2012'!J493*SUM($AC$16:$AE$16)/3,IF(AND($M$1=2011,Beregningsark!$AQ493="1999-2012"),'Resultat 2005-2012'!J493*SUM($AD$16:$AE$16)/2,IF(AND($M$1=2012,Beregningsark!$AQ493="1999-2012"),'Resultat 2005-2012'!J493*$AE$16,""))))))))))))))))</f>
        <v/>
      </c>
      <c r="K493" s="15" t="str">
        <f>IF('Resultat 2005-2012'!$R493="","",IF($M$1=2005,'Resultat 2005-2012'!K493,IF(AND($M$1=2006,Beregningsark!$AQ493="2005-2012"),'Resultat 2005-2012'!K493*SUM($Y$8:$AE$8)/7,IF(AND($M$1=2007,Beregningsark!$AQ493="2005-2012"),'Resultat 2005-2012'!K493*SUM($Z$8:$AE$8)/6,IF(AND($M$1=2008,Beregningsark!$AQ493="2005-2012"),'Resultat 2005-2012'!K493*SUM($AA$8:$AE$8)/5,IF(AND($M$1=2009,Beregningsark!$AQ493="2005-2012"),'Resultat 2005-2012'!K493*SUM($AB$8:$AE$8)/4,IF(AND($M$1=2010,Beregningsark!$AQ493="2005-2012"),'Resultat 2005-2012'!K493*SUM($AC$8:$AE$8)/3,IF(AND($M$1=2011,Beregningsark!$AQ493="2005-2012"),'Resultat 2005-2012'!K493*SUM($AD$8:$AE$8)/2,IF(AND($M$1=2012,Beregningsark!$AQ493="2005-2012"),'Resultat 2005-2012'!K493*$AE$8,IF(AND($M$1=2006,Beregningsark!$AQ493="1999-2012"),'Resultat 2005-2012'!K493*SUM($Y$17:$AE$17)/7,IF(AND($M$1=2007,Beregningsark!$AQ493="1999-2012"),'Resultat 2005-2012'!K493*SUM($Z$17:$AE$17)/6,IF(AND($M$1=2008,Beregningsark!$AQ493="1999-2012"),'Resultat 2005-2012'!K493*SUM($AA$17:$AE$17)/5,IF(AND($M$1=2009,Beregningsark!$AQ493="1999-2012"),'Resultat 2005-2012'!K493*SUM($AB$17:$AE$17)/4,IF(AND($M$1=2010,Beregningsark!$AQ493="1999-2012"),'Resultat 2005-2012'!K493*SUM($AC$17:$AE$17)/3,IF(AND($M$1=2011,Beregningsark!$AQ493="1999-2012"),'Resultat 2005-2012'!K493*SUM($AD$17:$AE$17)/2,IF(AND($M$1=2012,Beregningsark!$AQ493="1999-2012"),'Resultat 2005-2012'!K493*$AE$17,""))))))))))))))))</f>
        <v/>
      </c>
      <c r="L493" s="15" t="str">
        <f>IF('Resultat 2005-2012'!$R493="","",IF($M$1=2005,'Resultat 2005-2012'!L493,IF(AND($M$1=2006,Beregningsark!$AQ493="2005-2012"),'Resultat 2005-2012'!L493*SUM($Y$9:$AE$9)/7,IF(AND($M$1=2007,Beregningsark!$AQ493="2005-2012"),'Resultat 2005-2012'!L493*SUM($Z$9:$AE$9)/6,IF(AND($M$1=2008,Beregningsark!$AQ493="2005-2012"),'Resultat 2005-2012'!L493*SUM($AA$9:$AE$9)/5,IF(AND($M$1=2009,Beregningsark!$AQ493="2005-2012"),'Resultat 2005-2012'!L493*SUM($AB$9:$AE$9)/4,IF(AND($M$1=2010,Beregningsark!$AQ493="2005-2012"),'Resultat 2005-2012'!L493*SUM($AC$9:$AE$9)/3,IF(AND($M$1=2011,Beregningsark!$AQ493="2005-2012"),'Resultat 2005-2012'!L493*SUM($AD$9:$AE$9)/2,IF(AND($M$1=2012,Beregningsark!$AQ493="2005-2012"),'Resultat 2005-2012'!L493*$AE$9,IF(AND($M$1=2006,Beregningsark!$AQ493="1999-2012"),'Resultat 2005-2012'!L493*SUM($Y$18:$AE$18)/7,IF(AND($M$1=2007,Beregningsark!$AQ493="1999-2012"),'Resultat 2005-2012'!L493*SUM($Z$18:$AE$18)/6,IF(AND($M$1=2008,Beregningsark!$AQ493="1999-2012"),'Resultat 2005-2012'!L493*SUM($AA$18:$AE$18)/5,IF(AND($M$1=2009,Beregningsark!$AQ493="1999-2012"),'Resultat 2005-2012'!L493*SUM($AB$18:$AE$18)/4,IF(AND($M$1=2010,Beregningsark!$AQ493="1999-2012"),'Resultat 2005-2012'!L493*SUM($AC$18:$AE$18)/3,IF(AND($M$1=2011,Beregningsark!$AQ493="1999-2012"),'Resultat 2005-2012'!L493*SUM($AD$18:$AE$18)/2,IF(AND($M$1=2012,Beregningsark!$AQ493="1999-2012"),'Resultat 2005-2012'!L493*$AE$18,""))))))))))))))))</f>
        <v/>
      </c>
      <c r="M493" s="15" t="str">
        <f t="shared" si="23"/>
        <v/>
      </c>
      <c r="N493" s="15" t="str">
        <f>IF('Resultat 2005-2012'!$R493="","",IF($M$1=2005,'Resultat 2005-2012'!N493,IF(AND($M$1=2006,Beregningsark!$AQ493="2005-2012"),'Resultat 2005-2012'!N493*SUM($Y$10:$AE$10)/7,IF(AND($M$1=2007,Beregningsark!$AQ493="2005-2012"),'Resultat 2005-2012'!N493*SUM($Z$10:$AE$10)/6,IF(AND($M$1=2008,Beregningsark!$AQ493="2005-2012"),'Resultat 2005-2012'!N493*SUM($AA$10:$AE$10)/5,IF(AND($M$1=2009,Beregningsark!$AQ493="2005-2012"),'Resultat 2005-2012'!N493*SUM($AB$10:$AE$10)/4,IF(AND($M$1=2010,Beregningsark!$AQ493="2005-2012"),'Resultat 2005-2012'!N493*SUM($AC$10:$AE$10)/3,IF(AND($M$1=2011,Beregningsark!$AQ493="2005-2012"),'Resultat 2005-2012'!N493*SUM($AD$10:$AE$10)/2,IF(AND($M$1=2012,Beregningsark!$AQ493="2005-2012"),'Resultat 2005-2012'!N493*$AE$10,IF(AND($M$1=2006,Beregningsark!$AQ493="1999-2012"),'Resultat 2005-2012'!N493*SUM($Y$16:$AE$16)/7,IF(AND($M$1=2007,Beregningsark!$AQ493="1999-2012"),'Resultat 2005-2012'!N493*SUM($Z$16:$AE$16)/6,IF(AND($M$1=2008,Beregningsark!$AQ493="1999-2012"),'Resultat 2005-2012'!N493*SUM($AA$16:$AE$16)/5,IF(AND($M$1=2009,Beregningsark!$AQ493="1999-2012"),'Resultat 2005-2012'!N493*SUM($AB$16:$AE$16)/4,IF(AND($M$1=2010,Beregningsark!$AQ493="1999-2012"),'Resultat 2005-2012'!N493*SUM($AC$16:$AE$16)/3,IF(AND($M$1=2011,Beregningsark!$AQ493="1999-2012"),'Resultat 2005-2012'!N493*SUM($AD$16:$AE$16)/2,IF(AND($M$1=2012,Beregningsark!$AQ493="1999-2012"),'Resultat 2005-2012'!N493*$AE$16,""))))))))))))))))</f>
        <v/>
      </c>
      <c r="O493" s="15" t="str">
        <f>IF('Resultat 2005-2012'!$R493="","",IF($M$1=2005,'Resultat 2005-2012'!O493,IF(AND($M$1=2006,Beregningsark!$AQ493="2005-2012"),'Resultat 2005-2012'!O493*SUM($Y$10:$AE$10)/7,IF(AND($M$1=2007,Beregningsark!$AQ493="2005-2012"),'Resultat 2005-2012'!O493*SUM($Z$10:$AE$10)/6,IF(AND($M$1=2008,Beregningsark!$AQ493="2005-2012"),'Resultat 2005-2012'!O493*SUM($AA$10:$AE$10)/5,IF(AND($M$1=2009,Beregningsark!$AQ493="2005-2012"),'Resultat 2005-2012'!O493*SUM($AB$10:$AE$10)/4,IF(AND($M$1=2010,Beregningsark!$AQ493="2005-2012"),'Resultat 2005-2012'!O493*SUM($AC$10:$AE$10)/3,IF(AND($M$1=2011,Beregningsark!$AQ493="2005-2012"),'Resultat 2005-2012'!O493*SUM($AD$10:$AE$10)/2,IF(AND($M$1=2012,Beregningsark!$AQ493="2005-2012"),'Resultat 2005-2012'!O493*$AE$10,IF(AND($M$1=2006,Beregningsark!$AQ493="1999-2012"),'Resultat 2005-2012'!O493*SUM($Y$16:$AE$16)/7,IF(AND($M$1=2007,Beregningsark!$AQ493="1999-2012"),'Resultat 2005-2012'!O493*SUM($Z$16:$AE$16)/6,IF(AND($M$1=2008,Beregningsark!$AQ493="1999-2012"),'Resultat 2005-2012'!O493*SUM($AA$16:$AE$16)/5,IF(AND($M$1=2009,Beregningsark!$AQ493="1999-2012"),'Resultat 2005-2012'!O493*SUM($AB$16:$AE$16)/4,IF(AND($M$1=2010,Beregningsark!$AQ493="1999-2012"),'Resultat 2005-2012'!O493*SUM($AC$16:$AE$16)/3,IF(AND($M$1=2011,Beregningsark!$AQ493="1999-2012"),'Resultat 2005-2012'!O493*SUM($AD$16:$AE$16)/2,IF(AND($M$1=2012,Beregningsark!$AQ493="1999-2012"),'Resultat 2005-2012'!O493*$AE$16,""))))))))))))))))</f>
        <v/>
      </c>
      <c r="P493" s="15" t="str">
        <f>IF('Resultat 2005-2012'!$R493="","",IF($M$1=2005,'Resultat 2005-2012'!P493,IF(AND($M$1=2006,Beregningsark!$AQ493="2005-2012"),'Resultat 2005-2012'!P493*SUM($Y$11:$AE$11)/7,IF(AND($M$1=2007,Beregningsark!$AQ493="2005-2012"),'Resultat 2005-2012'!P493*SUM($Z$11:$AE$11)/6,IF(AND($M$1=2008,Beregningsark!$AQ493="2005-2012"),'Resultat 2005-2012'!P493*SUM($AA$11:$AE$11)/5,IF(AND($M$1=2009,Beregningsark!$AQ493="2005-2012"),'Resultat 2005-2012'!P493*SUM($AB$11:$AE$11)/4,IF(AND($M$1=2010,Beregningsark!$AQ493="2005-2012"),'Resultat 2005-2012'!P493*SUM($AC$11:$AE$11)/3,IF(AND($M$1=2011,Beregningsark!$AQ493="2005-2012"),'Resultat 2005-2012'!P493*SUM($AD$11:$AE$11)/2,IF(AND($M$1=2012,Beregningsark!$AQ493="2005-2012"),'Resultat 2005-2012'!P493*$AE$11,IF(AND($M$1=2006,Beregningsark!$AQ493="1999-2012"),'Resultat 2005-2012'!P493*SUM($Y$16:$AE$16)/7,IF(AND($M$1=2007,Beregningsark!$AQ493="1999-2012"),'Resultat 2005-2012'!P493*SUM($Z$16:$AE$16)/6,IF(AND($M$1=2008,Beregningsark!$AQ493="1999-2012"),'Resultat 2005-2012'!P493*SUM($AA$16:$AE$16)/5,IF(AND($M$1=2009,Beregningsark!$AQ493="1999-2012"),'Resultat 2005-2012'!P493*SUM($AB$16:$AE$16)/4,IF(AND($M$1=2010,Beregningsark!$AQ493="1999-2012"),'Resultat 2005-2012'!P493*SUM($AC$16:$AE$16)/3,IF(AND($M$1=2011,Beregningsark!$AQ493="1999-2012"),'Resultat 2005-2012'!P493*SUM($AD$16:$AE$16)/2,IF(AND($M$1=2012,Beregningsark!$AQ493="1999-2012"),'Resultat 2005-2012'!P493*$AE$16,""))))))))))))))))</f>
        <v/>
      </c>
      <c r="Q493" s="15" t="str">
        <f t="shared" si="24"/>
        <v/>
      </c>
      <c r="R493" s="17" t="str">
        <f t="shared" si="25"/>
        <v/>
      </c>
    </row>
    <row r="494" spans="1:18" x14ac:dyDescent="0.25">
      <c r="A494" s="4" t="str">
        <f>IF(Inddata!A509="","",Inddata!A509)</f>
        <v/>
      </c>
      <c r="B494" s="4" t="str">
        <f>IF(Inddata!B509="","",Inddata!B509)</f>
        <v/>
      </c>
      <c r="C494" s="4" t="str">
        <f>IF(Inddata!C509="","",Inddata!C509)</f>
        <v/>
      </c>
      <c r="D494" s="4" t="str">
        <f>IF(Inddata!D509="","",Inddata!D509)</f>
        <v/>
      </c>
      <c r="E494" s="4" t="str">
        <f>IF(Inddata!E509="","",Inddata!E509)</f>
        <v/>
      </c>
      <c r="F494" s="4" t="str">
        <f>IF(Inddata!F509="","",Inddata!F509)</f>
        <v/>
      </c>
      <c r="G494" s="4">
        <f>IF(Inddata!G509="","",Inddata!G509)</f>
        <v>0</v>
      </c>
      <c r="H494" s="4" t="str">
        <f>IF(Inddata!H509&gt;0.5,Inddata!H509,"")</f>
        <v/>
      </c>
      <c r="I494" s="4" t="str">
        <f>IF(Inddata!I509="","",Inddata!I509)</f>
        <v/>
      </c>
      <c r="J494" s="15" t="str">
        <f>IF('Resultat 2005-2012'!$R494="","",IF($M$1=2005,'Resultat 2005-2012'!J494,IF(AND($M$1=2006,Beregningsark!$AQ494="2005-2012"),'Resultat 2005-2012'!J494*SUM($Y$7:$AE$7)/7,IF(AND($M$1=2007,Beregningsark!$AQ494="2005-2012"),'Resultat 2005-2012'!J494*SUM($Z$7:$AE$7)/6,IF(AND($M$1=2008,Beregningsark!$AQ494="2005-2012"),'Resultat 2005-2012'!J494*SUM($AA$7:$AE$7)/5,IF(AND($M$1=2009,Beregningsark!$AQ494="2005-2012"),'Resultat 2005-2012'!J494*SUM($AB$7:$AE$7)/4,IF(AND($M$1=2010,Beregningsark!$AQ494="2005-2012"),'Resultat 2005-2012'!J494*SUM($AC$7:$AE$7)/3,IF(AND($M$1=2011,Beregningsark!$AQ494="2005-2012"),'Resultat 2005-2012'!J494*SUM($AD$7:$AE$7)/2,IF(AND($M$1=2012,Beregningsark!$AQ494="2005-2012"),'Resultat 2005-2012'!J494*$AE$7,IF(AND($M$1=2006,Beregningsark!$AQ494="1999-2012"),'Resultat 2005-2012'!J494*SUM($Y$16:$AE$16)/7,IF(AND($M$1=2007,Beregningsark!$AQ494="1999-2012"),'Resultat 2005-2012'!J494*SUM($Z$16:$AE$16)/6,IF(AND($M$1=2008,Beregningsark!$AQ494="1999-2012"),'Resultat 2005-2012'!J494*SUM($AA$16:$AE$16)/5,IF(AND($M$1=2009,Beregningsark!$AQ494="1999-2012"),'Resultat 2005-2012'!J494*SUM($AB$16:$AE$16)/4,IF(AND($M$1=2010,Beregningsark!$AQ494="1999-2012"),'Resultat 2005-2012'!J494*SUM($AC$16:$AE$16)/3,IF(AND($M$1=2011,Beregningsark!$AQ494="1999-2012"),'Resultat 2005-2012'!J494*SUM($AD$16:$AE$16)/2,IF(AND($M$1=2012,Beregningsark!$AQ494="1999-2012"),'Resultat 2005-2012'!J494*$AE$16,""))))))))))))))))</f>
        <v/>
      </c>
      <c r="K494" s="15" t="str">
        <f>IF('Resultat 2005-2012'!$R494="","",IF($M$1=2005,'Resultat 2005-2012'!K494,IF(AND($M$1=2006,Beregningsark!$AQ494="2005-2012"),'Resultat 2005-2012'!K494*SUM($Y$8:$AE$8)/7,IF(AND($M$1=2007,Beregningsark!$AQ494="2005-2012"),'Resultat 2005-2012'!K494*SUM($Z$8:$AE$8)/6,IF(AND($M$1=2008,Beregningsark!$AQ494="2005-2012"),'Resultat 2005-2012'!K494*SUM($AA$8:$AE$8)/5,IF(AND($M$1=2009,Beregningsark!$AQ494="2005-2012"),'Resultat 2005-2012'!K494*SUM($AB$8:$AE$8)/4,IF(AND($M$1=2010,Beregningsark!$AQ494="2005-2012"),'Resultat 2005-2012'!K494*SUM($AC$8:$AE$8)/3,IF(AND($M$1=2011,Beregningsark!$AQ494="2005-2012"),'Resultat 2005-2012'!K494*SUM($AD$8:$AE$8)/2,IF(AND($M$1=2012,Beregningsark!$AQ494="2005-2012"),'Resultat 2005-2012'!K494*$AE$8,IF(AND($M$1=2006,Beregningsark!$AQ494="1999-2012"),'Resultat 2005-2012'!K494*SUM($Y$17:$AE$17)/7,IF(AND($M$1=2007,Beregningsark!$AQ494="1999-2012"),'Resultat 2005-2012'!K494*SUM($Z$17:$AE$17)/6,IF(AND($M$1=2008,Beregningsark!$AQ494="1999-2012"),'Resultat 2005-2012'!K494*SUM($AA$17:$AE$17)/5,IF(AND($M$1=2009,Beregningsark!$AQ494="1999-2012"),'Resultat 2005-2012'!K494*SUM($AB$17:$AE$17)/4,IF(AND($M$1=2010,Beregningsark!$AQ494="1999-2012"),'Resultat 2005-2012'!K494*SUM($AC$17:$AE$17)/3,IF(AND($M$1=2011,Beregningsark!$AQ494="1999-2012"),'Resultat 2005-2012'!K494*SUM($AD$17:$AE$17)/2,IF(AND($M$1=2012,Beregningsark!$AQ494="1999-2012"),'Resultat 2005-2012'!K494*$AE$17,""))))))))))))))))</f>
        <v/>
      </c>
      <c r="L494" s="15" t="str">
        <f>IF('Resultat 2005-2012'!$R494="","",IF($M$1=2005,'Resultat 2005-2012'!L494,IF(AND($M$1=2006,Beregningsark!$AQ494="2005-2012"),'Resultat 2005-2012'!L494*SUM($Y$9:$AE$9)/7,IF(AND($M$1=2007,Beregningsark!$AQ494="2005-2012"),'Resultat 2005-2012'!L494*SUM($Z$9:$AE$9)/6,IF(AND($M$1=2008,Beregningsark!$AQ494="2005-2012"),'Resultat 2005-2012'!L494*SUM($AA$9:$AE$9)/5,IF(AND($M$1=2009,Beregningsark!$AQ494="2005-2012"),'Resultat 2005-2012'!L494*SUM($AB$9:$AE$9)/4,IF(AND($M$1=2010,Beregningsark!$AQ494="2005-2012"),'Resultat 2005-2012'!L494*SUM($AC$9:$AE$9)/3,IF(AND($M$1=2011,Beregningsark!$AQ494="2005-2012"),'Resultat 2005-2012'!L494*SUM($AD$9:$AE$9)/2,IF(AND($M$1=2012,Beregningsark!$AQ494="2005-2012"),'Resultat 2005-2012'!L494*$AE$9,IF(AND($M$1=2006,Beregningsark!$AQ494="1999-2012"),'Resultat 2005-2012'!L494*SUM($Y$18:$AE$18)/7,IF(AND($M$1=2007,Beregningsark!$AQ494="1999-2012"),'Resultat 2005-2012'!L494*SUM($Z$18:$AE$18)/6,IF(AND($M$1=2008,Beregningsark!$AQ494="1999-2012"),'Resultat 2005-2012'!L494*SUM($AA$18:$AE$18)/5,IF(AND($M$1=2009,Beregningsark!$AQ494="1999-2012"),'Resultat 2005-2012'!L494*SUM($AB$18:$AE$18)/4,IF(AND($M$1=2010,Beregningsark!$AQ494="1999-2012"),'Resultat 2005-2012'!L494*SUM($AC$18:$AE$18)/3,IF(AND($M$1=2011,Beregningsark!$AQ494="1999-2012"),'Resultat 2005-2012'!L494*SUM($AD$18:$AE$18)/2,IF(AND($M$1=2012,Beregningsark!$AQ494="1999-2012"),'Resultat 2005-2012'!L494*$AE$18,""))))))))))))))))</f>
        <v/>
      </c>
      <c r="M494" s="15" t="str">
        <f t="shared" si="23"/>
        <v/>
      </c>
      <c r="N494" s="15" t="str">
        <f>IF('Resultat 2005-2012'!$R494="","",IF($M$1=2005,'Resultat 2005-2012'!N494,IF(AND($M$1=2006,Beregningsark!$AQ494="2005-2012"),'Resultat 2005-2012'!N494*SUM($Y$10:$AE$10)/7,IF(AND($M$1=2007,Beregningsark!$AQ494="2005-2012"),'Resultat 2005-2012'!N494*SUM($Z$10:$AE$10)/6,IF(AND($M$1=2008,Beregningsark!$AQ494="2005-2012"),'Resultat 2005-2012'!N494*SUM($AA$10:$AE$10)/5,IF(AND($M$1=2009,Beregningsark!$AQ494="2005-2012"),'Resultat 2005-2012'!N494*SUM($AB$10:$AE$10)/4,IF(AND($M$1=2010,Beregningsark!$AQ494="2005-2012"),'Resultat 2005-2012'!N494*SUM($AC$10:$AE$10)/3,IF(AND($M$1=2011,Beregningsark!$AQ494="2005-2012"),'Resultat 2005-2012'!N494*SUM($AD$10:$AE$10)/2,IF(AND($M$1=2012,Beregningsark!$AQ494="2005-2012"),'Resultat 2005-2012'!N494*$AE$10,IF(AND($M$1=2006,Beregningsark!$AQ494="1999-2012"),'Resultat 2005-2012'!N494*SUM($Y$16:$AE$16)/7,IF(AND($M$1=2007,Beregningsark!$AQ494="1999-2012"),'Resultat 2005-2012'!N494*SUM($Z$16:$AE$16)/6,IF(AND($M$1=2008,Beregningsark!$AQ494="1999-2012"),'Resultat 2005-2012'!N494*SUM($AA$16:$AE$16)/5,IF(AND($M$1=2009,Beregningsark!$AQ494="1999-2012"),'Resultat 2005-2012'!N494*SUM($AB$16:$AE$16)/4,IF(AND($M$1=2010,Beregningsark!$AQ494="1999-2012"),'Resultat 2005-2012'!N494*SUM($AC$16:$AE$16)/3,IF(AND($M$1=2011,Beregningsark!$AQ494="1999-2012"),'Resultat 2005-2012'!N494*SUM($AD$16:$AE$16)/2,IF(AND($M$1=2012,Beregningsark!$AQ494="1999-2012"),'Resultat 2005-2012'!N494*$AE$16,""))))))))))))))))</f>
        <v/>
      </c>
      <c r="O494" s="15" t="str">
        <f>IF('Resultat 2005-2012'!$R494="","",IF($M$1=2005,'Resultat 2005-2012'!O494,IF(AND($M$1=2006,Beregningsark!$AQ494="2005-2012"),'Resultat 2005-2012'!O494*SUM($Y$10:$AE$10)/7,IF(AND($M$1=2007,Beregningsark!$AQ494="2005-2012"),'Resultat 2005-2012'!O494*SUM($Z$10:$AE$10)/6,IF(AND($M$1=2008,Beregningsark!$AQ494="2005-2012"),'Resultat 2005-2012'!O494*SUM($AA$10:$AE$10)/5,IF(AND($M$1=2009,Beregningsark!$AQ494="2005-2012"),'Resultat 2005-2012'!O494*SUM($AB$10:$AE$10)/4,IF(AND($M$1=2010,Beregningsark!$AQ494="2005-2012"),'Resultat 2005-2012'!O494*SUM($AC$10:$AE$10)/3,IF(AND($M$1=2011,Beregningsark!$AQ494="2005-2012"),'Resultat 2005-2012'!O494*SUM($AD$10:$AE$10)/2,IF(AND($M$1=2012,Beregningsark!$AQ494="2005-2012"),'Resultat 2005-2012'!O494*$AE$10,IF(AND($M$1=2006,Beregningsark!$AQ494="1999-2012"),'Resultat 2005-2012'!O494*SUM($Y$16:$AE$16)/7,IF(AND($M$1=2007,Beregningsark!$AQ494="1999-2012"),'Resultat 2005-2012'!O494*SUM($Z$16:$AE$16)/6,IF(AND($M$1=2008,Beregningsark!$AQ494="1999-2012"),'Resultat 2005-2012'!O494*SUM($AA$16:$AE$16)/5,IF(AND($M$1=2009,Beregningsark!$AQ494="1999-2012"),'Resultat 2005-2012'!O494*SUM($AB$16:$AE$16)/4,IF(AND($M$1=2010,Beregningsark!$AQ494="1999-2012"),'Resultat 2005-2012'!O494*SUM($AC$16:$AE$16)/3,IF(AND($M$1=2011,Beregningsark!$AQ494="1999-2012"),'Resultat 2005-2012'!O494*SUM($AD$16:$AE$16)/2,IF(AND($M$1=2012,Beregningsark!$AQ494="1999-2012"),'Resultat 2005-2012'!O494*$AE$16,""))))))))))))))))</f>
        <v/>
      </c>
      <c r="P494" s="15" t="str">
        <f>IF('Resultat 2005-2012'!$R494="","",IF($M$1=2005,'Resultat 2005-2012'!P494,IF(AND($M$1=2006,Beregningsark!$AQ494="2005-2012"),'Resultat 2005-2012'!P494*SUM($Y$11:$AE$11)/7,IF(AND($M$1=2007,Beregningsark!$AQ494="2005-2012"),'Resultat 2005-2012'!P494*SUM($Z$11:$AE$11)/6,IF(AND($M$1=2008,Beregningsark!$AQ494="2005-2012"),'Resultat 2005-2012'!P494*SUM($AA$11:$AE$11)/5,IF(AND($M$1=2009,Beregningsark!$AQ494="2005-2012"),'Resultat 2005-2012'!P494*SUM($AB$11:$AE$11)/4,IF(AND($M$1=2010,Beregningsark!$AQ494="2005-2012"),'Resultat 2005-2012'!P494*SUM($AC$11:$AE$11)/3,IF(AND($M$1=2011,Beregningsark!$AQ494="2005-2012"),'Resultat 2005-2012'!P494*SUM($AD$11:$AE$11)/2,IF(AND($M$1=2012,Beregningsark!$AQ494="2005-2012"),'Resultat 2005-2012'!P494*$AE$11,IF(AND($M$1=2006,Beregningsark!$AQ494="1999-2012"),'Resultat 2005-2012'!P494*SUM($Y$16:$AE$16)/7,IF(AND($M$1=2007,Beregningsark!$AQ494="1999-2012"),'Resultat 2005-2012'!P494*SUM($Z$16:$AE$16)/6,IF(AND($M$1=2008,Beregningsark!$AQ494="1999-2012"),'Resultat 2005-2012'!P494*SUM($AA$16:$AE$16)/5,IF(AND($M$1=2009,Beregningsark!$AQ494="1999-2012"),'Resultat 2005-2012'!P494*SUM($AB$16:$AE$16)/4,IF(AND($M$1=2010,Beregningsark!$AQ494="1999-2012"),'Resultat 2005-2012'!P494*SUM($AC$16:$AE$16)/3,IF(AND($M$1=2011,Beregningsark!$AQ494="1999-2012"),'Resultat 2005-2012'!P494*SUM($AD$16:$AE$16)/2,IF(AND($M$1=2012,Beregningsark!$AQ494="1999-2012"),'Resultat 2005-2012'!P494*$AE$16,""))))))))))))))))</f>
        <v/>
      </c>
      <c r="Q494" s="15" t="str">
        <f t="shared" si="24"/>
        <v/>
      </c>
      <c r="R494" s="17" t="str">
        <f t="shared" si="25"/>
        <v/>
      </c>
    </row>
    <row r="495" spans="1:18" x14ac:dyDescent="0.25">
      <c r="A495" s="4" t="str">
        <f>IF(Inddata!A510="","",Inddata!A510)</f>
        <v/>
      </c>
      <c r="B495" s="4" t="str">
        <f>IF(Inddata!B510="","",Inddata!B510)</f>
        <v/>
      </c>
      <c r="C495" s="4" t="str">
        <f>IF(Inddata!C510="","",Inddata!C510)</f>
        <v/>
      </c>
      <c r="D495" s="4" t="str">
        <f>IF(Inddata!D510="","",Inddata!D510)</f>
        <v/>
      </c>
      <c r="E495" s="4" t="str">
        <f>IF(Inddata!E510="","",Inddata!E510)</f>
        <v/>
      </c>
      <c r="F495" s="4" t="str">
        <f>IF(Inddata!F510="","",Inddata!F510)</f>
        <v/>
      </c>
      <c r="G495" s="4">
        <f>IF(Inddata!G510="","",Inddata!G510)</f>
        <v>0</v>
      </c>
      <c r="H495" s="4" t="str">
        <f>IF(Inddata!H510&gt;0.5,Inddata!H510,"")</f>
        <v/>
      </c>
      <c r="I495" s="4" t="str">
        <f>IF(Inddata!I510="","",Inddata!I510)</f>
        <v/>
      </c>
      <c r="J495" s="15" t="str">
        <f>IF('Resultat 2005-2012'!$R495="","",IF($M$1=2005,'Resultat 2005-2012'!J495,IF(AND($M$1=2006,Beregningsark!$AQ495="2005-2012"),'Resultat 2005-2012'!J495*SUM($Y$7:$AE$7)/7,IF(AND($M$1=2007,Beregningsark!$AQ495="2005-2012"),'Resultat 2005-2012'!J495*SUM($Z$7:$AE$7)/6,IF(AND($M$1=2008,Beregningsark!$AQ495="2005-2012"),'Resultat 2005-2012'!J495*SUM($AA$7:$AE$7)/5,IF(AND($M$1=2009,Beregningsark!$AQ495="2005-2012"),'Resultat 2005-2012'!J495*SUM($AB$7:$AE$7)/4,IF(AND($M$1=2010,Beregningsark!$AQ495="2005-2012"),'Resultat 2005-2012'!J495*SUM($AC$7:$AE$7)/3,IF(AND($M$1=2011,Beregningsark!$AQ495="2005-2012"),'Resultat 2005-2012'!J495*SUM($AD$7:$AE$7)/2,IF(AND($M$1=2012,Beregningsark!$AQ495="2005-2012"),'Resultat 2005-2012'!J495*$AE$7,IF(AND($M$1=2006,Beregningsark!$AQ495="1999-2012"),'Resultat 2005-2012'!J495*SUM($Y$16:$AE$16)/7,IF(AND($M$1=2007,Beregningsark!$AQ495="1999-2012"),'Resultat 2005-2012'!J495*SUM($Z$16:$AE$16)/6,IF(AND($M$1=2008,Beregningsark!$AQ495="1999-2012"),'Resultat 2005-2012'!J495*SUM($AA$16:$AE$16)/5,IF(AND($M$1=2009,Beregningsark!$AQ495="1999-2012"),'Resultat 2005-2012'!J495*SUM($AB$16:$AE$16)/4,IF(AND($M$1=2010,Beregningsark!$AQ495="1999-2012"),'Resultat 2005-2012'!J495*SUM($AC$16:$AE$16)/3,IF(AND($M$1=2011,Beregningsark!$AQ495="1999-2012"),'Resultat 2005-2012'!J495*SUM($AD$16:$AE$16)/2,IF(AND($M$1=2012,Beregningsark!$AQ495="1999-2012"),'Resultat 2005-2012'!J495*$AE$16,""))))))))))))))))</f>
        <v/>
      </c>
      <c r="K495" s="15" t="str">
        <f>IF('Resultat 2005-2012'!$R495="","",IF($M$1=2005,'Resultat 2005-2012'!K495,IF(AND($M$1=2006,Beregningsark!$AQ495="2005-2012"),'Resultat 2005-2012'!K495*SUM($Y$8:$AE$8)/7,IF(AND($M$1=2007,Beregningsark!$AQ495="2005-2012"),'Resultat 2005-2012'!K495*SUM($Z$8:$AE$8)/6,IF(AND($M$1=2008,Beregningsark!$AQ495="2005-2012"),'Resultat 2005-2012'!K495*SUM($AA$8:$AE$8)/5,IF(AND($M$1=2009,Beregningsark!$AQ495="2005-2012"),'Resultat 2005-2012'!K495*SUM($AB$8:$AE$8)/4,IF(AND($M$1=2010,Beregningsark!$AQ495="2005-2012"),'Resultat 2005-2012'!K495*SUM($AC$8:$AE$8)/3,IF(AND($M$1=2011,Beregningsark!$AQ495="2005-2012"),'Resultat 2005-2012'!K495*SUM($AD$8:$AE$8)/2,IF(AND($M$1=2012,Beregningsark!$AQ495="2005-2012"),'Resultat 2005-2012'!K495*$AE$8,IF(AND($M$1=2006,Beregningsark!$AQ495="1999-2012"),'Resultat 2005-2012'!K495*SUM($Y$17:$AE$17)/7,IF(AND($M$1=2007,Beregningsark!$AQ495="1999-2012"),'Resultat 2005-2012'!K495*SUM($Z$17:$AE$17)/6,IF(AND($M$1=2008,Beregningsark!$AQ495="1999-2012"),'Resultat 2005-2012'!K495*SUM($AA$17:$AE$17)/5,IF(AND($M$1=2009,Beregningsark!$AQ495="1999-2012"),'Resultat 2005-2012'!K495*SUM($AB$17:$AE$17)/4,IF(AND($M$1=2010,Beregningsark!$AQ495="1999-2012"),'Resultat 2005-2012'!K495*SUM($AC$17:$AE$17)/3,IF(AND($M$1=2011,Beregningsark!$AQ495="1999-2012"),'Resultat 2005-2012'!K495*SUM($AD$17:$AE$17)/2,IF(AND($M$1=2012,Beregningsark!$AQ495="1999-2012"),'Resultat 2005-2012'!K495*$AE$17,""))))))))))))))))</f>
        <v/>
      </c>
      <c r="L495" s="15" t="str">
        <f>IF('Resultat 2005-2012'!$R495="","",IF($M$1=2005,'Resultat 2005-2012'!L495,IF(AND($M$1=2006,Beregningsark!$AQ495="2005-2012"),'Resultat 2005-2012'!L495*SUM($Y$9:$AE$9)/7,IF(AND($M$1=2007,Beregningsark!$AQ495="2005-2012"),'Resultat 2005-2012'!L495*SUM($Z$9:$AE$9)/6,IF(AND($M$1=2008,Beregningsark!$AQ495="2005-2012"),'Resultat 2005-2012'!L495*SUM($AA$9:$AE$9)/5,IF(AND($M$1=2009,Beregningsark!$AQ495="2005-2012"),'Resultat 2005-2012'!L495*SUM($AB$9:$AE$9)/4,IF(AND($M$1=2010,Beregningsark!$AQ495="2005-2012"),'Resultat 2005-2012'!L495*SUM($AC$9:$AE$9)/3,IF(AND($M$1=2011,Beregningsark!$AQ495="2005-2012"),'Resultat 2005-2012'!L495*SUM($AD$9:$AE$9)/2,IF(AND($M$1=2012,Beregningsark!$AQ495="2005-2012"),'Resultat 2005-2012'!L495*$AE$9,IF(AND($M$1=2006,Beregningsark!$AQ495="1999-2012"),'Resultat 2005-2012'!L495*SUM($Y$18:$AE$18)/7,IF(AND($M$1=2007,Beregningsark!$AQ495="1999-2012"),'Resultat 2005-2012'!L495*SUM($Z$18:$AE$18)/6,IF(AND($M$1=2008,Beregningsark!$AQ495="1999-2012"),'Resultat 2005-2012'!L495*SUM($AA$18:$AE$18)/5,IF(AND($M$1=2009,Beregningsark!$AQ495="1999-2012"),'Resultat 2005-2012'!L495*SUM($AB$18:$AE$18)/4,IF(AND($M$1=2010,Beregningsark!$AQ495="1999-2012"),'Resultat 2005-2012'!L495*SUM($AC$18:$AE$18)/3,IF(AND($M$1=2011,Beregningsark!$AQ495="1999-2012"),'Resultat 2005-2012'!L495*SUM($AD$18:$AE$18)/2,IF(AND($M$1=2012,Beregningsark!$AQ495="1999-2012"),'Resultat 2005-2012'!L495*$AE$18,""))))))))))))))))</f>
        <v/>
      </c>
      <c r="M495" s="15" t="str">
        <f t="shared" si="23"/>
        <v/>
      </c>
      <c r="N495" s="15" t="str">
        <f>IF('Resultat 2005-2012'!$R495="","",IF($M$1=2005,'Resultat 2005-2012'!N495,IF(AND($M$1=2006,Beregningsark!$AQ495="2005-2012"),'Resultat 2005-2012'!N495*SUM($Y$10:$AE$10)/7,IF(AND($M$1=2007,Beregningsark!$AQ495="2005-2012"),'Resultat 2005-2012'!N495*SUM($Z$10:$AE$10)/6,IF(AND($M$1=2008,Beregningsark!$AQ495="2005-2012"),'Resultat 2005-2012'!N495*SUM($AA$10:$AE$10)/5,IF(AND($M$1=2009,Beregningsark!$AQ495="2005-2012"),'Resultat 2005-2012'!N495*SUM($AB$10:$AE$10)/4,IF(AND($M$1=2010,Beregningsark!$AQ495="2005-2012"),'Resultat 2005-2012'!N495*SUM($AC$10:$AE$10)/3,IF(AND($M$1=2011,Beregningsark!$AQ495="2005-2012"),'Resultat 2005-2012'!N495*SUM($AD$10:$AE$10)/2,IF(AND($M$1=2012,Beregningsark!$AQ495="2005-2012"),'Resultat 2005-2012'!N495*$AE$10,IF(AND($M$1=2006,Beregningsark!$AQ495="1999-2012"),'Resultat 2005-2012'!N495*SUM($Y$16:$AE$16)/7,IF(AND($M$1=2007,Beregningsark!$AQ495="1999-2012"),'Resultat 2005-2012'!N495*SUM($Z$16:$AE$16)/6,IF(AND($M$1=2008,Beregningsark!$AQ495="1999-2012"),'Resultat 2005-2012'!N495*SUM($AA$16:$AE$16)/5,IF(AND($M$1=2009,Beregningsark!$AQ495="1999-2012"),'Resultat 2005-2012'!N495*SUM($AB$16:$AE$16)/4,IF(AND($M$1=2010,Beregningsark!$AQ495="1999-2012"),'Resultat 2005-2012'!N495*SUM($AC$16:$AE$16)/3,IF(AND($M$1=2011,Beregningsark!$AQ495="1999-2012"),'Resultat 2005-2012'!N495*SUM($AD$16:$AE$16)/2,IF(AND($M$1=2012,Beregningsark!$AQ495="1999-2012"),'Resultat 2005-2012'!N495*$AE$16,""))))))))))))))))</f>
        <v/>
      </c>
      <c r="O495" s="15" t="str">
        <f>IF('Resultat 2005-2012'!$R495="","",IF($M$1=2005,'Resultat 2005-2012'!O495,IF(AND($M$1=2006,Beregningsark!$AQ495="2005-2012"),'Resultat 2005-2012'!O495*SUM($Y$10:$AE$10)/7,IF(AND($M$1=2007,Beregningsark!$AQ495="2005-2012"),'Resultat 2005-2012'!O495*SUM($Z$10:$AE$10)/6,IF(AND($M$1=2008,Beregningsark!$AQ495="2005-2012"),'Resultat 2005-2012'!O495*SUM($AA$10:$AE$10)/5,IF(AND($M$1=2009,Beregningsark!$AQ495="2005-2012"),'Resultat 2005-2012'!O495*SUM($AB$10:$AE$10)/4,IF(AND($M$1=2010,Beregningsark!$AQ495="2005-2012"),'Resultat 2005-2012'!O495*SUM($AC$10:$AE$10)/3,IF(AND($M$1=2011,Beregningsark!$AQ495="2005-2012"),'Resultat 2005-2012'!O495*SUM($AD$10:$AE$10)/2,IF(AND($M$1=2012,Beregningsark!$AQ495="2005-2012"),'Resultat 2005-2012'!O495*$AE$10,IF(AND($M$1=2006,Beregningsark!$AQ495="1999-2012"),'Resultat 2005-2012'!O495*SUM($Y$16:$AE$16)/7,IF(AND($M$1=2007,Beregningsark!$AQ495="1999-2012"),'Resultat 2005-2012'!O495*SUM($Z$16:$AE$16)/6,IF(AND($M$1=2008,Beregningsark!$AQ495="1999-2012"),'Resultat 2005-2012'!O495*SUM($AA$16:$AE$16)/5,IF(AND($M$1=2009,Beregningsark!$AQ495="1999-2012"),'Resultat 2005-2012'!O495*SUM($AB$16:$AE$16)/4,IF(AND($M$1=2010,Beregningsark!$AQ495="1999-2012"),'Resultat 2005-2012'!O495*SUM($AC$16:$AE$16)/3,IF(AND($M$1=2011,Beregningsark!$AQ495="1999-2012"),'Resultat 2005-2012'!O495*SUM($AD$16:$AE$16)/2,IF(AND($M$1=2012,Beregningsark!$AQ495="1999-2012"),'Resultat 2005-2012'!O495*$AE$16,""))))))))))))))))</f>
        <v/>
      </c>
      <c r="P495" s="15" t="str">
        <f>IF('Resultat 2005-2012'!$R495="","",IF($M$1=2005,'Resultat 2005-2012'!P495,IF(AND($M$1=2006,Beregningsark!$AQ495="2005-2012"),'Resultat 2005-2012'!P495*SUM($Y$11:$AE$11)/7,IF(AND($M$1=2007,Beregningsark!$AQ495="2005-2012"),'Resultat 2005-2012'!P495*SUM($Z$11:$AE$11)/6,IF(AND($M$1=2008,Beregningsark!$AQ495="2005-2012"),'Resultat 2005-2012'!P495*SUM($AA$11:$AE$11)/5,IF(AND($M$1=2009,Beregningsark!$AQ495="2005-2012"),'Resultat 2005-2012'!P495*SUM($AB$11:$AE$11)/4,IF(AND($M$1=2010,Beregningsark!$AQ495="2005-2012"),'Resultat 2005-2012'!P495*SUM($AC$11:$AE$11)/3,IF(AND($M$1=2011,Beregningsark!$AQ495="2005-2012"),'Resultat 2005-2012'!P495*SUM($AD$11:$AE$11)/2,IF(AND($M$1=2012,Beregningsark!$AQ495="2005-2012"),'Resultat 2005-2012'!P495*$AE$11,IF(AND($M$1=2006,Beregningsark!$AQ495="1999-2012"),'Resultat 2005-2012'!P495*SUM($Y$16:$AE$16)/7,IF(AND($M$1=2007,Beregningsark!$AQ495="1999-2012"),'Resultat 2005-2012'!P495*SUM($Z$16:$AE$16)/6,IF(AND($M$1=2008,Beregningsark!$AQ495="1999-2012"),'Resultat 2005-2012'!P495*SUM($AA$16:$AE$16)/5,IF(AND($M$1=2009,Beregningsark!$AQ495="1999-2012"),'Resultat 2005-2012'!P495*SUM($AB$16:$AE$16)/4,IF(AND($M$1=2010,Beregningsark!$AQ495="1999-2012"),'Resultat 2005-2012'!P495*SUM($AC$16:$AE$16)/3,IF(AND($M$1=2011,Beregningsark!$AQ495="1999-2012"),'Resultat 2005-2012'!P495*SUM($AD$16:$AE$16)/2,IF(AND($M$1=2012,Beregningsark!$AQ495="1999-2012"),'Resultat 2005-2012'!P495*$AE$16,""))))))))))))))))</f>
        <v/>
      </c>
      <c r="Q495" s="15" t="str">
        <f t="shared" si="24"/>
        <v/>
      </c>
      <c r="R495" s="17" t="str">
        <f t="shared" si="25"/>
        <v/>
      </c>
    </row>
    <row r="496" spans="1:18" x14ac:dyDescent="0.25">
      <c r="A496" s="4" t="str">
        <f>IF(Inddata!A511="","",Inddata!A511)</f>
        <v/>
      </c>
      <c r="B496" s="4" t="str">
        <f>IF(Inddata!B511="","",Inddata!B511)</f>
        <v/>
      </c>
      <c r="C496" s="4" t="str">
        <f>IF(Inddata!C511="","",Inddata!C511)</f>
        <v/>
      </c>
      <c r="D496" s="4" t="str">
        <f>IF(Inddata!D511="","",Inddata!D511)</f>
        <v/>
      </c>
      <c r="E496" s="4" t="str">
        <f>IF(Inddata!E511="","",Inddata!E511)</f>
        <v/>
      </c>
      <c r="F496" s="4" t="str">
        <f>IF(Inddata!F511="","",Inddata!F511)</f>
        <v/>
      </c>
      <c r="G496" s="4">
        <f>IF(Inddata!G511="","",Inddata!G511)</f>
        <v>0</v>
      </c>
      <c r="H496" s="4" t="str">
        <f>IF(Inddata!H511&gt;0.5,Inddata!H511,"")</f>
        <v/>
      </c>
      <c r="I496" s="4" t="str">
        <f>IF(Inddata!I511="","",Inddata!I511)</f>
        <v/>
      </c>
      <c r="J496" s="15" t="str">
        <f>IF('Resultat 2005-2012'!$R496="","",IF($M$1=2005,'Resultat 2005-2012'!J496,IF(AND($M$1=2006,Beregningsark!$AQ496="2005-2012"),'Resultat 2005-2012'!J496*SUM($Y$7:$AE$7)/7,IF(AND($M$1=2007,Beregningsark!$AQ496="2005-2012"),'Resultat 2005-2012'!J496*SUM($Z$7:$AE$7)/6,IF(AND($M$1=2008,Beregningsark!$AQ496="2005-2012"),'Resultat 2005-2012'!J496*SUM($AA$7:$AE$7)/5,IF(AND($M$1=2009,Beregningsark!$AQ496="2005-2012"),'Resultat 2005-2012'!J496*SUM($AB$7:$AE$7)/4,IF(AND($M$1=2010,Beregningsark!$AQ496="2005-2012"),'Resultat 2005-2012'!J496*SUM($AC$7:$AE$7)/3,IF(AND($M$1=2011,Beregningsark!$AQ496="2005-2012"),'Resultat 2005-2012'!J496*SUM($AD$7:$AE$7)/2,IF(AND($M$1=2012,Beregningsark!$AQ496="2005-2012"),'Resultat 2005-2012'!J496*$AE$7,IF(AND($M$1=2006,Beregningsark!$AQ496="1999-2012"),'Resultat 2005-2012'!J496*SUM($Y$16:$AE$16)/7,IF(AND($M$1=2007,Beregningsark!$AQ496="1999-2012"),'Resultat 2005-2012'!J496*SUM($Z$16:$AE$16)/6,IF(AND($M$1=2008,Beregningsark!$AQ496="1999-2012"),'Resultat 2005-2012'!J496*SUM($AA$16:$AE$16)/5,IF(AND($M$1=2009,Beregningsark!$AQ496="1999-2012"),'Resultat 2005-2012'!J496*SUM($AB$16:$AE$16)/4,IF(AND($M$1=2010,Beregningsark!$AQ496="1999-2012"),'Resultat 2005-2012'!J496*SUM($AC$16:$AE$16)/3,IF(AND($M$1=2011,Beregningsark!$AQ496="1999-2012"),'Resultat 2005-2012'!J496*SUM($AD$16:$AE$16)/2,IF(AND($M$1=2012,Beregningsark!$AQ496="1999-2012"),'Resultat 2005-2012'!J496*$AE$16,""))))))))))))))))</f>
        <v/>
      </c>
      <c r="K496" s="15" t="str">
        <f>IF('Resultat 2005-2012'!$R496="","",IF($M$1=2005,'Resultat 2005-2012'!K496,IF(AND($M$1=2006,Beregningsark!$AQ496="2005-2012"),'Resultat 2005-2012'!K496*SUM($Y$8:$AE$8)/7,IF(AND($M$1=2007,Beregningsark!$AQ496="2005-2012"),'Resultat 2005-2012'!K496*SUM($Z$8:$AE$8)/6,IF(AND($M$1=2008,Beregningsark!$AQ496="2005-2012"),'Resultat 2005-2012'!K496*SUM($AA$8:$AE$8)/5,IF(AND($M$1=2009,Beregningsark!$AQ496="2005-2012"),'Resultat 2005-2012'!K496*SUM($AB$8:$AE$8)/4,IF(AND($M$1=2010,Beregningsark!$AQ496="2005-2012"),'Resultat 2005-2012'!K496*SUM($AC$8:$AE$8)/3,IF(AND($M$1=2011,Beregningsark!$AQ496="2005-2012"),'Resultat 2005-2012'!K496*SUM($AD$8:$AE$8)/2,IF(AND($M$1=2012,Beregningsark!$AQ496="2005-2012"),'Resultat 2005-2012'!K496*$AE$8,IF(AND($M$1=2006,Beregningsark!$AQ496="1999-2012"),'Resultat 2005-2012'!K496*SUM($Y$17:$AE$17)/7,IF(AND($M$1=2007,Beregningsark!$AQ496="1999-2012"),'Resultat 2005-2012'!K496*SUM($Z$17:$AE$17)/6,IF(AND($M$1=2008,Beregningsark!$AQ496="1999-2012"),'Resultat 2005-2012'!K496*SUM($AA$17:$AE$17)/5,IF(AND($M$1=2009,Beregningsark!$AQ496="1999-2012"),'Resultat 2005-2012'!K496*SUM($AB$17:$AE$17)/4,IF(AND($M$1=2010,Beregningsark!$AQ496="1999-2012"),'Resultat 2005-2012'!K496*SUM($AC$17:$AE$17)/3,IF(AND($M$1=2011,Beregningsark!$AQ496="1999-2012"),'Resultat 2005-2012'!K496*SUM($AD$17:$AE$17)/2,IF(AND($M$1=2012,Beregningsark!$AQ496="1999-2012"),'Resultat 2005-2012'!K496*$AE$17,""))))))))))))))))</f>
        <v/>
      </c>
      <c r="L496" s="15" t="str">
        <f>IF('Resultat 2005-2012'!$R496="","",IF($M$1=2005,'Resultat 2005-2012'!L496,IF(AND($M$1=2006,Beregningsark!$AQ496="2005-2012"),'Resultat 2005-2012'!L496*SUM($Y$9:$AE$9)/7,IF(AND($M$1=2007,Beregningsark!$AQ496="2005-2012"),'Resultat 2005-2012'!L496*SUM($Z$9:$AE$9)/6,IF(AND($M$1=2008,Beregningsark!$AQ496="2005-2012"),'Resultat 2005-2012'!L496*SUM($AA$9:$AE$9)/5,IF(AND($M$1=2009,Beregningsark!$AQ496="2005-2012"),'Resultat 2005-2012'!L496*SUM($AB$9:$AE$9)/4,IF(AND($M$1=2010,Beregningsark!$AQ496="2005-2012"),'Resultat 2005-2012'!L496*SUM($AC$9:$AE$9)/3,IF(AND($M$1=2011,Beregningsark!$AQ496="2005-2012"),'Resultat 2005-2012'!L496*SUM($AD$9:$AE$9)/2,IF(AND($M$1=2012,Beregningsark!$AQ496="2005-2012"),'Resultat 2005-2012'!L496*$AE$9,IF(AND($M$1=2006,Beregningsark!$AQ496="1999-2012"),'Resultat 2005-2012'!L496*SUM($Y$18:$AE$18)/7,IF(AND($M$1=2007,Beregningsark!$AQ496="1999-2012"),'Resultat 2005-2012'!L496*SUM($Z$18:$AE$18)/6,IF(AND($M$1=2008,Beregningsark!$AQ496="1999-2012"),'Resultat 2005-2012'!L496*SUM($AA$18:$AE$18)/5,IF(AND($M$1=2009,Beregningsark!$AQ496="1999-2012"),'Resultat 2005-2012'!L496*SUM($AB$18:$AE$18)/4,IF(AND($M$1=2010,Beregningsark!$AQ496="1999-2012"),'Resultat 2005-2012'!L496*SUM($AC$18:$AE$18)/3,IF(AND($M$1=2011,Beregningsark!$AQ496="1999-2012"),'Resultat 2005-2012'!L496*SUM($AD$18:$AE$18)/2,IF(AND($M$1=2012,Beregningsark!$AQ496="1999-2012"),'Resultat 2005-2012'!L496*$AE$18,""))))))))))))))))</f>
        <v/>
      </c>
      <c r="M496" s="15" t="str">
        <f t="shared" si="23"/>
        <v/>
      </c>
      <c r="N496" s="15" t="str">
        <f>IF('Resultat 2005-2012'!$R496="","",IF($M$1=2005,'Resultat 2005-2012'!N496,IF(AND($M$1=2006,Beregningsark!$AQ496="2005-2012"),'Resultat 2005-2012'!N496*SUM($Y$10:$AE$10)/7,IF(AND($M$1=2007,Beregningsark!$AQ496="2005-2012"),'Resultat 2005-2012'!N496*SUM($Z$10:$AE$10)/6,IF(AND($M$1=2008,Beregningsark!$AQ496="2005-2012"),'Resultat 2005-2012'!N496*SUM($AA$10:$AE$10)/5,IF(AND($M$1=2009,Beregningsark!$AQ496="2005-2012"),'Resultat 2005-2012'!N496*SUM($AB$10:$AE$10)/4,IF(AND($M$1=2010,Beregningsark!$AQ496="2005-2012"),'Resultat 2005-2012'!N496*SUM($AC$10:$AE$10)/3,IF(AND($M$1=2011,Beregningsark!$AQ496="2005-2012"),'Resultat 2005-2012'!N496*SUM($AD$10:$AE$10)/2,IF(AND($M$1=2012,Beregningsark!$AQ496="2005-2012"),'Resultat 2005-2012'!N496*$AE$10,IF(AND($M$1=2006,Beregningsark!$AQ496="1999-2012"),'Resultat 2005-2012'!N496*SUM($Y$16:$AE$16)/7,IF(AND($M$1=2007,Beregningsark!$AQ496="1999-2012"),'Resultat 2005-2012'!N496*SUM($Z$16:$AE$16)/6,IF(AND($M$1=2008,Beregningsark!$AQ496="1999-2012"),'Resultat 2005-2012'!N496*SUM($AA$16:$AE$16)/5,IF(AND($M$1=2009,Beregningsark!$AQ496="1999-2012"),'Resultat 2005-2012'!N496*SUM($AB$16:$AE$16)/4,IF(AND($M$1=2010,Beregningsark!$AQ496="1999-2012"),'Resultat 2005-2012'!N496*SUM($AC$16:$AE$16)/3,IF(AND($M$1=2011,Beregningsark!$AQ496="1999-2012"),'Resultat 2005-2012'!N496*SUM($AD$16:$AE$16)/2,IF(AND($M$1=2012,Beregningsark!$AQ496="1999-2012"),'Resultat 2005-2012'!N496*$AE$16,""))))))))))))))))</f>
        <v/>
      </c>
      <c r="O496" s="15" t="str">
        <f>IF('Resultat 2005-2012'!$R496="","",IF($M$1=2005,'Resultat 2005-2012'!O496,IF(AND($M$1=2006,Beregningsark!$AQ496="2005-2012"),'Resultat 2005-2012'!O496*SUM($Y$10:$AE$10)/7,IF(AND($M$1=2007,Beregningsark!$AQ496="2005-2012"),'Resultat 2005-2012'!O496*SUM($Z$10:$AE$10)/6,IF(AND($M$1=2008,Beregningsark!$AQ496="2005-2012"),'Resultat 2005-2012'!O496*SUM($AA$10:$AE$10)/5,IF(AND($M$1=2009,Beregningsark!$AQ496="2005-2012"),'Resultat 2005-2012'!O496*SUM($AB$10:$AE$10)/4,IF(AND($M$1=2010,Beregningsark!$AQ496="2005-2012"),'Resultat 2005-2012'!O496*SUM($AC$10:$AE$10)/3,IF(AND($M$1=2011,Beregningsark!$AQ496="2005-2012"),'Resultat 2005-2012'!O496*SUM($AD$10:$AE$10)/2,IF(AND($M$1=2012,Beregningsark!$AQ496="2005-2012"),'Resultat 2005-2012'!O496*$AE$10,IF(AND($M$1=2006,Beregningsark!$AQ496="1999-2012"),'Resultat 2005-2012'!O496*SUM($Y$16:$AE$16)/7,IF(AND($M$1=2007,Beregningsark!$AQ496="1999-2012"),'Resultat 2005-2012'!O496*SUM($Z$16:$AE$16)/6,IF(AND($M$1=2008,Beregningsark!$AQ496="1999-2012"),'Resultat 2005-2012'!O496*SUM($AA$16:$AE$16)/5,IF(AND($M$1=2009,Beregningsark!$AQ496="1999-2012"),'Resultat 2005-2012'!O496*SUM($AB$16:$AE$16)/4,IF(AND($M$1=2010,Beregningsark!$AQ496="1999-2012"),'Resultat 2005-2012'!O496*SUM($AC$16:$AE$16)/3,IF(AND($M$1=2011,Beregningsark!$AQ496="1999-2012"),'Resultat 2005-2012'!O496*SUM($AD$16:$AE$16)/2,IF(AND($M$1=2012,Beregningsark!$AQ496="1999-2012"),'Resultat 2005-2012'!O496*$AE$16,""))))))))))))))))</f>
        <v/>
      </c>
      <c r="P496" s="15" t="str">
        <f>IF('Resultat 2005-2012'!$R496="","",IF($M$1=2005,'Resultat 2005-2012'!P496,IF(AND($M$1=2006,Beregningsark!$AQ496="2005-2012"),'Resultat 2005-2012'!P496*SUM($Y$11:$AE$11)/7,IF(AND($M$1=2007,Beregningsark!$AQ496="2005-2012"),'Resultat 2005-2012'!P496*SUM($Z$11:$AE$11)/6,IF(AND($M$1=2008,Beregningsark!$AQ496="2005-2012"),'Resultat 2005-2012'!P496*SUM($AA$11:$AE$11)/5,IF(AND($M$1=2009,Beregningsark!$AQ496="2005-2012"),'Resultat 2005-2012'!P496*SUM($AB$11:$AE$11)/4,IF(AND($M$1=2010,Beregningsark!$AQ496="2005-2012"),'Resultat 2005-2012'!P496*SUM($AC$11:$AE$11)/3,IF(AND($M$1=2011,Beregningsark!$AQ496="2005-2012"),'Resultat 2005-2012'!P496*SUM($AD$11:$AE$11)/2,IF(AND($M$1=2012,Beregningsark!$AQ496="2005-2012"),'Resultat 2005-2012'!P496*$AE$11,IF(AND($M$1=2006,Beregningsark!$AQ496="1999-2012"),'Resultat 2005-2012'!P496*SUM($Y$16:$AE$16)/7,IF(AND($M$1=2007,Beregningsark!$AQ496="1999-2012"),'Resultat 2005-2012'!P496*SUM($Z$16:$AE$16)/6,IF(AND($M$1=2008,Beregningsark!$AQ496="1999-2012"),'Resultat 2005-2012'!P496*SUM($AA$16:$AE$16)/5,IF(AND($M$1=2009,Beregningsark!$AQ496="1999-2012"),'Resultat 2005-2012'!P496*SUM($AB$16:$AE$16)/4,IF(AND($M$1=2010,Beregningsark!$AQ496="1999-2012"),'Resultat 2005-2012'!P496*SUM($AC$16:$AE$16)/3,IF(AND($M$1=2011,Beregningsark!$AQ496="1999-2012"),'Resultat 2005-2012'!P496*SUM($AD$16:$AE$16)/2,IF(AND($M$1=2012,Beregningsark!$AQ496="1999-2012"),'Resultat 2005-2012'!P496*$AE$16,""))))))))))))))))</f>
        <v/>
      </c>
      <c r="Q496" s="15" t="str">
        <f t="shared" si="24"/>
        <v/>
      </c>
      <c r="R496" s="17" t="str">
        <f t="shared" si="25"/>
        <v/>
      </c>
    </row>
    <row r="497" spans="1:18" x14ac:dyDescent="0.25">
      <c r="A497" s="4" t="str">
        <f>IF(Inddata!A512="","",Inddata!A512)</f>
        <v/>
      </c>
      <c r="B497" s="4" t="str">
        <f>IF(Inddata!B512="","",Inddata!B512)</f>
        <v/>
      </c>
      <c r="C497" s="4" t="str">
        <f>IF(Inddata!C512="","",Inddata!C512)</f>
        <v/>
      </c>
      <c r="D497" s="4" t="str">
        <f>IF(Inddata!D512="","",Inddata!D512)</f>
        <v/>
      </c>
      <c r="E497" s="4" t="str">
        <f>IF(Inddata!E512="","",Inddata!E512)</f>
        <v/>
      </c>
      <c r="F497" s="4" t="str">
        <f>IF(Inddata!F512="","",Inddata!F512)</f>
        <v/>
      </c>
      <c r="G497" s="4">
        <f>IF(Inddata!G512="","",Inddata!G512)</f>
        <v>0</v>
      </c>
      <c r="H497" s="4" t="str">
        <f>IF(Inddata!H512&gt;0.5,Inddata!H512,"")</f>
        <v/>
      </c>
      <c r="I497" s="4" t="str">
        <f>IF(Inddata!I512="","",Inddata!I512)</f>
        <v/>
      </c>
      <c r="J497" s="15" t="str">
        <f>IF('Resultat 2005-2012'!$R497="","",IF($M$1=2005,'Resultat 2005-2012'!J497,IF(AND($M$1=2006,Beregningsark!$AQ497="2005-2012"),'Resultat 2005-2012'!J497*SUM($Y$7:$AE$7)/7,IF(AND($M$1=2007,Beregningsark!$AQ497="2005-2012"),'Resultat 2005-2012'!J497*SUM($Z$7:$AE$7)/6,IF(AND($M$1=2008,Beregningsark!$AQ497="2005-2012"),'Resultat 2005-2012'!J497*SUM($AA$7:$AE$7)/5,IF(AND($M$1=2009,Beregningsark!$AQ497="2005-2012"),'Resultat 2005-2012'!J497*SUM($AB$7:$AE$7)/4,IF(AND($M$1=2010,Beregningsark!$AQ497="2005-2012"),'Resultat 2005-2012'!J497*SUM($AC$7:$AE$7)/3,IF(AND($M$1=2011,Beregningsark!$AQ497="2005-2012"),'Resultat 2005-2012'!J497*SUM($AD$7:$AE$7)/2,IF(AND($M$1=2012,Beregningsark!$AQ497="2005-2012"),'Resultat 2005-2012'!J497*$AE$7,IF(AND($M$1=2006,Beregningsark!$AQ497="1999-2012"),'Resultat 2005-2012'!J497*SUM($Y$16:$AE$16)/7,IF(AND($M$1=2007,Beregningsark!$AQ497="1999-2012"),'Resultat 2005-2012'!J497*SUM($Z$16:$AE$16)/6,IF(AND($M$1=2008,Beregningsark!$AQ497="1999-2012"),'Resultat 2005-2012'!J497*SUM($AA$16:$AE$16)/5,IF(AND($M$1=2009,Beregningsark!$AQ497="1999-2012"),'Resultat 2005-2012'!J497*SUM($AB$16:$AE$16)/4,IF(AND($M$1=2010,Beregningsark!$AQ497="1999-2012"),'Resultat 2005-2012'!J497*SUM($AC$16:$AE$16)/3,IF(AND($M$1=2011,Beregningsark!$AQ497="1999-2012"),'Resultat 2005-2012'!J497*SUM($AD$16:$AE$16)/2,IF(AND($M$1=2012,Beregningsark!$AQ497="1999-2012"),'Resultat 2005-2012'!J497*$AE$16,""))))))))))))))))</f>
        <v/>
      </c>
      <c r="K497" s="15" t="str">
        <f>IF('Resultat 2005-2012'!$R497="","",IF($M$1=2005,'Resultat 2005-2012'!K497,IF(AND($M$1=2006,Beregningsark!$AQ497="2005-2012"),'Resultat 2005-2012'!K497*SUM($Y$8:$AE$8)/7,IF(AND($M$1=2007,Beregningsark!$AQ497="2005-2012"),'Resultat 2005-2012'!K497*SUM($Z$8:$AE$8)/6,IF(AND($M$1=2008,Beregningsark!$AQ497="2005-2012"),'Resultat 2005-2012'!K497*SUM($AA$8:$AE$8)/5,IF(AND($M$1=2009,Beregningsark!$AQ497="2005-2012"),'Resultat 2005-2012'!K497*SUM($AB$8:$AE$8)/4,IF(AND($M$1=2010,Beregningsark!$AQ497="2005-2012"),'Resultat 2005-2012'!K497*SUM($AC$8:$AE$8)/3,IF(AND($M$1=2011,Beregningsark!$AQ497="2005-2012"),'Resultat 2005-2012'!K497*SUM($AD$8:$AE$8)/2,IF(AND($M$1=2012,Beregningsark!$AQ497="2005-2012"),'Resultat 2005-2012'!K497*$AE$8,IF(AND($M$1=2006,Beregningsark!$AQ497="1999-2012"),'Resultat 2005-2012'!K497*SUM($Y$17:$AE$17)/7,IF(AND($M$1=2007,Beregningsark!$AQ497="1999-2012"),'Resultat 2005-2012'!K497*SUM($Z$17:$AE$17)/6,IF(AND($M$1=2008,Beregningsark!$AQ497="1999-2012"),'Resultat 2005-2012'!K497*SUM($AA$17:$AE$17)/5,IF(AND($M$1=2009,Beregningsark!$AQ497="1999-2012"),'Resultat 2005-2012'!K497*SUM($AB$17:$AE$17)/4,IF(AND($M$1=2010,Beregningsark!$AQ497="1999-2012"),'Resultat 2005-2012'!K497*SUM($AC$17:$AE$17)/3,IF(AND($M$1=2011,Beregningsark!$AQ497="1999-2012"),'Resultat 2005-2012'!K497*SUM($AD$17:$AE$17)/2,IF(AND($M$1=2012,Beregningsark!$AQ497="1999-2012"),'Resultat 2005-2012'!K497*$AE$17,""))))))))))))))))</f>
        <v/>
      </c>
      <c r="L497" s="15" t="str">
        <f>IF('Resultat 2005-2012'!$R497="","",IF($M$1=2005,'Resultat 2005-2012'!L497,IF(AND($M$1=2006,Beregningsark!$AQ497="2005-2012"),'Resultat 2005-2012'!L497*SUM($Y$9:$AE$9)/7,IF(AND($M$1=2007,Beregningsark!$AQ497="2005-2012"),'Resultat 2005-2012'!L497*SUM($Z$9:$AE$9)/6,IF(AND($M$1=2008,Beregningsark!$AQ497="2005-2012"),'Resultat 2005-2012'!L497*SUM($AA$9:$AE$9)/5,IF(AND($M$1=2009,Beregningsark!$AQ497="2005-2012"),'Resultat 2005-2012'!L497*SUM($AB$9:$AE$9)/4,IF(AND($M$1=2010,Beregningsark!$AQ497="2005-2012"),'Resultat 2005-2012'!L497*SUM($AC$9:$AE$9)/3,IF(AND($M$1=2011,Beregningsark!$AQ497="2005-2012"),'Resultat 2005-2012'!L497*SUM($AD$9:$AE$9)/2,IF(AND($M$1=2012,Beregningsark!$AQ497="2005-2012"),'Resultat 2005-2012'!L497*$AE$9,IF(AND($M$1=2006,Beregningsark!$AQ497="1999-2012"),'Resultat 2005-2012'!L497*SUM($Y$18:$AE$18)/7,IF(AND($M$1=2007,Beregningsark!$AQ497="1999-2012"),'Resultat 2005-2012'!L497*SUM($Z$18:$AE$18)/6,IF(AND($M$1=2008,Beregningsark!$AQ497="1999-2012"),'Resultat 2005-2012'!L497*SUM($AA$18:$AE$18)/5,IF(AND($M$1=2009,Beregningsark!$AQ497="1999-2012"),'Resultat 2005-2012'!L497*SUM($AB$18:$AE$18)/4,IF(AND($M$1=2010,Beregningsark!$AQ497="1999-2012"),'Resultat 2005-2012'!L497*SUM($AC$18:$AE$18)/3,IF(AND($M$1=2011,Beregningsark!$AQ497="1999-2012"),'Resultat 2005-2012'!L497*SUM($AD$18:$AE$18)/2,IF(AND($M$1=2012,Beregningsark!$AQ497="1999-2012"),'Resultat 2005-2012'!L497*$AE$18,""))))))))))))))))</f>
        <v/>
      </c>
      <c r="M497" s="15" t="str">
        <f t="shared" si="23"/>
        <v/>
      </c>
      <c r="N497" s="15" t="str">
        <f>IF('Resultat 2005-2012'!$R497="","",IF($M$1=2005,'Resultat 2005-2012'!N497,IF(AND($M$1=2006,Beregningsark!$AQ497="2005-2012"),'Resultat 2005-2012'!N497*SUM($Y$10:$AE$10)/7,IF(AND($M$1=2007,Beregningsark!$AQ497="2005-2012"),'Resultat 2005-2012'!N497*SUM($Z$10:$AE$10)/6,IF(AND($M$1=2008,Beregningsark!$AQ497="2005-2012"),'Resultat 2005-2012'!N497*SUM($AA$10:$AE$10)/5,IF(AND($M$1=2009,Beregningsark!$AQ497="2005-2012"),'Resultat 2005-2012'!N497*SUM($AB$10:$AE$10)/4,IF(AND($M$1=2010,Beregningsark!$AQ497="2005-2012"),'Resultat 2005-2012'!N497*SUM($AC$10:$AE$10)/3,IF(AND($M$1=2011,Beregningsark!$AQ497="2005-2012"),'Resultat 2005-2012'!N497*SUM($AD$10:$AE$10)/2,IF(AND($M$1=2012,Beregningsark!$AQ497="2005-2012"),'Resultat 2005-2012'!N497*$AE$10,IF(AND($M$1=2006,Beregningsark!$AQ497="1999-2012"),'Resultat 2005-2012'!N497*SUM($Y$16:$AE$16)/7,IF(AND($M$1=2007,Beregningsark!$AQ497="1999-2012"),'Resultat 2005-2012'!N497*SUM($Z$16:$AE$16)/6,IF(AND($M$1=2008,Beregningsark!$AQ497="1999-2012"),'Resultat 2005-2012'!N497*SUM($AA$16:$AE$16)/5,IF(AND($M$1=2009,Beregningsark!$AQ497="1999-2012"),'Resultat 2005-2012'!N497*SUM($AB$16:$AE$16)/4,IF(AND($M$1=2010,Beregningsark!$AQ497="1999-2012"),'Resultat 2005-2012'!N497*SUM($AC$16:$AE$16)/3,IF(AND($M$1=2011,Beregningsark!$AQ497="1999-2012"),'Resultat 2005-2012'!N497*SUM($AD$16:$AE$16)/2,IF(AND($M$1=2012,Beregningsark!$AQ497="1999-2012"),'Resultat 2005-2012'!N497*$AE$16,""))))))))))))))))</f>
        <v/>
      </c>
      <c r="O497" s="15" t="str">
        <f>IF('Resultat 2005-2012'!$R497="","",IF($M$1=2005,'Resultat 2005-2012'!O497,IF(AND($M$1=2006,Beregningsark!$AQ497="2005-2012"),'Resultat 2005-2012'!O497*SUM($Y$10:$AE$10)/7,IF(AND($M$1=2007,Beregningsark!$AQ497="2005-2012"),'Resultat 2005-2012'!O497*SUM($Z$10:$AE$10)/6,IF(AND($M$1=2008,Beregningsark!$AQ497="2005-2012"),'Resultat 2005-2012'!O497*SUM($AA$10:$AE$10)/5,IF(AND($M$1=2009,Beregningsark!$AQ497="2005-2012"),'Resultat 2005-2012'!O497*SUM($AB$10:$AE$10)/4,IF(AND($M$1=2010,Beregningsark!$AQ497="2005-2012"),'Resultat 2005-2012'!O497*SUM($AC$10:$AE$10)/3,IF(AND($M$1=2011,Beregningsark!$AQ497="2005-2012"),'Resultat 2005-2012'!O497*SUM($AD$10:$AE$10)/2,IF(AND($M$1=2012,Beregningsark!$AQ497="2005-2012"),'Resultat 2005-2012'!O497*$AE$10,IF(AND($M$1=2006,Beregningsark!$AQ497="1999-2012"),'Resultat 2005-2012'!O497*SUM($Y$16:$AE$16)/7,IF(AND($M$1=2007,Beregningsark!$AQ497="1999-2012"),'Resultat 2005-2012'!O497*SUM($Z$16:$AE$16)/6,IF(AND($M$1=2008,Beregningsark!$AQ497="1999-2012"),'Resultat 2005-2012'!O497*SUM($AA$16:$AE$16)/5,IF(AND($M$1=2009,Beregningsark!$AQ497="1999-2012"),'Resultat 2005-2012'!O497*SUM($AB$16:$AE$16)/4,IF(AND($M$1=2010,Beregningsark!$AQ497="1999-2012"),'Resultat 2005-2012'!O497*SUM($AC$16:$AE$16)/3,IF(AND($M$1=2011,Beregningsark!$AQ497="1999-2012"),'Resultat 2005-2012'!O497*SUM($AD$16:$AE$16)/2,IF(AND($M$1=2012,Beregningsark!$AQ497="1999-2012"),'Resultat 2005-2012'!O497*$AE$16,""))))))))))))))))</f>
        <v/>
      </c>
      <c r="P497" s="15" t="str">
        <f>IF('Resultat 2005-2012'!$R497="","",IF($M$1=2005,'Resultat 2005-2012'!P497,IF(AND($M$1=2006,Beregningsark!$AQ497="2005-2012"),'Resultat 2005-2012'!P497*SUM($Y$11:$AE$11)/7,IF(AND($M$1=2007,Beregningsark!$AQ497="2005-2012"),'Resultat 2005-2012'!P497*SUM($Z$11:$AE$11)/6,IF(AND($M$1=2008,Beregningsark!$AQ497="2005-2012"),'Resultat 2005-2012'!P497*SUM($AA$11:$AE$11)/5,IF(AND($M$1=2009,Beregningsark!$AQ497="2005-2012"),'Resultat 2005-2012'!P497*SUM($AB$11:$AE$11)/4,IF(AND($M$1=2010,Beregningsark!$AQ497="2005-2012"),'Resultat 2005-2012'!P497*SUM($AC$11:$AE$11)/3,IF(AND($M$1=2011,Beregningsark!$AQ497="2005-2012"),'Resultat 2005-2012'!P497*SUM($AD$11:$AE$11)/2,IF(AND($M$1=2012,Beregningsark!$AQ497="2005-2012"),'Resultat 2005-2012'!P497*$AE$11,IF(AND($M$1=2006,Beregningsark!$AQ497="1999-2012"),'Resultat 2005-2012'!P497*SUM($Y$16:$AE$16)/7,IF(AND($M$1=2007,Beregningsark!$AQ497="1999-2012"),'Resultat 2005-2012'!P497*SUM($Z$16:$AE$16)/6,IF(AND($M$1=2008,Beregningsark!$AQ497="1999-2012"),'Resultat 2005-2012'!P497*SUM($AA$16:$AE$16)/5,IF(AND($M$1=2009,Beregningsark!$AQ497="1999-2012"),'Resultat 2005-2012'!P497*SUM($AB$16:$AE$16)/4,IF(AND($M$1=2010,Beregningsark!$AQ497="1999-2012"),'Resultat 2005-2012'!P497*SUM($AC$16:$AE$16)/3,IF(AND($M$1=2011,Beregningsark!$AQ497="1999-2012"),'Resultat 2005-2012'!P497*SUM($AD$16:$AE$16)/2,IF(AND($M$1=2012,Beregningsark!$AQ497="1999-2012"),'Resultat 2005-2012'!P497*$AE$16,""))))))))))))))))</f>
        <v/>
      </c>
      <c r="Q497" s="15" t="str">
        <f t="shared" si="24"/>
        <v/>
      </c>
      <c r="R497" s="17" t="str">
        <f t="shared" si="25"/>
        <v/>
      </c>
    </row>
    <row r="498" spans="1:18" x14ac:dyDescent="0.25">
      <c r="A498" s="4" t="str">
        <f>IF(Inddata!A513="","",Inddata!A513)</f>
        <v/>
      </c>
      <c r="B498" s="4" t="str">
        <f>IF(Inddata!B513="","",Inddata!B513)</f>
        <v/>
      </c>
      <c r="C498" s="4" t="str">
        <f>IF(Inddata!C513="","",Inddata!C513)</f>
        <v/>
      </c>
      <c r="D498" s="4" t="str">
        <f>IF(Inddata!D513="","",Inddata!D513)</f>
        <v/>
      </c>
      <c r="E498" s="4" t="str">
        <f>IF(Inddata!E513="","",Inddata!E513)</f>
        <v/>
      </c>
      <c r="F498" s="4" t="str">
        <f>IF(Inddata!F513="","",Inddata!F513)</f>
        <v/>
      </c>
      <c r="G498" s="4">
        <f>IF(Inddata!G513="","",Inddata!G513)</f>
        <v>0</v>
      </c>
      <c r="H498" s="4" t="str">
        <f>IF(Inddata!H513&gt;0.5,Inddata!H513,"")</f>
        <v/>
      </c>
      <c r="I498" s="4" t="str">
        <f>IF(Inddata!I513="","",Inddata!I513)</f>
        <v/>
      </c>
      <c r="J498" s="15" t="str">
        <f>IF('Resultat 2005-2012'!$R498="","",IF($M$1=2005,'Resultat 2005-2012'!J498,IF(AND($M$1=2006,Beregningsark!$AQ498="2005-2012"),'Resultat 2005-2012'!J498*SUM($Y$7:$AE$7)/7,IF(AND($M$1=2007,Beregningsark!$AQ498="2005-2012"),'Resultat 2005-2012'!J498*SUM($Z$7:$AE$7)/6,IF(AND($M$1=2008,Beregningsark!$AQ498="2005-2012"),'Resultat 2005-2012'!J498*SUM($AA$7:$AE$7)/5,IF(AND($M$1=2009,Beregningsark!$AQ498="2005-2012"),'Resultat 2005-2012'!J498*SUM($AB$7:$AE$7)/4,IF(AND($M$1=2010,Beregningsark!$AQ498="2005-2012"),'Resultat 2005-2012'!J498*SUM($AC$7:$AE$7)/3,IF(AND($M$1=2011,Beregningsark!$AQ498="2005-2012"),'Resultat 2005-2012'!J498*SUM($AD$7:$AE$7)/2,IF(AND($M$1=2012,Beregningsark!$AQ498="2005-2012"),'Resultat 2005-2012'!J498*$AE$7,IF(AND($M$1=2006,Beregningsark!$AQ498="1999-2012"),'Resultat 2005-2012'!J498*SUM($Y$16:$AE$16)/7,IF(AND($M$1=2007,Beregningsark!$AQ498="1999-2012"),'Resultat 2005-2012'!J498*SUM($Z$16:$AE$16)/6,IF(AND($M$1=2008,Beregningsark!$AQ498="1999-2012"),'Resultat 2005-2012'!J498*SUM($AA$16:$AE$16)/5,IF(AND($M$1=2009,Beregningsark!$AQ498="1999-2012"),'Resultat 2005-2012'!J498*SUM($AB$16:$AE$16)/4,IF(AND($M$1=2010,Beregningsark!$AQ498="1999-2012"),'Resultat 2005-2012'!J498*SUM($AC$16:$AE$16)/3,IF(AND($M$1=2011,Beregningsark!$AQ498="1999-2012"),'Resultat 2005-2012'!J498*SUM($AD$16:$AE$16)/2,IF(AND($M$1=2012,Beregningsark!$AQ498="1999-2012"),'Resultat 2005-2012'!J498*$AE$16,""))))))))))))))))</f>
        <v/>
      </c>
      <c r="K498" s="15" t="str">
        <f>IF('Resultat 2005-2012'!$R498="","",IF($M$1=2005,'Resultat 2005-2012'!K498,IF(AND($M$1=2006,Beregningsark!$AQ498="2005-2012"),'Resultat 2005-2012'!K498*SUM($Y$8:$AE$8)/7,IF(AND($M$1=2007,Beregningsark!$AQ498="2005-2012"),'Resultat 2005-2012'!K498*SUM($Z$8:$AE$8)/6,IF(AND($M$1=2008,Beregningsark!$AQ498="2005-2012"),'Resultat 2005-2012'!K498*SUM($AA$8:$AE$8)/5,IF(AND($M$1=2009,Beregningsark!$AQ498="2005-2012"),'Resultat 2005-2012'!K498*SUM($AB$8:$AE$8)/4,IF(AND($M$1=2010,Beregningsark!$AQ498="2005-2012"),'Resultat 2005-2012'!K498*SUM($AC$8:$AE$8)/3,IF(AND($M$1=2011,Beregningsark!$AQ498="2005-2012"),'Resultat 2005-2012'!K498*SUM($AD$8:$AE$8)/2,IF(AND($M$1=2012,Beregningsark!$AQ498="2005-2012"),'Resultat 2005-2012'!K498*$AE$8,IF(AND($M$1=2006,Beregningsark!$AQ498="1999-2012"),'Resultat 2005-2012'!K498*SUM($Y$17:$AE$17)/7,IF(AND($M$1=2007,Beregningsark!$AQ498="1999-2012"),'Resultat 2005-2012'!K498*SUM($Z$17:$AE$17)/6,IF(AND($M$1=2008,Beregningsark!$AQ498="1999-2012"),'Resultat 2005-2012'!K498*SUM($AA$17:$AE$17)/5,IF(AND($M$1=2009,Beregningsark!$AQ498="1999-2012"),'Resultat 2005-2012'!K498*SUM($AB$17:$AE$17)/4,IF(AND($M$1=2010,Beregningsark!$AQ498="1999-2012"),'Resultat 2005-2012'!K498*SUM($AC$17:$AE$17)/3,IF(AND($M$1=2011,Beregningsark!$AQ498="1999-2012"),'Resultat 2005-2012'!K498*SUM($AD$17:$AE$17)/2,IF(AND($M$1=2012,Beregningsark!$AQ498="1999-2012"),'Resultat 2005-2012'!K498*$AE$17,""))))))))))))))))</f>
        <v/>
      </c>
      <c r="L498" s="15" t="str">
        <f>IF('Resultat 2005-2012'!$R498="","",IF($M$1=2005,'Resultat 2005-2012'!L498,IF(AND($M$1=2006,Beregningsark!$AQ498="2005-2012"),'Resultat 2005-2012'!L498*SUM($Y$9:$AE$9)/7,IF(AND($M$1=2007,Beregningsark!$AQ498="2005-2012"),'Resultat 2005-2012'!L498*SUM($Z$9:$AE$9)/6,IF(AND($M$1=2008,Beregningsark!$AQ498="2005-2012"),'Resultat 2005-2012'!L498*SUM($AA$9:$AE$9)/5,IF(AND($M$1=2009,Beregningsark!$AQ498="2005-2012"),'Resultat 2005-2012'!L498*SUM($AB$9:$AE$9)/4,IF(AND($M$1=2010,Beregningsark!$AQ498="2005-2012"),'Resultat 2005-2012'!L498*SUM($AC$9:$AE$9)/3,IF(AND($M$1=2011,Beregningsark!$AQ498="2005-2012"),'Resultat 2005-2012'!L498*SUM($AD$9:$AE$9)/2,IF(AND($M$1=2012,Beregningsark!$AQ498="2005-2012"),'Resultat 2005-2012'!L498*$AE$9,IF(AND($M$1=2006,Beregningsark!$AQ498="1999-2012"),'Resultat 2005-2012'!L498*SUM($Y$18:$AE$18)/7,IF(AND($M$1=2007,Beregningsark!$AQ498="1999-2012"),'Resultat 2005-2012'!L498*SUM($Z$18:$AE$18)/6,IF(AND($M$1=2008,Beregningsark!$AQ498="1999-2012"),'Resultat 2005-2012'!L498*SUM($AA$18:$AE$18)/5,IF(AND($M$1=2009,Beregningsark!$AQ498="1999-2012"),'Resultat 2005-2012'!L498*SUM($AB$18:$AE$18)/4,IF(AND($M$1=2010,Beregningsark!$AQ498="1999-2012"),'Resultat 2005-2012'!L498*SUM($AC$18:$AE$18)/3,IF(AND($M$1=2011,Beregningsark!$AQ498="1999-2012"),'Resultat 2005-2012'!L498*SUM($AD$18:$AE$18)/2,IF(AND($M$1=2012,Beregningsark!$AQ498="1999-2012"),'Resultat 2005-2012'!L498*$AE$18,""))))))))))))))))</f>
        <v/>
      </c>
      <c r="M498" s="15" t="str">
        <f t="shared" si="23"/>
        <v/>
      </c>
      <c r="N498" s="15" t="str">
        <f>IF('Resultat 2005-2012'!$R498="","",IF($M$1=2005,'Resultat 2005-2012'!N498,IF(AND($M$1=2006,Beregningsark!$AQ498="2005-2012"),'Resultat 2005-2012'!N498*SUM($Y$10:$AE$10)/7,IF(AND($M$1=2007,Beregningsark!$AQ498="2005-2012"),'Resultat 2005-2012'!N498*SUM($Z$10:$AE$10)/6,IF(AND($M$1=2008,Beregningsark!$AQ498="2005-2012"),'Resultat 2005-2012'!N498*SUM($AA$10:$AE$10)/5,IF(AND($M$1=2009,Beregningsark!$AQ498="2005-2012"),'Resultat 2005-2012'!N498*SUM($AB$10:$AE$10)/4,IF(AND($M$1=2010,Beregningsark!$AQ498="2005-2012"),'Resultat 2005-2012'!N498*SUM($AC$10:$AE$10)/3,IF(AND($M$1=2011,Beregningsark!$AQ498="2005-2012"),'Resultat 2005-2012'!N498*SUM($AD$10:$AE$10)/2,IF(AND($M$1=2012,Beregningsark!$AQ498="2005-2012"),'Resultat 2005-2012'!N498*$AE$10,IF(AND($M$1=2006,Beregningsark!$AQ498="1999-2012"),'Resultat 2005-2012'!N498*SUM($Y$16:$AE$16)/7,IF(AND($M$1=2007,Beregningsark!$AQ498="1999-2012"),'Resultat 2005-2012'!N498*SUM($Z$16:$AE$16)/6,IF(AND($M$1=2008,Beregningsark!$AQ498="1999-2012"),'Resultat 2005-2012'!N498*SUM($AA$16:$AE$16)/5,IF(AND($M$1=2009,Beregningsark!$AQ498="1999-2012"),'Resultat 2005-2012'!N498*SUM($AB$16:$AE$16)/4,IF(AND($M$1=2010,Beregningsark!$AQ498="1999-2012"),'Resultat 2005-2012'!N498*SUM($AC$16:$AE$16)/3,IF(AND($M$1=2011,Beregningsark!$AQ498="1999-2012"),'Resultat 2005-2012'!N498*SUM($AD$16:$AE$16)/2,IF(AND($M$1=2012,Beregningsark!$AQ498="1999-2012"),'Resultat 2005-2012'!N498*$AE$16,""))))))))))))))))</f>
        <v/>
      </c>
      <c r="O498" s="15" t="str">
        <f>IF('Resultat 2005-2012'!$R498="","",IF($M$1=2005,'Resultat 2005-2012'!O498,IF(AND($M$1=2006,Beregningsark!$AQ498="2005-2012"),'Resultat 2005-2012'!O498*SUM($Y$10:$AE$10)/7,IF(AND($M$1=2007,Beregningsark!$AQ498="2005-2012"),'Resultat 2005-2012'!O498*SUM($Z$10:$AE$10)/6,IF(AND($M$1=2008,Beregningsark!$AQ498="2005-2012"),'Resultat 2005-2012'!O498*SUM($AA$10:$AE$10)/5,IF(AND($M$1=2009,Beregningsark!$AQ498="2005-2012"),'Resultat 2005-2012'!O498*SUM($AB$10:$AE$10)/4,IF(AND($M$1=2010,Beregningsark!$AQ498="2005-2012"),'Resultat 2005-2012'!O498*SUM($AC$10:$AE$10)/3,IF(AND($M$1=2011,Beregningsark!$AQ498="2005-2012"),'Resultat 2005-2012'!O498*SUM($AD$10:$AE$10)/2,IF(AND($M$1=2012,Beregningsark!$AQ498="2005-2012"),'Resultat 2005-2012'!O498*$AE$10,IF(AND($M$1=2006,Beregningsark!$AQ498="1999-2012"),'Resultat 2005-2012'!O498*SUM($Y$16:$AE$16)/7,IF(AND($M$1=2007,Beregningsark!$AQ498="1999-2012"),'Resultat 2005-2012'!O498*SUM($Z$16:$AE$16)/6,IF(AND($M$1=2008,Beregningsark!$AQ498="1999-2012"),'Resultat 2005-2012'!O498*SUM($AA$16:$AE$16)/5,IF(AND($M$1=2009,Beregningsark!$AQ498="1999-2012"),'Resultat 2005-2012'!O498*SUM($AB$16:$AE$16)/4,IF(AND($M$1=2010,Beregningsark!$AQ498="1999-2012"),'Resultat 2005-2012'!O498*SUM($AC$16:$AE$16)/3,IF(AND($M$1=2011,Beregningsark!$AQ498="1999-2012"),'Resultat 2005-2012'!O498*SUM($AD$16:$AE$16)/2,IF(AND($M$1=2012,Beregningsark!$AQ498="1999-2012"),'Resultat 2005-2012'!O498*$AE$16,""))))))))))))))))</f>
        <v/>
      </c>
      <c r="P498" s="15" t="str">
        <f>IF('Resultat 2005-2012'!$R498="","",IF($M$1=2005,'Resultat 2005-2012'!P498,IF(AND($M$1=2006,Beregningsark!$AQ498="2005-2012"),'Resultat 2005-2012'!P498*SUM($Y$11:$AE$11)/7,IF(AND($M$1=2007,Beregningsark!$AQ498="2005-2012"),'Resultat 2005-2012'!P498*SUM($Z$11:$AE$11)/6,IF(AND($M$1=2008,Beregningsark!$AQ498="2005-2012"),'Resultat 2005-2012'!P498*SUM($AA$11:$AE$11)/5,IF(AND($M$1=2009,Beregningsark!$AQ498="2005-2012"),'Resultat 2005-2012'!P498*SUM($AB$11:$AE$11)/4,IF(AND($M$1=2010,Beregningsark!$AQ498="2005-2012"),'Resultat 2005-2012'!P498*SUM($AC$11:$AE$11)/3,IF(AND($M$1=2011,Beregningsark!$AQ498="2005-2012"),'Resultat 2005-2012'!P498*SUM($AD$11:$AE$11)/2,IF(AND($M$1=2012,Beregningsark!$AQ498="2005-2012"),'Resultat 2005-2012'!P498*$AE$11,IF(AND($M$1=2006,Beregningsark!$AQ498="1999-2012"),'Resultat 2005-2012'!P498*SUM($Y$16:$AE$16)/7,IF(AND($M$1=2007,Beregningsark!$AQ498="1999-2012"),'Resultat 2005-2012'!P498*SUM($Z$16:$AE$16)/6,IF(AND($M$1=2008,Beregningsark!$AQ498="1999-2012"),'Resultat 2005-2012'!P498*SUM($AA$16:$AE$16)/5,IF(AND($M$1=2009,Beregningsark!$AQ498="1999-2012"),'Resultat 2005-2012'!P498*SUM($AB$16:$AE$16)/4,IF(AND($M$1=2010,Beregningsark!$AQ498="1999-2012"),'Resultat 2005-2012'!P498*SUM($AC$16:$AE$16)/3,IF(AND($M$1=2011,Beregningsark!$AQ498="1999-2012"),'Resultat 2005-2012'!P498*SUM($AD$16:$AE$16)/2,IF(AND($M$1=2012,Beregningsark!$AQ498="1999-2012"),'Resultat 2005-2012'!P498*$AE$16,""))))))))))))))))</f>
        <v/>
      </c>
      <c r="Q498" s="15" t="str">
        <f t="shared" si="24"/>
        <v/>
      </c>
      <c r="R498" s="17" t="str">
        <f t="shared" si="25"/>
        <v/>
      </c>
    </row>
    <row r="499" spans="1:18" x14ac:dyDescent="0.25">
      <c r="A499" s="4" t="str">
        <f>IF(Inddata!A514="","",Inddata!A514)</f>
        <v/>
      </c>
      <c r="B499" s="4" t="str">
        <f>IF(Inddata!B514="","",Inddata!B514)</f>
        <v/>
      </c>
      <c r="C499" s="4" t="str">
        <f>IF(Inddata!C514="","",Inddata!C514)</f>
        <v/>
      </c>
      <c r="D499" s="4" t="str">
        <f>IF(Inddata!D514="","",Inddata!D514)</f>
        <v/>
      </c>
      <c r="E499" s="4" t="str">
        <f>IF(Inddata!E514="","",Inddata!E514)</f>
        <v/>
      </c>
      <c r="F499" s="4" t="str">
        <f>IF(Inddata!F514="","",Inddata!F514)</f>
        <v/>
      </c>
      <c r="G499" s="4">
        <f>IF(Inddata!G514="","",Inddata!G514)</f>
        <v>0</v>
      </c>
      <c r="H499" s="4" t="str">
        <f>IF(Inddata!H514&gt;0.5,Inddata!H514,"")</f>
        <v/>
      </c>
      <c r="I499" s="4" t="str">
        <f>IF(Inddata!I514="","",Inddata!I514)</f>
        <v/>
      </c>
      <c r="J499" s="15" t="str">
        <f>IF('Resultat 2005-2012'!$R499="","",IF($M$1=2005,'Resultat 2005-2012'!J499,IF(AND($M$1=2006,Beregningsark!$AQ499="2005-2012"),'Resultat 2005-2012'!J499*SUM($Y$7:$AE$7)/7,IF(AND($M$1=2007,Beregningsark!$AQ499="2005-2012"),'Resultat 2005-2012'!J499*SUM($Z$7:$AE$7)/6,IF(AND($M$1=2008,Beregningsark!$AQ499="2005-2012"),'Resultat 2005-2012'!J499*SUM($AA$7:$AE$7)/5,IF(AND($M$1=2009,Beregningsark!$AQ499="2005-2012"),'Resultat 2005-2012'!J499*SUM($AB$7:$AE$7)/4,IF(AND($M$1=2010,Beregningsark!$AQ499="2005-2012"),'Resultat 2005-2012'!J499*SUM($AC$7:$AE$7)/3,IF(AND($M$1=2011,Beregningsark!$AQ499="2005-2012"),'Resultat 2005-2012'!J499*SUM($AD$7:$AE$7)/2,IF(AND($M$1=2012,Beregningsark!$AQ499="2005-2012"),'Resultat 2005-2012'!J499*$AE$7,IF(AND($M$1=2006,Beregningsark!$AQ499="1999-2012"),'Resultat 2005-2012'!J499*SUM($Y$16:$AE$16)/7,IF(AND($M$1=2007,Beregningsark!$AQ499="1999-2012"),'Resultat 2005-2012'!J499*SUM($Z$16:$AE$16)/6,IF(AND($M$1=2008,Beregningsark!$AQ499="1999-2012"),'Resultat 2005-2012'!J499*SUM($AA$16:$AE$16)/5,IF(AND($M$1=2009,Beregningsark!$AQ499="1999-2012"),'Resultat 2005-2012'!J499*SUM($AB$16:$AE$16)/4,IF(AND($M$1=2010,Beregningsark!$AQ499="1999-2012"),'Resultat 2005-2012'!J499*SUM($AC$16:$AE$16)/3,IF(AND($M$1=2011,Beregningsark!$AQ499="1999-2012"),'Resultat 2005-2012'!J499*SUM($AD$16:$AE$16)/2,IF(AND($M$1=2012,Beregningsark!$AQ499="1999-2012"),'Resultat 2005-2012'!J499*$AE$16,""))))))))))))))))</f>
        <v/>
      </c>
      <c r="K499" s="15" t="str">
        <f>IF('Resultat 2005-2012'!$R499="","",IF($M$1=2005,'Resultat 2005-2012'!K499,IF(AND($M$1=2006,Beregningsark!$AQ499="2005-2012"),'Resultat 2005-2012'!K499*SUM($Y$8:$AE$8)/7,IF(AND($M$1=2007,Beregningsark!$AQ499="2005-2012"),'Resultat 2005-2012'!K499*SUM($Z$8:$AE$8)/6,IF(AND($M$1=2008,Beregningsark!$AQ499="2005-2012"),'Resultat 2005-2012'!K499*SUM($AA$8:$AE$8)/5,IF(AND($M$1=2009,Beregningsark!$AQ499="2005-2012"),'Resultat 2005-2012'!K499*SUM($AB$8:$AE$8)/4,IF(AND($M$1=2010,Beregningsark!$AQ499="2005-2012"),'Resultat 2005-2012'!K499*SUM($AC$8:$AE$8)/3,IF(AND($M$1=2011,Beregningsark!$AQ499="2005-2012"),'Resultat 2005-2012'!K499*SUM($AD$8:$AE$8)/2,IF(AND($M$1=2012,Beregningsark!$AQ499="2005-2012"),'Resultat 2005-2012'!K499*$AE$8,IF(AND($M$1=2006,Beregningsark!$AQ499="1999-2012"),'Resultat 2005-2012'!K499*SUM($Y$17:$AE$17)/7,IF(AND($M$1=2007,Beregningsark!$AQ499="1999-2012"),'Resultat 2005-2012'!K499*SUM($Z$17:$AE$17)/6,IF(AND($M$1=2008,Beregningsark!$AQ499="1999-2012"),'Resultat 2005-2012'!K499*SUM($AA$17:$AE$17)/5,IF(AND($M$1=2009,Beregningsark!$AQ499="1999-2012"),'Resultat 2005-2012'!K499*SUM($AB$17:$AE$17)/4,IF(AND($M$1=2010,Beregningsark!$AQ499="1999-2012"),'Resultat 2005-2012'!K499*SUM($AC$17:$AE$17)/3,IF(AND($M$1=2011,Beregningsark!$AQ499="1999-2012"),'Resultat 2005-2012'!K499*SUM($AD$17:$AE$17)/2,IF(AND($M$1=2012,Beregningsark!$AQ499="1999-2012"),'Resultat 2005-2012'!K499*$AE$17,""))))))))))))))))</f>
        <v/>
      </c>
      <c r="L499" s="15" t="str">
        <f>IF('Resultat 2005-2012'!$R499="","",IF($M$1=2005,'Resultat 2005-2012'!L499,IF(AND($M$1=2006,Beregningsark!$AQ499="2005-2012"),'Resultat 2005-2012'!L499*SUM($Y$9:$AE$9)/7,IF(AND($M$1=2007,Beregningsark!$AQ499="2005-2012"),'Resultat 2005-2012'!L499*SUM($Z$9:$AE$9)/6,IF(AND($M$1=2008,Beregningsark!$AQ499="2005-2012"),'Resultat 2005-2012'!L499*SUM($AA$9:$AE$9)/5,IF(AND($M$1=2009,Beregningsark!$AQ499="2005-2012"),'Resultat 2005-2012'!L499*SUM($AB$9:$AE$9)/4,IF(AND($M$1=2010,Beregningsark!$AQ499="2005-2012"),'Resultat 2005-2012'!L499*SUM($AC$9:$AE$9)/3,IF(AND($M$1=2011,Beregningsark!$AQ499="2005-2012"),'Resultat 2005-2012'!L499*SUM($AD$9:$AE$9)/2,IF(AND($M$1=2012,Beregningsark!$AQ499="2005-2012"),'Resultat 2005-2012'!L499*$AE$9,IF(AND($M$1=2006,Beregningsark!$AQ499="1999-2012"),'Resultat 2005-2012'!L499*SUM($Y$18:$AE$18)/7,IF(AND($M$1=2007,Beregningsark!$AQ499="1999-2012"),'Resultat 2005-2012'!L499*SUM($Z$18:$AE$18)/6,IF(AND($M$1=2008,Beregningsark!$AQ499="1999-2012"),'Resultat 2005-2012'!L499*SUM($AA$18:$AE$18)/5,IF(AND($M$1=2009,Beregningsark!$AQ499="1999-2012"),'Resultat 2005-2012'!L499*SUM($AB$18:$AE$18)/4,IF(AND($M$1=2010,Beregningsark!$AQ499="1999-2012"),'Resultat 2005-2012'!L499*SUM($AC$18:$AE$18)/3,IF(AND($M$1=2011,Beregningsark!$AQ499="1999-2012"),'Resultat 2005-2012'!L499*SUM($AD$18:$AE$18)/2,IF(AND($M$1=2012,Beregningsark!$AQ499="1999-2012"),'Resultat 2005-2012'!L499*$AE$18,""))))))))))))))))</f>
        <v/>
      </c>
      <c r="M499" s="15" t="str">
        <f t="shared" si="23"/>
        <v/>
      </c>
      <c r="N499" s="15" t="str">
        <f>IF('Resultat 2005-2012'!$R499="","",IF($M$1=2005,'Resultat 2005-2012'!N499,IF(AND($M$1=2006,Beregningsark!$AQ499="2005-2012"),'Resultat 2005-2012'!N499*SUM($Y$10:$AE$10)/7,IF(AND($M$1=2007,Beregningsark!$AQ499="2005-2012"),'Resultat 2005-2012'!N499*SUM($Z$10:$AE$10)/6,IF(AND($M$1=2008,Beregningsark!$AQ499="2005-2012"),'Resultat 2005-2012'!N499*SUM($AA$10:$AE$10)/5,IF(AND($M$1=2009,Beregningsark!$AQ499="2005-2012"),'Resultat 2005-2012'!N499*SUM($AB$10:$AE$10)/4,IF(AND($M$1=2010,Beregningsark!$AQ499="2005-2012"),'Resultat 2005-2012'!N499*SUM($AC$10:$AE$10)/3,IF(AND($M$1=2011,Beregningsark!$AQ499="2005-2012"),'Resultat 2005-2012'!N499*SUM($AD$10:$AE$10)/2,IF(AND($M$1=2012,Beregningsark!$AQ499="2005-2012"),'Resultat 2005-2012'!N499*$AE$10,IF(AND($M$1=2006,Beregningsark!$AQ499="1999-2012"),'Resultat 2005-2012'!N499*SUM($Y$16:$AE$16)/7,IF(AND($M$1=2007,Beregningsark!$AQ499="1999-2012"),'Resultat 2005-2012'!N499*SUM($Z$16:$AE$16)/6,IF(AND($M$1=2008,Beregningsark!$AQ499="1999-2012"),'Resultat 2005-2012'!N499*SUM($AA$16:$AE$16)/5,IF(AND($M$1=2009,Beregningsark!$AQ499="1999-2012"),'Resultat 2005-2012'!N499*SUM($AB$16:$AE$16)/4,IF(AND($M$1=2010,Beregningsark!$AQ499="1999-2012"),'Resultat 2005-2012'!N499*SUM($AC$16:$AE$16)/3,IF(AND($M$1=2011,Beregningsark!$AQ499="1999-2012"),'Resultat 2005-2012'!N499*SUM($AD$16:$AE$16)/2,IF(AND($M$1=2012,Beregningsark!$AQ499="1999-2012"),'Resultat 2005-2012'!N499*$AE$16,""))))))))))))))))</f>
        <v/>
      </c>
      <c r="O499" s="15" t="str">
        <f>IF('Resultat 2005-2012'!$R499="","",IF($M$1=2005,'Resultat 2005-2012'!O499,IF(AND($M$1=2006,Beregningsark!$AQ499="2005-2012"),'Resultat 2005-2012'!O499*SUM($Y$10:$AE$10)/7,IF(AND($M$1=2007,Beregningsark!$AQ499="2005-2012"),'Resultat 2005-2012'!O499*SUM($Z$10:$AE$10)/6,IF(AND($M$1=2008,Beregningsark!$AQ499="2005-2012"),'Resultat 2005-2012'!O499*SUM($AA$10:$AE$10)/5,IF(AND($M$1=2009,Beregningsark!$AQ499="2005-2012"),'Resultat 2005-2012'!O499*SUM($AB$10:$AE$10)/4,IF(AND($M$1=2010,Beregningsark!$AQ499="2005-2012"),'Resultat 2005-2012'!O499*SUM($AC$10:$AE$10)/3,IF(AND($M$1=2011,Beregningsark!$AQ499="2005-2012"),'Resultat 2005-2012'!O499*SUM($AD$10:$AE$10)/2,IF(AND($M$1=2012,Beregningsark!$AQ499="2005-2012"),'Resultat 2005-2012'!O499*$AE$10,IF(AND($M$1=2006,Beregningsark!$AQ499="1999-2012"),'Resultat 2005-2012'!O499*SUM($Y$16:$AE$16)/7,IF(AND($M$1=2007,Beregningsark!$AQ499="1999-2012"),'Resultat 2005-2012'!O499*SUM($Z$16:$AE$16)/6,IF(AND($M$1=2008,Beregningsark!$AQ499="1999-2012"),'Resultat 2005-2012'!O499*SUM($AA$16:$AE$16)/5,IF(AND($M$1=2009,Beregningsark!$AQ499="1999-2012"),'Resultat 2005-2012'!O499*SUM($AB$16:$AE$16)/4,IF(AND($M$1=2010,Beregningsark!$AQ499="1999-2012"),'Resultat 2005-2012'!O499*SUM($AC$16:$AE$16)/3,IF(AND($M$1=2011,Beregningsark!$AQ499="1999-2012"),'Resultat 2005-2012'!O499*SUM($AD$16:$AE$16)/2,IF(AND($M$1=2012,Beregningsark!$AQ499="1999-2012"),'Resultat 2005-2012'!O499*$AE$16,""))))))))))))))))</f>
        <v/>
      </c>
      <c r="P499" s="15" t="str">
        <f>IF('Resultat 2005-2012'!$R499="","",IF($M$1=2005,'Resultat 2005-2012'!P499,IF(AND($M$1=2006,Beregningsark!$AQ499="2005-2012"),'Resultat 2005-2012'!P499*SUM($Y$11:$AE$11)/7,IF(AND($M$1=2007,Beregningsark!$AQ499="2005-2012"),'Resultat 2005-2012'!P499*SUM($Z$11:$AE$11)/6,IF(AND($M$1=2008,Beregningsark!$AQ499="2005-2012"),'Resultat 2005-2012'!P499*SUM($AA$11:$AE$11)/5,IF(AND($M$1=2009,Beregningsark!$AQ499="2005-2012"),'Resultat 2005-2012'!P499*SUM($AB$11:$AE$11)/4,IF(AND($M$1=2010,Beregningsark!$AQ499="2005-2012"),'Resultat 2005-2012'!P499*SUM($AC$11:$AE$11)/3,IF(AND($M$1=2011,Beregningsark!$AQ499="2005-2012"),'Resultat 2005-2012'!P499*SUM($AD$11:$AE$11)/2,IF(AND($M$1=2012,Beregningsark!$AQ499="2005-2012"),'Resultat 2005-2012'!P499*$AE$11,IF(AND($M$1=2006,Beregningsark!$AQ499="1999-2012"),'Resultat 2005-2012'!P499*SUM($Y$16:$AE$16)/7,IF(AND($M$1=2007,Beregningsark!$AQ499="1999-2012"),'Resultat 2005-2012'!P499*SUM($Z$16:$AE$16)/6,IF(AND($M$1=2008,Beregningsark!$AQ499="1999-2012"),'Resultat 2005-2012'!P499*SUM($AA$16:$AE$16)/5,IF(AND($M$1=2009,Beregningsark!$AQ499="1999-2012"),'Resultat 2005-2012'!P499*SUM($AB$16:$AE$16)/4,IF(AND($M$1=2010,Beregningsark!$AQ499="1999-2012"),'Resultat 2005-2012'!P499*SUM($AC$16:$AE$16)/3,IF(AND($M$1=2011,Beregningsark!$AQ499="1999-2012"),'Resultat 2005-2012'!P499*SUM($AD$16:$AE$16)/2,IF(AND($M$1=2012,Beregningsark!$AQ499="1999-2012"),'Resultat 2005-2012'!P499*$AE$16,""))))))))))))))))</f>
        <v/>
      </c>
      <c r="Q499" s="15" t="str">
        <f t="shared" si="24"/>
        <v/>
      </c>
      <c r="R499" s="17" t="str">
        <f t="shared" si="25"/>
        <v/>
      </c>
    </row>
    <row r="500" spans="1:18" x14ac:dyDescent="0.25">
      <c r="A500" s="4" t="str">
        <f>IF(Inddata!A515="","",Inddata!A515)</f>
        <v/>
      </c>
      <c r="B500" s="4" t="str">
        <f>IF(Inddata!B515="","",Inddata!B515)</f>
        <v/>
      </c>
      <c r="C500" s="4" t="str">
        <f>IF(Inddata!C515="","",Inddata!C515)</f>
        <v/>
      </c>
      <c r="D500" s="4" t="str">
        <f>IF(Inddata!D515="","",Inddata!D515)</f>
        <v/>
      </c>
      <c r="E500" s="4" t="str">
        <f>IF(Inddata!E515="","",Inddata!E515)</f>
        <v/>
      </c>
      <c r="F500" s="4" t="str">
        <f>IF(Inddata!F515="","",Inddata!F515)</f>
        <v/>
      </c>
      <c r="G500" s="4">
        <f>IF(Inddata!G515="","",Inddata!G515)</f>
        <v>0</v>
      </c>
      <c r="H500" s="4" t="str">
        <f>IF(Inddata!H515&gt;0.5,Inddata!H515,"")</f>
        <v/>
      </c>
      <c r="I500" s="4" t="str">
        <f>IF(Inddata!I515="","",Inddata!I515)</f>
        <v/>
      </c>
      <c r="J500" s="15" t="str">
        <f>IF('Resultat 2005-2012'!$R500="","",IF($M$1=2005,'Resultat 2005-2012'!J500,IF(AND($M$1=2006,Beregningsark!$AQ500="2005-2012"),'Resultat 2005-2012'!J500*SUM($Y$7:$AE$7)/7,IF(AND($M$1=2007,Beregningsark!$AQ500="2005-2012"),'Resultat 2005-2012'!J500*SUM($Z$7:$AE$7)/6,IF(AND($M$1=2008,Beregningsark!$AQ500="2005-2012"),'Resultat 2005-2012'!J500*SUM($AA$7:$AE$7)/5,IF(AND($M$1=2009,Beregningsark!$AQ500="2005-2012"),'Resultat 2005-2012'!J500*SUM($AB$7:$AE$7)/4,IF(AND($M$1=2010,Beregningsark!$AQ500="2005-2012"),'Resultat 2005-2012'!J500*SUM($AC$7:$AE$7)/3,IF(AND($M$1=2011,Beregningsark!$AQ500="2005-2012"),'Resultat 2005-2012'!J500*SUM($AD$7:$AE$7)/2,IF(AND($M$1=2012,Beregningsark!$AQ500="2005-2012"),'Resultat 2005-2012'!J500*$AE$7,IF(AND($M$1=2006,Beregningsark!$AQ500="1999-2012"),'Resultat 2005-2012'!J500*SUM($Y$16:$AE$16)/7,IF(AND($M$1=2007,Beregningsark!$AQ500="1999-2012"),'Resultat 2005-2012'!J500*SUM($Z$16:$AE$16)/6,IF(AND($M$1=2008,Beregningsark!$AQ500="1999-2012"),'Resultat 2005-2012'!J500*SUM($AA$16:$AE$16)/5,IF(AND($M$1=2009,Beregningsark!$AQ500="1999-2012"),'Resultat 2005-2012'!J500*SUM($AB$16:$AE$16)/4,IF(AND($M$1=2010,Beregningsark!$AQ500="1999-2012"),'Resultat 2005-2012'!J500*SUM($AC$16:$AE$16)/3,IF(AND($M$1=2011,Beregningsark!$AQ500="1999-2012"),'Resultat 2005-2012'!J500*SUM($AD$16:$AE$16)/2,IF(AND($M$1=2012,Beregningsark!$AQ500="1999-2012"),'Resultat 2005-2012'!J500*$AE$16,""))))))))))))))))</f>
        <v/>
      </c>
      <c r="K500" s="15" t="str">
        <f>IF('Resultat 2005-2012'!$R500="","",IF($M$1=2005,'Resultat 2005-2012'!K500,IF(AND($M$1=2006,Beregningsark!$AQ500="2005-2012"),'Resultat 2005-2012'!K500*SUM($Y$8:$AE$8)/7,IF(AND($M$1=2007,Beregningsark!$AQ500="2005-2012"),'Resultat 2005-2012'!K500*SUM($Z$8:$AE$8)/6,IF(AND($M$1=2008,Beregningsark!$AQ500="2005-2012"),'Resultat 2005-2012'!K500*SUM($AA$8:$AE$8)/5,IF(AND($M$1=2009,Beregningsark!$AQ500="2005-2012"),'Resultat 2005-2012'!K500*SUM($AB$8:$AE$8)/4,IF(AND($M$1=2010,Beregningsark!$AQ500="2005-2012"),'Resultat 2005-2012'!K500*SUM($AC$8:$AE$8)/3,IF(AND($M$1=2011,Beregningsark!$AQ500="2005-2012"),'Resultat 2005-2012'!K500*SUM($AD$8:$AE$8)/2,IF(AND($M$1=2012,Beregningsark!$AQ500="2005-2012"),'Resultat 2005-2012'!K500*$AE$8,IF(AND($M$1=2006,Beregningsark!$AQ500="1999-2012"),'Resultat 2005-2012'!K500*SUM($Y$17:$AE$17)/7,IF(AND($M$1=2007,Beregningsark!$AQ500="1999-2012"),'Resultat 2005-2012'!K500*SUM($Z$17:$AE$17)/6,IF(AND($M$1=2008,Beregningsark!$AQ500="1999-2012"),'Resultat 2005-2012'!K500*SUM($AA$17:$AE$17)/5,IF(AND($M$1=2009,Beregningsark!$AQ500="1999-2012"),'Resultat 2005-2012'!K500*SUM($AB$17:$AE$17)/4,IF(AND($M$1=2010,Beregningsark!$AQ500="1999-2012"),'Resultat 2005-2012'!K500*SUM($AC$17:$AE$17)/3,IF(AND($M$1=2011,Beregningsark!$AQ500="1999-2012"),'Resultat 2005-2012'!K500*SUM($AD$17:$AE$17)/2,IF(AND($M$1=2012,Beregningsark!$AQ500="1999-2012"),'Resultat 2005-2012'!K500*$AE$17,""))))))))))))))))</f>
        <v/>
      </c>
      <c r="L500" s="15" t="str">
        <f>IF('Resultat 2005-2012'!$R500="","",IF($M$1=2005,'Resultat 2005-2012'!L500,IF(AND($M$1=2006,Beregningsark!$AQ500="2005-2012"),'Resultat 2005-2012'!L500*SUM($Y$9:$AE$9)/7,IF(AND($M$1=2007,Beregningsark!$AQ500="2005-2012"),'Resultat 2005-2012'!L500*SUM($Z$9:$AE$9)/6,IF(AND($M$1=2008,Beregningsark!$AQ500="2005-2012"),'Resultat 2005-2012'!L500*SUM($AA$9:$AE$9)/5,IF(AND($M$1=2009,Beregningsark!$AQ500="2005-2012"),'Resultat 2005-2012'!L500*SUM($AB$9:$AE$9)/4,IF(AND($M$1=2010,Beregningsark!$AQ500="2005-2012"),'Resultat 2005-2012'!L500*SUM($AC$9:$AE$9)/3,IF(AND($M$1=2011,Beregningsark!$AQ500="2005-2012"),'Resultat 2005-2012'!L500*SUM($AD$9:$AE$9)/2,IF(AND($M$1=2012,Beregningsark!$AQ500="2005-2012"),'Resultat 2005-2012'!L500*$AE$9,IF(AND($M$1=2006,Beregningsark!$AQ500="1999-2012"),'Resultat 2005-2012'!L500*SUM($Y$18:$AE$18)/7,IF(AND($M$1=2007,Beregningsark!$AQ500="1999-2012"),'Resultat 2005-2012'!L500*SUM($Z$18:$AE$18)/6,IF(AND($M$1=2008,Beregningsark!$AQ500="1999-2012"),'Resultat 2005-2012'!L500*SUM($AA$18:$AE$18)/5,IF(AND($M$1=2009,Beregningsark!$AQ500="1999-2012"),'Resultat 2005-2012'!L500*SUM($AB$18:$AE$18)/4,IF(AND($M$1=2010,Beregningsark!$AQ500="1999-2012"),'Resultat 2005-2012'!L500*SUM($AC$18:$AE$18)/3,IF(AND($M$1=2011,Beregningsark!$AQ500="1999-2012"),'Resultat 2005-2012'!L500*SUM($AD$18:$AE$18)/2,IF(AND($M$1=2012,Beregningsark!$AQ500="1999-2012"),'Resultat 2005-2012'!L500*$AE$18,""))))))))))))))))</f>
        <v/>
      </c>
      <c r="M500" s="15" t="str">
        <f t="shared" si="23"/>
        <v/>
      </c>
      <c r="N500" s="15" t="str">
        <f>IF('Resultat 2005-2012'!$R500="","",IF($M$1=2005,'Resultat 2005-2012'!N500,IF(AND($M$1=2006,Beregningsark!$AQ500="2005-2012"),'Resultat 2005-2012'!N500*SUM($Y$10:$AE$10)/7,IF(AND($M$1=2007,Beregningsark!$AQ500="2005-2012"),'Resultat 2005-2012'!N500*SUM($Z$10:$AE$10)/6,IF(AND($M$1=2008,Beregningsark!$AQ500="2005-2012"),'Resultat 2005-2012'!N500*SUM($AA$10:$AE$10)/5,IF(AND($M$1=2009,Beregningsark!$AQ500="2005-2012"),'Resultat 2005-2012'!N500*SUM($AB$10:$AE$10)/4,IF(AND($M$1=2010,Beregningsark!$AQ500="2005-2012"),'Resultat 2005-2012'!N500*SUM($AC$10:$AE$10)/3,IF(AND($M$1=2011,Beregningsark!$AQ500="2005-2012"),'Resultat 2005-2012'!N500*SUM($AD$10:$AE$10)/2,IF(AND($M$1=2012,Beregningsark!$AQ500="2005-2012"),'Resultat 2005-2012'!N500*$AE$10,IF(AND($M$1=2006,Beregningsark!$AQ500="1999-2012"),'Resultat 2005-2012'!N500*SUM($Y$16:$AE$16)/7,IF(AND($M$1=2007,Beregningsark!$AQ500="1999-2012"),'Resultat 2005-2012'!N500*SUM($Z$16:$AE$16)/6,IF(AND($M$1=2008,Beregningsark!$AQ500="1999-2012"),'Resultat 2005-2012'!N500*SUM($AA$16:$AE$16)/5,IF(AND($M$1=2009,Beregningsark!$AQ500="1999-2012"),'Resultat 2005-2012'!N500*SUM($AB$16:$AE$16)/4,IF(AND($M$1=2010,Beregningsark!$AQ500="1999-2012"),'Resultat 2005-2012'!N500*SUM($AC$16:$AE$16)/3,IF(AND($M$1=2011,Beregningsark!$AQ500="1999-2012"),'Resultat 2005-2012'!N500*SUM($AD$16:$AE$16)/2,IF(AND($M$1=2012,Beregningsark!$AQ500="1999-2012"),'Resultat 2005-2012'!N500*$AE$16,""))))))))))))))))</f>
        <v/>
      </c>
      <c r="O500" s="15" t="str">
        <f>IF('Resultat 2005-2012'!$R500="","",IF($M$1=2005,'Resultat 2005-2012'!O500,IF(AND($M$1=2006,Beregningsark!$AQ500="2005-2012"),'Resultat 2005-2012'!O500*SUM($Y$10:$AE$10)/7,IF(AND($M$1=2007,Beregningsark!$AQ500="2005-2012"),'Resultat 2005-2012'!O500*SUM($Z$10:$AE$10)/6,IF(AND($M$1=2008,Beregningsark!$AQ500="2005-2012"),'Resultat 2005-2012'!O500*SUM($AA$10:$AE$10)/5,IF(AND($M$1=2009,Beregningsark!$AQ500="2005-2012"),'Resultat 2005-2012'!O500*SUM($AB$10:$AE$10)/4,IF(AND($M$1=2010,Beregningsark!$AQ500="2005-2012"),'Resultat 2005-2012'!O500*SUM($AC$10:$AE$10)/3,IF(AND($M$1=2011,Beregningsark!$AQ500="2005-2012"),'Resultat 2005-2012'!O500*SUM($AD$10:$AE$10)/2,IF(AND($M$1=2012,Beregningsark!$AQ500="2005-2012"),'Resultat 2005-2012'!O500*$AE$10,IF(AND($M$1=2006,Beregningsark!$AQ500="1999-2012"),'Resultat 2005-2012'!O500*SUM($Y$16:$AE$16)/7,IF(AND($M$1=2007,Beregningsark!$AQ500="1999-2012"),'Resultat 2005-2012'!O500*SUM($Z$16:$AE$16)/6,IF(AND($M$1=2008,Beregningsark!$AQ500="1999-2012"),'Resultat 2005-2012'!O500*SUM($AA$16:$AE$16)/5,IF(AND($M$1=2009,Beregningsark!$AQ500="1999-2012"),'Resultat 2005-2012'!O500*SUM($AB$16:$AE$16)/4,IF(AND($M$1=2010,Beregningsark!$AQ500="1999-2012"),'Resultat 2005-2012'!O500*SUM($AC$16:$AE$16)/3,IF(AND($M$1=2011,Beregningsark!$AQ500="1999-2012"),'Resultat 2005-2012'!O500*SUM($AD$16:$AE$16)/2,IF(AND($M$1=2012,Beregningsark!$AQ500="1999-2012"),'Resultat 2005-2012'!O500*$AE$16,""))))))))))))))))</f>
        <v/>
      </c>
      <c r="P500" s="15" t="str">
        <f>IF('Resultat 2005-2012'!$R500="","",IF($M$1=2005,'Resultat 2005-2012'!P500,IF(AND($M$1=2006,Beregningsark!$AQ500="2005-2012"),'Resultat 2005-2012'!P500*SUM($Y$11:$AE$11)/7,IF(AND($M$1=2007,Beregningsark!$AQ500="2005-2012"),'Resultat 2005-2012'!P500*SUM($Z$11:$AE$11)/6,IF(AND($M$1=2008,Beregningsark!$AQ500="2005-2012"),'Resultat 2005-2012'!P500*SUM($AA$11:$AE$11)/5,IF(AND($M$1=2009,Beregningsark!$AQ500="2005-2012"),'Resultat 2005-2012'!P500*SUM($AB$11:$AE$11)/4,IF(AND($M$1=2010,Beregningsark!$AQ500="2005-2012"),'Resultat 2005-2012'!P500*SUM($AC$11:$AE$11)/3,IF(AND($M$1=2011,Beregningsark!$AQ500="2005-2012"),'Resultat 2005-2012'!P500*SUM($AD$11:$AE$11)/2,IF(AND($M$1=2012,Beregningsark!$AQ500="2005-2012"),'Resultat 2005-2012'!P500*$AE$11,IF(AND($M$1=2006,Beregningsark!$AQ500="1999-2012"),'Resultat 2005-2012'!P500*SUM($Y$16:$AE$16)/7,IF(AND($M$1=2007,Beregningsark!$AQ500="1999-2012"),'Resultat 2005-2012'!P500*SUM($Z$16:$AE$16)/6,IF(AND($M$1=2008,Beregningsark!$AQ500="1999-2012"),'Resultat 2005-2012'!P500*SUM($AA$16:$AE$16)/5,IF(AND($M$1=2009,Beregningsark!$AQ500="1999-2012"),'Resultat 2005-2012'!P500*SUM($AB$16:$AE$16)/4,IF(AND($M$1=2010,Beregningsark!$AQ500="1999-2012"),'Resultat 2005-2012'!P500*SUM($AC$16:$AE$16)/3,IF(AND($M$1=2011,Beregningsark!$AQ500="1999-2012"),'Resultat 2005-2012'!P500*SUM($AD$16:$AE$16)/2,IF(AND($M$1=2012,Beregningsark!$AQ500="1999-2012"),'Resultat 2005-2012'!P500*$AE$16,""))))))))))))))))</f>
        <v/>
      </c>
      <c r="Q500" s="15" t="str">
        <f t="shared" si="24"/>
        <v/>
      </c>
      <c r="R500" s="17" t="str">
        <f t="shared" si="25"/>
        <v/>
      </c>
    </row>
    <row r="501" spans="1:18" x14ac:dyDescent="0.25">
      <c r="A501" s="4" t="str">
        <f>IF(Inddata!A516="","",Inddata!A516)</f>
        <v/>
      </c>
      <c r="B501" s="4" t="str">
        <f>IF(Inddata!B516="","",Inddata!B516)</f>
        <v/>
      </c>
      <c r="C501" s="4" t="str">
        <f>IF(Inddata!C516="","",Inddata!C516)</f>
        <v/>
      </c>
      <c r="D501" s="4" t="str">
        <f>IF(Inddata!D516="","",Inddata!D516)</f>
        <v/>
      </c>
      <c r="E501" s="4" t="str">
        <f>IF(Inddata!E516="","",Inddata!E516)</f>
        <v/>
      </c>
      <c r="F501" s="4" t="str">
        <f>IF(Inddata!F516="","",Inddata!F516)</f>
        <v/>
      </c>
      <c r="G501" s="4">
        <f>IF(Inddata!G516="","",Inddata!G516)</f>
        <v>0</v>
      </c>
      <c r="H501" s="4" t="str">
        <f>IF(Inddata!H516&gt;0.5,Inddata!H516,"")</f>
        <v/>
      </c>
      <c r="I501" s="4" t="str">
        <f>IF(Inddata!I516="","",Inddata!I516)</f>
        <v/>
      </c>
      <c r="J501" s="15" t="str">
        <f>IF('Resultat 2005-2012'!$R501="","",IF($M$1=2005,'Resultat 2005-2012'!J501,IF(AND($M$1=2006,Beregningsark!$AQ501="2005-2012"),'Resultat 2005-2012'!J501*SUM($Y$7:$AE$7)/7,IF(AND($M$1=2007,Beregningsark!$AQ501="2005-2012"),'Resultat 2005-2012'!J501*SUM($Z$7:$AE$7)/6,IF(AND($M$1=2008,Beregningsark!$AQ501="2005-2012"),'Resultat 2005-2012'!J501*SUM($AA$7:$AE$7)/5,IF(AND($M$1=2009,Beregningsark!$AQ501="2005-2012"),'Resultat 2005-2012'!J501*SUM($AB$7:$AE$7)/4,IF(AND($M$1=2010,Beregningsark!$AQ501="2005-2012"),'Resultat 2005-2012'!J501*SUM($AC$7:$AE$7)/3,IF(AND($M$1=2011,Beregningsark!$AQ501="2005-2012"),'Resultat 2005-2012'!J501*SUM($AD$7:$AE$7)/2,IF(AND($M$1=2012,Beregningsark!$AQ501="2005-2012"),'Resultat 2005-2012'!J501*$AE$7,IF(AND($M$1=2006,Beregningsark!$AQ501="1999-2012"),'Resultat 2005-2012'!J501*SUM($Y$16:$AE$16)/7,IF(AND($M$1=2007,Beregningsark!$AQ501="1999-2012"),'Resultat 2005-2012'!J501*SUM($Z$16:$AE$16)/6,IF(AND($M$1=2008,Beregningsark!$AQ501="1999-2012"),'Resultat 2005-2012'!J501*SUM($AA$16:$AE$16)/5,IF(AND($M$1=2009,Beregningsark!$AQ501="1999-2012"),'Resultat 2005-2012'!J501*SUM($AB$16:$AE$16)/4,IF(AND($M$1=2010,Beregningsark!$AQ501="1999-2012"),'Resultat 2005-2012'!J501*SUM($AC$16:$AE$16)/3,IF(AND($M$1=2011,Beregningsark!$AQ501="1999-2012"),'Resultat 2005-2012'!J501*SUM($AD$16:$AE$16)/2,IF(AND($M$1=2012,Beregningsark!$AQ501="1999-2012"),'Resultat 2005-2012'!J501*$AE$16,""))))))))))))))))</f>
        <v/>
      </c>
      <c r="K501" s="15" t="str">
        <f>IF('Resultat 2005-2012'!$R501="","",IF($M$1=2005,'Resultat 2005-2012'!K501,IF(AND($M$1=2006,Beregningsark!$AQ501="2005-2012"),'Resultat 2005-2012'!K501*SUM($Y$8:$AE$8)/7,IF(AND($M$1=2007,Beregningsark!$AQ501="2005-2012"),'Resultat 2005-2012'!K501*SUM($Z$8:$AE$8)/6,IF(AND($M$1=2008,Beregningsark!$AQ501="2005-2012"),'Resultat 2005-2012'!K501*SUM($AA$8:$AE$8)/5,IF(AND($M$1=2009,Beregningsark!$AQ501="2005-2012"),'Resultat 2005-2012'!K501*SUM($AB$8:$AE$8)/4,IF(AND($M$1=2010,Beregningsark!$AQ501="2005-2012"),'Resultat 2005-2012'!K501*SUM($AC$8:$AE$8)/3,IF(AND($M$1=2011,Beregningsark!$AQ501="2005-2012"),'Resultat 2005-2012'!K501*SUM($AD$8:$AE$8)/2,IF(AND($M$1=2012,Beregningsark!$AQ501="2005-2012"),'Resultat 2005-2012'!K501*$AE$8,IF(AND($M$1=2006,Beregningsark!$AQ501="1999-2012"),'Resultat 2005-2012'!K501*SUM($Y$17:$AE$17)/7,IF(AND($M$1=2007,Beregningsark!$AQ501="1999-2012"),'Resultat 2005-2012'!K501*SUM($Z$17:$AE$17)/6,IF(AND($M$1=2008,Beregningsark!$AQ501="1999-2012"),'Resultat 2005-2012'!K501*SUM($AA$17:$AE$17)/5,IF(AND($M$1=2009,Beregningsark!$AQ501="1999-2012"),'Resultat 2005-2012'!K501*SUM($AB$17:$AE$17)/4,IF(AND($M$1=2010,Beregningsark!$AQ501="1999-2012"),'Resultat 2005-2012'!K501*SUM($AC$17:$AE$17)/3,IF(AND($M$1=2011,Beregningsark!$AQ501="1999-2012"),'Resultat 2005-2012'!K501*SUM($AD$17:$AE$17)/2,IF(AND($M$1=2012,Beregningsark!$AQ501="1999-2012"),'Resultat 2005-2012'!K501*$AE$17,""))))))))))))))))</f>
        <v/>
      </c>
      <c r="L501" s="15" t="str">
        <f>IF('Resultat 2005-2012'!$R501="","",IF($M$1=2005,'Resultat 2005-2012'!L501,IF(AND($M$1=2006,Beregningsark!$AQ501="2005-2012"),'Resultat 2005-2012'!L501*SUM($Y$9:$AE$9)/7,IF(AND($M$1=2007,Beregningsark!$AQ501="2005-2012"),'Resultat 2005-2012'!L501*SUM($Z$9:$AE$9)/6,IF(AND($M$1=2008,Beregningsark!$AQ501="2005-2012"),'Resultat 2005-2012'!L501*SUM($AA$9:$AE$9)/5,IF(AND($M$1=2009,Beregningsark!$AQ501="2005-2012"),'Resultat 2005-2012'!L501*SUM($AB$9:$AE$9)/4,IF(AND($M$1=2010,Beregningsark!$AQ501="2005-2012"),'Resultat 2005-2012'!L501*SUM($AC$9:$AE$9)/3,IF(AND($M$1=2011,Beregningsark!$AQ501="2005-2012"),'Resultat 2005-2012'!L501*SUM($AD$9:$AE$9)/2,IF(AND($M$1=2012,Beregningsark!$AQ501="2005-2012"),'Resultat 2005-2012'!L501*$AE$9,IF(AND($M$1=2006,Beregningsark!$AQ501="1999-2012"),'Resultat 2005-2012'!L501*SUM($Y$18:$AE$18)/7,IF(AND($M$1=2007,Beregningsark!$AQ501="1999-2012"),'Resultat 2005-2012'!L501*SUM($Z$18:$AE$18)/6,IF(AND($M$1=2008,Beregningsark!$AQ501="1999-2012"),'Resultat 2005-2012'!L501*SUM($AA$18:$AE$18)/5,IF(AND($M$1=2009,Beregningsark!$AQ501="1999-2012"),'Resultat 2005-2012'!L501*SUM($AB$18:$AE$18)/4,IF(AND($M$1=2010,Beregningsark!$AQ501="1999-2012"),'Resultat 2005-2012'!L501*SUM($AC$18:$AE$18)/3,IF(AND($M$1=2011,Beregningsark!$AQ501="1999-2012"),'Resultat 2005-2012'!L501*SUM($AD$18:$AE$18)/2,IF(AND($M$1=2012,Beregningsark!$AQ501="1999-2012"),'Resultat 2005-2012'!L501*$AE$18,""))))))))))))))))</f>
        <v/>
      </c>
      <c r="M501" s="15" t="str">
        <f t="shared" si="23"/>
        <v/>
      </c>
      <c r="N501" s="15" t="str">
        <f>IF('Resultat 2005-2012'!$R501="","",IF($M$1=2005,'Resultat 2005-2012'!N501,IF(AND($M$1=2006,Beregningsark!$AQ501="2005-2012"),'Resultat 2005-2012'!N501*SUM($Y$10:$AE$10)/7,IF(AND($M$1=2007,Beregningsark!$AQ501="2005-2012"),'Resultat 2005-2012'!N501*SUM($Z$10:$AE$10)/6,IF(AND($M$1=2008,Beregningsark!$AQ501="2005-2012"),'Resultat 2005-2012'!N501*SUM($AA$10:$AE$10)/5,IF(AND($M$1=2009,Beregningsark!$AQ501="2005-2012"),'Resultat 2005-2012'!N501*SUM($AB$10:$AE$10)/4,IF(AND($M$1=2010,Beregningsark!$AQ501="2005-2012"),'Resultat 2005-2012'!N501*SUM($AC$10:$AE$10)/3,IF(AND($M$1=2011,Beregningsark!$AQ501="2005-2012"),'Resultat 2005-2012'!N501*SUM($AD$10:$AE$10)/2,IF(AND($M$1=2012,Beregningsark!$AQ501="2005-2012"),'Resultat 2005-2012'!N501*$AE$10,IF(AND($M$1=2006,Beregningsark!$AQ501="1999-2012"),'Resultat 2005-2012'!N501*SUM($Y$16:$AE$16)/7,IF(AND($M$1=2007,Beregningsark!$AQ501="1999-2012"),'Resultat 2005-2012'!N501*SUM($Z$16:$AE$16)/6,IF(AND($M$1=2008,Beregningsark!$AQ501="1999-2012"),'Resultat 2005-2012'!N501*SUM($AA$16:$AE$16)/5,IF(AND($M$1=2009,Beregningsark!$AQ501="1999-2012"),'Resultat 2005-2012'!N501*SUM($AB$16:$AE$16)/4,IF(AND($M$1=2010,Beregningsark!$AQ501="1999-2012"),'Resultat 2005-2012'!N501*SUM($AC$16:$AE$16)/3,IF(AND($M$1=2011,Beregningsark!$AQ501="1999-2012"),'Resultat 2005-2012'!N501*SUM($AD$16:$AE$16)/2,IF(AND($M$1=2012,Beregningsark!$AQ501="1999-2012"),'Resultat 2005-2012'!N501*$AE$16,""))))))))))))))))</f>
        <v/>
      </c>
      <c r="O501" s="15" t="str">
        <f>IF('Resultat 2005-2012'!$R501="","",IF($M$1=2005,'Resultat 2005-2012'!O501,IF(AND($M$1=2006,Beregningsark!$AQ501="2005-2012"),'Resultat 2005-2012'!O501*SUM($Y$10:$AE$10)/7,IF(AND($M$1=2007,Beregningsark!$AQ501="2005-2012"),'Resultat 2005-2012'!O501*SUM($Z$10:$AE$10)/6,IF(AND($M$1=2008,Beregningsark!$AQ501="2005-2012"),'Resultat 2005-2012'!O501*SUM($AA$10:$AE$10)/5,IF(AND($M$1=2009,Beregningsark!$AQ501="2005-2012"),'Resultat 2005-2012'!O501*SUM($AB$10:$AE$10)/4,IF(AND($M$1=2010,Beregningsark!$AQ501="2005-2012"),'Resultat 2005-2012'!O501*SUM($AC$10:$AE$10)/3,IF(AND($M$1=2011,Beregningsark!$AQ501="2005-2012"),'Resultat 2005-2012'!O501*SUM($AD$10:$AE$10)/2,IF(AND($M$1=2012,Beregningsark!$AQ501="2005-2012"),'Resultat 2005-2012'!O501*$AE$10,IF(AND($M$1=2006,Beregningsark!$AQ501="1999-2012"),'Resultat 2005-2012'!O501*SUM($Y$16:$AE$16)/7,IF(AND($M$1=2007,Beregningsark!$AQ501="1999-2012"),'Resultat 2005-2012'!O501*SUM($Z$16:$AE$16)/6,IF(AND($M$1=2008,Beregningsark!$AQ501="1999-2012"),'Resultat 2005-2012'!O501*SUM($AA$16:$AE$16)/5,IF(AND($M$1=2009,Beregningsark!$AQ501="1999-2012"),'Resultat 2005-2012'!O501*SUM($AB$16:$AE$16)/4,IF(AND($M$1=2010,Beregningsark!$AQ501="1999-2012"),'Resultat 2005-2012'!O501*SUM($AC$16:$AE$16)/3,IF(AND($M$1=2011,Beregningsark!$AQ501="1999-2012"),'Resultat 2005-2012'!O501*SUM($AD$16:$AE$16)/2,IF(AND($M$1=2012,Beregningsark!$AQ501="1999-2012"),'Resultat 2005-2012'!O501*$AE$16,""))))))))))))))))</f>
        <v/>
      </c>
      <c r="P501" s="15" t="str">
        <f>IF('Resultat 2005-2012'!$R501="","",IF($M$1=2005,'Resultat 2005-2012'!P501,IF(AND($M$1=2006,Beregningsark!$AQ501="2005-2012"),'Resultat 2005-2012'!P501*SUM($Y$11:$AE$11)/7,IF(AND($M$1=2007,Beregningsark!$AQ501="2005-2012"),'Resultat 2005-2012'!P501*SUM($Z$11:$AE$11)/6,IF(AND($M$1=2008,Beregningsark!$AQ501="2005-2012"),'Resultat 2005-2012'!P501*SUM($AA$11:$AE$11)/5,IF(AND($M$1=2009,Beregningsark!$AQ501="2005-2012"),'Resultat 2005-2012'!P501*SUM($AB$11:$AE$11)/4,IF(AND($M$1=2010,Beregningsark!$AQ501="2005-2012"),'Resultat 2005-2012'!P501*SUM($AC$11:$AE$11)/3,IF(AND($M$1=2011,Beregningsark!$AQ501="2005-2012"),'Resultat 2005-2012'!P501*SUM($AD$11:$AE$11)/2,IF(AND($M$1=2012,Beregningsark!$AQ501="2005-2012"),'Resultat 2005-2012'!P501*$AE$11,IF(AND($M$1=2006,Beregningsark!$AQ501="1999-2012"),'Resultat 2005-2012'!P501*SUM($Y$16:$AE$16)/7,IF(AND($M$1=2007,Beregningsark!$AQ501="1999-2012"),'Resultat 2005-2012'!P501*SUM($Z$16:$AE$16)/6,IF(AND($M$1=2008,Beregningsark!$AQ501="1999-2012"),'Resultat 2005-2012'!P501*SUM($AA$16:$AE$16)/5,IF(AND($M$1=2009,Beregningsark!$AQ501="1999-2012"),'Resultat 2005-2012'!P501*SUM($AB$16:$AE$16)/4,IF(AND($M$1=2010,Beregningsark!$AQ501="1999-2012"),'Resultat 2005-2012'!P501*SUM($AC$16:$AE$16)/3,IF(AND($M$1=2011,Beregningsark!$AQ501="1999-2012"),'Resultat 2005-2012'!P501*SUM($AD$16:$AE$16)/2,IF(AND($M$1=2012,Beregningsark!$AQ501="1999-2012"),'Resultat 2005-2012'!P501*$AE$16,""))))))))))))))))</f>
        <v/>
      </c>
      <c r="Q501" s="15" t="str">
        <f t="shared" si="24"/>
        <v/>
      </c>
      <c r="R501" s="17" t="str">
        <f t="shared" si="25"/>
        <v/>
      </c>
    </row>
    <row r="502" spans="1:18" x14ac:dyDescent="0.25">
      <c r="A502" s="4" t="str">
        <f>IF(Inddata!A517="","",Inddata!A517)</f>
        <v/>
      </c>
      <c r="B502" s="4" t="str">
        <f>IF(Inddata!B517="","",Inddata!B517)</f>
        <v/>
      </c>
      <c r="C502" s="4" t="str">
        <f>IF(Inddata!C517="","",Inddata!C517)</f>
        <v/>
      </c>
      <c r="D502" s="4" t="str">
        <f>IF(Inddata!D517="","",Inddata!D517)</f>
        <v/>
      </c>
      <c r="E502" s="4" t="str">
        <f>IF(Inddata!E517="","",Inddata!E517)</f>
        <v/>
      </c>
      <c r="F502" s="4" t="str">
        <f>IF(Inddata!F517="","",Inddata!F517)</f>
        <v/>
      </c>
      <c r="G502" s="4">
        <f>IF(Inddata!G517="","",Inddata!G517)</f>
        <v>0</v>
      </c>
      <c r="H502" s="4" t="str">
        <f>IF(Inddata!H517&gt;0.5,Inddata!H517,"")</f>
        <v/>
      </c>
      <c r="I502" s="4" t="str">
        <f>IF(Inddata!I517="","",Inddata!I517)</f>
        <v/>
      </c>
      <c r="J502" s="15" t="str">
        <f>IF('Resultat 2005-2012'!$R502="","",IF($M$1=2005,'Resultat 2005-2012'!J502,IF(AND($M$1=2006,Beregningsark!$AQ502="2005-2012"),'Resultat 2005-2012'!J502*SUM($Y$7:$AE$7)/7,IF(AND($M$1=2007,Beregningsark!$AQ502="2005-2012"),'Resultat 2005-2012'!J502*SUM($Z$7:$AE$7)/6,IF(AND($M$1=2008,Beregningsark!$AQ502="2005-2012"),'Resultat 2005-2012'!J502*SUM($AA$7:$AE$7)/5,IF(AND($M$1=2009,Beregningsark!$AQ502="2005-2012"),'Resultat 2005-2012'!J502*SUM($AB$7:$AE$7)/4,IF(AND($M$1=2010,Beregningsark!$AQ502="2005-2012"),'Resultat 2005-2012'!J502*SUM($AC$7:$AE$7)/3,IF(AND($M$1=2011,Beregningsark!$AQ502="2005-2012"),'Resultat 2005-2012'!J502*SUM($AD$7:$AE$7)/2,IF(AND($M$1=2012,Beregningsark!$AQ502="2005-2012"),'Resultat 2005-2012'!J502*$AE$7,IF(AND($M$1=2006,Beregningsark!$AQ502="1999-2012"),'Resultat 2005-2012'!J502*SUM($Y$16:$AE$16)/7,IF(AND($M$1=2007,Beregningsark!$AQ502="1999-2012"),'Resultat 2005-2012'!J502*SUM($Z$16:$AE$16)/6,IF(AND($M$1=2008,Beregningsark!$AQ502="1999-2012"),'Resultat 2005-2012'!J502*SUM($AA$16:$AE$16)/5,IF(AND($M$1=2009,Beregningsark!$AQ502="1999-2012"),'Resultat 2005-2012'!J502*SUM($AB$16:$AE$16)/4,IF(AND($M$1=2010,Beregningsark!$AQ502="1999-2012"),'Resultat 2005-2012'!J502*SUM($AC$16:$AE$16)/3,IF(AND($M$1=2011,Beregningsark!$AQ502="1999-2012"),'Resultat 2005-2012'!J502*SUM($AD$16:$AE$16)/2,IF(AND($M$1=2012,Beregningsark!$AQ502="1999-2012"),'Resultat 2005-2012'!J502*$AE$16,""))))))))))))))))</f>
        <v/>
      </c>
      <c r="K502" s="15" t="str">
        <f>IF('Resultat 2005-2012'!$R502="","",IF($M$1=2005,'Resultat 2005-2012'!K502,IF(AND($M$1=2006,Beregningsark!$AQ502="2005-2012"),'Resultat 2005-2012'!K502*SUM($Y$8:$AE$8)/7,IF(AND($M$1=2007,Beregningsark!$AQ502="2005-2012"),'Resultat 2005-2012'!K502*SUM($Z$8:$AE$8)/6,IF(AND($M$1=2008,Beregningsark!$AQ502="2005-2012"),'Resultat 2005-2012'!K502*SUM($AA$8:$AE$8)/5,IF(AND($M$1=2009,Beregningsark!$AQ502="2005-2012"),'Resultat 2005-2012'!K502*SUM($AB$8:$AE$8)/4,IF(AND($M$1=2010,Beregningsark!$AQ502="2005-2012"),'Resultat 2005-2012'!K502*SUM($AC$8:$AE$8)/3,IF(AND($M$1=2011,Beregningsark!$AQ502="2005-2012"),'Resultat 2005-2012'!K502*SUM($AD$8:$AE$8)/2,IF(AND($M$1=2012,Beregningsark!$AQ502="2005-2012"),'Resultat 2005-2012'!K502*$AE$8,IF(AND($M$1=2006,Beregningsark!$AQ502="1999-2012"),'Resultat 2005-2012'!K502*SUM($Y$17:$AE$17)/7,IF(AND($M$1=2007,Beregningsark!$AQ502="1999-2012"),'Resultat 2005-2012'!K502*SUM($Z$17:$AE$17)/6,IF(AND($M$1=2008,Beregningsark!$AQ502="1999-2012"),'Resultat 2005-2012'!K502*SUM($AA$17:$AE$17)/5,IF(AND($M$1=2009,Beregningsark!$AQ502="1999-2012"),'Resultat 2005-2012'!K502*SUM($AB$17:$AE$17)/4,IF(AND($M$1=2010,Beregningsark!$AQ502="1999-2012"),'Resultat 2005-2012'!K502*SUM($AC$17:$AE$17)/3,IF(AND($M$1=2011,Beregningsark!$AQ502="1999-2012"),'Resultat 2005-2012'!K502*SUM($AD$17:$AE$17)/2,IF(AND($M$1=2012,Beregningsark!$AQ502="1999-2012"),'Resultat 2005-2012'!K502*$AE$17,""))))))))))))))))</f>
        <v/>
      </c>
      <c r="L502" s="15" t="str">
        <f>IF('Resultat 2005-2012'!$R502="","",IF($M$1=2005,'Resultat 2005-2012'!L502,IF(AND($M$1=2006,Beregningsark!$AQ502="2005-2012"),'Resultat 2005-2012'!L502*SUM($Y$9:$AE$9)/7,IF(AND($M$1=2007,Beregningsark!$AQ502="2005-2012"),'Resultat 2005-2012'!L502*SUM($Z$9:$AE$9)/6,IF(AND($M$1=2008,Beregningsark!$AQ502="2005-2012"),'Resultat 2005-2012'!L502*SUM($AA$9:$AE$9)/5,IF(AND($M$1=2009,Beregningsark!$AQ502="2005-2012"),'Resultat 2005-2012'!L502*SUM($AB$9:$AE$9)/4,IF(AND($M$1=2010,Beregningsark!$AQ502="2005-2012"),'Resultat 2005-2012'!L502*SUM($AC$9:$AE$9)/3,IF(AND($M$1=2011,Beregningsark!$AQ502="2005-2012"),'Resultat 2005-2012'!L502*SUM($AD$9:$AE$9)/2,IF(AND($M$1=2012,Beregningsark!$AQ502="2005-2012"),'Resultat 2005-2012'!L502*$AE$9,IF(AND($M$1=2006,Beregningsark!$AQ502="1999-2012"),'Resultat 2005-2012'!L502*SUM($Y$18:$AE$18)/7,IF(AND($M$1=2007,Beregningsark!$AQ502="1999-2012"),'Resultat 2005-2012'!L502*SUM($Z$18:$AE$18)/6,IF(AND($M$1=2008,Beregningsark!$AQ502="1999-2012"),'Resultat 2005-2012'!L502*SUM($AA$18:$AE$18)/5,IF(AND($M$1=2009,Beregningsark!$AQ502="1999-2012"),'Resultat 2005-2012'!L502*SUM($AB$18:$AE$18)/4,IF(AND($M$1=2010,Beregningsark!$AQ502="1999-2012"),'Resultat 2005-2012'!L502*SUM($AC$18:$AE$18)/3,IF(AND($M$1=2011,Beregningsark!$AQ502="1999-2012"),'Resultat 2005-2012'!L502*SUM($AD$18:$AE$18)/2,IF(AND($M$1=2012,Beregningsark!$AQ502="1999-2012"),'Resultat 2005-2012'!L502*$AE$18,""))))))))))))))))</f>
        <v/>
      </c>
      <c r="M502" s="15" t="str">
        <f t="shared" si="23"/>
        <v/>
      </c>
      <c r="N502" s="15" t="str">
        <f>IF('Resultat 2005-2012'!$R502="","",IF($M$1=2005,'Resultat 2005-2012'!N502,IF(AND($M$1=2006,Beregningsark!$AQ502="2005-2012"),'Resultat 2005-2012'!N502*SUM($Y$10:$AE$10)/7,IF(AND($M$1=2007,Beregningsark!$AQ502="2005-2012"),'Resultat 2005-2012'!N502*SUM($Z$10:$AE$10)/6,IF(AND($M$1=2008,Beregningsark!$AQ502="2005-2012"),'Resultat 2005-2012'!N502*SUM($AA$10:$AE$10)/5,IF(AND($M$1=2009,Beregningsark!$AQ502="2005-2012"),'Resultat 2005-2012'!N502*SUM($AB$10:$AE$10)/4,IF(AND($M$1=2010,Beregningsark!$AQ502="2005-2012"),'Resultat 2005-2012'!N502*SUM($AC$10:$AE$10)/3,IF(AND($M$1=2011,Beregningsark!$AQ502="2005-2012"),'Resultat 2005-2012'!N502*SUM($AD$10:$AE$10)/2,IF(AND($M$1=2012,Beregningsark!$AQ502="2005-2012"),'Resultat 2005-2012'!N502*$AE$10,IF(AND($M$1=2006,Beregningsark!$AQ502="1999-2012"),'Resultat 2005-2012'!N502*SUM($Y$16:$AE$16)/7,IF(AND($M$1=2007,Beregningsark!$AQ502="1999-2012"),'Resultat 2005-2012'!N502*SUM($Z$16:$AE$16)/6,IF(AND($M$1=2008,Beregningsark!$AQ502="1999-2012"),'Resultat 2005-2012'!N502*SUM($AA$16:$AE$16)/5,IF(AND($M$1=2009,Beregningsark!$AQ502="1999-2012"),'Resultat 2005-2012'!N502*SUM($AB$16:$AE$16)/4,IF(AND($M$1=2010,Beregningsark!$AQ502="1999-2012"),'Resultat 2005-2012'!N502*SUM($AC$16:$AE$16)/3,IF(AND($M$1=2011,Beregningsark!$AQ502="1999-2012"),'Resultat 2005-2012'!N502*SUM($AD$16:$AE$16)/2,IF(AND($M$1=2012,Beregningsark!$AQ502="1999-2012"),'Resultat 2005-2012'!N502*$AE$16,""))))))))))))))))</f>
        <v/>
      </c>
      <c r="O502" s="15" t="str">
        <f>IF('Resultat 2005-2012'!$R502="","",IF($M$1=2005,'Resultat 2005-2012'!O502,IF(AND($M$1=2006,Beregningsark!$AQ502="2005-2012"),'Resultat 2005-2012'!O502*SUM($Y$10:$AE$10)/7,IF(AND($M$1=2007,Beregningsark!$AQ502="2005-2012"),'Resultat 2005-2012'!O502*SUM($Z$10:$AE$10)/6,IF(AND($M$1=2008,Beregningsark!$AQ502="2005-2012"),'Resultat 2005-2012'!O502*SUM($AA$10:$AE$10)/5,IF(AND($M$1=2009,Beregningsark!$AQ502="2005-2012"),'Resultat 2005-2012'!O502*SUM($AB$10:$AE$10)/4,IF(AND($M$1=2010,Beregningsark!$AQ502="2005-2012"),'Resultat 2005-2012'!O502*SUM($AC$10:$AE$10)/3,IF(AND($M$1=2011,Beregningsark!$AQ502="2005-2012"),'Resultat 2005-2012'!O502*SUM($AD$10:$AE$10)/2,IF(AND($M$1=2012,Beregningsark!$AQ502="2005-2012"),'Resultat 2005-2012'!O502*$AE$10,IF(AND($M$1=2006,Beregningsark!$AQ502="1999-2012"),'Resultat 2005-2012'!O502*SUM($Y$16:$AE$16)/7,IF(AND($M$1=2007,Beregningsark!$AQ502="1999-2012"),'Resultat 2005-2012'!O502*SUM($Z$16:$AE$16)/6,IF(AND($M$1=2008,Beregningsark!$AQ502="1999-2012"),'Resultat 2005-2012'!O502*SUM($AA$16:$AE$16)/5,IF(AND($M$1=2009,Beregningsark!$AQ502="1999-2012"),'Resultat 2005-2012'!O502*SUM($AB$16:$AE$16)/4,IF(AND($M$1=2010,Beregningsark!$AQ502="1999-2012"),'Resultat 2005-2012'!O502*SUM($AC$16:$AE$16)/3,IF(AND($M$1=2011,Beregningsark!$AQ502="1999-2012"),'Resultat 2005-2012'!O502*SUM($AD$16:$AE$16)/2,IF(AND($M$1=2012,Beregningsark!$AQ502="1999-2012"),'Resultat 2005-2012'!O502*$AE$16,""))))))))))))))))</f>
        <v/>
      </c>
      <c r="P502" s="15" t="str">
        <f>IF('Resultat 2005-2012'!$R502="","",IF($M$1=2005,'Resultat 2005-2012'!P502,IF(AND($M$1=2006,Beregningsark!$AQ502="2005-2012"),'Resultat 2005-2012'!P502*SUM($Y$11:$AE$11)/7,IF(AND($M$1=2007,Beregningsark!$AQ502="2005-2012"),'Resultat 2005-2012'!P502*SUM($Z$11:$AE$11)/6,IF(AND($M$1=2008,Beregningsark!$AQ502="2005-2012"),'Resultat 2005-2012'!P502*SUM($AA$11:$AE$11)/5,IF(AND($M$1=2009,Beregningsark!$AQ502="2005-2012"),'Resultat 2005-2012'!P502*SUM($AB$11:$AE$11)/4,IF(AND($M$1=2010,Beregningsark!$AQ502="2005-2012"),'Resultat 2005-2012'!P502*SUM($AC$11:$AE$11)/3,IF(AND($M$1=2011,Beregningsark!$AQ502="2005-2012"),'Resultat 2005-2012'!P502*SUM($AD$11:$AE$11)/2,IF(AND($M$1=2012,Beregningsark!$AQ502="2005-2012"),'Resultat 2005-2012'!P502*$AE$11,IF(AND($M$1=2006,Beregningsark!$AQ502="1999-2012"),'Resultat 2005-2012'!P502*SUM($Y$16:$AE$16)/7,IF(AND($M$1=2007,Beregningsark!$AQ502="1999-2012"),'Resultat 2005-2012'!P502*SUM($Z$16:$AE$16)/6,IF(AND($M$1=2008,Beregningsark!$AQ502="1999-2012"),'Resultat 2005-2012'!P502*SUM($AA$16:$AE$16)/5,IF(AND($M$1=2009,Beregningsark!$AQ502="1999-2012"),'Resultat 2005-2012'!P502*SUM($AB$16:$AE$16)/4,IF(AND($M$1=2010,Beregningsark!$AQ502="1999-2012"),'Resultat 2005-2012'!P502*SUM($AC$16:$AE$16)/3,IF(AND($M$1=2011,Beregningsark!$AQ502="1999-2012"),'Resultat 2005-2012'!P502*SUM($AD$16:$AE$16)/2,IF(AND($M$1=2012,Beregningsark!$AQ502="1999-2012"),'Resultat 2005-2012'!P502*$AE$16,""))))))))))))))))</f>
        <v/>
      </c>
      <c r="Q502" s="15" t="str">
        <f t="shared" si="24"/>
        <v/>
      </c>
      <c r="R502" s="17" t="str">
        <f t="shared" si="25"/>
        <v/>
      </c>
    </row>
    <row r="503" spans="1:18" x14ac:dyDescent="0.25">
      <c r="A503" s="4" t="str">
        <f>IF(Inddata!A518="","",Inddata!A518)</f>
        <v/>
      </c>
      <c r="B503" s="4" t="str">
        <f>IF(Inddata!B518="","",Inddata!B518)</f>
        <v/>
      </c>
      <c r="C503" s="4" t="str">
        <f>IF(Inddata!C518="","",Inddata!C518)</f>
        <v/>
      </c>
      <c r="D503" s="4" t="str">
        <f>IF(Inddata!D518="","",Inddata!D518)</f>
        <v/>
      </c>
      <c r="E503" s="4" t="str">
        <f>IF(Inddata!E518="","",Inddata!E518)</f>
        <v/>
      </c>
      <c r="F503" s="4" t="str">
        <f>IF(Inddata!F518="","",Inddata!F518)</f>
        <v/>
      </c>
      <c r="G503" s="4">
        <f>IF(Inddata!G518="","",Inddata!G518)</f>
        <v>0</v>
      </c>
      <c r="H503" s="4" t="str">
        <f>IF(Inddata!H518&gt;0.5,Inddata!H518,"")</f>
        <v/>
      </c>
      <c r="I503" s="4" t="str">
        <f>IF(Inddata!I518="","",Inddata!I518)</f>
        <v/>
      </c>
      <c r="J503" s="15" t="str">
        <f>IF('Resultat 2005-2012'!$R503="","",IF($M$1=2005,'Resultat 2005-2012'!J503,IF(AND($M$1=2006,Beregningsark!$AQ503="2005-2012"),'Resultat 2005-2012'!J503*SUM($Y$7:$AE$7)/7,IF(AND($M$1=2007,Beregningsark!$AQ503="2005-2012"),'Resultat 2005-2012'!J503*SUM($Z$7:$AE$7)/6,IF(AND($M$1=2008,Beregningsark!$AQ503="2005-2012"),'Resultat 2005-2012'!J503*SUM($AA$7:$AE$7)/5,IF(AND($M$1=2009,Beregningsark!$AQ503="2005-2012"),'Resultat 2005-2012'!J503*SUM($AB$7:$AE$7)/4,IF(AND($M$1=2010,Beregningsark!$AQ503="2005-2012"),'Resultat 2005-2012'!J503*SUM($AC$7:$AE$7)/3,IF(AND($M$1=2011,Beregningsark!$AQ503="2005-2012"),'Resultat 2005-2012'!J503*SUM($AD$7:$AE$7)/2,IF(AND($M$1=2012,Beregningsark!$AQ503="2005-2012"),'Resultat 2005-2012'!J503*$AE$7,IF(AND($M$1=2006,Beregningsark!$AQ503="1999-2012"),'Resultat 2005-2012'!J503*SUM($Y$16:$AE$16)/7,IF(AND($M$1=2007,Beregningsark!$AQ503="1999-2012"),'Resultat 2005-2012'!J503*SUM($Z$16:$AE$16)/6,IF(AND($M$1=2008,Beregningsark!$AQ503="1999-2012"),'Resultat 2005-2012'!J503*SUM($AA$16:$AE$16)/5,IF(AND($M$1=2009,Beregningsark!$AQ503="1999-2012"),'Resultat 2005-2012'!J503*SUM($AB$16:$AE$16)/4,IF(AND($M$1=2010,Beregningsark!$AQ503="1999-2012"),'Resultat 2005-2012'!J503*SUM($AC$16:$AE$16)/3,IF(AND($M$1=2011,Beregningsark!$AQ503="1999-2012"),'Resultat 2005-2012'!J503*SUM($AD$16:$AE$16)/2,IF(AND($M$1=2012,Beregningsark!$AQ503="1999-2012"),'Resultat 2005-2012'!J503*$AE$16,""))))))))))))))))</f>
        <v/>
      </c>
      <c r="K503" s="15" t="str">
        <f>IF('Resultat 2005-2012'!$R503="","",IF($M$1=2005,'Resultat 2005-2012'!K503,IF(AND($M$1=2006,Beregningsark!$AQ503="2005-2012"),'Resultat 2005-2012'!K503*SUM($Y$8:$AE$8)/7,IF(AND($M$1=2007,Beregningsark!$AQ503="2005-2012"),'Resultat 2005-2012'!K503*SUM($Z$8:$AE$8)/6,IF(AND($M$1=2008,Beregningsark!$AQ503="2005-2012"),'Resultat 2005-2012'!K503*SUM($AA$8:$AE$8)/5,IF(AND($M$1=2009,Beregningsark!$AQ503="2005-2012"),'Resultat 2005-2012'!K503*SUM($AB$8:$AE$8)/4,IF(AND($M$1=2010,Beregningsark!$AQ503="2005-2012"),'Resultat 2005-2012'!K503*SUM($AC$8:$AE$8)/3,IF(AND($M$1=2011,Beregningsark!$AQ503="2005-2012"),'Resultat 2005-2012'!K503*SUM($AD$8:$AE$8)/2,IF(AND($M$1=2012,Beregningsark!$AQ503="2005-2012"),'Resultat 2005-2012'!K503*$AE$8,IF(AND($M$1=2006,Beregningsark!$AQ503="1999-2012"),'Resultat 2005-2012'!K503*SUM($Y$17:$AE$17)/7,IF(AND($M$1=2007,Beregningsark!$AQ503="1999-2012"),'Resultat 2005-2012'!K503*SUM($Z$17:$AE$17)/6,IF(AND($M$1=2008,Beregningsark!$AQ503="1999-2012"),'Resultat 2005-2012'!K503*SUM($AA$17:$AE$17)/5,IF(AND($M$1=2009,Beregningsark!$AQ503="1999-2012"),'Resultat 2005-2012'!K503*SUM($AB$17:$AE$17)/4,IF(AND($M$1=2010,Beregningsark!$AQ503="1999-2012"),'Resultat 2005-2012'!K503*SUM($AC$17:$AE$17)/3,IF(AND($M$1=2011,Beregningsark!$AQ503="1999-2012"),'Resultat 2005-2012'!K503*SUM($AD$17:$AE$17)/2,IF(AND($M$1=2012,Beregningsark!$AQ503="1999-2012"),'Resultat 2005-2012'!K503*$AE$17,""))))))))))))))))</f>
        <v/>
      </c>
      <c r="L503" s="15" t="str">
        <f>IF('Resultat 2005-2012'!$R503="","",IF($M$1=2005,'Resultat 2005-2012'!L503,IF(AND($M$1=2006,Beregningsark!$AQ503="2005-2012"),'Resultat 2005-2012'!L503*SUM($Y$9:$AE$9)/7,IF(AND($M$1=2007,Beregningsark!$AQ503="2005-2012"),'Resultat 2005-2012'!L503*SUM($Z$9:$AE$9)/6,IF(AND($M$1=2008,Beregningsark!$AQ503="2005-2012"),'Resultat 2005-2012'!L503*SUM($AA$9:$AE$9)/5,IF(AND($M$1=2009,Beregningsark!$AQ503="2005-2012"),'Resultat 2005-2012'!L503*SUM($AB$9:$AE$9)/4,IF(AND($M$1=2010,Beregningsark!$AQ503="2005-2012"),'Resultat 2005-2012'!L503*SUM($AC$9:$AE$9)/3,IF(AND($M$1=2011,Beregningsark!$AQ503="2005-2012"),'Resultat 2005-2012'!L503*SUM($AD$9:$AE$9)/2,IF(AND($M$1=2012,Beregningsark!$AQ503="2005-2012"),'Resultat 2005-2012'!L503*$AE$9,IF(AND($M$1=2006,Beregningsark!$AQ503="1999-2012"),'Resultat 2005-2012'!L503*SUM($Y$18:$AE$18)/7,IF(AND($M$1=2007,Beregningsark!$AQ503="1999-2012"),'Resultat 2005-2012'!L503*SUM($Z$18:$AE$18)/6,IF(AND($M$1=2008,Beregningsark!$AQ503="1999-2012"),'Resultat 2005-2012'!L503*SUM($AA$18:$AE$18)/5,IF(AND($M$1=2009,Beregningsark!$AQ503="1999-2012"),'Resultat 2005-2012'!L503*SUM($AB$18:$AE$18)/4,IF(AND($M$1=2010,Beregningsark!$AQ503="1999-2012"),'Resultat 2005-2012'!L503*SUM($AC$18:$AE$18)/3,IF(AND($M$1=2011,Beregningsark!$AQ503="1999-2012"),'Resultat 2005-2012'!L503*SUM($AD$18:$AE$18)/2,IF(AND($M$1=2012,Beregningsark!$AQ503="1999-2012"),'Resultat 2005-2012'!L503*$AE$18,""))))))))))))))))</f>
        <v/>
      </c>
      <c r="M503" s="15" t="str">
        <f t="shared" si="23"/>
        <v/>
      </c>
      <c r="N503" s="15" t="str">
        <f>IF('Resultat 2005-2012'!$R503="","",IF($M$1=2005,'Resultat 2005-2012'!N503,IF(AND($M$1=2006,Beregningsark!$AQ503="2005-2012"),'Resultat 2005-2012'!N503*SUM($Y$10:$AE$10)/7,IF(AND($M$1=2007,Beregningsark!$AQ503="2005-2012"),'Resultat 2005-2012'!N503*SUM($Z$10:$AE$10)/6,IF(AND($M$1=2008,Beregningsark!$AQ503="2005-2012"),'Resultat 2005-2012'!N503*SUM($AA$10:$AE$10)/5,IF(AND($M$1=2009,Beregningsark!$AQ503="2005-2012"),'Resultat 2005-2012'!N503*SUM($AB$10:$AE$10)/4,IF(AND($M$1=2010,Beregningsark!$AQ503="2005-2012"),'Resultat 2005-2012'!N503*SUM($AC$10:$AE$10)/3,IF(AND($M$1=2011,Beregningsark!$AQ503="2005-2012"),'Resultat 2005-2012'!N503*SUM($AD$10:$AE$10)/2,IF(AND($M$1=2012,Beregningsark!$AQ503="2005-2012"),'Resultat 2005-2012'!N503*$AE$10,IF(AND($M$1=2006,Beregningsark!$AQ503="1999-2012"),'Resultat 2005-2012'!N503*SUM($Y$16:$AE$16)/7,IF(AND($M$1=2007,Beregningsark!$AQ503="1999-2012"),'Resultat 2005-2012'!N503*SUM($Z$16:$AE$16)/6,IF(AND($M$1=2008,Beregningsark!$AQ503="1999-2012"),'Resultat 2005-2012'!N503*SUM($AA$16:$AE$16)/5,IF(AND($M$1=2009,Beregningsark!$AQ503="1999-2012"),'Resultat 2005-2012'!N503*SUM($AB$16:$AE$16)/4,IF(AND($M$1=2010,Beregningsark!$AQ503="1999-2012"),'Resultat 2005-2012'!N503*SUM($AC$16:$AE$16)/3,IF(AND($M$1=2011,Beregningsark!$AQ503="1999-2012"),'Resultat 2005-2012'!N503*SUM($AD$16:$AE$16)/2,IF(AND($M$1=2012,Beregningsark!$AQ503="1999-2012"),'Resultat 2005-2012'!N503*$AE$16,""))))))))))))))))</f>
        <v/>
      </c>
      <c r="O503" s="15" t="str">
        <f>IF('Resultat 2005-2012'!$R503="","",IF($M$1=2005,'Resultat 2005-2012'!O503,IF(AND($M$1=2006,Beregningsark!$AQ503="2005-2012"),'Resultat 2005-2012'!O503*SUM($Y$10:$AE$10)/7,IF(AND($M$1=2007,Beregningsark!$AQ503="2005-2012"),'Resultat 2005-2012'!O503*SUM($Z$10:$AE$10)/6,IF(AND($M$1=2008,Beregningsark!$AQ503="2005-2012"),'Resultat 2005-2012'!O503*SUM($AA$10:$AE$10)/5,IF(AND($M$1=2009,Beregningsark!$AQ503="2005-2012"),'Resultat 2005-2012'!O503*SUM($AB$10:$AE$10)/4,IF(AND($M$1=2010,Beregningsark!$AQ503="2005-2012"),'Resultat 2005-2012'!O503*SUM($AC$10:$AE$10)/3,IF(AND($M$1=2011,Beregningsark!$AQ503="2005-2012"),'Resultat 2005-2012'!O503*SUM($AD$10:$AE$10)/2,IF(AND($M$1=2012,Beregningsark!$AQ503="2005-2012"),'Resultat 2005-2012'!O503*$AE$10,IF(AND($M$1=2006,Beregningsark!$AQ503="1999-2012"),'Resultat 2005-2012'!O503*SUM($Y$16:$AE$16)/7,IF(AND($M$1=2007,Beregningsark!$AQ503="1999-2012"),'Resultat 2005-2012'!O503*SUM($Z$16:$AE$16)/6,IF(AND($M$1=2008,Beregningsark!$AQ503="1999-2012"),'Resultat 2005-2012'!O503*SUM($AA$16:$AE$16)/5,IF(AND($M$1=2009,Beregningsark!$AQ503="1999-2012"),'Resultat 2005-2012'!O503*SUM($AB$16:$AE$16)/4,IF(AND($M$1=2010,Beregningsark!$AQ503="1999-2012"),'Resultat 2005-2012'!O503*SUM($AC$16:$AE$16)/3,IF(AND($M$1=2011,Beregningsark!$AQ503="1999-2012"),'Resultat 2005-2012'!O503*SUM($AD$16:$AE$16)/2,IF(AND($M$1=2012,Beregningsark!$AQ503="1999-2012"),'Resultat 2005-2012'!O503*$AE$16,""))))))))))))))))</f>
        <v/>
      </c>
      <c r="P503" s="15" t="str">
        <f>IF('Resultat 2005-2012'!$R503="","",IF($M$1=2005,'Resultat 2005-2012'!P503,IF(AND($M$1=2006,Beregningsark!$AQ503="2005-2012"),'Resultat 2005-2012'!P503*SUM($Y$11:$AE$11)/7,IF(AND($M$1=2007,Beregningsark!$AQ503="2005-2012"),'Resultat 2005-2012'!P503*SUM($Z$11:$AE$11)/6,IF(AND($M$1=2008,Beregningsark!$AQ503="2005-2012"),'Resultat 2005-2012'!P503*SUM($AA$11:$AE$11)/5,IF(AND($M$1=2009,Beregningsark!$AQ503="2005-2012"),'Resultat 2005-2012'!P503*SUM($AB$11:$AE$11)/4,IF(AND($M$1=2010,Beregningsark!$AQ503="2005-2012"),'Resultat 2005-2012'!P503*SUM($AC$11:$AE$11)/3,IF(AND($M$1=2011,Beregningsark!$AQ503="2005-2012"),'Resultat 2005-2012'!P503*SUM($AD$11:$AE$11)/2,IF(AND($M$1=2012,Beregningsark!$AQ503="2005-2012"),'Resultat 2005-2012'!P503*$AE$11,IF(AND($M$1=2006,Beregningsark!$AQ503="1999-2012"),'Resultat 2005-2012'!P503*SUM($Y$16:$AE$16)/7,IF(AND($M$1=2007,Beregningsark!$AQ503="1999-2012"),'Resultat 2005-2012'!P503*SUM($Z$16:$AE$16)/6,IF(AND($M$1=2008,Beregningsark!$AQ503="1999-2012"),'Resultat 2005-2012'!P503*SUM($AA$16:$AE$16)/5,IF(AND($M$1=2009,Beregningsark!$AQ503="1999-2012"),'Resultat 2005-2012'!P503*SUM($AB$16:$AE$16)/4,IF(AND($M$1=2010,Beregningsark!$AQ503="1999-2012"),'Resultat 2005-2012'!P503*SUM($AC$16:$AE$16)/3,IF(AND($M$1=2011,Beregningsark!$AQ503="1999-2012"),'Resultat 2005-2012'!P503*SUM($AD$16:$AE$16)/2,IF(AND($M$1=2012,Beregningsark!$AQ503="1999-2012"),'Resultat 2005-2012'!P503*$AE$16,""))))))))))))))))</f>
        <v/>
      </c>
      <c r="Q503" s="15" t="str">
        <f t="shared" si="24"/>
        <v/>
      </c>
      <c r="R503" s="17" t="str">
        <f t="shared" si="25"/>
        <v/>
      </c>
    </row>
    <row r="504" spans="1:18" x14ac:dyDescent="0.25">
      <c r="A504" s="4" t="str">
        <f>IF(Inddata!A519="","",Inddata!A519)</f>
        <v/>
      </c>
      <c r="B504" s="4" t="str">
        <f>IF(Inddata!B519="","",Inddata!B519)</f>
        <v/>
      </c>
      <c r="C504" s="4" t="str">
        <f>IF(Inddata!C519="","",Inddata!C519)</f>
        <v/>
      </c>
      <c r="D504" s="4" t="str">
        <f>IF(Inddata!D519="","",Inddata!D519)</f>
        <v/>
      </c>
      <c r="E504" s="4" t="str">
        <f>IF(Inddata!E519="","",Inddata!E519)</f>
        <v/>
      </c>
      <c r="F504" s="4" t="str">
        <f>IF(Inddata!F519="","",Inddata!F519)</f>
        <v/>
      </c>
      <c r="G504" s="4">
        <f>IF(Inddata!G519="","",Inddata!G519)</f>
        <v>0</v>
      </c>
      <c r="H504" s="4" t="str">
        <f>IF(Inddata!H519&gt;0.5,Inddata!H519,"")</f>
        <v/>
      </c>
      <c r="I504" s="4" t="str">
        <f>IF(Inddata!I519="","",Inddata!I519)</f>
        <v/>
      </c>
      <c r="J504" s="15" t="str">
        <f>IF('Resultat 2005-2012'!$R504="","",IF($M$1=2005,'Resultat 2005-2012'!J504,IF(AND($M$1=2006,Beregningsark!$AQ504="2005-2012"),'Resultat 2005-2012'!J504*SUM($Y$7:$AE$7)/7,IF(AND($M$1=2007,Beregningsark!$AQ504="2005-2012"),'Resultat 2005-2012'!J504*SUM($Z$7:$AE$7)/6,IF(AND($M$1=2008,Beregningsark!$AQ504="2005-2012"),'Resultat 2005-2012'!J504*SUM($AA$7:$AE$7)/5,IF(AND($M$1=2009,Beregningsark!$AQ504="2005-2012"),'Resultat 2005-2012'!J504*SUM($AB$7:$AE$7)/4,IF(AND($M$1=2010,Beregningsark!$AQ504="2005-2012"),'Resultat 2005-2012'!J504*SUM($AC$7:$AE$7)/3,IF(AND($M$1=2011,Beregningsark!$AQ504="2005-2012"),'Resultat 2005-2012'!J504*SUM($AD$7:$AE$7)/2,IF(AND($M$1=2012,Beregningsark!$AQ504="2005-2012"),'Resultat 2005-2012'!J504*$AE$7,IF(AND($M$1=2006,Beregningsark!$AQ504="1999-2012"),'Resultat 2005-2012'!J504*SUM($Y$16:$AE$16)/7,IF(AND($M$1=2007,Beregningsark!$AQ504="1999-2012"),'Resultat 2005-2012'!J504*SUM($Z$16:$AE$16)/6,IF(AND($M$1=2008,Beregningsark!$AQ504="1999-2012"),'Resultat 2005-2012'!J504*SUM($AA$16:$AE$16)/5,IF(AND($M$1=2009,Beregningsark!$AQ504="1999-2012"),'Resultat 2005-2012'!J504*SUM($AB$16:$AE$16)/4,IF(AND($M$1=2010,Beregningsark!$AQ504="1999-2012"),'Resultat 2005-2012'!J504*SUM($AC$16:$AE$16)/3,IF(AND($M$1=2011,Beregningsark!$AQ504="1999-2012"),'Resultat 2005-2012'!J504*SUM($AD$16:$AE$16)/2,IF(AND($M$1=2012,Beregningsark!$AQ504="1999-2012"),'Resultat 2005-2012'!J504*$AE$16,""))))))))))))))))</f>
        <v/>
      </c>
      <c r="K504" s="15" t="str">
        <f>IF('Resultat 2005-2012'!$R504="","",IF($M$1=2005,'Resultat 2005-2012'!K504,IF(AND($M$1=2006,Beregningsark!$AQ504="2005-2012"),'Resultat 2005-2012'!K504*SUM($Y$8:$AE$8)/7,IF(AND($M$1=2007,Beregningsark!$AQ504="2005-2012"),'Resultat 2005-2012'!K504*SUM($Z$8:$AE$8)/6,IF(AND($M$1=2008,Beregningsark!$AQ504="2005-2012"),'Resultat 2005-2012'!K504*SUM($AA$8:$AE$8)/5,IF(AND($M$1=2009,Beregningsark!$AQ504="2005-2012"),'Resultat 2005-2012'!K504*SUM($AB$8:$AE$8)/4,IF(AND($M$1=2010,Beregningsark!$AQ504="2005-2012"),'Resultat 2005-2012'!K504*SUM($AC$8:$AE$8)/3,IF(AND($M$1=2011,Beregningsark!$AQ504="2005-2012"),'Resultat 2005-2012'!K504*SUM($AD$8:$AE$8)/2,IF(AND($M$1=2012,Beregningsark!$AQ504="2005-2012"),'Resultat 2005-2012'!K504*$AE$8,IF(AND($M$1=2006,Beregningsark!$AQ504="1999-2012"),'Resultat 2005-2012'!K504*SUM($Y$17:$AE$17)/7,IF(AND($M$1=2007,Beregningsark!$AQ504="1999-2012"),'Resultat 2005-2012'!K504*SUM($Z$17:$AE$17)/6,IF(AND($M$1=2008,Beregningsark!$AQ504="1999-2012"),'Resultat 2005-2012'!K504*SUM($AA$17:$AE$17)/5,IF(AND($M$1=2009,Beregningsark!$AQ504="1999-2012"),'Resultat 2005-2012'!K504*SUM($AB$17:$AE$17)/4,IF(AND($M$1=2010,Beregningsark!$AQ504="1999-2012"),'Resultat 2005-2012'!K504*SUM($AC$17:$AE$17)/3,IF(AND($M$1=2011,Beregningsark!$AQ504="1999-2012"),'Resultat 2005-2012'!K504*SUM($AD$17:$AE$17)/2,IF(AND($M$1=2012,Beregningsark!$AQ504="1999-2012"),'Resultat 2005-2012'!K504*$AE$17,""))))))))))))))))</f>
        <v/>
      </c>
      <c r="L504" s="15" t="str">
        <f>IF('Resultat 2005-2012'!$R504="","",IF($M$1=2005,'Resultat 2005-2012'!L504,IF(AND($M$1=2006,Beregningsark!$AQ504="2005-2012"),'Resultat 2005-2012'!L504*SUM($Y$9:$AE$9)/7,IF(AND($M$1=2007,Beregningsark!$AQ504="2005-2012"),'Resultat 2005-2012'!L504*SUM($Z$9:$AE$9)/6,IF(AND($M$1=2008,Beregningsark!$AQ504="2005-2012"),'Resultat 2005-2012'!L504*SUM($AA$9:$AE$9)/5,IF(AND($M$1=2009,Beregningsark!$AQ504="2005-2012"),'Resultat 2005-2012'!L504*SUM($AB$9:$AE$9)/4,IF(AND($M$1=2010,Beregningsark!$AQ504="2005-2012"),'Resultat 2005-2012'!L504*SUM($AC$9:$AE$9)/3,IF(AND($M$1=2011,Beregningsark!$AQ504="2005-2012"),'Resultat 2005-2012'!L504*SUM($AD$9:$AE$9)/2,IF(AND($M$1=2012,Beregningsark!$AQ504="2005-2012"),'Resultat 2005-2012'!L504*$AE$9,IF(AND($M$1=2006,Beregningsark!$AQ504="1999-2012"),'Resultat 2005-2012'!L504*SUM($Y$18:$AE$18)/7,IF(AND($M$1=2007,Beregningsark!$AQ504="1999-2012"),'Resultat 2005-2012'!L504*SUM($Z$18:$AE$18)/6,IF(AND($M$1=2008,Beregningsark!$AQ504="1999-2012"),'Resultat 2005-2012'!L504*SUM($AA$18:$AE$18)/5,IF(AND($M$1=2009,Beregningsark!$AQ504="1999-2012"),'Resultat 2005-2012'!L504*SUM($AB$18:$AE$18)/4,IF(AND($M$1=2010,Beregningsark!$AQ504="1999-2012"),'Resultat 2005-2012'!L504*SUM($AC$18:$AE$18)/3,IF(AND($M$1=2011,Beregningsark!$AQ504="1999-2012"),'Resultat 2005-2012'!L504*SUM($AD$18:$AE$18)/2,IF(AND($M$1=2012,Beregningsark!$AQ504="1999-2012"),'Resultat 2005-2012'!L504*$AE$18,""))))))))))))))))</f>
        <v/>
      </c>
      <c r="M504" s="15" t="str">
        <f t="shared" si="23"/>
        <v/>
      </c>
      <c r="N504" s="15" t="str">
        <f>IF('Resultat 2005-2012'!$R504="","",IF($M$1=2005,'Resultat 2005-2012'!N504,IF(AND($M$1=2006,Beregningsark!$AQ504="2005-2012"),'Resultat 2005-2012'!N504*SUM($Y$10:$AE$10)/7,IF(AND($M$1=2007,Beregningsark!$AQ504="2005-2012"),'Resultat 2005-2012'!N504*SUM($Z$10:$AE$10)/6,IF(AND($M$1=2008,Beregningsark!$AQ504="2005-2012"),'Resultat 2005-2012'!N504*SUM($AA$10:$AE$10)/5,IF(AND($M$1=2009,Beregningsark!$AQ504="2005-2012"),'Resultat 2005-2012'!N504*SUM($AB$10:$AE$10)/4,IF(AND($M$1=2010,Beregningsark!$AQ504="2005-2012"),'Resultat 2005-2012'!N504*SUM($AC$10:$AE$10)/3,IF(AND($M$1=2011,Beregningsark!$AQ504="2005-2012"),'Resultat 2005-2012'!N504*SUM($AD$10:$AE$10)/2,IF(AND($M$1=2012,Beregningsark!$AQ504="2005-2012"),'Resultat 2005-2012'!N504*$AE$10,IF(AND($M$1=2006,Beregningsark!$AQ504="1999-2012"),'Resultat 2005-2012'!N504*SUM($Y$16:$AE$16)/7,IF(AND($M$1=2007,Beregningsark!$AQ504="1999-2012"),'Resultat 2005-2012'!N504*SUM($Z$16:$AE$16)/6,IF(AND($M$1=2008,Beregningsark!$AQ504="1999-2012"),'Resultat 2005-2012'!N504*SUM($AA$16:$AE$16)/5,IF(AND($M$1=2009,Beregningsark!$AQ504="1999-2012"),'Resultat 2005-2012'!N504*SUM($AB$16:$AE$16)/4,IF(AND($M$1=2010,Beregningsark!$AQ504="1999-2012"),'Resultat 2005-2012'!N504*SUM($AC$16:$AE$16)/3,IF(AND($M$1=2011,Beregningsark!$AQ504="1999-2012"),'Resultat 2005-2012'!N504*SUM($AD$16:$AE$16)/2,IF(AND($M$1=2012,Beregningsark!$AQ504="1999-2012"),'Resultat 2005-2012'!N504*$AE$16,""))))))))))))))))</f>
        <v/>
      </c>
      <c r="O504" s="15" t="str">
        <f>IF('Resultat 2005-2012'!$R504="","",IF($M$1=2005,'Resultat 2005-2012'!O504,IF(AND($M$1=2006,Beregningsark!$AQ504="2005-2012"),'Resultat 2005-2012'!O504*SUM($Y$10:$AE$10)/7,IF(AND($M$1=2007,Beregningsark!$AQ504="2005-2012"),'Resultat 2005-2012'!O504*SUM($Z$10:$AE$10)/6,IF(AND($M$1=2008,Beregningsark!$AQ504="2005-2012"),'Resultat 2005-2012'!O504*SUM($AA$10:$AE$10)/5,IF(AND($M$1=2009,Beregningsark!$AQ504="2005-2012"),'Resultat 2005-2012'!O504*SUM($AB$10:$AE$10)/4,IF(AND($M$1=2010,Beregningsark!$AQ504="2005-2012"),'Resultat 2005-2012'!O504*SUM($AC$10:$AE$10)/3,IF(AND($M$1=2011,Beregningsark!$AQ504="2005-2012"),'Resultat 2005-2012'!O504*SUM($AD$10:$AE$10)/2,IF(AND($M$1=2012,Beregningsark!$AQ504="2005-2012"),'Resultat 2005-2012'!O504*$AE$10,IF(AND($M$1=2006,Beregningsark!$AQ504="1999-2012"),'Resultat 2005-2012'!O504*SUM($Y$16:$AE$16)/7,IF(AND($M$1=2007,Beregningsark!$AQ504="1999-2012"),'Resultat 2005-2012'!O504*SUM($Z$16:$AE$16)/6,IF(AND($M$1=2008,Beregningsark!$AQ504="1999-2012"),'Resultat 2005-2012'!O504*SUM($AA$16:$AE$16)/5,IF(AND($M$1=2009,Beregningsark!$AQ504="1999-2012"),'Resultat 2005-2012'!O504*SUM($AB$16:$AE$16)/4,IF(AND($M$1=2010,Beregningsark!$AQ504="1999-2012"),'Resultat 2005-2012'!O504*SUM($AC$16:$AE$16)/3,IF(AND($M$1=2011,Beregningsark!$AQ504="1999-2012"),'Resultat 2005-2012'!O504*SUM($AD$16:$AE$16)/2,IF(AND($M$1=2012,Beregningsark!$AQ504="1999-2012"),'Resultat 2005-2012'!O504*$AE$16,""))))))))))))))))</f>
        <v/>
      </c>
      <c r="P504" s="15" t="str">
        <f>IF('Resultat 2005-2012'!$R504="","",IF($M$1=2005,'Resultat 2005-2012'!P504,IF(AND($M$1=2006,Beregningsark!$AQ504="2005-2012"),'Resultat 2005-2012'!P504*SUM($Y$11:$AE$11)/7,IF(AND($M$1=2007,Beregningsark!$AQ504="2005-2012"),'Resultat 2005-2012'!P504*SUM($Z$11:$AE$11)/6,IF(AND($M$1=2008,Beregningsark!$AQ504="2005-2012"),'Resultat 2005-2012'!P504*SUM($AA$11:$AE$11)/5,IF(AND($M$1=2009,Beregningsark!$AQ504="2005-2012"),'Resultat 2005-2012'!P504*SUM($AB$11:$AE$11)/4,IF(AND($M$1=2010,Beregningsark!$AQ504="2005-2012"),'Resultat 2005-2012'!P504*SUM($AC$11:$AE$11)/3,IF(AND($M$1=2011,Beregningsark!$AQ504="2005-2012"),'Resultat 2005-2012'!P504*SUM($AD$11:$AE$11)/2,IF(AND($M$1=2012,Beregningsark!$AQ504="2005-2012"),'Resultat 2005-2012'!P504*$AE$11,IF(AND($M$1=2006,Beregningsark!$AQ504="1999-2012"),'Resultat 2005-2012'!P504*SUM($Y$16:$AE$16)/7,IF(AND($M$1=2007,Beregningsark!$AQ504="1999-2012"),'Resultat 2005-2012'!P504*SUM($Z$16:$AE$16)/6,IF(AND($M$1=2008,Beregningsark!$AQ504="1999-2012"),'Resultat 2005-2012'!P504*SUM($AA$16:$AE$16)/5,IF(AND($M$1=2009,Beregningsark!$AQ504="1999-2012"),'Resultat 2005-2012'!P504*SUM($AB$16:$AE$16)/4,IF(AND($M$1=2010,Beregningsark!$AQ504="1999-2012"),'Resultat 2005-2012'!P504*SUM($AC$16:$AE$16)/3,IF(AND($M$1=2011,Beregningsark!$AQ504="1999-2012"),'Resultat 2005-2012'!P504*SUM($AD$16:$AE$16)/2,IF(AND($M$1=2012,Beregningsark!$AQ504="1999-2012"),'Resultat 2005-2012'!P504*$AE$16,""))))))))))))))))</f>
        <v/>
      </c>
      <c r="Q504" s="15" t="str">
        <f t="shared" si="24"/>
        <v/>
      </c>
      <c r="R504" s="17" t="str">
        <f t="shared" si="25"/>
        <v/>
      </c>
    </row>
    <row r="505" spans="1:18" x14ac:dyDescent="0.25">
      <c r="A505" s="4" t="str">
        <f>IF(Inddata!A520="","",Inddata!A520)</f>
        <v/>
      </c>
      <c r="B505" s="4" t="str">
        <f>IF(Inddata!B520="","",Inddata!B520)</f>
        <v/>
      </c>
      <c r="C505" s="4" t="str">
        <f>IF(Inddata!C520="","",Inddata!C520)</f>
        <v/>
      </c>
      <c r="D505" s="4" t="str">
        <f>IF(Inddata!D520="","",Inddata!D520)</f>
        <v/>
      </c>
      <c r="E505" s="4" t="str">
        <f>IF(Inddata!E520="","",Inddata!E520)</f>
        <v/>
      </c>
      <c r="F505" s="4" t="str">
        <f>IF(Inddata!F520="","",Inddata!F520)</f>
        <v/>
      </c>
      <c r="G505" s="4">
        <f>IF(Inddata!G520="","",Inddata!G520)</f>
        <v>0</v>
      </c>
      <c r="H505" s="4" t="str">
        <f>IF(Inddata!H520&gt;0.5,Inddata!H520,"")</f>
        <v/>
      </c>
      <c r="I505" s="4" t="str">
        <f>IF(Inddata!I520="","",Inddata!I520)</f>
        <v/>
      </c>
      <c r="J505" s="15" t="str">
        <f>IF('Resultat 2005-2012'!$R505="","",IF($M$1=2005,'Resultat 2005-2012'!J505,IF(AND($M$1=2006,Beregningsark!$AQ505="2005-2012"),'Resultat 2005-2012'!J505*SUM($Y$7:$AE$7)/7,IF(AND($M$1=2007,Beregningsark!$AQ505="2005-2012"),'Resultat 2005-2012'!J505*SUM($Z$7:$AE$7)/6,IF(AND($M$1=2008,Beregningsark!$AQ505="2005-2012"),'Resultat 2005-2012'!J505*SUM($AA$7:$AE$7)/5,IF(AND($M$1=2009,Beregningsark!$AQ505="2005-2012"),'Resultat 2005-2012'!J505*SUM($AB$7:$AE$7)/4,IF(AND($M$1=2010,Beregningsark!$AQ505="2005-2012"),'Resultat 2005-2012'!J505*SUM($AC$7:$AE$7)/3,IF(AND($M$1=2011,Beregningsark!$AQ505="2005-2012"),'Resultat 2005-2012'!J505*SUM($AD$7:$AE$7)/2,IF(AND($M$1=2012,Beregningsark!$AQ505="2005-2012"),'Resultat 2005-2012'!J505*$AE$7,IF(AND($M$1=2006,Beregningsark!$AQ505="1999-2012"),'Resultat 2005-2012'!J505*SUM($Y$16:$AE$16)/7,IF(AND($M$1=2007,Beregningsark!$AQ505="1999-2012"),'Resultat 2005-2012'!J505*SUM($Z$16:$AE$16)/6,IF(AND($M$1=2008,Beregningsark!$AQ505="1999-2012"),'Resultat 2005-2012'!J505*SUM($AA$16:$AE$16)/5,IF(AND($M$1=2009,Beregningsark!$AQ505="1999-2012"),'Resultat 2005-2012'!J505*SUM($AB$16:$AE$16)/4,IF(AND($M$1=2010,Beregningsark!$AQ505="1999-2012"),'Resultat 2005-2012'!J505*SUM($AC$16:$AE$16)/3,IF(AND($M$1=2011,Beregningsark!$AQ505="1999-2012"),'Resultat 2005-2012'!J505*SUM($AD$16:$AE$16)/2,IF(AND($M$1=2012,Beregningsark!$AQ505="1999-2012"),'Resultat 2005-2012'!J505*$AE$16,""))))))))))))))))</f>
        <v/>
      </c>
      <c r="K505" s="15" t="str">
        <f>IF('Resultat 2005-2012'!$R505="","",IF($M$1=2005,'Resultat 2005-2012'!K505,IF(AND($M$1=2006,Beregningsark!$AQ505="2005-2012"),'Resultat 2005-2012'!K505*SUM($Y$8:$AE$8)/7,IF(AND($M$1=2007,Beregningsark!$AQ505="2005-2012"),'Resultat 2005-2012'!K505*SUM($Z$8:$AE$8)/6,IF(AND($M$1=2008,Beregningsark!$AQ505="2005-2012"),'Resultat 2005-2012'!K505*SUM($AA$8:$AE$8)/5,IF(AND($M$1=2009,Beregningsark!$AQ505="2005-2012"),'Resultat 2005-2012'!K505*SUM($AB$8:$AE$8)/4,IF(AND($M$1=2010,Beregningsark!$AQ505="2005-2012"),'Resultat 2005-2012'!K505*SUM($AC$8:$AE$8)/3,IF(AND($M$1=2011,Beregningsark!$AQ505="2005-2012"),'Resultat 2005-2012'!K505*SUM($AD$8:$AE$8)/2,IF(AND($M$1=2012,Beregningsark!$AQ505="2005-2012"),'Resultat 2005-2012'!K505*$AE$8,IF(AND($M$1=2006,Beregningsark!$AQ505="1999-2012"),'Resultat 2005-2012'!K505*SUM($Y$17:$AE$17)/7,IF(AND($M$1=2007,Beregningsark!$AQ505="1999-2012"),'Resultat 2005-2012'!K505*SUM($Z$17:$AE$17)/6,IF(AND($M$1=2008,Beregningsark!$AQ505="1999-2012"),'Resultat 2005-2012'!K505*SUM($AA$17:$AE$17)/5,IF(AND($M$1=2009,Beregningsark!$AQ505="1999-2012"),'Resultat 2005-2012'!K505*SUM($AB$17:$AE$17)/4,IF(AND($M$1=2010,Beregningsark!$AQ505="1999-2012"),'Resultat 2005-2012'!K505*SUM($AC$17:$AE$17)/3,IF(AND($M$1=2011,Beregningsark!$AQ505="1999-2012"),'Resultat 2005-2012'!K505*SUM($AD$17:$AE$17)/2,IF(AND($M$1=2012,Beregningsark!$AQ505="1999-2012"),'Resultat 2005-2012'!K505*$AE$17,""))))))))))))))))</f>
        <v/>
      </c>
      <c r="L505" s="15" t="str">
        <f>IF('Resultat 2005-2012'!$R505="","",IF($M$1=2005,'Resultat 2005-2012'!L505,IF(AND($M$1=2006,Beregningsark!$AQ505="2005-2012"),'Resultat 2005-2012'!L505*SUM($Y$9:$AE$9)/7,IF(AND($M$1=2007,Beregningsark!$AQ505="2005-2012"),'Resultat 2005-2012'!L505*SUM($Z$9:$AE$9)/6,IF(AND($M$1=2008,Beregningsark!$AQ505="2005-2012"),'Resultat 2005-2012'!L505*SUM($AA$9:$AE$9)/5,IF(AND($M$1=2009,Beregningsark!$AQ505="2005-2012"),'Resultat 2005-2012'!L505*SUM($AB$9:$AE$9)/4,IF(AND($M$1=2010,Beregningsark!$AQ505="2005-2012"),'Resultat 2005-2012'!L505*SUM($AC$9:$AE$9)/3,IF(AND($M$1=2011,Beregningsark!$AQ505="2005-2012"),'Resultat 2005-2012'!L505*SUM($AD$9:$AE$9)/2,IF(AND($M$1=2012,Beregningsark!$AQ505="2005-2012"),'Resultat 2005-2012'!L505*$AE$9,IF(AND($M$1=2006,Beregningsark!$AQ505="1999-2012"),'Resultat 2005-2012'!L505*SUM($Y$18:$AE$18)/7,IF(AND($M$1=2007,Beregningsark!$AQ505="1999-2012"),'Resultat 2005-2012'!L505*SUM($Z$18:$AE$18)/6,IF(AND($M$1=2008,Beregningsark!$AQ505="1999-2012"),'Resultat 2005-2012'!L505*SUM($AA$18:$AE$18)/5,IF(AND($M$1=2009,Beregningsark!$AQ505="1999-2012"),'Resultat 2005-2012'!L505*SUM($AB$18:$AE$18)/4,IF(AND($M$1=2010,Beregningsark!$AQ505="1999-2012"),'Resultat 2005-2012'!L505*SUM($AC$18:$AE$18)/3,IF(AND($M$1=2011,Beregningsark!$AQ505="1999-2012"),'Resultat 2005-2012'!L505*SUM($AD$18:$AE$18)/2,IF(AND($M$1=2012,Beregningsark!$AQ505="1999-2012"),'Resultat 2005-2012'!L505*$AE$18,""))))))))))))))))</f>
        <v/>
      </c>
      <c r="M505" s="15" t="str">
        <f t="shared" si="23"/>
        <v/>
      </c>
      <c r="N505" s="15" t="str">
        <f>IF('Resultat 2005-2012'!$R505="","",IF($M$1=2005,'Resultat 2005-2012'!N505,IF(AND($M$1=2006,Beregningsark!$AQ505="2005-2012"),'Resultat 2005-2012'!N505*SUM($Y$10:$AE$10)/7,IF(AND($M$1=2007,Beregningsark!$AQ505="2005-2012"),'Resultat 2005-2012'!N505*SUM($Z$10:$AE$10)/6,IF(AND($M$1=2008,Beregningsark!$AQ505="2005-2012"),'Resultat 2005-2012'!N505*SUM($AA$10:$AE$10)/5,IF(AND($M$1=2009,Beregningsark!$AQ505="2005-2012"),'Resultat 2005-2012'!N505*SUM($AB$10:$AE$10)/4,IF(AND($M$1=2010,Beregningsark!$AQ505="2005-2012"),'Resultat 2005-2012'!N505*SUM($AC$10:$AE$10)/3,IF(AND($M$1=2011,Beregningsark!$AQ505="2005-2012"),'Resultat 2005-2012'!N505*SUM($AD$10:$AE$10)/2,IF(AND($M$1=2012,Beregningsark!$AQ505="2005-2012"),'Resultat 2005-2012'!N505*$AE$10,IF(AND($M$1=2006,Beregningsark!$AQ505="1999-2012"),'Resultat 2005-2012'!N505*SUM($Y$16:$AE$16)/7,IF(AND($M$1=2007,Beregningsark!$AQ505="1999-2012"),'Resultat 2005-2012'!N505*SUM($Z$16:$AE$16)/6,IF(AND($M$1=2008,Beregningsark!$AQ505="1999-2012"),'Resultat 2005-2012'!N505*SUM($AA$16:$AE$16)/5,IF(AND($M$1=2009,Beregningsark!$AQ505="1999-2012"),'Resultat 2005-2012'!N505*SUM($AB$16:$AE$16)/4,IF(AND($M$1=2010,Beregningsark!$AQ505="1999-2012"),'Resultat 2005-2012'!N505*SUM($AC$16:$AE$16)/3,IF(AND($M$1=2011,Beregningsark!$AQ505="1999-2012"),'Resultat 2005-2012'!N505*SUM($AD$16:$AE$16)/2,IF(AND($M$1=2012,Beregningsark!$AQ505="1999-2012"),'Resultat 2005-2012'!N505*$AE$16,""))))))))))))))))</f>
        <v/>
      </c>
      <c r="O505" s="15" t="str">
        <f>IF('Resultat 2005-2012'!$R505="","",IF($M$1=2005,'Resultat 2005-2012'!O505,IF(AND($M$1=2006,Beregningsark!$AQ505="2005-2012"),'Resultat 2005-2012'!O505*SUM($Y$10:$AE$10)/7,IF(AND($M$1=2007,Beregningsark!$AQ505="2005-2012"),'Resultat 2005-2012'!O505*SUM($Z$10:$AE$10)/6,IF(AND($M$1=2008,Beregningsark!$AQ505="2005-2012"),'Resultat 2005-2012'!O505*SUM($AA$10:$AE$10)/5,IF(AND($M$1=2009,Beregningsark!$AQ505="2005-2012"),'Resultat 2005-2012'!O505*SUM($AB$10:$AE$10)/4,IF(AND($M$1=2010,Beregningsark!$AQ505="2005-2012"),'Resultat 2005-2012'!O505*SUM($AC$10:$AE$10)/3,IF(AND($M$1=2011,Beregningsark!$AQ505="2005-2012"),'Resultat 2005-2012'!O505*SUM($AD$10:$AE$10)/2,IF(AND($M$1=2012,Beregningsark!$AQ505="2005-2012"),'Resultat 2005-2012'!O505*$AE$10,IF(AND($M$1=2006,Beregningsark!$AQ505="1999-2012"),'Resultat 2005-2012'!O505*SUM($Y$16:$AE$16)/7,IF(AND($M$1=2007,Beregningsark!$AQ505="1999-2012"),'Resultat 2005-2012'!O505*SUM($Z$16:$AE$16)/6,IF(AND($M$1=2008,Beregningsark!$AQ505="1999-2012"),'Resultat 2005-2012'!O505*SUM($AA$16:$AE$16)/5,IF(AND($M$1=2009,Beregningsark!$AQ505="1999-2012"),'Resultat 2005-2012'!O505*SUM($AB$16:$AE$16)/4,IF(AND($M$1=2010,Beregningsark!$AQ505="1999-2012"),'Resultat 2005-2012'!O505*SUM($AC$16:$AE$16)/3,IF(AND($M$1=2011,Beregningsark!$AQ505="1999-2012"),'Resultat 2005-2012'!O505*SUM($AD$16:$AE$16)/2,IF(AND($M$1=2012,Beregningsark!$AQ505="1999-2012"),'Resultat 2005-2012'!O505*$AE$16,""))))))))))))))))</f>
        <v/>
      </c>
      <c r="P505" s="15" t="str">
        <f>IF('Resultat 2005-2012'!$R505="","",IF($M$1=2005,'Resultat 2005-2012'!P505,IF(AND($M$1=2006,Beregningsark!$AQ505="2005-2012"),'Resultat 2005-2012'!P505*SUM($Y$11:$AE$11)/7,IF(AND($M$1=2007,Beregningsark!$AQ505="2005-2012"),'Resultat 2005-2012'!P505*SUM($Z$11:$AE$11)/6,IF(AND($M$1=2008,Beregningsark!$AQ505="2005-2012"),'Resultat 2005-2012'!P505*SUM($AA$11:$AE$11)/5,IF(AND($M$1=2009,Beregningsark!$AQ505="2005-2012"),'Resultat 2005-2012'!P505*SUM($AB$11:$AE$11)/4,IF(AND($M$1=2010,Beregningsark!$AQ505="2005-2012"),'Resultat 2005-2012'!P505*SUM($AC$11:$AE$11)/3,IF(AND($M$1=2011,Beregningsark!$AQ505="2005-2012"),'Resultat 2005-2012'!P505*SUM($AD$11:$AE$11)/2,IF(AND($M$1=2012,Beregningsark!$AQ505="2005-2012"),'Resultat 2005-2012'!P505*$AE$11,IF(AND($M$1=2006,Beregningsark!$AQ505="1999-2012"),'Resultat 2005-2012'!P505*SUM($Y$16:$AE$16)/7,IF(AND($M$1=2007,Beregningsark!$AQ505="1999-2012"),'Resultat 2005-2012'!P505*SUM($Z$16:$AE$16)/6,IF(AND($M$1=2008,Beregningsark!$AQ505="1999-2012"),'Resultat 2005-2012'!P505*SUM($AA$16:$AE$16)/5,IF(AND($M$1=2009,Beregningsark!$AQ505="1999-2012"),'Resultat 2005-2012'!P505*SUM($AB$16:$AE$16)/4,IF(AND($M$1=2010,Beregningsark!$AQ505="1999-2012"),'Resultat 2005-2012'!P505*SUM($AC$16:$AE$16)/3,IF(AND($M$1=2011,Beregningsark!$AQ505="1999-2012"),'Resultat 2005-2012'!P505*SUM($AD$16:$AE$16)/2,IF(AND($M$1=2012,Beregningsark!$AQ505="1999-2012"),'Resultat 2005-2012'!P505*$AE$16,""))))))))))))))))</f>
        <v/>
      </c>
      <c r="Q505" s="15" t="str">
        <f t="shared" si="24"/>
        <v/>
      </c>
      <c r="R505" s="17" t="str">
        <f t="shared" si="25"/>
        <v/>
      </c>
    </row>
  </sheetData>
  <sheetProtection sheet="1" objects="1" scenarios="1"/>
  <dataValidations count="1">
    <dataValidation type="list" allowBlank="1" showInputMessage="1" showErrorMessage="1" sqref="M1">
      <formula1>year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5</vt:i4>
      </vt:variant>
      <vt:variant>
        <vt:lpstr>Navngivne områder</vt:lpstr>
      </vt:variant>
      <vt:variant>
        <vt:i4>1</vt:i4>
      </vt:variant>
    </vt:vector>
  </HeadingPairs>
  <TitlesOfParts>
    <vt:vector size="6" baseType="lpstr">
      <vt:lpstr>Inddata</vt:lpstr>
      <vt:lpstr>Anvendte oplysninger</vt:lpstr>
      <vt:lpstr>Beregningsark</vt:lpstr>
      <vt:lpstr>Resultat 2005-2012</vt:lpstr>
      <vt:lpstr>Resultat valgt periode</vt:lpstr>
      <vt:lpstr>year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Søren Underlien Jensen</dc:creator>
  <cp:lastModifiedBy>Søren Underlien Jensen</cp:lastModifiedBy>
  <dcterms:created xsi:type="dcterms:W3CDTF">2015-06-15T08:40:53Z</dcterms:created>
  <dcterms:modified xsi:type="dcterms:W3CDTF">2015-09-23T07:17:30Z</dcterms:modified>
</cp:coreProperties>
</file>